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7.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8.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20.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1.xml" ContentType="application/vnd.openxmlformats-officedocument.drawing+xml"/>
  <Override PartName="/xl/drawings/drawing2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34.xml" ContentType="application/vnd.openxmlformats-officedocument.drawing+xml"/>
  <Override PartName="/xl/drawings/drawing35.xml" ContentType="application/vnd.openxmlformats-officedocument.drawing+xml"/>
  <Override PartName="/xl/tables/table1.xml" ContentType="application/vnd.openxmlformats-officedocument.spreadsheetml.table+xml"/>
  <Override PartName="/xl/drawings/drawing36.xml" ContentType="application/vnd.openxmlformats-officedocument.drawing+xml"/>
  <Override PartName="/xl/drawings/drawing37.xml" ContentType="application/vnd.openxmlformats-officedocument.drawing+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tables/table3.xml" ContentType="application/vnd.openxmlformats-officedocument.spreadsheetml.table+xml"/>
  <Override PartName="/xl/queryTables/queryTable2.xml" ContentType="application/vnd.openxmlformats-officedocument.spreadsheetml.queryTable+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queryTables/queryTable4.xml" ContentType="application/vnd.openxmlformats-officedocument.spreadsheetml.queryTable+xml"/>
  <Override PartName="/xl/tables/table6.xml" ContentType="application/vnd.openxmlformats-officedocument.spreadsheetml.table+xml"/>
  <Override PartName="/xl/queryTables/queryTable5.xml" ContentType="application/vnd.openxmlformats-officedocument.spreadsheetml.query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166925"/>
  <mc:AlternateContent xmlns:mc="http://schemas.openxmlformats.org/markup-compatibility/2006">
    <mc:Choice Requires="x15">
      <x15ac:absPath xmlns:x15ac="http://schemas.microsoft.com/office/spreadsheetml/2010/11/ac" url="C:\Users\Owner\Desktop\"/>
    </mc:Choice>
  </mc:AlternateContent>
  <xr:revisionPtr revIDLastSave="0" documentId="13_ncr:1_{B04A80B1-32E7-459D-A66F-8B6FA83A110C}" xr6:coauthVersionLast="47" xr6:coauthVersionMax="47" xr10:uidLastSave="{00000000-0000-0000-0000-000000000000}"/>
  <bookViews>
    <workbookView showSheetTabs="0" xWindow="-120" yWindow="-120" windowWidth="29040" windowHeight="15840" tabRatio="921" xr2:uid="{67DB3B17-2FFE-49A1-B580-E868ED184207}"/>
  </bookViews>
  <sheets>
    <sheet name="الرئيسية" sheetId="1" r:id="rId1"/>
    <sheet name="جميع المجالات" sheetId="34" r:id="rId2"/>
    <sheet name="تحديد المجالات" sheetId="35" r:id="rId3"/>
    <sheet name="ورقة1" sheetId="20" r:id="rId4"/>
    <sheet name="ورقة2" sheetId="21" r:id="rId5"/>
    <sheet name="ورقة3" sheetId="22" r:id="rId6"/>
    <sheet name="ورقة4" sheetId="23" r:id="rId7"/>
    <sheet name="ورقة5" sheetId="24" r:id="rId8"/>
    <sheet name="الرسم البياني للاجابات" sheetId="5" r:id="rId9"/>
    <sheet name="ورقة6" sheetId="6" r:id="rId10"/>
    <sheet name="المجالات والمؤشرات" sheetId="7" r:id="rId11"/>
    <sheet name="س 1" sheetId="25" r:id="rId12"/>
    <sheet name="مج 0" sheetId="47" r:id="rId13"/>
    <sheet name="ادخال درجات التشخيصي" sheetId="2" r:id="rId14"/>
    <sheet name="تقرير 0" sheetId="54" r:id="rId15"/>
    <sheet name="ترتيب الطلاب " sheetId="4" r:id="rId16"/>
    <sheet name="الاختبار التشخيصي" sheetId="3" r:id="rId17"/>
    <sheet name="مج 1" sheetId="48" r:id="rId18"/>
    <sheet name="ادخال درجات الاختبار الاول " sheetId="8" r:id="rId19"/>
    <sheet name="ترتيب الطلاب 1" sheetId="14" r:id="rId20"/>
    <sheet name="تقرير 1" sheetId="55" r:id="rId21"/>
    <sheet name="مقارنة التحسن" sheetId="19" r:id="rId22"/>
    <sheet name="س2" sheetId="30" r:id="rId23"/>
    <sheet name="تقرير 2" sheetId="56" r:id="rId24"/>
    <sheet name="ترتيب الطلاب 2" sheetId="15" r:id="rId25"/>
    <sheet name="مج2" sheetId="49" r:id="rId26"/>
    <sheet name="ادخال درجات الاختبار الثاني " sheetId="10" r:id="rId27"/>
    <sheet name="مج 3" sheetId="50" r:id="rId28"/>
    <sheet name="ادخال درجات الاختبار الثالث" sheetId="11" r:id="rId29"/>
    <sheet name="تقرير 3" sheetId="57" r:id="rId30"/>
    <sheet name="ترتيب الطلاب  3" sheetId="16" r:id="rId31"/>
    <sheet name="س3" sheetId="31" r:id="rId32"/>
    <sheet name="مج4" sheetId="51" r:id="rId33"/>
    <sheet name="ورقة8" sheetId="61" r:id="rId34"/>
    <sheet name="ادخال درجات الاختبار الرابع" sheetId="12" r:id="rId35"/>
    <sheet name="تقرير 4" sheetId="58" r:id="rId36"/>
    <sheet name="ترتيب الطلاب 4" sheetId="17" r:id="rId37"/>
    <sheet name="س4" sheetId="32" r:id="rId38"/>
    <sheet name="ورقة7" sheetId="60" r:id="rId39"/>
    <sheet name="ورقة10" sheetId="63" r:id="rId40"/>
    <sheet name="ادخال درجات الاختبار الخامس" sheetId="13" r:id="rId41"/>
    <sheet name="تقرير 5" sheetId="59" r:id="rId42"/>
    <sheet name="مج 5" sheetId="52" r:id="rId43"/>
    <sheet name="س5" sheetId="33" r:id="rId44"/>
    <sheet name="ترتيب الطلاب  5" sheetId="18" r:id="rId45"/>
    <sheet name="احصائيات 4" sheetId="45" r:id="rId46"/>
    <sheet name="احصائيات 3" sheetId="44" r:id="rId47"/>
    <sheet name="احصائيات 2" sheetId="43" r:id="rId48"/>
    <sheet name="احصائيات0" sheetId="36" r:id="rId49"/>
    <sheet name="احصائيات 1" sheetId="42" r:id="rId50"/>
    <sheet name="احصائيات 5" sheetId="46" r:id="rId51"/>
    <sheet name="ورقة15" sheetId="76" r:id="rId52"/>
    <sheet name="‏‏دمج3" sheetId="84" r:id="rId53"/>
    <sheet name="ورقة16" sheetId="77" r:id="rId54"/>
    <sheet name="ورقة17" sheetId="78" r:id="rId55"/>
    <sheet name="ورقة18" sheetId="79" r:id="rId56"/>
    <sheet name="ورقة19" sheetId="80" r:id="rId57"/>
    <sheet name="ورقة20" sheetId="81" r:id="rId58"/>
    <sheet name="ورقة21" sheetId="82" r:id="rId59"/>
  </sheets>
  <definedNames>
    <definedName name="ExternalData_1" localSheetId="52" hidden="1">'‏‏دمج3'!$A$5:$C$630</definedName>
    <definedName name="ExternalData_2" localSheetId="52" hidden="1">'‏‏دمج3'!$E$5:$G$630</definedName>
    <definedName name="ExternalData_3" localSheetId="52" hidden="1">'‏‏دمج3'!$I$5:$K$630</definedName>
    <definedName name="ExternalData_4" localSheetId="52" hidden="1">'‏‏دمج3'!$M$5:$O$630</definedName>
    <definedName name="ExternalData_5" localSheetId="52" hidden="1">'‏‏دمج3'!$Q$5:$S$630</definedName>
    <definedName name="list">'تحديد المجالات'!$AG$7:$AG$30</definedName>
    <definedName name="رياضيات_ثالث_ابتدائي" localSheetId="17">'مج 1'!$V$4:$V$37</definedName>
    <definedName name="رياضيات_ثالث_ابتدائي" localSheetId="27">'مج 3'!$W$4:$W$37</definedName>
    <definedName name="رياضيات_ثالث_ابتدائي" localSheetId="42">'مج 5'!$W$4:$W$37</definedName>
    <definedName name="رياضيات_ثالث_ابتدائي" localSheetId="25">مج2!$X$4:$X$37</definedName>
    <definedName name="رياضيات_ثالث_ابتدائي" localSheetId="32">مج4!$W$4:$W$37</definedName>
    <definedName name="رياضيات_ثالث_ابتدائي">'مج 0'!$Z$4:$Z$37</definedName>
    <definedName name="رياضيات_ثالث_متوسط" localSheetId="17">'مج 1'!$AB$4:$AB$37</definedName>
    <definedName name="رياضيات_ثالث_متوسط" localSheetId="27">'مج 3'!$AC$4:$AC$37</definedName>
    <definedName name="رياضيات_ثالث_متوسط" localSheetId="42">'مج 5'!$AC$4:$AC$37</definedName>
    <definedName name="رياضيات_ثالث_متوسط" localSheetId="25">مج2!$AD$4:$AD$37</definedName>
    <definedName name="رياضيات_ثالث_متوسط" localSheetId="32">مج4!$AC$4:$AC$37</definedName>
    <definedName name="رياضيات_ثالث_متوسط">'مج 0'!$AF$4:$AF$37</definedName>
    <definedName name="رياضيات_سادس" localSheetId="17">'مج 1'!$U$4:$U$37</definedName>
    <definedName name="رياضيات_سادس" localSheetId="27">'مج 3'!$V$4:$V$37</definedName>
    <definedName name="رياضيات_سادس" localSheetId="42">'مج 5'!$V$4:$V$37</definedName>
    <definedName name="رياضيات_سادس" localSheetId="25">مج2!$W$4:$W$37</definedName>
    <definedName name="رياضيات_سادس" localSheetId="32">مج4!$V$4:$V$37</definedName>
    <definedName name="رياضيات_سادس">'مج 0'!$Y$4:$Y$37</definedName>
    <definedName name="رياضيات_سادس_ابتدائي" localSheetId="17">'مج 1'!$U$4:$U$37</definedName>
    <definedName name="رياضيات_سادس_ابتدائي" localSheetId="27">'مج 3'!$V$4:$V$37</definedName>
    <definedName name="رياضيات_سادس_ابتدائي" localSheetId="42">'مج 5'!$V$4:$V$37</definedName>
    <definedName name="رياضيات_سادس_ابتدائي" localSheetId="25">مج2!$W$4:$W$37</definedName>
    <definedName name="رياضيات_سادس_ابتدائي" localSheetId="32">مج4!$V$4:$V$37</definedName>
    <definedName name="رياضيات_سادس_ابتدائي">'مج 0'!$Y$4:$Y$37</definedName>
    <definedName name="علوم_ثالث_متوسط" localSheetId="17">'مج 1'!$AA$4:$AA$37</definedName>
    <definedName name="علوم_ثالث_متوسط" localSheetId="27">'مج 3'!$AB$4:$AB$37</definedName>
    <definedName name="علوم_ثالث_متوسط" localSheetId="42">'مج 5'!$AB$4:$AB$37</definedName>
    <definedName name="علوم_ثالث_متوسط" localSheetId="25">مج2!$AC$4:$AC$37</definedName>
    <definedName name="علوم_ثالث_متوسط" localSheetId="32">مج4!$AB$4:$AB$37</definedName>
    <definedName name="علوم_ثالث_متوسط">'مج 0'!$AE$4:$AE$37</definedName>
    <definedName name="علوم_سادس" localSheetId="17">'مج 1'!$Z$4:$Z$37</definedName>
    <definedName name="علوم_سادس" localSheetId="27">'مج 3'!$AA$4:$AA$37</definedName>
    <definedName name="علوم_سادس" localSheetId="42">'مج 5'!$AA$4:$AA$37</definedName>
    <definedName name="علوم_سادس" localSheetId="25">مج2!$AB$4:$AB$37</definedName>
    <definedName name="علوم_سادس" localSheetId="32">مج4!$AA$4:$AA$37</definedName>
    <definedName name="علوم_سادس">'مج 0'!$AD$4:$AD$37</definedName>
    <definedName name="علوم_سادس_ابتدائي" localSheetId="17">'مج 1'!$Z$4:$Z$37</definedName>
    <definedName name="علوم_سادس_ابتدائي" localSheetId="27">'مج 3'!$AA$4:$AA$37</definedName>
    <definedName name="علوم_سادس_ابتدائي" localSheetId="42">'مج 5'!$AA$4:$AA$37</definedName>
    <definedName name="علوم_سادس_ابتدائي" localSheetId="25">مج2!$AB$4:$AB$37</definedName>
    <definedName name="علوم_سادس_ابتدائي" localSheetId="32">مج4!$AA$4:$AA$37</definedName>
    <definedName name="علوم_سادس_ابتدائي">'مج 0'!$AD$4:$AD$37</definedName>
    <definedName name="قراءة_ثالث_ابتدائي" localSheetId="17">'مج 1'!$W$4:$W$37</definedName>
    <definedName name="قراءة_ثالث_ابتدائي" localSheetId="27">'مج 3'!$X$4:$X$37</definedName>
    <definedName name="قراءة_ثالث_ابتدائي" localSheetId="42">'مج 5'!$X$4:$X$37</definedName>
    <definedName name="قراءة_ثالث_ابتدائي" localSheetId="25">مج2!$Y$4:$Y$37</definedName>
    <definedName name="قراءة_ثالث_ابتدائي" localSheetId="32">مج4!$X$4:$X$37</definedName>
    <definedName name="قراءة_ثالث_ابتدائي">'مج 0'!$AA$4:$AA$37</definedName>
    <definedName name="قراءة_ثالث_متوسط" localSheetId="17">'مج 1'!$Y$4:$Y$37</definedName>
    <definedName name="قراءة_ثالث_متوسط" localSheetId="27">'مج 3'!$Z$4:$Z$37</definedName>
    <definedName name="قراءة_ثالث_متوسط" localSheetId="42">'مج 5'!$Z$4:$Z$37</definedName>
    <definedName name="قراءة_ثالث_متوسط" localSheetId="25">مج2!$AA$4:$AA$37</definedName>
    <definedName name="قراءة_ثالث_متوسط" localSheetId="32">مج4!$Z$4:$Z$37</definedName>
    <definedName name="قراءة_ثالث_متوسط">'مج 0'!$AC$4:$AC$37</definedName>
    <definedName name="قراءة_سادس_ابتدائي" localSheetId="17">'مج 1'!$X$4:$X$37</definedName>
    <definedName name="قراءة_سادس_ابتدائي" localSheetId="27">'مج 3'!$Y$4:$Y$37</definedName>
    <definedName name="قراءة_سادس_ابتدائي" localSheetId="42">'مج 5'!$Y$4:$Y$37</definedName>
    <definedName name="قراءة_سادس_ابتدائي" localSheetId="25">مج2!$Z$4:$Z$37</definedName>
    <definedName name="قراءة_سادس_ابتدائي" localSheetId="32">مج4!$Y$4:$Y$37</definedName>
    <definedName name="قراءة_سادس_ابتدائي">'مج 0'!$AB$4:$AB$37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 i="47" l="1"/>
  <c r="AE3" i="2" s="1"/>
  <c r="AB5" i="2"/>
  <c r="AA5" i="2"/>
  <c r="Z5" i="2"/>
  <c r="Y5" i="2"/>
  <c r="X5" i="2"/>
  <c r="W5" i="2"/>
  <c r="V5" i="2"/>
  <c r="U5" i="2"/>
  <c r="T5" i="2"/>
  <c r="S5" i="2"/>
  <c r="R5" i="2"/>
  <c r="Q5" i="2"/>
  <c r="P5" i="2"/>
  <c r="O5" i="2"/>
  <c r="N5" i="2"/>
  <c r="M5" i="2"/>
  <c r="L5" i="2"/>
  <c r="K5" i="2"/>
  <c r="J5" i="2"/>
  <c r="I5" i="2"/>
  <c r="H5" i="2"/>
  <c r="G5" i="2"/>
  <c r="F5" i="2"/>
  <c r="E5" i="2"/>
  <c r="D5" i="2"/>
  <c r="AN3" i="2"/>
  <c r="AL3" i="2"/>
  <c r="H6" i="84"/>
  <c r="H7" i="84"/>
  <c r="H8" i="84"/>
  <c r="H9" i="84"/>
  <c r="AB31" i="56" s="1"/>
  <c r="H10" i="84"/>
  <c r="H11" i="84"/>
  <c r="H12" i="84"/>
  <c r="H13" i="84"/>
  <c r="AB35" i="56" s="1"/>
  <c r="H14" i="84"/>
  <c r="H15" i="84"/>
  <c r="H16" i="84"/>
  <c r="H17" i="84"/>
  <c r="AB39" i="56" s="1"/>
  <c r="H18" i="84"/>
  <c r="H19" i="84"/>
  <c r="H20" i="84"/>
  <c r="H21" i="84"/>
  <c r="AB43" i="56" s="1"/>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50" i="84"/>
  <c r="H51" i="84"/>
  <c r="H52" i="84"/>
  <c r="H53" i="84"/>
  <c r="H54" i="84"/>
  <c r="H55" i="84"/>
  <c r="H56" i="84"/>
  <c r="H57" i="84"/>
  <c r="H58" i="84"/>
  <c r="H59" i="84"/>
  <c r="H60" i="84"/>
  <c r="H61" i="84"/>
  <c r="H62" i="84"/>
  <c r="H63" i="84"/>
  <c r="H64" i="84"/>
  <c r="H65" i="84"/>
  <c r="H66" i="84"/>
  <c r="H67" i="84"/>
  <c r="H68" i="84"/>
  <c r="H69" i="84"/>
  <c r="H70" i="84"/>
  <c r="H71" i="84"/>
  <c r="H72" i="84"/>
  <c r="H73" i="84"/>
  <c r="H74" i="84"/>
  <c r="H75" i="84"/>
  <c r="H76" i="84"/>
  <c r="H77" i="84"/>
  <c r="H78" i="84"/>
  <c r="H79" i="84"/>
  <c r="H80" i="84"/>
  <c r="H81" i="84"/>
  <c r="H82" i="84"/>
  <c r="H83" i="84"/>
  <c r="H84" i="84"/>
  <c r="H85" i="84"/>
  <c r="H86" i="84"/>
  <c r="H87" i="84"/>
  <c r="H88" i="84"/>
  <c r="H89" i="84"/>
  <c r="H90" i="84"/>
  <c r="H91" i="84"/>
  <c r="H92" i="84"/>
  <c r="H93" i="84"/>
  <c r="H94" i="84"/>
  <c r="H95" i="84"/>
  <c r="H96" i="84"/>
  <c r="H97" i="84"/>
  <c r="H98" i="84"/>
  <c r="H99" i="84"/>
  <c r="H100" i="84"/>
  <c r="H101" i="84"/>
  <c r="H102" i="84"/>
  <c r="H103" i="84"/>
  <c r="H104" i="84"/>
  <c r="H105" i="84"/>
  <c r="H106" i="84"/>
  <c r="H107" i="84"/>
  <c r="H108" i="84"/>
  <c r="H109" i="84"/>
  <c r="H110" i="84"/>
  <c r="H111" i="84"/>
  <c r="H112" i="84"/>
  <c r="H113" i="84"/>
  <c r="H114" i="84"/>
  <c r="H115" i="84"/>
  <c r="H116" i="84"/>
  <c r="H117" i="84"/>
  <c r="H118" i="84"/>
  <c r="H119" i="84"/>
  <c r="H120" i="84"/>
  <c r="H121" i="84"/>
  <c r="H122" i="84"/>
  <c r="H123" i="84"/>
  <c r="H124" i="84"/>
  <c r="H125" i="84"/>
  <c r="H126" i="84"/>
  <c r="H127" i="84"/>
  <c r="H128" i="84"/>
  <c r="H129" i="84"/>
  <c r="H130" i="84"/>
  <c r="H131" i="84"/>
  <c r="H132" i="84"/>
  <c r="H133" i="84"/>
  <c r="H134" i="84"/>
  <c r="H135" i="84"/>
  <c r="H136" i="84"/>
  <c r="H137" i="84"/>
  <c r="H138" i="84"/>
  <c r="H139" i="84"/>
  <c r="H140" i="84"/>
  <c r="H141" i="84"/>
  <c r="H142" i="84"/>
  <c r="H143" i="84"/>
  <c r="H144" i="84"/>
  <c r="H145" i="84"/>
  <c r="H146" i="84"/>
  <c r="H147" i="84"/>
  <c r="H148" i="84"/>
  <c r="H149" i="84"/>
  <c r="H150" i="84"/>
  <c r="H151" i="84"/>
  <c r="H152" i="84"/>
  <c r="H153" i="84"/>
  <c r="H154" i="84"/>
  <c r="H155" i="84"/>
  <c r="H156" i="84"/>
  <c r="H157" i="84"/>
  <c r="H158" i="84"/>
  <c r="H159" i="84"/>
  <c r="H160" i="84"/>
  <c r="H161" i="84"/>
  <c r="H162" i="84"/>
  <c r="H163" i="84"/>
  <c r="H164" i="84"/>
  <c r="H165" i="84"/>
  <c r="H166" i="84"/>
  <c r="H167" i="84"/>
  <c r="H168" i="84"/>
  <c r="H169" i="84"/>
  <c r="H170" i="84"/>
  <c r="H171" i="84"/>
  <c r="H172" i="84"/>
  <c r="H173" i="84"/>
  <c r="H174" i="84"/>
  <c r="H175" i="84"/>
  <c r="H176" i="84"/>
  <c r="H177" i="84"/>
  <c r="H178" i="84"/>
  <c r="H179" i="84"/>
  <c r="H180" i="84"/>
  <c r="H181" i="84"/>
  <c r="H182" i="84"/>
  <c r="H183" i="84"/>
  <c r="H184" i="84"/>
  <c r="H185" i="84"/>
  <c r="H186" i="84"/>
  <c r="H187" i="84"/>
  <c r="H188" i="84"/>
  <c r="H189" i="84"/>
  <c r="H190" i="84"/>
  <c r="H191" i="84"/>
  <c r="H192" i="84"/>
  <c r="H193" i="84"/>
  <c r="H194" i="84"/>
  <c r="H195" i="84"/>
  <c r="H196" i="84"/>
  <c r="H197" i="84"/>
  <c r="H198" i="84"/>
  <c r="H199" i="84"/>
  <c r="H200" i="84"/>
  <c r="H201" i="84"/>
  <c r="H202" i="84"/>
  <c r="H203" i="84"/>
  <c r="H204" i="84"/>
  <c r="H205" i="84"/>
  <c r="H206" i="84"/>
  <c r="H207" i="84"/>
  <c r="H208" i="84"/>
  <c r="H209" i="84"/>
  <c r="H210" i="84"/>
  <c r="H211" i="84"/>
  <c r="H212" i="84"/>
  <c r="H213" i="84"/>
  <c r="H214" i="84"/>
  <c r="H215" i="84"/>
  <c r="H216" i="84"/>
  <c r="H217" i="84"/>
  <c r="H218" i="84"/>
  <c r="H219" i="84"/>
  <c r="H220" i="84"/>
  <c r="H221" i="84"/>
  <c r="H222" i="84"/>
  <c r="H223" i="84"/>
  <c r="H224" i="84"/>
  <c r="H225" i="84"/>
  <c r="H226" i="84"/>
  <c r="H227" i="84"/>
  <c r="H228" i="84"/>
  <c r="H229" i="84"/>
  <c r="H230" i="84"/>
  <c r="H231" i="84"/>
  <c r="H232" i="84"/>
  <c r="H233" i="84"/>
  <c r="H234" i="84"/>
  <c r="H235" i="84"/>
  <c r="H236" i="84"/>
  <c r="H237" i="84"/>
  <c r="H238" i="84"/>
  <c r="H239" i="84"/>
  <c r="H240" i="84"/>
  <c r="H241" i="84"/>
  <c r="H242" i="84"/>
  <c r="H243" i="84"/>
  <c r="H244" i="84"/>
  <c r="H245" i="84"/>
  <c r="H246" i="84"/>
  <c r="H247" i="84"/>
  <c r="H248" i="84"/>
  <c r="H249" i="84"/>
  <c r="H250" i="84"/>
  <c r="H251" i="84"/>
  <c r="H252" i="84"/>
  <c r="H253" i="84"/>
  <c r="H254" i="84"/>
  <c r="H255" i="84"/>
  <c r="H256" i="84"/>
  <c r="H257" i="84"/>
  <c r="H258" i="84"/>
  <c r="H259" i="84"/>
  <c r="H260" i="84"/>
  <c r="H261" i="84"/>
  <c r="H262" i="84"/>
  <c r="H263" i="84"/>
  <c r="H264" i="84"/>
  <c r="H265" i="84"/>
  <c r="H266" i="84"/>
  <c r="H267" i="84"/>
  <c r="H268" i="84"/>
  <c r="H269" i="84"/>
  <c r="H270" i="84"/>
  <c r="H271" i="84"/>
  <c r="H272" i="84"/>
  <c r="H273" i="84"/>
  <c r="H274" i="84"/>
  <c r="H275" i="84"/>
  <c r="H276" i="84"/>
  <c r="H277" i="84"/>
  <c r="H278" i="84"/>
  <c r="H279" i="84"/>
  <c r="H280" i="84"/>
  <c r="H281" i="84"/>
  <c r="H282" i="84"/>
  <c r="H283" i="84"/>
  <c r="H284" i="84"/>
  <c r="H285" i="84"/>
  <c r="H286" i="84"/>
  <c r="H287" i="84"/>
  <c r="H288" i="84"/>
  <c r="H289" i="84"/>
  <c r="H290" i="84"/>
  <c r="H291" i="84"/>
  <c r="H292" i="84"/>
  <c r="H293" i="84"/>
  <c r="H294" i="84"/>
  <c r="H295" i="84"/>
  <c r="H296" i="84"/>
  <c r="H297" i="84"/>
  <c r="H298" i="84"/>
  <c r="H299" i="84"/>
  <c r="H300" i="84"/>
  <c r="H301" i="84"/>
  <c r="H302" i="84"/>
  <c r="H303" i="84"/>
  <c r="H304" i="84"/>
  <c r="H305" i="84"/>
  <c r="H306" i="84"/>
  <c r="H307" i="84"/>
  <c r="H308" i="84"/>
  <c r="H309" i="84"/>
  <c r="H310" i="84"/>
  <c r="H311" i="84"/>
  <c r="H312" i="84"/>
  <c r="H313" i="84"/>
  <c r="H314" i="84"/>
  <c r="H315" i="84"/>
  <c r="H316" i="84"/>
  <c r="H317" i="84"/>
  <c r="H318" i="84"/>
  <c r="H319" i="84"/>
  <c r="H320" i="84"/>
  <c r="H321" i="84"/>
  <c r="H322" i="84"/>
  <c r="H323" i="84"/>
  <c r="H324" i="84"/>
  <c r="H325" i="84"/>
  <c r="H326" i="84"/>
  <c r="H327" i="84"/>
  <c r="H328" i="84"/>
  <c r="H329" i="84"/>
  <c r="H330" i="84"/>
  <c r="H331" i="84"/>
  <c r="H332" i="84"/>
  <c r="H333" i="84"/>
  <c r="H334" i="84"/>
  <c r="H335" i="84"/>
  <c r="H336" i="84"/>
  <c r="H337" i="84"/>
  <c r="H338" i="84"/>
  <c r="H339" i="84"/>
  <c r="H340" i="84"/>
  <c r="H341" i="84"/>
  <c r="H342" i="84"/>
  <c r="H343" i="84"/>
  <c r="H344" i="84"/>
  <c r="H345" i="84"/>
  <c r="H346" i="84"/>
  <c r="H347" i="84"/>
  <c r="H348" i="84"/>
  <c r="H349" i="84"/>
  <c r="H350" i="84"/>
  <c r="H351" i="84"/>
  <c r="H352" i="84"/>
  <c r="H353" i="84"/>
  <c r="H354" i="84"/>
  <c r="H355" i="84"/>
  <c r="H356" i="84"/>
  <c r="H357" i="84"/>
  <c r="H358" i="84"/>
  <c r="H359" i="84"/>
  <c r="H360" i="84"/>
  <c r="H361" i="84"/>
  <c r="H362" i="84"/>
  <c r="H363" i="84"/>
  <c r="H364" i="84"/>
  <c r="H365" i="84"/>
  <c r="H366" i="84"/>
  <c r="H367" i="84"/>
  <c r="H368" i="84"/>
  <c r="H369" i="84"/>
  <c r="H370" i="84"/>
  <c r="H371" i="84"/>
  <c r="H372" i="84"/>
  <c r="H373" i="84"/>
  <c r="H374" i="84"/>
  <c r="H375" i="84"/>
  <c r="H376" i="84"/>
  <c r="H377" i="84"/>
  <c r="H378" i="84"/>
  <c r="H379" i="84"/>
  <c r="H380" i="84"/>
  <c r="H381" i="84"/>
  <c r="H382" i="84"/>
  <c r="H383" i="84"/>
  <c r="H384" i="84"/>
  <c r="H385" i="84"/>
  <c r="H386" i="84"/>
  <c r="H387" i="84"/>
  <c r="H388" i="84"/>
  <c r="H389" i="84"/>
  <c r="H390" i="84"/>
  <c r="H391" i="84"/>
  <c r="H392" i="84"/>
  <c r="H393" i="84"/>
  <c r="H394" i="84"/>
  <c r="H395" i="84"/>
  <c r="H396" i="84"/>
  <c r="H397" i="84"/>
  <c r="H398" i="84"/>
  <c r="H399" i="84"/>
  <c r="H400" i="84"/>
  <c r="H401" i="84"/>
  <c r="H402" i="84"/>
  <c r="H403" i="84"/>
  <c r="H404" i="84"/>
  <c r="H405" i="84"/>
  <c r="H406" i="84"/>
  <c r="H407" i="84"/>
  <c r="H408" i="84"/>
  <c r="H409" i="84"/>
  <c r="H410" i="84"/>
  <c r="H411" i="84"/>
  <c r="H412" i="84"/>
  <c r="H413" i="84"/>
  <c r="H414" i="84"/>
  <c r="H415" i="84"/>
  <c r="H416" i="84"/>
  <c r="H417" i="84"/>
  <c r="H418" i="84"/>
  <c r="H419" i="84"/>
  <c r="H420" i="84"/>
  <c r="H421" i="84"/>
  <c r="H422" i="84"/>
  <c r="H423" i="84"/>
  <c r="H424" i="84"/>
  <c r="H425" i="84"/>
  <c r="H426" i="84"/>
  <c r="H427" i="84"/>
  <c r="H428" i="84"/>
  <c r="H429" i="84"/>
  <c r="H430" i="84"/>
  <c r="H431" i="84"/>
  <c r="H432" i="84"/>
  <c r="H433" i="84"/>
  <c r="H434" i="84"/>
  <c r="H435" i="84"/>
  <c r="H436" i="84"/>
  <c r="H437" i="84"/>
  <c r="H438" i="84"/>
  <c r="H439" i="84"/>
  <c r="H440" i="84"/>
  <c r="H441" i="84"/>
  <c r="H442" i="84"/>
  <c r="H443" i="84"/>
  <c r="H444" i="84"/>
  <c r="H445" i="84"/>
  <c r="H446" i="84"/>
  <c r="H447" i="84"/>
  <c r="H448" i="84"/>
  <c r="H449" i="84"/>
  <c r="H450" i="84"/>
  <c r="H451" i="84"/>
  <c r="H452" i="84"/>
  <c r="H453" i="84"/>
  <c r="H454" i="84"/>
  <c r="H455" i="84"/>
  <c r="H456" i="84"/>
  <c r="H457" i="84"/>
  <c r="H458" i="84"/>
  <c r="H459" i="84"/>
  <c r="H460" i="84"/>
  <c r="H461" i="84"/>
  <c r="H462" i="84"/>
  <c r="H463" i="84"/>
  <c r="H464" i="84"/>
  <c r="H465" i="84"/>
  <c r="H466" i="84"/>
  <c r="H467" i="84"/>
  <c r="H468" i="84"/>
  <c r="H469" i="84"/>
  <c r="H470" i="84"/>
  <c r="H471" i="84"/>
  <c r="H472" i="84"/>
  <c r="H473" i="84"/>
  <c r="H474" i="84"/>
  <c r="H475" i="84"/>
  <c r="H476" i="84"/>
  <c r="H477" i="84"/>
  <c r="H478" i="84"/>
  <c r="H479" i="84"/>
  <c r="H480" i="84"/>
  <c r="H481" i="84"/>
  <c r="H482" i="84"/>
  <c r="H483" i="84"/>
  <c r="H484" i="84"/>
  <c r="H485" i="84"/>
  <c r="H486" i="84"/>
  <c r="H487" i="84"/>
  <c r="H488" i="84"/>
  <c r="H489" i="84"/>
  <c r="H490" i="84"/>
  <c r="H491" i="84"/>
  <c r="H492" i="84"/>
  <c r="H493" i="84"/>
  <c r="H494" i="84"/>
  <c r="H495" i="84"/>
  <c r="H496" i="84"/>
  <c r="H497" i="84"/>
  <c r="H498" i="84"/>
  <c r="H499" i="84"/>
  <c r="H500" i="84"/>
  <c r="H501" i="84"/>
  <c r="H502" i="84"/>
  <c r="H503" i="84"/>
  <c r="H504" i="84"/>
  <c r="H505" i="84"/>
  <c r="H506" i="84"/>
  <c r="H507" i="84"/>
  <c r="H508" i="84"/>
  <c r="H509" i="84"/>
  <c r="H510" i="84"/>
  <c r="H511" i="84"/>
  <c r="H512" i="84"/>
  <c r="H513" i="84"/>
  <c r="H514" i="84"/>
  <c r="H515" i="84"/>
  <c r="H516" i="84"/>
  <c r="H517" i="84"/>
  <c r="H518" i="84"/>
  <c r="H519" i="84"/>
  <c r="H520" i="84"/>
  <c r="H521" i="84"/>
  <c r="H522" i="84"/>
  <c r="H523" i="84"/>
  <c r="H524" i="84"/>
  <c r="H525" i="84"/>
  <c r="H526" i="84"/>
  <c r="H527" i="84"/>
  <c r="H528" i="84"/>
  <c r="H529" i="84"/>
  <c r="H530" i="84"/>
  <c r="H531" i="84"/>
  <c r="H532" i="84"/>
  <c r="H533" i="84"/>
  <c r="H534" i="84"/>
  <c r="H535" i="84"/>
  <c r="H536" i="84"/>
  <c r="H537" i="84"/>
  <c r="H538" i="84"/>
  <c r="H539" i="84"/>
  <c r="H540" i="84"/>
  <c r="H541" i="84"/>
  <c r="H542" i="84"/>
  <c r="H543" i="84"/>
  <c r="H544" i="84"/>
  <c r="H545" i="84"/>
  <c r="H546" i="84"/>
  <c r="H547" i="84"/>
  <c r="H548" i="84"/>
  <c r="H549" i="84"/>
  <c r="H550" i="84"/>
  <c r="H551" i="84"/>
  <c r="H552" i="84"/>
  <c r="H553" i="84"/>
  <c r="H554" i="84"/>
  <c r="H555" i="84"/>
  <c r="H556" i="84"/>
  <c r="H557" i="84"/>
  <c r="H558" i="84"/>
  <c r="H559" i="84"/>
  <c r="H560" i="84"/>
  <c r="H561" i="84"/>
  <c r="H562" i="84"/>
  <c r="H563" i="84"/>
  <c r="H564" i="84"/>
  <c r="H565" i="84"/>
  <c r="H566" i="84"/>
  <c r="H567" i="84"/>
  <c r="H568" i="84"/>
  <c r="H569" i="84"/>
  <c r="H570" i="84"/>
  <c r="H571" i="84"/>
  <c r="H572" i="84"/>
  <c r="H573" i="84"/>
  <c r="H574" i="84"/>
  <c r="H575" i="84"/>
  <c r="H576" i="84"/>
  <c r="H577" i="84"/>
  <c r="H578" i="84"/>
  <c r="H579" i="84"/>
  <c r="H580" i="84"/>
  <c r="H581" i="84"/>
  <c r="H582" i="84"/>
  <c r="H583" i="84"/>
  <c r="H584" i="84"/>
  <c r="H585" i="84"/>
  <c r="H586" i="84"/>
  <c r="H587" i="84"/>
  <c r="H588" i="84"/>
  <c r="H589" i="84"/>
  <c r="H590" i="84"/>
  <c r="H591" i="84"/>
  <c r="H592" i="84"/>
  <c r="H593" i="84"/>
  <c r="H594" i="84"/>
  <c r="H595" i="84"/>
  <c r="H596" i="84"/>
  <c r="H597" i="84"/>
  <c r="H598" i="84"/>
  <c r="H599" i="84"/>
  <c r="H600" i="84"/>
  <c r="H601" i="84"/>
  <c r="H602" i="84"/>
  <c r="H603" i="84"/>
  <c r="H604" i="84"/>
  <c r="H605" i="84"/>
  <c r="H606" i="84"/>
  <c r="H607" i="84"/>
  <c r="H608" i="84"/>
  <c r="H609" i="84"/>
  <c r="H610" i="84"/>
  <c r="H611" i="84"/>
  <c r="H612" i="84"/>
  <c r="H613" i="84"/>
  <c r="H614" i="84"/>
  <c r="H615" i="84"/>
  <c r="H616" i="84"/>
  <c r="H617" i="84"/>
  <c r="H618" i="84"/>
  <c r="H619" i="84"/>
  <c r="H620" i="84"/>
  <c r="H621" i="84"/>
  <c r="H622" i="84"/>
  <c r="H623" i="84"/>
  <c r="H624" i="84"/>
  <c r="H625" i="84"/>
  <c r="H626" i="84"/>
  <c r="H627" i="84"/>
  <c r="H628" i="84"/>
  <c r="H629" i="84"/>
  <c r="H630" i="84"/>
  <c r="L6" i="84"/>
  <c r="L7" i="84"/>
  <c r="L8" i="84"/>
  <c r="L9" i="84"/>
  <c r="AC31" i="57" s="1"/>
  <c r="L10" i="84"/>
  <c r="L11" i="84"/>
  <c r="L12" i="84"/>
  <c r="AC34" i="57" s="1"/>
  <c r="L13" i="84"/>
  <c r="AC35" i="57" s="1"/>
  <c r="L14" i="84"/>
  <c r="L15" i="84"/>
  <c r="L16" i="84"/>
  <c r="AC38" i="57" s="1"/>
  <c r="L17" i="84"/>
  <c r="AC39" i="57" s="1"/>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50" i="84"/>
  <c r="L51" i="84"/>
  <c r="L52" i="84"/>
  <c r="L53" i="84"/>
  <c r="L54" i="84"/>
  <c r="L55" i="84"/>
  <c r="L56" i="84"/>
  <c r="L57" i="84"/>
  <c r="L58" i="84"/>
  <c r="L59" i="84"/>
  <c r="L60" i="84"/>
  <c r="L61" i="84"/>
  <c r="L62" i="84"/>
  <c r="L63" i="84"/>
  <c r="L64" i="84"/>
  <c r="L65" i="84"/>
  <c r="L66" i="84"/>
  <c r="L67" i="84"/>
  <c r="L68" i="84"/>
  <c r="L69" i="84"/>
  <c r="L70" i="84"/>
  <c r="L71" i="84"/>
  <c r="L72" i="84"/>
  <c r="L73" i="84"/>
  <c r="L74" i="84"/>
  <c r="L75" i="84"/>
  <c r="L76" i="84"/>
  <c r="L77" i="84"/>
  <c r="L78" i="84"/>
  <c r="L79" i="84"/>
  <c r="L80" i="84"/>
  <c r="L81" i="84"/>
  <c r="L82" i="84"/>
  <c r="L83" i="84"/>
  <c r="L84" i="84"/>
  <c r="L85" i="84"/>
  <c r="L86" i="84"/>
  <c r="L87" i="84"/>
  <c r="L88" i="84"/>
  <c r="L89" i="84"/>
  <c r="L90" i="84"/>
  <c r="L91" i="84"/>
  <c r="L92" i="84"/>
  <c r="L93" i="84"/>
  <c r="L94" i="84"/>
  <c r="L95" i="84"/>
  <c r="L96" i="84"/>
  <c r="L97" i="84"/>
  <c r="L98" i="84"/>
  <c r="L99" i="84"/>
  <c r="L100" i="84"/>
  <c r="L101" i="84"/>
  <c r="L102" i="84"/>
  <c r="L103" i="84"/>
  <c r="L104" i="84"/>
  <c r="L105" i="84"/>
  <c r="L106" i="84"/>
  <c r="L107" i="84"/>
  <c r="L108" i="84"/>
  <c r="L109" i="84"/>
  <c r="L110" i="84"/>
  <c r="L111" i="84"/>
  <c r="L112" i="84"/>
  <c r="L113" i="84"/>
  <c r="L114" i="84"/>
  <c r="L115" i="84"/>
  <c r="L116" i="84"/>
  <c r="L117" i="84"/>
  <c r="L118" i="84"/>
  <c r="L119" i="84"/>
  <c r="L120" i="84"/>
  <c r="L121" i="84"/>
  <c r="L122" i="84"/>
  <c r="L123" i="84"/>
  <c r="L124" i="84"/>
  <c r="L125" i="84"/>
  <c r="L126" i="84"/>
  <c r="L127" i="84"/>
  <c r="L128" i="84"/>
  <c r="L129" i="84"/>
  <c r="L130" i="84"/>
  <c r="L131" i="84"/>
  <c r="L132" i="84"/>
  <c r="L133" i="84"/>
  <c r="L134" i="84"/>
  <c r="L135" i="84"/>
  <c r="L136" i="84"/>
  <c r="L137" i="84"/>
  <c r="L138" i="84"/>
  <c r="L139" i="84"/>
  <c r="L140" i="84"/>
  <c r="L141" i="84"/>
  <c r="L142" i="84"/>
  <c r="L143" i="84"/>
  <c r="L144" i="84"/>
  <c r="L145" i="84"/>
  <c r="L146" i="84"/>
  <c r="L147" i="84"/>
  <c r="L148" i="84"/>
  <c r="L149" i="84"/>
  <c r="L150" i="84"/>
  <c r="L151" i="84"/>
  <c r="L152" i="84"/>
  <c r="L153" i="84"/>
  <c r="L154" i="84"/>
  <c r="L155" i="84"/>
  <c r="L156" i="84"/>
  <c r="L157" i="84"/>
  <c r="L158" i="84"/>
  <c r="L159" i="84"/>
  <c r="L160" i="84"/>
  <c r="L161" i="84"/>
  <c r="L162" i="84"/>
  <c r="L163" i="84"/>
  <c r="L164" i="84"/>
  <c r="L165" i="84"/>
  <c r="L166" i="84"/>
  <c r="L167" i="84"/>
  <c r="L168" i="84"/>
  <c r="L169" i="84"/>
  <c r="L170" i="84"/>
  <c r="L171" i="84"/>
  <c r="L172" i="84"/>
  <c r="L173" i="84"/>
  <c r="L174" i="84"/>
  <c r="L175" i="84"/>
  <c r="L176" i="84"/>
  <c r="L177" i="84"/>
  <c r="L178" i="84"/>
  <c r="L179" i="84"/>
  <c r="L180" i="84"/>
  <c r="L181" i="84"/>
  <c r="L182" i="84"/>
  <c r="L183" i="84"/>
  <c r="L184" i="84"/>
  <c r="L185" i="84"/>
  <c r="L186" i="84"/>
  <c r="L187" i="84"/>
  <c r="L188" i="84"/>
  <c r="L189" i="84"/>
  <c r="L190" i="84"/>
  <c r="L191" i="84"/>
  <c r="L192" i="84"/>
  <c r="L193" i="84"/>
  <c r="L194" i="84"/>
  <c r="L195" i="84"/>
  <c r="L196" i="84"/>
  <c r="L197" i="84"/>
  <c r="L198" i="84"/>
  <c r="L199" i="84"/>
  <c r="L200" i="84"/>
  <c r="L201" i="84"/>
  <c r="L202" i="84"/>
  <c r="L203" i="84"/>
  <c r="L204" i="84"/>
  <c r="L205" i="84"/>
  <c r="L206" i="84"/>
  <c r="L207" i="84"/>
  <c r="L208" i="84"/>
  <c r="L209" i="84"/>
  <c r="L210" i="84"/>
  <c r="L211" i="84"/>
  <c r="L212" i="84"/>
  <c r="L213" i="84"/>
  <c r="L214" i="84"/>
  <c r="L215" i="84"/>
  <c r="L216" i="84"/>
  <c r="L217" i="84"/>
  <c r="L218" i="84"/>
  <c r="L219" i="84"/>
  <c r="L220" i="84"/>
  <c r="L221" i="84"/>
  <c r="L222" i="84"/>
  <c r="L223" i="84"/>
  <c r="L224" i="84"/>
  <c r="L225" i="84"/>
  <c r="L226" i="84"/>
  <c r="L227" i="84"/>
  <c r="L228" i="84"/>
  <c r="L229" i="84"/>
  <c r="L230" i="84"/>
  <c r="L231" i="84"/>
  <c r="L232" i="84"/>
  <c r="L233" i="84"/>
  <c r="L234" i="84"/>
  <c r="L235" i="84"/>
  <c r="L236" i="84"/>
  <c r="L237" i="84"/>
  <c r="L238" i="84"/>
  <c r="L239" i="84"/>
  <c r="L240" i="84"/>
  <c r="L241" i="84"/>
  <c r="L242" i="84"/>
  <c r="L243" i="84"/>
  <c r="L244" i="84"/>
  <c r="L245" i="84"/>
  <c r="L246" i="84"/>
  <c r="L247" i="84"/>
  <c r="L248" i="84"/>
  <c r="L249" i="84"/>
  <c r="L250" i="84"/>
  <c r="L251" i="84"/>
  <c r="L252" i="84"/>
  <c r="L253" i="84"/>
  <c r="L254" i="84"/>
  <c r="L255" i="84"/>
  <c r="L256" i="84"/>
  <c r="L257" i="84"/>
  <c r="L258" i="84"/>
  <c r="L259" i="84"/>
  <c r="L260" i="84"/>
  <c r="L261" i="84"/>
  <c r="L262" i="84"/>
  <c r="L263" i="84"/>
  <c r="L264" i="84"/>
  <c r="L265" i="84"/>
  <c r="L266" i="84"/>
  <c r="L267" i="84"/>
  <c r="L268" i="84"/>
  <c r="L269" i="84"/>
  <c r="L270" i="84"/>
  <c r="L271" i="84"/>
  <c r="L272" i="84"/>
  <c r="L273" i="84"/>
  <c r="L274" i="84"/>
  <c r="L275" i="84"/>
  <c r="L276" i="84"/>
  <c r="L277" i="84"/>
  <c r="L278" i="84"/>
  <c r="L279" i="84"/>
  <c r="L280" i="84"/>
  <c r="L281" i="84"/>
  <c r="L282" i="84"/>
  <c r="L283" i="84"/>
  <c r="L284" i="84"/>
  <c r="L285" i="84"/>
  <c r="L286" i="84"/>
  <c r="L287" i="84"/>
  <c r="L288" i="84"/>
  <c r="L289" i="84"/>
  <c r="L290" i="84"/>
  <c r="L291" i="84"/>
  <c r="L292" i="84"/>
  <c r="L293" i="84"/>
  <c r="L294" i="84"/>
  <c r="L295" i="84"/>
  <c r="L296" i="84"/>
  <c r="L297" i="84"/>
  <c r="L298" i="84"/>
  <c r="L299" i="84"/>
  <c r="L300" i="84"/>
  <c r="L301" i="84"/>
  <c r="L302" i="84"/>
  <c r="L303" i="84"/>
  <c r="L304" i="84"/>
  <c r="L305" i="84"/>
  <c r="L306" i="84"/>
  <c r="L307" i="84"/>
  <c r="L308" i="84"/>
  <c r="L309" i="84"/>
  <c r="L310" i="84"/>
  <c r="L311" i="84"/>
  <c r="L312" i="84"/>
  <c r="L313" i="84"/>
  <c r="L314" i="84"/>
  <c r="L315" i="84"/>
  <c r="L316" i="84"/>
  <c r="L317" i="84"/>
  <c r="L318" i="84"/>
  <c r="L319" i="84"/>
  <c r="L320" i="84"/>
  <c r="L321" i="84"/>
  <c r="L322" i="84"/>
  <c r="L323" i="84"/>
  <c r="L324" i="84"/>
  <c r="L325" i="84"/>
  <c r="L326" i="84"/>
  <c r="L327" i="84"/>
  <c r="L328" i="84"/>
  <c r="L329" i="84"/>
  <c r="L330" i="84"/>
  <c r="L331" i="84"/>
  <c r="L332" i="84"/>
  <c r="L333" i="84"/>
  <c r="L334" i="84"/>
  <c r="L335" i="84"/>
  <c r="L336" i="84"/>
  <c r="L337" i="84"/>
  <c r="L338" i="84"/>
  <c r="L339" i="84"/>
  <c r="L340" i="84"/>
  <c r="L341" i="84"/>
  <c r="L342" i="84"/>
  <c r="L343" i="84"/>
  <c r="L344" i="84"/>
  <c r="L345" i="84"/>
  <c r="L346" i="84"/>
  <c r="L347" i="84"/>
  <c r="L348" i="84"/>
  <c r="L349" i="84"/>
  <c r="L350" i="84"/>
  <c r="L351" i="84"/>
  <c r="L352" i="84"/>
  <c r="L353" i="84"/>
  <c r="L354" i="84"/>
  <c r="L355" i="84"/>
  <c r="L356" i="84"/>
  <c r="L357" i="84"/>
  <c r="L358" i="84"/>
  <c r="L359" i="84"/>
  <c r="L360" i="84"/>
  <c r="L361" i="84"/>
  <c r="L362" i="84"/>
  <c r="L363" i="84"/>
  <c r="L364" i="84"/>
  <c r="L365" i="84"/>
  <c r="L366" i="84"/>
  <c r="L367" i="84"/>
  <c r="L368" i="84"/>
  <c r="L369" i="84"/>
  <c r="L370" i="84"/>
  <c r="L371" i="84"/>
  <c r="L372" i="84"/>
  <c r="L373" i="84"/>
  <c r="L374" i="84"/>
  <c r="L375" i="84"/>
  <c r="L376" i="84"/>
  <c r="L377" i="84"/>
  <c r="L378" i="84"/>
  <c r="L379" i="84"/>
  <c r="L380" i="84"/>
  <c r="L381" i="84"/>
  <c r="L382" i="84"/>
  <c r="L383" i="84"/>
  <c r="L384" i="84"/>
  <c r="L385" i="84"/>
  <c r="L386" i="84"/>
  <c r="L387" i="84"/>
  <c r="L388" i="84"/>
  <c r="L389" i="84"/>
  <c r="L390" i="84"/>
  <c r="L391" i="84"/>
  <c r="L392" i="84"/>
  <c r="L393" i="84"/>
  <c r="L394" i="84"/>
  <c r="L395" i="84"/>
  <c r="L396" i="84"/>
  <c r="L397" i="84"/>
  <c r="L398" i="84"/>
  <c r="L399" i="84"/>
  <c r="L400" i="84"/>
  <c r="L401" i="84"/>
  <c r="L402" i="84"/>
  <c r="L403" i="84"/>
  <c r="L404" i="84"/>
  <c r="L405" i="84"/>
  <c r="L406" i="84"/>
  <c r="L407" i="84"/>
  <c r="L408" i="84"/>
  <c r="L409" i="84"/>
  <c r="L410" i="84"/>
  <c r="L411" i="84"/>
  <c r="L412" i="84"/>
  <c r="L413" i="84"/>
  <c r="L414" i="84"/>
  <c r="L415" i="84"/>
  <c r="L416" i="84"/>
  <c r="L417" i="84"/>
  <c r="L418" i="84"/>
  <c r="L419" i="84"/>
  <c r="L420" i="84"/>
  <c r="L421" i="84"/>
  <c r="L422" i="84"/>
  <c r="L423" i="84"/>
  <c r="L424" i="84"/>
  <c r="L425" i="84"/>
  <c r="L426" i="84"/>
  <c r="L427" i="84"/>
  <c r="L428" i="84"/>
  <c r="L429" i="84"/>
  <c r="L430" i="84"/>
  <c r="L431" i="84"/>
  <c r="L432" i="84"/>
  <c r="L433" i="84"/>
  <c r="L434" i="84"/>
  <c r="L435" i="84"/>
  <c r="L436" i="84"/>
  <c r="L437" i="84"/>
  <c r="L438" i="84"/>
  <c r="L439" i="84"/>
  <c r="L440" i="84"/>
  <c r="L441" i="84"/>
  <c r="L442" i="84"/>
  <c r="L443" i="84"/>
  <c r="L444" i="84"/>
  <c r="L445" i="84"/>
  <c r="L446" i="84"/>
  <c r="L447" i="84"/>
  <c r="L448" i="84"/>
  <c r="L449" i="84"/>
  <c r="L450" i="84"/>
  <c r="L451" i="84"/>
  <c r="L452" i="84"/>
  <c r="L453" i="84"/>
  <c r="L454" i="84"/>
  <c r="L455" i="84"/>
  <c r="L456" i="84"/>
  <c r="L457" i="84"/>
  <c r="L458" i="84"/>
  <c r="L459" i="84"/>
  <c r="L460" i="84"/>
  <c r="L461" i="84"/>
  <c r="L462" i="84"/>
  <c r="L463" i="84"/>
  <c r="L464" i="84"/>
  <c r="L465" i="84"/>
  <c r="L466" i="84"/>
  <c r="L467" i="84"/>
  <c r="L468" i="84"/>
  <c r="L469" i="84"/>
  <c r="L470" i="84"/>
  <c r="L471" i="84"/>
  <c r="L472" i="84"/>
  <c r="L473" i="84"/>
  <c r="L474" i="84"/>
  <c r="L475" i="84"/>
  <c r="L476" i="84"/>
  <c r="L477" i="84"/>
  <c r="L478" i="84"/>
  <c r="L479" i="84"/>
  <c r="L480" i="84"/>
  <c r="L481" i="84"/>
  <c r="L482" i="84"/>
  <c r="L483" i="84"/>
  <c r="L484" i="84"/>
  <c r="L485" i="84"/>
  <c r="L486" i="84"/>
  <c r="L487" i="84"/>
  <c r="L488" i="84"/>
  <c r="L489" i="84"/>
  <c r="L490" i="84"/>
  <c r="L491" i="84"/>
  <c r="L492" i="84"/>
  <c r="L493" i="84"/>
  <c r="L494" i="84"/>
  <c r="L495" i="84"/>
  <c r="L496" i="84"/>
  <c r="L497" i="84"/>
  <c r="L498" i="84"/>
  <c r="L499" i="84"/>
  <c r="L500" i="84"/>
  <c r="L501" i="84"/>
  <c r="L502" i="84"/>
  <c r="L503" i="84"/>
  <c r="L504" i="84"/>
  <c r="L505" i="84"/>
  <c r="L506" i="84"/>
  <c r="L507" i="84"/>
  <c r="L508" i="84"/>
  <c r="L509" i="84"/>
  <c r="L510" i="84"/>
  <c r="L511" i="84"/>
  <c r="L512" i="84"/>
  <c r="L513" i="84"/>
  <c r="L514" i="84"/>
  <c r="L515" i="84"/>
  <c r="L516" i="84"/>
  <c r="L517" i="84"/>
  <c r="L518" i="84"/>
  <c r="L519" i="84"/>
  <c r="L520" i="84"/>
  <c r="L521" i="84"/>
  <c r="L522" i="84"/>
  <c r="L523" i="84"/>
  <c r="L524" i="84"/>
  <c r="L525" i="84"/>
  <c r="L526" i="84"/>
  <c r="L527" i="84"/>
  <c r="L528" i="84"/>
  <c r="L529" i="84"/>
  <c r="L530" i="84"/>
  <c r="L531" i="84"/>
  <c r="L532" i="84"/>
  <c r="L533" i="84"/>
  <c r="L534" i="84"/>
  <c r="L535" i="84"/>
  <c r="L536" i="84"/>
  <c r="L537" i="84"/>
  <c r="L538" i="84"/>
  <c r="L539" i="84"/>
  <c r="L540" i="84"/>
  <c r="L541" i="84"/>
  <c r="L542" i="84"/>
  <c r="L543" i="84"/>
  <c r="L544" i="84"/>
  <c r="L545" i="84"/>
  <c r="L546" i="84"/>
  <c r="L547" i="84"/>
  <c r="L548" i="84"/>
  <c r="L549" i="84"/>
  <c r="L550" i="84"/>
  <c r="L551" i="84"/>
  <c r="L552" i="84"/>
  <c r="L553" i="84"/>
  <c r="L554" i="84"/>
  <c r="L555" i="84"/>
  <c r="L556" i="84"/>
  <c r="L557" i="84"/>
  <c r="L558" i="84"/>
  <c r="L559" i="84"/>
  <c r="L560" i="84"/>
  <c r="L561" i="84"/>
  <c r="L562" i="84"/>
  <c r="L563" i="84"/>
  <c r="L564" i="84"/>
  <c r="L565" i="84"/>
  <c r="L566" i="84"/>
  <c r="L567" i="84"/>
  <c r="L568" i="84"/>
  <c r="L569" i="84"/>
  <c r="L570" i="84"/>
  <c r="L571" i="84"/>
  <c r="L572" i="84"/>
  <c r="L573" i="84"/>
  <c r="L574" i="84"/>
  <c r="L575" i="84"/>
  <c r="L576" i="84"/>
  <c r="L577" i="84"/>
  <c r="L578" i="84"/>
  <c r="L579" i="84"/>
  <c r="L580" i="84"/>
  <c r="L581" i="84"/>
  <c r="L582" i="84"/>
  <c r="L583" i="84"/>
  <c r="L584" i="84"/>
  <c r="L585" i="84"/>
  <c r="L586" i="84"/>
  <c r="L587" i="84"/>
  <c r="L588" i="84"/>
  <c r="L589" i="84"/>
  <c r="L590" i="84"/>
  <c r="L591" i="84"/>
  <c r="L592" i="84"/>
  <c r="L593" i="84"/>
  <c r="L594" i="84"/>
  <c r="L595" i="84"/>
  <c r="L596" i="84"/>
  <c r="L597" i="84"/>
  <c r="L598" i="84"/>
  <c r="L599" i="84"/>
  <c r="L600" i="84"/>
  <c r="L601" i="84"/>
  <c r="L602" i="84"/>
  <c r="L603" i="84"/>
  <c r="L604" i="84"/>
  <c r="L605" i="84"/>
  <c r="L606" i="84"/>
  <c r="L607" i="84"/>
  <c r="L608" i="84"/>
  <c r="L609" i="84"/>
  <c r="L610" i="84"/>
  <c r="L611" i="84"/>
  <c r="L612" i="84"/>
  <c r="L613" i="84"/>
  <c r="L614" i="84"/>
  <c r="L615" i="84"/>
  <c r="L616" i="84"/>
  <c r="L617" i="84"/>
  <c r="L618" i="84"/>
  <c r="L619" i="84"/>
  <c r="L620" i="84"/>
  <c r="L621" i="84"/>
  <c r="L622" i="84"/>
  <c r="L623" i="84"/>
  <c r="L624" i="84"/>
  <c r="L625" i="84"/>
  <c r="L626" i="84"/>
  <c r="L627" i="84"/>
  <c r="L628" i="84"/>
  <c r="L629" i="84"/>
  <c r="L630" i="84"/>
  <c r="P6" i="84"/>
  <c r="P7" i="84"/>
  <c r="Z30" i="58" s="1"/>
  <c r="P8" i="84"/>
  <c r="Z31" i="58" s="1"/>
  <c r="P9" i="84"/>
  <c r="Z32" i="58" s="1"/>
  <c r="P10" i="84"/>
  <c r="P11" i="84"/>
  <c r="Z34" i="58" s="1"/>
  <c r="P12" i="84"/>
  <c r="Z35" i="58" s="1"/>
  <c r="P13" i="84"/>
  <c r="Z36" i="58" s="1"/>
  <c r="P14" i="84"/>
  <c r="P15" i="84"/>
  <c r="Z38" i="58" s="1"/>
  <c r="P16" i="84"/>
  <c r="Z39" i="58" s="1"/>
  <c r="P17" i="84"/>
  <c r="Z40" i="58" s="1"/>
  <c r="P18" i="84"/>
  <c r="P19" i="84"/>
  <c r="P20" i="84"/>
  <c r="P21" i="84"/>
  <c r="P22" i="84"/>
  <c r="P23" i="84"/>
  <c r="P24" i="84"/>
  <c r="P25" i="84"/>
  <c r="P26" i="84"/>
  <c r="P27" i="84"/>
  <c r="P28" i="84"/>
  <c r="P29" i="84"/>
  <c r="P30" i="84"/>
  <c r="P31" i="84"/>
  <c r="P32" i="84"/>
  <c r="P33" i="84"/>
  <c r="P34" i="84"/>
  <c r="P35" i="84"/>
  <c r="P36" i="84"/>
  <c r="P37" i="84"/>
  <c r="P38" i="84"/>
  <c r="P39" i="84"/>
  <c r="P40" i="84"/>
  <c r="P41" i="84"/>
  <c r="P42" i="84"/>
  <c r="P43" i="84"/>
  <c r="P44" i="84"/>
  <c r="P45" i="84"/>
  <c r="P46" i="84"/>
  <c r="P47" i="84"/>
  <c r="P48" i="84"/>
  <c r="P49" i="84"/>
  <c r="P50" i="84"/>
  <c r="P51" i="84"/>
  <c r="P52" i="84"/>
  <c r="P53" i="84"/>
  <c r="P54" i="84"/>
  <c r="P55" i="84"/>
  <c r="P56" i="84"/>
  <c r="P57" i="84"/>
  <c r="P58" i="84"/>
  <c r="P59" i="84"/>
  <c r="P60" i="84"/>
  <c r="P61" i="84"/>
  <c r="P62" i="84"/>
  <c r="P63" i="84"/>
  <c r="P64" i="84"/>
  <c r="P65" i="84"/>
  <c r="P66" i="84"/>
  <c r="P67" i="84"/>
  <c r="P68" i="84"/>
  <c r="P69" i="84"/>
  <c r="P70" i="84"/>
  <c r="P71" i="84"/>
  <c r="P72" i="84"/>
  <c r="P73" i="84"/>
  <c r="P74" i="84"/>
  <c r="P75" i="84"/>
  <c r="P76" i="84"/>
  <c r="P77" i="84"/>
  <c r="P78" i="84"/>
  <c r="P79" i="84"/>
  <c r="P80" i="84"/>
  <c r="P81" i="84"/>
  <c r="P82" i="84"/>
  <c r="P83" i="84"/>
  <c r="P84" i="84"/>
  <c r="P85" i="84"/>
  <c r="P86" i="84"/>
  <c r="P87" i="84"/>
  <c r="P88" i="84"/>
  <c r="P89" i="84"/>
  <c r="P90" i="84"/>
  <c r="P91" i="84"/>
  <c r="P92" i="84"/>
  <c r="P93" i="84"/>
  <c r="P94" i="84"/>
  <c r="P95" i="84"/>
  <c r="P96" i="84"/>
  <c r="P97" i="84"/>
  <c r="P98" i="84"/>
  <c r="P99" i="84"/>
  <c r="P100" i="84"/>
  <c r="P101" i="84"/>
  <c r="P102" i="84"/>
  <c r="P103" i="84"/>
  <c r="P104" i="84"/>
  <c r="P105" i="84"/>
  <c r="P106" i="84"/>
  <c r="P107" i="84"/>
  <c r="P108" i="84"/>
  <c r="P109" i="84"/>
  <c r="P110" i="84"/>
  <c r="P111" i="84"/>
  <c r="P112" i="84"/>
  <c r="P113" i="84"/>
  <c r="P114" i="84"/>
  <c r="P115" i="84"/>
  <c r="P116" i="84"/>
  <c r="P117" i="84"/>
  <c r="P118" i="84"/>
  <c r="P119" i="84"/>
  <c r="P120" i="84"/>
  <c r="P121" i="84"/>
  <c r="P122" i="84"/>
  <c r="P123" i="84"/>
  <c r="P124" i="84"/>
  <c r="P125" i="84"/>
  <c r="P126" i="84"/>
  <c r="P127" i="84"/>
  <c r="P128" i="84"/>
  <c r="P129" i="84"/>
  <c r="P130" i="84"/>
  <c r="P131" i="84"/>
  <c r="P132" i="84"/>
  <c r="P133" i="84"/>
  <c r="P134" i="84"/>
  <c r="P135" i="84"/>
  <c r="P136" i="84"/>
  <c r="P137" i="84"/>
  <c r="P138" i="84"/>
  <c r="P139" i="84"/>
  <c r="P140" i="84"/>
  <c r="P141" i="84"/>
  <c r="P142" i="84"/>
  <c r="P143" i="84"/>
  <c r="P144" i="84"/>
  <c r="P145" i="84"/>
  <c r="P146" i="84"/>
  <c r="P147" i="84"/>
  <c r="P148" i="84"/>
  <c r="P149" i="84"/>
  <c r="P150" i="84"/>
  <c r="P151" i="84"/>
  <c r="P152" i="84"/>
  <c r="P153" i="84"/>
  <c r="P154" i="84"/>
  <c r="P155" i="84"/>
  <c r="P156" i="84"/>
  <c r="P157" i="84"/>
  <c r="P158" i="84"/>
  <c r="P159" i="84"/>
  <c r="P160" i="84"/>
  <c r="P161" i="84"/>
  <c r="P162" i="84"/>
  <c r="P163" i="84"/>
  <c r="P164" i="84"/>
  <c r="P165" i="84"/>
  <c r="P166" i="84"/>
  <c r="P167" i="84"/>
  <c r="P168" i="84"/>
  <c r="P169" i="84"/>
  <c r="P170" i="84"/>
  <c r="P171" i="84"/>
  <c r="P172" i="84"/>
  <c r="P173" i="84"/>
  <c r="P174" i="84"/>
  <c r="P175" i="84"/>
  <c r="P176" i="84"/>
  <c r="P177" i="84"/>
  <c r="P178" i="84"/>
  <c r="P179" i="84"/>
  <c r="P180" i="84"/>
  <c r="P181" i="84"/>
  <c r="P182" i="84"/>
  <c r="P183" i="84"/>
  <c r="P184" i="84"/>
  <c r="P185" i="84"/>
  <c r="P186" i="84"/>
  <c r="P187" i="84"/>
  <c r="P188" i="84"/>
  <c r="P189" i="84"/>
  <c r="P190" i="84"/>
  <c r="P191" i="84"/>
  <c r="P192" i="84"/>
  <c r="P193" i="84"/>
  <c r="P194" i="84"/>
  <c r="P195" i="84"/>
  <c r="P196" i="84"/>
  <c r="P197" i="84"/>
  <c r="P198" i="84"/>
  <c r="P199" i="84"/>
  <c r="P200" i="84"/>
  <c r="P201" i="84"/>
  <c r="P202" i="84"/>
  <c r="P203" i="84"/>
  <c r="P204" i="84"/>
  <c r="P205" i="84"/>
  <c r="P206" i="84"/>
  <c r="P207" i="84"/>
  <c r="P208" i="84"/>
  <c r="P209" i="84"/>
  <c r="P210" i="84"/>
  <c r="P211" i="84"/>
  <c r="P212" i="84"/>
  <c r="P213" i="84"/>
  <c r="P214" i="84"/>
  <c r="P215" i="84"/>
  <c r="P216" i="84"/>
  <c r="P217" i="84"/>
  <c r="P218" i="84"/>
  <c r="P219" i="84"/>
  <c r="P220" i="84"/>
  <c r="P221" i="84"/>
  <c r="P222" i="84"/>
  <c r="P223" i="84"/>
  <c r="P224" i="84"/>
  <c r="P225" i="84"/>
  <c r="P226" i="84"/>
  <c r="P227" i="84"/>
  <c r="P228" i="84"/>
  <c r="P229" i="84"/>
  <c r="P230" i="84"/>
  <c r="P231" i="84"/>
  <c r="P232" i="84"/>
  <c r="P233" i="84"/>
  <c r="P234" i="84"/>
  <c r="P235" i="84"/>
  <c r="P236" i="84"/>
  <c r="P237" i="84"/>
  <c r="P238" i="84"/>
  <c r="P239" i="84"/>
  <c r="P240" i="84"/>
  <c r="P241" i="84"/>
  <c r="P242" i="84"/>
  <c r="P243" i="84"/>
  <c r="P244" i="84"/>
  <c r="P245" i="84"/>
  <c r="P246" i="84"/>
  <c r="P247" i="84"/>
  <c r="P248" i="84"/>
  <c r="P249" i="84"/>
  <c r="P250" i="84"/>
  <c r="P251" i="84"/>
  <c r="P252" i="84"/>
  <c r="P253" i="84"/>
  <c r="P254" i="84"/>
  <c r="P255" i="84"/>
  <c r="P256" i="84"/>
  <c r="P257" i="84"/>
  <c r="P258" i="84"/>
  <c r="P259" i="84"/>
  <c r="P260" i="84"/>
  <c r="P261" i="84"/>
  <c r="P262" i="84"/>
  <c r="P263" i="84"/>
  <c r="P264" i="84"/>
  <c r="P265" i="84"/>
  <c r="P266" i="84"/>
  <c r="P267" i="84"/>
  <c r="P268" i="84"/>
  <c r="P269" i="84"/>
  <c r="P270" i="84"/>
  <c r="P271" i="84"/>
  <c r="P272" i="84"/>
  <c r="P273" i="84"/>
  <c r="P274" i="84"/>
  <c r="P275" i="84"/>
  <c r="P276" i="84"/>
  <c r="P277" i="84"/>
  <c r="P278" i="84"/>
  <c r="P279" i="84"/>
  <c r="P280" i="84"/>
  <c r="P281" i="84"/>
  <c r="P282" i="84"/>
  <c r="P283" i="84"/>
  <c r="P284" i="84"/>
  <c r="P285" i="84"/>
  <c r="P286" i="84"/>
  <c r="P287" i="84"/>
  <c r="P288" i="84"/>
  <c r="P289" i="84"/>
  <c r="P290" i="84"/>
  <c r="P291" i="84"/>
  <c r="P292" i="84"/>
  <c r="P293" i="84"/>
  <c r="P294" i="84"/>
  <c r="P295" i="84"/>
  <c r="P296" i="84"/>
  <c r="P297" i="84"/>
  <c r="P298" i="84"/>
  <c r="P299" i="84"/>
  <c r="P300" i="84"/>
  <c r="P301" i="84"/>
  <c r="P302" i="84"/>
  <c r="P303" i="84"/>
  <c r="P304" i="84"/>
  <c r="P305" i="84"/>
  <c r="P306" i="84"/>
  <c r="P307" i="84"/>
  <c r="P308" i="84"/>
  <c r="P309" i="84"/>
  <c r="P310" i="84"/>
  <c r="P311" i="84"/>
  <c r="P312" i="84"/>
  <c r="P313" i="84"/>
  <c r="P314" i="84"/>
  <c r="P315" i="84"/>
  <c r="P316" i="84"/>
  <c r="P317" i="84"/>
  <c r="P318" i="84"/>
  <c r="P319" i="84"/>
  <c r="P320" i="84"/>
  <c r="P321" i="84"/>
  <c r="P322" i="84"/>
  <c r="P323" i="84"/>
  <c r="P324" i="84"/>
  <c r="P325" i="84"/>
  <c r="P326" i="84"/>
  <c r="P327" i="84"/>
  <c r="P328" i="84"/>
  <c r="P329" i="84"/>
  <c r="P330" i="84"/>
  <c r="P331" i="84"/>
  <c r="P332" i="84"/>
  <c r="P333" i="84"/>
  <c r="P334" i="84"/>
  <c r="P335" i="84"/>
  <c r="P336" i="84"/>
  <c r="P337" i="84"/>
  <c r="P338" i="84"/>
  <c r="P339" i="84"/>
  <c r="P340" i="84"/>
  <c r="P341" i="84"/>
  <c r="P342" i="84"/>
  <c r="P343" i="84"/>
  <c r="P344" i="84"/>
  <c r="P345" i="84"/>
  <c r="P346" i="84"/>
  <c r="P347" i="84"/>
  <c r="P348" i="84"/>
  <c r="P349" i="84"/>
  <c r="P350" i="84"/>
  <c r="P351" i="84"/>
  <c r="P352" i="84"/>
  <c r="P353" i="84"/>
  <c r="P354" i="84"/>
  <c r="P355" i="84"/>
  <c r="P356" i="84"/>
  <c r="P357" i="84"/>
  <c r="P358" i="84"/>
  <c r="P359" i="84"/>
  <c r="P360" i="84"/>
  <c r="P361" i="84"/>
  <c r="P362" i="84"/>
  <c r="P363" i="84"/>
  <c r="P364" i="84"/>
  <c r="P365" i="84"/>
  <c r="P366" i="84"/>
  <c r="P367" i="84"/>
  <c r="P368" i="84"/>
  <c r="P369" i="84"/>
  <c r="P370" i="84"/>
  <c r="P371" i="84"/>
  <c r="P372" i="84"/>
  <c r="P373" i="84"/>
  <c r="P374" i="84"/>
  <c r="P375" i="84"/>
  <c r="P376" i="84"/>
  <c r="P377" i="84"/>
  <c r="P378" i="84"/>
  <c r="P379" i="84"/>
  <c r="P380" i="84"/>
  <c r="P381" i="84"/>
  <c r="P382" i="84"/>
  <c r="P383" i="84"/>
  <c r="P384" i="84"/>
  <c r="P385" i="84"/>
  <c r="P386" i="84"/>
  <c r="P387" i="84"/>
  <c r="P388" i="84"/>
  <c r="P389" i="84"/>
  <c r="P390" i="84"/>
  <c r="P391" i="84"/>
  <c r="P392" i="84"/>
  <c r="P393" i="84"/>
  <c r="P394" i="84"/>
  <c r="P395" i="84"/>
  <c r="P396" i="84"/>
  <c r="P397" i="84"/>
  <c r="P398" i="84"/>
  <c r="P399" i="84"/>
  <c r="P400" i="84"/>
  <c r="P401" i="84"/>
  <c r="P402" i="84"/>
  <c r="P403" i="84"/>
  <c r="P404" i="84"/>
  <c r="P405" i="84"/>
  <c r="P406" i="84"/>
  <c r="P407" i="84"/>
  <c r="P408" i="84"/>
  <c r="P409" i="84"/>
  <c r="P410" i="84"/>
  <c r="P411" i="84"/>
  <c r="P412" i="84"/>
  <c r="P413" i="84"/>
  <c r="P414" i="84"/>
  <c r="P415" i="84"/>
  <c r="P416" i="84"/>
  <c r="P417" i="84"/>
  <c r="P418" i="84"/>
  <c r="P419" i="84"/>
  <c r="P420" i="84"/>
  <c r="P421" i="84"/>
  <c r="P422" i="84"/>
  <c r="P423" i="84"/>
  <c r="P424" i="84"/>
  <c r="P425" i="84"/>
  <c r="P426" i="84"/>
  <c r="P427" i="84"/>
  <c r="P428" i="84"/>
  <c r="P429" i="84"/>
  <c r="P430" i="84"/>
  <c r="P431" i="84"/>
  <c r="P432" i="84"/>
  <c r="P433" i="84"/>
  <c r="P434" i="84"/>
  <c r="P435" i="84"/>
  <c r="P436" i="84"/>
  <c r="P437" i="84"/>
  <c r="P438" i="84"/>
  <c r="P439" i="84"/>
  <c r="P440" i="84"/>
  <c r="P441" i="84"/>
  <c r="P442" i="84"/>
  <c r="P443" i="84"/>
  <c r="P444" i="84"/>
  <c r="P445" i="84"/>
  <c r="P446" i="84"/>
  <c r="P447" i="84"/>
  <c r="P448" i="84"/>
  <c r="P449" i="84"/>
  <c r="P450" i="84"/>
  <c r="P451" i="84"/>
  <c r="P452" i="84"/>
  <c r="P453" i="84"/>
  <c r="P454" i="84"/>
  <c r="P455" i="84"/>
  <c r="P456" i="84"/>
  <c r="P457" i="84"/>
  <c r="P458" i="84"/>
  <c r="P459" i="84"/>
  <c r="P460" i="84"/>
  <c r="P461" i="84"/>
  <c r="P462" i="84"/>
  <c r="P463" i="84"/>
  <c r="P464" i="84"/>
  <c r="P465" i="84"/>
  <c r="P466" i="84"/>
  <c r="P467" i="84"/>
  <c r="P468" i="84"/>
  <c r="P469" i="84"/>
  <c r="P470" i="84"/>
  <c r="P471" i="84"/>
  <c r="P472" i="84"/>
  <c r="P473" i="84"/>
  <c r="P474" i="84"/>
  <c r="P475" i="84"/>
  <c r="P476" i="84"/>
  <c r="P477" i="84"/>
  <c r="P478" i="84"/>
  <c r="P479" i="84"/>
  <c r="P480" i="84"/>
  <c r="P481" i="84"/>
  <c r="P482" i="84"/>
  <c r="P483" i="84"/>
  <c r="P484" i="84"/>
  <c r="P485" i="84"/>
  <c r="P486" i="84"/>
  <c r="P487" i="84"/>
  <c r="P488" i="84"/>
  <c r="P489" i="84"/>
  <c r="P490" i="84"/>
  <c r="P491" i="84"/>
  <c r="P492" i="84"/>
  <c r="P493" i="84"/>
  <c r="P494" i="84"/>
  <c r="P495" i="84"/>
  <c r="P496" i="84"/>
  <c r="P497" i="84"/>
  <c r="P498" i="84"/>
  <c r="P499" i="84"/>
  <c r="P500" i="84"/>
  <c r="P501" i="84"/>
  <c r="P502" i="84"/>
  <c r="P503" i="84"/>
  <c r="P504" i="84"/>
  <c r="P505" i="84"/>
  <c r="P506" i="84"/>
  <c r="P507" i="84"/>
  <c r="P508" i="84"/>
  <c r="P509" i="84"/>
  <c r="P510" i="84"/>
  <c r="P511" i="84"/>
  <c r="P512" i="84"/>
  <c r="P513" i="84"/>
  <c r="P514" i="84"/>
  <c r="P515" i="84"/>
  <c r="P516" i="84"/>
  <c r="P517" i="84"/>
  <c r="P518" i="84"/>
  <c r="P519" i="84"/>
  <c r="P520" i="84"/>
  <c r="P521" i="84"/>
  <c r="P522" i="84"/>
  <c r="P523" i="84"/>
  <c r="P524" i="84"/>
  <c r="P525" i="84"/>
  <c r="P526" i="84"/>
  <c r="P527" i="84"/>
  <c r="P528" i="84"/>
  <c r="P529" i="84"/>
  <c r="P530" i="84"/>
  <c r="P531" i="84"/>
  <c r="P532" i="84"/>
  <c r="P533" i="84"/>
  <c r="P534" i="84"/>
  <c r="P535" i="84"/>
  <c r="P536" i="84"/>
  <c r="P537" i="84"/>
  <c r="P538" i="84"/>
  <c r="P539" i="84"/>
  <c r="P540" i="84"/>
  <c r="P541" i="84"/>
  <c r="P542" i="84"/>
  <c r="P543" i="84"/>
  <c r="P544" i="84"/>
  <c r="P545" i="84"/>
  <c r="P546" i="84"/>
  <c r="P547" i="84"/>
  <c r="P548" i="84"/>
  <c r="P549" i="84"/>
  <c r="P550" i="84"/>
  <c r="P551" i="84"/>
  <c r="P552" i="84"/>
  <c r="P553" i="84"/>
  <c r="P554" i="84"/>
  <c r="P555" i="84"/>
  <c r="P556" i="84"/>
  <c r="P557" i="84"/>
  <c r="P558" i="84"/>
  <c r="P559" i="84"/>
  <c r="P560" i="84"/>
  <c r="P561" i="84"/>
  <c r="P562" i="84"/>
  <c r="P563" i="84"/>
  <c r="P564" i="84"/>
  <c r="P565" i="84"/>
  <c r="P566" i="84"/>
  <c r="P567" i="84"/>
  <c r="P568" i="84"/>
  <c r="P569" i="84"/>
  <c r="P570" i="84"/>
  <c r="P571" i="84"/>
  <c r="P572" i="84"/>
  <c r="P573" i="84"/>
  <c r="P574" i="84"/>
  <c r="P575" i="84"/>
  <c r="P576" i="84"/>
  <c r="P577" i="84"/>
  <c r="P578" i="84"/>
  <c r="P579" i="84"/>
  <c r="P580" i="84"/>
  <c r="P581" i="84"/>
  <c r="P582" i="84"/>
  <c r="P583" i="84"/>
  <c r="P584" i="84"/>
  <c r="P585" i="84"/>
  <c r="P586" i="84"/>
  <c r="P587" i="84"/>
  <c r="P588" i="84"/>
  <c r="P589" i="84"/>
  <c r="P590" i="84"/>
  <c r="P591" i="84"/>
  <c r="P592" i="84"/>
  <c r="P593" i="84"/>
  <c r="P594" i="84"/>
  <c r="P595" i="84"/>
  <c r="P596" i="84"/>
  <c r="P597" i="84"/>
  <c r="P598" i="84"/>
  <c r="P599" i="84"/>
  <c r="P600" i="84"/>
  <c r="P601" i="84"/>
  <c r="P602" i="84"/>
  <c r="P603" i="84"/>
  <c r="P604" i="84"/>
  <c r="P605" i="84"/>
  <c r="P606" i="84"/>
  <c r="P607" i="84"/>
  <c r="P608" i="84"/>
  <c r="P609" i="84"/>
  <c r="P610" i="84"/>
  <c r="P611" i="84"/>
  <c r="P612" i="84"/>
  <c r="P613" i="84"/>
  <c r="P614" i="84"/>
  <c r="P615" i="84"/>
  <c r="P616" i="84"/>
  <c r="P617" i="84"/>
  <c r="P618" i="84"/>
  <c r="P619" i="84"/>
  <c r="P620" i="84"/>
  <c r="P621" i="84"/>
  <c r="P622" i="84"/>
  <c r="P623" i="84"/>
  <c r="P624" i="84"/>
  <c r="P625" i="84"/>
  <c r="P626" i="84"/>
  <c r="P627" i="84"/>
  <c r="P628" i="84"/>
  <c r="P629" i="84"/>
  <c r="P630" i="84"/>
  <c r="D6" i="84"/>
  <c r="AB29" i="55" s="1"/>
  <c r="D7" i="84"/>
  <c r="D8" i="84"/>
  <c r="D9" i="84"/>
  <c r="AB32" i="55" s="1"/>
  <c r="D10" i="84"/>
  <c r="AB33" i="55" s="1"/>
  <c r="D11" i="84"/>
  <c r="AB34" i="55" s="1"/>
  <c r="D12" i="84"/>
  <c r="AB35" i="55" s="1"/>
  <c r="D13" i="84"/>
  <c r="AB36" i="55" s="1"/>
  <c r="D14" i="84"/>
  <c r="AB37" i="55" s="1"/>
  <c r="D15" i="84"/>
  <c r="D16" i="84"/>
  <c r="AB39" i="55" s="1"/>
  <c r="D17" i="84"/>
  <c r="AB40" i="55" s="1"/>
  <c r="D18" i="84"/>
  <c r="AB41" i="55" s="1"/>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D50" i="84"/>
  <c r="D51" i="84"/>
  <c r="D52" i="84"/>
  <c r="D53" i="84"/>
  <c r="D54" i="84"/>
  <c r="D55" i="84"/>
  <c r="D56" i="84"/>
  <c r="D57" i="84"/>
  <c r="D58" i="84"/>
  <c r="D59" i="84"/>
  <c r="D60" i="84"/>
  <c r="D61" i="84"/>
  <c r="D62" i="84"/>
  <c r="D63" i="84"/>
  <c r="D64" i="84"/>
  <c r="D65" i="84"/>
  <c r="D66" i="84"/>
  <c r="D67" i="84"/>
  <c r="D68" i="84"/>
  <c r="D69" i="84"/>
  <c r="D70" i="84"/>
  <c r="D71" i="84"/>
  <c r="D72" i="84"/>
  <c r="D73" i="84"/>
  <c r="D74" i="84"/>
  <c r="D75" i="84"/>
  <c r="D76" i="84"/>
  <c r="D77" i="84"/>
  <c r="D78" i="84"/>
  <c r="D79" i="84"/>
  <c r="D80" i="84"/>
  <c r="D81" i="84"/>
  <c r="D82" i="84"/>
  <c r="D83" i="84"/>
  <c r="D84" i="84"/>
  <c r="D85" i="84"/>
  <c r="D86" i="84"/>
  <c r="D87" i="84"/>
  <c r="D88" i="84"/>
  <c r="D89" i="84"/>
  <c r="D90" i="84"/>
  <c r="D91" i="84"/>
  <c r="D92" i="84"/>
  <c r="D93" i="84"/>
  <c r="D94" i="84"/>
  <c r="D95" i="84"/>
  <c r="D96" i="84"/>
  <c r="D97" i="84"/>
  <c r="D98" i="84"/>
  <c r="D99" i="84"/>
  <c r="D100" i="84"/>
  <c r="D101" i="84"/>
  <c r="D102" i="84"/>
  <c r="D103" i="84"/>
  <c r="D104" i="84"/>
  <c r="D105" i="84"/>
  <c r="D106" i="84"/>
  <c r="D107" i="84"/>
  <c r="D108" i="84"/>
  <c r="D109" i="84"/>
  <c r="D110" i="84"/>
  <c r="D111" i="84"/>
  <c r="D112" i="84"/>
  <c r="D113" i="84"/>
  <c r="D114" i="84"/>
  <c r="D115" i="84"/>
  <c r="D116" i="84"/>
  <c r="D117" i="84"/>
  <c r="D118" i="84"/>
  <c r="D119" i="84"/>
  <c r="D120" i="84"/>
  <c r="D121" i="84"/>
  <c r="D122" i="84"/>
  <c r="D123" i="84"/>
  <c r="D124" i="84"/>
  <c r="D125" i="84"/>
  <c r="D126" i="84"/>
  <c r="D127" i="84"/>
  <c r="D128" i="84"/>
  <c r="D129" i="84"/>
  <c r="D130" i="84"/>
  <c r="D131" i="84"/>
  <c r="D132" i="84"/>
  <c r="D133" i="84"/>
  <c r="D134" i="84"/>
  <c r="D135" i="84"/>
  <c r="D136" i="84"/>
  <c r="D137" i="84"/>
  <c r="D138" i="84"/>
  <c r="D139" i="84"/>
  <c r="D140" i="84"/>
  <c r="D141" i="84"/>
  <c r="D142" i="84"/>
  <c r="D143" i="84"/>
  <c r="D144" i="84"/>
  <c r="D145" i="84"/>
  <c r="D146" i="84"/>
  <c r="D147" i="84"/>
  <c r="D148" i="84"/>
  <c r="D149" i="84"/>
  <c r="D150" i="84"/>
  <c r="D151" i="84"/>
  <c r="D152" i="84"/>
  <c r="D153" i="84"/>
  <c r="D154" i="84"/>
  <c r="D155" i="84"/>
  <c r="D156" i="84"/>
  <c r="D157" i="84"/>
  <c r="D158" i="84"/>
  <c r="D159" i="84"/>
  <c r="D160" i="84"/>
  <c r="D161" i="84"/>
  <c r="D162" i="84"/>
  <c r="D163" i="84"/>
  <c r="D164" i="84"/>
  <c r="D165" i="84"/>
  <c r="D166" i="84"/>
  <c r="D167" i="84"/>
  <c r="D168" i="84"/>
  <c r="D169" i="84"/>
  <c r="D170" i="84"/>
  <c r="D171" i="84"/>
  <c r="D172" i="84"/>
  <c r="D173" i="84"/>
  <c r="D174" i="84"/>
  <c r="D175" i="84"/>
  <c r="D176" i="84"/>
  <c r="D177" i="84"/>
  <c r="D178" i="84"/>
  <c r="D179" i="84"/>
  <c r="D180" i="84"/>
  <c r="D181" i="84"/>
  <c r="D182" i="84"/>
  <c r="D183" i="84"/>
  <c r="D184" i="84"/>
  <c r="D185" i="84"/>
  <c r="D186" i="84"/>
  <c r="D187" i="84"/>
  <c r="D188" i="84"/>
  <c r="D189" i="84"/>
  <c r="D190" i="84"/>
  <c r="D191" i="84"/>
  <c r="D192" i="84"/>
  <c r="D193" i="84"/>
  <c r="D194" i="84"/>
  <c r="D195" i="84"/>
  <c r="D196" i="84"/>
  <c r="D197" i="84"/>
  <c r="D198" i="84"/>
  <c r="D199" i="84"/>
  <c r="D200" i="84"/>
  <c r="D201" i="84"/>
  <c r="D202" i="84"/>
  <c r="D203" i="84"/>
  <c r="D204" i="84"/>
  <c r="D205" i="84"/>
  <c r="D206" i="84"/>
  <c r="D207" i="84"/>
  <c r="D208" i="84"/>
  <c r="D209" i="84"/>
  <c r="D210" i="84"/>
  <c r="D211" i="84"/>
  <c r="D212" i="84"/>
  <c r="D213" i="84"/>
  <c r="D214" i="84"/>
  <c r="D215" i="84"/>
  <c r="D216" i="84"/>
  <c r="D217" i="84"/>
  <c r="D218" i="84"/>
  <c r="D219" i="84"/>
  <c r="D220" i="84"/>
  <c r="D221" i="84"/>
  <c r="D222" i="84"/>
  <c r="D223" i="84"/>
  <c r="D224" i="84"/>
  <c r="D225" i="84"/>
  <c r="D226" i="84"/>
  <c r="D227" i="84"/>
  <c r="D228" i="84"/>
  <c r="D229" i="84"/>
  <c r="D230" i="84"/>
  <c r="D231" i="84"/>
  <c r="D232" i="84"/>
  <c r="D233" i="84"/>
  <c r="D234" i="84"/>
  <c r="D235" i="84"/>
  <c r="D236" i="84"/>
  <c r="D237" i="84"/>
  <c r="D238" i="84"/>
  <c r="D239" i="84"/>
  <c r="D240" i="84"/>
  <c r="D241" i="84"/>
  <c r="D242" i="84"/>
  <c r="D243" i="84"/>
  <c r="D244" i="84"/>
  <c r="D245" i="84"/>
  <c r="D246" i="84"/>
  <c r="D247" i="84"/>
  <c r="D248" i="84"/>
  <c r="D249" i="84"/>
  <c r="D250" i="84"/>
  <c r="D251" i="84"/>
  <c r="D252" i="84"/>
  <c r="D253" i="84"/>
  <c r="D254" i="84"/>
  <c r="D255" i="84"/>
  <c r="D256" i="84"/>
  <c r="D257" i="84"/>
  <c r="D258" i="84"/>
  <c r="D259" i="84"/>
  <c r="D260" i="84"/>
  <c r="D261" i="84"/>
  <c r="D262" i="84"/>
  <c r="D263" i="84"/>
  <c r="D264" i="84"/>
  <c r="D265" i="84"/>
  <c r="D266" i="84"/>
  <c r="D267" i="84"/>
  <c r="D268" i="84"/>
  <c r="D269" i="84"/>
  <c r="D270" i="84"/>
  <c r="D271" i="84"/>
  <c r="D272" i="84"/>
  <c r="D273" i="84"/>
  <c r="D274" i="84"/>
  <c r="D275" i="84"/>
  <c r="D276" i="84"/>
  <c r="D277" i="84"/>
  <c r="D278" i="84"/>
  <c r="D279" i="84"/>
  <c r="D280" i="84"/>
  <c r="D281" i="84"/>
  <c r="D282" i="84"/>
  <c r="D283" i="84"/>
  <c r="D284" i="84"/>
  <c r="D285" i="84"/>
  <c r="D286" i="84"/>
  <c r="D287" i="84"/>
  <c r="D288" i="84"/>
  <c r="D289" i="84"/>
  <c r="D290" i="84"/>
  <c r="D291" i="84"/>
  <c r="D292" i="84"/>
  <c r="D293" i="84"/>
  <c r="D294" i="84"/>
  <c r="D295" i="84"/>
  <c r="D296" i="84"/>
  <c r="D297" i="84"/>
  <c r="D298" i="84"/>
  <c r="D299" i="84"/>
  <c r="D300" i="84"/>
  <c r="D301" i="84"/>
  <c r="D302" i="84"/>
  <c r="D303" i="84"/>
  <c r="D304" i="84"/>
  <c r="D305" i="84"/>
  <c r="D306" i="84"/>
  <c r="D307" i="84"/>
  <c r="D308" i="84"/>
  <c r="D309" i="84"/>
  <c r="D310" i="84"/>
  <c r="D311" i="84"/>
  <c r="D312" i="84"/>
  <c r="D313" i="84"/>
  <c r="D314" i="84"/>
  <c r="D315" i="84"/>
  <c r="D316" i="84"/>
  <c r="D317" i="84"/>
  <c r="D318" i="84"/>
  <c r="D319" i="84"/>
  <c r="D320" i="84"/>
  <c r="D321" i="84"/>
  <c r="D322" i="84"/>
  <c r="D323" i="84"/>
  <c r="D324" i="84"/>
  <c r="D325" i="84"/>
  <c r="D326" i="84"/>
  <c r="D327" i="84"/>
  <c r="D328" i="84"/>
  <c r="D329" i="84"/>
  <c r="D330" i="84"/>
  <c r="D331" i="84"/>
  <c r="D332" i="84"/>
  <c r="D333" i="84"/>
  <c r="D334" i="84"/>
  <c r="D335" i="84"/>
  <c r="D336" i="84"/>
  <c r="D337" i="84"/>
  <c r="D338" i="84"/>
  <c r="D339" i="84"/>
  <c r="D340" i="84"/>
  <c r="D341" i="84"/>
  <c r="D342" i="84"/>
  <c r="D343" i="84"/>
  <c r="D344" i="84"/>
  <c r="D345" i="84"/>
  <c r="D346" i="84"/>
  <c r="D347" i="84"/>
  <c r="D348" i="84"/>
  <c r="D349" i="84"/>
  <c r="D350" i="84"/>
  <c r="D351" i="84"/>
  <c r="D352" i="84"/>
  <c r="D353" i="84"/>
  <c r="D354" i="84"/>
  <c r="D355" i="84"/>
  <c r="D356" i="84"/>
  <c r="D357" i="84"/>
  <c r="D358" i="84"/>
  <c r="D359" i="84"/>
  <c r="D360" i="84"/>
  <c r="D361" i="84"/>
  <c r="D362" i="84"/>
  <c r="D363" i="84"/>
  <c r="D364" i="84"/>
  <c r="D365" i="84"/>
  <c r="D366" i="84"/>
  <c r="D367" i="84"/>
  <c r="D368" i="84"/>
  <c r="D369" i="84"/>
  <c r="D370" i="84"/>
  <c r="D371" i="84"/>
  <c r="D372" i="84"/>
  <c r="D373" i="84"/>
  <c r="D374" i="84"/>
  <c r="D375" i="84"/>
  <c r="D376" i="84"/>
  <c r="D377" i="84"/>
  <c r="D378" i="84"/>
  <c r="D379" i="84"/>
  <c r="D380" i="84"/>
  <c r="D381" i="84"/>
  <c r="D382" i="84"/>
  <c r="D383" i="84"/>
  <c r="D384" i="84"/>
  <c r="D385" i="84"/>
  <c r="D386" i="84"/>
  <c r="D387" i="84"/>
  <c r="D388" i="84"/>
  <c r="D389" i="84"/>
  <c r="D390" i="84"/>
  <c r="D391" i="84"/>
  <c r="D392" i="84"/>
  <c r="D393" i="84"/>
  <c r="D394" i="84"/>
  <c r="D395" i="84"/>
  <c r="D396" i="84"/>
  <c r="D397" i="84"/>
  <c r="D398" i="84"/>
  <c r="D399" i="84"/>
  <c r="D400" i="84"/>
  <c r="D401" i="84"/>
  <c r="D402" i="84"/>
  <c r="D403" i="84"/>
  <c r="D404" i="84"/>
  <c r="D405" i="84"/>
  <c r="D406" i="84"/>
  <c r="D407" i="84"/>
  <c r="D408" i="84"/>
  <c r="D409" i="84"/>
  <c r="D410" i="84"/>
  <c r="D411" i="84"/>
  <c r="D412" i="84"/>
  <c r="D413" i="84"/>
  <c r="D414" i="84"/>
  <c r="D415" i="84"/>
  <c r="D416" i="84"/>
  <c r="D417" i="84"/>
  <c r="D418" i="84"/>
  <c r="D419" i="84"/>
  <c r="D420" i="84"/>
  <c r="D421" i="84"/>
  <c r="D422" i="84"/>
  <c r="D423" i="84"/>
  <c r="D424" i="84"/>
  <c r="D425" i="84"/>
  <c r="D426" i="84"/>
  <c r="D427" i="84"/>
  <c r="D428" i="84"/>
  <c r="D429" i="84"/>
  <c r="D430" i="84"/>
  <c r="D431" i="84"/>
  <c r="D432" i="84"/>
  <c r="D433" i="84"/>
  <c r="D434" i="84"/>
  <c r="D435" i="84"/>
  <c r="D436" i="84"/>
  <c r="D437" i="84"/>
  <c r="D438" i="84"/>
  <c r="D439" i="84"/>
  <c r="D440" i="84"/>
  <c r="D441" i="84"/>
  <c r="D442" i="84"/>
  <c r="D443" i="84"/>
  <c r="D444" i="84"/>
  <c r="D445" i="84"/>
  <c r="D446" i="84"/>
  <c r="D447" i="84"/>
  <c r="D448" i="84"/>
  <c r="D449" i="84"/>
  <c r="D450" i="84"/>
  <c r="D451" i="84"/>
  <c r="D452" i="84"/>
  <c r="D453" i="84"/>
  <c r="D454" i="84"/>
  <c r="D455" i="84"/>
  <c r="D456" i="84"/>
  <c r="D457" i="84"/>
  <c r="D458" i="84"/>
  <c r="D459" i="84"/>
  <c r="D460" i="84"/>
  <c r="D461" i="84"/>
  <c r="D462" i="84"/>
  <c r="D463" i="84"/>
  <c r="D464" i="84"/>
  <c r="D465" i="84"/>
  <c r="D466" i="84"/>
  <c r="D467" i="84"/>
  <c r="D468" i="84"/>
  <c r="D469" i="84"/>
  <c r="D470" i="84"/>
  <c r="D471" i="84"/>
  <c r="D472" i="84"/>
  <c r="D473" i="84"/>
  <c r="D474" i="84"/>
  <c r="D475" i="84"/>
  <c r="D476" i="84"/>
  <c r="D477" i="84"/>
  <c r="D478" i="84"/>
  <c r="D479" i="84"/>
  <c r="D480" i="84"/>
  <c r="D481" i="84"/>
  <c r="D482" i="84"/>
  <c r="D483" i="84"/>
  <c r="D484" i="84"/>
  <c r="D485" i="84"/>
  <c r="D486" i="84"/>
  <c r="D487" i="84"/>
  <c r="D488" i="84"/>
  <c r="D489" i="84"/>
  <c r="D490" i="84"/>
  <c r="D491" i="84"/>
  <c r="D492" i="84"/>
  <c r="D493" i="84"/>
  <c r="D494" i="84"/>
  <c r="D495" i="84"/>
  <c r="D496" i="84"/>
  <c r="D497" i="84"/>
  <c r="D498" i="84"/>
  <c r="D499" i="84"/>
  <c r="D500" i="84"/>
  <c r="D501" i="84"/>
  <c r="D502" i="84"/>
  <c r="D503" i="84"/>
  <c r="D504" i="84"/>
  <c r="D505" i="84"/>
  <c r="D506" i="84"/>
  <c r="D507" i="84"/>
  <c r="D508" i="84"/>
  <c r="D509" i="84"/>
  <c r="D510" i="84"/>
  <c r="D511" i="84"/>
  <c r="D512" i="84"/>
  <c r="D513" i="84"/>
  <c r="D514" i="84"/>
  <c r="D515" i="84"/>
  <c r="D516" i="84"/>
  <c r="D517" i="84"/>
  <c r="D518" i="84"/>
  <c r="D519" i="84"/>
  <c r="D520" i="84"/>
  <c r="D521" i="84"/>
  <c r="D522" i="84"/>
  <c r="D523" i="84"/>
  <c r="D524" i="84"/>
  <c r="D525" i="84"/>
  <c r="D526" i="84"/>
  <c r="D527" i="84"/>
  <c r="D528" i="84"/>
  <c r="D529" i="84"/>
  <c r="D530" i="84"/>
  <c r="D531" i="84"/>
  <c r="D532" i="84"/>
  <c r="D533" i="84"/>
  <c r="D534" i="84"/>
  <c r="D535" i="84"/>
  <c r="D536" i="84"/>
  <c r="D537" i="84"/>
  <c r="D538" i="84"/>
  <c r="D539" i="84"/>
  <c r="D540" i="84"/>
  <c r="D541" i="84"/>
  <c r="D542" i="84"/>
  <c r="D543" i="84"/>
  <c r="D544" i="84"/>
  <c r="D545" i="84"/>
  <c r="D546" i="84"/>
  <c r="D547" i="84"/>
  <c r="D548" i="84"/>
  <c r="D549" i="84"/>
  <c r="D550" i="84"/>
  <c r="D551" i="84"/>
  <c r="D552" i="84"/>
  <c r="D553" i="84"/>
  <c r="D554" i="84"/>
  <c r="D555" i="84"/>
  <c r="D556" i="84"/>
  <c r="D557" i="84"/>
  <c r="D558" i="84"/>
  <c r="D559" i="84"/>
  <c r="D560" i="84"/>
  <c r="D561" i="84"/>
  <c r="D562" i="84"/>
  <c r="D563" i="84"/>
  <c r="D564" i="84"/>
  <c r="D565" i="84"/>
  <c r="D566" i="84"/>
  <c r="D567" i="84"/>
  <c r="D568" i="84"/>
  <c r="D569" i="84"/>
  <c r="D570" i="84"/>
  <c r="D571" i="84"/>
  <c r="D572" i="84"/>
  <c r="D573" i="84"/>
  <c r="D574" i="84"/>
  <c r="D575" i="84"/>
  <c r="D576" i="84"/>
  <c r="D577" i="84"/>
  <c r="D578" i="84"/>
  <c r="D579" i="84"/>
  <c r="D580" i="84"/>
  <c r="D581" i="84"/>
  <c r="D582" i="84"/>
  <c r="D583" i="84"/>
  <c r="D584" i="84"/>
  <c r="D585" i="84"/>
  <c r="D586" i="84"/>
  <c r="D587" i="84"/>
  <c r="D588" i="84"/>
  <c r="D589" i="84"/>
  <c r="D590" i="84"/>
  <c r="D591" i="84"/>
  <c r="D592" i="84"/>
  <c r="D593" i="84"/>
  <c r="D594" i="84"/>
  <c r="D595" i="84"/>
  <c r="D596" i="84"/>
  <c r="D597" i="84"/>
  <c r="D598" i="84"/>
  <c r="D599" i="84"/>
  <c r="D600" i="84"/>
  <c r="D601" i="84"/>
  <c r="D602" i="84"/>
  <c r="D603" i="84"/>
  <c r="D604" i="84"/>
  <c r="D605" i="84"/>
  <c r="D606" i="84"/>
  <c r="D607" i="84"/>
  <c r="D608" i="84"/>
  <c r="D609" i="84"/>
  <c r="D610" i="84"/>
  <c r="D611" i="84"/>
  <c r="D612" i="84"/>
  <c r="D613" i="84"/>
  <c r="D614" i="84"/>
  <c r="D615" i="84"/>
  <c r="D616" i="84"/>
  <c r="D617" i="84"/>
  <c r="D618" i="84"/>
  <c r="D619" i="84"/>
  <c r="D620" i="84"/>
  <c r="D621" i="84"/>
  <c r="D622" i="84"/>
  <c r="D623" i="84"/>
  <c r="D624" i="84"/>
  <c r="D625" i="84"/>
  <c r="D626" i="84"/>
  <c r="D627" i="84"/>
  <c r="D628" i="84"/>
  <c r="D629" i="84"/>
  <c r="D630" i="84"/>
  <c r="T6" i="84"/>
  <c r="Z29" i="59" s="1"/>
  <c r="T7" i="84"/>
  <c r="Z30" i="59" s="1"/>
  <c r="T8" i="84"/>
  <c r="T9" i="84"/>
  <c r="Z32" i="59" s="1"/>
  <c r="T10" i="84"/>
  <c r="Z33" i="59" s="1"/>
  <c r="T11" i="84"/>
  <c r="Z34" i="59" s="1"/>
  <c r="T12" i="84"/>
  <c r="T13" i="84"/>
  <c r="Z36" i="59" s="1"/>
  <c r="T14" i="84"/>
  <c r="Z37" i="59" s="1"/>
  <c r="T15" i="84"/>
  <c r="Z38" i="59" s="1"/>
  <c r="T16" i="84"/>
  <c r="T17" i="84"/>
  <c r="Z40" i="59" s="1"/>
  <c r="T18" i="84"/>
  <c r="Z41" i="59" s="1"/>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50" i="84"/>
  <c r="T51" i="84"/>
  <c r="T52" i="84"/>
  <c r="T53" i="84"/>
  <c r="T54" i="84"/>
  <c r="T55" i="84"/>
  <c r="T56" i="84"/>
  <c r="T57" i="84"/>
  <c r="T58" i="84"/>
  <c r="T59" i="84"/>
  <c r="T60" i="84"/>
  <c r="T61" i="84"/>
  <c r="T62" i="84"/>
  <c r="T63" i="84"/>
  <c r="T64" i="84"/>
  <c r="T65" i="84"/>
  <c r="T66" i="84"/>
  <c r="T67" i="84"/>
  <c r="T68" i="84"/>
  <c r="T69" i="84"/>
  <c r="T70" i="84"/>
  <c r="T71" i="84"/>
  <c r="T72" i="84"/>
  <c r="T73" i="84"/>
  <c r="T74" i="84"/>
  <c r="T75" i="84"/>
  <c r="T76" i="84"/>
  <c r="T77" i="84"/>
  <c r="T78" i="84"/>
  <c r="T79" i="84"/>
  <c r="T80" i="84"/>
  <c r="T81" i="84"/>
  <c r="T82" i="84"/>
  <c r="T83" i="84"/>
  <c r="T84" i="84"/>
  <c r="T85" i="84"/>
  <c r="T86" i="84"/>
  <c r="T87" i="84"/>
  <c r="T88" i="84"/>
  <c r="T89" i="84"/>
  <c r="T90" i="84"/>
  <c r="T91" i="84"/>
  <c r="T92" i="84"/>
  <c r="T93" i="84"/>
  <c r="T94" i="84"/>
  <c r="T95" i="84"/>
  <c r="T96" i="84"/>
  <c r="T97" i="84"/>
  <c r="T98" i="84"/>
  <c r="T99" i="84"/>
  <c r="T100" i="84"/>
  <c r="T101" i="84"/>
  <c r="T102" i="84"/>
  <c r="T103" i="84"/>
  <c r="T104" i="84"/>
  <c r="T105" i="84"/>
  <c r="T106" i="84"/>
  <c r="T107" i="84"/>
  <c r="T108" i="84"/>
  <c r="T109" i="84"/>
  <c r="T110" i="84"/>
  <c r="T111" i="84"/>
  <c r="T112" i="84"/>
  <c r="T113" i="84"/>
  <c r="T114" i="84"/>
  <c r="T115" i="84"/>
  <c r="T116" i="84"/>
  <c r="T117" i="84"/>
  <c r="T118" i="84"/>
  <c r="T119" i="84"/>
  <c r="T120" i="84"/>
  <c r="T121" i="84"/>
  <c r="T122" i="84"/>
  <c r="T123" i="84"/>
  <c r="T124" i="84"/>
  <c r="T125" i="84"/>
  <c r="T126" i="84"/>
  <c r="T127" i="84"/>
  <c r="T128" i="84"/>
  <c r="T129" i="84"/>
  <c r="T130" i="84"/>
  <c r="T131" i="84"/>
  <c r="T132" i="84"/>
  <c r="T133" i="84"/>
  <c r="T134" i="84"/>
  <c r="T135" i="84"/>
  <c r="T136" i="84"/>
  <c r="T137" i="84"/>
  <c r="T138" i="84"/>
  <c r="T139" i="84"/>
  <c r="T140" i="84"/>
  <c r="T141" i="84"/>
  <c r="T142" i="84"/>
  <c r="T143" i="84"/>
  <c r="T144" i="84"/>
  <c r="T145" i="84"/>
  <c r="T146" i="84"/>
  <c r="T147" i="84"/>
  <c r="T148" i="84"/>
  <c r="T149" i="84"/>
  <c r="T150" i="84"/>
  <c r="T151" i="84"/>
  <c r="T152" i="84"/>
  <c r="T153" i="84"/>
  <c r="T154" i="84"/>
  <c r="T155" i="84"/>
  <c r="T156" i="84"/>
  <c r="T157" i="84"/>
  <c r="T158" i="84"/>
  <c r="T159" i="84"/>
  <c r="T160" i="84"/>
  <c r="T161" i="84"/>
  <c r="T162" i="84"/>
  <c r="T163" i="84"/>
  <c r="T164" i="84"/>
  <c r="T165" i="84"/>
  <c r="T166" i="84"/>
  <c r="T167" i="84"/>
  <c r="T168" i="84"/>
  <c r="T169" i="84"/>
  <c r="T170" i="84"/>
  <c r="T171" i="84"/>
  <c r="T172" i="84"/>
  <c r="T173" i="84"/>
  <c r="T174" i="84"/>
  <c r="T175" i="84"/>
  <c r="T176" i="84"/>
  <c r="T177" i="84"/>
  <c r="T178" i="84"/>
  <c r="T179" i="84"/>
  <c r="T180" i="84"/>
  <c r="T181" i="84"/>
  <c r="T182" i="84"/>
  <c r="T183" i="84"/>
  <c r="T184" i="84"/>
  <c r="T185" i="84"/>
  <c r="T186" i="84"/>
  <c r="T187" i="84"/>
  <c r="T188" i="84"/>
  <c r="T189" i="84"/>
  <c r="T190" i="84"/>
  <c r="T191" i="84"/>
  <c r="T192" i="84"/>
  <c r="T193" i="84"/>
  <c r="T194" i="84"/>
  <c r="T195" i="84"/>
  <c r="T196" i="84"/>
  <c r="T197" i="84"/>
  <c r="T198" i="84"/>
  <c r="T199" i="84"/>
  <c r="T200" i="84"/>
  <c r="T201" i="84"/>
  <c r="T202" i="84"/>
  <c r="T203" i="84"/>
  <c r="T204" i="84"/>
  <c r="T205" i="84"/>
  <c r="T206" i="84"/>
  <c r="T207" i="84"/>
  <c r="T208" i="84"/>
  <c r="T209" i="84"/>
  <c r="T210" i="84"/>
  <c r="T211" i="84"/>
  <c r="T212" i="84"/>
  <c r="T213" i="84"/>
  <c r="T214" i="84"/>
  <c r="T215" i="84"/>
  <c r="T216" i="84"/>
  <c r="T217" i="84"/>
  <c r="T218" i="84"/>
  <c r="T219" i="84"/>
  <c r="T220" i="84"/>
  <c r="T221" i="84"/>
  <c r="T222" i="84"/>
  <c r="T223" i="84"/>
  <c r="T224" i="84"/>
  <c r="T225" i="84"/>
  <c r="T226" i="84"/>
  <c r="T227" i="84"/>
  <c r="T228" i="84"/>
  <c r="T229" i="84"/>
  <c r="T230" i="84"/>
  <c r="T231" i="84"/>
  <c r="T232" i="84"/>
  <c r="T233" i="84"/>
  <c r="T234" i="84"/>
  <c r="T235" i="84"/>
  <c r="T236" i="84"/>
  <c r="T237" i="84"/>
  <c r="T238" i="84"/>
  <c r="T239" i="84"/>
  <c r="T240" i="84"/>
  <c r="T241" i="84"/>
  <c r="T242" i="84"/>
  <c r="T243" i="84"/>
  <c r="T244" i="84"/>
  <c r="T245" i="84"/>
  <c r="T246" i="84"/>
  <c r="T247" i="84"/>
  <c r="T248" i="84"/>
  <c r="T249" i="84"/>
  <c r="T250" i="84"/>
  <c r="T251" i="84"/>
  <c r="T252" i="84"/>
  <c r="T253" i="84"/>
  <c r="T254" i="84"/>
  <c r="T255" i="84"/>
  <c r="T256" i="84"/>
  <c r="T257" i="84"/>
  <c r="T258" i="84"/>
  <c r="T259" i="84"/>
  <c r="T260" i="84"/>
  <c r="T261" i="84"/>
  <c r="T262" i="84"/>
  <c r="T263" i="84"/>
  <c r="T264" i="84"/>
  <c r="T265" i="84"/>
  <c r="T266" i="84"/>
  <c r="T267" i="84"/>
  <c r="T268" i="84"/>
  <c r="T269" i="84"/>
  <c r="T270" i="84"/>
  <c r="T271" i="84"/>
  <c r="T272" i="84"/>
  <c r="T273" i="84"/>
  <c r="T274" i="84"/>
  <c r="T275" i="84"/>
  <c r="T276" i="84"/>
  <c r="T277" i="84"/>
  <c r="T278" i="84"/>
  <c r="T279" i="84"/>
  <c r="T280" i="84"/>
  <c r="T281" i="84"/>
  <c r="T282" i="84"/>
  <c r="T283" i="84"/>
  <c r="T284" i="84"/>
  <c r="T285" i="84"/>
  <c r="T286" i="84"/>
  <c r="T287" i="84"/>
  <c r="T288" i="84"/>
  <c r="T289" i="84"/>
  <c r="T290" i="84"/>
  <c r="T291" i="84"/>
  <c r="T292" i="84"/>
  <c r="T293" i="84"/>
  <c r="T294" i="84"/>
  <c r="T295" i="84"/>
  <c r="T296" i="84"/>
  <c r="T297" i="84"/>
  <c r="T298" i="84"/>
  <c r="T299" i="84"/>
  <c r="T300" i="84"/>
  <c r="T301" i="84"/>
  <c r="T302" i="84"/>
  <c r="T303" i="84"/>
  <c r="T304" i="84"/>
  <c r="T305" i="84"/>
  <c r="T306" i="84"/>
  <c r="T307" i="84"/>
  <c r="T308" i="84"/>
  <c r="T309" i="84"/>
  <c r="T310" i="84"/>
  <c r="T311" i="84"/>
  <c r="T312" i="84"/>
  <c r="T313" i="84"/>
  <c r="T314" i="84"/>
  <c r="T315" i="84"/>
  <c r="T316" i="84"/>
  <c r="T317" i="84"/>
  <c r="T318" i="84"/>
  <c r="T319" i="84"/>
  <c r="T320" i="84"/>
  <c r="T321" i="84"/>
  <c r="T322" i="84"/>
  <c r="T323" i="84"/>
  <c r="T324" i="84"/>
  <c r="T325" i="84"/>
  <c r="T326" i="84"/>
  <c r="T327" i="84"/>
  <c r="T328" i="84"/>
  <c r="T329" i="84"/>
  <c r="T330" i="84"/>
  <c r="T331" i="84"/>
  <c r="T332" i="84"/>
  <c r="T333" i="84"/>
  <c r="T334" i="84"/>
  <c r="T335" i="84"/>
  <c r="T336" i="84"/>
  <c r="T337" i="84"/>
  <c r="T338" i="84"/>
  <c r="T339" i="84"/>
  <c r="T340" i="84"/>
  <c r="T341" i="84"/>
  <c r="T342" i="84"/>
  <c r="T343" i="84"/>
  <c r="T344" i="84"/>
  <c r="T345" i="84"/>
  <c r="T346" i="84"/>
  <c r="T347" i="84"/>
  <c r="T348" i="84"/>
  <c r="T349" i="84"/>
  <c r="T350" i="84"/>
  <c r="T351" i="84"/>
  <c r="T352" i="84"/>
  <c r="T353" i="84"/>
  <c r="T354" i="84"/>
  <c r="T355" i="84"/>
  <c r="T356" i="84"/>
  <c r="T357" i="84"/>
  <c r="T358" i="84"/>
  <c r="T359" i="84"/>
  <c r="T360" i="84"/>
  <c r="T361" i="84"/>
  <c r="T362" i="84"/>
  <c r="T363" i="84"/>
  <c r="T364" i="84"/>
  <c r="T365" i="84"/>
  <c r="T366" i="84"/>
  <c r="T367" i="84"/>
  <c r="T368" i="84"/>
  <c r="T369" i="84"/>
  <c r="T370" i="84"/>
  <c r="T371" i="84"/>
  <c r="T372" i="84"/>
  <c r="T373" i="84"/>
  <c r="T374" i="84"/>
  <c r="T375" i="84"/>
  <c r="T376" i="84"/>
  <c r="T377" i="84"/>
  <c r="T378" i="84"/>
  <c r="T379" i="84"/>
  <c r="T380" i="84"/>
  <c r="T381" i="84"/>
  <c r="T382" i="84"/>
  <c r="T383" i="84"/>
  <c r="T384" i="84"/>
  <c r="T385" i="84"/>
  <c r="T386" i="84"/>
  <c r="T387" i="84"/>
  <c r="T388" i="84"/>
  <c r="T389" i="84"/>
  <c r="T390" i="84"/>
  <c r="T391" i="84"/>
  <c r="T392" i="84"/>
  <c r="T393" i="84"/>
  <c r="T394" i="84"/>
  <c r="T395" i="84"/>
  <c r="T396" i="84"/>
  <c r="T397" i="84"/>
  <c r="T398" i="84"/>
  <c r="T399" i="84"/>
  <c r="T400" i="84"/>
  <c r="T401" i="84"/>
  <c r="T402" i="84"/>
  <c r="T403" i="84"/>
  <c r="T404" i="84"/>
  <c r="T405" i="84"/>
  <c r="T406" i="84"/>
  <c r="T407" i="84"/>
  <c r="T408" i="84"/>
  <c r="T409" i="84"/>
  <c r="T410" i="84"/>
  <c r="T411" i="84"/>
  <c r="T412" i="84"/>
  <c r="T413" i="84"/>
  <c r="T414" i="84"/>
  <c r="T415" i="84"/>
  <c r="T416" i="84"/>
  <c r="T417" i="84"/>
  <c r="T418" i="84"/>
  <c r="T419" i="84"/>
  <c r="T420" i="84"/>
  <c r="T421" i="84"/>
  <c r="T422" i="84"/>
  <c r="T423" i="84"/>
  <c r="T424" i="84"/>
  <c r="T425" i="84"/>
  <c r="T426" i="84"/>
  <c r="T427" i="84"/>
  <c r="T428" i="84"/>
  <c r="T429" i="84"/>
  <c r="T430" i="84"/>
  <c r="T431" i="84"/>
  <c r="T432" i="84"/>
  <c r="T433" i="84"/>
  <c r="T434" i="84"/>
  <c r="T435" i="84"/>
  <c r="T436" i="84"/>
  <c r="T437" i="84"/>
  <c r="T438" i="84"/>
  <c r="T439" i="84"/>
  <c r="T440" i="84"/>
  <c r="T441" i="84"/>
  <c r="T442" i="84"/>
  <c r="T443" i="84"/>
  <c r="T444" i="84"/>
  <c r="T445" i="84"/>
  <c r="T446" i="84"/>
  <c r="T447" i="84"/>
  <c r="T448" i="84"/>
  <c r="T449" i="84"/>
  <c r="T450" i="84"/>
  <c r="T451" i="84"/>
  <c r="T452" i="84"/>
  <c r="T453" i="84"/>
  <c r="T454" i="84"/>
  <c r="T455" i="84"/>
  <c r="T456" i="84"/>
  <c r="T457" i="84"/>
  <c r="T458" i="84"/>
  <c r="T459" i="84"/>
  <c r="T460" i="84"/>
  <c r="T461" i="84"/>
  <c r="T462" i="84"/>
  <c r="T463" i="84"/>
  <c r="T464" i="84"/>
  <c r="T465" i="84"/>
  <c r="T466" i="84"/>
  <c r="T467" i="84"/>
  <c r="T468" i="84"/>
  <c r="T469" i="84"/>
  <c r="T470" i="84"/>
  <c r="T471" i="84"/>
  <c r="T472" i="84"/>
  <c r="T473" i="84"/>
  <c r="T474" i="84"/>
  <c r="T475" i="84"/>
  <c r="T476" i="84"/>
  <c r="T477" i="84"/>
  <c r="T478" i="84"/>
  <c r="T479" i="84"/>
  <c r="T480" i="84"/>
  <c r="T481" i="84"/>
  <c r="T482" i="84"/>
  <c r="T483" i="84"/>
  <c r="T484" i="84"/>
  <c r="T485" i="84"/>
  <c r="T486" i="84"/>
  <c r="T487" i="84"/>
  <c r="T488" i="84"/>
  <c r="T489" i="84"/>
  <c r="T490" i="84"/>
  <c r="T491" i="84"/>
  <c r="T492" i="84"/>
  <c r="T493" i="84"/>
  <c r="T494" i="84"/>
  <c r="T495" i="84"/>
  <c r="T496" i="84"/>
  <c r="T497" i="84"/>
  <c r="T498" i="84"/>
  <c r="T499" i="84"/>
  <c r="T500" i="84"/>
  <c r="T501" i="84"/>
  <c r="T502" i="84"/>
  <c r="T503" i="84"/>
  <c r="T504" i="84"/>
  <c r="T505" i="84"/>
  <c r="T506" i="84"/>
  <c r="T507" i="84"/>
  <c r="T508" i="84"/>
  <c r="T509" i="84"/>
  <c r="T510" i="84"/>
  <c r="T511" i="84"/>
  <c r="T512" i="84"/>
  <c r="T513" i="84"/>
  <c r="T514" i="84"/>
  <c r="T515" i="84"/>
  <c r="T516" i="84"/>
  <c r="T517" i="84"/>
  <c r="T518" i="84"/>
  <c r="T519" i="84"/>
  <c r="T520" i="84"/>
  <c r="T521" i="84"/>
  <c r="T522" i="84"/>
  <c r="T523" i="84"/>
  <c r="T524" i="84"/>
  <c r="T525" i="84"/>
  <c r="T526" i="84"/>
  <c r="T527" i="84"/>
  <c r="T528" i="84"/>
  <c r="T529" i="84"/>
  <c r="T530" i="84"/>
  <c r="T531" i="84"/>
  <c r="T532" i="84"/>
  <c r="T533" i="84"/>
  <c r="T534" i="84"/>
  <c r="T535" i="84"/>
  <c r="T536" i="84"/>
  <c r="T537" i="84"/>
  <c r="T538" i="84"/>
  <c r="T539" i="84"/>
  <c r="T540" i="84"/>
  <c r="T541" i="84"/>
  <c r="T542" i="84"/>
  <c r="T543" i="84"/>
  <c r="T544" i="84"/>
  <c r="T545" i="84"/>
  <c r="T546" i="84"/>
  <c r="T547" i="84"/>
  <c r="T548" i="84"/>
  <c r="T549" i="84"/>
  <c r="T550" i="84"/>
  <c r="T551" i="84"/>
  <c r="T552" i="84"/>
  <c r="T553" i="84"/>
  <c r="T554" i="84"/>
  <c r="T555" i="84"/>
  <c r="T556" i="84"/>
  <c r="T557" i="84"/>
  <c r="T558" i="84"/>
  <c r="T559" i="84"/>
  <c r="T560" i="84"/>
  <c r="T561" i="84"/>
  <c r="T562" i="84"/>
  <c r="T563" i="84"/>
  <c r="T564" i="84"/>
  <c r="T565" i="84"/>
  <c r="T566" i="84"/>
  <c r="T567" i="84"/>
  <c r="T568" i="84"/>
  <c r="T569" i="84"/>
  <c r="T570" i="84"/>
  <c r="T571" i="84"/>
  <c r="T572" i="84"/>
  <c r="T573" i="84"/>
  <c r="T574" i="84"/>
  <c r="T575" i="84"/>
  <c r="T576" i="84"/>
  <c r="T577" i="84"/>
  <c r="T578" i="84"/>
  <c r="T579" i="84"/>
  <c r="T580" i="84"/>
  <c r="T581" i="84"/>
  <c r="T582" i="84"/>
  <c r="T583" i="84"/>
  <c r="T584" i="84"/>
  <c r="T585" i="84"/>
  <c r="T586" i="84"/>
  <c r="T587" i="84"/>
  <c r="T588" i="84"/>
  <c r="T589" i="84"/>
  <c r="T590" i="84"/>
  <c r="T591" i="84"/>
  <c r="T592" i="84"/>
  <c r="T593" i="84"/>
  <c r="T594" i="84"/>
  <c r="T595" i="84"/>
  <c r="T596" i="84"/>
  <c r="T597" i="84"/>
  <c r="T598" i="84"/>
  <c r="T599" i="84"/>
  <c r="T600" i="84"/>
  <c r="T601" i="84"/>
  <c r="T602" i="84"/>
  <c r="T603" i="84"/>
  <c r="T604" i="84"/>
  <c r="T605" i="84"/>
  <c r="T606" i="84"/>
  <c r="T607" i="84"/>
  <c r="T608" i="84"/>
  <c r="T609" i="84"/>
  <c r="T610" i="84"/>
  <c r="T611" i="84"/>
  <c r="T612" i="84"/>
  <c r="T613" i="84"/>
  <c r="T614" i="84"/>
  <c r="T615" i="84"/>
  <c r="T616" i="84"/>
  <c r="T617" i="84"/>
  <c r="T618" i="84"/>
  <c r="T619" i="84"/>
  <c r="T620" i="84"/>
  <c r="T621" i="84"/>
  <c r="T622" i="84"/>
  <c r="T623" i="84"/>
  <c r="T624" i="84"/>
  <c r="T625" i="84"/>
  <c r="T626" i="84"/>
  <c r="T627" i="84"/>
  <c r="T628" i="84"/>
  <c r="T629" i="84"/>
  <c r="T630" i="84"/>
  <c r="AB31" i="55"/>
  <c r="Z35" i="59"/>
  <c r="AB28" i="56"/>
  <c r="AB29" i="56"/>
  <c r="AB30" i="56"/>
  <c r="AB32" i="56"/>
  <c r="AB33" i="56"/>
  <c r="AB36" i="56"/>
  <c r="AB37" i="56"/>
  <c r="AB38" i="56"/>
  <c r="AB40" i="56"/>
  <c r="AB41" i="56"/>
  <c r="AB42" i="56"/>
  <c r="AC28" i="57"/>
  <c r="AC29" i="57"/>
  <c r="AC32" i="57"/>
  <c r="AC33" i="57"/>
  <c r="AC36" i="57"/>
  <c r="AC37" i="57"/>
  <c r="AC40" i="57"/>
  <c r="AC41" i="57"/>
  <c r="Z29" i="58"/>
  <c r="Z33" i="58"/>
  <c r="Z37" i="58"/>
  <c r="D29" i="24"/>
  <c r="D30" i="24"/>
  <c r="D31" i="24"/>
  <c r="D32" i="24"/>
  <c r="D26" i="23"/>
  <c r="D27" i="23"/>
  <c r="D28" i="23"/>
  <c r="D29" i="23"/>
  <c r="D30" i="23"/>
  <c r="D31" i="23"/>
  <c r="D32" i="23"/>
  <c r="C28" i="22"/>
  <c r="C29" i="22"/>
  <c r="C30" i="22"/>
  <c r="C31" i="22"/>
  <c r="C32" i="22"/>
  <c r="C31" i="20"/>
  <c r="C32" i="20"/>
  <c r="C30" i="21"/>
  <c r="C31" i="21"/>
  <c r="C32" i="21"/>
  <c r="AC30" i="57"/>
  <c r="AB34" i="56"/>
  <c r="AB38" i="55"/>
  <c r="Z31" i="59"/>
  <c r="Z39" i="59"/>
  <c r="AB30" i="55"/>
  <c r="Z41" i="58"/>
  <c r="O7" i="52"/>
  <c r="O8" i="52"/>
  <c r="K7" i="52" s="1"/>
  <c r="O9" i="52"/>
  <c r="J7" i="52" s="1"/>
  <c r="O10" i="52"/>
  <c r="O11" i="52"/>
  <c r="O12" i="52"/>
  <c r="O13" i="52"/>
  <c r="O14" i="52"/>
  <c r="O15" i="52"/>
  <c r="O16" i="52"/>
  <c r="O17" i="52"/>
  <c r="O18" i="52"/>
  <c r="O19" i="52"/>
  <c r="O20" i="52"/>
  <c r="O21" i="52"/>
  <c r="O22" i="52"/>
  <c r="O23" i="52"/>
  <c r="O24" i="52"/>
  <c r="O25" i="52"/>
  <c r="O26" i="52"/>
  <c r="O27" i="52"/>
  <c r="O28" i="52"/>
  <c r="O29" i="52"/>
  <c r="O30" i="52"/>
  <c r="O6" i="52"/>
  <c r="I7" i="52" s="1"/>
  <c r="O7" i="51"/>
  <c r="O8" i="51"/>
  <c r="O9" i="51"/>
  <c r="O10" i="51"/>
  <c r="L7" i="51" s="1"/>
  <c r="O11" i="51"/>
  <c r="O12" i="51"/>
  <c r="O13" i="51"/>
  <c r="O14" i="51"/>
  <c r="O15" i="51"/>
  <c r="O16" i="51"/>
  <c r="O17" i="51"/>
  <c r="O18" i="51"/>
  <c r="O19" i="51"/>
  <c r="O20" i="51"/>
  <c r="O21" i="51"/>
  <c r="O22" i="51"/>
  <c r="O23" i="51"/>
  <c r="O24" i="51"/>
  <c r="O25" i="51"/>
  <c r="O26" i="51"/>
  <c r="O27" i="51"/>
  <c r="O28" i="51"/>
  <c r="O29" i="51"/>
  <c r="O30" i="51"/>
  <c r="O6" i="51"/>
  <c r="O7" i="50"/>
  <c r="O8" i="50"/>
  <c r="O9" i="50"/>
  <c r="O10" i="50"/>
  <c r="I7" i="50" s="1"/>
  <c r="O11" i="50"/>
  <c r="O12" i="50"/>
  <c r="O13" i="50"/>
  <c r="O14" i="50"/>
  <c r="O15" i="50"/>
  <c r="O16" i="50"/>
  <c r="O17" i="50"/>
  <c r="O18" i="50"/>
  <c r="O19" i="50"/>
  <c r="O20" i="50"/>
  <c r="O21" i="50"/>
  <c r="O22" i="50"/>
  <c r="O23" i="50"/>
  <c r="O24" i="50"/>
  <c r="O25" i="50"/>
  <c r="O26" i="50"/>
  <c r="O27" i="50"/>
  <c r="O28" i="50"/>
  <c r="O29" i="50"/>
  <c r="O30" i="50"/>
  <c r="O6" i="50"/>
  <c r="O7" i="49"/>
  <c r="O8" i="49"/>
  <c r="O9" i="49"/>
  <c r="O10" i="49"/>
  <c r="O11" i="49"/>
  <c r="O12" i="49"/>
  <c r="O13" i="49"/>
  <c r="O14" i="49"/>
  <c r="O15" i="49"/>
  <c r="O16" i="49"/>
  <c r="O17" i="49"/>
  <c r="O18" i="49"/>
  <c r="O19" i="49"/>
  <c r="O20" i="49"/>
  <c r="O21" i="49"/>
  <c r="O22" i="49"/>
  <c r="O23" i="49"/>
  <c r="O24" i="49"/>
  <c r="O25" i="49"/>
  <c r="O26" i="49"/>
  <c r="O27" i="49"/>
  <c r="O28" i="49"/>
  <c r="O29" i="49"/>
  <c r="O30" i="49"/>
  <c r="O6" i="49"/>
  <c r="J7" i="49" s="1"/>
  <c r="Q7" i="47"/>
  <c r="Q8" i="47"/>
  <c r="Q9" i="47"/>
  <c r="Q10" i="47"/>
  <c r="Q11" i="47"/>
  <c r="Q12" i="47"/>
  <c r="Q13" i="47"/>
  <c r="Q14" i="47"/>
  <c r="Q15" i="47"/>
  <c r="Q16" i="47"/>
  <c r="Q17" i="47"/>
  <c r="Q18" i="47"/>
  <c r="Q19" i="47"/>
  <c r="Q20" i="47"/>
  <c r="Q21" i="47"/>
  <c r="Q22" i="47"/>
  <c r="Q23" i="47"/>
  <c r="Q24" i="47"/>
  <c r="Q25" i="47"/>
  <c r="Q26" i="47"/>
  <c r="Q27" i="47"/>
  <c r="Q28" i="47"/>
  <c r="Q29" i="47"/>
  <c r="Q30" i="47"/>
  <c r="Q6" i="47"/>
  <c r="J7" i="48"/>
  <c r="O7" i="48"/>
  <c r="O8" i="48"/>
  <c r="O9" i="48"/>
  <c r="O10" i="48"/>
  <c r="O11" i="48"/>
  <c r="O12" i="48"/>
  <c r="O13" i="48"/>
  <c r="O14" i="48"/>
  <c r="O15" i="48"/>
  <c r="O16" i="48"/>
  <c r="O17" i="48"/>
  <c r="O18" i="48"/>
  <c r="O19" i="48"/>
  <c r="O20" i="48"/>
  <c r="O21" i="48"/>
  <c r="O22" i="48"/>
  <c r="O23" i="48"/>
  <c r="O24" i="48"/>
  <c r="O25" i="48"/>
  <c r="O26" i="48"/>
  <c r="O27" i="48"/>
  <c r="O28" i="48"/>
  <c r="O29" i="48"/>
  <c r="O30" i="48"/>
  <c r="O6" i="48"/>
  <c r="I7" i="48" s="1"/>
  <c r="K48" i="54"/>
  <c r="K47" i="54"/>
  <c r="K46" i="54"/>
  <c r="K45" i="54"/>
  <c r="K44" i="54"/>
  <c r="K43" i="54"/>
  <c r="K42" i="54"/>
  <c r="K41" i="54"/>
  <c r="K40" i="54"/>
  <c r="K39" i="54"/>
  <c r="K38" i="54"/>
  <c r="K37" i="54"/>
  <c r="K36" i="54"/>
  <c r="K35" i="54"/>
  <c r="K50" i="54"/>
  <c r="M9" i="46"/>
  <c r="M10" i="46"/>
  <c r="M11" i="46"/>
  <c r="U11" i="46" s="1"/>
  <c r="M12" i="46"/>
  <c r="M13" i="46"/>
  <c r="M14" i="46"/>
  <c r="M15" i="46"/>
  <c r="U15" i="46" s="1"/>
  <c r="M16" i="46"/>
  <c r="M17" i="46"/>
  <c r="M18" i="46"/>
  <c r="M19" i="46"/>
  <c r="U19" i="46" s="1"/>
  <c r="M20" i="46"/>
  <c r="M21" i="46"/>
  <c r="M22" i="46"/>
  <c r="M23" i="46"/>
  <c r="U23" i="46" s="1"/>
  <c r="M24" i="46"/>
  <c r="M25" i="46"/>
  <c r="M26" i="46"/>
  <c r="M27" i="46"/>
  <c r="U27" i="46" s="1"/>
  <c r="R6" i="52" a="1"/>
  <c r="M8" i="46" s="1"/>
  <c r="U8" i="46" s="1"/>
  <c r="N12" i="45"/>
  <c r="N13" i="45"/>
  <c r="V13" i="45" s="1"/>
  <c r="N14" i="45"/>
  <c r="N15" i="45"/>
  <c r="N16" i="45"/>
  <c r="N17" i="45"/>
  <c r="V17" i="45" s="1"/>
  <c r="N18" i="45"/>
  <c r="N19" i="45"/>
  <c r="N20" i="45"/>
  <c r="N21" i="45"/>
  <c r="V21" i="45" s="1"/>
  <c r="N22" i="45"/>
  <c r="N23" i="45"/>
  <c r="N24" i="45"/>
  <c r="N25" i="45"/>
  <c r="V25" i="45" s="1"/>
  <c r="N26" i="45"/>
  <c r="N27" i="45"/>
  <c r="V15" i="45"/>
  <c r="R6" i="51" a="1"/>
  <c r="O12" i="44"/>
  <c r="O13" i="44"/>
  <c r="W13" i="44" s="1"/>
  <c r="O14" i="44"/>
  <c r="O15" i="44"/>
  <c r="O16" i="44"/>
  <c r="O17" i="44"/>
  <c r="O18" i="44"/>
  <c r="O19" i="44"/>
  <c r="O20" i="44"/>
  <c r="O21" i="44"/>
  <c r="W21" i="44" s="1"/>
  <c r="O22" i="44"/>
  <c r="O23" i="44"/>
  <c r="O24" i="44"/>
  <c r="O25" i="44"/>
  <c r="W25" i="44" s="1"/>
  <c r="O26" i="44"/>
  <c r="O27" i="44"/>
  <c r="R6" i="50" a="1"/>
  <c r="P8" i="43"/>
  <c r="P9" i="43"/>
  <c r="P10" i="43"/>
  <c r="P11" i="43"/>
  <c r="P12" i="43"/>
  <c r="X12" i="43" s="1"/>
  <c r="Y12" i="43" s="1"/>
  <c r="P13" i="43"/>
  <c r="P14" i="43"/>
  <c r="P15" i="43"/>
  <c r="P16" i="43"/>
  <c r="P17" i="43"/>
  <c r="P18" i="43"/>
  <c r="P19" i="43"/>
  <c r="P20" i="43"/>
  <c r="X20" i="43" s="1"/>
  <c r="Y20" i="43" s="1"/>
  <c r="P21" i="43"/>
  <c r="P22" i="43"/>
  <c r="P23" i="43"/>
  <c r="P24" i="43"/>
  <c r="X24" i="43" s="1"/>
  <c r="Y24" i="43" s="1"/>
  <c r="P25" i="43"/>
  <c r="P26" i="43"/>
  <c r="P27" i="43"/>
  <c r="R6" i="49" a="1"/>
  <c r="R14" i="42"/>
  <c r="B14" i="42" s="1"/>
  <c r="R15" i="42"/>
  <c r="B15" i="42" s="1"/>
  <c r="R16" i="42"/>
  <c r="B16" i="42" s="1"/>
  <c r="R17" i="42"/>
  <c r="B17" i="42" s="1"/>
  <c r="R18" i="42"/>
  <c r="B18" i="42" s="1"/>
  <c r="R19" i="42"/>
  <c r="B19" i="42" s="1"/>
  <c r="R20" i="42"/>
  <c r="B20" i="42" s="1"/>
  <c r="R21" i="42"/>
  <c r="B21" i="42" s="1"/>
  <c r="R22" i="42"/>
  <c r="B22" i="42" s="1"/>
  <c r="R23" i="42"/>
  <c r="Z23" i="42" s="1"/>
  <c r="AA23" i="42" s="1"/>
  <c r="R24" i="42"/>
  <c r="B24" i="42" s="1"/>
  <c r="R25" i="42"/>
  <c r="B25" i="42" s="1"/>
  <c r="R26" i="42"/>
  <c r="B26" i="42" s="1"/>
  <c r="R27" i="42"/>
  <c r="Z27" i="42" s="1"/>
  <c r="AA27" i="42" s="1"/>
  <c r="Z15" i="42"/>
  <c r="AA15" i="42" s="1"/>
  <c r="Q6" i="48" a="1"/>
  <c r="U13" i="36"/>
  <c r="B13" i="36" s="1"/>
  <c r="U14" i="36"/>
  <c r="B14" i="36" s="1"/>
  <c r="U15" i="36"/>
  <c r="B15" i="36" s="1"/>
  <c r="U16" i="36"/>
  <c r="B16" i="36" s="1"/>
  <c r="U17" i="36"/>
  <c r="B17" i="36" s="1"/>
  <c r="U18" i="36"/>
  <c r="B18" i="36" s="1"/>
  <c r="U19" i="36"/>
  <c r="B19" i="36" s="1"/>
  <c r="U20" i="36"/>
  <c r="B20" i="36" s="1"/>
  <c r="U21" i="36"/>
  <c r="B21" i="36" s="1"/>
  <c r="U22" i="36"/>
  <c r="B22" i="36" s="1"/>
  <c r="U23" i="36"/>
  <c r="B23" i="36" s="1"/>
  <c r="U24" i="36"/>
  <c r="B24" i="36" s="1"/>
  <c r="U25" i="36"/>
  <c r="B25" i="36" s="1"/>
  <c r="U26" i="36"/>
  <c r="B26" i="36" s="1"/>
  <c r="U27" i="36"/>
  <c r="B27" i="36" s="1"/>
  <c r="S6" i="47" a="1"/>
  <c r="U10" i="36" s="1"/>
  <c r="AL11" i="13" a="1"/>
  <c r="AL11" i="13" s="1"/>
  <c r="AN11" i="13" a="1"/>
  <c r="AN11" i="13" s="1"/>
  <c r="AP11" i="13" a="1"/>
  <c r="AP11" i="13" s="1"/>
  <c r="AR11" i="13" a="1"/>
  <c r="AR11" i="13" s="1"/>
  <c r="AT11" i="13" a="1"/>
  <c r="AT11" i="13" s="1"/>
  <c r="AV11" i="13" a="1"/>
  <c r="AV11" i="13" s="1"/>
  <c r="AX11" i="13" a="1"/>
  <c r="AX11" i="13" s="1"/>
  <c r="AZ11" i="13" a="1"/>
  <c r="AZ11" i="13" s="1"/>
  <c r="BB11" i="13" a="1"/>
  <c r="BB11" i="13" s="1"/>
  <c r="BD11" i="13" a="1"/>
  <c r="BD11" i="13" s="1"/>
  <c r="BF11" i="13" a="1"/>
  <c r="BF11" i="13" s="1"/>
  <c r="BH11" i="13" a="1"/>
  <c r="BH11" i="13" s="1"/>
  <c r="BJ11" i="13" a="1"/>
  <c r="BJ11" i="13" s="1"/>
  <c r="BL11" i="13" a="1"/>
  <c r="BL11" i="13" s="1"/>
  <c r="BN11" i="13" a="1"/>
  <c r="BN11" i="13" s="1"/>
  <c r="BP11" i="13" a="1"/>
  <c r="BP11" i="13" s="1"/>
  <c r="BR11" i="13" a="1"/>
  <c r="BR11" i="13" s="1"/>
  <c r="BT11" i="13" a="1"/>
  <c r="BT11" i="13" s="1"/>
  <c r="BV11" i="13" a="1"/>
  <c r="BV11" i="13" s="1"/>
  <c r="BX11" i="13" a="1"/>
  <c r="BX11" i="13" s="1"/>
  <c r="BZ11" i="13" a="1"/>
  <c r="BZ11" i="13" s="1"/>
  <c r="CB11" i="13" a="1"/>
  <c r="CB11" i="13" s="1"/>
  <c r="CD11" i="13" a="1"/>
  <c r="CD11" i="13" s="1"/>
  <c r="CF11" i="13" a="1"/>
  <c r="CF11" i="13" s="1"/>
  <c r="CH11" i="13" a="1"/>
  <c r="CH11" i="13" s="1"/>
  <c r="AL12" i="13" a="1"/>
  <c r="AL12" i="13" s="1"/>
  <c r="AN12" i="13" a="1"/>
  <c r="AN12" i="13" s="1"/>
  <c r="AP12" i="13" a="1"/>
  <c r="AP12" i="13" s="1"/>
  <c r="AR12" i="13" a="1"/>
  <c r="AR12" i="13" s="1"/>
  <c r="AT12" i="13" a="1"/>
  <c r="AT12" i="13" s="1"/>
  <c r="AV12" i="13" a="1"/>
  <c r="AV12" i="13" s="1"/>
  <c r="AX12" i="13" a="1"/>
  <c r="AX12" i="13" s="1"/>
  <c r="AZ12" i="13" a="1"/>
  <c r="AZ12" i="13" s="1"/>
  <c r="BB12" i="13" a="1"/>
  <c r="BB12" i="13" s="1"/>
  <c r="BD12" i="13" a="1"/>
  <c r="BD12" i="13" s="1"/>
  <c r="BF12" i="13" a="1"/>
  <c r="BF12" i="13" s="1"/>
  <c r="BH12" i="13" a="1"/>
  <c r="BH12" i="13" s="1"/>
  <c r="BJ12" i="13" a="1"/>
  <c r="BJ12" i="13" s="1"/>
  <c r="BL12" i="13" a="1"/>
  <c r="BL12" i="13" s="1"/>
  <c r="BN12" i="13" a="1"/>
  <c r="BN12" i="13" s="1"/>
  <c r="BP12" i="13" a="1"/>
  <c r="BP12" i="13" s="1"/>
  <c r="BR12" i="13" a="1"/>
  <c r="BR12" i="13" s="1"/>
  <c r="BT12" i="13" a="1"/>
  <c r="BT12" i="13" s="1"/>
  <c r="BV12" i="13" a="1"/>
  <c r="BV12" i="13" s="1"/>
  <c r="BX12" i="13" a="1"/>
  <c r="BX12" i="13" s="1"/>
  <c r="BZ12" i="13" a="1"/>
  <c r="BZ12" i="13" s="1"/>
  <c r="CB12" i="13" a="1"/>
  <c r="CB12" i="13" s="1"/>
  <c r="CD12" i="13" a="1"/>
  <c r="CD12" i="13" s="1"/>
  <c r="CF12" i="13" a="1"/>
  <c r="CF12" i="13" s="1"/>
  <c r="CH12" i="13" a="1"/>
  <c r="CH12" i="13" s="1"/>
  <c r="AL13" i="13" a="1"/>
  <c r="AL13" i="13" s="1"/>
  <c r="AN13" i="13" a="1"/>
  <c r="AN13" i="13" s="1"/>
  <c r="AP13" i="13" a="1"/>
  <c r="AP13" i="13" s="1"/>
  <c r="AR13" i="13" a="1"/>
  <c r="AR13" i="13" s="1"/>
  <c r="AT13" i="13" a="1"/>
  <c r="AT13" i="13" s="1"/>
  <c r="AV13" i="13" a="1"/>
  <c r="AV13" i="13" s="1"/>
  <c r="AX13" i="13" a="1"/>
  <c r="AX13" i="13" s="1"/>
  <c r="AZ13" i="13" a="1"/>
  <c r="AZ13" i="13" s="1"/>
  <c r="BB13" i="13" a="1"/>
  <c r="BB13" i="13" s="1"/>
  <c r="BD13" i="13" a="1"/>
  <c r="BD13" i="13" s="1"/>
  <c r="BF13" i="13" a="1"/>
  <c r="BF13" i="13" s="1"/>
  <c r="BH13" i="13" a="1"/>
  <c r="BH13" i="13" s="1"/>
  <c r="BJ13" i="13" a="1"/>
  <c r="BJ13" i="13" s="1"/>
  <c r="BL13" i="13" a="1"/>
  <c r="BL13" i="13" s="1"/>
  <c r="BN13" i="13" a="1"/>
  <c r="BN13" i="13" s="1"/>
  <c r="BP13" i="13" a="1"/>
  <c r="BP13" i="13" s="1"/>
  <c r="BR13" i="13" a="1"/>
  <c r="BR13" i="13" s="1"/>
  <c r="BT13" i="13" a="1"/>
  <c r="BT13" i="13" s="1"/>
  <c r="BV13" i="13" a="1"/>
  <c r="BV13" i="13" s="1"/>
  <c r="BX13" i="13" a="1"/>
  <c r="BX13" i="13" s="1"/>
  <c r="BZ13" i="13" a="1"/>
  <c r="BZ13" i="13" s="1"/>
  <c r="CB13" i="13" a="1"/>
  <c r="CB13" i="13" s="1"/>
  <c r="CD13" i="13" a="1"/>
  <c r="CD13" i="13" s="1"/>
  <c r="CF13" i="13" a="1"/>
  <c r="CF13" i="13" s="1"/>
  <c r="CH13" i="13" a="1"/>
  <c r="CH13" i="13" s="1"/>
  <c r="AL14" i="13" a="1"/>
  <c r="AL14" i="13" s="1"/>
  <c r="AN14" i="13" a="1"/>
  <c r="AN14" i="13" s="1"/>
  <c r="AP14" i="13" a="1"/>
  <c r="AP14" i="13" s="1"/>
  <c r="AR14" i="13" a="1"/>
  <c r="AR14" i="13" s="1"/>
  <c r="AT14" i="13" a="1"/>
  <c r="AT14" i="13" s="1"/>
  <c r="AV14" i="13" a="1"/>
  <c r="AV14" i="13" s="1"/>
  <c r="AX14" i="13" a="1"/>
  <c r="AX14" i="13" s="1"/>
  <c r="AZ14" i="13" a="1"/>
  <c r="AZ14" i="13" s="1"/>
  <c r="BB14" i="13" a="1"/>
  <c r="BB14" i="13" s="1"/>
  <c r="BD14" i="13" a="1"/>
  <c r="BD14" i="13" s="1"/>
  <c r="BF14" i="13" a="1"/>
  <c r="BF14" i="13" s="1"/>
  <c r="BH14" i="13" a="1"/>
  <c r="BH14" i="13" s="1"/>
  <c r="BJ14" i="13" a="1"/>
  <c r="BJ14" i="13" s="1"/>
  <c r="BL14" i="13" a="1"/>
  <c r="BL14" i="13" s="1"/>
  <c r="BN14" i="13" a="1"/>
  <c r="BN14" i="13" s="1"/>
  <c r="BP14" i="13" a="1"/>
  <c r="BP14" i="13" s="1"/>
  <c r="BR14" i="13" a="1"/>
  <c r="BR14" i="13" s="1"/>
  <c r="BT14" i="13" a="1"/>
  <c r="BT14" i="13" s="1"/>
  <c r="BV14" i="13" a="1"/>
  <c r="BV14" i="13" s="1"/>
  <c r="BX14" i="13" a="1"/>
  <c r="BX14" i="13" s="1"/>
  <c r="BZ14" i="13" a="1"/>
  <c r="BZ14" i="13" s="1"/>
  <c r="CB14" i="13" a="1"/>
  <c r="CB14" i="13" s="1"/>
  <c r="CD14" i="13" a="1"/>
  <c r="CD14" i="13" s="1"/>
  <c r="CF14" i="13" a="1"/>
  <c r="CF14" i="13" s="1"/>
  <c r="CH14" i="13" a="1"/>
  <c r="CH14" i="13" s="1"/>
  <c r="AL15" i="13" a="1"/>
  <c r="AL15" i="13" s="1"/>
  <c r="AN15" i="13" a="1"/>
  <c r="AN15" i="13" s="1"/>
  <c r="AP15" i="13" a="1"/>
  <c r="AP15" i="13" s="1"/>
  <c r="AR15" i="13" a="1"/>
  <c r="AR15" i="13" s="1"/>
  <c r="AT15" i="13" a="1"/>
  <c r="AT15" i="13" s="1"/>
  <c r="AV15" i="13" a="1"/>
  <c r="AV15" i="13" s="1"/>
  <c r="AX15" i="13" a="1"/>
  <c r="AX15" i="13" s="1"/>
  <c r="AZ15" i="13" a="1"/>
  <c r="AZ15" i="13" s="1"/>
  <c r="BB15" i="13" a="1"/>
  <c r="BB15" i="13" s="1"/>
  <c r="BD15" i="13" a="1"/>
  <c r="BD15" i="13" s="1"/>
  <c r="BF15" i="13" a="1"/>
  <c r="BF15" i="13" s="1"/>
  <c r="BH15" i="13" a="1"/>
  <c r="BH15" i="13" s="1"/>
  <c r="BJ15" i="13" a="1"/>
  <c r="BJ15" i="13" s="1"/>
  <c r="BL15" i="13" a="1"/>
  <c r="BL15" i="13" s="1"/>
  <c r="BN15" i="13" a="1"/>
  <c r="BN15" i="13" s="1"/>
  <c r="BP15" i="13" a="1"/>
  <c r="BP15" i="13" s="1"/>
  <c r="BR15" i="13" a="1"/>
  <c r="BR15" i="13" s="1"/>
  <c r="BT15" i="13" a="1"/>
  <c r="BT15" i="13" s="1"/>
  <c r="BV15" i="13" a="1"/>
  <c r="BV15" i="13" s="1"/>
  <c r="BX15" i="13" a="1"/>
  <c r="BX15" i="13" s="1"/>
  <c r="BZ15" i="13" a="1"/>
  <c r="BZ15" i="13" s="1"/>
  <c r="CB15" i="13" a="1"/>
  <c r="CB15" i="13" s="1"/>
  <c r="CD15" i="13" a="1"/>
  <c r="CD15" i="13" s="1"/>
  <c r="CF15" i="13" a="1"/>
  <c r="CF15" i="13" s="1"/>
  <c r="CH15" i="13" a="1"/>
  <c r="CH15" i="13" s="1"/>
  <c r="AL16" i="13" a="1"/>
  <c r="AL16" i="13" s="1"/>
  <c r="AN16" i="13" a="1"/>
  <c r="AN16" i="13" s="1"/>
  <c r="AP16" i="13" a="1"/>
  <c r="AP16" i="13" s="1"/>
  <c r="AR16" i="13" a="1"/>
  <c r="AR16" i="13" s="1"/>
  <c r="AT16" i="13" a="1"/>
  <c r="AT16" i="13" s="1"/>
  <c r="AV16" i="13" a="1"/>
  <c r="AV16" i="13" s="1"/>
  <c r="AX16" i="13" a="1"/>
  <c r="AX16" i="13" s="1"/>
  <c r="AZ16" i="13" a="1"/>
  <c r="AZ16" i="13" s="1"/>
  <c r="BB16" i="13" a="1"/>
  <c r="BB16" i="13" s="1"/>
  <c r="BD16" i="13" a="1"/>
  <c r="BD16" i="13" s="1"/>
  <c r="BF16" i="13" a="1"/>
  <c r="BF16" i="13" s="1"/>
  <c r="BH16" i="13" a="1"/>
  <c r="BH16" i="13" s="1"/>
  <c r="BJ16" i="13" a="1"/>
  <c r="BJ16" i="13" s="1"/>
  <c r="BL16" i="13" a="1"/>
  <c r="BL16" i="13" s="1"/>
  <c r="BN16" i="13" a="1"/>
  <c r="BN16" i="13" s="1"/>
  <c r="BP16" i="13" a="1"/>
  <c r="BP16" i="13" s="1"/>
  <c r="BR16" i="13" a="1"/>
  <c r="BR16" i="13" s="1"/>
  <c r="BT16" i="13" a="1"/>
  <c r="BT16" i="13" s="1"/>
  <c r="BV16" i="13" a="1"/>
  <c r="BV16" i="13" s="1"/>
  <c r="BX16" i="13" a="1"/>
  <c r="BX16" i="13" s="1"/>
  <c r="BZ16" i="13" a="1"/>
  <c r="BZ16" i="13" s="1"/>
  <c r="CB16" i="13" a="1"/>
  <c r="CB16" i="13" s="1"/>
  <c r="CD16" i="13" a="1"/>
  <c r="CD16" i="13" s="1"/>
  <c r="CF16" i="13" a="1"/>
  <c r="CF16" i="13" s="1"/>
  <c r="CH16" i="13" a="1"/>
  <c r="CH16" i="13" s="1"/>
  <c r="AL17" i="13" a="1"/>
  <c r="AL17" i="13" s="1"/>
  <c r="AN17" i="13" a="1"/>
  <c r="AN17" i="13" s="1"/>
  <c r="AP17" i="13" a="1"/>
  <c r="AP17" i="13" s="1"/>
  <c r="AR17" i="13" a="1"/>
  <c r="AR17" i="13" s="1"/>
  <c r="AT17" i="13" a="1"/>
  <c r="AT17" i="13" s="1"/>
  <c r="AV17" i="13" a="1"/>
  <c r="AV17" i="13" s="1"/>
  <c r="AX17" i="13" a="1"/>
  <c r="AX17" i="13" s="1"/>
  <c r="AZ17" i="13" a="1"/>
  <c r="AZ17" i="13" s="1"/>
  <c r="BB17" i="13" a="1"/>
  <c r="BB17" i="13" s="1"/>
  <c r="BD17" i="13" a="1"/>
  <c r="BD17" i="13" s="1"/>
  <c r="BF17" i="13" a="1"/>
  <c r="BF17" i="13" s="1"/>
  <c r="BH17" i="13" a="1"/>
  <c r="BH17" i="13" s="1"/>
  <c r="BJ17" i="13" a="1"/>
  <c r="BJ17" i="13" s="1"/>
  <c r="BL17" i="13" a="1"/>
  <c r="BL17" i="13" s="1"/>
  <c r="BN17" i="13" a="1"/>
  <c r="BN17" i="13" s="1"/>
  <c r="BP17" i="13" a="1"/>
  <c r="BP17" i="13" s="1"/>
  <c r="BR17" i="13" a="1"/>
  <c r="BR17" i="13" s="1"/>
  <c r="BT17" i="13" a="1"/>
  <c r="BT17" i="13" s="1"/>
  <c r="BV17" i="13" a="1"/>
  <c r="BV17" i="13" s="1"/>
  <c r="BX17" i="13" a="1"/>
  <c r="BX17" i="13" s="1"/>
  <c r="BZ17" i="13" a="1"/>
  <c r="BZ17" i="13" s="1"/>
  <c r="CB17" i="13" a="1"/>
  <c r="CB17" i="13" s="1"/>
  <c r="CD17" i="13" a="1"/>
  <c r="CD17" i="13" s="1"/>
  <c r="CF17" i="13" a="1"/>
  <c r="CF17" i="13" s="1"/>
  <c r="CH17" i="13" a="1"/>
  <c r="CH17" i="13" s="1"/>
  <c r="AL18" i="13" a="1"/>
  <c r="AL18" i="13" s="1"/>
  <c r="AN18" i="13" a="1"/>
  <c r="AN18" i="13" s="1"/>
  <c r="AP18" i="13" a="1"/>
  <c r="AP18" i="13" s="1"/>
  <c r="AR18" i="13" a="1"/>
  <c r="AR18" i="13" s="1"/>
  <c r="AT18" i="13" a="1"/>
  <c r="AT18" i="13" s="1"/>
  <c r="AV18" i="13" a="1"/>
  <c r="AV18" i="13" s="1"/>
  <c r="AX18" i="13" a="1"/>
  <c r="AX18" i="13" s="1"/>
  <c r="AZ18" i="13" a="1"/>
  <c r="AZ18" i="13" s="1"/>
  <c r="BB18" i="13" a="1"/>
  <c r="BB18" i="13" s="1"/>
  <c r="BD18" i="13" a="1"/>
  <c r="BD18" i="13" s="1"/>
  <c r="BF18" i="13" a="1"/>
  <c r="BF18" i="13" s="1"/>
  <c r="BH18" i="13" a="1"/>
  <c r="BH18" i="13" s="1"/>
  <c r="BJ18" i="13" a="1"/>
  <c r="BJ18" i="13" s="1"/>
  <c r="BL18" i="13" a="1"/>
  <c r="BL18" i="13" s="1"/>
  <c r="BN18" i="13" a="1"/>
  <c r="BN18" i="13" s="1"/>
  <c r="BP18" i="13" a="1"/>
  <c r="BP18" i="13" s="1"/>
  <c r="BR18" i="13" a="1"/>
  <c r="BR18" i="13" s="1"/>
  <c r="BT18" i="13" a="1"/>
  <c r="BT18" i="13" s="1"/>
  <c r="BV18" i="13" a="1"/>
  <c r="BV18" i="13" s="1"/>
  <c r="BX18" i="13" a="1"/>
  <c r="BX18" i="13" s="1"/>
  <c r="BZ18" i="13" a="1"/>
  <c r="BZ18" i="13" s="1"/>
  <c r="CB18" i="13" a="1"/>
  <c r="CB18" i="13" s="1"/>
  <c r="CD18" i="13" a="1"/>
  <c r="CD18" i="13" s="1"/>
  <c r="CF18" i="13" a="1"/>
  <c r="CF18" i="13" s="1"/>
  <c r="CH18" i="13" a="1"/>
  <c r="CH18" i="13" s="1"/>
  <c r="AL19" i="13" a="1"/>
  <c r="AL19" i="13" s="1"/>
  <c r="AN19" i="13" a="1"/>
  <c r="AN19" i="13" s="1"/>
  <c r="AP19" i="13" a="1"/>
  <c r="AP19" i="13" s="1"/>
  <c r="AR19" i="13" a="1"/>
  <c r="AR19" i="13" s="1"/>
  <c r="AT19" i="13" a="1"/>
  <c r="AT19" i="13" s="1"/>
  <c r="AV19" i="13" a="1"/>
  <c r="AV19" i="13" s="1"/>
  <c r="AX19" i="13" a="1"/>
  <c r="AX19" i="13" s="1"/>
  <c r="AZ19" i="13" a="1"/>
  <c r="AZ19" i="13" s="1"/>
  <c r="BB19" i="13" a="1"/>
  <c r="BB19" i="13" s="1"/>
  <c r="BD19" i="13" a="1"/>
  <c r="BD19" i="13" s="1"/>
  <c r="BF19" i="13" a="1"/>
  <c r="BF19" i="13" s="1"/>
  <c r="BH19" i="13" a="1"/>
  <c r="BH19" i="13" s="1"/>
  <c r="BJ19" i="13" a="1"/>
  <c r="BJ19" i="13" s="1"/>
  <c r="BL19" i="13" a="1"/>
  <c r="BL19" i="13" s="1"/>
  <c r="BN19" i="13" a="1"/>
  <c r="BN19" i="13" s="1"/>
  <c r="BP19" i="13" a="1"/>
  <c r="BP19" i="13" s="1"/>
  <c r="BR19" i="13" a="1"/>
  <c r="BR19" i="13" s="1"/>
  <c r="BT19" i="13" a="1"/>
  <c r="BT19" i="13" s="1"/>
  <c r="BV19" i="13" a="1"/>
  <c r="BV19" i="13" s="1"/>
  <c r="BX19" i="13" a="1"/>
  <c r="BX19" i="13" s="1"/>
  <c r="BZ19" i="13" a="1"/>
  <c r="BZ19" i="13" s="1"/>
  <c r="CB19" i="13" a="1"/>
  <c r="CB19" i="13" s="1"/>
  <c r="CD19" i="13" a="1"/>
  <c r="CD19" i="13" s="1"/>
  <c r="CF19" i="13" a="1"/>
  <c r="CF19" i="13" s="1"/>
  <c r="CH19" i="13" a="1"/>
  <c r="CH19" i="13" s="1"/>
  <c r="AL20" i="13" a="1"/>
  <c r="AL20" i="13" s="1"/>
  <c r="AN20" i="13" a="1"/>
  <c r="AN20" i="13" s="1"/>
  <c r="AP20" i="13" a="1"/>
  <c r="AP20" i="13" s="1"/>
  <c r="AR20" i="13" a="1"/>
  <c r="AR20" i="13" s="1"/>
  <c r="AT20" i="13" a="1"/>
  <c r="AT20" i="13" s="1"/>
  <c r="AV20" i="13" a="1"/>
  <c r="AV20" i="13" s="1"/>
  <c r="AX20" i="13" a="1"/>
  <c r="AX20" i="13" s="1"/>
  <c r="AZ20" i="13" a="1"/>
  <c r="AZ20" i="13" s="1"/>
  <c r="BB20" i="13" a="1"/>
  <c r="BB20" i="13" s="1"/>
  <c r="BD20" i="13" a="1"/>
  <c r="BD20" i="13" s="1"/>
  <c r="BF20" i="13" a="1"/>
  <c r="BF20" i="13" s="1"/>
  <c r="BH20" i="13" a="1"/>
  <c r="BH20" i="13" s="1"/>
  <c r="BJ20" i="13" a="1"/>
  <c r="BJ20" i="13" s="1"/>
  <c r="BL20" i="13" a="1"/>
  <c r="BL20" i="13" s="1"/>
  <c r="BN20" i="13" a="1"/>
  <c r="BN20" i="13" s="1"/>
  <c r="BP20" i="13" a="1"/>
  <c r="BP20" i="13" s="1"/>
  <c r="BR20" i="13" a="1"/>
  <c r="BR20" i="13" s="1"/>
  <c r="BT20" i="13" a="1"/>
  <c r="BT20" i="13" s="1"/>
  <c r="BV20" i="13" a="1"/>
  <c r="BV20" i="13" s="1"/>
  <c r="BX20" i="13" a="1"/>
  <c r="BX20" i="13" s="1"/>
  <c r="BZ20" i="13" a="1"/>
  <c r="BZ20" i="13" s="1"/>
  <c r="CB20" i="13" a="1"/>
  <c r="CB20" i="13" s="1"/>
  <c r="CD20" i="13" a="1"/>
  <c r="CD20" i="13" s="1"/>
  <c r="CF20" i="13" a="1"/>
  <c r="CF20" i="13" s="1"/>
  <c r="CH20" i="13" a="1"/>
  <c r="CH20" i="13" s="1"/>
  <c r="AL21" i="13" a="1"/>
  <c r="AL21" i="13" s="1"/>
  <c r="AN21" i="13" a="1"/>
  <c r="AN21" i="13" s="1"/>
  <c r="AP21" i="13" a="1"/>
  <c r="AP21" i="13" s="1"/>
  <c r="AR21" i="13" a="1"/>
  <c r="AR21" i="13" s="1"/>
  <c r="AT21" i="13" a="1"/>
  <c r="AT21" i="13" s="1"/>
  <c r="AV21" i="13" a="1"/>
  <c r="AV21" i="13" s="1"/>
  <c r="AX21" i="13" a="1"/>
  <c r="AX21" i="13" s="1"/>
  <c r="AZ21" i="13" a="1"/>
  <c r="AZ21" i="13" s="1"/>
  <c r="BB21" i="13" a="1"/>
  <c r="BB21" i="13" s="1"/>
  <c r="BD21" i="13" a="1"/>
  <c r="BD21" i="13" s="1"/>
  <c r="BF21" i="13" a="1"/>
  <c r="BF21" i="13" s="1"/>
  <c r="BH21" i="13" a="1"/>
  <c r="BH21" i="13" s="1"/>
  <c r="BJ21" i="13" a="1"/>
  <c r="BJ21" i="13" s="1"/>
  <c r="BL21" i="13" a="1"/>
  <c r="BL21" i="13" s="1"/>
  <c r="BN21" i="13" a="1"/>
  <c r="BN21" i="13" s="1"/>
  <c r="BP21" i="13" a="1"/>
  <c r="BP21" i="13" s="1"/>
  <c r="BR21" i="13" a="1"/>
  <c r="BR21" i="13" s="1"/>
  <c r="BT21" i="13" a="1"/>
  <c r="BT21" i="13" s="1"/>
  <c r="BV21" i="13" a="1"/>
  <c r="BV21" i="13" s="1"/>
  <c r="BX21" i="13" a="1"/>
  <c r="BX21" i="13" s="1"/>
  <c r="BZ21" i="13" a="1"/>
  <c r="BZ21" i="13" s="1"/>
  <c r="CB21" i="13" a="1"/>
  <c r="CB21" i="13" s="1"/>
  <c r="CD21" i="13" a="1"/>
  <c r="CD21" i="13" s="1"/>
  <c r="CF21" i="13" a="1"/>
  <c r="CF21" i="13" s="1"/>
  <c r="CH21" i="13" a="1"/>
  <c r="CH21" i="13" s="1"/>
  <c r="AL22" i="13" a="1"/>
  <c r="AL22" i="13" s="1"/>
  <c r="AN22" i="13" a="1"/>
  <c r="AN22" i="13" s="1"/>
  <c r="AP22" i="13" a="1"/>
  <c r="AP22" i="13" s="1"/>
  <c r="AR22" i="13" a="1"/>
  <c r="AR22" i="13" s="1"/>
  <c r="AT22" i="13" a="1"/>
  <c r="AT22" i="13" s="1"/>
  <c r="AV22" i="13" a="1"/>
  <c r="AV22" i="13" s="1"/>
  <c r="AX22" i="13" a="1"/>
  <c r="AX22" i="13" s="1"/>
  <c r="AZ22" i="13" a="1"/>
  <c r="AZ22" i="13" s="1"/>
  <c r="BB22" i="13" a="1"/>
  <c r="BB22" i="13" s="1"/>
  <c r="BD22" i="13" a="1"/>
  <c r="BD22" i="13" s="1"/>
  <c r="BF22" i="13" a="1"/>
  <c r="BF22" i="13" s="1"/>
  <c r="BH22" i="13" a="1"/>
  <c r="BH22" i="13" s="1"/>
  <c r="BJ22" i="13" a="1"/>
  <c r="BJ22" i="13" s="1"/>
  <c r="BL22" i="13" a="1"/>
  <c r="BL22" i="13" s="1"/>
  <c r="BN22" i="13" a="1"/>
  <c r="BN22" i="13" s="1"/>
  <c r="BP22" i="13" a="1"/>
  <c r="BP22" i="13" s="1"/>
  <c r="BR22" i="13" a="1"/>
  <c r="BR22" i="13" s="1"/>
  <c r="BT22" i="13" a="1"/>
  <c r="BT22" i="13" s="1"/>
  <c r="BV22" i="13" a="1"/>
  <c r="BV22" i="13" s="1"/>
  <c r="BX22" i="13" a="1"/>
  <c r="BX22" i="13" s="1"/>
  <c r="BZ22" i="13" a="1"/>
  <c r="BZ22" i="13" s="1"/>
  <c r="CB22" i="13" a="1"/>
  <c r="CB22" i="13" s="1"/>
  <c r="CD22" i="13" a="1"/>
  <c r="CD22" i="13" s="1"/>
  <c r="CF22" i="13" a="1"/>
  <c r="CF22" i="13" s="1"/>
  <c r="CH22" i="13" a="1"/>
  <c r="CH22" i="13" s="1"/>
  <c r="AL23" i="13" a="1"/>
  <c r="AL23" i="13" s="1"/>
  <c r="AN23" i="13" a="1"/>
  <c r="AN23" i="13" s="1"/>
  <c r="AP23" i="13" a="1"/>
  <c r="AP23" i="13" s="1"/>
  <c r="AR23" i="13" a="1"/>
  <c r="AR23" i="13" s="1"/>
  <c r="AT23" i="13" a="1"/>
  <c r="AT23" i="13" s="1"/>
  <c r="AV23" i="13" a="1"/>
  <c r="AV23" i="13" s="1"/>
  <c r="AX23" i="13" a="1"/>
  <c r="AX23" i="13" s="1"/>
  <c r="AZ23" i="13" a="1"/>
  <c r="AZ23" i="13" s="1"/>
  <c r="BB23" i="13" a="1"/>
  <c r="BB23" i="13" s="1"/>
  <c r="BD23" i="13" a="1"/>
  <c r="BD23" i="13" s="1"/>
  <c r="BF23" i="13" a="1"/>
  <c r="BF23" i="13" s="1"/>
  <c r="BH23" i="13" a="1"/>
  <c r="BH23" i="13" s="1"/>
  <c r="BJ23" i="13" a="1"/>
  <c r="BJ23" i="13" s="1"/>
  <c r="BL23" i="13" a="1"/>
  <c r="BL23" i="13" s="1"/>
  <c r="BN23" i="13" a="1"/>
  <c r="BN23" i="13" s="1"/>
  <c r="BP23" i="13" a="1"/>
  <c r="BP23" i="13" s="1"/>
  <c r="BR23" i="13" a="1"/>
  <c r="BR23" i="13" s="1"/>
  <c r="BT23" i="13" a="1"/>
  <c r="BT23" i="13" s="1"/>
  <c r="BV23" i="13" a="1"/>
  <c r="BV23" i="13" s="1"/>
  <c r="BX23" i="13" a="1"/>
  <c r="BX23" i="13" s="1"/>
  <c r="BZ23" i="13" a="1"/>
  <c r="BZ23" i="13" s="1"/>
  <c r="CB23" i="13" a="1"/>
  <c r="CB23" i="13" s="1"/>
  <c r="CD23" i="13" a="1"/>
  <c r="CD23" i="13" s="1"/>
  <c r="CF23" i="13" a="1"/>
  <c r="CF23" i="13" s="1"/>
  <c r="CH23" i="13" a="1"/>
  <c r="CH23" i="13" s="1"/>
  <c r="AL24" i="13" a="1"/>
  <c r="AL24" i="13" s="1"/>
  <c r="AN24" i="13" a="1"/>
  <c r="AN24" i="13" s="1"/>
  <c r="AP24" i="13" a="1"/>
  <c r="AP24" i="13" s="1"/>
  <c r="AR24" i="13" a="1"/>
  <c r="AR24" i="13" s="1"/>
  <c r="AT24" i="13" a="1"/>
  <c r="AT24" i="13" s="1"/>
  <c r="AV24" i="13" a="1"/>
  <c r="AV24" i="13" s="1"/>
  <c r="AX24" i="13" a="1"/>
  <c r="AX24" i="13" s="1"/>
  <c r="AZ24" i="13" a="1"/>
  <c r="AZ24" i="13" s="1"/>
  <c r="BB24" i="13" a="1"/>
  <c r="BB24" i="13" s="1"/>
  <c r="BD24" i="13" a="1"/>
  <c r="BD24" i="13" s="1"/>
  <c r="BF24" i="13" a="1"/>
  <c r="BF24" i="13" s="1"/>
  <c r="BH24" i="13" a="1"/>
  <c r="BH24" i="13" s="1"/>
  <c r="BJ24" i="13" a="1"/>
  <c r="BJ24" i="13" s="1"/>
  <c r="BL24" i="13" a="1"/>
  <c r="BL24" i="13" s="1"/>
  <c r="BN24" i="13" a="1"/>
  <c r="BN24" i="13" s="1"/>
  <c r="BP24" i="13" a="1"/>
  <c r="BP24" i="13" s="1"/>
  <c r="BR24" i="13" a="1"/>
  <c r="BR24" i="13" s="1"/>
  <c r="BT24" i="13" a="1"/>
  <c r="BT24" i="13" s="1"/>
  <c r="BV24" i="13" a="1"/>
  <c r="BV24" i="13" s="1"/>
  <c r="BX24" i="13" a="1"/>
  <c r="BX24" i="13" s="1"/>
  <c r="BZ24" i="13" a="1"/>
  <c r="BZ24" i="13" s="1"/>
  <c r="CB24" i="13" a="1"/>
  <c r="CB24" i="13" s="1"/>
  <c r="CD24" i="13" a="1"/>
  <c r="CD24" i="13" s="1"/>
  <c r="CF24" i="13" a="1"/>
  <c r="CF24" i="13" s="1"/>
  <c r="CH24" i="13" a="1"/>
  <c r="CH24" i="13" s="1"/>
  <c r="AL25" i="13" a="1"/>
  <c r="AL25" i="13" s="1"/>
  <c r="AN25" i="13" a="1"/>
  <c r="AN25" i="13" s="1"/>
  <c r="AP25" i="13" a="1"/>
  <c r="AP25" i="13" s="1"/>
  <c r="AR25" i="13" a="1"/>
  <c r="AR25" i="13" s="1"/>
  <c r="AT25" i="13" a="1"/>
  <c r="AT25" i="13" s="1"/>
  <c r="AV25" i="13" a="1"/>
  <c r="AV25" i="13" s="1"/>
  <c r="AX25" i="13" a="1"/>
  <c r="AX25" i="13" s="1"/>
  <c r="AZ25" i="13" a="1"/>
  <c r="AZ25" i="13" s="1"/>
  <c r="BB25" i="13" a="1"/>
  <c r="BB25" i="13" s="1"/>
  <c r="BD25" i="13" a="1"/>
  <c r="BD25" i="13" s="1"/>
  <c r="BF25" i="13" a="1"/>
  <c r="BF25" i="13" s="1"/>
  <c r="BH25" i="13" a="1"/>
  <c r="BH25" i="13" s="1"/>
  <c r="BJ25" i="13" a="1"/>
  <c r="BJ25" i="13" s="1"/>
  <c r="BL25" i="13" a="1"/>
  <c r="BL25" i="13" s="1"/>
  <c r="BN25" i="13" a="1"/>
  <c r="BN25" i="13" s="1"/>
  <c r="BP25" i="13" a="1"/>
  <c r="BP25" i="13" s="1"/>
  <c r="BR25" i="13" a="1"/>
  <c r="BR25" i="13" s="1"/>
  <c r="BT25" i="13" a="1"/>
  <c r="BT25" i="13" s="1"/>
  <c r="BV25" i="13" a="1"/>
  <c r="BV25" i="13" s="1"/>
  <c r="BX25" i="13" a="1"/>
  <c r="BX25" i="13" s="1"/>
  <c r="BZ25" i="13" a="1"/>
  <c r="BZ25" i="13" s="1"/>
  <c r="CB25" i="13" a="1"/>
  <c r="CB25" i="13" s="1"/>
  <c r="CD25" i="13" a="1"/>
  <c r="CD25" i="13" s="1"/>
  <c r="CF25" i="13" a="1"/>
  <c r="CF25" i="13" s="1"/>
  <c r="CH25" i="13" a="1"/>
  <c r="CH25" i="13" s="1"/>
  <c r="AL26" i="13" a="1"/>
  <c r="AL26" i="13" s="1"/>
  <c r="AN26" i="13" a="1"/>
  <c r="AN26" i="13" s="1"/>
  <c r="AP26" i="13" a="1"/>
  <c r="AP26" i="13" s="1"/>
  <c r="AR26" i="13" a="1"/>
  <c r="AR26" i="13" s="1"/>
  <c r="AT26" i="13" a="1"/>
  <c r="AT26" i="13" s="1"/>
  <c r="AV26" i="13" a="1"/>
  <c r="AV26" i="13" s="1"/>
  <c r="AX26" i="13" a="1"/>
  <c r="AX26" i="13" s="1"/>
  <c r="AZ26" i="13" a="1"/>
  <c r="AZ26" i="13" s="1"/>
  <c r="BB26" i="13" a="1"/>
  <c r="BB26" i="13" s="1"/>
  <c r="BD26" i="13" a="1"/>
  <c r="BD26" i="13" s="1"/>
  <c r="BF26" i="13" a="1"/>
  <c r="BF26" i="13" s="1"/>
  <c r="BH26" i="13" a="1"/>
  <c r="BH26" i="13" s="1"/>
  <c r="BJ26" i="13" a="1"/>
  <c r="BJ26" i="13" s="1"/>
  <c r="BL26" i="13" a="1"/>
  <c r="BL26" i="13" s="1"/>
  <c r="BN26" i="13" a="1"/>
  <c r="BN26" i="13" s="1"/>
  <c r="BP26" i="13" a="1"/>
  <c r="BP26" i="13" s="1"/>
  <c r="BR26" i="13" a="1"/>
  <c r="BR26" i="13" s="1"/>
  <c r="BT26" i="13" a="1"/>
  <c r="BT26" i="13" s="1"/>
  <c r="BV26" i="13" a="1"/>
  <c r="BV26" i="13" s="1"/>
  <c r="BX26" i="13" a="1"/>
  <c r="BX26" i="13" s="1"/>
  <c r="BZ26" i="13" a="1"/>
  <c r="BZ26" i="13" s="1"/>
  <c r="CB26" i="13" a="1"/>
  <c r="CB26" i="13" s="1"/>
  <c r="CD26" i="13" a="1"/>
  <c r="CD26" i="13" s="1"/>
  <c r="CF26" i="13" a="1"/>
  <c r="CF26" i="13" s="1"/>
  <c r="CH26" i="13" a="1"/>
  <c r="CH26" i="13" s="1"/>
  <c r="AL27" i="13" a="1"/>
  <c r="AL27" i="13" s="1"/>
  <c r="AN27" i="13" a="1"/>
  <c r="AN27" i="13" s="1"/>
  <c r="AP27" i="13" a="1"/>
  <c r="AP27" i="13" s="1"/>
  <c r="AR27" i="13" a="1"/>
  <c r="AR27" i="13" s="1"/>
  <c r="AT27" i="13" a="1"/>
  <c r="AT27" i="13" s="1"/>
  <c r="AV27" i="13" a="1"/>
  <c r="AV27" i="13" s="1"/>
  <c r="AX27" i="13" a="1"/>
  <c r="AX27" i="13" s="1"/>
  <c r="AZ27" i="13" a="1"/>
  <c r="AZ27" i="13" s="1"/>
  <c r="BB27" i="13" a="1"/>
  <c r="BB27" i="13" s="1"/>
  <c r="BD27" i="13" a="1"/>
  <c r="BD27" i="13" s="1"/>
  <c r="BF27" i="13" a="1"/>
  <c r="BF27" i="13" s="1"/>
  <c r="BH27" i="13" a="1"/>
  <c r="BH27" i="13" s="1"/>
  <c r="BJ27" i="13" a="1"/>
  <c r="BJ27" i="13" s="1"/>
  <c r="BL27" i="13" a="1"/>
  <c r="BL27" i="13" s="1"/>
  <c r="BN27" i="13" a="1"/>
  <c r="BN27" i="13" s="1"/>
  <c r="BP27" i="13" a="1"/>
  <c r="BP27" i="13" s="1"/>
  <c r="BR27" i="13" a="1"/>
  <c r="BR27" i="13" s="1"/>
  <c r="BT27" i="13" a="1"/>
  <c r="BT27" i="13" s="1"/>
  <c r="BV27" i="13" a="1"/>
  <c r="BV27" i="13" s="1"/>
  <c r="BX27" i="13" a="1"/>
  <c r="BX27" i="13" s="1"/>
  <c r="BZ27" i="13" a="1"/>
  <c r="BZ27" i="13" s="1"/>
  <c r="CB27" i="13" a="1"/>
  <c r="CB27" i="13" s="1"/>
  <c r="CD27" i="13" a="1"/>
  <c r="CD27" i="13" s="1"/>
  <c r="CF27" i="13" a="1"/>
  <c r="CF27" i="13" s="1"/>
  <c r="CH27" i="13" a="1"/>
  <c r="CH27" i="13" s="1"/>
  <c r="AL28" i="13" a="1"/>
  <c r="AL28" i="13" s="1"/>
  <c r="AN28" i="13" a="1"/>
  <c r="AN28" i="13" s="1"/>
  <c r="AP28" i="13" a="1"/>
  <c r="AP28" i="13" s="1"/>
  <c r="AR28" i="13" a="1"/>
  <c r="AR28" i="13" s="1"/>
  <c r="AT28" i="13" a="1"/>
  <c r="AT28" i="13" s="1"/>
  <c r="AV28" i="13" a="1"/>
  <c r="AV28" i="13" s="1"/>
  <c r="AX28" i="13" a="1"/>
  <c r="AX28" i="13" s="1"/>
  <c r="AZ28" i="13" a="1"/>
  <c r="AZ28" i="13" s="1"/>
  <c r="BB28" i="13" a="1"/>
  <c r="BB28" i="13" s="1"/>
  <c r="BD28" i="13" a="1"/>
  <c r="BD28" i="13" s="1"/>
  <c r="BF28" i="13" a="1"/>
  <c r="BF28" i="13" s="1"/>
  <c r="BH28" i="13" a="1"/>
  <c r="BH28" i="13" s="1"/>
  <c r="BJ28" i="13" a="1"/>
  <c r="BJ28" i="13" s="1"/>
  <c r="BL28" i="13" a="1"/>
  <c r="BL28" i="13" s="1"/>
  <c r="BN28" i="13" a="1"/>
  <c r="BN28" i="13" s="1"/>
  <c r="BP28" i="13" a="1"/>
  <c r="BP28" i="13" s="1"/>
  <c r="BR28" i="13" a="1"/>
  <c r="BR28" i="13" s="1"/>
  <c r="BT28" i="13" a="1"/>
  <c r="BT28" i="13" s="1"/>
  <c r="BV28" i="13" a="1"/>
  <c r="BV28" i="13" s="1"/>
  <c r="BX28" i="13" a="1"/>
  <c r="BX28" i="13" s="1"/>
  <c r="BZ28" i="13" a="1"/>
  <c r="BZ28" i="13" s="1"/>
  <c r="CB28" i="13" a="1"/>
  <c r="CB28" i="13" s="1"/>
  <c r="CD28" i="13" a="1"/>
  <c r="CD28" i="13" s="1"/>
  <c r="CF28" i="13" a="1"/>
  <c r="CF28" i="13" s="1"/>
  <c r="CH28" i="13" a="1"/>
  <c r="CH28" i="13" s="1"/>
  <c r="AL29" i="13" a="1"/>
  <c r="AL29" i="13" s="1"/>
  <c r="AN29" i="13" a="1"/>
  <c r="AN29" i="13" s="1"/>
  <c r="AP29" i="13" a="1"/>
  <c r="AP29" i="13" s="1"/>
  <c r="AR29" i="13" a="1"/>
  <c r="AR29" i="13" s="1"/>
  <c r="AT29" i="13" a="1"/>
  <c r="AT29" i="13" s="1"/>
  <c r="AV29" i="13" a="1"/>
  <c r="AV29" i="13" s="1"/>
  <c r="AX29" i="13" a="1"/>
  <c r="AX29" i="13" s="1"/>
  <c r="AZ29" i="13" a="1"/>
  <c r="AZ29" i="13" s="1"/>
  <c r="BB29" i="13" a="1"/>
  <c r="BB29" i="13" s="1"/>
  <c r="BD29" i="13" a="1"/>
  <c r="BD29" i="13" s="1"/>
  <c r="BF29" i="13" a="1"/>
  <c r="BF29" i="13" s="1"/>
  <c r="BH29" i="13" a="1"/>
  <c r="BH29" i="13" s="1"/>
  <c r="BJ29" i="13" a="1"/>
  <c r="BJ29" i="13" s="1"/>
  <c r="BL29" i="13" a="1"/>
  <c r="BL29" i="13" s="1"/>
  <c r="BN29" i="13" a="1"/>
  <c r="BN29" i="13" s="1"/>
  <c r="BP29" i="13" a="1"/>
  <c r="BP29" i="13" s="1"/>
  <c r="BR29" i="13" a="1"/>
  <c r="BR29" i="13" s="1"/>
  <c r="BT29" i="13" a="1"/>
  <c r="BT29" i="13" s="1"/>
  <c r="BV29" i="13" a="1"/>
  <c r="BV29" i="13" s="1"/>
  <c r="BX29" i="13" a="1"/>
  <c r="BX29" i="13" s="1"/>
  <c r="BZ29" i="13" a="1"/>
  <c r="BZ29" i="13" s="1"/>
  <c r="CB29" i="13" a="1"/>
  <c r="CB29" i="13" s="1"/>
  <c r="CD29" i="13" a="1"/>
  <c r="CD29" i="13" s="1"/>
  <c r="CF29" i="13" a="1"/>
  <c r="CF29" i="13" s="1"/>
  <c r="CH29" i="13" a="1"/>
  <c r="CH29" i="13" s="1"/>
  <c r="AL30" i="13" a="1"/>
  <c r="AL30" i="13" s="1"/>
  <c r="AN30" i="13" a="1"/>
  <c r="AN30" i="13" s="1"/>
  <c r="AP30" i="13" a="1"/>
  <c r="AP30" i="13" s="1"/>
  <c r="AR30" i="13" a="1"/>
  <c r="AR30" i="13" s="1"/>
  <c r="AT30" i="13" a="1"/>
  <c r="AT30" i="13" s="1"/>
  <c r="AV30" i="13" a="1"/>
  <c r="AV30" i="13" s="1"/>
  <c r="AX30" i="13" a="1"/>
  <c r="AX30" i="13" s="1"/>
  <c r="AZ30" i="13" a="1"/>
  <c r="AZ30" i="13" s="1"/>
  <c r="BB30" i="13" a="1"/>
  <c r="BB30" i="13" s="1"/>
  <c r="BD30" i="13" a="1"/>
  <c r="BD30" i="13" s="1"/>
  <c r="BF30" i="13" a="1"/>
  <c r="BF30" i="13" s="1"/>
  <c r="BH30" i="13" a="1"/>
  <c r="BH30" i="13" s="1"/>
  <c r="BJ30" i="13" a="1"/>
  <c r="BJ30" i="13" s="1"/>
  <c r="BL30" i="13" a="1"/>
  <c r="BL30" i="13" s="1"/>
  <c r="BN30" i="13" a="1"/>
  <c r="BN30" i="13" s="1"/>
  <c r="BP30" i="13" a="1"/>
  <c r="BP30" i="13" s="1"/>
  <c r="BR30" i="13" a="1"/>
  <c r="BR30" i="13" s="1"/>
  <c r="BT30" i="13" a="1"/>
  <c r="BT30" i="13" s="1"/>
  <c r="BV30" i="13" a="1"/>
  <c r="BV30" i="13" s="1"/>
  <c r="BX30" i="13" a="1"/>
  <c r="BX30" i="13" s="1"/>
  <c r="BZ30" i="13" a="1"/>
  <c r="BZ30" i="13" s="1"/>
  <c r="CB30" i="13" a="1"/>
  <c r="CB30" i="13" s="1"/>
  <c r="CD30" i="13" a="1"/>
  <c r="CD30" i="13" s="1"/>
  <c r="CF30" i="13" a="1"/>
  <c r="CF30" i="13" s="1"/>
  <c r="CH30" i="13" a="1"/>
  <c r="CH30" i="13" s="1"/>
  <c r="AL31" i="13" a="1"/>
  <c r="AL31" i="13" s="1"/>
  <c r="AN31" i="13" a="1"/>
  <c r="AN31" i="13" s="1"/>
  <c r="AP31" i="13" a="1"/>
  <c r="AP31" i="13" s="1"/>
  <c r="AR31" i="13" a="1"/>
  <c r="AR31" i="13" s="1"/>
  <c r="AT31" i="13" a="1"/>
  <c r="AT31" i="13" s="1"/>
  <c r="AV31" i="13" a="1"/>
  <c r="AV31" i="13" s="1"/>
  <c r="AX31" i="13" a="1"/>
  <c r="AX31" i="13" s="1"/>
  <c r="AZ31" i="13" a="1"/>
  <c r="AZ31" i="13" s="1"/>
  <c r="BB31" i="13" a="1"/>
  <c r="BB31" i="13" s="1"/>
  <c r="BD31" i="13" a="1"/>
  <c r="BD31" i="13" s="1"/>
  <c r="BF31" i="13" a="1"/>
  <c r="BF31" i="13" s="1"/>
  <c r="BH31" i="13" a="1"/>
  <c r="BH31" i="13" s="1"/>
  <c r="BJ31" i="13" a="1"/>
  <c r="BJ31" i="13" s="1"/>
  <c r="BL31" i="13" a="1"/>
  <c r="BL31" i="13" s="1"/>
  <c r="BN31" i="13" a="1"/>
  <c r="BN31" i="13" s="1"/>
  <c r="BP31" i="13" a="1"/>
  <c r="BP31" i="13" s="1"/>
  <c r="BR31" i="13" a="1"/>
  <c r="BR31" i="13" s="1"/>
  <c r="BT31" i="13" a="1"/>
  <c r="BT31" i="13" s="1"/>
  <c r="BV31" i="13" a="1"/>
  <c r="BV31" i="13" s="1"/>
  <c r="BX31" i="13" a="1"/>
  <c r="BX31" i="13" s="1"/>
  <c r="BZ31" i="13" a="1"/>
  <c r="BZ31" i="13" s="1"/>
  <c r="CB31" i="13" a="1"/>
  <c r="CB31" i="13" s="1"/>
  <c r="CD31" i="13" a="1"/>
  <c r="CD31" i="13" s="1"/>
  <c r="CF31" i="13" a="1"/>
  <c r="CF31" i="13" s="1"/>
  <c r="CH31" i="13" a="1"/>
  <c r="CH31" i="13" s="1"/>
  <c r="AL32" i="13" a="1"/>
  <c r="AL32" i="13" s="1"/>
  <c r="AN32" i="13" a="1"/>
  <c r="AN32" i="13" s="1"/>
  <c r="AP32" i="13" a="1"/>
  <c r="AP32" i="13" s="1"/>
  <c r="AR32" i="13" a="1"/>
  <c r="AR32" i="13" s="1"/>
  <c r="AT32" i="13" a="1"/>
  <c r="AT32" i="13" s="1"/>
  <c r="AV32" i="13" a="1"/>
  <c r="AV32" i="13" s="1"/>
  <c r="AX32" i="13" a="1"/>
  <c r="AX32" i="13" s="1"/>
  <c r="AZ32" i="13" a="1"/>
  <c r="AZ32" i="13" s="1"/>
  <c r="BB32" i="13" a="1"/>
  <c r="BB32" i="13" s="1"/>
  <c r="BD32" i="13" a="1"/>
  <c r="BD32" i="13" s="1"/>
  <c r="BF32" i="13" a="1"/>
  <c r="BF32" i="13" s="1"/>
  <c r="BH32" i="13" a="1"/>
  <c r="BH32" i="13" s="1"/>
  <c r="BJ32" i="13" a="1"/>
  <c r="BJ32" i="13" s="1"/>
  <c r="BL32" i="13" a="1"/>
  <c r="BL32" i="13" s="1"/>
  <c r="BN32" i="13" a="1"/>
  <c r="BN32" i="13" s="1"/>
  <c r="BP32" i="13" a="1"/>
  <c r="BP32" i="13" s="1"/>
  <c r="BR32" i="13" a="1"/>
  <c r="BR32" i="13" s="1"/>
  <c r="BT32" i="13" a="1"/>
  <c r="BT32" i="13" s="1"/>
  <c r="BV32" i="13" a="1"/>
  <c r="BV32" i="13" s="1"/>
  <c r="BX32" i="13" a="1"/>
  <c r="BX32" i="13" s="1"/>
  <c r="BZ32" i="13" a="1"/>
  <c r="BZ32" i="13" s="1"/>
  <c r="CB32" i="13" a="1"/>
  <c r="CB32" i="13" s="1"/>
  <c r="CD32" i="13" a="1"/>
  <c r="CD32" i="13" s="1"/>
  <c r="CF32" i="13" a="1"/>
  <c r="CF32" i="13" s="1"/>
  <c r="CH32" i="13" a="1"/>
  <c r="CH32" i="13" s="1"/>
  <c r="AL33" i="13" a="1"/>
  <c r="AL33" i="13" s="1"/>
  <c r="AN33" i="13" a="1"/>
  <c r="AN33" i="13" s="1"/>
  <c r="AP33" i="13" a="1"/>
  <c r="AP33" i="13" s="1"/>
  <c r="AR33" i="13" a="1"/>
  <c r="AR33" i="13" s="1"/>
  <c r="AT33" i="13" a="1"/>
  <c r="AT33" i="13" s="1"/>
  <c r="AV33" i="13" a="1"/>
  <c r="AV33" i="13" s="1"/>
  <c r="AX33" i="13" a="1"/>
  <c r="AX33" i="13" s="1"/>
  <c r="AZ33" i="13" a="1"/>
  <c r="AZ33" i="13" s="1"/>
  <c r="BB33" i="13" a="1"/>
  <c r="BB33" i="13" s="1"/>
  <c r="BD33" i="13" a="1"/>
  <c r="BD33" i="13" s="1"/>
  <c r="BF33" i="13" a="1"/>
  <c r="BF33" i="13" s="1"/>
  <c r="BH33" i="13" a="1"/>
  <c r="BH33" i="13" s="1"/>
  <c r="BJ33" i="13" a="1"/>
  <c r="BJ33" i="13" s="1"/>
  <c r="BL33" i="13" a="1"/>
  <c r="BL33" i="13" s="1"/>
  <c r="BN33" i="13" a="1"/>
  <c r="BN33" i="13" s="1"/>
  <c r="BP33" i="13" a="1"/>
  <c r="BP33" i="13" s="1"/>
  <c r="BR33" i="13" a="1"/>
  <c r="BR33" i="13" s="1"/>
  <c r="BT33" i="13" a="1"/>
  <c r="BT33" i="13" s="1"/>
  <c r="BV33" i="13" a="1"/>
  <c r="BV33" i="13" s="1"/>
  <c r="BX33" i="13" a="1"/>
  <c r="BX33" i="13" s="1"/>
  <c r="BZ33" i="13" a="1"/>
  <c r="BZ33" i="13" s="1"/>
  <c r="CB33" i="13" a="1"/>
  <c r="CB33" i="13" s="1"/>
  <c r="CD33" i="13" a="1"/>
  <c r="CD33" i="13" s="1"/>
  <c r="CF33" i="13" a="1"/>
  <c r="CF33" i="13" s="1"/>
  <c r="CH33" i="13" a="1"/>
  <c r="CH33" i="13" s="1"/>
  <c r="AL34" i="13" a="1"/>
  <c r="AL34" i="13" s="1"/>
  <c r="AN34" i="13" a="1"/>
  <c r="AN34" i="13" s="1"/>
  <c r="AP34" i="13" a="1"/>
  <c r="AP34" i="13" s="1"/>
  <c r="AR34" i="13" a="1"/>
  <c r="AR34" i="13" s="1"/>
  <c r="AT34" i="13" a="1"/>
  <c r="AT34" i="13" s="1"/>
  <c r="AV34" i="13" a="1"/>
  <c r="AV34" i="13" s="1"/>
  <c r="AX34" i="13" a="1"/>
  <c r="AX34" i="13" s="1"/>
  <c r="AZ34" i="13" a="1"/>
  <c r="AZ34" i="13" s="1"/>
  <c r="BB34" i="13" a="1"/>
  <c r="BB34" i="13" s="1"/>
  <c r="BD34" i="13" a="1"/>
  <c r="BD34" i="13" s="1"/>
  <c r="BF34" i="13" a="1"/>
  <c r="BF34" i="13" s="1"/>
  <c r="BH34" i="13" a="1"/>
  <c r="BH34" i="13" s="1"/>
  <c r="BJ34" i="13" a="1"/>
  <c r="BJ34" i="13" s="1"/>
  <c r="BL34" i="13" a="1"/>
  <c r="BL34" i="13" s="1"/>
  <c r="BN34" i="13" a="1"/>
  <c r="BN34" i="13" s="1"/>
  <c r="BP34" i="13" a="1"/>
  <c r="BP34" i="13" s="1"/>
  <c r="BR34" i="13" a="1"/>
  <c r="BR34" i="13" s="1"/>
  <c r="BT34" i="13" a="1"/>
  <c r="BT34" i="13" s="1"/>
  <c r="BV34" i="13" a="1"/>
  <c r="BV34" i="13" s="1"/>
  <c r="BX34" i="13" a="1"/>
  <c r="BX34" i="13" s="1"/>
  <c r="BZ34" i="13" a="1"/>
  <c r="BZ34" i="13" s="1"/>
  <c r="CB34" i="13" a="1"/>
  <c r="CB34" i="13" s="1"/>
  <c r="CD34" i="13" a="1"/>
  <c r="CD34" i="13" s="1"/>
  <c r="CF34" i="13" a="1"/>
  <c r="CF34" i="13" s="1"/>
  <c r="CH34" i="13" a="1"/>
  <c r="CH34" i="13" s="1"/>
  <c r="AL35" i="13" a="1"/>
  <c r="AL35" i="13" s="1"/>
  <c r="AN35" i="13" a="1"/>
  <c r="AN35" i="13" s="1"/>
  <c r="AP35" i="13" a="1"/>
  <c r="AP35" i="13" s="1"/>
  <c r="AR35" i="13" a="1"/>
  <c r="AR35" i="13" s="1"/>
  <c r="AT35" i="13" a="1"/>
  <c r="AT35" i="13" s="1"/>
  <c r="AV35" i="13" a="1"/>
  <c r="AV35" i="13" s="1"/>
  <c r="AX35" i="13" a="1"/>
  <c r="AX35" i="13" s="1"/>
  <c r="AZ35" i="13" a="1"/>
  <c r="AZ35" i="13" s="1"/>
  <c r="BB35" i="13" a="1"/>
  <c r="BB35" i="13" s="1"/>
  <c r="BD35" i="13" a="1"/>
  <c r="BD35" i="13" s="1"/>
  <c r="BF35" i="13" a="1"/>
  <c r="BF35" i="13" s="1"/>
  <c r="BH35" i="13" a="1"/>
  <c r="BH35" i="13" s="1"/>
  <c r="BJ35" i="13" a="1"/>
  <c r="BJ35" i="13" s="1"/>
  <c r="BL35" i="13" a="1"/>
  <c r="BL35" i="13" s="1"/>
  <c r="BN35" i="13" a="1"/>
  <c r="BN35" i="13" s="1"/>
  <c r="BP35" i="13" a="1"/>
  <c r="BP35" i="13" s="1"/>
  <c r="BR35" i="13" a="1"/>
  <c r="BR35" i="13" s="1"/>
  <c r="BT35" i="13" a="1"/>
  <c r="BT35" i="13" s="1"/>
  <c r="BV35" i="13" a="1"/>
  <c r="BV35" i="13" s="1"/>
  <c r="BX35" i="13" a="1"/>
  <c r="BX35" i="13" s="1"/>
  <c r="BZ35" i="13" a="1"/>
  <c r="BZ35" i="13" s="1"/>
  <c r="CB35" i="13" a="1"/>
  <c r="CB35" i="13" s="1"/>
  <c r="CD35" i="13" a="1"/>
  <c r="CD35" i="13" s="1"/>
  <c r="CF35" i="13" a="1"/>
  <c r="CF35" i="13" s="1"/>
  <c r="CH35" i="13" a="1"/>
  <c r="CH35" i="13" s="1"/>
  <c r="AL36" i="13" a="1"/>
  <c r="AL36" i="13" s="1"/>
  <c r="AN36" i="13" a="1"/>
  <c r="AN36" i="13" s="1"/>
  <c r="AP36" i="13" a="1"/>
  <c r="AP36" i="13" s="1"/>
  <c r="AR36" i="13" a="1"/>
  <c r="AR36" i="13" s="1"/>
  <c r="AT36" i="13" a="1"/>
  <c r="AT36" i="13" s="1"/>
  <c r="AV36" i="13" a="1"/>
  <c r="AV36" i="13" s="1"/>
  <c r="AX36" i="13" a="1"/>
  <c r="AX36" i="13" s="1"/>
  <c r="AZ36" i="13" a="1"/>
  <c r="AZ36" i="13" s="1"/>
  <c r="BB36" i="13" a="1"/>
  <c r="BB36" i="13" s="1"/>
  <c r="BD36" i="13" a="1"/>
  <c r="BD36" i="13" s="1"/>
  <c r="BF36" i="13" a="1"/>
  <c r="BF36" i="13" s="1"/>
  <c r="BH36" i="13" a="1"/>
  <c r="BH36" i="13" s="1"/>
  <c r="BJ36" i="13" a="1"/>
  <c r="BJ36" i="13" s="1"/>
  <c r="BL36" i="13" a="1"/>
  <c r="BL36" i="13" s="1"/>
  <c r="BN36" i="13" a="1"/>
  <c r="BN36" i="13" s="1"/>
  <c r="BP36" i="13" a="1"/>
  <c r="BP36" i="13" s="1"/>
  <c r="BR36" i="13" a="1"/>
  <c r="BR36" i="13" s="1"/>
  <c r="BT36" i="13" a="1"/>
  <c r="BT36" i="13" s="1"/>
  <c r="BV36" i="13" a="1"/>
  <c r="BV36" i="13" s="1"/>
  <c r="BX36" i="13" a="1"/>
  <c r="BX36" i="13" s="1"/>
  <c r="BZ36" i="13" a="1"/>
  <c r="BZ36" i="13" s="1"/>
  <c r="CB36" i="13" a="1"/>
  <c r="CB36" i="13" s="1"/>
  <c r="CD36" i="13" a="1"/>
  <c r="CD36" i="13" s="1"/>
  <c r="CF36" i="13" a="1"/>
  <c r="CF36" i="13" s="1"/>
  <c r="CH36" i="13" a="1"/>
  <c r="CH36" i="13" s="1"/>
  <c r="AL37" i="13" a="1"/>
  <c r="AL37" i="13" s="1"/>
  <c r="AN37" i="13" a="1"/>
  <c r="AN37" i="13" s="1"/>
  <c r="AP37" i="13" a="1"/>
  <c r="AP37" i="13" s="1"/>
  <c r="AR37" i="13" a="1"/>
  <c r="AR37" i="13" s="1"/>
  <c r="AT37" i="13" a="1"/>
  <c r="AT37" i="13" s="1"/>
  <c r="AV37" i="13" a="1"/>
  <c r="AV37" i="13" s="1"/>
  <c r="AX37" i="13" a="1"/>
  <c r="AX37" i="13" s="1"/>
  <c r="AZ37" i="13" a="1"/>
  <c r="AZ37" i="13" s="1"/>
  <c r="BB37" i="13" a="1"/>
  <c r="BB37" i="13" s="1"/>
  <c r="BD37" i="13" a="1"/>
  <c r="BD37" i="13" s="1"/>
  <c r="BF37" i="13" a="1"/>
  <c r="BF37" i="13" s="1"/>
  <c r="BH37" i="13" a="1"/>
  <c r="BH37" i="13" s="1"/>
  <c r="BJ37" i="13" a="1"/>
  <c r="BJ37" i="13" s="1"/>
  <c r="BL37" i="13" a="1"/>
  <c r="BL37" i="13" s="1"/>
  <c r="BN37" i="13" a="1"/>
  <c r="BN37" i="13" s="1"/>
  <c r="BP37" i="13" a="1"/>
  <c r="BP37" i="13" s="1"/>
  <c r="BR37" i="13" a="1"/>
  <c r="BR37" i="13" s="1"/>
  <c r="BT37" i="13" a="1"/>
  <c r="BT37" i="13" s="1"/>
  <c r="BV37" i="13" a="1"/>
  <c r="BV37" i="13" s="1"/>
  <c r="BX37" i="13" a="1"/>
  <c r="BX37" i="13" s="1"/>
  <c r="BZ37" i="13" a="1"/>
  <c r="BZ37" i="13" s="1"/>
  <c r="CB37" i="13" a="1"/>
  <c r="CB37" i="13" s="1"/>
  <c r="CD37" i="13" a="1"/>
  <c r="CD37" i="13" s="1"/>
  <c r="CF37" i="13" a="1"/>
  <c r="CF37" i="13" s="1"/>
  <c r="CH37" i="13" a="1"/>
  <c r="CH37" i="13" s="1"/>
  <c r="AL38" i="13" a="1"/>
  <c r="AL38" i="13" s="1"/>
  <c r="AN38" i="13" a="1"/>
  <c r="AN38" i="13" s="1"/>
  <c r="AP38" i="13" a="1"/>
  <c r="AP38" i="13" s="1"/>
  <c r="AR38" i="13" a="1"/>
  <c r="AR38" i="13" s="1"/>
  <c r="AT38" i="13" a="1"/>
  <c r="AT38" i="13" s="1"/>
  <c r="AV38" i="13" a="1"/>
  <c r="AV38" i="13" s="1"/>
  <c r="AX38" i="13" a="1"/>
  <c r="AX38" i="13" s="1"/>
  <c r="AZ38" i="13" a="1"/>
  <c r="AZ38" i="13" s="1"/>
  <c r="BB38" i="13" a="1"/>
  <c r="BB38" i="13" s="1"/>
  <c r="BD38" i="13" a="1"/>
  <c r="BD38" i="13" s="1"/>
  <c r="BF38" i="13" a="1"/>
  <c r="BF38" i="13" s="1"/>
  <c r="BH38" i="13" a="1"/>
  <c r="BH38" i="13" s="1"/>
  <c r="BJ38" i="13" a="1"/>
  <c r="BJ38" i="13" s="1"/>
  <c r="BL38" i="13" a="1"/>
  <c r="BL38" i="13" s="1"/>
  <c r="BN38" i="13" a="1"/>
  <c r="BN38" i="13" s="1"/>
  <c r="BP38" i="13" a="1"/>
  <c r="BP38" i="13" s="1"/>
  <c r="BR38" i="13" a="1"/>
  <c r="BR38" i="13" s="1"/>
  <c r="BT38" i="13" a="1"/>
  <c r="BT38" i="13" s="1"/>
  <c r="BV38" i="13" a="1"/>
  <c r="BV38" i="13" s="1"/>
  <c r="BX38" i="13" a="1"/>
  <c r="BX38" i="13" s="1"/>
  <c r="BZ38" i="13" a="1"/>
  <c r="BZ38" i="13" s="1"/>
  <c r="CB38" i="13" a="1"/>
  <c r="CB38" i="13" s="1"/>
  <c r="CD38" i="13" a="1"/>
  <c r="CD38" i="13" s="1"/>
  <c r="CF38" i="13" a="1"/>
  <c r="CF38" i="13" s="1"/>
  <c r="CH38" i="13" a="1"/>
  <c r="CH38" i="13" s="1"/>
  <c r="AL39" i="13" a="1"/>
  <c r="AL39" i="13" s="1"/>
  <c r="AN39" i="13" a="1"/>
  <c r="AN39" i="13" s="1"/>
  <c r="AP39" i="13" a="1"/>
  <c r="AP39" i="13" s="1"/>
  <c r="AR39" i="13" a="1"/>
  <c r="AR39" i="13" s="1"/>
  <c r="AT39" i="13" a="1"/>
  <c r="AT39" i="13" s="1"/>
  <c r="AV39" i="13" a="1"/>
  <c r="AV39" i="13" s="1"/>
  <c r="AX39" i="13" a="1"/>
  <c r="AX39" i="13" s="1"/>
  <c r="AZ39" i="13" a="1"/>
  <c r="AZ39" i="13" s="1"/>
  <c r="BB39" i="13" a="1"/>
  <c r="BB39" i="13" s="1"/>
  <c r="BD39" i="13" a="1"/>
  <c r="BD39" i="13" s="1"/>
  <c r="BF39" i="13" a="1"/>
  <c r="BF39" i="13" s="1"/>
  <c r="BH39" i="13" a="1"/>
  <c r="BH39" i="13" s="1"/>
  <c r="BJ39" i="13" a="1"/>
  <c r="BJ39" i="13" s="1"/>
  <c r="BL39" i="13" a="1"/>
  <c r="BL39" i="13" s="1"/>
  <c r="BN39" i="13" a="1"/>
  <c r="BN39" i="13" s="1"/>
  <c r="BP39" i="13" a="1"/>
  <c r="BP39" i="13" s="1"/>
  <c r="BR39" i="13" a="1"/>
  <c r="BR39" i="13" s="1"/>
  <c r="BT39" i="13" a="1"/>
  <c r="BT39" i="13" s="1"/>
  <c r="BV39" i="13" a="1"/>
  <c r="BV39" i="13" s="1"/>
  <c r="BX39" i="13" a="1"/>
  <c r="BX39" i="13" s="1"/>
  <c r="BZ39" i="13" a="1"/>
  <c r="BZ39" i="13" s="1"/>
  <c r="CB39" i="13" a="1"/>
  <c r="CB39" i="13" s="1"/>
  <c r="CD39" i="13" a="1"/>
  <c r="CD39" i="13" s="1"/>
  <c r="CF39" i="13" a="1"/>
  <c r="CF39" i="13" s="1"/>
  <c r="CH39" i="13" a="1"/>
  <c r="CH39" i="13" s="1"/>
  <c r="AL40" i="13" a="1"/>
  <c r="AL40" i="13" s="1"/>
  <c r="AN40" i="13" a="1"/>
  <c r="AN40" i="13" s="1"/>
  <c r="AP40" i="13" a="1"/>
  <c r="AP40" i="13" s="1"/>
  <c r="AR40" i="13" a="1"/>
  <c r="AR40" i="13" s="1"/>
  <c r="AT40" i="13" a="1"/>
  <c r="AT40" i="13" s="1"/>
  <c r="AV40" i="13" a="1"/>
  <c r="AV40" i="13" s="1"/>
  <c r="AX40" i="13" a="1"/>
  <c r="AX40" i="13" s="1"/>
  <c r="AZ40" i="13" a="1"/>
  <c r="AZ40" i="13" s="1"/>
  <c r="BB40" i="13" a="1"/>
  <c r="BB40" i="13" s="1"/>
  <c r="BD40" i="13" a="1"/>
  <c r="BD40" i="13" s="1"/>
  <c r="BF40" i="13" a="1"/>
  <c r="BF40" i="13" s="1"/>
  <c r="BH40" i="13" a="1"/>
  <c r="BH40" i="13" s="1"/>
  <c r="BJ40" i="13" a="1"/>
  <c r="BJ40" i="13" s="1"/>
  <c r="BL40" i="13" a="1"/>
  <c r="BL40" i="13" s="1"/>
  <c r="BN40" i="13" a="1"/>
  <c r="BN40" i="13" s="1"/>
  <c r="BP40" i="13" a="1"/>
  <c r="BP40" i="13" s="1"/>
  <c r="BR40" i="13" a="1"/>
  <c r="BR40" i="13" s="1"/>
  <c r="BT40" i="13" a="1"/>
  <c r="BT40" i="13" s="1"/>
  <c r="BV40" i="13" a="1"/>
  <c r="BV40" i="13" s="1"/>
  <c r="BX40" i="13" a="1"/>
  <c r="BX40" i="13" s="1"/>
  <c r="BZ40" i="13" a="1"/>
  <c r="BZ40" i="13" s="1"/>
  <c r="CB40" i="13" a="1"/>
  <c r="CB40" i="13" s="1"/>
  <c r="CD40" i="13" a="1"/>
  <c r="CD40" i="13" s="1"/>
  <c r="CF40" i="13" a="1"/>
  <c r="CF40" i="13" s="1"/>
  <c r="CH40" i="13" a="1"/>
  <c r="CH40" i="13" s="1"/>
  <c r="AL41" i="13" a="1"/>
  <c r="AL41" i="13" s="1"/>
  <c r="AN41" i="13" a="1"/>
  <c r="AN41" i="13" s="1"/>
  <c r="AP41" i="13" a="1"/>
  <c r="AP41" i="13" s="1"/>
  <c r="AR41" i="13" a="1"/>
  <c r="AR41" i="13" s="1"/>
  <c r="AT41" i="13" a="1"/>
  <c r="AT41" i="13" s="1"/>
  <c r="AV41" i="13" a="1"/>
  <c r="AV41" i="13" s="1"/>
  <c r="AX41" i="13" a="1"/>
  <c r="AX41" i="13" s="1"/>
  <c r="AZ41" i="13" a="1"/>
  <c r="AZ41" i="13" s="1"/>
  <c r="BB41" i="13" a="1"/>
  <c r="BB41" i="13" s="1"/>
  <c r="BD41" i="13" a="1"/>
  <c r="BD41" i="13" s="1"/>
  <c r="BF41" i="13" a="1"/>
  <c r="BF41" i="13" s="1"/>
  <c r="BH41" i="13" a="1"/>
  <c r="BH41" i="13" s="1"/>
  <c r="BJ41" i="13" a="1"/>
  <c r="BJ41" i="13" s="1"/>
  <c r="BL41" i="13" a="1"/>
  <c r="BL41" i="13" s="1"/>
  <c r="BN41" i="13" a="1"/>
  <c r="BN41" i="13" s="1"/>
  <c r="BP41" i="13" a="1"/>
  <c r="BP41" i="13" s="1"/>
  <c r="BR41" i="13" a="1"/>
  <c r="BR41" i="13" s="1"/>
  <c r="BT41" i="13" a="1"/>
  <c r="BT41" i="13" s="1"/>
  <c r="BV41" i="13" a="1"/>
  <c r="BV41" i="13" s="1"/>
  <c r="BX41" i="13" a="1"/>
  <c r="BX41" i="13" s="1"/>
  <c r="BZ41" i="13" a="1"/>
  <c r="BZ41" i="13" s="1"/>
  <c r="CB41" i="13" a="1"/>
  <c r="CB41" i="13" s="1"/>
  <c r="CD41" i="13" a="1"/>
  <c r="CD41" i="13" s="1"/>
  <c r="CF41" i="13" a="1"/>
  <c r="CF41" i="13" s="1"/>
  <c r="CH41" i="13" a="1"/>
  <c r="CH41" i="13" s="1"/>
  <c r="AL42" i="13" a="1"/>
  <c r="AL42" i="13" s="1"/>
  <c r="AN42" i="13" a="1"/>
  <c r="AN42" i="13" s="1"/>
  <c r="AP42" i="13" a="1"/>
  <c r="AP42" i="13" s="1"/>
  <c r="AR42" i="13" a="1"/>
  <c r="AR42" i="13" s="1"/>
  <c r="AT42" i="13" a="1"/>
  <c r="AT42" i="13" s="1"/>
  <c r="AV42" i="13" a="1"/>
  <c r="AV42" i="13" s="1"/>
  <c r="AX42" i="13" a="1"/>
  <c r="AX42" i="13" s="1"/>
  <c r="AZ42" i="13" a="1"/>
  <c r="AZ42" i="13" s="1"/>
  <c r="BB42" i="13" a="1"/>
  <c r="BB42" i="13" s="1"/>
  <c r="BD42" i="13" a="1"/>
  <c r="BD42" i="13" s="1"/>
  <c r="BF42" i="13" a="1"/>
  <c r="BF42" i="13" s="1"/>
  <c r="BH42" i="13" a="1"/>
  <c r="BH42" i="13" s="1"/>
  <c r="BJ42" i="13" a="1"/>
  <c r="BJ42" i="13" s="1"/>
  <c r="BL42" i="13" a="1"/>
  <c r="BL42" i="13" s="1"/>
  <c r="BN42" i="13" a="1"/>
  <c r="BN42" i="13" s="1"/>
  <c r="BP42" i="13" a="1"/>
  <c r="BP42" i="13" s="1"/>
  <c r="BR42" i="13" a="1"/>
  <c r="BR42" i="13" s="1"/>
  <c r="BT42" i="13" a="1"/>
  <c r="BT42" i="13" s="1"/>
  <c r="BV42" i="13" a="1"/>
  <c r="BV42" i="13" s="1"/>
  <c r="BX42" i="13" a="1"/>
  <c r="BX42" i="13" s="1"/>
  <c r="BZ42" i="13" a="1"/>
  <c r="BZ42" i="13" s="1"/>
  <c r="CB42" i="13" a="1"/>
  <c r="CB42" i="13" s="1"/>
  <c r="CD42" i="13" a="1"/>
  <c r="CD42" i="13" s="1"/>
  <c r="CF42" i="13" a="1"/>
  <c r="CF42" i="13" s="1"/>
  <c r="CH42" i="13" a="1"/>
  <c r="CH42" i="13" s="1"/>
  <c r="AL43" i="13" a="1"/>
  <c r="AL43" i="13" s="1"/>
  <c r="AN43" i="13" a="1"/>
  <c r="AN43" i="13" s="1"/>
  <c r="AP43" i="13" a="1"/>
  <c r="AP43" i="13" s="1"/>
  <c r="AR43" i="13" a="1"/>
  <c r="AR43" i="13" s="1"/>
  <c r="AT43" i="13" a="1"/>
  <c r="AT43" i="13" s="1"/>
  <c r="AV43" i="13" a="1"/>
  <c r="AV43" i="13" s="1"/>
  <c r="AX43" i="13" a="1"/>
  <c r="AX43" i="13" s="1"/>
  <c r="AZ43" i="13" a="1"/>
  <c r="AZ43" i="13" s="1"/>
  <c r="BB43" i="13" a="1"/>
  <c r="BB43" i="13" s="1"/>
  <c r="BD43" i="13" a="1"/>
  <c r="BD43" i="13" s="1"/>
  <c r="BF43" i="13" a="1"/>
  <c r="BF43" i="13" s="1"/>
  <c r="BH43" i="13" a="1"/>
  <c r="BH43" i="13" s="1"/>
  <c r="BJ43" i="13" a="1"/>
  <c r="BJ43" i="13" s="1"/>
  <c r="BL43" i="13" a="1"/>
  <c r="BL43" i="13" s="1"/>
  <c r="BN43" i="13" a="1"/>
  <c r="BN43" i="13" s="1"/>
  <c r="BP43" i="13" a="1"/>
  <c r="BP43" i="13" s="1"/>
  <c r="BR43" i="13" a="1"/>
  <c r="BR43" i="13" s="1"/>
  <c r="BT43" i="13" a="1"/>
  <c r="BT43" i="13" s="1"/>
  <c r="BV43" i="13" a="1"/>
  <c r="BV43" i="13" s="1"/>
  <c r="BX43" i="13" a="1"/>
  <c r="BX43" i="13" s="1"/>
  <c r="BZ43" i="13" a="1"/>
  <c r="BZ43" i="13" s="1"/>
  <c r="CB43" i="13" a="1"/>
  <c r="CB43" i="13" s="1"/>
  <c r="CD43" i="13" a="1"/>
  <c r="CD43" i="13" s="1"/>
  <c r="CF43" i="13" a="1"/>
  <c r="CF43" i="13" s="1"/>
  <c r="CH43" i="13" a="1"/>
  <c r="CH43" i="13" s="1"/>
  <c r="AL44" i="13" a="1"/>
  <c r="AL44" i="13" s="1"/>
  <c r="AN44" i="13" a="1"/>
  <c r="AN44" i="13" s="1"/>
  <c r="AP44" i="13" a="1"/>
  <c r="AP44" i="13" s="1"/>
  <c r="AR44" i="13" a="1"/>
  <c r="AR44" i="13" s="1"/>
  <c r="AT44" i="13" a="1"/>
  <c r="AT44" i="13" s="1"/>
  <c r="AV44" i="13" a="1"/>
  <c r="AV44" i="13" s="1"/>
  <c r="AX44" i="13" a="1"/>
  <c r="AX44" i="13" s="1"/>
  <c r="AZ44" i="13" a="1"/>
  <c r="AZ44" i="13" s="1"/>
  <c r="BB44" i="13" a="1"/>
  <c r="BB44" i="13" s="1"/>
  <c r="BD44" i="13" a="1"/>
  <c r="BD44" i="13" s="1"/>
  <c r="BF44" i="13" a="1"/>
  <c r="BF44" i="13" s="1"/>
  <c r="BH44" i="13" a="1"/>
  <c r="BH44" i="13" s="1"/>
  <c r="BJ44" i="13" a="1"/>
  <c r="BJ44" i="13" s="1"/>
  <c r="BL44" i="13" a="1"/>
  <c r="BL44" i="13" s="1"/>
  <c r="BN44" i="13" a="1"/>
  <c r="BN44" i="13" s="1"/>
  <c r="BP44" i="13" a="1"/>
  <c r="BP44" i="13" s="1"/>
  <c r="BR44" i="13" a="1"/>
  <c r="BR44" i="13" s="1"/>
  <c r="BT44" i="13" a="1"/>
  <c r="BT44" i="13" s="1"/>
  <c r="BV44" i="13" a="1"/>
  <c r="BV44" i="13" s="1"/>
  <c r="BX44" i="13" a="1"/>
  <c r="BX44" i="13" s="1"/>
  <c r="BZ44" i="13" a="1"/>
  <c r="BZ44" i="13" s="1"/>
  <c r="CB44" i="13" a="1"/>
  <c r="CB44" i="13" s="1"/>
  <c r="CD44" i="13" a="1"/>
  <c r="CD44" i="13" s="1"/>
  <c r="CF44" i="13" a="1"/>
  <c r="CF44" i="13" s="1"/>
  <c r="CH44" i="13" a="1"/>
  <c r="CH44" i="13" s="1"/>
  <c r="AL45" i="13" a="1"/>
  <c r="AL45" i="13" s="1"/>
  <c r="AN45" i="13" a="1"/>
  <c r="AN45" i="13" s="1"/>
  <c r="AP45" i="13" a="1"/>
  <c r="AP45" i="13" s="1"/>
  <c r="AR45" i="13" a="1"/>
  <c r="AR45" i="13" s="1"/>
  <c r="AT45" i="13" a="1"/>
  <c r="AT45" i="13" s="1"/>
  <c r="AV45" i="13" a="1"/>
  <c r="AV45" i="13" s="1"/>
  <c r="AX45" i="13" a="1"/>
  <c r="AX45" i="13" s="1"/>
  <c r="AZ45" i="13" a="1"/>
  <c r="AZ45" i="13" s="1"/>
  <c r="BB45" i="13" a="1"/>
  <c r="BB45" i="13" s="1"/>
  <c r="BD45" i="13" a="1"/>
  <c r="BD45" i="13" s="1"/>
  <c r="BF45" i="13" a="1"/>
  <c r="BF45" i="13" s="1"/>
  <c r="BH45" i="13" a="1"/>
  <c r="BH45" i="13" s="1"/>
  <c r="BJ45" i="13" a="1"/>
  <c r="BJ45" i="13" s="1"/>
  <c r="BL45" i="13" a="1"/>
  <c r="BL45" i="13" s="1"/>
  <c r="BN45" i="13" a="1"/>
  <c r="BN45" i="13" s="1"/>
  <c r="BP45" i="13" a="1"/>
  <c r="BP45" i="13" s="1"/>
  <c r="BR45" i="13" a="1"/>
  <c r="BR45" i="13" s="1"/>
  <c r="BT45" i="13" a="1"/>
  <c r="BT45" i="13" s="1"/>
  <c r="BV45" i="13" a="1"/>
  <c r="BV45" i="13" s="1"/>
  <c r="BX45" i="13" a="1"/>
  <c r="BX45" i="13" s="1"/>
  <c r="BZ45" i="13" a="1"/>
  <c r="BZ45" i="13" s="1"/>
  <c r="CB45" i="13" a="1"/>
  <c r="CB45" i="13" s="1"/>
  <c r="CD45" i="13" a="1"/>
  <c r="CD45" i="13" s="1"/>
  <c r="CF45" i="13" a="1"/>
  <c r="CF45" i="13" s="1"/>
  <c r="CH45" i="13" a="1"/>
  <c r="CH45" i="13" s="1"/>
  <c r="AL46" i="13" a="1"/>
  <c r="AL46" i="13" s="1"/>
  <c r="AN46" i="13" a="1"/>
  <c r="AN46" i="13" s="1"/>
  <c r="AP46" i="13" a="1"/>
  <c r="AP46" i="13" s="1"/>
  <c r="AR46" i="13" a="1"/>
  <c r="AR46" i="13" s="1"/>
  <c r="AT46" i="13" a="1"/>
  <c r="AT46" i="13" s="1"/>
  <c r="AV46" i="13" a="1"/>
  <c r="AV46" i="13" s="1"/>
  <c r="AX46" i="13" a="1"/>
  <c r="AX46" i="13" s="1"/>
  <c r="AZ46" i="13" a="1"/>
  <c r="AZ46" i="13" s="1"/>
  <c r="BB46" i="13" a="1"/>
  <c r="BB46" i="13" s="1"/>
  <c r="BD46" i="13" a="1"/>
  <c r="BD46" i="13" s="1"/>
  <c r="BF46" i="13" a="1"/>
  <c r="BF46" i="13" s="1"/>
  <c r="BH46" i="13" a="1"/>
  <c r="BH46" i="13" s="1"/>
  <c r="BJ46" i="13" a="1"/>
  <c r="BJ46" i="13" s="1"/>
  <c r="BL46" i="13" a="1"/>
  <c r="BL46" i="13" s="1"/>
  <c r="BN46" i="13" a="1"/>
  <c r="BN46" i="13" s="1"/>
  <c r="BP46" i="13" a="1"/>
  <c r="BP46" i="13" s="1"/>
  <c r="BR46" i="13" a="1"/>
  <c r="BR46" i="13" s="1"/>
  <c r="BT46" i="13" a="1"/>
  <c r="BT46" i="13" s="1"/>
  <c r="BV46" i="13" a="1"/>
  <c r="BV46" i="13" s="1"/>
  <c r="BX46" i="13" a="1"/>
  <c r="BX46" i="13" s="1"/>
  <c r="BZ46" i="13" a="1"/>
  <c r="BZ46" i="13" s="1"/>
  <c r="CB46" i="13" a="1"/>
  <c r="CB46" i="13" s="1"/>
  <c r="CD46" i="13" a="1"/>
  <c r="CD46" i="13" s="1"/>
  <c r="CF46" i="13" a="1"/>
  <c r="CF46" i="13" s="1"/>
  <c r="CH46" i="13" a="1"/>
  <c r="CH46" i="13" s="1"/>
  <c r="AL47" i="13" a="1"/>
  <c r="AL47" i="13" s="1"/>
  <c r="AN47" i="13" a="1"/>
  <c r="AN47" i="13" s="1"/>
  <c r="AP47" i="13" a="1"/>
  <c r="AP47" i="13" s="1"/>
  <c r="AR47" i="13" a="1"/>
  <c r="AR47" i="13" s="1"/>
  <c r="AT47" i="13" a="1"/>
  <c r="AT47" i="13" s="1"/>
  <c r="AV47" i="13" a="1"/>
  <c r="AV47" i="13" s="1"/>
  <c r="AX47" i="13" a="1"/>
  <c r="AX47" i="13" s="1"/>
  <c r="AZ47" i="13" a="1"/>
  <c r="AZ47" i="13" s="1"/>
  <c r="BB47" i="13" a="1"/>
  <c r="BB47" i="13" s="1"/>
  <c r="BD47" i="13" a="1"/>
  <c r="BD47" i="13" s="1"/>
  <c r="BF47" i="13" a="1"/>
  <c r="BF47" i="13" s="1"/>
  <c r="BH47" i="13" a="1"/>
  <c r="BH47" i="13" s="1"/>
  <c r="BJ47" i="13" a="1"/>
  <c r="BJ47" i="13" s="1"/>
  <c r="BL47" i="13" a="1"/>
  <c r="BL47" i="13" s="1"/>
  <c r="BN47" i="13" a="1"/>
  <c r="BN47" i="13" s="1"/>
  <c r="BP47" i="13" a="1"/>
  <c r="BP47" i="13" s="1"/>
  <c r="BR47" i="13" a="1"/>
  <c r="BR47" i="13" s="1"/>
  <c r="BT47" i="13" a="1"/>
  <c r="BT47" i="13" s="1"/>
  <c r="BV47" i="13" a="1"/>
  <c r="BV47" i="13" s="1"/>
  <c r="BX47" i="13" a="1"/>
  <c r="BX47" i="13" s="1"/>
  <c r="BZ47" i="13" a="1"/>
  <c r="BZ47" i="13" s="1"/>
  <c r="CB47" i="13" a="1"/>
  <c r="CB47" i="13" s="1"/>
  <c r="CD47" i="13" a="1"/>
  <c r="CD47" i="13" s="1"/>
  <c r="CF47" i="13" a="1"/>
  <c r="CF47" i="13" s="1"/>
  <c r="CH47" i="13" a="1"/>
  <c r="CH47" i="13" s="1"/>
  <c r="AL48" i="13" a="1"/>
  <c r="AL48" i="13" s="1"/>
  <c r="AN48" i="13" a="1"/>
  <c r="AN48" i="13" s="1"/>
  <c r="AP48" i="13" a="1"/>
  <c r="AP48" i="13" s="1"/>
  <c r="AR48" i="13" a="1"/>
  <c r="AR48" i="13" s="1"/>
  <c r="AT48" i="13" a="1"/>
  <c r="AT48" i="13" s="1"/>
  <c r="AV48" i="13" a="1"/>
  <c r="AV48" i="13" s="1"/>
  <c r="AX48" i="13" a="1"/>
  <c r="AX48" i="13" s="1"/>
  <c r="AZ48" i="13" a="1"/>
  <c r="AZ48" i="13" s="1"/>
  <c r="BB48" i="13" a="1"/>
  <c r="BB48" i="13" s="1"/>
  <c r="BD48" i="13" a="1"/>
  <c r="BD48" i="13" s="1"/>
  <c r="BF48" i="13" a="1"/>
  <c r="BF48" i="13" s="1"/>
  <c r="BH48" i="13" a="1"/>
  <c r="BH48" i="13" s="1"/>
  <c r="BJ48" i="13" a="1"/>
  <c r="BJ48" i="13" s="1"/>
  <c r="BL48" i="13" a="1"/>
  <c r="BL48" i="13" s="1"/>
  <c r="BN48" i="13" a="1"/>
  <c r="BN48" i="13" s="1"/>
  <c r="BP48" i="13" a="1"/>
  <c r="BP48" i="13" s="1"/>
  <c r="BR48" i="13" a="1"/>
  <c r="BR48" i="13" s="1"/>
  <c r="BT48" i="13" a="1"/>
  <c r="BT48" i="13" s="1"/>
  <c r="BV48" i="13" a="1"/>
  <c r="BV48" i="13" s="1"/>
  <c r="BX48" i="13" a="1"/>
  <c r="BX48" i="13" s="1"/>
  <c r="BZ48" i="13" a="1"/>
  <c r="BZ48" i="13" s="1"/>
  <c r="CB48" i="13" a="1"/>
  <c r="CB48" i="13" s="1"/>
  <c r="CD48" i="13" a="1"/>
  <c r="CD48" i="13" s="1"/>
  <c r="CF48" i="13" a="1"/>
  <c r="CF48" i="13" s="1"/>
  <c r="CH48" i="13" a="1"/>
  <c r="CH48" i="13" s="1"/>
  <c r="AL49" i="13" a="1"/>
  <c r="AL49" i="13" s="1"/>
  <c r="AN49" i="13" a="1"/>
  <c r="AN49" i="13" s="1"/>
  <c r="AP49" i="13" a="1"/>
  <c r="AP49" i="13" s="1"/>
  <c r="AR49" i="13" a="1"/>
  <c r="AR49" i="13" s="1"/>
  <c r="AT49" i="13" a="1"/>
  <c r="AT49" i="13" s="1"/>
  <c r="AV49" i="13" a="1"/>
  <c r="AV49" i="13" s="1"/>
  <c r="AX49" i="13" a="1"/>
  <c r="AX49" i="13" s="1"/>
  <c r="AZ49" i="13" a="1"/>
  <c r="AZ49" i="13" s="1"/>
  <c r="BB49" i="13" a="1"/>
  <c r="BB49" i="13" s="1"/>
  <c r="BD49" i="13" a="1"/>
  <c r="BD49" i="13" s="1"/>
  <c r="BF49" i="13" a="1"/>
  <c r="BF49" i="13" s="1"/>
  <c r="BH49" i="13" a="1"/>
  <c r="BH49" i="13" s="1"/>
  <c r="BJ49" i="13" a="1"/>
  <c r="BJ49" i="13" s="1"/>
  <c r="BL49" i="13" a="1"/>
  <c r="BL49" i="13" s="1"/>
  <c r="BN49" i="13" a="1"/>
  <c r="BN49" i="13" s="1"/>
  <c r="BP49" i="13" a="1"/>
  <c r="BP49" i="13" s="1"/>
  <c r="BR49" i="13" a="1"/>
  <c r="BR49" i="13" s="1"/>
  <c r="BT49" i="13" a="1"/>
  <c r="BT49" i="13" s="1"/>
  <c r="BV49" i="13" a="1"/>
  <c r="BV49" i="13" s="1"/>
  <c r="BX49" i="13" a="1"/>
  <c r="BX49" i="13" s="1"/>
  <c r="BZ49" i="13" a="1"/>
  <c r="BZ49" i="13" s="1"/>
  <c r="CB49" i="13" a="1"/>
  <c r="CB49" i="13" s="1"/>
  <c r="CD49" i="13" a="1"/>
  <c r="CD49" i="13" s="1"/>
  <c r="CF49" i="13" a="1"/>
  <c r="CF49" i="13" s="1"/>
  <c r="CH49" i="13" a="1"/>
  <c r="CH49" i="13" s="1"/>
  <c r="AL50" i="13" a="1"/>
  <c r="AL50" i="13" s="1"/>
  <c r="AN50" i="13" a="1"/>
  <c r="AN50" i="13" s="1"/>
  <c r="AP50" i="13" a="1"/>
  <c r="AP50" i="13" s="1"/>
  <c r="AR50" i="13" a="1"/>
  <c r="AR50" i="13" s="1"/>
  <c r="AT50" i="13" a="1"/>
  <c r="AT50" i="13" s="1"/>
  <c r="AV50" i="13" a="1"/>
  <c r="AV50" i="13" s="1"/>
  <c r="AX50" i="13" a="1"/>
  <c r="AX50" i="13" s="1"/>
  <c r="AZ50" i="13" a="1"/>
  <c r="AZ50" i="13" s="1"/>
  <c r="BB50" i="13" a="1"/>
  <c r="BB50" i="13" s="1"/>
  <c r="BD50" i="13" a="1"/>
  <c r="BD50" i="13" s="1"/>
  <c r="BF50" i="13" a="1"/>
  <c r="BF50" i="13" s="1"/>
  <c r="BH50" i="13" a="1"/>
  <c r="BH50" i="13" s="1"/>
  <c r="BJ50" i="13" a="1"/>
  <c r="BJ50" i="13" s="1"/>
  <c r="BL50" i="13" a="1"/>
  <c r="BL50" i="13" s="1"/>
  <c r="BN50" i="13" a="1"/>
  <c r="BN50" i="13" s="1"/>
  <c r="BP50" i="13" a="1"/>
  <c r="BP50" i="13" s="1"/>
  <c r="BR50" i="13" a="1"/>
  <c r="BR50" i="13" s="1"/>
  <c r="BT50" i="13" a="1"/>
  <c r="BT50" i="13" s="1"/>
  <c r="BV50" i="13" a="1"/>
  <c r="BV50" i="13" s="1"/>
  <c r="BX50" i="13" a="1"/>
  <c r="BX50" i="13" s="1"/>
  <c r="BZ50" i="13" a="1"/>
  <c r="BZ50" i="13" s="1"/>
  <c r="CB50" i="13" a="1"/>
  <c r="CB50" i="13" s="1"/>
  <c r="CD50" i="13" a="1"/>
  <c r="CD50" i="13" s="1"/>
  <c r="CF50" i="13" a="1"/>
  <c r="CF50" i="13" s="1"/>
  <c r="CH50" i="13" a="1"/>
  <c r="CH50" i="13" s="1"/>
  <c r="AL51" i="13" a="1"/>
  <c r="AL51" i="13" s="1"/>
  <c r="AN51" i="13" a="1"/>
  <c r="AN51" i="13" s="1"/>
  <c r="AP51" i="13" a="1"/>
  <c r="AP51" i="13" s="1"/>
  <c r="AR51" i="13" a="1"/>
  <c r="AR51" i="13" s="1"/>
  <c r="AT51" i="13" a="1"/>
  <c r="AT51" i="13" s="1"/>
  <c r="AV51" i="13" a="1"/>
  <c r="AV51" i="13" s="1"/>
  <c r="AX51" i="13" a="1"/>
  <c r="AX51" i="13" s="1"/>
  <c r="AZ51" i="13" a="1"/>
  <c r="AZ51" i="13" s="1"/>
  <c r="BB51" i="13" a="1"/>
  <c r="BB51" i="13" s="1"/>
  <c r="BD51" i="13" a="1"/>
  <c r="BD51" i="13" s="1"/>
  <c r="BF51" i="13" a="1"/>
  <c r="BF51" i="13" s="1"/>
  <c r="BH51" i="13" a="1"/>
  <c r="BH51" i="13" s="1"/>
  <c r="BJ51" i="13" a="1"/>
  <c r="BJ51" i="13" s="1"/>
  <c r="BL51" i="13" a="1"/>
  <c r="BL51" i="13" s="1"/>
  <c r="BN51" i="13" a="1"/>
  <c r="BN51" i="13" s="1"/>
  <c r="BP51" i="13" a="1"/>
  <c r="BP51" i="13" s="1"/>
  <c r="BR51" i="13" a="1"/>
  <c r="BR51" i="13" s="1"/>
  <c r="BT51" i="13" a="1"/>
  <c r="BT51" i="13" s="1"/>
  <c r="BV51" i="13" a="1"/>
  <c r="BV51" i="13" s="1"/>
  <c r="BX51" i="13" a="1"/>
  <c r="BX51" i="13" s="1"/>
  <c r="BZ51" i="13" a="1"/>
  <c r="BZ51" i="13" s="1"/>
  <c r="CB51" i="13" a="1"/>
  <c r="CB51" i="13" s="1"/>
  <c r="CD51" i="13" a="1"/>
  <c r="CD51" i="13" s="1"/>
  <c r="CF51" i="13" a="1"/>
  <c r="CF51" i="13" s="1"/>
  <c r="CH51" i="13" a="1"/>
  <c r="CH51" i="13" s="1"/>
  <c r="AL52" i="13" a="1"/>
  <c r="AL52" i="13" s="1"/>
  <c r="AN52" i="13" a="1"/>
  <c r="AN52" i="13" s="1"/>
  <c r="AP52" i="13" a="1"/>
  <c r="AP52" i="13" s="1"/>
  <c r="AR52" i="13" a="1"/>
  <c r="AR52" i="13" s="1"/>
  <c r="AT52" i="13" a="1"/>
  <c r="AT52" i="13" s="1"/>
  <c r="AV52" i="13" a="1"/>
  <c r="AV52" i="13" s="1"/>
  <c r="AX52" i="13" a="1"/>
  <c r="AX52" i="13" s="1"/>
  <c r="AZ52" i="13" a="1"/>
  <c r="AZ52" i="13" s="1"/>
  <c r="BB52" i="13" a="1"/>
  <c r="BB52" i="13" s="1"/>
  <c r="BD52" i="13" a="1"/>
  <c r="BD52" i="13" s="1"/>
  <c r="BF52" i="13" a="1"/>
  <c r="BF52" i="13" s="1"/>
  <c r="BH52" i="13" a="1"/>
  <c r="BH52" i="13" s="1"/>
  <c r="BJ52" i="13" a="1"/>
  <c r="BJ52" i="13" s="1"/>
  <c r="BL52" i="13" a="1"/>
  <c r="BL52" i="13" s="1"/>
  <c r="BN52" i="13" a="1"/>
  <c r="BN52" i="13" s="1"/>
  <c r="BP52" i="13" a="1"/>
  <c r="BP52" i="13" s="1"/>
  <c r="BR52" i="13" a="1"/>
  <c r="BR52" i="13" s="1"/>
  <c r="BT52" i="13" a="1"/>
  <c r="BT52" i="13" s="1"/>
  <c r="BV52" i="13" a="1"/>
  <c r="BV52" i="13" s="1"/>
  <c r="BX52" i="13" a="1"/>
  <c r="BX52" i="13" s="1"/>
  <c r="BZ52" i="13" a="1"/>
  <c r="BZ52" i="13" s="1"/>
  <c r="CB52" i="13" a="1"/>
  <c r="CB52" i="13" s="1"/>
  <c r="CD52" i="13" a="1"/>
  <c r="CD52" i="13" s="1"/>
  <c r="CF52" i="13" a="1"/>
  <c r="CF52" i="13" s="1"/>
  <c r="CH52" i="13" a="1"/>
  <c r="CH52" i="13" s="1"/>
  <c r="AL53" i="13" a="1"/>
  <c r="AL53" i="13" s="1"/>
  <c r="AN53" i="13" a="1"/>
  <c r="AN53" i="13" s="1"/>
  <c r="AP53" i="13" a="1"/>
  <c r="AP53" i="13" s="1"/>
  <c r="AR53" i="13" a="1"/>
  <c r="AR53" i="13" s="1"/>
  <c r="AT53" i="13" a="1"/>
  <c r="AT53" i="13" s="1"/>
  <c r="AV53" i="13" a="1"/>
  <c r="AV53" i="13" s="1"/>
  <c r="AX53" i="13" a="1"/>
  <c r="AX53" i="13" s="1"/>
  <c r="AZ53" i="13" a="1"/>
  <c r="AZ53" i="13" s="1"/>
  <c r="BB53" i="13" a="1"/>
  <c r="BB53" i="13" s="1"/>
  <c r="BD53" i="13" a="1"/>
  <c r="BD53" i="13" s="1"/>
  <c r="BF53" i="13" a="1"/>
  <c r="BF53" i="13" s="1"/>
  <c r="BH53" i="13" a="1"/>
  <c r="BH53" i="13" s="1"/>
  <c r="BJ53" i="13" a="1"/>
  <c r="BJ53" i="13" s="1"/>
  <c r="BL53" i="13" a="1"/>
  <c r="BL53" i="13" s="1"/>
  <c r="BN53" i="13" a="1"/>
  <c r="BN53" i="13" s="1"/>
  <c r="BP53" i="13" a="1"/>
  <c r="BP53" i="13" s="1"/>
  <c r="BR53" i="13" a="1"/>
  <c r="BR53" i="13" s="1"/>
  <c r="BT53" i="13" a="1"/>
  <c r="BT53" i="13" s="1"/>
  <c r="BV53" i="13" a="1"/>
  <c r="BV53" i="13" s="1"/>
  <c r="BX53" i="13" a="1"/>
  <c r="BX53" i="13" s="1"/>
  <c r="BZ53" i="13" a="1"/>
  <c r="BZ53" i="13" s="1"/>
  <c r="CB53" i="13" a="1"/>
  <c r="CB53" i="13" s="1"/>
  <c r="CD53" i="13" a="1"/>
  <c r="CD53" i="13" s="1"/>
  <c r="CF53" i="13" a="1"/>
  <c r="CF53" i="13" s="1"/>
  <c r="CH53" i="13" a="1"/>
  <c r="CH53" i="13" s="1"/>
  <c r="AL54" i="13" a="1"/>
  <c r="AL54" i="13" s="1"/>
  <c r="AN54" i="13" a="1"/>
  <c r="AN54" i="13" s="1"/>
  <c r="AP54" i="13" a="1"/>
  <c r="AP54" i="13" s="1"/>
  <c r="AR54" i="13" a="1"/>
  <c r="AR54" i="13" s="1"/>
  <c r="AT54" i="13" a="1"/>
  <c r="AT54" i="13" s="1"/>
  <c r="AV54" i="13" a="1"/>
  <c r="AV54" i="13" s="1"/>
  <c r="AX54" i="13" a="1"/>
  <c r="AX54" i="13" s="1"/>
  <c r="AZ54" i="13" a="1"/>
  <c r="AZ54" i="13" s="1"/>
  <c r="BB54" i="13" a="1"/>
  <c r="BB54" i="13" s="1"/>
  <c r="BD54" i="13" a="1"/>
  <c r="BD54" i="13" s="1"/>
  <c r="BF54" i="13" a="1"/>
  <c r="BF54" i="13" s="1"/>
  <c r="BH54" i="13" a="1"/>
  <c r="BH54" i="13" s="1"/>
  <c r="BJ54" i="13" a="1"/>
  <c r="BJ54" i="13" s="1"/>
  <c r="BL54" i="13" a="1"/>
  <c r="BL54" i="13" s="1"/>
  <c r="BN54" i="13" a="1"/>
  <c r="BN54" i="13" s="1"/>
  <c r="BP54" i="13" a="1"/>
  <c r="BP54" i="13" s="1"/>
  <c r="BR54" i="13" a="1"/>
  <c r="BR54" i="13" s="1"/>
  <c r="BT54" i="13" a="1"/>
  <c r="BT54" i="13" s="1"/>
  <c r="BV54" i="13" a="1"/>
  <c r="BV54" i="13" s="1"/>
  <c r="BX54" i="13" a="1"/>
  <c r="BX54" i="13" s="1"/>
  <c r="BZ54" i="13" a="1"/>
  <c r="BZ54" i="13" s="1"/>
  <c r="CB54" i="13" a="1"/>
  <c r="CB54" i="13" s="1"/>
  <c r="CD54" i="13" a="1"/>
  <c r="CD54" i="13" s="1"/>
  <c r="CF54" i="13" a="1"/>
  <c r="CF54" i="13" s="1"/>
  <c r="CH54" i="13" a="1"/>
  <c r="CH54" i="13" s="1"/>
  <c r="AL55" i="13" a="1"/>
  <c r="AL55" i="13" s="1"/>
  <c r="AN55" i="13" a="1"/>
  <c r="AN55" i="13" s="1"/>
  <c r="AP55" i="13" a="1"/>
  <c r="AP55" i="13" s="1"/>
  <c r="AR55" i="13" a="1"/>
  <c r="AR55" i="13" s="1"/>
  <c r="AT55" i="13" a="1"/>
  <c r="AT55" i="13" s="1"/>
  <c r="AV55" i="13" a="1"/>
  <c r="AV55" i="13" s="1"/>
  <c r="AX55" i="13" a="1"/>
  <c r="AX55" i="13" s="1"/>
  <c r="AZ55" i="13" a="1"/>
  <c r="AZ55" i="13" s="1"/>
  <c r="BB55" i="13" a="1"/>
  <c r="BB55" i="13" s="1"/>
  <c r="BD55" i="13" a="1"/>
  <c r="BD55" i="13" s="1"/>
  <c r="BF55" i="13" a="1"/>
  <c r="BF55" i="13" s="1"/>
  <c r="BH55" i="13" a="1"/>
  <c r="BH55" i="13" s="1"/>
  <c r="BJ55" i="13" a="1"/>
  <c r="BJ55" i="13" s="1"/>
  <c r="BL55" i="13" a="1"/>
  <c r="BL55" i="13" s="1"/>
  <c r="BN55" i="13" a="1"/>
  <c r="BN55" i="13" s="1"/>
  <c r="BP55" i="13" a="1"/>
  <c r="BP55" i="13" s="1"/>
  <c r="BR55" i="13" a="1"/>
  <c r="BR55" i="13" s="1"/>
  <c r="BT55" i="13" a="1"/>
  <c r="BT55" i="13" s="1"/>
  <c r="BV55" i="13" a="1"/>
  <c r="BV55" i="13" s="1"/>
  <c r="BX55" i="13" a="1"/>
  <c r="BX55" i="13" s="1"/>
  <c r="BZ55" i="13" a="1"/>
  <c r="BZ55" i="13" s="1"/>
  <c r="CB55" i="13" a="1"/>
  <c r="CB55" i="13" s="1"/>
  <c r="CD55" i="13" a="1"/>
  <c r="CD55" i="13" s="1"/>
  <c r="CF55" i="13" a="1"/>
  <c r="CF55" i="13" s="1"/>
  <c r="CH55" i="13" a="1"/>
  <c r="CH55" i="13" s="1"/>
  <c r="AL56" i="13" a="1"/>
  <c r="AL56" i="13" s="1"/>
  <c r="AN56" i="13" a="1"/>
  <c r="AN56" i="13" s="1"/>
  <c r="AP56" i="13" a="1"/>
  <c r="AP56" i="13" s="1"/>
  <c r="AR56" i="13" a="1"/>
  <c r="AR56" i="13" s="1"/>
  <c r="AT56" i="13" a="1"/>
  <c r="AT56" i="13" s="1"/>
  <c r="AV56" i="13" a="1"/>
  <c r="AV56" i="13" s="1"/>
  <c r="AX56" i="13" a="1"/>
  <c r="AX56" i="13" s="1"/>
  <c r="AZ56" i="13" a="1"/>
  <c r="AZ56" i="13" s="1"/>
  <c r="BB56" i="13" a="1"/>
  <c r="BB56" i="13" s="1"/>
  <c r="BD56" i="13" a="1"/>
  <c r="BD56" i="13" s="1"/>
  <c r="BF56" i="13" a="1"/>
  <c r="BF56" i="13" s="1"/>
  <c r="BH56" i="13" a="1"/>
  <c r="BH56" i="13" s="1"/>
  <c r="BJ56" i="13" a="1"/>
  <c r="BJ56" i="13" s="1"/>
  <c r="BL56" i="13" a="1"/>
  <c r="BL56" i="13" s="1"/>
  <c r="BN56" i="13" a="1"/>
  <c r="BN56" i="13" s="1"/>
  <c r="BP56" i="13" a="1"/>
  <c r="BP56" i="13" s="1"/>
  <c r="BR56" i="13" a="1"/>
  <c r="BR56" i="13" s="1"/>
  <c r="BT56" i="13" a="1"/>
  <c r="BT56" i="13" s="1"/>
  <c r="BV56" i="13" a="1"/>
  <c r="BV56" i="13" s="1"/>
  <c r="BX56" i="13" a="1"/>
  <c r="BX56" i="13" s="1"/>
  <c r="BZ56" i="13" a="1"/>
  <c r="BZ56" i="13" s="1"/>
  <c r="CB56" i="13" a="1"/>
  <c r="CB56" i="13" s="1"/>
  <c r="CD56" i="13" a="1"/>
  <c r="CD56" i="13" s="1"/>
  <c r="CF56" i="13" a="1"/>
  <c r="CF56" i="13" s="1"/>
  <c r="CH56" i="13" a="1"/>
  <c r="CH56" i="13" s="1"/>
  <c r="AL57" i="13" a="1"/>
  <c r="AL57" i="13" s="1"/>
  <c r="AN57" i="13" a="1"/>
  <c r="AN57" i="13" s="1"/>
  <c r="AP57" i="13" a="1"/>
  <c r="AP57" i="13" s="1"/>
  <c r="AR57" i="13" a="1"/>
  <c r="AR57" i="13" s="1"/>
  <c r="AT57" i="13" a="1"/>
  <c r="AT57" i="13" s="1"/>
  <c r="AV57" i="13" a="1"/>
  <c r="AV57" i="13" s="1"/>
  <c r="AX57" i="13" a="1"/>
  <c r="AX57" i="13" s="1"/>
  <c r="AZ57" i="13" a="1"/>
  <c r="AZ57" i="13" s="1"/>
  <c r="BB57" i="13" a="1"/>
  <c r="BB57" i="13" s="1"/>
  <c r="BD57" i="13" a="1"/>
  <c r="BD57" i="13" s="1"/>
  <c r="BF57" i="13" a="1"/>
  <c r="BF57" i="13" s="1"/>
  <c r="BH57" i="13" a="1"/>
  <c r="BH57" i="13" s="1"/>
  <c r="BJ57" i="13" a="1"/>
  <c r="BJ57" i="13" s="1"/>
  <c r="BL57" i="13" a="1"/>
  <c r="BL57" i="13" s="1"/>
  <c r="BN57" i="13" a="1"/>
  <c r="BN57" i="13" s="1"/>
  <c r="BP57" i="13" a="1"/>
  <c r="BP57" i="13" s="1"/>
  <c r="BR57" i="13" a="1"/>
  <c r="BR57" i="13" s="1"/>
  <c r="BT57" i="13" a="1"/>
  <c r="BT57" i="13" s="1"/>
  <c r="BV57" i="13" a="1"/>
  <c r="BV57" i="13" s="1"/>
  <c r="BX57" i="13" a="1"/>
  <c r="BX57" i="13" s="1"/>
  <c r="BZ57" i="13" a="1"/>
  <c r="BZ57" i="13" s="1"/>
  <c r="CB57" i="13" a="1"/>
  <c r="CB57" i="13" s="1"/>
  <c r="CD57" i="13" a="1"/>
  <c r="CD57" i="13" s="1"/>
  <c r="CF57" i="13" a="1"/>
  <c r="CF57" i="13" s="1"/>
  <c r="CH57" i="13" a="1"/>
  <c r="CH57" i="13" s="1"/>
  <c r="AL58" i="13" a="1"/>
  <c r="AL58" i="13" s="1"/>
  <c r="AN58" i="13" a="1"/>
  <c r="AN58" i="13" s="1"/>
  <c r="AP58" i="13" a="1"/>
  <c r="AP58" i="13" s="1"/>
  <c r="AR58" i="13" a="1"/>
  <c r="AR58" i="13" s="1"/>
  <c r="AT58" i="13" a="1"/>
  <c r="AT58" i="13" s="1"/>
  <c r="AV58" i="13" a="1"/>
  <c r="AV58" i="13" s="1"/>
  <c r="AX58" i="13" a="1"/>
  <c r="AX58" i="13" s="1"/>
  <c r="AZ58" i="13" a="1"/>
  <c r="AZ58" i="13" s="1"/>
  <c r="BB58" i="13" a="1"/>
  <c r="BB58" i="13" s="1"/>
  <c r="BD58" i="13" a="1"/>
  <c r="BD58" i="13" s="1"/>
  <c r="BF58" i="13" a="1"/>
  <c r="BF58" i="13" s="1"/>
  <c r="BH58" i="13" a="1"/>
  <c r="BH58" i="13" s="1"/>
  <c r="BJ58" i="13" a="1"/>
  <c r="BJ58" i="13" s="1"/>
  <c r="BL58" i="13" a="1"/>
  <c r="BL58" i="13" s="1"/>
  <c r="BN58" i="13" a="1"/>
  <c r="BN58" i="13" s="1"/>
  <c r="BP58" i="13" a="1"/>
  <c r="BP58" i="13" s="1"/>
  <c r="BR58" i="13" a="1"/>
  <c r="BR58" i="13" s="1"/>
  <c r="BT58" i="13" a="1"/>
  <c r="BT58" i="13" s="1"/>
  <c r="BV58" i="13" a="1"/>
  <c r="BV58" i="13" s="1"/>
  <c r="BX58" i="13" a="1"/>
  <c r="BX58" i="13" s="1"/>
  <c r="BZ58" i="13" a="1"/>
  <c r="BZ58" i="13" s="1"/>
  <c r="CB58" i="13" a="1"/>
  <c r="CB58" i="13" s="1"/>
  <c r="CD58" i="13" a="1"/>
  <c r="CD58" i="13" s="1"/>
  <c r="CF58" i="13" a="1"/>
  <c r="CF58" i="13" s="1"/>
  <c r="CH58" i="13" a="1"/>
  <c r="CH58" i="13" s="1"/>
  <c r="AL59" i="13" a="1"/>
  <c r="AL59" i="13" s="1"/>
  <c r="AN59" i="13" a="1"/>
  <c r="AN59" i="13" s="1"/>
  <c r="AP59" i="13" a="1"/>
  <c r="AP59" i="13" s="1"/>
  <c r="AR59" i="13" a="1"/>
  <c r="AR59" i="13" s="1"/>
  <c r="AT59" i="13" a="1"/>
  <c r="AT59" i="13" s="1"/>
  <c r="AV59" i="13" a="1"/>
  <c r="AV59" i="13" s="1"/>
  <c r="AX59" i="13" a="1"/>
  <c r="AX59" i="13" s="1"/>
  <c r="AZ59" i="13" a="1"/>
  <c r="AZ59" i="13" s="1"/>
  <c r="BB59" i="13" a="1"/>
  <c r="BB59" i="13" s="1"/>
  <c r="BD59" i="13" a="1"/>
  <c r="BD59" i="13" s="1"/>
  <c r="BF59" i="13" a="1"/>
  <c r="BF59" i="13" s="1"/>
  <c r="BH59" i="13" a="1"/>
  <c r="BH59" i="13" s="1"/>
  <c r="BJ59" i="13" a="1"/>
  <c r="BJ59" i="13" s="1"/>
  <c r="BL59" i="13" a="1"/>
  <c r="BL59" i="13" s="1"/>
  <c r="BN59" i="13" a="1"/>
  <c r="BN59" i="13" s="1"/>
  <c r="BP59" i="13" a="1"/>
  <c r="BP59" i="13" s="1"/>
  <c r="BR59" i="13" a="1"/>
  <c r="BR59" i="13" s="1"/>
  <c r="BT59" i="13" a="1"/>
  <c r="BT59" i="13" s="1"/>
  <c r="BV59" i="13" a="1"/>
  <c r="BV59" i="13" s="1"/>
  <c r="BX59" i="13" a="1"/>
  <c r="BX59" i="13" s="1"/>
  <c r="BZ59" i="13" a="1"/>
  <c r="BZ59" i="13" s="1"/>
  <c r="CB59" i="13" a="1"/>
  <c r="CB59" i="13" s="1"/>
  <c r="CD59" i="13" a="1"/>
  <c r="CD59" i="13" s="1"/>
  <c r="CF59" i="13" a="1"/>
  <c r="CF59" i="13" s="1"/>
  <c r="CH59" i="13" a="1"/>
  <c r="CH59" i="13" s="1"/>
  <c r="AL60" i="13" a="1"/>
  <c r="AL60" i="13" s="1"/>
  <c r="AN60" i="13" a="1"/>
  <c r="AN60" i="13" s="1"/>
  <c r="AP60" i="13" a="1"/>
  <c r="AP60" i="13" s="1"/>
  <c r="AR60" i="13" a="1"/>
  <c r="AR60" i="13" s="1"/>
  <c r="AT60" i="13" a="1"/>
  <c r="AT60" i="13" s="1"/>
  <c r="AV60" i="13" a="1"/>
  <c r="AV60" i="13" s="1"/>
  <c r="AX60" i="13" a="1"/>
  <c r="AX60" i="13" s="1"/>
  <c r="AZ60" i="13" a="1"/>
  <c r="AZ60" i="13" s="1"/>
  <c r="BB60" i="13" a="1"/>
  <c r="BB60" i="13" s="1"/>
  <c r="BD60" i="13" a="1"/>
  <c r="BD60" i="13" s="1"/>
  <c r="BF60" i="13" a="1"/>
  <c r="BF60" i="13" s="1"/>
  <c r="BH60" i="13" a="1"/>
  <c r="BH60" i="13" s="1"/>
  <c r="BJ60" i="13" a="1"/>
  <c r="BJ60" i="13" s="1"/>
  <c r="BL60" i="13" a="1"/>
  <c r="BL60" i="13" s="1"/>
  <c r="BN60" i="13" a="1"/>
  <c r="BN60" i="13" s="1"/>
  <c r="BP60" i="13" a="1"/>
  <c r="BP60" i="13" s="1"/>
  <c r="BR60" i="13" a="1"/>
  <c r="BR60" i="13" s="1"/>
  <c r="BT60" i="13" a="1"/>
  <c r="BT60" i="13" s="1"/>
  <c r="BV60" i="13" a="1"/>
  <c r="BV60" i="13" s="1"/>
  <c r="BX60" i="13" a="1"/>
  <c r="BX60" i="13" s="1"/>
  <c r="BZ60" i="13" a="1"/>
  <c r="BZ60" i="13" s="1"/>
  <c r="CB60" i="13" a="1"/>
  <c r="CB60" i="13" s="1"/>
  <c r="CD60" i="13" a="1"/>
  <c r="CD60" i="13" s="1"/>
  <c r="CF60" i="13" a="1"/>
  <c r="CF60" i="13" s="1"/>
  <c r="CH60" i="13" a="1"/>
  <c r="CH60" i="13" s="1"/>
  <c r="AL61" i="13" a="1"/>
  <c r="AL61" i="13" s="1"/>
  <c r="AN61" i="13" a="1"/>
  <c r="AN61" i="13" s="1"/>
  <c r="AP61" i="13" a="1"/>
  <c r="AP61" i="13" s="1"/>
  <c r="AR61" i="13" a="1"/>
  <c r="AR61" i="13" s="1"/>
  <c r="AT61" i="13" a="1"/>
  <c r="AT61" i="13" s="1"/>
  <c r="AV61" i="13" a="1"/>
  <c r="AV61" i="13" s="1"/>
  <c r="AX61" i="13" a="1"/>
  <c r="AX61" i="13" s="1"/>
  <c r="AZ61" i="13" a="1"/>
  <c r="AZ61" i="13" s="1"/>
  <c r="BB61" i="13" a="1"/>
  <c r="BB61" i="13" s="1"/>
  <c r="BD61" i="13" a="1"/>
  <c r="BD61" i="13" s="1"/>
  <c r="BF61" i="13" a="1"/>
  <c r="BF61" i="13" s="1"/>
  <c r="BH61" i="13" a="1"/>
  <c r="BH61" i="13" s="1"/>
  <c r="BJ61" i="13" a="1"/>
  <c r="BJ61" i="13" s="1"/>
  <c r="BL61" i="13" a="1"/>
  <c r="BL61" i="13" s="1"/>
  <c r="BN61" i="13" a="1"/>
  <c r="BN61" i="13" s="1"/>
  <c r="BP61" i="13" a="1"/>
  <c r="BP61" i="13" s="1"/>
  <c r="BR61" i="13" a="1"/>
  <c r="BR61" i="13" s="1"/>
  <c r="BT61" i="13" a="1"/>
  <c r="BT61" i="13" s="1"/>
  <c r="BV61" i="13" a="1"/>
  <c r="BV61" i="13" s="1"/>
  <c r="BX61" i="13" a="1"/>
  <c r="BX61" i="13" s="1"/>
  <c r="BZ61" i="13" a="1"/>
  <c r="BZ61" i="13" s="1"/>
  <c r="CB61" i="13" a="1"/>
  <c r="CB61" i="13" s="1"/>
  <c r="CD61" i="13" a="1"/>
  <c r="CD61" i="13" s="1"/>
  <c r="CF61" i="13" a="1"/>
  <c r="CF61" i="13" s="1"/>
  <c r="CH61" i="13" a="1"/>
  <c r="CH61" i="13" s="1"/>
  <c r="AL62" i="13" a="1"/>
  <c r="AL62" i="13" s="1"/>
  <c r="AN62" i="13" a="1"/>
  <c r="AN62" i="13" s="1"/>
  <c r="AP62" i="13" a="1"/>
  <c r="AP62" i="13" s="1"/>
  <c r="AR62" i="13" a="1"/>
  <c r="AR62" i="13" s="1"/>
  <c r="AT62" i="13" a="1"/>
  <c r="AT62" i="13" s="1"/>
  <c r="AV62" i="13" a="1"/>
  <c r="AV62" i="13" s="1"/>
  <c r="AX62" i="13" a="1"/>
  <c r="AX62" i="13" s="1"/>
  <c r="AZ62" i="13" a="1"/>
  <c r="AZ62" i="13" s="1"/>
  <c r="BB62" i="13" a="1"/>
  <c r="BB62" i="13" s="1"/>
  <c r="BD62" i="13" a="1"/>
  <c r="BD62" i="13" s="1"/>
  <c r="BF62" i="13" a="1"/>
  <c r="BF62" i="13" s="1"/>
  <c r="BH62" i="13" a="1"/>
  <c r="BH62" i="13" s="1"/>
  <c r="BJ62" i="13" a="1"/>
  <c r="BJ62" i="13" s="1"/>
  <c r="BL62" i="13" a="1"/>
  <c r="BL62" i="13" s="1"/>
  <c r="BN62" i="13" a="1"/>
  <c r="BN62" i="13" s="1"/>
  <c r="BP62" i="13" a="1"/>
  <c r="BP62" i="13" s="1"/>
  <c r="BR62" i="13" a="1"/>
  <c r="BR62" i="13" s="1"/>
  <c r="BT62" i="13" a="1"/>
  <c r="BT62" i="13" s="1"/>
  <c r="BV62" i="13" a="1"/>
  <c r="BV62" i="13" s="1"/>
  <c r="BX62" i="13" a="1"/>
  <c r="BX62" i="13" s="1"/>
  <c r="BZ62" i="13" a="1"/>
  <c r="BZ62" i="13" s="1"/>
  <c r="CB62" i="13" a="1"/>
  <c r="CB62" i="13" s="1"/>
  <c r="CD62" i="13" a="1"/>
  <c r="CD62" i="13" s="1"/>
  <c r="CF62" i="13" a="1"/>
  <c r="CF62" i="13" s="1"/>
  <c r="CH62" i="13" a="1"/>
  <c r="CH62" i="13" s="1"/>
  <c r="AL63" i="13" a="1"/>
  <c r="AL63" i="13" s="1"/>
  <c r="AN63" i="13" a="1"/>
  <c r="AN63" i="13" s="1"/>
  <c r="AP63" i="13" a="1"/>
  <c r="AP63" i="13" s="1"/>
  <c r="AR63" i="13" a="1"/>
  <c r="AR63" i="13" s="1"/>
  <c r="AT63" i="13" a="1"/>
  <c r="AT63" i="13" s="1"/>
  <c r="AV63" i="13" a="1"/>
  <c r="AV63" i="13" s="1"/>
  <c r="AX63" i="13" a="1"/>
  <c r="AX63" i="13" s="1"/>
  <c r="AZ63" i="13" a="1"/>
  <c r="AZ63" i="13" s="1"/>
  <c r="BB63" i="13" a="1"/>
  <c r="BB63" i="13" s="1"/>
  <c r="BD63" i="13" a="1"/>
  <c r="BD63" i="13" s="1"/>
  <c r="BF63" i="13" a="1"/>
  <c r="BF63" i="13" s="1"/>
  <c r="BH63" i="13" a="1"/>
  <c r="BH63" i="13" s="1"/>
  <c r="BJ63" i="13" a="1"/>
  <c r="BJ63" i="13" s="1"/>
  <c r="BL63" i="13" a="1"/>
  <c r="BL63" i="13" s="1"/>
  <c r="BN63" i="13" a="1"/>
  <c r="BN63" i="13" s="1"/>
  <c r="BP63" i="13" a="1"/>
  <c r="BP63" i="13" s="1"/>
  <c r="BR63" i="13" a="1"/>
  <c r="BR63" i="13" s="1"/>
  <c r="BT63" i="13" a="1"/>
  <c r="BT63" i="13" s="1"/>
  <c r="BV63" i="13" a="1"/>
  <c r="BV63" i="13" s="1"/>
  <c r="BX63" i="13" a="1"/>
  <c r="BX63" i="13" s="1"/>
  <c r="BZ63" i="13" a="1"/>
  <c r="BZ63" i="13" s="1"/>
  <c r="CB63" i="13" a="1"/>
  <c r="CB63" i="13" s="1"/>
  <c r="CD63" i="13" a="1"/>
  <c r="CD63" i="13" s="1"/>
  <c r="CF63" i="13" a="1"/>
  <c r="CF63" i="13" s="1"/>
  <c r="CH63" i="13" a="1"/>
  <c r="CH63" i="13" s="1"/>
  <c r="AL64" i="13" a="1"/>
  <c r="AL64" i="13" s="1"/>
  <c r="AN64" i="13" a="1"/>
  <c r="AN64" i="13" s="1"/>
  <c r="AP64" i="13" a="1"/>
  <c r="AP64" i="13" s="1"/>
  <c r="AR64" i="13" a="1"/>
  <c r="AR64" i="13" s="1"/>
  <c r="AT64" i="13" a="1"/>
  <c r="AT64" i="13" s="1"/>
  <c r="AV64" i="13" a="1"/>
  <c r="AV64" i="13" s="1"/>
  <c r="AX64" i="13" a="1"/>
  <c r="AX64" i="13" s="1"/>
  <c r="AZ64" i="13" a="1"/>
  <c r="AZ64" i="13" s="1"/>
  <c r="BB64" i="13" a="1"/>
  <c r="BB64" i="13" s="1"/>
  <c r="BD64" i="13" a="1"/>
  <c r="BD64" i="13" s="1"/>
  <c r="BF64" i="13" a="1"/>
  <c r="BF64" i="13" s="1"/>
  <c r="BH64" i="13" a="1"/>
  <c r="BH64" i="13" s="1"/>
  <c r="BJ64" i="13" a="1"/>
  <c r="BJ64" i="13" s="1"/>
  <c r="BL64" i="13" a="1"/>
  <c r="BL64" i="13" s="1"/>
  <c r="BN64" i="13" a="1"/>
  <c r="BN64" i="13" s="1"/>
  <c r="BP64" i="13" a="1"/>
  <c r="BP64" i="13" s="1"/>
  <c r="BR64" i="13" a="1"/>
  <c r="BR64" i="13" s="1"/>
  <c r="BT64" i="13" a="1"/>
  <c r="BT64" i="13" s="1"/>
  <c r="BV64" i="13" a="1"/>
  <c r="BV64" i="13" s="1"/>
  <c r="BX64" i="13" a="1"/>
  <c r="BX64" i="13" s="1"/>
  <c r="BZ64" i="13" a="1"/>
  <c r="BZ64" i="13" s="1"/>
  <c r="CB64" i="13" a="1"/>
  <c r="CB64" i="13" s="1"/>
  <c r="CD64" i="13" a="1"/>
  <c r="CD64" i="13" s="1"/>
  <c r="CF64" i="13" a="1"/>
  <c r="CF64" i="13" s="1"/>
  <c r="CH64" i="13" a="1"/>
  <c r="CH64" i="13" s="1"/>
  <c r="AL65" i="13" a="1"/>
  <c r="AL65" i="13" s="1"/>
  <c r="AN65" i="13" a="1"/>
  <c r="AN65" i="13" s="1"/>
  <c r="AP65" i="13" a="1"/>
  <c r="AP65" i="13" s="1"/>
  <c r="AR65" i="13" a="1"/>
  <c r="AR65" i="13" s="1"/>
  <c r="AT65" i="13" a="1"/>
  <c r="AT65" i="13" s="1"/>
  <c r="AV65" i="13" a="1"/>
  <c r="AV65" i="13" s="1"/>
  <c r="AX65" i="13" a="1"/>
  <c r="AX65" i="13" s="1"/>
  <c r="AZ65" i="13" a="1"/>
  <c r="AZ65" i="13" s="1"/>
  <c r="BB65" i="13" a="1"/>
  <c r="BB65" i="13" s="1"/>
  <c r="BD65" i="13" a="1"/>
  <c r="BD65" i="13" s="1"/>
  <c r="BF65" i="13" a="1"/>
  <c r="BF65" i="13" s="1"/>
  <c r="BH65" i="13" a="1"/>
  <c r="BH65" i="13" s="1"/>
  <c r="BJ65" i="13" a="1"/>
  <c r="BJ65" i="13" s="1"/>
  <c r="BL65" i="13" a="1"/>
  <c r="BL65" i="13" s="1"/>
  <c r="BN65" i="13" a="1"/>
  <c r="BN65" i="13" s="1"/>
  <c r="BP65" i="13" a="1"/>
  <c r="BP65" i="13" s="1"/>
  <c r="BR65" i="13" a="1"/>
  <c r="BR65" i="13" s="1"/>
  <c r="BT65" i="13" a="1"/>
  <c r="BT65" i="13" s="1"/>
  <c r="BV65" i="13" a="1"/>
  <c r="BV65" i="13" s="1"/>
  <c r="BX65" i="13" a="1"/>
  <c r="BX65" i="13" s="1"/>
  <c r="BZ65" i="13" a="1"/>
  <c r="BZ65" i="13" s="1"/>
  <c r="CB65" i="13" a="1"/>
  <c r="CB65" i="13" s="1"/>
  <c r="CD65" i="13" a="1"/>
  <c r="CD65" i="13" s="1"/>
  <c r="CF65" i="13" a="1"/>
  <c r="CF65" i="13" s="1"/>
  <c r="CH65" i="13" a="1"/>
  <c r="CH65" i="13" s="1"/>
  <c r="AL66" i="13" a="1"/>
  <c r="AL66" i="13" s="1"/>
  <c r="AN66" i="13" a="1"/>
  <c r="AN66" i="13" s="1"/>
  <c r="AP66" i="13" a="1"/>
  <c r="AP66" i="13" s="1"/>
  <c r="AR66" i="13" a="1"/>
  <c r="AR66" i="13" s="1"/>
  <c r="AT66" i="13" a="1"/>
  <c r="AT66" i="13" s="1"/>
  <c r="AV66" i="13" a="1"/>
  <c r="AV66" i="13" s="1"/>
  <c r="AX66" i="13" a="1"/>
  <c r="AX66" i="13" s="1"/>
  <c r="AZ66" i="13" a="1"/>
  <c r="AZ66" i="13" s="1"/>
  <c r="BB66" i="13" a="1"/>
  <c r="BB66" i="13" s="1"/>
  <c r="BD66" i="13" a="1"/>
  <c r="BD66" i="13" s="1"/>
  <c r="BF66" i="13" a="1"/>
  <c r="BF66" i="13" s="1"/>
  <c r="BH66" i="13" a="1"/>
  <c r="BH66" i="13" s="1"/>
  <c r="BJ66" i="13" a="1"/>
  <c r="BJ66" i="13" s="1"/>
  <c r="BL66" i="13" a="1"/>
  <c r="BL66" i="13" s="1"/>
  <c r="BN66" i="13" a="1"/>
  <c r="BN66" i="13" s="1"/>
  <c r="BP66" i="13" a="1"/>
  <c r="BP66" i="13" s="1"/>
  <c r="BR66" i="13" a="1"/>
  <c r="BR66" i="13" s="1"/>
  <c r="BT66" i="13" a="1"/>
  <c r="BT66" i="13" s="1"/>
  <c r="BV66" i="13" a="1"/>
  <c r="BV66" i="13" s="1"/>
  <c r="BX66" i="13" a="1"/>
  <c r="BX66" i="13" s="1"/>
  <c r="BZ66" i="13" a="1"/>
  <c r="BZ66" i="13" s="1"/>
  <c r="CB66" i="13" a="1"/>
  <c r="CB66" i="13" s="1"/>
  <c r="CD66" i="13" a="1"/>
  <c r="CD66" i="13" s="1"/>
  <c r="CF66" i="13" a="1"/>
  <c r="CF66" i="13" s="1"/>
  <c r="CH66" i="13" a="1"/>
  <c r="CH66" i="13" s="1"/>
  <c r="AL67" i="13" a="1"/>
  <c r="AL67" i="13" s="1"/>
  <c r="AN67" i="13" a="1"/>
  <c r="AN67" i="13" s="1"/>
  <c r="AP67" i="13" a="1"/>
  <c r="AP67" i="13" s="1"/>
  <c r="AR67" i="13" a="1"/>
  <c r="AR67" i="13" s="1"/>
  <c r="AT67" i="13" a="1"/>
  <c r="AT67" i="13" s="1"/>
  <c r="AV67" i="13" a="1"/>
  <c r="AV67" i="13" s="1"/>
  <c r="AX67" i="13" a="1"/>
  <c r="AX67" i="13" s="1"/>
  <c r="AZ67" i="13" a="1"/>
  <c r="AZ67" i="13" s="1"/>
  <c r="BB67" i="13" a="1"/>
  <c r="BB67" i="13" s="1"/>
  <c r="BD67" i="13" a="1"/>
  <c r="BD67" i="13" s="1"/>
  <c r="BF67" i="13" a="1"/>
  <c r="BF67" i="13" s="1"/>
  <c r="BH67" i="13" a="1"/>
  <c r="BH67" i="13" s="1"/>
  <c r="BJ67" i="13" a="1"/>
  <c r="BJ67" i="13" s="1"/>
  <c r="BL67" i="13" a="1"/>
  <c r="BL67" i="13" s="1"/>
  <c r="BN67" i="13" a="1"/>
  <c r="BN67" i="13" s="1"/>
  <c r="BP67" i="13" a="1"/>
  <c r="BP67" i="13" s="1"/>
  <c r="BR67" i="13" a="1"/>
  <c r="BR67" i="13" s="1"/>
  <c r="BT67" i="13" a="1"/>
  <c r="BT67" i="13" s="1"/>
  <c r="BV67" i="13" a="1"/>
  <c r="BV67" i="13" s="1"/>
  <c r="BX67" i="13" a="1"/>
  <c r="BX67" i="13" s="1"/>
  <c r="BZ67" i="13" a="1"/>
  <c r="BZ67" i="13" s="1"/>
  <c r="CB67" i="13" a="1"/>
  <c r="CB67" i="13" s="1"/>
  <c r="CD67" i="13" a="1"/>
  <c r="CD67" i="13" s="1"/>
  <c r="CF67" i="13" a="1"/>
  <c r="CF67" i="13" s="1"/>
  <c r="CH67" i="13" a="1"/>
  <c r="CH67" i="13" s="1"/>
  <c r="AL68" i="13" a="1"/>
  <c r="AL68" i="13" s="1"/>
  <c r="AN68" i="13" a="1"/>
  <c r="AN68" i="13" s="1"/>
  <c r="AP68" i="13" a="1"/>
  <c r="AP68" i="13" s="1"/>
  <c r="AR68" i="13" a="1"/>
  <c r="AR68" i="13" s="1"/>
  <c r="AT68" i="13" a="1"/>
  <c r="AT68" i="13" s="1"/>
  <c r="AV68" i="13" a="1"/>
  <c r="AV68" i="13" s="1"/>
  <c r="AX68" i="13" a="1"/>
  <c r="AX68" i="13" s="1"/>
  <c r="AZ68" i="13" a="1"/>
  <c r="AZ68" i="13" s="1"/>
  <c r="BB68" i="13" a="1"/>
  <c r="BB68" i="13" s="1"/>
  <c r="BD68" i="13" a="1"/>
  <c r="BD68" i="13" s="1"/>
  <c r="BF68" i="13" a="1"/>
  <c r="BF68" i="13" s="1"/>
  <c r="BH68" i="13" a="1"/>
  <c r="BH68" i="13" s="1"/>
  <c r="BJ68" i="13" a="1"/>
  <c r="BJ68" i="13" s="1"/>
  <c r="BL68" i="13" a="1"/>
  <c r="BL68" i="13" s="1"/>
  <c r="BN68" i="13" a="1"/>
  <c r="BN68" i="13" s="1"/>
  <c r="BP68" i="13" a="1"/>
  <c r="BP68" i="13" s="1"/>
  <c r="BR68" i="13" a="1"/>
  <c r="BR68" i="13" s="1"/>
  <c r="BT68" i="13" a="1"/>
  <c r="BT68" i="13" s="1"/>
  <c r="BV68" i="13" a="1"/>
  <c r="BV68" i="13" s="1"/>
  <c r="BX68" i="13" a="1"/>
  <c r="BX68" i="13" s="1"/>
  <c r="BZ68" i="13" a="1"/>
  <c r="BZ68" i="13" s="1"/>
  <c r="CB68" i="13" a="1"/>
  <c r="CB68" i="13" s="1"/>
  <c r="CD68" i="13" a="1"/>
  <c r="CD68" i="13" s="1"/>
  <c r="CF68" i="13" a="1"/>
  <c r="CF68" i="13" s="1"/>
  <c r="CH68" i="13" a="1"/>
  <c r="CH68" i="13" s="1"/>
  <c r="AL69" i="13" a="1"/>
  <c r="AL69" i="13" s="1"/>
  <c r="AN69" i="13" a="1"/>
  <c r="AN69" i="13" s="1"/>
  <c r="AP69" i="13" a="1"/>
  <c r="AP69" i="13" s="1"/>
  <c r="AR69" i="13" a="1"/>
  <c r="AR69" i="13" s="1"/>
  <c r="AT69" i="13" a="1"/>
  <c r="AT69" i="13" s="1"/>
  <c r="AV69" i="13" a="1"/>
  <c r="AV69" i="13" s="1"/>
  <c r="AX69" i="13" a="1"/>
  <c r="AX69" i="13" s="1"/>
  <c r="AZ69" i="13" a="1"/>
  <c r="AZ69" i="13" s="1"/>
  <c r="BB69" i="13" a="1"/>
  <c r="BB69" i="13" s="1"/>
  <c r="BD69" i="13" a="1"/>
  <c r="BD69" i="13" s="1"/>
  <c r="BF69" i="13" a="1"/>
  <c r="BF69" i="13" s="1"/>
  <c r="BH69" i="13" a="1"/>
  <c r="BH69" i="13" s="1"/>
  <c r="BJ69" i="13" a="1"/>
  <c r="BJ69" i="13" s="1"/>
  <c r="BL69" i="13" a="1"/>
  <c r="BL69" i="13" s="1"/>
  <c r="BN69" i="13" a="1"/>
  <c r="BN69" i="13" s="1"/>
  <c r="BP69" i="13" a="1"/>
  <c r="BP69" i="13" s="1"/>
  <c r="BR69" i="13" a="1"/>
  <c r="BR69" i="13" s="1"/>
  <c r="BT69" i="13" a="1"/>
  <c r="BT69" i="13" s="1"/>
  <c r="BV69" i="13" a="1"/>
  <c r="BV69" i="13" s="1"/>
  <c r="BX69" i="13" a="1"/>
  <c r="BX69" i="13" s="1"/>
  <c r="BZ69" i="13" a="1"/>
  <c r="BZ69" i="13" s="1"/>
  <c r="CB69" i="13" a="1"/>
  <c r="CB69" i="13" s="1"/>
  <c r="CD69" i="13" a="1"/>
  <c r="CD69" i="13" s="1"/>
  <c r="CF69" i="13" a="1"/>
  <c r="CF69" i="13" s="1"/>
  <c r="CH69" i="13" a="1"/>
  <c r="CH69" i="13" s="1"/>
  <c r="AL70" i="13" a="1"/>
  <c r="AL70" i="13" s="1"/>
  <c r="AN70" i="13" a="1"/>
  <c r="AN70" i="13" s="1"/>
  <c r="AP70" i="13" a="1"/>
  <c r="AP70" i="13" s="1"/>
  <c r="AR70" i="13" a="1"/>
  <c r="AR70" i="13" s="1"/>
  <c r="AT70" i="13" a="1"/>
  <c r="AT70" i="13" s="1"/>
  <c r="AV70" i="13" a="1"/>
  <c r="AV70" i="13" s="1"/>
  <c r="AX70" i="13" a="1"/>
  <c r="AX70" i="13" s="1"/>
  <c r="AZ70" i="13" a="1"/>
  <c r="AZ70" i="13" s="1"/>
  <c r="BB70" i="13" a="1"/>
  <c r="BB70" i="13" s="1"/>
  <c r="BD70" i="13" a="1"/>
  <c r="BD70" i="13" s="1"/>
  <c r="BF70" i="13" a="1"/>
  <c r="BF70" i="13" s="1"/>
  <c r="BH70" i="13" a="1"/>
  <c r="BH70" i="13" s="1"/>
  <c r="BJ70" i="13" a="1"/>
  <c r="BJ70" i="13" s="1"/>
  <c r="BL70" i="13" a="1"/>
  <c r="BL70" i="13" s="1"/>
  <c r="BN70" i="13" a="1"/>
  <c r="BN70" i="13" s="1"/>
  <c r="BP70" i="13" a="1"/>
  <c r="BP70" i="13" s="1"/>
  <c r="BR70" i="13" a="1"/>
  <c r="BR70" i="13" s="1"/>
  <c r="BT70" i="13" a="1"/>
  <c r="BT70" i="13" s="1"/>
  <c r="BV70" i="13" a="1"/>
  <c r="BV70" i="13" s="1"/>
  <c r="BX70" i="13" a="1"/>
  <c r="BX70" i="13" s="1"/>
  <c r="BZ70" i="13" a="1"/>
  <c r="BZ70" i="13" s="1"/>
  <c r="CB70" i="13" a="1"/>
  <c r="CB70" i="13" s="1"/>
  <c r="CD70" i="13" a="1"/>
  <c r="CD70" i="13" s="1"/>
  <c r="CF70" i="13" a="1"/>
  <c r="CF70" i="13" s="1"/>
  <c r="CH70" i="13" a="1"/>
  <c r="CH70" i="13" s="1"/>
  <c r="AL71" i="13" a="1"/>
  <c r="AL71" i="13" s="1"/>
  <c r="AN71" i="13" a="1"/>
  <c r="AN71" i="13" s="1"/>
  <c r="AP71" i="13" a="1"/>
  <c r="AP71" i="13" s="1"/>
  <c r="AR71" i="13" a="1"/>
  <c r="AR71" i="13" s="1"/>
  <c r="AT71" i="13" a="1"/>
  <c r="AT71" i="13" s="1"/>
  <c r="AV71" i="13" a="1"/>
  <c r="AV71" i="13" s="1"/>
  <c r="AX71" i="13" a="1"/>
  <c r="AX71" i="13" s="1"/>
  <c r="AZ71" i="13" a="1"/>
  <c r="AZ71" i="13" s="1"/>
  <c r="BB71" i="13" a="1"/>
  <c r="BB71" i="13" s="1"/>
  <c r="BD71" i="13" a="1"/>
  <c r="BD71" i="13" s="1"/>
  <c r="BF71" i="13" a="1"/>
  <c r="BF71" i="13" s="1"/>
  <c r="BH71" i="13" a="1"/>
  <c r="BH71" i="13" s="1"/>
  <c r="BJ71" i="13" a="1"/>
  <c r="BJ71" i="13" s="1"/>
  <c r="BL71" i="13" a="1"/>
  <c r="BL71" i="13" s="1"/>
  <c r="BN71" i="13" a="1"/>
  <c r="BN71" i="13" s="1"/>
  <c r="BP71" i="13" a="1"/>
  <c r="BP71" i="13" s="1"/>
  <c r="BR71" i="13" a="1"/>
  <c r="BR71" i="13" s="1"/>
  <c r="BT71" i="13" a="1"/>
  <c r="BT71" i="13" s="1"/>
  <c r="BV71" i="13" a="1"/>
  <c r="BV71" i="13" s="1"/>
  <c r="BX71" i="13" a="1"/>
  <c r="BX71" i="13" s="1"/>
  <c r="BZ71" i="13" a="1"/>
  <c r="BZ71" i="13" s="1"/>
  <c r="CB71" i="13" a="1"/>
  <c r="CB71" i="13" s="1"/>
  <c r="CD71" i="13" a="1"/>
  <c r="CD71" i="13" s="1"/>
  <c r="CF71" i="13" a="1"/>
  <c r="CF71" i="13" s="1"/>
  <c r="CH71" i="13" a="1"/>
  <c r="CH71" i="13" s="1"/>
  <c r="AL72" i="13" a="1"/>
  <c r="AL72" i="13" s="1"/>
  <c r="AN72" i="13" a="1"/>
  <c r="AN72" i="13" s="1"/>
  <c r="AP72" i="13" a="1"/>
  <c r="AP72" i="13" s="1"/>
  <c r="AR72" i="13" a="1"/>
  <c r="AR72" i="13" s="1"/>
  <c r="AT72" i="13" a="1"/>
  <c r="AT72" i="13" s="1"/>
  <c r="AV72" i="13" a="1"/>
  <c r="AV72" i="13" s="1"/>
  <c r="AX72" i="13" a="1"/>
  <c r="AX72" i="13" s="1"/>
  <c r="AZ72" i="13" a="1"/>
  <c r="AZ72" i="13" s="1"/>
  <c r="BB72" i="13" a="1"/>
  <c r="BB72" i="13" s="1"/>
  <c r="BD72" i="13" a="1"/>
  <c r="BD72" i="13" s="1"/>
  <c r="BF72" i="13" a="1"/>
  <c r="BF72" i="13" s="1"/>
  <c r="BH72" i="13" a="1"/>
  <c r="BH72" i="13" s="1"/>
  <c r="BJ72" i="13" a="1"/>
  <c r="BJ72" i="13" s="1"/>
  <c r="BL72" i="13" a="1"/>
  <c r="BL72" i="13" s="1"/>
  <c r="BN72" i="13" a="1"/>
  <c r="BN72" i="13" s="1"/>
  <c r="BP72" i="13" a="1"/>
  <c r="BP72" i="13" s="1"/>
  <c r="BR72" i="13" a="1"/>
  <c r="BR72" i="13" s="1"/>
  <c r="BT72" i="13" a="1"/>
  <c r="BT72" i="13" s="1"/>
  <c r="BV72" i="13" a="1"/>
  <c r="BV72" i="13" s="1"/>
  <c r="BX72" i="13" a="1"/>
  <c r="BX72" i="13" s="1"/>
  <c r="BZ72" i="13" a="1"/>
  <c r="BZ72" i="13" s="1"/>
  <c r="CB72" i="13" a="1"/>
  <c r="CB72" i="13" s="1"/>
  <c r="CD72" i="13" a="1"/>
  <c r="CD72" i="13" s="1"/>
  <c r="CF72" i="13" a="1"/>
  <c r="CF72" i="13" s="1"/>
  <c r="CH72" i="13" a="1"/>
  <c r="CH72" i="13" s="1"/>
  <c r="AL73" i="13" a="1"/>
  <c r="AL73" i="13" s="1"/>
  <c r="AN73" i="13" a="1"/>
  <c r="AN73" i="13" s="1"/>
  <c r="AP73" i="13" a="1"/>
  <c r="AP73" i="13" s="1"/>
  <c r="AR73" i="13" a="1"/>
  <c r="AR73" i="13" s="1"/>
  <c r="AT73" i="13" a="1"/>
  <c r="AT73" i="13" s="1"/>
  <c r="AV73" i="13" a="1"/>
  <c r="AV73" i="13" s="1"/>
  <c r="AX73" i="13" a="1"/>
  <c r="AX73" i="13" s="1"/>
  <c r="AZ73" i="13" a="1"/>
  <c r="AZ73" i="13" s="1"/>
  <c r="BB73" i="13" a="1"/>
  <c r="BB73" i="13" s="1"/>
  <c r="BD73" i="13" a="1"/>
  <c r="BD73" i="13" s="1"/>
  <c r="BF73" i="13" a="1"/>
  <c r="BF73" i="13" s="1"/>
  <c r="BH73" i="13" a="1"/>
  <c r="BH73" i="13" s="1"/>
  <c r="BJ73" i="13" a="1"/>
  <c r="BJ73" i="13" s="1"/>
  <c r="BL73" i="13" a="1"/>
  <c r="BL73" i="13" s="1"/>
  <c r="BN73" i="13" a="1"/>
  <c r="BN73" i="13" s="1"/>
  <c r="BP73" i="13" a="1"/>
  <c r="BP73" i="13" s="1"/>
  <c r="BR73" i="13" a="1"/>
  <c r="BR73" i="13" s="1"/>
  <c r="BT73" i="13" a="1"/>
  <c r="BT73" i="13" s="1"/>
  <c r="BV73" i="13" a="1"/>
  <c r="BV73" i="13" s="1"/>
  <c r="BX73" i="13" a="1"/>
  <c r="BX73" i="13" s="1"/>
  <c r="BZ73" i="13" a="1"/>
  <c r="BZ73" i="13" s="1"/>
  <c r="CB73" i="13" a="1"/>
  <c r="CB73" i="13" s="1"/>
  <c r="CD73" i="13" a="1"/>
  <c r="CD73" i="13" s="1"/>
  <c r="CF73" i="13" a="1"/>
  <c r="CF73" i="13" s="1"/>
  <c r="CH73" i="13" a="1"/>
  <c r="CH73" i="13" s="1"/>
  <c r="AL74" i="13" a="1"/>
  <c r="AL74" i="13" s="1"/>
  <c r="AN74" i="13" a="1"/>
  <c r="AN74" i="13" s="1"/>
  <c r="AP74" i="13" a="1"/>
  <c r="AP74" i="13" s="1"/>
  <c r="AR74" i="13" a="1"/>
  <c r="AR74" i="13" s="1"/>
  <c r="AT74" i="13" a="1"/>
  <c r="AT74" i="13" s="1"/>
  <c r="AV74" i="13" a="1"/>
  <c r="AV74" i="13" s="1"/>
  <c r="AX74" i="13" a="1"/>
  <c r="AX74" i="13" s="1"/>
  <c r="AZ74" i="13" a="1"/>
  <c r="AZ74" i="13" s="1"/>
  <c r="BB74" i="13" a="1"/>
  <c r="BB74" i="13" s="1"/>
  <c r="BD74" i="13" a="1"/>
  <c r="BD74" i="13" s="1"/>
  <c r="BF74" i="13" a="1"/>
  <c r="BF74" i="13" s="1"/>
  <c r="BH74" i="13" a="1"/>
  <c r="BH74" i="13" s="1"/>
  <c r="BJ74" i="13" a="1"/>
  <c r="BJ74" i="13" s="1"/>
  <c r="BL74" i="13" a="1"/>
  <c r="BL74" i="13" s="1"/>
  <c r="BN74" i="13" a="1"/>
  <c r="BN74" i="13" s="1"/>
  <c r="BP74" i="13" a="1"/>
  <c r="BP74" i="13" s="1"/>
  <c r="BR74" i="13" a="1"/>
  <c r="BR74" i="13" s="1"/>
  <c r="BT74" i="13" a="1"/>
  <c r="BT74" i="13" s="1"/>
  <c r="BV74" i="13" a="1"/>
  <c r="BV74" i="13" s="1"/>
  <c r="BX74" i="13" a="1"/>
  <c r="BX74" i="13" s="1"/>
  <c r="BZ74" i="13" a="1"/>
  <c r="BZ74" i="13" s="1"/>
  <c r="CB74" i="13" a="1"/>
  <c r="CB74" i="13" s="1"/>
  <c r="CD74" i="13" a="1"/>
  <c r="CD74" i="13" s="1"/>
  <c r="CF74" i="13" a="1"/>
  <c r="CF74" i="13" s="1"/>
  <c r="CH74" i="13" a="1"/>
  <c r="CH74" i="13" s="1"/>
  <c r="AL75" i="13" a="1"/>
  <c r="AL75" i="13" s="1"/>
  <c r="AN75" i="13" a="1"/>
  <c r="AN75" i="13" s="1"/>
  <c r="AP75" i="13" a="1"/>
  <c r="AP75" i="13" s="1"/>
  <c r="AR75" i="13" a="1"/>
  <c r="AR75" i="13" s="1"/>
  <c r="AT75" i="13" a="1"/>
  <c r="AT75" i="13" s="1"/>
  <c r="AV75" i="13" a="1"/>
  <c r="AV75" i="13" s="1"/>
  <c r="AX75" i="13" a="1"/>
  <c r="AX75" i="13" s="1"/>
  <c r="AZ75" i="13" a="1"/>
  <c r="AZ75" i="13" s="1"/>
  <c r="BB75" i="13" a="1"/>
  <c r="BB75" i="13" s="1"/>
  <c r="BD75" i="13" a="1"/>
  <c r="BD75" i="13" s="1"/>
  <c r="BF75" i="13" a="1"/>
  <c r="BF75" i="13" s="1"/>
  <c r="BH75" i="13" a="1"/>
  <c r="BH75" i="13" s="1"/>
  <c r="BJ75" i="13" a="1"/>
  <c r="BJ75" i="13" s="1"/>
  <c r="BL75" i="13" a="1"/>
  <c r="BL75" i="13" s="1"/>
  <c r="BN75" i="13" a="1"/>
  <c r="BN75" i="13" s="1"/>
  <c r="BP75" i="13" a="1"/>
  <c r="BP75" i="13" s="1"/>
  <c r="BR75" i="13" a="1"/>
  <c r="BR75" i="13" s="1"/>
  <c r="BT75" i="13" a="1"/>
  <c r="BT75" i="13" s="1"/>
  <c r="BV75" i="13" a="1"/>
  <c r="BV75" i="13" s="1"/>
  <c r="BX75" i="13" a="1"/>
  <c r="BX75" i="13" s="1"/>
  <c r="BZ75" i="13" a="1"/>
  <c r="BZ75" i="13" s="1"/>
  <c r="CB75" i="13" a="1"/>
  <c r="CB75" i="13" s="1"/>
  <c r="CD75" i="13" a="1"/>
  <c r="CD75" i="13" s="1"/>
  <c r="CF75" i="13" a="1"/>
  <c r="CF75" i="13" s="1"/>
  <c r="CH75" i="13" a="1"/>
  <c r="CH75" i="13" s="1"/>
  <c r="AL76" i="13" a="1"/>
  <c r="AL76" i="13" s="1"/>
  <c r="AN76" i="13" a="1"/>
  <c r="AN76" i="13" s="1"/>
  <c r="AP76" i="13" a="1"/>
  <c r="AP76" i="13" s="1"/>
  <c r="AR76" i="13" a="1"/>
  <c r="AR76" i="13" s="1"/>
  <c r="AT76" i="13" a="1"/>
  <c r="AT76" i="13" s="1"/>
  <c r="AV76" i="13" a="1"/>
  <c r="AV76" i="13" s="1"/>
  <c r="AX76" i="13" a="1"/>
  <c r="AX76" i="13" s="1"/>
  <c r="AZ76" i="13" a="1"/>
  <c r="AZ76" i="13" s="1"/>
  <c r="BB76" i="13" a="1"/>
  <c r="BB76" i="13" s="1"/>
  <c r="BD76" i="13" a="1"/>
  <c r="BD76" i="13" s="1"/>
  <c r="BF76" i="13" a="1"/>
  <c r="BF76" i="13" s="1"/>
  <c r="BH76" i="13" a="1"/>
  <c r="BH76" i="13" s="1"/>
  <c r="BJ76" i="13" a="1"/>
  <c r="BJ76" i="13" s="1"/>
  <c r="BL76" i="13" a="1"/>
  <c r="BL76" i="13" s="1"/>
  <c r="BN76" i="13" a="1"/>
  <c r="BN76" i="13" s="1"/>
  <c r="BP76" i="13" a="1"/>
  <c r="BP76" i="13" s="1"/>
  <c r="BR76" i="13" a="1"/>
  <c r="BR76" i="13" s="1"/>
  <c r="BT76" i="13" a="1"/>
  <c r="BT76" i="13" s="1"/>
  <c r="BV76" i="13" a="1"/>
  <c r="BV76" i="13" s="1"/>
  <c r="BX76" i="13" a="1"/>
  <c r="BX76" i="13" s="1"/>
  <c r="BZ76" i="13" a="1"/>
  <c r="BZ76" i="13" s="1"/>
  <c r="CB76" i="13" a="1"/>
  <c r="CB76" i="13" s="1"/>
  <c r="CD76" i="13" a="1"/>
  <c r="CD76" i="13" s="1"/>
  <c r="CF76" i="13" a="1"/>
  <c r="CF76" i="13" s="1"/>
  <c r="CH76" i="13" a="1"/>
  <c r="CH76" i="13" s="1"/>
  <c r="AL77" i="13" a="1"/>
  <c r="AL77" i="13" s="1"/>
  <c r="AN77" i="13" a="1"/>
  <c r="AN77" i="13" s="1"/>
  <c r="AP77" i="13" a="1"/>
  <c r="AP77" i="13" s="1"/>
  <c r="AR77" i="13" a="1"/>
  <c r="AR77" i="13" s="1"/>
  <c r="AT77" i="13" a="1"/>
  <c r="AT77" i="13" s="1"/>
  <c r="AV77" i="13" a="1"/>
  <c r="AV77" i="13" s="1"/>
  <c r="AX77" i="13" a="1"/>
  <c r="AX77" i="13" s="1"/>
  <c r="AZ77" i="13" a="1"/>
  <c r="AZ77" i="13" s="1"/>
  <c r="BB77" i="13" a="1"/>
  <c r="BB77" i="13" s="1"/>
  <c r="BD77" i="13" a="1"/>
  <c r="BD77" i="13" s="1"/>
  <c r="BF77" i="13" a="1"/>
  <c r="BF77" i="13" s="1"/>
  <c r="BH77" i="13" a="1"/>
  <c r="BH77" i="13" s="1"/>
  <c r="BJ77" i="13" a="1"/>
  <c r="BJ77" i="13" s="1"/>
  <c r="BL77" i="13" a="1"/>
  <c r="BL77" i="13" s="1"/>
  <c r="BN77" i="13" a="1"/>
  <c r="BN77" i="13" s="1"/>
  <c r="BP77" i="13" a="1"/>
  <c r="BP77" i="13" s="1"/>
  <c r="BR77" i="13" a="1"/>
  <c r="BR77" i="13" s="1"/>
  <c r="BT77" i="13" a="1"/>
  <c r="BT77" i="13" s="1"/>
  <c r="BV77" i="13" a="1"/>
  <c r="BV77" i="13" s="1"/>
  <c r="BX77" i="13" a="1"/>
  <c r="BX77" i="13" s="1"/>
  <c r="BZ77" i="13" a="1"/>
  <c r="BZ77" i="13" s="1"/>
  <c r="CB77" i="13" a="1"/>
  <c r="CB77" i="13" s="1"/>
  <c r="CD77" i="13" a="1"/>
  <c r="CD77" i="13" s="1"/>
  <c r="CF77" i="13" a="1"/>
  <c r="CF77" i="13" s="1"/>
  <c r="CH77" i="13" a="1"/>
  <c r="CH77" i="13" s="1"/>
  <c r="AL78" i="13" a="1"/>
  <c r="AL78" i="13" s="1"/>
  <c r="AN78" i="13" a="1"/>
  <c r="AN78" i="13" s="1"/>
  <c r="AP78" i="13" a="1"/>
  <c r="AP78" i="13" s="1"/>
  <c r="AR78" i="13" a="1"/>
  <c r="AR78" i="13" s="1"/>
  <c r="AT78" i="13" a="1"/>
  <c r="AT78" i="13" s="1"/>
  <c r="AV78" i="13" a="1"/>
  <c r="AV78" i="13" s="1"/>
  <c r="AX78" i="13" a="1"/>
  <c r="AX78" i="13" s="1"/>
  <c r="AZ78" i="13" a="1"/>
  <c r="AZ78" i="13" s="1"/>
  <c r="BB78" i="13" a="1"/>
  <c r="BB78" i="13" s="1"/>
  <c r="BD78" i="13" a="1"/>
  <c r="BD78" i="13" s="1"/>
  <c r="BF78" i="13" a="1"/>
  <c r="BF78" i="13" s="1"/>
  <c r="BH78" i="13" a="1"/>
  <c r="BH78" i="13" s="1"/>
  <c r="BJ78" i="13" a="1"/>
  <c r="BJ78" i="13" s="1"/>
  <c r="BL78" i="13" a="1"/>
  <c r="BL78" i="13" s="1"/>
  <c r="BN78" i="13" a="1"/>
  <c r="BN78" i="13" s="1"/>
  <c r="BP78" i="13" a="1"/>
  <c r="BP78" i="13" s="1"/>
  <c r="BR78" i="13" a="1"/>
  <c r="BR78" i="13" s="1"/>
  <c r="BT78" i="13" a="1"/>
  <c r="BT78" i="13" s="1"/>
  <c r="BV78" i="13" a="1"/>
  <c r="BV78" i="13" s="1"/>
  <c r="BX78" i="13" a="1"/>
  <c r="BX78" i="13" s="1"/>
  <c r="BZ78" i="13" a="1"/>
  <c r="BZ78" i="13" s="1"/>
  <c r="CB78" i="13" a="1"/>
  <c r="CB78" i="13" s="1"/>
  <c r="CD78" i="13" a="1"/>
  <c r="CD78" i="13" s="1"/>
  <c r="CF78" i="13" a="1"/>
  <c r="CF78" i="13" s="1"/>
  <c r="CH78" i="13" a="1"/>
  <c r="CH78" i="13" s="1"/>
  <c r="AL79" i="13" a="1"/>
  <c r="AL79" i="13" s="1"/>
  <c r="AN79" i="13" a="1"/>
  <c r="AN79" i="13" s="1"/>
  <c r="AP79" i="13" a="1"/>
  <c r="AP79" i="13" s="1"/>
  <c r="AR79" i="13" a="1"/>
  <c r="AR79" i="13" s="1"/>
  <c r="AT79" i="13" a="1"/>
  <c r="AT79" i="13" s="1"/>
  <c r="AV79" i="13" a="1"/>
  <c r="AV79" i="13" s="1"/>
  <c r="AX79" i="13" a="1"/>
  <c r="AX79" i="13" s="1"/>
  <c r="AZ79" i="13" a="1"/>
  <c r="AZ79" i="13" s="1"/>
  <c r="BB79" i="13" a="1"/>
  <c r="BB79" i="13" s="1"/>
  <c r="BD79" i="13" a="1"/>
  <c r="BD79" i="13" s="1"/>
  <c r="BF79" i="13" a="1"/>
  <c r="BF79" i="13" s="1"/>
  <c r="BH79" i="13" a="1"/>
  <c r="BH79" i="13" s="1"/>
  <c r="BJ79" i="13" a="1"/>
  <c r="BJ79" i="13" s="1"/>
  <c r="BL79" i="13" a="1"/>
  <c r="BL79" i="13" s="1"/>
  <c r="BN79" i="13" a="1"/>
  <c r="BN79" i="13" s="1"/>
  <c r="BP79" i="13" a="1"/>
  <c r="BP79" i="13" s="1"/>
  <c r="BR79" i="13" a="1"/>
  <c r="BR79" i="13" s="1"/>
  <c r="BT79" i="13" a="1"/>
  <c r="BT79" i="13" s="1"/>
  <c r="BV79" i="13" a="1"/>
  <c r="BV79" i="13" s="1"/>
  <c r="BX79" i="13" a="1"/>
  <c r="BX79" i="13" s="1"/>
  <c r="BZ79" i="13" a="1"/>
  <c r="BZ79" i="13" s="1"/>
  <c r="CB79" i="13" a="1"/>
  <c r="CB79" i="13" s="1"/>
  <c r="CD79" i="13" a="1"/>
  <c r="CD79" i="13" s="1"/>
  <c r="CF79" i="13" a="1"/>
  <c r="CF79" i="13" s="1"/>
  <c r="CH79" i="13" a="1"/>
  <c r="CH79" i="13" s="1"/>
  <c r="AL80" i="13" a="1"/>
  <c r="AL80" i="13" s="1"/>
  <c r="AN80" i="13" a="1"/>
  <c r="AN80" i="13" s="1"/>
  <c r="AP80" i="13" a="1"/>
  <c r="AP80" i="13" s="1"/>
  <c r="AR80" i="13" a="1"/>
  <c r="AR80" i="13" s="1"/>
  <c r="AT80" i="13" a="1"/>
  <c r="AT80" i="13" s="1"/>
  <c r="AV80" i="13" a="1"/>
  <c r="AV80" i="13" s="1"/>
  <c r="AX80" i="13" a="1"/>
  <c r="AX80" i="13" s="1"/>
  <c r="AZ80" i="13" a="1"/>
  <c r="AZ80" i="13" s="1"/>
  <c r="BB80" i="13" a="1"/>
  <c r="BB80" i="13" s="1"/>
  <c r="BD80" i="13" a="1"/>
  <c r="BD80" i="13" s="1"/>
  <c r="BF80" i="13" a="1"/>
  <c r="BF80" i="13" s="1"/>
  <c r="BH80" i="13" a="1"/>
  <c r="BH80" i="13" s="1"/>
  <c r="BJ80" i="13" a="1"/>
  <c r="BJ80" i="13" s="1"/>
  <c r="BL80" i="13" a="1"/>
  <c r="BL80" i="13" s="1"/>
  <c r="BN80" i="13" a="1"/>
  <c r="BN80" i="13" s="1"/>
  <c r="BP80" i="13" a="1"/>
  <c r="BP80" i="13" s="1"/>
  <c r="BR80" i="13" a="1"/>
  <c r="BR80" i="13" s="1"/>
  <c r="BT80" i="13" a="1"/>
  <c r="BT80" i="13" s="1"/>
  <c r="BV80" i="13" a="1"/>
  <c r="BV80" i="13" s="1"/>
  <c r="BX80" i="13" a="1"/>
  <c r="BX80" i="13" s="1"/>
  <c r="BZ80" i="13" a="1"/>
  <c r="BZ80" i="13" s="1"/>
  <c r="CB80" i="13" a="1"/>
  <c r="CB80" i="13" s="1"/>
  <c r="CD80" i="13" a="1"/>
  <c r="CD80" i="13" s="1"/>
  <c r="CF80" i="13" a="1"/>
  <c r="CF80" i="13" s="1"/>
  <c r="CH80" i="13" a="1"/>
  <c r="CH80" i="13" s="1"/>
  <c r="AL81" i="13" a="1"/>
  <c r="AL81" i="13" s="1"/>
  <c r="AN81" i="13" a="1"/>
  <c r="AN81" i="13" s="1"/>
  <c r="AP81" i="13" a="1"/>
  <c r="AP81" i="13" s="1"/>
  <c r="AR81" i="13" a="1"/>
  <c r="AR81" i="13" s="1"/>
  <c r="AT81" i="13" a="1"/>
  <c r="AT81" i="13" s="1"/>
  <c r="AV81" i="13" a="1"/>
  <c r="AV81" i="13" s="1"/>
  <c r="AX81" i="13" a="1"/>
  <c r="AX81" i="13" s="1"/>
  <c r="AZ81" i="13" a="1"/>
  <c r="AZ81" i="13" s="1"/>
  <c r="BB81" i="13" a="1"/>
  <c r="BB81" i="13" s="1"/>
  <c r="BD81" i="13" a="1"/>
  <c r="BD81" i="13" s="1"/>
  <c r="BF81" i="13" a="1"/>
  <c r="BF81" i="13" s="1"/>
  <c r="BH81" i="13" a="1"/>
  <c r="BH81" i="13" s="1"/>
  <c r="BJ81" i="13" a="1"/>
  <c r="BJ81" i="13" s="1"/>
  <c r="BL81" i="13" a="1"/>
  <c r="BL81" i="13" s="1"/>
  <c r="BN81" i="13" a="1"/>
  <c r="BN81" i="13" s="1"/>
  <c r="BP81" i="13" a="1"/>
  <c r="BP81" i="13" s="1"/>
  <c r="BR81" i="13" a="1"/>
  <c r="BR81" i="13" s="1"/>
  <c r="BT81" i="13" a="1"/>
  <c r="BT81" i="13" s="1"/>
  <c r="BV81" i="13" a="1"/>
  <c r="BV81" i="13" s="1"/>
  <c r="BX81" i="13" a="1"/>
  <c r="BX81" i="13" s="1"/>
  <c r="BZ81" i="13" a="1"/>
  <c r="BZ81" i="13" s="1"/>
  <c r="CB81" i="13" a="1"/>
  <c r="CB81" i="13" s="1"/>
  <c r="CD81" i="13" a="1"/>
  <c r="CD81" i="13" s="1"/>
  <c r="CF81" i="13" a="1"/>
  <c r="CF81" i="13" s="1"/>
  <c r="CH81" i="13" a="1"/>
  <c r="CH81" i="13" s="1"/>
  <c r="AL82" i="13" a="1"/>
  <c r="AL82" i="13" s="1"/>
  <c r="AN82" i="13" a="1"/>
  <c r="AN82" i="13" s="1"/>
  <c r="AP82" i="13" a="1"/>
  <c r="AP82" i="13" s="1"/>
  <c r="AR82" i="13" a="1"/>
  <c r="AR82" i="13" s="1"/>
  <c r="AT82" i="13" a="1"/>
  <c r="AT82" i="13" s="1"/>
  <c r="AV82" i="13" a="1"/>
  <c r="AV82" i="13" s="1"/>
  <c r="AX82" i="13" a="1"/>
  <c r="AX82" i="13" s="1"/>
  <c r="AZ82" i="13" a="1"/>
  <c r="AZ82" i="13" s="1"/>
  <c r="BB82" i="13" a="1"/>
  <c r="BB82" i="13" s="1"/>
  <c r="BD82" i="13" a="1"/>
  <c r="BD82" i="13" s="1"/>
  <c r="BF82" i="13" a="1"/>
  <c r="BF82" i="13" s="1"/>
  <c r="BH82" i="13" a="1"/>
  <c r="BH82" i="13" s="1"/>
  <c r="BJ82" i="13" a="1"/>
  <c r="BJ82" i="13" s="1"/>
  <c r="BL82" i="13" a="1"/>
  <c r="BL82" i="13" s="1"/>
  <c r="BN82" i="13" a="1"/>
  <c r="BN82" i="13" s="1"/>
  <c r="BP82" i="13" a="1"/>
  <c r="BP82" i="13" s="1"/>
  <c r="BR82" i="13" a="1"/>
  <c r="BR82" i="13" s="1"/>
  <c r="BT82" i="13" a="1"/>
  <c r="BT82" i="13" s="1"/>
  <c r="BV82" i="13" a="1"/>
  <c r="BV82" i="13" s="1"/>
  <c r="BX82" i="13" a="1"/>
  <c r="BX82" i="13" s="1"/>
  <c r="BZ82" i="13" a="1"/>
  <c r="BZ82" i="13" s="1"/>
  <c r="CB82" i="13" a="1"/>
  <c r="CB82" i="13" s="1"/>
  <c r="CD82" i="13" a="1"/>
  <c r="CD82" i="13" s="1"/>
  <c r="CF82" i="13" a="1"/>
  <c r="CF82" i="13" s="1"/>
  <c r="CH82" i="13" a="1"/>
  <c r="CH82" i="13" s="1"/>
  <c r="AL83" i="13" a="1"/>
  <c r="AL83" i="13" s="1"/>
  <c r="AN83" i="13" a="1"/>
  <c r="AN83" i="13" s="1"/>
  <c r="AP83" i="13" a="1"/>
  <c r="AP83" i="13" s="1"/>
  <c r="AR83" i="13" a="1"/>
  <c r="AR83" i="13" s="1"/>
  <c r="AT83" i="13" a="1"/>
  <c r="AT83" i="13" s="1"/>
  <c r="AV83" i="13" a="1"/>
  <c r="AV83" i="13" s="1"/>
  <c r="AX83" i="13" a="1"/>
  <c r="AX83" i="13" s="1"/>
  <c r="AZ83" i="13" a="1"/>
  <c r="AZ83" i="13" s="1"/>
  <c r="BB83" i="13" a="1"/>
  <c r="BB83" i="13" s="1"/>
  <c r="BD83" i="13" a="1"/>
  <c r="BD83" i="13" s="1"/>
  <c r="BF83" i="13" a="1"/>
  <c r="BF83" i="13" s="1"/>
  <c r="BH83" i="13" a="1"/>
  <c r="BH83" i="13" s="1"/>
  <c r="BJ83" i="13" a="1"/>
  <c r="BJ83" i="13" s="1"/>
  <c r="BL83" i="13" a="1"/>
  <c r="BL83" i="13" s="1"/>
  <c r="BN83" i="13" a="1"/>
  <c r="BN83" i="13" s="1"/>
  <c r="BP83" i="13" a="1"/>
  <c r="BP83" i="13" s="1"/>
  <c r="BR83" i="13" a="1"/>
  <c r="BR83" i="13" s="1"/>
  <c r="BT83" i="13" a="1"/>
  <c r="BT83" i="13" s="1"/>
  <c r="BV83" i="13" a="1"/>
  <c r="BV83" i="13" s="1"/>
  <c r="BX83" i="13" a="1"/>
  <c r="BX83" i="13" s="1"/>
  <c r="BZ83" i="13" a="1"/>
  <c r="BZ83" i="13" s="1"/>
  <c r="CB83" i="13" a="1"/>
  <c r="CB83" i="13" s="1"/>
  <c r="CD83" i="13" a="1"/>
  <c r="CD83" i="13" s="1"/>
  <c r="CF83" i="13" a="1"/>
  <c r="CF83" i="13" s="1"/>
  <c r="CH83" i="13" a="1"/>
  <c r="CH83" i="13" s="1"/>
  <c r="AL84" i="13" a="1"/>
  <c r="AL84" i="13" s="1"/>
  <c r="AN84" i="13" a="1"/>
  <c r="AN84" i="13" s="1"/>
  <c r="AP84" i="13" a="1"/>
  <c r="AP84" i="13" s="1"/>
  <c r="AR84" i="13" a="1"/>
  <c r="AR84" i="13" s="1"/>
  <c r="AT84" i="13" a="1"/>
  <c r="AT84" i="13" s="1"/>
  <c r="AV84" i="13" a="1"/>
  <c r="AV84" i="13" s="1"/>
  <c r="AX84" i="13" a="1"/>
  <c r="AX84" i="13" s="1"/>
  <c r="AZ84" i="13" a="1"/>
  <c r="AZ84" i="13" s="1"/>
  <c r="BB84" i="13" a="1"/>
  <c r="BB84" i="13" s="1"/>
  <c r="BD84" i="13" a="1"/>
  <c r="BD84" i="13" s="1"/>
  <c r="BF84" i="13" a="1"/>
  <c r="BF84" i="13" s="1"/>
  <c r="BH84" i="13" a="1"/>
  <c r="BH84" i="13" s="1"/>
  <c r="BJ84" i="13" a="1"/>
  <c r="BJ84" i="13" s="1"/>
  <c r="BL84" i="13" a="1"/>
  <c r="BL84" i="13" s="1"/>
  <c r="BN84" i="13" a="1"/>
  <c r="BN84" i="13" s="1"/>
  <c r="BP84" i="13" a="1"/>
  <c r="BP84" i="13" s="1"/>
  <c r="BR84" i="13" a="1"/>
  <c r="BR84" i="13" s="1"/>
  <c r="BT84" i="13" a="1"/>
  <c r="BT84" i="13" s="1"/>
  <c r="BV84" i="13" a="1"/>
  <c r="BV84" i="13" s="1"/>
  <c r="BX84" i="13" a="1"/>
  <c r="BX84" i="13" s="1"/>
  <c r="BZ84" i="13" a="1"/>
  <c r="BZ84" i="13" s="1"/>
  <c r="CB84" i="13" a="1"/>
  <c r="CB84" i="13" s="1"/>
  <c r="CD84" i="13" a="1"/>
  <c r="CD84" i="13" s="1"/>
  <c r="CF84" i="13" a="1"/>
  <c r="CF84" i="13" s="1"/>
  <c r="CH84" i="13" a="1"/>
  <c r="CH84" i="13" s="1"/>
  <c r="AL85" i="13" a="1"/>
  <c r="AL85" i="13" s="1"/>
  <c r="AN85" i="13" a="1"/>
  <c r="AN85" i="13" s="1"/>
  <c r="AP85" i="13" a="1"/>
  <c r="AP85" i="13" s="1"/>
  <c r="AR85" i="13" a="1"/>
  <c r="AR85" i="13" s="1"/>
  <c r="AT85" i="13" a="1"/>
  <c r="AT85" i="13" s="1"/>
  <c r="AV85" i="13" a="1"/>
  <c r="AV85" i="13" s="1"/>
  <c r="AX85" i="13" a="1"/>
  <c r="AX85" i="13" s="1"/>
  <c r="AZ85" i="13" a="1"/>
  <c r="AZ85" i="13" s="1"/>
  <c r="BB85" i="13" a="1"/>
  <c r="BB85" i="13" s="1"/>
  <c r="BD85" i="13" a="1"/>
  <c r="BD85" i="13" s="1"/>
  <c r="BF85" i="13" a="1"/>
  <c r="BF85" i="13" s="1"/>
  <c r="BH85" i="13" a="1"/>
  <c r="BH85" i="13" s="1"/>
  <c r="BJ85" i="13" a="1"/>
  <c r="BJ85" i="13" s="1"/>
  <c r="BL85" i="13" a="1"/>
  <c r="BL85" i="13" s="1"/>
  <c r="BN85" i="13" a="1"/>
  <c r="BN85" i="13" s="1"/>
  <c r="BP85" i="13" a="1"/>
  <c r="BP85" i="13" s="1"/>
  <c r="BR85" i="13" a="1"/>
  <c r="BR85" i="13" s="1"/>
  <c r="BT85" i="13" a="1"/>
  <c r="BT85" i="13" s="1"/>
  <c r="BV85" i="13" a="1"/>
  <c r="BV85" i="13" s="1"/>
  <c r="BX85" i="13" a="1"/>
  <c r="BX85" i="13" s="1"/>
  <c r="BZ85" i="13" a="1"/>
  <c r="BZ85" i="13" s="1"/>
  <c r="CB85" i="13" a="1"/>
  <c r="CB85" i="13" s="1"/>
  <c r="CD85" i="13" a="1"/>
  <c r="CD85" i="13" s="1"/>
  <c r="CF85" i="13" a="1"/>
  <c r="CF85" i="13" s="1"/>
  <c r="CH85" i="13" a="1"/>
  <c r="CH85" i="13" s="1"/>
  <c r="AL86" i="13" a="1"/>
  <c r="AL86" i="13" s="1"/>
  <c r="AN86" i="13" a="1"/>
  <c r="AN86" i="13" s="1"/>
  <c r="AP86" i="13" a="1"/>
  <c r="AP86" i="13" s="1"/>
  <c r="AR86" i="13" a="1"/>
  <c r="AR86" i="13" s="1"/>
  <c r="AT86" i="13" a="1"/>
  <c r="AT86" i="13" s="1"/>
  <c r="AV86" i="13" a="1"/>
  <c r="AV86" i="13" s="1"/>
  <c r="AX86" i="13" a="1"/>
  <c r="AX86" i="13" s="1"/>
  <c r="AZ86" i="13" a="1"/>
  <c r="AZ86" i="13" s="1"/>
  <c r="BB86" i="13" a="1"/>
  <c r="BB86" i="13" s="1"/>
  <c r="BD86" i="13" a="1"/>
  <c r="BD86" i="13" s="1"/>
  <c r="BF86" i="13" a="1"/>
  <c r="BF86" i="13" s="1"/>
  <c r="BH86" i="13" a="1"/>
  <c r="BH86" i="13" s="1"/>
  <c r="BJ86" i="13" a="1"/>
  <c r="BJ86" i="13" s="1"/>
  <c r="BL86" i="13" a="1"/>
  <c r="BL86" i="13" s="1"/>
  <c r="BN86" i="13" a="1"/>
  <c r="BN86" i="13" s="1"/>
  <c r="BP86" i="13" a="1"/>
  <c r="BP86" i="13" s="1"/>
  <c r="BR86" i="13" a="1"/>
  <c r="BR86" i="13" s="1"/>
  <c r="BT86" i="13" a="1"/>
  <c r="BT86" i="13" s="1"/>
  <c r="BV86" i="13" a="1"/>
  <c r="BV86" i="13" s="1"/>
  <c r="BX86" i="13" a="1"/>
  <c r="BX86" i="13" s="1"/>
  <c r="BZ86" i="13" a="1"/>
  <c r="BZ86" i="13" s="1"/>
  <c r="CB86" i="13" a="1"/>
  <c r="CB86" i="13" s="1"/>
  <c r="CD86" i="13" a="1"/>
  <c r="CD86" i="13" s="1"/>
  <c r="CF86" i="13" a="1"/>
  <c r="CF86" i="13" s="1"/>
  <c r="CH86" i="13" a="1"/>
  <c r="CH86" i="13" s="1"/>
  <c r="AL87" i="13" a="1"/>
  <c r="AL87" i="13" s="1"/>
  <c r="AN87" i="13" a="1"/>
  <c r="AN87" i="13" s="1"/>
  <c r="AP87" i="13" a="1"/>
  <c r="AP87" i="13" s="1"/>
  <c r="AR87" i="13" a="1"/>
  <c r="AR87" i="13" s="1"/>
  <c r="AT87" i="13" a="1"/>
  <c r="AT87" i="13" s="1"/>
  <c r="AV87" i="13" a="1"/>
  <c r="AV87" i="13" s="1"/>
  <c r="AX87" i="13" a="1"/>
  <c r="AX87" i="13" s="1"/>
  <c r="AZ87" i="13" a="1"/>
  <c r="AZ87" i="13" s="1"/>
  <c r="BB87" i="13" a="1"/>
  <c r="BB87" i="13" s="1"/>
  <c r="BD87" i="13" a="1"/>
  <c r="BD87" i="13" s="1"/>
  <c r="BF87" i="13" a="1"/>
  <c r="BF87" i="13" s="1"/>
  <c r="BH87" i="13" a="1"/>
  <c r="BH87" i="13" s="1"/>
  <c r="BJ87" i="13" a="1"/>
  <c r="BJ87" i="13" s="1"/>
  <c r="BL87" i="13" a="1"/>
  <c r="BL87" i="13" s="1"/>
  <c r="BN87" i="13" a="1"/>
  <c r="BN87" i="13" s="1"/>
  <c r="BP87" i="13" a="1"/>
  <c r="BP87" i="13" s="1"/>
  <c r="BR87" i="13" a="1"/>
  <c r="BR87" i="13" s="1"/>
  <c r="BT87" i="13" a="1"/>
  <c r="BT87" i="13" s="1"/>
  <c r="BV87" i="13" a="1"/>
  <c r="BV87" i="13" s="1"/>
  <c r="BX87" i="13" a="1"/>
  <c r="BX87" i="13" s="1"/>
  <c r="BZ87" i="13" a="1"/>
  <c r="BZ87" i="13" s="1"/>
  <c r="CB87" i="13" a="1"/>
  <c r="CB87" i="13" s="1"/>
  <c r="CD87" i="13" a="1"/>
  <c r="CD87" i="13" s="1"/>
  <c r="CF87" i="13" a="1"/>
  <c r="CF87" i="13" s="1"/>
  <c r="CH87" i="13" a="1"/>
  <c r="CH87" i="13" s="1"/>
  <c r="AL88" i="13" a="1"/>
  <c r="AL88" i="13" s="1"/>
  <c r="AN88" i="13" a="1"/>
  <c r="AN88" i="13" s="1"/>
  <c r="AP88" i="13" a="1"/>
  <c r="AP88" i="13" s="1"/>
  <c r="AR88" i="13" a="1"/>
  <c r="AR88" i="13" s="1"/>
  <c r="AT88" i="13" a="1"/>
  <c r="AT88" i="13" s="1"/>
  <c r="AV88" i="13" a="1"/>
  <c r="AV88" i="13" s="1"/>
  <c r="AX88" i="13" a="1"/>
  <c r="AX88" i="13" s="1"/>
  <c r="AZ88" i="13" a="1"/>
  <c r="AZ88" i="13" s="1"/>
  <c r="BB88" i="13" a="1"/>
  <c r="BB88" i="13" s="1"/>
  <c r="BD88" i="13" a="1"/>
  <c r="BD88" i="13" s="1"/>
  <c r="BF88" i="13" a="1"/>
  <c r="BF88" i="13" s="1"/>
  <c r="BH88" i="13" a="1"/>
  <c r="BH88" i="13" s="1"/>
  <c r="BJ88" i="13" a="1"/>
  <c r="BJ88" i="13" s="1"/>
  <c r="BL88" i="13" a="1"/>
  <c r="BL88" i="13" s="1"/>
  <c r="BN88" i="13" a="1"/>
  <c r="BN88" i="13" s="1"/>
  <c r="BP88" i="13" a="1"/>
  <c r="BP88" i="13" s="1"/>
  <c r="BR88" i="13" a="1"/>
  <c r="BR88" i="13" s="1"/>
  <c r="BT88" i="13" a="1"/>
  <c r="BT88" i="13" s="1"/>
  <c r="BV88" i="13" a="1"/>
  <c r="BV88" i="13" s="1"/>
  <c r="BX88" i="13" a="1"/>
  <c r="BX88" i="13" s="1"/>
  <c r="BZ88" i="13" a="1"/>
  <c r="BZ88" i="13" s="1"/>
  <c r="CB88" i="13" a="1"/>
  <c r="CB88" i="13" s="1"/>
  <c r="CD88" i="13" a="1"/>
  <c r="CD88" i="13" s="1"/>
  <c r="CF88" i="13" a="1"/>
  <c r="CF88" i="13" s="1"/>
  <c r="CH88" i="13" a="1"/>
  <c r="CH88" i="13" s="1"/>
  <c r="AL89" i="13" a="1"/>
  <c r="AL89" i="13" s="1"/>
  <c r="AN89" i="13" a="1"/>
  <c r="AN89" i="13" s="1"/>
  <c r="AP89" i="13" a="1"/>
  <c r="AP89" i="13" s="1"/>
  <c r="AR89" i="13" a="1"/>
  <c r="AR89" i="13" s="1"/>
  <c r="AT89" i="13" a="1"/>
  <c r="AT89" i="13" s="1"/>
  <c r="AV89" i="13" a="1"/>
  <c r="AV89" i="13" s="1"/>
  <c r="AX89" i="13" a="1"/>
  <c r="AX89" i="13" s="1"/>
  <c r="AZ89" i="13" a="1"/>
  <c r="AZ89" i="13" s="1"/>
  <c r="BB89" i="13" a="1"/>
  <c r="BB89" i="13" s="1"/>
  <c r="BD89" i="13" a="1"/>
  <c r="BD89" i="13" s="1"/>
  <c r="BF89" i="13" a="1"/>
  <c r="BF89" i="13" s="1"/>
  <c r="BH89" i="13" a="1"/>
  <c r="BH89" i="13" s="1"/>
  <c r="BJ89" i="13" a="1"/>
  <c r="BJ89" i="13" s="1"/>
  <c r="BL89" i="13" a="1"/>
  <c r="BL89" i="13" s="1"/>
  <c r="BN89" i="13" a="1"/>
  <c r="BN89" i="13" s="1"/>
  <c r="BP89" i="13" a="1"/>
  <c r="BP89" i="13" s="1"/>
  <c r="BR89" i="13" a="1"/>
  <c r="BR89" i="13" s="1"/>
  <c r="BT89" i="13" a="1"/>
  <c r="BT89" i="13" s="1"/>
  <c r="BV89" i="13" a="1"/>
  <c r="BV89" i="13" s="1"/>
  <c r="BX89" i="13" a="1"/>
  <c r="BX89" i="13" s="1"/>
  <c r="BZ89" i="13" a="1"/>
  <c r="BZ89" i="13" s="1"/>
  <c r="CB89" i="13" a="1"/>
  <c r="CB89" i="13" s="1"/>
  <c r="CD89" i="13" a="1"/>
  <c r="CD89" i="13" s="1"/>
  <c r="CF89" i="13" a="1"/>
  <c r="CF89" i="13" s="1"/>
  <c r="CH89" i="13" a="1"/>
  <c r="CH89" i="13" s="1"/>
  <c r="AL90" i="13" a="1"/>
  <c r="AL90" i="13" s="1"/>
  <c r="AN90" i="13" a="1"/>
  <c r="AN90" i="13" s="1"/>
  <c r="AP90" i="13" a="1"/>
  <c r="AP90" i="13" s="1"/>
  <c r="AR90" i="13" a="1"/>
  <c r="AR90" i="13" s="1"/>
  <c r="AT90" i="13" a="1"/>
  <c r="AT90" i="13" s="1"/>
  <c r="AV90" i="13" a="1"/>
  <c r="AV90" i="13" s="1"/>
  <c r="AX90" i="13" a="1"/>
  <c r="AX90" i="13" s="1"/>
  <c r="AZ90" i="13" a="1"/>
  <c r="AZ90" i="13" s="1"/>
  <c r="BB90" i="13" a="1"/>
  <c r="BB90" i="13" s="1"/>
  <c r="BD90" i="13" a="1"/>
  <c r="BD90" i="13" s="1"/>
  <c r="BF90" i="13" a="1"/>
  <c r="BF90" i="13" s="1"/>
  <c r="BH90" i="13" a="1"/>
  <c r="BH90" i="13" s="1"/>
  <c r="BJ90" i="13" a="1"/>
  <c r="BJ90" i="13" s="1"/>
  <c r="BL90" i="13" a="1"/>
  <c r="BL90" i="13" s="1"/>
  <c r="BN90" i="13" a="1"/>
  <c r="BN90" i="13" s="1"/>
  <c r="BP90" i="13" a="1"/>
  <c r="BP90" i="13" s="1"/>
  <c r="BR90" i="13" a="1"/>
  <c r="BR90" i="13" s="1"/>
  <c r="BT90" i="13" a="1"/>
  <c r="BT90" i="13" s="1"/>
  <c r="BV90" i="13" a="1"/>
  <c r="BV90" i="13" s="1"/>
  <c r="BX90" i="13" a="1"/>
  <c r="BX90" i="13" s="1"/>
  <c r="BZ90" i="13" a="1"/>
  <c r="BZ90" i="13" s="1"/>
  <c r="CB90" i="13" a="1"/>
  <c r="CB90" i="13" s="1"/>
  <c r="CD90" i="13" a="1"/>
  <c r="CD90" i="13" s="1"/>
  <c r="CF90" i="13" a="1"/>
  <c r="CF90" i="13" s="1"/>
  <c r="CH90" i="13" a="1"/>
  <c r="CH90" i="13" s="1"/>
  <c r="AL91" i="13" a="1"/>
  <c r="AL91" i="13" s="1"/>
  <c r="AN91" i="13" a="1"/>
  <c r="AN91" i="13" s="1"/>
  <c r="AP91" i="13" a="1"/>
  <c r="AP91" i="13" s="1"/>
  <c r="AR91" i="13" a="1"/>
  <c r="AR91" i="13" s="1"/>
  <c r="AT91" i="13" a="1"/>
  <c r="AT91" i="13" s="1"/>
  <c r="AV91" i="13" a="1"/>
  <c r="AV91" i="13" s="1"/>
  <c r="AX91" i="13" a="1"/>
  <c r="AX91" i="13" s="1"/>
  <c r="AZ91" i="13" a="1"/>
  <c r="AZ91" i="13" s="1"/>
  <c r="BB91" i="13" a="1"/>
  <c r="BB91" i="13" s="1"/>
  <c r="BD91" i="13" a="1"/>
  <c r="BD91" i="13" s="1"/>
  <c r="BF91" i="13" a="1"/>
  <c r="BF91" i="13" s="1"/>
  <c r="BH91" i="13" a="1"/>
  <c r="BH91" i="13" s="1"/>
  <c r="BJ91" i="13" a="1"/>
  <c r="BJ91" i="13" s="1"/>
  <c r="BL91" i="13" a="1"/>
  <c r="BL91" i="13" s="1"/>
  <c r="BN91" i="13" a="1"/>
  <c r="BN91" i="13" s="1"/>
  <c r="BP91" i="13" a="1"/>
  <c r="BP91" i="13" s="1"/>
  <c r="BR91" i="13" a="1"/>
  <c r="BR91" i="13" s="1"/>
  <c r="BT91" i="13" a="1"/>
  <c r="BT91" i="13" s="1"/>
  <c r="BV91" i="13" a="1"/>
  <c r="BV91" i="13" s="1"/>
  <c r="BX91" i="13" a="1"/>
  <c r="BX91" i="13" s="1"/>
  <c r="BZ91" i="13" a="1"/>
  <c r="BZ91" i="13" s="1"/>
  <c r="CB91" i="13" a="1"/>
  <c r="CB91" i="13" s="1"/>
  <c r="CD91" i="13" a="1"/>
  <c r="CD91" i="13" s="1"/>
  <c r="CF91" i="13" a="1"/>
  <c r="CF91" i="13" s="1"/>
  <c r="CH91" i="13" a="1"/>
  <c r="CH91" i="13" s="1"/>
  <c r="AL92" i="13" a="1"/>
  <c r="AL92" i="13" s="1"/>
  <c r="AN92" i="13" a="1"/>
  <c r="AN92" i="13" s="1"/>
  <c r="AP92" i="13" a="1"/>
  <c r="AP92" i="13" s="1"/>
  <c r="AR92" i="13" a="1"/>
  <c r="AR92" i="13" s="1"/>
  <c r="AT92" i="13" a="1"/>
  <c r="AT92" i="13" s="1"/>
  <c r="AV92" i="13" a="1"/>
  <c r="AV92" i="13" s="1"/>
  <c r="AX92" i="13" a="1"/>
  <c r="AX92" i="13" s="1"/>
  <c r="AZ92" i="13" a="1"/>
  <c r="AZ92" i="13" s="1"/>
  <c r="BB92" i="13" a="1"/>
  <c r="BB92" i="13" s="1"/>
  <c r="BD92" i="13" a="1"/>
  <c r="BD92" i="13" s="1"/>
  <c r="BF92" i="13" a="1"/>
  <c r="BF92" i="13" s="1"/>
  <c r="BH92" i="13" a="1"/>
  <c r="BH92" i="13" s="1"/>
  <c r="BJ92" i="13" a="1"/>
  <c r="BJ92" i="13" s="1"/>
  <c r="BL92" i="13" a="1"/>
  <c r="BL92" i="13" s="1"/>
  <c r="BN92" i="13" a="1"/>
  <c r="BN92" i="13" s="1"/>
  <c r="BP92" i="13" a="1"/>
  <c r="BP92" i="13" s="1"/>
  <c r="BR92" i="13" a="1"/>
  <c r="BR92" i="13" s="1"/>
  <c r="BT92" i="13" a="1"/>
  <c r="BT92" i="13" s="1"/>
  <c r="BV92" i="13" a="1"/>
  <c r="BV92" i="13" s="1"/>
  <c r="BX92" i="13" a="1"/>
  <c r="BX92" i="13" s="1"/>
  <c r="BZ92" i="13" a="1"/>
  <c r="BZ92" i="13" s="1"/>
  <c r="CB92" i="13" a="1"/>
  <c r="CB92" i="13" s="1"/>
  <c r="CD92" i="13" a="1"/>
  <c r="CD92" i="13" s="1"/>
  <c r="CF92" i="13" a="1"/>
  <c r="CF92" i="13" s="1"/>
  <c r="CH92" i="13" a="1"/>
  <c r="CH92" i="13" s="1"/>
  <c r="AL93" i="13" a="1"/>
  <c r="AL93" i="13" s="1"/>
  <c r="AN93" i="13" a="1"/>
  <c r="AN93" i="13" s="1"/>
  <c r="AP93" i="13" a="1"/>
  <c r="AP93" i="13" s="1"/>
  <c r="AR93" i="13" a="1"/>
  <c r="AR93" i="13" s="1"/>
  <c r="AT93" i="13" a="1"/>
  <c r="AT93" i="13" s="1"/>
  <c r="AV93" i="13" a="1"/>
  <c r="AV93" i="13" s="1"/>
  <c r="AX93" i="13" a="1"/>
  <c r="AX93" i="13" s="1"/>
  <c r="AZ93" i="13" a="1"/>
  <c r="AZ93" i="13" s="1"/>
  <c r="BB93" i="13" a="1"/>
  <c r="BB93" i="13" s="1"/>
  <c r="BD93" i="13" a="1"/>
  <c r="BD93" i="13" s="1"/>
  <c r="BF93" i="13" a="1"/>
  <c r="BF93" i="13" s="1"/>
  <c r="BH93" i="13" a="1"/>
  <c r="BH93" i="13" s="1"/>
  <c r="BJ93" i="13" a="1"/>
  <c r="BJ93" i="13" s="1"/>
  <c r="BL93" i="13" a="1"/>
  <c r="BL93" i="13" s="1"/>
  <c r="BN93" i="13" a="1"/>
  <c r="BN93" i="13" s="1"/>
  <c r="BP93" i="13" a="1"/>
  <c r="BP93" i="13" s="1"/>
  <c r="BR93" i="13" a="1"/>
  <c r="BR93" i="13" s="1"/>
  <c r="BT93" i="13" a="1"/>
  <c r="BT93" i="13" s="1"/>
  <c r="BV93" i="13" a="1"/>
  <c r="BV93" i="13" s="1"/>
  <c r="BX93" i="13" a="1"/>
  <c r="BX93" i="13" s="1"/>
  <c r="BZ93" i="13" a="1"/>
  <c r="BZ93" i="13" s="1"/>
  <c r="CB93" i="13" a="1"/>
  <c r="CB93" i="13" s="1"/>
  <c r="CD93" i="13" a="1"/>
  <c r="CD93" i="13" s="1"/>
  <c r="CF93" i="13" a="1"/>
  <c r="CF93" i="13" s="1"/>
  <c r="CH93" i="13" a="1"/>
  <c r="CH93" i="13" s="1"/>
  <c r="AL94" i="13" a="1"/>
  <c r="AL94" i="13" s="1"/>
  <c r="AN94" i="13" a="1"/>
  <c r="AN94" i="13" s="1"/>
  <c r="AP94" i="13" a="1"/>
  <c r="AP94" i="13" s="1"/>
  <c r="AR94" i="13" a="1"/>
  <c r="AR94" i="13" s="1"/>
  <c r="AT94" i="13" a="1"/>
  <c r="AT94" i="13" s="1"/>
  <c r="AV94" i="13" a="1"/>
  <c r="AV94" i="13" s="1"/>
  <c r="AX94" i="13" a="1"/>
  <c r="AX94" i="13" s="1"/>
  <c r="AZ94" i="13" a="1"/>
  <c r="AZ94" i="13" s="1"/>
  <c r="BB94" i="13" a="1"/>
  <c r="BB94" i="13" s="1"/>
  <c r="BD94" i="13" a="1"/>
  <c r="BD94" i="13" s="1"/>
  <c r="BF94" i="13" a="1"/>
  <c r="BF94" i="13" s="1"/>
  <c r="BH94" i="13" a="1"/>
  <c r="BH94" i="13" s="1"/>
  <c r="BJ94" i="13" a="1"/>
  <c r="BJ94" i="13" s="1"/>
  <c r="BL94" i="13" a="1"/>
  <c r="BL94" i="13" s="1"/>
  <c r="BN94" i="13" a="1"/>
  <c r="BN94" i="13" s="1"/>
  <c r="BP94" i="13" a="1"/>
  <c r="BP94" i="13" s="1"/>
  <c r="BR94" i="13" a="1"/>
  <c r="BR94" i="13" s="1"/>
  <c r="BT94" i="13" a="1"/>
  <c r="BT94" i="13" s="1"/>
  <c r="BV94" i="13" a="1"/>
  <c r="BV94" i="13" s="1"/>
  <c r="BX94" i="13" a="1"/>
  <c r="BX94" i="13" s="1"/>
  <c r="BZ94" i="13" a="1"/>
  <c r="BZ94" i="13" s="1"/>
  <c r="CB94" i="13" a="1"/>
  <c r="CB94" i="13" s="1"/>
  <c r="CD94" i="13" a="1"/>
  <c r="CD94" i="13" s="1"/>
  <c r="CF94" i="13" a="1"/>
  <c r="CF94" i="13" s="1"/>
  <c r="CH94" i="13" a="1"/>
  <c r="CH94" i="13" s="1"/>
  <c r="AL95" i="13" a="1"/>
  <c r="AL95" i="13" s="1"/>
  <c r="AN95" i="13" a="1"/>
  <c r="AN95" i="13" s="1"/>
  <c r="AP95" i="13" a="1"/>
  <c r="AP95" i="13" s="1"/>
  <c r="AR95" i="13" a="1"/>
  <c r="AR95" i="13" s="1"/>
  <c r="AT95" i="13" a="1"/>
  <c r="AT95" i="13" s="1"/>
  <c r="AV95" i="13" a="1"/>
  <c r="AV95" i="13" s="1"/>
  <c r="AX95" i="13" a="1"/>
  <c r="AX95" i="13" s="1"/>
  <c r="AZ95" i="13" a="1"/>
  <c r="AZ95" i="13" s="1"/>
  <c r="BB95" i="13" a="1"/>
  <c r="BB95" i="13" s="1"/>
  <c r="BD95" i="13" a="1"/>
  <c r="BD95" i="13" s="1"/>
  <c r="BF95" i="13" a="1"/>
  <c r="BF95" i="13" s="1"/>
  <c r="BH95" i="13" a="1"/>
  <c r="BH95" i="13" s="1"/>
  <c r="BJ95" i="13" a="1"/>
  <c r="BJ95" i="13" s="1"/>
  <c r="BL95" i="13" a="1"/>
  <c r="BL95" i="13" s="1"/>
  <c r="BN95" i="13" a="1"/>
  <c r="BN95" i="13" s="1"/>
  <c r="BP95" i="13" a="1"/>
  <c r="BP95" i="13" s="1"/>
  <c r="BR95" i="13" a="1"/>
  <c r="BR95" i="13" s="1"/>
  <c r="BT95" i="13" a="1"/>
  <c r="BT95" i="13" s="1"/>
  <c r="BV95" i="13" a="1"/>
  <c r="BV95" i="13" s="1"/>
  <c r="BX95" i="13" a="1"/>
  <c r="BX95" i="13" s="1"/>
  <c r="BZ95" i="13" a="1"/>
  <c r="BZ95" i="13" s="1"/>
  <c r="CB95" i="13" a="1"/>
  <c r="CB95" i="13" s="1"/>
  <c r="CD95" i="13" a="1"/>
  <c r="CD95" i="13" s="1"/>
  <c r="CF95" i="13" a="1"/>
  <c r="CF95" i="13" s="1"/>
  <c r="CH95" i="13" a="1"/>
  <c r="CH95" i="13" s="1"/>
  <c r="AL96" i="13" a="1"/>
  <c r="AL96" i="13" s="1"/>
  <c r="AN96" i="13" a="1"/>
  <c r="AN96" i="13" s="1"/>
  <c r="AP96" i="13" a="1"/>
  <c r="AP96" i="13" s="1"/>
  <c r="AR96" i="13" a="1"/>
  <c r="AR96" i="13" s="1"/>
  <c r="AT96" i="13" a="1"/>
  <c r="AT96" i="13" s="1"/>
  <c r="AV96" i="13" a="1"/>
  <c r="AV96" i="13" s="1"/>
  <c r="AX96" i="13" a="1"/>
  <c r="AX96" i="13" s="1"/>
  <c r="AZ96" i="13" a="1"/>
  <c r="AZ96" i="13" s="1"/>
  <c r="BB96" i="13" a="1"/>
  <c r="BB96" i="13" s="1"/>
  <c r="BD96" i="13" a="1"/>
  <c r="BD96" i="13" s="1"/>
  <c r="BF96" i="13" a="1"/>
  <c r="BF96" i="13" s="1"/>
  <c r="BH96" i="13" a="1"/>
  <c r="BH96" i="13" s="1"/>
  <c r="BJ96" i="13" a="1"/>
  <c r="BJ96" i="13" s="1"/>
  <c r="BL96" i="13" a="1"/>
  <c r="BL96" i="13" s="1"/>
  <c r="BN96" i="13" a="1"/>
  <c r="BN96" i="13" s="1"/>
  <c r="BP96" i="13" a="1"/>
  <c r="BP96" i="13" s="1"/>
  <c r="BR96" i="13" a="1"/>
  <c r="BR96" i="13" s="1"/>
  <c r="BT96" i="13" a="1"/>
  <c r="BT96" i="13" s="1"/>
  <c r="BV96" i="13" a="1"/>
  <c r="BV96" i="13" s="1"/>
  <c r="BX96" i="13" a="1"/>
  <c r="BX96" i="13" s="1"/>
  <c r="BZ96" i="13" a="1"/>
  <c r="BZ96" i="13" s="1"/>
  <c r="CB96" i="13" a="1"/>
  <c r="CB96" i="13" s="1"/>
  <c r="CD96" i="13" a="1"/>
  <c r="CD96" i="13" s="1"/>
  <c r="CF96" i="13" a="1"/>
  <c r="CF96" i="13" s="1"/>
  <c r="CH96" i="13" a="1"/>
  <c r="CH96" i="13" s="1"/>
  <c r="AL97" i="13" a="1"/>
  <c r="AL97" i="13" s="1"/>
  <c r="AN97" i="13" a="1"/>
  <c r="AN97" i="13" s="1"/>
  <c r="AP97" i="13" a="1"/>
  <c r="AP97" i="13" s="1"/>
  <c r="AR97" i="13" a="1"/>
  <c r="AR97" i="13" s="1"/>
  <c r="AT97" i="13" a="1"/>
  <c r="AT97" i="13" s="1"/>
  <c r="AV97" i="13" a="1"/>
  <c r="AV97" i="13" s="1"/>
  <c r="AX97" i="13" a="1"/>
  <c r="AX97" i="13" s="1"/>
  <c r="AZ97" i="13" a="1"/>
  <c r="AZ97" i="13" s="1"/>
  <c r="BB97" i="13" a="1"/>
  <c r="BB97" i="13" s="1"/>
  <c r="BD97" i="13" a="1"/>
  <c r="BD97" i="13" s="1"/>
  <c r="BF97" i="13" a="1"/>
  <c r="BF97" i="13" s="1"/>
  <c r="BH97" i="13" a="1"/>
  <c r="BH97" i="13" s="1"/>
  <c r="BJ97" i="13" a="1"/>
  <c r="BJ97" i="13" s="1"/>
  <c r="BL97" i="13" a="1"/>
  <c r="BL97" i="13" s="1"/>
  <c r="BN97" i="13" a="1"/>
  <c r="BN97" i="13" s="1"/>
  <c r="BP97" i="13" a="1"/>
  <c r="BP97" i="13" s="1"/>
  <c r="BR97" i="13" a="1"/>
  <c r="BR97" i="13" s="1"/>
  <c r="BT97" i="13" a="1"/>
  <c r="BT97" i="13" s="1"/>
  <c r="BV97" i="13" a="1"/>
  <c r="BV97" i="13" s="1"/>
  <c r="BX97" i="13" a="1"/>
  <c r="BX97" i="13" s="1"/>
  <c r="BZ97" i="13" a="1"/>
  <c r="BZ97" i="13" s="1"/>
  <c r="CB97" i="13" a="1"/>
  <c r="CB97" i="13" s="1"/>
  <c r="CD97" i="13" a="1"/>
  <c r="CD97" i="13" s="1"/>
  <c r="CF97" i="13" a="1"/>
  <c r="CF97" i="13" s="1"/>
  <c r="CH97" i="13" a="1"/>
  <c r="CH97" i="13" s="1"/>
  <c r="AL98" i="13" a="1"/>
  <c r="AL98" i="13" s="1"/>
  <c r="AN98" i="13" a="1"/>
  <c r="AN98" i="13" s="1"/>
  <c r="AP98" i="13" a="1"/>
  <c r="AP98" i="13" s="1"/>
  <c r="AR98" i="13" a="1"/>
  <c r="AR98" i="13" s="1"/>
  <c r="AT98" i="13" a="1"/>
  <c r="AT98" i="13" s="1"/>
  <c r="AV98" i="13" a="1"/>
  <c r="AV98" i="13" s="1"/>
  <c r="AX98" i="13" a="1"/>
  <c r="AX98" i="13" s="1"/>
  <c r="AZ98" i="13" a="1"/>
  <c r="AZ98" i="13" s="1"/>
  <c r="BB98" i="13" a="1"/>
  <c r="BB98" i="13" s="1"/>
  <c r="BD98" i="13" a="1"/>
  <c r="BD98" i="13" s="1"/>
  <c r="BF98" i="13" a="1"/>
  <c r="BF98" i="13" s="1"/>
  <c r="BH98" i="13" a="1"/>
  <c r="BH98" i="13" s="1"/>
  <c r="BJ98" i="13" a="1"/>
  <c r="BJ98" i="13" s="1"/>
  <c r="BL98" i="13" a="1"/>
  <c r="BL98" i="13" s="1"/>
  <c r="BN98" i="13" a="1"/>
  <c r="BN98" i="13" s="1"/>
  <c r="BP98" i="13" a="1"/>
  <c r="BP98" i="13" s="1"/>
  <c r="BR98" i="13" a="1"/>
  <c r="BR98" i="13" s="1"/>
  <c r="BT98" i="13" a="1"/>
  <c r="BT98" i="13" s="1"/>
  <c r="BV98" i="13" a="1"/>
  <c r="BV98" i="13" s="1"/>
  <c r="BX98" i="13" a="1"/>
  <c r="BX98" i="13" s="1"/>
  <c r="BZ98" i="13" a="1"/>
  <c r="BZ98" i="13" s="1"/>
  <c r="CB98" i="13" a="1"/>
  <c r="CB98" i="13" s="1"/>
  <c r="CD98" i="13" a="1"/>
  <c r="CD98" i="13" s="1"/>
  <c r="CF98" i="13" a="1"/>
  <c r="CF98" i="13" s="1"/>
  <c r="CH98" i="13" a="1"/>
  <c r="CH98" i="13" s="1"/>
  <c r="AL99" i="13" a="1"/>
  <c r="AL99" i="13" s="1"/>
  <c r="AN99" i="13" a="1"/>
  <c r="AN99" i="13" s="1"/>
  <c r="AP99" i="13" a="1"/>
  <c r="AP99" i="13" s="1"/>
  <c r="AR99" i="13" a="1"/>
  <c r="AR99" i="13" s="1"/>
  <c r="AT99" i="13" a="1"/>
  <c r="AT99" i="13" s="1"/>
  <c r="AV99" i="13" a="1"/>
  <c r="AV99" i="13" s="1"/>
  <c r="AX99" i="13" a="1"/>
  <c r="AX99" i="13" s="1"/>
  <c r="AZ99" i="13" a="1"/>
  <c r="AZ99" i="13" s="1"/>
  <c r="BB99" i="13" a="1"/>
  <c r="BB99" i="13" s="1"/>
  <c r="BD99" i="13" a="1"/>
  <c r="BD99" i="13" s="1"/>
  <c r="BF99" i="13" a="1"/>
  <c r="BF99" i="13" s="1"/>
  <c r="BH99" i="13" a="1"/>
  <c r="BH99" i="13" s="1"/>
  <c r="BJ99" i="13" a="1"/>
  <c r="BJ99" i="13" s="1"/>
  <c r="BL99" i="13" a="1"/>
  <c r="BL99" i="13" s="1"/>
  <c r="BN99" i="13" a="1"/>
  <c r="BN99" i="13" s="1"/>
  <c r="BP99" i="13" a="1"/>
  <c r="BP99" i="13" s="1"/>
  <c r="BR99" i="13" a="1"/>
  <c r="BR99" i="13" s="1"/>
  <c r="BT99" i="13" a="1"/>
  <c r="BT99" i="13" s="1"/>
  <c r="BV99" i="13" a="1"/>
  <c r="BV99" i="13" s="1"/>
  <c r="BX99" i="13" a="1"/>
  <c r="BX99" i="13" s="1"/>
  <c r="BZ99" i="13" a="1"/>
  <c r="BZ99" i="13" s="1"/>
  <c r="CB99" i="13" a="1"/>
  <c r="CB99" i="13" s="1"/>
  <c r="CD99" i="13" a="1"/>
  <c r="CD99" i="13" s="1"/>
  <c r="CF99" i="13" a="1"/>
  <c r="CF99" i="13" s="1"/>
  <c r="CH99" i="13" a="1"/>
  <c r="CH99" i="13" s="1"/>
  <c r="AL100" i="13" a="1"/>
  <c r="AL100" i="13" s="1"/>
  <c r="AN100" i="13" a="1"/>
  <c r="AN100" i="13" s="1"/>
  <c r="AP100" i="13" a="1"/>
  <c r="AP100" i="13" s="1"/>
  <c r="AR100" i="13" a="1"/>
  <c r="AR100" i="13" s="1"/>
  <c r="AT100" i="13" a="1"/>
  <c r="AT100" i="13" s="1"/>
  <c r="AV100" i="13" a="1"/>
  <c r="AV100" i="13" s="1"/>
  <c r="AX100" i="13" a="1"/>
  <c r="AX100" i="13" s="1"/>
  <c r="AZ100" i="13" a="1"/>
  <c r="AZ100" i="13" s="1"/>
  <c r="BB100" i="13" a="1"/>
  <c r="BB100" i="13" s="1"/>
  <c r="BD100" i="13" a="1"/>
  <c r="BD100" i="13" s="1"/>
  <c r="BF100" i="13" a="1"/>
  <c r="BF100" i="13" s="1"/>
  <c r="BH100" i="13" a="1"/>
  <c r="BH100" i="13" s="1"/>
  <c r="BJ100" i="13" a="1"/>
  <c r="BJ100" i="13" s="1"/>
  <c r="BL100" i="13" a="1"/>
  <c r="BL100" i="13" s="1"/>
  <c r="BN100" i="13" a="1"/>
  <c r="BN100" i="13" s="1"/>
  <c r="BP100" i="13" a="1"/>
  <c r="BP100" i="13" s="1"/>
  <c r="BR100" i="13" a="1"/>
  <c r="BR100" i="13" s="1"/>
  <c r="BT100" i="13" a="1"/>
  <c r="BT100" i="13" s="1"/>
  <c r="BV100" i="13" a="1"/>
  <c r="BV100" i="13" s="1"/>
  <c r="BX100" i="13" a="1"/>
  <c r="BX100" i="13" s="1"/>
  <c r="BZ100" i="13" a="1"/>
  <c r="BZ100" i="13" s="1"/>
  <c r="CB100" i="13" a="1"/>
  <c r="CB100" i="13" s="1"/>
  <c r="CD100" i="13" a="1"/>
  <c r="CD100" i="13" s="1"/>
  <c r="CF100" i="13" a="1"/>
  <c r="CF100" i="13" s="1"/>
  <c r="CH100" i="13" a="1"/>
  <c r="CH100" i="13" s="1"/>
  <c r="AL101" i="13" a="1"/>
  <c r="AL101" i="13" s="1"/>
  <c r="AN101" i="13" a="1"/>
  <c r="AN101" i="13" s="1"/>
  <c r="AP101" i="13" a="1"/>
  <c r="AP101" i="13" s="1"/>
  <c r="AR101" i="13" a="1"/>
  <c r="AR101" i="13" s="1"/>
  <c r="AT101" i="13" a="1"/>
  <c r="AT101" i="13" s="1"/>
  <c r="AV101" i="13" a="1"/>
  <c r="AV101" i="13" s="1"/>
  <c r="AX101" i="13" a="1"/>
  <c r="AX101" i="13" s="1"/>
  <c r="AZ101" i="13" a="1"/>
  <c r="AZ101" i="13" s="1"/>
  <c r="BB101" i="13" a="1"/>
  <c r="BB101" i="13" s="1"/>
  <c r="BD101" i="13" a="1"/>
  <c r="BD101" i="13" s="1"/>
  <c r="BF101" i="13" a="1"/>
  <c r="BF101" i="13" s="1"/>
  <c r="BH101" i="13" a="1"/>
  <c r="BH101" i="13" s="1"/>
  <c r="BJ101" i="13" a="1"/>
  <c r="BJ101" i="13" s="1"/>
  <c r="BL101" i="13" a="1"/>
  <c r="BL101" i="13" s="1"/>
  <c r="BN101" i="13" a="1"/>
  <c r="BN101" i="13" s="1"/>
  <c r="BP101" i="13" a="1"/>
  <c r="BP101" i="13" s="1"/>
  <c r="BR101" i="13" a="1"/>
  <c r="BR101" i="13" s="1"/>
  <c r="BT101" i="13" a="1"/>
  <c r="BT101" i="13" s="1"/>
  <c r="BV101" i="13" a="1"/>
  <c r="BV101" i="13" s="1"/>
  <c r="BX101" i="13" a="1"/>
  <c r="BX101" i="13" s="1"/>
  <c r="BZ101" i="13" a="1"/>
  <c r="BZ101" i="13" s="1"/>
  <c r="CB101" i="13" a="1"/>
  <c r="CB101" i="13" s="1"/>
  <c r="CD101" i="13" a="1"/>
  <c r="CD101" i="13" s="1"/>
  <c r="CF101" i="13" a="1"/>
  <c r="CF101" i="13" s="1"/>
  <c r="CH101" i="13" a="1"/>
  <c r="CH101" i="13" s="1"/>
  <c r="AL102" i="13" a="1"/>
  <c r="AL102" i="13" s="1"/>
  <c r="AN102" i="13" a="1"/>
  <c r="AN102" i="13" s="1"/>
  <c r="AP102" i="13" a="1"/>
  <c r="AP102" i="13" s="1"/>
  <c r="AR102" i="13" a="1"/>
  <c r="AR102" i="13" s="1"/>
  <c r="AT102" i="13" a="1"/>
  <c r="AT102" i="13" s="1"/>
  <c r="AV102" i="13" a="1"/>
  <c r="AV102" i="13" s="1"/>
  <c r="AX102" i="13" a="1"/>
  <c r="AX102" i="13" s="1"/>
  <c r="AZ102" i="13" a="1"/>
  <c r="AZ102" i="13" s="1"/>
  <c r="BB102" i="13" a="1"/>
  <c r="BB102" i="13" s="1"/>
  <c r="BD102" i="13" a="1"/>
  <c r="BD102" i="13" s="1"/>
  <c r="BF102" i="13" a="1"/>
  <c r="BF102" i="13" s="1"/>
  <c r="BH102" i="13" a="1"/>
  <c r="BH102" i="13" s="1"/>
  <c r="BJ102" i="13" a="1"/>
  <c r="BJ102" i="13" s="1"/>
  <c r="BL102" i="13" a="1"/>
  <c r="BL102" i="13" s="1"/>
  <c r="BN102" i="13" a="1"/>
  <c r="BN102" i="13" s="1"/>
  <c r="BP102" i="13" a="1"/>
  <c r="BP102" i="13" s="1"/>
  <c r="BR102" i="13" a="1"/>
  <c r="BR102" i="13" s="1"/>
  <c r="BT102" i="13" a="1"/>
  <c r="BT102" i="13" s="1"/>
  <c r="BV102" i="13" a="1"/>
  <c r="BV102" i="13" s="1"/>
  <c r="BX102" i="13" a="1"/>
  <c r="BX102" i="13" s="1"/>
  <c r="BZ102" i="13" a="1"/>
  <c r="BZ102" i="13" s="1"/>
  <c r="CB102" i="13" a="1"/>
  <c r="CB102" i="13" s="1"/>
  <c r="CD102" i="13" a="1"/>
  <c r="CD102" i="13" s="1"/>
  <c r="CF102" i="13" a="1"/>
  <c r="CF102" i="13" s="1"/>
  <c r="CH102" i="13" a="1"/>
  <c r="CH102" i="13" s="1"/>
  <c r="AL103" i="13" a="1"/>
  <c r="AL103" i="13" s="1"/>
  <c r="AN103" i="13" a="1"/>
  <c r="AN103" i="13" s="1"/>
  <c r="AP103" i="13" a="1"/>
  <c r="AP103" i="13" s="1"/>
  <c r="AR103" i="13" a="1"/>
  <c r="AR103" i="13" s="1"/>
  <c r="AT103" i="13" a="1"/>
  <c r="AT103" i="13" s="1"/>
  <c r="AV103" i="13" a="1"/>
  <c r="AV103" i="13" s="1"/>
  <c r="AX103" i="13" a="1"/>
  <c r="AX103" i="13" s="1"/>
  <c r="AZ103" i="13" a="1"/>
  <c r="AZ103" i="13" s="1"/>
  <c r="BB103" i="13" a="1"/>
  <c r="BB103" i="13" s="1"/>
  <c r="BD103" i="13" a="1"/>
  <c r="BD103" i="13" s="1"/>
  <c r="BF103" i="13" a="1"/>
  <c r="BF103" i="13" s="1"/>
  <c r="BH103" i="13" a="1"/>
  <c r="BH103" i="13" s="1"/>
  <c r="BJ103" i="13" a="1"/>
  <c r="BJ103" i="13" s="1"/>
  <c r="BL103" i="13" a="1"/>
  <c r="BL103" i="13" s="1"/>
  <c r="BN103" i="13" a="1"/>
  <c r="BN103" i="13" s="1"/>
  <c r="BP103" i="13" a="1"/>
  <c r="BP103" i="13" s="1"/>
  <c r="BR103" i="13" a="1"/>
  <c r="BR103" i="13" s="1"/>
  <c r="BT103" i="13" a="1"/>
  <c r="BT103" i="13" s="1"/>
  <c r="BV103" i="13" a="1"/>
  <c r="BV103" i="13" s="1"/>
  <c r="BX103" i="13" a="1"/>
  <c r="BX103" i="13" s="1"/>
  <c r="BZ103" i="13" a="1"/>
  <c r="BZ103" i="13" s="1"/>
  <c r="CB103" i="13" a="1"/>
  <c r="CB103" i="13" s="1"/>
  <c r="CD103" i="13" a="1"/>
  <c r="CD103" i="13" s="1"/>
  <c r="CF103" i="13" a="1"/>
  <c r="CF103" i="13" s="1"/>
  <c r="CH103" i="13" a="1"/>
  <c r="CH103" i="13" s="1"/>
  <c r="AL104" i="13" a="1"/>
  <c r="AL104" i="13" s="1"/>
  <c r="AN104" i="13" a="1"/>
  <c r="AN104" i="13" s="1"/>
  <c r="AP104" i="13" a="1"/>
  <c r="AP104" i="13" s="1"/>
  <c r="AR104" i="13" a="1"/>
  <c r="AR104" i="13" s="1"/>
  <c r="AT104" i="13" a="1"/>
  <c r="AT104" i="13" s="1"/>
  <c r="AV104" i="13" a="1"/>
  <c r="AV104" i="13" s="1"/>
  <c r="AX104" i="13" a="1"/>
  <c r="AX104" i="13" s="1"/>
  <c r="AZ104" i="13" a="1"/>
  <c r="AZ104" i="13" s="1"/>
  <c r="BB104" i="13" a="1"/>
  <c r="BB104" i="13" s="1"/>
  <c r="BD104" i="13" a="1"/>
  <c r="BD104" i="13" s="1"/>
  <c r="BF104" i="13" a="1"/>
  <c r="BF104" i="13" s="1"/>
  <c r="BH104" i="13" a="1"/>
  <c r="BH104" i="13" s="1"/>
  <c r="BJ104" i="13" a="1"/>
  <c r="BJ104" i="13" s="1"/>
  <c r="BL104" i="13" a="1"/>
  <c r="BL104" i="13" s="1"/>
  <c r="BN104" i="13" a="1"/>
  <c r="BN104" i="13" s="1"/>
  <c r="BP104" i="13" a="1"/>
  <c r="BP104" i="13" s="1"/>
  <c r="BR104" i="13" a="1"/>
  <c r="BR104" i="13" s="1"/>
  <c r="BT104" i="13" a="1"/>
  <c r="BT104" i="13" s="1"/>
  <c r="BV104" i="13" a="1"/>
  <c r="BV104" i="13" s="1"/>
  <c r="BX104" i="13" a="1"/>
  <c r="BX104" i="13" s="1"/>
  <c r="BZ104" i="13" a="1"/>
  <c r="BZ104" i="13" s="1"/>
  <c r="CB104" i="13" a="1"/>
  <c r="CB104" i="13" s="1"/>
  <c r="CD104" i="13" a="1"/>
  <c r="CD104" i="13" s="1"/>
  <c r="CF104" i="13" a="1"/>
  <c r="CF104" i="13" s="1"/>
  <c r="CH104" i="13" a="1"/>
  <c r="CH104" i="13" s="1"/>
  <c r="AL105" i="13" a="1"/>
  <c r="AL105" i="13" s="1"/>
  <c r="AN105" i="13" a="1"/>
  <c r="AN105" i="13" s="1"/>
  <c r="AP105" i="13" a="1"/>
  <c r="AP105" i="13" s="1"/>
  <c r="AR105" i="13" a="1"/>
  <c r="AR105" i="13" s="1"/>
  <c r="AT105" i="13" a="1"/>
  <c r="AT105" i="13" s="1"/>
  <c r="AV105" i="13" a="1"/>
  <c r="AV105" i="13" s="1"/>
  <c r="AX105" i="13" a="1"/>
  <c r="AX105" i="13" s="1"/>
  <c r="AZ105" i="13" a="1"/>
  <c r="AZ105" i="13" s="1"/>
  <c r="BB105" i="13" a="1"/>
  <c r="BB105" i="13" s="1"/>
  <c r="BD105" i="13" a="1"/>
  <c r="BD105" i="13" s="1"/>
  <c r="BF105" i="13" a="1"/>
  <c r="BF105" i="13" s="1"/>
  <c r="BH105" i="13" a="1"/>
  <c r="BH105" i="13" s="1"/>
  <c r="BJ105" i="13" a="1"/>
  <c r="BJ105" i="13" s="1"/>
  <c r="BL105" i="13" a="1"/>
  <c r="BL105" i="13" s="1"/>
  <c r="BN105" i="13" a="1"/>
  <c r="BN105" i="13" s="1"/>
  <c r="BP105" i="13" a="1"/>
  <c r="BP105" i="13" s="1"/>
  <c r="BR105" i="13" a="1"/>
  <c r="BR105" i="13" s="1"/>
  <c r="BT105" i="13" a="1"/>
  <c r="BT105" i="13" s="1"/>
  <c r="BV105" i="13" a="1"/>
  <c r="BV105" i="13" s="1"/>
  <c r="BX105" i="13" a="1"/>
  <c r="BX105" i="13" s="1"/>
  <c r="BZ105" i="13" a="1"/>
  <c r="BZ105" i="13" s="1"/>
  <c r="CB105" i="13" a="1"/>
  <c r="CB105" i="13" s="1"/>
  <c r="CD105" i="13" a="1"/>
  <c r="CD105" i="13" s="1"/>
  <c r="CF105" i="13" a="1"/>
  <c r="CF105" i="13" s="1"/>
  <c r="CH105" i="13" a="1"/>
  <c r="CH105" i="13" s="1"/>
  <c r="AL106" i="13" a="1"/>
  <c r="AL106" i="13" s="1"/>
  <c r="AN106" i="13" a="1"/>
  <c r="AN106" i="13" s="1"/>
  <c r="AP106" i="13" a="1"/>
  <c r="AP106" i="13" s="1"/>
  <c r="AR106" i="13" a="1"/>
  <c r="AR106" i="13" s="1"/>
  <c r="AT106" i="13" a="1"/>
  <c r="AT106" i="13" s="1"/>
  <c r="AV106" i="13" a="1"/>
  <c r="AV106" i="13" s="1"/>
  <c r="AX106" i="13" a="1"/>
  <c r="AX106" i="13" s="1"/>
  <c r="AZ106" i="13" a="1"/>
  <c r="AZ106" i="13" s="1"/>
  <c r="BB106" i="13" a="1"/>
  <c r="BB106" i="13" s="1"/>
  <c r="BD106" i="13" a="1"/>
  <c r="BD106" i="13" s="1"/>
  <c r="BF106" i="13" a="1"/>
  <c r="BF106" i="13" s="1"/>
  <c r="BH106" i="13" a="1"/>
  <c r="BH106" i="13" s="1"/>
  <c r="BJ106" i="13" a="1"/>
  <c r="BJ106" i="13" s="1"/>
  <c r="BL106" i="13" a="1"/>
  <c r="BL106" i="13" s="1"/>
  <c r="BN106" i="13" a="1"/>
  <c r="BN106" i="13" s="1"/>
  <c r="BP106" i="13" a="1"/>
  <c r="BP106" i="13" s="1"/>
  <c r="BR106" i="13" a="1"/>
  <c r="BR106" i="13" s="1"/>
  <c r="BT106" i="13" a="1"/>
  <c r="BT106" i="13" s="1"/>
  <c r="BV106" i="13" a="1"/>
  <c r="BV106" i="13" s="1"/>
  <c r="BX106" i="13" a="1"/>
  <c r="BX106" i="13" s="1"/>
  <c r="BZ106" i="13" a="1"/>
  <c r="BZ106" i="13" s="1"/>
  <c r="CB106" i="13" a="1"/>
  <c r="CB106" i="13" s="1"/>
  <c r="CD106" i="13" a="1"/>
  <c r="CD106" i="13" s="1"/>
  <c r="CF106" i="13" a="1"/>
  <c r="CF106" i="13" s="1"/>
  <c r="CH106" i="13" a="1"/>
  <c r="CH106" i="13" s="1"/>
  <c r="AL107" i="13" a="1"/>
  <c r="AL107" i="13" s="1"/>
  <c r="AN107" i="13" a="1"/>
  <c r="AN107" i="13" s="1"/>
  <c r="AP107" i="13" a="1"/>
  <c r="AP107" i="13" s="1"/>
  <c r="AR107" i="13" a="1"/>
  <c r="AR107" i="13" s="1"/>
  <c r="AT107" i="13" a="1"/>
  <c r="AT107" i="13" s="1"/>
  <c r="AV107" i="13" a="1"/>
  <c r="AV107" i="13" s="1"/>
  <c r="AX107" i="13" a="1"/>
  <c r="AX107" i="13" s="1"/>
  <c r="AZ107" i="13" a="1"/>
  <c r="AZ107" i="13" s="1"/>
  <c r="BB107" i="13" a="1"/>
  <c r="BB107" i="13" s="1"/>
  <c r="BD107" i="13" a="1"/>
  <c r="BD107" i="13" s="1"/>
  <c r="BF107" i="13" a="1"/>
  <c r="BF107" i="13" s="1"/>
  <c r="BH107" i="13" a="1"/>
  <c r="BH107" i="13" s="1"/>
  <c r="BJ107" i="13" a="1"/>
  <c r="BJ107" i="13" s="1"/>
  <c r="BL107" i="13" a="1"/>
  <c r="BL107" i="13" s="1"/>
  <c r="BN107" i="13" a="1"/>
  <c r="BN107" i="13" s="1"/>
  <c r="BP107" i="13" a="1"/>
  <c r="BP107" i="13" s="1"/>
  <c r="BR107" i="13" a="1"/>
  <c r="BR107" i="13" s="1"/>
  <c r="BT107" i="13" a="1"/>
  <c r="BT107" i="13" s="1"/>
  <c r="BV107" i="13" a="1"/>
  <c r="BV107" i="13" s="1"/>
  <c r="BX107" i="13" a="1"/>
  <c r="BX107" i="13" s="1"/>
  <c r="BZ107" i="13" a="1"/>
  <c r="BZ107" i="13" s="1"/>
  <c r="CB107" i="13" a="1"/>
  <c r="CB107" i="13" s="1"/>
  <c r="CD107" i="13" a="1"/>
  <c r="CD107" i="13" s="1"/>
  <c r="CF107" i="13" a="1"/>
  <c r="CF107" i="13" s="1"/>
  <c r="CH107" i="13" a="1"/>
  <c r="CH107" i="13" s="1"/>
  <c r="AL108" i="13" a="1"/>
  <c r="AL108" i="13" s="1"/>
  <c r="AN108" i="13" a="1"/>
  <c r="AN108" i="13" s="1"/>
  <c r="AP108" i="13" a="1"/>
  <c r="AP108" i="13" s="1"/>
  <c r="AR108" i="13" a="1"/>
  <c r="AR108" i="13" s="1"/>
  <c r="AT108" i="13" a="1"/>
  <c r="AT108" i="13" s="1"/>
  <c r="AV108" i="13" a="1"/>
  <c r="AV108" i="13" s="1"/>
  <c r="AX108" i="13" a="1"/>
  <c r="AX108" i="13" s="1"/>
  <c r="AZ108" i="13" a="1"/>
  <c r="AZ108" i="13" s="1"/>
  <c r="BB108" i="13" a="1"/>
  <c r="BB108" i="13" s="1"/>
  <c r="BD108" i="13" a="1"/>
  <c r="BD108" i="13" s="1"/>
  <c r="BF108" i="13" a="1"/>
  <c r="BF108" i="13" s="1"/>
  <c r="BH108" i="13" a="1"/>
  <c r="BH108" i="13" s="1"/>
  <c r="BJ108" i="13" a="1"/>
  <c r="BJ108" i="13" s="1"/>
  <c r="BL108" i="13" a="1"/>
  <c r="BL108" i="13" s="1"/>
  <c r="BN108" i="13" a="1"/>
  <c r="BN108" i="13" s="1"/>
  <c r="BP108" i="13" a="1"/>
  <c r="BP108" i="13" s="1"/>
  <c r="BR108" i="13" a="1"/>
  <c r="BR108" i="13" s="1"/>
  <c r="BT108" i="13" a="1"/>
  <c r="BT108" i="13" s="1"/>
  <c r="BV108" i="13" a="1"/>
  <c r="BV108" i="13" s="1"/>
  <c r="BX108" i="13" a="1"/>
  <c r="BX108" i="13" s="1"/>
  <c r="BZ108" i="13" a="1"/>
  <c r="BZ108" i="13" s="1"/>
  <c r="CB108" i="13" a="1"/>
  <c r="CB108" i="13" s="1"/>
  <c r="CD108" i="13" a="1"/>
  <c r="CD108" i="13" s="1"/>
  <c r="CF108" i="13" a="1"/>
  <c r="CF108" i="13" s="1"/>
  <c r="CH108" i="13" a="1"/>
  <c r="CH108" i="13" s="1"/>
  <c r="AL109" i="13" a="1"/>
  <c r="AL109" i="13" s="1"/>
  <c r="AN109" i="13" a="1"/>
  <c r="AN109" i="13" s="1"/>
  <c r="AP109" i="13" a="1"/>
  <c r="AP109" i="13" s="1"/>
  <c r="AR109" i="13" a="1"/>
  <c r="AR109" i="13" s="1"/>
  <c r="AT109" i="13" a="1"/>
  <c r="AT109" i="13" s="1"/>
  <c r="AV109" i="13" a="1"/>
  <c r="AV109" i="13" s="1"/>
  <c r="AX109" i="13" a="1"/>
  <c r="AX109" i="13" s="1"/>
  <c r="AZ109" i="13" a="1"/>
  <c r="AZ109" i="13" s="1"/>
  <c r="BB109" i="13" a="1"/>
  <c r="BB109" i="13" s="1"/>
  <c r="BD109" i="13" a="1"/>
  <c r="BD109" i="13" s="1"/>
  <c r="BF109" i="13" a="1"/>
  <c r="BF109" i="13" s="1"/>
  <c r="BH109" i="13" a="1"/>
  <c r="BH109" i="13" s="1"/>
  <c r="BJ109" i="13" a="1"/>
  <c r="BJ109" i="13" s="1"/>
  <c r="BL109" i="13" a="1"/>
  <c r="BL109" i="13" s="1"/>
  <c r="BN109" i="13" a="1"/>
  <c r="BN109" i="13" s="1"/>
  <c r="BP109" i="13" a="1"/>
  <c r="BP109" i="13" s="1"/>
  <c r="BR109" i="13" a="1"/>
  <c r="BR109" i="13" s="1"/>
  <c r="BT109" i="13" a="1"/>
  <c r="BT109" i="13" s="1"/>
  <c r="BV109" i="13" a="1"/>
  <c r="BV109" i="13" s="1"/>
  <c r="BX109" i="13" a="1"/>
  <c r="BX109" i="13" s="1"/>
  <c r="BZ109" i="13" a="1"/>
  <c r="BZ109" i="13" s="1"/>
  <c r="CB109" i="13" a="1"/>
  <c r="CB109" i="13" s="1"/>
  <c r="CD109" i="13" a="1"/>
  <c r="CD109" i="13" s="1"/>
  <c r="CF109" i="13" a="1"/>
  <c r="CF109" i="13" s="1"/>
  <c r="CH109" i="13" a="1"/>
  <c r="CH109" i="13" s="1"/>
  <c r="AL110" i="13" a="1"/>
  <c r="AL110" i="13" s="1"/>
  <c r="AN110" i="13" a="1"/>
  <c r="AN110" i="13" s="1"/>
  <c r="AP110" i="13" a="1"/>
  <c r="AP110" i="13" s="1"/>
  <c r="AR110" i="13" a="1"/>
  <c r="AR110" i="13" s="1"/>
  <c r="AT110" i="13" a="1"/>
  <c r="AT110" i="13" s="1"/>
  <c r="AV110" i="13" a="1"/>
  <c r="AV110" i="13" s="1"/>
  <c r="AX110" i="13" a="1"/>
  <c r="AX110" i="13" s="1"/>
  <c r="AZ110" i="13" a="1"/>
  <c r="AZ110" i="13" s="1"/>
  <c r="BB110" i="13" a="1"/>
  <c r="BB110" i="13" s="1"/>
  <c r="BD110" i="13" a="1"/>
  <c r="BD110" i="13" s="1"/>
  <c r="BF110" i="13" a="1"/>
  <c r="BF110" i="13" s="1"/>
  <c r="BH110" i="13" a="1"/>
  <c r="BH110" i="13" s="1"/>
  <c r="BJ110" i="13" a="1"/>
  <c r="BJ110" i="13" s="1"/>
  <c r="BL110" i="13" a="1"/>
  <c r="BL110" i="13" s="1"/>
  <c r="BN110" i="13" a="1"/>
  <c r="BN110" i="13" s="1"/>
  <c r="BP110" i="13" a="1"/>
  <c r="BP110" i="13" s="1"/>
  <c r="BR110" i="13" a="1"/>
  <c r="BR110" i="13" s="1"/>
  <c r="BT110" i="13" a="1"/>
  <c r="BT110" i="13" s="1"/>
  <c r="BV110" i="13" a="1"/>
  <c r="BV110" i="13" s="1"/>
  <c r="BX110" i="13" a="1"/>
  <c r="BX110" i="13" s="1"/>
  <c r="BZ110" i="13" a="1"/>
  <c r="BZ110" i="13" s="1"/>
  <c r="CB110" i="13" a="1"/>
  <c r="CB110" i="13" s="1"/>
  <c r="CD110" i="13" a="1"/>
  <c r="CD110" i="13" s="1"/>
  <c r="CF110" i="13" a="1"/>
  <c r="CF110" i="13" s="1"/>
  <c r="CH110" i="13" a="1"/>
  <c r="CH110" i="13" s="1"/>
  <c r="AL111" i="13" a="1"/>
  <c r="AL111" i="13" s="1"/>
  <c r="AN111" i="13" a="1"/>
  <c r="AN111" i="13" s="1"/>
  <c r="AP111" i="13" a="1"/>
  <c r="AP111" i="13" s="1"/>
  <c r="AR111" i="13" a="1"/>
  <c r="AR111" i="13" s="1"/>
  <c r="AT111" i="13" a="1"/>
  <c r="AT111" i="13" s="1"/>
  <c r="AV111" i="13" a="1"/>
  <c r="AV111" i="13" s="1"/>
  <c r="AX111" i="13" a="1"/>
  <c r="AX111" i="13" s="1"/>
  <c r="AZ111" i="13" a="1"/>
  <c r="AZ111" i="13" s="1"/>
  <c r="BB111" i="13" a="1"/>
  <c r="BB111" i="13" s="1"/>
  <c r="BD111" i="13" a="1"/>
  <c r="BD111" i="13" s="1"/>
  <c r="BF111" i="13" a="1"/>
  <c r="BF111" i="13" s="1"/>
  <c r="BH111" i="13" a="1"/>
  <c r="BH111" i="13" s="1"/>
  <c r="BJ111" i="13" a="1"/>
  <c r="BJ111" i="13" s="1"/>
  <c r="BL111" i="13" a="1"/>
  <c r="BL111" i="13" s="1"/>
  <c r="BN111" i="13" a="1"/>
  <c r="BN111" i="13" s="1"/>
  <c r="BP111" i="13" a="1"/>
  <c r="BP111" i="13" s="1"/>
  <c r="BR111" i="13" a="1"/>
  <c r="BR111" i="13" s="1"/>
  <c r="BT111" i="13" a="1"/>
  <c r="BT111" i="13" s="1"/>
  <c r="BV111" i="13" a="1"/>
  <c r="BV111" i="13" s="1"/>
  <c r="BX111" i="13" a="1"/>
  <c r="BX111" i="13" s="1"/>
  <c r="BZ111" i="13" a="1"/>
  <c r="BZ111" i="13" s="1"/>
  <c r="CB111" i="13" a="1"/>
  <c r="CB111" i="13" s="1"/>
  <c r="CD111" i="13" a="1"/>
  <c r="CD111" i="13" s="1"/>
  <c r="CF111" i="13" a="1"/>
  <c r="CF111" i="13" s="1"/>
  <c r="CH111" i="13" a="1"/>
  <c r="CH111" i="13" s="1"/>
  <c r="AL112" i="13" a="1"/>
  <c r="AL112" i="13" s="1"/>
  <c r="AN112" i="13" a="1"/>
  <c r="AN112" i="13" s="1"/>
  <c r="AP112" i="13" a="1"/>
  <c r="AP112" i="13" s="1"/>
  <c r="AR112" i="13" a="1"/>
  <c r="AR112" i="13" s="1"/>
  <c r="AT112" i="13" a="1"/>
  <c r="AT112" i="13" s="1"/>
  <c r="AV112" i="13" a="1"/>
  <c r="AV112" i="13" s="1"/>
  <c r="AX112" i="13" a="1"/>
  <c r="AX112" i="13" s="1"/>
  <c r="AZ112" i="13" a="1"/>
  <c r="AZ112" i="13" s="1"/>
  <c r="BB112" i="13" a="1"/>
  <c r="BB112" i="13" s="1"/>
  <c r="BD112" i="13" a="1"/>
  <c r="BD112" i="13" s="1"/>
  <c r="BF112" i="13" a="1"/>
  <c r="BF112" i="13" s="1"/>
  <c r="BH112" i="13" a="1"/>
  <c r="BH112" i="13" s="1"/>
  <c r="BJ112" i="13" a="1"/>
  <c r="BJ112" i="13" s="1"/>
  <c r="BL112" i="13" a="1"/>
  <c r="BL112" i="13" s="1"/>
  <c r="BN112" i="13" a="1"/>
  <c r="BN112" i="13" s="1"/>
  <c r="BP112" i="13" a="1"/>
  <c r="BP112" i="13" s="1"/>
  <c r="BR112" i="13" a="1"/>
  <c r="BR112" i="13" s="1"/>
  <c r="BT112" i="13" a="1"/>
  <c r="BT112" i="13" s="1"/>
  <c r="BV112" i="13" a="1"/>
  <c r="BV112" i="13" s="1"/>
  <c r="BX112" i="13" a="1"/>
  <c r="BX112" i="13" s="1"/>
  <c r="BZ112" i="13" a="1"/>
  <c r="BZ112" i="13" s="1"/>
  <c r="CB112" i="13" a="1"/>
  <c r="CB112" i="13" s="1"/>
  <c r="CD112" i="13" a="1"/>
  <c r="CD112" i="13" s="1"/>
  <c r="CF112" i="13" a="1"/>
  <c r="CF112" i="13" s="1"/>
  <c r="CH112" i="13" a="1"/>
  <c r="CH112" i="13" s="1"/>
  <c r="AL113" i="13" a="1"/>
  <c r="AL113" i="13" s="1"/>
  <c r="AN113" i="13" a="1"/>
  <c r="AN113" i="13" s="1"/>
  <c r="AP113" i="13" a="1"/>
  <c r="AP113" i="13" s="1"/>
  <c r="AR113" i="13" a="1"/>
  <c r="AR113" i="13" s="1"/>
  <c r="AT113" i="13" a="1"/>
  <c r="AT113" i="13" s="1"/>
  <c r="AV113" i="13" a="1"/>
  <c r="AV113" i="13" s="1"/>
  <c r="AX113" i="13" a="1"/>
  <c r="AX113" i="13" s="1"/>
  <c r="AZ113" i="13" a="1"/>
  <c r="AZ113" i="13" s="1"/>
  <c r="BB113" i="13" a="1"/>
  <c r="BB113" i="13" s="1"/>
  <c r="BD113" i="13" a="1"/>
  <c r="BD113" i="13" s="1"/>
  <c r="BF113" i="13" a="1"/>
  <c r="BF113" i="13" s="1"/>
  <c r="BH113" i="13" a="1"/>
  <c r="BH113" i="13" s="1"/>
  <c r="BJ113" i="13" a="1"/>
  <c r="BJ113" i="13" s="1"/>
  <c r="BL113" i="13" a="1"/>
  <c r="BL113" i="13" s="1"/>
  <c r="BN113" i="13" a="1"/>
  <c r="BN113" i="13" s="1"/>
  <c r="BP113" i="13" a="1"/>
  <c r="BP113" i="13" s="1"/>
  <c r="BR113" i="13" a="1"/>
  <c r="BR113" i="13" s="1"/>
  <c r="BT113" i="13" a="1"/>
  <c r="BT113" i="13" s="1"/>
  <c r="BV113" i="13" a="1"/>
  <c r="BV113" i="13" s="1"/>
  <c r="BX113" i="13" a="1"/>
  <c r="BX113" i="13" s="1"/>
  <c r="BZ113" i="13" a="1"/>
  <c r="BZ113" i="13" s="1"/>
  <c r="CB113" i="13" a="1"/>
  <c r="CB113" i="13" s="1"/>
  <c r="CD113" i="13" a="1"/>
  <c r="CD113" i="13" s="1"/>
  <c r="CF113" i="13" a="1"/>
  <c r="CF113" i="13" s="1"/>
  <c r="CH113" i="13" a="1"/>
  <c r="CH113" i="13" s="1"/>
  <c r="AL114" i="13" a="1"/>
  <c r="AL114" i="13" s="1"/>
  <c r="AN114" i="13" a="1"/>
  <c r="AN114" i="13" s="1"/>
  <c r="AP114" i="13" a="1"/>
  <c r="AP114" i="13" s="1"/>
  <c r="AR114" i="13" a="1"/>
  <c r="AR114" i="13" s="1"/>
  <c r="AT114" i="13" a="1"/>
  <c r="AT114" i="13" s="1"/>
  <c r="AV114" i="13" a="1"/>
  <c r="AV114" i="13" s="1"/>
  <c r="AX114" i="13" a="1"/>
  <c r="AX114" i="13" s="1"/>
  <c r="AZ114" i="13" a="1"/>
  <c r="AZ114" i="13" s="1"/>
  <c r="BB114" i="13" a="1"/>
  <c r="BB114" i="13" s="1"/>
  <c r="BD114" i="13" a="1"/>
  <c r="BD114" i="13" s="1"/>
  <c r="BF114" i="13" a="1"/>
  <c r="BF114" i="13" s="1"/>
  <c r="BH114" i="13" a="1"/>
  <c r="BH114" i="13" s="1"/>
  <c r="BJ114" i="13" a="1"/>
  <c r="BJ114" i="13" s="1"/>
  <c r="BL114" i="13" a="1"/>
  <c r="BL114" i="13" s="1"/>
  <c r="BN114" i="13" a="1"/>
  <c r="BN114" i="13" s="1"/>
  <c r="BP114" i="13" a="1"/>
  <c r="BP114" i="13" s="1"/>
  <c r="BR114" i="13" a="1"/>
  <c r="BR114" i="13" s="1"/>
  <c r="BT114" i="13" a="1"/>
  <c r="BT114" i="13" s="1"/>
  <c r="BV114" i="13" a="1"/>
  <c r="BV114" i="13" s="1"/>
  <c r="BX114" i="13" a="1"/>
  <c r="BX114" i="13" s="1"/>
  <c r="BZ114" i="13" a="1"/>
  <c r="BZ114" i="13" s="1"/>
  <c r="CB114" i="13" a="1"/>
  <c r="CB114" i="13" s="1"/>
  <c r="CD114" i="13" a="1"/>
  <c r="CD114" i="13" s="1"/>
  <c r="CF114" i="13" a="1"/>
  <c r="CF114" i="13" s="1"/>
  <c r="CH114" i="13" a="1"/>
  <c r="CH114" i="13" s="1"/>
  <c r="AL115" i="13" a="1"/>
  <c r="AL115" i="13" s="1"/>
  <c r="AN115" i="13" a="1"/>
  <c r="AN115" i="13" s="1"/>
  <c r="AP115" i="13" a="1"/>
  <c r="AP115" i="13" s="1"/>
  <c r="AR115" i="13" a="1"/>
  <c r="AR115" i="13" s="1"/>
  <c r="AT115" i="13" a="1"/>
  <c r="AT115" i="13" s="1"/>
  <c r="AV115" i="13" a="1"/>
  <c r="AV115" i="13" s="1"/>
  <c r="AX115" i="13" a="1"/>
  <c r="AX115" i="13" s="1"/>
  <c r="AZ115" i="13" a="1"/>
  <c r="AZ115" i="13" s="1"/>
  <c r="BB115" i="13" a="1"/>
  <c r="BB115" i="13" s="1"/>
  <c r="BD115" i="13" a="1"/>
  <c r="BD115" i="13" s="1"/>
  <c r="BF115" i="13" a="1"/>
  <c r="BF115" i="13" s="1"/>
  <c r="BH115" i="13" a="1"/>
  <c r="BH115" i="13" s="1"/>
  <c r="BJ115" i="13" a="1"/>
  <c r="BJ115" i="13" s="1"/>
  <c r="BL115" i="13" a="1"/>
  <c r="BL115" i="13" s="1"/>
  <c r="BN115" i="13" a="1"/>
  <c r="BN115" i="13" s="1"/>
  <c r="BP115" i="13" a="1"/>
  <c r="BP115" i="13" s="1"/>
  <c r="BR115" i="13" a="1"/>
  <c r="BR115" i="13" s="1"/>
  <c r="BT115" i="13" a="1"/>
  <c r="BT115" i="13" s="1"/>
  <c r="BV115" i="13" a="1"/>
  <c r="BV115" i="13" s="1"/>
  <c r="BX115" i="13" a="1"/>
  <c r="BX115" i="13" s="1"/>
  <c r="BZ115" i="13" a="1"/>
  <c r="BZ115" i="13" s="1"/>
  <c r="CB115" i="13" a="1"/>
  <c r="CB115" i="13" s="1"/>
  <c r="CD115" i="13" a="1"/>
  <c r="CD115" i="13" s="1"/>
  <c r="CF115" i="13" a="1"/>
  <c r="CF115" i="13" s="1"/>
  <c r="CH115" i="13" a="1"/>
  <c r="CH115" i="13" s="1"/>
  <c r="AL116" i="13" a="1"/>
  <c r="AL116" i="13" s="1"/>
  <c r="AN116" i="13" a="1"/>
  <c r="AN116" i="13" s="1"/>
  <c r="AP116" i="13" a="1"/>
  <c r="AP116" i="13" s="1"/>
  <c r="AR116" i="13" a="1"/>
  <c r="AR116" i="13" s="1"/>
  <c r="AT116" i="13" a="1"/>
  <c r="AT116" i="13" s="1"/>
  <c r="AV116" i="13" a="1"/>
  <c r="AV116" i="13" s="1"/>
  <c r="AX116" i="13" a="1"/>
  <c r="AX116" i="13" s="1"/>
  <c r="AZ116" i="13" a="1"/>
  <c r="AZ116" i="13" s="1"/>
  <c r="BB116" i="13" a="1"/>
  <c r="BB116" i="13" s="1"/>
  <c r="BD116" i="13" a="1"/>
  <c r="BD116" i="13" s="1"/>
  <c r="BF116" i="13" a="1"/>
  <c r="BF116" i="13" s="1"/>
  <c r="BH116" i="13" a="1"/>
  <c r="BH116" i="13" s="1"/>
  <c r="BJ116" i="13" a="1"/>
  <c r="BJ116" i="13" s="1"/>
  <c r="BL116" i="13" a="1"/>
  <c r="BL116" i="13" s="1"/>
  <c r="BN116" i="13" a="1"/>
  <c r="BN116" i="13" s="1"/>
  <c r="BP116" i="13" a="1"/>
  <c r="BP116" i="13" s="1"/>
  <c r="BR116" i="13" a="1"/>
  <c r="BR116" i="13" s="1"/>
  <c r="BT116" i="13" a="1"/>
  <c r="BT116" i="13" s="1"/>
  <c r="BV116" i="13" a="1"/>
  <c r="BV116" i="13" s="1"/>
  <c r="BX116" i="13" a="1"/>
  <c r="BX116" i="13" s="1"/>
  <c r="BZ116" i="13" a="1"/>
  <c r="BZ116" i="13" s="1"/>
  <c r="CB116" i="13" a="1"/>
  <c r="CB116" i="13" s="1"/>
  <c r="CD116" i="13" a="1"/>
  <c r="CD116" i="13" s="1"/>
  <c r="CF116" i="13" a="1"/>
  <c r="CF116" i="13" s="1"/>
  <c r="CH116" i="13" a="1"/>
  <c r="CH116" i="13" s="1"/>
  <c r="AL117" i="13" a="1"/>
  <c r="AL117" i="13" s="1"/>
  <c r="AN117" i="13" a="1"/>
  <c r="AN117" i="13" s="1"/>
  <c r="AP117" i="13" a="1"/>
  <c r="AP117" i="13" s="1"/>
  <c r="AR117" i="13" a="1"/>
  <c r="AR117" i="13" s="1"/>
  <c r="AT117" i="13" a="1"/>
  <c r="AT117" i="13" s="1"/>
  <c r="AV117" i="13" a="1"/>
  <c r="AV117" i="13" s="1"/>
  <c r="AX117" i="13" a="1"/>
  <c r="AX117" i="13" s="1"/>
  <c r="AZ117" i="13" a="1"/>
  <c r="AZ117" i="13" s="1"/>
  <c r="BB117" i="13" a="1"/>
  <c r="BB117" i="13" s="1"/>
  <c r="BD117" i="13" a="1"/>
  <c r="BD117" i="13" s="1"/>
  <c r="BF117" i="13" a="1"/>
  <c r="BF117" i="13" s="1"/>
  <c r="BH117" i="13" a="1"/>
  <c r="BH117" i="13" s="1"/>
  <c r="BJ117" i="13" a="1"/>
  <c r="BJ117" i="13" s="1"/>
  <c r="BL117" i="13" a="1"/>
  <c r="BL117" i="13" s="1"/>
  <c r="BN117" i="13" a="1"/>
  <c r="BN117" i="13" s="1"/>
  <c r="BP117" i="13" a="1"/>
  <c r="BP117" i="13" s="1"/>
  <c r="BR117" i="13" a="1"/>
  <c r="BR117" i="13" s="1"/>
  <c r="BT117" i="13" a="1"/>
  <c r="BT117" i="13" s="1"/>
  <c r="BV117" i="13" a="1"/>
  <c r="BV117" i="13" s="1"/>
  <c r="BX117" i="13" a="1"/>
  <c r="BX117" i="13" s="1"/>
  <c r="BZ117" i="13" a="1"/>
  <c r="BZ117" i="13" s="1"/>
  <c r="CB117" i="13" a="1"/>
  <c r="CB117" i="13" s="1"/>
  <c r="CD117" i="13" a="1"/>
  <c r="CD117" i="13" s="1"/>
  <c r="CF117" i="13" a="1"/>
  <c r="CF117" i="13" s="1"/>
  <c r="CH117" i="13" a="1"/>
  <c r="CH117" i="13" s="1"/>
  <c r="AL118" i="13" a="1"/>
  <c r="AL118" i="13" s="1"/>
  <c r="AN118" i="13" a="1"/>
  <c r="AN118" i="13" s="1"/>
  <c r="AP118" i="13" a="1"/>
  <c r="AP118" i="13" s="1"/>
  <c r="AR118" i="13" a="1"/>
  <c r="AR118" i="13" s="1"/>
  <c r="AT118" i="13" a="1"/>
  <c r="AT118" i="13" s="1"/>
  <c r="AV118" i="13" a="1"/>
  <c r="AV118" i="13" s="1"/>
  <c r="AX118" i="13" a="1"/>
  <c r="AX118" i="13" s="1"/>
  <c r="AZ118" i="13" a="1"/>
  <c r="AZ118" i="13" s="1"/>
  <c r="BB118" i="13" a="1"/>
  <c r="BB118" i="13" s="1"/>
  <c r="BD118" i="13" a="1"/>
  <c r="BD118" i="13" s="1"/>
  <c r="BF118" i="13" a="1"/>
  <c r="BF118" i="13" s="1"/>
  <c r="BH118" i="13" a="1"/>
  <c r="BH118" i="13" s="1"/>
  <c r="BJ118" i="13" a="1"/>
  <c r="BJ118" i="13" s="1"/>
  <c r="BL118" i="13" a="1"/>
  <c r="BL118" i="13" s="1"/>
  <c r="BN118" i="13" a="1"/>
  <c r="BN118" i="13" s="1"/>
  <c r="BP118" i="13" a="1"/>
  <c r="BP118" i="13" s="1"/>
  <c r="BR118" i="13" a="1"/>
  <c r="BR118" i="13" s="1"/>
  <c r="BT118" i="13" a="1"/>
  <c r="BT118" i="13" s="1"/>
  <c r="BV118" i="13" a="1"/>
  <c r="BV118" i="13" s="1"/>
  <c r="BX118" i="13" a="1"/>
  <c r="BX118" i="13" s="1"/>
  <c r="BZ118" i="13" a="1"/>
  <c r="BZ118" i="13" s="1"/>
  <c r="CB118" i="13" a="1"/>
  <c r="CB118" i="13" s="1"/>
  <c r="CD118" i="13" a="1"/>
  <c r="CD118" i="13" s="1"/>
  <c r="CF118" i="13" a="1"/>
  <c r="CF118" i="13" s="1"/>
  <c r="CH118" i="13" a="1"/>
  <c r="CH118" i="13" s="1"/>
  <c r="AL119" i="13" a="1"/>
  <c r="AL119" i="13" s="1"/>
  <c r="AN119" i="13" a="1"/>
  <c r="AN119" i="13" s="1"/>
  <c r="AP119" i="13" a="1"/>
  <c r="AP119" i="13" s="1"/>
  <c r="AR119" i="13" a="1"/>
  <c r="AR119" i="13" s="1"/>
  <c r="AT119" i="13" a="1"/>
  <c r="AT119" i="13" s="1"/>
  <c r="AV119" i="13" a="1"/>
  <c r="AV119" i="13" s="1"/>
  <c r="AX119" i="13" a="1"/>
  <c r="AX119" i="13" s="1"/>
  <c r="AZ119" i="13" a="1"/>
  <c r="AZ119" i="13" s="1"/>
  <c r="BB119" i="13" a="1"/>
  <c r="BB119" i="13" s="1"/>
  <c r="BD119" i="13" a="1"/>
  <c r="BD119" i="13" s="1"/>
  <c r="BF119" i="13" a="1"/>
  <c r="BF119" i="13" s="1"/>
  <c r="BH119" i="13" a="1"/>
  <c r="BH119" i="13" s="1"/>
  <c r="BJ119" i="13" a="1"/>
  <c r="BJ119" i="13" s="1"/>
  <c r="BL119" i="13" a="1"/>
  <c r="BL119" i="13" s="1"/>
  <c r="BN119" i="13" a="1"/>
  <c r="BN119" i="13" s="1"/>
  <c r="BP119" i="13" a="1"/>
  <c r="BP119" i="13" s="1"/>
  <c r="BR119" i="13" a="1"/>
  <c r="BR119" i="13" s="1"/>
  <c r="BT119" i="13" a="1"/>
  <c r="BT119" i="13" s="1"/>
  <c r="BV119" i="13" a="1"/>
  <c r="BV119" i="13" s="1"/>
  <c r="BX119" i="13" a="1"/>
  <c r="BX119" i="13" s="1"/>
  <c r="BZ119" i="13" a="1"/>
  <c r="BZ119" i="13" s="1"/>
  <c r="CB119" i="13" a="1"/>
  <c r="CB119" i="13" s="1"/>
  <c r="CD119" i="13" a="1"/>
  <c r="CD119" i="13" s="1"/>
  <c r="CF119" i="13" a="1"/>
  <c r="CF119" i="13" s="1"/>
  <c r="CH119" i="13" a="1"/>
  <c r="CH119" i="13" s="1"/>
  <c r="AL120" i="13" a="1"/>
  <c r="AL120" i="13" s="1"/>
  <c r="AN120" i="13" a="1"/>
  <c r="AN120" i="13" s="1"/>
  <c r="AP120" i="13" a="1"/>
  <c r="AP120" i="13" s="1"/>
  <c r="AR120" i="13" a="1"/>
  <c r="AR120" i="13" s="1"/>
  <c r="AT120" i="13" a="1"/>
  <c r="AT120" i="13" s="1"/>
  <c r="AV120" i="13" a="1"/>
  <c r="AV120" i="13" s="1"/>
  <c r="AX120" i="13" a="1"/>
  <c r="AX120" i="13" s="1"/>
  <c r="AZ120" i="13" a="1"/>
  <c r="AZ120" i="13" s="1"/>
  <c r="BB120" i="13" a="1"/>
  <c r="BB120" i="13" s="1"/>
  <c r="BD120" i="13" a="1"/>
  <c r="BD120" i="13" s="1"/>
  <c r="BF120" i="13" a="1"/>
  <c r="BF120" i="13" s="1"/>
  <c r="BH120" i="13" a="1"/>
  <c r="BH120" i="13" s="1"/>
  <c r="BJ120" i="13" a="1"/>
  <c r="BJ120" i="13" s="1"/>
  <c r="BL120" i="13" a="1"/>
  <c r="BL120" i="13" s="1"/>
  <c r="BN120" i="13" a="1"/>
  <c r="BN120" i="13" s="1"/>
  <c r="BP120" i="13" a="1"/>
  <c r="BP120" i="13" s="1"/>
  <c r="BR120" i="13" a="1"/>
  <c r="BR120" i="13" s="1"/>
  <c r="BT120" i="13" a="1"/>
  <c r="BT120" i="13" s="1"/>
  <c r="BV120" i="13" a="1"/>
  <c r="BV120" i="13" s="1"/>
  <c r="BX120" i="13" a="1"/>
  <c r="BX120" i="13" s="1"/>
  <c r="BZ120" i="13" a="1"/>
  <c r="BZ120" i="13" s="1"/>
  <c r="CB120" i="13" a="1"/>
  <c r="CB120" i="13" s="1"/>
  <c r="CD120" i="13" a="1"/>
  <c r="CD120" i="13" s="1"/>
  <c r="CF120" i="13" a="1"/>
  <c r="CF120" i="13" s="1"/>
  <c r="CH120" i="13" a="1"/>
  <c r="CH120" i="13" s="1"/>
  <c r="AL121" i="13" a="1"/>
  <c r="AL121" i="13" s="1"/>
  <c r="AN121" i="13" a="1"/>
  <c r="AN121" i="13" s="1"/>
  <c r="AP121" i="13" a="1"/>
  <c r="AP121" i="13" s="1"/>
  <c r="AR121" i="13" a="1"/>
  <c r="AR121" i="13" s="1"/>
  <c r="AT121" i="13" a="1"/>
  <c r="AT121" i="13" s="1"/>
  <c r="AV121" i="13" a="1"/>
  <c r="AV121" i="13" s="1"/>
  <c r="AX121" i="13" a="1"/>
  <c r="AX121" i="13" s="1"/>
  <c r="AZ121" i="13" a="1"/>
  <c r="AZ121" i="13" s="1"/>
  <c r="BB121" i="13" a="1"/>
  <c r="BB121" i="13" s="1"/>
  <c r="BD121" i="13" a="1"/>
  <c r="BD121" i="13" s="1"/>
  <c r="BF121" i="13" a="1"/>
  <c r="BF121" i="13" s="1"/>
  <c r="BH121" i="13" a="1"/>
  <c r="BH121" i="13" s="1"/>
  <c r="BJ121" i="13" a="1"/>
  <c r="BJ121" i="13" s="1"/>
  <c r="BL121" i="13" a="1"/>
  <c r="BL121" i="13" s="1"/>
  <c r="BN121" i="13" a="1"/>
  <c r="BN121" i="13" s="1"/>
  <c r="BP121" i="13" a="1"/>
  <c r="BP121" i="13" s="1"/>
  <c r="BR121" i="13" a="1"/>
  <c r="BR121" i="13" s="1"/>
  <c r="BT121" i="13" a="1"/>
  <c r="BT121" i="13" s="1"/>
  <c r="BV121" i="13" a="1"/>
  <c r="BV121" i="13" s="1"/>
  <c r="BX121" i="13" a="1"/>
  <c r="BX121" i="13" s="1"/>
  <c r="BZ121" i="13" a="1"/>
  <c r="BZ121" i="13" s="1"/>
  <c r="CB121" i="13" a="1"/>
  <c r="CB121" i="13" s="1"/>
  <c r="CD121" i="13" a="1"/>
  <c r="CD121" i="13" s="1"/>
  <c r="CF121" i="13" a="1"/>
  <c r="CF121" i="13" s="1"/>
  <c r="CH121" i="13" a="1"/>
  <c r="CH121" i="13" s="1"/>
  <c r="AL122" i="13" a="1"/>
  <c r="AL122" i="13" s="1"/>
  <c r="AN122" i="13" a="1"/>
  <c r="AN122" i="13" s="1"/>
  <c r="AP122" i="13" a="1"/>
  <c r="AP122" i="13" s="1"/>
  <c r="AR122" i="13" a="1"/>
  <c r="AR122" i="13" s="1"/>
  <c r="AT122" i="13" a="1"/>
  <c r="AT122" i="13" s="1"/>
  <c r="AV122" i="13" a="1"/>
  <c r="AV122" i="13" s="1"/>
  <c r="AX122" i="13" a="1"/>
  <c r="AX122" i="13" s="1"/>
  <c r="AZ122" i="13" a="1"/>
  <c r="AZ122" i="13" s="1"/>
  <c r="BB122" i="13" a="1"/>
  <c r="BB122" i="13" s="1"/>
  <c r="BD122" i="13" a="1"/>
  <c r="BD122" i="13" s="1"/>
  <c r="BF122" i="13" a="1"/>
  <c r="BF122" i="13" s="1"/>
  <c r="BH122" i="13" a="1"/>
  <c r="BH122" i="13" s="1"/>
  <c r="BJ122" i="13" a="1"/>
  <c r="BJ122" i="13" s="1"/>
  <c r="BL122" i="13" a="1"/>
  <c r="BL122" i="13" s="1"/>
  <c r="BN122" i="13" a="1"/>
  <c r="BN122" i="13" s="1"/>
  <c r="BP122" i="13" a="1"/>
  <c r="BP122" i="13" s="1"/>
  <c r="BR122" i="13" a="1"/>
  <c r="BR122" i="13" s="1"/>
  <c r="BT122" i="13" a="1"/>
  <c r="BT122" i="13" s="1"/>
  <c r="BV122" i="13" a="1"/>
  <c r="BV122" i="13" s="1"/>
  <c r="BX122" i="13" a="1"/>
  <c r="BX122" i="13" s="1"/>
  <c r="BZ122" i="13" a="1"/>
  <c r="BZ122" i="13" s="1"/>
  <c r="CB122" i="13" a="1"/>
  <c r="CB122" i="13" s="1"/>
  <c r="CD122" i="13" a="1"/>
  <c r="CD122" i="13" s="1"/>
  <c r="CF122" i="13" a="1"/>
  <c r="CF122" i="13" s="1"/>
  <c r="CH122" i="13" a="1"/>
  <c r="CH122" i="13" s="1"/>
  <c r="AL123" i="13" a="1"/>
  <c r="AL123" i="13" s="1"/>
  <c r="AN123" i="13" a="1"/>
  <c r="AN123" i="13" s="1"/>
  <c r="AP123" i="13" a="1"/>
  <c r="AP123" i="13" s="1"/>
  <c r="AR123" i="13" a="1"/>
  <c r="AR123" i="13" s="1"/>
  <c r="AT123" i="13" a="1"/>
  <c r="AT123" i="13" s="1"/>
  <c r="AV123" i="13" a="1"/>
  <c r="AV123" i="13" s="1"/>
  <c r="AX123" i="13" a="1"/>
  <c r="AX123" i="13" s="1"/>
  <c r="AZ123" i="13" a="1"/>
  <c r="AZ123" i="13" s="1"/>
  <c r="BB123" i="13" a="1"/>
  <c r="BB123" i="13" s="1"/>
  <c r="BD123" i="13" a="1"/>
  <c r="BD123" i="13" s="1"/>
  <c r="BF123" i="13" a="1"/>
  <c r="BF123" i="13" s="1"/>
  <c r="BH123" i="13" a="1"/>
  <c r="BH123" i="13" s="1"/>
  <c r="BJ123" i="13" a="1"/>
  <c r="BJ123" i="13" s="1"/>
  <c r="BL123" i="13" a="1"/>
  <c r="BL123" i="13" s="1"/>
  <c r="BN123" i="13" a="1"/>
  <c r="BN123" i="13" s="1"/>
  <c r="BP123" i="13" a="1"/>
  <c r="BP123" i="13" s="1"/>
  <c r="BR123" i="13" a="1"/>
  <c r="BR123" i="13" s="1"/>
  <c r="BT123" i="13" a="1"/>
  <c r="BT123" i="13" s="1"/>
  <c r="BV123" i="13" a="1"/>
  <c r="BV123" i="13" s="1"/>
  <c r="BX123" i="13" a="1"/>
  <c r="BX123" i="13" s="1"/>
  <c r="BZ123" i="13" a="1"/>
  <c r="BZ123" i="13" s="1"/>
  <c r="CB123" i="13" a="1"/>
  <c r="CB123" i="13" s="1"/>
  <c r="CD123" i="13" a="1"/>
  <c r="CD123" i="13" s="1"/>
  <c r="CF123" i="13" a="1"/>
  <c r="CF123" i="13" s="1"/>
  <c r="CH123" i="13" a="1"/>
  <c r="CH123" i="13" s="1"/>
  <c r="AL124" i="13" a="1"/>
  <c r="AL124" i="13" s="1"/>
  <c r="AN124" i="13" a="1"/>
  <c r="AN124" i="13" s="1"/>
  <c r="AP124" i="13" a="1"/>
  <c r="AP124" i="13" s="1"/>
  <c r="AR124" i="13" a="1"/>
  <c r="AR124" i="13" s="1"/>
  <c r="AT124" i="13" a="1"/>
  <c r="AT124" i="13" s="1"/>
  <c r="AV124" i="13" a="1"/>
  <c r="AV124" i="13" s="1"/>
  <c r="AX124" i="13" a="1"/>
  <c r="AX124" i="13" s="1"/>
  <c r="AZ124" i="13" a="1"/>
  <c r="AZ124" i="13" s="1"/>
  <c r="BB124" i="13" a="1"/>
  <c r="BB124" i="13" s="1"/>
  <c r="BD124" i="13" a="1"/>
  <c r="BD124" i="13" s="1"/>
  <c r="BF124" i="13" a="1"/>
  <c r="BF124" i="13" s="1"/>
  <c r="BH124" i="13" a="1"/>
  <c r="BH124" i="13" s="1"/>
  <c r="BJ124" i="13" a="1"/>
  <c r="BJ124" i="13" s="1"/>
  <c r="BL124" i="13" a="1"/>
  <c r="BL124" i="13" s="1"/>
  <c r="BN124" i="13" a="1"/>
  <c r="BN124" i="13" s="1"/>
  <c r="BP124" i="13" a="1"/>
  <c r="BP124" i="13" s="1"/>
  <c r="BR124" i="13" a="1"/>
  <c r="BR124" i="13" s="1"/>
  <c r="BT124" i="13" a="1"/>
  <c r="BT124" i="13" s="1"/>
  <c r="BV124" i="13" a="1"/>
  <c r="BV124" i="13" s="1"/>
  <c r="BX124" i="13" a="1"/>
  <c r="BX124" i="13" s="1"/>
  <c r="BZ124" i="13" a="1"/>
  <c r="BZ124" i="13" s="1"/>
  <c r="CB124" i="13" a="1"/>
  <c r="CB124" i="13" s="1"/>
  <c r="CD124" i="13" a="1"/>
  <c r="CD124" i="13" s="1"/>
  <c r="CF124" i="13" a="1"/>
  <c r="CF124" i="13" s="1"/>
  <c r="CH124" i="13" a="1"/>
  <c r="CH124" i="13" s="1"/>
  <c r="AL125" i="13" a="1"/>
  <c r="AL125" i="13" s="1"/>
  <c r="AN125" i="13" a="1"/>
  <c r="AN125" i="13" s="1"/>
  <c r="AP125" i="13" a="1"/>
  <c r="AP125" i="13" s="1"/>
  <c r="AR125" i="13" a="1"/>
  <c r="AR125" i="13" s="1"/>
  <c r="AT125" i="13" a="1"/>
  <c r="AT125" i="13" s="1"/>
  <c r="AV125" i="13" a="1"/>
  <c r="AV125" i="13" s="1"/>
  <c r="AX125" i="13" a="1"/>
  <c r="AX125" i="13" s="1"/>
  <c r="AZ125" i="13" a="1"/>
  <c r="AZ125" i="13" s="1"/>
  <c r="BB125" i="13" a="1"/>
  <c r="BB125" i="13" s="1"/>
  <c r="BD125" i="13" a="1"/>
  <c r="BD125" i="13" s="1"/>
  <c r="BF125" i="13" a="1"/>
  <c r="BF125" i="13" s="1"/>
  <c r="BH125" i="13" a="1"/>
  <c r="BH125" i="13" s="1"/>
  <c r="BJ125" i="13" a="1"/>
  <c r="BJ125" i="13" s="1"/>
  <c r="BL125" i="13" a="1"/>
  <c r="BL125" i="13" s="1"/>
  <c r="BN125" i="13" a="1"/>
  <c r="BN125" i="13" s="1"/>
  <c r="BP125" i="13" a="1"/>
  <c r="BP125" i="13" s="1"/>
  <c r="BR125" i="13" a="1"/>
  <c r="BR125" i="13" s="1"/>
  <c r="BT125" i="13" a="1"/>
  <c r="BT125" i="13" s="1"/>
  <c r="BV125" i="13" a="1"/>
  <c r="BV125" i="13" s="1"/>
  <c r="BX125" i="13" a="1"/>
  <c r="BX125" i="13" s="1"/>
  <c r="BZ125" i="13" a="1"/>
  <c r="BZ125" i="13" s="1"/>
  <c r="CB125" i="13" a="1"/>
  <c r="CB125" i="13" s="1"/>
  <c r="CD125" i="13" a="1"/>
  <c r="CD125" i="13" s="1"/>
  <c r="CF125" i="13" a="1"/>
  <c r="CF125" i="13" s="1"/>
  <c r="CH125" i="13" a="1"/>
  <c r="CH125" i="13" s="1"/>
  <c r="AL126" i="13" a="1"/>
  <c r="AL126" i="13" s="1"/>
  <c r="AN126" i="13" a="1"/>
  <c r="AN126" i="13" s="1"/>
  <c r="AP126" i="13" a="1"/>
  <c r="AP126" i="13" s="1"/>
  <c r="AR126" i="13" a="1"/>
  <c r="AR126" i="13" s="1"/>
  <c r="AT126" i="13" a="1"/>
  <c r="AT126" i="13" s="1"/>
  <c r="AV126" i="13" a="1"/>
  <c r="AV126" i="13" s="1"/>
  <c r="AX126" i="13" a="1"/>
  <c r="AX126" i="13" s="1"/>
  <c r="AZ126" i="13" a="1"/>
  <c r="AZ126" i="13" s="1"/>
  <c r="BB126" i="13" a="1"/>
  <c r="BB126" i="13" s="1"/>
  <c r="BD126" i="13" a="1"/>
  <c r="BD126" i="13" s="1"/>
  <c r="BF126" i="13" a="1"/>
  <c r="BF126" i="13" s="1"/>
  <c r="BH126" i="13" a="1"/>
  <c r="BH126" i="13" s="1"/>
  <c r="BJ126" i="13" a="1"/>
  <c r="BJ126" i="13" s="1"/>
  <c r="BL126" i="13" a="1"/>
  <c r="BL126" i="13" s="1"/>
  <c r="BN126" i="13" a="1"/>
  <c r="BN126" i="13" s="1"/>
  <c r="BP126" i="13" a="1"/>
  <c r="BP126" i="13" s="1"/>
  <c r="BR126" i="13" a="1"/>
  <c r="BR126" i="13" s="1"/>
  <c r="BT126" i="13" a="1"/>
  <c r="BT126" i="13" s="1"/>
  <c r="BV126" i="13" a="1"/>
  <c r="BV126" i="13" s="1"/>
  <c r="BX126" i="13" a="1"/>
  <c r="BX126" i="13" s="1"/>
  <c r="BZ126" i="13" a="1"/>
  <c r="BZ126" i="13" s="1"/>
  <c r="CB126" i="13" a="1"/>
  <c r="CB126" i="13" s="1"/>
  <c r="CD126" i="13" a="1"/>
  <c r="CD126" i="13" s="1"/>
  <c r="CF126" i="13" a="1"/>
  <c r="CF126" i="13" s="1"/>
  <c r="CH126" i="13" a="1"/>
  <c r="CH126" i="13" s="1"/>
  <c r="AL127" i="13" a="1"/>
  <c r="AL127" i="13" s="1"/>
  <c r="AN127" i="13" a="1"/>
  <c r="AN127" i="13" s="1"/>
  <c r="AP127" i="13" a="1"/>
  <c r="AP127" i="13" s="1"/>
  <c r="AR127" i="13" a="1"/>
  <c r="AR127" i="13" s="1"/>
  <c r="AT127" i="13" a="1"/>
  <c r="AT127" i="13" s="1"/>
  <c r="AV127" i="13" a="1"/>
  <c r="AV127" i="13" s="1"/>
  <c r="AX127" i="13" a="1"/>
  <c r="AX127" i="13" s="1"/>
  <c r="AZ127" i="13" a="1"/>
  <c r="AZ127" i="13" s="1"/>
  <c r="BB127" i="13" a="1"/>
  <c r="BB127" i="13" s="1"/>
  <c r="BD127" i="13" a="1"/>
  <c r="BD127" i="13" s="1"/>
  <c r="BF127" i="13" a="1"/>
  <c r="BF127" i="13" s="1"/>
  <c r="BH127" i="13" a="1"/>
  <c r="BH127" i="13" s="1"/>
  <c r="BJ127" i="13" a="1"/>
  <c r="BJ127" i="13" s="1"/>
  <c r="BL127" i="13" a="1"/>
  <c r="BL127" i="13" s="1"/>
  <c r="BN127" i="13" a="1"/>
  <c r="BN127" i="13" s="1"/>
  <c r="BP127" i="13" a="1"/>
  <c r="BP127" i="13" s="1"/>
  <c r="BR127" i="13" a="1"/>
  <c r="BR127" i="13" s="1"/>
  <c r="BT127" i="13" a="1"/>
  <c r="BT127" i="13" s="1"/>
  <c r="BV127" i="13" a="1"/>
  <c r="BV127" i="13" s="1"/>
  <c r="BX127" i="13" a="1"/>
  <c r="BX127" i="13" s="1"/>
  <c r="BZ127" i="13" a="1"/>
  <c r="BZ127" i="13" s="1"/>
  <c r="CB127" i="13" a="1"/>
  <c r="CB127" i="13" s="1"/>
  <c r="CD127" i="13" a="1"/>
  <c r="CD127" i="13" s="1"/>
  <c r="CF127" i="13" a="1"/>
  <c r="CF127" i="13" s="1"/>
  <c r="CH127" i="13" a="1"/>
  <c r="CH127" i="13" s="1"/>
  <c r="AL128" i="13" a="1"/>
  <c r="AL128" i="13" s="1"/>
  <c r="AN128" i="13" a="1"/>
  <c r="AN128" i="13" s="1"/>
  <c r="AP128" i="13" a="1"/>
  <c r="AP128" i="13" s="1"/>
  <c r="AR128" i="13" a="1"/>
  <c r="AR128" i="13" s="1"/>
  <c r="AT128" i="13" a="1"/>
  <c r="AT128" i="13" s="1"/>
  <c r="AV128" i="13" a="1"/>
  <c r="AV128" i="13" s="1"/>
  <c r="AX128" i="13" a="1"/>
  <c r="AX128" i="13" s="1"/>
  <c r="AZ128" i="13" a="1"/>
  <c r="AZ128" i="13" s="1"/>
  <c r="BB128" i="13" a="1"/>
  <c r="BB128" i="13" s="1"/>
  <c r="BD128" i="13" a="1"/>
  <c r="BD128" i="13" s="1"/>
  <c r="BF128" i="13" a="1"/>
  <c r="BF128" i="13" s="1"/>
  <c r="BH128" i="13" a="1"/>
  <c r="BH128" i="13" s="1"/>
  <c r="BJ128" i="13" a="1"/>
  <c r="BJ128" i="13" s="1"/>
  <c r="BL128" i="13" a="1"/>
  <c r="BL128" i="13" s="1"/>
  <c r="BN128" i="13" a="1"/>
  <c r="BN128" i="13" s="1"/>
  <c r="BP128" i="13" a="1"/>
  <c r="BP128" i="13" s="1"/>
  <c r="BR128" i="13" a="1"/>
  <c r="BR128" i="13" s="1"/>
  <c r="BT128" i="13" a="1"/>
  <c r="BT128" i="13" s="1"/>
  <c r="BV128" i="13" a="1"/>
  <c r="BV128" i="13" s="1"/>
  <c r="BX128" i="13" a="1"/>
  <c r="BX128" i="13" s="1"/>
  <c r="BZ128" i="13" a="1"/>
  <c r="BZ128" i="13" s="1"/>
  <c r="CB128" i="13" a="1"/>
  <c r="CB128" i="13" s="1"/>
  <c r="CD128" i="13" a="1"/>
  <c r="CD128" i="13" s="1"/>
  <c r="CF128" i="13" a="1"/>
  <c r="CF128" i="13" s="1"/>
  <c r="CH128" i="13" a="1"/>
  <c r="CH128" i="13" s="1"/>
  <c r="AL129" i="13" a="1"/>
  <c r="AL129" i="13" s="1"/>
  <c r="AN129" i="13" a="1"/>
  <c r="AN129" i="13" s="1"/>
  <c r="AP129" i="13" a="1"/>
  <c r="AP129" i="13" s="1"/>
  <c r="AR129" i="13" a="1"/>
  <c r="AR129" i="13" s="1"/>
  <c r="AT129" i="13" a="1"/>
  <c r="AT129" i="13" s="1"/>
  <c r="AV129" i="13" a="1"/>
  <c r="AV129" i="13" s="1"/>
  <c r="AX129" i="13" a="1"/>
  <c r="AX129" i="13" s="1"/>
  <c r="AZ129" i="13" a="1"/>
  <c r="AZ129" i="13" s="1"/>
  <c r="BB129" i="13" a="1"/>
  <c r="BB129" i="13" s="1"/>
  <c r="BD129" i="13" a="1"/>
  <c r="BD129" i="13" s="1"/>
  <c r="BF129" i="13" a="1"/>
  <c r="BF129" i="13" s="1"/>
  <c r="BH129" i="13" a="1"/>
  <c r="BH129" i="13" s="1"/>
  <c r="BJ129" i="13" a="1"/>
  <c r="BJ129" i="13" s="1"/>
  <c r="BL129" i="13" a="1"/>
  <c r="BL129" i="13" s="1"/>
  <c r="BN129" i="13" a="1"/>
  <c r="BN129" i="13" s="1"/>
  <c r="BP129" i="13" a="1"/>
  <c r="BP129" i="13" s="1"/>
  <c r="BR129" i="13" a="1"/>
  <c r="BR129" i="13" s="1"/>
  <c r="BT129" i="13" a="1"/>
  <c r="BT129" i="13" s="1"/>
  <c r="BV129" i="13" a="1"/>
  <c r="BV129" i="13" s="1"/>
  <c r="BX129" i="13" a="1"/>
  <c r="BX129" i="13" s="1"/>
  <c r="BZ129" i="13" a="1"/>
  <c r="BZ129" i="13" s="1"/>
  <c r="CB129" i="13" a="1"/>
  <c r="CB129" i="13" s="1"/>
  <c r="CD129" i="13" a="1"/>
  <c r="CD129" i="13" s="1"/>
  <c r="CF129" i="13" a="1"/>
  <c r="CF129" i="13" s="1"/>
  <c r="CH129" i="13" a="1"/>
  <c r="CH129" i="13" s="1"/>
  <c r="AL130" i="13" a="1"/>
  <c r="AL130" i="13" s="1"/>
  <c r="AN130" i="13" a="1"/>
  <c r="AN130" i="13" s="1"/>
  <c r="AP130" i="13" a="1"/>
  <c r="AP130" i="13" s="1"/>
  <c r="AR130" i="13" a="1"/>
  <c r="AR130" i="13" s="1"/>
  <c r="AT130" i="13" a="1"/>
  <c r="AT130" i="13" s="1"/>
  <c r="AV130" i="13" a="1"/>
  <c r="AV130" i="13" s="1"/>
  <c r="AX130" i="13" a="1"/>
  <c r="AX130" i="13" s="1"/>
  <c r="AZ130" i="13" a="1"/>
  <c r="AZ130" i="13" s="1"/>
  <c r="BB130" i="13" a="1"/>
  <c r="BB130" i="13" s="1"/>
  <c r="BD130" i="13" a="1"/>
  <c r="BD130" i="13" s="1"/>
  <c r="BF130" i="13" a="1"/>
  <c r="BF130" i="13" s="1"/>
  <c r="BH130" i="13" a="1"/>
  <c r="BH130" i="13" s="1"/>
  <c r="BJ130" i="13" a="1"/>
  <c r="BJ130" i="13" s="1"/>
  <c r="BL130" i="13" a="1"/>
  <c r="BL130" i="13" s="1"/>
  <c r="BN130" i="13" a="1"/>
  <c r="BN130" i="13" s="1"/>
  <c r="BP130" i="13" a="1"/>
  <c r="BP130" i="13" s="1"/>
  <c r="BR130" i="13" a="1"/>
  <c r="BR130" i="13" s="1"/>
  <c r="BT130" i="13" a="1"/>
  <c r="BT130" i="13" s="1"/>
  <c r="BV130" i="13" a="1"/>
  <c r="BV130" i="13" s="1"/>
  <c r="BX130" i="13" a="1"/>
  <c r="BX130" i="13" s="1"/>
  <c r="BZ130" i="13" a="1"/>
  <c r="BZ130" i="13" s="1"/>
  <c r="CB130" i="13" a="1"/>
  <c r="CB130" i="13" s="1"/>
  <c r="CD130" i="13" a="1"/>
  <c r="CD130" i="13" s="1"/>
  <c r="CF130" i="13" a="1"/>
  <c r="CF130" i="13" s="1"/>
  <c r="CH130" i="13" a="1"/>
  <c r="CH130" i="13" s="1"/>
  <c r="AL131" i="13" a="1"/>
  <c r="AL131" i="13" s="1"/>
  <c r="AN131" i="13" a="1"/>
  <c r="AN131" i="13" s="1"/>
  <c r="AP131" i="13" a="1"/>
  <c r="AP131" i="13" s="1"/>
  <c r="AR131" i="13" a="1"/>
  <c r="AR131" i="13" s="1"/>
  <c r="AT131" i="13" a="1"/>
  <c r="AT131" i="13" s="1"/>
  <c r="AV131" i="13" a="1"/>
  <c r="AV131" i="13" s="1"/>
  <c r="AX131" i="13" a="1"/>
  <c r="AX131" i="13" s="1"/>
  <c r="AZ131" i="13" a="1"/>
  <c r="AZ131" i="13" s="1"/>
  <c r="BB131" i="13" a="1"/>
  <c r="BB131" i="13" s="1"/>
  <c r="BD131" i="13" a="1"/>
  <c r="BD131" i="13" s="1"/>
  <c r="BF131" i="13" a="1"/>
  <c r="BF131" i="13" s="1"/>
  <c r="BH131" i="13" a="1"/>
  <c r="BH131" i="13" s="1"/>
  <c r="BJ131" i="13" a="1"/>
  <c r="BJ131" i="13" s="1"/>
  <c r="BL131" i="13" a="1"/>
  <c r="BL131" i="13" s="1"/>
  <c r="BN131" i="13" a="1"/>
  <c r="BN131" i="13" s="1"/>
  <c r="BP131" i="13" a="1"/>
  <c r="BP131" i="13" s="1"/>
  <c r="BR131" i="13" a="1"/>
  <c r="BR131" i="13" s="1"/>
  <c r="BT131" i="13" a="1"/>
  <c r="BT131" i="13" s="1"/>
  <c r="BV131" i="13" a="1"/>
  <c r="BV131" i="13" s="1"/>
  <c r="BX131" i="13" a="1"/>
  <c r="BX131" i="13" s="1"/>
  <c r="BZ131" i="13" a="1"/>
  <c r="BZ131" i="13" s="1"/>
  <c r="CB131" i="13" a="1"/>
  <c r="CB131" i="13" s="1"/>
  <c r="CD131" i="13" a="1"/>
  <c r="CD131" i="13" s="1"/>
  <c r="CF131" i="13" a="1"/>
  <c r="CF131" i="13" s="1"/>
  <c r="CH131" i="13" a="1"/>
  <c r="CH131" i="13" s="1"/>
  <c r="AL132" i="13" a="1"/>
  <c r="AL132" i="13" s="1"/>
  <c r="AN132" i="13" a="1"/>
  <c r="AN132" i="13" s="1"/>
  <c r="AP132" i="13" a="1"/>
  <c r="AP132" i="13" s="1"/>
  <c r="AR132" i="13" a="1"/>
  <c r="AR132" i="13" s="1"/>
  <c r="AT132" i="13" a="1"/>
  <c r="AT132" i="13" s="1"/>
  <c r="AV132" i="13" a="1"/>
  <c r="AV132" i="13" s="1"/>
  <c r="AX132" i="13" a="1"/>
  <c r="AX132" i="13" s="1"/>
  <c r="AZ132" i="13" a="1"/>
  <c r="AZ132" i="13" s="1"/>
  <c r="BB132" i="13" a="1"/>
  <c r="BB132" i="13" s="1"/>
  <c r="BD132" i="13" a="1"/>
  <c r="BD132" i="13" s="1"/>
  <c r="BF132" i="13" a="1"/>
  <c r="BF132" i="13" s="1"/>
  <c r="BH132" i="13" a="1"/>
  <c r="BH132" i="13" s="1"/>
  <c r="BJ132" i="13" a="1"/>
  <c r="BJ132" i="13" s="1"/>
  <c r="BL132" i="13" a="1"/>
  <c r="BL132" i="13" s="1"/>
  <c r="BN132" i="13" a="1"/>
  <c r="BN132" i="13" s="1"/>
  <c r="BP132" i="13" a="1"/>
  <c r="BP132" i="13" s="1"/>
  <c r="BR132" i="13" a="1"/>
  <c r="BR132" i="13" s="1"/>
  <c r="BT132" i="13" a="1"/>
  <c r="BT132" i="13" s="1"/>
  <c r="BV132" i="13" a="1"/>
  <c r="BV132" i="13" s="1"/>
  <c r="BX132" i="13" a="1"/>
  <c r="BX132" i="13" s="1"/>
  <c r="BZ132" i="13" a="1"/>
  <c r="BZ132" i="13" s="1"/>
  <c r="CB132" i="13" a="1"/>
  <c r="CB132" i="13" s="1"/>
  <c r="CD132" i="13" a="1"/>
  <c r="CD132" i="13" s="1"/>
  <c r="CF132" i="13" a="1"/>
  <c r="CF132" i="13" s="1"/>
  <c r="CH132" i="13" a="1"/>
  <c r="CH132" i="13" s="1"/>
  <c r="AL133" i="13" a="1"/>
  <c r="AL133" i="13" s="1"/>
  <c r="AN133" i="13" a="1"/>
  <c r="AN133" i="13" s="1"/>
  <c r="AP133" i="13" a="1"/>
  <c r="AP133" i="13" s="1"/>
  <c r="AR133" i="13" a="1"/>
  <c r="AR133" i="13" s="1"/>
  <c r="AT133" i="13" a="1"/>
  <c r="AT133" i="13" s="1"/>
  <c r="AV133" i="13" a="1"/>
  <c r="AV133" i="13" s="1"/>
  <c r="AX133" i="13" a="1"/>
  <c r="AX133" i="13" s="1"/>
  <c r="AZ133" i="13" a="1"/>
  <c r="AZ133" i="13" s="1"/>
  <c r="BB133" i="13" a="1"/>
  <c r="BB133" i="13" s="1"/>
  <c r="BD133" i="13" a="1"/>
  <c r="BD133" i="13" s="1"/>
  <c r="BF133" i="13" a="1"/>
  <c r="BF133" i="13" s="1"/>
  <c r="BH133" i="13" a="1"/>
  <c r="BH133" i="13" s="1"/>
  <c r="BJ133" i="13" a="1"/>
  <c r="BJ133" i="13" s="1"/>
  <c r="BL133" i="13" a="1"/>
  <c r="BL133" i="13" s="1"/>
  <c r="BN133" i="13" a="1"/>
  <c r="BN133" i="13" s="1"/>
  <c r="BP133" i="13" a="1"/>
  <c r="BP133" i="13" s="1"/>
  <c r="BR133" i="13" a="1"/>
  <c r="BR133" i="13" s="1"/>
  <c r="BT133" i="13" a="1"/>
  <c r="BT133" i="13" s="1"/>
  <c r="BV133" i="13" a="1"/>
  <c r="BV133" i="13" s="1"/>
  <c r="BX133" i="13" a="1"/>
  <c r="BX133" i="13" s="1"/>
  <c r="BZ133" i="13" a="1"/>
  <c r="BZ133" i="13" s="1"/>
  <c r="CB133" i="13" a="1"/>
  <c r="CB133" i="13" s="1"/>
  <c r="CD133" i="13" a="1"/>
  <c r="CD133" i="13" s="1"/>
  <c r="CF133" i="13" a="1"/>
  <c r="CF133" i="13" s="1"/>
  <c r="CH133" i="13" a="1"/>
  <c r="CH133" i="13" s="1"/>
  <c r="AL134" i="13" a="1"/>
  <c r="AL134" i="13" s="1"/>
  <c r="AN134" i="13" a="1"/>
  <c r="AN134" i="13" s="1"/>
  <c r="AP134" i="13" a="1"/>
  <c r="AP134" i="13" s="1"/>
  <c r="AR134" i="13" a="1"/>
  <c r="AR134" i="13" s="1"/>
  <c r="AT134" i="13" a="1"/>
  <c r="AT134" i="13" s="1"/>
  <c r="AV134" i="13" a="1"/>
  <c r="AV134" i="13" s="1"/>
  <c r="AX134" i="13" a="1"/>
  <c r="AX134" i="13" s="1"/>
  <c r="AZ134" i="13" a="1"/>
  <c r="AZ134" i="13" s="1"/>
  <c r="BB134" i="13" a="1"/>
  <c r="BB134" i="13" s="1"/>
  <c r="BD134" i="13" a="1"/>
  <c r="BD134" i="13" s="1"/>
  <c r="BF134" i="13" a="1"/>
  <c r="BF134" i="13" s="1"/>
  <c r="BH134" i="13" a="1"/>
  <c r="BH134" i="13" s="1"/>
  <c r="BJ134" i="13" a="1"/>
  <c r="BJ134" i="13" s="1"/>
  <c r="BL134" i="13" a="1"/>
  <c r="BL134" i="13" s="1"/>
  <c r="BN134" i="13" a="1"/>
  <c r="BN134" i="13" s="1"/>
  <c r="BP134" i="13" a="1"/>
  <c r="BP134" i="13" s="1"/>
  <c r="BR134" i="13" a="1"/>
  <c r="BR134" i="13" s="1"/>
  <c r="BT134" i="13" a="1"/>
  <c r="BT134" i="13" s="1"/>
  <c r="BV134" i="13" a="1"/>
  <c r="BV134" i="13" s="1"/>
  <c r="BX134" i="13" a="1"/>
  <c r="BX134" i="13" s="1"/>
  <c r="BZ134" i="13" a="1"/>
  <c r="BZ134" i="13" s="1"/>
  <c r="CB134" i="13" a="1"/>
  <c r="CB134" i="13" s="1"/>
  <c r="CD134" i="13" a="1"/>
  <c r="CD134" i="13" s="1"/>
  <c r="CF134" i="13" a="1"/>
  <c r="CF134" i="13" s="1"/>
  <c r="CH134" i="13" a="1"/>
  <c r="CH134" i="13" s="1"/>
  <c r="AL135" i="13" a="1"/>
  <c r="AL135" i="13" s="1"/>
  <c r="AN135" i="13" a="1"/>
  <c r="AN135" i="13" s="1"/>
  <c r="AP135" i="13" a="1"/>
  <c r="AP135" i="13" s="1"/>
  <c r="AR135" i="13" a="1"/>
  <c r="AR135" i="13" s="1"/>
  <c r="AT135" i="13" a="1"/>
  <c r="AT135" i="13" s="1"/>
  <c r="AV135" i="13" a="1"/>
  <c r="AV135" i="13" s="1"/>
  <c r="AX135" i="13" a="1"/>
  <c r="AX135" i="13" s="1"/>
  <c r="AZ135" i="13" a="1"/>
  <c r="AZ135" i="13" s="1"/>
  <c r="BB135" i="13" a="1"/>
  <c r="BB135" i="13" s="1"/>
  <c r="BD135" i="13" a="1"/>
  <c r="BD135" i="13" s="1"/>
  <c r="BF135" i="13" a="1"/>
  <c r="BF135" i="13" s="1"/>
  <c r="BH135" i="13" a="1"/>
  <c r="BH135" i="13" s="1"/>
  <c r="BJ135" i="13" a="1"/>
  <c r="BJ135" i="13" s="1"/>
  <c r="BL135" i="13" a="1"/>
  <c r="BL135" i="13" s="1"/>
  <c r="BN135" i="13" a="1"/>
  <c r="BN135" i="13" s="1"/>
  <c r="BP135" i="13" a="1"/>
  <c r="BP135" i="13" s="1"/>
  <c r="BR135" i="13" a="1"/>
  <c r="BR135" i="13" s="1"/>
  <c r="BT135" i="13" a="1"/>
  <c r="BT135" i="13" s="1"/>
  <c r="BV135" i="13" a="1"/>
  <c r="BV135" i="13" s="1"/>
  <c r="BX135" i="13" a="1"/>
  <c r="BX135" i="13" s="1"/>
  <c r="BZ135" i="13" a="1"/>
  <c r="BZ135" i="13" s="1"/>
  <c r="CB135" i="13" a="1"/>
  <c r="CB135" i="13" s="1"/>
  <c r="CD135" i="13" a="1"/>
  <c r="CD135" i="13" s="1"/>
  <c r="CF135" i="13" a="1"/>
  <c r="CF135" i="13" s="1"/>
  <c r="CH135" i="13" a="1"/>
  <c r="CH135" i="13" s="1"/>
  <c r="AL136" i="13" a="1"/>
  <c r="AL136" i="13" s="1"/>
  <c r="AN136" i="13" a="1"/>
  <c r="AN136" i="13" s="1"/>
  <c r="AP136" i="13" a="1"/>
  <c r="AP136" i="13" s="1"/>
  <c r="AR136" i="13" a="1"/>
  <c r="AR136" i="13" s="1"/>
  <c r="AT136" i="13" a="1"/>
  <c r="AT136" i="13" s="1"/>
  <c r="AV136" i="13" a="1"/>
  <c r="AV136" i="13" s="1"/>
  <c r="AX136" i="13" a="1"/>
  <c r="AX136" i="13" s="1"/>
  <c r="AZ136" i="13" a="1"/>
  <c r="AZ136" i="13" s="1"/>
  <c r="BB136" i="13" a="1"/>
  <c r="BB136" i="13" s="1"/>
  <c r="BD136" i="13" a="1"/>
  <c r="BD136" i="13" s="1"/>
  <c r="BF136" i="13" a="1"/>
  <c r="BF136" i="13" s="1"/>
  <c r="BH136" i="13" a="1"/>
  <c r="BH136" i="13" s="1"/>
  <c r="BJ136" i="13" a="1"/>
  <c r="BJ136" i="13" s="1"/>
  <c r="BL136" i="13" a="1"/>
  <c r="BL136" i="13" s="1"/>
  <c r="BN136" i="13" a="1"/>
  <c r="BN136" i="13" s="1"/>
  <c r="BP136" i="13" a="1"/>
  <c r="BP136" i="13" s="1"/>
  <c r="BR136" i="13" a="1"/>
  <c r="BR136" i="13" s="1"/>
  <c r="BT136" i="13" a="1"/>
  <c r="BT136" i="13" s="1"/>
  <c r="BV136" i="13" a="1"/>
  <c r="BV136" i="13" s="1"/>
  <c r="BX136" i="13" a="1"/>
  <c r="BX136" i="13" s="1"/>
  <c r="BZ136" i="13" a="1"/>
  <c r="BZ136" i="13" s="1"/>
  <c r="CB136" i="13" a="1"/>
  <c r="CB136" i="13" s="1"/>
  <c r="CD136" i="13" a="1"/>
  <c r="CD136" i="13" s="1"/>
  <c r="CF136" i="13" a="1"/>
  <c r="CF136" i="13" s="1"/>
  <c r="CH136" i="13" a="1"/>
  <c r="CH136" i="13" s="1"/>
  <c r="AL137" i="13" a="1"/>
  <c r="AL137" i="13" s="1"/>
  <c r="AN137" i="13" a="1"/>
  <c r="AN137" i="13" s="1"/>
  <c r="AP137" i="13" a="1"/>
  <c r="AP137" i="13" s="1"/>
  <c r="AR137" i="13" a="1"/>
  <c r="AR137" i="13" s="1"/>
  <c r="AT137" i="13" a="1"/>
  <c r="AT137" i="13" s="1"/>
  <c r="AV137" i="13" a="1"/>
  <c r="AV137" i="13" s="1"/>
  <c r="AX137" i="13" a="1"/>
  <c r="AX137" i="13" s="1"/>
  <c r="AZ137" i="13" a="1"/>
  <c r="AZ137" i="13" s="1"/>
  <c r="BB137" i="13" a="1"/>
  <c r="BB137" i="13" s="1"/>
  <c r="BD137" i="13" a="1"/>
  <c r="BD137" i="13" s="1"/>
  <c r="BF137" i="13" a="1"/>
  <c r="BF137" i="13" s="1"/>
  <c r="BH137" i="13" a="1"/>
  <c r="BH137" i="13" s="1"/>
  <c r="BJ137" i="13" a="1"/>
  <c r="BJ137" i="13" s="1"/>
  <c r="BL137" i="13" a="1"/>
  <c r="BL137" i="13" s="1"/>
  <c r="BN137" i="13" a="1"/>
  <c r="BN137" i="13" s="1"/>
  <c r="BP137" i="13" a="1"/>
  <c r="BP137" i="13" s="1"/>
  <c r="BR137" i="13" a="1"/>
  <c r="BR137" i="13" s="1"/>
  <c r="BT137" i="13" a="1"/>
  <c r="BT137" i="13" s="1"/>
  <c r="BV137" i="13" a="1"/>
  <c r="BV137" i="13" s="1"/>
  <c r="BX137" i="13" a="1"/>
  <c r="BX137" i="13" s="1"/>
  <c r="BZ137" i="13" a="1"/>
  <c r="BZ137" i="13" s="1"/>
  <c r="CB137" i="13" a="1"/>
  <c r="CB137" i="13" s="1"/>
  <c r="CD137" i="13" a="1"/>
  <c r="CD137" i="13" s="1"/>
  <c r="CF137" i="13" a="1"/>
  <c r="CF137" i="13" s="1"/>
  <c r="CH137" i="13" a="1"/>
  <c r="CH137" i="13" s="1"/>
  <c r="AL138" i="13" a="1"/>
  <c r="AL138" i="13" s="1"/>
  <c r="AN138" i="13" a="1"/>
  <c r="AN138" i="13" s="1"/>
  <c r="AP138" i="13" a="1"/>
  <c r="AP138" i="13" s="1"/>
  <c r="AR138" i="13" a="1"/>
  <c r="AR138" i="13" s="1"/>
  <c r="AT138" i="13" a="1"/>
  <c r="AT138" i="13" s="1"/>
  <c r="AV138" i="13" a="1"/>
  <c r="AV138" i="13" s="1"/>
  <c r="AX138" i="13" a="1"/>
  <c r="AX138" i="13" s="1"/>
  <c r="AZ138" i="13" a="1"/>
  <c r="AZ138" i="13" s="1"/>
  <c r="BB138" i="13" a="1"/>
  <c r="BB138" i="13" s="1"/>
  <c r="BD138" i="13" a="1"/>
  <c r="BD138" i="13" s="1"/>
  <c r="BF138" i="13" a="1"/>
  <c r="BF138" i="13" s="1"/>
  <c r="BH138" i="13" a="1"/>
  <c r="BH138" i="13" s="1"/>
  <c r="BJ138" i="13" a="1"/>
  <c r="BJ138" i="13" s="1"/>
  <c r="BL138" i="13" a="1"/>
  <c r="BL138" i="13" s="1"/>
  <c r="BN138" i="13" a="1"/>
  <c r="BN138" i="13" s="1"/>
  <c r="BP138" i="13" a="1"/>
  <c r="BP138" i="13" s="1"/>
  <c r="BR138" i="13" a="1"/>
  <c r="BR138" i="13" s="1"/>
  <c r="BT138" i="13" a="1"/>
  <c r="BT138" i="13" s="1"/>
  <c r="BV138" i="13" a="1"/>
  <c r="BV138" i="13" s="1"/>
  <c r="BX138" i="13" a="1"/>
  <c r="BX138" i="13" s="1"/>
  <c r="BZ138" i="13" a="1"/>
  <c r="BZ138" i="13" s="1"/>
  <c r="CB138" i="13" a="1"/>
  <c r="CB138" i="13" s="1"/>
  <c r="CD138" i="13" a="1"/>
  <c r="CD138" i="13" s="1"/>
  <c r="CF138" i="13" a="1"/>
  <c r="CF138" i="13" s="1"/>
  <c r="CH138" i="13" a="1"/>
  <c r="CH138" i="13" s="1"/>
  <c r="AL139" i="13" a="1"/>
  <c r="AL139" i="13" s="1"/>
  <c r="AN139" i="13" a="1"/>
  <c r="AN139" i="13" s="1"/>
  <c r="AP139" i="13" a="1"/>
  <c r="AP139" i="13" s="1"/>
  <c r="AR139" i="13" a="1"/>
  <c r="AR139" i="13" s="1"/>
  <c r="AT139" i="13" a="1"/>
  <c r="AT139" i="13" s="1"/>
  <c r="AV139" i="13" a="1"/>
  <c r="AV139" i="13" s="1"/>
  <c r="AX139" i="13" a="1"/>
  <c r="AX139" i="13" s="1"/>
  <c r="AZ139" i="13" a="1"/>
  <c r="AZ139" i="13" s="1"/>
  <c r="BB139" i="13" a="1"/>
  <c r="BB139" i="13" s="1"/>
  <c r="BD139" i="13" a="1"/>
  <c r="BD139" i="13" s="1"/>
  <c r="BF139" i="13" a="1"/>
  <c r="BF139" i="13" s="1"/>
  <c r="BH139" i="13" a="1"/>
  <c r="BH139" i="13" s="1"/>
  <c r="BJ139" i="13" a="1"/>
  <c r="BJ139" i="13" s="1"/>
  <c r="BL139" i="13" a="1"/>
  <c r="BL139" i="13" s="1"/>
  <c r="BN139" i="13" a="1"/>
  <c r="BN139" i="13" s="1"/>
  <c r="BP139" i="13" a="1"/>
  <c r="BP139" i="13" s="1"/>
  <c r="BR139" i="13" a="1"/>
  <c r="BR139" i="13" s="1"/>
  <c r="BT139" i="13" a="1"/>
  <c r="BT139" i="13" s="1"/>
  <c r="BV139" i="13" a="1"/>
  <c r="BV139" i="13" s="1"/>
  <c r="BX139" i="13" a="1"/>
  <c r="BX139" i="13" s="1"/>
  <c r="BZ139" i="13" a="1"/>
  <c r="BZ139" i="13" s="1"/>
  <c r="CB139" i="13" a="1"/>
  <c r="CB139" i="13" s="1"/>
  <c r="CD139" i="13" a="1"/>
  <c r="CD139" i="13" s="1"/>
  <c r="CF139" i="13" a="1"/>
  <c r="CF139" i="13" s="1"/>
  <c r="CH139" i="13" a="1"/>
  <c r="CH139" i="13" s="1"/>
  <c r="AL140" i="13" a="1"/>
  <c r="AL140" i="13" s="1"/>
  <c r="AN140" i="13" a="1"/>
  <c r="AN140" i="13" s="1"/>
  <c r="AP140" i="13" a="1"/>
  <c r="AP140" i="13" s="1"/>
  <c r="AR140" i="13" a="1"/>
  <c r="AR140" i="13" s="1"/>
  <c r="AT140" i="13" a="1"/>
  <c r="AT140" i="13" s="1"/>
  <c r="AV140" i="13" a="1"/>
  <c r="AV140" i="13" s="1"/>
  <c r="AX140" i="13" a="1"/>
  <c r="AX140" i="13" s="1"/>
  <c r="AZ140" i="13" a="1"/>
  <c r="AZ140" i="13" s="1"/>
  <c r="BB140" i="13" a="1"/>
  <c r="BB140" i="13" s="1"/>
  <c r="BD140" i="13" a="1"/>
  <c r="BD140" i="13" s="1"/>
  <c r="BF140" i="13" a="1"/>
  <c r="BF140" i="13" s="1"/>
  <c r="BH140" i="13" a="1"/>
  <c r="BH140" i="13" s="1"/>
  <c r="BJ140" i="13" a="1"/>
  <c r="BJ140" i="13" s="1"/>
  <c r="BL140" i="13" a="1"/>
  <c r="BL140" i="13" s="1"/>
  <c r="BN140" i="13" a="1"/>
  <c r="BN140" i="13" s="1"/>
  <c r="BP140" i="13" a="1"/>
  <c r="BP140" i="13" s="1"/>
  <c r="BR140" i="13" a="1"/>
  <c r="BR140" i="13" s="1"/>
  <c r="BT140" i="13" a="1"/>
  <c r="BT140" i="13" s="1"/>
  <c r="BV140" i="13" a="1"/>
  <c r="BV140" i="13" s="1"/>
  <c r="BX140" i="13" a="1"/>
  <c r="BX140" i="13" s="1"/>
  <c r="BZ140" i="13" a="1"/>
  <c r="BZ140" i="13" s="1"/>
  <c r="CB140" i="13" a="1"/>
  <c r="CB140" i="13" s="1"/>
  <c r="CD140" i="13" a="1"/>
  <c r="CD140" i="13" s="1"/>
  <c r="CF140" i="13" a="1"/>
  <c r="CF140" i="13" s="1"/>
  <c r="CH140" i="13" a="1"/>
  <c r="CH140" i="13" s="1"/>
  <c r="AL141" i="13" a="1"/>
  <c r="AL141" i="13" s="1"/>
  <c r="AN141" i="13" a="1"/>
  <c r="AN141" i="13" s="1"/>
  <c r="AP141" i="13" a="1"/>
  <c r="AP141" i="13" s="1"/>
  <c r="AR141" i="13" a="1"/>
  <c r="AR141" i="13" s="1"/>
  <c r="AT141" i="13" a="1"/>
  <c r="AT141" i="13" s="1"/>
  <c r="AV141" i="13" a="1"/>
  <c r="AV141" i="13" s="1"/>
  <c r="AX141" i="13" a="1"/>
  <c r="AX141" i="13" s="1"/>
  <c r="AZ141" i="13" a="1"/>
  <c r="AZ141" i="13" s="1"/>
  <c r="BB141" i="13" a="1"/>
  <c r="BB141" i="13" s="1"/>
  <c r="BD141" i="13" a="1"/>
  <c r="BD141" i="13" s="1"/>
  <c r="BF141" i="13" a="1"/>
  <c r="BF141" i="13" s="1"/>
  <c r="BH141" i="13" a="1"/>
  <c r="BH141" i="13" s="1"/>
  <c r="BJ141" i="13" a="1"/>
  <c r="BJ141" i="13" s="1"/>
  <c r="BL141" i="13" a="1"/>
  <c r="BL141" i="13" s="1"/>
  <c r="BN141" i="13" a="1"/>
  <c r="BN141" i="13" s="1"/>
  <c r="BP141" i="13" a="1"/>
  <c r="BP141" i="13" s="1"/>
  <c r="BR141" i="13" a="1"/>
  <c r="BR141" i="13" s="1"/>
  <c r="BT141" i="13" a="1"/>
  <c r="BT141" i="13" s="1"/>
  <c r="BV141" i="13" a="1"/>
  <c r="BV141" i="13" s="1"/>
  <c r="BX141" i="13" a="1"/>
  <c r="BX141" i="13" s="1"/>
  <c r="BZ141" i="13" a="1"/>
  <c r="BZ141" i="13" s="1"/>
  <c r="CB141" i="13" a="1"/>
  <c r="CB141" i="13" s="1"/>
  <c r="CD141" i="13" a="1"/>
  <c r="CD141" i="13" s="1"/>
  <c r="CF141" i="13" a="1"/>
  <c r="CF141" i="13" s="1"/>
  <c r="CH141" i="13" a="1"/>
  <c r="CH141" i="13" s="1"/>
  <c r="AL142" i="13" a="1"/>
  <c r="AL142" i="13" s="1"/>
  <c r="AN142" i="13" a="1"/>
  <c r="AN142" i="13" s="1"/>
  <c r="AP142" i="13" a="1"/>
  <c r="AP142" i="13" s="1"/>
  <c r="AR142" i="13" a="1"/>
  <c r="AR142" i="13" s="1"/>
  <c r="AT142" i="13" a="1"/>
  <c r="AT142" i="13" s="1"/>
  <c r="AV142" i="13" a="1"/>
  <c r="AV142" i="13" s="1"/>
  <c r="AX142" i="13" a="1"/>
  <c r="AX142" i="13" s="1"/>
  <c r="AZ142" i="13" a="1"/>
  <c r="AZ142" i="13" s="1"/>
  <c r="BB142" i="13" a="1"/>
  <c r="BB142" i="13" s="1"/>
  <c r="BD142" i="13" a="1"/>
  <c r="BD142" i="13" s="1"/>
  <c r="BF142" i="13" a="1"/>
  <c r="BF142" i="13" s="1"/>
  <c r="BH142" i="13" a="1"/>
  <c r="BH142" i="13" s="1"/>
  <c r="BJ142" i="13" a="1"/>
  <c r="BJ142" i="13" s="1"/>
  <c r="BL142" i="13" a="1"/>
  <c r="BL142" i="13" s="1"/>
  <c r="BN142" i="13" a="1"/>
  <c r="BN142" i="13" s="1"/>
  <c r="BP142" i="13" a="1"/>
  <c r="BP142" i="13" s="1"/>
  <c r="BR142" i="13" a="1"/>
  <c r="BR142" i="13" s="1"/>
  <c r="BT142" i="13" a="1"/>
  <c r="BT142" i="13" s="1"/>
  <c r="BV142" i="13" a="1"/>
  <c r="BV142" i="13" s="1"/>
  <c r="BX142" i="13" a="1"/>
  <c r="BX142" i="13" s="1"/>
  <c r="BZ142" i="13" a="1"/>
  <c r="BZ142" i="13" s="1"/>
  <c r="CB142" i="13" a="1"/>
  <c r="CB142" i="13" s="1"/>
  <c r="CD142" i="13" a="1"/>
  <c r="CD142" i="13" s="1"/>
  <c r="CF142" i="13" a="1"/>
  <c r="CF142" i="13" s="1"/>
  <c r="CH142" i="13" a="1"/>
  <c r="CH142" i="13" s="1"/>
  <c r="AL143" i="13" a="1"/>
  <c r="AL143" i="13" s="1"/>
  <c r="AN143" i="13" a="1"/>
  <c r="AN143" i="13" s="1"/>
  <c r="AP143" i="13" a="1"/>
  <c r="AP143" i="13" s="1"/>
  <c r="AR143" i="13" a="1"/>
  <c r="AR143" i="13" s="1"/>
  <c r="AT143" i="13" a="1"/>
  <c r="AT143" i="13" s="1"/>
  <c r="AV143" i="13" a="1"/>
  <c r="AV143" i="13" s="1"/>
  <c r="AX143" i="13" a="1"/>
  <c r="AX143" i="13" s="1"/>
  <c r="AZ143" i="13" a="1"/>
  <c r="AZ143" i="13" s="1"/>
  <c r="BB143" i="13" a="1"/>
  <c r="BB143" i="13" s="1"/>
  <c r="BD143" i="13" a="1"/>
  <c r="BD143" i="13" s="1"/>
  <c r="BF143" i="13" a="1"/>
  <c r="BF143" i="13" s="1"/>
  <c r="BH143" i="13" a="1"/>
  <c r="BH143" i="13" s="1"/>
  <c r="BJ143" i="13" a="1"/>
  <c r="BJ143" i="13" s="1"/>
  <c r="BL143" i="13" a="1"/>
  <c r="BL143" i="13" s="1"/>
  <c r="BN143" i="13" a="1"/>
  <c r="BN143" i="13" s="1"/>
  <c r="BP143" i="13" a="1"/>
  <c r="BP143" i="13" s="1"/>
  <c r="BR143" i="13" a="1"/>
  <c r="BR143" i="13" s="1"/>
  <c r="BT143" i="13" a="1"/>
  <c r="BT143" i="13" s="1"/>
  <c r="BV143" i="13" a="1"/>
  <c r="BV143" i="13" s="1"/>
  <c r="BX143" i="13" a="1"/>
  <c r="BX143" i="13" s="1"/>
  <c r="BZ143" i="13" a="1"/>
  <c r="BZ143" i="13" s="1"/>
  <c r="CB143" i="13" a="1"/>
  <c r="CB143" i="13" s="1"/>
  <c r="CD143" i="13" a="1"/>
  <c r="CD143" i="13" s="1"/>
  <c r="CF143" i="13" a="1"/>
  <c r="CF143" i="13" s="1"/>
  <c r="CH143" i="13" a="1"/>
  <c r="CH143" i="13" s="1"/>
  <c r="AL144" i="13" a="1"/>
  <c r="AL144" i="13" s="1"/>
  <c r="AN144" i="13" a="1"/>
  <c r="AN144" i="13" s="1"/>
  <c r="AP144" i="13" a="1"/>
  <c r="AP144" i="13" s="1"/>
  <c r="AR144" i="13" a="1"/>
  <c r="AR144" i="13" s="1"/>
  <c r="AT144" i="13" a="1"/>
  <c r="AT144" i="13" s="1"/>
  <c r="AV144" i="13" a="1"/>
  <c r="AV144" i="13" s="1"/>
  <c r="AX144" i="13" a="1"/>
  <c r="AX144" i="13" s="1"/>
  <c r="AZ144" i="13" a="1"/>
  <c r="AZ144" i="13" s="1"/>
  <c r="BB144" i="13" a="1"/>
  <c r="BB144" i="13" s="1"/>
  <c r="BD144" i="13" a="1"/>
  <c r="BD144" i="13" s="1"/>
  <c r="BF144" i="13" a="1"/>
  <c r="BF144" i="13" s="1"/>
  <c r="BH144" i="13" a="1"/>
  <c r="BH144" i="13" s="1"/>
  <c r="BJ144" i="13" a="1"/>
  <c r="BJ144" i="13" s="1"/>
  <c r="BL144" i="13" a="1"/>
  <c r="BL144" i="13" s="1"/>
  <c r="BN144" i="13" a="1"/>
  <c r="BN144" i="13" s="1"/>
  <c r="BP144" i="13" a="1"/>
  <c r="BP144" i="13" s="1"/>
  <c r="BR144" i="13" a="1"/>
  <c r="BR144" i="13" s="1"/>
  <c r="BT144" i="13" a="1"/>
  <c r="BT144" i="13" s="1"/>
  <c r="BV144" i="13" a="1"/>
  <c r="BV144" i="13" s="1"/>
  <c r="BX144" i="13" a="1"/>
  <c r="BX144" i="13" s="1"/>
  <c r="BZ144" i="13" a="1"/>
  <c r="BZ144" i="13" s="1"/>
  <c r="CB144" i="13" a="1"/>
  <c r="CB144" i="13" s="1"/>
  <c r="CD144" i="13" a="1"/>
  <c r="CD144" i="13" s="1"/>
  <c r="CF144" i="13" a="1"/>
  <c r="CF144" i="13" s="1"/>
  <c r="CH144" i="13" a="1"/>
  <c r="CH144" i="13" s="1"/>
  <c r="AL145" i="13" a="1"/>
  <c r="AL145" i="13" s="1"/>
  <c r="AN145" i="13" a="1"/>
  <c r="AN145" i="13" s="1"/>
  <c r="AP145" i="13" a="1"/>
  <c r="AP145" i="13" s="1"/>
  <c r="AR145" i="13" a="1"/>
  <c r="AR145" i="13" s="1"/>
  <c r="AT145" i="13" a="1"/>
  <c r="AT145" i="13" s="1"/>
  <c r="AV145" i="13" a="1"/>
  <c r="AV145" i="13" s="1"/>
  <c r="AX145" i="13" a="1"/>
  <c r="AX145" i="13" s="1"/>
  <c r="AZ145" i="13" a="1"/>
  <c r="AZ145" i="13" s="1"/>
  <c r="BB145" i="13" a="1"/>
  <c r="BB145" i="13" s="1"/>
  <c r="BD145" i="13" a="1"/>
  <c r="BD145" i="13" s="1"/>
  <c r="BF145" i="13" a="1"/>
  <c r="BF145" i="13" s="1"/>
  <c r="BH145" i="13" a="1"/>
  <c r="BH145" i="13" s="1"/>
  <c r="BJ145" i="13" a="1"/>
  <c r="BJ145" i="13" s="1"/>
  <c r="BL145" i="13" a="1"/>
  <c r="BL145" i="13" s="1"/>
  <c r="BN145" i="13" a="1"/>
  <c r="BN145" i="13" s="1"/>
  <c r="BP145" i="13" a="1"/>
  <c r="BP145" i="13" s="1"/>
  <c r="BR145" i="13" a="1"/>
  <c r="BR145" i="13" s="1"/>
  <c r="BT145" i="13" a="1"/>
  <c r="BT145" i="13" s="1"/>
  <c r="BV145" i="13" a="1"/>
  <c r="BV145" i="13" s="1"/>
  <c r="BX145" i="13" a="1"/>
  <c r="BX145" i="13" s="1"/>
  <c r="BZ145" i="13" a="1"/>
  <c r="BZ145" i="13" s="1"/>
  <c r="CB145" i="13" a="1"/>
  <c r="CB145" i="13" s="1"/>
  <c r="CD145" i="13" a="1"/>
  <c r="CD145" i="13" s="1"/>
  <c r="CF145" i="13" a="1"/>
  <c r="CF145" i="13" s="1"/>
  <c r="CH145" i="13" a="1"/>
  <c r="CH145" i="13" s="1"/>
  <c r="AL146" i="13" a="1"/>
  <c r="AL146" i="13" s="1"/>
  <c r="AN146" i="13" a="1"/>
  <c r="AN146" i="13" s="1"/>
  <c r="AP146" i="13" a="1"/>
  <c r="AP146" i="13" s="1"/>
  <c r="AR146" i="13" a="1"/>
  <c r="AR146" i="13" s="1"/>
  <c r="AT146" i="13" a="1"/>
  <c r="AT146" i="13" s="1"/>
  <c r="AV146" i="13" a="1"/>
  <c r="AV146" i="13" s="1"/>
  <c r="AX146" i="13" a="1"/>
  <c r="AX146" i="13" s="1"/>
  <c r="AZ146" i="13" a="1"/>
  <c r="AZ146" i="13" s="1"/>
  <c r="BB146" i="13" a="1"/>
  <c r="BB146" i="13" s="1"/>
  <c r="BD146" i="13" a="1"/>
  <c r="BD146" i="13" s="1"/>
  <c r="BF146" i="13" a="1"/>
  <c r="BF146" i="13" s="1"/>
  <c r="BH146" i="13" a="1"/>
  <c r="BH146" i="13" s="1"/>
  <c r="BJ146" i="13" a="1"/>
  <c r="BJ146" i="13" s="1"/>
  <c r="BL146" i="13" a="1"/>
  <c r="BL146" i="13" s="1"/>
  <c r="BN146" i="13" a="1"/>
  <c r="BN146" i="13" s="1"/>
  <c r="BP146" i="13" a="1"/>
  <c r="BP146" i="13" s="1"/>
  <c r="BR146" i="13" a="1"/>
  <c r="BR146" i="13" s="1"/>
  <c r="BT146" i="13" a="1"/>
  <c r="BT146" i="13" s="1"/>
  <c r="BV146" i="13" a="1"/>
  <c r="BV146" i="13" s="1"/>
  <c r="BX146" i="13" a="1"/>
  <c r="BX146" i="13" s="1"/>
  <c r="BZ146" i="13" a="1"/>
  <c r="BZ146" i="13" s="1"/>
  <c r="CB146" i="13" a="1"/>
  <c r="CB146" i="13" s="1"/>
  <c r="CD146" i="13" a="1"/>
  <c r="CD146" i="13" s="1"/>
  <c r="CF146" i="13" a="1"/>
  <c r="CF146" i="13" s="1"/>
  <c r="CH146" i="13" a="1"/>
  <c r="CH146" i="13" s="1"/>
  <c r="AL147" i="13" a="1"/>
  <c r="AL147" i="13" s="1"/>
  <c r="AN147" i="13" a="1"/>
  <c r="AN147" i="13" s="1"/>
  <c r="AP147" i="13" a="1"/>
  <c r="AP147" i="13" s="1"/>
  <c r="AR147" i="13" a="1"/>
  <c r="AR147" i="13" s="1"/>
  <c r="AT147" i="13" a="1"/>
  <c r="AT147" i="13" s="1"/>
  <c r="AV147" i="13" a="1"/>
  <c r="AV147" i="13" s="1"/>
  <c r="AX147" i="13" a="1"/>
  <c r="AX147" i="13" s="1"/>
  <c r="AZ147" i="13" a="1"/>
  <c r="AZ147" i="13" s="1"/>
  <c r="BB147" i="13" a="1"/>
  <c r="BB147" i="13" s="1"/>
  <c r="BD147" i="13" a="1"/>
  <c r="BD147" i="13" s="1"/>
  <c r="BF147" i="13" a="1"/>
  <c r="BF147" i="13" s="1"/>
  <c r="BH147" i="13" a="1"/>
  <c r="BH147" i="13" s="1"/>
  <c r="BJ147" i="13" a="1"/>
  <c r="BJ147" i="13" s="1"/>
  <c r="BL147" i="13" a="1"/>
  <c r="BL147" i="13" s="1"/>
  <c r="BN147" i="13" a="1"/>
  <c r="BN147" i="13" s="1"/>
  <c r="BP147" i="13" a="1"/>
  <c r="BP147" i="13" s="1"/>
  <c r="BR147" i="13" a="1"/>
  <c r="BR147" i="13" s="1"/>
  <c r="BT147" i="13" a="1"/>
  <c r="BT147" i="13" s="1"/>
  <c r="BV147" i="13" a="1"/>
  <c r="BV147" i="13" s="1"/>
  <c r="BX147" i="13" a="1"/>
  <c r="BX147" i="13" s="1"/>
  <c r="BZ147" i="13" a="1"/>
  <c r="BZ147" i="13" s="1"/>
  <c r="CB147" i="13" a="1"/>
  <c r="CB147" i="13" s="1"/>
  <c r="CD147" i="13" a="1"/>
  <c r="CD147" i="13" s="1"/>
  <c r="CF147" i="13" a="1"/>
  <c r="CF147" i="13" s="1"/>
  <c r="CH147" i="13" a="1"/>
  <c r="CH147" i="13" s="1"/>
  <c r="AL148" i="13" a="1"/>
  <c r="AL148" i="13" s="1"/>
  <c r="AN148" i="13" a="1"/>
  <c r="AN148" i="13" s="1"/>
  <c r="AP148" i="13" a="1"/>
  <c r="AP148" i="13" s="1"/>
  <c r="AR148" i="13" a="1"/>
  <c r="AR148" i="13" s="1"/>
  <c r="AT148" i="13" a="1"/>
  <c r="AT148" i="13" s="1"/>
  <c r="AV148" i="13" a="1"/>
  <c r="AV148" i="13" s="1"/>
  <c r="AX148" i="13" a="1"/>
  <c r="AX148" i="13" s="1"/>
  <c r="AZ148" i="13" a="1"/>
  <c r="AZ148" i="13" s="1"/>
  <c r="BB148" i="13" a="1"/>
  <c r="BB148" i="13" s="1"/>
  <c r="BD148" i="13" a="1"/>
  <c r="BD148" i="13" s="1"/>
  <c r="BF148" i="13" a="1"/>
  <c r="BF148" i="13" s="1"/>
  <c r="BH148" i="13" a="1"/>
  <c r="BH148" i="13" s="1"/>
  <c r="BJ148" i="13" a="1"/>
  <c r="BJ148" i="13" s="1"/>
  <c r="BL148" i="13" a="1"/>
  <c r="BL148" i="13" s="1"/>
  <c r="BN148" i="13" a="1"/>
  <c r="BN148" i="13" s="1"/>
  <c r="BP148" i="13" a="1"/>
  <c r="BP148" i="13" s="1"/>
  <c r="BR148" i="13" a="1"/>
  <c r="BR148" i="13" s="1"/>
  <c r="BT148" i="13" a="1"/>
  <c r="BT148" i="13" s="1"/>
  <c r="BV148" i="13" a="1"/>
  <c r="BV148" i="13" s="1"/>
  <c r="BX148" i="13" a="1"/>
  <c r="BX148" i="13" s="1"/>
  <c r="BZ148" i="13" a="1"/>
  <c r="BZ148" i="13" s="1"/>
  <c r="CB148" i="13" a="1"/>
  <c r="CB148" i="13" s="1"/>
  <c r="CD148" i="13" a="1"/>
  <c r="CD148" i="13" s="1"/>
  <c r="CF148" i="13" a="1"/>
  <c r="CF148" i="13" s="1"/>
  <c r="CH148" i="13" a="1"/>
  <c r="CH148" i="13" s="1"/>
  <c r="AL149" i="13" a="1"/>
  <c r="AL149" i="13" s="1"/>
  <c r="AN149" i="13" a="1"/>
  <c r="AN149" i="13" s="1"/>
  <c r="AP149" i="13" a="1"/>
  <c r="AP149" i="13" s="1"/>
  <c r="AR149" i="13" a="1"/>
  <c r="AR149" i="13" s="1"/>
  <c r="AT149" i="13" a="1"/>
  <c r="AT149" i="13" s="1"/>
  <c r="AV149" i="13" a="1"/>
  <c r="AV149" i="13" s="1"/>
  <c r="AX149" i="13" a="1"/>
  <c r="AX149" i="13" s="1"/>
  <c r="AZ149" i="13" a="1"/>
  <c r="AZ149" i="13" s="1"/>
  <c r="BB149" i="13" a="1"/>
  <c r="BB149" i="13" s="1"/>
  <c r="BD149" i="13" a="1"/>
  <c r="BD149" i="13" s="1"/>
  <c r="BF149" i="13" a="1"/>
  <c r="BF149" i="13" s="1"/>
  <c r="BH149" i="13" a="1"/>
  <c r="BH149" i="13" s="1"/>
  <c r="BJ149" i="13" a="1"/>
  <c r="BJ149" i="13" s="1"/>
  <c r="BL149" i="13" a="1"/>
  <c r="BL149" i="13" s="1"/>
  <c r="BN149" i="13" a="1"/>
  <c r="BN149" i="13" s="1"/>
  <c r="BP149" i="13" a="1"/>
  <c r="BP149" i="13" s="1"/>
  <c r="BR149" i="13" a="1"/>
  <c r="BR149" i="13" s="1"/>
  <c r="BT149" i="13" a="1"/>
  <c r="BT149" i="13" s="1"/>
  <c r="BV149" i="13" a="1"/>
  <c r="BV149" i="13" s="1"/>
  <c r="BX149" i="13" a="1"/>
  <c r="BX149" i="13" s="1"/>
  <c r="BZ149" i="13" a="1"/>
  <c r="BZ149" i="13" s="1"/>
  <c r="CB149" i="13" a="1"/>
  <c r="CB149" i="13" s="1"/>
  <c r="CD149" i="13" a="1"/>
  <c r="CD149" i="13" s="1"/>
  <c r="CF149" i="13" a="1"/>
  <c r="CF149" i="13" s="1"/>
  <c r="CH149" i="13" a="1"/>
  <c r="CH149" i="13" s="1"/>
  <c r="AL150" i="13" a="1"/>
  <c r="AL150" i="13" s="1"/>
  <c r="AN150" i="13" a="1"/>
  <c r="AN150" i="13" s="1"/>
  <c r="AP150" i="13" a="1"/>
  <c r="AP150" i="13" s="1"/>
  <c r="AR150" i="13" a="1"/>
  <c r="AR150" i="13" s="1"/>
  <c r="AT150" i="13" a="1"/>
  <c r="AT150" i="13" s="1"/>
  <c r="AV150" i="13" a="1"/>
  <c r="AV150" i="13" s="1"/>
  <c r="AX150" i="13" a="1"/>
  <c r="AX150" i="13" s="1"/>
  <c r="AZ150" i="13" a="1"/>
  <c r="AZ150" i="13" s="1"/>
  <c r="BB150" i="13" a="1"/>
  <c r="BB150" i="13" s="1"/>
  <c r="BD150" i="13" a="1"/>
  <c r="BD150" i="13" s="1"/>
  <c r="BF150" i="13" a="1"/>
  <c r="BF150" i="13" s="1"/>
  <c r="BH150" i="13" a="1"/>
  <c r="BH150" i="13" s="1"/>
  <c r="BJ150" i="13" a="1"/>
  <c r="BJ150" i="13" s="1"/>
  <c r="BL150" i="13" a="1"/>
  <c r="BL150" i="13" s="1"/>
  <c r="BN150" i="13" a="1"/>
  <c r="BN150" i="13" s="1"/>
  <c r="BP150" i="13" a="1"/>
  <c r="BP150" i="13" s="1"/>
  <c r="BR150" i="13" a="1"/>
  <c r="BR150" i="13" s="1"/>
  <c r="BT150" i="13" a="1"/>
  <c r="BT150" i="13" s="1"/>
  <c r="BV150" i="13" a="1"/>
  <c r="BV150" i="13" s="1"/>
  <c r="BX150" i="13" a="1"/>
  <c r="BX150" i="13" s="1"/>
  <c r="BZ150" i="13" a="1"/>
  <c r="BZ150" i="13" s="1"/>
  <c r="CB150" i="13" a="1"/>
  <c r="CB150" i="13" s="1"/>
  <c r="CD150" i="13" a="1"/>
  <c r="CD150" i="13" s="1"/>
  <c r="CF150" i="13" a="1"/>
  <c r="CF150" i="13" s="1"/>
  <c r="CH150" i="13" a="1"/>
  <c r="CH150" i="13" s="1"/>
  <c r="AL151" i="13" a="1"/>
  <c r="AL151" i="13" s="1"/>
  <c r="AN151" i="13" a="1"/>
  <c r="AN151" i="13" s="1"/>
  <c r="AP151" i="13" a="1"/>
  <c r="AP151" i="13" s="1"/>
  <c r="AR151" i="13" a="1"/>
  <c r="AR151" i="13" s="1"/>
  <c r="AT151" i="13" a="1"/>
  <c r="AT151" i="13" s="1"/>
  <c r="AV151" i="13" a="1"/>
  <c r="AV151" i="13" s="1"/>
  <c r="AX151" i="13" a="1"/>
  <c r="AX151" i="13" s="1"/>
  <c r="AZ151" i="13" a="1"/>
  <c r="AZ151" i="13" s="1"/>
  <c r="BB151" i="13" a="1"/>
  <c r="BB151" i="13" s="1"/>
  <c r="BD151" i="13" a="1"/>
  <c r="BD151" i="13" s="1"/>
  <c r="BF151" i="13" a="1"/>
  <c r="BF151" i="13" s="1"/>
  <c r="BH151" i="13" a="1"/>
  <c r="BH151" i="13" s="1"/>
  <c r="BJ151" i="13" a="1"/>
  <c r="BJ151" i="13" s="1"/>
  <c r="BL151" i="13" a="1"/>
  <c r="BL151" i="13" s="1"/>
  <c r="BN151" i="13" a="1"/>
  <c r="BN151" i="13" s="1"/>
  <c r="BP151" i="13" a="1"/>
  <c r="BP151" i="13" s="1"/>
  <c r="BR151" i="13" a="1"/>
  <c r="BR151" i="13" s="1"/>
  <c r="BT151" i="13" a="1"/>
  <c r="BT151" i="13" s="1"/>
  <c r="BV151" i="13" a="1"/>
  <c r="BV151" i="13" s="1"/>
  <c r="BX151" i="13" a="1"/>
  <c r="BX151" i="13" s="1"/>
  <c r="BZ151" i="13" a="1"/>
  <c r="BZ151" i="13" s="1"/>
  <c r="CB151" i="13" a="1"/>
  <c r="CB151" i="13" s="1"/>
  <c r="CD151" i="13" a="1"/>
  <c r="CD151" i="13" s="1"/>
  <c r="CF151" i="13" a="1"/>
  <c r="CF151" i="13" s="1"/>
  <c r="CH151" i="13" a="1"/>
  <c r="CH151" i="13" s="1"/>
  <c r="AL152" i="13" a="1"/>
  <c r="AL152" i="13" s="1"/>
  <c r="AN152" i="13" a="1"/>
  <c r="AN152" i="13" s="1"/>
  <c r="AP152" i="13" a="1"/>
  <c r="AP152" i="13" s="1"/>
  <c r="AR152" i="13" a="1"/>
  <c r="AR152" i="13" s="1"/>
  <c r="AT152" i="13" a="1"/>
  <c r="AT152" i="13" s="1"/>
  <c r="AV152" i="13" a="1"/>
  <c r="AV152" i="13" s="1"/>
  <c r="AX152" i="13" a="1"/>
  <c r="AX152" i="13" s="1"/>
  <c r="AZ152" i="13" a="1"/>
  <c r="AZ152" i="13" s="1"/>
  <c r="BB152" i="13" a="1"/>
  <c r="BB152" i="13" s="1"/>
  <c r="BD152" i="13" a="1"/>
  <c r="BD152" i="13" s="1"/>
  <c r="BF152" i="13" a="1"/>
  <c r="BF152" i="13" s="1"/>
  <c r="BH152" i="13" a="1"/>
  <c r="BH152" i="13" s="1"/>
  <c r="BJ152" i="13" a="1"/>
  <c r="BJ152" i="13" s="1"/>
  <c r="BL152" i="13" a="1"/>
  <c r="BL152" i="13" s="1"/>
  <c r="BN152" i="13" a="1"/>
  <c r="BN152" i="13" s="1"/>
  <c r="BP152" i="13" a="1"/>
  <c r="BP152" i="13" s="1"/>
  <c r="BR152" i="13" a="1"/>
  <c r="BR152" i="13" s="1"/>
  <c r="BT152" i="13" a="1"/>
  <c r="BT152" i="13" s="1"/>
  <c r="BV152" i="13" a="1"/>
  <c r="BV152" i="13" s="1"/>
  <c r="BX152" i="13" a="1"/>
  <c r="BX152" i="13" s="1"/>
  <c r="BZ152" i="13" a="1"/>
  <c r="BZ152" i="13" s="1"/>
  <c r="CB152" i="13" a="1"/>
  <c r="CB152" i="13" s="1"/>
  <c r="CD152" i="13" a="1"/>
  <c r="CD152" i="13" s="1"/>
  <c r="CF152" i="13" a="1"/>
  <c r="CF152" i="13" s="1"/>
  <c r="CH152" i="13" a="1"/>
  <c r="CH152" i="13" s="1"/>
  <c r="AL153" i="13" a="1"/>
  <c r="AL153" i="13" s="1"/>
  <c r="AN153" i="13" a="1"/>
  <c r="AN153" i="13" s="1"/>
  <c r="AP153" i="13" a="1"/>
  <c r="AP153" i="13" s="1"/>
  <c r="AR153" i="13" a="1"/>
  <c r="AR153" i="13" s="1"/>
  <c r="AT153" i="13" a="1"/>
  <c r="AT153" i="13" s="1"/>
  <c r="AV153" i="13" a="1"/>
  <c r="AV153" i="13" s="1"/>
  <c r="AX153" i="13" a="1"/>
  <c r="AX153" i="13" s="1"/>
  <c r="AZ153" i="13" a="1"/>
  <c r="AZ153" i="13" s="1"/>
  <c r="BB153" i="13" a="1"/>
  <c r="BB153" i="13" s="1"/>
  <c r="BD153" i="13" a="1"/>
  <c r="BD153" i="13" s="1"/>
  <c r="BF153" i="13" a="1"/>
  <c r="BF153" i="13" s="1"/>
  <c r="BH153" i="13" a="1"/>
  <c r="BH153" i="13" s="1"/>
  <c r="BJ153" i="13" a="1"/>
  <c r="BJ153" i="13" s="1"/>
  <c r="BL153" i="13" a="1"/>
  <c r="BL153" i="13" s="1"/>
  <c r="BN153" i="13" a="1"/>
  <c r="BN153" i="13" s="1"/>
  <c r="BP153" i="13" a="1"/>
  <c r="BP153" i="13" s="1"/>
  <c r="BR153" i="13" a="1"/>
  <c r="BR153" i="13" s="1"/>
  <c r="BT153" i="13" a="1"/>
  <c r="BT153" i="13" s="1"/>
  <c r="BV153" i="13" a="1"/>
  <c r="BV153" i="13" s="1"/>
  <c r="BX153" i="13" a="1"/>
  <c r="BX153" i="13" s="1"/>
  <c r="BZ153" i="13" a="1"/>
  <c r="BZ153" i="13" s="1"/>
  <c r="CB153" i="13" a="1"/>
  <c r="CB153" i="13" s="1"/>
  <c r="CD153" i="13" a="1"/>
  <c r="CD153" i="13" s="1"/>
  <c r="CF153" i="13" a="1"/>
  <c r="CF153" i="13" s="1"/>
  <c r="CH153" i="13" a="1"/>
  <c r="CH153" i="13" s="1"/>
  <c r="AL154" i="13" a="1"/>
  <c r="AL154" i="13" s="1"/>
  <c r="AN154" i="13" a="1"/>
  <c r="AN154" i="13" s="1"/>
  <c r="AP154" i="13" a="1"/>
  <c r="AP154" i="13" s="1"/>
  <c r="AR154" i="13" a="1"/>
  <c r="AR154" i="13" s="1"/>
  <c r="AT154" i="13" a="1"/>
  <c r="AT154" i="13" s="1"/>
  <c r="AV154" i="13" a="1"/>
  <c r="AV154" i="13" s="1"/>
  <c r="AX154" i="13" a="1"/>
  <c r="AX154" i="13" s="1"/>
  <c r="AZ154" i="13" a="1"/>
  <c r="AZ154" i="13" s="1"/>
  <c r="BB154" i="13" a="1"/>
  <c r="BB154" i="13" s="1"/>
  <c r="BD154" i="13" a="1"/>
  <c r="BD154" i="13" s="1"/>
  <c r="BF154" i="13" a="1"/>
  <c r="BF154" i="13" s="1"/>
  <c r="BH154" i="13" a="1"/>
  <c r="BH154" i="13" s="1"/>
  <c r="BJ154" i="13" a="1"/>
  <c r="BJ154" i="13" s="1"/>
  <c r="BL154" i="13" a="1"/>
  <c r="BL154" i="13" s="1"/>
  <c r="BN154" i="13" a="1"/>
  <c r="BN154" i="13" s="1"/>
  <c r="BP154" i="13" a="1"/>
  <c r="BP154" i="13" s="1"/>
  <c r="BR154" i="13" a="1"/>
  <c r="BR154" i="13" s="1"/>
  <c r="BT154" i="13" a="1"/>
  <c r="BT154" i="13" s="1"/>
  <c r="BV154" i="13" a="1"/>
  <c r="BV154" i="13" s="1"/>
  <c r="BX154" i="13" a="1"/>
  <c r="BX154" i="13" s="1"/>
  <c r="BZ154" i="13" a="1"/>
  <c r="BZ154" i="13" s="1"/>
  <c r="CB154" i="13" a="1"/>
  <c r="CB154" i="13" s="1"/>
  <c r="CD154" i="13" a="1"/>
  <c r="CD154" i="13" s="1"/>
  <c r="CF154" i="13" a="1"/>
  <c r="CF154" i="13" s="1"/>
  <c r="CH154" i="13" a="1"/>
  <c r="CH154" i="13" s="1"/>
  <c r="AL155" i="13" a="1"/>
  <c r="AL155" i="13" s="1"/>
  <c r="AN155" i="13" a="1"/>
  <c r="AN155" i="13" s="1"/>
  <c r="AP155" i="13" a="1"/>
  <c r="AP155" i="13" s="1"/>
  <c r="AR155" i="13" a="1"/>
  <c r="AR155" i="13" s="1"/>
  <c r="AT155" i="13" a="1"/>
  <c r="AT155" i="13" s="1"/>
  <c r="AV155" i="13" a="1"/>
  <c r="AV155" i="13" s="1"/>
  <c r="AX155" i="13" a="1"/>
  <c r="AX155" i="13" s="1"/>
  <c r="AZ155" i="13" a="1"/>
  <c r="AZ155" i="13" s="1"/>
  <c r="BB155" i="13" a="1"/>
  <c r="BB155" i="13" s="1"/>
  <c r="BD155" i="13" a="1"/>
  <c r="BD155" i="13" s="1"/>
  <c r="BF155" i="13" a="1"/>
  <c r="BF155" i="13" s="1"/>
  <c r="BH155" i="13" a="1"/>
  <c r="BH155" i="13" s="1"/>
  <c r="BJ155" i="13" a="1"/>
  <c r="BJ155" i="13" s="1"/>
  <c r="BL155" i="13" a="1"/>
  <c r="BL155" i="13" s="1"/>
  <c r="BN155" i="13" a="1"/>
  <c r="BN155" i="13" s="1"/>
  <c r="BP155" i="13" a="1"/>
  <c r="BP155" i="13" s="1"/>
  <c r="BR155" i="13" a="1"/>
  <c r="BR155" i="13" s="1"/>
  <c r="BT155" i="13" a="1"/>
  <c r="BT155" i="13" s="1"/>
  <c r="BV155" i="13" a="1"/>
  <c r="BV155" i="13" s="1"/>
  <c r="BX155" i="13" a="1"/>
  <c r="BX155" i="13" s="1"/>
  <c r="BZ155" i="13" a="1"/>
  <c r="BZ155" i="13" s="1"/>
  <c r="CB155" i="13" a="1"/>
  <c r="CB155" i="13" s="1"/>
  <c r="CD155" i="13" a="1"/>
  <c r="CD155" i="13" s="1"/>
  <c r="CF155" i="13" a="1"/>
  <c r="CF155" i="13" s="1"/>
  <c r="CH155" i="13" a="1"/>
  <c r="CH155" i="13" s="1"/>
  <c r="AL156" i="13" a="1"/>
  <c r="AL156" i="13" s="1"/>
  <c r="AN156" i="13" a="1"/>
  <c r="AN156" i="13" s="1"/>
  <c r="AP156" i="13" a="1"/>
  <c r="AP156" i="13" s="1"/>
  <c r="AR156" i="13" a="1"/>
  <c r="AR156" i="13" s="1"/>
  <c r="AT156" i="13" a="1"/>
  <c r="AT156" i="13" s="1"/>
  <c r="AV156" i="13" a="1"/>
  <c r="AV156" i="13" s="1"/>
  <c r="AX156" i="13" a="1"/>
  <c r="AX156" i="13" s="1"/>
  <c r="AZ156" i="13" a="1"/>
  <c r="AZ156" i="13" s="1"/>
  <c r="BB156" i="13" a="1"/>
  <c r="BB156" i="13" s="1"/>
  <c r="BD156" i="13" a="1"/>
  <c r="BD156" i="13" s="1"/>
  <c r="BF156" i="13" a="1"/>
  <c r="BF156" i="13" s="1"/>
  <c r="BH156" i="13" a="1"/>
  <c r="BH156" i="13" s="1"/>
  <c r="BJ156" i="13" a="1"/>
  <c r="BJ156" i="13" s="1"/>
  <c r="BL156" i="13" a="1"/>
  <c r="BL156" i="13" s="1"/>
  <c r="BN156" i="13" a="1"/>
  <c r="BN156" i="13" s="1"/>
  <c r="BP156" i="13" a="1"/>
  <c r="BP156" i="13" s="1"/>
  <c r="BR156" i="13" a="1"/>
  <c r="BR156" i="13" s="1"/>
  <c r="BT156" i="13" a="1"/>
  <c r="BT156" i="13" s="1"/>
  <c r="BV156" i="13" a="1"/>
  <c r="BV156" i="13" s="1"/>
  <c r="BX156" i="13" a="1"/>
  <c r="BX156" i="13" s="1"/>
  <c r="BZ156" i="13" a="1"/>
  <c r="BZ156" i="13" s="1"/>
  <c r="CB156" i="13" a="1"/>
  <c r="CB156" i="13" s="1"/>
  <c r="CD156" i="13" a="1"/>
  <c r="CD156" i="13" s="1"/>
  <c r="CF156" i="13" a="1"/>
  <c r="CF156" i="13" s="1"/>
  <c r="CH156" i="13" a="1"/>
  <c r="CH156" i="13" s="1"/>
  <c r="AL157" i="13" a="1"/>
  <c r="AL157" i="13" s="1"/>
  <c r="AN157" i="13" a="1"/>
  <c r="AN157" i="13" s="1"/>
  <c r="AP157" i="13" a="1"/>
  <c r="AP157" i="13" s="1"/>
  <c r="AR157" i="13" a="1"/>
  <c r="AR157" i="13" s="1"/>
  <c r="AT157" i="13" a="1"/>
  <c r="AT157" i="13" s="1"/>
  <c r="AV157" i="13" a="1"/>
  <c r="AV157" i="13" s="1"/>
  <c r="AX157" i="13" a="1"/>
  <c r="AX157" i="13" s="1"/>
  <c r="AZ157" i="13" a="1"/>
  <c r="AZ157" i="13" s="1"/>
  <c r="BB157" i="13" a="1"/>
  <c r="BB157" i="13" s="1"/>
  <c r="BD157" i="13" a="1"/>
  <c r="BD157" i="13" s="1"/>
  <c r="BF157" i="13" a="1"/>
  <c r="BF157" i="13" s="1"/>
  <c r="BH157" i="13" a="1"/>
  <c r="BH157" i="13" s="1"/>
  <c r="BJ157" i="13" a="1"/>
  <c r="BJ157" i="13" s="1"/>
  <c r="BL157" i="13" a="1"/>
  <c r="BL157" i="13" s="1"/>
  <c r="BN157" i="13" a="1"/>
  <c r="BN157" i="13" s="1"/>
  <c r="BP157" i="13" a="1"/>
  <c r="BP157" i="13" s="1"/>
  <c r="BR157" i="13" a="1"/>
  <c r="BR157" i="13" s="1"/>
  <c r="BT157" i="13" a="1"/>
  <c r="BT157" i="13" s="1"/>
  <c r="BV157" i="13" a="1"/>
  <c r="BV157" i="13" s="1"/>
  <c r="BX157" i="13" a="1"/>
  <c r="BX157" i="13" s="1"/>
  <c r="BZ157" i="13" a="1"/>
  <c r="BZ157" i="13" s="1"/>
  <c r="CB157" i="13" a="1"/>
  <c r="CB157" i="13" s="1"/>
  <c r="CD157" i="13" a="1"/>
  <c r="CD157" i="13" s="1"/>
  <c r="CF157" i="13" a="1"/>
  <c r="CF157" i="13" s="1"/>
  <c r="CH157" i="13" a="1"/>
  <c r="CH157" i="13" s="1"/>
  <c r="AL158" i="13" a="1"/>
  <c r="AL158" i="13" s="1"/>
  <c r="AN158" i="13" a="1"/>
  <c r="AN158" i="13" s="1"/>
  <c r="AP158" i="13" a="1"/>
  <c r="AP158" i="13" s="1"/>
  <c r="AR158" i="13" a="1"/>
  <c r="AR158" i="13" s="1"/>
  <c r="AT158" i="13" a="1"/>
  <c r="AT158" i="13" s="1"/>
  <c r="AV158" i="13" a="1"/>
  <c r="AV158" i="13" s="1"/>
  <c r="AX158" i="13" a="1"/>
  <c r="AX158" i="13" s="1"/>
  <c r="AZ158" i="13" a="1"/>
  <c r="AZ158" i="13" s="1"/>
  <c r="BB158" i="13" a="1"/>
  <c r="BB158" i="13" s="1"/>
  <c r="BD158" i="13" a="1"/>
  <c r="BD158" i="13" s="1"/>
  <c r="BF158" i="13" a="1"/>
  <c r="BF158" i="13" s="1"/>
  <c r="BH158" i="13" a="1"/>
  <c r="BH158" i="13" s="1"/>
  <c r="BJ158" i="13" a="1"/>
  <c r="BJ158" i="13" s="1"/>
  <c r="BL158" i="13" a="1"/>
  <c r="BL158" i="13" s="1"/>
  <c r="BN158" i="13" a="1"/>
  <c r="BN158" i="13" s="1"/>
  <c r="BP158" i="13" a="1"/>
  <c r="BP158" i="13" s="1"/>
  <c r="BR158" i="13" a="1"/>
  <c r="BR158" i="13" s="1"/>
  <c r="BT158" i="13" a="1"/>
  <c r="BT158" i="13" s="1"/>
  <c r="BV158" i="13" a="1"/>
  <c r="BV158" i="13" s="1"/>
  <c r="BX158" i="13" a="1"/>
  <c r="BX158" i="13" s="1"/>
  <c r="BZ158" i="13" a="1"/>
  <c r="BZ158" i="13" s="1"/>
  <c r="CB158" i="13" a="1"/>
  <c r="CB158" i="13" s="1"/>
  <c r="CD158" i="13" a="1"/>
  <c r="CD158" i="13" s="1"/>
  <c r="CF158" i="13" a="1"/>
  <c r="CF158" i="13" s="1"/>
  <c r="CH158" i="13" a="1"/>
  <c r="CH158" i="13" s="1"/>
  <c r="AL159" i="13" a="1"/>
  <c r="AL159" i="13" s="1"/>
  <c r="AN159" i="13" a="1"/>
  <c r="AN159" i="13" s="1"/>
  <c r="AP159" i="13" a="1"/>
  <c r="AP159" i="13" s="1"/>
  <c r="AR159" i="13" a="1"/>
  <c r="AR159" i="13" s="1"/>
  <c r="AT159" i="13" a="1"/>
  <c r="AT159" i="13" s="1"/>
  <c r="AV159" i="13" a="1"/>
  <c r="AV159" i="13" s="1"/>
  <c r="AX159" i="13" a="1"/>
  <c r="AX159" i="13" s="1"/>
  <c r="AZ159" i="13" a="1"/>
  <c r="AZ159" i="13" s="1"/>
  <c r="BB159" i="13" a="1"/>
  <c r="BB159" i="13" s="1"/>
  <c r="BD159" i="13" a="1"/>
  <c r="BD159" i="13" s="1"/>
  <c r="BF159" i="13" a="1"/>
  <c r="BF159" i="13" s="1"/>
  <c r="BH159" i="13" a="1"/>
  <c r="BH159" i="13" s="1"/>
  <c r="BJ159" i="13" a="1"/>
  <c r="BJ159" i="13" s="1"/>
  <c r="BL159" i="13" a="1"/>
  <c r="BL159" i="13" s="1"/>
  <c r="BN159" i="13" a="1"/>
  <c r="BN159" i="13" s="1"/>
  <c r="BP159" i="13" a="1"/>
  <c r="BP159" i="13" s="1"/>
  <c r="BR159" i="13" a="1"/>
  <c r="BR159" i="13" s="1"/>
  <c r="BT159" i="13" a="1"/>
  <c r="BT159" i="13" s="1"/>
  <c r="BV159" i="13" a="1"/>
  <c r="BV159" i="13" s="1"/>
  <c r="BX159" i="13" a="1"/>
  <c r="BX159" i="13" s="1"/>
  <c r="BZ159" i="13" a="1"/>
  <c r="BZ159" i="13" s="1"/>
  <c r="CB159" i="13" a="1"/>
  <c r="CB159" i="13" s="1"/>
  <c r="CD159" i="13" a="1"/>
  <c r="CD159" i="13" s="1"/>
  <c r="CF159" i="13" a="1"/>
  <c r="CF159" i="13" s="1"/>
  <c r="CH159" i="13" a="1"/>
  <c r="CH159" i="13" s="1"/>
  <c r="AL160" i="13" a="1"/>
  <c r="AL160" i="13" s="1"/>
  <c r="AN160" i="13" a="1"/>
  <c r="AN160" i="13" s="1"/>
  <c r="AP160" i="13" a="1"/>
  <c r="AP160" i="13" s="1"/>
  <c r="AR160" i="13" a="1"/>
  <c r="AR160" i="13" s="1"/>
  <c r="AT160" i="13" a="1"/>
  <c r="AT160" i="13" s="1"/>
  <c r="AV160" i="13" a="1"/>
  <c r="AV160" i="13" s="1"/>
  <c r="AX160" i="13" a="1"/>
  <c r="AX160" i="13" s="1"/>
  <c r="AZ160" i="13" a="1"/>
  <c r="AZ160" i="13" s="1"/>
  <c r="BB160" i="13" a="1"/>
  <c r="BB160" i="13" s="1"/>
  <c r="BD160" i="13" a="1"/>
  <c r="BD160" i="13" s="1"/>
  <c r="BF160" i="13" a="1"/>
  <c r="BF160" i="13" s="1"/>
  <c r="BH160" i="13" a="1"/>
  <c r="BH160" i="13" s="1"/>
  <c r="BJ160" i="13" a="1"/>
  <c r="BJ160" i="13" s="1"/>
  <c r="BL160" i="13" a="1"/>
  <c r="BL160" i="13" s="1"/>
  <c r="BN160" i="13" a="1"/>
  <c r="BN160" i="13" s="1"/>
  <c r="BP160" i="13" a="1"/>
  <c r="BP160" i="13" s="1"/>
  <c r="BR160" i="13" a="1"/>
  <c r="BR160" i="13" s="1"/>
  <c r="BT160" i="13" a="1"/>
  <c r="BT160" i="13" s="1"/>
  <c r="BV160" i="13" a="1"/>
  <c r="BV160" i="13" s="1"/>
  <c r="BX160" i="13" a="1"/>
  <c r="BX160" i="13" s="1"/>
  <c r="BZ160" i="13" a="1"/>
  <c r="BZ160" i="13" s="1"/>
  <c r="CB160" i="13" a="1"/>
  <c r="CB160" i="13" s="1"/>
  <c r="CD160" i="13" a="1"/>
  <c r="CD160" i="13" s="1"/>
  <c r="CF160" i="13" a="1"/>
  <c r="CF160" i="13" s="1"/>
  <c r="CH160" i="13" a="1"/>
  <c r="CH160" i="13" s="1"/>
  <c r="AL161" i="13" a="1"/>
  <c r="AL161" i="13" s="1"/>
  <c r="AN161" i="13" a="1"/>
  <c r="AN161" i="13" s="1"/>
  <c r="AP161" i="13" a="1"/>
  <c r="AP161" i="13" s="1"/>
  <c r="AR161" i="13" a="1"/>
  <c r="AR161" i="13" s="1"/>
  <c r="AT161" i="13" a="1"/>
  <c r="AT161" i="13" s="1"/>
  <c r="AV161" i="13" a="1"/>
  <c r="AV161" i="13" s="1"/>
  <c r="AX161" i="13" a="1"/>
  <c r="AX161" i="13" s="1"/>
  <c r="AZ161" i="13" a="1"/>
  <c r="AZ161" i="13" s="1"/>
  <c r="BB161" i="13" a="1"/>
  <c r="BB161" i="13" s="1"/>
  <c r="BD161" i="13" a="1"/>
  <c r="BD161" i="13" s="1"/>
  <c r="BF161" i="13" a="1"/>
  <c r="BF161" i="13" s="1"/>
  <c r="BH161" i="13" a="1"/>
  <c r="BH161" i="13" s="1"/>
  <c r="BJ161" i="13" a="1"/>
  <c r="BJ161" i="13" s="1"/>
  <c r="BL161" i="13" a="1"/>
  <c r="BL161" i="13" s="1"/>
  <c r="BN161" i="13" a="1"/>
  <c r="BN161" i="13" s="1"/>
  <c r="BP161" i="13" a="1"/>
  <c r="BP161" i="13" s="1"/>
  <c r="BR161" i="13" a="1"/>
  <c r="BR161" i="13" s="1"/>
  <c r="BT161" i="13" a="1"/>
  <c r="BT161" i="13" s="1"/>
  <c r="BV161" i="13" a="1"/>
  <c r="BV161" i="13" s="1"/>
  <c r="BX161" i="13" a="1"/>
  <c r="BX161" i="13" s="1"/>
  <c r="BZ161" i="13" a="1"/>
  <c r="BZ161" i="13" s="1"/>
  <c r="CB161" i="13" a="1"/>
  <c r="CB161" i="13" s="1"/>
  <c r="CD161" i="13" a="1"/>
  <c r="CD161" i="13" s="1"/>
  <c r="CF161" i="13" a="1"/>
  <c r="CF161" i="13" s="1"/>
  <c r="CH161" i="13" a="1"/>
  <c r="CH161" i="13" s="1"/>
  <c r="AL162" i="13" a="1"/>
  <c r="AL162" i="13" s="1"/>
  <c r="AN162" i="13" a="1"/>
  <c r="AN162" i="13" s="1"/>
  <c r="AP162" i="13" a="1"/>
  <c r="AP162" i="13" s="1"/>
  <c r="AR162" i="13" a="1"/>
  <c r="AR162" i="13" s="1"/>
  <c r="AT162" i="13" a="1"/>
  <c r="AT162" i="13" s="1"/>
  <c r="AV162" i="13" a="1"/>
  <c r="AV162" i="13" s="1"/>
  <c r="AX162" i="13" a="1"/>
  <c r="AX162" i="13" s="1"/>
  <c r="AZ162" i="13" a="1"/>
  <c r="AZ162" i="13" s="1"/>
  <c r="BB162" i="13" a="1"/>
  <c r="BB162" i="13" s="1"/>
  <c r="BD162" i="13" a="1"/>
  <c r="BD162" i="13" s="1"/>
  <c r="BF162" i="13" a="1"/>
  <c r="BF162" i="13" s="1"/>
  <c r="BH162" i="13" a="1"/>
  <c r="BH162" i="13" s="1"/>
  <c r="BJ162" i="13" a="1"/>
  <c r="BJ162" i="13" s="1"/>
  <c r="BL162" i="13" a="1"/>
  <c r="BL162" i="13" s="1"/>
  <c r="BN162" i="13" a="1"/>
  <c r="BN162" i="13" s="1"/>
  <c r="BP162" i="13" a="1"/>
  <c r="BP162" i="13" s="1"/>
  <c r="BR162" i="13" a="1"/>
  <c r="BR162" i="13" s="1"/>
  <c r="BT162" i="13" a="1"/>
  <c r="BT162" i="13" s="1"/>
  <c r="BV162" i="13" a="1"/>
  <c r="BV162" i="13" s="1"/>
  <c r="BX162" i="13" a="1"/>
  <c r="BX162" i="13" s="1"/>
  <c r="BZ162" i="13" a="1"/>
  <c r="BZ162" i="13" s="1"/>
  <c r="CB162" i="13" a="1"/>
  <c r="CB162" i="13" s="1"/>
  <c r="CD162" i="13" a="1"/>
  <c r="CD162" i="13" s="1"/>
  <c r="CF162" i="13" a="1"/>
  <c r="CF162" i="13" s="1"/>
  <c r="CH162" i="13" a="1"/>
  <c r="CH162" i="13" s="1"/>
  <c r="AL163" i="13" a="1"/>
  <c r="AL163" i="13" s="1"/>
  <c r="AN163" i="13" a="1"/>
  <c r="AN163" i="13" s="1"/>
  <c r="AP163" i="13" a="1"/>
  <c r="AP163" i="13" s="1"/>
  <c r="AR163" i="13" a="1"/>
  <c r="AR163" i="13" s="1"/>
  <c r="AT163" i="13" a="1"/>
  <c r="AT163" i="13" s="1"/>
  <c r="AV163" i="13" a="1"/>
  <c r="AV163" i="13" s="1"/>
  <c r="AX163" i="13" a="1"/>
  <c r="AX163" i="13" s="1"/>
  <c r="AZ163" i="13" a="1"/>
  <c r="AZ163" i="13" s="1"/>
  <c r="BB163" i="13" a="1"/>
  <c r="BB163" i="13" s="1"/>
  <c r="BD163" i="13" a="1"/>
  <c r="BD163" i="13" s="1"/>
  <c r="BF163" i="13" a="1"/>
  <c r="BF163" i="13" s="1"/>
  <c r="BH163" i="13" a="1"/>
  <c r="BH163" i="13" s="1"/>
  <c r="BJ163" i="13" a="1"/>
  <c r="BJ163" i="13" s="1"/>
  <c r="BL163" i="13" a="1"/>
  <c r="BL163" i="13" s="1"/>
  <c r="BN163" i="13" a="1"/>
  <c r="BN163" i="13" s="1"/>
  <c r="BP163" i="13" a="1"/>
  <c r="BP163" i="13" s="1"/>
  <c r="BR163" i="13" a="1"/>
  <c r="BR163" i="13" s="1"/>
  <c r="BT163" i="13" a="1"/>
  <c r="BT163" i="13" s="1"/>
  <c r="BV163" i="13" a="1"/>
  <c r="BV163" i="13" s="1"/>
  <c r="BX163" i="13" a="1"/>
  <c r="BX163" i="13" s="1"/>
  <c r="BZ163" i="13" a="1"/>
  <c r="BZ163" i="13" s="1"/>
  <c r="CB163" i="13" a="1"/>
  <c r="CB163" i="13" s="1"/>
  <c r="CD163" i="13" a="1"/>
  <c r="CD163" i="13" s="1"/>
  <c r="CF163" i="13" a="1"/>
  <c r="CF163" i="13" s="1"/>
  <c r="CH163" i="13" a="1"/>
  <c r="CH163" i="13" s="1"/>
  <c r="AL164" i="13" a="1"/>
  <c r="AL164" i="13" s="1"/>
  <c r="AN164" i="13" a="1"/>
  <c r="AN164" i="13" s="1"/>
  <c r="AP164" i="13" a="1"/>
  <c r="AP164" i="13" s="1"/>
  <c r="AR164" i="13" a="1"/>
  <c r="AR164" i="13" s="1"/>
  <c r="AT164" i="13" a="1"/>
  <c r="AT164" i="13" s="1"/>
  <c r="AV164" i="13" a="1"/>
  <c r="AV164" i="13" s="1"/>
  <c r="AX164" i="13" a="1"/>
  <c r="AX164" i="13" s="1"/>
  <c r="AZ164" i="13" a="1"/>
  <c r="AZ164" i="13" s="1"/>
  <c r="BB164" i="13" a="1"/>
  <c r="BB164" i="13" s="1"/>
  <c r="BD164" i="13" a="1"/>
  <c r="BD164" i="13" s="1"/>
  <c r="BF164" i="13" a="1"/>
  <c r="BF164" i="13" s="1"/>
  <c r="BH164" i="13" a="1"/>
  <c r="BH164" i="13" s="1"/>
  <c r="BJ164" i="13" a="1"/>
  <c r="BJ164" i="13" s="1"/>
  <c r="BL164" i="13" a="1"/>
  <c r="BL164" i="13" s="1"/>
  <c r="BN164" i="13" a="1"/>
  <c r="BN164" i="13" s="1"/>
  <c r="BP164" i="13" a="1"/>
  <c r="BP164" i="13" s="1"/>
  <c r="BR164" i="13" a="1"/>
  <c r="BR164" i="13" s="1"/>
  <c r="BT164" i="13" a="1"/>
  <c r="BT164" i="13" s="1"/>
  <c r="BV164" i="13" a="1"/>
  <c r="BV164" i="13" s="1"/>
  <c r="BX164" i="13" a="1"/>
  <c r="BX164" i="13" s="1"/>
  <c r="BZ164" i="13" a="1"/>
  <c r="BZ164" i="13" s="1"/>
  <c r="CB164" i="13" a="1"/>
  <c r="CB164" i="13" s="1"/>
  <c r="CD164" i="13" a="1"/>
  <c r="CD164" i="13" s="1"/>
  <c r="CF164" i="13" a="1"/>
  <c r="CF164" i="13" s="1"/>
  <c r="CH164" i="13" a="1"/>
  <c r="CH164" i="13" s="1"/>
  <c r="AL165" i="13" a="1"/>
  <c r="AL165" i="13" s="1"/>
  <c r="AN165" i="13" a="1"/>
  <c r="AN165" i="13" s="1"/>
  <c r="AP165" i="13" a="1"/>
  <c r="AP165" i="13" s="1"/>
  <c r="AR165" i="13" a="1"/>
  <c r="AR165" i="13" s="1"/>
  <c r="AT165" i="13" a="1"/>
  <c r="AT165" i="13" s="1"/>
  <c r="AV165" i="13" a="1"/>
  <c r="AV165" i="13" s="1"/>
  <c r="AX165" i="13" a="1"/>
  <c r="AX165" i="13" s="1"/>
  <c r="AZ165" i="13" a="1"/>
  <c r="AZ165" i="13" s="1"/>
  <c r="BB165" i="13" a="1"/>
  <c r="BB165" i="13" s="1"/>
  <c r="BD165" i="13" a="1"/>
  <c r="BD165" i="13" s="1"/>
  <c r="BF165" i="13" a="1"/>
  <c r="BF165" i="13" s="1"/>
  <c r="BH165" i="13" a="1"/>
  <c r="BH165" i="13" s="1"/>
  <c r="BJ165" i="13" a="1"/>
  <c r="BJ165" i="13" s="1"/>
  <c r="BL165" i="13" a="1"/>
  <c r="BL165" i="13" s="1"/>
  <c r="BN165" i="13" a="1"/>
  <c r="BN165" i="13" s="1"/>
  <c r="BP165" i="13" a="1"/>
  <c r="BP165" i="13" s="1"/>
  <c r="BR165" i="13" a="1"/>
  <c r="BR165" i="13" s="1"/>
  <c r="BT165" i="13" a="1"/>
  <c r="BT165" i="13" s="1"/>
  <c r="BV165" i="13" a="1"/>
  <c r="BV165" i="13" s="1"/>
  <c r="BX165" i="13" a="1"/>
  <c r="BX165" i="13" s="1"/>
  <c r="BZ165" i="13" a="1"/>
  <c r="BZ165" i="13" s="1"/>
  <c r="CB165" i="13" a="1"/>
  <c r="CB165" i="13" s="1"/>
  <c r="CD165" i="13" a="1"/>
  <c r="CD165" i="13" s="1"/>
  <c r="CF165" i="13" a="1"/>
  <c r="CF165" i="13" s="1"/>
  <c r="CH165" i="13" a="1"/>
  <c r="CH165" i="13" s="1"/>
  <c r="AL166" i="13" a="1"/>
  <c r="AL166" i="13" s="1"/>
  <c r="AN166" i="13" a="1"/>
  <c r="AN166" i="13" s="1"/>
  <c r="AP166" i="13" a="1"/>
  <c r="AP166" i="13" s="1"/>
  <c r="AR166" i="13" a="1"/>
  <c r="AR166" i="13" s="1"/>
  <c r="AT166" i="13" a="1"/>
  <c r="AT166" i="13" s="1"/>
  <c r="AV166" i="13" a="1"/>
  <c r="AV166" i="13" s="1"/>
  <c r="AX166" i="13" a="1"/>
  <c r="AX166" i="13" s="1"/>
  <c r="AZ166" i="13" a="1"/>
  <c r="AZ166" i="13" s="1"/>
  <c r="BB166" i="13" a="1"/>
  <c r="BB166" i="13" s="1"/>
  <c r="BD166" i="13" a="1"/>
  <c r="BD166" i="13" s="1"/>
  <c r="BF166" i="13" a="1"/>
  <c r="BF166" i="13" s="1"/>
  <c r="BH166" i="13" a="1"/>
  <c r="BH166" i="13" s="1"/>
  <c r="BJ166" i="13" a="1"/>
  <c r="BJ166" i="13" s="1"/>
  <c r="BL166" i="13" a="1"/>
  <c r="BL166" i="13" s="1"/>
  <c r="BN166" i="13" a="1"/>
  <c r="BN166" i="13" s="1"/>
  <c r="BP166" i="13" a="1"/>
  <c r="BP166" i="13" s="1"/>
  <c r="BR166" i="13" a="1"/>
  <c r="BR166" i="13" s="1"/>
  <c r="BT166" i="13" a="1"/>
  <c r="BT166" i="13" s="1"/>
  <c r="BV166" i="13" a="1"/>
  <c r="BV166" i="13" s="1"/>
  <c r="BX166" i="13" a="1"/>
  <c r="BX166" i="13" s="1"/>
  <c r="BZ166" i="13" a="1"/>
  <c r="BZ166" i="13" s="1"/>
  <c r="CB166" i="13" a="1"/>
  <c r="CB166" i="13" s="1"/>
  <c r="CD166" i="13" a="1"/>
  <c r="CD166" i="13" s="1"/>
  <c r="CF166" i="13" a="1"/>
  <c r="CF166" i="13" s="1"/>
  <c r="CH166" i="13" a="1"/>
  <c r="CH166" i="13" s="1"/>
  <c r="AL167" i="13" a="1"/>
  <c r="AL167" i="13" s="1"/>
  <c r="AN167" i="13" a="1"/>
  <c r="AN167" i="13" s="1"/>
  <c r="AP167" i="13" a="1"/>
  <c r="AP167" i="13" s="1"/>
  <c r="AR167" i="13" a="1"/>
  <c r="AR167" i="13" s="1"/>
  <c r="AT167" i="13" a="1"/>
  <c r="AT167" i="13" s="1"/>
  <c r="AV167" i="13" a="1"/>
  <c r="AV167" i="13" s="1"/>
  <c r="AX167" i="13" a="1"/>
  <c r="AX167" i="13" s="1"/>
  <c r="AZ167" i="13" a="1"/>
  <c r="AZ167" i="13" s="1"/>
  <c r="BB167" i="13" a="1"/>
  <c r="BB167" i="13" s="1"/>
  <c r="BD167" i="13" a="1"/>
  <c r="BD167" i="13" s="1"/>
  <c r="BF167" i="13" a="1"/>
  <c r="BF167" i="13" s="1"/>
  <c r="BH167" i="13" a="1"/>
  <c r="BH167" i="13" s="1"/>
  <c r="BJ167" i="13" a="1"/>
  <c r="BJ167" i="13" s="1"/>
  <c r="BL167" i="13" a="1"/>
  <c r="BL167" i="13" s="1"/>
  <c r="BN167" i="13" a="1"/>
  <c r="BN167" i="13" s="1"/>
  <c r="BP167" i="13" a="1"/>
  <c r="BP167" i="13" s="1"/>
  <c r="BR167" i="13" a="1"/>
  <c r="BR167" i="13" s="1"/>
  <c r="BT167" i="13" a="1"/>
  <c r="BT167" i="13" s="1"/>
  <c r="BV167" i="13" a="1"/>
  <c r="BV167" i="13" s="1"/>
  <c r="BX167" i="13" a="1"/>
  <c r="BX167" i="13" s="1"/>
  <c r="BZ167" i="13" a="1"/>
  <c r="BZ167" i="13" s="1"/>
  <c r="CB167" i="13" a="1"/>
  <c r="CB167" i="13" s="1"/>
  <c r="CD167" i="13" a="1"/>
  <c r="CD167" i="13" s="1"/>
  <c r="CF167" i="13" a="1"/>
  <c r="CF167" i="13" s="1"/>
  <c r="CH167" i="13" a="1"/>
  <c r="CH167" i="13" s="1"/>
  <c r="AL168" i="13" a="1"/>
  <c r="AL168" i="13" s="1"/>
  <c r="AN168" i="13" a="1"/>
  <c r="AN168" i="13" s="1"/>
  <c r="AP168" i="13" a="1"/>
  <c r="AP168" i="13" s="1"/>
  <c r="AR168" i="13" a="1"/>
  <c r="AR168" i="13" s="1"/>
  <c r="AT168" i="13" a="1"/>
  <c r="AT168" i="13" s="1"/>
  <c r="AV168" i="13" a="1"/>
  <c r="AV168" i="13" s="1"/>
  <c r="AX168" i="13" a="1"/>
  <c r="AX168" i="13" s="1"/>
  <c r="AZ168" i="13" a="1"/>
  <c r="AZ168" i="13" s="1"/>
  <c r="BB168" i="13" a="1"/>
  <c r="BB168" i="13" s="1"/>
  <c r="BD168" i="13" a="1"/>
  <c r="BD168" i="13" s="1"/>
  <c r="BF168" i="13" a="1"/>
  <c r="BF168" i="13" s="1"/>
  <c r="BH168" i="13" a="1"/>
  <c r="BH168" i="13" s="1"/>
  <c r="BJ168" i="13" a="1"/>
  <c r="BJ168" i="13" s="1"/>
  <c r="BL168" i="13" a="1"/>
  <c r="BL168" i="13" s="1"/>
  <c r="BN168" i="13" a="1"/>
  <c r="BN168" i="13" s="1"/>
  <c r="BP168" i="13" a="1"/>
  <c r="BP168" i="13" s="1"/>
  <c r="BR168" i="13" a="1"/>
  <c r="BR168" i="13" s="1"/>
  <c r="BT168" i="13" a="1"/>
  <c r="BT168" i="13" s="1"/>
  <c r="BV168" i="13" a="1"/>
  <c r="BV168" i="13" s="1"/>
  <c r="BX168" i="13" a="1"/>
  <c r="BX168" i="13" s="1"/>
  <c r="BZ168" i="13" a="1"/>
  <c r="BZ168" i="13" s="1"/>
  <c r="CB168" i="13" a="1"/>
  <c r="CB168" i="13" s="1"/>
  <c r="CD168" i="13" a="1"/>
  <c r="CD168" i="13" s="1"/>
  <c r="CF168" i="13" a="1"/>
  <c r="CF168" i="13" s="1"/>
  <c r="CH168" i="13" a="1"/>
  <c r="CH168" i="13" s="1"/>
  <c r="AL169" i="13" a="1"/>
  <c r="AL169" i="13" s="1"/>
  <c r="AN169" i="13" a="1"/>
  <c r="AN169" i="13" s="1"/>
  <c r="AP169" i="13" a="1"/>
  <c r="AP169" i="13" s="1"/>
  <c r="AR169" i="13" a="1"/>
  <c r="AR169" i="13" s="1"/>
  <c r="AT169" i="13" a="1"/>
  <c r="AT169" i="13" s="1"/>
  <c r="AV169" i="13" a="1"/>
  <c r="AV169" i="13" s="1"/>
  <c r="AX169" i="13" a="1"/>
  <c r="AX169" i="13" s="1"/>
  <c r="AZ169" i="13" a="1"/>
  <c r="AZ169" i="13" s="1"/>
  <c r="BB169" i="13" a="1"/>
  <c r="BB169" i="13" s="1"/>
  <c r="BD169" i="13" a="1"/>
  <c r="BD169" i="13" s="1"/>
  <c r="BF169" i="13" a="1"/>
  <c r="BF169" i="13" s="1"/>
  <c r="BH169" i="13" a="1"/>
  <c r="BH169" i="13" s="1"/>
  <c r="BJ169" i="13" a="1"/>
  <c r="BJ169" i="13" s="1"/>
  <c r="BL169" i="13" a="1"/>
  <c r="BL169" i="13" s="1"/>
  <c r="BN169" i="13" a="1"/>
  <c r="BN169" i="13" s="1"/>
  <c r="BP169" i="13" a="1"/>
  <c r="BP169" i="13" s="1"/>
  <c r="BR169" i="13" a="1"/>
  <c r="BR169" i="13" s="1"/>
  <c r="BT169" i="13" a="1"/>
  <c r="BT169" i="13" s="1"/>
  <c r="BV169" i="13" a="1"/>
  <c r="BV169" i="13" s="1"/>
  <c r="BX169" i="13" a="1"/>
  <c r="BX169" i="13" s="1"/>
  <c r="BZ169" i="13" a="1"/>
  <c r="BZ169" i="13" s="1"/>
  <c r="CB169" i="13" a="1"/>
  <c r="CB169" i="13" s="1"/>
  <c r="CD169" i="13" a="1"/>
  <c r="CD169" i="13" s="1"/>
  <c r="CF169" i="13" a="1"/>
  <c r="CF169" i="13" s="1"/>
  <c r="CH169" i="13" a="1"/>
  <c r="CH169" i="13" s="1"/>
  <c r="AL170" i="13" a="1"/>
  <c r="AL170" i="13" s="1"/>
  <c r="AN170" i="13" a="1"/>
  <c r="AN170" i="13" s="1"/>
  <c r="AP170" i="13" a="1"/>
  <c r="AP170" i="13" s="1"/>
  <c r="AR170" i="13" a="1"/>
  <c r="AR170" i="13" s="1"/>
  <c r="AT170" i="13" a="1"/>
  <c r="AT170" i="13" s="1"/>
  <c r="AV170" i="13" a="1"/>
  <c r="AV170" i="13" s="1"/>
  <c r="AX170" i="13" a="1"/>
  <c r="AX170" i="13" s="1"/>
  <c r="AZ170" i="13" a="1"/>
  <c r="AZ170" i="13" s="1"/>
  <c r="BB170" i="13" a="1"/>
  <c r="BB170" i="13" s="1"/>
  <c r="BD170" i="13" a="1"/>
  <c r="BD170" i="13" s="1"/>
  <c r="BF170" i="13" a="1"/>
  <c r="BF170" i="13" s="1"/>
  <c r="BH170" i="13" a="1"/>
  <c r="BH170" i="13" s="1"/>
  <c r="BJ170" i="13" a="1"/>
  <c r="BJ170" i="13" s="1"/>
  <c r="BL170" i="13" a="1"/>
  <c r="BL170" i="13" s="1"/>
  <c r="BN170" i="13" a="1"/>
  <c r="BN170" i="13" s="1"/>
  <c r="BP170" i="13" a="1"/>
  <c r="BP170" i="13" s="1"/>
  <c r="BR170" i="13" a="1"/>
  <c r="BR170" i="13" s="1"/>
  <c r="BT170" i="13" a="1"/>
  <c r="BT170" i="13" s="1"/>
  <c r="BV170" i="13" a="1"/>
  <c r="BV170" i="13" s="1"/>
  <c r="BX170" i="13" a="1"/>
  <c r="BX170" i="13" s="1"/>
  <c r="BZ170" i="13" a="1"/>
  <c r="BZ170" i="13" s="1"/>
  <c r="CB170" i="13" a="1"/>
  <c r="CB170" i="13" s="1"/>
  <c r="CD170" i="13" a="1"/>
  <c r="CD170" i="13" s="1"/>
  <c r="CF170" i="13" a="1"/>
  <c r="CF170" i="13" s="1"/>
  <c r="CH170" i="13" a="1"/>
  <c r="CH170" i="13" s="1"/>
  <c r="AL171" i="13" a="1"/>
  <c r="AL171" i="13" s="1"/>
  <c r="AN171" i="13" a="1"/>
  <c r="AN171" i="13" s="1"/>
  <c r="AP171" i="13" a="1"/>
  <c r="AP171" i="13" s="1"/>
  <c r="AR171" i="13" a="1"/>
  <c r="AR171" i="13" s="1"/>
  <c r="AT171" i="13" a="1"/>
  <c r="AT171" i="13" s="1"/>
  <c r="AV171" i="13" a="1"/>
  <c r="AV171" i="13" s="1"/>
  <c r="AX171" i="13" a="1"/>
  <c r="AX171" i="13" s="1"/>
  <c r="AZ171" i="13" a="1"/>
  <c r="AZ171" i="13" s="1"/>
  <c r="BB171" i="13" a="1"/>
  <c r="BB171" i="13" s="1"/>
  <c r="BD171" i="13" a="1"/>
  <c r="BD171" i="13" s="1"/>
  <c r="BF171" i="13" a="1"/>
  <c r="BF171" i="13" s="1"/>
  <c r="BH171" i="13" a="1"/>
  <c r="BH171" i="13" s="1"/>
  <c r="BJ171" i="13" a="1"/>
  <c r="BJ171" i="13" s="1"/>
  <c r="BL171" i="13" a="1"/>
  <c r="BL171" i="13" s="1"/>
  <c r="BN171" i="13" a="1"/>
  <c r="BN171" i="13" s="1"/>
  <c r="BP171" i="13" a="1"/>
  <c r="BP171" i="13" s="1"/>
  <c r="BR171" i="13" a="1"/>
  <c r="BR171" i="13" s="1"/>
  <c r="BT171" i="13" a="1"/>
  <c r="BT171" i="13" s="1"/>
  <c r="BV171" i="13" a="1"/>
  <c r="BV171" i="13" s="1"/>
  <c r="BX171" i="13" a="1"/>
  <c r="BX171" i="13" s="1"/>
  <c r="BZ171" i="13" a="1"/>
  <c r="BZ171" i="13" s="1"/>
  <c r="CB171" i="13" a="1"/>
  <c r="CB171" i="13" s="1"/>
  <c r="CD171" i="13" a="1"/>
  <c r="CD171" i="13" s="1"/>
  <c r="CF171" i="13" a="1"/>
  <c r="CF171" i="13" s="1"/>
  <c r="CH171" i="13" a="1"/>
  <c r="CH171" i="13" s="1"/>
  <c r="AL172" i="13" a="1"/>
  <c r="AL172" i="13" s="1"/>
  <c r="AN172" i="13" a="1"/>
  <c r="AN172" i="13" s="1"/>
  <c r="AP172" i="13" a="1"/>
  <c r="AP172" i="13" s="1"/>
  <c r="AR172" i="13" a="1"/>
  <c r="AR172" i="13" s="1"/>
  <c r="AT172" i="13" a="1"/>
  <c r="AT172" i="13" s="1"/>
  <c r="AV172" i="13" a="1"/>
  <c r="AV172" i="13" s="1"/>
  <c r="AX172" i="13" a="1"/>
  <c r="AX172" i="13" s="1"/>
  <c r="AZ172" i="13" a="1"/>
  <c r="AZ172" i="13" s="1"/>
  <c r="BB172" i="13" a="1"/>
  <c r="BB172" i="13" s="1"/>
  <c r="BD172" i="13" a="1"/>
  <c r="BD172" i="13" s="1"/>
  <c r="BF172" i="13" a="1"/>
  <c r="BF172" i="13" s="1"/>
  <c r="BH172" i="13" a="1"/>
  <c r="BH172" i="13" s="1"/>
  <c r="BJ172" i="13" a="1"/>
  <c r="BJ172" i="13" s="1"/>
  <c r="BL172" i="13" a="1"/>
  <c r="BL172" i="13" s="1"/>
  <c r="BN172" i="13" a="1"/>
  <c r="BN172" i="13" s="1"/>
  <c r="BP172" i="13" a="1"/>
  <c r="BP172" i="13" s="1"/>
  <c r="BR172" i="13" a="1"/>
  <c r="BR172" i="13" s="1"/>
  <c r="BT172" i="13" a="1"/>
  <c r="BT172" i="13" s="1"/>
  <c r="BV172" i="13" a="1"/>
  <c r="BV172" i="13" s="1"/>
  <c r="BX172" i="13" a="1"/>
  <c r="BX172" i="13" s="1"/>
  <c r="BZ172" i="13" a="1"/>
  <c r="BZ172" i="13" s="1"/>
  <c r="CB172" i="13" a="1"/>
  <c r="CB172" i="13" s="1"/>
  <c r="CD172" i="13" a="1"/>
  <c r="CD172" i="13" s="1"/>
  <c r="CF172" i="13" a="1"/>
  <c r="CF172" i="13" s="1"/>
  <c r="CH172" i="13" a="1"/>
  <c r="CH172" i="13" s="1"/>
  <c r="AL173" i="13" a="1"/>
  <c r="AL173" i="13" s="1"/>
  <c r="AN173" i="13" a="1"/>
  <c r="AN173" i="13" s="1"/>
  <c r="AP173" i="13" a="1"/>
  <c r="AP173" i="13" s="1"/>
  <c r="AR173" i="13" a="1"/>
  <c r="AR173" i="13" s="1"/>
  <c r="AT173" i="13" a="1"/>
  <c r="AT173" i="13" s="1"/>
  <c r="AV173" i="13" a="1"/>
  <c r="AV173" i="13" s="1"/>
  <c r="AX173" i="13" a="1"/>
  <c r="AX173" i="13" s="1"/>
  <c r="AZ173" i="13" a="1"/>
  <c r="AZ173" i="13" s="1"/>
  <c r="BB173" i="13" a="1"/>
  <c r="BB173" i="13" s="1"/>
  <c r="BD173" i="13" a="1"/>
  <c r="BD173" i="13" s="1"/>
  <c r="BF173" i="13" a="1"/>
  <c r="BF173" i="13" s="1"/>
  <c r="BH173" i="13" a="1"/>
  <c r="BH173" i="13" s="1"/>
  <c r="BJ173" i="13" a="1"/>
  <c r="BJ173" i="13" s="1"/>
  <c r="BL173" i="13" a="1"/>
  <c r="BL173" i="13" s="1"/>
  <c r="BN173" i="13" a="1"/>
  <c r="BN173" i="13" s="1"/>
  <c r="BP173" i="13" a="1"/>
  <c r="BP173" i="13" s="1"/>
  <c r="BR173" i="13" a="1"/>
  <c r="BR173" i="13" s="1"/>
  <c r="BT173" i="13" a="1"/>
  <c r="BT173" i="13" s="1"/>
  <c r="BV173" i="13" a="1"/>
  <c r="BV173" i="13" s="1"/>
  <c r="BX173" i="13" a="1"/>
  <c r="BX173" i="13" s="1"/>
  <c r="BZ173" i="13" a="1"/>
  <c r="BZ173" i="13" s="1"/>
  <c r="CB173" i="13" a="1"/>
  <c r="CB173" i="13" s="1"/>
  <c r="CD173" i="13" a="1"/>
  <c r="CD173" i="13" s="1"/>
  <c r="CF173" i="13" a="1"/>
  <c r="CF173" i="13" s="1"/>
  <c r="CH173" i="13" a="1"/>
  <c r="CH173" i="13" s="1"/>
  <c r="AL174" i="13" a="1"/>
  <c r="AL174" i="13" s="1"/>
  <c r="AN174" i="13" a="1"/>
  <c r="AN174" i="13" s="1"/>
  <c r="AP174" i="13" a="1"/>
  <c r="AP174" i="13" s="1"/>
  <c r="AR174" i="13" a="1"/>
  <c r="AR174" i="13" s="1"/>
  <c r="AT174" i="13" a="1"/>
  <c r="AT174" i="13" s="1"/>
  <c r="AV174" i="13" a="1"/>
  <c r="AV174" i="13" s="1"/>
  <c r="AX174" i="13" a="1"/>
  <c r="AX174" i="13" s="1"/>
  <c r="AZ174" i="13" a="1"/>
  <c r="AZ174" i="13" s="1"/>
  <c r="BB174" i="13" a="1"/>
  <c r="BB174" i="13" s="1"/>
  <c r="BD174" i="13" a="1"/>
  <c r="BD174" i="13" s="1"/>
  <c r="BF174" i="13" a="1"/>
  <c r="BF174" i="13" s="1"/>
  <c r="BH174" i="13" a="1"/>
  <c r="BH174" i="13" s="1"/>
  <c r="BJ174" i="13" a="1"/>
  <c r="BJ174" i="13" s="1"/>
  <c r="BL174" i="13" a="1"/>
  <c r="BL174" i="13" s="1"/>
  <c r="BN174" i="13" a="1"/>
  <c r="BN174" i="13" s="1"/>
  <c r="BP174" i="13" a="1"/>
  <c r="BP174" i="13" s="1"/>
  <c r="BR174" i="13" a="1"/>
  <c r="BR174" i="13" s="1"/>
  <c r="BT174" i="13" a="1"/>
  <c r="BT174" i="13" s="1"/>
  <c r="BV174" i="13" a="1"/>
  <c r="BV174" i="13" s="1"/>
  <c r="BX174" i="13" a="1"/>
  <c r="BX174" i="13" s="1"/>
  <c r="BZ174" i="13" a="1"/>
  <c r="BZ174" i="13" s="1"/>
  <c r="CB174" i="13" a="1"/>
  <c r="CB174" i="13" s="1"/>
  <c r="CD174" i="13" a="1"/>
  <c r="CD174" i="13" s="1"/>
  <c r="CF174" i="13" a="1"/>
  <c r="CF174" i="13" s="1"/>
  <c r="CH174" i="13" a="1"/>
  <c r="CH174" i="13" s="1"/>
  <c r="AL175" i="13" a="1"/>
  <c r="AL175" i="13" s="1"/>
  <c r="AN175" i="13" a="1"/>
  <c r="AN175" i="13" s="1"/>
  <c r="AP175" i="13" a="1"/>
  <c r="AP175" i="13" s="1"/>
  <c r="AR175" i="13" a="1"/>
  <c r="AR175" i="13" s="1"/>
  <c r="AT175" i="13" a="1"/>
  <c r="AT175" i="13" s="1"/>
  <c r="AV175" i="13" a="1"/>
  <c r="AV175" i="13" s="1"/>
  <c r="AX175" i="13" a="1"/>
  <c r="AX175" i="13" s="1"/>
  <c r="AZ175" i="13" a="1"/>
  <c r="AZ175" i="13" s="1"/>
  <c r="BB175" i="13" a="1"/>
  <c r="BB175" i="13" s="1"/>
  <c r="BD175" i="13" a="1"/>
  <c r="BD175" i="13" s="1"/>
  <c r="BF175" i="13" a="1"/>
  <c r="BF175" i="13" s="1"/>
  <c r="BH175" i="13" a="1"/>
  <c r="BH175" i="13" s="1"/>
  <c r="BJ175" i="13" a="1"/>
  <c r="BJ175" i="13" s="1"/>
  <c r="BL175" i="13" a="1"/>
  <c r="BL175" i="13" s="1"/>
  <c r="BN175" i="13" a="1"/>
  <c r="BN175" i="13" s="1"/>
  <c r="BP175" i="13" a="1"/>
  <c r="BP175" i="13" s="1"/>
  <c r="BR175" i="13" a="1"/>
  <c r="BR175" i="13" s="1"/>
  <c r="BT175" i="13" a="1"/>
  <c r="BT175" i="13" s="1"/>
  <c r="BV175" i="13" a="1"/>
  <c r="BV175" i="13" s="1"/>
  <c r="BX175" i="13" a="1"/>
  <c r="BX175" i="13" s="1"/>
  <c r="BZ175" i="13" a="1"/>
  <c r="BZ175" i="13" s="1"/>
  <c r="CB175" i="13" a="1"/>
  <c r="CB175" i="13" s="1"/>
  <c r="CD175" i="13" a="1"/>
  <c r="CD175" i="13" s="1"/>
  <c r="CF175" i="13" a="1"/>
  <c r="CF175" i="13" s="1"/>
  <c r="CH175" i="13" a="1"/>
  <c r="CH175" i="13" s="1"/>
  <c r="AL176" i="13" a="1"/>
  <c r="AL176" i="13" s="1"/>
  <c r="AN176" i="13" a="1"/>
  <c r="AN176" i="13" s="1"/>
  <c r="AP176" i="13" a="1"/>
  <c r="AP176" i="13" s="1"/>
  <c r="AR176" i="13" a="1"/>
  <c r="AR176" i="13" s="1"/>
  <c r="AT176" i="13" a="1"/>
  <c r="AT176" i="13" s="1"/>
  <c r="AV176" i="13" a="1"/>
  <c r="AV176" i="13" s="1"/>
  <c r="AX176" i="13" a="1"/>
  <c r="AX176" i="13" s="1"/>
  <c r="AZ176" i="13" a="1"/>
  <c r="AZ176" i="13" s="1"/>
  <c r="BB176" i="13" a="1"/>
  <c r="BB176" i="13" s="1"/>
  <c r="BD176" i="13" a="1"/>
  <c r="BD176" i="13" s="1"/>
  <c r="BF176" i="13" a="1"/>
  <c r="BF176" i="13" s="1"/>
  <c r="BH176" i="13" a="1"/>
  <c r="BH176" i="13" s="1"/>
  <c r="BJ176" i="13" a="1"/>
  <c r="BJ176" i="13" s="1"/>
  <c r="BL176" i="13" a="1"/>
  <c r="BL176" i="13" s="1"/>
  <c r="BN176" i="13" a="1"/>
  <c r="BN176" i="13" s="1"/>
  <c r="BP176" i="13" a="1"/>
  <c r="BP176" i="13" s="1"/>
  <c r="BR176" i="13" a="1"/>
  <c r="BR176" i="13" s="1"/>
  <c r="BT176" i="13" a="1"/>
  <c r="BT176" i="13" s="1"/>
  <c r="BV176" i="13" a="1"/>
  <c r="BV176" i="13" s="1"/>
  <c r="BX176" i="13" a="1"/>
  <c r="BX176" i="13" s="1"/>
  <c r="BZ176" i="13" a="1"/>
  <c r="BZ176" i="13" s="1"/>
  <c r="CB176" i="13" a="1"/>
  <c r="CB176" i="13" s="1"/>
  <c r="CD176" i="13" a="1"/>
  <c r="CD176" i="13" s="1"/>
  <c r="CF176" i="13" a="1"/>
  <c r="CF176" i="13" s="1"/>
  <c r="CH176" i="13" a="1"/>
  <c r="CH176" i="13" s="1"/>
  <c r="AL177" i="13" a="1"/>
  <c r="AL177" i="13" s="1"/>
  <c r="AN177" i="13" a="1"/>
  <c r="AN177" i="13" s="1"/>
  <c r="AP177" i="13" a="1"/>
  <c r="AP177" i="13" s="1"/>
  <c r="AR177" i="13" a="1"/>
  <c r="AR177" i="13" s="1"/>
  <c r="AT177" i="13" a="1"/>
  <c r="AT177" i="13" s="1"/>
  <c r="AV177" i="13" a="1"/>
  <c r="AV177" i="13" s="1"/>
  <c r="AX177" i="13" a="1"/>
  <c r="AX177" i="13" s="1"/>
  <c r="AZ177" i="13" a="1"/>
  <c r="AZ177" i="13" s="1"/>
  <c r="BB177" i="13" a="1"/>
  <c r="BB177" i="13" s="1"/>
  <c r="BD177" i="13" a="1"/>
  <c r="BD177" i="13" s="1"/>
  <c r="BF177" i="13" a="1"/>
  <c r="BF177" i="13" s="1"/>
  <c r="BH177" i="13" a="1"/>
  <c r="BH177" i="13" s="1"/>
  <c r="BJ177" i="13" a="1"/>
  <c r="BJ177" i="13" s="1"/>
  <c r="BL177" i="13" a="1"/>
  <c r="BL177" i="13" s="1"/>
  <c r="BN177" i="13" a="1"/>
  <c r="BN177" i="13" s="1"/>
  <c r="BP177" i="13" a="1"/>
  <c r="BP177" i="13" s="1"/>
  <c r="BR177" i="13" a="1"/>
  <c r="BR177" i="13" s="1"/>
  <c r="BT177" i="13" a="1"/>
  <c r="BT177" i="13" s="1"/>
  <c r="BV177" i="13" a="1"/>
  <c r="BV177" i="13" s="1"/>
  <c r="BX177" i="13" a="1"/>
  <c r="BX177" i="13" s="1"/>
  <c r="BZ177" i="13" a="1"/>
  <c r="BZ177" i="13" s="1"/>
  <c r="CB177" i="13" a="1"/>
  <c r="CB177" i="13" s="1"/>
  <c r="CD177" i="13" a="1"/>
  <c r="CD177" i="13" s="1"/>
  <c r="CF177" i="13" a="1"/>
  <c r="CF177" i="13" s="1"/>
  <c r="CH177" i="13" a="1"/>
  <c r="CH177" i="13" s="1"/>
  <c r="AL178" i="13" a="1"/>
  <c r="AL178" i="13" s="1"/>
  <c r="AN178" i="13" a="1"/>
  <c r="AN178" i="13" s="1"/>
  <c r="AP178" i="13" a="1"/>
  <c r="AP178" i="13" s="1"/>
  <c r="AR178" i="13" a="1"/>
  <c r="AR178" i="13" s="1"/>
  <c r="AT178" i="13" a="1"/>
  <c r="AT178" i="13" s="1"/>
  <c r="AV178" i="13" a="1"/>
  <c r="AV178" i="13" s="1"/>
  <c r="AX178" i="13" a="1"/>
  <c r="AX178" i="13" s="1"/>
  <c r="AZ178" i="13" a="1"/>
  <c r="AZ178" i="13" s="1"/>
  <c r="BB178" i="13" a="1"/>
  <c r="BB178" i="13" s="1"/>
  <c r="BD178" i="13" a="1"/>
  <c r="BD178" i="13" s="1"/>
  <c r="BF178" i="13" a="1"/>
  <c r="BF178" i="13" s="1"/>
  <c r="BH178" i="13" a="1"/>
  <c r="BH178" i="13" s="1"/>
  <c r="BJ178" i="13" a="1"/>
  <c r="BJ178" i="13" s="1"/>
  <c r="BL178" i="13" a="1"/>
  <c r="BL178" i="13" s="1"/>
  <c r="BN178" i="13" a="1"/>
  <c r="BN178" i="13" s="1"/>
  <c r="BP178" i="13" a="1"/>
  <c r="BP178" i="13" s="1"/>
  <c r="BR178" i="13" a="1"/>
  <c r="BR178" i="13" s="1"/>
  <c r="BT178" i="13" a="1"/>
  <c r="BT178" i="13" s="1"/>
  <c r="BV178" i="13" a="1"/>
  <c r="BV178" i="13" s="1"/>
  <c r="BX178" i="13" a="1"/>
  <c r="BX178" i="13" s="1"/>
  <c r="BZ178" i="13" a="1"/>
  <c r="BZ178" i="13" s="1"/>
  <c r="CB178" i="13" a="1"/>
  <c r="CB178" i="13" s="1"/>
  <c r="CD178" i="13" a="1"/>
  <c r="CD178" i="13" s="1"/>
  <c r="CF178" i="13" a="1"/>
  <c r="CF178" i="13" s="1"/>
  <c r="CH178" i="13" a="1"/>
  <c r="CH178" i="13" s="1"/>
  <c r="AL179" i="13" a="1"/>
  <c r="AL179" i="13" s="1"/>
  <c r="AN179" i="13" a="1"/>
  <c r="AN179" i="13" s="1"/>
  <c r="AP179" i="13" a="1"/>
  <c r="AP179" i="13" s="1"/>
  <c r="AR179" i="13" a="1"/>
  <c r="AR179" i="13" s="1"/>
  <c r="AT179" i="13" a="1"/>
  <c r="AT179" i="13" s="1"/>
  <c r="AV179" i="13" a="1"/>
  <c r="AV179" i="13" s="1"/>
  <c r="AX179" i="13" a="1"/>
  <c r="AX179" i="13" s="1"/>
  <c r="AZ179" i="13" a="1"/>
  <c r="AZ179" i="13" s="1"/>
  <c r="BB179" i="13" a="1"/>
  <c r="BB179" i="13" s="1"/>
  <c r="BD179" i="13" a="1"/>
  <c r="BD179" i="13" s="1"/>
  <c r="BF179" i="13" a="1"/>
  <c r="BF179" i="13" s="1"/>
  <c r="BH179" i="13" a="1"/>
  <c r="BH179" i="13" s="1"/>
  <c r="BJ179" i="13" a="1"/>
  <c r="BJ179" i="13" s="1"/>
  <c r="BL179" i="13" a="1"/>
  <c r="BL179" i="13" s="1"/>
  <c r="BN179" i="13" a="1"/>
  <c r="BN179" i="13" s="1"/>
  <c r="BP179" i="13" a="1"/>
  <c r="BP179" i="13" s="1"/>
  <c r="BR179" i="13" a="1"/>
  <c r="BR179" i="13" s="1"/>
  <c r="BT179" i="13" a="1"/>
  <c r="BT179" i="13" s="1"/>
  <c r="BV179" i="13" a="1"/>
  <c r="BV179" i="13" s="1"/>
  <c r="BX179" i="13" a="1"/>
  <c r="BX179" i="13" s="1"/>
  <c r="BZ179" i="13" a="1"/>
  <c r="BZ179" i="13" s="1"/>
  <c r="CB179" i="13" a="1"/>
  <c r="CB179" i="13" s="1"/>
  <c r="CD179" i="13" a="1"/>
  <c r="CD179" i="13" s="1"/>
  <c r="CF179" i="13" a="1"/>
  <c r="CF179" i="13" s="1"/>
  <c r="CH179" i="13" a="1"/>
  <c r="CH179" i="13" s="1"/>
  <c r="AL180" i="13" a="1"/>
  <c r="AL180" i="13" s="1"/>
  <c r="AN180" i="13" a="1"/>
  <c r="AN180" i="13" s="1"/>
  <c r="AP180" i="13" a="1"/>
  <c r="AP180" i="13" s="1"/>
  <c r="AR180" i="13" a="1"/>
  <c r="AR180" i="13" s="1"/>
  <c r="AT180" i="13" a="1"/>
  <c r="AT180" i="13" s="1"/>
  <c r="AV180" i="13" a="1"/>
  <c r="AV180" i="13" s="1"/>
  <c r="AX180" i="13" a="1"/>
  <c r="AX180" i="13" s="1"/>
  <c r="AZ180" i="13" a="1"/>
  <c r="AZ180" i="13" s="1"/>
  <c r="BB180" i="13" a="1"/>
  <c r="BB180" i="13" s="1"/>
  <c r="BD180" i="13" a="1"/>
  <c r="BD180" i="13" s="1"/>
  <c r="BF180" i="13" a="1"/>
  <c r="BF180" i="13" s="1"/>
  <c r="BH180" i="13" a="1"/>
  <c r="BH180" i="13" s="1"/>
  <c r="BJ180" i="13" a="1"/>
  <c r="BJ180" i="13" s="1"/>
  <c r="BL180" i="13" a="1"/>
  <c r="BL180" i="13" s="1"/>
  <c r="BN180" i="13" a="1"/>
  <c r="BN180" i="13" s="1"/>
  <c r="BP180" i="13" a="1"/>
  <c r="BP180" i="13" s="1"/>
  <c r="BR180" i="13" a="1"/>
  <c r="BR180" i="13" s="1"/>
  <c r="BT180" i="13" a="1"/>
  <c r="BT180" i="13" s="1"/>
  <c r="BV180" i="13" a="1"/>
  <c r="BV180" i="13" s="1"/>
  <c r="BX180" i="13" a="1"/>
  <c r="BX180" i="13" s="1"/>
  <c r="BZ180" i="13" a="1"/>
  <c r="BZ180" i="13" s="1"/>
  <c r="CB180" i="13" a="1"/>
  <c r="CB180" i="13" s="1"/>
  <c r="CD180" i="13" a="1"/>
  <c r="CD180" i="13" s="1"/>
  <c r="CF180" i="13" a="1"/>
  <c r="CF180" i="13" s="1"/>
  <c r="CH180" i="13" a="1"/>
  <c r="CH180" i="13" s="1"/>
  <c r="AL181" i="13" a="1"/>
  <c r="AL181" i="13" s="1"/>
  <c r="AN181" i="13" a="1"/>
  <c r="AN181" i="13" s="1"/>
  <c r="AP181" i="13" a="1"/>
  <c r="AP181" i="13" s="1"/>
  <c r="AR181" i="13" a="1"/>
  <c r="AR181" i="13" s="1"/>
  <c r="AT181" i="13" a="1"/>
  <c r="AT181" i="13" s="1"/>
  <c r="AV181" i="13" a="1"/>
  <c r="AV181" i="13" s="1"/>
  <c r="AX181" i="13" a="1"/>
  <c r="AX181" i="13" s="1"/>
  <c r="AZ181" i="13" a="1"/>
  <c r="AZ181" i="13" s="1"/>
  <c r="BB181" i="13" a="1"/>
  <c r="BB181" i="13" s="1"/>
  <c r="BD181" i="13" a="1"/>
  <c r="BD181" i="13" s="1"/>
  <c r="BF181" i="13" a="1"/>
  <c r="BF181" i="13" s="1"/>
  <c r="BH181" i="13" a="1"/>
  <c r="BH181" i="13" s="1"/>
  <c r="BJ181" i="13" a="1"/>
  <c r="BJ181" i="13" s="1"/>
  <c r="BL181" i="13" a="1"/>
  <c r="BL181" i="13" s="1"/>
  <c r="BN181" i="13" a="1"/>
  <c r="BN181" i="13" s="1"/>
  <c r="BP181" i="13" a="1"/>
  <c r="BP181" i="13" s="1"/>
  <c r="BR181" i="13" a="1"/>
  <c r="BR181" i="13" s="1"/>
  <c r="BT181" i="13" a="1"/>
  <c r="BT181" i="13" s="1"/>
  <c r="BV181" i="13" a="1"/>
  <c r="BV181" i="13" s="1"/>
  <c r="BX181" i="13" a="1"/>
  <c r="BX181" i="13" s="1"/>
  <c r="BZ181" i="13" a="1"/>
  <c r="BZ181" i="13" s="1"/>
  <c r="CB181" i="13" a="1"/>
  <c r="CB181" i="13" s="1"/>
  <c r="CD181" i="13" a="1"/>
  <c r="CD181" i="13" s="1"/>
  <c r="CF181" i="13" a="1"/>
  <c r="CF181" i="13" s="1"/>
  <c r="CH181" i="13" a="1"/>
  <c r="CH181" i="13" s="1"/>
  <c r="AL182" i="13" a="1"/>
  <c r="AL182" i="13" s="1"/>
  <c r="AN182" i="13" a="1"/>
  <c r="AN182" i="13" s="1"/>
  <c r="AP182" i="13" a="1"/>
  <c r="AP182" i="13" s="1"/>
  <c r="AR182" i="13" a="1"/>
  <c r="AR182" i="13" s="1"/>
  <c r="AT182" i="13" a="1"/>
  <c r="AT182" i="13" s="1"/>
  <c r="AV182" i="13" a="1"/>
  <c r="AV182" i="13" s="1"/>
  <c r="AX182" i="13" a="1"/>
  <c r="AX182" i="13" s="1"/>
  <c r="AZ182" i="13" a="1"/>
  <c r="AZ182" i="13" s="1"/>
  <c r="BB182" i="13" a="1"/>
  <c r="BB182" i="13" s="1"/>
  <c r="BD182" i="13" a="1"/>
  <c r="BD182" i="13" s="1"/>
  <c r="BF182" i="13" a="1"/>
  <c r="BF182" i="13" s="1"/>
  <c r="BH182" i="13" a="1"/>
  <c r="BH182" i="13" s="1"/>
  <c r="BJ182" i="13" a="1"/>
  <c r="BJ182" i="13" s="1"/>
  <c r="BL182" i="13" a="1"/>
  <c r="BL182" i="13" s="1"/>
  <c r="BN182" i="13" a="1"/>
  <c r="BN182" i="13" s="1"/>
  <c r="BP182" i="13" a="1"/>
  <c r="BP182" i="13" s="1"/>
  <c r="BR182" i="13" a="1"/>
  <c r="BR182" i="13" s="1"/>
  <c r="BT182" i="13" a="1"/>
  <c r="BT182" i="13" s="1"/>
  <c r="BV182" i="13" a="1"/>
  <c r="BV182" i="13" s="1"/>
  <c r="BX182" i="13" a="1"/>
  <c r="BX182" i="13" s="1"/>
  <c r="BZ182" i="13" a="1"/>
  <c r="BZ182" i="13" s="1"/>
  <c r="CB182" i="13" a="1"/>
  <c r="CB182" i="13" s="1"/>
  <c r="CD182" i="13" a="1"/>
  <c r="CD182" i="13" s="1"/>
  <c r="CF182" i="13" a="1"/>
  <c r="CF182" i="13" s="1"/>
  <c r="CH182" i="13" a="1"/>
  <c r="CH182" i="13" s="1"/>
  <c r="AL183" i="13" a="1"/>
  <c r="AL183" i="13" s="1"/>
  <c r="AN183" i="13" a="1"/>
  <c r="AN183" i="13" s="1"/>
  <c r="AP183" i="13" a="1"/>
  <c r="AP183" i="13" s="1"/>
  <c r="AR183" i="13" a="1"/>
  <c r="AR183" i="13" s="1"/>
  <c r="AT183" i="13" a="1"/>
  <c r="AT183" i="13" s="1"/>
  <c r="AV183" i="13" a="1"/>
  <c r="AV183" i="13" s="1"/>
  <c r="AX183" i="13" a="1"/>
  <c r="AX183" i="13" s="1"/>
  <c r="AZ183" i="13" a="1"/>
  <c r="AZ183" i="13" s="1"/>
  <c r="BB183" i="13" a="1"/>
  <c r="BB183" i="13" s="1"/>
  <c r="BD183" i="13" a="1"/>
  <c r="BD183" i="13" s="1"/>
  <c r="BF183" i="13" a="1"/>
  <c r="BF183" i="13" s="1"/>
  <c r="BH183" i="13" a="1"/>
  <c r="BH183" i="13" s="1"/>
  <c r="BJ183" i="13" a="1"/>
  <c r="BJ183" i="13" s="1"/>
  <c r="BL183" i="13" a="1"/>
  <c r="BL183" i="13" s="1"/>
  <c r="BN183" i="13" a="1"/>
  <c r="BN183" i="13" s="1"/>
  <c r="BP183" i="13" a="1"/>
  <c r="BP183" i="13" s="1"/>
  <c r="BR183" i="13" a="1"/>
  <c r="BR183" i="13" s="1"/>
  <c r="BT183" i="13" a="1"/>
  <c r="BT183" i="13" s="1"/>
  <c r="BV183" i="13" a="1"/>
  <c r="BV183" i="13" s="1"/>
  <c r="BX183" i="13" a="1"/>
  <c r="BX183" i="13" s="1"/>
  <c r="BZ183" i="13" a="1"/>
  <c r="BZ183" i="13" s="1"/>
  <c r="CB183" i="13" a="1"/>
  <c r="CB183" i="13" s="1"/>
  <c r="CD183" i="13" a="1"/>
  <c r="CD183" i="13" s="1"/>
  <c r="CF183" i="13" a="1"/>
  <c r="CF183" i="13" s="1"/>
  <c r="CH183" i="13" a="1"/>
  <c r="CH183" i="13" s="1"/>
  <c r="AL184" i="13" a="1"/>
  <c r="AL184" i="13" s="1"/>
  <c r="AN184" i="13" a="1"/>
  <c r="AN184" i="13" s="1"/>
  <c r="AP184" i="13" a="1"/>
  <c r="AP184" i="13" s="1"/>
  <c r="AR184" i="13" a="1"/>
  <c r="AR184" i="13" s="1"/>
  <c r="AT184" i="13" a="1"/>
  <c r="AT184" i="13" s="1"/>
  <c r="AV184" i="13" a="1"/>
  <c r="AV184" i="13" s="1"/>
  <c r="AX184" i="13" a="1"/>
  <c r="AX184" i="13" s="1"/>
  <c r="AZ184" i="13" a="1"/>
  <c r="AZ184" i="13" s="1"/>
  <c r="BB184" i="13" a="1"/>
  <c r="BB184" i="13" s="1"/>
  <c r="BD184" i="13" a="1"/>
  <c r="BD184" i="13" s="1"/>
  <c r="BF184" i="13" a="1"/>
  <c r="BF184" i="13" s="1"/>
  <c r="BH184" i="13" a="1"/>
  <c r="BH184" i="13" s="1"/>
  <c r="BJ184" i="13" a="1"/>
  <c r="BJ184" i="13" s="1"/>
  <c r="BL184" i="13" a="1"/>
  <c r="BL184" i="13" s="1"/>
  <c r="BN184" i="13" a="1"/>
  <c r="BN184" i="13" s="1"/>
  <c r="BP184" i="13" a="1"/>
  <c r="BP184" i="13" s="1"/>
  <c r="BR184" i="13" a="1"/>
  <c r="BR184" i="13" s="1"/>
  <c r="BT184" i="13" a="1"/>
  <c r="BT184" i="13" s="1"/>
  <c r="BV184" i="13" a="1"/>
  <c r="BV184" i="13" s="1"/>
  <c r="BX184" i="13" a="1"/>
  <c r="BX184" i="13" s="1"/>
  <c r="BZ184" i="13" a="1"/>
  <c r="BZ184" i="13" s="1"/>
  <c r="CB184" i="13" a="1"/>
  <c r="CB184" i="13" s="1"/>
  <c r="CD184" i="13" a="1"/>
  <c r="CD184" i="13" s="1"/>
  <c r="CF184" i="13" a="1"/>
  <c r="CF184" i="13" s="1"/>
  <c r="CH184" i="13" a="1"/>
  <c r="CH184" i="13" s="1"/>
  <c r="AL185" i="13" a="1"/>
  <c r="AL185" i="13" s="1"/>
  <c r="AN185" i="13" a="1"/>
  <c r="AN185" i="13" s="1"/>
  <c r="AP185" i="13" a="1"/>
  <c r="AP185" i="13" s="1"/>
  <c r="AR185" i="13" a="1"/>
  <c r="AR185" i="13" s="1"/>
  <c r="AT185" i="13" a="1"/>
  <c r="AT185" i="13" s="1"/>
  <c r="AV185" i="13" a="1"/>
  <c r="AV185" i="13" s="1"/>
  <c r="AX185" i="13" a="1"/>
  <c r="AX185" i="13" s="1"/>
  <c r="AZ185" i="13" a="1"/>
  <c r="AZ185" i="13" s="1"/>
  <c r="BB185" i="13" a="1"/>
  <c r="BB185" i="13" s="1"/>
  <c r="BD185" i="13" a="1"/>
  <c r="BD185" i="13" s="1"/>
  <c r="BF185" i="13" a="1"/>
  <c r="BF185" i="13" s="1"/>
  <c r="BH185" i="13" a="1"/>
  <c r="BH185" i="13" s="1"/>
  <c r="BJ185" i="13" a="1"/>
  <c r="BJ185" i="13" s="1"/>
  <c r="BL185" i="13" a="1"/>
  <c r="BL185" i="13" s="1"/>
  <c r="BN185" i="13" a="1"/>
  <c r="BN185" i="13" s="1"/>
  <c r="BP185" i="13" a="1"/>
  <c r="BP185" i="13" s="1"/>
  <c r="BR185" i="13" a="1"/>
  <c r="BR185" i="13" s="1"/>
  <c r="BT185" i="13" a="1"/>
  <c r="BT185" i="13" s="1"/>
  <c r="BV185" i="13" a="1"/>
  <c r="BV185" i="13" s="1"/>
  <c r="BX185" i="13" a="1"/>
  <c r="BX185" i="13" s="1"/>
  <c r="BZ185" i="13" a="1"/>
  <c r="BZ185" i="13" s="1"/>
  <c r="CB185" i="13" a="1"/>
  <c r="CB185" i="13" s="1"/>
  <c r="CD185" i="13" a="1"/>
  <c r="CD185" i="13" s="1"/>
  <c r="CF185" i="13" a="1"/>
  <c r="CF185" i="13" s="1"/>
  <c r="CH185" i="13" a="1"/>
  <c r="CH185" i="13" s="1"/>
  <c r="AL186" i="13" a="1"/>
  <c r="AL186" i="13" s="1"/>
  <c r="AN186" i="13" a="1"/>
  <c r="AN186" i="13" s="1"/>
  <c r="AP186" i="13" a="1"/>
  <c r="AP186" i="13" s="1"/>
  <c r="AR186" i="13" a="1"/>
  <c r="AR186" i="13" s="1"/>
  <c r="AT186" i="13" a="1"/>
  <c r="AT186" i="13" s="1"/>
  <c r="AV186" i="13" a="1"/>
  <c r="AV186" i="13" s="1"/>
  <c r="AX186" i="13" a="1"/>
  <c r="AX186" i="13" s="1"/>
  <c r="AZ186" i="13" a="1"/>
  <c r="AZ186" i="13" s="1"/>
  <c r="BB186" i="13" a="1"/>
  <c r="BB186" i="13" s="1"/>
  <c r="BD186" i="13" a="1"/>
  <c r="BD186" i="13" s="1"/>
  <c r="BF186" i="13" a="1"/>
  <c r="BF186" i="13" s="1"/>
  <c r="BH186" i="13" a="1"/>
  <c r="BH186" i="13" s="1"/>
  <c r="BJ186" i="13" a="1"/>
  <c r="BJ186" i="13" s="1"/>
  <c r="BL186" i="13" a="1"/>
  <c r="BL186" i="13" s="1"/>
  <c r="BN186" i="13" a="1"/>
  <c r="BN186" i="13" s="1"/>
  <c r="BP186" i="13" a="1"/>
  <c r="BP186" i="13" s="1"/>
  <c r="BR186" i="13" a="1"/>
  <c r="BR186" i="13" s="1"/>
  <c r="BT186" i="13" a="1"/>
  <c r="BT186" i="13" s="1"/>
  <c r="BV186" i="13" a="1"/>
  <c r="BV186" i="13" s="1"/>
  <c r="BX186" i="13" a="1"/>
  <c r="BX186" i="13" s="1"/>
  <c r="BZ186" i="13" a="1"/>
  <c r="BZ186" i="13" s="1"/>
  <c r="CB186" i="13" a="1"/>
  <c r="CB186" i="13" s="1"/>
  <c r="CD186" i="13" a="1"/>
  <c r="CD186" i="13" s="1"/>
  <c r="CF186" i="13" a="1"/>
  <c r="CF186" i="13" s="1"/>
  <c r="CH186" i="13" a="1"/>
  <c r="CH186" i="13" s="1"/>
  <c r="AL187" i="13" a="1"/>
  <c r="AL187" i="13" s="1"/>
  <c r="AN187" i="13" a="1"/>
  <c r="AN187" i="13" s="1"/>
  <c r="AP187" i="13" a="1"/>
  <c r="AP187" i="13" s="1"/>
  <c r="AR187" i="13" a="1"/>
  <c r="AR187" i="13" s="1"/>
  <c r="AT187" i="13" a="1"/>
  <c r="AT187" i="13" s="1"/>
  <c r="AV187" i="13" a="1"/>
  <c r="AV187" i="13" s="1"/>
  <c r="AX187" i="13" a="1"/>
  <c r="AX187" i="13" s="1"/>
  <c r="AZ187" i="13" a="1"/>
  <c r="AZ187" i="13" s="1"/>
  <c r="BB187" i="13" a="1"/>
  <c r="BB187" i="13" s="1"/>
  <c r="BD187" i="13" a="1"/>
  <c r="BD187" i="13" s="1"/>
  <c r="BF187" i="13" a="1"/>
  <c r="BF187" i="13" s="1"/>
  <c r="BH187" i="13" a="1"/>
  <c r="BH187" i="13" s="1"/>
  <c r="BJ187" i="13" a="1"/>
  <c r="BJ187" i="13" s="1"/>
  <c r="BL187" i="13" a="1"/>
  <c r="BL187" i="13" s="1"/>
  <c r="BN187" i="13" a="1"/>
  <c r="BN187" i="13" s="1"/>
  <c r="BP187" i="13" a="1"/>
  <c r="BP187" i="13" s="1"/>
  <c r="BR187" i="13" a="1"/>
  <c r="BR187" i="13" s="1"/>
  <c r="BT187" i="13" a="1"/>
  <c r="BT187" i="13" s="1"/>
  <c r="BV187" i="13" a="1"/>
  <c r="BV187" i="13" s="1"/>
  <c r="BX187" i="13" a="1"/>
  <c r="BX187" i="13" s="1"/>
  <c r="BZ187" i="13" a="1"/>
  <c r="BZ187" i="13" s="1"/>
  <c r="CB187" i="13" a="1"/>
  <c r="CB187" i="13" s="1"/>
  <c r="CD187" i="13" a="1"/>
  <c r="CD187" i="13" s="1"/>
  <c r="CF187" i="13" a="1"/>
  <c r="CF187" i="13" s="1"/>
  <c r="CH187" i="13" a="1"/>
  <c r="CH187" i="13" s="1"/>
  <c r="AL188" i="13" a="1"/>
  <c r="AL188" i="13" s="1"/>
  <c r="AN188" i="13" a="1"/>
  <c r="AN188" i="13" s="1"/>
  <c r="AP188" i="13" a="1"/>
  <c r="AP188" i="13" s="1"/>
  <c r="AR188" i="13" a="1"/>
  <c r="AR188" i="13" s="1"/>
  <c r="AT188" i="13" a="1"/>
  <c r="AT188" i="13" s="1"/>
  <c r="AV188" i="13" a="1"/>
  <c r="AV188" i="13" s="1"/>
  <c r="AX188" i="13" a="1"/>
  <c r="AX188" i="13" s="1"/>
  <c r="AZ188" i="13" a="1"/>
  <c r="AZ188" i="13" s="1"/>
  <c r="BB188" i="13" a="1"/>
  <c r="BB188" i="13" s="1"/>
  <c r="BD188" i="13" a="1"/>
  <c r="BD188" i="13" s="1"/>
  <c r="BF188" i="13" a="1"/>
  <c r="BF188" i="13" s="1"/>
  <c r="BH188" i="13" a="1"/>
  <c r="BH188" i="13" s="1"/>
  <c r="BJ188" i="13" a="1"/>
  <c r="BJ188" i="13" s="1"/>
  <c r="BL188" i="13" a="1"/>
  <c r="BL188" i="13" s="1"/>
  <c r="BN188" i="13" a="1"/>
  <c r="BN188" i="13" s="1"/>
  <c r="BP188" i="13" a="1"/>
  <c r="BP188" i="13" s="1"/>
  <c r="BR188" i="13" a="1"/>
  <c r="BR188" i="13" s="1"/>
  <c r="BT188" i="13" a="1"/>
  <c r="BT188" i="13" s="1"/>
  <c r="BV188" i="13" a="1"/>
  <c r="BV188" i="13" s="1"/>
  <c r="BX188" i="13" a="1"/>
  <c r="BX188" i="13" s="1"/>
  <c r="BZ188" i="13" a="1"/>
  <c r="BZ188" i="13" s="1"/>
  <c r="CB188" i="13" a="1"/>
  <c r="CB188" i="13" s="1"/>
  <c r="CD188" i="13" a="1"/>
  <c r="CD188" i="13" s="1"/>
  <c r="CF188" i="13" a="1"/>
  <c r="CF188" i="13" s="1"/>
  <c r="CH188" i="13" a="1"/>
  <c r="CH188" i="13" s="1"/>
  <c r="AL189" i="13" a="1"/>
  <c r="AL189" i="13" s="1"/>
  <c r="AN189" i="13" a="1"/>
  <c r="AN189" i="13" s="1"/>
  <c r="AP189" i="13" a="1"/>
  <c r="AP189" i="13" s="1"/>
  <c r="AR189" i="13" a="1"/>
  <c r="AR189" i="13" s="1"/>
  <c r="AT189" i="13" a="1"/>
  <c r="AT189" i="13" s="1"/>
  <c r="AV189" i="13" a="1"/>
  <c r="AV189" i="13" s="1"/>
  <c r="AX189" i="13" a="1"/>
  <c r="AX189" i="13" s="1"/>
  <c r="AZ189" i="13" a="1"/>
  <c r="AZ189" i="13" s="1"/>
  <c r="BB189" i="13" a="1"/>
  <c r="BB189" i="13" s="1"/>
  <c r="BD189" i="13" a="1"/>
  <c r="BD189" i="13" s="1"/>
  <c r="BF189" i="13" a="1"/>
  <c r="BF189" i="13" s="1"/>
  <c r="BH189" i="13" a="1"/>
  <c r="BH189" i="13" s="1"/>
  <c r="BJ189" i="13" a="1"/>
  <c r="BJ189" i="13" s="1"/>
  <c r="BL189" i="13" a="1"/>
  <c r="BL189" i="13" s="1"/>
  <c r="BN189" i="13" a="1"/>
  <c r="BN189" i="13" s="1"/>
  <c r="BP189" i="13" a="1"/>
  <c r="BP189" i="13" s="1"/>
  <c r="BR189" i="13" a="1"/>
  <c r="BR189" i="13" s="1"/>
  <c r="BT189" i="13" a="1"/>
  <c r="BT189" i="13" s="1"/>
  <c r="BV189" i="13" a="1"/>
  <c r="BV189" i="13" s="1"/>
  <c r="BX189" i="13" a="1"/>
  <c r="BX189" i="13" s="1"/>
  <c r="BZ189" i="13" a="1"/>
  <c r="BZ189" i="13" s="1"/>
  <c r="CB189" i="13" a="1"/>
  <c r="CB189" i="13" s="1"/>
  <c r="CD189" i="13" a="1"/>
  <c r="CD189" i="13" s="1"/>
  <c r="CF189" i="13" a="1"/>
  <c r="CF189" i="13" s="1"/>
  <c r="CH189" i="13" a="1"/>
  <c r="CH189" i="13" s="1"/>
  <c r="AL190" i="13" a="1"/>
  <c r="AL190" i="13" s="1"/>
  <c r="AN190" i="13" a="1"/>
  <c r="AN190" i="13" s="1"/>
  <c r="AP190" i="13" a="1"/>
  <c r="AP190" i="13" s="1"/>
  <c r="AR190" i="13" a="1"/>
  <c r="AR190" i="13" s="1"/>
  <c r="AT190" i="13" a="1"/>
  <c r="AT190" i="13" s="1"/>
  <c r="AV190" i="13" a="1"/>
  <c r="AV190" i="13" s="1"/>
  <c r="AX190" i="13" a="1"/>
  <c r="AX190" i="13" s="1"/>
  <c r="AZ190" i="13" a="1"/>
  <c r="AZ190" i="13" s="1"/>
  <c r="BB190" i="13" a="1"/>
  <c r="BB190" i="13" s="1"/>
  <c r="BD190" i="13" a="1"/>
  <c r="BD190" i="13" s="1"/>
  <c r="BF190" i="13" a="1"/>
  <c r="BF190" i="13" s="1"/>
  <c r="BH190" i="13" a="1"/>
  <c r="BH190" i="13" s="1"/>
  <c r="BJ190" i="13" a="1"/>
  <c r="BJ190" i="13" s="1"/>
  <c r="BL190" i="13" a="1"/>
  <c r="BL190" i="13" s="1"/>
  <c r="BN190" i="13" a="1"/>
  <c r="BN190" i="13" s="1"/>
  <c r="BP190" i="13" a="1"/>
  <c r="BP190" i="13" s="1"/>
  <c r="BR190" i="13" a="1"/>
  <c r="BR190" i="13" s="1"/>
  <c r="BT190" i="13" a="1"/>
  <c r="BT190" i="13" s="1"/>
  <c r="BV190" i="13" a="1"/>
  <c r="BV190" i="13" s="1"/>
  <c r="BX190" i="13" a="1"/>
  <c r="BX190" i="13" s="1"/>
  <c r="BZ190" i="13" a="1"/>
  <c r="BZ190" i="13" s="1"/>
  <c r="CB190" i="13" a="1"/>
  <c r="CB190" i="13" s="1"/>
  <c r="CD190" i="13" a="1"/>
  <c r="CD190" i="13" s="1"/>
  <c r="CF190" i="13" a="1"/>
  <c r="CF190" i="13" s="1"/>
  <c r="CH190" i="13" a="1"/>
  <c r="CH190" i="13" s="1"/>
  <c r="AL191" i="13" a="1"/>
  <c r="AL191" i="13" s="1"/>
  <c r="AN191" i="13" a="1"/>
  <c r="AN191" i="13" s="1"/>
  <c r="AP191" i="13" a="1"/>
  <c r="AP191" i="13" s="1"/>
  <c r="AR191" i="13" a="1"/>
  <c r="AR191" i="13" s="1"/>
  <c r="AT191" i="13" a="1"/>
  <c r="AT191" i="13" s="1"/>
  <c r="AV191" i="13" a="1"/>
  <c r="AV191" i="13" s="1"/>
  <c r="AX191" i="13" a="1"/>
  <c r="AX191" i="13" s="1"/>
  <c r="AZ191" i="13" a="1"/>
  <c r="AZ191" i="13" s="1"/>
  <c r="BB191" i="13" a="1"/>
  <c r="BB191" i="13" s="1"/>
  <c r="BD191" i="13" a="1"/>
  <c r="BD191" i="13" s="1"/>
  <c r="BF191" i="13" a="1"/>
  <c r="BF191" i="13" s="1"/>
  <c r="BH191" i="13" a="1"/>
  <c r="BH191" i="13" s="1"/>
  <c r="BJ191" i="13" a="1"/>
  <c r="BJ191" i="13" s="1"/>
  <c r="BL191" i="13" a="1"/>
  <c r="BL191" i="13" s="1"/>
  <c r="BN191" i="13" a="1"/>
  <c r="BN191" i="13" s="1"/>
  <c r="BP191" i="13" a="1"/>
  <c r="BP191" i="13" s="1"/>
  <c r="BR191" i="13" a="1"/>
  <c r="BR191" i="13" s="1"/>
  <c r="BT191" i="13" a="1"/>
  <c r="BT191" i="13" s="1"/>
  <c r="BV191" i="13" a="1"/>
  <c r="BV191" i="13" s="1"/>
  <c r="BX191" i="13" a="1"/>
  <c r="BX191" i="13" s="1"/>
  <c r="BZ191" i="13" a="1"/>
  <c r="BZ191" i="13" s="1"/>
  <c r="CB191" i="13" a="1"/>
  <c r="CB191" i="13" s="1"/>
  <c r="CD191" i="13" a="1"/>
  <c r="CD191" i="13" s="1"/>
  <c r="CF191" i="13" a="1"/>
  <c r="CF191" i="13" s="1"/>
  <c r="CH191" i="13" a="1"/>
  <c r="CH191" i="13" s="1"/>
  <c r="AL192" i="13" a="1"/>
  <c r="AL192" i="13" s="1"/>
  <c r="AN192" i="13" a="1"/>
  <c r="AN192" i="13" s="1"/>
  <c r="AP192" i="13" a="1"/>
  <c r="AP192" i="13" s="1"/>
  <c r="AR192" i="13" a="1"/>
  <c r="AR192" i="13" s="1"/>
  <c r="AT192" i="13" a="1"/>
  <c r="AT192" i="13" s="1"/>
  <c r="AV192" i="13" a="1"/>
  <c r="AV192" i="13" s="1"/>
  <c r="AX192" i="13" a="1"/>
  <c r="AX192" i="13" s="1"/>
  <c r="AZ192" i="13" a="1"/>
  <c r="AZ192" i="13" s="1"/>
  <c r="BB192" i="13" a="1"/>
  <c r="BB192" i="13" s="1"/>
  <c r="BD192" i="13" a="1"/>
  <c r="BD192" i="13" s="1"/>
  <c r="BF192" i="13" a="1"/>
  <c r="BF192" i="13" s="1"/>
  <c r="BH192" i="13" a="1"/>
  <c r="BH192" i="13" s="1"/>
  <c r="BJ192" i="13" a="1"/>
  <c r="BJ192" i="13" s="1"/>
  <c r="BL192" i="13" a="1"/>
  <c r="BL192" i="13" s="1"/>
  <c r="BN192" i="13" a="1"/>
  <c r="BN192" i="13" s="1"/>
  <c r="BP192" i="13" a="1"/>
  <c r="BP192" i="13" s="1"/>
  <c r="BR192" i="13" a="1"/>
  <c r="BR192" i="13" s="1"/>
  <c r="BT192" i="13" a="1"/>
  <c r="BT192" i="13" s="1"/>
  <c r="BV192" i="13" a="1"/>
  <c r="BV192" i="13" s="1"/>
  <c r="BX192" i="13" a="1"/>
  <c r="BX192" i="13" s="1"/>
  <c r="BZ192" i="13" a="1"/>
  <c r="BZ192" i="13" s="1"/>
  <c r="CB192" i="13" a="1"/>
  <c r="CB192" i="13" s="1"/>
  <c r="CD192" i="13" a="1"/>
  <c r="CD192" i="13" s="1"/>
  <c r="CF192" i="13" a="1"/>
  <c r="CF192" i="13" s="1"/>
  <c r="CH192" i="13" a="1"/>
  <c r="CH192" i="13" s="1"/>
  <c r="AL193" i="13" a="1"/>
  <c r="AL193" i="13" s="1"/>
  <c r="AN193" i="13" a="1"/>
  <c r="AN193" i="13" s="1"/>
  <c r="AP193" i="13" a="1"/>
  <c r="AP193" i="13" s="1"/>
  <c r="AR193" i="13" a="1"/>
  <c r="AR193" i="13" s="1"/>
  <c r="AT193" i="13" a="1"/>
  <c r="AT193" i="13" s="1"/>
  <c r="AV193" i="13" a="1"/>
  <c r="AV193" i="13" s="1"/>
  <c r="AX193" i="13" a="1"/>
  <c r="AX193" i="13" s="1"/>
  <c r="AZ193" i="13" a="1"/>
  <c r="AZ193" i="13" s="1"/>
  <c r="BB193" i="13" a="1"/>
  <c r="BB193" i="13" s="1"/>
  <c r="BD193" i="13" a="1"/>
  <c r="BD193" i="13" s="1"/>
  <c r="BF193" i="13" a="1"/>
  <c r="BF193" i="13" s="1"/>
  <c r="BH193" i="13" a="1"/>
  <c r="BH193" i="13" s="1"/>
  <c r="BJ193" i="13" a="1"/>
  <c r="BJ193" i="13" s="1"/>
  <c r="BL193" i="13" a="1"/>
  <c r="BL193" i="13" s="1"/>
  <c r="BN193" i="13" a="1"/>
  <c r="BN193" i="13" s="1"/>
  <c r="BP193" i="13" a="1"/>
  <c r="BP193" i="13" s="1"/>
  <c r="BR193" i="13" a="1"/>
  <c r="BR193" i="13" s="1"/>
  <c r="BT193" i="13" a="1"/>
  <c r="BT193" i="13" s="1"/>
  <c r="BV193" i="13" a="1"/>
  <c r="BV193" i="13" s="1"/>
  <c r="BX193" i="13" a="1"/>
  <c r="BX193" i="13" s="1"/>
  <c r="BZ193" i="13" a="1"/>
  <c r="BZ193" i="13" s="1"/>
  <c r="CB193" i="13" a="1"/>
  <c r="CB193" i="13" s="1"/>
  <c r="CD193" i="13" a="1"/>
  <c r="CD193" i="13" s="1"/>
  <c r="CF193" i="13" a="1"/>
  <c r="CF193" i="13" s="1"/>
  <c r="CH193" i="13" a="1"/>
  <c r="CH193" i="13" s="1"/>
  <c r="AL194" i="13" a="1"/>
  <c r="AL194" i="13" s="1"/>
  <c r="AN194" i="13" a="1"/>
  <c r="AN194" i="13" s="1"/>
  <c r="AP194" i="13" a="1"/>
  <c r="AP194" i="13" s="1"/>
  <c r="AR194" i="13" a="1"/>
  <c r="AR194" i="13" s="1"/>
  <c r="AT194" i="13" a="1"/>
  <c r="AT194" i="13" s="1"/>
  <c r="AV194" i="13" a="1"/>
  <c r="AV194" i="13" s="1"/>
  <c r="AX194" i="13" a="1"/>
  <c r="AX194" i="13" s="1"/>
  <c r="AZ194" i="13" a="1"/>
  <c r="AZ194" i="13" s="1"/>
  <c r="BB194" i="13" a="1"/>
  <c r="BB194" i="13" s="1"/>
  <c r="BD194" i="13" a="1"/>
  <c r="BD194" i="13" s="1"/>
  <c r="BF194" i="13" a="1"/>
  <c r="BF194" i="13" s="1"/>
  <c r="BH194" i="13" a="1"/>
  <c r="BH194" i="13" s="1"/>
  <c r="BJ194" i="13" a="1"/>
  <c r="BJ194" i="13" s="1"/>
  <c r="BL194" i="13" a="1"/>
  <c r="BL194" i="13" s="1"/>
  <c r="BN194" i="13" a="1"/>
  <c r="BN194" i="13" s="1"/>
  <c r="BP194" i="13" a="1"/>
  <c r="BP194" i="13" s="1"/>
  <c r="BR194" i="13" a="1"/>
  <c r="BR194" i="13" s="1"/>
  <c r="BT194" i="13" a="1"/>
  <c r="BT194" i="13" s="1"/>
  <c r="BV194" i="13" a="1"/>
  <c r="BV194" i="13" s="1"/>
  <c r="BX194" i="13" a="1"/>
  <c r="BX194" i="13" s="1"/>
  <c r="BZ194" i="13" a="1"/>
  <c r="BZ194" i="13" s="1"/>
  <c r="CB194" i="13" a="1"/>
  <c r="CB194" i="13" s="1"/>
  <c r="CD194" i="13" a="1"/>
  <c r="CD194" i="13" s="1"/>
  <c r="CF194" i="13" a="1"/>
  <c r="CF194" i="13" s="1"/>
  <c r="CH194" i="13" a="1"/>
  <c r="CH194" i="13" s="1"/>
  <c r="AL195" i="13" a="1"/>
  <c r="AL195" i="13" s="1"/>
  <c r="AN195" i="13" a="1"/>
  <c r="AN195" i="13" s="1"/>
  <c r="AP195" i="13" a="1"/>
  <c r="AP195" i="13" s="1"/>
  <c r="AR195" i="13" a="1"/>
  <c r="AR195" i="13" s="1"/>
  <c r="AT195" i="13" a="1"/>
  <c r="AT195" i="13" s="1"/>
  <c r="AV195" i="13" a="1"/>
  <c r="AV195" i="13" s="1"/>
  <c r="AX195" i="13" a="1"/>
  <c r="AX195" i="13" s="1"/>
  <c r="AZ195" i="13" a="1"/>
  <c r="AZ195" i="13" s="1"/>
  <c r="BB195" i="13" a="1"/>
  <c r="BB195" i="13" s="1"/>
  <c r="BD195" i="13" a="1"/>
  <c r="BD195" i="13" s="1"/>
  <c r="BF195" i="13" a="1"/>
  <c r="BF195" i="13" s="1"/>
  <c r="BH195" i="13" a="1"/>
  <c r="BH195" i="13" s="1"/>
  <c r="BJ195" i="13" a="1"/>
  <c r="BJ195" i="13" s="1"/>
  <c r="BL195" i="13" a="1"/>
  <c r="BL195" i="13" s="1"/>
  <c r="BN195" i="13" a="1"/>
  <c r="BN195" i="13" s="1"/>
  <c r="BP195" i="13" a="1"/>
  <c r="BP195" i="13" s="1"/>
  <c r="BR195" i="13" a="1"/>
  <c r="BR195" i="13" s="1"/>
  <c r="BT195" i="13" a="1"/>
  <c r="BT195" i="13" s="1"/>
  <c r="BV195" i="13" a="1"/>
  <c r="BV195" i="13" s="1"/>
  <c r="BX195" i="13" a="1"/>
  <c r="BX195" i="13" s="1"/>
  <c r="BZ195" i="13" a="1"/>
  <c r="BZ195" i="13" s="1"/>
  <c r="CB195" i="13" a="1"/>
  <c r="CB195" i="13" s="1"/>
  <c r="CD195" i="13" a="1"/>
  <c r="CD195" i="13" s="1"/>
  <c r="CF195" i="13" a="1"/>
  <c r="CF195" i="13" s="1"/>
  <c r="CH195" i="13" a="1"/>
  <c r="CH195" i="13" s="1"/>
  <c r="AL196" i="13" a="1"/>
  <c r="AL196" i="13" s="1"/>
  <c r="AN196" i="13" a="1"/>
  <c r="AN196" i="13" s="1"/>
  <c r="AP196" i="13" a="1"/>
  <c r="AP196" i="13" s="1"/>
  <c r="AR196" i="13" a="1"/>
  <c r="AR196" i="13" s="1"/>
  <c r="AT196" i="13" a="1"/>
  <c r="AT196" i="13" s="1"/>
  <c r="AV196" i="13" a="1"/>
  <c r="AV196" i="13" s="1"/>
  <c r="AX196" i="13" a="1"/>
  <c r="AX196" i="13" s="1"/>
  <c r="AZ196" i="13" a="1"/>
  <c r="AZ196" i="13" s="1"/>
  <c r="BB196" i="13" a="1"/>
  <c r="BB196" i="13" s="1"/>
  <c r="BD196" i="13" a="1"/>
  <c r="BD196" i="13" s="1"/>
  <c r="BF196" i="13" a="1"/>
  <c r="BF196" i="13" s="1"/>
  <c r="BH196" i="13" a="1"/>
  <c r="BH196" i="13" s="1"/>
  <c r="BJ196" i="13" a="1"/>
  <c r="BJ196" i="13" s="1"/>
  <c r="BL196" i="13" a="1"/>
  <c r="BL196" i="13" s="1"/>
  <c r="BN196" i="13" a="1"/>
  <c r="BN196" i="13" s="1"/>
  <c r="BP196" i="13" a="1"/>
  <c r="BP196" i="13" s="1"/>
  <c r="BR196" i="13" a="1"/>
  <c r="BR196" i="13" s="1"/>
  <c r="BT196" i="13" a="1"/>
  <c r="BT196" i="13" s="1"/>
  <c r="BV196" i="13" a="1"/>
  <c r="BV196" i="13" s="1"/>
  <c r="BX196" i="13" a="1"/>
  <c r="BX196" i="13" s="1"/>
  <c r="BZ196" i="13" a="1"/>
  <c r="BZ196" i="13" s="1"/>
  <c r="CB196" i="13" a="1"/>
  <c r="CB196" i="13" s="1"/>
  <c r="CD196" i="13" a="1"/>
  <c r="CD196" i="13" s="1"/>
  <c r="CF196" i="13" a="1"/>
  <c r="CF196" i="13" s="1"/>
  <c r="CH196" i="13" a="1"/>
  <c r="CH196" i="13" s="1"/>
  <c r="AL197" i="13" a="1"/>
  <c r="AL197" i="13" s="1"/>
  <c r="AN197" i="13" a="1"/>
  <c r="AN197" i="13" s="1"/>
  <c r="AP197" i="13" a="1"/>
  <c r="AP197" i="13" s="1"/>
  <c r="AR197" i="13" a="1"/>
  <c r="AR197" i="13" s="1"/>
  <c r="AT197" i="13" a="1"/>
  <c r="AT197" i="13" s="1"/>
  <c r="AV197" i="13" a="1"/>
  <c r="AV197" i="13" s="1"/>
  <c r="AX197" i="13" a="1"/>
  <c r="AX197" i="13" s="1"/>
  <c r="AZ197" i="13" a="1"/>
  <c r="AZ197" i="13" s="1"/>
  <c r="BB197" i="13" a="1"/>
  <c r="BB197" i="13" s="1"/>
  <c r="BD197" i="13" a="1"/>
  <c r="BD197" i="13" s="1"/>
  <c r="BF197" i="13" a="1"/>
  <c r="BF197" i="13" s="1"/>
  <c r="BH197" i="13" a="1"/>
  <c r="BH197" i="13" s="1"/>
  <c r="BJ197" i="13" a="1"/>
  <c r="BJ197" i="13" s="1"/>
  <c r="BL197" i="13" a="1"/>
  <c r="BL197" i="13" s="1"/>
  <c r="BN197" i="13" a="1"/>
  <c r="BN197" i="13" s="1"/>
  <c r="BP197" i="13" a="1"/>
  <c r="BP197" i="13" s="1"/>
  <c r="BR197" i="13" a="1"/>
  <c r="BR197" i="13" s="1"/>
  <c r="BT197" i="13" a="1"/>
  <c r="BT197" i="13" s="1"/>
  <c r="BV197" i="13" a="1"/>
  <c r="BV197" i="13" s="1"/>
  <c r="BX197" i="13" a="1"/>
  <c r="BX197" i="13" s="1"/>
  <c r="BZ197" i="13" a="1"/>
  <c r="BZ197" i="13" s="1"/>
  <c r="CB197" i="13" a="1"/>
  <c r="CB197" i="13" s="1"/>
  <c r="CD197" i="13" a="1"/>
  <c r="CD197" i="13" s="1"/>
  <c r="CF197" i="13" a="1"/>
  <c r="CF197" i="13" s="1"/>
  <c r="CH197" i="13" a="1"/>
  <c r="CH197" i="13" s="1"/>
  <c r="AL198" i="13" a="1"/>
  <c r="AL198" i="13" s="1"/>
  <c r="AN198" i="13" a="1"/>
  <c r="AN198" i="13" s="1"/>
  <c r="AP198" i="13" a="1"/>
  <c r="AP198" i="13" s="1"/>
  <c r="AR198" i="13" a="1"/>
  <c r="AR198" i="13" s="1"/>
  <c r="AT198" i="13" a="1"/>
  <c r="AT198" i="13" s="1"/>
  <c r="AV198" i="13" a="1"/>
  <c r="AV198" i="13" s="1"/>
  <c r="AX198" i="13" a="1"/>
  <c r="AX198" i="13" s="1"/>
  <c r="AZ198" i="13" a="1"/>
  <c r="AZ198" i="13" s="1"/>
  <c r="BB198" i="13" a="1"/>
  <c r="BB198" i="13" s="1"/>
  <c r="BD198" i="13" a="1"/>
  <c r="BD198" i="13" s="1"/>
  <c r="BF198" i="13" a="1"/>
  <c r="BF198" i="13" s="1"/>
  <c r="BH198" i="13" a="1"/>
  <c r="BH198" i="13" s="1"/>
  <c r="BJ198" i="13" a="1"/>
  <c r="BJ198" i="13" s="1"/>
  <c r="BL198" i="13" a="1"/>
  <c r="BL198" i="13" s="1"/>
  <c r="BN198" i="13" a="1"/>
  <c r="BN198" i="13" s="1"/>
  <c r="BP198" i="13" a="1"/>
  <c r="BP198" i="13" s="1"/>
  <c r="BR198" i="13" a="1"/>
  <c r="BR198" i="13" s="1"/>
  <c r="BT198" i="13" a="1"/>
  <c r="BT198" i="13" s="1"/>
  <c r="BV198" i="13" a="1"/>
  <c r="BV198" i="13" s="1"/>
  <c r="BX198" i="13" a="1"/>
  <c r="BX198" i="13" s="1"/>
  <c r="BZ198" i="13" a="1"/>
  <c r="BZ198" i="13" s="1"/>
  <c r="CB198" i="13" a="1"/>
  <c r="CB198" i="13" s="1"/>
  <c r="CD198" i="13" a="1"/>
  <c r="CD198" i="13" s="1"/>
  <c r="CF198" i="13" a="1"/>
  <c r="CF198" i="13" s="1"/>
  <c r="CH198" i="13" a="1"/>
  <c r="CH198" i="13" s="1"/>
  <c r="AL199" i="13" a="1"/>
  <c r="AL199" i="13" s="1"/>
  <c r="AN199" i="13" a="1"/>
  <c r="AN199" i="13" s="1"/>
  <c r="AP199" i="13" a="1"/>
  <c r="AP199" i="13" s="1"/>
  <c r="AR199" i="13" a="1"/>
  <c r="AR199" i="13" s="1"/>
  <c r="AT199" i="13" a="1"/>
  <c r="AT199" i="13" s="1"/>
  <c r="AV199" i="13" a="1"/>
  <c r="AV199" i="13" s="1"/>
  <c r="AX199" i="13" a="1"/>
  <c r="AX199" i="13" s="1"/>
  <c r="AZ199" i="13" a="1"/>
  <c r="AZ199" i="13" s="1"/>
  <c r="BB199" i="13" a="1"/>
  <c r="BB199" i="13" s="1"/>
  <c r="BD199" i="13" a="1"/>
  <c r="BD199" i="13" s="1"/>
  <c r="BF199" i="13" a="1"/>
  <c r="BF199" i="13" s="1"/>
  <c r="BH199" i="13" a="1"/>
  <c r="BH199" i="13" s="1"/>
  <c r="BJ199" i="13" a="1"/>
  <c r="BJ199" i="13" s="1"/>
  <c r="BL199" i="13" a="1"/>
  <c r="BL199" i="13" s="1"/>
  <c r="BN199" i="13" a="1"/>
  <c r="BN199" i="13" s="1"/>
  <c r="BP199" i="13" a="1"/>
  <c r="BP199" i="13" s="1"/>
  <c r="BR199" i="13" a="1"/>
  <c r="BR199" i="13" s="1"/>
  <c r="BT199" i="13" a="1"/>
  <c r="BT199" i="13" s="1"/>
  <c r="BV199" i="13" a="1"/>
  <c r="BV199" i="13" s="1"/>
  <c r="BX199" i="13" a="1"/>
  <c r="BX199" i="13" s="1"/>
  <c r="BZ199" i="13" a="1"/>
  <c r="BZ199" i="13" s="1"/>
  <c r="CB199" i="13" a="1"/>
  <c r="CB199" i="13" s="1"/>
  <c r="CD199" i="13" a="1"/>
  <c r="CD199" i="13" s="1"/>
  <c r="CF199" i="13" a="1"/>
  <c r="CF199" i="13" s="1"/>
  <c r="CH199" i="13" a="1"/>
  <c r="CH199" i="13" s="1"/>
  <c r="AL200" i="13" a="1"/>
  <c r="AL200" i="13" s="1"/>
  <c r="AN200" i="13" a="1"/>
  <c r="AN200" i="13" s="1"/>
  <c r="AP200" i="13" a="1"/>
  <c r="AP200" i="13" s="1"/>
  <c r="AR200" i="13" a="1"/>
  <c r="AR200" i="13" s="1"/>
  <c r="AT200" i="13" a="1"/>
  <c r="AT200" i="13" s="1"/>
  <c r="AV200" i="13" a="1"/>
  <c r="AV200" i="13" s="1"/>
  <c r="AX200" i="13" a="1"/>
  <c r="AX200" i="13" s="1"/>
  <c r="AZ200" i="13" a="1"/>
  <c r="AZ200" i="13" s="1"/>
  <c r="BB200" i="13" a="1"/>
  <c r="BB200" i="13" s="1"/>
  <c r="BD200" i="13" a="1"/>
  <c r="BD200" i="13" s="1"/>
  <c r="BF200" i="13" a="1"/>
  <c r="BF200" i="13" s="1"/>
  <c r="BH200" i="13" a="1"/>
  <c r="BH200" i="13" s="1"/>
  <c r="BJ200" i="13" a="1"/>
  <c r="BJ200" i="13" s="1"/>
  <c r="BL200" i="13" a="1"/>
  <c r="BL200" i="13" s="1"/>
  <c r="BN200" i="13" a="1"/>
  <c r="BN200" i="13" s="1"/>
  <c r="BP200" i="13" a="1"/>
  <c r="BP200" i="13" s="1"/>
  <c r="BR200" i="13" a="1"/>
  <c r="BR200" i="13" s="1"/>
  <c r="BT200" i="13" a="1"/>
  <c r="BT200" i="13" s="1"/>
  <c r="BV200" i="13" a="1"/>
  <c r="BV200" i="13" s="1"/>
  <c r="BX200" i="13" a="1"/>
  <c r="BX200" i="13" s="1"/>
  <c r="BZ200" i="13" a="1"/>
  <c r="BZ200" i="13" s="1"/>
  <c r="CB200" i="13" a="1"/>
  <c r="CB200" i="13" s="1"/>
  <c r="CD200" i="13" a="1"/>
  <c r="CD200" i="13" s="1"/>
  <c r="CF200" i="13" a="1"/>
  <c r="CF200" i="13" s="1"/>
  <c r="CH200" i="13" a="1"/>
  <c r="CH200" i="13" s="1"/>
  <c r="AL201" i="13" a="1"/>
  <c r="AL201" i="13" s="1"/>
  <c r="AN201" i="13" a="1"/>
  <c r="AN201" i="13" s="1"/>
  <c r="AP201" i="13" a="1"/>
  <c r="AP201" i="13" s="1"/>
  <c r="AR201" i="13" a="1"/>
  <c r="AR201" i="13" s="1"/>
  <c r="AT201" i="13" a="1"/>
  <c r="AT201" i="13" s="1"/>
  <c r="AV201" i="13" a="1"/>
  <c r="AV201" i="13" s="1"/>
  <c r="AX201" i="13" a="1"/>
  <c r="AX201" i="13" s="1"/>
  <c r="AZ201" i="13" a="1"/>
  <c r="AZ201" i="13" s="1"/>
  <c r="BB201" i="13" a="1"/>
  <c r="BB201" i="13" s="1"/>
  <c r="BD201" i="13" a="1"/>
  <c r="BD201" i="13" s="1"/>
  <c r="BF201" i="13" a="1"/>
  <c r="BF201" i="13" s="1"/>
  <c r="BH201" i="13" a="1"/>
  <c r="BH201" i="13" s="1"/>
  <c r="BJ201" i="13" a="1"/>
  <c r="BJ201" i="13" s="1"/>
  <c r="BL201" i="13" a="1"/>
  <c r="BL201" i="13" s="1"/>
  <c r="BN201" i="13" a="1"/>
  <c r="BN201" i="13" s="1"/>
  <c r="BP201" i="13" a="1"/>
  <c r="BP201" i="13" s="1"/>
  <c r="BR201" i="13" a="1"/>
  <c r="BR201" i="13" s="1"/>
  <c r="BT201" i="13" a="1"/>
  <c r="BT201" i="13" s="1"/>
  <c r="BV201" i="13" a="1"/>
  <c r="BV201" i="13" s="1"/>
  <c r="BX201" i="13" a="1"/>
  <c r="BX201" i="13" s="1"/>
  <c r="BZ201" i="13" a="1"/>
  <c r="BZ201" i="13" s="1"/>
  <c r="CB201" i="13" a="1"/>
  <c r="CB201" i="13" s="1"/>
  <c r="CD201" i="13" a="1"/>
  <c r="CD201" i="13" s="1"/>
  <c r="CF201" i="13" a="1"/>
  <c r="CF201" i="13" s="1"/>
  <c r="CH201" i="13" a="1"/>
  <c r="CH201" i="13" s="1"/>
  <c r="AL202" i="13" a="1"/>
  <c r="AL202" i="13" s="1"/>
  <c r="AN202" i="13" a="1"/>
  <c r="AN202" i="13" s="1"/>
  <c r="AP202" i="13" a="1"/>
  <c r="AP202" i="13" s="1"/>
  <c r="AR202" i="13" a="1"/>
  <c r="AR202" i="13" s="1"/>
  <c r="AT202" i="13" a="1"/>
  <c r="AT202" i="13" s="1"/>
  <c r="AV202" i="13" a="1"/>
  <c r="AV202" i="13" s="1"/>
  <c r="AX202" i="13" a="1"/>
  <c r="AX202" i="13" s="1"/>
  <c r="AZ202" i="13" a="1"/>
  <c r="AZ202" i="13" s="1"/>
  <c r="BB202" i="13" a="1"/>
  <c r="BB202" i="13" s="1"/>
  <c r="BD202" i="13" a="1"/>
  <c r="BD202" i="13" s="1"/>
  <c r="BF202" i="13" a="1"/>
  <c r="BF202" i="13" s="1"/>
  <c r="BH202" i="13" a="1"/>
  <c r="BH202" i="13" s="1"/>
  <c r="BJ202" i="13" a="1"/>
  <c r="BJ202" i="13" s="1"/>
  <c r="BL202" i="13" a="1"/>
  <c r="BL202" i="13" s="1"/>
  <c r="BN202" i="13" a="1"/>
  <c r="BN202" i="13" s="1"/>
  <c r="BP202" i="13" a="1"/>
  <c r="BP202" i="13" s="1"/>
  <c r="BR202" i="13" a="1"/>
  <c r="BR202" i="13" s="1"/>
  <c r="BT202" i="13" a="1"/>
  <c r="BT202" i="13" s="1"/>
  <c r="BV202" i="13" a="1"/>
  <c r="BV202" i="13" s="1"/>
  <c r="BX202" i="13" a="1"/>
  <c r="BX202" i="13" s="1"/>
  <c r="BZ202" i="13" a="1"/>
  <c r="BZ202" i="13" s="1"/>
  <c r="CB202" i="13" a="1"/>
  <c r="CB202" i="13" s="1"/>
  <c r="CD202" i="13" a="1"/>
  <c r="CD202" i="13" s="1"/>
  <c r="CF202" i="13" a="1"/>
  <c r="CF202" i="13" s="1"/>
  <c r="CH202" i="13" a="1"/>
  <c r="CH202" i="13" s="1"/>
  <c r="AL203" i="13" a="1"/>
  <c r="AL203" i="13" s="1"/>
  <c r="AN203" i="13" a="1"/>
  <c r="AN203" i="13" s="1"/>
  <c r="AP203" i="13" a="1"/>
  <c r="AP203" i="13" s="1"/>
  <c r="AR203" i="13" a="1"/>
  <c r="AR203" i="13" s="1"/>
  <c r="AT203" i="13" a="1"/>
  <c r="AT203" i="13" s="1"/>
  <c r="AV203" i="13" a="1"/>
  <c r="AV203" i="13" s="1"/>
  <c r="AX203" i="13" a="1"/>
  <c r="AX203" i="13" s="1"/>
  <c r="AZ203" i="13" a="1"/>
  <c r="AZ203" i="13" s="1"/>
  <c r="BB203" i="13" a="1"/>
  <c r="BB203" i="13" s="1"/>
  <c r="BD203" i="13" a="1"/>
  <c r="BD203" i="13" s="1"/>
  <c r="BF203" i="13" a="1"/>
  <c r="BF203" i="13" s="1"/>
  <c r="BH203" i="13" a="1"/>
  <c r="BH203" i="13" s="1"/>
  <c r="BJ203" i="13" a="1"/>
  <c r="BJ203" i="13" s="1"/>
  <c r="BL203" i="13" a="1"/>
  <c r="BL203" i="13" s="1"/>
  <c r="BN203" i="13" a="1"/>
  <c r="BN203" i="13" s="1"/>
  <c r="BP203" i="13" a="1"/>
  <c r="BP203" i="13" s="1"/>
  <c r="BR203" i="13" a="1"/>
  <c r="BR203" i="13" s="1"/>
  <c r="BT203" i="13" a="1"/>
  <c r="BT203" i="13" s="1"/>
  <c r="BV203" i="13" a="1"/>
  <c r="BV203" i="13" s="1"/>
  <c r="BX203" i="13" a="1"/>
  <c r="BX203" i="13" s="1"/>
  <c r="BZ203" i="13" a="1"/>
  <c r="BZ203" i="13" s="1"/>
  <c r="CB203" i="13" a="1"/>
  <c r="CB203" i="13" s="1"/>
  <c r="CD203" i="13" a="1"/>
  <c r="CD203" i="13" s="1"/>
  <c r="CF203" i="13" a="1"/>
  <c r="CF203" i="13" s="1"/>
  <c r="CH203" i="13" a="1"/>
  <c r="CH203" i="13" s="1"/>
  <c r="AL204" i="13" a="1"/>
  <c r="AL204" i="13" s="1"/>
  <c r="AN204" i="13" a="1"/>
  <c r="AN204" i="13" s="1"/>
  <c r="AP204" i="13" a="1"/>
  <c r="AP204" i="13" s="1"/>
  <c r="AR204" i="13" a="1"/>
  <c r="AR204" i="13" s="1"/>
  <c r="AT204" i="13" a="1"/>
  <c r="AT204" i="13" s="1"/>
  <c r="AV204" i="13" a="1"/>
  <c r="AV204" i="13" s="1"/>
  <c r="AX204" i="13" a="1"/>
  <c r="AX204" i="13" s="1"/>
  <c r="AZ204" i="13" a="1"/>
  <c r="AZ204" i="13" s="1"/>
  <c r="BB204" i="13" a="1"/>
  <c r="BB204" i="13" s="1"/>
  <c r="BD204" i="13" a="1"/>
  <c r="BD204" i="13" s="1"/>
  <c r="BF204" i="13" a="1"/>
  <c r="BF204" i="13" s="1"/>
  <c r="BH204" i="13" a="1"/>
  <c r="BH204" i="13" s="1"/>
  <c r="BJ204" i="13" a="1"/>
  <c r="BJ204" i="13" s="1"/>
  <c r="BL204" i="13" a="1"/>
  <c r="BL204" i="13" s="1"/>
  <c r="BN204" i="13" a="1"/>
  <c r="BN204" i="13" s="1"/>
  <c r="BP204" i="13" a="1"/>
  <c r="BP204" i="13" s="1"/>
  <c r="BR204" i="13" a="1"/>
  <c r="BR204" i="13" s="1"/>
  <c r="BT204" i="13" a="1"/>
  <c r="BT204" i="13" s="1"/>
  <c r="BV204" i="13" a="1"/>
  <c r="BV204" i="13" s="1"/>
  <c r="BX204" i="13" a="1"/>
  <c r="BX204" i="13" s="1"/>
  <c r="BZ204" i="13" a="1"/>
  <c r="BZ204" i="13" s="1"/>
  <c r="CB204" i="13" a="1"/>
  <c r="CB204" i="13" s="1"/>
  <c r="CD204" i="13" a="1"/>
  <c r="CD204" i="13" s="1"/>
  <c r="CF204" i="13" a="1"/>
  <c r="CF204" i="13" s="1"/>
  <c r="CH204" i="13" a="1"/>
  <c r="CH204" i="13" s="1"/>
  <c r="AL205" i="13" a="1"/>
  <c r="AL205" i="13" s="1"/>
  <c r="AN205" i="13" a="1"/>
  <c r="AN205" i="13" s="1"/>
  <c r="AP205" i="13" a="1"/>
  <c r="AP205" i="13" s="1"/>
  <c r="AR205" i="13" a="1"/>
  <c r="AR205" i="13" s="1"/>
  <c r="AT205" i="13" a="1"/>
  <c r="AT205" i="13" s="1"/>
  <c r="AV205" i="13" a="1"/>
  <c r="AV205" i="13" s="1"/>
  <c r="AX205" i="13" a="1"/>
  <c r="AX205" i="13" s="1"/>
  <c r="AZ205" i="13" a="1"/>
  <c r="AZ205" i="13" s="1"/>
  <c r="BB205" i="13" a="1"/>
  <c r="BB205" i="13" s="1"/>
  <c r="BD205" i="13" a="1"/>
  <c r="BD205" i="13" s="1"/>
  <c r="BF205" i="13" a="1"/>
  <c r="BF205" i="13" s="1"/>
  <c r="BH205" i="13" a="1"/>
  <c r="BH205" i="13" s="1"/>
  <c r="BJ205" i="13" a="1"/>
  <c r="BJ205" i="13" s="1"/>
  <c r="BL205" i="13" a="1"/>
  <c r="BL205" i="13" s="1"/>
  <c r="BN205" i="13" a="1"/>
  <c r="BN205" i="13" s="1"/>
  <c r="BP205" i="13" a="1"/>
  <c r="BP205" i="13" s="1"/>
  <c r="BR205" i="13" a="1"/>
  <c r="BR205" i="13" s="1"/>
  <c r="BT205" i="13" a="1"/>
  <c r="BT205" i="13" s="1"/>
  <c r="BV205" i="13" a="1"/>
  <c r="BV205" i="13" s="1"/>
  <c r="BX205" i="13" a="1"/>
  <c r="BX205" i="13" s="1"/>
  <c r="BZ205" i="13" a="1"/>
  <c r="BZ205" i="13" s="1"/>
  <c r="CB205" i="13" a="1"/>
  <c r="CB205" i="13" s="1"/>
  <c r="CD205" i="13" a="1"/>
  <c r="CD205" i="13" s="1"/>
  <c r="CF205" i="13" a="1"/>
  <c r="CF205" i="13" s="1"/>
  <c r="CH205" i="13" a="1"/>
  <c r="CH205" i="13" s="1"/>
  <c r="G214" i="13"/>
  <c r="F10" i="59" s="1"/>
  <c r="AC126" i="13"/>
  <c r="AD126" i="13" s="1"/>
  <c r="AC127" i="13"/>
  <c r="AD127" i="13"/>
  <c r="AC128" i="13"/>
  <c r="AD128" i="13" s="1"/>
  <c r="AC129" i="13"/>
  <c r="AD129" i="13"/>
  <c r="AC130" i="13"/>
  <c r="AD130" i="13" s="1"/>
  <c r="AC131" i="13"/>
  <c r="AD131" i="13"/>
  <c r="AC132" i="13"/>
  <c r="AD132" i="13" s="1"/>
  <c r="AC133" i="13"/>
  <c r="AD133" i="13"/>
  <c r="AC134" i="13"/>
  <c r="AD134" i="13" s="1"/>
  <c r="AC135" i="13"/>
  <c r="AD135" i="13"/>
  <c r="AC136" i="13"/>
  <c r="AD136" i="13" s="1"/>
  <c r="AC137" i="13"/>
  <c r="AD137" i="13"/>
  <c r="AC138" i="13"/>
  <c r="AD138" i="13" s="1"/>
  <c r="AC139" i="13"/>
  <c r="AD139" i="13"/>
  <c r="AC140" i="13"/>
  <c r="AD140" i="13" s="1"/>
  <c r="AC141" i="13"/>
  <c r="AD141" i="13"/>
  <c r="AC142" i="13"/>
  <c r="AD142" i="13" s="1"/>
  <c r="AC143" i="13"/>
  <c r="AD143" i="13"/>
  <c r="AC144" i="13"/>
  <c r="AD144" i="13" s="1"/>
  <c r="AC145" i="13"/>
  <c r="AD145" i="13"/>
  <c r="AC146" i="13"/>
  <c r="AD146" i="13" s="1"/>
  <c r="AC147" i="13"/>
  <c r="AD147" i="13"/>
  <c r="AC148" i="13"/>
  <c r="AD148" i="13" s="1"/>
  <c r="AC149" i="13"/>
  <c r="AD149" i="13"/>
  <c r="AC150" i="13"/>
  <c r="AD150" i="13" s="1"/>
  <c r="AC151" i="13"/>
  <c r="AD151" i="13"/>
  <c r="AC152" i="13"/>
  <c r="AD152" i="13" s="1"/>
  <c r="AC153" i="13"/>
  <c r="AD153" i="13"/>
  <c r="AC154" i="13"/>
  <c r="AD154" i="13" s="1"/>
  <c r="AC155" i="13"/>
  <c r="AD155" i="13"/>
  <c r="AC156" i="13"/>
  <c r="AD156" i="13" s="1"/>
  <c r="AC157" i="13"/>
  <c r="AD157" i="13"/>
  <c r="AC158" i="13"/>
  <c r="AD158" i="13" s="1"/>
  <c r="AC159" i="13"/>
  <c r="AD159" i="13"/>
  <c r="AC160" i="13"/>
  <c r="AD160" i="13" s="1"/>
  <c r="AC161" i="13"/>
  <c r="AD161" i="13"/>
  <c r="AC162" i="13"/>
  <c r="AD162" i="13" s="1"/>
  <c r="AC163" i="13"/>
  <c r="AD163" i="13"/>
  <c r="AC164" i="13"/>
  <c r="AD164" i="13" s="1"/>
  <c r="AC165" i="13"/>
  <c r="AD165" i="13"/>
  <c r="AC166" i="13"/>
  <c r="AD166" i="13" s="1"/>
  <c r="AC167" i="13"/>
  <c r="AD167" i="13"/>
  <c r="AC168" i="13"/>
  <c r="AD168" i="13" s="1"/>
  <c r="AC169" i="13"/>
  <c r="AD169" i="13"/>
  <c r="AC170" i="13"/>
  <c r="AD170" i="13" s="1"/>
  <c r="AC171" i="13"/>
  <c r="AD171" i="13"/>
  <c r="AC172" i="13"/>
  <c r="AD172" i="13" s="1"/>
  <c r="AC173" i="13"/>
  <c r="AD173" i="13"/>
  <c r="AC174" i="13"/>
  <c r="AD174" i="13" s="1"/>
  <c r="AC175" i="13"/>
  <c r="AD175" i="13"/>
  <c r="AC176" i="13"/>
  <c r="AD176" i="13" s="1"/>
  <c r="AC177" i="13"/>
  <c r="AD177" i="13"/>
  <c r="AC178" i="13"/>
  <c r="AD178" i="13" s="1"/>
  <c r="AC179" i="13"/>
  <c r="AD179" i="13"/>
  <c r="AC180" i="13"/>
  <c r="AD180" i="13" s="1"/>
  <c r="AC181" i="13"/>
  <c r="AD181" i="13"/>
  <c r="AC182" i="13"/>
  <c r="AD182" i="13" s="1"/>
  <c r="AC183" i="13"/>
  <c r="AD183" i="13"/>
  <c r="AC184" i="13"/>
  <c r="AD184" i="13" s="1"/>
  <c r="AC185" i="13"/>
  <c r="AD185" i="13"/>
  <c r="AC186" i="13"/>
  <c r="AD186" i="13" s="1"/>
  <c r="AC187" i="13"/>
  <c r="AD187" i="13"/>
  <c r="AC188" i="13"/>
  <c r="AD188" i="13" s="1"/>
  <c r="AC189" i="13"/>
  <c r="AD189" i="13"/>
  <c r="AC190" i="13"/>
  <c r="AD190" i="13" s="1"/>
  <c r="AC191" i="13"/>
  <c r="AD191" i="13"/>
  <c r="AC192" i="13"/>
  <c r="AD192" i="13" s="1"/>
  <c r="AC193" i="13"/>
  <c r="AD193" i="13"/>
  <c r="AC194" i="13"/>
  <c r="AD194" i="13" s="1"/>
  <c r="AC195" i="13"/>
  <c r="AD195" i="13"/>
  <c r="AC196" i="13"/>
  <c r="AD196" i="13" s="1"/>
  <c r="AC197" i="13"/>
  <c r="AD197" i="13"/>
  <c r="AC198" i="13"/>
  <c r="AD198" i="13" s="1"/>
  <c r="AC199" i="13"/>
  <c r="AD199" i="13"/>
  <c r="AC200" i="13"/>
  <c r="AD200" i="13" s="1"/>
  <c r="AC201" i="13"/>
  <c r="AD201" i="13"/>
  <c r="AC202" i="13"/>
  <c r="AD202" i="13" s="1"/>
  <c r="AC203" i="13"/>
  <c r="AD203" i="13"/>
  <c r="AC204" i="13"/>
  <c r="AD204" i="13" s="1"/>
  <c r="AC205" i="13"/>
  <c r="AD205" i="13"/>
  <c r="AL11" i="12" a="1"/>
  <c r="AL11" i="12" s="1"/>
  <c r="AN11" i="12" a="1"/>
  <c r="AN11" i="12" s="1"/>
  <c r="AP11" i="12" a="1"/>
  <c r="AP11" i="12" s="1"/>
  <c r="AR11" i="12" a="1"/>
  <c r="AR11" i="12" s="1"/>
  <c r="AT11" i="12" a="1"/>
  <c r="AT11" i="12" s="1"/>
  <c r="AV11" i="12" a="1"/>
  <c r="AV11" i="12" s="1"/>
  <c r="AX11" i="12" a="1"/>
  <c r="AX11" i="12" s="1"/>
  <c r="AZ11" i="12" a="1"/>
  <c r="AZ11" i="12" s="1"/>
  <c r="BB11" i="12" a="1"/>
  <c r="BB11" i="12" s="1"/>
  <c r="BD11" i="12" a="1"/>
  <c r="BD11" i="12" s="1"/>
  <c r="BF11" i="12" a="1"/>
  <c r="BF11" i="12" s="1"/>
  <c r="BH11" i="12" a="1"/>
  <c r="BH11" i="12" s="1"/>
  <c r="BJ11" i="12" a="1"/>
  <c r="BJ11" i="12" s="1"/>
  <c r="BL11" i="12" a="1"/>
  <c r="BL11" i="12" s="1"/>
  <c r="BN11" i="12" a="1"/>
  <c r="BN11" i="12" s="1"/>
  <c r="BP11" i="12" a="1"/>
  <c r="BP11" i="12" s="1"/>
  <c r="BR11" i="12" a="1"/>
  <c r="BR11" i="12" s="1"/>
  <c r="BT11" i="12" a="1"/>
  <c r="BT11" i="12" s="1"/>
  <c r="BV11" i="12" a="1"/>
  <c r="BV11" i="12" s="1"/>
  <c r="BX11" i="12" a="1"/>
  <c r="BX11" i="12" s="1"/>
  <c r="BZ11" i="12" a="1"/>
  <c r="BZ11" i="12" s="1"/>
  <c r="CB11" i="12" a="1"/>
  <c r="CB11" i="12" s="1"/>
  <c r="CD11" i="12" a="1"/>
  <c r="CD11" i="12" s="1"/>
  <c r="CF11" i="12" a="1"/>
  <c r="CF11" i="12" s="1"/>
  <c r="CH11" i="12" a="1"/>
  <c r="CH11" i="12" s="1"/>
  <c r="AL12" i="12" a="1"/>
  <c r="AL12" i="12" s="1"/>
  <c r="AN12" i="12" a="1"/>
  <c r="AN12" i="12" s="1"/>
  <c r="AP12" i="12" a="1"/>
  <c r="AP12" i="12" s="1"/>
  <c r="AR12" i="12" a="1"/>
  <c r="AR12" i="12" s="1"/>
  <c r="AT12" i="12" a="1"/>
  <c r="AT12" i="12" s="1"/>
  <c r="AV12" i="12" a="1"/>
  <c r="AV12" i="12" s="1"/>
  <c r="AX12" i="12" a="1"/>
  <c r="AX12" i="12" s="1"/>
  <c r="AZ12" i="12" a="1"/>
  <c r="AZ12" i="12" s="1"/>
  <c r="BB12" i="12" a="1"/>
  <c r="BB12" i="12" s="1"/>
  <c r="BD12" i="12" a="1"/>
  <c r="BD12" i="12" s="1"/>
  <c r="BF12" i="12" a="1"/>
  <c r="BF12" i="12" s="1"/>
  <c r="BH12" i="12" a="1"/>
  <c r="BH12" i="12" s="1"/>
  <c r="BJ12" i="12" a="1"/>
  <c r="BJ12" i="12" s="1"/>
  <c r="BL12" i="12" a="1"/>
  <c r="BL12" i="12" s="1"/>
  <c r="BN12" i="12" a="1"/>
  <c r="BN12" i="12" s="1"/>
  <c r="BP12" i="12" a="1"/>
  <c r="BP12" i="12" s="1"/>
  <c r="BR12" i="12" a="1"/>
  <c r="BR12" i="12" s="1"/>
  <c r="BT12" i="12" a="1"/>
  <c r="BT12" i="12" s="1"/>
  <c r="BV12" i="12" a="1"/>
  <c r="BV12" i="12" s="1"/>
  <c r="BX12" i="12" a="1"/>
  <c r="BX12" i="12" s="1"/>
  <c r="BZ12" i="12" a="1"/>
  <c r="BZ12" i="12" s="1"/>
  <c r="CB12" i="12" a="1"/>
  <c r="CB12" i="12" s="1"/>
  <c r="CD12" i="12" a="1"/>
  <c r="CD12" i="12" s="1"/>
  <c r="CF12" i="12" a="1"/>
  <c r="CF12" i="12" s="1"/>
  <c r="CH12" i="12" a="1"/>
  <c r="CH12" i="12" s="1"/>
  <c r="AL13" i="12" a="1"/>
  <c r="AL13" i="12" s="1"/>
  <c r="AN13" i="12" a="1"/>
  <c r="AN13" i="12" s="1"/>
  <c r="AP13" i="12" a="1"/>
  <c r="AP13" i="12" s="1"/>
  <c r="AR13" i="12" a="1"/>
  <c r="AR13" i="12" s="1"/>
  <c r="AT13" i="12" a="1"/>
  <c r="AT13" i="12" s="1"/>
  <c r="AV13" i="12" a="1"/>
  <c r="AV13" i="12" s="1"/>
  <c r="AX13" i="12" a="1"/>
  <c r="AX13" i="12" s="1"/>
  <c r="AZ13" i="12" a="1"/>
  <c r="AZ13" i="12" s="1"/>
  <c r="BB13" i="12" a="1"/>
  <c r="BB13" i="12" s="1"/>
  <c r="BD13" i="12" a="1"/>
  <c r="BD13" i="12" s="1"/>
  <c r="BF13" i="12" a="1"/>
  <c r="BF13" i="12" s="1"/>
  <c r="BH13" i="12" a="1"/>
  <c r="BH13" i="12" s="1"/>
  <c r="BJ13" i="12" a="1"/>
  <c r="BJ13" i="12" s="1"/>
  <c r="BL13" i="12" a="1"/>
  <c r="BL13" i="12" s="1"/>
  <c r="BN13" i="12" a="1"/>
  <c r="BN13" i="12" s="1"/>
  <c r="BP13" i="12" a="1"/>
  <c r="BP13" i="12" s="1"/>
  <c r="BR13" i="12" a="1"/>
  <c r="BR13" i="12" s="1"/>
  <c r="BT13" i="12" a="1"/>
  <c r="BT13" i="12" s="1"/>
  <c r="BV13" i="12" a="1"/>
  <c r="BV13" i="12" s="1"/>
  <c r="BX13" i="12" a="1"/>
  <c r="BX13" i="12" s="1"/>
  <c r="BZ13" i="12" a="1"/>
  <c r="BZ13" i="12" s="1"/>
  <c r="CB13" i="12" a="1"/>
  <c r="CB13" i="12" s="1"/>
  <c r="CD13" i="12" a="1"/>
  <c r="CD13" i="12" s="1"/>
  <c r="CF13" i="12" a="1"/>
  <c r="CF13" i="12" s="1"/>
  <c r="CH13" i="12" a="1"/>
  <c r="CH13" i="12" s="1"/>
  <c r="AL14" i="12" a="1"/>
  <c r="AL14" i="12" s="1"/>
  <c r="AN14" i="12" a="1"/>
  <c r="AN14" i="12" s="1"/>
  <c r="AP14" i="12" a="1"/>
  <c r="AP14" i="12" s="1"/>
  <c r="AR14" i="12" a="1"/>
  <c r="AR14" i="12" s="1"/>
  <c r="AT14" i="12" a="1"/>
  <c r="AT14" i="12" s="1"/>
  <c r="AV14" i="12" a="1"/>
  <c r="AV14" i="12" s="1"/>
  <c r="AX14" i="12" a="1"/>
  <c r="AX14" i="12" s="1"/>
  <c r="AZ14" i="12" a="1"/>
  <c r="AZ14" i="12" s="1"/>
  <c r="BB14" i="12" a="1"/>
  <c r="BB14" i="12" s="1"/>
  <c r="BD14" i="12" a="1"/>
  <c r="BD14" i="12" s="1"/>
  <c r="BF14" i="12" a="1"/>
  <c r="BF14" i="12" s="1"/>
  <c r="BH14" i="12" a="1"/>
  <c r="BH14" i="12" s="1"/>
  <c r="BJ14" i="12" a="1"/>
  <c r="BJ14" i="12" s="1"/>
  <c r="BL14" i="12" a="1"/>
  <c r="BL14" i="12" s="1"/>
  <c r="BN14" i="12" a="1"/>
  <c r="BN14" i="12" s="1"/>
  <c r="BP14" i="12" a="1"/>
  <c r="BP14" i="12" s="1"/>
  <c r="BR14" i="12" a="1"/>
  <c r="BR14" i="12" s="1"/>
  <c r="BT14" i="12" a="1"/>
  <c r="BT14" i="12" s="1"/>
  <c r="BV14" i="12" a="1"/>
  <c r="BV14" i="12" s="1"/>
  <c r="BX14" i="12" a="1"/>
  <c r="BX14" i="12" s="1"/>
  <c r="BZ14" i="12" a="1"/>
  <c r="BZ14" i="12" s="1"/>
  <c r="CB14" i="12" a="1"/>
  <c r="CB14" i="12" s="1"/>
  <c r="CD14" i="12" a="1"/>
  <c r="CD14" i="12" s="1"/>
  <c r="CF14" i="12" a="1"/>
  <c r="CF14" i="12" s="1"/>
  <c r="CH14" i="12" a="1"/>
  <c r="CH14" i="12" s="1"/>
  <c r="AL15" i="12" a="1"/>
  <c r="AL15" i="12" s="1"/>
  <c r="AN15" i="12" a="1"/>
  <c r="AN15" i="12" s="1"/>
  <c r="AP15" i="12" a="1"/>
  <c r="AP15" i="12" s="1"/>
  <c r="AR15" i="12" a="1"/>
  <c r="AR15" i="12" s="1"/>
  <c r="AT15" i="12" a="1"/>
  <c r="AT15" i="12" s="1"/>
  <c r="AV15" i="12" a="1"/>
  <c r="AV15" i="12" s="1"/>
  <c r="AX15" i="12" a="1"/>
  <c r="AX15" i="12" s="1"/>
  <c r="AZ15" i="12" a="1"/>
  <c r="AZ15" i="12" s="1"/>
  <c r="BB15" i="12" a="1"/>
  <c r="BB15" i="12" s="1"/>
  <c r="BD15" i="12" a="1"/>
  <c r="BD15" i="12" s="1"/>
  <c r="BF15" i="12" a="1"/>
  <c r="BF15" i="12" s="1"/>
  <c r="BH15" i="12" a="1"/>
  <c r="BH15" i="12" s="1"/>
  <c r="BJ15" i="12" a="1"/>
  <c r="BJ15" i="12" s="1"/>
  <c r="BL15" i="12" a="1"/>
  <c r="BL15" i="12" s="1"/>
  <c r="BN15" i="12" a="1"/>
  <c r="BN15" i="12" s="1"/>
  <c r="BP15" i="12" a="1"/>
  <c r="BP15" i="12" s="1"/>
  <c r="BR15" i="12" a="1"/>
  <c r="BR15" i="12" s="1"/>
  <c r="BT15" i="12" a="1"/>
  <c r="BT15" i="12" s="1"/>
  <c r="BV15" i="12" a="1"/>
  <c r="BV15" i="12" s="1"/>
  <c r="BX15" i="12" a="1"/>
  <c r="BX15" i="12" s="1"/>
  <c r="BZ15" i="12" a="1"/>
  <c r="BZ15" i="12" s="1"/>
  <c r="CB15" i="12" a="1"/>
  <c r="CB15" i="12" s="1"/>
  <c r="CD15" i="12" a="1"/>
  <c r="CD15" i="12" s="1"/>
  <c r="CF15" i="12" a="1"/>
  <c r="CF15" i="12" s="1"/>
  <c r="CH15" i="12" a="1"/>
  <c r="CH15" i="12" s="1"/>
  <c r="AL16" i="12" a="1"/>
  <c r="AL16" i="12" s="1"/>
  <c r="AN16" i="12" a="1"/>
  <c r="AN16" i="12" s="1"/>
  <c r="AP16" i="12" a="1"/>
  <c r="AP16" i="12" s="1"/>
  <c r="AR16" i="12" a="1"/>
  <c r="AR16" i="12" s="1"/>
  <c r="AT16" i="12" a="1"/>
  <c r="AT16" i="12" s="1"/>
  <c r="AV16" i="12" a="1"/>
  <c r="AV16" i="12" s="1"/>
  <c r="AX16" i="12" a="1"/>
  <c r="AX16" i="12" s="1"/>
  <c r="AZ16" i="12" a="1"/>
  <c r="AZ16" i="12" s="1"/>
  <c r="BB16" i="12" a="1"/>
  <c r="BB16" i="12" s="1"/>
  <c r="BD16" i="12" a="1"/>
  <c r="BD16" i="12" s="1"/>
  <c r="BF16" i="12" a="1"/>
  <c r="BF16" i="12" s="1"/>
  <c r="BH16" i="12" a="1"/>
  <c r="BH16" i="12" s="1"/>
  <c r="BJ16" i="12" a="1"/>
  <c r="BJ16" i="12" s="1"/>
  <c r="BL16" i="12" a="1"/>
  <c r="BL16" i="12" s="1"/>
  <c r="BN16" i="12" a="1"/>
  <c r="BN16" i="12" s="1"/>
  <c r="BP16" i="12" a="1"/>
  <c r="BP16" i="12" s="1"/>
  <c r="BR16" i="12" a="1"/>
  <c r="BR16" i="12" s="1"/>
  <c r="BT16" i="12" a="1"/>
  <c r="BT16" i="12" s="1"/>
  <c r="BV16" i="12" a="1"/>
  <c r="BV16" i="12" s="1"/>
  <c r="BX16" i="12" a="1"/>
  <c r="BX16" i="12" s="1"/>
  <c r="BZ16" i="12" a="1"/>
  <c r="BZ16" i="12" s="1"/>
  <c r="CB16" i="12" a="1"/>
  <c r="CB16" i="12" s="1"/>
  <c r="CD16" i="12" a="1"/>
  <c r="CD16" i="12" s="1"/>
  <c r="CF16" i="12" a="1"/>
  <c r="CF16" i="12" s="1"/>
  <c r="CH16" i="12" a="1"/>
  <c r="CH16" i="12" s="1"/>
  <c r="AL17" i="12" a="1"/>
  <c r="AL17" i="12" s="1"/>
  <c r="AN17" i="12" a="1"/>
  <c r="AN17" i="12" s="1"/>
  <c r="AP17" i="12" a="1"/>
  <c r="AP17" i="12" s="1"/>
  <c r="AR17" i="12" a="1"/>
  <c r="AR17" i="12" s="1"/>
  <c r="AT17" i="12" a="1"/>
  <c r="AT17" i="12" s="1"/>
  <c r="AV17" i="12" a="1"/>
  <c r="AV17" i="12" s="1"/>
  <c r="AX17" i="12" a="1"/>
  <c r="AX17" i="12" s="1"/>
  <c r="AZ17" i="12" a="1"/>
  <c r="AZ17" i="12" s="1"/>
  <c r="BB17" i="12" a="1"/>
  <c r="BB17" i="12" s="1"/>
  <c r="BD17" i="12" a="1"/>
  <c r="BD17" i="12" s="1"/>
  <c r="BF17" i="12" a="1"/>
  <c r="BF17" i="12" s="1"/>
  <c r="BH17" i="12" a="1"/>
  <c r="BH17" i="12" s="1"/>
  <c r="BJ17" i="12" a="1"/>
  <c r="BJ17" i="12" s="1"/>
  <c r="BL17" i="12" a="1"/>
  <c r="BL17" i="12" s="1"/>
  <c r="BN17" i="12" a="1"/>
  <c r="BN17" i="12" s="1"/>
  <c r="BP17" i="12" a="1"/>
  <c r="BP17" i="12" s="1"/>
  <c r="BR17" i="12" a="1"/>
  <c r="BR17" i="12" s="1"/>
  <c r="BT17" i="12" a="1"/>
  <c r="BT17" i="12" s="1"/>
  <c r="BV17" i="12" a="1"/>
  <c r="BV17" i="12" s="1"/>
  <c r="BX17" i="12" a="1"/>
  <c r="BX17" i="12" s="1"/>
  <c r="BZ17" i="12" a="1"/>
  <c r="BZ17" i="12" s="1"/>
  <c r="CB17" i="12" a="1"/>
  <c r="CB17" i="12" s="1"/>
  <c r="CD17" i="12" a="1"/>
  <c r="CD17" i="12" s="1"/>
  <c r="CF17" i="12" a="1"/>
  <c r="CF17" i="12" s="1"/>
  <c r="CH17" i="12" a="1"/>
  <c r="CH17" i="12" s="1"/>
  <c r="AL18" i="12" a="1"/>
  <c r="AL18" i="12" s="1"/>
  <c r="AN18" i="12" a="1"/>
  <c r="AN18" i="12" s="1"/>
  <c r="AP18" i="12" a="1"/>
  <c r="AP18" i="12" s="1"/>
  <c r="AR18" i="12" a="1"/>
  <c r="AR18" i="12" s="1"/>
  <c r="AT18" i="12" a="1"/>
  <c r="AT18" i="12" s="1"/>
  <c r="AV18" i="12" a="1"/>
  <c r="AV18" i="12" s="1"/>
  <c r="AX18" i="12" a="1"/>
  <c r="AX18" i="12" s="1"/>
  <c r="AZ18" i="12" a="1"/>
  <c r="AZ18" i="12" s="1"/>
  <c r="BB18" i="12" a="1"/>
  <c r="BB18" i="12" s="1"/>
  <c r="BD18" i="12" a="1"/>
  <c r="BD18" i="12" s="1"/>
  <c r="BF18" i="12" a="1"/>
  <c r="BF18" i="12" s="1"/>
  <c r="BH18" i="12" a="1"/>
  <c r="BH18" i="12" s="1"/>
  <c r="BJ18" i="12" a="1"/>
  <c r="BJ18" i="12" s="1"/>
  <c r="BL18" i="12" a="1"/>
  <c r="BL18" i="12" s="1"/>
  <c r="BN18" i="12" a="1"/>
  <c r="BN18" i="12" s="1"/>
  <c r="BP18" i="12" a="1"/>
  <c r="BP18" i="12" s="1"/>
  <c r="BR18" i="12" a="1"/>
  <c r="BR18" i="12" s="1"/>
  <c r="BT18" i="12" a="1"/>
  <c r="BT18" i="12" s="1"/>
  <c r="BV18" i="12" a="1"/>
  <c r="BV18" i="12" s="1"/>
  <c r="BX18" i="12" a="1"/>
  <c r="BX18" i="12" s="1"/>
  <c r="BZ18" i="12" a="1"/>
  <c r="BZ18" i="12" s="1"/>
  <c r="CB18" i="12" a="1"/>
  <c r="CB18" i="12" s="1"/>
  <c r="CD18" i="12" a="1"/>
  <c r="CD18" i="12" s="1"/>
  <c r="CF18" i="12" a="1"/>
  <c r="CF18" i="12" s="1"/>
  <c r="CH18" i="12" a="1"/>
  <c r="CH18" i="12" s="1"/>
  <c r="AL19" i="12" a="1"/>
  <c r="AL19" i="12" s="1"/>
  <c r="AN19" i="12" a="1"/>
  <c r="AN19" i="12" s="1"/>
  <c r="AP19" i="12" a="1"/>
  <c r="AP19" i="12" s="1"/>
  <c r="AR19" i="12" a="1"/>
  <c r="AR19" i="12" s="1"/>
  <c r="AT19" i="12" a="1"/>
  <c r="AT19" i="12" s="1"/>
  <c r="AV19" i="12" a="1"/>
  <c r="AV19" i="12" s="1"/>
  <c r="AX19" i="12" a="1"/>
  <c r="AX19" i="12" s="1"/>
  <c r="AZ19" i="12" a="1"/>
  <c r="AZ19" i="12" s="1"/>
  <c r="BB19" i="12" a="1"/>
  <c r="BB19" i="12" s="1"/>
  <c r="BD19" i="12" a="1"/>
  <c r="BD19" i="12" s="1"/>
  <c r="BF19" i="12" a="1"/>
  <c r="BF19" i="12" s="1"/>
  <c r="BH19" i="12" a="1"/>
  <c r="BH19" i="12" s="1"/>
  <c r="BJ19" i="12" a="1"/>
  <c r="BJ19" i="12" s="1"/>
  <c r="BL19" i="12" a="1"/>
  <c r="BL19" i="12" s="1"/>
  <c r="BN19" i="12" a="1"/>
  <c r="BN19" i="12" s="1"/>
  <c r="BP19" i="12" a="1"/>
  <c r="BP19" i="12" s="1"/>
  <c r="BR19" i="12" a="1"/>
  <c r="BR19" i="12" s="1"/>
  <c r="BT19" i="12" a="1"/>
  <c r="BT19" i="12" s="1"/>
  <c r="BV19" i="12" a="1"/>
  <c r="BV19" i="12" s="1"/>
  <c r="BX19" i="12" a="1"/>
  <c r="BX19" i="12" s="1"/>
  <c r="BZ19" i="12" a="1"/>
  <c r="BZ19" i="12" s="1"/>
  <c r="CB19" i="12" a="1"/>
  <c r="CB19" i="12" s="1"/>
  <c r="CD19" i="12" a="1"/>
  <c r="CD19" i="12" s="1"/>
  <c r="CF19" i="12" a="1"/>
  <c r="CF19" i="12" s="1"/>
  <c r="CH19" i="12" a="1"/>
  <c r="CH19" i="12" s="1"/>
  <c r="AL20" i="12" a="1"/>
  <c r="AL20" i="12" s="1"/>
  <c r="AN20" i="12" a="1"/>
  <c r="AN20" i="12" s="1"/>
  <c r="AP20" i="12" a="1"/>
  <c r="AP20" i="12" s="1"/>
  <c r="AR20" i="12" a="1"/>
  <c r="AR20" i="12" s="1"/>
  <c r="AT20" i="12" a="1"/>
  <c r="AT20" i="12" s="1"/>
  <c r="AV20" i="12" a="1"/>
  <c r="AV20" i="12" s="1"/>
  <c r="AX20" i="12" a="1"/>
  <c r="AX20" i="12" s="1"/>
  <c r="AZ20" i="12" a="1"/>
  <c r="AZ20" i="12" s="1"/>
  <c r="BB20" i="12" a="1"/>
  <c r="BB20" i="12" s="1"/>
  <c r="BD20" i="12" a="1"/>
  <c r="BD20" i="12" s="1"/>
  <c r="BF20" i="12" a="1"/>
  <c r="BF20" i="12" s="1"/>
  <c r="BH20" i="12" a="1"/>
  <c r="BH20" i="12" s="1"/>
  <c r="BJ20" i="12" a="1"/>
  <c r="BJ20" i="12" s="1"/>
  <c r="BL20" i="12" a="1"/>
  <c r="BL20" i="12" s="1"/>
  <c r="BN20" i="12" a="1"/>
  <c r="BN20" i="12" s="1"/>
  <c r="BP20" i="12" a="1"/>
  <c r="BP20" i="12" s="1"/>
  <c r="BR20" i="12" a="1"/>
  <c r="BR20" i="12" s="1"/>
  <c r="BT20" i="12" a="1"/>
  <c r="BT20" i="12" s="1"/>
  <c r="BV20" i="12" a="1"/>
  <c r="BV20" i="12" s="1"/>
  <c r="BX20" i="12" a="1"/>
  <c r="BX20" i="12" s="1"/>
  <c r="BZ20" i="12" a="1"/>
  <c r="BZ20" i="12" s="1"/>
  <c r="CB20" i="12" a="1"/>
  <c r="CB20" i="12" s="1"/>
  <c r="CD20" i="12" a="1"/>
  <c r="CD20" i="12" s="1"/>
  <c r="CF20" i="12" a="1"/>
  <c r="CF20" i="12" s="1"/>
  <c r="CH20" i="12" a="1"/>
  <c r="CH20" i="12" s="1"/>
  <c r="AL21" i="12" a="1"/>
  <c r="AL21" i="12" s="1"/>
  <c r="AN21" i="12" a="1"/>
  <c r="AN21" i="12" s="1"/>
  <c r="AP21" i="12" a="1"/>
  <c r="AP21" i="12" s="1"/>
  <c r="AR21" i="12" a="1"/>
  <c r="AR21" i="12" s="1"/>
  <c r="AT21" i="12" a="1"/>
  <c r="AT21" i="12" s="1"/>
  <c r="AV21" i="12" a="1"/>
  <c r="AV21" i="12" s="1"/>
  <c r="AX21" i="12" a="1"/>
  <c r="AX21" i="12" s="1"/>
  <c r="AZ21" i="12" a="1"/>
  <c r="AZ21" i="12" s="1"/>
  <c r="BB21" i="12" a="1"/>
  <c r="BB21" i="12" s="1"/>
  <c r="BD21" i="12" a="1"/>
  <c r="BD21" i="12" s="1"/>
  <c r="BF21" i="12" a="1"/>
  <c r="BF21" i="12" s="1"/>
  <c r="BH21" i="12" a="1"/>
  <c r="BH21" i="12" s="1"/>
  <c r="BJ21" i="12" a="1"/>
  <c r="BJ21" i="12" s="1"/>
  <c r="BL21" i="12" a="1"/>
  <c r="BL21" i="12" s="1"/>
  <c r="BN21" i="12" a="1"/>
  <c r="BN21" i="12" s="1"/>
  <c r="BP21" i="12" a="1"/>
  <c r="BP21" i="12" s="1"/>
  <c r="BR21" i="12" a="1"/>
  <c r="BR21" i="12" s="1"/>
  <c r="BT21" i="12" a="1"/>
  <c r="BT21" i="12" s="1"/>
  <c r="BV21" i="12" a="1"/>
  <c r="BV21" i="12" s="1"/>
  <c r="BX21" i="12" a="1"/>
  <c r="BX21" i="12" s="1"/>
  <c r="BZ21" i="12" a="1"/>
  <c r="BZ21" i="12" s="1"/>
  <c r="CB21" i="12" a="1"/>
  <c r="CB21" i="12" s="1"/>
  <c r="CD21" i="12" a="1"/>
  <c r="CD21" i="12" s="1"/>
  <c r="CF21" i="12" a="1"/>
  <c r="CF21" i="12" s="1"/>
  <c r="CH21" i="12" a="1"/>
  <c r="CH21" i="12" s="1"/>
  <c r="AL22" i="12" a="1"/>
  <c r="AL22" i="12" s="1"/>
  <c r="AN22" i="12" a="1"/>
  <c r="AN22" i="12" s="1"/>
  <c r="AP22" i="12" a="1"/>
  <c r="AP22" i="12" s="1"/>
  <c r="AR22" i="12" a="1"/>
  <c r="AR22" i="12" s="1"/>
  <c r="AT22" i="12" a="1"/>
  <c r="AT22" i="12" s="1"/>
  <c r="AV22" i="12" a="1"/>
  <c r="AV22" i="12" s="1"/>
  <c r="AX22" i="12" a="1"/>
  <c r="AX22" i="12" s="1"/>
  <c r="AZ22" i="12" a="1"/>
  <c r="AZ22" i="12" s="1"/>
  <c r="BB22" i="12" a="1"/>
  <c r="BB22" i="12" s="1"/>
  <c r="BD22" i="12" a="1"/>
  <c r="BD22" i="12" s="1"/>
  <c r="BF22" i="12" a="1"/>
  <c r="BF22" i="12" s="1"/>
  <c r="BH22" i="12" a="1"/>
  <c r="BH22" i="12" s="1"/>
  <c r="BJ22" i="12" a="1"/>
  <c r="BJ22" i="12" s="1"/>
  <c r="BL22" i="12" a="1"/>
  <c r="BL22" i="12" s="1"/>
  <c r="BN22" i="12" a="1"/>
  <c r="BN22" i="12" s="1"/>
  <c r="BP22" i="12" a="1"/>
  <c r="BP22" i="12" s="1"/>
  <c r="BR22" i="12" a="1"/>
  <c r="BR22" i="12" s="1"/>
  <c r="BT22" i="12" a="1"/>
  <c r="BT22" i="12" s="1"/>
  <c r="BV22" i="12" a="1"/>
  <c r="BV22" i="12" s="1"/>
  <c r="BX22" i="12" a="1"/>
  <c r="BX22" i="12" s="1"/>
  <c r="BZ22" i="12" a="1"/>
  <c r="BZ22" i="12" s="1"/>
  <c r="CB22" i="12" a="1"/>
  <c r="CB22" i="12" s="1"/>
  <c r="CD22" i="12" a="1"/>
  <c r="CD22" i="12" s="1"/>
  <c r="CF22" i="12" a="1"/>
  <c r="CF22" i="12" s="1"/>
  <c r="CH22" i="12" a="1"/>
  <c r="CH22" i="12" s="1"/>
  <c r="AL23" i="12" a="1"/>
  <c r="AL23" i="12" s="1"/>
  <c r="AN23" i="12" a="1"/>
  <c r="AN23" i="12" s="1"/>
  <c r="AP23" i="12" a="1"/>
  <c r="AP23" i="12" s="1"/>
  <c r="AR23" i="12" a="1"/>
  <c r="AR23" i="12" s="1"/>
  <c r="AT23" i="12" a="1"/>
  <c r="AT23" i="12" s="1"/>
  <c r="AV23" i="12" a="1"/>
  <c r="AV23" i="12" s="1"/>
  <c r="AX23" i="12" a="1"/>
  <c r="AX23" i="12" s="1"/>
  <c r="AZ23" i="12" a="1"/>
  <c r="AZ23" i="12" s="1"/>
  <c r="BB23" i="12" a="1"/>
  <c r="BB23" i="12" s="1"/>
  <c r="BD23" i="12" a="1"/>
  <c r="BD23" i="12" s="1"/>
  <c r="BF23" i="12" a="1"/>
  <c r="BF23" i="12" s="1"/>
  <c r="BH23" i="12" a="1"/>
  <c r="BH23" i="12" s="1"/>
  <c r="BJ23" i="12" a="1"/>
  <c r="BJ23" i="12" s="1"/>
  <c r="BL23" i="12" a="1"/>
  <c r="BL23" i="12" s="1"/>
  <c r="BN23" i="12" a="1"/>
  <c r="BN23" i="12" s="1"/>
  <c r="BP23" i="12" a="1"/>
  <c r="BP23" i="12" s="1"/>
  <c r="BR23" i="12" a="1"/>
  <c r="BR23" i="12" s="1"/>
  <c r="BT23" i="12" a="1"/>
  <c r="BT23" i="12" s="1"/>
  <c r="BV23" i="12" a="1"/>
  <c r="BV23" i="12" s="1"/>
  <c r="BX23" i="12" a="1"/>
  <c r="BX23" i="12" s="1"/>
  <c r="BZ23" i="12" a="1"/>
  <c r="BZ23" i="12" s="1"/>
  <c r="CB23" i="12" a="1"/>
  <c r="CB23" i="12" s="1"/>
  <c r="CD23" i="12" a="1"/>
  <c r="CD23" i="12" s="1"/>
  <c r="CF23" i="12" a="1"/>
  <c r="CF23" i="12" s="1"/>
  <c r="CH23" i="12" a="1"/>
  <c r="CH23" i="12" s="1"/>
  <c r="AL24" i="12" a="1"/>
  <c r="AL24" i="12" s="1"/>
  <c r="AN24" i="12" a="1"/>
  <c r="AN24" i="12" s="1"/>
  <c r="AP24" i="12" a="1"/>
  <c r="AP24" i="12" s="1"/>
  <c r="AR24" i="12" a="1"/>
  <c r="AR24" i="12" s="1"/>
  <c r="AT24" i="12" a="1"/>
  <c r="AT24" i="12" s="1"/>
  <c r="AV24" i="12" a="1"/>
  <c r="AV24" i="12" s="1"/>
  <c r="AX24" i="12" a="1"/>
  <c r="AX24" i="12" s="1"/>
  <c r="AZ24" i="12" a="1"/>
  <c r="AZ24" i="12" s="1"/>
  <c r="BB24" i="12" a="1"/>
  <c r="BB24" i="12" s="1"/>
  <c r="BD24" i="12" a="1"/>
  <c r="BD24" i="12" s="1"/>
  <c r="BF24" i="12" a="1"/>
  <c r="BF24" i="12" s="1"/>
  <c r="BH24" i="12" a="1"/>
  <c r="BH24" i="12" s="1"/>
  <c r="BJ24" i="12" a="1"/>
  <c r="BJ24" i="12" s="1"/>
  <c r="BL24" i="12" a="1"/>
  <c r="BL24" i="12" s="1"/>
  <c r="BN24" i="12" a="1"/>
  <c r="BN24" i="12" s="1"/>
  <c r="BP24" i="12" a="1"/>
  <c r="BP24" i="12" s="1"/>
  <c r="BR24" i="12" a="1"/>
  <c r="BR24" i="12" s="1"/>
  <c r="BT24" i="12" a="1"/>
  <c r="BT24" i="12" s="1"/>
  <c r="BV24" i="12" a="1"/>
  <c r="BV24" i="12" s="1"/>
  <c r="BX24" i="12" a="1"/>
  <c r="BX24" i="12" s="1"/>
  <c r="BZ24" i="12" a="1"/>
  <c r="BZ24" i="12" s="1"/>
  <c r="CB24" i="12" a="1"/>
  <c r="CB24" i="12" s="1"/>
  <c r="CD24" i="12" a="1"/>
  <c r="CD24" i="12" s="1"/>
  <c r="CF24" i="12" a="1"/>
  <c r="CF24" i="12" s="1"/>
  <c r="CH24" i="12" a="1"/>
  <c r="CH24" i="12" s="1"/>
  <c r="AL25" i="12" a="1"/>
  <c r="AL25" i="12" s="1"/>
  <c r="AN25" i="12" a="1"/>
  <c r="AN25" i="12" s="1"/>
  <c r="AP25" i="12" a="1"/>
  <c r="AP25" i="12" s="1"/>
  <c r="AR25" i="12" a="1"/>
  <c r="AR25" i="12" s="1"/>
  <c r="AT25" i="12" a="1"/>
  <c r="AT25" i="12" s="1"/>
  <c r="AV25" i="12" a="1"/>
  <c r="AV25" i="12" s="1"/>
  <c r="AX25" i="12" a="1"/>
  <c r="AX25" i="12" s="1"/>
  <c r="AZ25" i="12" a="1"/>
  <c r="AZ25" i="12" s="1"/>
  <c r="BB25" i="12" a="1"/>
  <c r="BB25" i="12" s="1"/>
  <c r="BD25" i="12" a="1"/>
  <c r="BD25" i="12" s="1"/>
  <c r="BF25" i="12" a="1"/>
  <c r="BF25" i="12" s="1"/>
  <c r="BH25" i="12" a="1"/>
  <c r="BH25" i="12" s="1"/>
  <c r="BJ25" i="12" a="1"/>
  <c r="BJ25" i="12" s="1"/>
  <c r="BL25" i="12" a="1"/>
  <c r="BL25" i="12" s="1"/>
  <c r="BN25" i="12" a="1"/>
  <c r="BN25" i="12" s="1"/>
  <c r="BP25" i="12" a="1"/>
  <c r="BP25" i="12" s="1"/>
  <c r="BR25" i="12" a="1"/>
  <c r="BR25" i="12" s="1"/>
  <c r="BT25" i="12" a="1"/>
  <c r="BT25" i="12" s="1"/>
  <c r="BV25" i="12" a="1"/>
  <c r="BV25" i="12" s="1"/>
  <c r="BX25" i="12" a="1"/>
  <c r="BX25" i="12" s="1"/>
  <c r="BZ25" i="12" a="1"/>
  <c r="BZ25" i="12" s="1"/>
  <c r="CB25" i="12" a="1"/>
  <c r="CB25" i="12" s="1"/>
  <c r="CD25" i="12" a="1"/>
  <c r="CD25" i="12" s="1"/>
  <c r="CF25" i="12" a="1"/>
  <c r="CF25" i="12" s="1"/>
  <c r="CH25" i="12" a="1"/>
  <c r="CH25" i="12" s="1"/>
  <c r="AL26" i="12" a="1"/>
  <c r="AL26" i="12" s="1"/>
  <c r="AN26" i="12" a="1"/>
  <c r="AN26" i="12" s="1"/>
  <c r="AP26" i="12" a="1"/>
  <c r="AP26" i="12" s="1"/>
  <c r="AR26" i="12" a="1"/>
  <c r="AR26" i="12" s="1"/>
  <c r="AT26" i="12" a="1"/>
  <c r="AT26" i="12" s="1"/>
  <c r="AV26" i="12" a="1"/>
  <c r="AV26" i="12" s="1"/>
  <c r="AX26" i="12" a="1"/>
  <c r="AX26" i="12" s="1"/>
  <c r="AZ26" i="12" a="1"/>
  <c r="AZ26" i="12" s="1"/>
  <c r="BB26" i="12" a="1"/>
  <c r="BB26" i="12" s="1"/>
  <c r="BD26" i="12" a="1"/>
  <c r="BD26" i="12" s="1"/>
  <c r="BF26" i="12" a="1"/>
  <c r="BF26" i="12" s="1"/>
  <c r="BH26" i="12" a="1"/>
  <c r="BH26" i="12" s="1"/>
  <c r="BJ26" i="12" a="1"/>
  <c r="BJ26" i="12" s="1"/>
  <c r="BL26" i="12" a="1"/>
  <c r="BL26" i="12" s="1"/>
  <c r="BN26" i="12" a="1"/>
  <c r="BN26" i="12" s="1"/>
  <c r="BP26" i="12" a="1"/>
  <c r="BP26" i="12" s="1"/>
  <c r="BR26" i="12" a="1"/>
  <c r="BR26" i="12" s="1"/>
  <c r="BT26" i="12" a="1"/>
  <c r="BT26" i="12" s="1"/>
  <c r="BV26" i="12" a="1"/>
  <c r="BV26" i="12" s="1"/>
  <c r="BX26" i="12" a="1"/>
  <c r="BX26" i="12" s="1"/>
  <c r="BZ26" i="12" a="1"/>
  <c r="BZ26" i="12" s="1"/>
  <c r="CB26" i="12" a="1"/>
  <c r="CB26" i="12" s="1"/>
  <c r="CD26" i="12" a="1"/>
  <c r="CD26" i="12" s="1"/>
  <c r="CF26" i="12" a="1"/>
  <c r="CF26" i="12" s="1"/>
  <c r="CH26" i="12" a="1"/>
  <c r="CH26" i="12" s="1"/>
  <c r="AL27" i="12" a="1"/>
  <c r="AL27" i="12" s="1"/>
  <c r="AN27" i="12" a="1"/>
  <c r="AN27" i="12" s="1"/>
  <c r="AP27" i="12" a="1"/>
  <c r="AP27" i="12" s="1"/>
  <c r="AR27" i="12" a="1"/>
  <c r="AR27" i="12" s="1"/>
  <c r="AT27" i="12" a="1"/>
  <c r="AT27" i="12" s="1"/>
  <c r="AV27" i="12" a="1"/>
  <c r="AV27" i="12" s="1"/>
  <c r="AX27" i="12" a="1"/>
  <c r="AX27" i="12" s="1"/>
  <c r="AZ27" i="12" a="1"/>
  <c r="AZ27" i="12" s="1"/>
  <c r="BB27" i="12" a="1"/>
  <c r="BB27" i="12" s="1"/>
  <c r="BD27" i="12" a="1"/>
  <c r="BD27" i="12" s="1"/>
  <c r="BF27" i="12" a="1"/>
  <c r="BF27" i="12" s="1"/>
  <c r="BH27" i="12" a="1"/>
  <c r="BH27" i="12" s="1"/>
  <c r="BJ27" i="12" a="1"/>
  <c r="BJ27" i="12" s="1"/>
  <c r="BL27" i="12" a="1"/>
  <c r="BL27" i="12" s="1"/>
  <c r="BN27" i="12" a="1"/>
  <c r="BN27" i="12" s="1"/>
  <c r="BP27" i="12" a="1"/>
  <c r="BP27" i="12" s="1"/>
  <c r="BR27" i="12" a="1"/>
  <c r="BR27" i="12" s="1"/>
  <c r="BT27" i="12" a="1"/>
  <c r="BT27" i="12" s="1"/>
  <c r="BV27" i="12" a="1"/>
  <c r="BV27" i="12" s="1"/>
  <c r="BX27" i="12" a="1"/>
  <c r="BX27" i="12" s="1"/>
  <c r="BZ27" i="12" a="1"/>
  <c r="BZ27" i="12" s="1"/>
  <c r="CB27" i="12" a="1"/>
  <c r="CB27" i="12" s="1"/>
  <c r="CD27" i="12" a="1"/>
  <c r="CD27" i="12" s="1"/>
  <c r="CF27" i="12" a="1"/>
  <c r="CF27" i="12" s="1"/>
  <c r="CH27" i="12" a="1"/>
  <c r="CH27" i="12" s="1"/>
  <c r="AL28" i="12" a="1"/>
  <c r="AL28" i="12" s="1"/>
  <c r="AN28" i="12" a="1"/>
  <c r="AN28" i="12" s="1"/>
  <c r="AP28" i="12" a="1"/>
  <c r="AP28" i="12" s="1"/>
  <c r="AR28" i="12" a="1"/>
  <c r="AR28" i="12" s="1"/>
  <c r="AT28" i="12" a="1"/>
  <c r="AT28" i="12" s="1"/>
  <c r="AV28" i="12" a="1"/>
  <c r="AV28" i="12" s="1"/>
  <c r="AX28" i="12" a="1"/>
  <c r="AX28" i="12" s="1"/>
  <c r="AZ28" i="12" a="1"/>
  <c r="AZ28" i="12" s="1"/>
  <c r="BB28" i="12" a="1"/>
  <c r="BB28" i="12" s="1"/>
  <c r="BD28" i="12" a="1"/>
  <c r="BD28" i="12" s="1"/>
  <c r="BF28" i="12" a="1"/>
  <c r="BF28" i="12" s="1"/>
  <c r="BH28" i="12" a="1"/>
  <c r="BH28" i="12" s="1"/>
  <c r="BJ28" i="12" a="1"/>
  <c r="BJ28" i="12" s="1"/>
  <c r="BL28" i="12" a="1"/>
  <c r="BL28" i="12" s="1"/>
  <c r="BN28" i="12" a="1"/>
  <c r="BN28" i="12" s="1"/>
  <c r="BP28" i="12" a="1"/>
  <c r="BP28" i="12" s="1"/>
  <c r="BR28" i="12" a="1"/>
  <c r="BR28" i="12" s="1"/>
  <c r="BT28" i="12" a="1"/>
  <c r="BT28" i="12" s="1"/>
  <c r="BV28" i="12" a="1"/>
  <c r="BV28" i="12" s="1"/>
  <c r="BX28" i="12" a="1"/>
  <c r="BX28" i="12" s="1"/>
  <c r="BZ28" i="12" a="1"/>
  <c r="BZ28" i="12" s="1"/>
  <c r="CB28" i="12" a="1"/>
  <c r="CB28" i="12" s="1"/>
  <c r="CD28" i="12" a="1"/>
  <c r="CD28" i="12" s="1"/>
  <c r="CF28" i="12" a="1"/>
  <c r="CF28" i="12" s="1"/>
  <c r="CH28" i="12" a="1"/>
  <c r="CH28" i="12" s="1"/>
  <c r="AL29" i="12" a="1"/>
  <c r="AL29" i="12" s="1"/>
  <c r="AN29" i="12" a="1"/>
  <c r="AN29" i="12" s="1"/>
  <c r="AP29" i="12" a="1"/>
  <c r="AP29" i="12" s="1"/>
  <c r="AR29" i="12" a="1"/>
  <c r="AR29" i="12" s="1"/>
  <c r="AT29" i="12" a="1"/>
  <c r="AT29" i="12" s="1"/>
  <c r="AV29" i="12" a="1"/>
  <c r="AV29" i="12" s="1"/>
  <c r="AX29" i="12" a="1"/>
  <c r="AX29" i="12" s="1"/>
  <c r="AZ29" i="12" a="1"/>
  <c r="AZ29" i="12" s="1"/>
  <c r="BB29" i="12" a="1"/>
  <c r="BB29" i="12" s="1"/>
  <c r="BD29" i="12" a="1"/>
  <c r="BD29" i="12" s="1"/>
  <c r="BF29" i="12" a="1"/>
  <c r="BF29" i="12" s="1"/>
  <c r="BH29" i="12" a="1"/>
  <c r="BH29" i="12" s="1"/>
  <c r="BJ29" i="12" a="1"/>
  <c r="BJ29" i="12" s="1"/>
  <c r="BL29" i="12" a="1"/>
  <c r="BL29" i="12" s="1"/>
  <c r="BN29" i="12" a="1"/>
  <c r="BN29" i="12" s="1"/>
  <c r="BP29" i="12" a="1"/>
  <c r="BP29" i="12" s="1"/>
  <c r="BR29" i="12" a="1"/>
  <c r="BR29" i="12" s="1"/>
  <c r="BT29" i="12" a="1"/>
  <c r="BT29" i="12" s="1"/>
  <c r="BV29" i="12" a="1"/>
  <c r="BV29" i="12" s="1"/>
  <c r="BX29" i="12" a="1"/>
  <c r="BX29" i="12" s="1"/>
  <c r="BZ29" i="12" a="1"/>
  <c r="BZ29" i="12" s="1"/>
  <c r="CB29" i="12" a="1"/>
  <c r="CB29" i="12" s="1"/>
  <c r="CD29" i="12" a="1"/>
  <c r="CD29" i="12" s="1"/>
  <c r="CF29" i="12" a="1"/>
  <c r="CF29" i="12" s="1"/>
  <c r="CH29" i="12" a="1"/>
  <c r="CH29" i="12" s="1"/>
  <c r="AL30" i="12" a="1"/>
  <c r="AL30" i="12" s="1"/>
  <c r="AN30" i="12" a="1"/>
  <c r="AN30" i="12" s="1"/>
  <c r="AP30" i="12" a="1"/>
  <c r="AP30" i="12" s="1"/>
  <c r="AR30" i="12" a="1"/>
  <c r="AR30" i="12" s="1"/>
  <c r="AT30" i="12" a="1"/>
  <c r="AT30" i="12" s="1"/>
  <c r="AV30" i="12" a="1"/>
  <c r="AV30" i="12" s="1"/>
  <c r="AX30" i="12" a="1"/>
  <c r="AX30" i="12" s="1"/>
  <c r="AZ30" i="12" a="1"/>
  <c r="AZ30" i="12" s="1"/>
  <c r="BB30" i="12" a="1"/>
  <c r="BB30" i="12" s="1"/>
  <c r="BD30" i="12" a="1"/>
  <c r="BD30" i="12" s="1"/>
  <c r="BF30" i="12" a="1"/>
  <c r="BF30" i="12" s="1"/>
  <c r="BH30" i="12" a="1"/>
  <c r="BH30" i="12" s="1"/>
  <c r="BJ30" i="12" a="1"/>
  <c r="BJ30" i="12" s="1"/>
  <c r="BL30" i="12" a="1"/>
  <c r="BL30" i="12" s="1"/>
  <c r="BN30" i="12" a="1"/>
  <c r="BN30" i="12" s="1"/>
  <c r="BP30" i="12" a="1"/>
  <c r="BP30" i="12" s="1"/>
  <c r="BR30" i="12" a="1"/>
  <c r="BR30" i="12" s="1"/>
  <c r="BT30" i="12" a="1"/>
  <c r="BT30" i="12" s="1"/>
  <c r="BV30" i="12" a="1"/>
  <c r="BV30" i="12" s="1"/>
  <c r="BX30" i="12" a="1"/>
  <c r="BX30" i="12" s="1"/>
  <c r="BZ30" i="12" a="1"/>
  <c r="BZ30" i="12" s="1"/>
  <c r="CB30" i="12" a="1"/>
  <c r="CB30" i="12" s="1"/>
  <c r="CD30" i="12" a="1"/>
  <c r="CD30" i="12" s="1"/>
  <c r="CF30" i="12" a="1"/>
  <c r="CF30" i="12" s="1"/>
  <c r="CH30" i="12" a="1"/>
  <c r="CH30" i="12" s="1"/>
  <c r="AL31" i="12" a="1"/>
  <c r="AL31" i="12" s="1"/>
  <c r="AN31" i="12" a="1"/>
  <c r="AN31" i="12" s="1"/>
  <c r="AP31" i="12" a="1"/>
  <c r="AP31" i="12" s="1"/>
  <c r="AR31" i="12" a="1"/>
  <c r="AR31" i="12" s="1"/>
  <c r="AT31" i="12" a="1"/>
  <c r="AT31" i="12" s="1"/>
  <c r="AV31" i="12" a="1"/>
  <c r="AV31" i="12" s="1"/>
  <c r="AX31" i="12" a="1"/>
  <c r="AX31" i="12" s="1"/>
  <c r="AZ31" i="12" a="1"/>
  <c r="AZ31" i="12" s="1"/>
  <c r="BB31" i="12" a="1"/>
  <c r="BB31" i="12" s="1"/>
  <c r="BD31" i="12" a="1"/>
  <c r="BD31" i="12" s="1"/>
  <c r="BF31" i="12" a="1"/>
  <c r="BF31" i="12" s="1"/>
  <c r="BH31" i="12" a="1"/>
  <c r="BH31" i="12" s="1"/>
  <c r="BJ31" i="12" a="1"/>
  <c r="BJ31" i="12" s="1"/>
  <c r="BL31" i="12" a="1"/>
  <c r="BL31" i="12" s="1"/>
  <c r="BN31" i="12" a="1"/>
  <c r="BN31" i="12" s="1"/>
  <c r="BP31" i="12" a="1"/>
  <c r="BP31" i="12" s="1"/>
  <c r="BR31" i="12" a="1"/>
  <c r="BR31" i="12" s="1"/>
  <c r="BT31" i="12" a="1"/>
  <c r="BT31" i="12" s="1"/>
  <c r="BV31" i="12" a="1"/>
  <c r="BV31" i="12" s="1"/>
  <c r="BX31" i="12" a="1"/>
  <c r="BX31" i="12" s="1"/>
  <c r="BZ31" i="12" a="1"/>
  <c r="BZ31" i="12" s="1"/>
  <c r="CB31" i="12" a="1"/>
  <c r="CB31" i="12" s="1"/>
  <c r="CD31" i="12" a="1"/>
  <c r="CD31" i="12" s="1"/>
  <c r="CF31" i="12" a="1"/>
  <c r="CF31" i="12" s="1"/>
  <c r="CH31" i="12" a="1"/>
  <c r="CH31" i="12" s="1"/>
  <c r="AL32" i="12" a="1"/>
  <c r="AL32" i="12" s="1"/>
  <c r="AN32" i="12" a="1"/>
  <c r="AN32" i="12" s="1"/>
  <c r="AP32" i="12" a="1"/>
  <c r="AP32" i="12" s="1"/>
  <c r="AR32" i="12" a="1"/>
  <c r="AR32" i="12" s="1"/>
  <c r="AT32" i="12" a="1"/>
  <c r="AT32" i="12" s="1"/>
  <c r="AV32" i="12" a="1"/>
  <c r="AV32" i="12" s="1"/>
  <c r="AX32" i="12" a="1"/>
  <c r="AX32" i="12" s="1"/>
  <c r="AZ32" i="12" a="1"/>
  <c r="AZ32" i="12" s="1"/>
  <c r="BB32" i="12" a="1"/>
  <c r="BB32" i="12" s="1"/>
  <c r="BD32" i="12" a="1"/>
  <c r="BD32" i="12" s="1"/>
  <c r="BF32" i="12" a="1"/>
  <c r="BF32" i="12" s="1"/>
  <c r="BH32" i="12" a="1"/>
  <c r="BH32" i="12" s="1"/>
  <c r="BJ32" i="12" a="1"/>
  <c r="BJ32" i="12" s="1"/>
  <c r="BL32" i="12" a="1"/>
  <c r="BL32" i="12" s="1"/>
  <c r="BN32" i="12" a="1"/>
  <c r="BN32" i="12" s="1"/>
  <c r="BP32" i="12" a="1"/>
  <c r="BP32" i="12" s="1"/>
  <c r="BR32" i="12" a="1"/>
  <c r="BR32" i="12" s="1"/>
  <c r="BT32" i="12" a="1"/>
  <c r="BT32" i="12" s="1"/>
  <c r="BV32" i="12" a="1"/>
  <c r="BV32" i="12" s="1"/>
  <c r="BX32" i="12" a="1"/>
  <c r="BX32" i="12" s="1"/>
  <c r="BZ32" i="12" a="1"/>
  <c r="BZ32" i="12" s="1"/>
  <c r="CB32" i="12" a="1"/>
  <c r="CB32" i="12" s="1"/>
  <c r="CD32" i="12" a="1"/>
  <c r="CD32" i="12" s="1"/>
  <c r="CF32" i="12" a="1"/>
  <c r="CF32" i="12" s="1"/>
  <c r="CH32" i="12" a="1"/>
  <c r="CH32" i="12" s="1"/>
  <c r="AL33" i="12" a="1"/>
  <c r="AL33" i="12" s="1"/>
  <c r="AN33" i="12" a="1"/>
  <c r="AN33" i="12" s="1"/>
  <c r="AP33" i="12" a="1"/>
  <c r="AP33" i="12" s="1"/>
  <c r="AR33" i="12" a="1"/>
  <c r="AR33" i="12" s="1"/>
  <c r="AT33" i="12" a="1"/>
  <c r="AT33" i="12" s="1"/>
  <c r="AV33" i="12" a="1"/>
  <c r="AV33" i="12" s="1"/>
  <c r="AX33" i="12" a="1"/>
  <c r="AX33" i="12" s="1"/>
  <c r="AZ33" i="12" a="1"/>
  <c r="AZ33" i="12" s="1"/>
  <c r="BB33" i="12" a="1"/>
  <c r="BB33" i="12" s="1"/>
  <c r="BD33" i="12" a="1"/>
  <c r="BD33" i="12" s="1"/>
  <c r="BF33" i="12" a="1"/>
  <c r="BF33" i="12" s="1"/>
  <c r="BH33" i="12" a="1"/>
  <c r="BH33" i="12" s="1"/>
  <c r="BJ33" i="12" a="1"/>
  <c r="BJ33" i="12" s="1"/>
  <c r="BL33" i="12" a="1"/>
  <c r="BL33" i="12" s="1"/>
  <c r="BN33" i="12" a="1"/>
  <c r="BN33" i="12" s="1"/>
  <c r="BP33" i="12" a="1"/>
  <c r="BP33" i="12" s="1"/>
  <c r="BR33" i="12" a="1"/>
  <c r="BR33" i="12" s="1"/>
  <c r="BT33" i="12" a="1"/>
  <c r="BT33" i="12" s="1"/>
  <c r="BV33" i="12" a="1"/>
  <c r="BV33" i="12" s="1"/>
  <c r="BX33" i="12" a="1"/>
  <c r="BX33" i="12" s="1"/>
  <c r="BZ33" i="12" a="1"/>
  <c r="BZ33" i="12" s="1"/>
  <c r="CB33" i="12" a="1"/>
  <c r="CB33" i="12" s="1"/>
  <c r="CD33" i="12" a="1"/>
  <c r="CD33" i="12" s="1"/>
  <c r="CF33" i="12" a="1"/>
  <c r="CF33" i="12" s="1"/>
  <c r="CH33" i="12" a="1"/>
  <c r="CH33" i="12" s="1"/>
  <c r="AL34" i="12" a="1"/>
  <c r="AL34" i="12" s="1"/>
  <c r="AN34" i="12" a="1"/>
  <c r="AN34" i="12" s="1"/>
  <c r="AP34" i="12" a="1"/>
  <c r="AP34" i="12" s="1"/>
  <c r="AR34" i="12" a="1"/>
  <c r="AR34" i="12" s="1"/>
  <c r="AT34" i="12" a="1"/>
  <c r="AT34" i="12" s="1"/>
  <c r="AV34" i="12" a="1"/>
  <c r="AV34" i="12" s="1"/>
  <c r="AX34" i="12" a="1"/>
  <c r="AX34" i="12" s="1"/>
  <c r="AZ34" i="12" a="1"/>
  <c r="AZ34" i="12" s="1"/>
  <c r="BB34" i="12" a="1"/>
  <c r="BB34" i="12" s="1"/>
  <c r="BD34" i="12" a="1"/>
  <c r="BD34" i="12" s="1"/>
  <c r="BF34" i="12" a="1"/>
  <c r="BF34" i="12" s="1"/>
  <c r="BH34" i="12" a="1"/>
  <c r="BH34" i="12" s="1"/>
  <c r="BJ34" i="12" a="1"/>
  <c r="BJ34" i="12" s="1"/>
  <c r="BL34" i="12" a="1"/>
  <c r="BL34" i="12" s="1"/>
  <c r="BN34" i="12" a="1"/>
  <c r="BN34" i="12" s="1"/>
  <c r="BP34" i="12" a="1"/>
  <c r="BP34" i="12" s="1"/>
  <c r="BR34" i="12" a="1"/>
  <c r="BR34" i="12" s="1"/>
  <c r="BT34" i="12" a="1"/>
  <c r="BT34" i="12" s="1"/>
  <c r="BV34" i="12" a="1"/>
  <c r="BV34" i="12" s="1"/>
  <c r="BX34" i="12" a="1"/>
  <c r="BX34" i="12" s="1"/>
  <c r="BZ34" i="12" a="1"/>
  <c r="BZ34" i="12" s="1"/>
  <c r="CB34" i="12" a="1"/>
  <c r="CB34" i="12" s="1"/>
  <c r="CD34" i="12" a="1"/>
  <c r="CD34" i="12" s="1"/>
  <c r="CF34" i="12" a="1"/>
  <c r="CF34" i="12" s="1"/>
  <c r="CH34" i="12" a="1"/>
  <c r="CH34" i="12" s="1"/>
  <c r="AL35" i="12" a="1"/>
  <c r="AL35" i="12" s="1"/>
  <c r="AN35" i="12" a="1"/>
  <c r="AN35" i="12" s="1"/>
  <c r="AP35" i="12" a="1"/>
  <c r="AP35" i="12" s="1"/>
  <c r="AR35" i="12" a="1"/>
  <c r="AR35" i="12" s="1"/>
  <c r="AT35" i="12" a="1"/>
  <c r="AT35" i="12" s="1"/>
  <c r="AV35" i="12" a="1"/>
  <c r="AV35" i="12" s="1"/>
  <c r="AX35" i="12" a="1"/>
  <c r="AX35" i="12" s="1"/>
  <c r="AZ35" i="12" a="1"/>
  <c r="AZ35" i="12" s="1"/>
  <c r="BB35" i="12" a="1"/>
  <c r="BB35" i="12" s="1"/>
  <c r="BD35" i="12" a="1"/>
  <c r="BD35" i="12" s="1"/>
  <c r="BF35" i="12" a="1"/>
  <c r="BF35" i="12" s="1"/>
  <c r="BH35" i="12" a="1"/>
  <c r="BH35" i="12" s="1"/>
  <c r="BJ35" i="12" a="1"/>
  <c r="BJ35" i="12" s="1"/>
  <c r="BL35" i="12" a="1"/>
  <c r="BL35" i="12" s="1"/>
  <c r="BN35" i="12" a="1"/>
  <c r="BN35" i="12" s="1"/>
  <c r="BP35" i="12" a="1"/>
  <c r="BP35" i="12" s="1"/>
  <c r="BR35" i="12" a="1"/>
  <c r="BR35" i="12" s="1"/>
  <c r="BT35" i="12" a="1"/>
  <c r="BT35" i="12" s="1"/>
  <c r="BV35" i="12" a="1"/>
  <c r="BV35" i="12" s="1"/>
  <c r="BX35" i="12" a="1"/>
  <c r="BX35" i="12" s="1"/>
  <c r="BZ35" i="12" a="1"/>
  <c r="BZ35" i="12" s="1"/>
  <c r="CB35" i="12" a="1"/>
  <c r="CB35" i="12" s="1"/>
  <c r="CD35" i="12" a="1"/>
  <c r="CD35" i="12" s="1"/>
  <c r="CF35" i="12" a="1"/>
  <c r="CF35" i="12" s="1"/>
  <c r="CH35" i="12" a="1"/>
  <c r="CH35" i="12" s="1"/>
  <c r="AL36" i="12" a="1"/>
  <c r="AL36" i="12" s="1"/>
  <c r="AN36" i="12" a="1"/>
  <c r="AN36" i="12" s="1"/>
  <c r="AP36" i="12" a="1"/>
  <c r="AP36" i="12" s="1"/>
  <c r="AR36" i="12" a="1"/>
  <c r="AR36" i="12" s="1"/>
  <c r="AT36" i="12" a="1"/>
  <c r="AT36" i="12" s="1"/>
  <c r="AV36" i="12" a="1"/>
  <c r="AV36" i="12" s="1"/>
  <c r="AX36" i="12" a="1"/>
  <c r="AX36" i="12" s="1"/>
  <c r="AZ36" i="12" a="1"/>
  <c r="AZ36" i="12" s="1"/>
  <c r="BB36" i="12" a="1"/>
  <c r="BB36" i="12" s="1"/>
  <c r="BD36" i="12" a="1"/>
  <c r="BD36" i="12" s="1"/>
  <c r="BF36" i="12" a="1"/>
  <c r="BF36" i="12" s="1"/>
  <c r="BH36" i="12" a="1"/>
  <c r="BH36" i="12" s="1"/>
  <c r="BJ36" i="12" a="1"/>
  <c r="BJ36" i="12" s="1"/>
  <c r="BL36" i="12" a="1"/>
  <c r="BL36" i="12" s="1"/>
  <c r="BN36" i="12" a="1"/>
  <c r="BN36" i="12" s="1"/>
  <c r="BP36" i="12" a="1"/>
  <c r="BP36" i="12" s="1"/>
  <c r="BR36" i="12" a="1"/>
  <c r="BR36" i="12" s="1"/>
  <c r="BT36" i="12" a="1"/>
  <c r="BT36" i="12" s="1"/>
  <c r="BV36" i="12" a="1"/>
  <c r="BV36" i="12" s="1"/>
  <c r="BX36" i="12" a="1"/>
  <c r="BX36" i="12" s="1"/>
  <c r="BZ36" i="12" a="1"/>
  <c r="BZ36" i="12" s="1"/>
  <c r="CB36" i="12" a="1"/>
  <c r="CB36" i="12" s="1"/>
  <c r="CD36" i="12" a="1"/>
  <c r="CD36" i="12" s="1"/>
  <c r="CF36" i="12" a="1"/>
  <c r="CF36" i="12" s="1"/>
  <c r="CH36" i="12" a="1"/>
  <c r="CH36" i="12" s="1"/>
  <c r="AL37" i="12" a="1"/>
  <c r="AL37" i="12" s="1"/>
  <c r="AN37" i="12" a="1"/>
  <c r="AN37" i="12" s="1"/>
  <c r="AP37" i="12" a="1"/>
  <c r="AP37" i="12" s="1"/>
  <c r="AR37" i="12" a="1"/>
  <c r="AR37" i="12" s="1"/>
  <c r="AT37" i="12" a="1"/>
  <c r="AT37" i="12" s="1"/>
  <c r="AV37" i="12" a="1"/>
  <c r="AV37" i="12" s="1"/>
  <c r="AX37" i="12" a="1"/>
  <c r="AX37" i="12" s="1"/>
  <c r="AZ37" i="12" a="1"/>
  <c r="AZ37" i="12" s="1"/>
  <c r="BB37" i="12" a="1"/>
  <c r="BB37" i="12" s="1"/>
  <c r="BD37" i="12" a="1"/>
  <c r="BD37" i="12" s="1"/>
  <c r="BF37" i="12" a="1"/>
  <c r="BF37" i="12" s="1"/>
  <c r="BH37" i="12" a="1"/>
  <c r="BH37" i="12" s="1"/>
  <c r="BJ37" i="12" a="1"/>
  <c r="BJ37" i="12" s="1"/>
  <c r="BL37" i="12" a="1"/>
  <c r="BL37" i="12" s="1"/>
  <c r="BN37" i="12" a="1"/>
  <c r="BN37" i="12" s="1"/>
  <c r="BP37" i="12" a="1"/>
  <c r="BP37" i="12" s="1"/>
  <c r="BR37" i="12" a="1"/>
  <c r="BR37" i="12" s="1"/>
  <c r="BT37" i="12" a="1"/>
  <c r="BT37" i="12" s="1"/>
  <c r="BV37" i="12" a="1"/>
  <c r="BV37" i="12" s="1"/>
  <c r="BX37" i="12" a="1"/>
  <c r="BX37" i="12" s="1"/>
  <c r="BZ37" i="12" a="1"/>
  <c r="BZ37" i="12" s="1"/>
  <c r="CB37" i="12" a="1"/>
  <c r="CB37" i="12" s="1"/>
  <c r="CD37" i="12" a="1"/>
  <c r="CD37" i="12" s="1"/>
  <c r="CF37" i="12" a="1"/>
  <c r="CF37" i="12" s="1"/>
  <c r="CH37" i="12" a="1"/>
  <c r="CH37" i="12" s="1"/>
  <c r="AL38" i="12" a="1"/>
  <c r="AL38" i="12" s="1"/>
  <c r="AN38" i="12" a="1"/>
  <c r="AN38" i="12" s="1"/>
  <c r="AP38" i="12" a="1"/>
  <c r="AP38" i="12" s="1"/>
  <c r="AR38" i="12" a="1"/>
  <c r="AR38" i="12" s="1"/>
  <c r="AT38" i="12" a="1"/>
  <c r="AT38" i="12" s="1"/>
  <c r="AV38" i="12" a="1"/>
  <c r="AV38" i="12" s="1"/>
  <c r="AX38" i="12" a="1"/>
  <c r="AX38" i="12" s="1"/>
  <c r="AZ38" i="12" a="1"/>
  <c r="AZ38" i="12" s="1"/>
  <c r="BB38" i="12" a="1"/>
  <c r="BB38" i="12" s="1"/>
  <c r="BD38" i="12" a="1"/>
  <c r="BD38" i="12" s="1"/>
  <c r="BF38" i="12" a="1"/>
  <c r="BF38" i="12" s="1"/>
  <c r="BH38" i="12" a="1"/>
  <c r="BH38" i="12" s="1"/>
  <c r="BJ38" i="12" a="1"/>
  <c r="BJ38" i="12" s="1"/>
  <c r="BL38" i="12" a="1"/>
  <c r="BL38" i="12" s="1"/>
  <c r="BN38" i="12" a="1"/>
  <c r="BN38" i="12" s="1"/>
  <c r="BP38" i="12" a="1"/>
  <c r="BP38" i="12" s="1"/>
  <c r="BR38" i="12" a="1"/>
  <c r="BR38" i="12" s="1"/>
  <c r="BT38" i="12" a="1"/>
  <c r="BT38" i="12" s="1"/>
  <c r="BV38" i="12" a="1"/>
  <c r="BV38" i="12" s="1"/>
  <c r="BX38" i="12" a="1"/>
  <c r="BX38" i="12" s="1"/>
  <c r="BZ38" i="12" a="1"/>
  <c r="BZ38" i="12" s="1"/>
  <c r="CB38" i="12" a="1"/>
  <c r="CB38" i="12" s="1"/>
  <c r="CD38" i="12" a="1"/>
  <c r="CD38" i="12" s="1"/>
  <c r="CF38" i="12" a="1"/>
  <c r="CF38" i="12" s="1"/>
  <c r="CH38" i="12" a="1"/>
  <c r="CH38" i="12" s="1"/>
  <c r="AL39" i="12" a="1"/>
  <c r="AL39" i="12" s="1"/>
  <c r="AN39" i="12" a="1"/>
  <c r="AN39" i="12" s="1"/>
  <c r="AP39" i="12" a="1"/>
  <c r="AP39" i="12" s="1"/>
  <c r="AR39" i="12" a="1"/>
  <c r="AR39" i="12" s="1"/>
  <c r="AT39" i="12" a="1"/>
  <c r="AT39" i="12" s="1"/>
  <c r="AV39" i="12" a="1"/>
  <c r="AV39" i="12" s="1"/>
  <c r="AX39" i="12" a="1"/>
  <c r="AX39" i="12" s="1"/>
  <c r="AZ39" i="12" a="1"/>
  <c r="AZ39" i="12" s="1"/>
  <c r="BB39" i="12" a="1"/>
  <c r="BB39" i="12" s="1"/>
  <c r="BD39" i="12" a="1"/>
  <c r="BD39" i="12" s="1"/>
  <c r="BF39" i="12" a="1"/>
  <c r="BF39" i="12" s="1"/>
  <c r="BH39" i="12" a="1"/>
  <c r="BH39" i="12" s="1"/>
  <c r="BJ39" i="12" a="1"/>
  <c r="BJ39" i="12" s="1"/>
  <c r="BL39" i="12" a="1"/>
  <c r="BL39" i="12" s="1"/>
  <c r="BN39" i="12" a="1"/>
  <c r="BN39" i="12" s="1"/>
  <c r="BP39" i="12" a="1"/>
  <c r="BP39" i="12" s="1"/>
  <c r="BR39" i="12" a="1"/>
  <c r="BR39" i="12" s="1"/>
  <c r="BT39" i="12" a="1"/>
  <c r="BT39" i="12" s="1"/>
  <c r="BV39" i="12" a="1"/>
  <c r="BV39" i="12" s="1"/>
  <c r="BX39" i="12" a="1"/>
  <c r="BX39" i="12" s="1"/>
  <c r="BZ39" i="12" a="1"/>
  <c r="BZ39" i="12" s="1"/>
  <c r="CB39" i="12" a="1"/>
  <c r="CB39" i="12" s="1"/>
  <c r="CD39" i="12" a="1"/>
  <c r="CD39" i="12" s="1"/>
  <c r="CF39" i="12" a="1"/>
  <c r="CF39" i="12" s="1"/>
  <c r="CH39" i="12" a="1"/>
  <c r="CH39" i="12" s="1"/>
  <c r="AL40" i="12" a="1"/>
  <c r="AL40" i="12" s="1"/>
  <c r="AN40" i="12" a="1"/>
  <c r="AN40" i="12" s="1"/>
  <c r="AP40" i="12" a="1"/>
  <c r="AP40" i="12" s="1"/>
  <c r="AR40" i="12" a="1"/>
  <c r="AR40" i="12" s="1"/>
  <c r="AT40" i="12" a="1"/>
  <c r="AT40" i="12" s="1"/>
  <c r="AV40" i="12" a="1"/>
  <c r="AV40" i="12" s="1"/>
  <c r="AX40" i="12" a="1"/>
  <c r="AX40" i="12" s="1"/>
  <c r="AZ40" i="12" a="1"/>
  <c r="AZ40" i="12" s="1"/>
  <c r="BB40" i="12" a="1"/>
  <c r="BB40" i="12" s="1"/>
  <c r="BD40" i="12" a="1"/>
  <c r="BD40" i="12" s="1"/>
  <c r="BF40" i="12" a="1"/>
  <c r="BF40" i="12" s="1"/>
  <c r="BH40" i="12" a="1"/>
  <c r="BH40" i="12" s="1"/>
  <c r="BJ40" i="12" a="1"/>
  <c r="BJ40" i="12" s="1"/>
  <c r="BL40" i="12" a="1"/>
  <c r="BL40" i="12" s="1"/>
  <c r="BN40" i="12" a="1"/>
  <c r="BN40" i="12" s="1"/>
  <c r="BP40" i="12" a="1"/>
  <c r="BP40" i="12" s="1"/>
  <c r="BR40" i="12" a="1"/>
  <c r="BR40" i="12" s="1"/>
  <c r="BT40" i="12" a="1"/>
  <c r="BT40" i="12" s="1"/>
  <c r="BV40" i="12" a="1"/>
  <c r="BV40" i="12" s="1"/>
  <c r="BX40" i="12" a="1"/>
  <c r="BX40" i="12" s="1"/>
  <c r="BZ40" i="12" a="1"/>
  <c r="BZ40" i="12" s="1"/>
  <c r="CB40" i="12" a="1"/>
  <c r="CB40" i="12" s="1"/>
  <c r="CD40" i="12" a="1"/>
  <c r="CD40" i="12" s="1"/>
  <c r="CF40" i="12" a="1"/>
  <c r="CF40" i="12" s="1"/>
  <c r="CH40" i="12" a="1"/>
  <c r="CH40" i="12" s="1"/>
  <c r="AL41" i="12" a="1"/>
  <c r="AL41" i="12" s="1"/>
  <c r="AN41" i="12" a="1"/>
  <c r="AN41" i="12" s="1"/>
  <c r="AP41" i="12" a="1"/>
  <c r="AP41" i="12" s="1"/>
  <c r="AR41" i="12" a="1"/>
  <c r="AR41" i="12" s="1"/>
  <c r="AT41" i="12" a="1"/>
  <c r="AT41" i="12" s="1"/>
  <c r="AV41" i="12" a="1"/>
  <c r="AV41" i="12" s="1"/>
  <c r="AX41" i="12" a="1"/>
  <c r="AX41" i="12" s="1"/>
  <c r="AZ41" i="12" a="1"/>
  <c r="AZ41" i="12" s="1"/>
  <c r="BB41" i="12" a="1"/>
  <c r="BB41" i="12" s="1"/>
  <c r="BD41" i="12" a="1"/>
  <c r="BD41" i="12" s="1"/>
  <c r="BF41" i="12" a="1"/>
  <c r="BF41" i="12" s="1"/>
  <c r="BH41" i="12" a="1"/>
  <c r="BH41" i="12" s="1"/>
  <c r="BJ41" i="12" a="1"/>
  <c r="BJ41" i="12" s="1"/>
  <c r="BL41" i="12" a="1"/>
  <c r="BL41" i="12" s="1"/>
  <c r="BN41" i="12" a="1"/>
  <c r="BN41" i="12" s="1"/>
  <c r="BP41" i="12" a="1"/>
  <c r="BP41" i="12" s="1"/>
  <c r="BR41" i="12" a="1"/>
  <c r="BR41" i="12" s="1"/>
  <c r="BT41" i="12" a="1"/>
  <c r="BT41" i="12" s="1"/>
  <c r="BV41" i="12" a="1"/>
  <c r="BV41" i="12" s="1"/>
  <c r="BX41" i="12" a="1"/>
  <c r="BX41" i="12" s="1"/>
  <c r="BZ41" i="12" a="1"/>
  <c r="BZ41" i="12" s="1"/>
  <c r="CB41" i="12" a="1"/>
  <c r="CB41" i="12" s="1"/>
  <c r="CD41" i="12" a="1"/>
  <c r="CD41" i="12" s="1"/>
  <c r="CF41" i="12" a="1"/>
  <c r="CF41" i="12" s="1"/>
  <c r="CH41" i="12" a="1"/>
  <c r="CH41" i="12" s="1"/>
  <c r="AL42" i="12" a="1"/>
  <c r="AL42" i="12" s="1"/>
  <c r="AN42" i="12" a="1"/>
  <c r="AN42" i="12" s="1"/>
  <c r="AP42" i="12" a="1"/>
  <c r="AP42" i="12" s="1"/>
  <c r="AR42" i="12" a="1"/>
  <c r="AR42" i="12" s="1"/>
  <c r="AT42" i="12" a="1"/>
  <c r="AT42" i="12" s="1"/>
  <c r="AV42" i="12" a="1"/>
  <c r="AV42" i="12" s="1"/>
  <c r="AX42" i="12" a="1"/>
  <c r="AX42" i="12" s="1"/>
  <c r="AZ42" i="12" a="1"/>
  <c r="AZ42" i="12" s="1"/>
  <c r="BB42" i="12" a="1"/>
  <c r="BB42" i="12" s="1"/>
  <c r="BD42" i="12" a="1"/>
  <c r="BD42" i="12" s="1"/>
  <c r="BF42" i="12" a="1"/>
  <c r="BF42" i="12" s="1"/>
  <c r="BH42" i="12" a="1"/>
  <c r="BH42" i="12" s="1"/>
  <c r="BJ42" i="12" a="1"/>
  <c r="BJ42" i="12" s="1"/>
  <c r="BL42" i="12" a="1"/>
  <c r="BL42" i="12" s="1"/>
  <c r="BN42" i="12" a="1"/>
  <c r="BN42" i="12" s="1"/>
  <c r="BP42" i="12" a="1"/>
  <c r="BP42" i="12" s="1"/>
  <c r="BR42" i="12" a="1"/>
  <c r="BR42" i="12" s="1"/>
  <c r="BT42" i="12" a="1"/>
  <c r="BT42" i="12" s="1"/>
  <c r="BV42" i="12" a="1"/>
  <c r="BV42" i="12" s="1"/>
  <c r="BX42" i="12" a="1"/>
  <c r="BX42" i="12" s="1"/>
  <c r="BZ42" i="12" a="1"/>
  <c r="BZ42" i="12" s="1"/>
  <c r="CB42" i="12" a="1"/>
  <c r="CB42" i="12" s="1"/>
  <c r="CD42" i="12" a="1"/>
  <c r="CD42" i="12" s="1"/>
  <c r="CF42" i="12" a="1"/>
  <c r="CF42" i="12" s="1"/>
  <c r="CH42" i="12" a="1"/>
  <c r="CH42" i="12" s="1"/>
  <c r="AL43" i="12" a="1"/>
  <c r="AL43" i="12" s="1"/>
  <c r="AN43" i="12" a="1"/>
  <c r="AN43" i="12" s="1"/>
  <c r="AP43" i="12" a="1"/>
  <c r="AP43" i="12" s="1"/>
  <c r="AR43" i="12" a="1"/>
  <c r="AR43" i="12" s="1"/>
  <c r="AT43" i="12" a="1"/>
  <c r="AT43" i="12" s="1"/>
  <c r="AV43" i="12" a="1"/>
  <c r="AV43" i="12" s="1"/>
  <c r="AX43" i="12" a="1"/>
  <c r="AX43" i="12" s="1"/>
  <c r="AZ43" i="12" a="1"/>
  <c r="AZ43" i="12" s="1"/>
  <c r="BB43" i="12" a="1"/>
  <c r="BB43" i="12" s="1"/>
  <c r="BD43" i="12" a="1"/>
  <c r="BD43" i="12" s="1"/>
  <c r="BF43" i="12" a="1"/>
  <c r="BF43" i="12" s="1"/>
  <c r="BH43" i="12" a="1"/>
  <c r="BH43" i="12" s="1"/>
  <c r="BJ43" i="12" a="1"/>
  <c r="BJ43" i="12" s="1"/>
  <c r="BL43" i="12" a="1"/>
  <c r="BL43" i="12" s="1"/>
  <c r="BN43" i="12" a="1"/>
  <c r="BN43" i="12" s="1"/>
  <c r="BP43" i="12" a="1"/>
  <c r="BP43" i="12" s="1"/>
  <c r="BR43" i="12" a="1"/>
  <c r="BR43" i="12" s="1"/>
  <c r="BT43" i="12" a="1"/>
  <c r="BT43" i="12" s="1"/>
  <c r="BV43" i="12" a="1"/>
  <c r="BV43" i="12" s="1"/>
  <c r="BX43" i="12" a="1"/>
  <c r="BX43" i="12" s="1"/>
  <c r="BZ43" i="12" a="1"/>
  <c r="BZ43" i="12" s="1"/>
  <c r="CB43" i="12" a="1"/>
  <c r="CB43" i="12" s="1"/>
  <c r="CD43" i="12" a="1"/>
  <c r="CD43" i="12" s="1"/>
  <c r="CF43" i="12" a="1"/>
  <c r="CF43" i="12" s="1"/>
  <c r="CH43" i="12" a="1"/>
  <c r="CH43" i="12" s="1"/>
  <c r="AL44" i="12" a="1"/>
  <c r="AL44" i="12" s="1"/>
  <c r="AN44" i="12" a="1"/>
  <c r="AN44" i="12" s="1"/>
  <c r="AP44" i="12" a="1"/>
  <c r="AP44" i="12" s="1"/>
  <c r="AR44" i="12" a="1"/>
  <c r="AR44" i="12" s="1"/>
  <c r="AT44" i="12" a="1"/>
  <c r="AT44" i="12" s="1"/>
  <c r="AV44" i="12" a="1"/>
  <c r="AV44" i="12" s="1"/>
  <c r="AX44" i="12" a="1"/>
  <c r="AX44" i="12" s="1"/>
  <c r="AZ44" i="12" a="1"/>
  <c r="AZ44" i="12" s="1"/>
  <c r="BB44" i="12" a="1"/>
  <c r="BB44" i="12" s="1"/>
  <c r="BD44" i="12" a="1"/>
  <c r="BD44" i="12" s="1"/>
  <c r="BF44" i="12" a="1"/>
  <c r="BF44" i="12" s="1"/>
  <c r="BH44" i="12" a="1"/>
  <c r="BH44" i="12" s="1"/>
  <c r="BJ44" i="12" a="1"/>
  <c r="BJ44" i="12" s="1"/>
  <c r="BL44" i="12" a="1"/>
  <c r="BL44" i="12" s="1"/>
  <c r="BN44" i="12" a="1"/>
  <c r="BN44" i="12" s="1"/>
  <c r="BP44" i="12" a="1"/>
  <c r="BP44" i="12" s="1"/>
  <c r="BR44" i="12" a="1"/>
  <c r="BR44" i="12" s="1"/>
  <c r="BT44" i="12" a="1"/>
  <c r="BT44" i="12" s="1"/>
  <c r="BV44" i="12" a="1"/>
  <c r="BV44" i="12" s="1"/>
  <c r="BX44" i="12" a="1"/>
  <c r="BX44" i="12" s="1"/>
  <c r="BZ44" i="12" a="1"/>
  <c r="BZ44" i="12" s="1"/>
  <c r="CB44" i="12" a="1"/>
  <c r="CB44" i="12" s="1"/>
  <c r="CD44" i="12" a="1"/>
  <c r="CD44" i="12" s="1"/>
  <c r="CF44" i="12" a="1"/>
  <c r="CF44" i="12" s="1"/>
  <c r="CH44" i="12" a="1"/>
  <c r="CH44" i="12" s="1"/>
  <c r="AL45" i="12" a="1"/>
  <c r="AL45" i="12" s="1"/>
  <c r="AN45" i="12" a="1"/>
  <c r="AN45" i="12" s="1"/>
  <c r="AP45" i="12" a="1"/>
  <c r="AP45" i="12" s="1"/>
  <c r="AR45" i="12" a="1"/>
  <c r="AR45" i="12" s="1"/>
  <c r="AT45" i="12" a="1"/>
  <c r="AT45" i="12" s="1"/>
  <c r="AV45" i="12" a="1"/>
  <c r="AV45" i="12" s="1"/>
  <c r="AX45" i="12" a="1"/>
  <c r="AX45" i="12" s="1"/>
  <c r="AZ45" i="12" a="1"/>
  <c r="AZ45" i="12" s="1"/>
  <c r="BB45" i="12" a="1"/>
  <c r="BB45" i="12" s="1"/>
  <c r="BD45" i="12" a="1"/>
  <c r="BD45" i="12" s="1"/>
  <c r="BF45" i="12" a="1"/>
  <c r="BF45" i="12" s="1"/>
  <c r="BH45" i="12" a="1"/>
  <c r="BH45" i="12" s="1"/>
  <c r="BJ45" i="12" a="1"/>
  <c r="BJ45" i="12" s="1"/>
  <c r="BL45" i="12" a="1"/>
  <c r="BL45" i="12" s="1"/>
  <c r="BN45" i="12" a="1"/>
  <c r="BN45" i="12" s="1"/>
  <c r="BP45" i="12" a="1"/>
  <c r="BP45" i="12" s="1"/>
  <c r="BR45" i="12" a="1"/>
  <c r="BR45" i="12" s="1"/>
  <c r="BT45" i="12" a="1"/>
  <c r="BT45" i="12" s="1"/>
  <c r="BV45" i="12" a="1"/>
  <c r="BV45" i="12" s="1"/>
  <c r="BX45" i="12" a="1"/>
  <c r="BX45" i="12" s="1"/>
  <c r="BZ45" i="12" a="1"/>
  <c r="BZ45" i="12" s="1"/>
  <c r="CB45" i="12" a="1"/>
  <c r="CB45" i="12" s="1"/>
  <c r="CD45" i="12" a="1"/>
  <c r="CD45" i="12" s="1"/>
  <c r="CF45" i="12" a="1"/>
  <c r="CF45" i="12" s="1"/>
  <c r="CH45" i="12" a="1"/>
  <c r="CH45" i="12" s="1"/>
  <c r="AL46" i="12" a="1"/>
  <c r="AL46" i="12" s="1"/>
  <c r="AN46" i="12" a="1"/>
  <c r="AN46" i="12" s="1"/>
  <c r="AP46" i="12" a="1"/>
  <c r="AP46" i="12" s="1"/>
  <c r="AR46" i="12" a="1"/>
  <c r="AR46" i="12" s="1"/>
  <c r="AT46" i="12" a="1"/>
  <c r="AT46" i="12" s="1"/>
  <c r="AV46" i="12" a="1"/>
  <c r="AV46" i="12" s="1"/>
  <c r="AX46" i="12" a="1"/>
  <c r="AX46" i="12" s="1"/>
  <c r="AZ46" i="12" a="1"/>
  <c r="AZ46" i="12" s="1"/>
  <c r="BB46" i="12" a="1"/>
  <c r="BB46" i="12" s="1"/>
  <c r="BD46" i="12" a="1"/>
  <c r="BD46" i="12" s="1"/>
  <c r="BF46" i="12" a="1"/>
  <c r="BF46" i="12" s="1"/>
  <c r="BH46" i="12" a="1"/>
  <c r="BH46" i="12" s="1"/>
  <c r="BJ46" i="12" a="1"/>
  <c r="BJ46" i="12" s="1"/>
  <c r="BL46" i="12" a="1"/>
  <c r="BL46" i="12" s="1"/>
  <c r="BN46" i="12" a="1"/>
  <c r="BN46" i="12" s="1"/>
  <c r="BP46" i="12" a="1"/>
  <c r="BP46" i="12" s="1"/>
  <c r="BR46" i="12" a="1"/>
  <c r="BR46" i="12" s="1"/>
  <c r="BT46" i="12" a="1"/>
  <c r="BT46" i="12" s="1"/>
  <c r="BV46" i="12" a="1"/>
  <c r="BV46" i="12" s="1"/>
  <c r="BX46" i="12" a="1"/>
  <c r="BX46" i="12" s="1"/>
  <c r="BZ46" i="12" a="1"/>
  <c r="BZ46" i="12" s="1"/>
  <c r="CB46" i="12" a="1"/>
  <c r="CB46" i="12" s="1"/>
  <c r="CD46" i="12" a="1"/>
  <c r="CD46" i="12" s="1"/>
  <c r="CF46" i="12" a="1"/>
  <c r="CF46" i="12" s="1"/>
  <c r="CH46" i="12" a="1"/>
  <c r="CH46" i="12" s="1"/>
  <c r="AL47" i="12" a="1"/>
  <c r="AL47" i="12" s="1"/>
  <c r="AN47" i="12" a="1"/>
  <c r="AN47" i="12" s="1"/>
  <c r="AP47" i="12" a="1"/>
  <c r="AP47" i="12" s="1"/>
  <c r="AR47" i="12" a="1"/>
  <c r="AR47" i="12" s="1"/>
  <c r="AT47" i="12" a="1"/>
  <c r="AT47" i="12" s="1"/>
  <c r="AV47" i="12" a="1"/>
  <c r="AV47" i="12" s="1"/>
  <c r="AX47" i="12" a="1"/>
  <c r="AX47" i="12" s="1"/>
  <c r="AZ47" i="12" a="1"/>
  <c r="AZ47" i="12" s="1"/>
  <c r="BB47" i="12" a="1"/>
  <c r="BB47" i="12" s="1"/>
  <c r="BD47" i="12" a="1"/>
  <c r="BD47" i="12" s="1"/>
  <c r="BF47" i="12" a="1"/>
  <c r="BF47" i="12" s="1"/>
  <c r="BH47" i="12" a="1"/>
  <c r="BH47" i="12" s="1"/>
  <c r="BJ47" i="12" a="1"/>
  <c r="BJ47" i="12" s="1"/>
  <c r="BL47" i="12" a="1"/>
  <c r="BL47" i="12" s="1"/>
  <c r="BN47" i="12" a="1"/>
  <c r="BN47" i="12" s="1"/>
  <c r="BP47" i="12" a="1"/>
  <c r="BP47" i="12" s="1"/>
  <c r="BR47" i="12" a="1"/>
  <c r="BR47" i="12" s="1"/>
  <c r="BT47" i="12" a="1"/>
  <c r="BT47" i="12" s="1"/>
  <c r="BV47" i="12" a="1"/>
  <c r="BV47" i="12" s="1"/>
  <c r="BX47" i="12" a="1"/>
  <c r="BX47" i="12" s="1"/>
  <c r="BZ47" i="12" a="1"/>
  <c r="BZ47" i="12" s="1"/>
  <c r="CB47" i="12" a="1"/>
  <c r="CB47" i="12" s="1"/>
  <c r="CD47" i="12" a="1"/>
  <c r="CD47" i="12" s="1"/>
  <c r="CF47" i="12" a="1"/>
  <c r="CF47" i="12" s="1"/>
  <c r="CH47" i="12" a="1"/>
  <c r="CH47" i="12" s="1"/>
  <c r="AL48" i="12" a="1"/>
  <c r="AL48" i="12" s="1"/>
  <c r="AN48" i="12" a="1"/>
  <c r="AN48" i="12" s="1"/>
  <c r="AP48" i="12" a="1"/>
  <c r="AP48" i="12" s="1"/>
  <c r="AR48" i="12" a="1"/>
  <c r="AR48" i="12" s="1"/>
  <c r="AT48" i="12" a="1"/>
  <c r="AT48" i="12" s="1"/>
  <c r="AV48" i="12" a="1"/>
  <c r="AV48" i="12" s="1"/>
  <c r="AX48" i="12" a="1"/>
  <c r="AX48" i="12" s="1"/>
  <c r="AZ48" i="12" a="1"/>
  <c r="AZ48" i="12" s="1"/>
  <c r="BB48" i="12" a="1"/>
  <c r="BB48" i="12" s="1"/>
  <c r="BD48" i="12" a="1"/>
  <c r="BD48" i="12" s="1"/>
  <c r="BF48" i="12" a="1"/>
  <c r="BF48" i="12" s="1"/>
  <c r="BH48" i="12" a="1"/>
  <c r="BH48" i="12" s="1"/>
  <c r="BJ48" i="12" a="1"/>
  <c r="BJ48" i="12" s="1"/>
  <c r="BL48" i="12" a="1"/>
  <c r="BL48" i="12" s="1"/>
  <c r="BN48" i="12" a="1"/>
  <c r="BN48" i="12" s="1"/>
  <c r="BP48" i="12" a="1"/>
  <c r="BP48" i="12" s="1"/>
  <c r="BR48" i="12" a="1"/>
  <c r="BR48" i="12" s="1"/>
  <c r="BT48" i="12" a="1"/>
  <c r="BT48" i="12" s="1"/>
  <c r="BV48" i="12" a="1"/>
  <c r="BV48" i="12" s="1"/>
  <c r="BX48" i="12" a="1"/>
  <c r="BX48" i="12" s="1"/>
  <c r="BZ48" i="12" a="1"/>
  <c r="BZ48" i="12" s="1"/>
  <c r="CB48" i="12" a="1"/>
  <c r="CB48" i="12" s="1"/>
  <c r="CD48" i="12" a="1"/>
  <c r="CD48" i="12" s="1"/>
  <c r="CF48" i="12" a="1"/>
  <c r="CF48" i="12" s="1"/>
  <c r="CH48" i="12" a="1"/>
  <c r="CH48" i="12" s="1"/>
  <c r="AL49" i="12" a="1"/>
  <c r="AL49" i="12" s="1"/>
  <c r="AN49" i="12" a="1"/>
  <c r="AN49" i="12" s="1"/>
  <c r="AP49" i="12" a="1"/>
  <c r="AP49" i="12" s="1"/>
  <c r="AR49" i="12" a="1"/>
  <c r="AR49" i="12" s="1"/>
  <c r="AT49" i="12" a="1"/>
  <c r="AT49" i="12" s="1"/>
  <c r="AV49" i="12" a="1"/>
  <c r="AV49" i="12" s="1"/>
  <c r="AX49" i="12" a="1"/>
  <c r="AX49" i="12" s="1"/>
  <c r="AZ49" i="12" a="1"/>
  <c r="AZ49" i="12" s="1"/>
  <c r="BB49" i="12" a="1"/>
  <c r="BB49" i="12" s="1"/>
  <c r="BD49" i="12" a="1"/>
  <c r="BD49" i="12" s="1"/>
  <c r="BF49" i="12" a="1"/>
  <c r="BF49" i="12" s="1"/>
  <c r="BH49" i="12" a="1"/>
  <c r="BH49" i="12" s="1"/>
  <c r="BJ49" i="12" a="1"/>
  <c r="BJ49" i="12" s="1"/>
  <c r="BL49" i="12" a="1"/>
  <c r="BL49" i="12" s="1"/>
  <c r="BN49" i="12" a="1"/>
  <c r="BN49" i="12" s="1"/>
  <c r="BP49" i="12" a="1"/>
  <c r="BP49" i="12" s="1"/>
  <c r="BR49" i="12" a="1"/>
  <c r="BR49" i="12" s="1"/>
  <c r="BT49" i="12" a="1"/>
  <c r="BT49" i="12" s="1"/>
  <c r="BV49" i="12" a="1"/>
  <c r="BV49" i="12" s="1"/>
  <c r="BX49" i="12" a="1"/>
  <c r="BX49" i="12" s="1"/>
  <c r="BZ49" i="12" a="1"/>
  <c r="BZ49" i="12" s="1"/>
  <c r="CB49" i="12" a="1"/>
  <c r="CB49" i="12" s="1"/>
  <c r="CD49" i="12" a="1"/>
  <c r="CD49" i="12" s="1"/>
  <c r="CF49" i="12" a="1"/>
  <c r="CF49" i="12" s="1"/>
  <c r="CH49" i="12" a="1"/>
  <c r="CH49" i="12" s="1"/>
  <c r="AL50" i="12" a="1"/>
  <c r="AL50" i="12" s="1"/>
  <c r="AN50" i="12" a="1"/>
  <c r="AN50" i="12" s="1"/>
  <c r="AP50" i="12" a="1"/>
  <c r="AP50" i="12" s="1"/>
  <c r="AR50" i="12" a="1"/>
  <c r="AR50" i="12" s="1"/>
  <c r="AT50" i="12" a="1"/>
  <c r="AT50" i="12" s="1"/>
  <c r="AV50" i="12" a="1"/>
  <c r="AV50" i="12" s="1"/>
  <c r="AX50" i="12" a="1"/>
  <c r="AX50" i="12" s="1"/>
  <c r="AZ50" i="12" a="1"/>
  <c r="AZ50" i="12" s="1"/>
  <c r="BB50" i="12" a="1"/>
  <c r="BB50" i="12" s="1"/>
  <c r="BD50" i="12" a="1"/>
  <c r="BD50" i="12" s="1"/>
  <c r="BF50" i="12" a="1"/>
  <c r="BF50" i="12" s="1"/>
  <c r="BH50" i="12" a="1"/>
  <c r="BH50" i="12" s="1"/>
  <c r="BJ50" i="12" a="1"/>
  <c r="BJ50" i="12" s="1"/>
  <c r="BL50" i="12" a="1"/>
  <c r="BL50" i="12" s="1"/>
  <c r="BN50" i="12" a="1"/>
  <c r="BN50" i="12" s="1"/>
  <c r="BP50" i="12" a="1"/>
  <c r="BP50" i="12" s="1"/>
  <c r="BR50" i="12" a="1"/>
  <c r="BR50" i="12" s="1"/>
  <c r="BT50" i="12" a="1"/>
  <c r="BT50" i="12" s="1"/>
  <c r="BV50" i="12" a="1"/>
  <c r="BV50" i="12" s="1"/>
  <c r="BX50" i="12" a="1"/>
  <c r="BX50" i="12" s="1"/>
  <c r="BZ50" i="12" a="1"/>
  <c r="BZ50" i="12" s="1"/>
  <c r="CB50" i="12" a="1"/>
  <c r="CB50" i="12" s="1"/>
  <c r="CD50" i="12" a="1"/>
  <c r="CD50" i="12" s="1"/>
  <c r="CF50" i="12" a="1"/>
  <c r="CF50" i="12" s="1"/>
  <c r="CH50" i="12" a="1"/>
  <c r="CH50" i="12" s="1"/>
  <c r="AL51" i="12" a="1"/>
  <c r="AL51" i="12" s="1"/>
  <c r="AN51" i="12" a="1"/>
  <c r="AN51" i="12" s="1"/>
  <c r="AP51" i="12" a="1"/>
  <c r="AP51" i="12" s="1"/>
  <c r="AR51" i="12" a="1"/>
  <c r="AR51" i="12" s="1"/>
  <c r="AT51" i="12" a="1"/>
  <c r="AT51" i="12" s="1"/>
  <c r="AV51" i="12" a="1"/>
  <c r="AV51" i="12" s="1"/>
  <c r="AX51" i="12" a="1"/>
  <c r="AX51" i="12" s="1"/>
  <c r="AZ51" i="12" a="1"/>
  <c r="AZ51" i="12" s="1"/>
  <c r="BB51" i="12" a="1"/>
  <c r="BB51" i="12" s="1"/>
  <c r="BD51" i="12" a="1"/>
  <c r="BD51" i="12" s="1"/>
  <c r="BF51" i="12" a="1"/>
  <c r="BF51" i="12" s="1"/>
  <c r="BH51" i="12" a="1"/>
  <c r="BH51" i="12" s="1"/>
  <c r="BJ51" i="12" a="1"/>
  <c r="BJ51" i="12" s="1"/>
  <c r="BL51" i="12" a="1"/>
  <c r="BL51" i="12" s="1"/>
  <c r="BN51" i="12" a="1"/>
  <c r="BN51" i="12" s="1"/>
  <c r="BP51" i="12" a="1"/>
  <c r="BP51" i="12" s="1"/>
  <c r="BR51" i="12" a="1"/>
  <c r="BR51" i="12" s="1"/>
  <c r="BT51" i="12" a="1"/>
  <c r="BT51" i="12" s="1"/>
  <c r="BV51" i="12" a="1"/>
  <c r="BV51" i="12" s="1"/>
  <c r="BX51" i="12" a="1"/>
  <c r="BX51" i="12" s="1"/>
  <c r="BZ51" i="12" a="1"/>
  <c r="BZ51" i="12" s="1"/>
  <c r="CB51" i="12" a="1"/>
  <c r="CB51" i="12" s="1"/>
  <c r="CD51" i="12" a="1"/>
  <c r="CD51" i="12" s="1"/>
  <c r="CF51" i="12" a="1"/>
  <c r="CF51" i="12" s="1"/>
  <c r="CH51" i="12" a="1"/>
  <c r="CH51" i="12" s="1"/>
  <c r="AL52" i="12" a="1"/>
  <c r="AL52" i="12" s="1"/>
  <c r="AN52" i="12" a="1"/>
  <c r="AN52" i="12" s="1"/>
  <c r="AP52" i="12" a="1"/>
  <c r="AP52" i="12" s="1"/>
  <c r="AR52" i="12" a="1"/>
  <c r="AR52" i="12" s="1"/>
  <c r="AT52" i="12" a="1"/>
  <c r="AT52" i="12" s="1"/>
  <c r="AV52" i="12" a="1"/>
  <c r="AV52" i="12" s="1"/>
  <c r="AX52" i="12" a="1"/>
  <c r="AX52" i="12" s="1"/>
  <c r="AZ52" i="12" a="1"/>
  <c r="AZ52" i="12" s="1"/>
  <c r="BB52" i="12" a="1"/>
  <c r="BB52" i="12" s="1"/>
  <c r="BD52" i="12" a="1"/>
  <c r="BD52" i="12" s="1"/>
  <c r="BF52" i="12" a="1"/>
  <c r="BF52" i="12" s="1"/>
  <c r="BH52" i="12" a="1"/>
  <c r="BH52" i="12" s="1"/>
  <c r="BJ52" i="12" a="1"/>
  <c r="BJ52" i="12" s="1"/>
  <c r="BL52" i="12" a="1"/>
  <c r="BL52" i="12" s="1"/>
  <c r="BN52" i="12" a="1"/>
  <c r="BN52" i="12" s="1"/>
  <c r="BP52" i="12" a="1"/>
  <c r="BP52" i="12" s="1"/>
  <c r="BR52" i="12" a="1"/>
  <c r="BR52" i="12" s="1"/>
  <c r="BT52" i="12" a="1"/>
  <c r="BT52" i="12" s="1"/>
  <c r="BV52" i="12" a="1"/>
  <c r="BV52" i="12" s="1"/>
  <c r="BX52" i="12" a="1"/>
  <c r="BX52" i="12" s="1"/>
  <c r="BZ52" i="12" a="1"/>
  <c r="BZ52" i="12" s="1"/>
  <c r="CB52" i="12" a="1"/>
  <c r="CB52" i="12" s="1"/>
  <c r="CD52" i="12" a="1"/>
  <c r="CD52" i="12" s="1"/>
  <c r="CF52" i="12" a="1"/>
  <c r="CF52" i="12" s="1"/>
  <c r="CH52" i="12" a="1"/>
  <c r="CH52" i="12" s="1"/>
  <c r="AL53" i="12" a="1"/>
  <c r="AL53" i="12" s="1"/>
  <c r="AN53" i="12" a="1"/>
  <c r="AN53" i="12" s="1"/>
  <c r="AP53" i="12" a="1"/>
  <c r="AP53" i="12" s="1"/>
  <c r="AR53" i="12" a="1"/>
  <c r="AR53" i="12" s="1"/>
  <c r="AT53" i="12" a="1"/>
  <c r="AT53" i="12" s="1"/>
  <c r="AV53" i="12" a="1"/>
  <c r="AV53" i="12" s="1"/>
  <c r="AX53" i="12" a="1"/>
  <c r="AX53" i="12" s="1"/>
  <c r="AZ53" i="12" a="1"/>
  <c r="AZ53" i="12" s="1"/>
  <c r="BB53" i="12" a="1"/>
  <c r="BB53" i="12" s="1"/>
  <c r="BD53" i="12" a="1"/>
  <c r="BD53" i="12" s="1"/>
  <c r="BF53" i="12" a="1"/>
  <c r="BF53" i="12" s="1"/>
  <c r="BH53" i="12" a="1"/>
  <c r="BH53" i="12" s="1"/>
  <c r="BJ53" i="12" a="1"/>
  <c r="BJ53" i="12" s="1"/>
  <c r="BL53" i="12" a="1"/>
  <c r="BL53" i="12" s="1"/>
  <c r="BN53" i="12" a="1"/>
  <c r="BN53" i="12" s="1"/>
  <c r="BP53" i="12" a="1"/>
  <c r="BP53" i="12" s="1"/>
  <c r="BR53" i="12" a="1"/>
  <c r="BR53" i="12" s="1"/>
  <c r="BT53" i="12" a="1"/>
  <c r="BT53" i="12" s="1"/>
  <c r="BV53" i="12" a="1"/>
  <c r="BV53" i="12" s="1"/>
  <c r="BX53" i="12" a="1"/>
  <c r="BX53" i="12" s="1"/>
  <c r="BZ53" i="12" a="1"/>
  <c r="BZ53" i="12" s="1"/>
  <c r="CB53" i="12" a="1"/>
  <c r="CB53" i="12" s="1"/>
  <c r="CD53" i="12" a="1"/>
  <c r="CD53" i="12" s="1"/>
  <c r="CF53" i="12" a="1"/>
  <c r="CF53" i="12" s="1"/>
  <c r="CH53" i="12" a="1"/>
  <c r="CH53" i="12" s="1"/>
  <c r="AL54" i="12" a="1"/>
  <c r="AL54" i="12" s="1"/>
  <c r="AN54" i="12" a="1"/>
  <c r="AN54" i="12" s="1"/>
  <c r="AP54" i="12" a="1"/>
  <c r="AP54" i="12" s="1"/>
  <c r="AR54" i="12" a="1"/>
  <c r="AR54" i="12" s="1"/>
  <c r="AT54" i="12" a="1"/>
  <c r="AT54" i="12" s="1"/>
  <c r="AV54" i="12" a="1"/>
  <c r="AV54" i="12" s="1"/>
  <c r="AX54" i="12" a="1"/>
  <c r="AX54" i="12" s="1"/>
  <c r="AZ54" i="12" a="1"/>
  <c r="AZ54" i="12" s="1"/>
  <c r="BB54" i="12" a="1"/>
  <c r="BB54" i="12" s="1"/>
  <c r="BD54" i="12" a="1"/>
  <c r="BD54" i="12" s="1"/>
  <c r="BF54" i="12" a="1"/>
  <c r="BF54" i="12" s="1"/>
  <c r="BH54" i="12" a="1"/>
  <c r="BH54" i="12" s="1"/>
  <c r="BJ54" i="12" a="1"/>
  <c r="BJ54" i="12" s="1"/>
  <c r="BL54" i="12" a="1"/>
  <c r="BL54" i="12" s="1"/>
  <c r="BN54" i="12" a="1"/>
  <c r="BN54" i="12" s="1"/>
  <c r="BP54" i="12" a="1"/>
  <c r="BP54" i="12" s="1"/>
  <c r="BR54" i="12" a="1"/>
  <c r="BR54" i="12" s="1"/>
  <c r="BT54" i="12" a="1"/>
  <c r="BT54" i="12" s="1"/>
  <c r="BV54" i="12" a="1"/>
  <c r="BV54" i="12" s="1"/>
  <c r="BX54" i="12" a="1"/>
  <c r="BX54" i="12" s="1"/>
  <c r="BZ54" i="12" a="1"/>
  <c r="BZ54" i="12" s="1"/>
  <c r="CB54" i="12" a="1"/>
  <c r="CB54" i="12" s="1"/>
  <c r="CD54" i="12" a="1"/>
  <c r="CD54" i="12" s="1"/>
  <c r="CF54" i="12" a="1"/>
  <c r="CF54" i="12" s="1"/>
  <c r="CH54" i="12" a="1"/>
  <c r="CH54" i="12" s="1"/>
  <c r="AL55" i="12" a="1"/>
  <c r="AL55" i="12" s="1"/>
  <c r="AN55" i="12" a="1"/>
  <c r="AN55" i="12" s="1"/>
  <c r="AP55" i="12" a="1"/>
  <c r="AP55" i="12" s="1"/>
  <c r="AR55" i="12" a="1"/>
  <c r="AR55" i="12" s="1"/>
  <c r="AT55" i="12" a="1"/>
  <c r="AT55" i="12" s="1"/>
  <c r="AV55" i="12" a="1"/>
  <c r="AV55" i="12" s="1"/>
  <c r="AX55" i="12" a="1"/>
  <c r="AX55" i="12" s="1"/>
  <c r="AZ55" i="12" a="1"/>
  <c r="AZ55" i="12" s="1"/>
  <c r="BB55" i="12" a="1"/>
  <c r="BB55" i="12" s="1"/>
  <c r="BD55" i="12" a="1"/>
  <c r="BD55" i="12" s="1"/>
  <c r="BF55" i="12" a="1"/>
  <c r="BF55" i="12" s="1"/>
  <c r="BH55" i="12" a="1"/>
  <c r="BH55" i="12" s="1"/>
  <c r="BJ55" i="12" a="1"/>
  <c r="BJ55" i="12" s="1"/>
  <c r="BL55" i="12" a="1"/>
  <c r="BL55" i="12" s="1"/>
  <c r="BN55" i="12" a="1"/>
  <c r="BN55" i="12" s="1"/>
  <c r="BP55" i="12" a="1"/>
  <c r="BP55" i="12" s="1"/>
  <c r="BR55" i="12" a="1"/>
  <c r="BR55" i="12" s="1"/>
  <c r="BT55" i="12" a="1"/>
  <c r="BT55" i="12" s="1"/>
  <c r="BV55" i="12" a="1"/>
  <c r="BV55" i="12" s="1"/>
  <c r="BX55" i="12" a="1"/>
  <c r="BX55" i="12" s="1"/>
  <c r="BZ55" i="12" a="1"/>
  <c r="BZ55" i="12" s="1"/>
  <c r="CB55" i="12" a="1"/>
  <c r="CB55" i="12" s="1"/>
  <c r="CD55" i="12" a="1"/>
  <c r="CD55" i="12" s="1"/>
  <c r="CF55" i="12" a="1"/>
  <c r="CF55" i="12" s="1"/>
  <c r="CH55" i="12" a="1"/>
  <c r="CH55" i="12" s="1"/>
  <c r="AL56" i="12" a="1"/>
  <c r="AL56" i="12" s="1"/>
  <c r="AN56" i="12" a="1"/>
  <c r="AN56" i="12" s="1"/>
  <c r="AP56" i="12" a="1"/>
  <c r="AP56" i="12" s="1"/>
  <c r="AR56" i="12" a="1"/>
  <c r="AR56" i="12" s="1"/>
  <c r="AT56" i="12" a="1"/>
  <c r="AT56" i="12" s="1"/>
  <c r="AV56" i="12" a="1"/>
  <c r="AV56" i="12" s="1"/>
  <c r="AX56" i="12" a="1"/>
  <c r="AX56" i="12" s="1"/>
  <c r="AZ56" i="12" a="1"/>
  <c r="AZ56" i="12" s="1"/>
  <c r="BB56" i="12" a="1"/>
  <c r="BB56" i="12" s="1"/>
  <c r="BD56" i="12" a="1"/>
  <c r="BD56" i="12" s="1"/>
  <c r="BF56" i="12" a="1"/>
  <c r="BF56" i="12" s="1"/>
  <c r="BH56" i="12" a="1"/>
  <c r="BH56" i="12" s="1"/>
  <c r="BJ56" i="12" a="1"/>
  <c r="BJ56" i="12" s="1"/>
  <c r="BL56" i="12" a="1"/>
  <c r="BL56" i="12" s="1"/>
  <c r="BN56" i="12" a="1"/>
  <c r="BN56" i="12" s="1"/>
  <c r="BP56" i="12" a="1"/>
  <c r="BP56" i="12" s="1"/>
  <c r="BR56" i="12" a="1"/>
  <c r="BR56" i="12" s="1"/>
  <c r="BT56" i="12" a="1"/>
  <c r="BT56" i="12" s="1"/>
  <c r="BV56" i="12" a="1"/>
  <c r="BV56" i="12" s="1"/>
  <c r="BX56" i="12" a="1"/>
  <c r="BX56" i="12" s="1"/>
  <c r="BZ56" i="12" a="1"/>
  <c r="BZ56" i="12" s="1"/>
  <c r="CB56" i="12" a="1"/>
  <c r="CB56" i="12" s="1"/>
  <c r="CD56" i="12" a="1"/>
  <c r="CD56" i="12" s="1"/>
  <c r="CF56" i="12" a="1"/>
  <c r="CF56" i="12" s="1"/>
  <c r="CH56" i="12" a="1"/>
  <c r="CH56" i="12" s="1"/>
  <c r="AL57" i="12" a="1"/>
  <c r="AL57" i="12" s="1"/>
  <c r="AN57" i="12" a="1"/>
  <c r="AN57" i="12" s="1"/>
  <c r="AP57" i="12" a="1"/>
  <c r="AP57" i="12" s="1"/>
  <c r="AR57" i="12" a="1"/>
  <c r="AR57" i="12" s="1"/>
  <c r="AT57" i="12" a="1"/>
  <c r="AT57" i="12" s="1"/>
  <c r="AV57" i="12" a="1"/>
  <c r="AV57" i="12" s="1"/>
  <c r="AX57" i="12" a="1"/>
  <c r="AX57" i="12" s="1"/>
  <c r="AZ57" i="12" a="1"/>
  <c r="AZ57" i="12" s="1"/>
  <c r="BB57" i="12" a="1"/>
  <c r="BB57" i="12" s="1"/>
  <c r="BD57" i="12" a="1"/>
  <c r="BD57" i="12" s="1"/>
  <c r="BF57" i="12" a="1"/>
  <c r="BF57" i="12" s="1"/>
  <c r="BH57" i="12" a="1"/>
  <c r="BH57" i="12" s="1"/>
  <c r="BJ57" i="12" a="1"/>
  <c r="BJ57" i="12" s="1"/>
  <c r="BL57" i="12" a="1"/>
  <c r="BL57" i="12" s="1"/>
  <c r="BN57" i="12" a="1"/>
  <c r="BN57" i="12" s="1"/>
  <c r="BP57" i="12" a="1"/>
  <c r="BP57" i="12" s="1"/>
  <c r="BR57" i="12" a="1"/>
  <c r="BR57" i="12" s="1"/>
  <c r="BT57" i="12" a="1"/>
  <c r="BT57" i="12" s="1"/>
  <c r="BV57" i="12" a="1"/>
  <c r="BV57" i="12" s="1"/>
  <c r="BX57" i="12" a="1"/>
  <c r="BX57" i="12" s="1"/>
  <c r="BZ57" i="12" a="1"/>
  <c r="BZ57" i="12" s="1"/>
  <c r="CB57" i="12" a="1"/>
  <c r="CB57" i="12" s="1"/>
  <c r="CD57" i="12" a="1"/>
  <c r="CD57" i="12" s="1"/>
  <c r="CF57" i="12" a="1"/>
  <c r="CF57" i="12" s="1"/>
  <c r="CH57" i="12" a="1"/>
  <c r="CH57" i="12" s="1"/>
  <c r="AL58" i="12" a="1"/>
  <c r="AL58" i="12" s="1"/>
  <c r="AN58" i="12" a="1"/>
  <c r="AN58" i="12" s="1"/>
  <c r="AP58" i="12" a="1"/>
  <c r="AP58" i="12" s="1"/>
  <c r="AR58" i="12" a="1"/>
  <c r="AR58" i="12" s="1"/>
  <c r="AT58" i="12" a="1"/>
  <c r="AT58" i="12" s="1"/>
  <c r="AV58" i="12" a="1"/>
  <c r="AV58" i="12" s="1"/>
  <c r="AX58" i="12" a="1"/>
  <c r="AX58" i="12" s="1"/>
  <c r="AZ58" i="12" a="1"/>
  <c r="AZ58" i="12" s="1"/>
  <c r="BB58" i="12" a="1"/>
  <c r="BB58" i="12" s="1"/>
  <c r="BD58" i="12" a="1"/>
  <c r="BD58" i="12" s="1"/>
  <c r="BF58" i="12" a="1"/>
  <c r="BF58" i="12" s="1"/>
  <c r="BH58" i="12" a="1"/>
  <c r="BH58" i="12" s="1"/>
  <c r="BJ58" i="12" a="1"/>
  <c r="BJ58" i="12" s="1"/>
  <c r="BL58" i="12" a="1"/>
  <c r="BL58" i="12" s="1"/>
  <c r="BN58" i="12" a="1"/>
  <c r="BN58" i="12" s="1"/>
  <c r="BP58" i="12" a="1"/>
  <c r="BP58" i="12" s="1"/>
  <c r="BR58" i="12" a="1"/>
  <c r="BR58" i="12" s="1"/>
  <c r="BT58" i="12" a="1"/>
  <c r="BT58" i="12" s="1"/>
  <c r="BV58" i="12" a="1"/>
  <c r="BV58" i="12" s="1"/>
  <c r="BX58" i="12" a="1"/>
  <c r="BX58" i="12" s="1"/>
  <c r="BZ58" i="12" a="1"/>
  <c r="BZ58" i="12" s="1"/>
  <c r="CB58" i="12" a="1"/>
  <c r="CB58" i="12" s="1"/>
  <c r="CD58" i="12" a="1"/>
  <c r="CD58" i="12" s="1"/>
  <c r="CF58" i="12" a="1"/>
  <c r="CF58" i="12" s="1"/>
  <c r="CH58" i="12" a="1"/>
  <c r="CH58" i="12" s="1"/>
  <c r="AL59" i="12" a="1"/>
  <c r="AL59" i="12" s="1"/>
  <c r="AN59" i="12" a="1"/>
  <c r="AN59" i="12" s="1"/>
  <c r="AP59" i="12" a="1"/>
  <c r="AP59" i="12" s="1"/>
  <c r="AR59" i="12" a="1"/>
  <c r="AR59" i="12" s="1"/>
  <c r="AT59" i="12" a="1"/>
  <c r="AT59" i="12" s="1"/>
  <c r="AV59" i="12" a="1"/>
  <c r="AV59" i="12" s="1"/>
  <c r="AX59" i="12" a="1"/>
  <c r="AX59" i="12" s="1"/>
  <c r="AZ59" i="12" a="1"/>
  <c r="AZ59" i="12" s="1"/>
  <c r="BB59" i="12" a="1"/>
  <c r="BB59" i="12" s="1"/>
  <c r="BD59" i="12" a="1"/>
  <c r="BD59" i="12" s="1"/>
  <c r="BF59" i="12" a="1"/>
  <c r="BF59" i="12" s="1"/>
  <c r="BH59" i="12" a="1"/>
  <c r="BH59" i="12" s="1"/>
  <c r="BJ59" i="12" a="1"/>
  <c r="BJ59" i="12" s="1"/>
  <c r="BL59" i="12" a="1"/>
  <c r="BL59" i="12" s="1"/>
  <c r="BN59" i="12" a="1"/>
  <c r="BN59" i="12" s="1"/>
  <c r="BP59" i="12" a="1"/>
  <c r="BP59" i="12" s="1"/>
  <c r="BR59" i="12" a="1"/>
  <c r="BR59" i="12" s="1"/>
  <c r="BT59" i="12" a="1"/>
  <c r="BT59" i="12" s="1"/>
  <c r="BV59" i="12" a="1"/>
  <c r="BV59" i="12" s="1"/>
  <c r="BX59" i="12" a="1"/>
  <c r="BX59" i="12" s="1"/>
  <c r="BZ59" i="12" a="1"/>
  <c r="BZ59" i="12" s="1"/>
  <c r="CB59" i="12" a="1"/>
  <c r="CB59" i="12" s="1"/>
  <c r="CD59" i="12" a="1"/>
  <c r="CD59" i="12" s="1"/>
  <c r="CF59" i="12" a="1"/>
  <c r="CF59" i="12" s="1"/>
  <c r="CH59" i="12" a="1"/>
  <c r="CH59" i="12" s="1"/>
  <c r="AL60" i="12" a="1"/>
  <c r="AL60" i="12" s="1"/>
  <c r="AN60" i="12" a="1"/>
  <c r="AN60" i="12" s="1"/>
  <c r="AP60" i="12" a="1"/>
  <c r="AP60" i="12" s="1"/>
  <c r="AR60" i="12" a="1"/>
  <c r="AR60" i="12" s="1"/>
  <c r="AT60" i="12" a="1"/>
  <c r="AT60" i="12" s="1"/>
  <c r="AV60" i="12" a="1"/>
  <c r="AV60" i="12" s="1"/>
  <c r="AX60" i="12" a="1"/>
  <c r="AX60" i="12" s="1"/>
  <c r="AZ60" i="12" a="1"/>
  <c r="AZ60" i="12" s="1"/>
  <c r="BB60" i="12" a="1"/>
  <c r="BB60" i="12" s="1"/>
  <c r="BD60" i="12" a="1"/>
  <c r="BD60" i="12" s="1"/>
  <c r="BF60" i="12" a="1"/>
  <c r="BF60" i="12" s="1"/>
  <c r="BH60" i="12" a="1"/>
  <c r="BH60" i="12" s="1"/>
  <c r="BJ60" i="12" a="1"/>
  <c r="BJ60" i="12" s="1"/>
  <c r="BL60" i="12" a="1"/>
  <c r="BL60" i="12" s="1"/>
  <c r="BN60" i="12" a="1"/>
  <c r="BN60" i="12" s="1"/>
  <c r="BP60" i="12" a="1"/>
  <c r="BP60" i="12" s="1"/>
  <c r="BR60" i="12" a="1"/>
  <c r="BR60" i="12" s="1"/>
  <c r="BT60" i="12" a="1"/>
  <c r="BT60" i="12" s="1"/>
  <c r="BV60" i="12" a="1"/>
  <c r="BV60" i="12" s="1"/>
  <c r="BX60" i="12" a="1"/>
  <c r="BX60" i="12" s="1"/>
  <c r="BZ60" i="12" a="1"/>
  <c r="BZ60" i="12" s="1"/>
  <c r="CB60" i="12" a="1"/>
  <c r="CB60" i="12" s="1"/>
  <c r="CD60" i="12" a="1"/>
  <c r="CD60" i="12" s="1"/>
  <c r="CF60" i="12" a="1"/>
  <c r="CF60" i="12" s="1"/>
  <c r="CH60" i="12" a="1"/>
  <c r="CH60" i="12" s="1"/>
  <c r="AL61" i="12" a="1"/>
  <c r="AL61" i="12" s="1"/>
  <c r="AN61" i="12" a="1"/>
  <c r="AN61" i="12" s="1"/>
  <c r="AP61" i="12" a="1"/>
  <c r="AP61" i="12" s="1"/>
  <c r="AR61" i="12" a="1"/>
  <c r="AR61" i="12" s="1"/>
  <c r="AT61" i="12" a="1"/>
  <c r="AT61" i="12" s="1"/>
  <c r="AV61" i="12" a="1"/>
  <c r="AV61" i="12" s="1"/>
  <c r="AX61" i="12" a="1"/>
  <c r="AX61" i="12" s="1"/>
  <c r="AZ61" i="12" a="1"/>
  <c r="AZ61" i="12" s="1"/>
  <c r="BB61" i="12" a="1"/>
  <c r="BB61" i="12" s="1"/>
  <c r="BD61" i="12" a="1"/>
  <c r="BD61" i="12" s="1"/>
  <c r="BF61" i="12" a="1"/>
  <c r="BF61" i="12" s="1"/>
  <c r="BH61" i="12" a="1"/>
  <c r="BH61" i="12" s="1"/>
  <c r="BJ61" i="12" a="1"/>
  <c r="BJ61" i="12" s="1"/>
  <c r="BL61" i="12" a="1"/>
  <c r="BL61" i="12" s="1"/>
  <c r="BN61" i="12" a="1"/>
  <c r="BN61" i="12" s="1"/>
  <c r="BP61" i="12" a="1"/>
  <c r="BP61" i="12" s="1"/>
  <c r="BR61" i="12" a="1"/>
  <c r="BR61" i="12" s="1"/>
  <c r="BT61" i="12" a="1"/>
  <c r="BT61" i="12" s="1"/>
  <c r="BV61" i="12" a="1"/>
  <c r="BV61" i="12" s="1"/>
  <c r="BX61" i="12" a="1"/>
  <c r="BX61" i="12" s="1"/>
  <c r="BZ61" i="12" a="1"/>
  <c r="BZ61" i="12" s="1"/>
  <c r="CB61" i="12" a="1"/>
  <c r="CB61" i="12" s="1"/>
  <c r="CD61" i="12" a="1"/>
  <c r="CD61" i="12" s="1"/>
  <c r="CF61" i="12" a="1"/>
  <c r="CF61" i="12" s="1"/>
  <c r="CH61" i="12" a="1"/>
  <c r="CH61" i="12" s="1"/>
  <c r="AL62" i="12" a="1"/>
  <c r="AL62" i="12" s="1"/>
  <c r="AN62" i="12" a="1"/>
  <c r="AN62" i="12" s="1"/>
  <c r="AP62" i="12" a="1"/>
  <c r="AP62" i="12" s="1"/>
  <c r="AR62" i="12" a="1"/>
  <c r="AR62" i="12" s="1"/>
  <c r="AT62" i="12" a="1"/>
  <c r="AT62" i="12" s="1"/>
  <c r="AV62" i="12" a="1"/>
  <c r="AV62" i="12" s="1"/>
  <c r="AX62" i="12" a="1"/>
  <c r="AX62" i="12" s="1"/>
  <c r="AZ62" i="12" a="1"/>
  <c r="AZ62" i="12" s="1"/>
  <c r="BB62" i="12" a="1"/>
  <c r="BB62" i="12" s="1"/>
  <c r="BD62" i="12" a="1"/>
  <c r="BD62" i="12" s="1"/>
  <c r="BF62" i="12" a="1"/>
  <c r="BF62" i="12" s="1"/>
  <c r="BH62" i="12" a="1"/>
  <c r="BH62" i="12" s="1"/>
  <c r="BJ62" i="12" a="1"/>
  <c r="BJ62" i="12" s="1"/>
  <c r="BL62" i="12" a="1"/>
  <c r="BL62" i="12" s="1"/>
  <c r="BN62" i="12" a="1"/>
  <c r="BN62" i="12" s="1"/>
  <c r="BP62" i="12" a="1"/>
  <c r="BP62" i="12" s="1"/>
  <c r="BR62" i="12" a="1"/>
  <c r="BR62" i="12" s="1"/>
  <c r="BT62" i="12" a="1"/>
  <c r="BT62" i="12" s="1"/>
  <c r="BV62" i="12" a="1"/>
  <c r="BV62" i="12" s="1"/>
  <c r="BX62" i="12" a="1"/>
  <c r="BX62" i="12" s="1"/>
  <c r="BZ62" i="12" a="1"/>
  <c r="BZ62" i="12" s="1"/>
  <c r="CB62" i="12" a="1"/>
  <c r="CB62" i="12" s="1"/>
  <c r="CD62" i="12" a="1"/>
  <c r="CD62" i="12" s="1"/>
  <c r="CF62" i="12" a="1"/>
  <c r="CF62" i="12" s="1"/>
  <c r="CH62" i="12" a="1"/>
  <c r="CH62" i="12" s="1"/>
  <c r="AL63" i="12" a="1"/>
  <c r="AL63" i="12" s="1"/>
  <c r="AN63" i="12" a="1"/>
  <c r="AN63" i="12" s="1"/>
  <c r="AP63" i="12" a="1"/>
  <c r="AP63" i="12" s="1"/>
  <c r="AR63" i="12" a="1"/>
  <c r="AR63" i="12" s="1"/>
  <c r="AT63" i="12" a="1"/>
  <c r="AT63" i="12" s="1"/>
  <c r="AV63" i="12" a="1"/>
  <c r="AV63" i="12" s="1"/>
  <c r="AX63" i="12" a="1"/>
  <c r="AX63" i="12" s="1"/>
  <c r="AZ63" i="12" a="1"/>
  <c r="AZ63" i="12" s="1"/>
  <c r="BB63" i="12" a="1"/>
  <c r="BB63" i="12" s="1"/>
  <c r="BD63" i="12" a="1"/>
  <c r="BD63" i="12" s="1"/>
  <c r="BF63" i="12" a="1"/>
  <c r="BF63" i="12" s="1"/>
  <c r="BH63" i="12" a="1"/>
  <c r="BH63" i="12" s="1"/>
  <c r="BJ63" i="12" a="1"/>
  <c r="BJ63" i="12" s="1"/>
  <c r="BL63" i="12" a="1"/>
  <c r="BL63" i="12" s="1"/>
  <c r="BN63" i="12" a="1"/>
  <c r="BN63" i="12" s="1"/>
  <c r="BP63" i="12" a="1"/>
  <c r="BP63" i="12" s="1"/>
  <c r="BR63" i="12" a="1"/>
  <c r="BR63" i="12" s="1"/>
  <c r="BT63" i="12" a="1"/>
  <c r="BT63" i="12" s="1"/>
  <c r="BV63" i="12" a="1"/>
  <c r="BV63" i="12" s="1"/>
  <c r="BX63" i="12" a="1"/>
  <c r="BX63" i="12" s="1"/>
  <c r="BZ63" i="12" a="1"/>
  <c r="BZ63" i="12" s="1"/>
  <c r="CB63" i="12" a="1"/>
  <c r="CB63" i="12" s="1"/>
  <c r="CD63" i="12" a="1"/>
  <c r="CD63" i="12" s="1"/>
  <c r="CF63" i="12" a="1"/>
  <c r="CF63" i="12" s="1"/>
  <c r="CH63" i="12" a="1"/>
  <c r="CH63" i="12" s="1"/>
  <c r="AL64" i="12" a="1"/>
  <c r="AL64" i="12" s="1"/>
  <c r="AN64" i="12" a="1"/>
  <c r="AN64" i="12" s="1"/>
  <c r="AP64" i="12" a="1"/>
  <c r="AP64" i="12" s="1"/>
  <c r="AR64" i="12" a="1"/>
  <c r="AR64" i="12" s="1"/>
  <c r="AT64" i="12" a="1"/>
  <c r="AT64" i="12" s="1"/>
  <c r="AV64" i="12" a="1"/>
  <c r="AV64" i="12" s="1"/>
  <c r="AX64" i="12" a="1"/>
  <c r="AX64" i="12" s="1"/>
  <c r="AZ64" i="12" a="1"/>
  <c r="AZ64" i="12" s="1"/>
  <c r="BB64" i="12" a="1"/>
  <c r="BB64" i="12" s="1"/>
  <c r="BD64" i="12" a="1"/>
  <c r="BD64" i="12" s="1"/>
  <c r="BF64" i="12" a="1"/>
  <c r="BF64" i="12" s="1"/>
  <c r="BH64" i="12" a="1"/>
  <c r="BH64" i="12" s="1"/>
  <c r="BJ64" i="12" a="1"/>
  <c r="BJ64" i="12" s="1"/>
  <c r="BL64" i="12" a="1"/>
  <c r="BL64" i="12" s="1"/>
  <c r="BN64" i="12" a="1"/>
  <c r="BN64" i="12" s="1"/>
  <c r="BP64" i="12" a="1"/>
  <c r="BP64" i="12" s="1"/>
  <c r="BR64" i="12" a="1"/>
  <c r="BR64" i="12" s="1"/>
  <c r="BT64" i="12" a="1"/>
  <c r="BT64" i="12" s="1"/>
  <c r="BV64" i="12" a="1"/>
  <c r="BV64" i="12" s="1"/>
  <c r="BX64" i="12" a="1"/>
  <c r="BX64" i="12" s="1"/>
  <c r="BZ64" i="12" a="1"/>
  <c r="BZ64" i="12" s="1"/>
  <c r="CB64" i="12" a="1"/>
  <c r="CB64" i="12" s="1"/>
  <c r="CD64" i="12" a="1"/>
  <c r="CD64" i="12" s="1"/>
  <c r="CF64" i="12" a="1"/>
  <c r="CF64" i="12" s="1"/>
  <c r="CH64" i="12" a="1"/>
  <c r="CH64" i="12" s="1"/>
  <c r="AL65" i="12" a="1"/>
  <c r="AL65" i="12" s="1"/>
  <c r="AN65" i="12" a="1"/>
  <c r="AN65" i="12" s="1"/>
  <c r="AP65" i="12" a="1"/>
  <c r="AP65" i="12" s="1"/>
  <c r="AR65" i="12" a="1"/>
  <c r="AR65" i="12" s="1"/>
  <c r="AT65" i="12" a="1"/>
  <c r="AT65" i="12" s="1"/>
  <c r="AV65" i="12" a="1"/>
  <c r="AV65" i="12" s="1"/>
  <c r="AX65" i="12" a="1"/>
  <c r="AX65" i="12" s="1"/>
  <c r="AZ65" i="12" a="1"/>
  <c r="AZ65" i="12" s="1"/>
  <c r="BB65" i="12" a="1"/>
  <c r="BB65" i="12" s="1"/>
  <c r="BD65" i="12" a="1"/>
  <c r="BD65" i="12" s="1"/>
  <c r="BF65" i="12" a="1"/>
  <c r="BF65" i="12" s="1"/>
  <c r="BH65" i="12" a="1"/>
  <c r="BH65" i="12" s="1"/>
  <c r="BJ65" i="12" a="1"/>
  <c r="BJ65" i="12" s="1"/>
  <c r="BL65" i="12" a="1"/>
  <c r="BL65" i="12" s="1"/>
  <c r="BN65" i="12" a="1"/>
  <c r="BN65" i="12" s="1"/>
  <c r="BP65" i="12" a="1"/>
  <c r="BP65" i="12" s="1"/>
  <c r="BR65" i="12" a="1"/>
  <c r="BR65" i="12" s="1"/>
  <c r="BT65" i="12" a="1"/>
  <c r="BT65" i="12" s="1"/>
  <c r="BV65" i="12" a="1"/>
  <c r="BV65" i="12" s="1"/>
  <c r="BX65" i="12" a="1"/>
  <c r="BX65" i="12" s="1"/>
  <c r="BZ65" i="12" a="1"/>
  <c r="BZ65" i="12" s="1"/>
  <c r="CB65" i="12" a="1"/>
  <c r="CB65" i="12" s="1"/>
  <c r="CD65" i="12" a="1"/>
  <c r="CD65" i="12" s="1"/>
  <c r="CF65" i="12" a="1"/>
  <c r="CF65" i="12" s="1"/>
  <c r="CH65" i="12" a="1"/>
  <c r="CH65" i="12" s="1"/>
  <c r="AL66" i="12" a="1"/>
  <c r="AL66" i="12" s="1"/>
  <c r="AN66" i="12" a="1"/>
  <c r="AN66" i="12" s="1"/>
  <c r="AP66" i="12" a="1"/>
  <c r="AP66" i="12" s="1"/>
  <c r="AR66" i="12" a="1"/>
  <c r="AR66" i="12" s="1"/>
  <c r="AT66" i="12" a="1"/>
  <c r="AT66" i="12" s="1"/>
  <c r="AV66" i="12" a="1"/>
  <c r="AV66" i="12" s="1"/>
  <c r="AX66" i="12" a="1"/>
  <c r="AX66" i="12" s="1"/>
  <c r="AZ66" i="12" a="1"/>
  <c r="AZ66" i="12" s="1"/>
  <c r="BB66" i="12" a="1"/>
  <c r="BB66" i="12" s="1"/>
  <c r="BD66" i="12" a="1"/>
  <c r="BD66" i="12" s="1"/>
  <c r="BF66" i="12" a="1"/>
  <c r="BF66" i="12" s="1"/>
  <c r="BH66" i="12" a="1"/>
  <c r="BH66" i="12" s="1"/>
  <c r="BJ66" i="12" a="1"/>
  <c r="BJ66" i="12" s="1"/>
  <c r="BL66" i="12" a="1"/>
  <c r="BL66" i="12" s="1"/>
  <c r="BN66" i="12" a="1"/>
  <c r="BN66" i="12" s="1"/>
  <c r="BP66" i="12" a="1"/>
  <c r="BP66" i="12" s="1"/>
  <c r="BR66" i="12" a="1"/>
  <c r="BR66" i="12" s="1"/>
  <c r="BT66" i="12" a="1"/>
  <c r="BT66" i="12" s="1"/>
  <c r="BV66" i="12" a="1"/>
  <c r="BV66" i="12" s="1"/>
  <c r="BX66" i="12" a="1"/>
  <c r="BX66" i="12" s="1"/>
  <c r="BZ66" i="12" a="1"/>
  <c r="BZ66" i="12" s="1"/>
  <c r="CB66" i="12" a="1"/>
  <c r="CB66" i="12" s="1"/>
  <c r="CD66" i="12" a="1"/>
  <c r="CD66" i="12" s="1"/>
  <c r="CF66" i="12" a="1"/>
  <c r="CF66" i="12" s="1"/>
  <c r="CH66" i="12" a="1"/>
  <c r="CH66" i="12" s="1"/>
  <c r="AL67" i="12" a="1"/>
  <c r="AL67" i="12" s="1"/>
  <c r="AN67" i="12" a="1"/>
  <c r="AN67" i="12" s="1"/>
  <c r="AP67" i="12" a="1"/>
  <c r="AP67" i="12" s="1"/>
  <c r="AR67" i="12" a="1"/>
  <c r="AR67" i="12" s="1"/>
  <c r="AT67" i="12" a="1"/>
  <c r="AT67" i="12" s="1"/>
  <c r="AV67" i="12" a="1"/>
  <c r="AV67" i="12" s="1"/>
  <c r="AX67" i="12" a="1"/>
  <c r="AX67" i="12" s="1"/>
  <c r="AZ67" i="12" a="1"/>
  <c r="AZ67" i="12" s="1"/>
  <c r="BB67" i="12" a="1"/>
  <c r="BB67" i="12" s="1"/>
  <c r="BD67" i="12" a="1"/>
  <c r="BD67" i="12" s="1"/>
  <c r="BF67" i="12" a="1"/>
  <c r="BF67" i="12" s="1"/>
  <c r="BH67" i="12" a="1"/>
  <c r="BH67" i="12" s="1"/>
  <c r="BJ67" i="12" a="1"/>
  <c r="BJ67" i="12" s="1"/>
  <c r="BL67" i="12" a="1"/>
  <c r="BL67" i="12" s="1"/>
  <c r="BN67" i="12" a="1"/>
  <c r="BN67" i="12" s="1"/>
  <c r="BP67" i="12" a="1"/>
  <c r="BP67" i="12" s="1"/>
  <c r="BR67" i="12" a="1"/>
  <c r="BR67" i="12" s="1"/>
  <c r="BT67" i="12" a="1"/>
  <c r="BT67" i="12" s="1"/>
  <c r="BV67" i="12" a="1"/>
  <c r="BV67" i="12" s="1"/>
  <c r="BX67" i="12" a="1"/>
  <c r="BX67" i="12" s="1"/>
  <c r="BZ67" i="12" a="1"/>
  <c r="BZ67" i="12" s="1"/>
  <c r="CB67" i="12" a="1"/>
  <c r="CB67" i="12" s="1"/>
  <c r="CD67" i="12" a="1"/>
  <c r="CD67" i="12" s="1"/>
  <c r="CF67" i="12" a="1"/>
  <c r="CF67" i="12" s="1"/>
  <c r="CH67" i="12" a="1"/>
  <c r="CH67" i="12" s="1"/>
  <c r="AL68" i="12" a="1"/>
  <c r="AL68" i="12" s="1"/>
  <c r="AN68" i="12" a="1"/>
  <c r="AN68" i="12" s="1"/>
  <c r="AP68" i="12" a="1"/>
  <c r="AP68" i="12" s="1"/>
  <c r="AR68" i="12" a="1"/>
  <c r="AR68" i="12" s="1"/>
  <c r="AT68" i="12" a="1"/>
  <c r="AT68" i="12" s="1"/>
  <c r="AV68" i="12" a="1"/>
  <c r="AV68" i="12" s="1"/>
  <c r="AX68" i="12" a="1"/>
  <c r="AX68" i="12" s="1"/>
  <c r="AZ68" i="12" a="1"/>
  <c r="AZ68" i="12" s="1"/>
  <c r="BB68" i="12" a="1"/>
  <c r="BB68" i="12" s="1"/>
  <c r="BD68" i="12" a="1"/>
  <c r="BD68" i="12" s="1"/>
  <c r="BF68" i="12" a="1"/>
  <c r="BF68" i="12" s="1"/>
  <c r="BH68" i="12" a="1"/>
  <c r="BH68" i="12" s="1"/>
  <c r="BJ68" i="12" a="1"/>
  <c r="BJ68" i="12" s="1"/>
  <c r="BL68" i="12" a="1"/>
  <c r="BL68" i="12" s="1"/>
  <c r="BN68" i="12" a="1"/>
  <c r="BN68" i="12" s="1"/>
  <c r="BP68" i="12" a="1"/>
  <c r="BP68" i="12" s="1"/>
  <c r="BR68" i="12" a="1"/>
  <c r="BR68" i="12" s="1"/>
  <c r="BT68" i="12" a="1"/>
  <c r="BT68" i="12" s="1"/>
  <c r="BV68" i="12" a="1"/>
  <c r="BV68" i="12" s="1"/>
  <c r="BX68" i="12" a="1"/>
  <c r="BX68" i="12" s="1"/>
  <c r="BZ68" i="12" a="1"/>
  <c r="BZ68" i="12" s="1"/>
  <c r="CB68" i="12" a="1"/>
  <c r="CB68" i="12" s="1"/>
  <c r="CD68" i="12" a="1"/>
  <c r="CD68" i="12" s="1"/>
  <c r="CF68" i="12" a="1"/>
  <c r="CF68" i="12" s="1"/>
  <c r="CH68" i="12" a="1"/>
  <c r="CH68" i="12" s="1"/>
  <c r="AL69" i="12" a="1"/>
  <c r="AL69" i="12" s="1"/>
  <c r="AN69" i="12" a="1"/>
  <c r="AN69" i="12" s="1"/>
  <c r="AP69" i="12" a="1"/>
  <c r="AP69" i="12" s="1"/>
  <c r="AR69" i="12" a="1"/>
  <c r="AR69" i="12" s="1"/>
  <c r="AT69" i="12" a="1"/>
  <c r="AT69" i="12" s="1"/>
  <c r="AV69" i="12" a="1"/>
  <c r="AV69" i="12" s="1"/>
  <c r="AX69" i="12" a="1"/>
  <c r="AX69" i="12" s="1"/>
  <c r="AZ69" i="12" a="1"/>
  <c r="AZ69" i="12" s="1"/>
  <c r="BB69" i="12" a="1"/>
  <c r="BB69" i="12" s="1"/>
  <c r="BD69" i="12" a="1"/>
  <c r="BD69" i="12" s="1"/>
  <c r="BF69" i="12" a="1"/>
  <c r="BF69" i="12" s="1"/>
  <c r="BH69" i="12" a="1"/>
  <c r="BH69" i="12" s="1"/>
  <c r="BJ69" i="12" a="1"/>
  <c r="BJ69" i="12" s="1"/>
  <c r="BL69" i="12" a="1"/>
  <c r="BL69" i="12" s="1"/>
  <c r="BN69" i="12" a="1"/>
  <c r="BN69" i="12" s="1"/>
  <c r="BP69" i="12" a="1"/>
  <c r="BP69" i="12" s="1"/>
  <c r="BR69" i="12" a="1"/>
  <c r="BR69" i="12" s="1"/>
  <c r="BT69" i="12" a="1"/>
  <c r="BT69" i="12" s="1"/>
  <c r="BV69" i="12" a="1"/>
  <c r="BV69" i="12" s="1"/>
  <c r="BX69" i="12" a="1"/>
  <c r="BX69" i="12" s="1"/>
  <c r="BZ69" i="12" a="1"/>
  <c r="BZ69" i="12" s="1"/>
  <c r="CB69" i="12" a="1"/>
  <c r="CB69" i="12" s="1"/>
  <c r="CD69" i="12" a="1"/>
  <c r="CD69" i="12" s="1"/>
  <c r="CF69" i="12" a="1"/>
  <c r="CF69" i="12" s="1"/>
  <c r="CH69" i="12" a="1"/>
  <c r="CH69" i="12" s="1"/>
  <c r="AL70" i="12" a="1"/>
  <c r="AL70" i="12" s="1"/>
  <c r="AN70" i="12" a="1"/>
  <c r="AN70" i="12" s="1"/>
  <c r="AP70" i="12" a="1"/>
  <c r="AP70" i="12" s="1"/>
  <c r="AR70" i="12" a="1"/>
  <c r="AR70" i="12" s="1"/>
  <c r="AT70" i="12" a="1"/>
  <c r="AT70" i="12" s="1"/>
  <c r="AV70" i="12" a="1"/>
  <c r="AV70" i="12" s="1"/>
  <c r="AX70" i="12" a="1"/>
  <c r="AX70" i="12" s="1"/>
  <c r="AZ70" i="12" a="1"/>
  <c r="AZ70" i="12" s="1"/>
  <c r="BB70" i="12" a="1"/>
  <c r="BB70" i="12" s="1"/>
  <c r="BD70" i="12" a="1"/>
  <c r="BD70" i="12" s="1"/>
  <c r="BF70" i="12" a="1"/>
  <c r="BF70" i="12" s="1"/>
  <c r="BH70" i="12" a="1"/>
  <c r="BH70" i="12" s="1"/>
  <c r="BJ70" i="12" a="1"/>
  <c r="BJ70" i="12" s="1"/>
  <c r="BL70" i="12" a="1"/>
  <c r="BL70" i="12" s="1"/>
  <c r="BN70" i="12" a="1"/>
  <c r="BN70" i="12" s="1"/>
  <c r="BP70" i="12" a="1"/>
  <c r="BP70" i="12" s="1"/>
  <c r="BR70" i="12" a="1"/>
  <c r="BR70" i="12" s="1"/>
  <c r="BT70" i="12" a="1"/>
  <c r="BT70" i="12" s="1"/>
  <c r="BV70" i="12" a="1"/>
  <c r="BV70" i="12" s="1"/>
  <c r="BX70" i="12" a="1"/>
  <c r="BX70" i="12" s="1"/>
  <c r="BZ70" i="12" a="1"/>
  <c r="BZ70" i="12" s="1"/>
  <c r="CB70" i="12" a="1"/>
  <c r="CB70" i="12" s="1"/>
  <c r="CD70" i="12" a="1"/>
  <c r="CD70" i="12" s="1"/>
  <c r="CF70" i="12" a="1"/>
  <c r="CF70" i="12" s="1"/>
  <c r="CH70" i="12" a="1"/>
  <c r="CH70" i="12" s="1"/>
  <c r="AL71" i="12" a="1"/>
  <c r="AL71" i="12" s="1"/>
  <c r="AN71" i="12" a="1"/>
  <c r="AN71" i="12" s="1"/>
  <c r="AP71" i="12" a="1"/>
  <c r="AP71" i="12" s="1"/>
  <c r="AR71" i="12" a="1"/>
  <c r="AR71" i="12" s="1"/>
  <c r="AT71" i="12" a="1"/>
  <c r="AT71" i="12" s="1"/>
  <c r="AV71" i="12" a="1"/>
  <c r="AV71" i="12" s="1"/>
  <c r="AX71" i="12" a="1"/>
  <c r="AX71" i="12" s="1"/>
  <c r="AZ71" i="12" a="1"/>
  <c r="AZ71" i="12" s="1"/>
  <c r="BB71" i="12" a="1"/>
  <c r="BB71" i="12" s="1"/>
  <c r="BD71" i="12" a="1"/>
  <c r="BD71" i="12" s="1"/>
  <c r="BF71" i="12" a="1"/>
  <c r="BF71" i="12" s="1"/>
  <c r="BH71" i="12" a="1"/>
  <c r="BH71" i="12" s="1"/>
  <c r="BJ71" i="12" a="1"/>
  <c r="BJ71" i="12" s="1"/>
  <c r="BL71" i="12" a="1"/>
  <c r="BL71" i="12" s="1"/>
  <c r="BN71" i="12" a="1"/>
  <c r="BN71" i="12" s="1"/>
  <c r="BP71" i="12" a="1"/>
  <c r="BP71" i="12" s="1"/>
  <c r="BR71" i="12" a="1"/>
  <c r="BR71" i="12" s="1"/>
  <c r="BT71" i="12" a="1"/>
  <c r="BT71" i="12" s="1"/>
  <c r="BV71" i="12" a="1"/>
  <c r="BV71" i="12" s="1"/>
  <c r="BX71" i="12" a="1"/>
  <c r="BX71" i="12" s="1"/>
  <c r="BZ71" i="12" a="1"/>
  <c r="BZ71" i="12" s="1"/>
  <c r="CB71" i="12" a="1"/>
  <c r="CB71" i="12" s="1"/>
  <c r="CD71" i="12" a="1"/>
  <c r="CD71" i="12" s="1"/>
  <c r="CF71" i="12" a="1"/>
  <c r="CF71" i="12" s="1"/>
  <c r="CH71" i="12" a="1"/>
  <c r="CH71" i="12" s="1"/>
  <c r="AL72" i="12" a="1"/>
  <c r="AL72" i="12" s="1"/>
  <c r="AN72" i="12" a="1"/>
  <c r="AN72" i="12" s="1"/>
  <c r="AP72" i="12" a="1"/>
  <c r="AP72" i="12" s="1"/>
  <c r="AR72" i="12" a="1"/>
  <c r="AR72" i="12" s="1"/>
  <c r="AT72" i="12" a="1"/>
  <c r="AT72" i="12" s="1"/>
  <c r="AV72" i="12" a="1"/>
  <c r="AV72" i="12" s="1"/>
  <c r="AX72" i="12" a="1"/>
  <c r="AX72" i="12" s="1"/>
  <c r="AZ72" i="12" a="1"/>
  <c r="AZ72" i="12" s="1"/>
  <c r="BB72" i="12" a="1"/>
  <c r="BB72" i="12" s="1"/>
  <c r="BD72" i="12" a="1"/>
  <c r="BD72" i="12" s="1"/>
  <c r="BF72" i="12" a="1"/>
  <c r="BF72" i="12" s="1"/>
  <c r="BH72" i="12" a="1"/>
  <c r="BH72" i="12" s="1"/>
  <c r="BJ72" i="12" a="1"/>
  <c r="BJ72" i="12" s="1"/>
  <c r="BL72" i="12" a="1"/>
  <c r="BL72" i="12" s="1"/>
  <c r="BN72" i="12" a="1"/>
  <c r="BN72" i="12" s="1"/>
  <c r="BP72" i="12" a="1"/>
  <c r="BP72" i="12" s="1"/>
  <c r="BR72" i="12" a="1"/>
  <c r="BR72" i="12" s="1"/>
  <c r="BT72" i="12" a="1"/>
  <c r="BT72" i="12" s="1"/>
  <c r="BV72" i="12" a="1"/>
  <c r="BV72" i="12" s="1"/>
  <c r="BX72" i="12" a="1"/>
  <c r="BX72" i="12" s="1"/>
  <c r="BZ72" i="12" a="1"/>
  <c r="BZ72" i="12" s="1"/>
  <c r="CB72" i="12" a="1"/>
  <c r="CB72" i="12" s="1"/>
  <c r="CD72" i="12" a="1"/>
  <c r="CD72" i="12" s="1"/>
  <c r="CF72" i="12" a="1"/>
  <c r="CF72" i="12" s="1"/>
  <c r="CH72" i="12" a="1"/>
  <c r="CH72" i="12" s="1"/>
  <c r="AL73" i="12" a="1"/>
  <c r="AL73" i="12" s="1"/>
  <c r="AN73" i="12" a="1"/>
  <c r="AN73" i="12" s="1"/>
  <c r="AP73" i="12" a="1"/>
  <c r="AP73" i="12" s="1"/>
  <c r="AR73" i="12" a="1"/>
  <c r="AR73" i="12" s="1"/>
  <c r="AT73" i="12" a="1"/>
  <c r="AT73" i="12" s="1"/>
  <c r="AV73" i="12" a="1"/>
  <c r="AV73" i="12" s="1"/>
  <c r="AX73" i="12" a="1"/>
  <c r="AX73" i="12" s="1"/>
  <c r="AZ73" i="12" a="1"/>
  <c r="AZ73" i="12" s="1"/>
  <c r="BB73" i="12" a="1"/>
  <c r="BB73" i="12" s="1"/>
  <c r="BD73" i="12" a="1"/>
  <c r="BD73" i="12" s="1"/>
  <c r="BF73" i="12" a="1"/>
  <c r="BF73" i="12" s="1"/>
  <c r="BH73" i="12" a="1"/>
  <c r="BH73" i="12" s="1"/>
  <c r="BJ73" i="12" a="1"/>
  <c r="BJ73" i="12" s="1"/>
  <c r="BL73" i="12" a="1"/>
  <c r="BL73" i="12" s="1"/>
  <c r="BN73" i="12" a="1"/>
  <c r="BN73" i="12" s="1"/>
  <c r="BP73" i="12" a="1"/>
  <c r="BP73" i="12" s="1"/>
  <c r="BR73" i="12" a="1"/>
  <c r="BR73" i="12" s="1"/>
  <c r="BT73" i="12" a="1"/>
  <c r="BT73" i="12" s="1"/>
  <c r="BV73" i="12" a="1"/>
  <c r="BV73" i="12" s="1"/>
  <c r="BX73" i="12" a="1"/>
  <c r="BX73" i="12" s="1"/>
  <c r="BZ73" i="12" a="1"/>
  <c r="BZ73" i="12" s="1"/>
  <c r="CB73" i="12" a="1"/>
  <c r="CB73" i="12" s="1"/>
  <c r="CD73" i="12" a="1"/>
  <c r="CD73" i="12" s="1"/>
  <c r="CF73" i="12" a="1"/>
  <c r="CF73" i="12" s="1"/>
  <c r="CH73" i="12" a="1"/>
  <c r="CH73" i="12" s="1"/>
  <c r="AL74" i="12" a="1"/>
  <c r="AL74" i="12" s="1"/>
  <c r="AN74" i="12" a="1"/>
  <c r="AN74" i="12" s="1"/>
  <c r="AP74" i="12" a="1"/>
  <c r="AP74" i="12" s="1"/>
  <c r="AR74" i="12" a="1"/>
  <c r="AR74" i="12" s="1"/>
  <c r="AT74" i="12" a="1"/>
  <c r="AT74" i="12" s="1"/>
  <c r="AV74" i="12" a="1"/>
  <c r="AV74" i="12" s="1"/>
  <c r="AX74" i="12" a="1"/>
  <c r="AX74" i="12" s="1"/>
  <c r="AZ74" i="12" a="1"/>
  <c r="AZ74" i="12" s="1"/>
  <c r="BB74" i="12" a="1"/>
  <c r="BB74" i="12" s="1"/>
  <c r="BD74" i="12" a="1"/>
  <c r="BD74" i="12" s="1"/>
  <c r="BF74" i="12" a="1"/>
  <c r="BF74" i="12" s="1"/>
  <c r="BH74" i="12" a="1"/>
  <c r="BH74" i="12" s="1"/>
  <c r="BJ74" i="12" a="1"/>
  <c r="BJ74" i="12" s="1"/>
  <c r="BL74" i="12" a="1"/>
  <c r="BL74" i="12" s="1"/>
  <c r="BN74" i="12" a="1"/>
  <c r="BN74" i="12" s="1"/>
  <c r="BP74" i="12" a="1"/>
  <c r="BP74" i="12" s="1"/>
  <c r="BR74" i="12" a="1"/>
  <c r="BR74" i="12" s="1"/>
  <c r="BT74" i="12" a="1"/>
  <c r="BT74" i="12" s="1"/>
  <c r="BV74" i="12" a="1"/>
  <c r="BV74" i="12" s="1"/>
  <c r="BX74" i="12" a="1"/>
  <c r="BX74" i="12" s="1"/>
  <c r="BZ74" i="12" a="1"/>
  <c r="BZ74" i="12" s="1"/>
  <c r="CB74" i="12" a="1"/>
  <c r="CB74" i="12" s="1"/>
  <c r="CD74" i="12" a="1"/>
  <c r="CD74" i="12" s="1"/>
  <c r="CF74" i="12" a="1"/>
  <c r="CF74" i="12" s="1"/>
  <c r="CH74" i="12" a="1"/>
  <c r="CH74" i="12" s="1"/>
  <c r="AL75" i="12" a="1"/>
  <c r="AL75" i="12" s="1"/>
  <c r="AN75" i="12" a="1"/>
  <c r="AN75" i="12" s="1"/>
  <c r="AP75" i="12" a="1"/>
  <c r="AP75" i="12" s="1"/>
  <c r="AR75" i="12" a="1"/>
  <c r="AR75" i="12" s="1"/>
  <c r="AT75" i="12" a="1"/>
  <c r="AT75" i="12" s="1"/>
  <c r="AV75" i="12" a="1"/>
  <c r="AV75" i="12" s="1"/>
  <c r="AX75" i="12" a="1"/>
  <c r="AX75" i="12" s="1"/>
  <c r="AZ75" i="12" a="1"/>
  <c r="AZ75" i="12" s="1"/>
  <c r="BB75" i="12" a="1"/>
  <c r="BB75" i="12" s="1"/>
  <c r="BD75" i="12" a="1"/>
  <c r="BD75" i="12" s="1"/>
  <c r="BF75" i="12" a="1"/>
  <c r="BF75" i="12" s="1"/>
  <c r="BH75" i="12" a="1"/>
  <c r="BH75" i="12" s="1"/>
  <c r="BJ75" i="12" a="1"/>
  <c r="BJ75" i="12" s="1"/>
  <c r="BL75" i="12" a="1"/>
  <c r="BL75" i="12" s="1"/>
  <c r="BN75" i="12" a="1"/>
  <c r="BN75" i="12" s="1"/>
  <c r="BP75" i="12" a="1"/>
  <c r="BP75" i="12" s="1"/>
  <c r="BR75" i="12" a="1"/>
  <c r="BR75" i="12" s="1"/>
  <c r="BT75" i="12" a="1"/>
  <c r="BT75" i="12" s="1"/>
  <c r="BV75" i="12" a="1"/>
  <c r="BV75" i="12" s="1"/>
  <c r="BX75" i="12" a="1"/>
  <c r="BX75" i="12" s="1"/>
  <c r="BZ75" i="12" a="1"/>
  <c r="BZ75" i="12" s="1"/>
  <c r="CB75" i="12" a="1"/>
  <c r="CB75" i="12" s="1"/>
  <c r="CD75" i="12" a="1"/>
  <c r="CD75" i="12" s="1"/>
  <c r="CF75" i="12" a="1"/>
  <c r="CF75" i="12" s="1"/>
  <c r="CH75" i="12" a="1"/>
  <c r="CH75" i="12" s="1"/>
  <c r="AL76" i="12" a="1"/>
  <c r="AL76" i="12" s="1"/>
  <c r="AN76" i="12" a="1"/>
  <c r="AN76" i="12" s="1"/>
  <c r="AP76" i="12" a="1"/>
  <c r="AP76" i="12" s="1"/>
  <c r="AR76" i="12" a="1"/>
  <c r="AR76" i="12" s="1"/>
  <c r="AT76" i="12" a="1"/>
  <c r="AT76" i="12" s="1"/>
  <c r="AV76" i="12" a="1"/>
  <c r="AV76" i="12" s="1"/>
  <c r="AX76" i="12" a="1"/>
  <c r="AX76" i="12" s="1"/>
  <c r="AZ76" i="12" a="1"/>
  <c r="AZ76" i="12" s="1"/>
  <c r="BB76" i="12" a="1"/>
  <c r="BB76" i="12" s="1"/>
  <c r="BD76" i="12" a="1"/>
  <c r="BD76" i="12" s="1"/>
  <c r="BF76" i="12" a="1"/>
  <c r="BF76" i="12" s="1"/>
  <c r="BH76" i="12" a="1"/>
  <c r="BH76" i="12" s="1"/>
  <c r="BJ76" i="12" a="1"/>
  <c r="BJ76" i="12" s="1"/>
  <c r="BL76" i="12" a="1"/>
  <c r="BL76" i="12" s="1"/>
  <c r="BN76" i="12" a="1"/>
  <c r="BN76" i="12" s="1"/>
  <c r="BP76" i="12" a="1"/>
  <c r="BP76" i="12" s="1"/>
  <c r="BR76" i="12" a="1"/>
  <c r="BR76" i="12" s="1"/>
  <c r="BT76" i="12" a="1"/>
  <c r="BT76" i="12" s="1"/>
  <c r="BV76" i="12" a="1"/>
  <c r="BV76" i="12" s="1"/>
  <c r="BX76" i="12" a="1"/>
  <c r="BX76" i="12" s="1"/>
  <c r="BZ76" i="12" a="1"/>
  <c r="BZ76" i="12" s="1"/>
  <c r="CB76" i="12" a="1"/>
  <c r="CB76" i="12" s="1"/>
  <c r="CD76" i="12" a="1"/>
  <c r="CD76" i="12" s="1"/>
  <c r="CF76" i="12" a="1"/>
  <c r="CF76" i="12" s="1"/>
  <c r="CH76" i="12" a="1"/>
  <c r="CH76" i="12" s="1"/>
  <c r="AL77" i="12" a="1"/>
  <c r="AL77" i="12" s="1"/>
  <c r="AN77" i="12" a="1"/>
  <c r="AN77" i="12" s="1"/>
  <c r="AP77" i="12" a="1"/>
  <c r="AP77" i="12" s="1"/>
  <c r="AR77" i="12" a="1"/>
  <c r="AR77" i="12" s="1"/>
  <c r="AT77" i="12" a="1"/>
  <c r="AT77" i="12" s="1"/>
  <c r="AV77" i="12" a="1"/>
  <c r="AV77" i="12" s="1"/>
  <c r="AX77" i="12" a="1"/>
  <c r="AX77" i="12" s="1"/>
  <c r="AZ77" i="12" a="1"/>
  <c r="AZ77" i="12" s="1"/>
  <c r="BB77" i="12" a="1"/>
  <c r="BB77" i="12" s="1"/>
  <c r="BD77" i="12" a="1"/>
  <c r="BD77" i="12" s="1"/>
  <c r="BF77" i="12" a="1"/>
  <c r="BF77" i="12" s="1"/>
  <c r="BH77" i="12" a="1"/>
  <c r="BH77" i="12" s="1"/>
  <c r="BJ77" i="12" a="1"/>
  <c r="BJ77" i="12" s="1"/>
  <c r="BL77" i="12" a="1"/>
  <c r="BL77" i="12" s="1"/>
  <c r="BN77" i="12" a="1"/>
  <c r="BN77" i="12" s="1"/>
  <c r="BP77" i="12" a="1"/>
  <c r="BP77" i="12" s="1"/>
  <c r="BR77" i="12" a="1"/>
  <c r="BR77" i="12" s="1"/>
  <c r="BT77" i="12" a="1"/>
  <c r="BT77" i="12" s="1"/>
  <c r="BV77" i="12" a="1"/>
  <c r="BV77" i="12" s="1"/>
  <c r="BX77" i="12" a="1"/>
  <c r="BX77" i="12" s="1"/>
  <c r="BZ77" i="12" a="1"/>
  <c r="BZ77" i="12" s="1"/>
  <c r="CB77" i="12" a="1"/>
  <c r="CB77" i="12" s="1"/>
  <c r="CD77" i="12" a="1"/>
  <c r="CD77" i="12" s="1"/>
  <c r="CF77" i="12" a="1"/>
  <c r="CF77" i="12" s="1"/>
  <c r="CH77" i="12" a="1"/>
  <c r="CH77" i="12" s="1"/>
  <c r="AL78" i="12" a="1"/>
  <c r="AL78" i="12" s="1"/>
  <c r="AN78" i="12" a="1"/>
  <c r="AN78" i="12" s="1"/>
  <c r="AP78" i="12" a="1"/>
  <c r="AP78" i="12" s="1"/>
  <c r="AR78" i="12" a="1"/>
  <c r="AR78" i="12" s="1"/>
  <c r="AT78" i="12" a="1"/>
  <c r="AT78" i="12" s="1"/>
  <c r="AV78" i="12" a="1"/>
  <c r="AV78" i="12" s="1"/>
  <c r="AX78" i="12" a="1"/>
  <c r="AX78" i="12" s="1"/>
  <c r="AZ78" i="12" a="1"/>
  <c r="AZ78" i="12" s="1"/>
  <c r="BB78" i="12" a="1"/>
  <c r="BB78" i="12" s="1"/>
  <c r="BD78" i="12" a="1"/>
  <c r="BD78" i="12" s="1"/>
  <c r="BF78" i="12" a="1"/>
  <c r="BF78" i="12" s="1"/>
  <c r="BH78" i="12" a="1"/>
  <c r="BH78" i="12" s="1"/>
  <c r="BJ78" i="12" a="1"/>
  <c r="BJ78" i="12" s="1"/>
  <c r="BL78" i="12" a="1"/>
  <c r="BL78" i="12" s="1"/>
  <c r="BN78" i="12" a="1"/>
  <c r="BN78" i="12" s="1"/>
  <c r="BP78" i="12" a="1"/>
  <c r="BP78" i="12" s="1"/>
  <c r="BR78" i="12" a="1"/>
  <c r="BR78" i="12" s="1"/>
  <c r="BT78" i="12" a="1"/>
  <c r="BT78" i="12" s="1"/>
  <c r="BV78" i="12" a="1"/>
  <c r="BV78" i="12" s="1"/>
  <c r="BX78" i="12" a="1"/>
  <c r="BX78" i="12" s="1"/>
  <c r="BZ78" i="12" a="1"/>
  <c r="BZ78" i="12" s="1"/>
  <c r="CB78" i="12" a="1"/>
  <c r="CB78" i="12" s="1"/>
  <c r="CD78" i="12" a="1"/>
  <c r="CD78" i="12" s="1"/>
  <c r="CF78" i="12" a="1"/>
  <c r="CF78" i="12" s="1"/>
  <c r="CH78" i="12" a="1"/>
  <c r="CH78" i="12" s="1"/>
  <c r="AL79" i="12" a="1"/>
  <c r="AL79" i="12" s="1"/>
  <c r="AN79" i="12" a="1"/>
  <c r="AN79" i="12" s="1"/>
  <c r="AP79" i="12" a="1"/>
  <c r="AP79" i="12" s="1"/>
  <c r="AR79" i="12" a="1"/>
  <c r="AR79" i="12" s="1"/>
  <c r="AT79" i="12" a="1"/>
  <c r="AT79" i="12" s="1"/>
  <c r="AV79" i="12" a="1"/>
  <c r="AV79" i="12" s="1"/>
  <c r="AX79" i="12" a="1"/>
  <c r="AX79" i="12" s="1"/>
  <c r="AZ79" i="12" a="1"/>
  <c r="AZ79" i="12" s="1"/>
  <c r="BB79" i="12" a="1"/>
  <c r="BB79" i="12" s="1"/>
  <c r="BD79" i="12" a="1"/>
  <c r="BD79" i="12" s="1"/>
  <c r="BF79" i="12" a="1"/>
  <c r="BF79" i="12" s="1"/>
  <c r="BH79" i="12" a="1"/>
  <c r="BH79" i="12" s="1"/>
  <c r="BJ79" i="12" a="1"/>
  <c r="BJ79" i="12" s="1"/>
  <c r="BL79" i="12" a="1"/>
  <c r="BL79" i="12" s="1"/>
  <c r="BN79" i="12" a="1"/>
  <c r="BN79" i="12" s="1"/>
  <c r="BP79" i="12" a="1"/>
  <c r="BP79" i="12" s="1"/>
  <c r="BR79" i="12" a="1"/>
  <c r="BR79" i="12" s="1"/>
  <c r="BT79" i="12" a="1"/>
  <c r="BT79" i="12" s="1"/>
  <c r="BV79" i="12" a="1"/>
  <c r="BV79" i="12" s="1"/>
  <c r="BX79" i="12" a="1"/>
  <c r="BX79" i="12" s="1"/>
  <c r="BZ79" i="12" a="1"/>
  <c r="BZ79" i="12" s="1"/>
  <c r="CB79" i="12" a="1"/>
  <c r="CB79" i="12" s="1"/>
  <c r="CD79" i="12" a="1"/>
  <c r="CD79" i="12" s="1"/>
  <c r="CF79" i="12" a="1"/>
  <c r="CF79" i="12" s="1"/>
  <c r="CH79" i="12" a="1"/>
  <c r="CH79" i="12" s="1"/>
  <c r="AL80" i="12" a="1"/>
  <c r="AL80" i="12" s="1"/>
  <c r="AN80" i="12" a="1"/>
  <c r="AN80" i="12" s="1"/>
  <c r="AP80" i="12" a="1"/>
  <c r="AP80" i="12" s="1"/>
  <c r="AR80" i="12" a="1"/>
  <c r="AR80" i="12" s="1"/>
  <c r="AT80" i="12" a="1"/>
  <c r="AT80" i="12" s="1"/>
  <c r="AV80" i="12" a="1"/>
  <c r="AV80" i="12" s="1"/>
  <c r="AX80" i="12" a="1"/>
  <c r="AX80" i="12" s="1"/>
  <c r="AZ80" i="12" a="1"/>
  <c r="AZ80" i="12" s="1"/>
  <c r="BB80" i="12" a="1"/>
  <c r="BB80" i="12" s="1"/>
  <c r="BD80" i="12" a="1"/>
  <c r="BD80" i="12" s="1"/>
  <c r="BF80" i="12" a="1"/>
  <c r="BF80" i="12" s="1"/>
  <c r="BH80" i="12" a="1"/>
  <c r="BH80" i="12" s="1"/>
  <c r="BJ80" i="12" a="1"/>
  <c r="BJ80" i="12" s="1"/>
  <c r="BL80" i="12" a="1"/>
  <c r="BL80" i="12" s="1"/>
  <c r="BN80" i="12" a="1"/>
  <c r="BN80" i="12" s="1"/>
  <c r="BP80" i="12" a="1"/>
  <c r="BP80" i="12" s="1"/>
  <c r="BR80" i="12" a="1"/>
  <c r="BR80" i="12" s="1"/>
  <c r="BT80" i="12" a="1"/>
  <c r="BT80" i="12" s="1"/>
  <c r="BV80" i="12" a="1"/>
  <c r="BV80" i="12" s="1"/>
  <c r="BX80" i="12" a="1"/>
  <c r="BX80" i="12" s="1"/>
  <c r="BZ80" i="12" a="1"/>
  <c r="BZ80" i="12" s="1"/>
  <c r="CB80" i="12" a="1"/>
  <c r="CB80" i="12" s="1"/>
  <c r="CD80" i="12" a="1"/>
  <c r="CD80" i="12" s="1"/>
  <c r="CF80" i="12" a="1"/>
  <c r="CF80" i="12" s="1"/>
  <c r="CH80" i="12" a="1"/>
  <c r="CH80" i="12" s="1"/>
  <c r="AL81" i="12" a="1"/>
  <c r="AL81" i="12" s="1"/>
  <c r="AN81" i="12" a="1"/>
  <c r="AN81" i="12" s="1"/>
  <c r="AP81" i="12" a="1"/>
  <c r="AP81" i="12" s="1"/>
  <c r="AR81" i="12" a="1"/>
  <c r="AR81" i="12" s="1"/>
  <c r="AT81" i="12" a="1"/>
  <c r="AT81" i="12" s="1"/>
  <c r="AV81" i="12" a="1"/>
  <c r="AV81" i="12" s="1"/>
  <c r="AX81" i="12" a="1"/>
  <c r="AX81" i="12" s="1"/>
  <c r="AZ81" i="12" a="1"/>
  <c r="AZ81" i="12" s="1"/>
  <c r="BB81" i="12" a="1"/>
  <c r="BB81" i="12" s="1"/>
  <c r="BD81" i="12" a="1"/>
  <c r="BD81" i="12" s="1"/>
  <c r="BF81" i="12" a="1"/>
  <c r="BF81" i="12" s="1"/>
  <c r="BH81" i="12" a="1"/>
  <c r="BH81" i="12" s="1"/>
  <c r="BJ81" i="12" a="1"/>
  <c r="BJ81" i="12" s="1"/>
  <c r="BL81" i="12" a="1"/>
  <c r="BL81" i="12" s="1"/>
  <c r="BN81" i="12" a="1"/>
  <c r="BN81" i="12" s="1"/>
  <c r="BP81" i="12" a="1"/>
  <c r="BP81" i="12" s="1"/>
  <c r="BR81" i="12" a="1"/>
  <c r="BR81" i="12" s="1"/>
  <c r="BT81" i="12" a="1"/>
  <c r="BT81" i="12" s="1"/>
  <c r="BV81" i="12" a="1"/>
  <c r="BV81" i="12" s="1"/>
  <c r="BX81" i="12" a="1"/>
  <c r="BX81" i="12" s="1"/>
  <c r="BZ81" i="12" a="1"/>
  <c r="BZ81" i="12" s="1"/>
  <c r="CB81" i="12" a="1"/>
  <c r="CB81" i="12" s="1"/>
  <c r="CD81" i="12" a="1"/>
  <c r="CD81" i="12" s="1"/>
  <c r="CF81" i="12" a="1"/>
  <c r="CF81" i="12" s="1"/>
  <c r="CH81" i="12" a="1"/>
  <c r="CH81" i="12" s="1"/>
  <c r="AL82" i="12" a="1"/>
  <c r="AL82" i="12" s="1"/>
  <c r="AN82" i="12" a="1"/>
  <c r="AN82" i="12" s="1"/>
  <c r="AP82" i="12" a="1"/>
  <c r="AP82" i="12" s="1"/>
  <c r="AR82" i="12" a="1"/>
  <c r="AR82" i="12" s="1"/>
  <c r="AT82" i="12" a="1"/>
  <c r="AT82" i="12" s="1"/>
  <c r="AV82" i="12" a="1"/>
  <c r="AV82" i="12" s="1"/>
  <c r="AX82" i="12" a="1"/>
  <c r="AX82" i="12" s="1"/>
  <c r="AZ82" i="12" a="1"/>
  <c r="AZ82" i="12" s="1"/>
  <c r="BB82" i="12" a="1"/>
  <c r="BB82" i="12" s="1"/>
  <c r="BD82" i="12" a="1"/>
  <c r="BD82" i="12" s="1"/>
  <c r="BF82" i="12" a="1"/>
  <c r="BF82" i="12" s="1"/>
  <c r="BH82" i="12" a="1"/>
  <c r="BH82" i="12" s="1"/>
  <c r="BJ82" i="12" a="1"/>
  <c r="BJ82" i="12" s="1"/>
  <c r="BL82" i="12" a="1"/>
  <c r="BL82" i="12" s="1"/>
  <c r="BN82" i="12" a="1"/>
  <c r="BN82" i="12" s="1"/>
  <c r="BP82" i="12" a="1"/>
  <c r="BP82" i="12" s="1"/>
  <c r="BR82" i="12" a="1"/>
  <c r="BR82" i="12" s="1"/>
  <c r="BT82" i="12" a="1"/>
  <c r="BT82" i="12" s="1"/>
  <c r="BV82" i="12" a="1"/>
  <c r="BV82" i="12" s="1"/>
  <c r="BX82" i="12" a="1"/>
  <c r="BX82" i="12" s="1"/>
  <c r="BZ82" i="12" a="1"/>
  <c r="BZ82" i="12" s="1"/>
  <c r="CB82" i="12" a="1"/>
  <c r="CB82" i="12" s="1"/>
  <c r="CD82" i="12" a="1"/>
  <c r="CD82" i="12" s="1"/>
  <c r="CF82" i="12" a="1"/>
  <c r="CF82" i="12" s="1"/>
  <c r="CH82" i="12" a="1"/>
  <c r="CH82" i="12" s="1"/>
  <c r="AL83" i="12" a="1"/>
  <c r="AL83" i="12" s="1"/>
  <c r="AN83" i="12" a="1"/>
  <c r="AN83" i="12" s="1"/>
  <c r="AP83" i="12" a="1"/>
  <c r="AP83" i="12" s="1"/>
  <c r="AR83" i="12" a="1"/>
  <c r="AR83" i="12" s="1"/>
  <c r="AT83" i="12" a="1"/>
  <c r="AT83" i="12" s="1"/>
  <c r="AV83" i="12" a="1"/>
  <c r="AV83" i="12" s="1"/>
  <c r="AX83" i="12" a="1"/>
  <c r="AX83" i="12" s="1"/>
  <c r="AZ83" i="12" a="1"/>
  <c r="AZ83" i="12" s="1"/>
  <c r="BB83" i="12" a="1"/>
  <c r="BB83" i="12" s="1"/>
  <c r="BD83" i="12" a="1"/>
  <c r="BD83" i="12" s="1"/>
  <c r="BF83" i="12" a="1"/>
  <c r="BF83" i="12" s="1"/>
  <c r="BH83" i="12" a="1"/>
  <c r="BH83" i="12" s="1"/>
  <c r="BJ83" i="12" a="1"/>
  <c r="BJ83" i="12" s="1"/>
  <c r="BL83" i="12" a="1"/>
  <c r="BL83" i="12" s="1"/>
  <c r="BN83" i="12" a="1"/>
  <c r="BN83" i="12" s="1"/>
  <c r="BP83" i="12" a="1"/>
  <c r="BP83" i="12" s="1"/>
  <c r="BR83" i="12" a="1"/>
  <c r="BR83" i="12" s="1"/>
  <c r="BT83" i="12" a="1"/>
  <c r="BT83" i="12" s="1"/>
  <c r="BV83" i="12" a="1"/>
  <c r="BV83" i="12" s="1"/>
  <c r="BX83" i="12" a="1"/>
  <c r="BX83" i="12" s="1"/>
  <c r="BZ83" i="12" a="1"/>
  <c r="BZ83" i="12" s="1"/>
  <c r="CB83" i="12" a="1"/>
  <c r="CB83" i="12" s="1"/>
  <c r="CD83" i="12" a="1"/>
  <c r="CD83" i="12" s="1"/>
  <c r="CF83" i="12" a="1"/>
  <c r="CF83" i="12" s="1"/>
  <c r="CH83" i="12" a="1"/>
  <c r="CH83" i="12" s="1"/>
  <c r="AL84" i="12" a="1"/>
  <c r="AL84" i="12" s="1"/>
  <c r="AN84" i="12" a="1"/>
  <c r="AN84" i="12" s="1"/>
  <c r="AP84" i="12" a="1"/>
  <c r="AP84" i="12" s="1"/>
  <c r="AR84" i="12" a="1"/>
  <c r="AR84" i="12" s="1"/>
  <c r="AT84" i="12" a="1"/>
  <c r="AT84" i="12" s="1"/>
  <c r="AV84" i="12" a="1"/>
  <c r="AV84" i="12" s="1"/>
  <c r="AX84" i="12" a="1"/>
  <c r="AX84" i="12" s="1"/>
  <c r="AZ84" i="12" a="1"/>
  <c r="AZ84" i="12" s="1"/>
  <c r="BB84" i="12" a="1"/>
  <c r="BB84" i="12" s="1"/>
  <c r="BD84" i="12" a="1"/>
  <c r="BD84" i="12" s="1"/>
  <c r="BF84" i="12" a="1"/>
  <c r="BF84" i="12" s="1"/>
  <c r="BH84" i="12" a="1"/>
  <c r="BH84" i="12" s="1"/>
  <c r="BJ84" i="12" a="1"/>
  <c r="BJ84" i="12" s="1"/>
  <c r="BL84" i="12" a="1"/>
  <c r="BL84" i="12" s="1"/>
  <c r="BN84" i="12" a="1"/>
  <c r="BN84" i="12" s="1"/>
  <c r="BP84" i="12" a="1"/>
  <c r="BP84" i="12" s="1"/>
  <c r="BR84" i="12" a="1"/>
  <c r="BR84" i="12" s="1"/>
  <c r="BT84" i="12" a="1"/>
  <c r="BT84" i="12" s="1"/>
  <c r="BV84" i="12" a="1"/>
  <c r="BV84" i="12" s="1"/>
  <c r="BX84" i="12" a="1"/>
  <c r="BX84" i="12" s="1"/>
  <c r="BZ84" i="12" a="1"/>
  <c r="BZ84" i="12" s="1"/>
  <c r="CB84" i="12" a="1"/>
  <c r="CB84" i="12" s="1"/>
  <c r="CD84" i="12" a="1"/>
  <c r="CD84" i="12" s="1"/>
  <c r="CF84" i="12" a="1"/>
  <c r="CF84" i="12" s="1"/>
  <c r="CH84" i="12" a="1"/>
  <c r="CH84" i="12" s="1"/>
  <c r="AL85" i="12" a="1"/>
  <c r="AL85" i="12" s="1"/>
  <c r="AN85" i="12" a="1"/>
  <c r="AN85" i="12" s="1"/>
  <c r="AP85" i="12" a="1"/>
  <c r="AP85" i="12" s="1"/>
  <c r="AR85" i="12" a="1"/>
  <c r="AR85" i="12" s="1"/>
  <c r="AT85" i="12" a="1"/>
  <c r="AT85" i="12" s="1"/>
  <c r="AV85" i="12" a="1"/>
  <c r="AV85" i="12" s="1"/>
  <c r="AX85" i="12" a="1"/>
  <c r="AX85" i="12" s="1"/>
  <c r="AZ85" i="12" a="1"/>
  <c r="AZ85" i="12" s="1"/>
  <c r="BB85" i="12" a="1"/>
  <c r="BB85" i="12" s="1"/>
  <c r="BD85" i="12" a="1"/>
  <c r="BD85" i="12" s="1"/>
  <c r="BF85" i="12" a="1"/>
  <c r="BF85" i="12" s="1"/>
  <c r="BH85" i="12" a="1"/>
  <c r="BH85" i="12" s="1"/>
  <c r="BJ85" i="12" a="1"/>
  <c r="BJ85" i="12" s="1"/>
  <c r="BL85" i="12" a="1"/>
  <c r="BL85" i="12" s="1"/>
  <c r="BN85" i="12" a="1"/>
  <c r="BN85" i="12" s="1"/>
  <c r="BP85" i="12" a="1"/>
  <c r="BP85" i="12" s="1"/>
  <c r="BR85" i="12" a="1"/>
  <c r="BR85" i="12" s="1"/>
  <c r="BT85" i="12" a="1"/>
  <c r="BT85" i="12" s="1"/>
  <c r="BV85" i="12" a="1"/>
  <c r="BV85" i="12" s="1"/>
  <c r="BX85" i="12" a="1"/>
  <c r="BX85" i="12" s="1"/>
  <c r="BZ85" i="12" a="1"/>
  <c r="BZ85" i="12" s="1"/>
  <c r="CB85" i="12" a="1"/>
  <c r="CB85" i="12" s="1"/>
  <c r="CD85" i="12" a="1"/>
  <c r="CD85" i="12" s="1"/>
  <c r="CF85" i="12" a="1"/>
  <c r="CF85" i="12" s="1"/>
  <c r="CH85" i="12" a="1"/>
  <c r="CH85" i="12" s="1"/>
  <c r="AL86" i="12" a="1"/>
  <c r="AL86" i="12" s="1"/>
  <c r="AN86" i="12" a="1"/>
  <c r="AN86" i="12" s="1"/>
  <c r="AP86" i="12" a="1"/>
  <c r="AP86" i="12" s="1"/>
  <c r="AR86" i="12" a="1"/>
  <c r="AR86" i="12" s="1"/>
  <c r="AT86" i="12" a="1"/>
  <c r="AT86" i="12" s="1"/>
  <c r="AV86" i="12" a="1"/>
  <c r="AV86" i="12" s="1"/>
  <c r="AX86" i="12" a="1"/>
  <c r="AX86" i="12" s="1"/>
  <c r="AZ86" i="12" a="1"/>
  <c r="AZ86" i="12" s="1"/>
  <c r="BB86" i="12" a="1"/>
  <c r="BB86" i="12" s="1"/>
  <c r="BD86" i="12" a="1"/>
  <c r="BD86" i="12" s="1"/>
  <c r="BF86" i="12" a="1"/>
  <c r="BF86" i="12" s="1"/>
  <c r="BH86" i="12" a="1"/>
  <c r="BH86" i="12" s="1"/>
  <c r="BJ86" i="12" a="1"/>
  <c r="BJ86" i="12" s="1"/>
  <c r="BL86" i="12" a="1"/>
  <c r="BL86" i="12" s="1"/>
  <c r="BN86" i="12" a="1"/>
  <c r="BN86" i="12" s="1"/>
  <c r="BP86" i="12" a="1"/>
  <c r="BP86" i="12" s="1"/>
  <c r="BR86" i="12" a="1"/>
  <c r="BR86" i="12" s="1"/>
  <c r="BT86" i="12" a="1"/>
  <c r="BT86" i="12" s="1"/>
  <c r="BV86" i="12" a="1"/>
  <c r="BV86" i="12" s="1"/>
  <c r="BX86" i="12" a="1"/>
  <c r="BX86" i="12" s="1"/>
  <c r="BZ86" i="12" a="1"/>
  <c r="BZ86" i="12" s="1"/>
  <c r="CB86" i="12" a="1"/>
  <c r="CB86" i="12" s="1"/>
  <c r="CD86" i="12" a="1"/>
  <c r="CD86" i="12" s="1"/>
  <c r="CF86" i="12" a="1"/>
  <c r="CF86" i="12" s="1"/>
  <c r="CH86" i="12" a="1"/>
  <c r="CH86" i="12" s="1"/>
  <c r="AL87" i="12" a="1"/>
  <c r="AL87" i="12" s="1"/>
  <c r="AN87" i="12" a="1"/>
  <c r="AN87" i="12" s="1"/>
  <c r="AP87" i="12" a="1"/>
  <c r="AP87" i="12" s="1"/>
  <c r="AR87" i="12" a="1"/>
  <c r="AR87" i="12" s="1"/>
  <c r="AT87" i="12" a="1"/>
  <c r="AT87" i="12" s="1"/>
  <c r="AV87" i="12" a="1"/>
  <c r="AV87" i="12" s="1"/>
  <c r="AX87" i="12" a="1"/>
  <c r="AX87" i="12" s="1"/>
  <c r="AZ87" i="12" a="1"/>
  <c r="AZ87" i="12" s="1"/>
  <c r="BB87" i="12" a="1"/>
  <c r="BB87" i="12" s="1"/>
  <c r="BD87" i="12" a="1"/>
  <c r="BD87" i="12" s="1"/>
  <c r="BF87" i="12" a="1"/>
  <c r="BF87" i="12" s="1"/>
  <c r="BH87" i="12" a="1"/>
  <c r="BH87" i="12" s="1"/>
  <c r="BJ87" i="12" a="1"/>
  <c r="BJ87" i="12" s="1"/>
  <c r="BL87" i="12" a="1"/>
  <c r="BL87" i="12" s="1"/>
  <c r="BN87" i="12" a="1"/>
  <c r="BN87" i="12" s="1"/>
  <c r="BP87" i="12" a="1"/>
  <c r="BP87" i="12" s="1"/>
  <c r="BR87" i="12" a="1"/>
  <c r="BR87" i="12" s="1"/>
  <c r="BT87" i="12" a="1"/>
  <c r="BT87" i="12" s="1"/>
  <c r="BV87" i="12" a="1"/>
  <c r="BV87" i="12" s="1"/>
  <c r="BX87" i="12" a="1"/>
  <c r="BX87" i="12" s="1"/>
  <c r="BZ87" i="12" a="1"/>
  <c r="BZ87" i="12" s="1"/>
  <c r="CB87" i="12" a="1"/>
  <c r="CB87" i="12" s="1"/>
  <c r="CD87" i="12" a="1"/>
  <c r="CD87" i="12" s="1"/>
  <c r="CF87" i="12" a="1"/>
  <c r="CF87" i="12" s="1"/>
  <c r="CH87" i="12" a="1"/>
  <c r="CH87" i="12" s="1"/>
  <c r="AL88" i="12" a="1"/>
  <c r="AL88" i="12" s="1"/>
  <c r="AN88" i="12" a="1"/>
  <c r="AN88" i="12" s="1"/>
  <c r="AP88" i="12" a="1"/>
  <c r="AP88" i="12" s="1"/>
  <c r="AR88" i="12" a="1"/>
  <c r="AR88" i="12" s="1"/>
  <c r="AT88" i="12" a="1"/>
  <c r="AT88" i="12" s="1"/>
  <c r="AV88" i="12" a="1"/>
  <c r="AV88" i="12" s="1"/>
  <c r="AX88" i="12" a="1"/>
  <c r="AX88" i="12" s="1"/>
  <c r="AZ88" i="12" a="1"/>
  <c r="AZ88" i="12" s="1"/>
  <c r="BB88" i="12" a="1"/>
  <c r="BB88" i="12" s="1"/>
  <c r="BD88" i="12" a="1"/>
  <c r="BD88" i="12" s="1"/>
  <c r="BF88" i="12" a="1"/>
  <c r="BF88" i="12" s="1"/>
  <c r="BH88" i="12" a="1"/>
  <c r="BH88" i="12" s="1"/>
  <c r="BJ88" i="12" a="1"/>
  <c r="BJ88" i="12" s="1"/>
  <c r="BL88" i="12" a="1"/>
  <c r="BL88" i="12" s="1"/>
  <c r="BN88" i="12" a="1"/>
  <c r="BN88" i="12" s="1"/>
  <c r="BP88" i="12" a="1"/>
  <c r="BP88" i="12" s="1"/>
  <c r="BR88" i="12" a="1"/>
  <c r="BR88" i="12" s="1"/>
  <c r="BT88" i="12" a="1"/>
  <c r="BT88" i="12" s="1"/>
  <c r="BV88" i="12" a="1"/>
  <c r="BV88" i="12" s="1"/>
  <c r="BX88" i="12" a="1"/>
  <c r="BX88" i="12" s="1"/>
  <c r="BZ88" i="12" a="1"/>
  <c r="BZ88" i="12" s="1"/>
  <c r="CB88" i="12" a="1"/>
  <c r="CB88" i="12" s="1"/>
  <c r="CD88" i="12" a="1"/>
  <c r="CD88" i="12" s="1"/>
  <c r="CF88" i="12" a="1"/>
  <c r="CF88" i="12" s="1"/>
  <c r="CH88" i="12" a="1"/>
  <c r="CH88" i="12" s="1"/>
  <c r="AL89" i="12" a="1"/>
  <c r="AL89" i="12" s="1"/>
  <c r="AN89" i="12" a="1"/>
  <c r="AN89" i="12" s="1"/>
  <c r="AP89" i="12" a="1"/>
  <c r="AP89" i="12" s="1"/>
  <c r="AR89" i="12" a="1"/>
  <c r="AR89" i="12" s="1"/>
  <c r="AT89" i="12" a="1"/>
  <c r="AT89" i="12" s="1"/>
  <c r="AV89" i="12" a="1"/>
  <c r="AV89" i="12" s="1"/>
  <c r="AX89" i="12" a="1"/>
  <c r="AX89" i="12" s="1"/>
  <c r="AZ89" i="12" a="1"/>
  <c r="AZ89" i="12" s="1"/>
  <c r="BB89" i="12" a="1"/>
  <c r="BB89" i="12" s="1"/>
  <c r="BD89" i="12" a="1"/>
  <c r="BD89" i="12" s="1"/>
  <c r="BF89" i="12" a="1"/>
  <c r="BF89" i="12" s="1"/>
  <c r="BH89" i="12" a="1"/>
  <c r="BH89" i="12" s="1"/>
  <c r="BJ89" i="12" a="1"/>
  <c r="BJ89" i="12" s="1"/>
  <c r="BL89" i="12" a="1"/>
  <c r="BL89" i="12" s="1"/>
  <c r="BN89" i="12" a="1"/>
  <c r="BN89" i="12" s="1"/>
  <c r="BP89" i="12" a="1"/>
  <c r="BP89" i="12" s="1"/>
  <c r="BR89" i="12" a="1"/>
  <c r="BR89" i="12" s="1"/>
  <c r="BT89" i="12" a="1"/>
  <c r="BT89" i="12" s="1"/>
  <c r="BV89" i="12" a="1"/>
  <c r="BV89" i="12" s="1"/>
  <c r="BX89" i="12" a="1"/>
  <c r="BX89" i="12" s="1"/>
  <c r="BZ89" i="12" a="1"/>
  <c r="BZ89" i="12" s="1"/>
  <c r="CB89" i="12" a="1"/>
  <c r="CB89" i="12" s="1"/>
  <c r="CD89" i="12" a="1"/>
  <c r="CD89" i="12" s="1"/>
  <c r="CF89" i="12" a="1"/>
  <c r="CF89" i="12" s="1"/>
  <c r="CH89" i="12" a="1"/>
  <c r="CH89" i="12" s="1"/>
  <c r="AL90" i="12" a="1"/>
  <c r="AL90" i="12" s="1"/>
  <c r="AN90" i="12" a="1"/>
  <c r="AN90" i="12" s="1"/>
  <c r="AP90" i="12" a="1"/>
  <c r="AP90" i="12" s="1"/>
  <c r="AR90" i="12" a="1"/>
  <c r="AR90" i="12" s="1"/>
  <c r="AT90" i="12" a="1"/>
  <c r="AT90" i="12" s="1"/>
  <c r="AV90" i="12" a="1"/>
  <c r="AV90" i="12" s="1"/>
  <c r="AX90" i="12" a="1"/>
  <c r="AX90" i="12" s="1"/>
  <c r="AZ90" i="12" a="1"/>
  <c r="AZ90" i="12" s="1"/>
  <c r="BB90" i="12" a="1"/>
  <c r="BB90" i="12" s="1"/>
  <c r="BD90" i="12" a="1"/>
  <c r="BD90" i="12" s="1"/>
  <c r="BF90" i="12" a="1"/>
  <c r="BF90" i="12" s="1"/>
  <c r="BH90" i="12" a="1"/>
  <c r="BH90" i="12" s="1"/>
  <c r="BJ90" i="12" a="1"/>
  <c r="BJ90" i="12" s="1"/>
  <c r="BL90" i="12" a="1"/>
  <c r="BL90" i="12" s="1"/>
  <c r="BN90" i="12" a="1"/>
  <c r="BN90" i="12" s="1"/>
  <c r="BP90" i="12" a="1"/>
  <c r="BP90" i="12" s="1"/>
  <c r="BR90" i="12" a="1"/>
  <c r="BR90" i="12" s="1"/>
  <c r="BT90" i="12" a="1"/>
  <c r="BT90" i="12" s="1"/>
  <c r="BV90" i="12" a="1"/>
  <c r="BV90" i="12" s="1"/>
  <c r="BX90" i="12" a="1"/>
  <c r="BX90" i="12" s="1"/>
  <c r="BZ90" i="12" a="1"/>
  <c r="BZ90" i="12" s="1"/>
  <c r="CB90" i="12" a="1"/>
  <c r="CB90" i="12" s="1"/>
  <c r="CD90" i="12" a="1"/>
  <c r="CD90" i="12" s="1"/>
  <c r="CF90" i="12" a="1"/>
  <c r="CF90" i="12" s="1"/>
  <c r="CH90" i="12" a="1"/>
  <c r="CH90" i="12" s="1"/>
  <c r="AL91" i="12" a="1"/>
  <c r="AL91" i="12" s="1"/>
  <c r="AN91" i="12" a="1"/>
  <c r="AN91" i="12" s="1"/>
  <c r="AP91" i="12" a="1"/>
  <c r="AP91" i="12" s="1"/>
  <c r="AR91" i="12" a="1"/>
  <c r="AR91" i="12" s="1"/>
  <c r="AT91" i="12" a="1"/>
  <c r="AT91" i="12" s="1"/>
  <c r="AV91" i="12" a="1"/>
  <c r="AV91" i="12" s="1"/>
  <c r="AX91" i="12" a="1"/>
  <c r="AX91" i="12" s="1"/>
  <c r="AZ91" i="12" a="1"/>
  <c r="AZ91" i="12" s="1"/>
  <c r="BB91" i="12" a="1"/>
  <c r="BB91" i="12" s="1"/>
  <c r="BD91" i="12" a="1"/>
  <c r="BD91" i="12" s="1"/>
  <c r="BF91" i="12" a="1"/>
  <c r="BF91" i="12" s="1"/>
  <c r="BH91" i="12" a="1"/>
  <c r="BH91" i="12" s="1"/>
  <c r="BJ91" i="12" a="1"/>
  <c r="BJ91" i="12" s="1"/>
  <c r="BL91" i="12" a="1"/>
  <c r="BL91" i="12" s="1"/>
  <c r="BN91" i="12" a="1"/>
  <c r="BN91" i="12" s="1"/>
  <c r="BP91" i="12" a="1"/>
  <c r="BP91" i="12" s="1"/>
  <c r="BR91" i="12" a="1"/>
  <c r="BR91" i="12" s="1"/>
  <c r="BT91" i="12" a="1"/>
  <c r="BT91" i="12" s="1"/>
  <c r="BV91" i="12" a="1"/>
  <c r="BV91" i="12" s="1"/>
  <c r="BX91" i="12" a="1"/>
  <c r="BX91" i="12" s="1"/>
  <c r="BZ91" i="12" a="1"/>
  <c r="BZ91" i="12" s="1"/>
  <c r="CB91" i="12" a="1"/>
  <c r="CB91" i="12" s="1"/>
  <c r="CD91" i="12" a="1"/>
  <c r="CD91" i="12" s="1"/>
  <c r="CF91" i="12" a="1"/>
  <c r="CF91" i="12" s="1"/>
  <c r="CH91" i="12" a="1"/>
  <c r="CH91" i="12" s="1"/>
  <c r="AL92" i="12" a="1"/>
  <c r="AL92" i="12" s="1"/>
  <c r="AN92" i="12" a="1"/>
  <c r="AN92" i="12" s="1"/>
  <c r="AP92" i="12" a="1"/>
  <c r="AP92" i="12" s="1"/>
  <c r="AR92" i="12" a="1"/>
  <c r="AR92" i="12" s="1"/>
  <c r="AT92" i="12" a="1"/>
  <c r="AT92" i="12" s="1"/>
  <c r="AV92" i="12" a="1"/>
  <c r="AV92" i="12" s="1"/>
  <c r="AX92" i="12" a="1"/>
  <c r="AX92" i="12" s="1"/>
  <c r="AZ92" i="12" a="1"/>
  <c r="AZ92" i="12" s="1"/>
  <c r="BB92" i="12" a="1"/>
  <c r="BB92" i="12" s="1"/>
  <c r="BD92" i="12" a="1"/>
  <c r="BD92" i="12" s="1"/>
  <c r="BF92" i="12" a="1"/>
  <c r="BF92" i="12" s="1"/>
  <c r="BH92" i="12" a="1"/>
  <c r="BH92" i="12" s="1"/>
  <c r="BJ92" i="12" a="1"/>
  <c r="BJ92" i="12" s="1"/>
  <c r="BL92" i="12" a="1"/>
  <c r="BL92" i="12" s="1"/>
  <c r="BN92" i="12" a="1"/>
  <c r="BN92" i="12" s="1"/>
  <c r="BP92" i="12" a="1"/>
  <c r="BP92" i="12" s="1"/>
  <c r="BR92" i="12" a="1"/>
  <c r="BR92" i="12" s="1"/>
  <c r="BT92" i="12" a="1"/>
  <c r="BT92" i="12" s="1"/>
  <c r="BV92" i="12" a="1"/>
  <c r="BV92" i="12" s="1"/>
  <c r="BX92" i="12" a="1"/>
  <c r="BX92" i="12" s="1"/>
  <c r="BZ92" i="12" a="1"/>
  <c r="BZ92" i="12" s="1"/>
  <c r="CB92" i="12" a="1"/>
  <c r="CB92" i="12" s="1"/>
  <c r="CD92" i="12" a="1"/>
  <c r="CD92" i="12" s="1"/>
  <c r="CF92" i="12" a="1"/>
  <c r="CF92" i="12" s="1"/>
  <c r="CH92" i="12" a="1"/>
  <c r="CH92" i="12" s="1"/>
  <c r="AL93" i="12" a="1"/>
  <c r="AL93" i="12" s="1"/>
  <c r="AN93" i="12" a="1"/>
  <c r="AN93" i="12" s="1"/>
  <c r="AP93" i="12" a="1"/>
  <c r="AP93" i="12" s="1"/>
  <c r="AR93" i="12" a="1"/>
  <c r="AR93" i="12" s="1"/>
  <c r="AT93" i="12" a="1"/>
  <c r="AT93" i="12" s="1"/>
  <c r="AV93" i="12" a="1"/>
  <c r="AV93" i="12" s="1"/>
  <c r="AX93" i="12" a="1"/>
  <c r="AX93" i="12" s="1"/>
  <c r="AZ93" i="12" a="1"/>
  <c r="AZ93" i="12" s="1"/>
  <c r="BB93" i="12" a="1"/>
  <c r="BB93" i="12" s="1"/>
  <c r="BD93" i="12" a="1"/>
  <c r="BD93" i="12" s="1"/>
  <c r="BF93" i="12" a="1"/>
  <c r="BF93" i="12" s="1"/>
  <c r="BH93" i="12" a="1"/>
  <c r="BH93" i="12" s="1"/>
  <c r="BJ93" i="12" a="1"/>
  <c r="BJ93" i="12" s="1"/>
  <c r="BL93" i="12" a="1"/>
  <c r="BL93" i="12" s="1"/>
  <c r="BN93" i="12" a="1"/>
  <c r="BN93" i="12" s="1"/>
  <c r="BP93" i="12" a="1"/>
  <c r="BP93" i="12" s="1"/>
  <c r="BR93" i="12" a="1"/>
  <c r="BR93" i="12" s="1"/>
  <c r="BT93" i="12" a="1"/>
  <c r="BT93" i="12" s="1"/>
  <c r="BV93" i="12" a="1"/>
  <c r="BV93" i="12" s="1"/>
  <c r="BX93" i="12" a="1"/>
  <c r="BX93" i="12" s="1"/>
  <c r="BZ93" i="12" a="1"/>
  <c r="BZ93" i="12" s="1"/>
  <c r="CB93" i="12" a="1"/>
  <c r="CB93" i="12" s="1"/>
  <c r="CD93" i="12" a="1"/>
  <c r="CD93" i="12" s="1"/>
  <c r="CF93" i="12" a="1"/>
  <c r="CF93" i="12" s="1"/>
  <c r="CH93" i="12" a="1"/>
  <c r="CH93" i="12" s="1"/>
  <c r="AL94" i="12" a="1"/>
  <c r="AL94" i="12" s="1"/>
  <c r="AN94" i="12" a="1"/>
  <c r="AN94" i="12" s="1"/>
  <c r="AP94" i="12" a="1"/>
  <c r="AP94" i="12" s="1"/>
  <c r="AR94" i="12" a="1"/>
  <c r="AR94" i="12" s="1"/>
  <c r="AT94" i="12" a="1"/>
  <c r="AT94" i="12" s="1"/>
  <c r="AV94" i="12" a="1"/>
  <c r="AV94" i="12" s="1"/>
  <c r="AX94" i="12" a="1"/>
  <c r="AX94" i="12" s="1"/>
  <c r="AZ94" i="12" a="1"/>
  <c r="AZ94" i="12" s="1"/>
  <c r="BB94" i="12" a="1"/>
  <c r="BB94" i="12" s="1"/>
  <c r="BD94" i="12" a="1"/>
  <c r="BD94" i="12" s="1"/>
  <c r="BF94" i="12" a="1"/>
  <c r="BF94" i="12" s="1"/>
  <c r="BH94" i="12" a="1"/>
  <c r="BH94" i="12" s="1"/>
  <c r="BJ94" i="12" a="1"/>
  <c r="BJ94" i="12" s="1"/>
  <c r="BL94" i="12" a="1"/>
  <c r="BL94" i="12" s="1"/>
  <c r="BN94" i="12" a="1"/>
  <c r="BN94" i="12" s="1"/>
  <c r="BP94" i="12" a="1"/>
  <c r="BP94" i="12" s="1"/>
  <c r="BR94" i="12" a="1"/>
  <c r="BR94" i="12" s="1"/>
  <c r="BT94" i="12" a="1"/>
  <c r="BT94" i="12" s="1"/>
  <c r="BV94" i="12" a="1"/>
  <c r="BV94" i="12" s="1"/>
  <c r="BX94" i="12" a="1"/>
  <c r="BX94" i="12" s="1"/>
  <c r="BZ94" i="12" a="1"/>
  <c r="BZ94" i="12" s="1"/>
  <c r="CB94" i="12" a="1"/>
  <c r="CB94" i="12" s="1"/>
  <c r="CD94" i="12" a="1"/>
  <c r="CD94" i="12" s="1"/>
  <c r="CF94" i="12" a="1"/>
  <c r="CF94" i="12" s="1"/>
  <c r="CH94" i="12" a="1"/>
  <c r="CH94" i="12" s="1"/>
  <c r="AL95" i="12" a="1"/>
  <c r="AL95" i="12" s="1"/>
  <c r="AN95" i="12" a="1"/>
  <c r="AN95" i="12" s="1"/>
  <c r="AP95" i="12" a="1"/>
  <c r="AP95" i="12" s="1"/>
  <c r="AR95" i="12" a="1"/>
  <c r="AR95" i="12" s="1"/>
  <c r="AT95" i="12" a="1"/>
  <c r="AT95" i="12" s="1"/>
  <c r="AV95" i="12" a="1"/>
  <c r="AV95" i="12" s="1"/>
  <c r="AX95" i="12" a="1"/>
  <c r="AX95" i="12" s="1"/>
  <c r="AZ95" i="12" a="1"/>
  <c r="AZ95" i="12" s="1"/>
  <c r="BB95" i="12" a="1"/>
  <c r="BB95" i="12" s="1"/>
  <c r="BD95" i="12" a="1"/>
  <c r="BD95" i="12" s="1"/>
  <c r="BF95" i="12" a="1"/>
  <c r="BF95" i="12" s="1"/>
  <c r="BH95" i="12" a="1"/>
  <c r="BH95" i="12" s="1"/>
  <c r="BJ95" i="12" a="1"/>
  <c r="BJ95" i="12" s="1"/>
  <c r="BL95" i="12" a="1"/>
  <c r="BL95" i="12" s="1"/>
  <c r="BN95" i="12" a="1"/>
  <c r="BN95" i="12" s="1"/>
  <c r="BP95" i="12" a="1"/>
  <c r="BP95" i="12" s="1"/>
  <c r="BR95" i="12" a="1"/>
  <c r="BR95" i="12" s="1"/>
  <c r="BT95" i="12" a="1"/>
  <c r="BT95" i="12" s="1"/>
  <c r="BV95" i="12" a="1"/>
  <c r="BV95" i="12" s="1"/>
  <c r="BX95" i="12" a="1"/>
  <c r="BX95" i="12" s="1"/>
  <c r="BZ95" i="12" a="1"/>
  <c r="BZ95" i="12" s="1"/>
  <c r="CB95" i="12" a="1"/>
  <c r="CB95" i="12" s="1"/>
  <c r="CD95" i="12" a="1"/>
  <c r="CD95" i="12" s="1"/>
  <c r="CF95" i="12" a="1"/>
  <c r="CF95" i="12" s="1"/>
  <c r="CH95" i="12" a="1"/>
  <c r="CH95" i="12" s="1"/>
  <c r="AL96" i="12" a="1"/>
  <c r="AL96" i="12" s="1"/>
  <c r="AN96" i="12" a="1"/>
  <c r="AN96" i="12" s="1"/>
  <c r="AP96" i="12" a="1"/>
  <c r="AP96" i="12" s="1"/>
  <c r="AR96" i="12" a="1"/>
  <c r="AR96" i="12" s="1"/>
  <c r="AT96" i="12" a="1"/>
  <c r="AT96" i="12" s="1"/>
  <c r="AV96" i="12" a="1"/>
  <c r="AV96" i="12" s="1"/>
  <c r="AX96" i="12" a="1"/>
  <c r="AX96" i="12" s="1"/>
  <c r="AZ96" i="12" a="1"/>
  <c r="AZ96" i="12" s="1"/>
  <c r="BB96" i="12" a="1"/>
  <c r="BB96" i="12" s="1"/>
  <c r="BD96" i="12" a="1"/>
  <c r="BD96" i="12" s="1"/>
  <c r="BF96" i="12" a="1"/>
  <c r="BF96" i="12" s="1"/>
  <c r="BH96" i="12" a="1"/>
  <c r="BH96" i="12" s="1"/>
  <c r="BJ96" i="12" a="1"/>
  <c r="BJ96" i="12" s="1"/>
  <c r="BL96" i="12" a="1"/>
  <c r="BL96" i="12" s="1"/>
  <c r="BN96" i="12" a="1"/>
  <c r="BN96" i="12" s="1"/>
  <c r="BP96" i="12" a="1"/>
  <c r="BP96" i="12" s="1"/>
  <c r="BR96" i="12" a="1"/>
  <c r="BR96" i="12" s="1"/>
  <c r="BT96" i="12" a="1"/>
  <c r="BT96" i="12" s="1"/>
  <c r="BV96" i="12" a="1"/>
  <c r="BV96" i="12" s="1"/>
  <c r="BX96" i="12" a="1"/>
  <c r="BX96" i="12" s="1"/>
  <c r="BZ96" i="12" a="1"/>
  <c r="BZ96" i="12" s="1"/>
  <c r="CB96" i="12" a="1"/>
  <c r="CB96" i="12" s="1"/>
  <c r="CD96" i="12" a="1"/>
  <c r="CD96" i="12" s="1"/>
  <c r="CF96" i="12" a="1"/>
  <c r="CF96" i="12" s="1"/>
  <c r="CH96" i="12" a="1"/>
  <c r="CH96" i="12" s="1"/>
  <c r="AL97" i="12" a="1"/>
  <c r="AL97" i="12" s="1"/>
  <c r="AN97" i="12" a="1"/>
  <c r="AN97" i="12" s="1"/>
  <c r="AP97" i="12" a="1"/>
  <c r="AP97" i="12" s="1"/>
  <c r="AR97" i="12" a="1"/>
  <c r="AR97" i="12" s="1"/>
  <c r="AT97" i="12" a="1"/>
  <c r="AT97" i="12" s="1"/>
  <c r="AV97" i="12" a="1"/>
  <c r="AV97" i="12" s="1"/>
  <c r="AX97" i="12" a="1"/>
  <c r="AX97" i="12" s="1"/>
  <c r="AZ97" i="12" a="1"/>
  <c r="AZ97" i="12" s="1"/>
  <c r="BB97" i="12" a="1"/>
  <c r="BB97" i="12" s="1"/>
  <c r="BD97" i="12" a="1"/>
  <c r="BD97" i="12" s="1"/>
  <c r="BF97" i="12" a="1"/>
  <c r="BF97" i="12" s="1"/>
  <c r="BH97" i="12" a="1"/>
  <c r="BH97" i="12" s="1"/>
  <c r="BJ97" i="12" a="1"/>
  <c r="BJ97" i="12" s="1"/>
  <c r="BL97" i="12" a="1"/>
  <c r="BL97" i="12" s="1"/>
  <c r="BN97" i="12" a="1"/>
  <c r="BN97" i="12" s="1"/>
  <c r="BP97" i="12" a="1"/>
  <c r="BP97" i="12" s="1"/>
  <c r="BR97" i="12" a="1"/>
  <c r="BR97" i="12" s="1"/>
  <c r="BT97" i="12" a="1"/>
  <c r="BT97" i="12" s="1"/>
  <c r="BV97" i="12" a="1"/>
  <c r="BV97" i="12" s="1"/>
  <c r="BX97" i="12" a="1"/>
  <c r="BX97" i="12" s="1"/>
  <c r="BZ97" i="12" a="1"/>
  <c r="BZ97" i="12" s="1"/>
  <c r="CB97" i="12" a="1"/>
  <c r="CB97" i="12" s="1"/>
  <c r="CD97" i="12" a="1"/>
  <c r="CD97" i="12" s="1"/>
  <c r="CF97" i="12" a="1"/>
  <c r="CF97" i="12" s="1"/>
  <c r="CH97" i="12" a="1"/>
  <c r="CH97" i="12" s="1"/>
  <c r="AL98" i="12" a="1"/>
  <c r="AL98" i="12" s="1"/>
  <c r="AN98" i="12" a="1"/>
  <c r="AN98" i="12" s="1"/>
  <c r="AP98" i="12" a="1"/>
  <c r="AP98" i="12" s="1"/>
  <c r="AR98" i="12" a="1"/>
  <c r="AR98" i="12" s="1"/>
  <c r="AT98" i="12" a="1"/>
  <c r="AT98" i="12" s="1"/>
  <c r="AV98" i="12" a="1"/>
  <c r="AV98" i="12" s="1"/>
  <c r="AX98" i="12" a="1"/>
  <c r="AX98" i="12" s="1"/>
  <c r="AZ98" i="12" a="1"/>
  <c r="AZ98" i="12" s="1"/>
  <c r="BB98" i="12" a="1"/>
  <c r="BB98" i="12" s="1"/>
  <c r="BD98" i="12" a="1"/>
  <c r="BD98" i="12" s="1"/>
  <c r="BF98" i="12" a="1"/>
  <c r="BF98" i="12" s="1"/>
  <c r="BH98" i="12" a="1"/>
  <c r="BH98" i="12" s="1"/>
  <c r="BJ98" i="12" a="1"/>
  <c r="BJ98" i="12" s="1"/>
  <c r="BL98" i="12" a="1"/>
  <c r="BL98" i="12" s="1"/>
  <c r="BN98" i="12" a="1"/>
  <c r="BN98" i="12" s="1"/>
  <c r="BP98" i="12" a="1"/>
  <c r="BP98" i="12" s="1"/>
  <c r="BR98" i="12" a="1"/>
  <c r="BR98" i="12" s="1"/>
  <c r="BT98" i="12" a="1"/>
  <c r="BT98" i="12" s="1"/>
  <c r="BV98" i="12" a="1"/>
  <c r="BV98" i="12" s="1"/>
  <c r="BX98" i="12" a="1"/>
  <c r="BX98" i="12" s="1"/>
  <c r="BZ98" i="12" a="1"/>
  <c r="BZ98" i="12" s="1"/>
  <c r="CB98" i="12" a="1"/>
  <c r="CB98" i="12" s="1"/>
  <c r="CD98" i="12" a="1"/>
  <c r="CD98" i="12" s="1"/>
  <c r="CF98" i="12" a="1"/>
  <c r="CF98" i="12" s="1"/>
  <c r="CH98" i="12" a="1"/>
  <c r="CH98" i="12" s="1"/>
  <c r="AL99" i="12" a="1"/>
  <c r="AL99" i="12" s="1"/>
  <c r="AN99" i="12" a="1"/>
  <c r="AN99" i="12" s="1"/>
  <c r="AP99" i="12" a="1"/>
  <c r="AP99" i="12" s="1"/>
  <c r="AR99" i="12" a="1"/>
  <c r="AR99" i="12" s="1"/>
  <c r="AT99" i="12" a="1"/>
  <c r="AT99" i="12" s="1"/>
  <c r="AV99" i="12" a="1"/>
  <c r="AV99" i="12" s="1"/>
  <c r="AX99" i="12" a="1"/>
  <c r="AX99" i="12" s="1"/>
  <c r="AZ99" i="12" a="1"/>
  <c r="AZ99" i="12" s="1"/>
  <c r="BB99" i="12" a="1"/>
  <c r="BB99" i="12" s="1"/>
  <c r="BD99" i="12" a="1"/>
  <c r="BD99" i="12" s="1"/>
  <c r="BF99" i="12" a="1"/>
  <c r="BF99" i="12" s="1"/>
  <c r="BH99" i="12" a="1"/>
  <c r="BH99" i="12" s="1"/>
  <c r="BJ99" i="12" a="1"/>
  <c r="BJ99" i="12" s="1"/>
  <c r="BL99" i="12" a="1"/>
  <c r="BL99" i="12" s="1"/>
  <c r="BN99" i="12" a="1"/>
  <c r="BN99" i="12" s="1"/>
  <c r="BP99" i="12" a="1"/>
  <c r="BP99" i="12" s="1"/>
  <c r="BR99" i="12" a="1"/>
  <c r="BR99" i="12" s="1"/>
  <c r="BT99" i="12" a="1"/>
  <c r="BT99" i="12" s="1"/>
  <c r="BV99" i="12" a="1"/>
  <c r="BV99" i="12" s="1"/>
  <c r="BX99" i="12" a="1"/>
  <c r="BX99" i="12" s="1"/>
  <c r="BZ99" i="12" a="1"/>
  <c r="BZ99" i="12" s="1"/>
  <c r="CB99" i="12" a="1"/>
  <c r="CB99" i="12" s="1"/>
  <c r="CD99" i="12" a="1"/>
  <c r="CD99" i="12" s="1"/>
  <c r="CF99" i="12" a="1"/>
  <c r="CF99" i="12" s="1"/>
  <c r="CH99" i="12" a="1"/>
  <c r="CH99" i="12" s="1"/>
  <c r="AL100" i="12" a="1"/>
  <c r="AL100" i="12" s="1"/>
  <c r="AN100" i="12" a="1"/>
  <c r="AN100" i="12" s="1"/>
  <c r="AP100" i="12" a="1"/>
  <c r="AP100" i="12" s="1"/>
  <c r="AR100" i="12" a="1"/>
  <c r="AR100" i="12" s="1"/>
  <c r="AT100" i="12" a="1"/>
  <c r="AT100" i="12" s="1"/>
  <c r="AV100" i="12" a="1"/>
  <c r="AV100" i="12" s="1"/>
  <c r="AX100" i="12" a="1"/>
  <c r="AX100" i="12" s="1"/>
  <c r="AZ100" i="12" a="1"/>
  <c r="AZ100" i="12" s="1"/>
  <c r="BB100" i="12" a="1"/>
  <c r="BB100" i="12" s="1"/>
  <c r="BD100" i="12" a="1"/>
  <c r="BD100" i="12" s="1"/>
  <c r="BF100" i="12" a="1"/>
  <c r="BF100" i="12" s="1"/>
  <c r="BH100" i="12" a="1"/>
  <c r="BH100" i="12" s="1"/>
  <c r="BJ100" i="12" a="1"/>
  <c r="BJ100" i="12" s="1"/>
  <c r="BL100" i="12" a="1"/>
  <c r="BL100" i="12" s="1"/>
  <c r="BN100" i="12" a="1"/>
  <c r="BN100" i="12" s="1"/>
  <c r="BP100" i="12" a="1"/>
  <c r="BP100" i="12" s="1"/>
  <c r="BR100" i="12" a="1"/>
  <c r="BR100" i="12" s="1"/>
  <c r="BT100" i="12" a="1"/>
  <c r="BT100" i="12" s="1"/>
  <c r="BV100" i="12" a="1"/>
  <c r="BV100" i="12" s="1"/>
  <c r="BX100" i="12" a="1"/>
  <c r="BX100" i="12" s="1"/>
  <c r="BZ100" i="12" a="1"/>
  <c r="BZ100" i="12" s="1"/>
  <c r="CB100" i="12" a="1"/>
  <c r="CB100" i="12" s="1"/>
  <c r="CD100" i="12" a="1"/>
  <c r="CD100" i="12" s="1"/>
  <c r="CF100" i="12" a="1"/>
  <c r="CF100" i="12" s="1"/>
  <c r="CH100" i="12" a="1"/>
  <c r="CH100" i="12" s="1"/>
  <c r="AL101" i="12" a="1"/>
  <c r="AL101" i="12" s="1"/>
  <c r="AN101" i="12" a="1"/>
  <c r="AN101" i="12" s="1"/>
  <c r="AP101" i="12" a="1"/>
  <c r="AP101" i="12" s="1"/>
  <c r="AR101" i="12" a="1"/>
  <c r="AR101" i="12" s="1"/>
  <c r="AT101" i="12" a="1"/>
  <c r="AT101" i="12" s="1"/>
  <c r="AV101" i="12" a="1"/>
  <c r="AV101" i="12" s="1"/>
  <c r="AX101" i="12" a="1"/>
  <c r="AX101" i="12" s="1"/>
  <c r="AZ101" i="12" a="1"/>
  <c r="AZ101" i="12" s="1"/>
  <c r="BB101" i="12" a="1"/>
  <c r="BB101" i="12" s="1"/>
  <c r="BD101" i="12" a="1"/>
  <c r="BD101" i="12" s="1"/>
  <c r="BF101" i="12" a="1"/>
  <c r="BF101" i="12" s="1"/>
  <c r="BH101" i="12" a="1"/>
  <c r="BH101" i="12" s="1"/>
  <c r="BJ101" i="12" a="1"/>
  <c r="BJ101" i="12" s="1"/>
  <c r="BL101" i="12" a="1"/>
  <c r="BL101" i="12" s="1"/>
  <c r="BN101" i="12" a="1"/>
  <c r="BN101" i="12" s="1"/>
  <c r="BP101" i="12" a="1"/>
  <c r="BP101" i="12" s="1"/>
  <c r="BR101" i="12" a="1"/>
  <c r="BR101" i="12" s="1"/>
  <c r="BT101" i="12" a="1"/>
  <c r="BT101" i="12" s="1"/>
  <c r="BV101" i="12" a="1"/>
  <c r="BV101" i="12" s="1"/>
  <c r="BX101" i="12" a="1"/>
  <c r="BX101" i="12" s="1"/>
  <c r="BZ101" i="12" a="1"/>
  <c r="BZ101" i="12" s="1"/>
  <c r="CB101" i="12" a="1"/>
  <c r="CB101" i="12" s="1"/>
  <c r="CD101" i="12" a="1"/>
  <c r="CD101" i="12" s="1"/>
  <c r="CF101" i="12" a="1"/>
  <c r="CF101" i="12" s="1"/>
  <c r="CH101" i="12" a="1"/>
  <c r="CH101" i="12" s="1"/>
  <c r="AL102" i="12" a="1"/>
  <c r="AL102" i="12" s="1"/>
  <c r="AN102" i="12" a="1"/>
  <c r="AN102" i="12" s="1"/>
  <c r="AP102" i="12" a="1"/>
  <c r="AP102" i="12" s="1"/>
  <c r="AR102" i="12" a="1"/>
  <c r="AR102" i="12" s="1"/>
  <c r="AT102" i="12" a="1"/>
  <c r="AT102" i="12" s="1"/>
  <c r="AV102" i="12" a="1"/>
  <c r="AV102" i="12" s="1"/>
  <c r="AX102" i="12" a="1"/>
  <c r="AX102" i="12" s="1"/>
  <c r="AZ102" i="12" a="1"/>
  <c r="AZ102" i="12" s="1"/>
  <c r="BB102" i="12" a="1"/>
  <c r="BB102" i="12" s="1"/>
  <c r="BD102" i="12" a="1"/>
  <c r="BD102" i="12" s="1"/>
  <c r="BF102" i="12" a="1"/>
  <c r="BF102" i="12" s="1"/>
  <c r="BH102" i="12" a="1"/>
  <c r="BH102" i="12" s="1"/>
  <c r="BJ102" i="12" a="1"/>
  <c r="BJ102" i="12" s="1"/>
  <c r="BL102" i="12" a="1"/>
  <c r="BL102" i="12" s="1"/>
  <c r="BN102" i="12" a="1"/>
  <c r="BN102" i="12" s="1"/>
  <c r="BP102" i="12" a="1"/>
  <c r="BP102" i="12" s="1"/>
  <c r="BR102" i="12" a="1"/>
  <c r="BR102" i="12" s="1"/>
  <c r="BT102" i="12" a="1"/>
  <c r="BT102" i="12" s="1"/>
  <c r="BV102" i="12" a="1"/>
  <c r="BV102" i="12" s="1"/>
  <c r="BX102" i="12" a="1"/>
  <c r="BX102" i="12" s="1"/>
  <c r="BZ102" i="12" a="1"/>
  <c r="BZ102" i="12" s="1"/>
  <c r="CB102" i="12" a="1"/>
  <c r="CB102" i="12" s="1"/>
  <c r="CD102" i="12" a="1"/>
  <c r="CD102" i="12" s="1"/>
  <c r="CF102" i="12" a="1"/>
  <c r="CF102" i="12" s="1"/>
  <c r="CH102" i="12" a="1"/>
  <c r="CH102" i="12" s="1"/>
  <c r="AL103" i="12" a="1"/>
  <c r="AL103" i="12" s="1"/>
  <c r="AN103" i="12" a="1"/>
  <c r="AN103" i="12" s="1"/>
  <c r="AP103" i="12" a="1"/>
  <c r="AP103" i="12" s="1"/>
  <c r="AR103" i="12" a="1"/>
  <c r="AR103" i="12" s="1"/>
  <c r="AT103" i="12" a="1"/>
  <c r="AT103" i="12" s="1"/>
  <c r="AV103" i="12" a="1"/>
  <c r="AV103" i="12" s="1"/>
  <c r="AX103" i="12" a="1"/>
  <c r="AX103" i="12" s="1"/>
  <c r="AZ103" i="12" a="1"/>
  <c r="AZ103" i="12" s="1"/>
  <c r="BB103" i="12" a="1"/>
  <c r="BB103" i="12" s="1"/>
  <c r="BD103" i="12" a="1"/>
  <c r="BD103" i="12" s="1"/>
  <c r="BF103" i="12" a="1"/>
  <c r="BF103" i="12" s="1"/>
  <c r="BH103" i="12" a="1"/>
  <c r="BH103" i="12" s="1"/>
  <c r="BJ103" i="12" a="1"/>
  <c r="BJ103" i="12" s="1"/>
  <c r="BL103" i="12" a="1"/>
  <c r="BL103" i="12" s="1"/>
  <c r="BN103" i="12" a="1"/>
  <c r="BN103" i="12" s="1"/>
  <c r="BP103" i="12" a="1"/>
  <c r="BP103" i="12" s="1"/>
  <c r="BR103" i="12" a="1"/>
  <c r="BR103" i="12" s="1"/>
  <c r="BT103" i="12" a="1"/>
  <c r="BT103" i="12" s="1"/>
  <c r="BV103" i="12" a="1"/>
  <c r="BV103" i="12" s="1"/>
  <c r="BX103" i="12" a="1"/>
  <c r="BX103" i="12" s="1"/>
  <c r="BZ103" i="12" a="1"/>
  <c r="BZ103" i="12" s="1"/>
  <c r="CB103" i="12" a="1"/>
  <c r="CB103" i="12" s="1"/>
  <c r="CD103" i="12" a="1"/>
  <c r="CD103" i="12" s="1"/>
  <c r="CF103" i="12" a="1"/>
  <c r="CF103" i="12" s="1"/>
  <c r="CH103" i="12" a="1"/>
  <c r="CH103" i="12" s="1"/>
  <c r="AL104" i="12" a="1"/>
  <c r="AL104" i="12" s="1"/>
  <c r="AN104" i="12" a="1"/>
  <c r="AN104" i="12" s="1"/>
  <c r="AP104" i="12" a="1"/>
  <c r="AP104" i="12" s="1"/>
  <c r="AR104" i="12" a="1"/>
  <c r="AR104" i="12" s="1"/>
  <c r="AT104" i="12" a="1"/>
  <c r="AT104" i="12" s="1"/>
  <c r="AV104" i="12" a="1"/>
  <c r="AV104" i="12" s="1"/>
  <c r="AX104" i="12" a="1"/>
  <c r="AX104" i="12" s="1"/>
  <c r="AZ104" i="12" a="1"/>
  <c r="AZ104" i="12" s="1"/>
  <c r="BB104" i="12" a="1"/>
  <c r="BB104" i="12" s="1"/>
  <c r="BD104" i="12" a="1"/>
  <c r="BD104" i="12" s="1"/>
  <c r="BF104" i="12" a="1"/>
  <c r="BF104" i="12" s="1"/>
  <c r="BH104" i="12" a="1"/>
  <c r="BH104" i="12" s="1"/>
  <c r="BJ104" i="12" a="1"/>
  <c r="BJ104" i="12" s="1"/>
  <c r="BL104" i="12" a="1"/>
  <c r="BL104" i="12" s="1"/>
  <c r="BN104" i="12" a="1"/>
  <c r="BN104" i="12" s="1"/>
  <c r="BP104" i="12" a="1"/>
  <c r="BP104" i="12" s="1"/>
  <c r="BR104" i="12" a="1"/>
  <c r="BR104" i="12" s="1"/>
  <c r="BT104" i="12" a="1"/>
  <c r="BT104" i="12" s="1"/>
  <c r="BV104" i="12" a="1"/>
  <c r="BV104" i="12" s="1"/>
  <c r="BX104" i="12" a="1"/>
  <c r="BX104" i="12" s="1"/>
  <c r="BZ104" i="12" a="1"/>
  <c r="BZ104" i="12" s="1"/>
  <c r="CB104" i="12" a="1"/>
  <c r="CB104" i="12" s="1"/>
  <c r="CD104" i="12" a="1"/>
  <c r="CD104" i="12" s="1"/>
  <c r="CF104" i="12" a="1"/>
  <c r="CF104" i="12" s="1"/>
  <c r="CH104" i="12" a="1"/>
  <c r="CH104" i="12" s="1"/>
  <c r="AL105" i="12" a="1"/>
  <c r="AL105" i="12" s="1"/>
  <c r="AN105" i="12" a="1"/>
  <c r="AN105" i="12" s="1"/>
  <c r="AP105" i="12" a="1"/>
  <c r="AP105" i="12" s="1"/>
  <c r="AR105" i="12" a="1"/>
  <c r="AR105" i="12" s="1"/>
  <c r="AT105" i="12" a="1"/>
  <c r="AT105" i="12" s="1"/>
  <c r="AV105" i="12" a="1"/>
  <c r="AV105" i="12" s="1"/>
  <c r="AX105" i="12" a="1"/>
  <c r="AX105" i="12" s="1"/>
  <c r="AZ105" i="12" a="1"/>
  <c r="AZ105" i="12" s="1"/>
  <c r="BB105" i="12" a="1"/>
  <c r="BB105" i="12" s="1"/>
  <c r="BD105" i="12" a="1"/>
  <c r="BD105" i="12" s="1"/>
  <c r="BF105" i="12" a="1"/>
  <c r="BF105" i="12" s="1"/>
  <c r="BH105" i="12" a="1"/>
  <c r="BH105" i="12" s="1"/>
  <c r="BJ105" i="12" a="1"/>
  <c r="BJ105" i="12" s="1"/>
  <c r="BL105" i="12" a="1"/>
  <c r="BL105" i="12" s="1"/>
  <c r="BN105" i="12" a="1"/>
  <c r="BN105" i="12" s="1"/>
  <c r="BP105" i="12" a="1"/>
  <c r="BP105" i="12" s="1"/>
  <c r="BR105" i="12" a="1"/>
  <c r="BR105" i="12" s="1"/>
  <c r="BT105" i="12" a="1"/>
  <c r="BT105" i="12" s="1"/>
  <c r="BV105" i="12" a="1"/>
  <c r="BV105" i="12" s="1"/>
  <c r="BX105" i="12" a="1"/>
  <c r="BX105" i="12" s="1"/>
  <c r="BZ105" i="12" a="1"/>
  <c r="BZ105" i="12" s="1"/>
  <c r="CB105" i="12" a="1"/>
  <c r="CB105" i="12" s="1"/>
  <c r="CD105" i="12" a="1"/>
  <c r="CD105" i="12" s="1"/>
  <c r="CF105" i="12" a="1"/>
  <c r="CF105" i="12" s="1"/>
  <c r="CH105" i="12" a="1"/>
  <c r="CH105" i="12" s="1"/>
  <c r="AL106" i="12" a="1"/>
  <c r="AL106" i="12" s="1"/>
  <c r="AN106" i="12" a="1"/>
  <c r="AN106" i="12" s="1"/>
  <c r="AP106" i="12" a="1"/>
  <c r="AP106" i="12" s="1"/>
  <c r="AR106" i="12" a="1"/>
  <c r="AR106" i="12" s="1"/>
  <c r="AT106" i="12" a="1"/>
  <c r="AT106" i="12" s="1"/>
  <c r="AV106" i="12" a="1"/>
  <c r="AV106" i="12" s="1"/>
  <c r="AX106" i="12" a="1"/>
  <c r="AX106" i="12" s="1"/>
  <c r="AZ106" i="12" a="1"/>
  <c r="AZ106" i="12" s="1"/>
  <c r="BB106" i="12" a="1"/>
  <c r="BB106" i="12" s="1"/>
  <c r="BD106" i="12" a="1"/>
  <c r="BD106" i="12" s="1"/>
  <c r="BF106" i="12" a="1"/>
  <c r="BF106" i="12" s="1"/>
  <c r="BH106" i="12" a="1"/>
  <c r="BH106" i="12" s="1"/>
  <c r="BJ106" i="12" a="1"/>
  <c r="BJ106" i="12" s="1"/>
  <c r="BL106" i="12" a="1"/>
  <c r="BL106" i="12" s="1"/>
  <c r="BN106" i="12" a="1"/>
  <c r="BN106" i="12" s="1"/>
  <c r="BP106" i="12" a="1"/>
  <c r="BP106" i="12" s="1"/>
  <c r="BR106" i="12" a="1"/>
  <c r="BR106" i="12" s="1"/>
  <c r="BT106" i="12" a="1"/>
  <c r="BT106" i="12" s="1"/>
  <c r="BV106" i="12" a="1"/>
  <c r="BV106" i="12" s="1"/>
  <c r="BX106" i="12" a="1"/>
  <c r="BX106" i="12" s="1"/>
  <c r="BZ106" i="12" a="1"/>
  <c r="BZ106" i="12" s="1"/>
  <c r="CB106" i="12" a="1"/>
  <c r="CB106" i="12" s="1"/>
  <c r="CD106" i="12" a="1"/>
  <c r="CD106" i="12" s="1"/>
  <c r="CF106" i="12" a="1"/>
  <c r="CF106" i="12" s="1"/>
  <c r="CH106" i="12" a="1"/>
  <c r="CH106" i="12" s="1"/>
  <c r="AL107" i="12" a="1"/>
  <c r="AL107" i="12" s="1"/>
  <c r="AN107" i="12" a="1"/>
  <c r="AN107" i="12" s="1"/>
  <c r="AP107" i="12" a="1"/>
  <c r="AP107" i="12" s="1"/>
  <c r="AR107" i="12" a="1"/>
  <c r="AR107" i="12" s="1"/>
  <c r="AT107" i="12" a="1"/>
  <c r="AT107" i="12" s="1"/>
  <c r="AV107" i="12" a="1"/>
  <c r="AV107" i="12" s="1"/>
  <c r="AX107" i="12" a="1"/>
  <c r="AX107" i="12" s="1"/>
  <c r="AZ107" i="12" a="1"/>
  <c r="AZ107" i="12" s="1"/>
  <c r="BB107" i="12" a="1"/>
  <c r="BB107" i="12" s="1"/>
  <c r="BD107" i="12" a="1"/>
  <c r="BD107" i="12" s="1"/>
  <c r="BF107" i="12" a="1"/>
  <c r="BF107" i="12" s="1"/>
  <c r="BH107" i="12" a="1"/>
  <c r="BH107" i="12" s="1"/>
  <c r="BJ107" i="12" a="1"/>
  <c r="BJ107" i="12" s="1"/>
  <c r="BL107" i="12" a="1"/>
  <c r="BL107" i="12" s="1"/>
  <c r="BN107" i="12" a="1"/>
  <c r="BN107" i="12" s="1"/>
  <c r="BP107" i="12" a="1"/>
  <c r="BP107" i="12" s="1"/>
  <c r="BR107" i="12" a="1"/>
  <c r="BR107" i="12" s="1"/>
  <c r="BT107" i="12" a="1"/>
  <c r="BT107" i="12" s="1"/>
  <c r="BV107" i="12" a="1"/>
  <c r="BV107" i="12" s="1"/>
  <c r="BX107" i="12" a="1"/>
  <c r="BX107" i="12" s="1"/>
  <c r="BZ107" i="12" a="1"/>
  <c r="BZ107" i="12" s="1"/>
  <c r="CB107" i="12" a="1"/>
  <c r="CB107" i="12" s="1"/>
  <c r="CD107" i="12" a="1"/>
  <c r="CD107" i="12" s="1"/>
  <c r="CF107" i="12" a="1"/>
  <c r="CF107" i="12" s="1"/>
  <c r="CH107" i="12" a="1"/>
  <c r="CH107" i="12" s="1"/>
  <c r="AL108" i="12" a="1"/>
  <c r="AL108" i="12" s="1"/>
  <c r="AN108" i="12" a="1"/>
  <c r="AN108" i="12" s="1"/>
  <c r="AP108" i="12" a="1"/>
  <c r="AP108" i="12" s="1"/>
  <c r="AR108" i="12" a="1"/>
  <c r="AR108" i="12" s="1"/>
  <c r="AT108" i="12" a="1"/>
  <c r="AT108" i="12" s="1"/>
  <c r="AV108" i="12" a="1"/>
  <c r="AV108" i="12" s="1"/>
  <c r="AX108" i="12" a="1"/>
  <c r="AX108" i="12" s="1"/>
  <c r="AZ108" i="12" a="1"/>
  <c r="AZ108" i="12" s="1"/>
  <c r="BB108" i="12" a="1"/>
  <c r="BB108" i="12" s="1"/>
  <c r="BD108" i="12" a="1"/>
  <c r="BD108" i="12" s="1"/>
  <c r="BF108" i="12" a="1"/>
  <c r="BF108" i="12" s="1"/>
  <c r="BH108" i="12" a="1"/>
  <c r="BH108" i="12" s="1"/>
  <c r="BJ108" i="12" a="1"/>
  <c r="BJ108" i="12" s="1"/>
  <c r="BL108" i="12" a="1"/>
  <c r="BL108" i="12" s="1"/>
  <c r="BN108" i="12" a="1"/>
  <c r="BN108" i="12" s="1"/>
  <c r="BP108" i="12" a="1"/>
  <c r="BP108" i="12" s="1"/>
  <c r="BR108" i="12" a="1"/>
  <c r="BR108" i="12" s="1"/>
  <c r="BT108" i="12" a="1"/>
  <c r="BT108" i="12" s="1"/>
  <c r="BV108" i="12" a="1"/>
  <c r="BV108" i="12" s="1"/>
  <c r="BX108" i="12" a="1"/>
  <c r="BX108" i="12" s="1"/>
  <c r="BZ108" i="12" a="1"/>
  <c r="BZ108" i="12" s="1"/>
  <c r="CB108" i="12" a="1"/>
  <c r="CB108" i="12" s="1"/>
  <c r="CD108" i="12" a="1"/>
  <c r="CD108" i="12" s="1"/>
  <c r="CF108" i="12" a="1"/>
  <c r="CF108" i="12" s="1"/>
  <c r="CH108" i="12" a="1"/>
  <c r="CH108" i="12" s="1"/>
  <c r="AL109" i="12" a="1"/>
  <c r="AL109" i="12" s="1"/>
  <c r="AN109" i="12" a="1"/>
  <c r="AN109" i="12" s="1"/>
  <c r="AP109" i="12" a="1"/>
  <c r="AP109" i="12" s="1"/>
  <c r="AR109" i="12" a="1"/>
  <c r="AR109" i="12" s="1"/>
  <c r="AT109" i="12" a="1"/>
  <c r="AT109" i="12" s="1"/>
  <c r="AV109" i="12" a="1"/>
  <c r="AV109" i="12" s="1"/>
  <c r="AX109" i="12" a="1"/>
  <c r="AX109" i="12" s="1"/>
  <c r="AZ109" i="12" a="1"/>
  <c r="AZ109" i="12" s="1"/>
  <c r="BB109" i="12" a="1"/>
  <c r="BB109" i="12" s="1"/>
  <c r="BD109" i="12" a="1"/>
  <c r="BD109" i="12" s="1"/>
  <c r="BF109" i="12" a="1"/>
  <c r="BF109" i="12" s="1"/>
  <c r="BH109" i="12" a="1"/>
  <c r="BH109" i="12" s="1"/>
  <c r="BJ109" i="12" a="1"/>
  <c r="BJ109" i="12" s="1"/>
  <c r="BL109" i="12" a="1"/>
  <c r="BL109" i="12" s="1"/>
  <c r="BN109" i="12" a="1"/>
  <c r="BN109" i="12" s="1"/>
  <c r="BP109" i="12" a="1"/>
  <c r="BP109" i="12" s="1"/>
  <c r="BR109" i="12" a="1"/>
  <c r="BR109" i="12" s="1"/>
  <c r="BT109" i="12" a="1"/>
  <c r="BT109" i="12" s="1"/>
  <c r="BV109" i="12" a="1"/>
  <c r="BV109" i="12" s="1"/>
  <c r="BX109" i="12" a="1"/>
  <c r="BX109" i="12" s="1"/>
  <c r="BZ109" i="12" a="1"/>
  <c r="BZ109" i="12" s="1"/>
  <c r="CB109" i="12" a="1"/>
  <c r="CB109" i="12" s="1"/>
  <c r="CD109" i="12" a="1"/>
  <c r="CD109" i="12" s="1"/>
  <c r="CF109" i="12" a="1"/>
  <c r="CF109" i="12" s="1"/>
  <c r="CH109" i="12" a="1"/>
  <c r="CH109" i="12" s="1"/>
  <c r="AL110" i="12" a="1"/>
  <c r="AL110" i="12" s="1"/>
  <c r="AN110" i="12" a="1"/>
  <c r="AN110" i="12" s="1"/>
  <c r="AP110" i="12" a="1"/>
  <c r="AP110" i="12" s="1"/>
  <c r="AR110" i="12" a="1"/>
  <c r="AR110" i="12" s="1"/>
  <c r="AT110" i="12" a="1"/>
  <c r="AT110" i="12" s="1"/>
  <c r="AV110" i="12" a="1"/>
  <c r="AV110" i="12" s="1"/>
  <c r="AX110" i="12" a="1"/>
  <c r="AX110" i="12" s="1"/>
  <c r="AZ110" i="12" a="1"/>
  <c r="AZ110" i="12" s="1"/>
  <c r="BB110" i="12" a="1"/>
  <c r="BB110" i="12" s="1"/>
  <c r="BD110" i="12" a="1"/>
  <c r="BD110" i="12" s="1"/>
  <c r="BF110" i="12" a="1"/>
  <c r="BF110" i="12" s="1"/>
  <c r="BH110" i="12" a="1"/>
  <c r="BH110" i="12" s="1"/>
  <c r="BJ110" i="12" a="1"/>
  <c r="BJ110" i="12" s="1"/>
  <c r="BL110" i="12" a="1"/>
  <c r="BL110" i="12" s="1"/>
  <c r="BN110" i="12" a="1"/>
  <c r="BN110" i="12" s="1"/>
  <c r="BP110" i="12" a="1"/>
  <c r="BP110" i="12" s="1"/>
  <c r="BR110" i="12" a="1"/>
  <c r="BR110" i="12" s="1"/>
  <c r="BT110" i="12" a="1"/>
  <c r="BT110" i="12" s="1"/>
  <c r="BV110" i="12" a="1"/>
  <c r="BV110" i="12" s="1"/>
  <c r="BX110" i="12" a="1"/>
  <c r="BX110" i="12" s="1"/>
  <c r="BZ110" i="12" a="1"/>
  <c r="BZ110" i="12" s="1"/>
  <c r="CB110" i="12" a="1"/>
  <c r="CB110" i="12" s="1"/>
  <c r="CD110" i="12" a="1"/>
  <c r="CD110" i="12" s="1"/>
  <c r="CF110" i="12" a="1"/>
  <c r="CF110" i="12" s="1"/>
  <c r="CH110" i="12" a="1"/>
  <c r="CH110" i="12" s="1"/>
  <c r="AL111" i="12" a="1"/>
  <c r="AL111" i="12" s="1"/>
  <c r="AN111" i="12" a="1"/>
  <c r="AN111" i="12" s="1"/>
  <c r="AP111" i="12" a="1"/>
  <c r="AP111" i="12" s="1"/>
  <c r="AR111" i="12" a="1"/>
  <c r="AR111" i="12" s="1"/>
  <c r="AT111" i="12" a="1"/>
  <c r="AT111" i="12" s="1"/>
  <c r="AV111" i="12" a="1"/>
  <c r="AV111" i="12" s="1"/>
  <c r="AX111" i="12" a="1"/>
  <c r="AX111" i="12" s="1"/>
  <c r="AZ111" i="12" a="1"/>
  <c r="AZ111" i="12" s="1"/>
  <c r="BB111" i="12" a="1"/>
  <c r="BB111" i="12" s="1"/>
  <c r="BD111" i="12" a="1"/>
  <c r="BD111" i="12" s="1"/>
  <c r="BF111" i="12" a="1"/>
  <c r="BF111" i="12" s="1"/>
  <c r="BH111" i="12" a="1"/>
  <c r="BH111" i="12" s="1"/>
  <c r="BJ111" i="12" a="1"/>
  <c r="BJ111" i="12" s="1"/>
  <c r="BL111" i="12" a="1"/>
  <c r="BL111" i="12" s="1"/>
  <c r="BN111" i="12" a="1"/>
  <c r="BN111" i="12" s="1"/>
  <c r="BP111" i="12" a="1"/>
  <c r="BP111" i="12" s="1"/>
  <c r="BR111" i="12" a="1"/>
  <c r="BR111" i="12" s="1"/>
  <c r="BT111" i="12" a="1"/>
  <c r="BT111" i="12" s="1"/>
  <c r="BV111" i="12" a="1"/>
  <c r="BV111" i="12" s="1"/>
  <c r="BX111" i="12" a="1"/>
  <c r="BX111" i="12" s="1"/>
  <c r="BZ111" i="12" a="1"/>
  <c r="BZ111" i="12" s="1"/>
  <c r="CB111" i="12" a="1"/>
  <c r="CB111" i="12" s="1"/>
  <c r="CD111" i="12" a="1"/>
  <c r="CD111" i="12" s="1"/>
  <c r="CF111" i="12" a="1"/>
  <c r="CF111" i="12" s="1"/>
  <c r="CH111" i="12" a="1"/>
  <c r="CH111" i="12" s="1"/>
  <c r="AL112" i="12" a="1"/>
  <c r="AL112" i="12" s="1"/>
  <c r="AN112" i="12" a="1"/>
  <c r="AN112" i="12" s="1"/>
  <c r="AP112" i="12" a="1"/>
  <c r="AP112" i="12" s="1"/>
  <c r="AR112" i="12" a="1"/>
  <c r="AR112" i="12" s="1"/>
  <c r="AT112" i="12" a="1"/>
  <c r="AT112" i="12" s="1"/>
  <c r="AV112" i="12" a="1"/>
  <c r="AV112" i="12" s="1"/>
  <c r="AX112" i="12" a="1"/>
  <c r="AX112" i="12" s="1"/>
  <c r="AZ112" i="12" a="1"/>
  <c r="AZ112" i="12" s="1"/>
  <c r="BB112" i="12" a="1"/>
  <c r="BB112" i="12" s="1"/>
  <c r="BD112" i="12" a="1"/>
  <c r="BD112" i="12" s="1"/>
  <c r="BF112" i="12" a="1"/>
  <c r="BF112" i="12" s="1"/>
  <c r="BH112" i="12" a="1"/>
  <c r="BH112" i="12" s="1"/>
  <c r="BJ112" i="12" a="1"/>
  <c r="BJ112" i="12" s="1"/>
  <c r="BL112" i="12" a="1"/>
  <c r="BL112" i="12" s="1"/>
  <c r="BN112" i="12" a="1"/>
  <c r="BN112" i="12" s="1"/>
  <c r="BP112" i="12" a="1"/>
  <c r="BP112" i="12" s="1"/>
  <c r="BR112" i="12" a="1"/>
  <c r="BR112" i="12" s="1"/>
  <c r="BT112" i="12" a="1"/>
  <c r="BT112" i="12" s="1"/>
  <c r="BV112" i="12" a="1"/>
  <c r="BV112" i="12" s="1"/>
  <c r="BX112" i="12" a="1"/>
  <c r="BX112" i="12" s="1"/>
  <c r="BZ112" i="12" a="1"/>
  <c r="BZ112" i="12" s="1"/>
  <c r="CB112" i="12" a="1"/>
  <c r="CB112" i="12" s="1"/>
  <c r="CD112" i="12" a="1"/>
  <c r="CD112" i="12" s="1"/>
  <c r="CF112" i="12" a="1"/>
  <c r="CF112" i="12" s="1"/>
  <c r="CH112" i="12" a="1"/>
  <c r="CH112" i="12" s="1"/>
  <c r="AL113" i="12" a="1"/>
  <c r="AL113" i="12" s="1"/>
  <c r="AN113" i="12" a="1"/>
  <c r="AN113" i="12" s="1"/>
  <c r="AP113" i="12" a="1"/>
  <c r="AP113" i="12" s="1"/>
  <c r="AR113" i="12" a="1"/>
  <c r="AR113" i="12" s="1"/>
  <c r="AT113" i="12" a="1"/>
  <c r="AT113" i="12" s="1"/>
  <c r="AV113" i="12" a="1"/>
  <c r="AV113" i="12" s="1"/>
  <c r="AX113" i="12" a="1"/>
  <c r="AX113" i="12" s="1"/>
  <c r="AZ113" i="12" a="1"/>
  <c r="AZ113" i="12" s="1"/>
  <c r="BB113" i="12" a="1"/>
  <c r="BB113" i="12" s="1"/>
  <c r="BD113" i="12" a="1"/>
  <c r="BD113" i="12" s="1"/>
  <c r="BF113" i="12" a="1"/>
  <c r="BF113" i="12" s="1"/>
  <c r="BH113" i="12" a="1"/>
  <c r="BH113" i="12" s="1"/>
  <c r="BJ113" i="12" a="1"/>
  <c r="BJ113" i="12" s="1"/>
  <c r="BL113" i="12" a="1"/>
  <c r="BL113" i="12" s="1"/>
  <c r="BN113" i="12" a="1"/>
  <c r="BN113" i="12" s="1"/>
  <c r="BP113" i="12" a="1"/>
  <c r="BP113" i="12" s="1"/>
  <c r="BR113" i="12" a="1"/>
  <c r="BR113" i="12" s="1"/>
  <c r="BT113" i="12" a="1"/>
  <c r="BT113" i="12" s="1"/>
  <c r="BV113" i="12" a="1"/>
  <c r="BV113" i="12" s="1"/>
  <c r="BX113" i="12" a="1"/>
  <c r="BX113" i="12" s="1"/>
  <c r="BZ113" i="12" a="1"/>
  <c r="BZ113" i="12" s="1"/>
  <c r="CB113" i="12" a="1"/>
  <c r="CB113" i="12" s="1"/>
  <c r="CD113" i="12" a="1"/>
  <c r="CD113" i="12" s="1"/>
  <c r="CF113" i="12" a="1"/>
  <c r="CF113" i="12" s="1"/>
  <c r="CH113" i="12" a="1"/>
  <c r="CH113" i="12" s="1"/>
  <c r="AL114" i="12" a="1"/>
  <c r="AL114" i="12" s="1"/>
  <c r="AN114" i="12" a="1"/>
  <c r="AN114" i="12" s="1"/>
  <c r="AP114" i="12" a="1"/>
  <c r="AP114" i="12" s="1"/>
  <c r="AR114" i="12" a="1"/>
  <c r="AR114" i="12" s="1"/>
  <c r="AT114" i="12" a="1"/>
  <c r="AT114" i="12" s="1"/>
  <c r="AV114" i="12" a="1"/>
  <c r="AV114" i="12" s="1"/>
  <c r="AX114" i="12" a="1"/>
  <c r="AX114" i="12" s="1"/>
  <c r="AZ114" i="12" a="1"/>
  <c r="AZ114" i="12" s="1"/>
  <c r="BB114" i="12" a="1"/>
  <c r="BB114" i="12" s="1"/>
  <c r="BD114" i="12" a="1"/>
  <c r="BD114" i="12" s="1"/>
  <c r="BF114" i="12" a="1"/>
  <c r="BF114" i="12" s="1"/>
  <c r="BH114" i="12" a="1"/>
  <c r="BH114" i="12" s="1"/>
  <c r="BJ114" i="12" a="1"/>
  <c r="BJ114" i="12" s="1"/>
  <c r="BL114" i="12" a="1"/>
  <c r="BL114" i="12" s="1"/>
  <c r="BN114" i="12" a="1"/>
  <c r="BN114" i="12" s="1"/>
  <c r="BP114" i="12" a="1"/>
  <c r="BP114" i="12" s="1"/>
  <c r="BR114" i="12" a="1"/>
  <c r="BR114" i="12" s="1"/>
  <c r="BT114" i="12" a="1"/>
  <c r="BT114" i="12" s="1"/>
  <c r="BV114" i="12" a="1"/>
  <c r="BV114" i="12" s="1"/>
  <c r="BX114" i="12" a="1"/>
  <c r="BX114" i="12" s="1"/>
  <c r="BZ114" i="12" a="1"/>
  <c r="BZ114" i="12" s="1"/>
  <c r="CB114" i="12" a="1"/>
  <c r="CB114" i="12" s="1"/>
  <c r="CD114" i="12" a="1"/>
  <c r="CD114" i="12" s="1"/>
  <c r="CF114" i="12" a="1"/>
  <c r="CF114" i="12" s="1"/>
  <c r="CH114" i="12" a="1"/>
  <c r="CH114" i="12" s="1"/>
  <c r="AL115" i="12" a="1"/>
  <c r="AL115" i="12" s="1"/>
  <c r="AN115" i="12" a="1"/>
  <c r="AN115" i="12" s="1"/>
  <c r="AP115" i="12" a="1"/>
  <c r="AP115" i="12" s="1"/>
  <c r="AR115" i="12" a="1"/>
  <c r="AR115" i="12" s="1"/>
  <c r="AT115" i="12" a="1"/>
  <c r="AT115" i="12" s="1"/>
  <c r="AV115" i="12" a="1"/>
  <c r="AV115" i="12" s="1"/>
  <c r="AX115" i="12" a="1"/>
  <c r="AX115" i="12" s="1"/>
  <c r="AZ115" i="12" a="1"/>
  <c r="AZ115" i="12" s="1"/>
  <c r="BB115" i="12" a="1"/>
  <c r="BB115" i="12" s="1"/>
  <c r="BD115" i="12" a="1"/>
  <c r="BD115" i="12" s="1"/>
  <c r="BF115" i="12" a="1"/>
  <c r="BF115" i="12" s="1"/>
  <c r="BH115" i="12" a="1"/>
  <c r="BH115" i="12" s="1"/>
  <c r="BJ115" i="12" a="1"/>
  <c r="BJ115" i="12" s="1"/>
  <c r="BL115" i="12" a="1"/>
  <c r="BL115" i="12" s="1"/>
  <c r="BN115" i="12" a="1"/>
  <c r="BN115" i="12" s="1"/>
  <c r="BP115" i="12" a="1"/>
  <c r="BP115" i="12" s="1"/>
  <c r="BR115" i="12" a="1"/>
  <c r="BR115" i="12" s="1"/>
  <c r="BT115" i="12" a="1"/>
  <c r="BT115" i="12" s="1"/>
  <c r="BV115" i="12" a="1"/>
  <c r="BV115" i="12" s="1"/>
  <c r="BX115" i="12" a="1"/>
  <c r="BX115" i="12" s="1"/>
  <c r="BZ115" i="12" a="1"/>
  <c r="BZ115" i="12" s="1"/>
  <c r="CB115" i="12" a="1"/>
  <c r="CB115" i="12" s="1"/>
  <c r="CD115" i="12" a="1"/>
  <c r="CD115" i="12" s="1"/>
  <c r="CF115" i="12" a="1"/>
  <c r="CF115" i="12" s="1"/>
  <c r="CH115" i="12" a="1"/>
  <c r="CH115" i="12" s="1"/>
  <c r="AL116" i="12" a="1"/>
  <c r="AL116" i="12" s="1"/>
  <c r="AN116" i="12" a="1"/>
  <c r="AN116" i="12" s="1"/>
  <c r="AP116" i="12" a="1"/>
  <c r="AP116" i="12" s="1"/>
  <c r="AR116" i="12" a="1"/>
  <c r="AR116" i="12" s="1"/>
  <c r="AT116" i="12" a="1"/>
  <c r="AT116" i="12" s="1"/>
  <c r="AV116" i="12" a="1"/>
  <c r="AV116" i="12" s="1"/>
  <c r="AX116" i="12" a="1"/>
  <c r="AX116" i="12" s="1"/>
  <c r="AZ116" i="12" a="1"/>
  <c r="AZ116" i="12" s="1"/>
  <c r="BB116" i="12" a="1"/>
  <c r="BB116" i="12" s="1"/>
  <c r="BD116" i="12" a="1"/>
  <c r="BD116" i="12" s="1"/>
  <c r="BF116" i="12" a="1"/>
  <c r="BF116" i="12" s="1"/>
  <c r="BH116" i="12" a="1"/>
  <c r="BH116" i="12" s="1"/>
  <c r="BJ116" i="12" a="1"/>
  <c r="BJ116" i="12" s="1"/>
  <c r="BL116" i="12" a="1"/>
  <c r="BL116" i="12" s="1"/>
  <c r="BN116" i="12" a="1"/>
  <c r="BN116" i="12" s="1"/>
  <c r="BP116" i="12" a="1"/>
  <c r="BP116" i="12" s="1"/>
  <c r="BR116" i="12" a="1"/>
  <c r="BR116" i="12" s="1"/>
  <c r="BT116" i="12" a="1"/>
  <c r="BT116" i="12" s="1"/>
  <c r="BV116" i="12" a="1"/>
  <c r="BV116" i="12" s="1"/>
  <c r="BX116" i="12" a="1"/>
  <c r="BX116" i="12" s="1"/>
  <c r="BZ116" i="12" a="1"/>
  <c r="BZ116" i="12" s="1"/>
  <c r="CB116" i="12" a="1"/>
  <c r="CB116" i="12" s="1"/>
  <c r="CD116" i="12" a="1"/>
  <c r="CD116" i="12" s="1"/>
  <c r="CF116" i="12" a="1"/>
  <c r="CF116" i="12" s="1"/>
  <c r="CH116" i="12" a="1"/>
  <c r="CH116" i="12" s="1"/>
  <c r="AL117" i="12" a="1"/>
  <c r="AL117" i="12" s="1"/>
  <c r="AN117" i="12" a="1"/>
  <c r="AN117" i="12" s="1"/>
  <c r="AP117" i="12" a="1"/>
  <c r="AP117" i="12" s="1"/>
  <c r="AR117" i="12" a="1"/>
  <c r="AR117" i="12" s="1"/>
  <c r="AT117" i="12" a="1"/>
  <c r="AT117" i="12" s="1"/>
  <c r="AV117" i="12" a="1"/>
  <c r="AV117" i="12" s="1"/>
  <c r="AX117" i="12" a="1"/>
  <c r="AX117" i="12" s="1"/>
  <c r="AZ117" i="12" a="1"/>
  <c r="AZ117" i="12" s="1"/>
  <c r="BB117" i="12" a="1"/>
  <c r="BB117" i="12" s="1"/>
  <c r="BD117" i="12" a="1"/>
  <c r="BD117" i="12" s="1"/>
  <c r="BF117" i="12" a="1"/>
  <c r="BF117" i="12" s="1"/>
  <c r="BH117" i="12" a="1"/>
  <c r="BH117" i="12" s="1"/>
  <c r="BJ117" i="12" a="1"/>
  <c r="BJ117" i="12" s="1"/>
  <c r="BL117" i="12" a="1"/>
  <c r="BL117" i="12" s="1"/>
  <c r="BN117" i="12" a="1"/>
  <c r="BN117" i="12" s="1"/>
  <c r="BP117" i="12" a="1"/>
  <c r="BP117" i="12" s="1"/>
  <c r="BR117" i="12" a="1"/>
  <c r="BR117" i="12" s="1"/>
  <c r="BT117" i="12" a="1"/>
  <c r="BT117" i="12" s="1"/>
  <c r="BV117" i="12" a="1"/>
  <c r="BV117" i="12" s="1"/>
  <c r="BX117" i="12" a="1"/>
  <c r="BX117" i="12" s="1"/>
  <c r="BZ117" i="12" a="1"/>
  <c r="BZ117" i="12" s="1"/>
  <c r="CB117" i="12" a="1"/>
  <c r="CB117" i="12" s="1"/>
  <c r="CD117" i="12" a="1"/>
  <c r="CD117" i="12" s="1"/>
  <c r="CF117" i="12" a="1"/>
  <c r="CF117" i="12" s="1"/>
  <c r="CH117" i="12" a="1"/>
  <c r="CH117" i="12" s="1"/>
  <c r="AL118" i="12" a="1"/>
  <c r="AL118" i="12" s="1"/>
  <c r="AN118" i="12" a="1"/>
  <c r="AN118" i="12" s="1"/>
  <c r="AP118" i="12" a="1"/>
  <c r="AP118" i="12" s="1"/>
  <c r="AR118" i="12" a="1"/>
  <c r="AR118" i="12" s="1"/>
  <c r="AT118" i="12" a="1"/>
  <c r="AT118" i="12" s="1"/>
  <c r="AV118" i="12" a="1"/>
  <c r="AV118" i="12" s="1"/>
  <c r="AX118" i="12" a="1"/>
  <c r="AX118" i="12" s="1"/>
  <c r="AZ118" i="12" a="1"/>
  <c r="AZ118" i="12" s="1"/>
  <c r="BB118" i="12" a="1"/>
  <c r="BB118" i="12" s="1"/>
  <c r="BD118" i="12" a="1"/>
  <c r="BD118" i="12" s="1"/>
  <c r="BF118" i="12" a="1"/>
  <c r="BF118" i="12" s="1"/>
  <c r="BH118" i="12" a="1"/>
  <c r="BH118" i="12" s="1"/>
  <c r="BJ118" i="12" a="1"/>
  <c r="BJ118" i="12" s="1"/>
  <c r="BL118" i="12" a="1"/>
  <c r="BL118" i="12" s="1"/>
  <c r="BN118" i="12" a="1"/>
  <c r="BN118" i="12" s="1"/>
  <c r="BP118" i="12" a="1"/>
  <c r="BP118" i="12" s="1"/>
  <c r="BR118" i="12" a="1"/>
  <c r="BR118" i="12" s="1"/>
  <c r="BT118" i="12" a="1"/>
  <c r="BT118" i="12" s="1"/>
  <c r="BV118" i="12" a="1"/>
  <c r="BV118" i="12" s="1"/>
  <c r="BX118" i="12" a="1"/>
  <c r="BX118" i="12" s="1"/>
  <c r="BZ118" i="12" a="1"/>
  <c r="BZ118" i="12" s="1"/>
  <c r="CB118" i="12" a="1"/>
  <c r="CB118" i="12" s="1"/>
  <c r="CD118" i="12" a="1"/>
  <c r="CD118" i="12" s="1"/>
  <c r="CF118" i="12" a="1"/>
  <c r="CF118" i="12" s="1"/>
  <c r="CH118" i="12" a="1"/>
  <c r="CH118" i="12" s="1"/>
  <c r="AL119" i="12" a="1"/>
  <c r="AL119" i="12" s="1"/>
  <c r="AN119" i="12" a="1"/>
  <c r="AN119" i="12" s="1"/>
  <c r="AP119" i="12" a="1"/>
  <c r="AP119" i="12" s="1"/>
  <c r="AR119" i="12" a="1"/>
  <c r="AR119" i="12" s="1"/>
  <c r="AT119" i="12" a="1"/>
  <c r="AT119" i="12" s="1"/>
  <c r="AV119" i="12" a="1"/>
  <c r="AV119" i="12" s="1"/>
  <c r="AX119" i="12" a="1"/>
  <c r="AX119" i="12" s="1"/>
  <c r="AZ119" i="12" a="1"/>
  <c r="AZ119" i="12" s="1"/>
  <c r="BB119" i="12" a="1"/>
  <c r="BB119" i="12" s="1"/>
  <c r="BD119" i="12" a="1"/>
  <c r="BD119" i="12" s="1"/>
  <c r="BF119" i="12" a="1"/>
  <c r="BF119" i="12" s="1"/>
  <c r="BH119" i="12" a="1"/>
  <c r="BH119" i="12" s="1"/>
  <c r="BJ119" i="12" a="1"/>
  <c r="BJ119" i="12" s="1"/>
  <c r="BL119" i="12" a="1"/>
  <c r="BL119" i="12" s="1"/>
  <c r="BN119" i="12" a="1"/>
  <c r="BN119" i="12" s="1"/>
  <c r="BP119" i="12" a="1"/>
  <c r="BP119" i="12" s="1"/>
  <c r="BR119" i="12" a="1"/>
  <c r="BR119" i="12" s="1"/>
  <c r="BT119" i="12" a="1"/>
  <c r="BT119" i="12" s="1"/>
  <c r="BV119" i="12" a="1"/>
  <c r="BV119" i="12" s="1"/>
  <c r="BX119" i="12" a="1"/>
  <c r="BX119" i="12" s="1"/>
  <c r="BZ119" i="12" a="1"/>
  <c r="BZ119" i="12" s="1"/>
  <c r="CB119" i="12" a="1"/>
  <c r="CB119" i="12" s="1"/>
  <c r="CD119" i="12" a="1"/>
  <c r="CD119" i="12" s="1"/>
  <c r="CF119" i="12" a="1"/>
  <c r="CF119" i="12" s="1"/>
  <c r="CH119" i="12" a="1"/>
  <c r="CH119" i="12" s="1"/>
  <c r="AL120" i="12" a="1"/>
  <c r="AL120" i="12" s="1"/>
  <c r="AN120" i="12" a="1"/>
  <c r="AN120" i="12" s="1"/>
  <c r="AP120" i="12" a="1"/>
  <c r="AP120" i="12" s="1"/>
  <c r="AR120" i="12" a="1"/>
  <c r="AR120" i="12" s="1"/>
  <c r="AT120" i="12" a="1"/>
  <c r="AT120" i="12" s="1"/>
  <c r="AV120" i="12" a="1"/>
  <c r="AV120" i="12" s="1"/>
  <c r="AX120" i="12" a="1"/>
  <c r="AX120" i="12" s="1"/>
  <c r="AZ120" i="12" a="1"/>
  <c r="AZ120" i="12" s="1"/>
  <c r="BB120" i="12" a="1"/>
  <c r="BB120" i="12" s="1"/>
  <c r="BD120" i="12" a="1"/>
  <c r="BD120" i="12" s="1"/>
  <c r="BF120" i="12" a="1"/>
  <c r="BF120" i="12" s="1"/>
  <c r="BH120" i="12" a="1"/>
  <c r="BH120" i="12" s="1"/>
  <c r="BJ120" i="12" a="1"/>
  <c r="BJ120" i="12" s="1"/>
  <c r="BL120" i="12" a="1"/>
  <c r="BL120" i="12" s="1"/>
  <c r="BN120" i="12" a="1"/>
  <c r="BN120" i="12" s="1"/>
  <c r="BP120" i="12" a="1"/>
  <c r="BP120" i="12" s="1"/>
  <c r="BR120" i="12" a="1"/>
  <c r="BR120" i="12" s="1"/>
  <c r="BT120" i="12" a="1"/>
  <c r="BT120" i="12" s="1"/>
  <c r="BV120" i="12" a="1"/>
  <c r="BV120" i="12" s="1"/>
  <c r="BX120" i="12" a="1"/>
  <c r="BX120" i="12" s="1"/>
  <c r="BZ120" i="12" a="1"/>
  <c r="BZ120" i="12" s="1"/>
  <c r="CB120" i="12" a="1"/>
  <c r="CB120" i="12" s="1"/>
  <c r="CD120" i="12" a="1"/>
  <c r="CD120" i="12" s="1"/>
  <c r="CF120" i="12" a="1"/>
  <c r="CF120" i="12" s="1"/>
  <c r="CH120" i="12" a="1"/>
  <c r="CH120" i="12" s="1"/>
  <c r="AL121" i="12" a="1"/>
  <c r="AL121" i="12" s="1"/>
  <c r="AN121" i="12" a="1"/>
  <c r="AN121" i="12" s="1"/>
  <c r="AP121" i="12" a="1"/>
  <c r="AP121" i="12" s="1"/>
  <c r="AR121" i="12" a="1"/>
  <c r="AR121" i="12" s="1"/>
  <c r="AT121" i="12" a="1"/>
  <c r="AT121" i="12" s="1"/>
  <c r="AV121" i="12" a="1"/>
  <c r="AV121" i="12" s="1"/>
  <c r="AX121" i="12" a="1"/>
  <c r="AX121" i="12" s="1"/>
  <c r="AZ121" i="12" a="1"/>
  <c r="AZ121" i="12" s="1"/>
  <c r="BB121" i="12" a="1"/>
  <c r="BB121" i="12" s="1"/>
  <c r="BD121" i="12" a="1"/>
  <c r="BD121" i="12" s="1"/>
  <c r="BF121" i="12" a="1"/>
  <c r="BF121" i="12" s="1"/>
  <c r="BH121" i="12" a="1"/>
  <c r="BH121" i="12" s="1"/>
  <c r="BJ121" i="12" a="1"/>
  <c r="BJ121" i="12" s="1"/>
  <c r="BL121" i="12" a="1"/>
  <c r="BL121" i="12" s="1"/>
  <c r="BN121" i="12" a="1"/>
  <c r="BN121" i="12" s="1"/>
  <c r="BP121" i="12" a="1"/>
  <c r="BP121" i="12" s="1"/>
  <c r="BR121" i="12" a="1"/>
  <c r="BR121" i="12" s="1"/>
  <c r="BT121" i="12" a="1"/>
  <c r="BT121" i="12" s="1"/>
  <c r="BV121" i="12" a="1"/>
  <c r="BV121" i="12" s="1"/>
  <c r="BX121" i="12" a="1"/>
  <c r="BX121" i="12" s="1"/>
  <c r="BZ121" i="12" a="1"/>
  <c r="BZ121" i="12" s="1"/>
  <c r="CB121" i="12" a="1"/>
  <c r="CB121" i="12" s="1"/>
  <c r="CD121" i="12" a="1"/>
  <c r="CD121" i="12" s="1"/>
  <c r="CF121" i="12" a="1"/>
  <c r="CF121" i="12" s="1"/>
  <c r="CH121" i="12" a="1"/>
  <c r="CH121" i="12" s="1"/>
  <c r="AL122" i="12" a="1"/>
  <c r="AL122" i="12" s="1"/>
  <c r="AN122" i="12" a="1"/>
  <c r="AN122" i="12" s="1"/>
  <c r="AP122" i="12" a="1"/>
  <c r="AP122" i="12" s="1"/>
  <c r="AR122" i="12" a="1"/>
  <c r="AR122" i="12" s="1"/>
  <c r="AT122" i="12" a="1"/>
  <c r="AT122" i="12" s="1"/>
  <c r="AV122" i="12" a="1"/>
  <c r="AV122" i="12" s="1"/>
  <c r="AX122" i="12" a="1"/>
  <c r="AX122" i="12" s="1"/>
  <c r="AZ122" i="12" a="1"/>
  <c r="AZ122" i="12" s="1"/>
  <c r="BB122" i="12" a="1"/>
  <c r="BB122" i="12" s="1"/>
  <c r="BD122" i="12" a="1"/>
  <c r="BD122" i="12" s="1"/>
  <c r="BF122" i="12" a="1"/>
  <c r="BF122" i="12" s="1"/>
  <c r="BH122" i="12" a="1"/>
  <c r="BH122" i="12" s="1"/>
  <c r="BJ122" i="12" a="1"/>
  <c r="BJ122" i="12" s="1"/>
  <c r="BL122" i="12" a="1"/>
  <c r="BL122" i="12" s="1"/>
  <c r="BN122" i="12" a="1"/>
  <c r="BN122" i="12" s="1"/>
  <c r="BP122" i="12" a="1"/>
  <c r="BP122" i="12" s="1"/>
  <c r="BR122" i="12" a="1"/>
  <c r="BR122" i="12" s="1"/>
  <c r="BT122" i="12" a="1"/>
  <c r="BT122" i="12" s="1"/>
  <c r="BV122" i="12" a="1"/>
  <c r="BV122" i="12" s="1"/>
  <c r="BX122" i="12" a="1"/>
  <c r="BX122" i="12" s="1"/>
  <c r="BZ122" i="12" a="1"/>
  <c r="BZ122" i="12" s="1"/>
  <c r="CB122" i="12" a="1"/>
  <c r="CB122" i="12" s="1"/>
  <c r="CD122" i="12" a="1"/>
  <c r="CD122" i="12" s="1"/>
  <c r="CF122" i="12" a="1"/>
  <c r="CF122" i="12" s="1"/>
  <c r="CH122" i="12" a="1"/>
  <c r="CH122" i="12" s="1"/>
  <c r="AL123" i="12" a="1"/>
  <c r="AL123" i="12" s="1"/>
  <c r="AN123" i="12" a="1"/>
  <c r="AN123" i="12" s="1"/>
  <c r="AP123" i="12" a="1"/>
  <c r="AP123" i="12" s="1"/>
  <c r="AR123" i="12" a="1"/>
  <c r="AR123" i="12" s="1"/>
  <c r="AT123" i="12" a="1"/>
  <c r="AT123" i="12" s="1"/>
  <c r="AV123" i="12" a="1"/>
  <c r="AV123" i="12" s="1"/>
  <c r="AX123" i="12" a="1"/>
  <c r="AX123" i="12" s="1"/>
  <c r="AZ123" i="12" a="1"/>
  <c r="AZ123" i="12" s="1"/>
  <c r="BB123" i="12" a="1"/>
  <c r="BB123" i="12" s="1"/>
  <c r="BD123" i="12" a="1"/>
  <c r="BD123" i="12" s="1"/>
  <c r="BF123" i="12" a="1"/>
  <c r="BF123" i="12" s="1"/>
  <c r="BH123" i="12" a="1"/>
  <c r="BH123" i="12" s="1"/>
  <c r="BJ123" i="12" a="1"/>
  <c r="BJ123" i="12" s="1"/>
  <c r="BL123" i="12" a="1"/>
  <c r="BL123" i="12" s="1"/>
  <c r="BN123" i="12" a="1"/>
  <c r="BN123" i="12" s="1"/>
  <c r="BP123" i="12" a="1"/>
  <c r="BP123" i="12" s="1"/>
  <c r="BR123" i="12" a="1"/>
  <c r="BR123" i="12" s="1"/>
  <c r="BT123" i="12" a="1"/>
  <c r="BT123" i="12" s="1"/>
  <c r="BV123" i="12" a="1"/>
  <c r="BV123" i="12" s="1"/>
  <c r="BX123" i="12" a="1"/>
  <c r="BX123" i="12" s="1"/>
  <c r="BZ123" i="12" a="1"/>
  <c r="BZ123" i="12" s="1"/>
  <c r="CB123" i="12" a="1"/>
  <c r="CB123" i="12" s="1"/>
  <c r="CD123" i="12" a="1"/>
  <c r="CD123" i="12" s="1"/>
  <c r="CF123" i="12" a="1"/>
  <c r="CF123" i="12" s="1"/>
  <c r="CH123" i="12" a="1"/>
  <c r="CH123" i="12" s="1"/>
  <c r="AL124" i="12" a="1"/>
  <c r="AL124" i="12" s="1"/>
  <c r="AN124" i="12" a="1"/>
  <c r="AN124" i="12" s="1"/>
  <c r="AP124" i="12" a="1"/>
  <c r="AP124" i="12" s="1"/>
  <c r="AR124" i="12" a="1"/>
  <c r="AR124" i="12" s="1"/>
  <c r="AT124" i="12" a="1"/>
  <c r="AT124" i="12" s="1"/>
  <c r="AV124" i="12" a="1"/>
  <c r="AV124" i="12" s="1"/>
  <c r="AX124" i="12" a="1"/>
  <c r="AX124" i="12" s="1"/>
  <c r="AZ124" i="12" a="1"/>
  <c r="AZ124" i="12" s="1"/>
  <c r="BB124" i="12" a="1"/>
  <c r="BB124" i="12" s="1"/>
  <c r="BD124" i="12" a="1"/>
  <c r="BD124" i="12" s="1"/>
  <c r="BF124" i="12" a="1"/>
  <c r="BF124" i="12" s="1"/>
  <c r="BH124" i="12" a="1"/>
  <c r="BH124" i="12" s="1"/>
  <c r="BJ124" i="12" a="1"/>
  <c r="BJ124" i="12" s="1"/>
  <c r="BL124" i="12" a="1"/>
  <c r="BL124" i="12" s="1"/>
  <c r="BN124" i="12" a="1"/>
  <c r="BN124" i="12" s="1"/>
  <c r="BP124" i="12" a="1"/>
  <c r="BP124" i="12" s="1"/>
  <c r="BR124" i="12" a="1"/>
  <c r="BR124" i="12" s="1"/>
  <c r="BT124" i="12" a="1"/>
  <c r="BT124" i="12" s="1"/>
  <c r="BV124" i="12" a="1"/>
  <c r="BV124" i="12" s="1"/>
  <c r="BX124" i="12" a="1"/>
  <c r="BX124" i="12" s="1"/>
  <c r="BZ124" i="12" a="1"/>
  <c r="BZ124" i="12" s="1"/>
  <c r="CB124" i="12" a="1"/>
  <c r="CB124" i="12" s="1"/>
  <c r="CD124" i="12" a="1"/>
  <c r="CD124" i="12" s="1"/>
  <c r="CF124" i="12" a="1"/>
  <c r="CF124" i="12" s="1"/>
  <c r="CH124" i="12" a="1"/>
  <c r="CH124" i="12" s="1"/>
  <c r="AL125" i="12" a="1"/>
  <c r="AL125" i="12" s="1"/>
  <c r="AN125" i="12" a="1"/>
  <c r="AN125" i="12" s="1"/>
  <c r="AP125" i="12" a="1"/>
  <c r="AP125" i="12" s="1"/>
  <c r="AR125" i="12" a="1"/>
  <c r="AR125" i="12" s="1"/>
  <c r="AT125" i="12" a="1"/>
  <c r="AT125" i="12" s="1"/>
  <c r="AV125" i="12" a="1"/>
  <c r="AV125" i="12" s="1"/>
  <c r="AX125" i="12" a="1"/>
  <c r="AX125" i="12" s="1"/>
  <c r="AZ125" i="12" a="1"/>
  <c r="AZ125" i="12" s="1"/>
  <c r="BB125" i="12" a="1"/>
  <c r="BB125" i="12" s="1"/>
  <c r="BD125" i="12" a="1"/>
  <c r="BD125" i="12" s="1"/>
  <c r="BF125" i="12" a="1"/>
  <c r="BF125" i="12" s="1"/>
  <c r="BH125" i="12" a="1"/>
  <c r="BH125" i="12" s="1"/>
  <c r="BJ125" i="12" a="1"/>
  <c r="BJ125" i="12" s="1"/>
  <c r="BL125" i="12" a="1"/>
  <c r="BL125" i="12" s="1"/>
  <c r="BN125" i="12" a="1"/>
  <c r="BN125" i="12" s="1"/>
  <c r="BP125" i="12" a="1"/>
  <c r="BP125" i="12" s="1"/>
  <c r="BR125" i="12" a="1"/>
  <c r="BR125" i="12" s="1"/>
  <c r="BT125" i="12" a="1"/>
  <c r="BT125" i="12" s="1"/>
  <c r="BV125" i="12" a="1"/>
  <c r="BV125" i="12" s="1"/>
  <c r="BX125" i="12" a="1"/>
  <c r="BX125" i="12" s="1"/>
  <c r="BZ125" i="12" a="1"/>
  <c r="BZ125" i="12" s="1"/>
  <c r="CB125" i="12" a="1"/>
  <c r="CB125" i="12" s="1"/>
  <c r="CD125" i="12" a="1"/>
  <c r="CD125" i="12" s="1"/>
  <c r="CF125" i="12" a="1"/>
  <c r="CF125" i="12" s="1"/>
  <c r="CH125" i="12" a="1"/>
  <c r="CH125" i="12" s="1"/>
  <c r="AL126" i="12" a="1"/>
  <c r="AL126" i="12" s="1"/>
  <c r="AN126" i="12" a="1"/>
  <c r="AN126" i="12" s="1"/>
  <c r="AP126" i="12" a="1"/>
  <c r="AP126" i="12" s="1"/>
  <c r="AR126" i="12" a="1"/>
  <c r="AR126" i="12" s="1"/>
  <c r="AT126" i="12" a="1"/>
  <c r="AT126" i="12" s="1"/>
  <c r="AV126" i="12" a="1"/>
  <c r="AV126" i="12" s="1"/>
  <c r="AX126" i="12" a="1"/>
  <c r="AX126" i="12" s="1"/>
  <c r="AZ126" i="12" a="1"/>
  <c r="AZ126" i="12" s="1"/>
  <c r="BB126" i="12" a="1"/>
  <c r="BB126" i="12" s="1"/>
  <c r="BD126" i="12" a="1"/>
  <c r="BD126" i="12" s="1"/>
  <c r="BF126" i="12" a="1"/>
  <c r="BF126" i="12" s="1"/>
  <c r="BH126" i="12" a="1"/>
  <c r="BH126" i="12" s="1"/>
  <c r="BJ126" i="12" a="1"/>
  <c r="BJ126" i="12" s="1"/>
  <c r="BL126" i="12" a="1"/>
  <c r="BL126" i="12" s="1"/>
  <c r="BN126" i="12" a="1"/>
  <c r="BN126" i="12" s="1"/>
  <c r="BP126" i="12" a="1"/>
  <c r="BP126" i="12" s="1"/>
  <c r="BR126" i="12" a="1"/>
  <c r="BR126" i="12" s="1"/>
  <c r="BT126" i="12" a="1"/>
  <c r="BT126" i="12" s="1"/>
  <c r="BV126" i="12" a="1"/>
  <c r="BV126" i="12" s="1"/>
  <c r="BX126" i="12" a="1"/>
  <c r="BX126" i="12" s="1"/>
  <c r="BZ126" i="12" a="1"/>
  <c r="BZ126" i="12" s="1"/>
  <c r="CB126" i="12" a="1"/>
  <c r="CB126" i="12" s="1"/>
  <c r="CD126" i="12" a="1"/>
  <c r="CD126" i="12" s="1"/>
  <c r="CF126" i="12" a="1"/>
  <c r="CF126" i="12" s="1"/>
  <c r="CH126" i="12" a="1"/>
  <c r="CH126" i="12" s="1"/>
  <c r="AL127" i="12" a="1"/>
  <c r="AL127" i="12" s="1"/>
  <c r="AN127" i="12" a="1"/>
  <c r="AN127" i="12" s="1"/>
  <c r="AP127" i="12" a="1"/>
  <c r="AP127" i="12" s="1"/>
  <c r="AR127" i="12" a="1"/>
  <c r="AR127" i="12" s="1"/>
  <c r="AT127" i="12" a="1"/>
  <c r="AT127" i="12" s="1"/>
  <c r="AV127" i="12" a="1"/>
  <c r="AV127" i="12" s="1"/>
  <c r="AX127" i="12" a="1"/>
  <c r="AX127" i="12" s="1"/>
  <c r="AZ127" i="12" a="1"/>
  <c r="AZ127" i="12" s="1"/>
  <c r="BB127" i="12" a="1"/>
  <c r="BB127" i="12" s="1"/>
  <c r="BD127" i="12" a="1"/>
  <c r="BD127" i="12" s="1"/>
  <c r="BF127" i="12" a="1"/>
  <c r="BF127" i="12" s="1"/>
  <c r="BH127" i="12" a="1"/>
  <c r="BH127" i="12" s="1"/>
  <c r="BJ127" i="12" a="1"/>
  <c r="BJ127" i="12" s="1"/>
  <c r="BL127" i="12" a="1"/>
  <c r="BL127" i="12" s="1"/>
  <c r="BN127" i="12" a="1"/>
  <c r="BN127" i="12" s="1"/>
  <c r="BP127" i="12" a="1"/>
  <c r="BP127" i="12" s="1"/>
  <c r="BR127" i="12" a="1"/>
  <c r="BR127" i="12" s="1"/>
  <c r="BT127" i="12" a="1"/>
  <c r="BT127" i="12" s="1"/>
  <c r="BV127" i="12" a="1"/>
  <c r="BV127" i="12" s="1"/>
  <c r="BX127" i="12" a="1"/>
  <c r="BX127" i="12" s="1"/>
  <c r="BZ127" i="12" a="1"/>
  <c r="BZ127" i="12" s="1"/>
  <c r="CB127" i="12" a="1"/>
  <c r="CB127" i="12" s="1"/>
  <c r="CD127" i="12" a="1"/>
  <c r="CD127" i="12" s="1"/>
  <c r="CF127" i="12" a="1"/>
  <c r="CF127" i="12" s="1"/>
  <c r="CH127" i="12" a="1"/>
  <c r="CH127" i="12" s="1"/>
  <c r="AL128" i="12" a="1"/>
  <c r="AL128" i="12" s="1"/>
  <c r="AN128" i="12" a="1"/>
  <c r="AN128" i="12" s="1"/>
  <c r="AP128" i="12" a="1"/>
  <c r="AP128" i="12" s="1"/>
  <c r="AR128" i="12" a="1"/>
  <c r="AR128" i="12" s="1"/>
  <c r="AT128" i="12" a="1"/>
  <c r="AT128" i="12" s="1"/>
  <c r="AV128" i="12" a="1"/>
  <c r="AV128" i="12" s="1"/>
  <c r="AX128" i="12" a="1"/>
  <c r="AX128" i="12" s="1"/>
  <c r="AZ128" i="12" a="1"/>
  <c r="AZ128" i="12" s="1"/>
  <c r="BB128" i="12" a="1"/>
  <c r="BB128" i="12" s="1"/>
  <c r="BD128" i="12" a="1"/>
  <c r="BD128" i="12" s="1"/>
  <c r="BF128" i="12" a="1"/>
  <c r="BF128" i="12" s="1"/>
  <c r="BH128" i="12" a="1"/>
  <c r="BH128" i="12" s="1"/>
  <c r="BJ128" i="12" a="1"/>
  <c r="BJ128" i="12" s="1"/>
  <c r="BL128" i="12" a="1"/>
  <c r="BL128" i="12" s="1"/>
  <c r="BN128" i="12" a="1"/>
  <c r="BN128" i="12" s="1"/>
  <c r="BP128" i="12" a="1"/>
  <c r="BP128" i="12" s="1"/>
  <c r="BR128" i="12" a="1"/>
  <c r="BR128" i="12" s="1"/>
  <c r="BT128" i="12" a="1"/>
  <c r="BT128" i="12" s="1"/>
  <c r="BV128" i="12" a="1"/>
  <c r="BV128" i="12" s="1"/>
  <c r="BX128" i="12" a="1"/>
  <c r="BX128" i="12" s="1"/>
  <c r="BZ128" i="12" a="1"/>
  <c r="BZ128" i="12" s="1"/>
  <c r="CB128" i="12" a="1"/>
  <c r="CB128" i="12" s="1"/>
  <c r="CD128" i="12" a="1"/>
  <c r="CD128" i="12" s="1"/>
  <c r="CF128" i="12" a="1"/>
  <c r="CF128" i="12" s="1"/>
  <c r="CH128" i="12" a="1"/>
  <c r="CH128" i="12" s="1"/>
  <c r="AL129" i="12" a="1"/>
  <c r="AL129" i="12" s="1"/>
  <c r="AN129" i="12" a="1"/>
  <c r="AN129" i="12" s="1"/>
  <c r="AP129" i="12" a="1"/>
  <c r="AP129" i="12" s="1"/>
  <c r="AR129" i="12" a="1"/>
  <c r="AR129" i="12" s="1"/>
  <c r="AT129" i="12" a="1"/>
  <c r="AT129" i="12" s="1"/>
  <c r="AV129" i="12" a="1"/>
  <c r="AV129" i="12" s="1"/>
  <c r="AX129" i="12" a="1"/>
  <c r="AX129" i="12" s="1"/>
  <c r="AZ129" i="12" a="1"/>
  <c r="AZ129" i="12" s="1"/>
  <c r="BB129" i="12" a="1"/>
  <c r="BB129" i="12" s="1"/>
  <c r="BD129" i="12" a="1"/>
  <c r="BD129" i="12" s="1"/>
  <c r="BF129" i="12" a="1"/>
  <c r="BF129" i="12" s="1"/>
  <c r="BH129" i="12" a="1"/>
  <c r="BH129" i="12" s="1"/>
  <c r="BJ129" i="12" a="1"/>
  <c r="BJ129" i="12" s="1"/>
  <c r="BL129" i="12" a="1"/>
  <c r="BL129" i="12" s="1"/>
  <c r="BN129" i="12" a="1"/>
  <c r="BN129" i="12" s="1"/>
  <c r="BP129" i="12" a="1"/>
  <c r="BP129" i="12" s="1"/>
  <c r="BR129" i="12" a="1"/>
  <c r="BR129" i="12" s="1"/>
  <c r="BT129" i="12" a="1"/>
  <c r="BT129" i="12" s="1"/>
  <c r="BV129" i="12" a="1"/>
  <c r="BV129" i="12" s="1"/>
  <c r="BX129" i="12" a="1"/>
  <c r="BX129" i="12" s="1"/>
  <c r="BZ129" i="12" a="1"/>
  <c r="BZ129" i="12" s="1"/>
  <c r="CB129" i="12" a="1"/>
  <c r="CB129" i="12" s="1"/>
  <c r="CD129" i="12" a="1"/>
  <c r="CD129" i="12" s="1"/>
  <c r="CF129" i="12" a="1"/>
  <c r="CF129" i="12" s="1"/>
  <c r="CH129" i="12" a="1"/>
  <c r="CH129" i="12" s="1"/>
  <c r="AL130" i="12" a="1"/>
  <c r="AL130" i="12" s="1"/>
  <c r="AN130" i="12" a="1"/>
  <c r="AN130" i="12" s="1"/>
  <c r="AP130" i="12" a="1"/>
  <c r="AP130" i="12" s="1"/>
  <c r="AR130" i="12" a="1"/>
  <c r="AR130" i="12" s="1"/>
  <c r="AT130" i="12" a="1"/>
  <c r="AT130" i="12" s="1"/>
  <c r="AV130" i="12" a="1"/>
  <c r="AV130" i="12" s="1"/>
  <c r="AX130" i="12" a="1"/>
  <c r="AX130" i="12" s="1"/>
  <c r="AZ130" i="12" a="1"/>
  <c r="AZ130" i="12" s="1"/>
  <c r="BB130" i="12" a="1"/>
  <c r="BB130" i="12" s="1"/>
  <c r="BD130" i="12" a="1"/>
  <c r="BD130" i="12" s="1"/>
  <c r="BF130" i="12" a="1"/>
  <c r="BF130" i="12" s="1"/>
  <c r="BH130" i="12" a="1"/>
  <c r="BH130" i="12" s="1"/>
  <c r="BJ130" i="12" a="1"/>
  <c r="BJ130" i="12" s="1"/>
  <c r="BL130" i="12" a="1"/>
  <c r="BL130" i="12" s="1"/>
  <c r="BN130" i="12" a="1"/>
  <c r="BN130" i="12" s="1"/>
  <c r="BP130" i="12" a="1"/>
  <c r="BP130" i="12" s="1"/>
  <c r="BR130" i="12" a="1"/>
  <c r="BR130" i="12" s="1"/>
  <c r="BT130" i="12" a="1"/>
  <c r="BT130" i="12" s="1"/>
  <c r="BV130" i="12" a="1"/>
  <c r="BV130" i="12" s="1"/>
  <c r="BX130" i="12" a="1"/>
  <c r="BX130" i="12" s="1"/>
  <c r="BZ130" i="12" a="1"/>
  <c r="BZ130" i="12" s="1"/>
  <c r="CB130" i="12" a="1"/>
  <c r="CB130" i="12" s="1"/>
  <c r="CD130" i="12" a="1"/>
  <c r="CD130" i="12" s="1"/>
  <c r="CF130" i="12" a="1"/>
  <c r="CF130" i="12" s="1"/>
  <c r="CH130" i="12" a="1"/>
  <c r="CH130" i="12" s="1"/>
  <c r="AL131" i="12" a="1"/>
  <c r="AL131" i="12" s="1"/>
  <c r="AN131" i="12" a="1"/>
  <c r="AN131" i="12" s="1"/>
  <c r="AP131" i="12" a="1"/>
  <c r="AP131" i="12" s="1"/>
  <c r="AR131" i="12" a="1"/>
  <c r="AR131" i="12" s="1"/>
  <c r="AT131" i="12" a="1"/>
  <c r="AT131" i="12" s="1"/>
  <c r="AV131" i="12" a="1"/>
  <c r="AV131" i="12" s="1"/>
  <c r="AX131" i="12" a="1"/>
  <c r="AX131" i="12" s="1"/>
  <c r="AZ131" i="12" a="1"/>
  <c r="AZ131" i="12" s="1"/>
  <c r="BB131" i="12" a="1"/>
  <c r="BB131" i="12" s="1"/>
  <c r="BD131" i="12" a="1"/>
  <c r="BD131" i="12" s="1"/>
  <c r="BF131" i="12" a="1"/>
  <c r="BF131" i="12" s="1"/>
  <c r="BH131" i="12" a="1"/>
  <c r="BH131" i="12" s="1"/>
  <c r="BJ131" i="12" a="1"/>
  <c r="BJ131" i="12" s="1"/>
  <c r="BL131" i="12" a="1"/>
  <c r="BL131" i="12" s="1"/>
  <c r="BN131" i="12" a="1"/>
  <c r="BN131" i="12" s="1"/>
  <c r="BP131" i="12" a="1"/>
  <c r="BP131" i="12" s="1"/>
  <c r="BR131" i="12" a="1"/>
  <c r="BR131" i="12" s="1"/>
  <c r="BT131" i="12" a="1"/>
  <c r="BT131" i="12" s="1"/>
  <c r="BV131" i="12" a="1"/>
  <c r="BV131" i="12" s="1"/>
  <c r="BX131" i="12" a="1"/>
  <c r="BX131" i="12" s="1"/>
  <c r="BZ131" i="12" a="1"/>
  <c r="BZ131" i="12" s="1"/>
  <c r="CB131" i="12" a="1"/>
  <c r="CB131" i="12" s="1"/>
  <c r="CD131" i="12" a="1"/>
  <c r="CD131" i="12" s="1"/>
  <c r="CF131" i="12" a="1"/>
  <c r="CF131" i="12" s="1"/>
  <c r="CH131" i="12" a="1"/>
  <c r="CH131" i="12" s="1"/>
  <c r="AL132" i="12" a="1"/>
  <c r="AL132" i="12" s="1"/>
  <c r="AN132" i="12" a="1"/>
  <c r="AN132" i="12" s="1"/>
  <c r="AP132" i="12" a="1"/>
  <c r="AP132" i="12" s="1"/>
  <c r="AR132" i="12" a="1"/>
  <c r="AR132" i="12" s="1"/>
  <c r="AT132" i="12" a="1"/>
  <c r="AT132" i="12" s="1"/>
  <c r="AV132" i="12" a="1"/>
  <c r="AV132" i="12" s="1"/>
  <c r="AX132" i="12" a="1"/>
  <c r="AX132" i="12" s="1"/>
  <c r="AZ132" i="12" a="1"/>
  <c r="AZ132" i="12" s="1"/>
  <c r="BB132" i="12" a="1"/>
  <c r="BB132" i="12" s="1"/>
  <c r="BD132" i="12" a="1"/>
  <c r="BD132" i="12" s="1"/>
  <c r="BF132" i="12" a="1"/>
  <c r="BF132" i="12" s="1"/>
  <c r="BH132" i="12" a="1"/>
  <c r="BH132" i="12" s="1"/>
  <c r="BJ132" i="12" a="1"/>
  <c r="BJ132" i="12" s="1"/>
  <c r="BL132" i="12" a="1"/>
  <c r="BL132" i="12" s="1"/>
  <c r="BN132" i="12" a="1"/>
  <c r="BN132" i="12" s="1"/>
  <c r="BP132" i="12" a="1"/>
  <c r="BP132" i="12" s="1"/>
  <c r="BR132" i="12" a="1"/>
  <c r="BR132" i="12" s="1"/>
  <c r="BT132" i="12" a="1"/>
  <c r="BT132" i="12" s="1"/>
  <c r="BV132" i="12" a="1"/>
  <c r="BV132" i="12" s="1"/>
  <c r="BX132" i="12" a="1"/>
  <c r="BX132" i="12" s="1"/>
  <c r="BZ132" i="12" a="1"/>
  <c r="BZ132" i="12" s="1"/>
  <c r="CB132" i="12" a="1"/>
  <c r="CB132" i="12" s="1"/>
  <c r="CD132" i="12" a="1"/>
  <c r="CD132" i="12" s="1"/>
  <c r="CF132" i="12" a="1"/>
  <c r="CF132" i="12" s="1"/>
  <c r="CH132" i="12" a="1"/>
  <c r="CH132" i="12" s="1"/>
  <c r="AL133" i="12" a="1"/>
  <c r="AL133" i="12" s="1"/>
  <c r="AN133" i="12" a="1"/>
  <c r="AN133" i="12" s="1"/>
  <c r="AP133" i="12" a="1"/>
  <c r="AP133" i="12" s="1"/>
  <c r="AR133" i="12" a="1"/>
  <c r="AR133" i="12" s="1"/>
  <c r="AT133" i="12" a="1"/>
  <c r="AT133" i="12" s="1"/>
  <c r="AV133" i="12" a="1"/>
  <c r="AV133" i="12" s="1"/>
  <c r="AX133" i="12" a="1"/>
  <c r="AX133" i="12" s="1"/>
  <c r="AZ133" i="12" a="1"/>
  <c r="AZ133" i="12" s="1"/>
  <c r="BB133" i="12" a="1"/>
  <c r="BB133" i="12" s="1"/>
  <c r="BD133" i="12" a="1"/>
  <c r="BD133" i="12" s="1"/>
  <c r="BF133" i="12" a="1"/>
  <c r="BF133" i="12" s="1"/>
  <c r="BH133" i="12" a="1"/>
  <c r="BH133" i="12" s="1"/>
  <c r="BJ133" i="12" a="1"/>
  <c r="BJ133" i="12" s="1"/>
  <c r="BL133" i="12" a="1"/>
  <c r="BL133" i="12" s="1"/>
  <c r="BN133" i="12" a="1"/>
  <c r="BN133" i="12" s="1"/>
  <c r="BP133" i="12" a="1"/>
  <c r="BP133" i="12" s="1"/>
  <c r="BR133" i="12" a="1"/>
  <c r="BR133" i="12" s="1"/>
  <c r="BT133" i="12" a="1"/>
  <c r="BT133" i="12" s="1"/>
  <c r="BV133" i="12" a="1"/>
  <c r="BV133" i="12" s="1"/>
  <c r="BX133" i="12" a="1"/>
  <c r="BX133" i="12" s="1"/>
  <c r="BZ133" i="12" a="1"/>
  <c r="BZ133" i="12" s="1"/>
  <c r="CB133" i="12" a="1"/>
  <c r="CB133" i="12" s="1"/>
  <c r="CD133" i="12" a="1"/>
  <c r="CD133" i="12" s="1"/>
  <c r="CF133" i="12" a="1"/>
  <c r="CF133" i="12" s="1"/>
  <c r="CH133" i="12" a="1"/>
  <c r="CH133" i="12" s="1"/>
  <c r="AL134" i="12" a="1"/>
  <c r="AL134" i="12" s="1"/>
  <c r="AN134" i="12" a="1"/>
  <c r="AN134" i="12" s="1"/>
  <c r="AP134" i="12" a="1"/>
  <c r="AP134" i="12" s="1"/>
  <c r="AR134" i="12" a="1"/>
  <c r="AR134" i="12" s="1"/>
  <c r="AT134" i="12" a="1"/>
  <c r="AT134" i="12" s="1"/>
  <c r="AV134" i="12" a="1"/>
  <c r="AV134" i="12" s="1"/>
  <c r="AX134" i="12" a="1"/>
  <c r="AX134" i="12" s="1"/>
  <c r="AZ134" i="12" a="1"/>
  <c r="AZ134" i="12" s="1"/>
  <c r="BB134" i="12" a="1"/>
  <c r="BB134" i="12" s="1"/>
  <c r="BD134" i="12" a="1"/>
  <c r="BD134" i="12" s="1"/>
  <c r="BF134" i="12" a="1"/>
  <c r="BF134" i="12" s="1"/>
  <c r="BH134" i="12" a="1"/>
  <c r="BH134" i="12" s="1"/>
  <c r="BJ134" i="12" a="1"/>
  <c r="BJ134" i="12" s="1"/>
  <c r="BL134" i="12" a="1"/>
  <c r="BL134" i="12" s="1"/>
  <c r="BN134" i="12" a="1"/>
  <c r="BN134" i="12" s="1"/>
  <c r="BP134" i="12" a="1"/>
  <c r="BP134" i="12" s="1"/>
  <c r="BR134" i="12" a="1"/>
  <c r="BR134" i="12" s="1"/>
  <c r="BT134" i="12" a="1"/>
  <c r="BT134" i="12" s="1"/>
  <c r="BV134" i="12" a="1"/>
  <c r="BV134" i="12" s="1"/>
  <c r="BX134" i="12" a="1"/>
  <c r="BX134" i="12" s="1"/>
  <c r="BZ134" i="12" a="1"/>
  <c r="BZ134" i="12" s="1"/>
  <c r="CB134" i="12" a="1"/>
  <c r="CB134" i="12" s="1"/>
  <c r="CD134" i="12" a="1"/>
  <c r="CD134" i="12" s="1"/>
  <c r="CF134" i="12" a="1"/>
  <c r="CF134" i="12" s="1"/>
  <c r="CH134" i="12" a="1"/>
  <c r="CH134" i="12" s="1"/>
  <c r="AL135" i="12" a="1"/>
  <c r="AL135" i="12" s="1"/>
  <c r="AN135" i="12" a="1"/>
  <c r="AN135" i="12" s="1"/>
  <c r="AP135" i="12" a="1"/>
  <c r="AP135" i="12" s="1"/>
  <c r="AR135" i="12" a="1"/>
  <c r="AR135" i="12" s="1"/>
  <c r="AT135" i="12" a="1"/>
  <c r="AT135" i="12" s="1"/>
  <c r="AV135" i="12" a="1"/>
  <c r="AV135" i="12" s="1"/>
  <c r="AX135" i="12" a="1"/>
  <c r="AX135" i="12" s="1"/>
  <c r="AZ135" i="12" a="1"/>
  <c r="AZ135" i="12" s="1"/>
  <c r="BB135" i="12" a="1"/>
  <c r="BB135" i="12" s="1"/>
  <c r="BD135" i="12" a="1"/>
  <c r="BD135" i="12" s="1"/>
  <c r="BF135" i="12" a="1"/>
  <c r="BF135" i="12" s="1"/>
  <c r="BH135" i="12" a="1"/>
  <c r="BH135" i="12" s="1"/>
  <c r="BJ135" i="12" a="1"/>
  <c r="BJ135" i="12" s="1"/>
  <c r="BL135" i="12" a="1"/>
  <c r="BL135" i="12" s="1"/>
  <c r="BN135" i="12" a="1"/>
  <c r="BN135" i="12" s="1"/>
  <c r="BP135" i="12" a="1"/>
  <c r="BP135" i="12" s="1"/>
  <c r="BR135" i="12" a="1"/>
  <c r="BR135" i="12" s="1"/>
  <c r="BT135" i="12" a="1"/>
  <c r="BT135" i="12" s="1"/>
  <c r="BV135" i="12" a="1"/>
  <c r="BV135" i="12" s="1"/>
  <c r="BX135" i="12" a="1"/>
  <c r="BX135" i="12" s="1"/>
  <c r="BZ135" i="12" a="1"/>
  <c r="BZ135" i="12" s="1"/>
  <c r="CB135" i="12" a="1"/>
  <c r="CB135" i="12" s="1"/>
  <c r="CD135" i="12" a="1"/>
  <c r="CD135" i="12" s="1"/>
  <c r="CF135" i="12" a="1"/>
  <c r="CF135" i="12" s="1"/>
  <c r="CH135" i="12" a="1"/>
  <c r="CH135" i="12" s="1"/>
  <c r="AL136" i="12" a="1"/>
  <c r="AL136" i="12" s="1"/>
  <c r="AN136" i="12" a="1"/>
  <c r="AN136" i="12" s="1"/>
  <c r="AP136" i="12" a="1"/>
  <c r="AP136" i="12" s="1"/>
  <c r="AR136" i="12" a="1"/>
  <c r="AR136" i="12" s="1"/>
  <c r="AT136" i="12" a="1"/>
  <c r="AT136" i="12" s="1"/>
  <c r="AV136" i="12" a="1"/>
  <c r="AV136" i="12" s="1"/>
  <c r="AX136" i="12" a="1"/>
  <c r="AX136" i="12" s="1"/>
  <c r="AZ136" i="12" a="1"/>
  <c r="AZ136" i="12" s="1"/>
  <c r="BB136" i="12" a="1"/>
  <c r="BB136" i="12" s="1"/>
  <c r="BD136" i="12" a="1"/>
  <c r="BD136" i="12" s="1"/>
  <c r="BF136" i="12" a="1"/>
  <c r="BF136" i="12" s="1"/>
  <c r="BH136" i="12" a="1"/>
  <c r="BH136" i="12" s="1"/>
  <c r="BJ136" i="12" a="1"/>
  <c r="BJ136" i="12" s="1"/>
  <c r="BL136" i="12" a="1"/>
  <c r="BL136" i="12" s="1"/>
  <c r="BN136" i="12" a="1"/>
  <c r="BN136" i="12" s="1"/>
  <c r="BP136" i="12" a="1"/>
  <c r="BP136" i="12" s="1"/>
  <c r="BR136" i="12" a="1"/>
  <c r="BR136" i="12" s="1"/>
  <c r="BT136" i="12" a="1"/>
  <c r="BT136" i="12" s="1"/>
  <c r="BV136" i="12" a="1"/>
  <c r="BV136" i="12" s="1"/>
  <c r="BX136" i="12" a="1"/>
  <c r="BX136" i="12" s="1"/>
  <c r="BZ136" i="12" a="1"/>
  <c r="BZ136" i="12" s="1"/>
  <c r="CB136" i="12" a="1"/>
  <c r="CB136" i="12" s="1"/>
  <c r="CD136" i="12" a="1"/>
  <c r="CD136" i="12" s="1"/>
  <c r="CF136" i="12" a="1"/>
  <c r="CF136" i="12" s="1"/>
  <c r="CH136" i="12" a="1"/>
  <c r="CH136" i="12" s="1"/>
  <c r="AL137" i="12" a="1"/>
  <c r="AL137" i="12" s="1"/>
  <c r="AN137" i="12" a="1"/>
  <c r="AN137" i="12" s="1"/>
  <c r="AP137" i="12" a="1"/>
  <c r="AP137" i="12" s="1"/>
  <c r="AR137" i="12" a="1"/>
  <c r="AR137" i="12" s="1"/>
  <c r="AT137" i="12" a="1"/>
  <c r="AT137" i="12" s="1"/>
  <c r="AV137" i="12" a="1"/>
  <c r="AV137" i="12" s="1"/>
  <c r="AX137" i="12" a="1"/>
  <c r="AX137" i="12" s="1"/>
  <c r="AZ137" i="12" a="1"/>
  <c r="AZ137" i="12" s="1"/>
  <c r="BB137" i="12" a="1"/>
  <c r="BB137" i="12" s="1"/>
  <c r="BD137" i="12" a="1"/>
  <c r="BD137" i="12" s="1"/>
  <c r="BF137" i="12" a="1"/>
  <c r="BF137" i="12" s="1"/>
  <c r="BH137" i="12" a="1"/>
  <c r="BH137" i="12" s="1"/>
  <c r="BJ137" i="12" a="1"/>
  <c r="BJ137" i="12" s="1"/>
  <c r="BL137" i="12" a="1"/>
  <c r="BL137" i="12" s="1"/>
  <c r="BN137" i="12" a="1"/>
  <c r="BN137" i="12" s="1"/>
  <c r="BP137" i="12" a="1"/>
  <c r="BP137" i="12" s="1"/>
  <c r="BR137" i="12" a="1"/>
  <c r="BR137" i="12" s="1"/>
  <c r="BT137" i="12" a="1"/>
  <c r="BT137" i="12" s="1"/>
  <c r="BV137" i="12" a="1"/>
  <c r="BV137" i="12" s="1"/>
  <c r="BX137" i="12" a="1"/>
  <c r="BX137" i="12" s="1"/>
  <c r="BZ137" i="12" a="1"/>
  <c r="BZ137" i="12" s="1"/>
  <c r="CB137" i="12" a="1"/>
  <c r="CB137" i="12" s="1"/>
  <c r="CD137" i="12" a="1"/>
  <c r="CD137" i="12" s="1"/>
  <c r="CF137" i="12" a="1"/>
  <c r="CF137" i="12" s="1"/>
  <c r="CH137" i="12" a="1"/>
  <c r="CH137" i="12" s="1"/>
  <c r="AL138" i="12" a="1"/>
  <c r="AL138" i="12" s="1"/>
  <c r="AN138" i="12" a="1"/>
  <c r="AN138" i="12" s="1"/>
  <c r="AP138" i="12" a="1"/>
  <c r="AP138" i="12" s="1"/>
  <c r="AR138" i="12" a="1"/>
  <c r="AR138" i="12" s="1"/>
  <c r="AT138" i="12" a="1"/>
  <c r="AT138" i="12" s="1"/>
  <c r="AV138" i="12" a="1"/>
  <c r="AV138" i="12" s="1"/>
  <c r="AX138" i="12" a="1"/>
  <c r="AX138" i="12" s="1"/>
  <c r="AZ138" i="12" a="1"/>
  <c r="AZ138" i="12" s="1"/>
  <c r="BB138" i="12" a="1"/>
  <c r="BB138" i="12" s="1"/>
  <c r="BD138" i="12" a="1"/>
  <c r="BD138" i="12" s="1"/>
  <c r="BF138" i="12" a="1"/>
  <c r="BF138" i="12" s="1"/>
  <c r="BH138" i="12" a="1"/>
  <c r="BH138" i="12" s="1"/>
  <c r="BJ138" i="12" a="1"/>
  <c r="BJ138" i="12" s="1"/>
  <c r="BL138" i="12" a="1"/>
  <c r="BL138" i="12" s="1"/>
  <c r="BN138" i="12" a="1"/>
  <c r="BN138" i="12" s="1"/>
  <c r="BP138" i="12" a="1"/>
  <c r="BP138" i="12" s="1"/>
  <c r="BR138" i="12" a="1"/>
  <c r="BR138" i="12" s="1"/>
  <c r="BT138" i="12" a="1"/>
  <c r="BT138" i="12" s="1"/>
  <c r="BV138" i="12" a="1"/>
  <c r="BV138" i="12" s="1"/>
  <c r="BX138" i="12" a="1"/>
  <c r="BX138" i="12" s="1"/>
  <c r="BZ138" i="12" a="1"/>
  <c r="BZ138" i="12" s="1"/>
  <c r="CB138" i="12" a="1"/>
  <c r="CB138" i="12" s="1"/>
  <c r="CD138" i="12" a="1"/>
  <c r="CD138" i="12" s="1"/>
  <c r="CF138" i="12" a="1"/>
  <c r="CF138" i="12" s="1"/>
  <c r="CH138" i="12" a="1"/>
  <c r="CH138" i="12" s="1"/>
  <c r="AL139" i="12" a="1"/>
  <c r="AL139" i="12" s="1"/>
  <c r="AN139" i="12" a="1"/>
  <c r="AN139" i="12" s="1"/>
  <c r="AP139" i="12" a="1"/>
  <c r="AP139" i="12" s="1"/>
  <c r="AR139" i="12" a="1"/>
  <c r="AR139" i="12" s="1"/>
  <c r="AT139" i="12" a="1"/>
  <c r="AT139" i="12" s="1"/>
  <c r="AV139" i="12" a="1"/>
  <c r="AV139" i="12" s="1"/>
  <c r="AX139" i="12" a="1"/>
  <c r="AX139" i="12" s="1"/>
  <c r="AZ139" i="12" a="1"/>
  <c r="AZ139" i="12" s="1"/>
  <c r="BB139" i="12" a="1"/>
  <c r="BB139" i="12" s="1"/>
  <c r="BD139" i="12" a="1"/>
  <c r="BD139" i="12" s="1"/>
  <c r="BF139" i="12" a="1"/>
  <c r="BF139" i="12" s="1"/>
  <c r="BH139" i="12" a="1"/>
  <c r="BH139" i="12" s="1"/>
  <c r="BJ139" i="12" a="1"/>
  <c r="BJ139" i="12" s="1"/>
  <c r="BL139" i="12" a="1"/>
  <c r="BL139" i="12" s="1"/>
  <c r="BN139" i="12" a="1"/>
  <c r="BN139" i="12" s="1"/>
  <c r="BP139" i="12" a="1"/>
  <c r="BP139" i="12" s="1"/>
  <c r="BR139" i="12" a="1"/>
  <c r="BR139" i="12" s="1"/>
  <c r="BT139" i="12" a="1"/>
  <c r="BT139" i="12" s="1"/>
  <c r="BV139" i="12" a="1"/>
  <c r="BV139" i="12" s="1"/>
  <c r="BX139" i="12" a="1"/>
  <c r="BX139" i="12" s="1"/>
  <c r="BZ139" i="12" a="1"/>
  <c r="BZ139" i="12" s="1"/>
  <c r="CB139" i="12" a="1"/>
  <c r="CB139" i="12" s="1"/>
  <c r="CD139" i="12" a="1"/>
  <c r="CD139" i="12" s="1"/>
  <c r="CF139" i="12" a="1"/>
  <c r="CF139" i="12" s="1"/>
  <c r="CH139" i="12" a="1"/>
  <c r="CH139" i="12" s="1"/>
  <c r="AL140" i="12" a="1"/>
  <c r="AL140" i="12" s="1"/>
  <c r="AN140" i="12" a="1"/>
  <c r="AN140" i="12" s="1"/>
  <c r="AP140" i="12" a="1"/>
  <c r="AP140" i="12" s="1"/>
  <c r="AR140" i="12" a="1"/>
  <c r="AR140" i="12" s="1"/>
  <c r="AT140" i="12" a="1"/>
  <c r="AT140" i="12" s="1"/>
  <c r="AV140" i="12" a="1"/>
  <c r="AV140" i="12" s="1"/>
  <c r="AX140" i="12" a="1"/>
  <c r="AX140" i="12" s="1"/>
  <c r="AZ140" i="12" a="1"/>
  <c r="AZ140" i="12" s="1"/>
  <c r="BB140" i="12" a="1"/>
  <c r="BB140" i="12" s="1"/>
  <c r="BD140" i="12" a="1"/>
  <c r="BD140" i="12" s="1"/>
  <c r="BF140" i="12" a="1"/>
  <c r="BF140" i="12" s="1"/>
  <c r="BH140" i="12" a="1"/>
  <c r="BH140" i="12" s="1"/>
  <c r="BJ140" i="12" a="1"/>
  <c r="BJ140" i="12" s="1"/>
  <c r="BL140" i="12" a="1"/>
  <c r="BL140" i="12" s="1"/>
  <c r="BN140" i="12" a="1"/>
  <c r="BN140" i="12" s="1"/>
  <c r="BP140" i="12" a="1"/>
  <c r="BP140" i="12" s="1"/>
  <c r="BR140" i="12" a="1"/>
  <c r="BR140" i="12" s="1"/>
  <c r="BT140" i="12" a="1"/>
  <c r="BT140" i="12" s="1"/>
  <c r="BV140" i="12" a="1"/>
  <c r="BV140" i="12" s="1"/>
  <c r="BX140" i="12" a="1"/>
  <c r="BX140" i="12" s="1"/>
  <c r="BZ140" i="12" a="1"/>
  <c r="BZ140" i="12" s="1"/>
  <c r="CB140" i="12" a="1"/>
  <c r="CB140" i="12" s="1"/>
  <c r="CD140" i="12" a="1"/>
  <c r="CD140" i="12" s="1"/>
  <c r="CF140" i="12" a="1"/>
  <c r="CF140" i="12" s="1"/>
  <c r="CH140" i="12" a="1"/>
  <c r="CH140" i="12" s="1"/>
  <c r="AL141" i="12" a="1"/>
  <c r="AL141" i="12" s="1"/>
  <c r="AN141" i="12" a="1"/>
  <c r="AN141" i="12" s="1"/>
  <c r="AP141" i="12" a="1"/>
  <c r="AP141" i="12" s="1"/>
  <c r="AR141" i="12" a="1"/>
  <c r="AR141" i="12" s="1"/>
  <c r="AT141" i="12" a="1"/>
  <c r="AT141" i="12" s="1"/>
  <c r="AV141" i="12" a="1"/>
  <c r="AV141" i="12" s="1"/>
  <c r="AX141" i="12" a="1"/>
  <c r="AX141" i="12" s="1"/>
  <c r="AZ141" i="12" a="1"/>
  <c r="AZ141" i="12" s="1"/>
  <c r="BB141" i="12" a="1"/>
  <c r="BB141" i="12" s="1"/>
  <c r="BD141" i="12" a="1"/>
  <c r="BD141" i="12" s="1"/>
  <c r="BF141" i="12" a="1"/>
  <c r="BF141" i="12" s="1"/>
  <c r="BH141" i="12" a="1"/>
  <c r="BH141" i="12" s="1"/>
  <c r="BJ141" i="12" a="1"/>
  <c r="BJ141" i="12" s="1"/>
  <c r="BL141" i="12" a="1"/>
  <c r="BL141" i="12" s="1"/>
  <c r="BN141" i="12" a="1"/>
  <c r="BN141" i="12" s="1"/>
  <c r="BP141" i="12" a="1"/>
  <c r="BP141" i="12" s="1"/>
  <c r="BR141" i="12" a="1"/>
  <c r="BR141" i="12" s="1"/>
  <c r="BT141" i="12" a="1"/>
  <c r="BT141" i="12" s="1"/>
  <c r="BV141" i="12" a="1"/>
  <c r="BV141" i="12" s="1"/>
  <c r="BX141" i="12" a="1"/>
  <c r="BX141" i="12" s="1"/>
  <c r="BZ141" i="12" a="1"/>
  <c r="BZ141" i="12" s="1"/>
  <c r="CB141" i="12" a="1"/>
  <c r="CB141" i="12" s="1"/>
  <c r="CD141" i="12" a="1"/>
  <c r="CD141" i="12" s="1"/>
  <c r="CF141" i="12" a="1"/>
  <c r="CF141" i="12" s="1"/>
  <c r="CH141" i="12" a="1"/>
  <c r="CH141" i="12" s="1"/>
  <c r="AL142" i="12" a="1"/>
  <c r="AL142" i="12" s="1"/>
  <c r="AN142" i="12" a="1"/>
  <c r="AN142" i="12" s="1"/>
  <c r="AP142" i="12" a="1"/>
  <c r="AP142" i="12" s="1"/>
  <c r="AR142" i="12" a="1"/>
  <c r="AR142" i="12" s="1"/>
  <c r="AT142" i="12" a="1"/>
  <c r="AT142" i="12" s="1"/>
  <c r="AV142" i="12" a="1"/>
  <c r="AV142" i="12" s="1"/>
  <c r="AX142" i="12" a="1"/>
  <c r="AX142" i="12" s="1"/>
  <c r="AZ142" i="12" a="1"/>
  <c r="AZ142" i="12" s="1"/>
  <c r="BB142" i="12" a="1"/>
  <c r="BB142" i="12" s="1"/>
  <c r="BD142" i="12" a="1"/>
  <c r="BD142" i="12" s="1"/>
  <c r="BF142" i="12" a="1"/>
  <c r="BF142" i="12" s="1"/>
  <c r="BH142" i="12" a="1"/>
  <c r="BH142" i="12" s="1"/>
  <c r="BJ142" i="12" a="1"/>
  <c r="BJ142" i="12" s="1"/>
  <c r="BL142" i="12" a="1"/>
  <c r="BL142" i="12" s="1"/>
  <c r="BN142" i="12" a="1"/>
  <c r="BN142" i="12" s="1"/>
  <c r="BP142" i="12" a="1"/>
  <c r="BP142" i="12" s="1"/>
  <c r="BR142" i="12" a="1"/>
  <c r="BR142" i="12" s="1"/>
  <c r="BT142" i="12" a="1"/>
  <c r="BT142" i="12" s="1"/>
  <c r="BV142" i="12" a="1"/>
  <c r="BV142" i="12" s="1"/>
  <c r="BX142" i="12" a="1"/>
  <c r="BX142" i="12" s="1"/>
  <c r="BZ142" i="12" a="1"/>
  <c r="BZ142" i="12" s="1"/>
  <c r="CB142" i="12" a="1"/>
  <c r="CB142" i="12" s="1"/>
  <c r="CD142" i="12" a="1"/>
  <c r="CD142" i="12" s="1"/>
  <c r="CF142" i="12" a="1"/>
  <c r="CF142" i="12" s="1"/>
  <c r="CH142" i="12" a="1"/>
  <c r="CH142" i="12" s="1"/>
  <c r="AL143" i="12" a="1"/>
  <c r="AL143" i="12" s="1"/>
  <c r="AN143" i="12" a="1"/>
  <c r="AN143" i="12" s="1"/>
  <c r="AP143" i="12" a="1"/>
  <c r="AP143" i="12" s="1"/>
  <c r="AR143" i="12" a="1"/>
  <c r="AR143" i="12" s="1"/>
  <c r="AT143" i="12" a="1"/>
  <c r="AT143" i="12" s="1"/>
  <c r="AV143" i="12" a="1"/>
  <c r="AV143" i="12" s="1"/>
  <c r="AX143" i="12" a="1"/>
  <c r="AX143" i="12" s="1"/>
  <c r="AZ143" i="12" a="1"/>
  <c r="AZ143" i="12" s="1"/>
  <c r="BB143" i="12" a="1"/>
  <c r="BB143" i="12" s="1"/>
  <c r="BD143" i="12" a="1"/>
  <c r="BD143" i="12" s="1"/>
  <c r="BF143" i="12" a="1"/>
  <c r="BF143" i="12" s="1"/>
  <c r="BH143" i="12" a="1"/>
  <c r="BH143" i="12" s="1"/>
  <c r="BJ143" i="12" a="1"/>
  <c r="BJ143" i="12" s="1"/>
  <c r="BL143" i="12" a="1"/>
  <c r="BL143" i="12" s="1"/>
  <c r="BN143" i="12" a="1"/>
  <c r="BN143" i="12" s="1"/>
  <c r="BP143" i="12" a="1"/>
  <c r="BP143" i="12" s="1"/>
  <c r="BR143" i="12" a="1"/>
  <c r="BR143" i="12" s="1"/>
  <c r="BT143" i="12" a="1"/>
  <c r="BT143" i="12" s="1"/>
  <c r="BV143" i="12" a="1"/>
  <c r="BV143" i="12" s="1"/>
  <c r="BX143" i="12" a="1"/>
  <c r="BX143" i="12" s="1"/>
  <c r="BZ143" i="12" a="1"/>
  <c r="BZ143" i="12" s="1"/>
  <c r="CB143" i="12" a="1"/>
  <c r="CB143" i="12" s="1"/>
  <c r="CD143" i="12" a="1"/>
  <c r="CD143" i="12" s="1"/>
  <c r="CF143" i="12" a="1"/>
  <c r="CF143" i="12" s="1"/>
  <c r="CH143" i="12" a="1"/>
  <c r="CH143" i="12" s="1"/>
  <c r="AL144" i="12" a="1"/>
  <c r="AL144" i="12" s="1"/>
  <c r="AN144" i="12" a="1"/>
  <c r="AN144" i="12" s="1"/>
  <c r="AP144" i="12" a="1"/>
  <c r="AP144" i="12" s="1"/>
  <c r="AR144" i="12" a="1"/>
  <c r="AR144" i="12" s="1"/>
  <c r="AT144" i="12" a="1"/>
  <c r="AT144" i="12" s="1"/>
  <c r="AV144" i="12" a="1"/>
  <c r="AV144" i="12" s="1"/>
  <c r="AX144" i="12" a="1"/>
  <c r="AX144" i="12" s="1"/>
  <c r="AZ144" i="12" a="1"/>
  <c r="AZ144" i="12" s="1"/>
  <c r="BB144" i="12" a="1"/>
  <c r="BB144" i="12" s="1"/>
  <c r="BD144" i="12" a="1"/>
  <c r="BD144" i="12" s="1"/>
  <c r="BF144" i="12" a="1"/>
  <c r="BF144" i="12" s="1"/>
  <c r="BH144" i="12" a="1"/>
  <c r="BH144" i="12" s="1"/>
  <c r="BJ144" i="12" a="1"/>
  <c r="BJ144" i="12" s="1"/>
  <c r="BL144" i="12" a="1"/>
  <c r="BL144" i="12" s="1"/>
  <c r="BN144" i="12" a="1"/>
  <c r="BN144" i="12" s="1"/>
  <c r="BP144" i="12" a="1"/>
  <c r="BP144" i="12" s="1"/>
  <c r="BR144" i="12" a="1"/>
  <c r="BR144" i="12" s="1"/>
  <c r="BT144" i="12" a="1"/>
  <c r="BT144" i="12" s="1"/>
  <c r="BV144" i="12" a="1"/>
  <c r="BV144" i="12" s="1"/>
  <c r="BX144" i="12" a="1"/>
  <c r="BX144" i="12" s="1"/>
  <c r="BZ144" i="12" a="1"/>
  <c r="BZ144" i="12" s="1"/>
  <c r="CB144" i="12" a="1"/>
  <c r="CB144" i="12" s="1"/>
  <c r="CD144" i="12" a="1"/>
  <c r="CD144" i="12" s="1"/>
  <c r="CF144" i="12" a="1"/>
  <c r="CF144" i="12" s="1"/>
  <c r="CH144" i="12" a="1"/>
  <c r="CH144" i="12" s="1"/>
  <c r="AL145" i="12" a="1"/>
  <c r="AL145" i="12" s="1"/>
  <c r="AN145" i="12" a="1"/>
  <c r="AN145" i="12" s="1"/>
  <c r="AP145" i="12" a="1"/>
  <c r="AP145" i="12" s="1"/>
  <c r="AR145" i="12" a="1"/>
  <c r="AR145" i="12" s="1"/>
  <c r="AT145" i="12" a="1"/>
  <c r="AT145" i="12" s="1"/>
  <c r="AV145" i="12" a="1"/>
  <c r="AV145" i="12" s="1"/>
  <c r="AX145" i="12" a="1"/>
  <c r="AX145" i="12" s="1"/>
  <c r="AZ145" i="12" a="1"/>
  <c r="AZ145" i="12" s="1"/>
  <c r="BB145" i="12" a="1"/>
  <c r="BB145" i="12" s="1"/>
  <c r="BD145" i="12" a="1"/>
  <c r="BD145" i="12" s="1"/>
  <c r="BF145" i="12" a="1"/>
  <c r="BF145" i="12" s="1"/>
  <c r="BH145" i="12" a="1"/>
  <c r="BH145" i="12" s="1"/>
  <c r="BJ145" i="12" a="1"/>
  <c r="BJ145" i="12" s="1"/>
  <c r="BL145" i="12" a="1"/>
  <c r="BL145" i="12" s="1"/>
  <c r="BN145" i="12" a="1"/>
  <c r="BN145" i="12" s="1"/>
  <c r="BP145" i="12" a="1"/>
  <c r="BP145" i="12" s="1"/>
  <c r="BR145" i="12" a="1"/>
  <c r="BR145" i="12" s="1"/>
  <c r="BT145" i="12" a="1"/>
  <c r="BT145" i="12" s="1"/>
  <c r="BV145" i="12" a="1"/>
  <c r="BV145" i="12" s="1"/>
  <c r="BX145" i="12" a="1"/>
  <c r="BX145" i="12" s="1"/>
  <c r="BZ145" i="12" a="1"/>
  <c r="BZ145" i="12" s="1"/>
  <c r="CB145" i="12" a="1"/>
  <c r="CB145" i="12" s="1"/>
  <c r="CD145" i="12" a="1"/>
  <c r="CD145" i="12" s="1"/>
  <c r="CF145" i="12" a="1"/>
  <c r="CF145" i="12" s="1"/>
  <c r="CH145" i="12" a="1"/>
  <c r="CH145" i="12" s="1"/>
  <c r="AL146" i="12" a="1"/>
  <c r="AL146" i="12" s="1"/>
  <c r="AN146" i="12" a="1"/>
  <c r="AN146" i="12" s="1"/>
  <c r="AP146" i="12" a="1"/>
  <c r="AP146" i="12" s="1"/>
  <c r="AR146" i="12" a="1"/>
  <c r="AR146" i="12" s="1"/>
  <c r="AT146" i="12" a="1"/>
  <c r="AT146" i="12" s="1"/>
  <c r="AV146" i="12" a="1"/>
  <c r="AV146" i="12" s="1"/>
  <c r="AX146" i="12" a="1"/>
  <c r="AX146" i="12" s="1"/>
  <c r="AZ146" i="12" a="1"/>
  <c r="AZ146" i="12" s="1"/>
  <c r="BB146" i="12" a="1"/>
  <c r="BB146" i="12" s="1"/>
  <c r="BD146" i="12" a="1"/>
  <c r="BD146" i="12" s="1"/>
  <c r="BF146" i="12" a="1"/>
  <c r="BF146" i="12" s="1"/>
  <c r="BH146" i="12" a="1"/>
  <c r="BH146" i="12" s="1"/>
  <c r="BJ146" i="12" a="1"/>
  <c r="BJ146" i="12" s="1"/>
  <c r="BL146" i="12" a="1"/>
  <c r="BL146" i="12" s="1"/>
  <c r="BN146" i="12" a="1"/>
  <c r="BN146" i="12" s="1"/>
  <c r="BP146" i="12" a="1"/>
  <c r="BP146" i="12" s="1"/>
  <c r="BR146" i="12" a="1"/>
  <c r="BR146" i="12" s="1"/>
  <c r="BT146" i="12" a="1"/>
  <c r="BT146" i="12" s="1"/>
  <c r="BV146" i="12" a="1"/>
  <c r="BV146" i="12" s="1"/>
  <c r="BX146" i="12" a="1"/>
  <c r="BX146" i="12" s="1"/>
  <c r="BZ146" i="12" a="1"/>
  <c r="BZ146" i="12" s="1"/>
  <c r="CB146" i="12" a="1"/>
  <c r="CB146" i="12" s="1"/>
  <c r="CD146" i="12" a="1"/>
  <c r="CD146" i="12" s="1"/>
  <c r="CF146" i="12" a="1"/>
  <c r="CF146" i="12" s="1"/>
  <c r="CH146" i="12" a="1"/>
  <c r="CH146" i="12" s="1"/>
  <c r="AL147" i="12" a="1"/>
  <c r="AL147" i="12" s="1"/>
  <c r="AN147" i="12" a="1"/>
  <c r="AN147" i="12" s="1"/>
  <c r="AP147" i="12" a="1"/>
  <c r="AP147" i="12" s="1"/>
  <c r="AR147" i="12" a="1"/>
  <c r="AR147" i="12" s="1"/>
  <c r="AT147" i="12" a="1"/>
  <c r="AT147" i="12" s="1"/>
  <c r="AV147" i="12" a="1"/>
  <c r="AV147" i="12" s="1"/>
  <c r="AX147" i="12" a="1"/>
  <c r="AX147" i="12" s="1"/>
  <c r="AZ147" i="12" a="1"/>
  <c r="AZ147" i="12" s="1"/>
  <c r="BB147" i="12" a="1"/>
  <c r="BB147" i="12" s="1"/>
  <c r="BD147" i="12" a="1"/>
  <c r="BD147" i="12" s="1"/>
  <c r="BF147" i="12" a="1"/>
  <c r="BF147" i="12" s="1"/>
  <c r="BH147" i="12" a="1"/>
  <c r="BH147" i="12" s="1"/>
  <c r="BJ147" i="12" a="1"/>
  <c r="BJ147" i="12" s="1"/>
  <c r="BL147" i="12" a="1"/>
  <c r="BL147" i="12" s="1"/>
  <c r="BN147" i="12" a="1"/>
  <c r="BN147" i="12" s="1"/>
  <c r="BP147" i="12" a="1"/>
  <c r="BP147" i="12" s="1"/>
  <c r="BR147" i="12" a="1"/>
  <c r="BR147" i="12" s="1"/>
  <c r="BT147" i="12" a="1"/>
  <c r="BT147" i="12" s="1"/>
  <c r="BV147" i="12" a="1"/>
  <c r="BV147" i="12" s="1"/>
  <c r="BX147" i="12" a="1"/>
  <c r="BX147" i="12" s="1"/>
  <c r="BZ147" i="12" a="1"/>
  <c r="BZ147" i="12" s="1"/>
  <c r="CB147" i="12" a="1"/>
  <c r="CB147" i="12" s="1"/>
  <c r="CD147" i="12" a="1"/>
  <c r="CD147" i="12" s="1"/>
  <c r="CF147" i="12" a="1"/>
  <c r="CF147" i="12" s="1"/>
  <c r="CH147" i="12" a="1"/>
  <c r="CH147" i="12" s="1"/>
  <c r="AL148" i="12" a="1"/>
  <c r="AL148" i="12" s="1"/>
  <c r="AN148" i="12" a="1"/>
  <c r="AN148" i="12" s="1"/>
  <c r="AP148" i="12" a="1"/>
  <c r="AP148" i="12" s="1"/>
  <c r="AR148" i="12" a="1"/>
  <c r="AR148" i="12" s="1"/>
  <c r="AT148" i="12" a="1"/>
  <c r="AT148" i="12" s="1"/>
  <c r="AV148" i="12" a="1"/>
  <c r="AV148" i="12" s="1"/>
  <c r="AX148" i="12" a="1"/>
  <c r="AX148" i="12" s="1"/>
  <c r="AZ148" i="12" a="1"/>
  <c r="AZ148" i="12" s="1"/>
  <c r="BB148" i="12" a="1"/>
  <c r="BB148" i="12" s="1"/>
  <c r="BD148" i="12" a="1"/>
  <c r="BD148" i="12" s="1"/>
  <c r="BF148" i="12" a="1"/>
  <c r="BF148" i="12" s="1"/>
  <c r="BH148" i="12" a="1"/>
  <c r="BH148" i="12" s="1"/>
  <c r="BJ148" i="12" a="1"/>
  <c r="BJ148" i="12" s="1"/>
  <c r="BL148" i="12" a="1"/>
  <c r="BL148" i="12" s="1"/>
  <c r="BN148" i="12" a="1"/>
  <c r="BN148" i="12" s="1"/>
  <c r="BP148" i="12" a="1"/>
  <c r="BP148" i="12" s="1"/>
  <c r="BR148" i="12" a="1"/>
  <c r="BR148" i="12" s="1"/>
  <c r="BT148" i="12" a="1"/>
  <c r="BT148" i="12" s="1"/>
  <c r="BV148" i="12" a="1"/>
  <c r="BV148" i="12" s="1"/>
  <c r="BX148" i="12" a="1"/>
  <c r="BX148" i="12" s="1"/>
  <c r="BZ148" i="12" a="1"/>
  <c r="BZ148" i="12" s="1"/>
  <c r="CB148" i="12" a="1"/>
  <c r="CB148" i="12" s="1"/>
  <c r="CD148" i="12" a="1"/>
  <c r="CD148" i="12" s="1"/>
  <c r="CF148" i="12" a="1"/>
  <c r="CF148" i="12" s="1"/>
  <c r="CH148" i="12" a="1"/>
  <c r="CH148" i="12" s="1"/>
  <c r="AL149" i="12" a="1"/>
  <c r="AL149" i="12" s="1"/>
  <c r="AN149" i="12" a="1"/>
  <c r="AN149" i="12" s="1"/>
  <c r="AP149" i="12" a="1"/>
  <c r="AP149" i="12" s="1"/>
  <c r="AR149" i="12" a="1"/>
  <c r="AR149" i="12" s="1"/>
  <c r="AT149" i="12" a="1"/>
  <c r="AT149" i="12" s="1"/>
  <c r="AV149" i="12" a="1"/>
  <c r="AV149" i="12" s="1"/>
  <c r="AX149" i="12" a="1"/>
  <c r="AX149" i="12" s="1"/>
  <c r="AZ149" i="12" a="1"/>
  <c r="AZ149" i="12" s="1"/>
  <c r="BB149" i="12" a="1"/>
  <c r="BB149" i="12" s="1"/>
  <c r="BD149" i="12" a="1"/>
  <c r="BD149" i="12" s="1"/>
  <c r="BF149" i="12" a="1"/>
  <c r="BF149" i="12" s="1"/>
  <c r="BH149" i="12" a="1"/>
  <c r="BH149" i="12" s="1"/>
  <c r="BJ149" i="12" a="1"/>
  <c r="BJ149" i="12" s="1"/>
  <c r="BL149" i="12" a="1"/>
  <c r="BL149" i="12" s="1"/>
  <c r="BN149" i="12" a="1"/>
  <c r="BN149" i="12" s="1"/>
  <c r="BP149" i="12" a="1"/>
  <c r="BP149" i="12" s="1"/>
  <c r="BR149" i="12" a="1"/>
  <c r="BR149" i="12" s="1"/>
  <c r="BT149" i="12" a="1"/>
  <c r="BT149" i="12" s="1"/>
  <c r="BV149" i="12" a="1"/>
  <c r="BV149" i="12" s="1"/>
  <c r="BX149" i="12" a="1"/>
  <c r="BX149" i="12" s="1"/>
  <c r="BZ149" i="12" a="1"/>
  <c r="BZ149" i="12" s="1"/>
  <c r="CB149" i="12" a="1"/>
  <c r="CB149" i="12" s="1"/>
  <c r="CD149" i="12" a="1"/>
  <c r="CD149" i="12" s="1"/>
  <c r="CF149" i="12" a="1"/>
  <c r="CF149" i="12" s="1"/>
  <c r="CH149" i="12" a="1"/>
  <c r="CH149" i="12" s="1"/>
  <c r="AL150" i="12" a="1"/>
  <c r="AL150" i="12" s="1"/>
  <c r="AN150" i="12" a="1"/>
  <c r="AN150" i="12" s="1"/>
  <c r="AP150" i="12" a="1"/>
  <c r="AP150" i="12" s="1"/>
  <c r="AR150" i="12" a="1"/>
  <c r="AR150" i="12" s="1"/>
  <c r="AT150" i="12" a="1"/>
  <c r="AT150" i="12" s="1"/>
  <c r="AV150" i="12" a="1"/>
  <c r="AV150" i="12" s="1"/>
  <c r="AX150" i="12" a="1"/>
  <c r="AX150" i="12" s="1"/>
  <c r="AZ150" i="12" a="1"/>
  <c r="AZ150" i="12" s="1"/>
  <c r="BB150" i="12" a="1"/>
  <c r="BB150" i="12" s="1"/>
  <c r="BD150" i="12" a="1"/>
  <c r="BD150" i="12" s="1"/>
  <c r="BF150" i="12" a="1"/>
  <c r="BF150" i="12" s="1"/>
  <c r="BH150" i="12" a="1"/>
  <c r="BH150" i="12" s="1"/>
  <c r="BJ150" i="12" a="1"/>
  <c r="BJ150" i="12" s="1"/>
  <c r="BL150" i="12" a="1"/>
  <c r="BL150" i="12" s="1"/>
  <c r="BN150" i="12" a="1"/>
  <c r="BN150" i="12" s="1"/>
  <c r="BP150" i="12" a="1"/>
  <c r="BP150" i="12" s="1"/>
  <c r="BR150" i="12" a="1"/>
  <c r="BR150" i="12" s="1"/>
  <c r="BT150" i="12" a="1"/>
  <c r="BT150" i="12" s="1"/>
  <c r="BV150" i="12" a="1"/>
  <c r="BV150" i="12" s="1"/>
  <c r="BX150" i="12" a="1"/>
  <c r="BX150" i="12" s="1"/>
  <c r="BZ150" i="12" a="1"/>
  <c r="BZ150" i="12" s="1"/>
  <c r="CB150" i="12" a="1"/>
  <c r="CB150" i="12" s="1"/>
  <c r="CD150" i="12" a="1"/>
  <c r="CD150" i="12" s="1"/>
  <c r="CF150" i="12" a="1"/>
  <c r="CF150" i="12" s="1"/>
  <c r="CH150" i="12" a="1"/>
  <c r="CH150" i="12" s="1"/>
  <c r="AL151" i="12" a="1"/>
  <c r="AL151" i="12" s="1"/>
  <c r="AN151" i="12" a="1"/>
  <c r="AN151" i="12" s="1"/>
  <c r="AP151" i="12" a="1"/>
  <c r="AP151" i="12" s="1"/>
  <c r="AR151" i="12" a="1"/>
  <c r="AR151" i="12" s="1"/>
  <c r="AT151" i="12" a="1"/>
  <c r="AT151" i="12" s="1"/>
  <c r="AV151" i="12" a="1"/>
  <c r="AV151" i="12" s="1"/>
  <c r="AX151" i="12" a="1"/>
  <c r="AX151" i="12" s="1"/>
  <c r="AZ151" i="12" a="1"/>
  <c r="AZ151" i="12" s="1"/>
  <c r="BB151" i="12" a="1"/>
  <c r="BB151" i="12" s="1"/>
  <c r="BD151" i="12" a="1"/>
  <c r="BD151" i="12" s="1"/>
  <c r="BF151" i="12" a="1"/>
  <c r="BF151" i="12" s="1"/>
  <c r="BH151" i="12" a="1"/>
  <c r="BH151" i="12" s="1"/>
  <c r="BJ151" i="12" a="1"/>
  <c r="BJ151" i="12" s="1"/>
  <c r="BL151" i="12" a="1"/>
  <c r="BL151" i="12" s="1"/>
  <c r="BN151" i="12" a="1"/>
  <c r="BN151" i="12" s="1"/>
  <c r="BP151" i="12" a="1"/>
  <c r="BP151" i="12" s="1"/>
  <c r="BR151" i="12" a="1"/>
  <c r="BR151" i="12" s="1"/>
  <c r="BT151" i="12" a="1"/>
  <c r="BT151" i="12" s="1"/>
  <c r="BV151" i="12" a="1"/>
  <c r="BV151" i="12" s="1"/>
  <c r="BX151" i="12" a="1"/>
  <c r="BX151" i="12" s="1"/>
  <c r="BZ151" i="12" a="1"/>
  <c r="BZ151" i="12" s="1"/>
  <c r="CB151" i="12" a="1"/>
  <c r="CB151" i="12" s="1"/>
  <c r="CD151" i="12" a="1"/>
  <c r="CD151" i="12" s="1"/>
  <c r="CF151" i="12" a="1"/>
  <c r="CF151" i="12" s="1"/>
  <c r="CH151" i="12" a="1"/>
  <c r="CH151" i="12" s="1"/>
  <c r="AL152" i="12" a="1"/>
  <c r="AL152" i="12" s="1"/>
  <c r="AN152" i="12" a="1"/>
  <c r="AN152" i="12" s="1"/>
  <c r="AP152" i="12" a="1"/>
  <c r="AP152" i="12" s="1"/>
  <c r="AR152" i="12" a="1"/>
  <c r="AR152" i="12" s="1"/>
  <c r="AT152" i="12" a="1"/>
  <c r="AT152" i="12" s="1"/>
  <c r="AV152" i="12" a="1"/>
  <c r="AV152" i="12" s="1"/>
  <c r="AX152" i="12" a="1"/>
  <c r="AX152" i="12" s="1"/>
  <c r="AZ152" i="12" a="1"/>
  <c r="AZ152" i="12" s="1"/>
  <c r="BB152" i="12" a="1"/>
  <c r="BB152" i="12" s="1"/>
  <c r="BD152" i="12" a="1"/>
  <c r="BD152" i="12" s="1"/>
  <c r="BF152" i="12" a="1"/>
  <c r="BF152" i="12" s="1"/>
  <c r="BH152" i="12" a="1"/>
  <c r="BH152" i="12" s="1"/>
  <c r="BJ152" i="12" a="1"/>
  <c r="BJ152" i="12" s="1"/>
  <c r="BL152" i="12" a="1"/>
  <c r="BL152" i="12" s="1"/>
  <c r="BN152" i="12" a="1"/>
  <c r="BN152" i="12" s="1"/>
  <c r="BP152" i="12" a="1"/>
  <c r="BP152" i="12" s="1"/>
  <c r="BR152" i="12" a="1"/>
  <c r="BR152" i="12" s="1"/>
  <c r="BT152" i="12" a="1"/>
  <c r="BT152" i="12" s="1"/>
  <c r="BV152" i="12" a="1"/>
  <c r="BV152" i="12" s="1"/>
  <c r="BX152" i="12" a="1"/>
  <c r="BX152" i="12" s="1"/>
  <c r="BZ152" i="12" a="1"/>
  <c r="BZ152" i="12" s="1"/>
  <c r="CB152" i="12" a="1"/>
  <c r="CB152" i="12" s="1"/>
  <c r="CD152" i="12" a="1"/>
  <c r="CD152" i="12" s="1"/>
  <c r="CF152" i="12" a="1"/>
  <c r="CF152" i="12" s="1"/>
  <c r="CH152" i="12" a="1"/>
  <c r="CH152" i="12" s="1"/>
  <c r="AL153" i="12" a="1"/>
  <c r="AL153" i="12" s="1"/>
  <c r="AN153" i="12" a="1"/>
  <c r="AN153" i="12" s="1"/>
  <c r="AP153" i="12" a="1"/>
  <c r="AP153" i="12" s="1"/>
  <c r="AR153" i="12" a="1"/>
  <c r="AR153" i="12" s="1"/>
  <c r="AT153" i="12" a="1"/>
  <c r="AT153" i="12" s="1"/>
  <c r="AV153" i="12" a="1"/>
  <c r="AV153" i="12" s="1"/>
  <c r="AX153" i="12" a="1"/>
  <c r="AX153" i="12" s="1"/>
  <c r="AZ153" i="12" a="1"/>
  <c r="AZ153" i="12" s="1"/>
  <c r="BB153" i="12" a="1"/>
  <c r="BB153" i="12" s="1"/>
  <c r="BD153" i="12" a="1"/>
  <c r="BD153" i="12" s="1"/>
  <c r="BF153" i="12" a="1"/>
  <c r="BF153" i="12" s="1"/>
  <c r="BH153" i="12" a="1"/>
  <c r="BH153" i="12" s="1"/>
  <c r="BJ153" i="12" a="1"/>
  <c r="BJ153" i="12" s="1"/>
  <c r="BL153" i="12" a="1"/>
  <c r="BL153" i="12" s="1"/>
  <c r="BN153" i="12" a="1"/>
  <c r="BN153" i="12" s="1"/>
  <c r="BP153" i="12" a="1"/>
  <c r="BP153" i="12" s="1"/>
  <c r="BR153" i="12" a="1"/>
  <c r="BR153" i="12" s="1"/>
  <c r="BT153" i="12" a="1"/>
  <c r="BT153" i="12" s="1"/>
  <c r="BV153" i="12" a="1"/>
  <c r="BV153" i="12" s="1"/>
  <c r="BX153" i="12" a="1"/>
  <c r="BX153" i="12" s="1"/>
  <c r="BZ153" i="12" a="1"/>
  <c r="BZ153" i="12" s="1"/>
  <c r="CB153" i="12" a="1"/>
  <c r="CB153" i="12" s="1"/>
  <c r="CD153" i="12" a="1"/>
  <c r="CD153" i="12" s="1"/>
  <c r="CF153" i="12" a="1"/>
  <c r="CF153" i="12" s="1"/>
  <c r="CH153" i="12" a="1"/>
  <c r="CH153" i="12" s="1"/>
  <c r="AL154" i="12" a="1"/>
  <c r="AL154" i="12" s="1"/>
  <c r="AN154" i="12" a="1"/>
  <c r="AN154" i="12" s="1"/>
  <c r="AP154" i="12" a="1"/>
  <c r="AP154" i="12" s="1"/>
  <c r="AR154" i="12" a="1"/>
  <c r="AR154" i="12" s="1"/>
  <c r="AT154" i="12" a="1"/>
  <c r="AT154" i="12" s="1"/>
  <c r="AV154" i="12" a="1"/>
  <c r="AV154" i="12" s="1"/>
  <c r="AX154" i="12" a="1"/>
  <c r="AX154" i="12" s="1"/>
  <c r="AZ154" i="12" a="1"/>
  <c r="AZ154" i="12" s="1"/>
  <c r="BB154" i="12" a="1"/>
  <c r="BB154" i="12" s="1"/>
  <c r="BD154" i="12" a="1"/>
  <c r="BD154" i="12" s="1"/>
  <c r="BF154" i="12" a="1"/>
  <c r="BF154" i="12" s="1"/>
  <c r="BH154" i="12" a="1"/>
  <c r="BH154" i="12" s="1"/>
  <c r="BJ154" i="12" a="1"/>
  <c r="BJ154" i="12" s="1"/>
  <c r="BL154" i="12" a="1"/>
  <c r="BL154" i="12" s="1"/>
  <c r="BN154" i="12" a="1"/>
  <c r="BN154" i="12" s="1"/>
  <c r="BP154" i="12" a="1"/>
  <c r="BP154" i="12" s="1"/>
  <c r="BR154" i="12" a="1"/>
  <c r="BR154" i="12" s="1"/>
  <c r="BT154" i="12" a="1"/>
  <c r="BT154" i="12" s="1"/>
  <c r="BV154" i="12" a="1"/>
  <c r="BV154" i="12" s="1"/>
  <c r="BX154" i="12" a="1"/>
  <c r="BX154" i="12" s="1"/>
  <c r="BZ154" i="12" a="1"/>
  <c r="BZ154" i="12" s="1"/>
  <c r="CB154" i="12" a="1"/>
  <c r="CB154" i="12" s="1"/>
  <c r="CD154" i="12" a="1"/>
  <c r="CD154" i="12" s="1"/>
  <c r="CF154" i="12" a="1"/>
  <c r="CF154" i="12" s="1"/>
  <c r="CH154" i="12" a="1"/>
  <c r="CH154" i="12" s="1"/>
  <c r="AL155" i="12" a="1"/>
  <c r="AL155" i="12" s="1"/>
  <c r="AN155" i="12" a="1"/>
  <c r="AN155" i="12" s="1"/>
  <c r="AP155" i="12" a="1"/>
  <c r="AP155" i="12" s="1"/>
  <c r="AR155" i="12" a="1"/>
  <c r="AR155" i="12" s="1"/>
  <c r="AT155" i="12" a="1"/>
  <c r="AT155" i="12" s="1"/>
  <c r="AV155" i="12" a="1"/>
  <c r="AV155" i="12" s="1"/>
  <c r="AX155" i="12" a="1"/>
  <c r="AX155" i="12" s="1"/>
  <c r="AZ155" i="12" a="1"/>
  <c r="AZ155" i="12" s="1"/>
  <c r="BB155" i="12" a="1"/>
  <c r="BB155" i="12" s="1"/>
  <c r="BD155" i="12" a="1"/>
  <c r="BD155" i="12" s="1"/>
  <c r="BF155" i="12" a="1"/>
  <c r="BF155" i="12" s="1"/>
  <c r="BH155" i="12" a="1"/>
  <c r="BH155" i="12" s="1"/>
  <c r="BJ155" i="12" a="1"/>
  <c r="BJ155" i="12" s="1"/>
  <c r="BL155" i="12" a="1"/>
  <c r="BL155" i="12" s="1"/>
  <c r="BN155" i="12" a="1"/>
  <c r="BN155" i="12" s="1"/>
  <c r="BP155" i="12" a="1"/>
  <c r="BP155" i="12" s="1"/>
  <c r="BR155" i="12" a="1"/>
  <c r="BR155" i="12" s="1"/>
  <c r="BT155" i="12" a="1"/>
  <c r="BT155" i="12" s="1"/>
  <c r="BV155" i="12" a="1"/>
  <c r="BV155" i="12" s="1"/>
  <c r="BX155" i="12" a="1"/>
  <c r="BX155" i="12" s="1"/>
  <c r="BZ155" i="12" a="1"/>
  <c r="BZ155" i="12" s="1"/>
  <c r="CB155" i="12" a="1"/>
  <c r="CB155" i="12" s="1"/>
  <c r="CD155" i="12" a="1"/>
  <c r="CD155" i="12" s="1"/>
  <c r="CF155" i="12" a="1"/>
  <c r="CF155" i="12" s="1"/>
  <c r="CH155" i="12" a="1"/>
  <c r="CH155" i="12" s="1"/>
  <c r="AL156" i="12" a="1"/>
  <c r="AL156" i="12" s="1"/>
  <c r="AN156" i="12" a="1"/>
  <c r="AN156" i="12" s="1"/>
  <c r="AP156" i="12" a="1"/>
  <c r="AP156" i="12" s="1"/>
  <c r="AR156" i="12" a="1"/>
  <c r="AR156" i="12" s="1"/>
  <c r="AT156" i="12" a="1"/>
  <c r="AT156" i="12" s="1"/>
  <c r="AV156" i="12" a="1"/>
  <c r="AV156" i="12" s="1"/>
  <c r="AX156" i="12" a="1"/>
  <c r="AX156" i="12" s="1"/>
  <c r="AZ156" i="12" a="1"/>
  <c r="AZ156" i="12" s="1"/>
  <c r="BB156" i="12" a="1"/>
  <c r="BB156" i="12" s="1"/>
  <c r="BD156" i="12" a="1"/>
  <c r="BD156" i="12" s="1"/>
  <c r="BF156" i="12" a="1"/>
  <c r="BF156" i="12" s="1"/>
  <c r="BH156" i="12" a="1"/>
  <c r="BH156" i="12" s="1"/>
  <c r="BJ156" i="12" a="1"/>
  <c r="BJ156" i="12" s="1"/>
  <c r="BL156" i="12" a="1"/>
  <c r="BL156" i="12" s="1"/>
  <c r="BN156" i="12" a="1"/>
  <c r="BN156" i="12" s="1"/>
  <c r="BP156" i="12" a="1"/>
  <c r="BP156" i="12" s="1"/>
  <c r="BR156" i="12" a="1"/>
  <c r="BR156" i="12" s="1"/>
  <c r="BT156" i="12" a="1"/>
  <c r="BT156" i="12" s="1"/>
  <c r="BV156" i="12" a="1"/>
  <c r="BV156" i="12" s="1"/>
  <c r="BX156" i="12" a="1"/>
  <c r="BX156" i="12" s="1"/>
  <c r="BZ156" i="12" a="1"/>
  <c r="BZ156" i="12" s="1"/>
  <c r="CB156" i="12" a="1"/>
  <c r="CB156" i="12" s="1"/>
  <c r="CD156" i="12" a="1"/>
  <c r="CD156" i="12" s="1"/>
  <c r="CF156" i="12" a="1"/>
  <c r="CF156" i="12" s="1"/>
  <c r="CH156" i="12" a="1"/>
  <c r="CH156" i="12" s="1"/>
  <c r="AL157" i="12" a="1"/>
  <c r="AL157" i="12" s="1"/>
  <c r="AN157" i="12" a="1"/>
  <c r="AN157" i="12" s="1"/>
  <c r="AP157" i="12" a="1"/>
  <c r="AP157" i="12" s="1"/>
  <c r="AR157" i="12" a="1"/>
  <c r="AR157" i="12" s="1"/>
  <c r="AT157" i="12" a="1"/>
  <c r="AT157" i="12" s="1"/>
  <c r="AV157" i="12" a="1"/>
  <c r="AV157" i="12" s="1"/>
  <c r="AX157" i="12" a="1"/>
  <c r="AX157" i="12" s="1"/>
  <c r="AZ157" i="12" a="1"/>
  <c r="AZ157" i="12" s="1"/>
  <c r="BB157" i="12" a="1"/>
  <c r="BB157" i="12" s="1"/>
  <c r="BD157" i="12" a="1"/>
  <c r="BD157" i="12" s="1"/>
  <c r="BF157" i="12" a="1"/>
  <c r="BF157" i="12" s="1"/>
  <c r="BH157" i="12" a="1"/>
  <c r="BH157" i="12" s="1"/>
  <c r="BJ157" i="12" a="1"/>
  <c r="BJ157" i="12" s="1"/>
  <c r="BL157" i="12" a="1"/>
  <c r="BL157" i="12" s="1"/>
  <c r="BN157" i="12" a="1"/>
  <c r="BN157" i="12" s="1"/>
  <c r="BP157" i="12" a="1"/>
  <c r="BP157" i="12" s="1"/>
  <c r="BR157" i="12" a="1"/>
  <c r="BR157" i="12" s="1"/>
  <c r="BT157" i="12" a="1"/>
  <c r="BT157" i="12" s="1"/>
  <c r="BV157" i="12" a="1"/>
  <c r="BV157" i="12" s="1"/>
  <c r="BX157" i="12" a="1"/>
  <c r="BX157" i="12" s="1"/>
  <c r="BZ157" i="12" a="1"/>
  <c r="BZ157" i="12" s="1"/>
  <c r="CB157" i="12" a="1"/>
  <c r="CB157" i="12" s="1"/>
  <c r="CD157" i="12" a="1"/>
  <c r="CD157" i="12" s="1"/>
  <c r="CF157" i="12" a="1"/>
  <c r="CF157" i="12" s="1"/>
  <c r="CH157" i="12" a="1"/>
  <c r="CH157" i="12" s="1"/>
  <c r="AL158" i="12" a="1"/>
  <c r="AL158" i="12" s="1"/>
  <c r="AN158" i="12" a="1"/>
  <c r="AN158" i="12" s="1"/>
  <c r="AP158" i="12" a="1"/>
  <c r="AP158" i="12" s="1"/>
  <c r="AR158" i="12" a="1"/>
  <c r="AR158" i="12" s="1"/>
  <c r="AT158" i="12" a="1"/>
  <c r="AT158" i="12" s="1"/>
  <c r="AV158" i="12" a="1"/>
  <c r="AV158" i="12" s="1"/>
  <c r="AX158" i="12" a="1"/>
  <c r="AX158" i="12" s="1"/>
  <c r="AZ158" i="12" a="1"/>
  <c r="AZ158" i="12" s="1"/>
  <c r="BB158" i="12" a="1"/>
  <c r="BB158" i="12" s="1"/>
  <c r="BD158" i="12" a="1"/>
  <c r="BD158" i="12" s="1"/>
  <c r="BF158" i="12" a="1"/>
  <c r="BF158" i="12" s="1"/>
  <c r="BH158" i="12" a="1"/>
  <c r="BH158" i="12" s="1"/>
  <c r="BJ158" i="12" a="1"/>
  <c r="BJ158" i="12" s="1"/>
  <c r="BL158" i="12" a="1"/>
  <c r="BL158" i="12" s="1"/>
  <c r="BN158" i="12" a="1"/>
  <c r="BN158" i="12" s="1"/>
  <c r="BP158" i="12" a="1"/>
  <c r="BP158" i="12" s="1"/>
  <c r="BR158" i="12" a="1"/>
  <c r="BR158" i="12" s="1"/>
  <c r="BT158" i="12" a="1"/>
  <c r="BT158" i="12" s="1"/>
  <c r="BV158" i="12" a="1"/>
  <c r="BV158" i="12" s="1"/>
  <c r="BX158" i="12" a="1"/>
  <c r="BX158" i="12" s="1"/>
  <c r="BZ158" i="12" a="1"/>
  <c r="BZ158" i="12" s="1"/>
  <c r="CB158" i="12" a="1"/>
  <c r="CB158" i="12" s="1"/>
  <c r="CD158" i="12" a="1"/>
  <c r="CD158" i="12" s="1"/>
  <c r="CF158" i="12" a="1"/>
  <c r="CF158" i="12" s="1"/>
  <c r="CH158" i="12" a="1"/>
  <c r="CH158" i="12" s="1"/>
  <c r="AL159" i="12" a="1"/>
  <c r="AL159" i="12" s="1"/>
  <c r="AN159" i="12" a="1"/>
  <c r="AN159" i="12" s="1"/>
  <c r="AP159" i="12" a="1"/>
  <c r="AP159" i="12" s="1"/>
  <c r="AR159" i="12" a="1"/>
  <c r="AR159" i="12" s="1"/>
  <c r="AT159" i="12" a="1"/>
  <c r="AT159" i="12" s="1"/>
  <c r="AV159" i="12" a="1"/>
  <c r="AV159" i="12" s="1"/>
  <c r="AX159" i="12" a="1"/>
  <c r="AX159" i="12" s="1"/>
  <c r="AZ159" i="12" a="1"/>
  <c r="AZ159" i="12" s="1"/>
  <c r="BB159" i="12" a="1"/>
  <c r="BB159" i="12" s="1"/>
  <c r="BD159" i="12" a="1"/>
  <c r="BD159" i="12" s="1"/>
  <c r="BF159" i="12" a="1"/>
  <c r="BF159" i="12" s="1"/>
  <c r="BH159" i="12" a="1"/>
  <c r="BH159" i="12" s="1"/>
  <c r="BJ159" i="12" a="1"/>
  <c r="BJ159" i="12" s="1"/>
  <c r="BL159" i="12" a="1"/>
  <c r="BL159" i="12" s="1"/>
  <c r="BN159" i="12" a="1"/>
  <c r="BN159" i="12" s="1"/>
  <c r="BP159" i="12" a="1"/>
  <c r="BP159" i="12" s="1"/>
  <c r="BR159" i="12" a="1"/>
  <c r="BR159" i="12" s="1"/>
  <c r="BT159" i="12" a="1"/>
  <c r="BT159" i="12" s="1"/>
  <c r="BV159" i="12" a="1"/>
  <c r="BV159" i="12" s="1"/>
  <c r="BX159" i="12" a="1"/>
  <c r="BX159" i="12" s="1"/>
  <c r="BZ159" i="12" a="1"/>
  <c r="BZ159" i="12" s="1"/>
  <c r="CB159" i="12" a="1"/>
  <c r="CB159" i="12" s="1"/>
  <c r="CD159" i="12" a="1"/>
  <c r="CD159" i="12" s="1"/>
  <c r="CF159" i="12" a="1"/>
  <c r="CF159" i="12" s="1"/>
  <c r="CH159" i="12" a="1"/>
  <c r="CH159" i="12" s="1"/>
  <c r="AL160" i="12" a="1"/>
  <c r="AL160" i="12" s="1"/>
  <c r="AN160" i="12" a="1"/>
  <c r="AN160" i="12" s="1"/>
  <c r="AP160" i="12" a="1"/>
  <c r="AP160" i="12" s="1"/>
  <c r="AR160" i="12" a="1"/>
  <c r="AR160" i="12" s="1"/>
  <c r="AT160" i="12" a="1"/>
  <c r="AT160" i="12" s="1"/>
  <c r="AV160" i="12" a="1"/>
  <c r="AV160" i="12" s="1"/>
  <c r="AX160" i="12" a="1"/>
  <c r="AX160" i="12" s="1"/>
  <c r="AZ160" i="12" a="1"/>
  <c r="AZ160" i="12" s="1"/>
  <c r="BB160" i="12" a="1"/>
  <c r="BB160" i="12" s="1"/>
  <c r="BD160" i="12" a="1"/>
  <c r="BD160" i="12" s="1"/>
  <c r="BF160" i="12" a="1"/>
  <c r="BF160" i="12" s="1"/>
  <c r="BH160" i="12" a="1"/>
  <c r="BH160" i="12" s="1"/>
  <c r="BJ160" i="12" a="1"/>
  <c r="BJ160" i="12" s="1"/>
  <c r="BL160" i="12" a="1"/>
  <c r="BL160" i="12" s="1"/>
  <c r="BN160" i="12" a="1"/>
  <c r="BN160" i="12" s="1"/>
  <c r="BP160" i="12" a="1"/>
  <c r="BP160" i="12" s="1"/>
  <c r="BR160" i="12" a="1"/>
  <c r="BR160" i="12" s="1"/>
  <c r="BT160" i="12" a="1"/>
  <c r="BT160" i="12" s="1"/>
  <c r="BV160" i="12" a="1"/>
  <c r="BV160" i="12" s="1"/>
  <c r="BX160" i="12" a="1"/>
  <c r="BX160" i="12" s="1"/>
  <c r="BZ160" i="12" a="1"/>
  <c r="BZ160" i="12" s="1"/>
  <c r="CB160" i="12" a="1"/>
  <c r="CB160" i="12" s="1"/>
  <c r="CD160" i="12" a="1"/>
  <c r="CD160" i="12" s="1"/>
  <c r="CF160" i="12" a="1"/>
  <c r="CF160" i="12" s="1"/>
  <c r="CH160" i="12" a="1"/>
  <c r="CH160" i="12" s="1"/>
  <c r="AL161" i="12" a="1"/>
  <c r="AL161" i="12" s="1"/>
  <c r="AN161" i="12" a="1"/>
  <c r="AN161" i="12" s="1"/>
  <c r="AP161" i="12" a="1"/>
  <c r="AP161" i="12" s="1"/>
  <c r="AR161" i="12" a="1"/>
  <c r="AR161" i="12" s="1"/>
  <c r="AT161" i="12" a="1"/>
  <c r="AT161" i="12" s="1"/>
  <c r="AV161" i="12" a="1"/>
  <c r="AV161" i="12" s="1"/>
  <c r="AX161" i="12" a="1"/>
  <c r="AX161" i="12" s="1"/>
  <c r="AZ161" i="12" a="1"/>
  <c r="AZ161" i="12" s="1"/>
  <c r="BB161" i="12" a="1"/>
  <c r="BB161" i="12" s="1"/>
  <c r="BD161" i="12" a="1"/>
  <c r="BD161" i="12" s="1"/>
  <c r="BF161" i="12" a="1"/>
  <c r="BF161" i="12" s="1"/>
  <c r="BH161" i="12" a="1"/>
  <c r="BH161" i="12" s="1"/>
  <c r="BJ161" i="12" a="1"/>
  <c r="BJ161" i="12" s="1"/>
  <c r="BL161" i="12" a="1"/>
  <c r="BL161" i="12" s="1"/>
  <c r="BN161" i="12" a="1"/>
  <c r="BN161" i="12" s="1"/>
  <c r="BP161" i="12" a="1"/>
  <c r="BP161" i="12" s="1"/>
  <c r="BR161" i="12" a="1"/>
  <c r="BR161" i="12" s="1"/>
  <c r="BT161" i="12" a="1"/>
  <c r="BT161" i="12" s="1"/>
  <c r="BV161" i="12" a="1"/>
  <c r="BV161" i="12" s="1"/>
  <c r="BX161" i="12" a="1"/>
  <c r="BX161" i="12" s="1"/>
  <c r="BZ161" i="12" a="1"/>
  <c r="BZ161" i="12" s="1"/>
  <c r="CB161" i="12" a="1"/>
  <c r="CB161" i="12" s="1"/>
  <c r="CD161" i="12" a="1"/>
  <c r="CD161" i="12" s="1"/>
  <c r="CF161" i="12" a="1"/>
  <c r="CF161" i="12" s="1"/>
  <c r="CH161" i="12" a="1"/>
  <c r="CH161" i="12" s="1"/>
  <c r="AL162" i="12" a="1"/>
  <c r="AL162" i="12" s="1"/>
  <c r="AN162" i="12" a="1"/>
  <c r="AN162" i="12" s="1"/>
  <c r="AP162" i="12" a="1"/>
  <c r="AP162" i="12" s="1"/>
  <c r="AR162" i="12" a="1"/>
  <c r="AR162" i="12" s="1"/>
  <c r="AT162" i="12" a="1"/>
  <c r="AT162" i="12" s="1"/>
  <c r="AV162" i="12" a="1"/>
  <c r="AV162" i="12" s="1"/>
  <c r="AX162" i="12" a="1"/>
  <c r="AX162" i="12" s="1"/>
  <c r="AZ162" i="12" a="1"/>
  <c r="AZ162" i="12" s="1"/>
  <c r="BB162" i="12" a="1"/>
  <c r="BB162" i="12" s="1"/>
  <c r="BD162" i="12" a="1"/>
  <c r="BD162" i="12" s="1"/>
  <c r="BF162" i="12" a="1"/>
  <c r="BF162" i="12" s="1"/>
  <c r="BH162" i="12" a="1"/>
  <c r="BH162" i="12" s="1"/>
  <c r="BJ162" i="12" a="1"/>
  <c r="BJ162" i="12" s="1"/>
  <c r="BL162" i="12" a="1"/>
  <c r="BL162" i="12" s="1"/>
  <c r="BN162" i="12" a="1"/>
  <c r="BN162" i="12" s="1"/>
  <c r="BP162" i="12" a="1"/>
  <c r="BP162" i="12" s="1"/>
  <c r="BR162" i="12" a="1"/>
  <c r="BR162" i="12" s="1"/>
  <c r="BT162" i="12" a="1"/>
  <c r="BT162" i="12" s="1"/>
  <c r="BV162" i="12" a="1"/>
  <c r="BV162" i="12" s="1"/>
  <c r="BX162" i="12" a="1"/>
  <c r="BX162" i="12" s="1"/>
  <c r="BZ162" i="12" a="1"/>
  <c r="BZ162" i="12" s="1"/>
  <c r="CB162" i="12" a="1"/>
  <c r="CB162" i="12" s="1"/>
  <c r="CD162" i="12" a="1"/>
  <c r="CD162" i="12" s="1"/>
  <c r="CF162" i="12" a="1"/>
  <c r="CF162" i="12" s="1"/>
  <c r="CH162" i="12" a="1"/>
  <c r="CH162" i="12" s="1"/>
  <c r="AL163" i="12" a="1"/>
  <c r="AL163" i="12" s="1"/>
  <c r="AN163" i="12" a="1"/>
  <c r="AN163" i="12" s="1"/>
  <c r="AP163" i="12" a="1"/>
  <c r="AP163" i="12" s="1"/>
  <c r="AR163" i="12" a="1"/>
  <c r="AR163" i="12" s="1"/>
  <c r="AT163" i="12" a="1"/>
  <c r="AT163" i="12" s="1"/>
  <c r="AV163" i="12" a="1"/>
  <c r="AV163" i="12" s="1"/>
  <c r="AX163" i="12" a="1"/>
  <c r="AX163" i="12" s="1"/>
  <c r="AZ163" i="12" a="1"/>
  <c r="AZ163" i="12" s="1"/>
  <c r="BB163" i="12" a="1"/>
  <c r="BB163" i="12" s="1"/>
  <c r="BD163" i="12" a="1"/>
  <c r="BD163" i="12" s="1"/>
  <c r="BF163" i="12" a="1"/>
  <c r="BF163" i="12" s="1"/>
  <c r="BH163" i="12" a="1"/>
  <c r="BH163" i="12" s="1"/>
  <c r="BJ163" i="12" a="1"/>
  <c r="BJ163" i="12" s="1"/>
  <c r="BL163" i="12" a="1"/>
  <c r="BL163" i="12" s="1"/>
  <c r="BN163" i="12" a="1"/>
  <c r="BN163" i="12" s="1"/>
  <c r="BP163" i="12" a="1"/>
  <c r="BP163" i="12" s="1"/>
  <c r="BR163" i="12" a="1"/>
  <c r="BR163" i="12" s="1"/>
  <c r="BT163" i="12" a="1"/>
  <c r="BT163" i="12" s="1"/>
  <c r="BV163" i="12" a="1"/>
  <c r="BV163" i="12" s="1"/>
  <c r="BX163" i="12" a="1"/>
  <c r="BX163" i="12" s="1"/>
  <c r="BZ163" i="12" a="1"/>
  <c r="BZ163" i="12" s="1"/>
  <c r="CB163" i="12" a="1"/>
  <c r="CB163" i="12" s="1"/>
  <c r="CD163" i="12" a="1"/>
  <c r="CD163" i="12" s="1"/>
  <c r="CF163" i="12" a="1"/>
  <c r="CF163" i="12" s="1"/>
  <c r="CH163" i="12" a="1"/>
  <c r="CH163" i="12" s="1"/>
  <c r="AL164" i="12" a="1"/>
  <c r="AL164" i="12" s="1"/>
  <c r="AN164" i="12" a="1"/>
  <c r="AN164" i="12" s="1"/>
  <c r="AP164" i="12" a="1"/>
  <c r="AP164" i="12" s="1"/>
  <c r="AR164" i="12" a="1"/>
  <c r="AR164" i="12" s="1"/>
  <c r="AT164" i="12" a="1"/>
  <c r="AT164" i="12" s="1"/>
  <c r="AV164" i="12" a="1"/>
  <c r="AV164" i="12" s="1"/>
  <c r="AX164" i="12" a="1"/>
  <c r="AX164" i="12" s="1"/>
  <c r="AZ164" i="12" a="1"/>
  <c r="AZ164" i="12" s="1"/>
  <c r="BB164" i="12" a="1"/>
  <c r="BB164" i="12" s="1"/>
  <c r="BD164" i="12" a="1"/>
  <c r="BD164" i="12" s="1"/>
  <c r="BF164" i="12" a="1"/>
  <c r="BF164" i="12" s="1"/>
  <c r="BH164" i="12" a="1"/>
  <c r="BH164" i="12" s="1"/>
  <c r="BJ164" i="12" a="1"/>
  <c r="BJ164" i="12" s="1"/>
  <c r="BL164" i="12" a="1"/>
  <c r="BL164" i="12" s="1"/>
  <c r="BN164" i="12" a="1"/>
  <c r="BN164" i="12" s="1"/>
  <c r="BP164" i="12" a="1"/>
  <c r="BP164" i="12" s="1"/>
  <c r="BR164" i="12" a="1"/>
  <c r="BR164" i="12" s="1"/>
  <c r="BT164" i="12" a="1"/>
  <c r="BT164" i="12" s="1"/>
  <c r="BV164" i="12" a="1"/>
  <c r="BV164" i="12" s="1"/>
  <c r="BX164" i="12" a="1"/>
  <c r="BX164" i="12" s="1"/>
  <c r="BZ164" i="12" a="1"/>
  <c r="BZ164" i="12" s="1"/>
  <c r="CB164" i="12" a="1"/>
  <c r="CB164" i="12" s="1"/>
  <c r="CD164" i="12" a="1"/>
  <c r="CD164" i="12" s="1"/>
  <c r="CF164" i="12" a="1"/>
  <c r="CF164" i="12" s="1"/>
  <c r="CH164" i="12" a="1"/>
  <c r="CH164" i="12" s="1"/>
  <c r="AL165" i="12" a="1"/>
  <c r="AL165" i="12" s="1"/>
  <c r="AN165" i="12" a="1"/>
  <c r="AN165" i="12" s="1"/>
  <c r="AP165" i="12" a="1"/>
  <c r="AP165" i="12" s="1"/>
  <c r="AR165" i="12" a="1"/>
  <c r="AR165" i="12" s="1"/>
  <c r="AT165" i="12" a="1"/>
  <c r="AT165" i="12" s="1"/>
  <c r="AV165" i="12" a="1"/>
  <c r="AV165" i="12" s="1"/>
  <c r="AX165" i="12" a="1"/>
  <c r="AX165" i="12" s="1"/>
  <c r="AZ165" i="12" a="1"/>
  <c r="AZ165" i="12" s="1"/>
  <c r="BB165" i="12" a="1"/>
  <c r="BB165" i="12" s="1"/>
  <c r="BD165" i="12" a="1"/>
  <c r="BD165" i="12" s="1"/>
  <c r="BF165" i="12" a="1"/>
  <c r="BF165" i="12" s="1"/>
  <c r="BH165" i="12" a="1"/>
  <c r="BH165" i="12" s="1"/>
  <c r="BJ165" i="12" a="1"/>
  <c r="BJ165" i="12" s="1"/>
  <c r="BL165" i="12" a="1"/>
  <c r="BL165" i="12" s="1"/>
  <c r="BN165" i="12" a="1"/>
  <c r="BN165" i="12" s="1"/>
  <c r="BP165" i="12" a="1"/>
  <c r="BP165" i="12" s="1"/>
  <c r="BR165" i="12" a="1"/>
  <c r="BR165" i="12" s="1"/>
  <c r="BT165" i="12" a="1"/>
  <c r="BT165" i="12" s="1"/>
  <c r="BV165" i="12" a="1"/>
  <c r="BV165" i="12" s="1"/>
  <c r="BX165" i="12" a="1"/>
  <c r="BX165" i="12" s="1"/>
  <c r="BZ165" i="12" a="1"/>
  <c r="BZ165" i="12" s="1"/>
  <c r="CB165" i="12" a="1"/>
  <c r="CB165" i="12" s="1"/>
  <c r="CD165" i="12" a="1"/>
  <c r="CD165" i="12" s="1"/>
  <c r="CF165" i="12" a="1"/>
  <c r="CF165" i="12" s="1"/>
  <c r="CH165" i="12" a="1"/>
  <c r="CH165" i="12" s="1"/>
  <c r="AL166" i="12" a="1"/>
  <c r="AL166" i="12" s="1"/>
  <c r="AN166" i="12" a="1"/>
  <c r="AN166" i="12" s="1"/>
  <c r="AP166" i="12" a="1"/>
  <c r="AP166" i="12" s="1"/>
  <c r="AR166" i="12" a="1"/>
  <c r="AR166" i="12" s="1"/>
  <c r="AT166" i="12" a="1"/>
  <c r="AT166" i="12" s="1"/>
  <c r="AV166" i="12" a="1"/>
  <c r="AV166" i="12" s="1"/>
  <c r="AX166" i="12" a="1"/>
  <c r="AX166" i="12" s="1"/>
  <c r="AZ166" i="12" a="1"/>
  <c r="AZ166" i="12" s="1"/>
  <c r="BB166" i="12" a="1"/>
  <c r="BB166" i="12" s="1"/>
  <c r="BD166" i="12" a="1"/>
  <c r="BD166" i="12" s="1"/>
  <c r="BF166" i="12" a="1"/>
  <c r="BF166" i="12" s="1"/>
  <c r="BH166" i="12" a="1"/>
  <c r="BH166" i="12" s="1"/>
  <c r="BJ166" i="12" a="1"/>
  <c r="BJ166" i="12" s="1"/>
  <c r="BL166" i="12" a="1"/>
  <c r="BL166" i="12" s="1"/>
  <c r="BN166" i="12" a="1"/>
  <c r="BN166" i="12" s="1"/>
  <c r="BP166" i="12" a="1"/>
  <c r="BP166" i="12" s="1"/>
  <c r="BR166" i="12" a="1"/>
  <c r="BR166" i="12" s="1"/>
  <c r="BT166" i="12" a="1"/>
  <c r="BT166" i="12" s="1"/>
  <c r="BV166" i="12" a="1"/>
  <c r="BV166" i="12" s="1"/>
  <c r="BX166" i="12" a="1"/>
  <c r="BX166" i="12" s="1"/>
  <c r="BZ166" i="12" a="1"/>
  <c r="BZ166" i="12" s="1"/>
  <c r="CB166" i="12" a="1"/>
  <c r="CB166" i="12" s="1"/>
  <c r="CD166" i="12" a="1"/>
  <c r="CD166" i="12" s="1"/>
  <c r="CF166" i="12" a="1"/>
  <c r="CF166" i="12" s="1"/>
  <c r="CH166" i="12" a="1"/>
  <c r="CH166" i="12" s="1"/>
  <c r="AL167" i="12" a="1"/>
  <c r="AL167" i="12" s="1"/>
  <c r="AN167" i="12" a="1"/>
  <c r="AN167" i="12" s="1"/>
  <c r="AP167" i="12" a="1"/>
  <c r="AP167" i="12" s="1"/>
  <c r="AR167" i="12" a="1"/>
  <c r="AR167" i="12" s="1"/>
  <c r="AT167" i="12" a="1"/>
  <c r="AT167" i="12" s="1"/>
  <c r="AV167" i="12" a="1"/>
  <c r="AV167" i="12" s="1"/>
  <c r="AX167" i="12" a="1"/>
  <c r="AX167" i="12" s="1"/>
  <c r="AZ167" i="12" a="1"/>
  <c r="AZ167" i="12" s="1"/>
  <c r="BB167" i="12" a="1"/>
  <c r="BB167" i="12" s="1"/>
  <c r="BD167" i="12" a="1"/>
  <c r="BD167" i="12" s="1"/>
  <c r="BF167" i="12" a="1"/>
  <c r="BF167" i="12" s="1"/>
  <c r="BH167" i="12" a="1"/>
  <c r="BH167" i="12" s="1"/>
  <c r="BJ167" i="12" a="1"/>
  <c r="BJ167" i="12" s="1"/>
  <c r="BL167" i="12" a="1"/>
  <c r="BL167" i="12" s="1"/>
  <c r="BN167" i="12" a="1"/>
  <c r="BN167" i="12" s="1"/>
  <c r="BP167" i="12" a="1"/>
  <c r="BP167" i="12" s="1"/>
  <c r="BR167" i="12" a="1"/>
  <c r="BR167" i="12" s="1"/>
  <c r="BT167" i="12" a="1"/>
  <c r="BT167" i="12" s="1"/>
  <c r="BV167" i="12" a="1"/>
  <c r="BV167" i="12" s="1"/>
  <c r="BX167" i="12" a="1"/>
  <c r="BX167" i="12" s="1"/>
  <c r="BZ167" i="12" a="1"/>
  <c r="BZ167" i="12" s="1"/>
  <c r="CB167" i="12" a="1"/>
  <c r="CB167" i="12" s="1"/>
  <c r="CD167" i="12" a="1"/>
  <c r="CD167" i="12" s="1"/>
  <c r="CF167" i="12" a="1"/>
  <c r="CF167" i="12" s="1"/>
  <c r="CH167" i="12" a="1"/>
  <c r="CH167" i="12" s="1"/>
  <c r="AL168" i="12" a="1"/>
  <c r="AL168" i="12" s="1"/>
  <c r="AN168" i="12" a="1"/>
  <c r="AN168" i="12" s="1"/>
  <c r="AP168" i="12" a="1"/>
  <c r="AP168" i="12" s="1"/>
  <c r="AR168" i="12" a="1"/>
  <c r="AR168" i="12" s="1"/>
  <c r="AT168" i="12" a="1"/>
  <c r="AT168" i="12" s="1"/>
  <c r="AV168" i="12" a="1"/>
  <c r="AV168" i="12" s="1"/>
  <c r="AX168" i="12" a="1"/>
  <c r="AX168" i="12" s="1"/>
  <c r="AZ168" i="12" a="1"/>
  <c r="AZ168" i="12" s="1"/>
  <c r="BB168" i="12" a="1"/>
  <c r="BB168" i="12" s="1"/>
  <c r="BD168" i="12" a="1"/>
  <c r="BD168" i="12" s="1"/>
  <c r="BF168" i="12" a="1"/>
  <c r="BF168" i="12" s="1"/>
  <c r="BH168" i="12" a="1"/>
  <c r="BH168" i="12" s="1"/>
  <c r="BJ168" i="12" a="1"/>
  <c r="BJ168" i="12" s="1"/>
  <c r="BL168" i="12" a="1"/>
  <c r="BL168" i="12" s="1"/>
  <c r="BN168" i="12" a="1"/>
  <c r="BN168" i="12" s="1"/>
  <c r="BP168" i="12" a="1"/>
  <c r="BP168" i="12" s="1"/>
  <c r="BR168" i="12" a="1"/>
  <c r="BR168" i="12" s="1"/>
  <c r="BT168" i="12" a="1"/>
  <c r="BT168" i="12" s="1"/>
  <c r="BV168" i="12" a="1"/>
  <c r="BV168" i="12" s="1"/>
  <c r="BX168" i="12" a="1"/>
  <c r="BX168" i="12" s="1"/>
  <c r="BZ168" i="12" a="1"/>
  <c r="BZ168" i="12" s="1"/>
  <c r="CB168" i="12" a="1"/>
  <c r="CB168" i="12" s="1"/>
  <c r="CD168" i="12" a="1"/>
  <c r="CD168" i="12" s="1"/>
  <c r="CF168" i="12" a="1"/>
  <c r="CF168" i="12" s="1"/>
  <c r="CH168" i="12" a="1"/>
  <c r="CH168" i="12" s="1"/>
  <c r="AL169" i="12" a="1"/>
  <c r="AL169" i="12" s="1"/>
  <c r="AN169" i="12" a="1"/>
  <c r="AN169" i="12" s="1"/>
  <c r="AP169" i="12" a="1"/>
  <c r="AP169" i="12" s="1"/>
  <c r="AR169" i="12" a="1"/>
  <c r="AR169" i="12" s="1"/>
  <c r="AT169" i="12" a="1"/>
  <c r="AT169" i="12" s="1"/>
  <c r="AV169" i="12" a="1"/>
  <c r="AV169" i="12" s="1"/>
  <c r="AX169" i="12" a="1"/>
  <c r="AX169" i="12" s="1"/>
  <c r="AZ169" i="12" a="1"/>
  <c r="AZ169" i="12" s="1"/>
  <c r="BB169" i="12" a="1"/>
  <c r="BB169" i="12" s="1"/>
  <c r="BD169" i="12" a="1"/>
  <c r="BD169" i="12" s="1"/>
  <c r="BF169" i="12" a="1"/>
  <c r="BF169" i="12" s="1"/>
  <c r="BH169" i="12" a="1"/>
  <c r="BH169" i="12" s="1"/>
  <c r="BJ169" i="12" a="1"/>
  <c r="BJ169" i="12" s="1"/>
  <c r="BL169" i="12" a="1"/>
  <c r="BL169" i="12" s="1"/>
  <c r="BN169" i="12" a="1"/>
  <c r="BN169" i="12" s="1"/>
  <c r="BP169" i="12" a="1"/>
  <c r="BP169" i="12" s="1"/>
  <c r="BR169" i="12" a="1"/>
  <c r="BR169" i="12" s="1"/>
  <c r="BT169" i="12" a="1"/>
  <c r="BT169" i="12" s="1"/>
  <c r="BV169" i="12" a="1"/>
  <c r="BV169" i="12" s="1"/>
  <c r="BX169" i="12" a="1"/>
  <c r="BX169" i="12" s="1"/>
  <c r="BZ169" i="12" a="1"/>
  <c r="BZ169" i="12" s="1"/>
  <c r="CB169" i="12" a="1"/>
  <c r="CB169" i="12" s="1"/>
  <c r="CD169" i="12" a="1"/>
  <c r="CD169" i="12" s="1"/>
  <c r="CF169" i="12" a="1"/>
  <c r="CF169" i="12" s="1"/>
  <c r="CH169" i="12" a="1"/>
  <c r="CH169" i="12" s="1"/>
  <c r="AL170" i="12" a="1"/>
  <c r="AL170" i="12" s="1"/>
  <c r="AN170" i="12" a="1"/>
  <c r="AN170" i="12" s="1"/>
  <c r="AP170" i="12" a="1"/>
  <c r="AP170" i="12" s="1"/>
  <c r="AR170" i="12" a="1"/>
  <c r="AR170" i="12" s="1"/>
  <c r="AT170" i="12" a="1"/>
  <c r="AT170" i="12" s="1"/>
  <c r="AV170" i="12" a="1"/>
  <c r="AV170" i="12" s="1"/>
  <c r="AX170" i="12" a="1"/>
  <c r="AX170" i="12" s="1"/>
  <c r="AZ170" i="12" a="1"/>
  <c r="AZ170" i="12" s="1"/>
  <c r="BB170" i="12" a="1"/>
  <c r="BB170" i="12" s="1"/>
  <c r="BD170" i="12" a="1"/>
  <c r="BD170" i="12" s="1"/>
  <c r="BF170" i="12" a="1"/>
  <c r="BF170" i="12" s="1"/>
  <c r="BH170" i="12" a="1"/>
  <c r="BH170" i="12" s="1"/>
  <c r="BJ170" i="12" a="1"/>
  <c r="BJ170" i="12" s="1"/>
  <c r="BL170" i="12" a="1"/>
  <c r="BL170" i="12" s="1"/>
  <c r="BN170" i="12" a="1"/>
  <c r="BN170" i="12" s="1"/>
  <c r="BP170" i="12" a="1"/>
  <c r="BP170" i="12" s="1"/>
  <c r="BR170" i="12" a="1"/>
  <c r="BR170" i="12" s="1"/>
  <c r="BT170" i="12" a="1"/>
  <c r="BT170" i="12" s="1"/>
  <c r="BV170" i="12" a="1"/>
  <c r="BV170" i="12" s="1"/>
  <c r="BX170" i="12" a="1"/>
  <c r="BX170" i="12" s="1"/>
  <c r="BZ170" i="12" a="1"/>
  <c r="BZ170" i="12" s="1"/>
  <c r="CB170" i="12" a="1"/>
  <c r="CB170" i="12" s="1"/>
  <c r="CD170" i="12" a="1"/>
  <c r="CD170" i="12" s="1"/>
  <c r="CF170" i="12" a="1"/>
  <c r="CF170" i="12" s="1"/>
  <c r="CH170" i="12" a="1"/>
  <c r="CH170" i="12" s="1"/>
  <c r="AL171" i="12" a="1"/>
  <c r="AL171" i="12" s="1"/>
  <c r="AN171" i="12" a="1"/>
  <c r="AN171" i="12" s="1"/>
  <c r="AP171" i="12" a="1"/>
  <c r="AP171" i="12" s="1"/>
  <c r="AR171" i="12" a="1"/>
  <c r="AR171" i="12" s="1"/>
  <c r="AT171" i="12" a="1"/>
  <c r="AT171" i="12" s="1"/>
  <c r="AV171" i="12" a="1"/>
  <c r="AV171" i="12" s="1"/>
  <c r="AX171" i="12" a="1"/>
  <c r="AX171" i="12" s="1"/>
  <c r="AZ171" i="12" a="1"/>
  <c r="AZ171" i="12" s="1"/>
  <c r="BB171" i="12" a="1"/>
  <c r="BB171" i="12" s="1"/>
  <c r="BD171" i="12" a="1"/>
  <c r="BD171" i="12" s="1"/>
  <c r="BF171" i="12" a="1"/>
  <c r="BF171" i="12" s="1"/>
  <c r="BH171" i="12" a="1"/>
  <c r="BH171" i="12" s="1"/>
  <c r="BJ171" i="12" a="1"/>
  <c r="BJ171" i="12" s="1"/>
  <c r="BL171" i="12" a="1"/>
  <c r="BL171" i="12" s="1"/>
  <c r="BN171" i="12" a="1"/>
  <c r="BN171" i="12" s="1"/>
  <c r="BP171" i="12" a="1"/>
  <c r="BP171" i="12" s="1"/>
  <c r="BR171" i="12" a="1"/>
  <c r="BR171" i="12" s="1"/>
  <c r="BT171" i="12" a="1"/>
  <c r="BT171" i="12" s="1"/>
  <c r="BV171" i="12" a="1"/>
  <c r="BV171" i="12" s="1"/>
  <c r="BX171" i="12" a="1"/>
  <c r="BX171" i="12" s="1"/>
  <c r="BZ171" i="12" a="1"/>
  <c r="BZ171" i="12" s="1"/>
  <c r="CB171" i="12" a="1"/>
  <c r="CB171" i="12" s="1"/>
  <c r="CD171" i="12" a="1"/>
  <c r="CD171" i="12" s="1"/>
  <c r="CF171" i="12" a="1"/>
  <c r="CF171" i="12" s="1"/>
  <c r="CH171" i="12" a="1"/>
  <c r="CH171" i="12" s="1"/>
  <c r="AL172" i="12" a="1"/>
  <c r="AL172" i="12" s="1"/>
  <c r="AN172" i="12" a="1"/>
  <c r="AN172" i="12" s="1"/>
  <c r="AP172" i="12" a="1"/>
  <c r="AP172" i="12" s="1"/>
  <c r="AR172" i="12" a="1"/>
  <c r="AR172" i="12" s="1"/>
  <c r="AT172" i="12" a="1"/>
  <c r="AT172" i="12" s="1"/>
  <c r="AV172" i="12" a="1"/>
  <c r="AV172" i="12" s="1"/>
  <c r="AX172" i="12" a="1"/>
  <c r="AX172" i="12" s="1"/>
  <c r="AZ172" i="12" a="1"/>
  <c r="AZ172" i="12" s="1"/>
  <c r="BB172" i="12" a="1"/>
  <c r="BB172" i="12" s="1"/>
  <c r="BD172" i="12" a="1"/>
  <c r="BD172" i="12" s="1"/>
  <c r="BF172" i="12" a="1"/>
  <c r="BF172" i="12" s="1"/>
  <c r="BH172" i="12" a="1"/>
  <c r="BH172" i="12" s="1"/>
  <c r="BJ172" i="12" a="1"/>
  <c r="BJ172" i="12" s="1"/>
  <c r="BL172" i="12" a="1"/>
  <c r="BL172" i="12" s="1"/>
  <c r="BN172" i="12" a="1"/>
  <c r="BN172" i="12" s="1"/>
  <c r="BP172" i="12" a="1"/>
  <c r="BP172" i="12" s="1"/>
  <c r="BR172" i="12" a="1"/>
  <c r="BR172" i="12" s="1"/>
  <c r="BT172" i="12" a="1"/>
  <c r="BT172" i="12" s="1"/>
  <c r="BV172" i="12" a="1"/>
  <c r="BV172" i="12" s="1"/>
  <c r="BX172" i="12" a="1"/>
  <c r="BX172" i="12" s="1"/>
  <c r="BZ172" i="12" a="1"/>
  <c r="BZ172" i="12" s="1"/>
  <c r="CB172" i="12" a="1"/>
  <c r="CB172" i="12" s="1"/>
  <c r="CD172" i="12" a="1"/>
  <c r="CD172" i="12" s="1"/>
  <c r="CF172" i="12" a="1"/>
  <c r="CF172" i="12" s="1"/>
  <c r="CH172" i="12" a="1"/>
  <c r="CH172" i="12" s="1"/>
  <c r="AL173" i="12" a="1"/>
  <c r="AL173" i="12" s="1"/>
  <c r="AN173" i="12" a="1"/>
  <c r="AN173" i="12" s="1"/>
  <c r="AP173" i="12" a="1"/>
  <c r="AP173" i="12" s="1"/>
  <c r="AR173" i="12" a="1"/>
  <c r="AR173" i="12" s="1"/>
  <c r="AT173" i="12" a="1"/>
  <c r="AT173" i="12" s="1"/>
  <c r="AV173" i="12" a="1"/>
  <c r="AV173" i="12" s="1"/>
  <c r="AX173" i="12" a="1"/>
  <c r="AX173" i="12" s="1"/>
  <c r="AZ173" i="12" a="1"/>
  <c r="AZ173" i="12" s="1"/>
  <c r="BB173" i="12" a="1"/>
  <c r="BB173" i="12" s="1"/>
  <c r="BD173" i="12" a="1"/>
  <c r="BD173" i="12" s="1"/>
  <c r="BF173" i="12" a="1"/>
  <c r="BF173" i="12" s="1"/>
  <c r="BH173" i="12" a="1"/>
  <c r="BH173" i="12" s="1"/>
  <c r="BJ173" i="12" a="1"/>
  <c r="BJ173" i="12" s="1"/>
  <c r="BL173" i="12" a="1"/>
  <c r="BL173" i="12" s="1"/>
  <c r="BN173" i="12" a="1"/>
  <c r="BN173" i="12" s="1"/>
  <c r="BP173" i="12" a="1"/>
  <c r="BP173" i="12" s="1"/>
  <c r="BR173" i="12" a="1"/>
  <c r="BR173" i="12" s="1"/>
  <c r="BT173" i="12" a="1"/>
  <c r="BT173" i="12" s="1"/>
  <c r="BV173" i="12" a="1"/>
  <c r="BV173" i="12" s="1"/>
  <c r="BX173" i="12" a="1"/>
  <c r="BX173" i="12" s="1"/>
  <c r="BZ173" i="12" a="1"/>
  <c r="BZ173" i="12" s="1"/>
  <c r="CB173" i="12" a="1"/>
  <c r="CB173" i="12" s="1"/>
  <c r="CD173" i="12" a="1"/>
  <c r="CD173" i="12" s="1"/>
  <c r="CF173" i="12" a="1"/>
  <c r="CF173" i="12" s="1"/>
  <c r="CH173" i="12" a="1"/>
  <c r="CH173" i="12" s="1"/>
  <c r="AL174" i="12" a="1"/>
  <c r="AL174" i="12" s="1"/>
  <c r="AN174" i="12" a="1"/>
  <c r="AN174" i="12" s="1"/>
  <c r="AP174" i="12" a="1"/>
  <c r="AP174" i="12" s="1"/>
  <c r="AR174" i="12" a="1"/>
  <c r="AR174" i="12" s="1"/>
  <c r="AT174" i="12" a="1"/>
  <c r="AT174" i="12" s="1"/>
  <c r="AV174" i="12" a="1"/>
  <c r="AV174" i="12" s="1"/>
  <c r="AX174" i="12" a="1"/>
  <c r="AX174" i="12" s="1"/>
  <c r="AZ174" i="12" a="1"/>
  <c r="AZ174" i="12" s="1"/>
  <c r="BB174" i="12" a="1"/>
  <c r="BB174" i="12" s="1"/>
  <c r="BD174" i="12" a="1"/>
  <c r="BD174" i="12" s="1"/>
  <c r="BF174" i="12" a="1"/>
  <c r="BF174" i="12" s="1"/>
  <c r="BH174" i="12" a="1"/>
  <c r="BH174" i="12" s="1"/>
  <c r="BJ174" i="12" a="1"/>
  <c r="BJ174" i="12" s="1"/>
  <c r="BL174" i="12" a="1"/>
  <c r="BL174" i="12" s="1"/>
  <c r="BN174" i="12" a="1"/>
  <c r="BN174" i="12" s="1"/>
  <c r="BP174" i="12" a="1"/>
  <c r="BP174" i="12" s="1"/>
  <c r="BR174" i="12" a="1"/>
  <c r="BR174" i="12" s="1"/>
  <c r="BT174" i="12" a="1"/>
  <c r="BT174" i="12" s="1"/>
  <c r="BV174" i="12" a="1"/>
  <c r="BV174" i="12" s="1"/>
  <c r="BX174" i="12" a="1"/>
  <c r="BX174" i="12" s="1"/>
  <c r="BZ174" i="12" a="1"/>
  <c r="BZ174" i="12" s="1"/>
  <c r="CB174" i="12" a="1"/>
  <c r="CB174" i="12" s="1"/>
  <c r="CD174" i="12" a="1"/>
  <c r="CD174" i="12" s="1"/>
  <c r="CF174" i="12" a="1"/>
  <c r="CF174" i="12" s="1"/>
  <c r="CH174" i="12" a="1"/>
  <c r="CH174" i="12" s="1"/>
  <c r="AL175" i="12" a="1"/>
  <c r="AL175" i="12" s="1"/>
  <c r="AN175" i="12" a="1"/>
  <c r="AN175" i="12" s="1"/>
  <c r="AP175" i="12" a="1"/>
  <c r="AP175" i="12" s="1"/>
  <c r="AR175" i="12" a="1"/>
  <c r="AR175" i="12" s="1"/>
  <c r="AT175" i="12" a="1"/>
  <c r="AT175" i="12" s="1"/>
  <c r="AV175" i="12" a="1"/>
  <c r="AV175" i="12" s="1"/>
  <c r="AX175" i="12" a="1"/>
  <c r="AX175" i="12" s="1"/>
  <c r="AZ175" i="12" a="1"/>
  <c r="AZ175" i="12" s="1"/>
  <c r="BB175" i="12" a="1"/>
  <c r="BB175" i="12" s="1"/>
  <c r="BD175" i="12" a="1"/>
  <c r="BD175" i="12" s="1"/>
  <c r="BF175" i="12" a="1"/>
  <c r="BF175" i="12" s="1"/>
  <c r="BH175" i="12" a="1"/>
  <c r="BH175" i="12" s="1"/>
  <c r="BJ175" i="12" a="1"/>
  <c r="BJ175" i="12" s="1"/>
  <c r="BL175" i="12" a="1"/>
  <c r="BL175" i="12" s="1"/>
  <c r="BN175" i="12" a="1"/>
  <c r="BN175" i="12" s="1"/>
  <c r="BP175" i="12" a="1"/>
  <c r="BP175" i="12" s="1"/>
  <c r="BR175" i="12" a="1"/>
  <c r="BR175" i="12" s="1"/>
  <c r="BT175" i="12" a="1"/>
  <c r="BT175" i="12" s="1"/>
  <c r="BV175" i="12" a="1"/>
  <c r="BV175" i="12" s="1"/>
  <c r="BX175" i="12" a="1"/>
  <c r="BX175" i="12" s="1"/>
  <c r="BZ175" i="12" a="1"/>
  <c r="BZ175" i="12" s="1"/>
  <c r="CB175" i="12" a="1"/>
  <c r="CB175" i="12" s="1"/>
  <c r="CD175" i="12" a="1"/>
  <c r="CD175" i="12" s="1"/>
  <c r="CF175" i="12" a="1"/>
  <c r="CF175" i="12" s="1"/>
  <c r="CH175" i="12" a="1"/>
  <c r="CH175" i="12" s="1"/>
  <c r="AL176" i="12" a="1"/>
  <c r="AL176" i="12" s="1"/>
  <c r="AN176" i="12" a="1"/>
  <c r="AN176" i="12" s="1"/>
  <c r="AP176" i="12" a="1"/>
  <c r="AP176" i="12" s="1"/>
  <c r="AR176" i="12" a="1"/>
  <c r="AR176" i="12" s="1"/>
  <c r="AT176" i="12" a="1"/>
  <c r="AT176" i="12" s="1"/>
  <c r="AV176" i="12" a="1"/>
  <c r="AV176" i="12" s="1"/>
  <c r="AX176" i="12" a="1"/>
  <c r="AX176" i="12" s="1"/>
  <c r="AZ176" i="12" a="1"/>
  <c r="AZ176" i="12" s="1"/>
  <c r="BB176" i="12" a="1"/>
  <c r="BB176" i="12" s="1"/>
  <c r="BD176" i="12" a="1"/>
  <c r="BD176" i="12" s="1"/>
  <c r="BF176" i="12" a="1"/>
  <c r="BF176" i="12" s="1"/>
  <c r="BH176" i="12" a="1"/>
  <c r="BH176" i="12" s="1"/>
  <c r="BJ176" i="12" a="1"/>
  <c r="BJ176" i="12" s="1"/>
  <c r="BL176" i="12" a="1"/>
  <c r="BL176" i="12" s="1"/>
  <c r="BN176" i="12" a="1"/>
  <c r="BN176" i="12" s="1"/>
  <c r="BP176" i="12" a="1"/>
  <c r="BP176" i="12" s="1"/>
  <c r="BR176" i="12" a="1"/>
  <c r="BR176" i="12" s="1"/>
  <c r="BT176" i="12" a="1"/>
  <c r="BT176" i="12" s="1"/>
  <c r="BV176" i="12" a="1"/>
  <c r="BV176" i="12" s="1"/>
  <c r="BX176" i="12" a="1"/>
  <c r="BX176" i="12" s="1"/>
  <c r="BZ176" i="12" a="1"/>
  <c r="BZ176" i="12" s="1"/>
  <c r="CB176" i="12" a="1"/>
  <c r="CB176" i="12" s="1"/>
  <c r="CD176" i="12" a="1"/>
  <c r="CD176" i="12" s="1"/>
  <c r="CF176" i="12" a="1"/>
  <c r="CF176" i="12" s="1"/>
  <c r="CH176" i="12" a="1"/>
  <c r="CH176" i="12" s="1"/>
  <c r="AL177" i="12" a="1"/>
  <c r="AL177" i="12" s="1"/>
  <c r="AN177" i="12" a="1"/>
  <c r="AN177" i="12" s="1"/>
  <c r="AP177" i="12" a="1"/>
  <c r="AP177" i="12" s="1"/>
  <c r="AR177" i="12" a="1"/>
  <c r="AR177" i="12" s="1"/>
  <c r="AT177" i="12" a="1"/>
  <c r="AT177" i="12" s="1"/>
  <c r="AV177" i="12" a="1"/>
  <c r="AV177" i="12" s="1"/>
  <c r="AX177" i="12" a="1"/>
  <c r="AX177" i="12" s="1"/>
  <c r="AZ177" i="12" a="1"/>
  <c r="AZ177" i="12" s="1"/>
  <c r="BB177" i="12" a="1"/>
  <c r="BB177" i="12" s="1"/>
  <c r="BD177" i="12" a="1"/>
  <c r="BD177" i="12" s="1"/>
  <c r="BF177" i="12" a="1"/>
  <c r="BF177" i="12" s="1"/>
  <c r="BH177" i="12" a="1"/>
  <c r="BH177" i="12" s="1"/>
  <c r="BJ177" i="12" a="1"/>
  <c r="BJ177" i="12" s="1"/>
  <c r="BL177" i="12" a="1"/>
  <c r="BL177" i="12" s="1"/>
  <c r="BN177" i="12" a="1"/>
  <c r="BN177" i="12" s="1"/>
  <c r="BP177" i="12" a="1"/>
  <c r="BP177" i="12" s="1"/>
  <c r="BR177" i="12" a="1"/>
  <c r="BR177" i="12" s="1"/>
  <c r="BT177" i="12" a="1"/>
  <c r="BT177" i="12" s="1"/>
  <c r="BV177" i="12" a="1"/>
  <c r="BV177" i="12" s="1"/>
  <c r="BX177" i="12" a="1"/>
  <c r="BX177" i="12" s="1"/>
  <c r="BZ177" i="12" a="1"/>
  <c r="BZ177" i="12" s="1"/>
  <c r="CB177" i="12" a="1"/>
  <c r="CB177" i="12" s="1"/>
  <c r="CD177" i="12" a="1"/>
  <c r="CD177" i="12" s="1"/>
  <c r="CF177" i="12" a="1"/>
  <c r="CF177" i="12" s="1"/>
  <c r="CH177" i="12" a="1"/>
  <c r="CH177" i="12" s="1"/>
  <c r="AL178" i="12" a="1"/>
  <c r="AL178" i="12" s="1"/>
  <c r="AN178" i="12" a="1"/>
  <c r="AN178" i="12" s="1"/>
  <c r="AP178" i="12" a="1"/>
  <c r="AP178" i="12" s="1"/>
  <c r="AR178" i="12" a="1"/>
  <c r="AR178" i="12" s="1"/>
  <c r="AT178" i="12" a="1"/>
  <c r="AT178" i="12" s="1"/>
  <c r="AV178" i="12" a="1"/>
  <c r="AV178" i="12" s="1"/>
  <c r="AX178" i="12" a="1"/>
  <c r="AX178" i="12" s="1"/>
  <c r="AZ178" i="12" a="1"/>
  <c r="AZ178" i="12" s="1"/>
  <c r="BB178" i="12" a="1"/>
  <c r="BB178" i="12" s="1"/>
  <c r="BD178" i="12" a="1"/>
  <c r="BD178" i="12" s="1"/>
  <c r="BF178" i="12" a="1"/>
  <c r="BF178" i="12" s="1"/>
  <c r="BH178" i="12" a="1"/>
  <c r="BH178" i="12" s="1"/>
  <c r="BJ178" i="12" a="1"/>
  <c r="BJ178" i="12" s="1"/>
  <c r="BL178" i="12" a="1"/>
  <c r="BL178" i="12" s="1"/>
  <c r="BN178" i="12" a="1"/>
  <c r="BN178" i="12" s="1"/>
  <c r="BP178" i="12" a="1"/>
  <c r="BP178" i="12" s="1"/>
  <c r="BR178" i="12" a="1"/>
  <c r="BR178" i="12" s="1"/>
  <c r="BT178" i="12" a="1"/>
  <c r="BT178" i="12" s="1"/>
  <c r="BV178" i="12" a="1"/>
  <c r="BV178" i="12" s="1"/>
  <c r="BX178" i="12" a="1"/>
  <c r="BX178" i="12" s="1"/>
  <c r="BZ178" i="12" a="1"/>
  <c r="BZ178" i="12" s="1"/>
  <c r="CB178" i="12" a="1"/>
  <c r="CB178" i="12" s="1"/>
  <c r="CD178" i="12" a="1"/>
  <c r="CD178" i="12" s="1"/>
  <c r="CF178" i="12" a="1"/>
  <c r="CF178" i="12" s="1"/>
  <c r="CH178" i="12" a="1"/>
  <c r="CH178" i="12" s="1"/>
  <c r="AL179" i="12" a="1"/>
  <c r="AL179" i="12" s="1"/>
  <c r="AN179" i="12" a="1"/>
  <c r="AN179" i="12" s="1"/>
  <c r="AP179" i="12" a="1"/>
  <c r="AP179" i="12" s="1"/>
  <c r="AR179" i="12" a="1"/>
  <c r="AR179" i="12" s="1"/>
  <c r="AT179" i="12" a="1"/>
  <c r="AT179" i="12" s="1"/>
  <c r="AV179" i="12" a="1"/>
  <c r="AV179" i="12" s="1"/>
  <c r="AX179" i="12" a="1"/>
  <c r="AX179" i="12" s="1"/>
  <c r="AZ179" i="12" a="1"/>
  <c r="AZ179" i="12" s="1"/>
  <c r="BB179" i="12" a="1"/>
  <c r="BB179" i="12" s="1"/>
  <c r="BD179" i="12" a="1"/>
  <c r="BD179" i="12" s="1"/>
  <c r="BF179" i="12" a="1"/>
  <c r="BF179" i="12" s="1"/>
  <c r="BH179" i="12" a="1"/>
  <c r="BH179" i="12" s="1"/>
  <c r="BJ179" i="12" a="1"/>
  <c r="BJ179" i="12" s="1"/>
  <c r="BL179" i="12" a="1"/>
  <c r="BL179" i="12" s="1"/>
  <c r="BN179" i="12" a="1"/>
  <c r="BN179" i="12" s="1"/>
  <c r="BP179" i="12" a="1"/>
  <c r="BP179" i="12" s="1"/>
  <c r="BR179" i="12" a="1"/>
  <c r="BR179" i="12" s="1"/>
  <c r="BT179" i="12" a="1"/>
  <c r="BT179" i="12" s="1"/>
  <c r="BV179" i="12" a="1"/>
  <c r="BV179" i="12" s="1"/>
  <c r="BX179" i="12" a="1"/>
  <c r="BX179" i="12" s="1"/>
  <c r="BZ179" i="12" a="1"/>
  <c r="BZ179" i="12" s="1"/>
  <c r="CB179" i="12" a="1"/>
  <c r="CB179" i="12" s="1"/>
  <c r="CD179" i="12" a="1"/>
  <c r="CD179" i="12" s="1"/>
  <c r="CF179" i="12" a="1"/>
  <c r="CF179" i="12" s="1"/>
  <c r="CH179" i="12" a="1"/>
  <c r="CH179" i="12" s="1"/>
  <c r="AL180" i="12" a="1"/>
  <c r="AL180" i="12" s="1"/>
  <c r="AN180" i="12" a="1"/>
  <c r="AN180" i="12" s="1"/>
  <c r="AP180" i="12" a="1"/>
  <c r="AP180" i="12" s="1"/>
  <c r="AR180" i="12" a="1"/>
  <c r="AR180" i="12" s="1"/>
  <c r="AT180" i="12" a="1"/>
  <c r="AT180" i="12" s="1"/>
  <c r="AV180" i="12" a="1"/>
  <c r="AV180" i="12" s="1"/>
  <c r="AX180" i="12" a="1"/>
  <c r="AX180" i="12" s="1"/>
  <c r="AZ180" i="12" a="1"/>
  <c r="AZ180" i="12" s="1"/>
  <c r="BB180" i="12" a="1"/>
  <c r="BB180" i="12" s="1"/>
  <c r="BD180" i="12" a="1"/>
  <c r="BD180" i="12" s="1"/>
  <c r="BF180" i="12" a="1"/>
  <c r="BF180" i="12" s="1"/>
  <c r="BH180" i="12" a="1"/>
  <c r="BH180" i="12" s="1"/>
  <c r="BJ180" i="12" a="1"/>
  <c r="BJ180" i="12" s="1"/>
  <c r="BL180" i="12" a="1"/>
  <c r="BL180" i="12" s="1"/>
  <c r="BN180" i="12" a="1"/>
  <c r="BN180" i="12" s="1"/>
  <c r="BP180" i="12" a="1"/>
  <c r="BP180" i="12" s="1"/>
  <c r="BR180" i="12" a="1"/>
  <c r="BR180" i="12" s="1"/>
  <c r="BT180" i="12" a="1"/>
  <c r="BT180" i="12" s="1"/>
  <c r="BV180" i="12" a="1"/>
  <c r="BV180" i="12" s="1"/>
  <c r="BX180" i="12" a="1"/>
  <c r="BX180" i="12" s="1"/>
  <c r="BZ180" i="12" a="1"/>
  <c r="BZ180" i="12" s="1"/>
  <c r="CB180" i="12" a="1"/>
  <c r="CB180" i="12" s="1"/>
  <c r="CD180" i="12" a="1"/>
  <c r="CD180" i="12" s="1"/>
  <c r="CF180" i="12" a="1"/>
  <c r="CF180" i="12" s="1"/>
  <c r="CH180" i="12" a="1"/>
  <c r="CH180" i="12" s="1"/>
  <c r="AL181" i="12" a="1"/>
  <c r="AL181" i="12" s="1"/>
  <c r="AN181" i="12" a="1"/>
  <c r="AN181" i="12" s="1"/>
  <c r="AP181" i="12" a="1"/>
  <c r="AP181" i="12" s="1"/>
  <c r="AR181" i="12" a="1"/>
  <c r="AR181" i="12" s="1"/>
  <c r="AT181" i="12" a="1"/>
  <c r="AT181" i="12" s="1"/>
  <c r="AV181" i="12" a="1"/>
  <c r="AV181" i="12" s="1"/>
  <c r="AX181" i="12" a="1"/>
  <c r="AX181" i="12" s="1"/>
  <c r="AZ181" i="12" a="1"/>
  <c r="AZ181" i="12" s="1"/>
  <c r="BB181" i="12" a="1"/>
  <c r="BB181" i="12" s="1"/>
  <c r="BD181" i="12" a="1"/>
  <c r="BD181" i="12" s="1"/>
  <c r="BF181" i="12" a="1"/>
  <c r="BF181" i="12" s="1"/>
  <c r="BH181" i="12" a="1"/>
  <c r="BH181" i="12" s="1"/>
  <c r="BJ181" i="12" a="1"/>
  <c r="BJ181" i="12" s="1"/>
  <c r="BL181" i="12" a="1"/>
  <c r="BL181" i="12" s="1"/>
  <c r="BN181" i="12" a="1"/>
  <c r="BN181" i="12" s="1"/>
  <c r="BP181" i="12" a="1"/>
  <c r="BP181" i="12" s="1"/>
  <c r="BR181" i="12" a="1"/>
  <c r="BR181" i="12" s="1"/>
  <c r="BT181" i="12" a="1"/>
  <c r="BT181" i="12" s="1"/>
  <c r="BV181" i="12" a="1"/>
  <c r="BV181" i="12" s="1"/>
  <c r="BX181" i="12" a="1"/>
  <c r="BX181" i="12" s="1"/>
  <c r="BZ181" i="12" a="1"/>
  <c r="BZ181" i="12" s="1"/>
  <c r="CB181" i="12" a="1"/>
  <c r="CB181" i="12" s="1"/>
  <c r="CD181" i="12" a="1"/>
  <c r="CD181" i="12" s="1"/>
  <c r="CF181" i="12" a="1"/>
  <c r="CF181" i="12" s="1"/>
  <c r="CH181" i="12" a="1"/>
  <c r="CH181" i="12" s="1"/>
  <c r="AL182" i="12" a="1"/>
  <c r="AL182" i="12" s="1"/>
  <c r="AN182" i="12" a="1"/>
  <c r="AN182" i="12" s="1"/>
  <c r="AP182" i="12" a="1"/>
  <c r="AP182" i="12" s="1"/>
  <c r="AR182" i="12" a="1"/>
  <c r="AR182" i="12" s="1"/>
  <c r="AT182" i="12" a="1"/>
  <c r="AT182" i="12" s="1"/>
  <c r="AV182" i="12" a="1"/>
  <c r="AV182" i="12" s="1"/>
  <c r="AX182" i="12" a="1"/>
  <c r="AX182" i="12" s="1"/>
  <c r="AZ182" i="12" a="1"/>
  <c r="AZ182" i="12" s="1"/>
  <c r="BB182" i="12" a="1"/>
  <c r="BB182" i="12" s="1"/>
  <c r="BD182" i="12" a="1"/>
  <c r="BD182" i="12" s="1"/>
  <c r="BF182" i="12" a="1"/>
  <c r="BF182" i="12" s="1"/>
  <c r="BH182" i="12" a="1"/>
  <c r="BH182" i="12" s="1"/>
  <c r="BJ182" i="12" a="1"/>
  <c r="BJ182" i="12" s="1"/>
  <c r="BL182" i="12" a="1"/>
  <c r="BL182" i="12" s="1"/>
  <c r="BN182" i="12" a="1"/>
  <c r="BN182" i="12" s="1"/>
  <c r="BP182" i="12" a="1"/>
  <c r="BP182" i="12" s="1"/>
  <c r="BR182" i="12" a="1"/>
  <c r="BR182" i="12" s="1"/>
  <c r="BT182" i="12" a="1"/>
  <c r="BT182" i="12" s="1"/>
  <c r="BV182" i="12" a="1"/>
  <c r="BV182" i="12" s="1"/>
  <c r="BX182" i="12" a="1"/>
  <c r="BX182" i="12" s="1"/>
  <c r="BZ182" i="12" a="1"/>
  <c r="BZ182" i="12" s="1"/>
  <c r="CB182" i="12" a="1"/>
  <c r="CB182" i="12" s="1"/>
  <c r="CD182" i="12" a="1"/>
  <c r="CD182" i="12" s="1"/>
  <c r="CF182" i="12" a="1"/>
  <c r="CF182" i="12" s="1"/>
  <c r="CH182" i="12" a="1"/>
  <c r="CH182" i="12" s="1"/>
  <c r="AL183" i="12" a="1"/>
  <c r="AL183" i="12" s="1"/>
  <c r="AN183" i="12" a="1"/>
  <c r="AN183" i="12" s="1"/>
  <c r="AP183" i="12" a="1"/>
  <c r="AP183" i="12" s="1"/>
  <c r="AR183" i="12" a="1"/>
  <c r="AR183" i="12" s="1"/>
  <c r="AT183" i="12" a="1"/>
  <c r="AT183" i="12" s="1"/>
  <c r="AV183" i="12" a="1"/>
  <c r="AV183" i="12" s="1"/>
  <c r="AX183" i="12" a="1"/>
  <c r="AX183" i="12" s="1"/>
  <c r="AZ183" i="12" a="1"/>
  <c r="AZ183" i="12" s="1"/>
  <c r="BB183" i="12" a="1"/>
  <c r="BB183" i="12" s="1"/>
  <c r="BD183" i="12" a="1"/>
  <c r="BD183" i="12" s="1"/>
  <c r="BF183" i="12" a="1"/>
  <c r="BF183" i="12" s="1"/>
  <c r="BH183" i="12" a="1"/>
  <c r="BH183" i="12" s="1"/>
  <c r="BJ183" i="12" a="1"/>
  <c r="BJ183" i="12" s="1"/>
  <c r="BL183" i="12" a="1"/>
  <c r="BL183" i="12" s="1"/>
  <c r="BN183" i="12" a="1"/>
  <c r="BN183" i="12" s="1"/>
  <c r="BP183" i="12" a="1"/>
  <c r="BP183" i="12" s="1"/>
  <c r="BR183" i="12" a="1"/>
  <c r="BR183" i="12" s="1"/>
  <c r="BT183" i="12" a="1"/>
  <c r="BT183" i="12" s="1"/>
  <c r="BV183" i="12" a="1"/>
  <c r="BV183" i="12" s="1"/>
  <c r="BX183" i="12" a="1"/>
  <c r="BX183" i="12" s="1"/>
  <c r="BZ183" i="12" a="1"/>
  <c r="BZ183" i="12" s="1"/>
  <c r="CB183" i="12" a="1"/>
  <c r="CB183" i="12" s="1"/>
  <c r="CD183" i="12" a="1"/>
  <c r="CD183" i="12" s="1"/>
  <c r="CF183" i="12" a="1"/>
  <c r="CF183" i="12" s="1"/>
  <c r="CH183" i="12" a="1"/>
  <c r="CH183" i="12" s="1"/>
  <c r="AL184" i="12" a="1"/>
  <c r="AL184" i="12" s="1"/>
  <c r="AN184" i="12" a="1"/>
  <c r="AN184" i="12" s="1"/>
  <c r="AP184" i="12" a="1"/>
  <c r="AP184" i="12" s="1"/>
  <c r="AR184" i="12" a="1"/>
  <c r="AR184" i="12" s="1"/>
  <c r="AT184" i="12" a="1"/>
  <c r="AT184" i="12" s="1"/>
  <c r="AV184" i="12" a="1"/>
  <c r="AV184" i="12" s="1"/>
  <c r="AX184" i="12" a="1"/>
  <c r="AX184" i="12" s="1"/>
  <c r="AZ184" i="12" a="1"/>
  <c r="AZ184" i="12" s="1"/>
  <c r="BB184" i="12" a="1"/>
  <c r="BB184" i="12" s="1"/>
  <c r="BD184" i="12" a="1"/>
  <c r="BD184" i="12" s="1"/>
  <c r="BF184" i="12" a="1"/>
  <c r="BF184" i="12" s="1"/>
  <c r="BH184" i="12" a="1"/>
  <c r="BH184" i="12" s="1"/>
  <c r="BJ184" i="12" a="1"/>
  <c r="BJ184" i="12" s="1"/>
  <c r="BL184" i="12" a="1"/>
  <c r="BL184" i="12" s="1"/>
  <c r="BN184" i="12" a="1"/>
  <c r="BN184" i="12" s="1"/>
  <c r="BP184" i="12" a="1"/>
  <c r="BP184" i="12" s="1"/>
  <c r="BR184" i="12" a="1"/>
  <c r="BR184" i="12" s="1"/>
  <c r="BT184" i="12" a="1"/>
  <c r="BT184" i="12" s="1"/>
  <c r="BV184" i="12" a="1"/>
  <c r="BV184" i="12" s="1"/>
  <c r="BX184" i="12" a="1"/>
  <c r="BX184" i="12" s="1"/>
  <c r="BZ184" i="12" a="1"/>
  <c r="BZ184" i="12" s="1"/>
  <c r="CB184" i="12" a="1"/>
  <c r="CB184" i="12" s="1"/>
  <c r="CD184" i="12" a="1"/>
  <c r="CD184" i="12" s="1"/>
  <c r="CF184" i="12" a="1"/>
  <c r="CF184" i="12" s="1"/>
  <c r="CH184" i="12" a="1"/>
  <c r="CH184" i="12" s="1"/>
  <c r="AL185" i="12" a="1"/>
  <c r="AL185" i="12" s="1"/>
  <c r="AN185" i="12" a="1"/>
  <c r="AN185" i="12" s="1"/>
  <c r="AP185" i="12" a="1"/>
  <c r="AP185" i="12" s="1"/>
  <c r="AR185" i="12" a="1"/>
  <c r="AR185" i="12" s="1"/>
  <c r="AT185" i="12" a="1"/>
  <c r="AT185" i="12" s="1"/>
  <c r="AV185" i="12" a="1"/>
  <c r="AV185" i="12" s="1"/>
  <c r="AX185" i="12" a="1"/>
  <c r="AX185" i="12" s="1"/>
  <c r="AZ185" i="12" a="1"/>
  <c r="AZ185" i="12" s="1"/>
  <c r="BB185" i="12" a="1"/>
  <c r="BB185" i="12" s="1"/>
  <c r="BD185" i="12" a="1"/>
  <c r="BD185" i="12" s="1"/>
  <c r="BF185" i="12" a="1"/>
  <c r="BF185" i="12" s="1"/>
  <c r="BH185" i="12" a="1"/>
  <c r="BH185" i="12" s="1"/>
  <c r="BJ185" i="12" a="1"/>
  <c r="BJ185" i="12" s="1"/>
  <c r="BL185" i="12" a="1"/>
  <c r="BL185" i="12" s="1"/>
  <c r="BN185" i="12" a="1"/>
  <c r="BN185" i="12" s="1"/>
  <c r="BP185" i="12" a="1"/>
  <c r="BP185" i="12" s="1"/>
  <c r="BR185" i="12" a="1"/>
  <c r="BR185" i="12" s="1"/>
  <c r="BT185" i="12" a="1"/>
  <c r="BT185" i="12" s="1"/>
  <c r="BV185" i="12" a="1"/>
  <c r="BV185" i="12" s="1"/>
  <c r="BX185" i="12" a="1"/>
  <c r="BX185" i="12" s="1"/>
  <c r="BZ185" i="12" a="1"/>
  <c r="BZ185" i="12" s="1"/>
  <c r="CB185" i="12" a="1"/>
  <c r="CB185" i="12" s="1"/>
  <c r="CD185" i="12" a="1"/>
  <c r="CD185" i="12" s="1"/>
  <c r="CF185" i="12" a="1"/>
  <c r="CF185" i="12" s="1"/>
  <c r="CH185" i="12" a="1"/>
  <c r="CH185" i="12" s="1"/>
  <c r="AL186" i="12" a="1"/>
  <c r="AL186" i="12" s="1"/>
  <c r="AN186" i="12" a="1"/>
  <c r="AN186" i="12" s="1"/>
  <c r="AP186" i="12" a="1"/>
  <c r="AP186" i="12" s="1"/>
  <c r="AR186" i="12" a="1"/>
  <c r="AR186" i="12" s="1"/>
  <c r="AT186" i="12" a="1"/>
  <c r="AT186" i="12" s="1"/>
  <c r="AV186" i="12" a="1"/>
  <c r="AV186" i="12" s="1"/>
  <c r="AX186" i="12" a="1"/>
  <c r="AX186" i="12" s="1"/>
  <c r="AZ186" i="12" a="1"/>
  <c r="AZ186" i="12" s="1"/>
  <c r="BB186" i="12" a="1"/>
  <c r="BB186" i="12" s="1"/>
  <c r="BD186" i="12" a="1"/>
  <c r="BD186" i="12" s="1"/>
  <c r="BF186" i="12" a="1"/>
  <c r="BF186" i="12" s="1"/>
  <c r="BH186" i="12" a="1"/>
  <c r="BH186" i="12" s="1"/>
  <c r="BJ186" i="12" a="1"/>
  <c r="BJ186" i="12" s="1"/>
  <c r="BL186" i="12" a="1"/>
  <c r="BL186" i="12" s="1"/>
  <c r="BN186" i="12" a="1"/>
  <c r="BN186" i="12" s="1"/>
  <c r="BP186" i="12" a="1"/>
  <c r="BP186" i="12" s="1"/>
  <c r="BR186" i="12" a="1"/>
  <c r="BR186" i="12" s="1"/>
  <c r="BT186" i="12" a="1"/>
  <c r="BT186" i="12" s="1"/>
  <c r="BV186" i="12" a="1"/>
  <c r="BV186" i="12" s="1"/>
  <c r="BX186" i="12" a="1"/>
  <c r="BX186" i="12" s="1"/>
  <c r="BZ186" i="12" a="1"/>
  <c r="BZ186" i="12" s="1"/>
  <c r="CB186" i="12" a="1"/>
  <c r="CB186" i="12" s="1"/>
  <c r="CD186" i="12" a="1"/>
  <c r="CD186" i="12" s="1"/>
  <c r="CF186" i="12" a="1"/>
  <c r="CF186" i="12" s="1"/>
  <c r="CH186" i="12" a="1"/>
  <c r="CH186" i="12" s="1"/>
  <c r="AL187" i="12" a="1"/>
  <c r="AL187" i="12" s="1"/>
  <c r="AN187" i="12" a="1"/>
  <c r="AN187" i="12" s="1"/>
  <c r="AP187" i="12" a="1"/>
  <c r="AP187" i="12" s="1"/>
  <c r="AR187" i="12" a="1"/>
  <c r="AR187" i="12" s="1"/>
  <c r="AT187" i="12" a="1"/>
  <c r="AT187" i="12" s="1"/>
  <c r="AV187" i="12" a="1"/>
  <c r="AV187" i="12" s="1"/>
  <c r="AX187" i="12" a="1"/>
  <c r="AX187" i="12" s="1"/>
  <c r="AZ187" i="12" a="1"/>
  <c r="AZ187" i="12" s="1"/>
  <c r="BB187" i="12" a="1"/>
  <c r="BB187" i="12" s="1"/>
  <c r="BD187" i="12" a="1"/>
  <c r="BD187" i="12" s="1"/>
  <c r="BF187" i="12" a="1"/>
  <c r="BF187" i="12" s="1"/>
  <c r="BH187" i="12" a="1"/>
  <c r="BH187" i="12" s="1"/>
  <c r="BJ187" i="12" a="1"/>
  <c r="BJ187" i="12" s="1"/>
  <c r="BL187" i="12" a="1"/>
  <c r="BL187" i="12" s="1"/>
  <c r="BN187" i="12" a="1"/>
  <c r="BN187" i="12" s="1"/>
  <c r="BP187" i="12" a="1"/>
  <c r="BP187" i="12" s="1"/>
  <c r="BR187" i="12" a="1"/>
  <c r="BR187" i="12" s="1"/>
  <c r="BT187" i="12" a="1"/>
  <c r="BT187" i="12" s="1"/>
  <c r="BV187" i="12" a="1"/>
  <c r="BV187" i="12" s="1"/>
  <c r="BX187" i="12" a="1"/>
  <c r="BX187" i="12" s="1"/>
  <c r="BZ187" i="12" a="1"/>
  <c r="BZ187" i="12" s="1"/>
  <c r="CB187" i="12" a="1"/>
  <c r="CB187" i="12" s="1"/>
  <c r="CD187" i="12" a="1"/>
  <c r="CD187" i="12" s="1"/>
  <c r="CF187" i="12" a="1"/>
  <c r="CF187" i="12" s="1"/>
  <c r="CH187" i="12" a="1"/>
  <c r="CH187" i="12" s="1"/>
  <c r="AL188" i="12" a="1"/>
  <c r="AL188" i="12" s="1"/>
  <c r="AN188" i="12" a="1"/>
  <c r="AN188" i="12" s="1"/>
  <c r="AP188" i="12" a="1"/>
  <c r="AP188" i="12" s="1"/>
  <c r="AR188" i="12" a="1"/>
  <c r="AR188" i="12" s="1"/>
  <c r="AT188" i="12" a="1"/>
  <c r="AT188" i="12" s="1"/>
  <c r="AV188" i="12" a="1"/>
  <c r="AV188" i="12" s="1"/>
  <c r="AX188" i="12" a="1"/>
  <c r="AX188" i="12" s="1"/>
  <c r="AZ188" i="12" a="1"/>
  <c r="AZ188" i="12" s="1"/>
  <c r="BB188" i="12" a="1"/>
  <c r="BB188" i="12" s="1"/>
  <c r="BD188" i="12" a="1"/>
  <c r="BD188" i="12" s="1"/>
  <c r="BF188" i="12" a="1"/>
  <c r="BF188" i="12" s="1"/>
  <c r="BH188" i="12" a="1"/>
  <c r="BH188" i="12" s="1"/>
  <c r="BJ188" i="12" a="1"/>
  <c r="BJ188" i="12" s="1"/>
  <c r="BL188" i="12" a="1"/>
  <c r="BL188" i="12" s="1"/>
  <c r="BN188" i="12" a="1"/>
  <c r="BN188" i="12" s="1"/>
  <c r="BP188" i="12" a="1"/>
  <c r="BP188" i="12" s="1"/>
  <c r="BR188" i="12" a="1"/>
  <c r="BR188" i="12" s="1"/>
  <c r="BT188" i="12" a="1"/>
  <c r="BT188" i="12" s="1"/>
  <c r="BV188" i="12" a="1"/>
  <c r="BV188" i="12" s="1"/>
  <c r="BX188" i="12" a="1"/>
  <c r="BX188" i="12" s="1"/>
  <c r="BZ188" i="12" a="1"/>
  <c r="BZ188" i="12" s="1"/>
  <c r="CB188" i="12" a="1"/>
  <c r="CB188" i="12" s="1"/>
  <c r="CD188" i="12" a="1"/>
  <c r="CD188" i="12" s="1"/>
  <c r="CF188" i="12" a="1"/>
  <c r="CF188" i="12" s="1"/>
  <c r="CH188" i="12" a="1"/>
  <c r="CH188" i="12" s="1"/>
  <c r="AL189" i="12" a="1"/>
  <c r="AL189" i="12" s="1"/>
  <c r="AN189" i="12" a="1"/>
  <c r="AN189" i="12" s="1"/>
  <c r="AP189" i="12" a="1"/>
  <c r="AP189" i="12" s="1"/>
  <c r="AR189" i="12" a="1"/>
  <c r="AR189" i="12" s="1"/>
  <c r="AT189" i="12" a="1"/>
  <c r="AT189" i="12" s="1"/>
  <c r="AV189" i="12" a="1"/>
  <c r="AV189" i="12" s="1"/>
  <c r="AX189" i="12" a="1"/>
  <c r="AX189" i="12" s="1"/>
  <c r="AZ189" i="12" a="1"/>
  <c r="AZ189" i="12" s="1"/>
  <c r="BB189" i="12" a="1"/>
  <c r="BB189" i="12" s="1"/>
  <c r="BD189" i="12" a="1"/>
  <c r="BD189" i="12" s="1"/>
  <c r="BF189" i="12" a="1"/>
  <c r="BF189" i="12" s="1"/>
  <c r="BH189" i="12" a="1"/>
  <c r="BH189" i="12" s="1"/>
  <c r="BJ189" i="12" a="1"/>
  <c r="BJ189" i="12" s="1"/>
  <c r="BL189" i="12" a="1"/>
  <c r="BL189" i="12" s="1"/>
  <c r="BN189" i="12" a="1"/>
  <c r="BN189" i="12" s="1"/>
  <c r="BP189" i="12" a="1"/>
  <c r="BP189" i="12" s="1"/>
  <c r="BR189" i="12" a="1"/>
  <c r="BR189" i="12" s="1"/>
  <c r="BT189" i="12" a="1"/>
  <c r="BT189" i="12" s="1"/>
  <c r="BV189" i="12" a="1"/>
  <c r="BV189" i="12" s="1"/>
  <c r="BX189" i="12" a="1"/>
  <c r="BX189" i="12" s="1"/>
  <c r="BZ189" i="12" a="1"/>
  <c r="BZ189" i="12" s="1"/>
  <c r="CB189" i="12" a="1"/>
  <c r="CB189" i="12" s="1"/>
  <c r="CD189" i="12" a="1"/>
  <c r="CD189" i="12" s="1"/>
  <c r="CF189" i="12" a="1"/>
  <c r="CF189" i="12" s="1"/>
  <c r="CH189" i="12" a="1"/>
  <c r="CH189" i="12" s="1"/>
  <c r="AL190" i="12" a="1"/>
  <c r="AL190" i="12" s="1"/>
  <c r="AN190" i="12" a="1"/>
  <c r="AN190" i="12" s="1"/>
  <c r="AP190" i="12" a="1"/>
  <c r="AP190" i="12" s="1"/>
  <c r="AR190" i="12" a="1"/>
  <c r="AR190" i="12" s="1"/>
  <c r="AT190" i="12" a="1"/>
  <c r="AT190" i="12" s="1"/>
  <c r="AV190" i="12" a="1"/>
  <c r="AV190" i="12" s="1"/>
  <c r="AX190" i="12" a="1"/>
  <c r="AX190" i="12" s="1"/>
  <c r="AZ190" i="12" a="1"/>
  <c r="AZ190" i="12" s="1"/>
  <c r="BB190" i="12" a="1"/>
  <c r="BB190" i="12" s="1"/>
  <c r="BD190" i="12" a="1"/>
  <c r="BD190" i="12" s="1"/>
  <c r="BF190" i="12" a="1"/>
  <c r="BF190" i="12" s="1"/>
  <c r="BH190" i="12" a="1"/>
  <c r="BH190" i="12" s="1"/>
  <c r="BJ190" i="12" a="1"/>
  <c r="BJ190" i="12" s="1"/>
  <c r="BL190" i="12" a="1"/>
  <c r="BL190" i="12" s="1"/>
  <c r="BN190" i="12" a="1"/>
  <c r="BN190" i="12" s="1"/>
  <c r="BP190" i="12" a="1"/>
  <c r="BP190" i="12" s="1"/>
  <c r="BR190" i="12" a="1"/>
  <c r="BR190" i="12" s="1"/>
  <c r="BT190" i="12" a="1"/>
  <c r="BT190" i="12" s="1"/>
  <c r="BV190" i="12" a="1"/>
  <c r="BV190" i="12" s="1"/>
  <c r="BX190" i="12" a="1"/>
  <c r="BX190" i="12" s="1"/>
  <c r="BZ190" i="12" a="1"/>
  <c r="BZ190" i="12" s="1"/>
  <c r="CB190" i="12" a="1"/>
  <c r="CB190" i="12" s="1"/>
  <c r="CD190" i="12" a="1"/>
  <c r="CD190" i="12" s="1"/>
  <c r="CF190" i="12" a="1"/>
  <c r="CF190" i="12" s="1"/>
  <c r="CH190" i="12" a="1"/>
  <c r="CH190" i="12" s="1"/>
  <c r="AL191" i="12" a="1"/>
  <c r="AL191" i="12" s="1"/>
  <c r="AN191" i="12" a="1"/>
  <c r="AN191" i="12" s="1"/>
  <c r="AP191" i="12" a="1"/>
  <c r="AP191" i="12" s="1"/>
  <c r="AR191" i="12" a="1"/>
  <c r="AR191" i="12" s="1"/>
  <c r="AT191" i="12" a="1"/>
  <c r="AT191" i="12" s="1"/>
  <c r="AV191" i="12" a="1"/>
  <c r="AV191" i="12" s="1"/>
  <c r="AX191" i="12" a="1"/>
  <c r="AX191" i="12" s="1"/>
  <c r="AZ191" i="12" a="1"/>
  <c r="AZ191" i="12" s="1"/>
  <c r="BB191" i="12" a="1"/>
  <c r="BB191" i="12" s="1"/>
  <c r="BD191" i="12" a="1"/>
  <c r="BD191" i="12" s="1"/>
  <c r="BF191" i="12" a="1"/>
  <c r="BF191" i="12" s="1"/>
  <c r="BH191" i="12" a="1"/>
  <c r="BH191" i="12" s="1"/>
  <c r="BJ191" i="12" a="1"/>
  <c r="BJ191" i="12" s="1"/>
  <c r="BL191" i="12" a="1"/>
  <c r="BL191" i="12" s="1"/>
  <c r="BN191" i="12" a="1"/>
  <c r="BN191" i="12" s="1"/>
  <c r="BP191" i="12" a="1"/>
  <c r="BP191" i="12" s="1"/>
  <c r="BR191" i="12" a="1"/>
  <c r="BR191" i="12" s="1"/>
  <c r="BT191" i="12" a="1"/>
  <c r="BT191" i="12" s="1"/>
  <c r="BV191" i="12" a="1"/>
  <c r="BV191" i="12" s="1"/>
  <c r="BX191" i="12" a="1"/>
  <c r="BX191" i="12" s="1"/>
  <c r="BZ191" i="12" a="1"/>
  <c r="BZ191" i="12" s="1"/>
  <c r="CB191" i="12" a="1"/>
  <c r="CB191" i="12" s="1"/>
  <c r="CD191" i="12" a="1"/>
  <c r="CD191" i="12" s="1"/>
  <c r="CF191" i="12" a="1"/>
  <c r="CF191" i="12" s="1"/>
  <c r="CH191" i="12" a="1"/>
  <c r="CH191" i="12" s="1"/>
  <c r="AL192" i="12" a="1"/>
  <c r="AL192" i="12" s="1"/>
  <c r="AN192" i="12" a="1"/>
  <c r="AN192" i="12" s="1"/>
  <c r="AP192" i="12" a="1"/>
  <c r="AP192" i="12" s="1"/>
  <c r="AR192" i="12" a="1"/>
  <c r="AR192" i="12" s="1"/>
  <c r="AT192" i="12" a="1"/>
  <c r="AT192" i="12" s="1"/>
  <c r="AV192" i="12" a="1"/>
  <c r="AV192" i="12" s="1"/>
  <c r="AX192" i="12" a="1"/>
  <c r="AX192" i="12" s="1"/>
  <c r="AZ192" i="12" a="1"/>
  <c r="AZ192" i="12" s="1"/>
  <c r="BB192" i="12" a="1"/>
  <c r="BB192" i="12" s="1"/>
  <c r="BD192" i="12" a="1"/>
  <c r="BD192" i="12" s="1"/>
  <c r="BF192" i="12" a="1"/>
  <c r="BF192" i="12" s="1"/>
  <c r="BH192" i="12" a="1"/>
  <c r="BH192" i="12" s="1"/>
  <c r="BJ192" i="12" a="1"/>
  <c r="BJ192" i="12" s="1"/>
  <c r="BL192" i="12" a="1"/>
  <c r="BL192" i="12" s="1"/>
  <c r="BN192" i="12" a="1"/>
  <c r="BN192" i="12" s="1"/>
  <c r="BP192" i="12" a="1"/>
  <c r="BP192" i="12" s="1"/>
  <c r="BR192" i="12" a="1"/>
  <c r="BR192" i="12" s="1"/>
  <c r="BT192" i="12" a="1"/>
  <c r="BT192" i="12" s="1"/>
  <c r="BV192" i="12" a="1"/>
  <c r="BV192" i="12" s="1"/>
  <c r="BX192" i="12" a="1"/>
  <c r="BX192" i="12" s="1"/>
  <c r="BZ192" i="12" a="1"/>
  <c r="BZ192" i="12" s="1"/>
  <c r="CB192" i="12" a="1"/>
  <c r="CB192" i="12" s="1"/>
  <c r="CD192" i="12" a="1"/>
  <c r="CD192" i="12" s="1"/>
  <c r="CF192" i="12" a="1"/>
  <c r="CF192" i="12" s="1"/>
  <c r="CH192" i="12" a="1"/>
  <c r="CH192" i="12" s="1"/>
  <c r="AL193" i="12" a="1"/>
  <c r="AL193" i="12" s="1"/>
  <c r="AN193" i="12" a="1"/>
  <c r="AN193" i="12" s="1"/>
  <c r="AP193" i="12" a="1"/>
  <c r="AP193" i="12" s="1"/>
  <c r="AR193" i="12" a="1"/>
  <c r="AR193" i="12" s="1"/>
  <c r="AT193" i="12" a="1"/>
  <c r="AT193" i="12" s="1"/>
  <c r="AV193" i="12" a="1"/>
  <c r="AV193" i="12" s="1"/>
  <c r="AX193" i="12" a="1"/>
  <c r="AX193" i="12" s="1"/>
  <c r="AZ193" i="12" a="1"/>
  <c r="AZ193" i="12" s="1"/>
  <c r="BB193" i="12" a="1"/>
  <c r="BB193" i="12" s="1"/>
  <c r="BD193" i="12" a="1"/>
  <c r="BD193" i="12" s="1"/>
  <c r="BF193" i="12" a="1"/>
  <c r="BF193" i="12" s="1"/>
  <c r="BH193" i="12" a="1"/>
  <c r="BH193" i="12" s="1"/>
  <c r="BJ193" i="12" a="1"/>
  <c r="BJ193" i="12" s="1"/>
  <c r="BL193" i="12" a="1"/>
  <c r="BL193" i="12" s="1"/>
  <c r="BN193" i="12" a="1"/>
  <c r="BN193" i="12" s="1"/>
  <c r="BP193" i="12" a="1"/>
  <c r="BP193" i="12" s="1"/>
  <c r="BR193" i="12" a="1"/>
  <c r="BR193" i="12" s="1"/>
  <c r="BT193" i="12" a="1"/>
  <c r="BT193" i="12" s="1"/>
  <c r="BV193" i="12" a="1"/>
  <c r="BV193" i="12" s="1"/>
  <c r="BX193" i="12" a="1"/>
  <c r="BX193" i="12" s="1"/>
  <c r="BZ193" i="12" a="1"/>
  <c r="BZ193" i="12" s="1"/>
  <c r="CB193" i="12" a="1"/>
  <c r="CB193" i="12" s="1"/>
  <c r="CD193" i="12" a="1"/>
  <c r="CD193" i="12" s="1"/>
  <c r="CF193" i="12" a="1"/>
  <c r="CF193" i="12" s="1"/>
  <c r="CH193" i="12" a="1"/>
  <c r="CH193" i="12" s="1"/>
  <c r="AL194" i="12" a="1"/>
  <c r="AL194" i="12" s="1"/>
  <c r="AN194" i="12" a="1"/>
  <c r="AN194" i="12" s="1"/>
  <c r="AP194" i="12" a="1"/>
  <c r="AP194" i="12" s="1"/>
  <c r="AR194" i="12" a="1"/>
  <c r="AR194" i="12" s="1"/>
  <c r="AT194" i="12" a="1"/>
  <c r="AT194" i="12" s="1"/>
  <c r="AV194" i="12" a="1"/>
  <c r="AV194" i="12" s="1"/>
  <c r="AX194" i="12" a="1"/>
  <c r="AX194" i="12" s="1"/>
  <c r="AZ194" i="12" a="1"/>
  <c r="AZ194" i="12" s="1"/>
  <c r="BB194" i="12" a="1"/>
  <c r="BB194" i="12" s="1"/>
  <c r="BD194" i="12" a="1"/>
  <c r="BD194" i="12" s="1"/>
  <c r="BF194" i="12" a="1"/>
  <c r="BF194" i="12" s="1"/>
  <c r="BH194" i="12" a="1"/>
  <c r="BH194" i="12" s="1"/>
  <c r="BJ194" i="12" a="1"/>
  <c r="BJ194" i="12" s="1"/>
  <c r="BL194" i="12" a="1"/>
  <c r="BL194" i="12" s="1"/>
  <c r="BN194" i="12" a="1"/>
  <c r="BN194" i="12" s="1"/>
  <c r="BP194" i="12" a="1"/>
  <c r="BP194" i="12" s="1"/>
  <c r="BR194" i="12" a="1"/>
  <c r="BR194" i="12" s="1"/>
  <c r="BT194" i="12" a="1"/>
  <c r="BT194" i="12" s="1"/>
  <c r="BV194" i="12" a="1"/>
  <c r="BV194" i="12" s="1"/>
  <c r="BX194" i="12" a="1"/>
  <c r="BX194" i="12" s="1"/>
  <c r="BZ194" i="12" a="1"/>
  <c r="BZ194" i="12" s="1"/>
  <c r="CB194" i="12" a="1"/>
  <c r="CB194" i="12" s="1"/>
  <c r="CD194" i="12" a="1"/>
  <c r="CD194" i="12" s="1"/>
  <c r="CF194" i="12" a="1"/>
  <c r="CF194" i="12" s="1"/>
  <c r="CH194" i="12" a="1"/>
  <c r="CH194" i="12" s="1"/>
  <c r="AL195" i="12" a="1"/>
  <c r="AL195" i="12" s="1"/>
  <c r="AN195" i="12" a="1"/>
  <c r="AN195" i="12" s="1"/>
  <c r="AP195" i="12" a="1"/>
  <c r="AP195" i="12" s="1"/>
  <c r="AR195" i="12" a="1"/>
  <c r="AR195" i="12" s="1"/>
  <c r="AT195" i="12" a="1"/>
  <c r="AT195" i="12" s="1"/>
  <c r="AV195" i="12" a="1"/>
  <c r="AV195" i="12" s="1"/>
  <c r="AX195" i="12" a="1"/>
  <c r="AX195" i="12" s="1"/>
  <c r="AZ195" i="12" a="1"/>
  <c r="AZ195" i="12" s="1"/>
  <c r="BB195" i="12" a="1"/>
  <c r="BB195" i="12" s="1"/>
  <c r="BD195" i="12" a="1"/>
  <c r="BD195" i="12" s="1"/>
  <c r="BF195" i="12" a="1"/>
  <c r="BF195" i="12" s="1"/>
  <c r="BH195" i="12" a="1"/>
  <c r="BH195" i="12" s="1"/>
  <c r="BJ195" i="12" a="1"/>
  <c r="BJ195" i="12" s="1"/>
  <c r="BL195" i="12" a="1"/>
  <c r="BL195" i="12" s="1"/>
  <c r="BN195" i="12" a="1"/>
  <c r="BN195" i="12" s="1"/>
  <c r="BP195" i="12" a="1"/>
  <c r="BP195" i="12" s="1"/>
  <c r="BR195" i="12" a="1"/>
  <c r="BR195" i="12" s="1"/>
  <c r="BT195" i="12" a="1"/>
  <c r="BT195" i="12" s="1"/>
  <c r="BV195" i="12" a="1"/>
  <c r="BV195" i="12" s="1"/>
  <c r="BX195" i="12" a="1"/>
  <c r="BX195" i="12" s="1"/>
  <c r="BZ195" i="12" a="1"/>
  <c r="BZ195" i="12" s="1"/>
  <c r="CB195" i="12" a="1"/>
  <c r="CB195" i="12" s="1"/>
  <c r="CD195" i="12" a="1"/>
  <c r="CD195" i="12" s="1"/>
  <c r="CF195" i="12" a="1"/>
  <c r="CF195" i="12" s="1"/>
  <c r="CH195" i="12" a="1"/>
  <c r="CH195" i="12" s="1"/>
  <c r="AL196" i="12" a="1"/>
  <c r="AL196" i="12" s="1"/>
  <c r="AN196" i="12" a="1"/>
  <c r="AN196" i="12" s="1"/>
  <c r="AP196" i="12" a="1"/>
  <c r="AP196" i="12" s="1"/>
  <c r="AR196" i="12" a="1"/>
  <c r="AR196" i="12" s="1"/>
  <c r="AT196" i="12" a="1"/>
  <c r="AT196" i="12" s="1"/>
  <c r="AV196" i="12" a="1"/>
  <c r="AV196" i="12" s="1"/>
  <c r="AX196" i="12" a="1"/>
  <c r="AX196" i="12" s="1"/>
  <c r="AZ196" i="12" a="1"/>
  <c r="AZ196" i="12" s="1"/>
  <c r="BB196" i="12" a="1"/>
  <c r="BB196" i="12" s="1"/>
  <c r="BD196" i="12" a="1"/>
  <c r="BD196" i="12" s="1"/>
  <c r="BF196" i="12" a="1"/>
  <c r="BF196" i="12" s="1"/>
  <c r="BH196" i="12" a="1"/>
  <c r="BH196" i="12" s="1"/>
  <c r="BJ196" i="12" a="1"/>
  <c r="BJ196" i="12" s="1"/>
  <c r="BL196" i="12" a="1"/>
  <c r="BL196" i="12" s="1"/>
  <c r="BN196" i="12" a="1"/>
  <c r="BN196" i="12" s="1"/>
  <c r="BP196" i="12" a="1"/>
  <c r="BP196" i="12" s="1"/>
  <c r="BR196" i="12" a="1"/>
  <c r="BR196" i="12" s="1"/>
  <c r="BT196" i="12" a="1"/>
  <c r="BT196" i="12" s="1"/>
  <c r="BV196" i="12" a="1"/>
  <c r="BV196" i="12" s="1"/>
  <c r="BX196" i="12" a="1"/>
  <c r="BX196" i="12" s="1"/>
  <c r="BZ196" i="12" a="1"/>
  <c r="BZ196" i="12" s="1"/>
  <c r="CB196" i="12" a="1"/>
  <c r="CB196" i="12" s="1"/>
  <c r="CD196" i="12" a="1"/>
  <c r="CD196" i="12" s="1"/>
  <c r="CF196" i="12" a="1"/>
  <c r="CF196" i="12" s="1"/>
  <c r="CH196" i="12" a="1"/>
  <c r="CH196" i="12" s="1"/>
  <c r="AL197" i="12" a="1"/>
  <c r="AL197" i="12" s="1"/>
  <c r="AN197" i="12" a="1"/>
  <c r="AN197" i="12" s="1"/>
  <c r="AP197" i="12" a="1"/>
  <c r="AP197" i="12" s="1"/>
  <c r="AR197" i="12" a="1"/>
  <c r="AR197" i="12" s="1"/>
  <c r="AT197" i="12" a="1"/>
  <c r="AT197" i="12" s="1"/>
  <c r="AV197" i="12" a="1"/>
  <c r="AV197" i="12" s="1"/>
  <c r="AX197" i="12" a="1"/>
  <c r="AX197" i="12" s="1"/>
  <c r="AZ197" i="12" a="1"/>
  <c r="AZ197" i="12" s="1"/>
  <c r="BB197" i="12" a="1"/>
  <c r="BB197" i="12" s="1"/>
  <c r="BD197" i="12" a="1"/>
  <c r="BD197" i="12" s="1"/>
  <c r="BF197" i="12" a="1"/>
  <c r="BF197" i="12" s="1"/>
  <c r="BH197" i="12" a="1"/>
  <c r="BH197" i="12" s="1"/>
  <c r="BJ197" i="12" a="1"/>
  <c r="BJ197" i="12" s="1"/>
  <c r="BL197" i="12" a="1"/>
  <c r="BL197" i="12" s="1"/>
  <c r="BN197" i="12" a="1"/>
  <c r="BN197" i="12" s="1"/>
  <c r="BP197" i="12" a="1"/>
  <c r="BP197" i="12" s="1"/>
  <c r="BR197" i="12" a="1"/>
  <c r="BR197" i="12" s="1"/>
  <c r="BT197" i="12" a="1"/>
  <c r="BT197" i="12" s="1"/>
  <c r="BV197" i="12" a="1"/>
  <c r="BV197" i="12" s="1"/>
  <c r="BX197" i="12" a="1"/>
  <c r="BX197" i="12" s="1"/>
  <c r="BZ197" i="12" a="1"/>
  <c r="BZ197" i="12" s="1"/>
  <c r="CB197" i="12" a="1"/>
  <c r="CB197" i="12" s="1"/>
  <c r="CD197" i="12" a="1"/>
  <c r="CD197" i="12" s="1"/>
  <c r="CF197" i="12" a="1"/>
  <c r="CF197" i="12" s="1"/>
  <c r="CH197" i="12" a="1"/>
  <c r="CH197" i="12" s="1"/>
  <c r="AL198" i="12" a="1"/>
  <c r="AL198" i="12" s="1"/>
  <c r="AN198" i="12" a="1"/>
  <c r="AN198" i="12" s="1"/>
  <c r="AP198" i="12" a="1"/>
  <c r="AP198" i="12" s="1"/>
  <c r="AR198" i="12" a="1"/>
  <c r="AR198" i="12" s="1"/>
  <c r="AT198" i="12" a="1"/>
  <c r="AT198" i="12" s="1"/>
  <c r="AV198" i="12" a="1"/>
  <c r="AV198" i="12" s="1"/>
  <c r="AX198" i="12" a="1"/>
  <c r="AX198" i="12" s="1"/>
  <c r="AZ198" i="12" a="1"/>
  <c r="AZ198" i="12" s="1"/>
  <c r="BB198" i="12" a="1"/>
  <c r="BB198" i="12" s="1"/>
  <c r="BD198" i="12" a="1"/>
  <c r="BD198" i="12" s="1"/>
  <c r="BF198" i="12" a="1"/>
  <c r="BF198" i="12" s="1"/>
  <c r="BH198" i="12" a="1"/>
  <c r="BH198" i="12" s="1"/>
  <c r="BJ198" i="12" a="1"/>
  <c r="BJ198" i="12" s="1"/>
  <c r="BL198" i="12" a="1"/>
  <c r="BL198" i="12" s="1"/>
  <c r="BN198" i="12" a="1"/>
  <c r="BN198" i="12" s="1"/>
  <c r="BP198" i="12" a="1"/>
  <c r="BP198" i="12" s="1"/>
  <c r="BR198" i="12" a="1"/>
  <c r="BR198" i="12" s="1"/>
  <c r="BT198" i="12" a="1"/>
  <c r="BT198" i="12" s="1"/>
  <c r="BV198" i="12" a="1"/>
  <c r="BV198" i="12" s="1"/>
  <c r="BX198" i="12" a="1"/>
  <c r="BX198" i="12" s="1"/>
  <c r="BZ198" i="12" a="1"/>
  <c r="BZ198" i="12" s="1"/>
  <c r="CB198" i="12" a="1"/>
  <c r="CB198" i="12" s="1"/>
  <c r="CD198" i="12" a="1"/>
  <c r="CD198" i="12" s="1"/>
  <c r="CF198" i="12" a="1"/>
  <c r="CF198" i="12" s="1"/>
  <c r="CH198" i="12" a="1"/>
  <c r="CH198" i="12" s="1"/>
  <c r="AL199" i="12" a="1"/>
  <c r="AL199" i="12" s="1"/>
  <c r="AN199" i="12" a="1"/>
  <c r="AN199" i="12" s="1"/>
  <c r="AP199" i="12" a="1"/>
  <c r="AP199" i="12" s="1"/>
  <c r="AR199" i="12" a="1"/>
  <c r="AR199" i="12" s="1"/>
  <c r="AT199" i="12" a="1"/>
  <c r="AT199" i="12" s="1"/>
  <c r="AV199" i="12" a="1"/>
  <c r="AV199" i="12" s="1"/>
  <c r="AX199" i="12" a="1"/>
  <c r="AX199" i="12" s="1"/>
  <c r="AZ199" i="12" a="1"/>
  <c r="AZ199" i="12" s="1"/>
  <c r="BB199" i="12" a="1"/>
  <c r="BB199" i="12" s="1"/>
  <c r="BD199" i="12" a="1"/>
  <c r="BD199" i="12" s="1"/>
  <c r="BF199" i="12" a="1"/>
  <c r="BF199" i="12" s="1"/>
  <c r="BH199" i="12" a="1"/>
  <c r="BH199" i="12" s="1"/>
  <c r="BJ199" i="12" a="1"/>
  <c r="BJ199" i="12" s="1"/>
  <c r="BL199" i="12" a="1"/>
  <c r="BL199" i="12" s="1"/>
  <c r="BN199" i="12" a="1"/>
  <c r="BN199" i="12" s="1"/>
  <c r="BP199" i="12" a="1"/>
  <c r="BP199" i="12" s="1"/>
  <c r="BR199" i="12" a="1"/>
  <c r="BR199" i="12" s="1"/>
  <c r="BT199" i="12" a="1"/>
  <c r="BT199" i="12" s="1"/>
  <c r="BV199" i="12" a="1"/>
  <c r="BV199" i="12" s="1"/>
  <c r="BX199" i="12" a="1"/>
  <c r="BX199" i="12" s="1"/>
  <c r="BZ199" i="12" a="1"/>
  <c r="BZ199" i="12" s="1"/>
  <c r="CB199" i="12" a="1"/>
  <c r="CB199" i="12" s="1"/>
  <c r="CD199" i="12" a="1"/>
  <c r="CD199" i="12" s="1"/>
  <c r="CF199" i="12" a="1"/>
  <c r="CF199" i="12" s="1"/>
  <c r="CH199" i="12" a="1"/>
  <c r="CH199" i="12" s="1"/>
  <c r="AL200" i="12" a="1"/>
  <c r="AL200" i="12" s="1"/>
  <c r="AN200" i="12" a="1"/>
  <c r="AN200" i="12" s="1"/>
  <c r="AP200" i="12" a="1"/>
  <c r="AP200" i="12" s="1"/>
  <c r="AR200" i="12" a="1"/>
  <c r="AR200" i="12" s="1"/>
  <c r="AT200" i="12" a="1"/>
  <c r="AT200" i="12" s="1"/>
  <c r="AV200" i="12" a="1"/>
  <c r="AV200" i="12" s="1"/>
  <c r="AX200" i="12" a="1"/>
  <c r="AX200" i="12" s="1"/>
  <c r="AZ200" i="12" a="1"/>
  <c r="AZ200" i="12" s="1"/>
  <c r="BB200" i="12" a="1"/>
  <c r="BB200" i="12" s="1"/>
  <c r="BD200" i="12" a="1"/>
  <c r="BD200" i="12" s="1"/>
  <c r="BF200" i="12" a="1"/>
  <c r="BF200" i="12" s="1"/>
  <c r="BH200" i="12" a="1"/>
  <c r="BH200" i="12" s="1"/>
  <c r="BJ200" i="12" a="1"/>
  <c r="BJ200" i="12" s="1"/>
  <c r="BL200" i="12" a="1"/>
  <c r="BL200" i="12" s="1"/>
  <c r="BN200" i="12" a="1"/>
  <c r="BN200" i="12" s="1"/>
  <c r="BP200" i="12" a="1"/>
  <c r="BP200" i="12" s="1"/>
  <c r="BR200" i="12" a="1"/>
  <c r="BR200" i="12" s="1"/>
  <c r="BT200" i="12" a="1"/>
  <c r="BT200" i="12" s="1"/>
  <c r="BV200" i="12" a="1"/>
  <c r="BV200" i="12" s="1"/>
  <c r="BX200" i="12" a="1"/>
  <c r="BX200" i="12" s="1"/>
  <c r="BZ200" i="12" a="1"/>
  <c r="BZ200" i="12" s="1"/>
  <c r="CB200" i="12" a="1"/>
  <c r="CB200" i="12" s="1"/>
  <c r="CD200" i="12" a="1"/>
  <c r="CD200" i="12" s="1"/>
  <c r="CF200" i="12" a="1"/>
  <c r="CF200" i="12" s="1"/>
  <c r="CH200" i="12" a="1"/>
  <c r="CH200" i="12" s="1"/>
  <c r="AL201" i="12" a="1"/>
  <c r="AL201" i="12" s="1"/>
  <c r="AN201" i="12" a="1"/>
  <c r="AN201" i="12" s="1"/>
  <c r="AP201" i="12" a="1"/>
  <c r="AP201" i="12" s="1"/>
  <c r="AR201" i="12" a="1"/>
  <c r="AR201" i="12" s="1"/>
  <c r="AT201" i="12" a="1"/>
  <c r="AT201" i="12" s="1"/>
  <c r="AV201" i="12" a="1"/>
  <c r="AV201" i="12" s="1"/>
  <c r="AX201" i="12" a="1"/>
  <c r="AX201" i="12" s="1"/>
  <c r="AZ201" i="12" a="1"/>
  <c r="AZ201" i="12" s="1"/>
  <c r="BB201" i="12" a="1"/>
  <c r="BB201" i="12" s="1"/>
  <c r="BD201" i="12" a="1"/>
  <c r="BD201" i="12" s="1"/>
  <c r="BF201" i="12" a="1"/>
  <c r="BF201" i="12" s="1"/>
  <c r="BH201" i="12" a="1"/>
  <c r="BH201" i="12" s="1"/>
  <c r="BJ201" i="12" a="1"/>
  <c r="BJ201" i="12" s="1"/>
  <c r="BL201" i="12" a="1"/>
  <c r="BL201" i="12" s="1"/>
  <c r="BN201" i="12" a="1"/>
  <c r="BN201" i="12" s="1"/>
  <c r="BP201" i="12" a="1"/>
  <c r="BP201" i="12" s="1"/>
  <c r="BR201" i="12" a="1"/>
  <c r="BR201" i="12" s="1"/>
  <c r="BT201" i="12" a="1"/>
  <c r="BT201" i="12" s="1"/>
  <c r="BV201" i="12" a="1"/>
  <c r="BV201" i="12" s="1"/>
  <c r="BX201" i="12" a="1"/>
  <c r="BX201" i="12" s="1"/>
  <c r="BZ201" i="12" a="1"/>
  <c r="BZ201" i="12" s="1"/>
  <c r="CB201" i="12" a="1"/>
  <c r="CB201" i="12" s="1"/>
  <c r="CD201" i="12" a="1"/>
  <c r="CD201" i="12" s="1"/>
  <c r="CF201" i="12" a="1"/>
  <c r="CF201" i="12" s="1"/>
  <c r="CH201" i="12" a="1"/>
  <c r="CH201" i="12" s="1"/>
  <c r="AL202" i="12" a="1"/>
  <c r="AL202" i="12" s="1"/>
  <c r="AN202" i="12" a="1"/>
  <c r="AN202" i="12" s="1"/>
  <c r="AP202" i="12" a="1"/>
  <c r="AP202" i="12" s="1"/>
  <c r="AR202" i="12" a="1"/>
  <c r="AR202" i="12" s="1"/>
  <c r="AT202" i="12" a="1"/>
  <c r="AT202" i="12" s="1"/>
  <c r="AV202" i="12" a="1"/>
  <c r="AV202" i="12" s="1"/>
  <c r="AX202" i="12" a="1"/>
  <c r="AX202" i="12" s="1"/>
  <c r="AZ202" i="12" a="1"/>
  <c r="AZ202" i="12" s="1"/>
  <c r="BB202" i="12" a="1"/>
  <c r="BB202" i="12" s="1"/>
  <c r="BD202" i="12" a="1"/>
  <c r="BD202" i="12" s="1"/>
  <c r="BF202" i="12" a="1"/>
  <c r="BF202" i="12" s="1"/>
  <c r="BH202" i="12" a="1"/>
  <c r="BH202" i="12" s="1"/>
  <c r="BJ202" i="12" a="1"/>
  <c r="BJ202" i="12" s="1"/>
  <c r="BL202" i="12" a="1"/>
  <c r="BL202" i="12" s="1"/>
  <c r="BN202" i="12" a="1"/>
  <c r="BN202" i="12" s="1"/>
  <c r="BP202" i="12" a="1"/>
  <c r="BP202" i="12" s="1"/>
  <c r="BR202" i="12" a="1"/>
  <c r="BR202" i="12" s="1"/>
  <c r="BT202" i="12" a="1"/>
  <c r="BT202" i="12" s="1"/>
  <c r="BV202" i="12" a="1"/>
  <c r="BV202" i="12" s="1"/>
  <c r="BX202" i="12" a="1"/>
  <c r="BX202" i="12" s="1"/>
  <c r="BZ202" i="12" a="1"/>
  <c r="BZ202" i="12" s="1"/>
  <c r="CB202" i="12" a="1"/>
  <c r="CB202" i="12" s="1"/>
  <c r="CD202" i="12" a="1"/>
  <c r="CD202" i="12" s="1"/>
  <c r="CF202" i="12" a="1"/>
  <c r="CF202" i="12" s="1"/>
  <c r="CH202" i="12" a="1"/>
  <c r="CH202" i="12" s="1"/>
  <c r="AL203" i="12" a="1"/>
  <c r="AL203" i="12" s="1"/>
  <c r="AN203" i="12" a="1"/>
  <c r="AN203" i="12" s="1"/>
  <c r="AP203" i="12" a="1"/>
  <c r="AP203" i="12" s="1"/>
  <c r="AR203" i="12" a="1"/>
  <c r="AR203" i="12" s="1"/>
  <c r="AT203" i="12" a="1"/>
  <c r="AT203" i="12" s="1"/>
  <c r="AV203" i="12" a="1"/>
  <c r="AV203" i="12" s="1"/>
  <c r="AX203" i="12" a="1"/>
  <c r="AX203" i="12" s="1"/>
  <c r="AZ203" i="12" a="1"/>
  <c r="AZ203" i="12" s="1"/>
  <c r="BB203" i="12" a="1"/>
  <c r="BB203" i="12" s="1"/>
  <c r="BD203" i="12" a="1"/>
  <c r="BD203" i="12" s="1"/>
  <c r="BF203" i="12" a="1"/>
  <c r="BF203" i="12" s="1"/>
  <c r="BH203" i="12" a="1"/>
  <c r="BH203" i="12" s="1"/>
  <c r="BJ203" i="12" a="1"/>
  <c r="BJ203" i="12" s="1"/>
  <c r="BL203" i="12" a="1"/>
  <c r="BL203" i="12" s="1"/>
  <c r="BN203" i="12" a="1"/>
  <c r="BN203" i="12" s="1"/>
  <c r="BP203" i="12" a="1"/>
  <c r="BP203" i="12" s="1"/>
  <c r="BR203" i="12" a="1"/>
  <c r="BR203" i="12" s="1"/>
  <c r="BT203" i="12" a="1"/>
  <c r="BT203" i="12" s="1"/>
  <c r="BV203" i="12" a="1"/>
  <c r="BV203" i="12" s="1"/>
  <c r="BX203" i="12" a="1"/>
  <c r="BX203" i="12" s="1"/>
  <c r="BZ203" i="12" a="1"/>
  <c r="BZ203" i="12" s="1"/>
  <c r="CB203" i="12" a="1"/>
  <c r="CB203" i="12" s="1"/>
  <c r="CD203" i="12" a="1"/>
  <c r="CD203" i="12" s="1"/>
  <c r="CF203" i="12" a="1"/>
  <c r="CF203" i="12" s="1"/>
  <c r="CH203" i="12" a="1"/>
  <c r="CH203" i="12" s="1"/>
  <c r="AL204" i="12" a="1"/>
  <c r="AL204" i="12" s="1"/>
  <c r="AN204" i="12" a="1"/>
  <c r="AN204" i="12" s="1"/>
  <c r="AP204" i="12" a="1"/>
  <c r="AP204" i="12" s="1"/>
  <c r="AR204" i="12" a="1"/>
  <c r="AR204" i="12" s="1"/>
  <c r="AT204" i="12" a="1"/>
  <c r="AT204" i="12" s="1"/>
  <c r="AV204" i="12" a="1"/>
  <c r="AV204" i="12" s="1"/>
  <c r="AX204" i="12" a="1"/>
  <c r="AX204" i="12" s="1"/>
  <c r="AZ204" i="12" a="1"/>
  <c r="AZ204" i="12" s="1"/>
  <c r="BB204" i="12" a="1"/>
  <c r="BB204" i="12" s="1"/>
  <c r="BD204" i="12" a="1"/>
  <c r="BD204" i="12" s="1"/>
  <c r="BF204" i="12" a="1"/>
  <c r="BF204" i="12" s="1"/>
  <c r="BH204" i="12" a="1"/>
  <c r="BH204" i="12" s="1"/>
  <c r="BJ204" i="12" a="1"/>
  <c r="BJ204" i="12" s="1"/>
  <c r="BL204" i="12" a="1"/>
  <c r="BL204" i="12" s="1"/>
  <c r="BN204" i="12" a="1"/>
  <c r="BN204" i="12" s="1"/>
  <c r="BP204" i="12" a="1"/>
  <c r="BP204" i="12" s="1"/>
  <c r="BR204" i="12" a="1"/>
  <c r="BR204" i="12" s="1"/>
  <c r="BT204" i="12" a="1"/>
  <c r="BT204" i="12" s="1"/>
  <c r="BV204" i="12" a="1"/>
  <c r="BV204" i="12" s="1"/>
  <c r="BX204" i="12" a="1"/>
  <c r="BX204" i="12" s="1"/>
  <c r="BZ204" i="12" a="1"/>
  <c r="BZ204" i="12" s="1"/>
  <c r="CB204" i="12" a="1"/>
  <c r="CB204" i="12" s="1"/>
  <c r="CD204" i="12" a="1"/>
  <c r="CD204" i="12" s="1"/>
  <c r="CF204" i="12" a="1"/>
  <c r="CF204" i="12" s="1"/>
  <c r="CH204" i="12" a="1"/>
  <c r="CH204" i="12" s="1"/>
  <c r="AL205" i="12" a="1"/>
  <c r="AL205" i="12" s="1"/>
  <c r="AN205" i="12" a="1"/>
  <c r="AN205" i="12" s="1"/>
  <c r="AP205" i="12" a="1"/>
  <c r="AP205" i="12" s="1"/>
  <c r="AR205" i="12" a="1"/>
  <c r="AR205" i="12" s="1"/>
  <c r="AT205" i="12" a="1"/>
  <c r="AT205" i="12" s="1"/>
  <c r="AV205" i="12" a="1"/>
  <c r="AV205" i="12" s="1"/>
  <c r="AX205" i="12" a="1"/>
  <c r="AX205" i="12" s="1"/>
  <c r="AZ205" i="12" a="1"/>
  <c r="AZ205" i="12" s="1"/>
  <c r="BB205" i="12" a="1"/>
  <c r="BB205" i="12" s="1"/>
  <c r="BD205" i="12" a="1"/>
  <c r="BD205" i="12" s="1"/>
  <c r="BF205" i="12" a="1"/>
  <c r="BF205" i="12" s="1"/>
  <c r="BH205" i="12" a="1"/>
  <c r="BH205" i="12" s="1"/>
  <c r="BJ205" i="12" a="1"/>
  <c r="BJ205" i="12" s="1"/>
  <c r="BL205" i="12" a="1"/>
  <c r="BL205" i="12" s="1"/>
  <c r="BN205" i="12" a="1"/>
  <c r="BN205" i="12" s="1"/>
  <c r="BP205" i="12" a="1"/>
  <c r="BP205" i="12" s="1"/>
  <c r="BR205" i="12" a="1"/>
  <c r="BR205" i="12" s="1"/>
  <c r="BT205" i="12" a="1"/>
  <c r="BT205" i="12" s="1"/>
  <c r="BV205" i="12" a="1"/>
  <c r="BV205" i="12" s="1"/>
  <c r="BX205" i="12" a="1"/>
  <c r="BX205" i="12" s="1"/>
  <c r="BZ205" i="12" a="1"/>
  <c r="BZ205" i="12" s="1"/>
  <c r="CB205" i="12" a="1"/>
  <c r="CB205" i="12" s="1"/>
  <c r="CD205" i="12" a="1"/>
  <c r="CD205" i="12" s="1"/>
  <c r="CF205" i="12" a="1"/>
  <c r="CF205" i="12" s="1"/>
  <c r="CH205" i="12" a="1"/>
  <c r="CH205" i="12" s="1"/>
  <c r="G218" i="12"/>
  <c r="F10" i="58" s="1"/>
  <c r="AC126" i="12"/>
  <c r="AD126" i="12" s="1"/>
  <c r="AC127" i="12"/>
  <c r="AD127" i="12"/>
  <c r="AC128" i="12"/>
  <c r="AD128" i="12" s="1"/>
  <c r="AC129" i="12"/>
  <c r="AD129" i="12"/>
  <c r="AC130" i="12"/>
  <c r="AD130" i="12" s="1"/>
  <c r="AC131" i="12"/>
  <c r="AD131" i="12"/>
  <c r="AC132" i="12"/>
  <c r="AD132" i="12" s="1"/>
  <c r="AC133" i="12"/>
  <c r="AD133" i="12"/>
  <c r="AC134" i="12"/>
  <c r="AD134" i="12" s="1"/>
  <c r="AC135" i="12"/>
  <c r="AD135" i="12"/>
  <c r="AC136" i="12"/>
  <c r="AD136" i="12" s="1"/>
  <c r="AC137" i="12"/>
  <c r="AD137" i="12"/>
  <c r="AC138" i="12"/>
  <c r="AD138" i="12" s="1"/>
  <c r="AC139" i="12"/>
  <c r="AD139" i="12"/>
  <c r="AC140" i="12"/>
  <c r="AD140" i="12" s="1"/>
  <c r="AC141" i="12"/>
  <c r="AD141" i="12"/>
  <c r="AC142" i="12"/>
  <c r="AD142" i="12" s="1"/>
  <c r="AC143" i="12"/>
  <c r="AD143" i="12"/>
  <c r="AC144" i="12"/>
  <c r="AD144" i="12" s="1"/>
  <c r="AC145" i="12"/>
  <c r="AD145" i="12"/>
  <c r="AC146" i="12"/>
  <c r="AD146" i="12" s="1"/>
  <c r="AC147" i="12"/>
  <c r="AD147" i="12"/>
  <c r="AC148" i="12"/>
  <c r="AD148" i="12" s="1"/>
  <c r="AC149" i="12"/>
  <c r="AD149" i="12"/>
  <c r="AC150" i="12"/>
  <c r="AD150" i="12" s="1"/>
  <c r="AC151" i="12"/>
  <c r="AD151" i="12"/>
  <c r="AC152" i="12"/>
  <c r="AD152" i="12" s="1"/>
  <c r="AC153" i="12"/>
  <c r="AD153" i="12"/>
  <c r="AC154" i="12"/>
  <c r="AD154" i="12" s="1"/>
  <c r="AC155" i="12"/>
  <c r="AD155" i="12"/>
  <c r="AC156" i="12"/>
  <c r="AD156" i="12" s="1"/>
  <c r="AC157" i="12"/>
  <c r="AD157" i="12"/>
  <c r="AC158" i="12"/>
  <c r="AD158" i="12" s="1"/>
  <c r="AC159" i="12"/>
  <c r="AD159" i="12"/>
  <c r="AC160" i="12"/>
  <c r="AD160" i="12" s="1"/>
  <c r="AC161" i="12"/>
  <c r="AD161" i="12"/>
  <c r="AC162" i="12"/>
  <c r="AD162" i="12" s="1"/>
  <c r="AC163" i="12"/>
  <c r="AD163" i="12"/>
  <c r="AC164" i="12"/>
  <c r="AD164" i="12" s="1"/>
  <c r="AC165" i="12"/>
  <c r="AD165" i="12"/>
  <c r="AC166" i="12"/>
  <c r="AD166" i="12" s="1"/>
  <c r="AC167" i="12"/>
  <c r="AD167" i="12"/>
  <c r="AC168" i="12"/>
  <c r="AD168" i="12" s="1"/>
  <c r="AC169" i="12"/>
  <c r="AD169" i="12"/>
  <c r="AC170" i="12"/>
  <c r="AD170" i="12" s="1"/>
  <c r="AC171" i="12"/>
  <c r="AD171" i="12"/>
  <c r="AC172" i="12"/>
  <c r="AD172" i="12" s="1"/>
  <c r="AC173" i="12"/>
  <c r="AD173" i="12"/>
  <c r="AC174" i="12"/>
  <c r="AD174" i="12" s="1"/>
  <c r="AC175" i="12"/>
  <c r="AD175" i="12"/>
  <c r="AC176" i="12"/>
  <c r="AD176" i="12" s="1"/>
  <c r="AC177" i="12"/>
  <c r="AD177" i="12"/>
  <c r="AC178" i="12"/>
  <c r="AD178" i="12" s="1"/>
  <c r="AC179" i="12"/>
  <c r="AD179" i="12"/>
  <c r="AC180" i="12"/>
  <c r="AD180" i="12" s="1"/>
  <c r="AC181" i="12"/>
  <c r="AD181" i="12"/>
  <c r="AC182" i="12"/>
  <c r="AD182" i="12" s="1"/>
  <c r="AC183" i="12"/>
  <c r="AD183" i="12"/>
  <c r="AC184" i="12"/>
  <c r="AD184" i="12" s="1"/>
  <c r="AC185" i="12"/>
  <c r="AD185" i="12"/>
  <c r="AC186" i="12"/>
  <c r="AD186" i="12" s="1"/>
  <c r="AC187" i="12"/>
  <c r="AD187" i="12"/>
  <c r="AC188" i="12"/>
  <c r="AD188" i="12" s="1"/>
  <c r="AC189" i="12"/>
  <c r="AD189" i="12"/>
  <c r="AC190" i="12"/>
  <c r="AD190" i="12" s="1"/>
  <c r="AC191" i="12"/>
  <c r="AD191" i="12"/>
  <c r="AC192" i="12"/>
  <c r="AD192" i="12" s="1"/>
  <c r="AC193" i="12"/>
  <c r="AD193" i="12"/>
  <c r="AC194" i="12"/>
  <c r="AD194" i="12" s="1"/>
  <c r="AC195" i="12"/>
  <c r="AD195" i="12"/>
  <c r="AC196" i="12"/>
  <c r="AD196" i="12" s="1"/>
  <c r="AC197" i="12"/>
  <c r="AD197" i="12"/>
  <c r="AC198" i="12"/>
  <c r="AD198" i="12" s="1"/>
  <c r="AC199" i="12"/>
  <c r="AD199" i="12"/>
  <c r="AC200" i="12"/>
  <c r="AD200" i="12" s="1"/>
  <c r="AC201" i="12"/>
  <c r="AD201" i="12"/>
  <c r="AC202" i="12"/>
  <c r="AD202" i="12" s="1"/>
  <c r="AC203" i="12"/>
  <c r="AD203" i="12"/>
  <c r="AC204" i="12"/>
  <c r="AD204" i="12" s="1"/>
  <c r="AC205" i="12"/>
  <c r="AD205" i="12"/>
  <c r="AL11" i="11" a="1"/>
  <c r="AL11" i="11" s="1"/>
  <c r="AN11" i="11" a="1"/>
  <c r="AN11" i="11" s="1"/>
  <c r="AP11" i="11" a="1"/>
  <c r="AP11" i="11" s="1"/>
  <c r="AR11" i="11" a="1"/>
  <c r="AR11" i="11" s="1"/>
  <c r="AT11" i="11" a="1"/>
  <c r="AT11" i="11" s="1"/>
  <c r="AV11" i="11" a="1"/>
  <c r="AV11" i="11" s="1"/>
  <c r="AX11" i="11" a="1"/>
  <c r="AX11" i="11" s="1"/>
  <c r="AZ11" i="11" a="1"/>
  <c r="AZ11" i="11" s="1"/>
  <c r="BB11" i="11" a="1"/>
  <c r="BB11" i="11" s="1"/>
  <c r="BD11" i="11" a="1"/>
  <c r="BD11" i="11" s="1"/>
  <c r="BF11" i="11" a="1"/>
  <c r="BF11" i="11" s="1"/>
  <c r="BH11" i="11" a="1"/>
  <c r="BH11" i="11" s="1"/>
  <c r="BJ11" i="11" a="1"/>
  <c r="BJ11" i="11" s="1"/>
  <c r="BL11" i="11" a="1"/>
  <c r="BL11" i="11" s="1"/>
  <c r="BN11" i="11" a="1"/>
  <c r="BN11" i="11" s="1"/>
  <c r="BP11" i="11" a="1"/>
  <c r="BP11" i="11" s="1"/>
  <c r="BR11" i="11" a="1"/>
  <c r="BR11" i="11" s="1"/>
  <c r="BT11" i="11" a="1"/>
  <c r="BT11" i="11" s="1"/>
  <c r="BV11" i="11" a="1"/>
  <c r="BV11" i="11" s="1"/>
  <c r="BX11" i="11" a="1"/>
  <c r="BX11" i="11" s="1"/>
  <c r="BZ11" i="11" a="1"/>
  <c r="BZ11" i="11" s="1"/>
  <c r="CB11" i="11" a="1"/>
  <c r="CB11" i="11" s="1"/>
  <c r="CD11" i="11" a="1"/>
  <c r="CD11" i="11" s="1"/>
  <c r="CF11" i="11" a="1"/>
  <c r="CF11" i="11" s="1"/>
  <c r="CH11" i="11" a="1"/>
  <c r="CH11" i="11" s="1"/>
  <c r="AL12" i="11" a="1"/>
  <c r="AL12" i="11" s="1"/>
  <c r="AN12" i="11" a="1"/>
  <c r="AN12" i="11" s="1"/>
  <c r="AP12" i="11" a="1"/>
  <c r="AP12" i="11" s="1"/>
  <c r="AR12" i="11" a="1"/>
  <c r="AR12" i="11" s="1"/>
  <c r="AT12" i="11" a="1"/>
  <c r="AT12" i="11" s="1"/>
  <c r="AV12" i="11" a="1"/>
  <c r="AV12" i="11" s="1"/>
  <c r="AX12" i="11" a="1"/>
  <c r="AX12" i="11" s="1"/>
  <c r="AZ12" i="11" a="1"/>
  <c r="AZ12" i="11" s="1"/>
  <c r="BB12" i="11" a="1"/>
  <c r="BB12" i="11" s="1"/>
  <c r="BD12" i="11" a="1"/>
  <c r="BD12" i="11" s="1"/>
  <c r="BF12" i="11" a="1"/>
  <c r="BF12" i="11" s="1"/>
  <c r="BH12" i="11" a="1"/>
  <c r="BH12" i="11" s="1"/>
  <c r="BJ12" i="11" a="1"/>
  <c r="BJ12" i="11" s="1"/>
  <c r="BL12" i="11" a="1"/>
  <c r="BL12" i="11" s="1"/>
  <c r="BN12" i="11" a="1"/>
  <c r="BN12" i="11" s="1"/>
  <c r="BP12" i="11" a="1"/>
  <c r="BP12" i="11" s="1"/>
  <c r="BR12" i="11" a="1"/>
  <c r="BR12" i="11" s="1"/>
  <c r="BT12" i="11" a="1"/>
  <c r="BT12" i="11" s="1"/>
  <c r="BV12" i="11" a="1"/>
  <c r="BV12" i="11" s="1"/>
  <c r="BX12" i="11" a="1"/>
  <c r="BX12" i="11" s="1"/>
  <c r="BZ12" i="11" a="1"/>
  <c r="BZ12" i="11" s="1"/>
  <c r="CB12" i="11" a="1"/>
  <c r="CB12" i="11" s="1"/>
  <c r="CD12" i="11" a="1"/>
  <c r="CD12" i="11" s="1"/>
  <c r="CF12" i="11" a="1"/>
  <c r="CF12" i="11" s="1"/>
  <c r="CH12" i="11" a="1"/>
  <c r="CH12" i="11" s="1"/>
  <c r="AL13" i="11" a="1"/>
  <c r="AL13" i="11" s="1"/>
  <c r="AN13" i="11" a="1"/>
  <c r="AN13" i="11" s="1"/>
  <c r="AP13" i="11" a="1"/>
  <c r="AP13" i="11" s="1"/>
  <c r="AR13" i="11" a="1"/>
  <c r="AR13" i="11" s="1"/>
  <c r="AT13" i="11" a="1"/>
  <c r="AT13" i="11" s="1"/>
  <c r="AV13" i="11" a="1"/>
  <c r="AV13" i="11" s="1"/>
  <c r="AX13" i="11" a="1"/>
  <c r="AX13" i="11" s="1"/>
  <c r="AZ13" i="11" a="1"/>
  <c r="AZ13" i="11" s="1"/>
  <c r="BB13" i="11" a="1"/>
  <c r="BB13" i="11" s="1"/>
  <c r="BD13" i="11" a="1"/>
  <c r="BD13" i="11" s="1"/>
  <c r="BF13" i="11" a="1"/>
  <c r="BF13" i="11" s="1"/>
  <c r="BH13" i="11" a="1"/>
  <c r="BH13" i="11" s="1"/>
  <c r="BJ13" i="11" a="1"/>
  <c r="BJ13" i="11" s="1"/>
  <c r="BL13" i="11" a="1"/>
  <c r="BL13" i="11" s="1"/>
  <c r="BN13" i="11" a="1"/>
  <c r="BN13" i="11" s="1"/>
  <c r="BP13" i="11" a="1"/>
  <c r="BP13" i="11" s="1"/>
  <c r="BR13" i="11" a="1"/>
  <c r="BR13" i="11" s="1"/>
  <c r="BT13" i="11" a="1"/>
  <c r="BT13" i="11" s="1"/>
  <c r="BV13" i="11" a="1"/>
  <c r="BV13" i="11" s="1"/>
  <c r="BX13" i="11" a="1"/>
  <c r="BX13" i="11" s="1"/>
  <c r="BZ13" i="11" a="1"/>
  <c r="BZ13" i="11" s="1"/>
  <c r="CB13" i="11" a="1"/>
  <c r="CB13" i="11" s="1"/>
  <c r="CD13" i="11" a="1"/>
  <c r="CD13" i="11" s="1"/>
  <c r="CF13" i="11" a="1"/>
  <c r="CF13" i="11" s="1"/>
  <c r="CH13" i="11" a="1"/>
  <c r="CH13" i="11" s="1"/>
  <c r="AL14" i="11" a="1"/>
  <c r="AL14" i="11" s="1"/>
  <c r="AN14" i="11" a="1"/>
  <c r="AN14" i="11" s="1"/>
  <c r="AP14" i="11" a="1"/>
  <c r="AP14" i="11" s="1"/>
  <c r="AR14" i="11" a="1"/>
  <c r="AR14" i="11" s="1"/>
  <c r="AT14" i="11" a="1"/>
  <c r="AT14" i="11" s="1"/>
  <c r="AV14" i="11" a="1"/>
  <c r="AV14" i="11" s="1"/>
  <c r="AX14" i="11" a="1"/>
  <c r="AX14" i="11" s="1"/>
  <c r="AZ14" i="11" a="1"/>
  <c r="AZ14" i="11" s="1"/>
  <c r="BB14" i="11" a="1"/>
  <c r="BB14" i="11" s="1"/>
  <c r="BD14" i="11" a="1"/>
  <c r="BD14" i="11" s="1"/>
  <c r="BF14" i="11" a="1"/>
  <c r="BF14" i="11" s="1"/>
  <c r="BH14" i="11" a="1"/>
  <c r="BH14" i="11" s="1"/>
  <c r="BJ14" i="11" a="1"/>
  <c r="BJ14" i="11" s="1"/>
  <c r="BL14" i="11" a="1"/>
  <c r="BL14" i="11" s="1"/>
  <c r="BN14" i="11" a="1"/>
  <c r="BN14" i="11" s="1"/>
  <c r="BP14" i="11" a="1"/>
  <c r="BP14" i="11" s="1"/>
  <c r="BR14" i="11" a="1"/>
  <c r="BR14" i="11" s="1"/>
  <c r="BT14" i="11" a="1"/>
  <c r="BT14" i="11" s="1"/>
  <c r="BV14" i="11" a="1"/>
  <c r="BV14" i="11" s="1"/>
  <c r="BX14" i="11" a="1"/>
  <c r="BX14" i="11" s="1"/>
  <c r="BZ14" i="11" a="1"/>
  <c r="BZ14" i="11" s="1"/>
  <c r="CB14" i="11" a="1"/>
  <c r="CB14" i="11" s="1"/>
  <c r="CD14" i="11" a="1"/>
  <c r="CD14" i="11" s="1"/>
  <c r="CF14" i="11" a="1"/>
  <c r="CF14" i="11" s="1"/>
  <c r="CH14" i="11" a="1"/>
  <c r="CH14" i="11" s="1"/>
  <c r="AL15" i="11" a="1"/>
  <c r="AL15" i="11" s="1"/>
  <c r="AN15" i="11" a="1"/>
  <c r="AN15" i="11" s="1"/>
  <c r="AP15" i="11" a="1"/>
  <c r="AP15" i="11" s="1"/>
  <c r="AR15" i="11" a="1"/>
  <c r="AR15" i="11" s="1"/>
  <c r="AT15" i="11" a="1"/>
  <c r="AT15" i="11" s="1"/>
  <c r="AV15" i="11" a="1"/>
  <c r="AV15" i="11" s="1"/>
  <c r="AX15" i="11" a="1"/>
  <c r="AX15" i="11" s="1"/>
  <c r="AZ15" i="11" a="1"/>
  <c r="AZ15" i="11" s="1"/>
  <c r="BB15" i="11" a="1"/>
  <c r="BB15" i="11" s="1"/>
  <c r="BD15" i="11" a="1"/>
  <c r="BD15" i="11" s="1"/>
  <c r="BF15" i="11" a="1"/>
  <c r="BF15" i="11" s="1"/>
  <c r="BH15" i="11" a="1"/>
  <c r="BH15" i="11" s="1"/>
  <c r="BJ15" i="11" a="1"/>
  <c r="BJ15" i="11" s="1"/>
  <c r="BL15" i="11" a="1"/>
  <c r="BL15" i="11" s="1"/>
  <c r="BN15" i="11" a="1"/>
  <c r="BN15" i="11" s="1"/>
  <c r="BP15" i="11" a="1"/>
  <c r="BP15" i="11" s="1"/>
  <c r="BR15" i="11" a="1"/>
  <c r="BR15" i="11" s="1"/>
  <c r="BT15" i="11" a="1"/>
  <c r="BT15" i="11" s="1"/>
  <c r="BV15" i="11" a="1"/>
  <c r="BV15" i="11" s="1"/>
  <c r="BX15" i="11" a="1"/>
  <c r="BX15" i="11" s="1"/>
  <c r="BZ15" i="11" a="1"/>
  <c r="BZ15" i="11" s="1"/>
  <c r="CB15" i="11" a="1"/>
  <c r="CB15" i="11" s="1"/>
  <c r="CD15" i="11" a="1"/>
  <c r="CD15" i="11" s="1"/>
  <c r="CF15" i="11" a="1"/>
  <c r="CF15" i="11" s="1"/>
  <c r="CH15" i="11" a="1"/>
  <c r="CH15" i="11" s="1"/>
  <c r="AL16" i="11" a="1"/>
  <c r="AL16" i="11" s="1"/>
  <c r="AN16" i="11" a="1"/>
  <c r="AN16" i="11" s="1"/>
  <c r="AP16" i="11" a="1"/>
  <c r="AP16" i="11" s="1"/>
  <c r="AR16" i="11" a="1"/>
  <c r="AR16" i="11" s="1"/>
  <c r="AT16" i="11" a="1"/>
  <c r="AT16" i="11" s="1"/>
  <c r="AV16" i="11" a="1"/>
  <c r="AV16" i="11" s="1"/>
  <c r="AX16" i="11" a="1"/>
  <c r="AX16" i="11" s="1"/>
  <c r="AZ16" i="11" a="1"/>
  <c r="AZ16" i="11" s="1"/>
  <c r="BB16" i="11" a="1"/>
  <c r="BB16" i="11" s="1"/>
  <c r="BD16" i="11" a="1"/>
  <c r="BD16" i="11" s="1"/>
  <c r="BF16" i="11" a="1"/>
  <c r="BF16" i="11" s="1"/>
  <c r="BH16" i="11" a="1"/>
  <c r="BH16" i="11" s="1"/>
  <c r="BJ16" i="11" a="1"/>
  <c r="BJ16" i="11" s="1"/>
  <c r="BL16" i="11" a="1"/>
  <c r="BL16" i="11" s="1"/>
  <c r="BN16" i="11" a="1"/>
  <c r="BN16" i="11" s="1"/>
  <c r="BP16" i="11" a="1"/>
  <c r="BP16" i="11" s="1"/>
  <c r="BR16" i="11" a="1"/>
  <c r="BR16" i="11" s="1"/>
  <c r="BT16" i="11" a="1"/>
  <c r="BT16" i="11" s="1"/>
  <c r="BV16" i="11" a="1"/>
  <c r="BV16" i="11" s="1"/>
  <c r="BX16" i="11" a="1"/>
  <c r="BX16" i="11" s="1"/>
  <c r="BZ16" i="11" a="1"/>
  <c r="BZ16" i="11" s="1"/>
  <c r="CB16" i="11" a="1"/>
  <c r="CB16" i="11" s="1"/>
  <c r="CD16" i="11" a="1"/>
  <c r="CD16" i="11" s="1"/>
  <c r="CF16" i="11" a="1"/>
  <c r="CF16" i="11" s="1"/>
  <c r="CH16" i="11" a="1"/>
  <c r="CH16" i="11" s="1"/>
  <c r="AL17" i="11" a="1"/>
  <c r="AL17" i="11" s="1"/>
  <c r="AN17" i="11" a="1"/>
  <c r="AN17" i="11" s="1"/>
  <c r="AP17" i="11" a="1"/>
  <c r="AP17" i="11" s="1"/>
  <c r="AR17" i="11" a="1"/>
  <c r="AR17" i="11" s="1"/>
  <c r="AT17" i="11" a="1"/>
  <c r="AT17" i="11" s="1"/>
  <c r="AV17" i="11" a="1"/>
  <c r="AV17" i="11" s="1"/>
  <c r="AX17" i="11" a="1"/>
  <c r="AX17" i="11" s="1"/>
  <c r="AZ17" i="11" a="1"/>
  <c r="AZ17" i="11" s="1"/>
  <c r="BB17" i="11" a="1"/>
  <c r="BB17" i="11" s="1"/>
  <c r="BD17" i="11" a="1"/>
  <c r="BD17" i="11" s="1"/>
  <c r="BF17" i="11" a="1"/>
  <c r="BF17" i="11" s="1"/>
  <c r="BH17" i="11" a="1"/>
  <c r="BH17" i="11" s="1"/>
  <c r="BJ17" i="11" a="1"/>
  <c r="BJ17" i="11" s="1"/>
  <c r="BL17" i="11" a="1"/>
  <c r="BL17" i="11" s="1"/>
  <c r="BN17" i="11" a="1"/>
  <c r="BN17" i="11" s="1"/>
  <c r="BP17" i="11" a="1"/>
  <c r="BP17" i="11" s="1"/>
  <c r="BR17" i="11" a="1"/>
  <c r="BR17" i="11" s="1"/>
  <c r="BT17" i="11" a="1"/>
  <c r="BT17" i="11" s="1"/>
  <c r="BV17" i="11" a="1"/>
  <c r="BV17" i="11" s="1"/>
  <c r="BX17" i="11" a="1"/>
  <c r="BX17" i="11" s="1"/>
  <c r="BZ17" i="11" a="1"/>
  <c r="BZ17" i="11" s="1"/>
  <c r="CB17" i="11" a="1"/>
  <c r="CB17" i="11" s="1"/>
  <c r="CD17" i="11" a="1"/>
  <c r="CD17" i="11" s="1"/>
  <c r="CF17" i="11" a="1"/>
  <c r="CF17" i="11" s="1"/>
  <c r="CH17" i="11" a="1"/>
  <c r="CH17" i="11" s="1"/>
  <c r="AL18" i="11" a="1"/>
  <c r="AL18" i="11" s="1"/>
  <c r="AN18" i="11" a="1"/>
  <c r="AN18" i="11" s="1"/>
  <c r="AP18" i="11" a="1"/>
  <c r="AP18" i="11" s="1"/>
  <c r="AR18" i="11" a="1"/>
  <c r="AR18" i="11" s="1"/>
  <c r="AT18" i="11" a="1"/>
  <c r="AT18" i="11" s="1"/>
  <c r="AV18" i="11" a="1"/>
  <c r="AV18" i="11" s="1"/>
  <c r="AX18" i="11" a="1"/>
  <c r="AX18" i="11" s="1"/>
  <c r="AZ18" i="11" a="1"/>
  <c r="AZ18" i="11" s="1"/>
  <c r="BB18" i="11" a="1"/>
  <c r="BB18" i="11" s="1"/>
  <c r="BD18" i="11" a="1"/>
  <c r="BD18" i="11" s="1"/>
  <c r="BF18" i="11" a="1"/>
  <c r="BF18" i="11" s="1"/>
  <c r="BH18" i="11" a="1"/>
  <c r="BH18" i="11" s="1"/>
  <c r="BJ18" i="11" a="1"/>
  <c r="BJ18" i="11" s="1"/>
  <c r="BL18" i="11" a="1"/>
  <c r="BL18" i="11" s="1"/>
  <c r="BN18" i="11" a="1"/>
  <c r="BN18" i="11" s="1"/>
  <c r="BP18" i="11" a="1"/>
  <c r="BP18" i="11" s="1"/>
  <c r="BR18" i="11" a="1"/>
  <c r="BR18" i="11" s="1"/>
  <c r="BT18" i="11" a="1"/>
  <c r="BT18" i="11" s="1"/>
  <c r="BV18" i="11" a="1"/>
  <c r="BV18" i="11" s="1"/>
  <c r="BX18" i="11" a="1"/>
  <c r="BX18" i="11" s="1"/>
  <c r="BZ18" i="11" a="1"/>
  <c r="BZ18" i="11" s="1"/>
  <c r="CB18" i="11" a="1"/>
  <c r="CB18" i="11" s="1"/>
  <c r="CD18" i="11" a="1"/>
  <c r="CD18" i="11" s="1"/>
  <c r="CF18" i="11" a="1"/>
  <c r="CF18" i="11" s="1"/>
  <c r="CH18" i="11" a="1"/>
  <c r="CH18" i="11" s="1"/>
  <c r="AL19" i="11" a="1"/>
  <c r="AL19" i="11" s="1"/>
  <c r="AN19" i="11" a="1"/>
  <c r="AN19" i="11" s="1"/>
  <c r="AP19" i="11" a="1"/>
  <c r="AP19" i="11" s="1"/>
  <c r="AR19" i="11" a="1"/>
  <c r="AR19" i="11" s="1"/>
  <c r="AT19" i="11" a="1"/>
  <c r="AT19" i="11" s="1"/>
  <c r="AV19" i="11" a="1"/>
  <c r="AV19" i="11" s="1"/>
  <c r="AX19" i="11" a="1"/>
  <c r="AX19" i="11" s="1"/>
  <c r="AZ19" i="11" a="1"/>
  <c r="AZ19" i="11" s="1"/>
  <c r="BB19" i="11" a="1"/>
  <c r="BB19" i="11" s="1"/>
  <c r="BD19" i="11" a="1"/>
  <c r="BD19" i="11" s="1"/>
  <c r="BF19" i="11" a="1"/>
  <c r="BF19" i="11" s="1"/>
  <c r="BH19" i="11" a="1"/>
  <c r="BH19" i="11" s="1"/>
  <c r="BJ19" i="11" a="1"/>
  <c r="BJ19" i="11" s="1"/>
  <c r="BL19" i="11" a="1"/>
  <c r="BL19" i="11" s="1"/>
  <c r="BN19" i="11" a="1"/>
  <c r="BN19" i="11" s="1"/>
  <c r="BP19" i="11" a="1"/>
  <c r="BP19" i="11" s="1"/>
  <c r="BR19" i="11" a="1"/>
  <c r="BR19" i="11" s="1"/>
  <c r="BT19" i="11" a="1"/>
  <c r="BT19" i="11" s="1"/>
  <c r="BV19" i="11" a="1"/>
  <c r="BV19" i="11" s="1"/>
  <c r="BX19" i="11" a="1"/>
  <c r="BX19" i="11" s="1"/>
  <c r="BZ19" i="11" a="1"/>
  <c r="BZ19" i="11" s="1"/>
  <c r="CB19" i="11" a="1"/>
  <c r="CB19" i="11" s="1"/>
  <c r="CD19" i="11" a="1"/>
  <c r="CD19" i="11" s="1"/>
  <c r="CF19" i="11" a="1"/>
  <c r="CF19" i="11" s="1"/>
  <c r="CH19" i="11" a="1"/>
  <c r="CH19" i="11" s="1"/>
  <c r="AL20" i="11" a="1"/>
  <c r="AL20" i="11" s="1"/>
  <c r="AN20" i="11" a="1"/>
  <c r="AN20" i="11" s="1"/>
  <c r="AP20" i="11" a="1"/>
  <c r="AP20" i="11" s="1"/>
  <c r="AR20" i="11" a="1"/>
  <c r="AR20" i="11" s="1"/>
  <c r="AT20" i="11" a="1"/>
  <c r="AT20" i="11" s="1"/>
  <c r="AV20" i="11" a="1"/>
  <c r="AV20" i="11" s="1"/>
  <c r="AX20" i="11" a="1"/>
  <c r="AX20" i="11" s="1"/>
  <c r="AZ20" i="11" a="1"/>
  <c r="AZ20" i="11" s="1"/>
  <c r="BB20" i="11" a="1"/>
  <c r="BB20" i="11" s="1"/>
  <c r="BD20" i="11" a="1"/>
  <c r="BD20" i="11" s="1"/>
  <c r="BF20" i="11" a="1"/>
  <c r="BF20" i="11" s="1"/>
  <c r="BH20" i="11" a="1"/>
  <c r="BH20" i="11" s="1"/>
  <c r="BJ20" i="11" a="1"/>
  <c r="BJ20" i="11" s="1"/>
  <c r="BL20" i="11" a="1"/>
  <c r="BL20" i="11" s="1"/>
  <c r="BN20" i="11" a="1"/>
  <c r="BN20" i="11" s="1"/>
  <c r="BP20" i="11" a="1"/>
  <c r="BP20" i="11" s="1"/>
  <c r="BR20" i="11" a="1"/>
  <c r="BR20" i="11" s="1"/>
  <c r="BT20" i="11" a="1"/>
  <c r="BT20" i="11" s="1"/>
  <c r="BV20" i="11" a="1"/>
  <c r="BV20" i="11" s="1"/>
  <c r="BX20" i="11" a="1"/>
  <c r="BX20" i="11" s="1"/>
  <c r="BZ20" i="11" a="1"/>
  <c r="BZ20" i="11" s="1"/>
  <c r="CB20" i="11" a="1"/>
  <c r="CB20" i="11" s="1"/>
  <c r="CD20" i="11" a="1"/>
  <c r="CD20" i="11" s="1"/>
  <c r="CF20" i="11" a="1"/>
  <c r="CF20" i="11" s="1"/>
  <c r="CH20" i="11" a="1"/>
  <c r="CH20" i="11" s="1"/>
  <c r="AL21" i="11" a="1"/>
  <c r="AL21" i="11" s="1"/>
  <c r="AN21" i="11" a="1"/>
  <c r="AN21" i="11" s="1"/>
  <c r="AP21" i="11" a="1"/>
  <c r="AP21" i="11" s="1"/>
  <c r="AR21" i="11" a="1"/>
  <c r="AR21" i="11" s="1"/>
  <c r="AT21" i="11" a="1"/>
  <c r="AT21" i="11" s="1"/>
  <c r="AV21" i="11" a="1"/>
  <c r="AV21" i="11" s="1"/>
  <c r="AX21" i="11" a="1"/>
  <c r="AX21" i="11" s="1"/>
  <c r="AZ21" i="11" a="1"/>
  <c r="AZ21" i="11" s="1"/>
  <c r="BB21" i="11" a="1"/>
  <c r="BB21" i="11" s="1"/>
  <c r="BD21" i="11" a="1"/>
  <c r="BD21" i="11" s="1"/>
  <c r="BF21" i="11" a="1"/>
  <c r="BF21" i="11" s="1"/>
  <c r="BH21" i="11" a="1"/>
  <c r="BH21" i="11" s="1"/>
  <c r="BJ21" i="11" a="1"/>
  <c r="BJ21" i="11" s="1"/>
  <c r="BL21" i="11" a="1"/>
  <c r="BL21" i="11" s="1"/>
  <c r="BN21" i="11" a="1"/>
  <c r="BN21" i="11" s="1"/>
  <c r="BP21" i="11" a="1"/>
  <c r="BP21" i="11" s="1"/>
  <c r="BR21" i="11" a="1"/>
  <c r="BR21" i="11" s="1"/>
  <c r="BT21" i="11" a="1"/>
  <c r="BT21" i="11" s="1"/>
  <c r="BV21" i="11" a="1"/>
  <c r="BV21" i="11" s="1"/>
  <c r="BX21" i="11" a="1"/>
  <c r="BX21" i="11" s="1"/>
  <c r="BZ21" i="11" a="1"/>
  <c r="BZ21" i="11" s="1"/>
  <c r="CB21" i="11" a="1"/>
  <c r="CB21" i="11" s="1"/>
  <c r="CD21" i="11" a="1"/>
  <c r="CD21" i="11" s="1"/>
  <c r="CF21" i="11" a="1"/>
  <c r="CF21" i="11" s="1"/>
  <c r="CH21" i="11" a="1"/>
  <c r="CH21" i="11" s="1"/>
  <c r="AL22" i="11" a="1"/>
  <c r="AL22" i="11" s="1"/>
  <c r="AN22" i="11" a="1"/>
  <c r="AN22" i="11" s="1"/>
  <c r="AP22" i="11" a="1"/>
  <c r="AP22" i="11" s="1"/>
  <c r="AR22" i="11" a="1"/>
  <c r="AR22" i="11" s="1"/>
  <c r="AT22" i="11" a="1"/>
  <c r="AT22" i="11" s="1"/>
  <c r="AV22" i="11" a="1"/>
  <c r="AV22" i="11" s="1"/>
  <c r="AX22" i="11" a="1"/>
  <c r="AX22" i="11" s="1"/>
  <c r="AZ22" i="11" a="1"/>
  <c r="AZ22" i="11" s="1"/>
  <c r="BB22" i="11" a="1"/>
  <c r="BB22" i="11" s="1"/>
  <c r="BD22" i="11" a="1"/>
  <c r="BD22" i="11" s="1"/>
  <c r="BF22" i="11" a="1"/>
  <c r="BF22" i="11" s="1"/>
  <c r="BH22" i="11" a="1"/>
  <c r="BH22" i="11" s="1"/>
  <c r="BJ22" i="11" a="1"/>
  <c r="BJ22" i="11" s="1"/>
  <c r="BL22" i="11" a="1"/>
  <c r="BL22" i="11" s="1"/>
  <c r="BN22" i="11" a="1"/>
  <c r="BN22" i="11" s="1"/>
  <c r="BP22" i="11" a="1"/>
  <c r="BP22" i="11" s="1"/>
  <c r="BR22" i="11" a="1"/>
  <c r="BR22" i="11" s="1"/>
  <c r="BT22" i="11" a="1"/>
  <c r="BT22" i="11" s="1"/>
  <c r="BV22" i="11" a="1"/>
  <c r="BV22" i="11" s="1"/>
  <c r="BX22" i="11" a="1"/>
  <c r="BX22" i="11" s="1"/>
  <c r="BZ22" i="11" a="1"/>
  <c r="BZ22" i="11" s="1"/>
  <c r="CB22" i="11" a="1"/>
  <c r="CB22" i="11" s="1"/>
  <c r="CD22" i="11" a="1"/>
  <c r="CD22" i="11" s="1"/>
  <c r="CF22" i="11" a="1"/>
  <c r="CF22" i="11" s="1"/>
  <c r="CH22" i="11" a="1"/>
  <c r="CH22" i="11" s="1"/>
  <c r="AL23" i="11" a="1"/>
  <c r="AL23" i="11" s="1"/>
  <c r="AN23" i="11" a="1"/>
  <c r="AN23" i="11" s="1"/>
  <c r="AP23" i="11" a="1"/>
  <c r="AP23" i="11" s="1"/>
  <c r="AR23" i="11" a="1"/>
  <c r="AR23" i="11" s="1"/>
  <c r="AT23" i="11" a="1"/>
  <c r="AT23" i="11" s="1"/>
  <c r="AV23" i="11" a="1"/>
  <c r="AV23" i="11" s="1"/>
  <c r="AX23" i="11" a="1"/>
  <c r="AX23" i="11" s="1"/>
  <c r="AZ23" i="11" a="1"/>
  <c r="AZ23" i="11" s="1"/>
  <c r="BB23" i="11" a="1"/>
  <c r="BB23" i="11" s="1"/>
  <c r="BD23" i="11" a="1"/>
  <c r="BD23" i="11" s="1"/>
  <c r="BF23" i="11" a="1"/>
  <c r="BF23" i="11" s="1"/>
  <c r="BH23" i="11" a="1"/>
  <c r="BH23" i="11" s="1"/>
  <c r="BJ23" i="11" a="1"/>
  <c r="BJ23" i="11" s="1"/>
  <c r="BL23" i="11" a="1"/>
  <c r="BL23" i="11" s="1"/>
  <c r="BN23" i="11" a="1"/>
  <c r="BN23" i="11" s="1"/>
  <c r="BP23" i="11" a="1"/>
  <c r="BP23" i="11" s="1"/>
  <c r="BR23" i="11" a="1"/>
  <c r="BR23" i="11" s="1"/>
  <c r="BT23" i="11" a="1"/>
  <c r="BT23" i="11" s="1"/>
  <c r="BV23" i="11" a="1"/>
  <c r="BV23" i="11" s="1"/>
  <c r="BX23" i="11" a="1"/>
  <c r="BX23" i="11" s="1"/>
  <c r="BZ23" i="11" a="1"/>
  <c r="BZ23" i="11" s="1"/>
  <c r="CB23" i="11" a="1"/>
  <c r="CB23" i="11" s="1"/>
  <c r="CD23" i="11" a="1"/>
  <c r="CD23" i="11" s="1"/>
  <c r="CF23" i="11" a="1"/>
  <c r="CF23" i="11" s="1"/>
  <c r="CH23" i="11" a="1"/>
  <c r="CH23" i="11" s="1"/>
  <c r="AL24" i="11" a="1"/>
  <c r="AL24" i="11" s="1"/>
  <c r="AN24" i="11" a="1"/>
  <c r="AN24" i="11" s="1"/>
  <c r="AP24" i="11" a="1"/>
  <c r="AP24" i="11" s="1"/>
  <c r="AR24" i="11" a="1"/>
  <c r="AR24" i="11" s="1"/>
  <c r="AT24" i="11" a="1"/>
  <c r="AT24" i="11" s="1"/>
  <c r="AV24" i="11" a="1"/>
  <c r="AV24" i="11" s="1"/>
  <c r="AX24" i="11" a="1"/>
  <c r="AX24" i="11" s="1"/>
  <c r="AZ24" i="11" a="1"/>
  <c r="AZ24" i="11" s="1"/>
  <c r="BB24" i="11" a="1"/>
  <c r="BB24" i="11" s="1"/>
  <c r="BD24" i="11" a="1"/>
  <c r="BD24" i="11" s="1"/>
  <c r="BF24" i="11" a="1"/>
  <c r="BF24" i="11" s="1"/>
  <c r="BH24" i="11" a="1"/>
  <c r="BH24" i="11" s="1"/>
  <c r="BJ24" i="11" a="1"/>
  <c r="BJ24" i="11" s="1"/>
  <c r="BL24" i="11" a="1"/>
  <c r="BL24" i="11" s="1"/>
  <c r="BN24" i="11" a="1"/>
  <c r="BN24" i="11" s="1"/>
  <c r="BP24" i="11" a="1"/>
  <c r="BP24" i="11" s="1"/>
  <c r="BR24" i="11" a="1"/>
  <c r="BR24" i="11" s="1"/>
  <c r="BT24" i="11" a="1"/>
  <c r="BT24" i="11" s="1"/>
  <c r="BV24" i="11" a="1"/>
  <c r="BV24" i="11" s="1"/>
  <c r="BX24" i="11" a="1"/>
  <c r="BX24" i="11" s="1"/>
  <c r="BZ24" i="11" a="1"/>
  <c r="BZ24" i="11" s="1"/>
  <c r="CB24" i="11" a="1"/>
  <c r="CB24" i="11" s="1"/>
  <c r="CD24" i="11" a="1"/>
  <c r="CD24" i="11" s="1"/>
  <c r="CF24" i="11" a="1"/>
  <c r="CF24" i="11" s="1"/>
  <c r="CH24" i="11" a="1"/>
  <c r="CH24" i="11" s="1"/>
  <c r="AL25" i="11" a="1"/>
  <c r="AL25" i="11" s="1"/>
  <c r="AN25" i="11" a="1"/>
  <c r="AN25" i="11" s="1"/>
  <c r="AP25" i="11" a="1"/>
  <c r="AP25" i="11" s="1"/>
  <c r="AR25" i="11" a="1"/>
  <c r="AR25" i="11" s="1"/>
  <c r="AT25" i="11" a="1"/>
  <c r="AT25" i="11" s="1"/>
  <c r="AV25" i="11" a="1"/>
  <c r="AV25" i="11" s="1"/>
  <c r="AX25" i="11" a="1"/>
  <c r="AX25" i="11" s="1"/>
  <c r="AZ25" i="11" a="1"/>
  <c r="AZ25" i="11" s="1"/>
  <c r="BB25" i="11" a="1"/>
  <c r="BB25" i="11" s="1"/>
  <c r="BD25" i="11" a="1"/>
  <c r="BD25" i="11" s="1"/>
  <c r="BF25" i="11" a="1"/>
  <c r="BF25" i="11" s="1"/>
  <c r="BH25" i="11" a="1"/>
  <c r="BH25" i="11" s="1"/>
  <c r="BJ25" i="11" a="1"/>
  <c r="BJ25" i="11" s="1"/>
  <c r="BL25" i="11" a="1"/>
  <c r="BL25" i="11" s="1"/>
  <c r="BN25" i="11" a="1"/>
  <c r="BN25" i="11" s="1"/>
  <c r="BP25" i="11" a="1"/>
  <c r="BP25" i="11" s="1"/>
  <c r="BR25" i="11" a="1"/>
  <c r="BR25" i="11" s="1"/>
  <c r="BT25" i="11" a="1"/>
  <c r="BT25" i="11" s="1"/>
  <c r="BV25" i="11" a="1"/>
  <c r="BV25" i="11" s="1"/>
  <c r="BX25" i="11" a="1"/>
  <c r="BX25" i="11" s="1"/>
  <c r="BZ25" i="11" a="1"/>
  <c r="BZ25" i="11" s="1"/>
  <c r="CB25" i="11" a="1"/>
  <c r="CB25" i="11" s="1"/>
  <c r="CD25" i="11" a="1"/>
  <c r="CD25" i="11" s="1"/>
  <c r="CF25" i="11" a="1"/>
  <c r="CF25" i="11" s="1"/>
  <c r="CH25" i="11" a="1"/>
  <c r="CH25" i="11" s="1"/>
  <c r="AL26" i="11" a="1"/>
  <c r="AL26" i="11" s="1"/>
  <c r="AN26" i="11" a="1"/>
  <c r="AN26" i="11" s="1"/>
  <c r="AP26" i="11" a="1"/>
  <c r="AP26" i="11" s="1"/>
  <c r="AR26" i="11" a="1"/>
  <c r="AR26" i="11" s="1"/>
  <c r="AT26" i="11" a="1"/>
  <c r="AT26" i="11" s="1"/>
  <c r="AV26" i="11" a="1"/>
  <c r="AV26" i="11" s="1"/>
  <c r="AX26" i="11" a="1"/>
  <c r="AX26" i="11" s="1"/>
  <c r="AZ26" i="11" a="1"/>
  <c r="AZ26" i="11" s="1"/>
  <c r="BB26" i="11" a="1"/>
  <c r="BB26" i="11" s="1"/>
  <c r="BD26" i="11" a="1"/>
  <c r="BD26" i="11" s="1"/>
  <c r="BF26" i="11" a="1"/>
  <c r="BF26" i="11" s="1"/>
  <c r="BH26" i="11" a="1"/>
  <c r="BH26" i="11" s="1"/>
  <c r="BJ26" i="11" a="1"/>
  <c r="BJ26" i="11" s="1"/>
  <c r="BL26" i="11" a="1"/>
  <c r="BL26" i="11" s="1"/>
  <c r="BN26" i="11" a="1"/>
  <c r="BN26" i="11" s="1"/>
  <c r="BP26" i="11" a="1"/>
  <c r="BP26" i="11" s="1"/>
  <c r="BR26" i="11" a="1"/>
  <c r="BR26" i="11" s="1"/>
  <c r="BT26" i="11" a="1"/>
  <c r="BT26" i="11" s="1"/>
  <c r="BV26" i="11" a="1"/>
  <c r="BV26" i="11" s="1"/>
  <c r="BX26" i="11" a="1"/>
  <c r="BX26" i="11" s="1"/>
  <c r="BZ26" i="11" a="1"/>
  <c r="BZ26" i="11" s="1"/>
  <c r="CB26" i="11" a="1"/>
  <c r="CB26" i="11" s="1"/>
  <c r="CD26" i="11" a="1"/>
  <c r="CD26" i="11" s="1"/>
  <c r="CF26" i="11" a="1"/>
  <c r="CF26" i="11" s="1"/>
  <c r="CH26" i="11" a="1"/>
  <c r="CH26" i="11" s="1"/>
  <c r="AL27" i="11" a="1"/>
  <c r="AL27" i="11" s="1"/>
  <c r="AN27" i="11" a="1"/>
  <c r="AN27" i="11" s="1"/>
  <c r="AP27" i="11" a="1"/>
  <c r="AP27" i="11" s="1"/>
  <c r="AR27" i="11" a="1"/>
  <c r="AR27" i="11" s="1"/>
  <c r="AT27" i="11" a="1"/>
  <c r="AT27" i="11" s="1"/>
  <c r="AV27" i="11" a="1"/>
  <c r="AV27" i="11" s="1"/>
  <c r="AX27" i="11" a="1"/>
  <c r="AX27" i="11" s="1"/>
  <c r="AZ27" i="11" a="1"/>
  <c r="AZ27" i="11" s="1"/>
  <c r="BB27" i="11" a="1"/>
  <c r="BB27" i="11" s="1"/>
  <c r="BD27" i="11" a="1"/>
  <c r="BD27" i="11" s="1"/>
  <c r="BF27" i="11" a="1"/>
  <c r="BF27" i="11" s="1"/>
  <c r="BH27" i="11" a="1"/>
  <c r="BH27" i="11" s="1"/>
  <c r="BJ27" i="11" a="1"/>
  <c r="BJ27" i="11" s="1"/>
  <c r="BL27" i="11" a="1"/>
  <c r="BL27" i="11" s="1"/>
  <c r="BN27" i="11" a="1"/>
  <c r="BN27" i="11" s="1"/>
  <c r="BP27" i="11" a="1"/>
  <c r="BP27" i="11" s="1"/>
  <c r="BR27" i="11" a="1"/>
  <c r="BR27" i="11" s="1"/>
  <c r="BT27" i="11" a="1"/>
  <c r="BT27" i="11" s="1"/>
  <c r="BV27" i="11" a="1"/>
  <c r="BV27" i="11" s="1"/>
  <c r="BX27" i="11" a="1"/>
  <c r="BX27" i="11" s="1"/>
  <c r="BZ27" i="11" a="1"/>
  <c r="BZ27" i="11" s="1"/>
  <c r="CB27" i="11" a="1"/>
  <c r="CB27" i="11" s="1"/>
  <c r="CD27" i="11" a="1"/>
  <c r="CD27" i="11" s="1"/>
  <c r="CF27" i="11" a="1"/>
  <c r="CF27" i="11" s="1"/>
  <c r="CH27" i="11" a="1"/>
  <c r="CH27" i="11" s="1"/>
  <c r="AL28" i="11" a="1"/>
  <c r="AL28" i="11" s="1"/>
  <c r="AN28" i="11" a="1"/>
  <c r="AN28" i="11" s="1"/>
  <c r="AP28" i="11" a="1"/>
  <c r="AP28" i="11" s="1"/>
  <c r="AR28" i="11" a="1"/>
  <c r="AR28" i="11" s="1"/>
  <c r="AT28" i="11" a="1"/>
  <c r="AT28" i="11" s="1"/>
  <c r="AV28" i="11" a="1"/>
  <c r="AV28" i="11" s="1"/>
  <c r="AX28" i="11" a="1"/>
  <c r="AX28" i="11" s="1"/>
  <c r="AZ28" i="11" a="1"/>
  <c r="AZ28" i="11" s="1"/>
  <c r="BB28" i="11" a="1"/>
  <c r="BB28" i="11" s="1"/>
  <c r="BD28" i="11" a="1"/>
  <c r="BD28" i="11" s="1"/>
  <c r="BF28" i="11" a="1"/>
  <c r="BF28" i="11" s="1"/>
  <c r="BH28" i="11" a="1"/>
  <c r="BH28" i="11" s="1"/>
  <c r="BJ28" i="11" a="1"/>
  <c r="BJ28" i="11" s="1"/>
  <c r="BL28" i="11" a="1"/>
  <c r="BL28" i="11" s="1"/>
  <c r="BN28" i="11" a="1"/>
  <c r="BN28" i="11" s="1"/>
  <c r="BP28" i="11" a="1"/>
  <c r="BP28" i="11" s="1"/>
  <c r="BR28" i="11" a="1"/>
  <c r="BR28" i="11" s="1"/>
  <c r="BT28" i="11" a="1"/>
  <c r="BT28" i="11" s="1"/>
  <c r="BV28" i="11" a="1"/>
  <c r="BV28" i="11" s="1"/>
  <c r="BX28" i="11" a="1"/>
  <c r="BX28" i="11" s="1"/>
  <c r="BZ28" i="11" a="1"/>
  <c r="BZ28" i="11" s="1"/>
  <c r="CB28" i="11" a="1"/>
  <c r="CB28" i="11" s="1"/>
  <c r="CD28" i="11" a="1"/>
  <c r="CD28" i="11" s="1"/>
  <c r="CF28" i="11" a="1"/>
  <c r="CF28" i="11" s="1"/>
  <c r="CH28" i="11" a="1"/>
  <c r="CH28" i="11" s="1"/>
  <c r="AL29" i="11" a="1"/>
  <c r="AL29" i="11" s="1"/>
  <c r="AN29" i="11" a="1"/>
  <c r="AN29" i="11" s="1"/>
  <c r="AP29" i="11" a="1"/>
  <c r="AP29" i="11" s="1"/>
  <c r="AR29" i="11" a="1"/>
  <c r="AR29" i="11" s="1"/>
  <c r="AT29" i="11" a="1"/>
  <c r="AT29" i="11" s="1"/>
  <c r="AV29" i="11" a="1"/>
  <c r="AV29" i="11" s="1"/>
  <c r="AX29" i="11" a="1"/>
  <c r="AX29" i="11" s="1"/>
  <c r="AZ29" i="11" a="1"/>
  <c r="AZ29" i="11" s="1"/>
  <c r="BB29" i="11" a="1"/>
  <c r="BB29" i="11" s="1"/>
  <c r="BD29" i="11" a="1"/>
  <c r="BD29" i="11" s="1"/>
  <c r="BF29" i="11" a="1"/>
  <c r="BF29" i="11" s="1"/>
  <c r="BH29" i="11" a="1"/>
  <c r="BH29" i="11" s="1"/>
  <c r="BJ29" i="11" a="1"/>
  <c r="BJ29" i="11" s="1"/>
  <c r="BL29" i="11" a="1"/>
  <c r="BL29" i="11" s="1"/>
  <c r="BN29" i="11" a="1"/>
  <c r="BN29" i="11" s="1"/>
  <c r="BP29" i="11" a="1"/>
  <c r="BP29" i="11" s="1"/>
  <c r="BR29" i="11" a="1"/>
  <c r="BR29" i="11" s="1"/>
  <c r="BT29" i="11" a="1"/>
  <c r="BT29" i="11" s="1"/>
  <c r="BV29" i="11" a="1"/>
  <c r="BV29" i="11" s="1"/>
  <c r="BX29" i="11" a="1"/>
  <c r="BX29" i="11" s="1"/>
  <c r="BZ29" i="11" a="1"/>
  <c r="BZ29" i="11" s="1"/>
  <c r="CB29" i="11" a="1"/>
  <c r="CB29" i="11" s="1"/>
  <c r="CD29" i="11" a="1"/>
  <c r="CD29" i="11" s="1"/>
  <c r="CF29" i="11" a="1"/>
  <c r="CF29" i="11" s="1"/>
  <c r="CH29" i="11" a="1"/>
  <c r="CH29" i="11" s="1"/>
  <c r="AL30" i="11" a="1"/>
  <c r="AL30" i="11" s="1"/>
  <c r="AN30" i="11" a="1"/>
  <c r="AN30" i="11" s="1"/>
  <c r="AP30" i="11" a="1"/>
  <c r="AP30" i="11" s="1"/>
  <c r="AR30" i="11" a="1"/>
  <c r="AR30" i="11" s="1"/>
  <c r="AT30" i="11" a="1"/>
  <c r="AT30" i="11" s="1"/>
  <c r="AV30" i="11" a="1"/>
  <c r="AV30" i="11" s="1"/>
  <c r="AX30" i="11" a="1"/>
  <c r="AX30" i="11" s="1"/>
  <c r="AZ30" i="11" a="1"/>
  <c r="AZ30" i="11" s="1"/>
  <c r="BB30" i="11" a="1"/>
  <c r="BB30" i="11" s="1"/>
  <c r="BD30" i="11" a="1"/>
  <c r="BD30" i="11" s="1"/>
  <c r="BF30" i="11" a="1"/>
  <c r="BF30" i="11" s="1"/>
  <c r="BH30" i="11" a="1"/>
  <c r="BH30" i="11" s="1"/>
  <c r="BJ30" i="11" a="1"/>
  <c r="BJ30" i="11" s="1"/>
  <c r="BL30" i="11" a="1"/>
  <c r="BL30" i="11" s="1"/>
  <c r="BN30" i="11" a="1"/>
  <c r="BN30" i="11" s="1"/>
  <c r="BP30" i="11" a="1"/>
  <c r="BP30" i="11" s="1"/>
  <c r="BR30" i="11" a="1"/>
  <c r="BR30" i="11" s="1"/>
  <c r="BT30" i="11" a="1"/>
  <c r="BT30" i="11" s="1"/>
  <c r="BV30" i="11" a="1"/>
  <c r="BV30" i="11" s="1"/>
  <c r="BX30" i="11" a="1"/>
  <c r="BX30" i="11" s="1"/>
  <c r="BZ30" i="11" a="1"/>
  <c r="BZ30" i="11" s="1"/>
  <c r="CB30" i="11" a="1"/>
  <c r="CB30" i="11" s="1"/>
  <c r="CD30" i="11" a="1"/>
  <c r="CD30" i="11" s="1"/>
  <c r="CF30" i="11" a="1"/>
  <c r="CF30" i="11" s="1"/>
  <c r="CH30" i="11" a="1"/>
  <c r="CH30" i="11" s="1"/>
  <c r="AL31" i="11" a="1"/>
  <c r="AL31" i="11" s="1"/>
  <c r="AN31" i="11" a="1"/>
  <c r="AN31" i="11" s="1"/>
  <c r="AP31" i="11" a="1"/>
  <c r="AP31" i="11" s="1"/>
  <c r="AR31" i="11" a="1"/>
  <c r="AR31" i="11" s="1"/>
  <c r="AT31" i="11" a="1"/>
  <c r="AT31" i="11" s="1"/>
  <c r="AV31" i="11" a="1"/>
  <c r="AV31" i="11" s="1"/>
  <c r="AX31" i="11" a="1"/>
  <c r="AX31" i="11" s="1"/>
  <c r="AZ31" i="11" a="1"/>
  <c r="AZ31" i="11" s="1"/>
  <c r="BB31" i="11" a="1"/>
  <c r="BB31" i="11" s="1"/>
  <c r="BD31" i="11" a="1"/>
  <c r="BD31" i="11" s="1"/>
  <c r="BF31" i="11" a="1"/>
  <c r="BF31" i="11" s="1"/>
  <c r="BH31" i="11" a="1"/>
  <c r="BH31" i="11" s="1"/>
  <c r="BJ31" i="11" a="1"/>
  <c r="BJ31" i="11" s="1"/>
  <c r="BL31" i="11" a="1"/>
  <c r="BL31" i="11" s="1"/>
  <c r="BN31" i="11" a="1"/>
  <c r="BN31" i="11" s="1"/>
  <c r="BP31" i="11" a="1"/>
  <c r="BP31" i="11" s="1"/>
  <c r="BR31" i="11" a="1"/>
  <c r="BR31" i="11" s="1"/>
  <c r="BT31" i="11" a="1"/>
  <c r="BT31" i="11" s="1"/>
  <c r="BV31" i="11" a="1"/>
  <c r="BV31" i="11" s="1"/>
  <c r="BX31" i="11" a="1"/>
  <c r="BX31" i="11" s="1"/>
  <c r="BZ31" i="11" a="1"/>
  <c r="BZ31" i="11" s="1"/>
  <c r="CB31" i="11" a="1"/>
  <c r="CB31" i="11" s="1"/>
  <c r="CD31" i="11" a="1"/>
  <c r="CD31" i="11" s="1"/>
  <c r="CF31" i="11" a="1"/>
  <c r="CF31" i="11" s="1"/>
  <c r="CH31" i="11" a="1"/>
  <c r="CH31" i="11" s="1"/>
  <c r="AL32" i="11" a="1"/>
  <c r="AL32" i="11" s="1"/>
  <c r="AN32" i="11" a="1"/>
  <c r="AN32" i="11" s="1"/>
  <c r="AP32" i="11" a="1"/>
  <c r="AP32" i="11" s="1"/>
  <c r="AR32" i="11" a="1"/>
  <c r="AR32" i="11" s="1"/>
  <c r="AT32" i="11" a="1"/>
  <c r="AT32" i="11" s="1"/>
  <c r="AV32" i="11" a="1"/>
  <c r="AV32" i="11" s="1"/>
  <c r="AX32" i="11" a="1"/>
  <c r="AX32" i="11" s="1"/>
  <c r="AZ32" i="11" a="1"/>
  <c r="AZ32" i="11" s="1"/>
  <c r="BB32" i="11" a="1"/>
  <c r="BB32" i="11" s="1"/>
  <c r="BD32" i="11" a="1"/>
  <c r="BD32" i="11" s="1"/>
  <c r="BF32" i="11" a="1"/>
  <c r="BF32" i="11" s="1"/>
  <c r="BH32" i="11" a="1"/>
  <c r="BH32" i="11" s="1"/>
  <c r="BJ32" i="11" a="1"/>
  <c r="BJ32" i="11" s="1"/>
  <c r="BL32" i="11" a="1"/>
  <c r="BL32" i="11" s="1"/>
  <c r="BN32" i="11" a="1"/>
  <c r="BN32" i="11" s="1"/>
  <c r="BP32" i="11" a="1"/>
  <c r="BP32" i="11" s="1"/>
  <c r="BR32" i="11" a="1"/>
  <c r="BR32" i="11" s="1"/>
  <c r="BT32" i="11" a="1"/>
  <c r="BT32" i="11" s="1"/>
  <c r="BV32" i="11" a="1"/>
  <c r="BV32" i="11" s="1"/>
  <c r="BX32" i="11" a="1"/>
  <c r="BX32" i="11" s="1"/>
  <c r="BZ32" i="11" a="1"/>
  <c r="BZ32" i="11" s="1"/>
  <c r="CB32" i="11" a="1"/>
  <c r="CB32" i="11" s="1"/>
  <c r="CD32" i="11" a="1"/>
  <c r="CD32" i="11" s="1"/>
  <c r="CF32" i="11" a="1"/>
  <c r="CF32" i="11" s="1"/>
  <c r="CH32" i="11" a="1"/>
  <c r="CH32" i="11" s="1"/>
  <c r="AL33" i="11" a="1"/>
  <c r="AL33" i="11" s="1"/>
  <c r="AN33" i="11" a="1"/>
  <c r="AN33" i="11" s="1"/>
  <c r="AP33" i="11" a="1"/>
  <c r="AP33" i="11" s="1"/>
  <c r="AR33" i="11" a="1"/>
  <c r="AR33" i="11" s="1"/>
  <c r="AT33" i="11" a="1"/>
  <c r="AT33" i="11" s="1"/>
  <c r="AV33" i="11" a="1"/>
  <c r="AV33" i="11" s="1"/>
  <c r="AX33" i="11" a="1"/>
  <c r="AX33" i="11" s="1"/>
  <c r="AZ33" i="11" a="1"/>
  <c r="AZ33" i="11" s="1"/>
  <c r="BB33" i="11" a="1"/>
  <c r="BB33" i="11" s="1"/>
  <c r="BD33" i="11" a="1"/>
  <c r="BD33" i="11" s="1"/>
  <c r="BF33" i="11" a="1"/>
  <c r="BF33" i="11" s="1"/>
  <c r="BH33" i="11" a="1"/>
  <c r="BH33" i="11" s="1"/>
  <c r="BJ33" i="11" a="1"/>
  <c r="BJ33" i="11" s="1"/>
  <c r="BL33" i="11" a="1"/>
  <c r="BL33" i="11" s="1"/>
  <c r="BN33" i="11" a="1"/>
  <c r="BN33" i="11" s="1"/>
  <c r="BP33" i="11" a="1"/>
  <c r="BP33" i="11" s="1"/>
  <c r="BR33" i="11" a="1"/>
  <c r="BR33" i="11" s="1"/>
  <c r="BT33" i="11" a="1"/>
  <c r="BT33" i="11" s="1"/>
  <c r="BV33" i="11" a="1"/>
  <c r="BV33" i="11" s="1"/>
  <c r="BX33" i="11" a="1"/>
  <c r="BX33" i="11" s="1"/>
  <c r="BZ33" i="11" a="1"/>
  <c r="BZ33" i="11" s="1"/>
  <c r="CB33" i="11" a="1"/>
  <c r="CB33" i="11" s="1"/>
  <c r="CD33" i="11" a="1"/>
  <c r="CD33" i="11" s="1"/>
  <c r="CF33" i="11" a="1"/>
  <c r="CF33" i="11" s="1"/>
  <c r="CH33" i="11" a="1"/>
  <c r="CH33" i="11" s="1"/>
  <c r="AL34" i="11" a="1"/>
  <c r="AL34" i="11" s="1"/>
  <c r="AN34" i="11" a="1"/>
  <c r="AN34" i="11" s="1"/>
  <c r="AP34" i="11" a="1"/>
  <c r="AP34" i="11" s="1"/>
  <c r="AR34" i="11" a="1"/>
  <c r="AR34" i="11" s="1"/>
  <c r="AT34" i="11" a="1"/>
  <c r="AT34" i="11" s="1"/>
  <c r="AV34" i="11" a="1"/>
  <c r="AV34" i="11" s="1"/>
  <c r="AX34" i="11" a="1"/>
  <c r="AX34" i="11" s="1"/>
  <c r="AZ34" i="11" a="1"/>
  <c r="AZ34" i="11" s="1"/>
  <c r="BB34" i="11" a="1"/>
  <c r="BB34" i="11" s="1"/>
  <c r="BD34" i="11" a="1"/>
  <c r="BD34" i="11" s="1"/>
  <c r="BF34" i="11" a="1"/>
  <c r="BF34" i="11" s="1"/>
  <c r="BH34" i="11" a="1"/>
  <c r="BH34" i="11" s="1"/>
  <c r="BJ34" i="11" a="1"/>
  <c r="BJ34" i="11" s="1"/>
  <c r="BL34" i="11" a="1"/>
  <c r="BL34" i="11" s="1"/>
  <c r="BN34" i="11" a="1"/>
  <c r="BN34" i="11" s="1"/>
  <c r="BP34" i="11" a="1"/>
  <c r="BP34" i="11" s="1"/>
  <c r="BR34" i="11" a="1"/>
  <c r="BR34" i="11" s="1"/>
  <c r="BT34" i="11" a="1"/>
  <c r="BT34" i="11" s="1"/>
  <c r="BV34" i="11" a="1"/>
  <c r="BV34" i="11" s="1"/>
  <c r="BX34" i="11" a="1"/>
  <c r="BX34" i="11" s="1"/>
  <c r="BZ34" i="11" a="1"/>
  <c r="BZ34" i="11" s="1"/>
  <c r="CB34" i="11" a="1"/>
  <c r="CB34" i="11" s="1"/>
  <c r="CD34" i="11" a="1"/>
  <c r="CD34" i="11" s="1"/>
  <c r="CF34" i="11" a="1"/>
  <c r="CF34" i="11" s="1"/>
  <c r="CH34" i="11" a="1"/>
  <c r="CH34" i="11" s="1"/>
  <c r="AL35" i="11" a="1"/>
  <c r="AL35" i="11" s="1"/>
  <c r="AN35" i="11" a="1"/>
  <c r="AN35" i="11" s="1"/>
  <c r="AP35" i="11" a="1"/>
  <c r="AP35" i="11" s="1"/>
  <c r="AR35" i="11" a="1"/>
  <c r="AR35" i="11" s="1"/>
  <c r="AT35" i="11" a="1"/>
  <c r="AT35" i="11" s="1"/>
  <c r="AV35" i="11" a="1"/>
  <c r="AV35" i="11" s="1"/>
  <c r="AX35" i="11" a="1"/>
  <c r="AX35" i="11" s="1"/>
  <c r="AZ35" i="11" a="1"/>
  <c r="AZ35" i="11" s="1"/>
  <c r="BB35" i="11" a="1"/>
  <c r="BB35" i="11" s="1"/>
  <c r="BD35" i="11" a="1"/>
  <c r="BD35" i="11" s="1"/>
  <c r="BF35" i="11" a="1"/>
  <c r="BF35" i="11" s="1"/>
  <c r="BH35" i="11" a="1"/>
  <c r="BH35" i="11" s="1"/>
  <c r="BJ35" i="11" a="1"/>
  <c r="BJ35" i="11" s="1"/>
  <c r="BL35" i="11" a="1"/>
  <c r="BL35" i="11" s="1"/>
  <c r="BN35" i="11" a="1"/>
  <c r="BN35" i="11" s="1"/>
  <c r="BP35" i="11" a="1"/>
  <c r="BP35" i="11" s="1"/>
  <c r="BR35" i="11" a="1"/>
  <c r="BR35" i="11" s="1"/>
  <c r="BT35" i="11" a="1"/>
  <c r="BT35" i="11" s="1"/>
  <c r="BV35" i="11" a="1"/>
  <c r="BV35" i="11" s="1"/>
  <c r="BX35" i="11" a="1"/>
  <c r="BX35" i="11" s="1"/>
  <c r="BZ35" i="11" a="1"/>
  <c r="BZ35" i="11" s="1"/>
  <c r="CB35" i="11" a="1"/>
  <c r="CB35" i="11" s="1"/>
  <c r="CD35" i="11" a="1"/>
  <c r="CD35" i="11" s="1"/>
  <c r="CF35" i="11" a="1"/>
  <c r="CF35" i="11" s="1"/>
  <c r="CH35" i="11" a="1"/>
  <c r="CH35" i="11" s="1"/>
  <c r="AL36" i="11" a="1"/>
  <c r="AL36" i="11" s="1"/>
  <c r="AN36" i="11" a="1"/>
  <c r="AN36" i="11" s="1"/>
  <c r="AP36" i="11" a="1"/>
  <c r="AP36" i="11" s="1"/>
  <c r="AR36" i="11" a="1"/>
  <c r="AR36" i="11" s="1"/>
  <c r="AT36" i="11" a="1"/>
  <c r="AT36" i="11" s="1"/>
  <c r="AV36" i="11" a="1"/>
  <c r="AV36" i="11" s="1"/>
  <c r="AX36" i="11" a="1"/>
  <c r="AX36" i="11" s="1"/>
  <c r="AZ36" i="11" a="1"/>
  <c r="AZ36" i="11" s="1"/>
  <c r="BB36" i="11" a="1"/>
  <c r="BB36" i="11" s="1"/>
  <c r="BD36" i="11" a="1"/>
  <c r="BD36" i="11" s="1"/>
  <c r="BF36" i="11" a="1"/>
  <c r="BF36" i="11" s="1"/>
  <c r="BH36" i="11" a="1"/>
  <c r="BH36" i="11" s="1"/>
  <c r="BJ36" i="11" a="1"/>
  <c r="BJ36" i="11" s="1"/>
  <c r="BL36" i="11" a="1"/>
  <c r="BL36" i="11" s="1"/>
  <c r="BN36" i="11" a="1"/>
  <c r="BN36" i="11" s="1"/>
  <c r="BP36" i="11" a="1"/>
  <c r="BP36" i="11" s="1"/>
  <c r="BR36" i="11" a="1"/>
  <c r="BR36" i="11" s="1"/>
  <c r="BT36" i="11" a="1"/>
  <c r="BT36" i="11" s="1"/>
  <c r="BV36" i="11" a="1"/>
  <c r="BV36" i="11" s="1"/>
  <c r="BX36" i="11" a="1"/>
  <c r="BX36" i="11" s="1"/>
  <c r="BZ36" i="11" a="1"/>
  <c r="BZ36" i="11" s="1"/>
  <c r="CB36" i="11" a="1"/>
  <c r="CB36" i="11" s="1"/>
  <c r="CD36" i="11" a="1"/>
  <c r="CD36" i="11" s="1"/>
  <c r="CF36" i="11" a="1"/>
  <c r="CF36" i="11" s="1"/>
  <c r="CH36" i="11" a="1"/>
  <c r="CH36" i="11" s="1"/>
  <c r="AL37" i="11" a="1"/>
  <c r="AL37" i="11" s="1"/>
  <c r="AN37" i="11" a="1"/>
  <c r="AN37" i="11" s="1"/>
  <c r="AP37" i="11" a="1"/>
  <c r="AP37" i="11" s="1"/>
  <c r="AR37" i="11" a="1"/>
  <c r="AR37" i="11" s="1"/>
  <c r="AT37" i="11" a="1"/>
  <c r="AT37" i="11" s="1"/>
  <c r="AV37" i="11" a="1"/>
  <c r="AV37" i="11" s="1"/>
  <c r="AX37" i="11" a="1"/>
  <c r="AX37" i="11" s="1"/>
  <c r="AZ37" i="11" a="1"/>
  <c r="AZ37" i="11" s="1"/>
  <c r="BB37" i="11" a="1"/>
  <c r="BB37" i="11" s="1"/>
  <c r="BD37" i="11" a="1"/>
  <c r="BD37" i="11" s="1"/>
  <c r="BF37" i="11" a="1"/>
  <c r="BF37" i="11" s="1"/>
  <c r="BH37" i="11" a="1"/>
  <c r="BH37" i="11" s="1"/>
  <c r="BJ37" i="11" a="1"/>
  <c r="BJ37" i="11" s="1"/>
  <c r="BL37" i="11" a="1"/>
  <c r="BL37" i="11" s="1"/>
  <c r="BN37" i="11" a="1"/>
  <c r="BN37" i="11" s="1"/>
  <c r="BP37" i="11" a="1"/>
  <c r="BP37" i="11" s="1"/>
  <c r="BR37" i="11" a="1"/>
  <c r="BR37" i="11" s="1"/>
  <c r="BT37" i="11" a="1"/>
  <c r="BT37" i="11" s="1"/>
  <c r="BV37" i="11" a="1"/>
  <c r="BV37" i="11" s="1"/>
  <c r="BX37" i="11" a="1"/>
  <c r="BX37" i="11" s="1"/>
  <c r="BZ37" i="11" a="1"/>
  <c r="BZ37" i="11" s="1"/>
  <c r="CB37" i="11" a="1"/>
  <c r="CB37" i="11" s="1"/>
  <c r="CD37" i="11" a="1"/>
  <c r="CD37" i="11" s="1"/>
  <c r="CF37" i="11" a="1"/>
  <c r="CF37" i="11" s="1"/>
  <c r="CH37" i="11" a="1"/>
  <c r="CH37" i="11" s="1"/>
  <c r="AL38" i="11" a="1"/>
  <c r="AL38" i="11" s="1"/>
  <c r="AN38" i="11" a="1"/>
  <c r="AN38" i="11" s="1"/>
  <c r="AP38" i="11" a="1"/>
  <c r="AP38" i="11" s="1"/>
  <c r="AR38" i="11" a="1"/>
  <c r="AR38" i="11" s="1"/>
  <c r="AT38" i="11" a="1"/>
  <c r="AT38" i="11" s="1"/>
  <c r="AV38" i="11" a="1"/>
  <c r="AV38" i="11" s="1"/>
  <c r="AX38" i="11" a="1"/>
  <c r="AX38" i="11" s="1"/>
  <c r="AZ38" i="11" a="1"/>
  <c r="AZ38" i="11" s="1"/>
  <c r="BB38" i="11" a="1"/>
  <c r="BB38" i="11" s="1"/>
  <c r="BD38" i="11" a="1"/>
  <c r="BD38" i="11" s="1"/>
  <c r="BF38" i="11" a="1"/>
  <c r="BF38" i="11" s="1"/>
  <c r="BH38" i="11" a="1"/>
  <c r="BH38" i="11" s="1"/>
  <c r="BJ38" i="11" a="1"/>
  <c r="BJ38" i="11" s="1"/>
  <c r="BL38" i="11" a="1"/>
  <c r="BL38" i="11" s="1"/>
  <c r="BN38" i="11" a="1"/>
  <c r="BN38" i="11" s="1"/>
  <c r="BP38" i="11" a="1"/>
  <c r="BP38" i="11" s="1"/>
  <c r="BR38" i="11" a="1"/>
  <c r="BR38" i="11" s="1"/>
  <c r="BT38" i="11" a="1"/>
  <c r="BT38" i="11" s="1"/>
  <c r="BV38" i="11" a="1"/>
  <c r="BV38" i="11" s="1"/>
  <c r="BX38" i="11" a="1"/>
  <c r="BX38" i="11" s="1"/>
  <c r="BZ38" i="11" a="1"/>
  <c r="BZ38" i="11" s="1"/>
  <c r="CB38" i="11" a="1"/>
  <c r="CB38" i="11" s="1"/>
  <c r="CD38" i="11" a="1"/>
  <c r="CD38" i="11" s="1"/>
  <c r="CF38" i="11" a="1"/>
  <c r="CF38" i="11" s="1"/>
  <c r="CH38" i="11" a="1"/>
  <c r="CH38" i="11" s="1"/>
  <c r="AL39" i="11" a="1"/>
  <c r="AL39" i="11" s="1"/>
  <c r="AN39" i="11" a="1"/>
  <c r="AN39" i="11" s="1"/>
  <c r="AP39" i="11" a="1"/>
  <c r="AP39" i="11" s="1"/>
  <c r="AR39" i="11" a="1"/>
  <c r="AR39" i="11" s="1"/>
  <c r="AT39" i="11" a="1"/>
  <c r="AT39" i="11" s="1"/>
  <c r="AV39" i="11" a="1"/>
  <c r="AV39" i="11" s="1"/>
  <c r="AX39" i="11" a="1"/>
  <c r="AX39" i="11" s="1"/>
  <c r="AZ39" i="11" a="1"/>
  <c r="AZ39" i="11" s="1"/>
  <c r="BB39" i="11" a="1"/>
  <c r="BB39" i="11" s="1"/>
  <c r="BD39" i="11" a="1"/>
  <c r="BD39" i="11" s="1"/>
  <c r="BF39" i="11" a="1"/>
  <c r="BF39" i="11" s="1"/>
  <c r="BH39" i="11" a="1"/>
  <c r="BH39" i="11" s="1"/>
  <c r="BJ39" i="11" a="1"/>
  <c r="BJ39" i="11" s="1"/>
  <c r="BL39" i="11" a="1"/>
  <c r="BL39" i="11" s="1"/>
  <c r="BN39" i="11" a="1"/>
  <c r="BN39" i="11" s="1"/>
  <c r="BP39" i="11" a="1"/>
  <c r="BP39" i="11" s="1"/>
  <c r="BR39" i="11" a="1"/>
  <c r="BR39" i="11" s="1"/>
  <c r="BT39" i="11" a="1"/>
  <c r="BT39" i="11" s="1"/>
  <c r="BV39" i="11" a="1"/>
  <c r="BV39" i="11" s="1"/>
  <c r="BX39" i="11" a="1"/>
  <c r="BX39" i="11" s="1"/>
  <c r="BZ39" i="11" a="1"/>
  <c r="BZ39" i="11" s="1"/>
  <c r="CB39" i="11" a="1"/>
  <c r="CB39" i="11" s="1"/>
  <c r="CD39" i="11" a="1"/>
  <c r="CD39" i="11" s="1"/>
  <c r="CF39" i="11" a="1"/>
  <c r="CF39" i="11" s="1"/>
  <c r="CH39" i="11" a="1"/>
  <c r="CH39" i="11" s="1"/>
  <c r="AL40" i="11" a="1"/>
  <c r="AL40" i="11" s="1"/>
  <c r="AN40" i="11" a="1"/>
  <c r="AN40" i="11" s="1"/>
  <c r="AP40" i="11" a="1"/>
  <c r="AP40" i="11" s="1"/>
  <c r="AR40" i="11" a="1"/>
  <c r="AR40" i="11" s="1"/>
  <c r="AT40" i="11" a="1"/>
  <c r="AT40" i="11" s="1"/>
  <c r="AV40" i="11" a="1"/>
  <c r="AV40" i="11" s="1"/>
  <c r="AX40" i="11" a="1"/>
  <c r="AX40" i="11" s="1"/>
  <c r="AZ40" i="11" a="1"/>
  <c r="AZ40" i="11" s="1"/>
  <c r="BB40" i="11" a="1"/>
  <c r="BB40" i="11" s="1"/>
  <c r="BD40" i="11" a="1"/>
  <c r="BD40" i="11" s="1"/>
  <c r="BF40" i="11" a="1"/>
  <c r="BF40" i="11" s="1"/>
  <c r="BH40" i="11" a="1"/>
  <c r="BH40" i="11" s="1"/>
  <c r="BJ40" i="11" a="1"/>
  <c r="BJ40" i="11" s="1"/>
  <c r="BL40" i="11" a="1"/>
  <c r="BL40" i="11" s="1"/>
  <c r="BN40" i="11" a="1"/>
  <c r="BN40" i="11" s="1"/>
  <c r="BP40" i="11" a="1"/>
  <c r="BP40" i="11" s="1"/>
  <c r="BR40" i="11" a="1"/>
  <c r="BR40" i="11" s="1"/>
  <c r="BT40" i="11" a="1"/>
  <c r="BT40" i="11" s="1"/>
  <c r="BV40" i="11" a="1"/>
  <c r="BV40" i="11" s="1"/>
  <c r="BX40" i="11" a="1"/>
  <c r="BX40" i="11" s="1"/>
  <c r="BZ40" i="11" a="1"/>
  <c r="BZ40" i="11" s="1"/>
  <c r="CB40" i="11" a="1"/>
  <c r="CB40" i="11" s="1"/>
  <c r="CD40" i="11" a="1"/>
  <c r="CD40" i="11" s="1"/>
  <c r="CF40" i="11" a="1"/>
  <c r="CF40" i="11" s="1"/>
  <c r="CH40" i="11" a="1"/>
  <c r="CH40" i="11" s="1"/>
  <c r="AL41" i="11" a="1"/>
  <c r="AL41" i="11" s="1"/>
  <c r="AN41" i="11" a="1"/>
  <c r="AN41" i="11" s="1"/>
  <c r="AP41" i="11" a="1"/>
  <c r="AP41" i="11" s="1"/>
  <c r="AR41" i="11" a="1"/>
  <c r="AR41" i="11" s="1"/>
  <c r="AT41" i="11" a="1"/>
  <c r="AT41" i="11" s="1"/>
  <c r="AV41" i="11" a="1"/>
  <c r="AV41" i="11" s="1"/>
  <c r="AX41" i="11" a="1"/>
  <c r="AX41" i="11" s="1"/>
  <c r="AZ41" i="11" a="1"/>
  <c r="AZ41" i="11" s="1"/>
  <c r="BB41" i="11" a="1"/>
  <c r="BB41" i="11" s="1"/>
  <c r="BD41" i="11" a="1"/>
  <c r="BD41" i="11" s="1"/>
  <c r="BF41" i="11" a="1"/>
  <c r="BF41" i="11" s="1"/>
  <c r="BH41" i="11" a="1"/>
  <c r="BH41" i="11" s="1"/>
  <c r="BJ41" i="11" a="1"/>
  <c r="BJ41" i="11" s="1"/>
  <c r="BL41" i="11" a="1"/>
  <c r="BL41" i="11" s="1"/>
  <c r="BN41" i="11" a="1"/>
  <c r="BN41" i="11" s="1"/>
  <c r="BP41" i="11" a="1"/>
  <c r="BP41" i="11" s="1"/>
  <c r="BR41" i="11" a="1"/>
  <c r="BR41" i="11" s="1"/>
  <c r="BT41" i="11" a="1"/>
  <c r="BT41" i="11" s="1"/>
  <c r="BV41" i="11" a="1"/>
  <c r="BV41" i="11" s="1"/>
  <c r="BX41" i="11" a="1"/>
  <c r="BX41" i="11" s="1"/>
  <c r="BZ41" i="11" a="1"/>
  <c r="BZ41" i="11" s="1"/>
  <c r="CB41" i="11" a="1"/>
  <c r="CB41" i="11" s="1"/>
  <c r="CD41" i="11" a="1"/>
  <c r="CD41" i="11" s="1"/>
  <c r="CF41" i="11" a="1"/>
  <c r="CF41" i="11" s="1"/>
  <c r="CH41" i="11" a="1"/>
  <c r="CH41" i="11" s="1"/>
  <c r="AL42" i="11" a="1"/>
  <c r="AL42" i="11" s="1"/>
  <c r="AN42" i="11" a="1"/>
  <c r="AN42" i="11" s="1"/>
  <c r="AP42" i="11" a="1"/>
  <c r="AP42" i="11" s="1"/>
  <c r="AR42" i="11" a="1"/>
  <c r="AR42" i="11" s="1"/>
  <c r="AT42" i="11" a="1"/>
  <c r="AT42" i="11" s="1"/>
  <c r="AV42" i="11" a="1"/>
  <c r="AV42" i="11" s="1"/>
  <c r="AX42" i="11" a="1"/>
  <c r="AX42" i="11" s="1"/>
  <c r="AZ42" i="11" a="1"/>
  <c r="AZ42" i="11" s="1"/>
  <c r="BB42" i="11" a="1"/>
  <c r="BB42" i="11" s="1"/>
  <c r="BD42" i="11" a="1"/>
  <c r="BD42" i="11" s="1"/>
  <c r="BF42" i="11" a="1"/>
  <c r="BF42" i="11" s="1"/>
  <c r="BH42" i="11" a="1"/>
  <c r="BH42" i="11" s="1"/>
  <c r="BJ42" i="11" a="1"/>
  <c r="BJ42" i="11" s="1"/>
  <c r="BL42" i="11" a="1"/>
  <c r="BL42" i="11" s="1"/>
  <c r="BN42" i="11" a="1"/>
  <c r="BN42" i="11" s="1"/>
  <c r="BP42" i="11" a="1"/>
  <c r="BP42" i="11" s="1"/>
  <c r="BR42" i="11" a="1"/>
  <c r="BR42" i="11" s="1"/>
  <c r="BT42" i="11" a="1"/>
  <c r="BT42" i="11" s="1"/>
  <c r="BV42" i="11" a="1"/>
  <c r="BV42" i="11" s="1"/>
  <c r="BX42" i="11" a="1"/>
  <c r="BX42" i="11" s="1"/>
  <c r="BZ42" i="11" a="1"/>
  <c r="BZ42" i="11" s="1"/>
  <c r="CB42" i="11" a="1"/>
  <c r="CB42" i="11" s="1"/>
  <c r="CD42" i="11" a="1"/>
  <c r="CD42" i="11" s="1"/>
  <c r="CF42" i="11" a="1"/>
  <c r="CF42" i="11" s="1"/>
  <c r="CH42" i="11" a="1"/>
  <c r="CH42" i="11" s="1"/>
  <c r="AL43" i="11" a="1"/>
  <c r="AL43" i="11" s="1"/>
  <c r="AN43" i="11" a="1"/>
  <c r="AN43" i="11" s="1"/>
  <c r="AP43" i="11" a="1"/>
  <c r="AP43" i="11" s="1"/>
  <c r="AR43" i="11" a="1"/>
  <c r="AR43" i="11" s="1"/>
  <c r="AT43" i="11" a="1"/>
  <c r="AT43" i="11" s="1"/>
  <c r="AV43" i="11" a="1"/>
  <c r="AV43" i="11" s="1"/>
  <c r="AX43" i="11" a="1"/>
  <c r="AX43" i="11" s="1"/>
  <c r="AZ43" i="11" a="1"/>
  <c r="AZ43" i="11" s="1"/>
  <c r="BB43" i="11" a="1"/>
  <c r="BB43" i="11" s="1"/>
  <c r="BD43" i="11" a="1"/>
  <c r="BD43" i="11" s="1"/>
  <c r="BF43" i="11" a="1"/>
  <c r="BF43" i="11" s="1"/>
  <c r="BH43" i="11" a="1"/>
  <c r="BH43" i="11" s="1"/>
  <c r="BJ43" i="11" a="1"/>
  <c r="BJ43" i="11" s="1"/>
  <c r="BL43" i="11" a="1"/>
  <c r="BL43" i="11" s="1"/>
  <c r="BN43" i="11" a="1"/>
  <c r="BN43" i="11" s="1"/>
  <c r="BP43" i="11" a="1"/>
  <c r="BP43" i="11" s="1"/>
  <c r="BR43" i="11" a="1"/>
  <c r="BR43" i="11" s="1"/>
  <c r="BT43" i="11" a="1"/>
  <c r="BT43" i="11" s="1"/>
  <c r="BV43" i="11" a="1"/>
  <c r="BV43" i="11" s="1"/>
  <c r="BX43" i="11" a="1"/>
  <c r="BX43" i="11" s="1"/>
  <c r="BZ43" i="11" a="1"/>
  <c r="BZ43" i="11" s="1"/>
  <c r="CB43" i="11" a="1"/>
  <c r="CB43" i="11" s="1"/>
  <c r="CD43" i="11" a="1"/>
  <c r="CD43" i="11" s="1"/>
  <c r="CF43" i="11" a="1"/>
  <c r="CF43" i="11" s="1"/>
  <c r="CH43" i="11" a="1"/>
  <c r="CH43" i="11" s="1"/>
  <c r="AL44" i="11" a="1"/>
  <c r="AL44" i="11" s="1"/>
  <c r="AN44" i="11" a="1"/>
  <c r="AN44" i="11" s="1"/>
  <c r="AP44" i="11" a="1"/>
  <c r="AP44" i="11" s="1"/>
  <c r="AR44" i="11" a="1"/>
  <c r="AR44" i="11" s="1"/>
  <c r="AT44" i="11" a="1"/>
  <c r="AT44" i="11" s="1"/>
  <c r="AV44" i="11" a="1"/>
  <c r="AV44" i="11" s="1"/>
  <c r="AX44" i="11" a="1"/>
  <c r="AX44" i="11" s="1"/>
  <c r="AZ44" i="11" a="1"/>
  <c r="AZ44" i="11" s="1"/>
  <c r="BB44" i="11" a="1"/>
  <c r="BB44" i="11" s="1"/>
  <c r="BD44" i="11" a="1"/>
  <c r="BD44" i="11" s="1"/>
  <c r="BF44" i="11" a="1"/>
  <c r="BF44" i="11" s="1"/>
  <c r="BH44" i="11" a="1"/>
  <c r="BH44" i="11" s="1"/>
  <c r="BJ44" i="11" a="1"/>
  <c r="BJ44" i="11" s="1"/>
  <c r="BL44" i="11" a="1"/>
  <c r="BL44" i="11" s="1"/>
  <c r="BN44" i="11" a="1"/>
  <c r="BN44" i="11" s="1"/>
  <c r="BP44" i="11" a="1"/>
  <c r="BP44" i="11" s="1"/>
  <c r="BR44" i="11" a="1"/>
  <c r="BR44" i="11" s="1"/>
  <c r="BT44" i="11" a="1"/>
  <c r="BT44" i="11" s="1"/>
  <c r="BV44" i="11" a="1"/>
  <c r="BV44" i="11" s="1"/>
  <c r="BX44" i="11" a="1"/>
  <c r="BX44" i="11" s="1"/>
  <c r="BZ44" i="11" a="1"/>
  <c r="BZ44" i="11" s="1"/>
  <c r="CB44" i="11" a="1"/>
  <c r="CB44" i="11" s="1"/>
  <c r="CD44" i="11" a="1"/>
  <c r="CD44" i="11" s="1"/>
  <c r="CF44" i="11" a="1"/>
  <c r="CF44" i="11" s="1"/>
  <c r="CH44" i="11" a="1"/>
  <c r="CH44" i="11" s="1"/>
  <c r="AL45" i="11" a="1"/>
  <c r="AL45" i="11" s="1"/>
  <c r="AN45" i="11" a="1"/>
  <c r="AN45" i="11" s="1"/>
  <c r="AP45" i="11" a="1"/>
  <c r="AP45" i="11" s="1"/>
  <c r="AR45" i="11" a="1"/>
  <c r="AR45" i="11" s="1"/>
  <c r="AT45" i="11" a="1"/>
  <c r="AT45" i="11" s="1"/>
  <c r="AV45" i="11" a="1"/>
  <c r="AV45" i="11" s="1"/>
  <c r="AX45" i="11" a="1"/>
  <c r="AX45" i="11" s="1"/>
  <c r="AZ45" i="11" a="1"/>
  <c r="AZ45" i="11" s="1"/>
  <c r="BB45" i="11" a="1"/>
  <c r="BB45" i="11" s="1"/>
  <c r="BD45" i="11" a="1"/>
  <c r="BD45" i="11" s="1"/>
  <c r="BF45" i="11" a="1"/>
  <c r="BF45" i="11" s="1"/>
  <c r="BH45" i="11" a="1"/>
  <c r="BH45" i="11" s="1"/>
  <c r="BJ45" i="11" a="1"/>
  <c r="BJ45" i="11" s="1"/>
  <c r="BL45" i="11" a="1"/>
  <c r="BL45" i="11" s="1"/>
  <c r="BN45" i="11" a="1"/>
  <c r="BN45" i="11" s="1"/>
  <c r="BP45" i="11" a="1"/>
  <c r="BP45" i="11" s="1"/>
  <c r="BR45" i="11" a="1"/>
  <c r="BR45" i="11" s="1"/>
  <c r="BT45" i="11" a="1"/>
  <c r="BT45" i="11" s="1"/>
  <c r="BV45" i="11" a="1"/>
  <c r="BV45" i="11" s="1"/>
  <c r="BX45" i="11" a="1"/>
  <c r="BX45" i="11" s="1"/>
  <c r="BZ45" i="11" a="1"/>
  <c r="BZ45" i="11" s="1"/>
  <c r="CB45" i="11" a="1"/>
  <c r="CB45" i="11" s="1"/>
  <c r="CD45" i="11" a="1"/>
  <c r="CD45" i="11" s="1"/>
  <c r="CF45" i="11" a="1"/>
  <c r="CF45" i="11" s="1"/>
  <c r="CH45" i="11" a="1"/>
  <c r="CH45" i="11" s="1"/>
  <c r="AL46" i="11" a="1"/>
  <c r="AL46" i="11" s="1"/>
  <c r="AN46" i="11" a="1"/>
  <c r="AN46" i="11" s="1"/>
  <c r="AP46" i="11" a="1"/>
  <c r="AP46" i="11" s="1"/>
  <c r="AR46" i="11" a="1"/>
  <c r="AR46" i="11" s="1"/>
  <c r="AT46" i="11" a="1"/>
  <c r="AT46" i="11" s="1"/>
  <c r="AV46" i="11" a="1"/>
  <c r="AV46" i="11" s="1"/>
  <c r="AX46" i="11" a="1"/>
  <c r="AX46" i="11" s="1"/>
  <c r="AZ46" i="11" a="1"/>
  <c r="AZ46" i="11" s="1"/>
  <c r="BB46" i="11" a="1"/>
  <c r="BB46" i="11" s="1"/>
  <c r="BD46" i="11" a="1"/>
  <c r="BD46" i="11" s="1"/>
  <c r="BF46" i="11" a="1"/>
  <c r="BF46" i="11" s="1"/>
  <c r="BH46" i="11" a="1"/>
  <c r="BH46" i="11" s="1"/>
  <c r="BJ46" i="11" a="1"/>
  <c r="BJ46" i="11" s="1"/>
  <c r="BL46" i="11" a="1"/>
  <c r="BL46" i="11" s="1"/>
  <c r="BN46" i="11" a="1"/>
  <c r="BN46" i="11" s="1"/>
  <c r="BP46" i="11" a="1"/>
  <c r="BP46" i="11" s="1"/>
  <c r="BR46" i="11" a="1"/>
  <c r="BR46" i="11" s="1"/>
  <c r="BT46" i="11" a="1"/>
  <c r="BT46" i="11" s="1"/>
  <c r="BV46" i="11" a="1"/>
  <c r="BV46" i="11" s="1"/>
  <c r="BX46" i="11" a="1"/>
  <c r="BX46" i="11" s="1"/>
  <c r="BZ46" i="11" a="1"/>
  <c r="BZ46" i="11" s="1"/>
  <c r="CB46" i="11" a="1"/>
  <c r="CB46" i="11" s="1"/>
  <c r="CD46" i="11" a="1"/>
  <c r="CD46" i="11" s="1"/>
  <c r="CF46" i="11" a="1"/>
  <c r="CF46" i="11" s="1"/>
  <c r="CH46" i="11" a="1"/>
  <c r="CH46" i="11" s="1"/>
  <c r="AL47" i="11" a="1"/>
  <c r="AL47" i="11" s="1"/>
  <c r="AN47" i="11" a="1"/>
  <c r="AN47" i="11" s="1"/>
  <c r="AP47" i="11" a="1"/>
  <c r="AP47" i="11" s="1"/>
  <c r="AR47" i="11" a="1"/>
  <c r="AR47" i="11" s="1"/>
  <c r="AT47" i="11" a="1"/>
  <c r="AT47" i="11" s="1"/>
  <c r="AV47" i="11" a="1"/>
  <c r="AV47" i="11" s="1"/>
  <c r="AX47" i="11" a="1"/>
  <c r="AX47" i="11" s="1"/>
  <c r="AZ47" i="11" a="1"/>
  <c r="AZ47" i="11" s="1"/>
  <c r="BB47" i="11" a="1"/>
  <c r="BB47" i="11" s="1"/>
  <c r="BD47" i="11" a="1"/>
  <c r="BD47" i="11" s="1"/>
  <c r="BF47" i="11" a="1"/>
  <c r="BF47" i="11" s="1"/>
  <c r="BH47" i="11" a="1"/>
  <c r="BH47" i="11" s="1"/>
  <c r="BJ47" i="11" a="1"/>
  <c r="BJ47" i="11" s="1"/>
  <c r="BL47" i="11" a="1"/>
  <c r="BL47" i="11" s="1"/>
  <c r="BN47" i="11" a="1"/>
  <c r="BN47" i="11" s="1"/>
  <c r="BP47" i="11" a="1"/>
  <c r="BP47" i="11" s="1"/>
  <c r="BR47" i="11" a="1"/>
  <c r="BR47" i="11" s="1"/>
  <c r="BT47" i="11" a="1"/>
  <c r="BT47" i="11" s="1"/>
  <c r="BV47" i="11" a="1"/>
  <c r="BV47" i="11" s="1"/>
  <c r="BX47" i="11" a="1"/>
  <c r="BX47" i="11" s="1"/>
  <c r="BZ47" i="11" a="1"/>
  <c r="BZ47" i="11" s="1"/>
  <c r="CB47" i="11" a="1"/>
  <c r="CB47" i="11" s="1"/>
  <c r="CD47" i="11" a="1"/>
  <c r="CD47" i="11" s="1"/>
  <c r="CF47" i="11" a="1"/>
  <c r="CF47" i="11" s="1"/>
  <c r="CH47" i="11" a="1"/>
  <c r="CH47" i="11" s="1"/>
  <c r="AL48" i="11" a="1"/>
  <c r="AL48" i="11" s="1"/>
  <c r="AN48" i="11" a="1"/>
  <c r="AN48" i="11" s="1"/>
  <c r="AP48" i="11" a="1"/>
  <c r="AP48" i="11" s="1"/>
  <c r="AR48" i="11" a="1"/>
  <c r="AR48" i="11" s="1"/>
  <c r="AT48" i="11" a="1"/>
  <c r="AT48" i="11" s="1"/>
  <c r="AV48" i="11" a="1"/>
  <c r="AV48" i="11" s="1"/>
  <c r="AX48" i="11" a="1"/>
  <c r="AX48" i="11" s="1"/>
  <c r="AZ48" i="11" a="1"/>
  <c r="AZ48" i="11" s="1"/>
  <c r="BB48" i="11" a="1"/>
  <c r="BB48" i="11" s="1"/>
  <c r="BD48" i="11" a="1"/>
  <c r="BD48" i="11" s="1"/>
  <c r="BF48" i="11" a="1"/>
  <c r="BF48" i="11" s="1"/>
  <c r="BH48" i="11" a="1"/>
  <c r="BH48" i="11" s="1"/>
  <c r="BJ48" i="11" a="1"/>
  <c r="BJ48" i="11" s="1"/>
  <c r="BL48" i="11" a="1"/>
  <c r="BL48" i="11" s="1"/>
  <c r="BN48" i="11" a="1"/>
  <c r="BN48" i="11" s="1"/>
  <c r="BP48" i="11" a="1"/>
  <c r="BP48" i="11" s="1"/>
  <c r="BR48" i="11" a="1"/>
  <c r="BR48" i="11" s="1"/>
  <c r="BT48" i="11" a="1"/>
  <c r="BT48" i="11" s="1"/>
  <c r="BV48" i="11" a="1"/>
  <c r="BV48" i="11" s="1"/>
  <c r="BX48" i="11" a="1"/>
  <c r="BX48" i="11" s="1"/>
  <c r="BZ48" i="11" a="1"/>
  <c r="BZ48" i="11" s="1"/>
  <c r="CB48" i="11" a="1"/>
  <c r="CB48" i="11" s="1"/>
  <c r="CD48" i="11" a="1"/>
  <c r="CD48" i="11" s="1"/>
  <c r="CF48" i="11" a="1"/>
  <c r="CF48" i="11" s="1"/>
  <c r="CH48" i="11" a="1"/>
  <c r="CH48" i="11" s="1"/>
  <c r="AL49" i="11" a="1"/>
  <c r="AL49" i="11" s="1"/>
  <c r="AN49" i="11" a="1"/>
  <c r="AN49" i="11" s="1"/>
  <c r="AP49" i="11" a="1"/>
  <c r="AP49" i="11" s="1"/>
  <c r="AR49" i="11" a="1"/>
  <c r="AR49" i="11" s="1"/>
  <c r="AT49" i="11" a="1"/>
  <c r="AT49" i="11" s="1"/>
  <c r="AV49" i="11" a="1"/>
  <c r="AV49" i="11" s="1"/>
  <c r="AX49" i="11" a="1"/>
  <c r="AX49" i="11" s="1"/>
  <c r="AZ49" i="11" a="1"/>
  <c r="AZ49" i="11" s="1"/>
  <c r="BB49" i="11" a="1"/>
  <c r="BB49" i="11" s="1"/>
  <c r="BD49" i="11" a="1"/>
  <c r="BD49" i="11" s="1"/>
  <c r="BF49" i="11" a="1"/>
  <c r="BF49" i="11" s="1"/>
  <c r="BH49" i="11" a="1"/>
  <c r="BH49" i="11" s="1"/>
  <c r="BJ49" i="11" a="1"/>
  <c r="BJ49" i="11" s="1"/>
  <c r="BL49" i="11" a="1"/>
  <c r="BL49" i="11" s="1"/>
  <c r="BN49" i="11" a="1"/>
  <c r="BN49" i="11" s="1"/>
  <c r="BP49" i="11" a="1"/>
  <c r="BP49" i="11" s="1"/>
  <c r="BR49" i="11" a="1"/>
  <c r="BR49" i="11" s="1"/>
  <c r="BT49" i="11" a="1"/>
  <c r="BT49" i="11" s="1"/>
  <c r="BV49" i="11" a="1"/>
  <c r="BV49" i="11" s="1"/>
  <c r="BX49" i="11" a="1"/>
  <c r="BX49" i="11" s="1"/>
  <c r="BZ49" i="11" a="1"/>
  <c r="BZ49" i="11" s="1"/>
  <c r="CB49" i="11" a="1"/>
  <c r="CB49" i="11" s="1"/>
  <c r="CD49" i="11" a="1"/>
  <c r="CD49" i="11" s="1"/>
  <c r="CF49" i="11" a="1"/>
  <c r="CF49" i="11" s="1"/>
  <c r="CH49" i="11" a="1"/>
  <c r="CH49" i="11" s="1"/>
  <c r="AL50" i="11" a="1"/>
  <c r="AL50" i="11" s="1"/>
  <c r="AN50" i="11" a="1"/>
  <c r="AN50" i="11" s="1"/>
  <c r="AP50" i="11" a="1"/>
  <c r="AP50" i="11" s="1"/>
  <c r="AR50" i="11" a="1"/>
  <c r="AR50" i="11" s="1"/>
  <c r="AT50" i="11" a="1"/>
  <c r="AT50" i="11" s="1"/>
  <c r="AV50" i="11" a="1"/>
  <c r="AV50" i="11" s="1"/>
  <c r="AX50" i="11" a="1"/>
  <c r="AX50" i="11" s="1"/>
  <c r="AZ50" i="11" a="1"/>
  <c r="AZ50" i="11" s="1"/>
  <c r="BB50" i="11" a="1"/>
  <c r="BB50" i="11" s="1"/>
  <c r="BD50" i="11" a="1"/>
  <c r="BD50" i="11" s="1"/>
  <c r="BF50" i="11" a="1"/>
  <c r="BF50" i="11" s="1"/>
  <c r="BH50" i="11" a="1"/>
  <c r="BH50" i="11" s="1"/>
  <c r="BJ50" i="11" a="1"/>
  <c r="BJ50" i="11" s="1"/>
  <c r="BL50" i="11" a="1"/>
  <c r="BL50" i="11" s="1"/>
  <c r="BN50" i="11" a="1"/>
  <c r="BN50" i="11" s="1"/>
  <c r="BP50" i="11" a="1"/>
  <c r="BP50" i="11" s="1"/>
  <c r="BR50" i="11" a="1"/>
  <c r="BR50" i="11" s="1"/>
  <c r="BT50" i="11" a="1"/>
  <c r="BT50" i="11" s="1"/>
  <c r="BV50" i="11" a="1"/>
  <c r="BV50" i="11" s="1"/>
  <c r="BX50" i="11" a="1"/>
  <c r="BX50" i="11" s="1"/>
  <c r="BZ50" i="11" a="1"/>
  <c r="BZ50" i="11" s="1"/>
  <c r="CB50" i="11" a="1"/>
  <c r="CB50" i="11" s="1"/>
  <c r="CD50" i="11" a="1"/>
  <c r="CD50" i="11" s="1"/>
  <c r="CF50" i="11" a="1"/>
  <c r="CF50" i="11" s="1"/>
  <c r="CH50" i="11" a="1"/>
  <c r="CH50" i="11" s="1"/>
  <c r="AL51" i="11" a="1"/>
  <c r="AL51" i="11" s="1"/>
  <c r="AN51" i="11" a="1"/>
  <c r="AN51" i="11" s="1"/>
  <c r="AP51" i="11" a="1"/>
  <c r="AP51" i="11" s="1"/>
  <c r="AR51" i="11" a="1"/>
  <c r="AR51" i="11" s="1"/>
  <c r="AT51" i="11" a="1"/>
  <c r="AT51" i="11" s="1"/>
  <c r="AV51" i="11" a="1"/>
  <c r="AV51" i="11" s="1"/>
  <c r="AX51" i="11" a="1"/>
  <c r="AX51" i="11" s="1"/>
  <c r="AZ51" i="11" a="1"/>
  <c r="AZ51" i="11" s="1"/>
  <c r="BB51" i="11" a="1"/>
  <c r="BB51" i="11" s="1"/>
  <c r="BD51" i="11" a="1"/>
  <c r="BD51" i="11" s="1"/>
  <c r="BF51" i="11" a="1"/>
  <c r="BF51" i="11" s="1"/>
  <c r="BH51" i="11" a="1"/>
  <c r="BH51" i="11" s="1"/>
  <c r="BJ51" i="11" a="1"/>
  <c r="BJ51" i="11" s="1"/>
  <c r="BL51" i="11" a="1"/>
  <c r="BL51" i="11" s="1"/>
  <c r="BN51" i="11" a="1"/>
  <c r="BN51" i="11" s="1"/>
  <c r="BP51" i="11" a="1"/>
  <c r="BP51" i="11" s="1"/>
  <c r="BR51" i="11" a="1"/>
  <c r="BR51" i="11" s="1"/>
  <c r="BT51" i="11" a="1"/>
  <c r="BT51" i="11" s="1"/>
  <c r="BV51" i="11" a="1"/>
  <c r="BV51" i="11" s="1"/>
  <c r="BX51" i="11" a="1"/>
  <c r="BX51" i="11" s="1"/>
  <c r="BZ51" i="11" a="1"/>
  <c r="BZ51" i="11" s="1"/>
  <c r="CB51" i="11" a="1"/>
  <c r="CB51" i="11" s="1"/>
  <c r="CD51" i="11" a="1"/>
  <c r="CD51" i="11" s="1"/>
  <c r="CF51" i="11" a="1"/>
  <c r="CF51" i="11" s="1"/>
  <c r="CH51" i="11" a="1"/>
  <c r="CH51" i="11" s="1"/>
  <c r="AL52" i="11" a="1"/>
  <c r="AL52" i="11" s="1"/>
  <c r="AN52" i="11" a="1"/>
  <c r="AN52" i="11" s="1"/>
  <c r="AP52" i="11" a="1"/>
  <c r="AP52" i="11" s="1"/>
  <c r="AR52" i="11" a="1"/>
  <c r="AR52" i="11" s="1"/>
  <c r="AT52" i="11" a="1"/>
  <c r="AT52" i="11" s="1"/>
  <c r="AV52" i="11" a="1"/>
  <c r="AV52" i="11" s="1"/>
  <c r="AX52" i="11" a="1"/>
  <c r="AX52" i="11" s="1"/>
  <c r="AZ52" i="11" a="1"/>
  <c r="AZ52" i="11" s="1"/>
  <c r="BB52" i="11" a="1"/>
  <c r="BB52" i="11" s="1"/>
  <c r="BD52" i="11" a="1"/>
  <c r="BD52" i="11" s="1"/>
  <c r="BF52" i="11" a="1"/>
  <c r="BF52" i="11" s="1"/>
  <c r="BH52" i="11" a="1"/>
  <c r="BH52" i="11" s="1"/>
  <c r="BJ52" i="11" a="1"/>
  <c r="BJ52" i="11" s="1"/>
  <c r="BL52" i="11" a="1"/>
  <c r="BL52" i="11" s="1"/>
  <c r="BN52" i="11" a="1"/>
  <c r="BN52" i="11" s="1"/>
  <c r="BP52" i="11" a="1"/>
  <c r="BP52" i="11" s="1"/>
  <c r="BR52" i="11" a="1"/>
  <c r="BR52" i="11" s="1"/>
  <c r="BT52" i="11" a="1"/>
  <c r="BT52" i="11" s="1"/>
  <c r="BV52" i="11" a="1"/>
  <c r="BV52" i="11" s="1"/>
  <c r="BX52" i="11" a="1"/>
  <c r="BX52" i="11" s="1"/>
  <c r="BZ52" i="11" a="1"/>
  <c r="BZ52" i="11" s="1"/>
  <c r="CB52" i="11" a="1"/>
  <c r="CB52" i="11" s="1"/>
  <c r="CD52" i="11" a="1"/>
  <c r="CD52" i="11" s="1"/>
  <c r="CF52" i="11" a="1"/>
  <c r="CF52" i="11" s="1"/>
  <c r="CH52" i="11" a="1"/>
  <c r="CH52" i="11" s="1"/>
  <c r="AL53" i="11" a="1"/>
  <c r="AL53" i="11" s="1"/>
  <c r="AN53" i="11" a="1"/>
  <c r="AN53" i="11" s="1"/>
  <c r="AP53" i="11" a="1"/>
  <c r="AP53" i="11" s="1"/>
  <c r="AR53" i="11" a="1"/>
  <c r="AR53" i="11" s="1"/>
  <c r="AT53" i="11" a="1"/>
  <c r="AT53" i="11" s="1"/>
  <c r="AV53" i="11" a="1"/>
  <c r="AV53" i="11" s="1"/>
  <c r="AX53" i="11" a="1"/>
  <c r="AX53" i="11" s="1"/>
  <c r="AZ53" i="11" a="1"/>
  <c r="AZ53" i="11" s="1"/>
  <c r="BB53" i="11" a="1"/>
  <c r="BB53" i="11" s="1"/>
  <c r="BD53" i="11" a="1"/>
  <c r="BD53" i="11" s="1"/>
  <c r="BF53" i="11" a="1"/>
  <c r="BF53" i="11" s="1"/>
  <c r="BH53" i="11" a="1"/>
  <c r="BH53" i="11" s="1"/>
  <c r="BJ53" i="11" a="1"/>
  <c r="BJ53" i="11" s="1"/>
  <c r="BL53" i="11" a="1"/>
  <c r="BL53" i="11" s="1"/>
  <c r="BN53" i="11" a="1"/>
  <c r="BN53" i="11" s="1"/>
  <c r="BP53" i="11" a="1"/>
  <c r="BP53" i="11" s="1"/>
  <c r="BR53" i="11" a="1"/>
  <c r="BR53" i="11" s="1"/>
  <c r="BT53" i="11" a="1"/>
  <c r="BT53" i="11" s="1"/>
  <c r="BV53" i="11" a="1"/>
  <c r="BV53" i="11" s="1"/>
  <c r="BX53" i="11" a="1"/>
  <c r="BX53" i="11" s="1"/>
  <c r="BZ53" i="11" a="1"/>
  <c r="BZ53" i="11" s="1"/>
  <c r="CB53" i="11" a="1"/>
  <c r="CB53" i="11" s="1"/>
  <c r="CD53" i="11" a="1"/>
  <c r="CD53" i="11" s="1"/>
  <c r="CF53" i="11" a="1"/>
  <c r="CF53" i="11" s="1"/>
  <c r="CH53" i="11" a="1"/>
  <c r="CH53" i="11" s="1"/>
  <c r="AL54" i="11" a="1"/>
  <c r="AL54" i="11" s="1"/>
  <c r="AN54" i="11" a="1"/>
  <c r="AN54" i="11" s="1"/>
  <c r="AP54" i="11" a="1"/>
  <c r="AP54" i="11" s="1"/>
  <c r="AR54" i="11" a="1"/>
  <c r="AR54" i="11" s="1"/>
  <c r="AT54" i="11" a="1"/>
  <c r="AT54" i="11" s="1"/>
  <c r="AV54" i="11" a="1"/>
  <c r="AV54" i="11" s="1"/>
  <c r="AX54" i="11" a="1"/>
  <c r="AX54" i="11" s="1"/>
  <c r="AZ54" i="11" a="1"/>
  <c r="AZ54" i="11" s="1"/>
  <c r="BB54" i="11" a="1"/>
  <c r="BB54" i="11" s="1"/>
  <c r="BD54" i="11" a="1"/>
  <c r="BD54" i="11" s="1"/>
  <c r="BF54" i="11" a="1"/>
  <c r="BF54" i="11" s="1"/>
  <c r="BH54" i="11" a="1"/>
  <c r="BH54" i="11" s="1"/>
  <c r="BJ54" i="11" a="1"/>
  <c r="BJ54" i="11" s="1"/>
  <c r="BL54" i="11" a="1"/>
  <c r="BL54" i="11" s="1"/>
  <c r="BN54" i="11" a="1"/>
  <c r="BN54" i="11" s="1"/>
  <c r="BP54" i="11" a="1"/>
  <c r="BP54" i="11" s="1"/>
  <c r="BR54" i="11" a="1"/>
  <c r="BR54" i="11" s="1"/>
  <c r="BT54" i="11" a="1"/>
  <c r="BT54" i="11" s="1"/>
  <c r="BV54" i="11" a="1"/>
  <c r="BV54" i="11" s="1"/>
  <c r="BX54" i="11" a="1"/>
  <c r="BX54" i="11" s="1"/>
  <c r="BZ54" i="11" a="1"/>
  <c r="BZ54" i="11" s="1"/>
  <c r="CB54" i="11" a="1"/>
  <c r="CB54" i="11" s="1"/>
  <c r="CD54" i="11" a="1"/>
  <c r="CD54" i="11" s="1"/>
  <c r="CF54" i="11" a="1"/>
  <c r="CF54" i="11" s="1"/>
  <c r="CH54" i="11" a="1"/>
  <c r="CH54" i="11" s="1"/>
  <c r="AL55" i="11" a="1"/>
  <c r="AL55" i="11" s="1"/>
  <c r="AN55" i="11" a="1"/>
  <c r="AN55" i="11" s="1"/>
  <c r="AP55" i="11" a="1"/>
  <c r="AP55" i="11" s="1"/>
  <c r="AR55" i="11" a="1"/>
  <c r="AR55" i="11" s="1"/>
  <c r="AT55" i="11" a="1"/>
  <c r="AT55" i="11" s="1"/>
  <c r="AV55" i="11" a="1"/>
  <c r="AV55" i="11" s="1"/>
  <c r="AX55" i="11" a="1"/>
  <c r="AX55" i="11" s="1"/>
  <c r="AZ55" i="11" a="1"/>
  <c r="AZ55" i="11" s="1"/>
  <c r="BB55" i="11" a="1"/>
  <c r="BB55" i="11" s="1"/>
  <c r="BD55" i="11" a="1"/>
  <c r="BD55" i="11" s="1"/>
  <c r="BF55" i="11" a="1"/>
  <c r="BF55" i="11" s="1"/>
  <c r="BH55" i="11" a="1"/>
  <c r="BH55" i="11" s="1"/>
  <c r="BJ55" i="11" a="1"/>
  <c r="BJ55" i="11" s="1"/>
  <c r="BL55" i="11" a="1"/>
  <c r="BL55" i="11" s="1"/>
  <c r="BN55" i="11" a="1"/>
  <c r="BN55" i="11" s="1"/>
  <c r="BP55" i="11" a="1"/>
  <c r="BP55" i="11" s="1"/>
  <c r="BR55" i="11" a="1"/>
  <c r="BR55" i="11" s="1"/>
  <c r="BT55" i="11" a="1"/>
  <c r="BT55" i="11" s="1"/>
  <c r="BV55" i="11" a="1"/>
  <c r="BV55" i="11" s="1"/>
  <c r="BX55" i="11" a="1"/>
  <c r="BX55" i="11" s="1"/>
  <c r="BZ55" i="11" a="1"/>
  <c r="BZ55" i="11" s="1"/>
  <c r="CB55" i="11" a="1"/>
  <c r="CB55" i="11" s="1"/>
  <c r="CD55" i="11" a="1"/>
  <c r="CD55" i="11" s="1"/>
  <c r="CF55" i="11" a="1"/>
  <c r="CF55" i="11" s="1"/>
  <c r="CH55" i="11" a="1"/>
  <c r="CH55" i="11" s="1"/>
  <c r="AL56" i="11" a="1"/>
  <c r="AL56" i="11" s="1"/>
  <c r="AN56" i="11" a="1"/>
  <c r="AN56" i="11" s="1"/>
  <c r="AP56" i="11" a="1"/>
  <c r="AP56" i="11" s="1"/>
  <c r="AR56" i="11" a="1"/>
  <c r="AR56" i="11" s="1"/>
  <c r="AT56" i="11" a="1"/>
  <c r="AT56" i="11" s="1"/>
  <c r="AV56" i="11" a="1"/>
  <c r="AV56" i="11" s="1"/>
  <c r="AX56" i="11" a="1"/>
  <c r="AX56" i="11" s="1"/>
  <c r="AZ56" i="11" a="1"/>
  <c r="AZ56" i="11" s="1"/>
  <c r="BB56" i="11" a="1"/>
  <c r="BB56" i="11" s="1"/>
  <c r="BD56" i="11" a="1"/>
  <c r="BD56" i="11" s="1"/>
  <c r="BF56" i="11" a="1"/>
  <c r="BF56" i="11" s="1"/>
  <c r="BH56" i="11" a="1"/>
  <c r="BH56" i="11" s="1"/>
  <c r="BJ56" i="11" a="1"/>
  <c r="BJ56" i="11" s="1"/>
  <c r="BL56" i="11" a="1"/>
  <c r="BL56" i="11" s="1"/>
  <c r="BN56" i="11" a="1"/>
  <c r="BN56" i="11" s="1"/>
  <c r="BP56" i="11" a="1"/>
  <c r="BP56" i="11" s="1"/>
  <c r="BR56" i="11" a="1"/>
  <c r="BR56" i="11" s="1"/>
  <c r="BT56" i="11" a="1"/>
  <c r="BT56" i="11" s="1"/>
  <c r="BV56" i="11" a="1"/>
  <c r="BV56" i="11" s="1"/>
  <c r="BX56" i="11" a="1"/>
  <c r="BX56" i="11" s="1"/>
  <c r="BZ56" i="11" a="1"/>
  <c r="BZ56" i="11" s="1"/>
  <c r="CB56" i="11" a="1"/>
  <c r="CB56" i="11" s="1"/>
  <c r="CD56" i="11" a="1"/>
  <c r="CD56" i="11" s="1"/>
  <c r="CF56" i="11" a="1"/>
  <c r="CF56" i="11" s="1"/>
  <c r="CH56" i="11" a="1"/>
  <c r="CH56" i="11" s="1"/>
  <c r="AL57" i="11" a="1"/>
  <c r="AL57" i="11" s="1"/>
  <c r="AN57" i="11" a="1"/>
  <c r="AN57" i="11" s="1"/>
  <c r="AP57" i="11" a="1"/>
  <c r="AP57" i="11" s="1"/>
  <c r="AR57" i="11" a="1"/>
  <c r="AR57" i="11" s="1"/>
  <c r="AT57" i="11" a="1"/>
  <c r="AT57" i="11" s="1"/>
  <c r="AV57" i="11" a="1"/>
  <c r="AV57" i="11" s="1"/>
  <c r="AX57" i="11" a="1"/>
  <c r="AX57" i="11" s="1"/>
  <c r="AZ57" i="11" a="1"/>
  <c r="AZ57" i="11" s="1"/>
  <c r="BB57" i="11" a="1"/>
  <c r="BB57" i="11" s="1"/>
  <c r="BD57" i="11" a="1"/>
  <c r="BD57" i="11" s="1"/>
  <c r="BF57" i="11" a="1"/>
  <c r="BF57" i="11" s="1"/>
  <c r="BH57" i="11" a="1"/>
  <c r="BH57" i="11" s="1"/>
  <c r="BJ57" i="11" a="1"/>
  <c r="BJ57" i="11" s="1"/>
  <c r="BL57" i="11" a="1"/>
  <c r="BL57" i="11" s="1"/>
  <c r="BN57" i="11" a="1"/>
  <c r="BN57" i="11" s="1"/>
  <c r="BP57" i="11" a="1"/>
  <c r="BP57" i="11" s="1"/>
  <c r="BR57" i="11" a="1"/>
  <c r="BR57" i="11" s="1"/>
  <c r="BT57" i="11" a="1"/>
  <c r="BT57" i="11" s="1"/>
  <c r="BV57" i="11" a="1"/>
  <c r="BV57" i="11" s="1"/>
  <c r="BX57" i="11" a="1"/>
  <c r="BX57" i="11" s="1"/>
  <c r="BZ57" i="11" a="1"/>
  <c r="BZ57" i="11" s="1"/>
  <c r="CB57" i="11" a="1"/>
  <c r="CB57" i="11" s="1"/>
  <c r="CD57" i="11" a="1"/>
  <c r="CD57" i="11" s="1"/>
  <c r="CF57" i="11" a="1"/>
  <c r="CF57" i="11" s="1"/>
  <c r="CH57" i="11" a="1"/>
  <c r="CH57" i="11" s="1"/>
  <c r="AL58" i="11" a="1"/>
  <c r="AL58" i="11" s="1"/>
  <c r="AN58" i="11" a="1"/>
  <c r="AN58" i="11" s="1"/>
  <c r="AP58" i="11" a="1"/>
  <c r="AP58" i="11" s="1"/>
  <c r="AR58" i="11" a="1"/>
  <c r="AR58" i="11" s="1"/>
  <c r="AT58" i="11" a="1"/>
  <c r="AT58" i="11" s="1"/>
  <c r="AV58" i="11" a="1"/>
  <c r="AV58" i="11" s="1"/>
  <c r="AX58" i="11" a="1"/>
  <c r="AX58" i="11" s="1"/>
  <c r="AZ58" i="11" a="1"/>
  <c r="AZ58" i="11" s="1"/>
  <c r="BB58" i="11" a="1"/>
  <c r="BB58" i="11" s="1"/>
  <c r="BD58" i="11" a="1"/>
  <c r="BD58" i="11" s="1"/>
  <c r="BF58" i="11" a="1"/>
  <c r="BF58" i="11" s="1"/>
  <c r="BH58" i="11" a="1"/>
  <c r="BH58" i="11" s="1"/>
  <c r="BJ58" i="11" a="1"/>
  <c r="BJ58" i="11" s="1"/>
  <c r="BL58" i="11" a="1"/>
  <c r="BL58" i="11" s="1"/>
  <c r="BN58" i="11" a="1"/>
  <c r="BN58" i="11" s="1"/>
  <c r="BP58" i="11" a="1"/>
  <c r="BP58" i="11" s="1"/>
  <c r="BR58" i="11" a="1"/>
  <c r="BR58" i="11" s="1"/>
  <c r="BT58" i="11" a="1"/>
  <c r="BT58" i="11" s="1"/>
  <c r="BV58" i="11" a="1"/>
  <c r="BV58" i="11" s="1"/>
  <c r="BX58" i="11" a="1"/>
  <c r="BX58" i="11" s="1"/>
  <c r="BZ58" i="11" a="1"/>
  <c r="BZ58" i="11" s="1"/>
  <c r="CB58" i="11" a="1"/>
  <c r="CB58" i="11" s="1"/>
  <c r="CD58" i="11" a="1"/>
  <c r="CD58" i="11" s="1"/>
  <c r="CF58" i="11" a="1"/>
  <c r="CF58" i="11" s="1"/>
  <c r="CH58" i="11" a="1"/>
  <c r="CH58" i="11" s="1"/>
  <c r="AL59" i="11" a="1"/>
  <c r="AL59" i="11" s="1"/>
  <c r="AN59" i="11" a="1"/>
  <c r="AN59" i="11" s="1"/>
  <c r="AP59" i="11" a="1"/>
  <c r="AP59" i="11" s="1"/>
  <c r="AR59" i="11" a="1"/>
  <c r="AR59" i="11" s="1"/>
  <c r="AT59" i="11" a="1"/>
  <c r="AT59" i="11" s="1"/>
  <c r="AV59" i="11" a="1"/>
  <c r="AV59" i="11" s="1"/>
  <c r="AX59" i="11" a="1"/>
  <c r="AX59" i="11" s="1"/>
  <c r="AZ59" i="11" a="1"/>
  <c r="AZ59" i="11" s="1"/>
  <c r="BB59" i="11" a="1"/>
  <c r="BB59" i="11" s="1"/>
  <c r="BD59" i="11" a="1"/>
  <c r="BD59" i="11" s="1"/>
  <c r="BF59" i="11" a="1"/>
  <c r="BF59" i="11" s="1"/>
  <c r="BH59" i="11" a="1"/>
  <c r="BH59" i="11" s="1"/>
  <c r="BJ59" i="11" a="1"/>
  <c r="BJ59" i="11" s="1"/>
  <c r="BL59" i="11" a="1"/>
  <c r="BL59" i="11" s="1"/>
  <c r="BN59" i="11" a="1"/>
  <c r="BN59" i="11" s="1"/>
  <c r="BP59" i="11" a="1"/>
  <c r="BP59" i="11" s="1"/>
  <c r="BR59" i="11" a="1"/>
  <c r="BR59" i="11" s="1"/>
  <c r="BT59" i="11" a="1"/>
  <c r="BT59" i="11" s="1"/>
  <c r="BV59" i="11" a="1"/>
  <c r="BV59" i="11" s="1"/>
  <c r="BX59" i="11" a="1"/>
  <c r="BX59" i="11" s="1"/>
  <c r="BZ59" i="11" a="1"/>
  <c r="BZ59" i="11" s="1"/>
  <c r="CB59" i="11" a="1"/>
  <c r="CB59" i="11" s="1"/>
  <c r="CD59" i="11" a="1"/>
  <c r="CD59" i="11" s="1"/>
  <c r="CF59" i="11" a="1"/>
  <c r="CF59" i="11" s="1"/>
  <c r="CH59" i="11" a="1"/>
  <c r="CH59" i="11" s="1"/>
  <c r="AL60" i="11" a="1"/>
  <c r="AL60" i="11" s="1"/>
  <c r="AN60" i="11" a="1"/>
  <c r="AN60" i="11" s="1"/>
  <c r="AP60" i="11" a="1"/>
  <c r="AP60" i="11" s="1"/>
  <c r="AR60" i="11" a="1"/>
  <c r="AR60" i="11" s="1"/>
  <c r="AT60" i="11" a="1"/>
  <c r="AT60" i="11" s="1"/>
  <c r="AV60" i="11" a="1"/>
  <c r="AV60" i="11" s="1"/>
  <c r="AX60" i="11" a="1"/>
  <c r="AX60" i="11" s="1"/>
  <c r="AZ60" i="11" a="1"/>
  <c r="AZ60" i="11" s="1"/>
  <c r="BB60" i="11" a="1"/>
  <c r="BB60" i="11" s="1"/>
  <c r="BD60" i="11" a="1"/>
  <c r="BD60" i="11" s="1"/>
  <c r="BF60" i="11" a="1"/>
  <c r="BF60" i="11" s="1"/>
  <c r="BH60" i="11" a="1"/>
  <c r="BH60" i="11" s="1"/>
  <c r="BJ60" i="11" a="1"/>
  <c r="BJ60" i="11" s="1"/>
  <c r="BL60" i="11" a="1"/>
  <c r="BL60" i="11" s="1"/>
  <c r="BN60" i="11" a="1"/>
  <c r="BN60" i="11" s="1"/>
  <c r="BP60" i="11" a="1"/>
  <c r="BP60" i="11" s="1"/>
  <c r="BR60" i="11" a="1"/>
  <c r="BR60" i="11" s="1"/>
  <c r="BT60" i="11" a="1"/>
  <c r="BT60" i="11" s="1"/>
  <c r="BV60" i="11" a="1"/>
  <c r="BV60" i="11" s="1"/>
  <c r="BX60" i="11" a="1"/>
  <c r="BX60" i="11" s="1"/>
  <c r="BZ60" i="11" a="1"/>
  <c r="BZ60" i="11" s="1"/>
  <c r="CB60" i="11" a="1"/>
  <c r="CB60" i="11" s="1"/>
  <c r="CD60" i="11" a="1"/>
  <c r="CD60" i="11" s="1"/>
  <c r="CF60" i="11" a="1"/>
  <c r="CF60" i="11" s="1"/>
  <c r="CH60" i="11" a="1"/>
  <c r="CH60" i="11" s="1"/>
  <c r="AL61" i="11" a="1"/>
  <c r="AL61" i="11" s="1"/>
  <c r="AN61" i="11" a="1"/>
  <c r="AN61" i="11" s="1"/>
  <c r="AP61" i="11" a="1"/>
  <c r="AP61" i="11" s="1"/>
  <c r="AR61" i="11" a="1"/>
  <c r="AR61" i="11" s="1"/>
  <c r="AT61" i="11" a="1"/>
  <c r="AT61" i="11" s="1"/>
  <c r="AV61" i="11" a="1"/>
  <c r="AV61" i="11" s="1"/>
  <c r="AX61" i="11" a="1"/>
  <c r="AX61" i="11" s="1"/>
  <c r="AZ61" i="11" a="1"/>
  <c r="AZ61" i="11" s="1"/>
  <c r="BB61" i="11" a="1"/>
  <c r="BB61" i="11" s="1"/>
  <c r="BD61" i="11" a="1"/>
  <c r="BD61" i="11" s="1"/>
  <c r="BF61" i="11" a="1"/>
  <c r="BF61" i="11" s="1"/>
  <c r="BH61" i="11" a="1"/>
  <c r="BH61" i="11" s="1"/>
  <c r="BJ61" i="11" a="1"/>
  <c r="BJ61" i="11" s="1"/>
  <c r="BL61" i="11" a="1"/>
  <c r="BL61" i="11" s="1"/>
  <c r="BN61" i="11" a="1"/>
  <c r="BN61" i="11" s="1"/>
  <c r="BP61" i="11" a="1"/>
  <c r="BP61" i="11" s="1"/>
  <c r="BR61" i="11" a="1"/>
  <c r="BR61" i="11" s="1"/>
  <c r="BT61" i="11" a="1"/>
  <c r="BT61" i="11" s="1"/>
  <c r="BV61" i="11" a="1"/>
  <c r="BV61" i="11" s="1"/>
  <c r="BX61" i="11" a="1"/>
  <c r="BX61" i="11" s="1"/>
  <c r="BZ61" i="11" a="1"/>
  <c r="BZ61" i="11" s="1"/>
  <c r="CB61" i="11" a="1"/>
  <c r="CB61" i="11" s="1"/>
  <c r="CD61" i="11" a="1"/>
  <c r="CD61" i="11" s="1"/>
  <c r="CF61" i="11" a="1"/>
  <c r="CF61" i="11" s="1"/>
  <c r="CH61" i="11" a="1"/>
  <c r="CH61" i="11" s="1"/>
  <c r="AL62" i="11" a="1"/>
  <c r="AL62" i="11" s="1"/>
  <c r="AN62" i="11" a="1"/>
  <c r="AN62" i="11" s="1"/>
  <c r="AP62" i="11" a="1"/>
  <c r="AP62" i="11" s="1"/>
  <c r="AR62" i="11" a="1"/>
  <c r="AR62" i="11" s="1"/>
  <c r="AT62" i="11" a="1"/>
  <c r="AT62" i="11" s="1"/>
  <c r="AV62" i="11" a="1"/>
  <c r="AV62" i="11" s="1"/>
  <c r="AX62" i="11" a="1"/>
  <c r="AX62" i="11" s="1"/>
  <c r="AZ62" i="11" a="1"/>
  <c r="AZ62" i="11" s="1"/>
  <c r="BB62" i="11" a="1"/>
  <c r="BB62" i="11" s="1"/>
  <c r="BD62" i="11" a="1"/>
  <c r="BD62" i="11" s="1"/>
  <c r="BF62" i="11" a="1"/>
  <c r="BF62" i="11" s="1"/>
  <c r="BH62" i="11" a="1"/>
  <c r="BH62" i="11" s="1"/>
  <c r="BJ62" i="11" a="1"/>
  <c r="BJ62" i="11" s="1"/>
  <c r="BL62" i="11" a="1"/>
  <c r="BL62" i="11" s="1"/>
  <c r="BN62" i="11" a="1"/>
  <c r="BN62" i="11" s="1"/>
  <c r="BP62" i="11" a="1"/>
  <c r="BP62" i="11" s="1"/>
  <c r="BR62" i="11" a="1"/>
  <c r="BR62" i="11" s="1"/>
  <c r="BT62" i="11" a="1"/>
  <c r="BT62" i="11" s="1"/>
  <c r="BV62" i="11" a="1"/>
  <c r="BV62" i="11" s="1"/>
  <c r="BX62" i="11" a="1"/>
  <c r="BX62" i="11" s="1"/>
  <c r="BZ62" i="11" a="1"/>
  <c r="BZ62" i="11" s="1"/>
  <c r="CB62" i="11" a="1"/>
  <c r="CB62" i="11" s="1"/>
  <c r="CD62" i="11" a="1"/>
  <c r="CD62" i="11" s="1"/>
  <c r="CF62" i="11" a="1"/>
  <c r="CF62" i="11" s="1"/>
  <c r="CH62" i="11" a="1"/>
  <c r="CH62" i="11" s="1"/>
  <c r="AL63" i="11" a="1"/>
  <c r="AL63" i="11" s="1"/>
  <c r="AN63" i="11" a="1"/>
  <c r="AN63" i="11" s="1"/>
  <c r="AP63" i="11" a="1"/>
  <c r="AP63" i="11" s="1"/>
  <c r="AR63" i="11" a="1"/>
  <c r="AR63" i="11" s="1"/>
  <c r="AT63" i="11" a="1"/>
  <c r="AT63" i="11" s="1"/>
  <c r="AV63" i="11" a="1"/>
  <c r="AV63" i="11" s="1"/>
  <c r="AX63" i="11" a="1"/>
  <c r="AX63" i="11" s="1"/>
  <c r="AZ63" i="11" a="1"/>
  <c r="AZ63" i="11" s="1"/>
  <c r="BB63" i="11" a="1"/>
  <c r="BB63" i="11" s="1"/>
  <c r="BD63" i="11" a="1"/>
  <c r="BD63" i="11" s="1"/>
  <c r="BF63" i="11" a="1"/>
  <c r="BF63" i="11" s="1"/>
  <c r="BH63" i="11" a="1"/>
  <c r="BH63" i="11" s="1"/>
  <c r="BJ63" i="11" a="1"/>
  <c r="BJ63" i="11" s="1"/>
  <c r="BL63" i="11" a="1"/>
  <c r="BL63" i="11" s="1"/>
  <c r="BN63" i="11" a="1"/>
  <c r="BN63" i="11" s="1"/>
  <c r="BP63" i="11" a="1"/>
  <c r="BP63" i="11" s="1"/>
  <c r="BR63" i="11" a="1"/>
  <c r="BR63" i="11" s="1"/>
  <c r="BT63" i="11" a="1"/>
  <c r="BT63" i="11" s="1"/>
  <c r="BV63" i="11" a="1"/>
  <c r="BV63" i="11" s="1"/>
  <c r="BX63" i="11" a="1"/>
  <c r="BX63" i="11" s="1"/>
  <c r="BZ63" i="11" a="1"/>
  <c r="BZ63" i="11" s="1"/>
  <c r="CB63" i="11" a="1"/>
  <c r="CB63" i="11" s="1"/>
  <c r="CD63" i="11" a="1"/>
  <c r="CD63" i="11" s="1"/>
  <c r="CF63" i="11" a="1"/>
  <c r="CF63" i="11" s="1"/>
  <c r="CH63" i="11" a="1"/>
  <c r="CH63" i="11" s="1"/>
  <c r="AL64" i="11" a="1"/>
  <c r="AL64" i="11" s="1"/>
  <c r="AN64" i="11" a="1"/>
  <c r="AN64" i="11" s="1"/>
  <c r="AP64" i="11" a="1"/>
  <c r="AP64" i="11" s="1"/>
  <c r="AR64" i="11" a="1"/>
  <c r="AR64" i="11" s="1"/>
  <c r="AT64" i="11" a="1"/>
  <c r="AT64" i="11" s="1"/>
  <c r="AV64" i="11" a="1"/>
  <c r="AV64" i="11" s="1"/>
  <c r="AX64" i="11" a="1"/>
  <c r="AX64" i="11" s="1"/>
  <c r="AZ64" i="11" a="1"/>
  <c r="AZ64" i="11" s="1"/>
  <c r="BB64" i="11" a="1"/>
  <c r="BB64" i="11" s="1"/>
  <c r="BD64" i="11" a="1"/>
  <c r="BD64" i="11" s="1"/>
  <c r="BF64" i="11" a="1"/>
  <c r="BF64" i="11" s="1"/>
  <c r="BH64" i="11" a="1"/>
  <c r="BH64" i="11" s="1"/>
  <c r="BJ64" i="11" a="1"/>
  <c r="BJ64" i="11" s="1"/>
  <c r="BL64" i="11" a="1"/>
  <c r="BL64" i="11" s="1"/>
  <c r="BN64" i="11" a="1"/>
  <c r="BN64" i="11" s="1"/>
  <c r="BP64" i="11" a="1"/>
  <c r="BP64" i="11" s="1"/>
  <c r="BR64" i="11" a="1"/>
  <c r="BR64" i="11" s="1"/>
  <c r="BT64" i="11" a="1"/>
  <c r="BT64" i="11" s="1"/>
  <c r="BV64" i="11" a="1"/>
  <c r="BV64" i="11" s="1"/>
  <c r="BX64" i="11" a="1"/>
  <c r="BX64" i="11" s="1"/>
  <c r="BZ64" i="11" a="1"/>
  <c r="BZ64" i="11" s="1"/>
  <c r="CB64" i="11" a="1"/>
  <c r="CB64" i="11" s="1"/>
  <c r="CD64" i="11" a="1"/>
  <c r="CD64" i="11" s="1"/>
  <c r="CF64" i="11" a="1"/>
  <c r="CF64" i="11" s="1"/>
  <c r="CH64" i="11" a="1"/>
  <c r="CH64" i="11" s="1"/>
  <c r="AL65" i="11" a="1"/>
  <c r="AL65" i="11" s="1"/>
  <c r="AN65" i="11" a="1"/>
  <c r="AN65" i="11" s="1"/>
  <c r="AP65" i="11" a="1"/>
  <c r="AP65" i="11" s="1"/>
  <c r="AR65" i="11" a="1"/>
  <c r="AR65" i="11" s="1"/>
  <c r="AT65" i="11" a="1"/>
  <c r="AT65" i="11" s="1"/>
  <c r="AV65" i="11" a="1"/>
  <c r="AV65" i="11" s="1"/>
  <c r="AX65" i="11" a="1"/>
  <c r="AX65" i="11" s="1"/>
  <c r="AZ65" i="11" a="1"/>
  <c r="AZ65" i="11" s="1"/>
  <c r="BB65" i="11" a="1"/>
  <c r="BB65" i="11" s="1"/>
  <c r="BD65" i="11" a="1"/>
  <c r="BD65" i="11" s="1"/>
  <c r="BF65" i="11" a="1"/>
  <c r="BF65" i="11" s="1"/>
  <c r="BH65" i="11" a="1"/>
  <c r="BH65" i="11" s="1"/>
  <c r="BJ65" i="11" a="1"/>
  <c r="BJ65" i="11" s="1"/>
  <c r="BL65" i="11" a="1"/>
  <c r="BL65" i="11" s="1"/>
  <c r="BN65" i="11" a="1"/>
  <c r="BN65" i="11" s="1"/>
  <c r="BP65" i="11" a="1"/>
  <c r="BP65" i="11" s="1"/>
  <c r="BR65" i="11" a="1"/>
  <c r="BR65" i="11" s="1"/>
  <c r="BT65" i="11" a="1"/>
  <c r="BT65" i="11" s="1"/>
  <c r="BV65" i="11" a="1"/>
  <c r="BV65" i="11" s="1"/>
  <c r="BX65" i="11" a="1"/>
  <c r="BX65" i="11" s="1"/>
  <c r="BZ65" i="11" a="1"/>
  <c r="BZ65" i="11" s="1"/>
  <c r="CB65" i="11" a="1"/>
  <c r="CB65" i="11" s="1"/>
  <c r="CD65" i="11" a="1"/>
  <c r="CD65" i="11" s="1"/>
  <c r="CF65" i="11" a="1"/>
  <c r="CF65" i="11" s="1"/>
  <c r="CH65" i="11" a="1"/>
  <c r="CH65" i="11" s="1"/>
  <c r="AL66" i="11" a="1"/>
  <c r="AL66" i="11" s="1"/>
  <c r="AN66" i="11" a="1"/>
  <c r="AN66" i="11" s="1"/>
  <c r="AP66" i="11" a="1"/>
  <c r="AP66" i="11" s="1"/>
  <c r="AR66" i="11" a="1"/>
  <c r="AR66" i="11" s="1"/>
  <c r="AT66" i="11" a="1"/>
  <c r="AT66" i="11" s="1"/>
  <c r="AV66" i="11" a="1"/>
  <c r="AV66" i="11" s="1"/>
  <c r="AX66" i="11" a="1"/>
  <c r="AX66" i="11" s="1"/>
  <c r="AZ66" i="11" a="1"/>
  <c r="AZ66" i="11" s="1"/>
  <c r="BB66" i="11" a="1"/>
  <c r="BB66" i="11" s="1"/>
  <c r="BD66" i="11" a="1"/>
  <c r="BD66" i="11" s="1"/>
  <c r="BF66" i="11" a="1"/>
  <c r="BF66" i="11" s="1"/>
  <c r="BH66" i="11" a="1"/>
  <c r="BH66" i="11" s="1"/>
  <c r="BJ66" i="11" a="1"/>
  <c r="BJ66" i="11" s="1"/>
  <c r="BL66" i="11" a="1"/>
  <c r="BL66" i="11" s="1"/>
  <c r="BN66" i="11" a="1"/>
  <c r="BN66" i="11" s="1"/>
  <c r="BP66" i="11" a="1"/>
  <c r="BP66" i="11" s="1"/>
  <c r="BR66" i="11" a="1"/>
  <c r="BR66" i="11" s="1"/>
  <c r="BT66" i="11" a="1"/>
  <c r="BT66" i="11" s="1"/>
  <c r="BV66" i="11" a="1"/>
  <c r="BV66" i="11" s="1"/>
  <c r="BX66" i="11" a="1"/>
  <c r="BX66" i="11" s="1"/>
  <c r="BZ66" i="11" a="1"/>
  <c r="BZ66" i="11" s="1"/>
  <c r="CB66" i="11" a="1"/>
  <c r="CB66" i="11" s="1"/>
  <c r="CD66" i="11" a="1"/>
  <c r="CD66" i="11" s="1"/>
  <c r="CF66" i="11" a="1"/>
  <c r="CF66" i="11" s="1"/>
  <c r="CH66" i="11" a="1"/>
  <c r="CH66" i="11" s="1"/>
  <c r="AL67" i="11" a="1"/>
  <c r="AL67" i="11" s="1"/>
  <c r="AN67" i="11" a="1"/>
  <c r="AN67" i="11" s="1"/>
  <c r="AP67" i="11" a="1"/>
  <c r="AP67" i="11" s="1"/>
  <c r="AR67" i="11" a="1"/>
  <c r="AR67" i="11" s="1"/>
  <c r="AT67" i="11" a="1"/>
  <c r="AT67" i="11" s="1"/>
  <c r="AV67" i="11" a="1"/>
  <c r="AV67" i="11" s="1"/>
  <c r="AX67" i="11" a="1"/>
  <c r="AX67" i="11" s="1"/>
  <c r="AZ67" i="11" a="1"/>
  <c r="AZ67" i="11" s="1"/>
  <c r="BB67" i="11" a="1"/>
  <c r="BB67" i="11" s="1"/>
  <c r="BD67" i="11" a="1"/>
  <c r="BD67" i="11" s="1"/>
  <c r="BF67" i="11" a="1"/>
  <c r="BF67" i="11" s="1"/>
  <c r="BH67" i="11" a="1"/>
  <c r="BH67" i="11" s="1"/>
  <c r="BJ67" i="11" a="1"/>
  <c r="BJ67" i="11" s="1"/>
  <c r="BL67" i="11" a="1"/>
  <c r="BL67" i="11" s="1"/>
  <c r="BN67" i="11" a="1"/>
  <c r="BN67" i="11" s="1"/>
  <c r="BP67" i="11" a="1"/>
  <c r="BP67" i="11" s="1"/>
  <c r="BR67" i="11" a="1"/>
  <c r="BR67" i="11" s="1"/>
  <c r="BT67" i="11" a="1"/>
  <c r="BT67" i="11" s="1"/>
  <c r="BV67" i="11" a="1"/>
  <c r="BV67" i="11" s="1"/>
  <c r="BX67" i="11" a="1"/>
  <c r="BX67" i="11" s="1"/>
  <c r="BZ67" i="11" a="1"/>
  <c r="BZ67" i="11" s="1"/>
  <c r="CB67" i="11" a="1"/>
  <c r="CB67" i="11" s="1"/>
  <c r="CD67" i="11" a="1"/>
  <c r="CD67" i="11" s="1"/>
  <c r="CF67" i="11" a="1"/>
  <c r="CF67" i="11" s="1"/>
  <c r="CH67" i="11" a="1"/>
  <c r="CH67" i="11" s="1"/>
  <c r="AL68" i="11" a="1"/>
  <c r="AL68" i="11" s="1"/>
  <c r="AN68" i="11" a="1"/>
  <c r="AN68" i="11" s="1"/>
  <c r="AP68" i="11" a="1"/>
  <c r="AP68" i="11" s="1"/>
  <c r="AR68" i="11" a="1"/>
  <c r="AR68" i="11" s="1"/>
  <c r="AT68" i="11" a="1"/>
  <c r="AT68" i="11" s="1"/>
  <c r="AV68" i="11" a="1"/>
  <c r="AV68" i="11" s="1"/>
  <c r="AX68" i="11" a="1"/>
  <c r="AX68" i="11" s="1"/>
  <c r="AZ68" i="11" a="1"/>
  <c r="AZ68" i="11" s="1"/>
  <c r="BB68" i="11" a="1"/>
  <c r="BB68" i="11" s="1"/>
  <c r="BD68" i="11" a="1"/>
  <c r="BD68" i="11" s="1"/>
  <c r="BF68" i="11" a="1"/>
  <c r="BF68" i="11" s="1"/>
  <c r="BH68" i="11" a="1"/>
  <c r="BH68" i="11" s="1"/>
  <c r="BJ68" i="11" a="1"/>
  <c r="BJ68" i="11" s="1"/>
  <c r="BL68" i="11" a="1"/>
  <c r="BL68" i="11" s="1"/>
  <c r="BN68" i="11" a="1"/>
  <c r="BN68" i="11" s="1"/>
  <c r="BP68" i="11" a="1"/>
  <c r="BP68" i="11" s="1"/>
  <c r="BR68" i="11" a="1"/>
  <c r="BR68" i="11" s="1"/>
  <c r="BT68" i="11" a="1"/>
  <c r="BT68" i="11" s="1"/>
  <c r="BV68" i="11" a="1"/>
  <c r="BV68" i="11" s="1"/>
  <c r="BX68" i="11" a="1"/>
  <c r="BX68" i="11" s="1"/>
  <c r="BZ68" i="11" a="1"/>
  <c r="BZ68" i="11" s="1"/>
  <c r="CB68" i="11" a="1"/>
  <c r="CB68" i="11" s="1"/>
  <c r="CD68" i="11" a="1"/>
  <c r="CD68" i="11" s="1"/>
  <c r="CF68" i="11" a="1"/>
  <c r="CF68" i="11" s="1"/>
  <c r="CH68" i="11" a="1"/>
  <c r="CH68" i="11" s="1"/>
  <c r="AL69" i="11" a="1"/>
  <c r="AL69" i="11" s="1"/>
  <c r="AN69" i="11" a="1"/>
  <c r="AN69" i="11" s="1"/>
  <c r="AP69" i="11" a="1"/>
  <c r="AP69" i="11" s="1"/>
  <c r="AR69" i="11" a="1"/>
  <c r="AR69" i="11" s="1"/>
  <c r="AT69" i="11" a="1"/>
  <c r="AT69" i="11" s="1"/>
  <c r="AV69" i="11" a="1"/>
  <c r="AV69" i="11" s="1"/>
  <c r="AX69" i="11" a="1"/>
  <c r="AX69" i="11" s="1"/>
  <c r="AZ69" i="11" a="1"/>
  <c r="AZ69" i="11" s="1"/>
  <c r="BB69" i="11" a="1"/>
  <c r="BB69" i="11" s="1"/>
  <c r="BD69" i="11" a="1"/>
  <c r="BD69" i="11" s="1"/>
  <c r="BF69" i="11" a="1"/>
  <c r="BF69" i="11" s="1"/>
  <c r="BH69" i="11" a="1"/>
  <c r="BH69" i="11" s="1"/>
  <c r="BJ69" i="11" a="1"/>
  <c r="BJ69" i="11" s="1"/>
  <c r="BL69" i="11" a="1"/>
  <c r="BL69" i="11" s="1"/>
  <c r="BN69" i="11" a="1"/>
  <c r="BN69" i="11" s="1"/>
  <c r="BP69" i="11" a="1"/>
  <c r="BP69" i="11" s="1"/>
  <c r="BR69" i="11" a="1"/>
  <c r="BR69" i="11" s="1"/>
  <c r="BT69" i="11" a="1"/>
  <c r="BT69" i="11" s="1"/>
  <c r="BV69" i="11" a="1"/>
  <c r="BV69" i="11" s="1"/>
  <c r="BX69" i="11" a="1"/>
  <c r="BX69" i="11" s="1"/>
  <c r="BZ69" i="11" a="1"/>
  <c r="BZ69" i="11" s="1"/>
  <c r="CB69" i="11" a="1"/>
  <c r="CB69" i="11" s="1"/>
  <c r="CD69" i="11" a="1"/>
  <c r="CD69" i="11" s="1"/>
  <c r="CF69" i="11" a="1"/>
  <c r="CF69" i="11" s="1"/>
  <c r="CH69" i="11" a="1"/>
  <c r="CH69" i="11" s="1"/>
  <c r="AL70" i="11" a="1"/>
  <c r="AL70" i="11" s="1"/>
  <c r="AN70" i="11" a="1"/>
  <c r="AN70" i="11" s="1"/>
  <c r="AP70" i="11" a="1"/>
  <c r="AP70" i="11" s="1"/>
  <c r="AR70" i="11" a="1"/>
  <c r="AR70" i="11" s="1"/>
  <c r="AT70" i="11" a="1"/>
  <c r="AT70" i="11" s="1"/>
  <c r="AV70" i="11" a="1"/>
  <c r="AV70" i="11" s="1"/>
  <c r="AX70" i="11" a="1"/>
  <c r="AX70" i="11" s="1"/>
  <c r="AZ70" i="11" a="1"/>
  <c r="AZ70" i="11" s="1"/>
  <c r="BB70" i="11" a="1"/>
  <c r="BB70" i="11" s="1"/>
  <c r="BD70" i="11" a="1"/>
  <c r="BD70" i="11" s="1"/>
  <c r="BF70" i="11" a="1"/>
  <c r="BF70" i="11" s="1"/>
  <c r="BH70" i="11" a="1"/>
  <c r="BH70" i="11" s="1"/>
  <c r="BJ70" i="11" a="1"/>
  <c r="BJ70" i="11" s="1"/>
  <c r="BL70" i="11" a="1"/>
  <c r="BL70" i="11" s="1"/>
  <c r="BN70" i="11" a="1"/>
  <c r="BN70" i="11" s="1"/>
  <c r="BP70" i="11" a="1"/>
  <c r="BP70" i="11" s="1"/>
  <c r="BR70" i="11" a="1"/>
  <c r="BR70" i="11" s="1"/>
  <c r="BT70" i="11" a="1"/>
  <c r="BT70" i="11" s="1"/>
  <c r="BV70" i="11" a="1"/>
  <c r="BV70" i="11" s="1"/>
  <c r="BX70" i="11" a="1"/>
  <c r="BX70" i="11" s="1"/>
  <c r="BZ70" i="11" a="1"/>
  <c r="BZ70" i="11" s="1"/>
  <c r="CB70" i="11" a="1"/>
  <c r="CB70" i="11" s="1"/>
  <c r="CD70" i="11" a="1"/>
  <c r="CD70" i="11" s="1"/>
  <c r="CF70" i="11" a="1"/>
  <c r="CF70" i="11" s="1"/>
  <c r="CH70" i="11" a="1"/>
  <c r="CH70" i="11" s="1"/>
  <c r="AL71" i="11" a="1"/>
  <c r="AL71" i="11" s="1"/>
  <c r="AN71" i="11" a="1"/>
  <c r="AN71" i="11" s="1"/>
  <c r="AP71" i="11" a="1"/>
  <c r="AP71" i="11" s="1"/>
  <c r="AR71" i="11" a="1"/>
  <c r="AR71" i="11" s="1"/>
  <c r="AT71" i="11" a="1"/>
  <c r="AT71" i="11" s="1"/>
  <c r="AV71" i="11" a="1"/>
  <c r="AV71" i="11" s="1"/>
  <c r="AX71" i="11" a="1"/>
  <c r="AX71" i="11" s="1"/>
  <c r="AZ71" i="11" a="1"/>
  <c r="AZ71" i="11" s="1"/>
  <c r="BB71" i="11" a="1"/>
  <c r="BB71" i="11" s="1"/>
  <c r="BD71" i="11" a="1"/>
  <c r="BD71" i="11" s="1"/>
  <c r="BF71" i="11" a="1"/>
  <c r="BF71" i="11" s="1"/>
  <c r="BH71" i="11" a="1"/>
  <c r="BH71" i="11" s="1"/>
  <c r="BJ71" i="11" a="1"/>
  <c r="BJ71" i="11" s="1"/>
  <c r="BL71" i="11" a="1"/>
  <c r="BL71" i="11" s="1"/>
  <c r="BN71" i="11" a="1"/>
  <c r="BN71" i="11" s="1"/>
  <c r="BP71" i="11" a="1"/>
  <c r="BP71" i="11" s="1"/>
  <c r="BR71" i="11" a="1"/>
  <c r="BR71" i="11" s="1"/>
  <c r="BT71" i="11" a="1"/>
  <c r="BT71" i="11" s="1"/>
  <c r="BV71" i="11" a="1"/>
  <c r="BV71" i="11" s="1"/>
  <c r="BX71" i="11" a="1"/>
  <c r="BX71" i="11" s="1"/>
  <c r="BZ71" i="11" a="1"/>
  <c r="BZ71" i="11" s="1"/>
  <c r="CB71" i="11" a="1"/>
  <c r="CB71" i="11" s="1"/>
  <c r="CD71" i="11" a="1"/>
  <c r="CD71" i="11" s="1"/>
  <c r="CF71" i="11" a="1"/>
  <c r="CF71" i="11" s="1"/>
  <c r="CH71" i="11" a="1"/>
  <c r="CH71" i="11" s="1"/>
  <c r="AL72" i="11" a="1"/>
  <c r="AL72" i="11" s="1"/>
  <c r="AN72" i="11" a="1"/>
  <c r="AN72" i="11" s="1"/>
  <c r="AP72" i="11" a="1"/>
  <c r="AP72" i="11" s="1"/>
  <c r="AR72" i="11" a="1"/>
  <c r="AR72" i="11" s="1"/>
  <c r="AT72" i="11" a="1"/>
  <c r="AT72" i="11" s="1"/>
  <c r="AV72" i="11" a="1"/>
  <c r="AV72" i="11" s="1"/>
  <c r="AX72" i="11" a="1"/>
  <c r="AX72" i="11" s="1"/>
  <c r="AZ72" i="11" a="1"/>
  <c r="AZ72" i="11" s="1"/>
  <c r="BB72" i="11" a="1"/>
  <c r="BB72" i="11" s="1"/>
  <c r="BD72" i="11" a="1"/>
  <c r="BD72" i="11" s="1"/>
  <c r="BF72" i="11" a="1"/>
  <c r="BF72" i="11" s="1"/>
  <c r="BH72" i="11" a="1"/>
  <c r="BH72" i="11" s="1"/>
  <c r="BJ72" i="11" a="1"/>
  <c r="BJ72" i="11" s="1"/>
  <c r="BL72" i="11" a="1"/>
  <c r="BL72" i="11" s="1"/>
  <c r="BN72" i="11" a="1"/>
  <c r="BN72" i="11" s="1"/>
  <c r="BP72" i="11" a="1"/>
  <c r="BP72" i="11" s="1"/>
  <c r="BR72" i="11" a="1"/>
  <c r="BR72" i="11" s="1"/>
  <c r="BT72" i="11" a="1"/>
  <c r="BT72" i="11" s="1"/>
  <c r="BV72" i="11" a="1"/>
  <c r="BV72" i="11" s="1"/>
  <c r="BX72" i="11" a="1"/>
  <c r="BX72" i="11" s="1"/>
  <c r="BZ72" i="11" a="1"/>
  <c r="BZ72" i="11" s="1"/>
  <c r="CB72" i="11" a="1"/>
  <c r="CB72" i="11" s="1"/>
  <c r="CD72" i="11" a="1"/>
  <c r="CD72" i="11" s="1"/>
  <c r="CF72" i="11" a="1"/>
  <c r="CF72" i="11" s="1"/>
  <c r="CH72" i="11" a="1"/>
  <c r="CH72" i="11" s="1"/>
  <c r="AL73" i="11" a="1"/>
  <c r="AL73" i="11" s="1"/>
  <c r="AN73" i="11" a="1"/>
  <c r="AN73" i="11" s="1"/>
  <c r="AP73" i="11" a="1"/>
  <c r="AP73" i="11" s="1"/>
  <c r="AR73" i="11" a="1"/>
  <c r="AR73" i="11" s="1"/>
  <c r="AT73" i="11" a="1"/>
  <c r="AT73" i="11" s="1"/>
  <c r="AV73" i="11" a="1"/>
  <c r="AV73" i="11" s="1"/>
  <c r="AX73" i="11" a="1"/>
  <c r="AX73" i="11" s="1"/>
  <c r="AZ73" i="11" a="1"/>
  <c r="AZ73" i="11" s="1"/>
  <c r="BB73" i="11" a="1"/>
  <c r="BB73" i="11" s="1"/>
  <c r="BD73" i="11" a="1"/>
  <c r="BD73" i="11" s="1"/>
  <c r="BF73" i="11" a="1"/>
  <c r="BF73" i="11" s="1"/>
  <c r="BH73" i="11" a="1"/>
  <c r="BH73" i="11" s="1"/>
  <c r="BJ73" i="11" a="1"/>
  <c r="BJ73" i="11" s="1"/>
  <c r="BL73" i="11" a="1"/>
  <c r="BL73" i="11" s="1"/>
  <c r="BN73" i="11" a="1"/>
  <c r="BN73" i="11" s="1"/>
  <c r="BP73" i="11" a="1"/>
  <c r="BP73" i="11" s="1"/>
  <c r="BR73" i="11" a="1"/>
  <c r="BR73" i="11" s="1"/>
  <c r="BT73" i="11" a="1"/>
  <c r="BT73" i="11" s="1"/>
  <c r="BV73" i="11" a="1"/>
  <c r="BV73" i="11" s="1"/>
  <c r="BX73" i="11" a="1"/>
  <c r="BX73" i="11" s="1"/>
  <c r="BZ73" i="11" a="1"/>
  <c r="BZ73" i="11" s="1"/>
  <c r="CB73" i="11" a="1"/>
  <c r="CB73" i="11" s="1"/>
  <c r="CD73" i="11" a="1"/>
  <c r="CD73" i="11" s="1"/>
  <c r="CF73" i="11" a="1"/>
  <c r="CF73" i="11" s="1"/>
  <c r="CH73" i="11" a="1"/>
  <c r="CH73" i="11" s="1"/>
  <c r="AL74" i="11" a="1"/>
  <c r="AL74" i="11" s="1"/>
  <c r="AN74" i="11" a="1"/>
  <c r="AN74" i="11" s="1"/>
  <c r="AP74" i="11" a="1"/>
  <c r="AP74" i="11" s="1"/>
  <c r="AR74" i="11" a="1"/>
  <c r="AR74" i="11" s="1"/>
  <c r="AT74" i="11" a="1"/>
  <c r="AT74" i="11" s="1"/>
  <c r="AV74" i="11" a="1"/>
  <c r="AV74" i="11" s="1"/>
  <c r="AX74" i="11" a="1"/>
  <c r="AX74" i="11" s="1"/>
  <c r="AZ74" i="11" a="1"/>
  <c r="AZ74" i="11" s="1"/>
  <c r="BB74" i="11" a="1"/>
  <c r="BB74" i="11" s="1"/>
  <c r="BD74" i="11" a="1"/>
  <c r="BD74" i="11" s="1"/>
  <c r="BF74" i="11" a="1"/>
  <c r="BF74" i="11" s="1"/>
  <c r="BH74" i="11" a="1"/>
  <c r="BH74" i="11" s="1"/>
  <c r="BJ74" i="11" a="1"/>
  <c r="BJ74" i="11" s="1"/>
  <c r="BL74" i="11" a="1"/>
  <c r="BL74" i="11" s="1"/>
  <c r="BN74" i="11" a="1"/>
  <c r="BN74" i="11" s="1"/>
  <c r="BP74" i="11" a="1"/>
  <c r="BP74" i="11" s="1"/>
  <c r="BR74" i="11" a="1"/>
  <c r="BR74" i="11" s="1"/>
  <c r="BT74" i="11" a="1"/>
  <c r="BT74" i="11" s="1"/>
  <c r="BV74" i="11" a="1"/>
  <c r="BV74" i="11" s="1"/>
  <c r="BX74" i="11" a="1"/>
  <c r="BX74" i="11" s="1"/>
  <c r="BZ74" i="11" a="1"/>
  <c r="BZ74" i="11" s="1"/>
  <c r="CB74" i="11" a="1"/>
  <c r="CB74" i="11" s="1"/>
  <c r="CD74" i="11" a="1"/>
  <c r="CD74" i="11" s="1"/>
  <c r="CF74" i="11" a="1"/>
  <c r="CF74" i="11" s="1"/>
  <c r="CH74" i="11" a="1"/>
  <c r="CH74" i="11" s="1"/>
  <c r="AL75" i="11" a="1"/>
  <c r="AL75" i="11" s="1"/>
  <c r="AN75" i="11" a="1"/>
  <c r="AN75" i="11" s="1"/>
  <c r="AP75" i="11" a="1"/>
  <c r="AP75" i="11" s="1"/>
  <c r="AR75" i="11" a="1"/>
  <c r="AR75" i="11" s="1"/>
  <c r="AT75" i="11" a="1"/>
  <c r="AT75" i="11" s="1"/>
  <c r="AV75" i="11" a="1"/>
  <c r="AV75" i="11" s="1"/>
  <c r="AX75" i="11" a="1"/>
  <c r="AX75" i="11" s="1"/>
  <c r="AZ75" i="11" a="1"/>
  <c r="AZ75" i="11" s="1"/>
  <c r="BB75" i="11" a="1"/>
  <c r="BB75" i="11" s="1"/>
  <c r="BD75" i="11" a="1"/>
  <c r="BD75" i="11" s="1"/>
  <c r="BF75" i="11" a="1"/>
  <c r="BF75" i="11" s="1"/>
  <c r="BH75" i="11" a="1"/>
  <c r="BH75" i="11" s="1"/>
  <c r="BJ75" i="11" a="1"/>
  <c r="BJ75" i="11" s="1"/>
  <c r="BL75" i="11" a="1"/>
  <c r="BL75" i="11" s="1"/>
  <c r="BN75" i="11" a="1"/>
  <c r="BN75" i="11" s="1"/>
  <c r="BP75" i="11" a="1"/>
  <c r="BP75" i="11" s="1"/>
  <c r="BR75" i="11" a="1"/>
  <c r="BR75" i="11" s="1"/>
  <c r="BT75" i="11" a="1"/>
  <c r="BT75" i="11" s="1"/>
  <c r="BV75" i="11" a="1"/>
  <c r="BV75" i="11" s="1"/>
  <c r="BX75" i="11" a="1"/>
  <c r="BX75" i="11" s="1"/>
  <c r="BZ75" i="11" a="1"/>
  <c r="BZ75" i="11" s="1"/>
  <c r="CB75" i="11" a="1"/>
  <c r="CB75" i="11" s="1"/>
  <c r="CD75" i="11" a="1"/>
  <c r="CD75" i="11" s="1"/>
  <c r="CF75" i="11" a="1"/>
  <c r="CF75" i="11" s="1"/>
  <c r="CH75" i="11" a="1"/>
  <c r="CH75" i="11" s="1"/>
  <c r="AL76" i="11" a="1"/>
  <c r="AL76" i="11" s="1"/>
  <c r="AN76" i="11" a="1"/>
  <c r="AN76" i="11" s="1"/>
  <c r="AP76" i="11" a="1"/>
  <c r="AP76" i="11" s="1"/>
  <c r="AR76" i="11" a="1"/>
  <c r="AR76" i="11" s="1"/>
  <c r="AT76" i="11" a="1"/>
  <c r="AT76" i="11" s="1"/>
  <c r="AV76" i="11" a="1"/>
  <c r="AV76" i="11" s="1"/>
  <c r="AX76" i="11" a="1"/>
  <c r="AX76" i="11" s="1"/>
  <c r="AZ76" i="11" a="1"/>
  <c r="AZ76" i="11" s="1"/>
  <c r="BB76" i="11" a="1"/>
  <c r="BB76" i="11" s="1"/>
  <c r="BD76" i="11" a="1"/>
  <c r="BD76" i="11" s="1"/>
  <c r="BF76" i="11" a="1"/>
  <c r="BF76" i="11" s="1"/>
  <c r="BH76" i="11" a="1"/>
  <c r="BH76" i="11" s="1"/>
  <c r="BJ76" i="11" a="1"/>
  <c r="BJ76" i="11" s="1"/>
  <c r="BL76" i="11" a="1"/>
  <c r="BL76" i="11" s="1"/>
  <c r="BN76" i="11" a="1"/>
  <c r="BN76" i="11" s="1"/>
  <c r="BP76" i="11" a="1"/>
  <c r="BP76" i="11" s="1"/>
  <c r="BR76" i="11" a="1"/>
  <c r="BR76" i="11" s="1"/>
  <c r="BT76" i="11" a="1"/>
  <c r="BT76" i="11" s="1"/>
  <c r="BV76" i="11" a="1"/>
  <c r="BV76" i="11" s="1"/>
  <c r="BX76" i="11" a="1"/>
  <c r="BX76" i="11" s="1"/>
  <c r="BZ76" i="11" a="1"/>
  <c r="BZ76" i="11" s="1"/>
  <c r="CB76" i="11" a="1"/>
  <c r="CB76" i="11" s="1"/>
  <c r="CD76" i="11" a="1"/>
  <c r="CD76" i="11" s="1"/>
  <c r="CF76" i="11" a="1"/>
  <c r="CF76" i="11" s="1"/>
  <c r="CH76" i="11" a="1"/>
  <c r="CH76" i="11" s="1"/>
  <c r="AL77" i="11" a="1"/>
  <c r="AL77" i="11" s="1"/>
  <c r="AN77" i="11" a="1"/>
  <c r="AN77" i="11" s="1"/>
  <c r="AP77" i="11" a="1"/>
  <c r="AP77" i="11" s="1"/>
  <c r="AR77" i="11" a="1"/>
  <c r="AR77" i="11" s="1"/>
  <c r="AT77" i="11" a="1"/>
  <c r="AT77" i="11" s="1"/>
  <c r="AV77" i="11" a="1"/>
  <c r="AV77" i="11" s="1"/>
  <c r="AX77" i="11" a="1"/>
  <c r="AX77" i="11" s="1"/>
  <c r="AZ77" i="11" a="1"/>
  <c r="AZ77" i="11" s="1"/>
  <c r="BB77" i="11" a="1"/>
  <c r="BB77" i="11" s="1"/>
  <c r="BD77" i="11" a="1"/>
  <c r="BD77" i="11" s="1"/>
  <c r="BF77" i="11" a="1"/>
  <c r="BF77" i="11" s="1"/>
  <c r="BH77" i="11" a="1"/>
  <c r="BH77" i="11" s="1"/>
  <c r="BJ77" i="11" a="1"/>
  <c r="BJ77" i="11" s="1"/>
  <c r="BL77" i="11" a="1"/>
  <c r="BL77" i="11" s="1"/>
  <c r="BN77" i="11" a="1"/>
  <c r="BN77" i="11" s="1"/>
  <c r="BP77" i="11" a="1"/>
  <c r="BP77" i="11" s="1"/>
  <c r="BR77" i="11" a="1"/>
  <c r="BR77" i="11" s="1"/>
  <c r="BT77" i="11" a="1"/>
  <c r="BT77" i="11" s="1"/>
  <c r="BV77" i="11" a="1"/>
  <c r="BV77" i="11" s="1"/>
  <c r="BX77" i="11" a="1"/>
  <c r="BX77" i="11" s="1"/>
  <c r="BZ77" i="11" a="1"/>
  <c r="BZ77" i="11" s="1"/>
  <c r="CB77" i="11" a="1"/>
  <c r="CB77" i="11" s="1"/>
  <c r="CD77" i="11" a="1"/>
  <c r="CD77" i="11" s="1"/>
  <c r="CF77" i="11" a="1"/>
  <c r="CF77" i="11" s="1"/>
  <c r="CH77" i="11" a="1"/>
  <c r="CH77" i="11" s="1"/>
  <c r="AL78" i="11" a="1"/>
  <c r="AL78" i="11" s="1"/>
  <c r="AN78" i="11" a="1"/>
  <c r="AN78" i="11" s="1"/>
  <c r="AP78" i="11" a="1"/>
  <c r="AP78" i="11" s="1"/>
  <c r="AR78" i="11" a="1"/>
  <c r="AR78" i="11" s="1"/>
  <c r="AT78" i="11" a="1"/>
  <c r="AT78" i="11" s="1"/>
  <c r="AV78" i="11" a="1"/>
  <c r="AV78" i="11" s="1"/>
  <c r="AX78" i="11" a="1"/>
  <c r="AX78" i="11" s="1"/>
  <c r="AZ78" i="11" a="1"/>
  <c r="AZ78" i="11" s="1"/>
  <c r="BB78" i="11" a="1"/>
  <c r="BB78" i="11" s="1"/>
  <c r="BD78" i="11" a="1"/>
  <c r="BD78" i="11" s="1"/>
  <c r="BF78" i="11" a="1"/>
  <c r="BF78" i="11" s="1"/>
  <c r="BH78" i="11" a="1"/>
  <c r="BH78" i="11" s="1"/>
  <c r="BJ78" i="11" a="1"/>
  <c r="BJ78" i="11" s="1"/>
  <c r="BL78" i="11" a="1"/>
  <c r="BL78" i="11" s="1"/>
  <c r="BN78" i="11" a="1"/>
  <c r="BN78" i="11" s="1"/>
  <c r="BP78" i="11" a="1"/>
  <c r="BP78" i="11" s="1"/>
  <c r="BR78" i="11" a="1"/>
  <c r="BR78" i="11" s="1"/>
  <c r="BT78" i="11" a="1"/>
  <c r="BT78" i="11" s="1"/>
  <c r="BV78" i="11" a="1"/>
  <c r="BV78" i="11" s="1"/>
  <c r="BX78" i="11" a="1"/>
  <c r="BX78" i="11" s="1"/>
  <c r="BZ78" i="11" a="1"/>
  <c r="BZ78" i="11" s="1"/>
  <c r="CB78" i="11" a="1"/>
  <c r="CB78" i="11" s="1"/>
  <c r="CD78" i="11" a="1"/>
  <c r="CD78" i="11" s="1"/>
  <c r="CF78" i="11" a="1"/>
  <c r="CF78" i="11" s="1"/>
  <c r="CH78" i="11" a="1"/>
  <c r="CH78" i="11" s="1"/>
  <c r="AL79" i="11" a="1"/>
  <c r="AL79" i="11" s="1"/>
  <c r="AN79" i="11" a="1"/>
  <c r="AN79" i="11" s="1"/>
  <c r="AP79" i="11" a="1"/>
  <c r="AP79" i="11" s="1"/>
  <c r="AR79" i="11" a="1"/>
  <c r="AR79" i="11" s="1"/>
  <c r="AT79" i="11" a="1"/>
  <c r="AT79" i="11" s="1"/>
  <c r="AV79" i="11" a="1"/>
  <c r="AV79" i="11" s="1"/>
  <c r="AX79" i="11" a="1"/>
  <c r="AX79" i="11" s="1"/>
  <c r="AZ79" i="11" a="1"/>
  <c r="AZ79" i="11" s="1"/>
  <c r="BB79" i="11" a="1"/>
  <c r="BB79" i="11" s="1"/>
  <c r="BD79" i="11" a="1"/>
  <c r="BD79" i="11" s="1"/>
  <c r="BF79" i="11" a="1"/>
  <c r="BF79" i="11" s="1"/>
  <c r="BH79" i="11" a="1"/>
  <c r="BH79" i="11" s="1"/>
  <c r="BJ79" i="11" a="1"/>
  <c r="BJ79" i="11" s="1"/>
  <c r="BL79" i="11" a="1"/>
  <c r="BL79" i="11" s="1"/>
  <c r="BN79" i="11" a="1"/>
  <c r="BN79" i="11" s="1"/>
  <c r="BP79" i="11" a="1"/>
  <c r="BP79" i="11" s="1"/>
  <c r="BR79" i="11" a="1"/>
  <c r="BR79" i="11" s="1"/>
  <c r="BT79" i="11" a="1"/>
  <c r="BT79" i="11" s="1"/>
  <c r="BV79" i="11" a="1"/>
  <c r="BV79" i="11" s="1"/>
  <c r="BX79" i="11" a="1"/>
  <c r="BX79" i="11" s="1"/>
  <c r="BZ79" i="11" a="1"/>
  <c r="BZ79" i="11" s="1"/>
  <c r="CB79" i="11" a="1"/>
  <c r="CB79" i="11" s="1"/>
  <c r="CD79" i="11" a="1"/>
  <c r="CD79" i="11" s="1"/>
  <c r="CF79" i="11" a="1"/>
  <c r="CF79" i="11" s="1"/>
  <c r="CH79" i="11" a="1"/>
  <c r="CH79" i="11" s="1"/>
  <c r="AL80" i="11" a="1"/>
  <c r="AL80" i="11" s="1"/>
  <c r="AN80" i="11" a="1"/>
  <c r="AN80" i="11" s="1"/>
  <c r="AP80" i="11" a="1"/>
  <c r="AP80" i="11" s="1"/>
  <c r="AR80" i="11" a="1"/>
  <c r="AR80" i="11" s="1"/>
  <c r="AT80" i="11" a="1"/>
  <c r="AT80" i="11" s="1"/>
  <c r="AV80" i="11" a="1"/>
  <c r="AV80" i="11" s="1"/>
  <c r="AX80" i="11" a="1"/>
  <c r="AX80" i="11" s="1"/>
  <c r="AZ80" i="11" a="1"/>
  <c r="AZ80" i="11" s="1"/>
  <c r="BB80" i="11" a="1"/>
  <c r="BB80" i="11" s="1"/>
  <c r="BD80" i="11" a="1"/>
  <c r="BD80" i="11" s="1"/>
  <c r="BF80" i="11" a="1"/>
  <c r="BF80" i="11" s="1"/>
  <c r="BH80" i="11" a="1"/>
  <c r="BH80" i="11" s="1"/>
  <c r="BJ80" i="11" a="1"/>
  <c r="BJ80" i="11" s="1"/>
  <c r="BL80" i="11" a="1"/>
  <c r="BL80" i="11" s="1"/>
  <c r="BN80" i="11" a="1"/>
  <c r="BN80" i="11" s="1"/>
  <c r="BP80" i="11" a="1"/>
  <c r="BP80" i="11" s="1"/>
  <c r="BR80" i="11" a="1"/>
  <c r="BR80" i="11" s="1"/>
  <c r="BT80" i="11" a="1"/>
  <c r="BT80" i="11" s="1"/>
  <c r="BV80" i="11" a="1"/>
  <c r="BV80" i="11" s="1"/>
  <c r="BX80" i="11" a="1"/>
  <c r="BX80" i="11" s="1"/>
  <c r="BZ80" i="11" a="1"/>
  <c r="BZ80" i="11" s="1"/>
  <c r="CB80" i="11" a="1"/>
  <c r="CB80" i="11" s="1"/>
  <c r="CD80" i="11" a="1"/>
  <c r="CD80" i="11" s="1"/>
  <c r="CF80" i="11" a="1"/>
  <c r="CF80" i="11" s="1"/>
  <c r="CH80" i="11" a="1"/>
  <c r="CH80" i="11" s="1"/>
  <c r="AL81" i="11" a="1"/>
  <c r="AL81" i="11" s="1"/>
  <c r="AN81" i="11" a="1"/>
  <c r="AN81" i="11" s="1"/>
  <c r="AP81" i="11" a="1"/>
  <c r="AP81" i="11" s="1"/>
  <c r="AR81" i="11" a="1"/>
  <c r="AR81" i="11" s="1"/>
  <c r="AT81" i="11" a="1"/>
  <c r="AT81" i="11" s="1"/>
  <c r="AV81" i="11" a="1"/>
  <c r="AV81" i="11" s="1"/>
  <c r="AX81" i="11" a="1"/>
  <c r="AX81" i="11" s="1"/>
  <c r="AZ81" i="11" a="1"/>
  <c r="AZ81" i="11" s="1"/>
  <c r="BB81" i="11" a="1"/>
  <c r="BB81" i="11" s="1"/>
  <c r="BD81" i="11" a="1"/>
  <c r="BD81" i="11" s="1"/>
  <c r="BF81" i="11" a="1"/>
  <c r="BF81" i="11" s="1"/>
  <c r="BH81" i="11" a="1"/>
  <c r="BH81" i="11" s="1"/>
  <c r="BJ81" i="11" a="1"/>
  <c r="BJ81" i="11" s="1"/>
  <c r="BL81" i="11" a="1"/>
  <c r="BL81" i="11" s="1"/>
  <c r="BN81" i="11" a="1"/>
  <c r="BN81" i="11" s="1"/>
  <c r="BP81" i="11" a="1"/>
  <c r="BP81" i="11" s="1"/>
  <c r="BR81" i="11" a="1"/>
  <c r="BR81" i="11" s="1"/>
  <c r="BT81" i="11" a="1"/>
  <c r="BT81" i="11" s="1"/>
  <c r="BV81" i="11" a="1"/>
  <c r="BV81" i="11" s="1"/>
  <c r="BX81" i="11" a="1"/>
  <c r="BX81" i="11" s="1"/>
  <c r="BZ81" i="11" a="1"/>
  <c r="BZ81" i="11" s="1"/>
  <c r="CB81" i="11" a="1"/>
  <c r="CB81" i="11" s="1"/>
  <c r="CD81" i="11" a="1"/>
  <c r="CD81" i="11" s="1"/>
  <c r="CF81" i="11" a="1"/>
  <c r="CF81" i="11" s="1"/>
  <c r="CH81" i="11" a="1"/>
  <c r="CH81" i="11" s="1"/>
  <c r="AL82" i="11" a="1"/>
  <c r="AL82" i="11" s="1"/>
  <c r="AN82" i="11" a="1"/>
  <c r="AN82" i="11" s="1"/>
  <c r="AP82" i="11" a="1"/>
  <c r="AP82" i="11" s="1"/>
  <c r="AR82" i="11" a="1"/>
  <c r="AR82" i="11" s="1"/>
  <c r="AT82" i="11" a="1"/>
  <c r="AT82" i="11" s="1"/>
  <c r="AV82" i="11" a="1"/>
  <c r="AV82" i="11" s="1"/>
  <c r="AX82" i="11" a="1"/>
  <c r="AX82" i="11" s="1"/>
  <c r="AZ82" i="11" a="1"/>
  <c r="AZ82" i="11" s="1"/>
  <c r="BB82" i="11" a="1"/>
  <c r="BB82" i="11" s="1"/>
  <c r="BD82" i="11" a="1"/>
  <c r="BD82" i="11" s="1"/>
  <c r="BF82" i="11" a="1"/>
  <c r="BF82" i="11" s="1"/>
  <c r="BH82" i="11" a="1"/>
  <c r="BH82" i="11" s="1"/>
  <c r="BJ82" i="11" a="1"/>
  <c r="BJ82" i="11" s="1"/>
  <c r="BL82" i="11" a="1"/>
  <c r="BL82" i="11" s="1"/>
  <c r="BN82" i="11" a="1"/>
  <c r="BN82" i="11" s="1"/>
  <c r="BP82" i="11" a="1"/>
  <c r="BP82" i="11" s="1"/>
  <c r="BR82" i="11" a="1"/>
  <c r="BR82" i="11" s="1"/>
  <c r="BT82" i="11" a="1"/>
  <c r="BT82" i="11" s="1"/>
  <c r="BV82" i="11" a="1"/>
  <c r="BV82" i="11" s="1"/>
  <c r="BX82" i="11" a="1"/>
  <c r="BX82" i="11" s="1"/>
  <c r="BZ82" i="11" a="1"/>
  <c r="BZ82" i="11" s="1"/>
  <c r="CB82" i="11" a="1"/>
  <c r="CB82" i="11" s="1"/>
  <c r="CD82" i="11" a="1"/>
  <c r="CD82" i="11" s="1"/>
  <c r="CF82" i="11" a="1"/>
  <c r="CF82" i="11" s="1"/>
  <c r="CH82" i="11" a="1"/>
  <c r="CH82" i="11" s="1"/>
  <c r="AL83" i="11" a="1"/>
  <c r="AL83" i="11" s="1"/>
  <c r="AN83" i="11" a="1"/>
  <c r="AN83" i="11" s="1"/>
  <c r="AP83" i="11" a="1"/>
  <c r="AP83" i="11" s="1"/>
  <c r="AR83" i="11" a="1"/>
  <c r="AR83" i="11" s="1"/>
  <c r="AT83" i="11" a="1"/>
  <c r="AT83" i="11" s="1"/>
  <c r="AV83" i="11" a="1"/>
  <c r="AV83" i="11" s="1"/>
  <c r="AX83" i="11" a="1"/>
  <c r="AX83" i="11" s="1"/>
  <c r="AZ83" i="11" a="1"/>
  <c r="AZ83" i="11" s="1"/>
  <c r="BB83" i="11" a="1"/>
  <c r="BB83" i="11" s="1"/>
  <c r="BD83" i="11" a="1"/>
  <c r="BD83" i="11" s="1"/>
  <c r="BF83" i="11" a="1"/>
  <c r="BF83" i="11" s="1"/>
  <c r="BH83" i="11" a="1"/>
  <c r="BH83" i="11" s="1"/>
  <c r="BJ83" i="11" a="1"/>
  <c r="BJ83" i="11" s="1"/>
  <c r="BL83" i="11" a="1"/>
  <c r="BL83" i="11" s="1"/>
  <c r="BN83" i="11" a="1"/>
  <c r="BN83" i="11" s="1"/>
  <c r="BP83" i="11" a="1"/>
  <c r="BP83" i="11" s="1"/>
  <c r="BR83" i="11" a="1"/>
  <c r="BR83" i="11" s="1"/>
  <c r="BT83" i="11" a="1"/>
  <c r="BT83" i="11" s="1"/>
  <c r="BV83" i="11" a="1"/>
  <c r="BV83" i="11" s="1"/>
  <c r="BX83" i="11" a="1"/>
  <c r="BX83" i="11" s="1"/>
  <c r="BZ83" i="11" a="1"/>
  <c r="BZ83" i="11" s="1"/>
  <c r="CB83" i="11" a="1"/>
  <c r="CB83" i="11" s="1"/>
  <c r="CD83" i="11" a="1"/>
  <c r="CD83" i="11" s="1"/>
  <c r="CF83" i="11" a="1"/>
  <c r="CF83" i="11" s="1"/>
  <c r="CH83" i="11" a="1"/>
  <c r="CH83" i="11" s="1"/>
  <c r="AL84" i="11" a="1"/>
  <c r="AL84" i="11" s="1"/>
  <c r="AN84" i="11" a="1"/>
  <c r="AN84" i="11" s="1"/>
  <c r="AP84" i="11" a="1"/>
  <c r="AP84" i="11" s="1"/>
  <c r="AR84" i="11" a="1"/>
  <c r="AR84" i="11" s="1"/>
  <c r="AT84" i="11" a="1"/>
  <c r="AT84" i="11" s="1"/>
  <c r="AV84" i="11" a="1"/>
  <c r="AV84" i="11" s="1"/>
  <c r="AX84" i="11" a="1"/>
  <c r="AX84" i="11" s="1"/>
  <c r="AZ84" i="11" a="1"/>
  <c r="AZ84" i="11" s="1"/>
  <c r="BB84" i="11" a="1"/>
  <c r="BB84" i="11" s="1"/>
  <c r="BD84" i="11" a="1"/>
  <c r="BD84" i="11" s="1"/>
  <c r="BF84" i="11" a="1"/>
  <c r="BF84" i="11" s="1"/>
  <c r="BH84" i="11" a="1"/>
  <c r="BH84" i="11" s="1"/>
  <c r="BJ84" i="11" a="1"/>
  <c r="BJ84" i="11" s="1"/>
  <c r="BL84" i="11" a="1"/>
  <c r="BL84" i="11" s="1"/>
  <c r="BN84" i="11" a="1"/>
  <c r="BN84" i="11" s="1"/>
  <c r="BP84" i="11" a="1"/>
  <c r="BP84" i="11" s="1"/>
  <c r="BR84" i="11" a="1"/>
  <c r="BR84" i="11" s="1"/>
  <c r="BT84" i="11" a="1"/>
  <c r="BT84" i="11" s="1"/>
  <c r="BV84" i="11" a="1"/>
  <c r="BV84" i="11" s="1"/>
  <c r="BX84" i="11" a="1"/>
  <c r="BX84" i="11" s="1"/>
  <c r="BZ84" i="11" a="1"/>
  <c r="BZ84" i="11" s="1"/>
  <c r="CB84" i="11" a="1"/>
  <c r="CB84" i="11" s="1"/>
  <c r="CD84" i="11" a="1"/>
  <c r="CD84" i="11" s="1"/>
  <c r="CF84" i="11" a="1"/>
  <c r="CF84" i="11" s="1"/>
  <c r="CH84" i="11" a="1"/>
  <c r="CH84" i="11" s="1"/>
  <c r="AL85" i="11" a="1"/>
  <c r="AL85" i="11" s="1"/>
  <c r="AN85" i="11" a="1"/>
  <c r="AN85" i="11" s="1"/>
  <c r="AP85" i="11" a="1"/>
  <c r="AP85" i="11" s="1"/>
  <c r="AR85" i="11" a="1"/>
  <c r="AR85" i="11" s="1"/>
  <c r="AT85" i="11" a="1"/>
  <c r="AT85" i="11" s="1"/>
  <c r="AV85" i="11" a="1"/>
  <c r="AV85" i="11" s="1"/>
  <c r="AX85" i="11" a="1"/>
  <c r="AX85" i="11" s="1"/>
  <c r="AZ85" i="11" a="1"/>
  <c r="AZ85" i="11" s="1"/>
  <c r="BB85" i="11" a="1"/>
  <c r="BB85" i="11" s="1"/>
  <c r="BD85" i="11" a="1"/>
  <c r="BD85" i="11" s="1"/>
  <c r="BF85" i="11" a="1"/>
  <c r="BF85" i="11" s="1"/>
  <c r="BH85" i="11" a="1"/>
  <c r="BH85" i="11" s="1"/>
  <c r="BJ85" i="11" a="1"/>
  <c r="BJ85" i="11" s="1"/>
  <c r="BL85" i="11" a="1"/>
  <c r="BL85" i="11" s="1"/>
  <c r="BN85" i="11" a="1"/>
  <c r="BN85" i="11" s="1"/>
  <c r="BP85" i="11" a="1"/>
  <c r="BP85" i="11" s="1"/>
  <c r="BR85" i="11" a="1"/>
  <c r="BR85" i="11" s="1"/>
  <c r="BT85" i="11" a="1"/>
  <c r="BT85" i="11" s="1"/>
  <c r="BV85" i="11" a="1"/>
  <c r="BV85" i="11" s="1"/>
  <c r="BX85" i="11" a="1"/>
  <c r="BX85" i="11" s="1"/>
  <c r="BZ85" i="11" a="1"/>
  <c r="BZ85" i="11" s="1"/>
  <c r="CB85" i="11" a="1"/>
  <c r="CB85" i="11" s="1"/>
  <c r="CD85" i="11" a="1"/>
  <c r="CD85" i="11" s="1"/>
  <c r="CF85" i="11" a="1"/>
  <c r="CF85" i="11" s="1"/>
  <c r="CH85" i="11" a="1"/>
  <c r="CH85" i="11" s="1"/>
  <c r="AL86" i="11" a="1"/>
  <c r="AL86" i="11" s="1"/>
  <c r="AN86" i="11" a="1"/>
  <c r="AN86" i="11" s="1"/>
  <c r="AP86" i="11" a="1"/>
  <c r="AP86" i="11" s="1"/>
  <c r="AR86" i="11" a="1"/>
  <c r="AR86" i="11" s="1"/>
  <c r="AT86" i="11" a="1"/>
  <c r="AT86" i="11" s="1"/>
  <c r="AV86" i="11" a="1"/>
  <c r="AV86" i="11" s="1"/>
  <c r="AX86" i="11" a="1"/>
  <c r="AX86" i="11" s="1"/>
  <c r="AZ86" i="11" a="1"/>
  <c r="AZ86" i="11" s="1"/>
  <c r="BB86" i="11" a="1"/>
  <c r="BB86" i="11" s="1"/>
  <c r="BD86" i="11" a="1"/>
  <c r="BD86" i="11" s="1"/>
  <c r="BF86" i="11" a="1"/>
  <c r="BF86" i="11" s="1"/>
  <c r="BH86" i="11" a="1"/>
  <c r="BH86" i="11" s="1"/>
  <c r="BJ86" i="11" a="1"/>
  <c r="BJ86" i="11" s="1"/>
  <c r="BL86" i="11" a="1"/>
  <c r="BL86" i="11" s="1"/>
  <c r="BN86" i="11" a="1"/>
  <c r="BN86" i="11" s="1"/>
  <c r="BP86" i="11" a="1"/>
  <c r="BP86" i="11" s="1"/>
  <c r="BR86" i="11" a="1"/>
  <c r="BR86" i="11" s="1"/>
  <c r="BT86" i="11" a="1"/>
  <c r="BT86" i="11" s="1"/>
  <c r="BV86" i="11" a="1"/>
  <c r="BV86" i="11" s="1"/>
  <c r="BX86" i="11" a="1"/>
  <c r="BX86" i="11" s="1"/>
  <c r="BZ86" i="11" a="1"/>
  <c r="BZ86" i="11" s="1"/>
  <c r="CB86" i="11" a="1"/>
  <c r="CB86" i="11" s="1"/>
  <c r="CD86" i="11" a="1"/>
  <c r="CD86" i="11" s="1"/>
  <c r="CF86" i="11" a="1"/>
  <c r="CF86" i="11" s="1"/>
  <c r="CH86" i="11" a="1"/>
  <c r="CH86" i="11" s="1"/>
  <c r="AL87" i="11" a="1"/>
  <c r="AL87" i="11" s="1"/>
  <c r="AN87" i="11" a="1"/>
  <c r="AN87" i="11" s="1"/>
  <c r="AP87" i="11" a="1"/>
  <c r="AP87" i="11" s="1"/>
  <c r="AR87" i="11" a="1"/>
  <c r="AR87" i="11" s="1"/>
  <c r="AT87" i="11" a="1"/>
  <c r="AT87" i="11" s="1"/>
  <c r="AV87" i="11" a="1"/>
  <c r="AV87" i="11" s="1"/>
  <c r="AX87" i="11" a="1"/>
  <c r="AX87" i="11" s="1"/>
  <c r="AZ87" i="11" a="1"/>
  <c r="AZ87" i="11" s="1"/>
  <c r="BB87" i="11" a="1"/>
  <c r="BB87" i="11" s="1"/>
  <c r="BD87" i="11" a="1"/>
  <c r="BD87" i="11" s="1"/>
  <c r="BF87" i="11" a="1"/>
  <c r="BF87" i="11" s="1"/>
  <c r="BH87" i="11" a="1"/>
  <c r="BH87" i="11" s="1"/>
  <c r="BJ87" i="11" a="1"/>
  <c r="BJ87" i="11" s="1"/>
  <c r="BL87" i="11" a="1"/>
  <c r="BL87" i="11" s="1"/>
  <c r="BN87" i="11" a="1"/>
  <c r="BN87" i="11" s="1"/>
  <c r="BP87" i="11" a="1"/>
  <c r="BP87" i="11" s="1"/>
  <c r="BR87" i="11" a="1"/>
  <c r="BR87" i="11" s="1"/>
  <c r="BT87" i="11" a="1"/>
  <c r="BT87" i="11" s="1"/>
  <c r="BV87" i="11" a="1"/>
  <c r="BV87" i="11" s="1"/>
  <c r="BX87" i="11" a="1"/>
  <c r="BX87" i="11" s="1"/>
  <c r="BZ87" i="11" a="1"/>
  <c r="BZ87" i="11" s="1"/>
  <c r="CB87" i="11" a="1"/>
  <c r="CB87" i="11" s="1"/>
  <c r="CD87" i="11" a="1"/>
  <c r="CD87" i="11" s="1"/>
  <c r="CF87" i="11" a="1"/>
  <c r="CF87" i="11" s="1"/>
  <c r="CH87" i="11" a="1"/>
  <c r="CH87" i="11" s="1"/>
  <c r="AL88" i="11" a="1"/>
  <c r="AL88" i="11" s="1"/>
  <c r="AN88" i="11" a="1"/>
  <c r="AN88" i="11" s="1"/>
  <c r="AP88" i="11" a="1"/>
  <c r="AP88" i="11" s="1"/>
  <c r="AR88" i="11" a="1"/>
  <c r="AR88" i="11" s="1"/>
  <c r="AT88" i="11" a="1"/>
  <c r="AT88" i="11" s="1"/>
  <c r="AV88" i="11" a="1"/>
  <c r="AV88" i="11" s="1"/>
  <c r="AX88" i="11" a="1"/>
  <c r="AX88" i="11" s="1"/>
  <c r="AZ88" i="11" a="1"/>
  <c r="AZ88" i="11" s="1"/>
  <c r="BB88" i="11" a="1"/>
  <c r="BB88" i="11" s="1"/>
  <c r="BD88" i="11" a="1"/>
  <c r="BD88" i="11" s="1"/>
  <c r="BF88" i="11" a="1"/>
  <c r="BF88" i="11" s="1"/>
  <c r="BH88" i="11" a="1"/>
  <c r="BH88" i="11" s="1"/>
  <c r="BJ88" i="11" a="1"/>
  <c r="BJ88" i="11" s="1"/>
  <c r="BL88" i="11" a="1"/>
  <c r="BL88" i="11" s="1"/>
  <c r="BN88" i="11" a="1"/>
  <c r="BN88" i="11" s="1"/>
  <c r="BP88" i="11" a="1"/>
  <c r="BP88" i="11" s="1"/>
  <c r="BR88" i="11" a="1"/>
  <c r="BR88" i="11" s="1"/>
  <c r="BT88" i="11" a="1"/>
  <c r="BT88" i="11" s="1"/>
  <c r="BV88" i="11" a="1"/>
  <c r="BV88" i="11" s="1"/>
  <c r="BX88" i="11" a="1"/>
  <c r="BX88" i="11" s="1"/>
  <c r="BZ88" i="11" a="1"/>
  <c r="BZ88" i="11" s="1"/>
  <c r="CB88" i="11" a="1"/>
  <c r="CB88" i="11" s="1"/>
  <c r="CD88" i="11" a="1"/>
  <c r="CD88" i="11" s="1"/>
  <c r="CF88" i="11" a="1"/>
  <c r="CF88" i="11" s="1"/>
  <c r="CH88" i="11" a="1"/>
  <c r="CH88" i="11" s="1"/>
  <c r="AL89" i="11" a="1"/>
  <c r="AL89" i="11" s="1"/>
  <c r="AN89" i="11" a="1"/>
  <c r="AN89" i="11" s="1"/>
  <c r="AP89" i="11" a="1"/>
  <c r="AP89" i="11" s="1"/>
  <c r="AR89" i="11" a="1"/>
  <c r="AR89" i="11" s="1"/>
  <c r="AT89" i="11" a="1"/>
  <c r="AT89" i="11" s="1"/>
  <c r="AV89" i="11" a="1"/>
  <c r="AV89" i="11" s="1"/>
  <c r="AX89" i="11" a="1"/>
  <c r="AX89" i="11" s="1"/>
  <c r="AZ89" i="11" a="1"/>
  <c r="AZ89" i="11" s="1"/>
  <c r="BB89" i="11" a="1"/>
  <c r="BB89" i="11" s="1"/>
  <c r="BD89" i="11" a="1"/>
  <c r="BD89" i="11" s="1"/>
  <c r="BF89" i="11" a="1"/>
  <c r="BF89" i="11" s="1"/>
  <c r="BH89" i="11" a="1"/>
  <c r="BH89" i="11" s="1"/>
  <c r="BJ89" i="11" a="1"/>
  <c r="BJ89" i="11" s="1"/>
  <c r="BL89" i="11" a="1"/>
  <c r="BL89" i="11" s="1"/>
  <c r="BN89" i="11" a="1"/>
  <c r="BN89" i="11" s="1"/>
  <c r="BP89" i="11" a="1"/>
  <c r="BP89" i="11" s="1"/>
  <c r="BR89" i="11" a="1"/>
  <c r="BR89" i="11" s="1"/>
  <c r="BT89" i="11" a="1"/>
  <c r="BT89" i="11" s="1"/>
  <c r="BV89" i="11" a="1"/>
  <c r="BV89" i="11" s="1"/>
  <c r="BX89" i="11" a="1"/>
  <c r="BX89" i="11" s="1"/>
  <c r="BZ89" i="11" a="1"/>
  <c r="BZ89" i="11" s="1"/>
  <c r="CB89" i="11" a="1"/>
  <c r="CB89" i="11" s="1"/>
  <c r="CD89" i="11" a="1"/>
  <c r="CD89" i="11" s="1"/>
  <c r="CF89" i="11" a="1"/>
  <c r="CF89" i="11" s="1"/>
  <c r="CH89" i="11" a="1"/>
  <c r="CH89" i="11" s="1"/>
  <c r="AL90" i="11" a="1"/>
  <c r="AL90" i="11" s="1"/>
  <c r="AN90" i="11" a="1"/>
  <c r="AN90" i="11" s="1"/>
  <c r="AP90" i="11" a="1"/>
  <c r="AP90" i="11" s="1"/>
  <c r="AR90" i="11" a="1"/>
  <c r="AR90" i="11" s="1"/>
  <c r="AT90" i="11" a="1"/>
  <c r="AT90" i="11" s="1"/>
  <c r="AV90" i="11" a="1"/>
  <c r="AV90" i="11" s="1"/>
  <c r="AX90" i="11" a="1"/>
  <c r="AX90" i="11" s="1"/>
  <c r="AZ90" i="11" a="1"/>
  <c r="AZ90" i="11" s="1"/>
  <c r="BB90" i="11" a="1"/>
  <c r="BB90" i="11" s="1"/>
  <c r="BD90" i="11" a="1"/>
  <c r="BD90" i="11" s="1"/>
  <c r="BF90" i="11" a="1"/>
  <c r="BF90" i="11" s="1"/>
  <c r="BH90" i="11" a="1"/>
  <c r="BH90" i="11" s="1"/>
  <c r="BJ90" i="11" a="1"/>
  <c r="BJ90" i="11" s="1"/>
  <c r="BL90" i="11" a="1"/>
  <c r="BL90" i="11" s="1"/>
  <c r="BN90" i="11" a="1"/>
  <c r="BN90" i="11" s="1"/>
  <c r="BP90" i="11" a="1"/>
  <c r="BP90" i="11" s="1"/>
  <c r="BR90" i="11" a="1"/>
  <c r="BR90" i="11" s="1"/>
  <c r="BT90" i="11" a="1"/>
  <c r="BT90" i="11" s="1"/>
  <c r="BV90" i="11" a="1"/>
  <c r="BV90" i="11" s="1"/>
  <c r="BX90" i="11" a="1"/>
  <c r="BX90" i="11" s="1"/>
  <c r="BZ90" i="11" a="1"/>
  <c r="BZ90" i="11" s="1"/>
  <c r="CB90" i="11" a="1"/>
  <c r="CB90" i="11" s="1"/>
  <c r="CD90" i="11" a="1"/>
  <c r="CD90" i="11" s="1"/>
  <c r="CF90" i="11" a="1"/>
  <c r="CF90" i="11" s="1"/>
  <c r="CH90" i="11" a="1"/>
  <c r="CH90" i="11" s="1"/>
  <c r="AL91" i="11" a="1"/>
  <c r="AL91" i="11" s="1"/>
  <c r="AN91" i="11" a="1"/>
  <c r="AN91" i="11" s="1"/>
  <c r="AP91" i="11" a="1"/>
  <c r="AP91" i="11" s="1"/>
  <c r="AR91" i="11" a="1"/>
  <c r="AR91" i="11" s="1"/>
  <c r="AT91" i="11" a="1"/>
  <c r="AT91" i="11" s="1"/>
  <c r="AV91" i="11" a="1"/>
  <c r="AV91" i="11" s="1"/>
  <c r="AX91" i="11" a="1"/>
  <c r="AX91" i="11" s="1"/>
  <c r="AZ91" i="11" a="1"/>
  <c r="AZ91" i="11" s="1"/>
  <c r="BB91" i="11" a="1"/>
  <c r="BB91" i="11" s="1"/>
  <c r="BD91" i="11" a="1"/>
  <c r="BD91" i="11" s="1"/>
  <c r="BF91" i="11" a="1"/>
  <c r="BF91" i="11" s="1"/>
  <c r="BH91" i="11" a="1"/>
  <c r="BH91" i="11" s="1"/>
  <c r="BJ91" i="11" a="1"/>
  <c r="BJ91" i="11" s="1"/>
  <c r="BL91" i="11" a="1"/>
  <c r="BL91" i="11" s="1"/>
  <c r="BN91" i="11" a="1"/>
  <c r="BN91" i="11" s="1"/>
  <c r="BP91" i="11" a="1"/>
  <c r="BP91" i="11" s="1"/>
  <c r="BR91" i="11" a="1"/>
  <c r="BR91" i="11" s="1"/>
  <c r="BT91" i="11" a="1"/>
  <c r="BT91" i="11" s="1"/>
  <c r="BV91" i="11" a="1"/>
  <c r="BV91" i="11" s="1"/>
  <c r="BX91" i="11" a="1"/>
  <c r="BX91" i="11" s="1"/>
  <c r="BZ91" i="11" a="1"/>
  <c r="BZ91" i="11" s="1"/>
  <c r="CB91" i="11" a="1"/>
  <c r="CB91" i="11" s="1"/>
  <c r="CD91" i="11" a="1"/>
  <c r="CD91" i="11" s="1"/>
  <c r="CF91" i="11" a="1"/>
  <c r="CF91" i="11" s="1"/>
  <c r="CH91" i="11" a="1"/>
  <c r="CH91" i="11" s="1"/>
  <c r="AL92" i="11" a="1"/>
  <c r="AL92" i="11" s="1"/>
  <c r="AN92" i="11" a="1"/>
  <c r="AN92" i="11" s="1"/>
  <c r="AP92" i="11" a="1"/>
  <c r="AP92" i="11" s="1"/>
  <c r="AR92" i="11" a="1"/>
  <c r="AR92" i="11" s="1"/>
  <c r="AT92" i="11" a="1"/>
  <c r="AT92" i="11" s="1"/>
  <c r="AV92" i="11" a="1"/>
  <c r="AV92" i="11" s="1"/>
  <c r="AX92" i="11" a="1"/>
  <c r="AX92" i="11" s="1"/>
  <c r="AZ92" i="11" a="1"/>
  <c r="AZ92" i="11" s="1"/>
  <c r="BB92" i="11" a="1"/>
  <c r="BB92" i="11" s="1"/>
  <c r="BD92" i="11" a="1"/>
  <c r="BD92" i="11" s="1"/>
  <c r="BF92" i="11" a="1"/>
  <c r="BF92" i="11" s="1"/>
  <c r="BH92" i="11" a="1"/>
  <c r="BH92" i="11" s="1"/>
  <c r="BJ92" i="11" a="1"/>
  <c r="BJ92" i="11" s="1"/>
  <c r="BL92" i="11" a="1"/>
  <c r="BL92" i="11" s="1"/>
  <c r="BN92" i="11" a="1"/>
  <c r="BN92" i="11" s="1"/>
  <c r="BP92" i="11" a="1"/>
  <c r="BP92" i="11" s="1"/>
  <c r="BR92" i="11" a="1"/>
  <c r="BR92" i="11" s="1"/>
  <c r="BT92" i="11" a="1"/>
  <c r="BT92" i="11" s="1"/>
  <c r="BV92" i="11" a="1"/>
  <c r="BV92" i="11" s="1"/>
  <c r="BX92" i="11" a="1"/>
  <c r="BX92" i="11" s="1"/>
  <c r="BZ92" i="11" a="1"/>
  <c r="BZ92" i="11" s="1"/>
  <c r="CB92" i="11" a="1"/>
  <c r="CB92" i="11" s="1"/>
  <c r="CD92" i="11" a="1"/>
  <c r="CD92" i="11" s="1"/>
  <c r="CF92" i="11" a="1"/>
  <c r="CF92" i="11" s="1"/>
  <c r="CH92" i="11" a="1"/>
  <c r="CH92" i="11" s="1"/>
  <c r="AL93" i="11" a="1"/>
  <c r="AL93" i="11" s="1"/>
  <c r="AN93" i="11" a="1"/>
  <c r="AN93" i="11" s="1"/>
  <c r="AP93" i="11" a="1"/>
  <c r="AP93" i="11" s="1"/>
  <c r="AR93" i="11" a="1"/>
  <c r="AR93" i="11" s="1"/>
  <c r="AT93" i="11" a="1"/>
  <c r="AT93" i="11" s="1"/>
  <c r="AV93" i="11" a="1"/>
  <c r="AV93" i="11" s="1"/>
  <c r="AX93" i="11" a="1"/>
  <c r="AX93" i="11" s="1"/>
  <c r="AZ93" i="11" a="1"/>
  <c r="AZ93" i="11" s="1"/>
  <c r="BB93" i="11" a="1"/>
  <c r="BB93" i="11" s="1"/>
  <c r="BD93" i="11" a="1"/>
  <c r="BD93" i="11" s="1"/>
  <c r="BF93" i="11" a="1"/>
  <c r="BF93" i="11" s="1"/>
  <c r="BH93" i="11" a="1"/>
  <c r="BH93" i="11" s="1"/>
  <c r="BJ93" i="11" a="1"/>
  <c r="BJ93" i="11" s="1"/>
  <c r="BL93" i="11" a="1"/>
  <c r="BL93" i="11" s="1"/>
  <c r="BN93" i="11" a="1"/>
  <c r="BN93" i="11" s="1"/>
  <c r="BP93" i="11" a="1"/>
  <c r="BP93" i="11" s="1"/>
  <c r="BR93" i="11" a="1"/>
  <c r="BR93" i="11" s="1"/>
  <c r="BT93" i="11" a="1"/>
  <c r="BT93" i="11" s="1"/>
  <c r="BV93" i="11" a="1"/>
  <c r="BV93" i="11" s="1"/>
  <c r="BX93" i="11" a="1"/>
  <c r="BX93" i="11" s="1"/>
  <c r="BZ93" i="11" a="1"/>
  <c r="BZ93" i="11" s="1"/>
  <c r="CB93" i="11" a="1"/>
  <c r="CB93" i="11" s="1"/>
  <c r="CD93" i="11" a="1"/>
  <c r="CD93" i="11" s="1"/>
  <c r="CF93" i="11" a="1"/>
  <c r="CF93" i="11" s="1"/>
  <c r="CH93" i="11" a="1"/>
  <c r="CH93" i="11" s="1"/>
  <c r="AL94" i="11" a="1"/>
  <c r="AL94" i="11" s="1"/>
  <c r="AN94" i="11" a="1"/>
  <c r="AN94" i="11" s="1"/>
  <c r="AP94" i="11" a="1"/>
  <c r="AP94" i="11" s="1"/>
  <c r="AR94" i="11" a="1"/>
  <c r="AR94" i="11" s="1"/>
  <c r="AT94" i="11" a="1"/>
  <c r="AT94" i="11" s="1"/>
  <c r="AV94" i="11" a="1"/>
  <c r="AV94" i="11" s="1"/>
  <c r="AX94" i="11" a="1"/>
  <c r="AX94" i="11" s="1"/>
  <c r="AZ94" i="11" a="1"/>
  <c r="AZ94" i="11" s="1"/>
  <c r="BB94" i="11" a="1"/>
  <c r="BB94" i="11" s="1"/>
  <c r="BD94" i="11" a="1"/>
  <c r="BD94" i="11" s="1"/>
  <c r="BF94" i="11" a="1"/>
  <c r="BF94" i="11" s="1"/>
  <c r="BH94" i="11" a="1"/>
  <c r="BH94" i="11" s="1"/>
  <c r="BJ94" i="11" a="1"/>
  <c r="BJ94" i="11" s="1"/>
  <c r="BL94" i="11" a="1"/>
  <c r="BL94" i="11" s="1"/>
  <c r="BN94" i="11" a="1"/>
  <c r="BN94" i="11" s="1"/>
  <c r="BP94" i="11" a="1"/>
  <c r="BP94" i="11" s="1"/>
  <c r="BR94" i="11" a="1"/>
  <c r="BR94" i="11" s="1"/>
  <c r="BT94" i="11" a="1"/>
  <c r="BT94" i="11" s="1"/>
  <c r="BV94" i="11" a="1"/>
  <c r="BV94" i="11" s="1"/>
  <c r="BX94" i="11" a="1"/>
  <c r="BX94" i="11" s="1"/>
  <c r="BZ94" i="11" a="1"/>
  <c r="BZ94" i="11" s="1"/>
  <c r="CB94" i="11" a="1"/>
  <c r="CB94" i="11" s="1"/>
  <c r="CD94" i="11" a="1"/>
  <c r="CD94" i="11" s="1"/>
  <c r="CF94" i="11" a="1"/>
  <c r="CF94" i="11" s="1"/>
  <c r="CH94" i="11" a="1"/>
  <c r="CH94" i="11" s="1"/>
  <c r="AL95" i="11" a="1"/>
  <c r="AL95" i="11" s="1"/>
  <c r="AN95" i="11" a="1"/>
  <c r="AN95" i="11" s="1"/>
  <c r="AP95" i="11" a="1"/>
  <c r="AP95" i="11" s="1"/>
  <c r="AR95" i="11" a="1"/>
  <c r="AR95" i="11" s="1"/>
  <c r="AT95" i="11" a="1"/>
  <c r="AT95" i="11" s="1"/>
  <c r="AV95" i="11" a="1"/>
  <c r="AV95" i="11" s="1"/>
  <c r="AX95" i="11" a="1"/>
  <c r="AX95" i="11" s="1"/>
  <c r="AZ95" i="11" a="1"/>
  <c r="AZ95" i="11" s="1"/>
  <c r="BB95" i="11" a="1"/>
  <c r="BB95" i="11" s="1"/>
  <c r="BD95" i="11" a="1"/>
  <c r="BD95" i="11" s="1"/>
  <c r="BF95" i="11" a="1"/>
  <c r="BF95" i="11" s="1"/>
  <c r="BH95" i="11" a="1"/>
  <c r="BH95" i="11" s="1"/>
  <c r="BJ95" i="11" a="1"/>
  <c r="BJ95" i="11" s="1"/>
  <c r="BL95" i="11" a="1"/>
  <c r="BL95" i="11" s="1"/>
  <c r="BN95" i="11" a="1"/>
  <c r="BN95" i="11" s="1"/>
  <c r="BP95" i="11" a="1"/>
  <c r="BP95" i="11" s="1"/>
  <c r="BR95" i="11" a="1"/>
  <c r="BR95" i="11" s="1"/>
  <c r="BT95" i="11" a="1"/>
  <c r="BT95" i="11" s="1"/>
  <c r="BV95" i="11" a="1"/>
  <c r="BV95" i="11" s="1"/>
  <c r="BX95" i="11" a="1"/>
  <c r="BX95" i="11" s="1"/>
  <c r="BZ95" i="11" a="1"/>
  <c r="BZ95" i="11" s="1"/>
  <c r="CB95" i="11" a="1"/>
  <c r="CB95" i="11" s="1"/>
  <c r="CD95" i="11" a="1"/>
  <c r="CD95" i="11" s="1"/>
  <c r="CF95" i="11" a="1"/>
  <c r="CF95" i="11" s="1"/>
  <c r="CH95" i="11" a="1"/>
  <c r="CH95" i="11" s="1"/>
  <c r="AL96" i="11" a="1"/>
  <c r="AL96" i="11" s="1"/>
  <c r="AN96" i="11" a="1"/>
  <c r="AN96" i="11" s="1"/>
  <c r="AP96" i="11" a="1"/>
  <c r="AP96" i="11" s="1"/>
  <c r="AR96" i="11" a="1"/>
  <c r="AR96" i="11" s="1"/>
  <c r="AT96" i="11" a="1"/>
  <c r="AT96" i="11" s="1"/>
  <c r="AV96" i="11" a="1"/>
  <c r="AV96" i="11" s="1"/>
  <c r="AX96" i="11" a="1"/>
  <c r="AX96" i="11" s="1"/>
  <c r="AZ96" i="11" a="1"/>
  <c r="AZ96" i="11" s="1"/>
  <c r="BB96" i="11" a="1"/>
  <c r="BB96" i="11" s="1"/>
  <c r="BD96" i="11" a="1"/>
  <c r="BD96" i="11" s="1"/>
  <c r="BF96" i="11" a="1"/>
  <c r="BF96" i="11" s="1"/>
  <c r="BH96" i="11" a="1"/>
  <c r="BH96" i="11" s="1"/>
  <c r="BJ96" i="11" a="1"/>
  <c r="BJ96" i="11" s="1"/>
  <c r="BL96" i="11" a="1"/>
  <c r="BL96" i="11" s="1"/>
  <c r="BN96" i="11" a="1"/>
  <c r="BN96" i="11" s="1"/>
  <c r="BP96" i="11" a="1"/>
  <c r="BP96" i="11" s="1"/>
  <c r="BR96" i="11" a="1"/>
  <c r="BR96" i="11" s="1"/>
  <c r="BT96" i="11" a="1"/>
  <c r="BT96" i="11" s="1"/>
  <c r="BV96" i="11" a="1"/>
  <c r="BV96" i="11" s="1"/>
  <c r="BX96" i="11" a="1"/>
  <c r="BX96" i="11" s="1"/>
  <c r="BZ96" i="11" a="1"/>
  <c r="BZ96" i="11" s="1"/>
  <c r="CB96" i="11" a="1"/>
  <c r="CB96" i="11" s="1"/>
  <c r="CD96" i="11" a="1"/>
  <c r="CD96" i="11" s="1"/>
  <c r="CF96" i="11" a="1"/>
  <c r="CF96" i="11" s="1"/>
  <c r="CH96" i="11" a="1"/>
  <c r="CH96" i="11" s="1"/>
  <c r="AL97" i="11" a="1"/>
  <c r="AL97" i="11" s="1"/>
  <c r="AN97" i="11" a="1"/>
  <c r="AN97" i="11" s="1"/>
  <c r="AP97" i="11" a="1"/>
  <c r="AP97" i="11" s="1"/>
  <c r="AR97" i="11" a="1"/>
  <c r="AR97" i="11" s="1"/>
  <c r="AT97" i="11" a="1"/>
  <c r="AT97" i="11" s="1"/>
  <c r="AV97" i="11" a="1"/>
  <c r="AV97" i="11" s="1"/>
  <c r="AX97" i="11" a="1"/>
  <c r="AX97" i="11" s="1"/>
  <c r="AZ97" i="11" a="1"/>
  <c r="AZ97" i="11" s="1"/>
  <c r="BB97" i="11" a="1"/>
  <c r="BB97" i="11" s="1"/>
  <c r="BD97" i="11" a="1"/>
  <c r="BD97" i="11" s="1"/>
  <c r="BF97" i="11" a="1"/>
  <c r="BF97" i="11" s="1"/>
  <c r="BH97" i="11" a="1"/>
  <c r="BH97" i="11" s="1"/>
  <c r="BJ97" i="11" a="1"/>
  <c r="BJ97" i="11" s="1"/>
  <c r="BL97" i="11" a="1"/>
  <c r="BL97" i="11" s="1"/>
  <c r="BN97" i="11" a="1"/>
  <c r="BN97" i="11" s="1"/>
  <c r="BP97" i="11" a="1"/>
  <c r="BP97" i="11" s="1"/>
  <c r="BR97" i="11" a="1"/>
  <c r="BR97" i="11" s="1"/>
  <c r="BT97" i="11" a="1"/>
  <c r="BT97" i="11" s="1"/>
  <c r="BV97" i="11" a="1"/>
  <c r="BV97" i="11" s="1"/>
  <c r="BX97" i="11" a="1"/>
  <c r="BX97" i="11" s="1"/>
  <c r="BZ97" i="11" a="1"/>
  <c r="BZ97" i="11" s="1"/>
  <c r="CB97" i="11" a="1"/>
  <c r="CB97" i="11" s="1"/>
  <c r="CD97" i="11" a="1"/>
  <c r="CD97" i="11" s="1"/>
  <c r="CF97" i="11" a="1"/>
  <c r="CF97" i="11" s="1"/>
  <c r="CH97" i="11" a="1"/>
  <c r="CH97" i="11" s="1"/>
  <c r="AL98" i="11" a="1"/>
  <c r="AL98" i="11" s="1"/>
  <c r="AN98" i="11" a="1"/>
  <c r="AN98" i="11" s="1"/>
  <c r="AP98" i="11" a="1"/>
  <c r="AP98" i="11" s="1"/>
  <c r="AR98" i="11" a="1"/>
  <c r="AR98" i="11" s="1"/>
  <c r="AT98" i="11" a="1"/>
  <c r="AT98" i="11" s="1"/>
  <c r="AV98" i="11" a="1"/>
  <c r="AV98" i="11" s="1"/>
  <c r="AX98" i="11" a="1"/>
  <c r="AX98" i="11" s="1"/>
  <c r="AZ98" i="11" a="1"/>
  <c r="AZ98" i="11" s="1"/>
  <c r="BB98" i="11" a="1"/>
  <c r="BB98" i="11" s="1"/>
  <c r="BD98" i="11" a="1"/>
  <c r="BD98" i="11" s="1"/>
  <c r="BF98" i="11" a="1"/>
  <c r="BF98" i="11" s="1"/>
  <c r="BH98" i="11" a="1"/>
  <c r="BH98" i="11" s="1"/>
  <c r="BJ98" i="11" a="1"/>
  <c r="BJ98" i="11" s="1"/>
  <c r="BL98" i="11" a="1"/>
  <c r="BL98" i="11" s="1"/>
  <c r="BN98" i="11" a="1"/>
  <c r="BN98" i="11" s="1"/>
  <c r="BP98" i="11" a="1"/>
  <c r="BP98" i="11" s="1"/>
  <c r="BR98" i="11" a="1"/>
  <c r="BR98" i="11" s="1"/>
  <c r="BT98" i="11" a="1"/>
  <c r="BT98" i="11" s="1"/>
  <c r="BV98" i="11" a="1"/>
  <c r="BV98" i="11" s="1"/>
  <c r="BX98" i="11" a="1"/>
  <c r="BX98" i="11" s="1"/>
  <c r="BZ98" i="11" a="1"/>
  <c r="BZ98" i="11" s="1"/>
  <c r="CB98" i="11" a="1"/>
  <c r="CB98" i="11" s="1"/>
  <c r="CD98" i="11" a="1"/>
  <c r="CD98" i="11" s="1"/>
  <c r="CF98" i="11" a="1"/>
  <c r="CF98" i="11" s="1"/>
  <c r="CH98" i="11" a="1"/>
  <c r="CH98" i="11" s="1"/>
  <c r="AL99" i="11" a="1"/>
  <c r="AL99" i="11" s="1"/>
  <c r="AN99" i="11" a="1"/>
  <c r="AN99" i="11" s="1"/>
  <c r="AP99" i="11" a="1"/>
  <c r="AP99" i="11" s="1"/>
  <c r="AR99" i="11" a="1"/>
  <c r="AR99" i="11" s="1"/>
  <c r="AT99" i="11" a="1"/>
  <c r="AT99" i="11" s="1"/>
  <c r="AV99" i="11" a="1"/>
  <c r="AV99" i="11" s="1"/>
  <c r="AX99" i="11" a="1"/>
  <c r="AX99" i="11" s="1"/>
  <c r="AZ99" i="11" a="1"/>
  <c r="AZ99" i="11" s="1"/>
  <c r="BB99" i="11" a="1"/>
  <c r="BB99" i="11" s="1"/>
  <c r="BD99" i="11" a="1"/>
  <c r="BD99" i="11" s="1"/>
  <c r="BF99" i="11" a="1"/>
  <c r="BF99" i="11" s="1"/>
  <c r="BH99" i="11" a="1"/>
  <c r="BH99" i="11" s="1"/>
  <c r="BJ99" i="11" a="1"/>
  <c r="BJ99" i="11" s="1"/>
  <c r="BL99" i="11" a="1"/>
  <c r="BL99" i="11" s="1"/>
  <c r="BN99" i="11" a="1"/>
  <c r="BN99" i="11" s="1"/>
  <c r="BP99" i="11" a="1"/>
  <c r="BP99" i="11" s="1"/>
  <c r="BR99" i="11" a="1"/>
  <c r="BR99" i="11" s="1"/>
  <c r="BT99" i="11" a="1"/>
  <c r="BT99" i="11" s="1"/>
  <c r="BV99" i="11" a="1"/>
  <c r="BV99" i="11" s="1"/>
  <c r="BX99" i="11" a="1"/>
  <c r="BX99" i="11" s="1"/>
  <c r="BZ99" i="11" a="1"/>
  <c r="BZ99" i="11" s="1"/>
  <c r="CB99" i="11" a="1"/>
  <c r="CB99" i="11" s="1"/>
  <c r="CD99" i="11" a="1"/>
  <c r="CD99" i="11" s="1"/>
  <c r="CF99" i="11" a="1"/>
  <c r="CF99" i="11" s="1"/>
  <c r="CH99" i="11" a="1"/>
  <c r="CH99" i="11" s="1"/>
  <c r="AL100" i="11" a="1"/>
  <c r="AL100" i="11" s="1"/>
  <c r="AN100" i="11" a="1"/>
  <c r="AN100" i="11" s="1"/>
  <c r="AP100" i="11" a="1"/>
  <c r="AP100" i="11" s="1"/>
  <c r="AR100" i="11" a="1"/>
  <c r="AR100" i="11" s="1"/>
  <c r="AT100" i="11" a="1"/>
  <c r="AT100" i="11" s="1"/>
  <c r="AV100" i="11" a="1"/>
  <c r="AV100" i="11" s="1"/>
  <c r="AX100" i="11" a="1"/>
  <c r="AX100" i="11" s="1"/>
  <c r="AZ100" i="11" a="1"/>
  <c r="AZ100" i="11" s="1"/>
  <c r="BB100" i="11" a="1"/>
  <c r="BB100" i="11" s="1"/>
  <c r="BD100" i="11" a="1"/>
  <c r="BD100" i="11" s="1"/>
  <c r="BF100" i="11" a="1"/>
  <c r="BF100" i="11" s="1"/>
  <c r="BH100" i="11" a="1"/>
  <c r="BH100" i="11" s="1"/>
  <c r="BJ100" i="11" a="1"/>
  <c r="BJ100" i="11" s="1"/>
  <c r="BL100" i="11" a="1"/>
  <c r="BL100" i="11" s="1"/>
  <c r="BN100" i="11" a="1"/>
  <c r="BN100" i="11" s="1"/>
  <c r="BP100" i="11" a="1"/>
  <c r="BP100" i="11" s="1"/>
  <c r="BR100" i="11" a="1"/>
  <c r="BR100" i="11" s="1"/>
  <c r="BT100" i="11" a="1"/>
  <c r="BT100" i="11" s="1"/>
  <c r="BV100" i="11" a="1"/>
  <c r="BV100" i="11" s="1"/>
  <c r="BX100" i="11" a="1"/>
  <c r="BX100" i="11" s="1"/>
  <c r="BZ100" i="11" a="1"/>
  <c r="BZ100" i="11" s="1"/>
  <c r="CB100" i="11" a="1"/>
  <c r="CB100" i="11" s="1"/>
  <c r="CD100" i="11" a="1"/>
  <c r="CD100" i="11" s="1"/>
  <c r="CF100" i="11" a="1"/>
  <c r="CF100" i="11" s="1"/>
  <c r="CH100" i="11" a="1"/>
  <c r="CH100" i="11" s="1"/>
  <c r="AL101" i="11" a="1"/>
  <c r="AL101" i="11" s="1"/>
  <c r="AN101" i="11" a="1"/>
  <c r="AN101" i="11" s="1"/>
  <c r="AP101" i="11" a="1"/>
  <c r="AP101" i="11" s="1"/>
  <c r="AR101" i="11" a="1"/>
  <c r="AR101" i="11" s="1"/>
  <c r="AT101" i="11" a="1"/>
  <c r="AT101" i="11" s="1"/>
  <c r="AV101" i="11" a="1"/>
  <c r="AV101" i="11" s="1"/>
  <c r="AX101" i="11" a="1"/>
  <c r="AX101" i="11" s="1"/>
  <c r="AZ101" i="11" a="1"/>
  <c r="AZ101" i="11" s="1"/>
  <c r="BB101" i="11" a="1"/>
  <c r="BB101" i="11" s="1"/>
  <c r="BD101" i="11" a="1"/>
  <c r="BD101" i="11" s="1"/>
  <c r="BF101" i="11" a="1"/>
  <c r="BF101" i="11" s="1"/>
  <c r="BH101" i="11" a="1"/>
  <c r="BH101" i="11" s="1"/>
  <c r="BJ101" i="11" a="1"/>
  <c r="BJ101" i="11" s="1"/>
  <c r="BL101" i="11" a="1"/>
  <c r="BL101" i="11" s="1"/>
  <c r="BN101" i="11" a="1"/>
  <c r="BN101" i="11" s="1"/>
  <c r="BP101" i="11" a="1"/>
  <c r="BP101" i="11" s="1"/>
  <c r="BR101" i="11" a="1"/>
  <c r="BR101" i="11" s="1"/>
  <c r="BT101" i="11" a="1"/>
  <c r="BT101" i="11" s="1"/>
  <c r="BV101" i="11" a="1"/>
  <c r="BV101" i="11" s="1"/>
  <c r="BX101" i="11" a="1"/>
  <c r="BX101" i="11" s="1"/>
  <c r="BZ101" i="11" a="1"/>
  <c r="BZ101" i="11" s="1"/>
  <c r="CB101" i="11" a="1"/>
  <c r="CB101" i="11" s="1"/>
  <c r="CD101" i="11" a="1"/>
  <c r="CD101" i="11" s="1"/>
  <c r="CF101" i="11" a="1"/>
  <c r="CF101" i="11" s="1"/>
  <c r="CH101" i="11" a="1"/>
  <c r="CH101" i="11" s="1"/>
  <c r="AL102" i="11" a="1"/>
  <c r="AL102" i="11" s="1"/>
  <c r="AN102" i="11" a="1"/>
  <c r="AN102" i="11" s="1"/>
  <c r="AP102" i="11" a="1"/>
  <c r="AP102" i="11" s="1"/>
  <c r="AR102" i="11" a="1"/>
  <c r="AR102" i="11" s="1"/>
  <c r="AT102" i="11" a="1"/>
  <c r="AT102" i="11" s="1"/>
  <c r="AV102" i="11" a="1"/>
  <c r="AV102" i="11" s="1"/>
  <c r="AX102" i="11" a="1"/>
  <c r="AX102" i="11" s="1"/>
  <c r="AZ102" i="11" a="1"/>
  <c r="AZ102" i="11" s="1"/>
  <c r="BB102" i="11" a="1"/>
  <c r="BB102" i="11" s="1"/>
  <c r="BD102" i="11" a="1"/>
  <c r="BD102" i="11" s="1"/>
  <c r="BF102" i="11" a="1"/>
  <c r="BF102" i="11" s="1"/>
  <c r="BH102" i="11" a="1"/>
  <c r="BH102" i="11" s="1"/>
  <c r="BJ102" i="11" a="1"/>
  <c r="BJ102" i="11" s="1"/>
  <c r="BL102" i="11" a="1"/>
  <c r="BL102" i="11" s="1"/>
  <c r="BN102" i="11" a="1"/>
  <c r="BN102" i="11" s="1"/>
  <c r="BP102" i="11" a="1"/>
  <c r="BP102" i="11" s="1"/>
  <c r="BR102" i="11" a="1"/>
  <c r="BR102" i="11" s="1"/>
  <c r="BT102" i="11" a="1"/>
  <c r="BT102" i="11" s="1"/>
  <c r="BV102" i="11" a="1"/>
  <c r="BV102" i="11" s="1"/>
  <c r="BX102" i="11" a="1"/>
  <c r="BX102" i="11" s="1"/>
  <c r="BZ102" i="11" a="1"/>
  <c r="BZ102" i="11" s="1"/>
  <c r="CB102" i="11" a="1"/>
  <c r="CB102" i="11" s="1"/>
  <c r="CD102" i="11" a="1"/>
  <c r="CD102" i="11" s="1"/>
  <c r="CF102" i="11" a="1"/>
  <c r="CF102" i="11" s="1"/>
  <c r="CH102" i="11" a="1"/>
  <c r="CH102" i="11" s="1"/>
  <c r="AL103" i="11" a="1"/>
  <c r="AL103" i="11" s="1"/>
  <c r="AN103" i="11" a="1"/>
  <c r="AN103" i="11" s="1"/>
  <c r="AP103" i="11" a="1"/>
  <c r="AP103" i="11" s="1"/>
  <c r="AR103" i="11" a="1"/>
  <c r="AR103" i="11" s="1"/>
  <c r="AT103" i="11" a="1"/>
  <c r="AT103" i="11" s="1"/>
  <c r="AV103" i="11" a="1"/>
  <c r="AV103" i="11" s="1"/>
  <c r="AX103" i="11" a="1"/>
  <c r="AX103" i="11" s="1"/>
  <c r="AZ103" i="11" a="1"/>
  <c r="AZ103" i="11" s="1"/>
  <c r="BB103" i="11" a="1"/>
  <c r="BB103" i="11" s="1"/>
  <c r="BD103" i="11" a="1"/>
  <c r="BD103" i="11" s="1"/>
  <c r="BF103" i="11" a="1"/>
  <c r="BF103" i="11" s="1"/>
  <c r="BH103" i="11" a="1"/>
  <c r="BH103" i="11" s="1"/>
  <c r="BJ103" i="11" a="1"/>
  <c r="BJ103" i="11" s="1"/>
  <c r="BL103" i="11" a="1"/>
  <c r="BL103" i="11" s="1"/>
  <c r="BN103" i="11" a="1"/>
  <c r="BN103" i="11" s="1"/>
  <c r="BP103" i="11" a="1"/>
  <c r="BP103" i="11" s="1"/>
  <c r="BR103" i="11" a="1"/>
  <c r="BR103" i="11" s="1"/>
  <c r="BT103" i="11" a="1"/>
  <c r="BT103" i="11" s="1"/>
  <c r="BV103" i="11" a="1"/>
  <c r="BV103" i="11" s="1"/>
  <c r="BX103" i="11" a="1"/>
  <c r="BX103" i="11" s="1"/>
  <c r="BZ103" i="11" a="1"/>
  <c r="BZ103" i="11" s="1"/>
  <c r="CB103" i="11" a="1"/>
  <c r="CB103" i="11" s="1"/>
  <c r="CD103" i="11" a="1"/>
  <c r="CD103" i="11" s="1"/>
  <c r="CF103" i="11" a="1"/>
  <c r="CF103" i="11" s="1"/>
  <c r="CH103" i="11" a="1"/>
  <c r="CH103" i="11" s="1"/>
  <c r="AL104" i="11" a="1"/>
  <c r="AL104" i="11" s="1"/>
  <c r="AN104" i="11" a="1"/>
  <c r="AN104" i="11" s="1"/>
  <c r="AP104" i="11" a="1"/>
  <c r="AP104" i="11" s="1"/>
  <c r="AR104" i="11" a="1"/>
  <c r="AR104" i="11" s="1"/>
  <c r="AT104" i="11" a="1"/>
  <c r="AT104" i="11" s="1"/>
  <c r="AV104" i="11" a="1"/>
  <c r="AV104" i="11" s="1"/>
  <c r="AX104" i="11" a="1"/>
  <c r="AX104" i="11" s="1"/>
  <c r="AZ104" i="11" a="1"/>
  <c r="AZ104" i="11" s="1"/>
  <c r="BB104" i="11" a="1"/>
  <c r="BB104" i="11" s="1"/>
  <c r="BD104" i="11" a="1"/>
  <c r="BD104" i="11" s="1"/>
  <c r="BF104" i="11" a="1"/>
  <c r="BF104" i="11" s="1"/>
  <c r="BH104" i="11" a="1"/>
  <c r="BH104" i="11" s="1"/>
  <c r="BJ104" i="11" a="1"/>
  <c r="BJ104" i="11" s="1"/>
  <c r="BL104" i="11" a="1"/>
  <c r="BL104" i="11" s="1"/>
  <c r="BN104" i="11" a="1"/>
  <c r="BN104" i="11" s="1"/>
  <c r="BP104" i="11" a="1"/>
  <c r="BP104" i="11" s="1"/>
  <c r="BR104" i="11" a="1"/>
  <c r="BR104" i="11" s="1"/>
  <c r="BT104" i="11" a="1"/>
  <c r="BT104" i="11" s="1"/>
  <c r="BV104" i="11" a="1"/>
  <c r="BV104" i="11" s="1"/>
  <c r="BX104" i="11" a="1"/>
  <c r="BX104" i="11" s="1"/>
  <c r="BZ104" i="11" a="1"/>
  <c r="BZ104" i="11" s="1"/>
  <c r="CB104" i="11" a="1"/>
  <c r="CB104" i="11" s="1"/>
  <c r="CD104" i="11" a="1"/>
  <c r="CD104" i="11" s="1"/>
  <c r="CF104" i="11" a="1"/>
  <c r="CF104" i="11" s="1"/>
  <c r="CH104" i="11" a="1"/>
  <c r="CH104" i="11" s="1"/>
  <c r="AL105" i="11" a="1"/>
  <c r="AL105" i="11" s="1"/>
  <c r="AN105" i="11" a="1"/>
  <c r="AN105" i="11" s="1"/>
  <c r="AP105" i="11" a="1"/>
  <c r="AP105" i="11" s="1"/>
  <c r="AR105" i="11" a="1"/>
  <c r="AR105" i="11" s="1"/>
  <c r="AT105" i="11" a="1"/>
  <c r="AT105" i="11" s="1"/>
  <c r="AV105" i="11" a="1"/>
  <c r="AV105" i="11" s="1"/>
  <c r="AX105" i="11" a="1"/>
  <c r="AX105" i="11" s="1"/>
  <c r="AZ105" i="11" a="1"/>
  <c r="AZ105" i="11" s="1"/>
  <c r="BB105" i="11" a="1"/>
  <c r="BB105" i="11" s="1"/>
  <c r="BD105" i="11" a="1"/>
  <c r="BD105" i="11" s="1"/>
  <c r="BF105" i="11" a="1"/>
  <c r="BF105" i="11" s="1"/>
  <c r="BH105" i="11" a="1"/>
  <c r="BH105" i="11" s="1"/>
  <c r="BJ105" i="11" a="1"/>
  <c r="BJ105" i="11" s="1"/>
  <c r="BL105" i="11" a="1"/>
  <c r="BL105" i="11" s="1"/>
  <c r="BN105" i="11" a="1"/>
  <c r="BN105" i="11" s="1"/>
  <c r="BP105" i="11" a="1"/>
  <c r="BP105" i="11" s="1"/>
  <c r="BR105" i="11" a="1"/>
  <c r="BR105" i="11" s="1"/>
  <c r="BT105" i="11" a="1"/>
  <c r="BT105" i="11" s="1"/>
  <c r="BV105" i="11" a="1"/>
  <c r="BV105" i="11" s="1"/>
  <c r="BX105" i="11" a="1"/>
  <c r="BX105" i="11" s="1"/>
  <c r="BZ105" i="11" a="1"/>
  <c r="BZ105" i="11" s="1"/>
  <c r="CB105" i="11" a="1"/>
  <c r="CB105" i="11" s="1"/>
  <c r="CD105" i="11" a="1"/>
  <c r="CD105" i="11" s="1"/>
  <c r="CF105" i="11" a="1"/>
  <c r="CF105" i="11" s="1"/>
  <c r="CH105" i="11" a="1"/>
  <c r="CH105" i="11" s="1"/>
  <c r="AL106" i="11" a="1"/>
  <c r="AL106" i="11" s="1"/>
  <c r="AN106" i="11" a="1"/>
  <c r="AN106" i="11" s="1"/>
  <c r="AP106" i="11" a="1"/>
  <c r="AP106" i="11" s="1"/>
  <c r="AR106" i="11" a="1"/>
  <c r="AR106" i="11" s="1"/>
  <c r="AT106" i="11" a="1"/>
  <c r="AT106" i="11" s="1"/>
  <c r="AV106" i="11" a="1"/>
  <c r="AV106" i="11" s="1"/>
  <c r="AX106" i="11" a="1"/>
  <c r="AX106" i="11" s="1"/>
  <c r="AZ106" i="11" a="1"/>
  <c r="AZ106" i="11" s="1"/>
  <c r="BB106" i="11" a="1"/>
  <c r="BB106" i="11" s="1"/>
  <c r="BD106" i="11" a="1"/>
  <c r="BD106" i="11" s="1"/>
  <c r="BF106" i="11" a="1"/>
  <c r="BF106" i="11" s="1"/>
  <c r="BH106" i="11" a="1"/>
  <c r="BH106" i="11" s="1"/>
  <c r="BJ106" i="11" a="1"/>
  <c r="BJ106" i="11" s="1"/>
  <c r="BL106" i="11" a="1"/>
  <c r="BL106" i="11" s="1"/>
  <c r="BN106" i="11" a="1"/>
  <c r="BN106" i="11" s="1"/>
  <c r="BP106" i="11" a="1"/>
  <c r="BP106" i="11" s="1"/>
  <c r="BR106" i="11" a="1"/>
  <c r="BR106" i="11" s="1"/>
  <c r="BT106" i="11" a="1"/>
  <c r="BT106" i="11" s="1"/>
  <c r="BV106" i="11" a="1"/>
  <c r="BV106" i="11" s="1"/>
  <c r="BX106" i="11" a="1"/>
  <c r="BX106" i="11" s="1"/>
  <c r="BZ106" i="11" a="1"/>
  <c r="BZ106" i="11" s="1"/>
  <c r="CB106" i="11" a="1"/>
  <c r="CB106" i="11" s="1"/>
  <c r="CD106" i="11" a="1"/>
  <c r="CD106" i="11" s="1"/>
  <c r="CF106" i="11" a="1"/>
  <c r="CF106" i="11" s="1"/>
  <c r="CH106" i="11" a="1"/>
  <c r="CH106" i="11" s="1"/>
  <c r="AL107" i="11" a="1"/>
  <c r="AL107" i="11" s="1"/>
  <c r="AN107" i="11" a="1"/>
  <c r="AN107" i="11" s="1"/>
  <c r="AP107" i="11" a="1"/>
  <c r="AP107" i="11" s="1"/>
  <c r="AR107" i="11" a="1"/>
  <c r="AR107" i="11" s="1"/>
  <c r="AT107" i="11" a="1"/>
  <c r="AT107" i="11" s="1"/>
  <c r="AV107" i="11" a="1"/>
  <c r="AV107" i="11" s="1"/>
  <c r="AX107" i="11" a="1"/>
  <c r="AX107" i="11" s="1"/>
  <c r="AZ107" i="11" a="1"/>
  <c r="AZ107" i="11" s="1"/>
  <c r="BB107" i="11" a="1"/>
  <c r="BB107" i="11" s="1"/>
  <c r="BD107" i="11" a="1"/>
  <c r="BD107" i="11" s="1"/>
  <c r="BF107" i="11" a="1"/>
  <c r="BF107" i="11" s="1"/>
  <c r="BH107" i="11" a="1"/>
  <c r="BH107" i="11" s="1"/>
  <c r="BJ107" i="11" a="1"/>
  <c r="BJ107" i="11" s="1"/>
  <c r="BL107" i="11" a="1"/>
  <c r="BL107" i="11" s="1"/>
  <c r="BN107" i="11" a="1"/>
  <c r="BN107" i="11" s="1"/>
  <c r="BP107" i="11" a="1"/>
  <c r="BP107" i="11" s="1"/>
  <c r="BR107" i="11" a="1"/>
  <c r="BR107" i="11" s="1"/>
  <c r="BT107" i="11" a="1"/>
  <c r="BT107" i="11" s="1"/>
  <c r="BV107" i="11" a="1"/>
  <c r="BV107" i="11" s="1"/>
  <c r="BX107" i="11" a="1"/>
  <c r="BX107" i="11" s="1"/>
  <c r="BZ107" i="11" a="1"/>
  <c r="BZ107" i="11" s="1"/>
  <c r="CB107" i="11" a="1"/>
  <c r="CB107" i="11" s="1"/>
  <c r="CD107" i="11" a="1"/>
  <c r="CD107" i="11" s="1"/>
  <c r="CF107" i="11" a="1"/>
  <c r="CF107" i="11" s="1"/>
  <c r="CH107" i="11" a="1"/>
  <c r="CH107" i="11" s="1"/>
  <c r="AL108" i="11" a="1"/>
  <c r="AL108" i="11" s="1"/>
  <c r="AN108" i="11" a="1"/>
  <c r="AN108" i="11" s="1"/>
  <c r="AP108" i="11" a="1"/>
  <c r="AP108" i="11" s="1"/>
  <c r="AR108" i="11" a="1"/>
  <c r="AR108" i="11" s="1"/>
  <c r="AT108" i="11" a="1"/>
  <c r="AT108" i="11" s="1"/>
  <c r="AV108" i="11" a="1"/>
  <c r="AV108" i="11" s="1"/>
  <c r="AX108" i="11" a="1"/>
  <c r="AX108" i="11" s="1"/>
  <c r="AZ108" i="11" a="1"/>
  <c r="AZ108" i="11" s="1"/>
  <c r="BB108" i="11" a="1"/>
  <c r="BB108" i="11" s="1"/>
  <c r="BD108" i="11" a="1"/>
  <c r="BD108" i="11" s="1"/>
  <c r="BF108" i="11" a="1"/>
  <c r="BF108" i="11" s="1"/>
  <c r="BH108" i="11" a="1"/>
  <c r="BH108" i="11" s="1"/>
  <c r="BJ108" i="11" a="1"/>
  <c r="BJ108" i="11" s="1"/>
  <c r="BL108" i="11" a="1"/>
  <c r="BL108" i="11" s="1"/>
  <c r="BN108" i="11" a="1"/>
  <c r="BN108" i="11" s="1"/>
  <c r="BP108" i="11" a="1"/>
  <c r="BP108" i="11" s="1"/>
  <c r="BR108" i="11" a="1"/>
  <c r="BR108" i="11" s="1"/>
  <c r="BT108" i="11" a="1"/>
  <c r="BT108" i="11" s="1"/>
  <c r="BV108" i="11" a="1"/>
  <c r="BV108" i="11" s="1"/>
  <c r="BX108" i="11" a="1"/>
  <c r="BX108" i="11" s="1"/>
  <c r="BZ108" i="11" a="1"/>
  <c r="BZ108" i="11" s="1"/>
  <c r="CB108" i="11" a="1"/>
  <c r="CB108" i="11" s="1"/>
  <c r="CD108" i="11" a="1"/>
  <c r="CD108" i="11" s="1"/>
  <c r="CF108" i="11" a="1"/>
  <c r="CF108" i="11" s="1"/>
  <c r="CH108" i="11" a="1"/>
  <c r="CH108" i="11" s="1"/>
  <c r="AL109" i="11" a="1"/>
  <c r="AL109" i="11" s="1"/>
  <c r="AN109" i="11" a="1"/>
  <c r="AN109" i="11" s="1"/>
  <c r="AP109" i="11" a="1"/>
  <c r="AP109" i="11" s="1"/>
  <c r="AR109" i="11" a="1"/>
  <c r="AR109" i="11" s="1"/>
  <c r="AT109" i="11" a="1"/>
  <c r="AT109" i="11" s="1"/>
  <c r="AV109" i="11" a="1"/>
  <c r="AV109" i="11" s="1"/>
  <c r="AX109" i="11" a="1"/>
  <c r="AX109" i="11" s="1"/>
  <c r="AZ109" i="11" a="1"/>
  <c r="AZ109" i="11" s="1"/>
  <c r="BB109" i="11" a="1"/>
  <c r="BB109" i="11" s="1"/>
  <c r="BD109" i="11" a="1"/>
  <c r="BD109" i="11" s="1"/>
  <c r="BF109" i="11" a="1"/>
  <c r="BF109" i="11" s="1"/>
  <c r="BH109" i="11" a="1"/>
  <c r="BH109" i="11" s="1"/>
  <c r="BJ109" i="11" a="1"/>
  <c r="BJ109" i="11" s="1"/>
  <c r="BL109" i="11" a="1"/>
  <c r="BL109" i="11" s="1"/>
  <c r="BN109" i="11" a="1"/>
  <c r="BN109" i="11" s="1"/>
  <c r="BP109" i="11" a="1"/>
  <c r="BP109" i="11" s="1"/>
  <c r="BR109" i="11" a="1"/>
  <c r="BR109" i="11" s="1"/>
  <c r="BT109" i="11" a="1"/>
  <c r="BT109" i="11" s="1"/>
  <c r="BV109" i="11" a="1"/>
  <c r="BV109" i="11" s="1"/>
  <c r="BX109" i="11" a="1"/>
  <c r="BX109" i="11" s="1"/>
  <c r="BZ109" i="11" a="1"/>
  <c r="BZ109" i="11" s="1"/>
  <c r="CB109" i="11" a="1"/>
  <c r="CB109" i="11" s="1"/>
  <c r="CD109" i="11" a="1"/>
  <c r="CD109" i="11" s="1"/>
  <c r="CF109" i="11" a="1"/>
  <c r="CF109" i="11" s="1"/>
  <c r="CH109" i="11" a="1"/>
  <c r="CH109" i="11" s="1"/>
  <c r="AL110" i="11" a="1"/>
  <c r="AL110" i="11" s="1"/>
  <c r="AN110" i="11" a="1"/>
  <c r="AN110" i="11" s="1"/>
  <c r="AP110" i="11" a="1"/>
  <c r="AP110" i="11" s="1"/>
  <c r="AR110" i="11" a="1"/>
  <c r="AR110" i="11" s="1"/>
  <c r="AT110" i="11" a="1"/>
  <c r="AT110" i="11" s="1"/>
  <c r="AV110" i="11" a="1"/>
  <c r="AV110" i="11" s="1"/>
  <c r="AX110" i="11" a="1"/>
  <c r="AX110" i="11" s="1"/>
  <c r="AZ110" i="11" a="1"/>
  <c r="AZ110" i="11" s="1"/>
  <c r="BB110" i="11" a="1"/>
  <c r="BB110" i="11" s="1"/>
  <c r="BD110" i="11" a="1"/>
  <c r="BD110" i="11" s="1"/>
  <c r="BF110" i="11" a="1"/>
  <c r="BF110" i="11" s="1"/>
  <c r="BH110" i="11" a="1"/>
  <c r="BH110" i="11" s="1"/>
  <c r="BJ110" i="11" a="1"/>
  <c r="BJ110" i="11" s="1"/>
  <c r="BL110" i="11" a="1"/>
  <c r="BL110" i="11" s="1"/>
  <c r="BN110" i="11" a="1"/>
  <c r="BN110" i="11" s="1"/>
  <c r="BP110" i="11" a="1"/>
  <c r="BP110" i="11" s="1"/>
  <c r="BR110" i="11" a="1"/>
  <c r="BR110" i="11" s="1"/>
  <c r="BT110" i="11" a="1"/>
  <c r="BT110" i="11" s="1"/>
  <c r="BV110" i="11" a="1"/>
  <c r="BV110" i="11" s="1"/>
  <c r="BX110" i="11" a="1"/>
  <c r="BX110" i="11" s="1"/>
  <c r="BZ110" i="11" a="1"/>
  <c r="BZ110" i="11" s="1"/>
  <c r="CB110" i="11" a="1"/>
  <c r="CB110" i="11" s="1"/>
  <c r="CD110" i="11" a="1"/>
  <c r="CD110" i="11" s="1"/>
  <c r="CF110" i="11" a="1"/>
  <c r="CF110" i="11" s="1"/>
  <c r="CH110" i="11" a="1"/>
  <c r="CH110" i="11" s="1"/>
  <c r="AL111" i="11" a="1"/>
  <c r="AL111" i="11" s="1"/>
  <c r="AN111" i="11" a="1"/>
  <c r="AN111" i="11" s="1"/>
  <c r="AP111" i="11" a="1"/>
  <c r="AP111" i="11" s="1"/>
  <c r="AR111" i="11" a="1"/>
  <c r="AR111" i="11" s="1"/>
  <c r="AT111" i="11" a="1"/>
  <c r="AT111" i="11" s="1"/>
  <c r="AV111" i="11" a="1"/>
  <c r="AV111" i="11" s="1"/>
  <c r="AX111" i="11" a="1"/>
  <c r="AX111" i="11" s="1"/>
  <c r="AZ111" i="11" a="1"/>
  <c r="AZ111" i="11" s="1"/>
  <c r="BB111" i="11" a="1"/>
  <c r="BB111" i="11" s="1"/>
  <c r="BD111" i="11" a="1"/>
  <c r="BD111" i="11" s="1"/>
  <c r="BF111" i="11" a="1"/>
  <c r="BF111" i="11" s="1"/>
  <c r="BH111" i="11" a="1"/>
  <c r="BH111" i="11" s="1"/>
  <c r="BJ111" i="11" a="1"/>
  <c r="BJ111" i="11" s="1"/>
  <c r="BL111" i="11" a="1"/>
  <c r="BL111" i="11" s="1"/>
  <c r="BN111" i="11" a="1"/>
  <c r="BN111" i="11" s="1"/>
  <c r="BP111" i="11" a="1"/>
  <c r="BP111" i="11" s="1"/>
  <c r="BR111" i="11" a="1"/>
  <c r="BR111" i="11" s="1"/>
  <c r="BT111" i="11" a="1"/>
  <c r="BT111" i="11" s="1"/>
  <c r="BV111" i="11" a="1"/>
  <c r="BV111" i="11" s="1"/>
  <c r="BX111" i="11" a="1"/>
  <c r="BX111" i="11" s="1"/>
  <c r="BZ111" i="11" a="1"/>
  <c r="BZ111" i="11" s="1"/>
  <c r="CB111" i="11" a="1"/>
  <c r="CB111" i="11" s="1"/>
  <c r="CD111" i="11" a="1"/>
  <c r="CD111" i="11" s="1"/>
  <c r="CF111" i="11" a="1"/>
  <c r="CF111" i="11" s="1"/>
  <c r="CH111" i="11" a="1"/>
  <c r="CH111" i="11" s="1"/>
  <c r="AL112" i="11" a="1"/>
  <c r="AL112" i="11" s="1"/>
  <c r="AN112" i="11" a="1"/>
  <c r="AN112" i="11" s="1"/>
  <c r="AP112" i="11" a="1"/>
  <c r="AP112" i="11" s="1"/>
  <c r="AR112" i="11" a="1"/>
  <c r="AR112" i="11" s="1"/>
  <c r="AT112" i="11" a="1"/>
  <c r="AT112" i="11" s="1"/>
  <c r="AV112" i="11" a="1"/>
  <c r="AV112" i="11" s="1"/>
  <c r="AX112" i="11" a="1"/>
  <c r="AX112" i="11" s="1"/>
  <c r="AZ112" i="11" a="1"/>
  <c r="AZ112" i="11" s="1"/>
  <c r="BB112" i="11" a="1"/>
  <c r="BB112" i="11" s="1"/>
  <c r="BD112" i="11" a="1"/>
  <c r="BD112" i="11" s="1"/>
  <c r="BF112" i="11" a="1"/>
  <c r="BF112" i="11" s="1"/>
  <c r="BH112" i="11" a="1"/>
  <c r="BH112" i="11" s="1"/>
  <c r="BJ112" i="11" a="1"/>
  <c r="BJ112" i="11" s="1"/>
  <c r="BL112" i="11" a="1"/>
  <c r="BL112" i="11" s="1"/>
  <c r="BN112" i="11" a="1"/>
  <c r="BN112" i="11" s="1"/>
  <c r="BP112" i="11" a="1"/>
  <c r="BP112" i="11" s="1"/>
  <c r="BR112" i="11" a="1"/>
  <c r="BR112" i="11" s="1"/>
  <c r="BT112" i="11" a="1"/>
  <c r="BT112" i="11" s="1"/>
  <c r="BV112" i="11" a="1"/>
  <c r="BV112" i="11" s="1"/>
  <c r="BX112" i="11" a="1"/>
  <c r="BX112" i="11" s="1"/>
  <c r="BZ112" i="11" a="1"/>
  <c r="BZ112" i="11" s="1"/>
  <c r="CB112" i="11" a="1"/>
  <c r="CB112" i="11" s="1"/>
  <c r="CD112" i="11" a="1"/>
  <c r="CD112" i="11" s="1"/>
  <c r="CF112" i="11" a="1"/>
  <c r="CF112" i="11" s="1"/>
  <c r="CH112" i="11" a="1"/>
  <c r="CH112" i="11" s="1"/>
  <c r="AL113" i="11" a="1"/>
  <c r="AL113" i="11" s="1"/>
  <c r="AN113" i="11" a="1"/>
  <c r="AN113" i="11" s="1"/>
  <c r="AP113" i="11" a="1"/>
  <c r="AP113" i="11" s="1"/>
  <c r="AR113" i="11" a="1"/>
  <c r="AR113" i="11" s="1"/>
  <c r="AT113" i="11" a="1"/>
  <c r="AT113" i="11" s="1"/>
  <c r="AV113" i="11" a="1"/>
  <c r="AV113" i="11" s="1"/>
  <c r="AX113" i="11" a="1"/>
  <c r="AX113" i="11" s="1"/>
  <c r="AZ113" i="11" a="1"/>
  <c r="AZ113" i="11" s="1"/>
  <c r="BB113" i="11" a="1"/>
  <c r="BB113" i="11" s="1"/>
  <c r="BD113" i="11" a="1"/>
  <c r="BD113" i="11" s="1"/>
  <c r="BF113" i="11" a="1"/>
  <c r="BF113" i="11" s="1"/>
  <c r="BH113" i="11" a="1"/>
  <c r="BH113" i="11" s="1"/>
  <c r="BJ113" i="11" a="1"/>
  <c r="BJ113" i="11" s="1"/>
  <c r="BL113" i="11" a="1"/>
  <c r="BL113" i="11" s="1"/>
  <c r="BN113" i="11" a="1"/>
  <c r="BN113" i="11" s="1"/>
  <c r="BP113" i="11" a="1"/>
  <c r="BP113" i="11" s="1"/>
  <c r="BR113" i="11" a="1"/>
  <c r="BR113" i="11" s="1"/>
  <c r="BT113" i="11" a="1"/>
  <c r="BT113" i="11" s="1"/>
  <c r="BV113" i="11" a="1"/>
  <c r="BV113" i="11" s="1"/>
  <c r="BX113" i="11" a="1"/>
  <c r="BX113" i="11" s="1"/>
  <c r="BZ113" i="11" a="1"/>
  <c r="BZ113" i="11" s="1"/>
  <c r="CB113" i="11" a="1"/>
  <c r="CB113" i="11" s="1"/>
  <c r="CD113" i="11" a="1"/>
  <c r="CD113" i="11" s="1"/>
  <c r="CF113" i="11" a="1"/>
  <c r="CF113" i="11" s="1"/>
  <c r="CH113" i="11" a="1"/>
  <c r="CH113" i="11" s="1"/>
  <c r="AL114" i="11" a="1"/>
  <c r="AL114" i="11" s="1"/>
  <c r="AN114" i="11" a="1"/>
  <c r="AN114" i="11" s="1"/>
  <c r="AP114" i="11" a="1"/>
  <c r="AP114" i="11" s="1"/>
  <c r="AR114" i="11" a="1"/>
  <c r="AR114" i="11" s="1"/>
  <c r="AT114" i="11" a="1"/>
  <c r="AT114" i="11" s="1"/>
  <c r="AV114" i="11" a="1"/>
  <c r="AV114" i="11" s="1"/>
  <c r="AX114" i="11" a="1"/>
  <c r="AX114" i="11" s="1"/>
  <c r="AZ114" i="11" a="1"/>
  <c r="AZ114" i="11" s="1"/>
  <c r="BB114" i="11" a="1"/>
  <c r="BB114" i="11" s="1"/>
  <c r="BD114" i="11" a="1"/>
  <c r="BD114" i="11" s="1"/>
  <c r="BF114" i="11" a="1"/>
  <c r="BF114" i="11" s="1"/>
  <c r="BH114" i="11" a="1"/>
  <c r="BH114" i="11" s="1"/>
  <c r="BJ114" i="11" a="1"/>
  <c r="BJ114" i="11" s="1"/>
  <c r="BL114" i="11" a="1"/>
  <c r="BL114" i="11" s="1"/>
  <c r="BN114" i="11" a="1"/>
  <c r="BN114" i="11" s="1"/>
  <c r="BP114" i="11" a="1"/>
  <c r="BP114" i="11" s="1"/>
  <c r="BR114" i="11" a="1"/>
  <c r="BR114" i="11" s="1"/>
  <c r="BT114" i="11" a="1"/>
  <c r="BT114" i="11" s="1"/>
  <c r="BV114" i="11" a="1"/>
  <c r="BV114" i="11" s="1"/>
  <c r="BX114" i="11" a="1"/>
  <c r="BX114" i="11" s="1"/>
  <c r="BZ114" i="11" a="1"/>
  <c r="BZ114" i="11" s="1"/>
  <c r="CB114" i="11" a="1"/>
  <c r="CB114" i="11" s="1"/>
  <c r="CD114" i="11" a="1"/>
  <c r="CD114" i="11" s="1"/>
  <c r="CF114" i="11" a="1"/>
  <c r="CF114" i="11" s="1"/>
  <c r="CH114" i="11" a="1"/>
  <c r="CH114" i="11" s="1"/>
  <c r="AL115" i="11" a="1"/>
  <c r="AL115" i="11" s="1"/>
  <c r="AN115" i="11" a="1"/>
  <c r="AN115" i="11" s="1"/>
  <c r="AP115" i="11" a="1"/>
  <c r="AP115" i="11" s="1"/>
  <c r="AR115" i="11" a="1"/>
  <c r="AR115" i="11" s="1"/>
  <c r="AT115" i="11" a="1"/>
  <c r="AT115" i="11" s="1"/>
  <c r="AV115" i="11" a="1"/>
  <c r="AV115" i="11" s="1"/>
  <c r="AX115" i="11" a="1"/>
  <c r="AX115" i="11" s="1"/>
  <c r="AZ115" i="11" a="1"/>
  <c r="AZ115" i="11" s="1"/>
  <c r="BB115" i="11" a="1"/>
  <c r="BB115" i="11" s="1"/>
  <c r="BD115" i="11" a="1"/>
  <c r="BD115" i="11" s="1"/>
  <c r="BF115" i="11" a="1"/>
  <c r="BF115" i="11" s="1"/>
  <c r="BH115" i="11" a="1"/>
  <c r="BH115" i="11" s="1"/>
  <c r="BJ115" i="11" a="1"/>
  <c r="BJ115" i="11" s="1"/>
  <c r="BL115" i="11" a="1"/>
  <c r="BL115" i="11" s="1"/>
  <c r="BN115" i="11" a="1"/>
  <c r="BN115" i="11" s="1"/>
  <c r="BP115" i="11" a="1"/>
  <c r="BP115" i="11" s="1"/>
  <c r="BR115" i="11" a="1"/>
  <c r="BR115" i="11" s="1"/>
  <c r="BT115" i="11" a="1"/>
  <c r="BT115" i="11" s="1"/>
  <c r="BV115" i="11" a="1"/>
  <c r="BV115" i="11" s="1"/>
  <c r="BX115" i="11" a="1"/>
  <c r="BX115" i="11" s="1"/>
  <c r="BZ115" i="11" a="1"/>
  <c r="BZ115" i="11" s="1"/>
  <c r="CB115" i="11" a="1"/>
  <c r="CB115" i="11" s="1"/>
  <c r="CD115" i="11" a="1"/>
  <c r="CD115" i="11" s="1"/>
  <c r="CF115" i="11" a="1"/>
  <c r="CF115" i="11" s="1"/>
  <c r="CH115" i="11" a="1"/>
  <c r="CH115" i="11" s="1"/>
  <c r="AL116" i="11" a="1"/>
  <c r="AL116" i="11" s="1"/>
  <c r="AN116" i="11" a="1"/>
  <c r="AN116" i="11" s="1"/>
  <c r="AP116" i="11" a="1"/>
  <c r="AP116" i="11" s="1"/>
  <c r="AR116" i="11" a="1"/>
  <c r="AR116" i="11" s="1"/>
  <c r="AT116" i="11" a="1"/>
  <c r="AT116" i="11" s="1"/>
  <c r="AV116" i="11" a="1"/>
  <c r="AV116" i="11" s="1"/>
  <c r="AX116" i="11" a="1"/>
  <c r="AX116" i="11" s="1"/>
  <c r="AZ116" i="11" a="1"/>
  <c r="AZ116" i="11" s="1"/>
  <c r="BB116" i="11" a="1"/>
  <c r="BB116" i="11" s="1"/>
  <c r="BD116" i="11" a="1"/>
  <c r="BD116" i="11" s="1"/>
  <c r="BF116" i="11" a="1"/>
  <c r="BF116" i="11" s="1"/>
  <c r="BH116" i="11" a="1"/>
  <c r="BH116" i="11" s="1"/>
  <c r="BJ116" i="11" a="1"/>
  <c r="BJ116" i="11" s="1"/>
  <c r="BL116" i="11" a="1"/>
  <c r="BL116" i="11" s="1"/>
  <c r="BN116" i="11" a="1"/>
  <c r="BN116" i="11" s="1"/>
  <c r="BP116" i="11" a="1"/>
  <c r="BP116" i="11" s="1"/>
  <c r="BR116" i="11" a="1"/>
  <c r="BR116" i="11" s="1"/>
  <c r="BT116" i="11" a="1"/>
  <c r="BT116" i="11" s="1"/>
  <c r="BV116" i="11" a="1"/>
  <c r="BV116" i="11" s="1"/>
  <c r="BX116" i="11" a="1"/>
  <c r="BX116" i="11" s="1"/>
  <c r="BZ116" i="11" a="1"/>
  <c r="BZ116" i="11" s="1"/>
  <c r="CB116" i="11" a="1"/>
  <c r="CB116" i="11" s="1"/>
  <c r="CD116" i="11" a="1"/>
  <c r="CD116" i="11" s="1"/>
  <c r="CF116" i="11" a="1"/>
  <c r="CF116" i="11" s="1"/>
  <c r="CH116" i="11" a="1"/>
  <c r="CH116" i="11" s="1"/>
  <c r="AL117" i="11" a="1"/>
  <c r="AL117" i="11" s="1"/>
  <c r="AN117" i="11" a="1"/>
  <c r="AN117" i="11" s="1"/>
  <c r="AP117" i="11" a="1"/>
  <c r="AP117" i="11" s="1"/>
  <c r="AR117" i="11" a="1"/>
  <c r="AR117" i="11" s="1"/>
  <c r="AT117" i="11" a="1"/>
  <c r="AT117" i="11" s="1"/>
  <c r="AV117" i="11" a="1"/>
  <c r="AV117" i="11" s="1"/>
  <c r="AX117" i="11" a="1"/>
  <c r="AX117" i="11" s="1"/>
  <c r="AZ117" i="11" a="1"/>
  <c r="AZ117" i="11" s="1"/>
  <c r="BB117" i="11" a="1"/>
  <c r="BB117" i="11" s="1"/>
  <c r="BD117" i="11" a="1"/>
  <c r="BD117" i="11" s="1"/>
  <c r="BF117" i="11" a="1"/>
  <c r="BF117" i="11" s="1"/>
  <c r="BH117" i="11" a="1"/>
  <c r="BH117" i="11" s="1"/>
  <c r="BJ117" i="11" a="1"/>
  <c r="BJ117" i="11" s="1"/>
  <c r="BL117" i="11" a="1"/>
  <c r="BL117" i="11" s="1"/>
  <c r="BN117" i="11" a="1"/>
  <c r="BN117" i="11" s="1"/>
  <c r="BP117" i="11" a="1"/>
  <c r="BP117" i="11" s="1"/>
  <c r="BR117" i="11" a="1"/>
  <c r="BR117" i="11" s="1"/>
  <c r="BT117" i="11" a="1"/>
  <c r="BT117" i="11" s="1"/>
  <c r="BV117" i="11" a="1"/>
  <c r="BV117" i="11" s="1"/>
  <c r="BX117" i="11" a="1"/>
  <c r="BX117" i="11" s="1"/>
  <c r="BZ117" i="11" a="1"/>
  <c r="BZ117" i="11" s="1"/>
  <c r="CB117" i="11" a="1"/>
  <c r="CB117" i="11" s="1"/>
  <c r="CD117" i="11" a="1"/>
  <c r="CD117" i="11" s="1"/>
  <c r="CF117" i="11" a="1"/>
  <c r="CF117" i="11" s="1"/>
  <c r="CH117" i="11" a="1"/>
  <c r="CH117" i="11" s="1"/>
  <c r="AL118" i="11" a="1"/>
  <c r="AL118" i="11" s="1"/>
  <c r="AN118" i="11" a="1"/>
  <c r="AN118" i="11" s="1"/>
  <c r="AP118" i="11" a="1"/>
  <c r="AP118" i="11" s="1"/>
  <c r="AR118" i="11" a="1"/>
  <c r="AR118" i="11" s="1"/>
  <c r="AT118" i="11" a="1"/>
  <c r="AT118" i="11" s="1"/>
  <c r="AV118" i="11" a="1"/>
  <c r="AV118" i="11" s="1"/>
  <c r="AX118" i="11" a="1"/>
  <c r="AX118" i="11" s="1"/>
  <c r="AZ118" i="11" a="1"/>
  <c r="AZ118" i="11" s="1"/>
  <c r="BB118" i="11" a="1"/>
  <c r="BB118" i="11" s="1"/>
  <c r="BD118" i="11" a="1"/>
  <c r="BD118" i="11" s="1"/>
  <c r="BF118" i="11" a="1"/>
  <c r="BF118" i="11" s="1"/>
  <c r="BH118" i="11" a="1"/>
  <c r="BH118" i="11" s="1"/>
  <c r="BJ118" i="11" a="1"/>
  <c r="BJ118" i="11" s="1"/>
  <c r="BL118" i="11" a="1"/>
  <c r="BL118" i="11" s="1"/>
  <c r="BN118" i="11" a="1"/>
  <c r="BN118" i="11" s="1"/>
  <c r="BP118" i="11" a="1"/>
  <c r="BP118" i="11" s="1"/>
  <c r="BR118" i="11" a="1"/>
  <c r="BR118" i="11" s="1"/>
  <c r="BT118" i="11" a="1"/>
  <c r="BT118" i="11" s="1"/>
  <c r="BV118" i="11" a="1"/>
  <c r="BV118" i="11" s="1"/>
  <c r="BX118" i="11" a="1"/>
  <c r="BX118" i="11" s="1"/>
  <c r="BZ118" i="11" a="1"/>
  <c r="BZ118" i="11" s="1"/>
  <c r="CB118" i="11" a="1"/>
  <c r="CB118" i="11" s="1"/>
  <c r="CD118" i="11" a="1"/>
  <c r="CD118" i="11" s="1"/>
  <c r="CF118" i="11" a="1"/>
  <c r="CF118" i="11" s="1"/>
  <c r="CH118" i="11" a="1"/>
  <c r="CH118" i="11" s="1"/>
  <c r="AL119" i="11" a="1"/>
  <c r="AL119" i="11" s="1"/>
  <c r="AN119" i="11" a="1"/>
  <c r="AN119" i="11" s="1"/>
  <c r="AP119" i="11" a="1"/>
  <c r="AP119" i="11" s="1"/>
  <c r="AR119" i="11" a="1"/>
  <c r="AR119" i="11" s="1"/>
  <c r="AT119" i="11" a="1"/>
  <c r="AT119" i="11" s="1"/>
  <c r="AV119" i="11" a="1"/>
  <c r="AV119" i="11" s="1"/>
  <c r="AX119" i="11" a="1"/>
  <c r="AX119" i="11" s="1"/>
  <c r="AZ119" i="11" a="1"/>
  <c r="AZ119" i="11" s="1"/>
  <c r="BB119" i="11" a="1"/>
  <c r="BB119" i="11" s="1"/>
  <c r="BD119" i="11" a="1"/>
  <c r="BD119" i="11" s="1"/>
  <c r="BF119" i="11" a="1"/>
  <c r="BF119" i="11" s="1"/>
  <c r="BH119" i="11" a="1"/>
  <c r="BH119" i="11" s="1"/>
  <c r="BJ119" i="11" a="1"/>
  <c r="BJ119" i="11" s="1"/>
  <c r="BL119" i="11" a="1"/>
  <c r="BL119" i="11" s="1"/>
  <c r="BN119" i="11" a="1"/>
  <c r="BN119" i="11" s="1"/>
  <c r="BP119" i="11" a="1"/>
  <c r="BP119" i="11" s="1"/>
  <c r="BR119" i="11" a="1"/>
  <c r="BR119" i="11" s="1"/>
  <c r="BT119" i="11" a="1"/>
  <c r="BT119" i="11" s="1"/>
  <c r="BV119" i="11" a="1"/>
  <c r="BV119" i="11" s="1"/>
  <c r="BX119" i="11" a="1"/>
  <c r="BX119" i="11" s="1"/>
  <c r="BZ119" i="11" a="1"/>
  <c r="BZ119" i="11" s="1"/>
  <c r="CB119" i="11" a="1"/>
  <c r="CB119" i="11" s="1"/>
  <c r="CD119" i="11" a="1"/>
  <c r="CD119" i="11" s="1"/>
  <c r="CF119" i="11" a="1"/>
  <c r="CF119" i="11" s="1"/>
  <c r="CH119" i="11" a="1"/>
  <c r="CH119" i="11" s="1"/>
  <c r="AL120" i="11" a="1"/>
  <c r="AL120" i="11" s="1"/>
  <c r="AN120" i="11" a="1"/>
  <c r="AN120" i="11" s="1"/>
  <c r="AP120" i="11" a="1"/>
  <c r="AP120" i="11" s="1"/>
  <c r="AR120" i="11" a="1"/>
  <c r="AR120" i="11" s="1"/>
  <c r="AT120" i="11" a="1"/>
  <c r="AT120" i="11" s="1"/>
  <c r="AV120" i="11" a="1"/>
  <c r="AV120" i="11" s="1"/>
  <c r="AX120" i="11" a="1"/>
  <c r="AX120" i="11" s="1"/>
  <c r="AZ120" i="11" a="1"/>
  <c r="AZ120" i="11" s="1"/>
  <c r="BB120" i="11" a="1"/>
  <c r="BB120" i="11" s="1"/>
  <c r="BD120" i="11" a="1"/>
  <c r="BD120" i="11" s="1"/>
  <c r="BF120" i="11" a="1"/>
  <c r="BF120" i="11" s="1"/>
  <c r="BH120" i="11" a="1"/>
  <c r="BH120" i="11" s="1"/>
  <c r="BJ120" i="11" a="1"/>
  <c r="BJ120" i="11" s="1"/>
  <c r="BL120" i="11" a="1"/>
  <c r="BL120" i="11" s="1"/>
  <c r="BN120" i="11" a="1"/>
  <c r="BN120" i="11" s="1"/>
  <c r="BP120" i="11" a="1"/>
  <c r="BP120" i="11" s="1"/>
  <c r="BR120" i="11" a="1"/>
  <c r="BR120" i="11" s="1"/>
  <c r="BT120" i="11" a="1"/>
  <c r="BT120" i="11" s="1"/>
  <c r="BV120" i="11" a="1"/>
  <c r="BV120" i="11" s="1"/>
  <c r="BX120" i="11" a="1"/>
  <c r="BX120" i="11" s="1"/>
  <c r="BZ120" i="11" a="1"/>
  <c r="BZ120" i="11" s="1"/>
  <c r="CB120" i="11" a="1"/>
  <c r="CB120" i="11" s="1"/>
  <c r="CD120" i="11" a="1"/>
  <c r="CD120" i="11" s="1"/>
  <c r="CF120" i="11" a="1"/>
  <c r="CF120" i="11" s="1"/>
  <c r="CH120" i="11" a="1"/>
  <c r="CH120" i="11" s="1"/>
  <c r="AL121" i="11" a="1"/>
  <c r="AL121" i="11" s="1"/>
  <c r="AN121" i="11" a="1"/>
  <c r="AN121" i="11" s="1"/>
  <c r="AP121" i="11" a="1"/>
  <c r="AP121" i="11" s="1"/>
  <c r="AR121" i="11" a="1"/>
  <c r="AR121" i="11" s="1"/>
  <c r="AT121" i="11" a="1"/>
  <c r="AT121" i="11" s="1"/>
  <c r="AV121" i="11" a="1"/>
  <c r="AV121" i="11" s="1"/>
  <c r="AX121" i="11" a="1"/>
  <c r="AX121" i="11" s="1"/>
  <c r="AZ121" i="11" a="1"/>
  <c r="AZ121" i="11" s="1"/>
  <c r="BB121" i="11" a="1"/>
  <c r="BB121" i="11" s="1"/>
  <c r="BD121" i="11" a="1"/>
  <c r="BD121" i="11" s="1"/>
  <c r="BF121" i="11" a="1"/>
  <c r="BF121" i="11" s="1"/>
  <c r="BH121" i="11" a="1"/>
  <c r="BH121" i="11" s="1"/>
  <c r="BJ121" i="11" a="1"/>
  <c r="BJ121" i="11" s="1"/>
  <c r="BL121" i="11" a="1"/>
  <c r="BL121" i="11" s="1"/>
  <c r="BN121" i="11" a="1"/>
  <c r="BN121" i="11" s="1"/>
  <c r="BP121" i="11" a="1"/>
  <c r="BP121" i="11" s="1"/>
  <c r="BR121" i="11" a="1"/>
  <c r="BR121" i="11" s="1"/>
  <c r="BT121" i="11" a="1"/>
  <c r="BT121" i="11" s="1"/>
  <c r="BV121" i="11" a="1"/>
  <c r="BV121" i="11" s="1"/>
  <c r="BX121" i="11" a="1"/>
  <c r="BX121" i="11" s="1"/>
  <c r="BZ121" i="11" a="1"/>
  <c r="BZ121" i="11" s="1"/>
  <c r="CB121" i="11" a="1"/>
  <c r="CB121" i="11" s="1"/>
  <c r="CD121" i="11" a="1"/>
  <c r="CD121" i="11" s="1"/>
  <c r="CF121" i="11" a="1"/>
  <c r="CF121" i="11" s="1"/>
  <c r="CH121" i="11" a="1"/>
  <c r="CH121" i="11" s="1"/>
  <c r="AL122" i="11" a="1"/>
  <c r="AL122" i="11" s="1"/>
  <c r="AN122" i="11" a="1"/>
  <c r="AN122" i="11" s="1"/>
  <c r="AP122" i="11" a="1"/>
  <c r="AP122" i="11" s="1"/>
  <c r="AR122" i="11" a="1"/>
  <c r="AR122" i="11" s="1"/>
  <c r="AT122" i="11" a="1"/>
  <c r="AT122" i="11" s="1"/>
  <c r="AV122" i="11" a="1"/>
  <c r="AV122" i="11" s="1"/>
  <c r="AX122" i="11" a="1"/>
  <c r="AX122" i="11" s="1"/>
  <c r="AZ122" i="11" a="1"/>
  <c r="AZ122" i="11" s="1"/>
  <c r="BB122" i="11" a="1"/>
  <c r="BB122" i="11" s="1"/>
  <c r="BD122" i="11" a="1"/>
  <c r="BD122" i="11" s="1"/>
  <c r="BF122" i="11" a="1"/>
  <c r="BF122" i="11" s="1"/>
  <c r="BH122" i="11" a="1"/>
  <c r="BH122" i="11" s="1"/>
  <c r="BJ122" i="11" a="1"/>
  <c r="BJ122" i="11" s="1"/>
  <c r="BL122" i="11" a="1"/>
  <c r="BL122" i="11" s="1"/>
  <c r="BN122" i="11" a="1"/>
  <c r="BN122" i="11" s="1"/>
  <c r="BP122" i="11" a="1"/>
  <c r="BP122" i="11" s="1"/>
  <c r="BR122" i="11" a="1"/>
  <c r="BR122" i="11" s="1"/>
  <c r="BT122" i="11" a="1"/>
  <c r="BT122" i="11" s="1"/>
  <c r="BV122" i="11" a="1"/>
  <c r="BV122" i="11" s="1"/>
  <c r="BX122" i="11" a="1"/>
  <c r="BX122" i="11" s="1"/>
  <c r="BZ122" i="11" a="1"/>
  <c r="BZ122" i="11" s="1"/>
  <c r="CB122" i="11" a="1"/>
  <c r="CB122" i="11" s="1"/>
  <c r="CD122" i="11" a="1"/>
  <c r="CD122" i="11" s="1"/>
  <c r="CF122" i="11" a="1"/>
  <c r="CF122" i="11" s="1"/>
  <c r="CH122" i="11" a="1"/>
  <c r="CH122" i="11" s="1"/>
  <c r="AL123" i="11" a="1"/>
  <c r="AL123" i="11" s="1"/>
  <c r="AN123" i="11" a="1"/>
  <c r="AN123" i="11" s="1"/>
  <c r="AP123" i="11" a="1"/>
  <c r="AP123" i="11" s="1"/>
  <c r="AR123" i="11" a="1"/>
  <c r="AR123" i="11" s="1"/>
  <c r="AT123" i="11" a="1"/>
  <c r="AT123" i="11" s="1"/>
  <c r="AV123" i="11" a="1"/>
  <c r="AV123" i="11" s="1"/>
  <c r="AX123" i="11" a="1"/>
  <c r="AX123" i="11" s="1"/>
  <c r="AZ123" i="11" a="1"/>
  <c r="AZ123" i="11" s="1"/>
  <c r="BB123" i="11" a="1"/>
  <c r="BB123" i="11" s="1"/>
  <c r="BD123" i="11" a="1"/>
  <c r="BD123" i="11" s="1"/>
  <c r="BF123" i="11" a="1"/>
  <c r="BF123" i="11" s="1"/>
  <c r="BH123" i="11" a="1"/>
  <c r="BH123" i="11" s="1"/>
  <c r="BJ123" i="11" a="1"/>
  <c r="BJ123" i="11" s="1"/>
  <c r="BL123" i="11" a="1"/>
  <c r="BL123" i="11" s="1"/>
  <c r="BN123" i="11" a="1"/>
  <c r="BN123" i="11" s="1"/>
  <c r="BP123" i="11" a="1"/>
  <c r="BP123" i="11" s="1"/>
  <c r="BR123" i="11" a="1"/>
  <c r="BR123" i="11" s="1"/>
  <c r="BT123" i="11" a="1"/>
  <c r="BT123" i="11" s="1"/>
  <c r="BV123" i="11" a="1"/>
  <c r="BV123" i="11" s="1"/>
  <c r="BX123" i="11" a="1"/>
  <c r="BX123" i="11" s="1"/>
  <c r="BZ123" i="11" a="1"/>
  <c r="BZ123" i="11" s="1"/>
  <c r="CB123" i="11" a="1"/>
  <c r="CB123" i="11" s="1"/>
  <c r="CD123" i="11" a="1"/>
  <c r="CD123" i="11" s="1"/>
  <c r="CF123" i="11" a="1"/>
  <c r="CF123" i="11" s="1"/>
  <c r="CH123" i="11" a="1"/>
  <c r="CH123" i="11" s="1"/>
  <c r="AL124" i="11" a="1"/>
  <c r="AL124" i="11" s="1"/>
  <c r="AN124" i="11" a="1"/>
  <c r="AN124" i="11" s="1"/>
  <c r="AP124" i="11" a="1"/>
  <c r="AP124" i="11" s="1"/>
  <c r="AR124" i="11" a="1"/>
  <c r="AR124" i="11" s="1"/>
  <c r="AT124" i="11" a="1"/>
  <c r="AT124" i="11" s="1"/>
  <c r="AV124" i="11" a="1"/>
  <c r="AV124" i="11" s="1"/>
  <c r="AX124" i="11" a="1"/>
  <c r="AX124" i="11" s="1"/>
  <c r="AZ124" i="11" a="1"/>
  <c r="AZ124" i="11" s="1"/>
  <c r="BB124" i="11" a="1"/>
  <c r="BB124" i="11" s="1"/>
  <c r="BD124" i="11" a="1"/>
  <c r="BD124" i="11" s="1"/>
  <c r="BF124" i="11" a="1"/>
  <c r="BF124" i="11" s="1"/>
  <c r="BH124" i="11" a="1"/>
  <c r="BH124" i="11" s="1"/>
  <c r="BJ124" i="11" a="1"/>
  <c r="BJ124" i="11" s="1"/>
  <c r="BL124" i="11" a="1"/>
  <c r="BL124" i="11" s="1"/>
  <c r="BN124" i="11" a="1"/>
  <c r="BN124" i="11" s="1"/>
  <c r="BP124" i="11" a="1"/>
  <c r="BP124" i="11" s="1"/>
  <c r="BR124" i="11" a="1"/>
  <c r="BR124" i="11" s="1"/>
  <c r="BT124" i="11" a="1"/>
  <c r="BT124" i="11" s="1"/>
  <c r="BV124" i="11" a="1"/>
  <c r="BV124" i="11" s="1"/>
  <c r="BX124" i="11" a="1"/>
  <c r="BX124" i="11" s="1"/>
  <c r="BZ124" i="11" a="1"/>
  <c r="BZ124" i="11" s="1"/>
  <c r="CB124" i="11" a="1"/>
  <c r="CB124" i="11" s="1"/>
  <c r="CD124" i="11" a="1"/>
  <c r="CD124" i="11" s="1"/>
  <c r="CF124" i="11" a="1"/>
  <c r="CF124" i="11" s="1"/>
  <c r="CH124" i="11" a="1"/>
  <c r="CH124" i="11" s="1"/>
  <c r="AL125" i="11" a="1"/>
  <c r="AL125" i="11" s="1"/>
  <c r="AN125" i="11" a="1"/>
  <c r="AN125" i="11" s="1"/>
  <c r="AP125" i="11" a="1"/>
  <c r="AP125" i="11" s="1"/>
  <c r="AR125" i="11" a="1"/>
  <c r="AR125" i="11" s="1"/>
  <c r="AT125" i="11" a="1"/>
  <c r="AT125" i="11" s="1"/>
  <c r="AV125" i="11" a="1"/>
  <c r="AV125" i="11" s="1"/>
  <c r="AX125" i="11" a="1"/>
  <c r="AX125" i="11" s="1"/>
  <c r="AZ125" i="11" a="1"/>
  <c r="AZ125" i="11" s="1"/>
  <c r="BB125" i="11" a="1"/>
  <c r="BB125" i="11" s="1"/>
  <c r="BD125" i="11" a="1"/>
  <c r="BD125" i="11" s="1"/>
  <c r="BF125" i="11" a="1"/>
  <c r="BF125" i="11" s="1"/>
  <c r="BH125" i="11" a="1"/>
  <c r="BH125" i="11" s="1"/>
  <c r="BJ125" i="11" a="1"/>
  <c r="BJ125" i="11" s="1"/>
  <c r="BL125" i="11" a="1"/>
  <c r="BL125" i="11" s="1"/>
  <c r="BN125" i="11" a="1"/>
  <c r="BN125" i="11" s="1"/>
  <c r="BP125" i="11" a="1"/>
  <c r="BP125" i="11" s="1"/>
  <c r="BR125" i="11" a="1"/>
  <c r="BR125" i="11" s="1"/>
  <c r="BT125" i="11" a="1"/>
  <c r="BT125" i="11" s="1"/>
  <c r="BV125" i="11" a="1"/>
  <c r="BV125" i="11" s="1"/>
  <c r="BX125" i="11" a="1"/>
  <c r="BX125" i="11" s="1"/>
  <c r="BZ125" i="11" a="1"/>
  <c r="BZ125" i="11" s="1"/>
  <c r="CB125" i="11" a="1"/>
  <c r="CB125" i="11" s="1"/>
  <c r="CD125" i="11" a="1"/>
  <c r="CD125" i="11" s="1"/>
  <c r="CF125" i="11" a="1"/>
  <c r="CF125" i="11" s="1"/>
  <c r="CH125" i="11" a="1"/>
  <c r="CH125" i="11" s="1"/>
  <c r="AL126" i="11" a="1"/>
  <c r="AL126" i="11" s="1"/>
  <c r="AN126" i="11" a="1"/>
  <c r="AN126" i="11" s="1"/>
  <c r="AP126" i="11" a="1"/>
  <c r="AP126" i="11" s="1"/>
  <c r="AR126" i="11" a="1"/>
  <c r="AR126" i="11" s="1"/>
  <c r="AT126" i="11" a="1"/>
  <c r="AT126" i="11" s="1"/>
  <c r="AV126" i="11" a="1"/>
  <c r="AV126" i="11" s="1"/>
  <c r="AX126" i="11" a="1"/>
  <c r="AX126" i="11" s="1"/>
  <c r="AZ126" i="11" a="1"/>
  <c r="AZ126" i="11" s="1"/>
  <c r="BB126" i="11" a="1"/>
  <c r="BB126" i="11" s="1"/>
  <c r="BD126" i="11" a="1"/>
  <c r="BD126" i="11" s="1"/>
  <c r="BF126" i="11" a="1"/>
  <c r="BF126" i="11" s="1"/>
  <c r="BH126" i="11" a="1"/>
  <c r="BH126" i="11" s="1"/>
  <c r="BJ126" i="11" a="1"/>
  <c r="BJ126" i="11" s="1"/>
  <c r="BL126" i="11" a="1"/>
  <c r="BL126" i="11" s="1"/>
  <c r="BN126" i="11" a="1"/>
  <c r="BN126" i="11" s="1"/>
  <c r="BP126" i="11" a="1"/>
  <c r="BP126" i="11" s="1"/>
  <c r="BR126" i="11" a="1"/>
  <c r="BR126" i="11" s="1"/>
  <c r="BT126" i="11" a="1"/>
  <c r="BT126" i="11" s="1"/>
  <c r="BV126" i="11" a="1"/>
  <c r="BV126" i="11" s="1"/>
  <c r="BX126" i="11" a="1"/>
  <c r="BX126" i="11" s="1"/>
  <c r="BZ126" i="11" a="1"/>
  <c r="BZ126" i="11" s="1"/>
  <c r="CB126" i="11" a="1"/>
  <c r="CB126" i="11" s="1"/>
  <c r="CD126" i="11" a="1"/>
  <c r="CD126" i="11" s="1"/>
  <c r="CF126" i="11" a="1"/>
  <c r="CF126" i="11" s="1"/>
  <c r="CH126" i="11" a="1"/>
  <c r="CH126" i="11" s="1"/>
  <c r="AL127" i="11" a="1"/>
  <c r="AL127" i="11" s="1"/>
  <c r="AN127" i="11" a="1"/>
  <c r="AN127" i="11" s="1"/>
  <c r="AP127" i="11" a="1"/>
  <c r="AP127" i="11" s="1"/>
  <c r="AR127" i="11" a="1"/>
  <c r="AR127" i="11" s="1"/>
  <c r="AT127" i="11" a="1"/>
  <c r="AT127" i="11" s="1"/>
  <c r="AV127" i="11" a="1"/>
  <c r="AV127" i="11" s="1"/>
  <c r="AX127" i="11" a="1"/>
  <c r="AX127" i="11" s="1"/>
  <c r="AZ127" i="11" a="1"/>
  <c r="AZ127" i="11" s="1"/>
  <c r="BB127" i="11" a="1"/>
  <c r="BB127" i="11" s="1"/>
  <c r="BD127" i="11" a="1"/>
  <c r="BD127" i="11" s="1"/>
  <c r="BF127" i="11" a="1"/>
  <c r="BF127" i="11" s="1"/>
  <c r="BH127" i="11" a="1"/>
  <c r="BH127" i="11" s="1"/>
  <c r="BJ127" i="11" a="1"/>
  <c r="BJ127" i="11" s="1"/>
  <c r="BL127" i="11" a="1"/>
  <c r="BL127" i="11" s="1"/>
  <c r="BN127" i="11" a="1"/>
  <c r="BN127" i="11" s="1"/>
  <c r="BP127" i="11" a="1"/>
  <c r="BP127" i="11" s="1"/>
  <c r="BR127" i="11" a="1"/>
  <c r="BR127" i="11" s="1"/>
  <c r="BT127" i="11" a="1"/>
  <c r="BT127" i="11" s="1"/>
  <c r="BV127" i="11" a="1"/>
  <c r="BV127" i="11" s="1"/>
  <c r="BX127" i="11" a="1"/>
  <c r="BX127" i="11" s="1"/>
  <c r="BZ127" i="11" a="1"/>
  <c r="BZ127" i="11" s="1"/>
  <c r="CB127" i="11" a="1"/>
  <c r="CB127" i="11" s="1"/>
  <c r="CD127" i="11" a="1"/>
  <c r="CD127" i="11" s="1"/>
  <c r="CF127" i="11" a="1"/>
  <c r="CF127" i="11" s="1"/>
  <c r="CH127" i="11" a="1"/>
  <c r="CH127" i="11" s="1"/>
  <c r="AL128" i="11" a="1"/>
  <c r="AL128" i="11" s="1"/>
  <c r="AN128" i="11" a="1"/>
  <c r="AN128" i="11" s="1"/>
  <c r="AP128" i="11" a="1"/>
  <c r="AP128" i="11" s="1"/>
  <c r="AR128" i="11" a="1"/>
  <c r="AR128" i="11" s="1"/>
  <c r="AT128" i="11" a="1"/>
  <c r="AT128" i="11" s="1"/>
  <c r="AV128" i="11" a="1"/>
  <c r="AV128" i="11" s="1"/>
  <c r="AX128" i="11" a="1"/>
  <c r="AX128" i="11" s="1"/>
  <c r="AZ128" i="11" a="1"/>
  <c r="AZ128" i="11" s="1"/>
  <c r="BB128" i="11" a="1"/>
  <c r="BB128" i="11" s="1"/>
  <c r="BD128" i="11" a="1"/>
  <c r="BD128" i="11" s="1"/>
  <c r="BF128" i="11" a="1"/>
  <c r="BF128" i="11" s="1"/>
  <c r="BH128" i="11" a="1"/>
  <c r="BH128" i="11" s="1"/>
  <c r="BJ128" i="11" a="1"/>
  <c r="BJ128" i="11" s="1"/>
  <c r="BL128" i="11" a="1"/>
  <c r="BL128" i="11" s="1"/>
  <c r="BN128" i="11" a="1"/>
  <c r="BN128" i="11" s="1"/>
  <c r="BP128" i="11" a="1"/>
  <c r="BP128" i="11" s="1"/>
  <c r="BR128" i="11" a="1"/>
  <c r="BR128" i="11" s="1"/>
  <c r="BT128" i="11" a="1"/>
  <c r="BT128" i="11" s="1"/>
  <c r="BV128" i="11" a="1"/>
  <c r="BV128" i="11" s="1"/>
  <c r="BX128" i="11" a="1"/>
  <c r="BX128" i="11" s="1"/>
  <c r="BZ128" i="11" a="1"/>
  <c r="BZ128" i="11" s="1"/>
  <c r="CB128" i="11" a="1"/>
  <c r="CB128" i="11" s="1"/>
  <c r="CD128" i="11" a="1"/>
  <c r="CD128" i="11" s="1"/>
  <c r="CF128" i="11" a="1"/>
  <c r="CF128" i="11" s="1"/>
  <c r="CH128" i="11" a="1"/>
  <c r="CH128" i="11" s="1"/>
  <c r="AL129" i="11" a="1"/>
  <c r="AL129" i="11" s="1"/>
  <c r="AN129" i="11" a="1"/>
  <c r="AN129" i="11" s="1"/>
  <c r="AP129" i="11" a="1"/>
  <c r="AP129" i="11" s="1"/>
  <c r="AR129" i="11" a="1"/>
  <c r="AR129" i="11" s="1"/>
  <c r="AT129" i="11" a="1"/>
  <c r="AT129" i="11" s="1"/>
  <c r="AV129" i="11" a="1"/>
  <c r="AV129" i="11" s="1"/>
  <c r="AX129" i="11" a="1"/>
  <c r="AX129" i="11" s="1"/>
  <c r="AZ129" i="11" a="1"/>
  <c r="AZ129" i="11" s="1"/>
  <c r="BB129" i="11" a="1"/>
  <c r="BB129" i="11" s="1"/>
  <c r="BD129" i="11" a="1"/>
  <c r="BD129" i="11" s="1"/>
  <c r="BF129" i="11" a="1"/>
  <c r="BF129" i="11" s="1"/>
  <c r="BH129" i="11" a="1"/>
  <c r="BH129" i="11" s="1"/>
  <c r="BJ129" i="11" a="1"/>
  <c r="BJ129" i="11" s="1"/>
  <c r="BL129" i="11" a="1"/>
  <c r="BL129" i="11" s="1"/>
  <c r="BN129" i="11" a="1"/>
  <c r="BN129" i="11" s="1"/>
  <c r="BP129" i="11" a="1"/>
  <c r="BP129" i="11" s="1"/>
  <c r="BR129" i="11" a="1"/>
  <c r="BR129" i="11" s="1"/>
  <c r="BT129" i="11" a="1"/>
  <c r="BT129" i="11" s="1"/>
  <c r="BV129" i="11" a="1"/>
  <c r="BV129" i="11" s="1"/>
  <c r="BX129" i="11" a="1"/>
  <c r="BX129" i="11" s="1"/>
  <c r="BZ129" i="11" a="1"/>
  <c r="BZ129" i="11" s="1"/>
  <c r="CB129" i="11" a="1"/>
  <c r="CB129" i="11" s="1"/>
  <c r="CD129" i="11" a="1"/>
  <c r="CD129" i="11" s="1"/>
  <c r="CF129" i="11" a="1"/>
  <c r="CF129" i="11" s="1"/>
  <c r="CH129" i="11" a="1"/>
  <c r="CH129" i="11" s="1"/>
  <c r="AL130" i="11" a="1"/>
  <c r="AL130" i="11" s="1"/>
  <c r="AN130" i="11" a="1"/>
  <c r="AN130" i="11" s="1"/>
  <c r="AP130" i="11" a="1"/>
  <c r="AP130" i="11" s="1"/>
  <c r="AR130" i="11" a="1"/>
  <c r="AR130" i="11" s="1"/>
  <c r="AT130" i="11" a="1"/>
  <c r="AT130" i="11" s="1"/>
  <c r="AV130" i="11" a="1"/>
  <c r="AV130" i="11" s="1"/>
  <c r="AX130" i="11" a="1"/>
  <c r="AX130" i="11" s="1"/>
  <c r="AZ130" i="11" a="1"/>
  <c r="AZ130" i="11" s="1"/>
  <c r="BB130" i="11" a="1"/>
  <c r="BB130" i="11" s="1"/>
  <c r="BD130" i="11" a="1"/>
  <c r="BD130" i="11" s="1"/>
  <c r="BF130" i="11" a="1"/>
  <c r="BF130" i="11" s="1"/>
  <c r="BH130" i="11" a="1"/>
  <c r="BH130" i="11" s="1"/>
  <c r="BJ130" i="11" a="1"/>
  <c r="BJ130" i="11" s="1"/>
  <c r="BL130" i="11" a="1"/>
  <c r="BL130" i="11" s="1"/>
  <c r="BN130" i="11" a="1"/>
  <c r="BN130" i="11" s="1"/>
  <c r="BP130" i="11" a="1"/>
  <c r="BP130" i="11" s="1"/>
  <c r="BR130" i="11" a="1"/>
  <c r="BR130" i="11" s="1"/>
  <c r="BT130" i="11" a="1"/>
  <c r="BT130" i="11" s="1"/>
  <c r="BV130" i="11" a="1"/>
  <c r="BV130" i="11" s="1"/>
  <c r="BX130" i="11" a="1"/>
  <c r="BX130" i="11" s="1"/>
  <c r="BZ130" i="11" a="1"/>
  <c r="BZ130" i="11" s="1"/>
  <c r="CB130" i="11" a="1"/>
  <c r="CB130" i="11" s="1"/>
  <c r="CD130" i="11" a="1"/>
  <c r="CD130" i="11" s="1"/>
  <c r="CF130" i="11" a="1"/>
  <c r="CF130" i="11" s="1"/>
  <c r="CH130" i="11" a="1"/>
  <c r="CH130" i="11" s="1"/>
  <c r="AL131" i="11" a="1"/>
  <c r="AL131" i="11" s="1"/>
  <c r="AN131" i="11" a="1"/>
  <c r="AN131" i="11" s="1"/>
  <c r="AP131" i="11" a="1"/>
  <c r="AP131" i="11" s="1"/>
  <c r="AR131" i="11" a="1"/>
  <c r="AR131" i="11" s="1"/>
  <c r="AT131" i="11" a="1"/>
  <c r="AT131" i="11" s="1"/>
  <c r="AV131" i="11" a="1"/>
  <c r="AV131" i="11" s="1"/>
  <c r="AX131" i="11" a="1"/>
  <c r="AX131" i="11" s="1"/>
  <c r="AZ131" i="11" a="1"/>
  <c r="AZ131" i="11" s="1"/>
  <c r="BB131" i="11" a="1"/>
  <c r="BB131" i="11" s="1"/>
  <c r="BD131" i="11" a="1"/>
  <c r="BD131" i="11" s="1"/>
  <c r="BF131" i="11" a="1"/>
  <c r="BF131" i="11" s="1"/>
  <c r="BH131" i="11" a="1"/>
  <c r="BH131" i="11" s="1"/>
  <c r="BJ131" i="11" a="1"/>
  <c r="BJ131" i="11" s="1"/>
  <c r="BL131" i="11" a="1"/>
  <c r="BL131" i="11" s="1"/>
  <c r="BN131" i="11" a="1"/>
  <c r="BN131" i="11" s="1"/>
  <c r="BP131" i="11" a="1"/>
  <c r="BP131" i="11" s="1"/>
  <c r="BR131" i="11" a="1"/>
  <c r="BR131" i="11" s="1"/>
  <c r="BT131" i="11" a="1"/>
  <c r="BT131" i="11" s="1"/>
  <c r="BV131" i="11" a="1"/>
  <c r="BV131" i="11" s="1"/>
  <c r="BX131" i="11" a="1"/>
  <c r="BX131" i="11" s="1"/>
  <c r="BZ131" i="11" a="1"/>
  <c r="BZ131" i="11" s="1"/>
  <c r="CB131" i="11" a="1"/>
  <c r="CB131" i="11" s="1"/>
  <c r="CD131" i="11" a="1"/>
  <c r="CD131" i="11" s="1"/>
  <c r="CF131" i="11" a="1"/>
  <c r="CF131" i="11" s="1"/>
  <c r="CH131" i="11" a="1"/>
  <c r="CH131" i="11" s="1"/>
  <c r="AL132" i="11" a="1"/>
  <c r="AL132" i="11" s="1"/>
  <c r="AN132" i="11" a="1"/>
  <c r="AN132" i="11" s="1"/>
  <c r="AP132" i="11" a="1"/>
  <c r="AP132" i="11" s="1"/>
  <c r="AR132" i="11" a="1"/>
  <c r="AR132" i="11" s="1"/>
  <c r="AT132" i="11" a="1"/>
  <c r="AT132" i="11" s="1"/>
  <c r="AV132" i="11" a="1"/>
  <c r="AV132" i="11" s="1"/>
  <c r="AX132" i="11" a="1"/>
  <c r="AX132" i="11" s="1"/>
  <c r="AZ132" i="11" a="1"/>
  <c r="AZ132" i="11" s="1"/>
  <c r="BB132" i="11" a="1"/>
  <c r="BB132" i="11" s="1"/>
  <c r="BD132" i="11" a="1"/>
  <c r="BD132" i="11" s="1"/>
  <c r="BF132" i="11" a="1"/>
  <c r="BF132" i="11" s="1"/>
  <c r="BH132" i="11" a="1"/>
  <c r="BH132" i="11" s="1"/>
  <c r="BJ132" i="11" a="1"/>
  <c r="BJ132" i="11" s="1"/>
  <c r="BL132" i="11" a="1"/>
  <c r="BL132" i="11" s="1"/>
  <c r="BN132" i="11" a="1"/>
  <c r="BN132" i="11" s="1"/>
  <c r="BP132" i="11" a="1"/>
  <c r="BP132" i="11" s="1"/>
  <c r="BR132" i="11" a="1"/>
  <c r="BR132" i="11" s="1"/>
  <c r="BT132" i="11" a="1"/>
  <c r="BT132" i="11" s="1"/>
  <c r="BV132" i="11" a="1"/>
  <c r="BV132" i="11" s="1"/>
  <c r="BX132" i="11" a="1"/>
  <c r="BX132" i="11" s="1"/>
  <c r="BZ132" i="11" a="1"/>
  <c r="BZ132" i="11" s="1"/>
  <c r="CB132" i="11" a="1"/>
  <c r="CB132" i="11" s="1"/>
  <c r="CD132" i="11" a="1"/>
  <c r="CD132" i="11" s="1"/>
  <c r="CF132" i="11" a="1"/>
  <c r="CF132" i="11" s="1"/>
  <c r="CH132" i="11" a="1"/>
  <c r="CH132" i="11" s="1"/>
  <c r="AL133" i="11" a="1"/>
  <c r="AL133" i="11" s="1"/>
  <c r="AN133" i="11" a="1"/>
  <c r="AN133" i="11" s="1"/>
  <c r="AP133" i="11" a="1"/>
  <c r="AP133" i="11" s="1"/>
  <c r="AR133" i="11" a="1"/>
  <c r="AR133" i="11" s="1"/>
  <c r="AT133" i="11" a="1"/>
  <c r="AT133" i="11" s="1"/>
  <c r="AV133" i="11" a="1"/>
  <c r="AV133" i="11" s="1"/>
  <c r="AX133" i="11" a="1"/>
  <c r="AX133" i="11" s="1"/>
  <c r="AZ133" i="11" a="1"/>
  <c r="AZ133" i="11" s="1"/>
  <c r="BB133" i="11" a="1"/>
  <c r="BB133" i="11" s="1"/>
  <c r="BD133" i="11" a="1"/>
  <c r="BD133" i="11" s="1"/>
  <c r="BF133" i="11" a="1"/>
  <c r="BF133" i="11" s="1"/>
  <c r="BH133" i="11" a="1"/>
  <c r="BH133" i="11" s="1"/>
  <c r="BJ133" i="11" a="1"/>
  <c r="BJ133" i="11" s="1"/>
  <c r="BL133" i="11" a="1"/>
  <c r="BL133" i="11" s="1"/>
  <c r="BN133" i="11" a="1"/>
  <c r="BN133" i="11" s="1"/>
  <c r="BP133" i="11" a="1"/>
  <c r="BP133" i="11" s="1"/>
  <c r="BR133" i="11" a="1"/>
  <c r="BR133" i="11" s="1"/>
  <c r="BT133" i="11" a="1"/>
  <c r="BT133" i="11" s="1"/>
  <c r="BV133" i="11" a="1"/>
  <c r="BV133" i="11" s="1"/>
  <c r="BX133" i="11" a="1"/>
  <c r="BX133" i="11" s="1"/>
  <c r="BZ133" i="11" a="1"/>
  <c r="BZ133" i="11" s="1"/>
  <c r="CB133" i="11" a="1"/>
  <c r="CB133" i="11" s="1"/>
  <c r="CD133" i="11" a="1"/>
  <c r="CD133" i="11" s="1"/>
  <c r="CF133" i="11" a="1"/>
  <c r="CF133" i="11" s="1"/>
  <c r="CH133" i="11" a="1"/>
  <c r="CH133" i="11" s="1"/>
  <c r="AL134" i="11" a="1"/>
  <c r="AL134" i="11" s="1"/>
  <c r="AN134" i="11" a="1"/>
  <c r="AN134" i="11" s="1"/>
  <c r="AP134" i="11" a="1"/>
  <c r="AP134" i="11" s="1"/>
  <c r="AR134" i="11" a="1"/>
  <c r="AR134" i="11" s="1"/>
  <c r="AT134" i="11" a="1"/>
  <c r="AT134" i="11" s="1"/>
  <c r="AV134" i="11" a="1"/>
  <c r="AV134" i="11" s="1"/>
  <c r="AX134" i="11" a="1"/>
  <c r="AX134" i="11" s="1"/>
  <c r="AZ134" i="11" a="1"/>
  <c r="AZ134" i="11" s="1"/>
  <c r="BB134" i="11" a="1"/>
  <c r="BB134" i="11" s="1"/>
  <c r="BD134" i="11" a="1"/>
  <c r="BD134" i="11" s="1"/>
  <c r="BF134" i="11" a="1"/>
  <c r="BF134" i="11" s="1"/>
  <c r="BH134" i="11" a="1"/>
  <c r="BH134" i="11" s="1"/>
  <c r="BJ134" i="11" a="1"/>
  <c r="BJ134" i="11" s="1"/>
  <c r="BL134" i="11" a="1"/>
  <c r="BL134" i="11" s="1"/>
  <c r="BN134" i="11" a="1"/>
  <c r="BN134" i="11" s="1"/>
  <c r="BP134" i="11" a="1"/>
  <c r="BP134" i="11" s="1"/>
  <c r="BR134" i="11" a="1"/>
  <c r="BR134" i="11" s="1"/>
  <c r="BT134" i="11" a="1"/>
  <c r="BT134" i="11" s="1"/>
  <c r="BV134" i="11" a="1"/>
  <c r="BV134" i="11" s="1"/>
  <c r="BX134" i="11" a="1"/>
  <c r="BX134" i="11" s="1"/>
  <c r="BZ134" i="11" a="1"/>
  <c r="BZ134" i="11" s="1"/>
  <c r="CB134" i="11" a="1"/>
  <c r="CB134" i="11" s="1"/>
  <c r="CD134" i="11" a="1"/>
  <c r="CD134" i="11" s="1"/>
  <c r="CF134" i="11" a="1"/>
  <c r="CF134" i="11" s="1"/>
  <c r="CH134" i="11" a="1"/>
  <c r="CH134" i="11" s="1"/>
  <c r="AL135" i="11" a="1"/>
  <c r="AL135" i="11" s="1"/>
  <c r="AN135" i="11" a="1"/>
  <c r="AN135" i="11" s="1"/>
  <c r="AP135" i="11" a="1"/>
  <c r="AP135" i="11" s="1"/>
  <c r="AR135" i="11" a="1"/>
  <c r="AR135" i="11" s="1"/>
  <c r="AT135" i="11" a="1"/>
  <c r="AT135" i="11" s="1"/>
  <c r="AV135" i="11" a="1"/>
  <c r="AV135" i="11" s="1"/>
  <c r="AX135" i="11" a="1"/>
  <c r="AX135" i="11" s="1"/>
  <c r="AZ135" i="11" a="1"/>
  <c r="AZ135" i="11" s="1"/>
  <c r="BB135" i="11" a="1"/>
  <c r="BB135" i="11" s="1"/>
  <c r="BD135" i="11" a="1"/>
  <c r="BD135" i="11" s="1"/>
  <c r="BF135" i="11" a="1"/>
  <c r="BF135" i="11" s="1"/>
  <c r="BH135" i="11" a="1"/>
  <c r="BH135" i="11" s="1"/>
  <c r="BJ135" i="11" a="1"/>
  <c r="BJ135" i="11" s="1"/>
  <c r="BL135" i="11" a="1"/>
  <c r="BL135" i="11" s="1"/>
  <c r="BN135" i="11" a="1"/>
  <c r="BN135" i="11" s="1"/>
  <c r="BP135" i="11" a="1"/>
  <c r="BP135" i="11" s="1"/>
  <c r="BR135" i="11" a="1"/>
  <c r="BR135" i="11" s="1"/>
  <c r="BT135" i="11" a="1"/>
  <c r="BT135" i="11" s="1"/>
  <c r="BV135" i="11" a="1"/>
  <c r="BV135" i="11" s="1"/>
  <c r="BX135" i="11" a="1"/>
  <c r="BX135" i="11" s="1"/>
  <c r="BZ135" i="11" a="1"/>
  <c r="BZ135" i="11" s="1"/>
  <c r="CB135" i="11" a="1"/>
  <c r="CB135" i="11" s="1"/>
  <c r="CD135" i="11" a="1"/>
  <c r="CD135" i="11" s="1"/>
  <c r="CF135" i="11" a="1"/>
  <c r="CF135" i="11" s="1"/>
  <c r="CH135" i="11" a="1"/>
  <c r="CH135" i="11" s="1"/>
  <c r="AL136" i="11" a="1"/>
  <c r="AL136" i="11" s="1"/>
  <c r="AN136" i="11" a="1"/>
  <c r="AN136" i="11" s="1"/>
  <c r="AP136" i="11" a="1"/>
  <c r="AP136" i="11" s="1"/>
  <c r="AR136" i="11" a="1"/>
  <c r="AR136" i="11" s="1"/>
  <c r="AT136" i="11" a="1"/>
  <c r="AT136" i="11" s="1"/>
  <c r="AV136" i="11" a="1"/>
  <c r="AV136" i="11" s="1"/>
  <c r="AX136" i="11" a="1"/>
  <c r="AX136" i="11" s="1"/>
  <c r="AZ136" i="11" a="1"/>
  <c r="AZ136" i="11" s="1"/>
  <c r="BB136" i="11" a="1"/>
  <c r="BB136" i="11" s="1"/>
  <c r="BD136" i="11" a="1"/>
  <c r="BD136" i="11" s="1"/>
  <c r="BF136" i="11" a="1"/>
  <c r="BF136" i="11" s="1"/>
  <c r="BH136" i="11" a="1"/>
  <c r="BH136" i="11" s="1"/>
  <c r="BJ136" i="11" a="1"/>
  <c r="BJ136" i="11" s="1"/>
  <c r="BL136" i="11" a="1"/>
  <c r="BL136" i="11" s="1"/>
  <c r="BN136" i="11" a="1"/>
  <c r="BN136" i="11" s="1"/>
  <c r="BP136" i="11" a="1"/>
  <c r="BP136" i="11" s="1"/>
  <c r="BR136" i="11" a="1"/>
  <c r="BR136" i="11" s="1"/>
  <c r="BT136" i="11" a="1"/>
  <c r="BT136" i="11" s="1"/>
  <c r="BV136" i="11" a="1"/>
  <c r="BV136" i="11" s="1"/>
  <c r="BX136" i="11" a="1"/>
  <c r="BX136" i="11" s="1"/>
  <c r="BZ136" i="11" a="1"/>
  <c r="BZ136" i="11" s="1"/>
  <c r="CB136" i="11" a="1"/>
  <c r="CB136" i="11" s="1"/>
  <c r="CD136" i="11" a="1"/>
  <c r="CD136" i="11" s="1"/>
  <c r="CF136" i="11" a="1"/>
  <c r="CF136" i="11" s="1"/>
  <c r="CH136" i="11" a="1"/>
  <c r="CH136" i="11" s="1"/>
  <c r="AL137" i="11" a="1"/>
  <c r="AL137" i="11" s="1"/>
  <c r="AN137" i="11" a="1"/>
  <c r="AN137" i="11" s="1"/>
  <c r="AP137" i="11" a="1"/>
  <c r="AP137" i="11" s="1"/>
  <c r="AR137" i="11" a="1"/>
  <c r="AR137" i="11" s="1"/>
  <c r="AT137" i="11" a="1"/>
  <c r="AT137" i="11" s="1"/>
  <c r="AV137" i="11" a="1"/>
  <c r="AV137" i="11" s="1"/>
  <c r="AX137" i="11" a="1"/>
  <c r="AX137" i="11" s="1"/>
  <c r="AZ137" i="11" a="1"/>
  <c r="AZ137" i="11" s="1"/>
  <c r="BB137" i="11" a="1"/>
  <c r="BB137" i="11" s="1"/>
  <c r="BD137" i="11" a="1"/>
  <c r="BD137" i="11" s="1"/>
  <c r="BF137" i="11" a="1"/>
  <c r="BF137" i="11" s="1"/>
  <c r="BH137" i="11" a="1"/>
  <c r="BH137" i="11" s="1"/>
  <c r="BJ137" i="11" a="1"/>
  <c r="BJ137" i="11" s="1"/>
  <c r="BL137" i="11" a="1"/>
  <c r="BL137" i="11" s="1"/>
  <c r="BN137" i="11" a="1"/>
  <c r="BN137" i="11" s="1"/>
  <c r="BP137" i="11" a="1"/>
  <c r="BP137" i="11" s="1"/>
  <c r="BR137" i="11" a="1"/>
  <c r="BR137" i="11" s="1"/>
  <c r="BT137" i="11" a="1"/>
  <c r="BT137" i="11" s="1"/>
  <c r="BV137" i="11" a="1"/>
  <c r="BV137" i="11" s="1"/>
  <c r="BX137" i="11" a="1"/>
  <c r="BX137" i="11" s="1"/>
  <c r="BZ137" i="11" a="1"/>
  <c r="BZ137" i="11" s="1"/>
  <c r="CB137" i="11" a="1"/>
  <c r="CB137" i="11" s="1"/>
  <c r="CD137" i="11" a="1"/>
  <c r="CD137" i="11" s="1"/>
  <c r="CF137" i="11" a="1"/>
  <c r="CF137" i="11" s="1"/>
  <c r="CH137" i="11" a="1"/>
  <c r="CH137" i="11" s="1"/>
  <c r="AL138" i="11" a="1"/>
  <c r="AL138" i="11" s="1"/>
  <c r="AN138" i="11" a="1"/>
  <c r="AN138" i="11" s="1"/>
  <c r="AP138" i="11" a="1"/>
  <c r="AP138" i="11" s="1"/>
  <c r="AR138" i="11" a="1"/>
  <c r="AR138" i="11" s="1"/>
  <c r="AT138" i="11" a="1"/>
  <c r="AT138" i="11" s="1"/>
  <c r="AV138" i="11" a="1"/>
  <c r="AV138" i="11" s="1"/>
  <c r="AX138" i="11" a="1"/>
  <c r="AX138" i="11" s="1"/>
  <c r="AZ138" i="11" a="1"/>
  <c r="AZ138" i="11" s="1"/>
  <c r="BB138" i="11" a="1"/>
  <c r="BB138" i="11" s="1"/>
  <c r="BD138" i="11" a="1"/>
  <c r="BD138" i="11" s="1"/>
  <c r="BF138" i="11" a="1"/>
  <c r="BF138" i="11" s="1"/>
  <c r="BH138" i="11" a="1"/>
  <c r="BH138" i="11" s="1"/>
  <c r="BJ138" i="11" a="1"/>
  <c r="BJ138" i="11" s="1"/>
  <c r="BL138" i="11" a="1"/>
  <c r="BL138" i="11" s="1"/>
  <c r="BN138" i="11" a="1"/>
  <c r="BN138" i="11" s="1"/>
  <c r="BP138" i="11" a="1"/>
  <c r="BP138" i="11" s="1"/>
  <c r="BR138" i="11" a="1"/>
  <c r="BR138" i="11" s="1"/>
  <c r="BT138" i="11" a="1"/>
  <c r="BT138" i="11" s="1"/>
  <c r="BV138" i="11" a="1"/>
  <c r="BV138" i="11" s="1"/>
  <c r="BX138" i="11" a="1"/>
  <c r="BX138" i="11" s="1"/>
  <c r="BZ138" i="11" a="1"/>
  <c r="BZ138" i="11" s="1"/>
  <c r="CB138" i="11" a="1"/>
  <c r="CB138" i="11" s="1"/>
  <c r="CD138" i="11" a="1"/>
  <c r="CD138" i="11" s="1"/>
  <c r="CF138" i="11" a="1"/>
  <c r="CF138" i="11" s="1"/>
  <c r="CH138" i="11" a="1"/>
  <c r="CH138" i="11" s="1"/>
  <c r="AL139" i="11" a="1"/>
  <c r="AL139" i="11" s="1"/>
  <c r="AN139" i="11" a="1"/>
  <c r="AN139" i="11" s="1"/>
  <c r="AP139" i="11" a="1"/>
  <c r="AP139" i="11" s="1"/>
  <c r="AR139" i="11" a="1"/>
  <c r="AR139" i="11" s="1"/>
  <c r="AT139" i="11" a="1"/>
  <c r="AT139" i="11" s="1"/>
  <c r="AV139" i="11" a="1"/>
  <c r="AV139" i="11" s="1"/>
  <c r="AX139" i="11" a="1"/>
  <c r="AX139" i="11" s="1"/>
  <c r="AZ139" i="11" a="1"/>
  <c r="AZ139" i="11" s="1"/>
  <c r="BB139" i="11" a="1"/>
  <c r="BB139" i="11" s="1"/>
  <c r="BD139" i="11" a="1"/>
  <c r="BD139" i="11" s="1"/>
  <c r="BF139" i="11" a="1"/>
  <c r="BF139" i="11" s="1"/>
  <c r="BH139" i="11" a="1"/>
  <c r="BH139" i="11" s="1"/>
  <c r="BJ139" i="11" a="1"/>
  <c r="BJ139" i="11" s="1"/>
  <c r="BL139" i="11" a="1"/>
  <c r="BL139" i="11" s="1"/>
  <c r="BN139" i="11" a="1"/>
  <c r="BN139" i="11" s="1"/>
  <c r="BP139" i="11" a="1"/>
  <c r="BP139" i="11" s="1"/>
  <c r="BR139" i="11" a="1"/>
  <c r="BR139" i="11" s="1"/>
  <c r="BT139" i="11" a="1"/>
  <c r="BT139" i="11" s="1"/>
  <c r="BV139" i="11" a="1"/>
  <c r="BV139" i="11" s="1"/>
  <c r="BX139" i="11" a="1"/>
  <c r="BX139" i="11" s="1"/>
  <c r="BZ139" i="11" a="1"/>
  <c r="BZ139" i="11" s="1"/>
  <c r="CB139" i="11" a="1"/>
  <c r="CB139" i="11" s="1"/>
  <c r="CD139" i="11" a="1"/>
  <c r="CD139" i="11" s="1"/>
  <c r="CF139" i="11" a="1"/>
  <c r="CF139" i="11" s="1"/>
  <c r="CH139" i="11" a="1"/>
  <c r="CH139" i="11" s="1"/>
  <c r="AL140" i="11" a="1"/>
  <c r="AL140" i="11" s="1"/>
  <c r="AN140" i="11" a="1"/>
  <c r="AN140" i="11" s="1"/>
  <c r="AP140" i="11" a="1"/>
  <c r="AP140" i="11" s="1"/>
  <c r="AR140" i="11" a="1"/>
  <c r="AR140" i="11" s="1"/>
  <c r="AT140" i="11" a="1"/>
  <c r="AT140" i="11" s="1"/>
  <c r="AV140" i="11" a="1"/>
  <c r="AV140" i="11" s="1"/>
  <c r="AX140" i="11" a="1"/>
  <c r="AX140" i="11" s="1"/>
  <c r="AZ140" i="11" a="1"/>
  <c r="AZ140" i="11" s="1"/>
  <c r="BB140" i="11" a="1"/>
  <c r="BB140" i="11" s="1"/>
  <c r="BD140" i="11" a="1"/>
  <c r="BD140" i="11" s="1"/>
  <c r="BF140" i="11" a="1"/>
  <c r="BF140" i="11" s="1"/>
  <c r="BH140" i="11" a="1"/>
  <c r="BH140" i="11" s="1"/>
  <c r="BJ140" i="11" a="1"/>
  <c r="BJ140" i="11" s="1"/>
  <c r="BL140" i="11" a="1"/>
  <c r="BL140" i="11" s="1"/>
  <c r="BN140" i="11" a="1"/>
  <c r="BN140" i="11" s="1"/>
  <c r="BP140" i="11" a="1"/>
  <c r="BP140" i="11" s="1"/>
  <c r="BR140" i="11" a="1"/>
  <c r="BR140" i="11" s="1"/>
  <c r="BT140" i="11" a="1"/>
  <c r="BT140" i="11" s="1"/>
  <c r="BV140" i="11" a="1"/>
  <c r="BV140" i="11" s="1"/>
  <c r="BX140" i="11" a="1"/>
  <c r="BX140" i="11" s="1"/>
  <c r="BZ140" i="11" a="1"/>
  <c r="BZ140" i="11" s="1"/>
  <c r="CB140" i="11" a="1"/>
  <c r="CB140" i="11" s="1"/>
  <c r="CD140" i="11" a="1"/>
  <c r="CD140" i="11" s="1"/>
  <c r="CF140" i="11" a="1"/>
  <c r="CF140" i="11" s="1"/>
  <c r="CH140" i="11" a="1"/>
  <c r="CH140" i="11" s="1"/>
  <c r="AL141" i="11" a="1"/>
  <c r="AL141" i="11" s="1"/>
  <c r="AN141" i="11" a="1"/>
  <c r="AN141" i="11" s="1"/>
  <c r="AP141" i="11" a="1"/>
  <c r="AP141" i="11" s="1"/>
  <c r="AR141" i="11" a="1"/>
  <c r="AR141" i="11" s="1"/>
  <c r="AT141" i="11" a="1"/>
  <c r="AT141" i="11" s="1"/>
  <c r="AV141" i="11" a="1"/>
  <c r="AV141" i="11" s="1"/>
  <c r="AX141" i="11" a="1"/>
  <c r="AX141" i="11" s="1"/>
  <c r="AZ141" i="11" a="1"/>
  <c r="AZ141" i="11" s="1"/>
  <c r="BB141" i="11" a="1"/>
  <c r="BB141" i="11" s="1"/>
  <c r="BD141" i="11" a="1"/>
  <c r="BD141" i="11" s="1"/>
  <c r="BF141" i="11" a="1"/>
  <c r="BF141" i="11" s="1"/>
  <c r="BH141" i="11" a="1"/>
  <c r="BH141" i="11" s="1"/>
  <c r="BJ141" i="11" a="1"/>
  <c r="BJ141" i="11" s="1"/>
  <c r="BL141" i="11" a="1"/>
  <c r="BL141" i="11" s="1"/>
  <c r="BN141" i="11" a="1"/>
  <c r="BN141" i="11" s="1"/>
  <c r="BP141" i="11" a="1"/>
  <c r="BP141" i="11" s="1"/>
  <c r="BR141" i="11" a="1"/>
  <c r="BR141" i="11" s="1"/>
  <c r="BT141" i="11" a="1"/>
  <c r="BT141" i="11" s="1"/>
  <c r="BV141" i="11" a="1"/>
  <c r="BV141" i="11" s="1"/>
  <c r="BX141" i="11" a="1"/>
  <c r="BX141" i="11" s="1"/>
  <c r="BZ141" i="11" a="1"/>
  <c r="BZ141" i="11" s="1"/>
  <c r="CB141" i="11" a="1"/>
  <c r="CB141" i="11" s="1"/>
  <c r="CD141" i="11" a="1"/>
  <c r="CD141" i="11" s="1"/>
  <c r="CF141" i="11" a="1"/>
  <c r="CF141" i="11" s="1"/>
  <c r="CH141" i="11" a="1"/>
  <c r="CH141" i="11" s="1"/>
  <c r="AL142" i="11" a="1"/>
  <c r="AL142" i="11" s="1"/>
  <c r="AN142" i="11" a="1"/>
  <c r="AN142" i="11" s="1"/>
  <c r="AP142" i="11" a="1"/>
  <c r="AP142" i="11" s="1"/>
  <c r="AR142" i="11" a="1"/>
  <c r="AR142" i="11" s="1"/>
  <c r="AT142" i="11" a="1"/>
  <c r="AT142" i="11" s="1"/>
  <c r="AV142" i="11" a="1"/>
  <c r="AV142" i="11" s="1"/>
  <c r="AX142" i="11" a="1"/>
  <c r="AX142" i="11" s="1"/>
  <c r="AZ142" i="11" a="1"/>
  <c r="AZ142" i="11" s="1"/>
  <c r="BB142" i="11" a="1"/>
  <c r="BB142" i="11" s="1"/>
  <c r="BD142" i="11" a="1"/>
  <c r="BD142" i="11" s="1"/>
  <c r="BF142" i="11" a="1"/>
  <c r="BF142" i="11" s="1"/>
  <c r="BH142" i="11" a="1"/>
  <c r="BH142" i="11" s="1"/>
  <c r="BJ142" i="11" a="1"/>
  <c r="BJ142" i="11" s="1"/>
  <c r="BL142" i="11" a="1"/>
  <c r="BL142" i="11" s="1"/>
  <c r="BN142" i="11" a="1"/>
  <c r="BN142" i="11" s="1"/>
  <c r="BP142" i="11" a="1"/>
  <c r="BP142" i="11" s="1"/>
  <c r="BR142" i="11" a="1"/>
  <c r="BR142" i="11" s="1"/>
  <c r="BT142" i="11" a="1"/>
  <c r="BT142" i="11" s="1"/>
  <c r="BV142" i="11" a="1"/>
  <c r="BV142" i="11" s="1"/>
  <c r="BX142" i="11" a="1"/>
  <c r="BX142" i="11" s="1"/>
  <c r="BZ142" i="11" a="1"/>
  <c r="BZ142" i="11" s="1"/>
  <c r="CB142" i="11" a="1"/>
  <c r="CB142" i="11" s="1"/>
  <c r="CD142" i="11" a="1"/>
  <c r="CD142" i="11" s="1"/>
  <c r="CF142" i="11" a="1"/>
  <c r="CF142" i="11" s="1"/>
  <c r="CH142" i="11" a="1"/>
  <c r="CH142" i="11" s="1"/>
  <c r="AL143" i="11" a="1"/>
  <c r="AL143" i="11" s="1"/>
  <c r="AN143" i="11" a="1"/>
  <c r="AN143" i="11" s="1"/>
  <c r="AP143" i="11" a="1"/>
  <c r="AP143" i="11" s="1"/>
  <c r="AR143" i="11" a="1"/>
  <c r="AR143" i="11" s="1"/>
  <c r="AT143" i="11" a="1"/>
  <c r="AT143" i="11" s="1"/>
  <c r="AV143" i="11" a="1"/>
  <c r="AV143" i="11" s="1"/>
  <c r="AX143" i="11" a="1"/>
  <c r="AX143" i="11" s="1"/>
  <c r="AZ143" i="11" a="1"/>
  <c r="AZ143" i="11" s="1"/>
  <c r="BB143" i="11" a="1"/>
  <c r="BB143" i="11" s="1"/>
  <c r="BD143" i="11" a="1"/>
  <c r="BD143" i="11" s="1"/>
  <c r="BF143" i="11" a="1"/>
  <c r="BF143" i="11" s="1"/>
  <c r="BH143" i="11" a="1"/>
  <c r="BH143" i="11" s="1"/>
  <c r="BJ143" i="11" a="1"/>
  <c r="BJ143" i="11" s="1"/>
  <c r="BL143" i="11" a="1"/>
  <c r="BL143" i="11" s="1"/>
  <c r="BN143" i="11" a="1"/>
  <c r="BN143" i="11" s="1"/>
  <c r="BP143" i="11" a="1"/>
  <c r="BP143" i="11" s="1"/>
  <c r="BR143" i="11" a="1"/>
  <c r="BR143" i="11" s="1"/>
  <c r="BT143" i="11" a="1"/>
  <c r="BT143" i="11" s="1"/>
  <c r="BV143" i="11" a="1"/>
  <c r="BV143" i="11" s="1"/>
  <c r="BX143" i="11" a="1"/>
  <c r="BX143" i="11" s="1"/>
  <c r="BZ143" i="11" a="1"/>
  <c r="BZ143" i="11" s="1"/>
  <c r="CB143" i="11" a="1"/>
  <c r="CB143" i="11" s="1"/>
  <c r="CD143" i="11" a="1"/>
  <c r="CD143" i="11" s="1"/>
  <c r="CF143" i="11" a="1"/>
  <c r="CF143" i="11" s="1"/>
  <c r="CH143" i="11" a="1"/>
  <c r="CH143" i="11" s="1"/>
  <c r="AL144" i="11" a="1"/>
  <c r="AL144" i="11" s="1"/>
  <c r="AN144" i="11" a="1"/>
  <c r="AN144" i="11" s="1"/>
  <c r="AP144" i="11" a="1"/>
  <c r="AP144" i="11" s="1"/>
  <c r="AR144" i="11" a="1"/>
  <c r="AR144" i="11" s="1"/>
  <c r="AT144" i="11" a="1"/>
  <c r="AT144" i="11" s="1"/>
  <c r="AV144" i="11" a="1"/>
  <c r="AV144" i="11" s="1"/>
  <c r="AX144" i="11" a="1"/>
  <c r="AX144" i="11" s="1"/>
  <c r="AZ144" i="11" a="1"/>
  <c r="AZ144" i="11" s="1"/>
  <c r="BB144" i="11" a="1"/>
  <c r="BB144" i="11" s="1"/>
  <c r="BD144" i="11" a="1"/>
  <c r="BD144" i="11" s="1"/>
  <c r="BF144" i="11" a="1"/>
  <c r="BF144" i="11" s="1"/>
  <c r="BH144" i="11" a="1"/>
  <c r="BH144" i="11" s="1"/>
  <c r="BJ144" i="11" a="1"/>
  <c r="BJ144" i="11" s="1"/>
  <c r="BL144" i="11" a="1"/>
  <c r="BL144" i="11" s="1"/>
  <c r="BN144" i="11" a="1"/>
  <c r="BN144" i="11" s="1"/>
  <c r="BP144" i="11" a="1"/>
  <c r="BP144" i="11" s="1"/>
  <c r="BR144" i="11" a="1"/>
  <c r="BR144" i="11" s="1"/>
  <c r="BT144" i="11" a="1"/>
  <c r="BT144" i="11" s="1"/>
  <c r="BV144" i="11" a="1"/>
  <c r="BV144" i="11" s="1"/>
  <c r="BX144" i="11" a="1"/>
  <c r="BX144" i="11" s="1"/>
  <c r="BZ144" i="11" a="1"/>
  <c r="BZ144" i="11" s="1"/>
  <c r="CB144" i="11" a="1"/>
  <c r="CB144" i="11" s="1"/>
  <c r="CD144" i="11" a="1"/>
  <c r="CD144" i="11" s="1"/>
  <c r="CF144" i="11" a="1"/>
  <c r="CF144" i="11" s="1"/>
  <c r="CH144" i="11" a="1"/>
  <c r="CH144" i="11" s="1"/>
  <c r="AL145" i="11" a="1"/>
  <c r="AL145" i="11" s="1"/>
  <c r="AN145" i="11" a="1"/>
  <c r="AN145" i="11" s="1"/>
  <c r="AP145" i="11" a="1"/>
  <c r="AP145" i="11" s="1"/>
  <c r="AR145" i="11" a="1"/>
  <c r="AR145" i="11" s="1"/>
  <c r="AT145" i="11" a="1"/>
  <c r="AT145" i="11" s="1"/>
  <c r="AV145" i="11" a="1"/>
  <c r="AV145" i="11" s="1"/>
  <c r="AX145" i="11" a="1"/>
  <c r="AX145" i="11" s="1"/>
  <c r="AZ145" i="11" a="1"/>
  <c r="AZ145" i="11" s="1"/>
  <c r="BB145" i="11" a="1"/>
  <c r="BB145" i="11" s="1"/>
  <c r="BD145" i="11" a="1"/>
  <c r="BD145" i="11" s="1"/>
  <c r="BF145" i="11" a="1"/>
  <c r="BF145" i="11" s="1"/>
  <c r="BH145" i="11" a="1"/>
  <c r="BH145" i="11" s="1"/>
  <c r="BJ145" i="11" a="1"/>
  <c r="BJ145" i="11" s="1"/>
  <c r="BL145" i="11" a="1"/>
  <c r="BL145" i="11" s="1"/>
  <c r="BN145" i="11" a="1"/>
  <c r="BN145" i="11" s="1"/>
  <c r="BP145" i="11" a="1"/>
  <c r="BP145" i="11" s="1"/>
  <c r="BR145" i="11" a="1"/>
  <c r="BR145" i="11" s="1"/>
  <c r="BT145" i="11" a="1"/>
  <c r="BT145" i="11" s="1"/>
  <c r="BV145" i="11" a="1"/>
  <c r="BV145" i="11" s="1"/>
  <c r="BX145" i="11" a="1"/>
  <c r="BX145" i="11" s="1"/>
  <c r="BZ145" i="11" a="1"/>
  <c r="BZ145" i="11" s="1"/>
  <c r="CB145" i="11" a="1"/>
  <c r="CB145" i="11" s="1"/>
  <c r="CD145" i="11" a="1"/>
  <c r="CD145" i="11" s="1"/>
  <c r="CF145" i="11" a="1"/>
  <c r="CF145" i="11" s="1"/>
  <c r="CH145" i="11" a="1"/>
  <c r="CH145" i="11" s="1"/>
  <c r="AL146" i="11" a="1"/>
  <c r="AL146" i="11" s="1"/>
  <c r="AN146" i="11" a="1"/>
  <c r="AN146" i="11" s="1"/>
  <c r="AP146" i="11" a="1"/>
  <c r="AP146" i="11" s="1"/>
  <c r="AR146" i="11" a="1"/>
  <c r="AR146" i="11" s="1"/>
  <c r="AT146" i="11" a="1"/>
  <c r="AT146" i="11" s="1"/>
  <c r="AV146" i="11" a="1"/>
  <c r="AV146" i="11" s="1"/>
  <c r="AX146" i="11" a="1"/>
  <c r="AX146" i="11" s="1"/>
  <c r="AZ146" i="11" a="1"/>
  <c r="AZ146" i="11" s="1"/>
  <c r="BB146" i="11" a="1"/>
  <c r="BB146" i="11" s="1"/>
  <c r="BD146" i="11" a="1"/>
  <c r="BD146" i="11" s="1"/>
  <c r="BF146" i="11" a="1"/>
  <c r="BF146" i="11" s="1"/>
  <c r="BH146" i="11" a="1"/>
  <c r="BH146" i="11" s="1"/>
  <c r="BJ146" i="11" a="1"/>
  <c r="BJ146" i="11" s="1"/>
  <c r="BL146" i="11" a="1"/>
  <c r="BL146" i="11" s="1"/>
  <c r="BN146" i="11" a="1"/>
  <c r="BN146" i="11" s="1"/>
  <c r="BP146" i="11" a="1"/>
  <c r="BP146" i="11" s="1"/>
  <c r="BR146" i="11" a="1"/>
  <c r="BR146" i="11" s="1"/>
  <c r="BT146" i="11" a="1"/>
  <c r="BT146" i="11" s="1"/>
  <c r="BV146" i="11" a="1"/>
  <c r="BV146" i="11" s="1"/>
  <c r="BX146" i="11" a="1"/>
  <c r="BX146" i="11" s="1"/>
  <c r="BZ146" i="11" a="1"/>
  <c r="BZ146" i="11" s="1"/>
  <c r="CB146" i="11" a="1"/>
  <c r="CB146" i="11" s="1"/>
  <c r="CD146" i="11" a="1"/>
  <c r="CD146" i="11" s="1"/>
  <c r="CF146" i="11" a="1"/>
  <c r="CF146" i="11" s="1"/>
  <c r="CH146" i="11" a="1"/>
  <c r="CH146" i="11" s="1"/>
  <c r="AL147" i="11" a="1"/>
  <c r="AL147" i="11" s="1"/>
  <c r="AN147" i="11" a="1"/>
  <c r="AN147" i="11" s="1"/>
  <c r="AP147" i="11" a="1"/>
  <c r="AP147" i="11" s="1"/>
  <c r="AR147" i="11" a="1"/>
  <c r="AR147" i="11" s="1"/>
  <c r="AT147" i="11" a="1"/>
  <c r="AT147" i="11" s="1"/>
  <c r="AV147" i="11" a="1"/>
  <c r="AV147" i="11" s="1"/>
  <c r="AX147" i="11" a="1"/>
  <c r="AX147" i="11" s="1"/>
  <c r="AZ147" i="11" a="1"/>
  <c r="AZ147" i="11" s="1"/>
  <c r="BB147" i="11" a="1"/>
  <c r="BB147" i="11" s="1"/>
  <c r="BD147" i="11" a="1"/>
  <c r="BD147" i="11" s="1"/>
  <c r="BF147" i="11" a="1"/>
  <c r="BF147" i="11" s="1"/>
  <c r="BH147" i="11" a="1"/>
  <c r="BH147" i="11" s="1"/>
  <c r="BJ147" i="11" a="1"/>
  <c r="BJ147" i="11" s="1"/>
  <c r="BL147" i="11" a="1"/>
  <c r="BL147" i="11" s="1"/>
  <c r="BN147" i="11" a="1"/>
  <c r="BN147" i="11" s="1"/>
  <c r="BP147" i="11" a="1"/>
  <c r="BP147" i="11" s="1"/>
  <c r="BR147" i="11" a="1"/>
  <c r="BR147" i="11" s="1"/>
  <c r="BT147" i="11" a="1"/>
  <c r="BT147" i="11" s="1"/>
  <c r="BV147" i="11" a="1"/>
  <c r="BV147" i="11" s="1"/>
  <c r="BX147" i="11" a="1"/>
  <c r="BX147" i="11" s="1"/>
  <c r="BZ147" i="11" a="1"/>
  <c r="BZ147" i="11" s="1"/>
  <c r="CB147" i="11" a="1"/>
  <c r="CB147" i="11" s="1"/>
  <c r="CD147" i="11" a="1"/>
  <c r="CD147" i="11" s="1"/>
  <c r="CF147" i="11" a="1"/>
  <c r="CF147" i="11" s="1"/>
  <c r="CH147" i="11" a="1"/>
  <c r="CH147" i="11" s="1"/>
  <c r="AL148" i="11" a="1"/>
  <c r="AL148" i="11" s="1"/>
  <c r="AN148" i="11" a="1"/>
  <c r="AN148" i="11" s="1"/>
  <c r="AP148" i="11" a="1"/>
  <c r="AP148" i="11" s="1"/>
  <c r="AR148" i="11" a="1"/>
  <c r="AR148" i="11" s="1"/>
  <c r="AT148" i="11" a="1"/>
  <c r="AT148" i="11" s="1"/>
  <c r="AV148" i="11" a="1"/>
  <c r="AV148" i="11" s="1"/>
  <c r="AX148" i="11" a="1"/>
  <c r="AX148" i="11" s="1"/>
  <c r="AZ148" i="11" a="1"/>
  <c r="AZ148" i="11" s="1"/>
  <c r="BB148" i="11" a="1"/>
  <c r="BB148" i="11" s="1"/>
  <c r="BD148" i="11" a="1"/>
  <c r="BD148" i="11" s="1"/>
  <c r="BF148" i="11" a="1"/>
  <c r="BF148" i="11" s="1"/>
  <c r="BH148" i="11" a="1"/>
  <c r="BH148" i="11" s="1"/>
  <c r="BJ148" i="11" a="1"/>
  <c r="BJ148" i="11" s="1"/>
  <c r="BL148" i="11" a="1"/>
  <c r="BL148" i="11" s="1"/>
  <c r="BN148" i="11" a="1"/>
  <c r="BN148" i="11" s="1"/>
  <c r="BP148" i="11" a="1"/>
  <c r="BP148" i="11" s="1"/>
  <c r="BR148" i="11" a="1"/>
  <c r="BR148" i="11" s="1"/>
  <c r="BT148" i="11" a="1"/>
  <c r="BT148" i="11" s="1"/>
  <c r="BV148" i="11" a="1"/>
  <c r="BV148" i="11" s="1"/>
  <c r="BX148" i="11" a="1"/>
  <c r="BX148" i="11" s="1"/>
  <c r="BZ148" i="11" a="1"/>
  <c r="BZ148" i="11" s="1"/>
  <c r="CB148" i="11" a="1"/>
  <c r="CB148" i="11" s="1"/>
  <c r="CD148" i="11" a="1"/>
  <c r="CD148" i="11" s="1"/>
  <c r="CF148" i="11" a="1"/>
  <c r="CF148" i="11" s="1"/>
  <c r="CH148" i="11" a="1"/>
  <c r="CH148" i="11" s="1"/>
  <c r="AL149" i="11" a="1"/>
  <c r="AL149" i="11" s="1"/>
  <c r="AN149" i="11" a="1"/>
  <c r="AN149" i="11" s="1"/>
  <c r="AP149" i="11" a="1"/>
  <c r="AP149" i="11" s="1"/>
  <c r="AR149" i="11" a="1"/>
  <c r="AR149" i="11" s="1"/>
  <c r="AT149" i="11" a="1"/>
  <c r="AT149" i="11" s="1"/>
  <c r="AV149" i="11" a="1"/>
  <c r="AV149" i="11" s="1"/>
  <c r="AX149" i="11" a="1"/>
  <c r="AX149" i="11" s="1"/>
  <c r="AZ149" i="11" a="1"/>
  <c r="AZ149" i="11" s="1"/>
  <c r="BB149" i="11" a="1"/>
  <c r="BB149" i="11" s="1"/>
  <c r="BD149" i="11" a="1"/>
  <c r="BD149" i="11" s="1"/>
  <c r="BF149" i="11" a="1"/>
  <c r="BF149" i="11" s="1"/>
  <c r="BH149" i="11" a="1"/>
  <c r="BH149" i="11" s="1"/>
  <c r="BJ149" i="11" a="1"/>
  <c r="BJ149" i="11" s="1"/>
  <c r="BL149" i="11" a="1"/>
  <c r="BL149" i="11" s="1"/>
  <c r="BN149" i="11" a="1"/>
  <c r="BN149" i="11" s="1"/>
  <c r="BP149" i="11" a="1"/>
  <c r="BP149" i="11" s="1"/>
  <c r="BR149" i="11" a="1"/>
  <c r="BR149" i="11" s="1"/>
  <c r="BT149" i="11" a="1"/>
  <c r="BT149" i="11" s="1"/>
  <c r="BV149" i="11" a="1"/>
  <c r="BV149" i="11" s="1"/>
  <c r="BX149" i="11" a="1"/>
  <c r="BX149" i="11" s="1"/>
  <c r="BZ149" i="11" a="1"/>
  <c r="BZ149" i="11" s="1"/>
  <c r="CB149" i="11" a="1"/>
  <c r="CB149" i="11" s="1"/>
  <c r="CD149" i="11" a="1"/>
  <c r="CD149" i="11" s="1"/>
  <c r="CF149" i="11" a="1"/>
  <c r="CF149" i="11" s="1"/>
  <c r="CH149" i="11" a="1"/>
  <c r="CH149" i="11" s="1"/>
  <c r="AL150" i="11" a="1"/>
  <c r="AL150" i="11" s="1"/>
  <c r="AN150" i="11" a="1"/>
  <c r="AN150" i="11" s="1"/>
  <c r="AP150" i="11" a="1"/>
  <c r="AP150" i="11" s="1"/>
  <c r="AR150" i="11" a="1"/>
  <c r="AR150" i="11" s="1"/>
  <c r="AT150" i="11" a="1"/>
  <c r="AT150" i="11" s="1"/>
  <c r="AV150" i="11" a="1"/>
  <c r="AV150" i="11" s="1"/>
  <c r="AX150" i="11" a="1"/>
  <c r="AX150" i="11" s="1"/>
  <c r="AZ150" i="11" a="1"/>
  <c r="AZ150" i="11" s="1"/>
  <c r="BB150" i="11" a="1"/>
  <c r="BB150" i="11" s="1"/>
  <c r="BD150" i="11" a="1"/>
  <c r="BD150" i="11" s="1"/>
  <c r="BF150" i="11" a="1"/>
  <c r="BF150" i="11" s="1"/>
  <c r="BH150" i="11" a="1"/>
  <c r="BH150" i="11" s="1"/>
  <c r="BJ150" i="11" a="1"/>
  <c r="BJ150" i="11" s="1"/>
  <c r="BL150" i="11" a="1"/>
  <c r="BL150" i="11" s="1"/>
  <c r="BN150" i="11" a="1"/>
  <c r="BN150" i="11" s="1"/>
  <c r="BP150" i="11" a="1"/>
  <c r="BP150" i="11" s="1"/>
  <c r="BR150" i="11" a="1"/>
  <c r="BR150" i="11" s="1"/>
  <c r="BT150" i="11" a="1"/>
  <c r="BT150" i="11" s="1"/>
  <c r="BV150" i="11" a="1"/>
  <c r="BV150" i="11" s="1"/>
  <c r="BX150" i="11" a="1"/>
  <c r="BX150" i="11" s="1"/>
  <c r="BZ150" i="11" a="1"/>
  <c r="BZ150" i="11" s="1"/>
  <c r="CB150" i="11" a="1"/>
  <c r="CB150" i="11" s="1"/>
  <c r="CD150" i="11" a="1"/>
  <c r="CD150" i="11" s="1"/>
  <c r="CF150" i="11" a="1"/>
  <c r="CF150" i="11" s="1"/>
  <c r="CH150" i="11" a="1"/>
  <c r="CH150" i="11" s="1"/>
  <c r="AL151" i="11" a="1"/>
  <c r="AL151" i="11" s="1"/>
  <c r="AN151" i="11" a="1"/>
  <c r="AN151" i="11" s="1"/>
  <c r="AP151" i="11" a="1"/>
  <c r="AP151" i="11" s="1"/>
  <c r="AR151" i="11" a="1"/>
  <c r="AR151" i="11" s="1"/>
  <c r="AT151" i="11" a="1"/>
  <c r="AT151" i="11" s="1"/>
  <c r="AV151" i="11" a="1"/>
  <c r="AV151" i="11" s="1"/>
  <c r="AX151" i="11" a="1"/>
  <c r="AX151" i="11" s="1"/>
  <c r="AZ151" i="11" a="1"/>
  <c r="AZ151" i="11" s="1"/>
  <c r="BB151" i="11" a="1"/>
  <c r="BB151" i="11" s="1"/>
  <c r="BD151" i="11" a="1"/>
  <c r="BD151" i="11" s="1"/>
  <c r="BF151" i="11" a="1"/>
  <c r="BF151" i="11" s="1"/>
  <c r="BH151" i="11" a="1"/>
  <c r="BH151" i="11" s="1"/>
  <c r="BJ151" i="11" a="1"/>
  <c r="BJ151" i="11" s="1"/>
  <c r="BL151" i="11" a="1"/>
  <c r="BL151" i="11" s="1"/>
  <c r="BN151" i="11" a="1"/>
  <c r="BN151" i="11" s="1"/>
  <c r="BP151" i="11" a="1"/>
  <c r="BP151" i="11" s="1"/>
  <c r="BR151" i="11" a="1"/>
  <c r="BR151" i="11" s="1"/>
  <c r="BT151" i="11" a="1"/>
  <c r="BT151" i="11" s="1"/>
  <c r="BV151" i="11" a="1"/>
  <c r="BV151" i="11" s="1"/>
  <c r="BX151" i="11" a="1"/>
  <c r="BX151" i="11" s="1"/>
  <c r="BZ151" i="11" a="1"/>
  <c r="BZ151" i="11" s="1"/>
  <c r="CB151" i="11" a="1"/>
  <c r="CB151" i="11" s="1"/>
  <c r="CD151" i="11" a="1"/>
  <c r="CD151" i="11" s="1"/>
  <c r="CF151" i="11" a="1"/>
  <c r="CF151" i="11" s="1"/>
  <c r="CH151" i="11" a="1"/>
  <c r="CH151" i="11" s="1"/>
  <c r="AL152" i="11" a="1"/>
  <c r="AL152" i="11" s="1"/>
  <c r="AN152" i="11" a="1"/>
  <c r="AN152" i="11" s="1"/>
  <c r="AP152" i="11" a="1"/>
  <c r="AP152" i="11" s="1"/>
  <c r="AR152" i="11" a="1"/>
  <c r="AR152" i="11" s="1"/>
  <c r="AT152" i="11" a="1"/>
  <c r="AT152" i="11" s="1"/>
  <c r="AV152" i="11" a="1"/>
  <c r="AV152" i="11" s="1"/>
  <c r="AX152" i="11" a="1"/>
  <c r="AX152" i="11" s="1"/>
  <c r="AZ152" i="11" a="1"/>
  <c r="AZ152" i="11" s="1"/>
  <c r="BB152" i="11" a="1"/>
  <c r="BB152" i="11" s="1"/>
  <c r="BD152" i="11" a="1"/>
  <c r="BD152" i="11" s="1"/>
  <c r="BF152" i="11" a="1"/>
  <c r="BF152" i="11" s="1"/>
  <c r="BH152" i="11" a="1"/>
  <c r="BH152" i="11" s="1"/>
  <c r="BJ152" i="11" a="1"/>
  <c r="BJ152" i="11" s="1"/>
  <c r="BL152" i="11" a="1"/>
  <c r="BL152" i="11" s="1"/>
  <c r="BN152" i="11" a="1"/>
  <c r="BN152" i="11" s="1"/>
  <c r="BP152" i="11" a="1"/>
  <c r="BP152" i="11" s="1"/>
  <c r="BR152" i="11" a="1"/>
  <c r="BR152" i="11" s="1"/>
  <c r="BT152" i="11" a="1"/>
  <c r="BT152" i="11" s="1"/>
  <c r="BV152" i="11" a="1"/>
  <c r="BV152" i="11" s="1"/>
  <c r="BX152" i="11" a="1"/>
  <c r="BX152" i="11" s="1"/>
  <c r="BZ152" i="11" a="1"/>
  <c r="BZ152" i="11" s="1"/>
  <c r="CB152" i="11" a="1"/>
  <c r="CB152" i="11" s="1"/>
  <c r="CD152" i="11" a="1"/>
  <c r="CD152" i="11" s="1"/>
  <c r="CF152" i="11" a="1"/>
  <c r="CF152" i="11" s="1"/>
  <c r="CH152" i="11" a="1"/>
  <c r="CH152" i="11" s="1"/>
  <c r="AL153" i="11" a="1"/>
  <c r="AL153" i="11" s="1"/>
  <c r="AN153" i="11" a="1"/>
  <c r="AN153" i="11" s="1"/>
  <c r="AP153" i="11" a="1"/>
  <c r="AP153" i="11" s="1"/>
  <c r="AR153" i="11" a="1"/>
  <c r="AR153" i="11" s="1"/>
  <c r="AT153" i="11" a="1"/>
  <c r="AT153" i="11" s="1"/>
  <c r="AV153" i="11" a="1"/>
  <c r="AV153" i="11" s="1"/>
  <c r="AX153" i="11" a="1"/>
  <c r="AX153" i="11" s="1"/>
  <c r="AZ153" i="11" a="1"/>
  <c r="AZ153" i="11" s="1"/>
  <c r="BB153" i="11" a="1"/>
  <c r="BB153" i="11" s="1"/>
  <c r="BD153" i="11" a="1"/>
  <c r="BD153" i="11" s="1"/>
  <c r="BF153" i="11" a="1"/>
  <c r="BF153" i="11" s="1"/>
  <c r="BH153" i="11" a="1"/>
  <c r="BH153" i="11" s="1"/>
  <c r="BJ153" i="11" a="1"/>
  <c r="BJ153" i="11" s="1"/>
  <c r="BL153" i="11" a="1"/>
  <c r="BL153" i="11" s="1"/>
  <c r="BN153" i="11" a="1"/>
  <c r="BN153" i="11" s="1"/>
  <c r="BP153" i="11" a="1"/>
  <c r="BP153" i="11" s="1"/>
  <c r="BR153" i="11" a="1"/>
  <c r="BR153" i="11" s="1"/>
  <c r="BT153" i="11" a="1"/>
  <c r="BT153" i="11" s="1"/>
  <c r="BV153" i="11" a="1"/>
  <c r="BV153" i="11" s="1"/>
  <c r="BX153" i="11" a="1"/>
  <c r="BX153" i="11" s="1"/>
  <c r="BZ153" i="11" a="1"/>
  <c r="BZ153" i="11" s="1"/>
  <c r="CB153" i="11" a="1"/>
  <c r="CB153" i="11" s="1"/>
  <c r="CD153" i="11" a="1"/>
  <c r="CD153" i="11" s="1"/>
  <c r="CF153" i="11" a="1"/>
  <c r="CF153" i="11" s="1"/>
  <c r="CH153" i="11" a="1"/>
  <c r="CH153" i="11" s="1"/>
  <c r="AL154" i="11" a="1"/>
  <c r="AL154" i="11" s="1"/>
  <c r="AN154" i="11" a="1"/>
  <c r="AN154" i="11" s="1"/>
  <c r="AP154" i="11" a="1"/>
  <c r="AP154" i="11" s="1"/>
  <c r="AR154" i="11" a="1"/>
  <c r="AR154" i="11" s="1"/>
  <c r="AT154" i="11" a="1"/>
  <c r="AT154" i="11" s="1"/>
  <c r="AV154" i="11" a="1"/>
  <c r="AV154" i="11" s="1"/>
  <c r="AX154" i="11" a="1"/>
  <c r="AX154" i="11" s="1"/>
  <c r="AZ154" i="11" a="1"/>
  <c r="AZ154" i="11" s="1"/>
  <c r="BB154" i="11" a="1"/>
  <c r="BB154" i="11" s="1"/>
  <c r="BD154" i="11" a="1"/>
  <c r="BD154" i="11" s="1"/>
  <c r="BF154" i="11" a="1"/>
  <c r="BF154" i="11" s="1"/>
  <c r="BH154" i="11" a="1"/>
  <c r="BH154" i="11" s="1"/>
  <c r="BJ154" i="11" a="1"/>
  <c r="BJ154" i="11" s="1"/>
  <c r="BL154" i="11" a="1"/>
  <c r="BL154" i="11" s="1"/>
  <c r="BN154" i="11" a="1"/>
  <c r="BN154" i="11" s="1"/>
  <c r="BP154" i="11" a="1"/>
  <c r="BP154" i="11" s="1"/>
  <c r="BR154" i="11" a="1"/>
  <c r="BR154" i="11" s="1"/>
  <c r="BT154" i="11" a="1"/>
  <c r="BT154" i="11" s="1"/>
  <c r="BV154" i="11" a="1"/>
  <c r="BV154" i="11" s="1"/>
  <c r="BX154" i="11" a="1"/>
  <c r="BX154" i="11" s="1"/>
  <c r="BZ154" i="11" a="1"/>
  <c r="BZ154" i="11" s="1"/>
  <c r="CB154" i="11" a="1"/>
  <c r="CB154" i="11" s="1"/>
  <c r="CD154" i="11" a="1"/>
  <c r="CD154" i="11" s="1"/>
  <c r="CF154" i="11" a="1"/>
  <c r="CF154" i="11" s="1"/>
  <c r="CH154" i="11" a="1"/>
  <c r="CH154" i="11" s="1"/>
  <c r="AL155" i="11" a="1"/>
  <c r="AL155" i="11" s="1"/>
  <c r="AN155" i="11" a="1"/>
  <c r="AN155" i="11" s="1"/>
  <c r="AP155" i="11" a="1"/>
  <c r="AP155" i="11" s="1"/>
  <c r="AR155" i="11" a="1"/>
  <c r="AR155" i="11" s="1"/>
  <c r="AT155" i="11" a="1"/>
  <c r="AT155" i="11" s="1"/>
  <c r="AV155" i="11" a="1"/>
  <c r="AV155" i="11" s="1"/>
  <c r="AX155" i="11" a="1"/>
  <c r="AX155" i="11" s="1"/>
  <c r="AZ155" i="11" a="1"/>
  <c r="AZ155" i="11" s="1"/>
  <c r="BB155" i="11" a="1"/>
  <c r="BB155" i="11" s="1"/>
  <c r="BD155" i="11" a="1"/>
  <c r="BD155" i="11" s="1"/>
  <c r="BF155" i="11" a="1"/>
  <c r="BF155" i="11" s="1"/>
  <c r="BH155" i="11" a="1"/>
  <c r="BH155" i="11" s="1"/>
  <c r="BJ155" i="11" a="1"/>
  <c r="BJ155" i="11" s="1"/>
  <c r="BL155" i="11" a="1"/>
  <c r="BL155" i="11" s="1"/>
  <c r="BN155" i="11" a="1"/>
  <c r="BN155" i="11" s="1"/>
  <c r="BP155" i="11" a="1"/>
  <c r="BP155" i="11" s="1"/>
  <c r="BR155" i="11" a="1"/>
  <c r="BR155" i="11" s="1"/>
  <c r="BT155" i="11" a="1"/>
  <c r="BT155" i="11" s="1"/>
  <c r="BV155" i="11" a="1"/>
  <c r="BV155" i="11" s="1"/>
  <c r="BX155" i="11" a="1"/>
  <c r="BX155" i="11" s="1"/>
  <c r="BZ155" i="11" a="1"/>
  <c r="BZ155" i="11" s="1"/>
  <c r="CB155" i="11" a="1"/>
  <c r="CB155" i="11" s="1"/>
  <c r="CD155" i="11" a="1"/>
  <c r="CD155" i="11" s="1"/>
  <c r="CF155" i="11" a="1"/>
  <c r="CF155" i="11" s="1"/>
  <c r="CH155" i="11" a="1"/>
  <c r="CH155" i="11" s="1"/>
  <c r="AL156" i="11" a="1"/>
  <c r="AL156" i="11" s="1"/>
  <c r="AN156" i="11" a="1"/>
  <c r="AN156" i="11" s="1"/>
  <c r="AP156" i="11" a="1"/>
  <c r="AP156" i="11" s="1"/>
  <c r="AR156" i="11" a="1"/>
  <c r="AR156" i="11" s="1"/>
  <c r="AT156" i="11" a="1"/>
  <c r="AT156" i="11" s="1"/>
  <c r="AV156" i="11" a="1"/>
  <c r="AV156" i="11" s="1"/>
  <c r="AX156" i="11" a="1"/>
  <c r="AX156" i="11" s="1"/>
  <c r="AZ156" i="11" a="1"/>
  <c r="AZ156" i="11" s="1"/>
  <c r="BB156" i="11" a="1"/>
  <c r="BB156" i="11" s="1"/>
  <c r="BD156" i="11" a="1"/>
  <c r="BD156" i="11" s="1"/>
  <c r="BF156" i="11" a="1"/>
  <c r="BF156" i="11" s="1"/>
  <c r="BH156" i="11" a="1"/>
  <c r="BH156" i="11" s="1"/>
  <c r="BJ156" i="11" a="1"/>
  <c r="BJ156" i="11" s="1"/>
  <c r="BL156" i="11" a="1"/>
  <c r="BL156" i="11" s="1"/>
  <c r="BN156" i="11" a="1"/>
  <c r="BN156" i="11" s="1"/>
  <c r="BP156" i="11" a="1"/>
  <c r="BP156" i="11" s="1"/>
  <c r="BR156" i="11" a="1"/>
  <c r="BR156" i="11" s="1"/>
  <c r="BT156" i="11" a="1"/>
  <c r="BT156" i="11" s="1"/>
  <c r="BV156" i="11" a="1"/>
  <c r="BV156" i="11" s="1"/>
  <c r="BX156" i="11" a="1"/>
  <c r="BX156" i="11" s="1"/>
  <c r="BZ156" i="11" a="1"/>
  <c r="BZ156" i="11" s="1"/>
  <c r="CB156" i="11" a="1"/>
  <c r="CB156" i="11" s="1"/>
  <c r="CD156" i="11" a="1"/>
  <c r="CD156" i="11" s="1"/>
  <c r="CF156" i="11" a="1"/>
  <c r="CF156" i="11" s="1"/>
  <c r="CH156" i="11" a="1"/>
  <c r="CH156" i="11" s="1"/>
  <c r="AL157" i="11" a="1"/>
  <c r="AL157" i="11" s="1"/>
  <c r="AN157" i="11" a="1"/>
  <c r="AN157" i="11" s="1"/>
  <c r="AP157" i="11" a="1"/>
  <c r="AP157" i="11" s="1"/>
  <c r="AR157" i="11" a="1"/>
  <c r="AR157" i="11" s="1"/>
  <c r="AT157" i="11" a="1"/>
  <c r="AT157" i="11" s="1"/>
  <c r="AV157" i="11" a="1"/>
  <c r="AV157" i="11" s="1"/>
  <c r="AX157" i="11" a="1"/>
  <c r="AX157" i="11" s="1"/>
  <c r="AZ157" i="11" a="1"/>
  <c r="AZ157" i="11" s="1"/>
  <c r="BB157" i="11" a="1"/>
  <c r="BB157" i="11" s="1"/>
  <c r="BD157" i="11" a="1"/>
  <c r="BD157" i="11" s="1"/>
  <c r="BF157" i="11" a="1"/>
  <c r="BF157" i="11" s="1"/>
  <c r="BH157" i="11" a="1"/>
  <c r="BH157" i="11" s="1"/>
  <c r="BJ157" i="11" a="1"/>
  <c r="BJ157" i="11" s="1"/>
  <c r="BL157" i="11" a="1"/>
  <c r="BL157" i="11" s="1"/>
  <c r="BN157" i="11" a="1"/>
  <c r="BN157" i="11" s="1"/>
  <c r="BP157" i="11" a="1"/>
  <c r="BP157" i="11" s="1"/>
  <c r="BR157" i="11" a="1"/>
  <c r="BR157" i="11" s="1"/>
  <c r="BT157" i="11" a="1"/>
  <c r="BT157" i="11" s="1"/>
  <c r="BV157" i="11" a="1"/>
  <c r="BV157" i="11" s="1"/>
  <c r="BX157" i="11" a="1"/>
  <c r="BX157" i="11" s="1"/>
  <c r="BZ157" i="11" a="1"/>
  <c r="BZ157" i="11" s="1"/>
  <c r="CB157" i="11" a="1"/>
  <c r="CB157" i="11" s="1"/>
  <c r="CD157" i="11" a="1"/>
  <c r="CD157" i="11" s="1"/>
  <c r="CF157" i="11" a="1"/>
  <c r="CF157" i="11" s="1"/>
  <c r="CH157" i="11" a="1"/>
  <c r="CH157" i="11" s="1"/>
  <c r="AL158" i="11" a="1"/>
  <c r="AL158" i="11" s="1"/>
  <c r="AN158" i="11" a="1"/>
  <c r="AN158" i="11" s="1"/>
  <c r="AP158" i="11" a="1"/>
  <c r="AP158" i="11" s="1"/>
  <c r="AR158" i="11" a="1"/>
  <c r="AR158" i="11" s="1"/>
  <c r="AT158" i="11" a="1"/>
  <c r="AT158" i="11" s="1"/>
  <c r="AV158" i="11" a="1"/>
  <c r="AV158" i="11" s="1"/>
  <c r="AX158" i="11" a="1"/>
  <c r="AX158" i="11" s="1"/>
  <c r="AZ158" i="11" a="1"/>
  <c r="AZ158" i="11" s="1"/>
  <c r="BB158" i="11" a="1"/>
  <c r="BB158" i="11" s="1"/>
  <c r="BD158" i="11" a="1"/>
  <c r="BD158" i="11" s="1"/>
  <c r="BF158" i="11" a="1"/>
  <c r="BF158" i="11" s="1"/>
  <c r="BH158" i="11" a="1"/>
  <c r="BH158" i="11" s="1"/>
  <c r="BJ158" i="11" a="1"/>
  <c r="BJ158" i="11" s="1"/>
  <c r="BL158" i="11" a="1"/>
  <c r="BL158" i="11" s="1"/>
  <c r="BN158" i="11" a="1"/>
  <c r="BN158" i="11" s="1"/>
  <c r="BP158" i="11" a="1"/>
  <c r="BP158" i="11" s="1"/>
  <c r="BR158" i="11" a="1"/>
  <c r="BR158" i="11" s="1"/>
  <c r="BT158" i="11" a="1"/>
  <c r="BT158" i="11" s="1"/>
  <c r="BV158" i="11" a="1"/>
  <c r="BV158" i="11" s="1"/>
  <c r="BX158" i="11" a="1"/>
  <c r="BX158" i="11" s="1"/>
  <c r="BZ158" i="11" a="1"/>
  <c r="BZ158" i="11" s="1"/>
  <c r="CB158" i="11" a="1"/>
  <c r="CB158" i="11" s="1"/>
  <c r="CD158" i="11" a="1"/>
  <c r="CD158" i="11" s="1"/>
  <c r="CF158" i="11" a="1"/>
  <c r="CF158" i="11" s="1"/>
  <c r="CH158" i="11" a="1"/>
  <c r="CH158" i="11" s="1"/>
  <c r="AL159" i="11" a="1"/>
  <c r="AL159" i="11" s="1"/>
  <c r="AN159" i="11" a="1"/>
  <c r="AN159" i="11" s="1"/>
  <c r="AP159" i="11" a="1"/>
  <c r="AP159" i="11" s="1"/>
  <c r="AR159" i="11" a="1"/>
  <c r="AR159" i="11" s="1"/>
  <c r="AT159" i="11" a="1"/>
  <c r="AT159" i="11" s="1"/>
  <c r="AV159" i="11" a="1"/>
  <c r="AV159" i="11" s="1"/>
  <c r="AX159" i="11" a="1"/>
  <c r="AX159" i="11" s="1"/>
  <c r="AZ159" i="11" a="1"/>
  <c r="AZ159" i="11" s="1"/>
  <c r="BB159" i="11" a="1"/>
  <c r="BB159" i="11" s="1"/>
  <c r="BD159" i="11" a="1"/>
  <c r="BD159" i="11" s="1"/>
  <c r="BF159" i="11" a="1"/>
  <c r="BF159" i="11" s="1"/>
  <c r="BH159" i="11" a="1"/>
  <c r="BH159" i="11" s="1"/>
  <c r="BJ159" i="11" a="1"/>
  <c r="BJ159" i="11" s="1"/>
  <c r="BL159" i="11" a="1"/>
  <c r="BL159" i="11" s="1"/>
  <c r="BN159" i="11" a="1"/>
  <c r="BN159" i="11" s="1"/>
  <c r="BP159" i="11" a="1"/>
  <c r="BP159" i="11" s="1"/>
  <c r="BR159" i="11" a="1"/>
  <c r="BR159" i="11" s="1"/>
  <c r="BT159" i="11" a="1"/>
  <c r="BT159" i="11" s="1"/>
  <c r="BV159" i="11" a="1"/>
  <c r="BV159" i="11" s="1"/>
  <c r="BX159" i="11" a="1"/>
  <c r="BX159" i="11" s="1"/>
  <c r="BZ159" i="11" a="1"/>
  <c r="BZ159" i="11" s="1"/>
  <c r="CB159" i="11" a="1"/>
  <c r="CB159" i="11" s="1"/>
  <c r="CD159" i="11" a="1"/>
  <c r="CD159" i="11" s="1"/>
  <c r="CF159" i="11" a="1"/>
  <c r="CF159" i="11" s="1"/>
  <c r="CH159" i="11" a="1"/>
  <c r="CH159" i="11" s="1"/>
  <c r="AL160" i="11" a="1"/>
  <c r="AL160" i="11" s="1"/>
  <c r="AN160" i="11" a="1"/>
  <c r="AN160" i="11" s="1"/>
  <c r="AP160" i="11" a="1"/>
  <c r="AP160" i="11" s="1"/>
  <c r="AR160" i="11" a="1"/>
  <c r="AR160" i="11" s="1"/>
  <c r="AT160" i="11" a="1"/>
  <c r="AT160" i="11" s="1"/>
  <c r="AV160" i="11" a="1"/>
  <c r="AV160" i="11" s="1"/>
  <c r="AX160" i="11" a="1"/>
  <c r="AX160" i="11" s="1"/>
  <c r="AZ160" i="11" a="1"/>
  <c r="AZ160" i="11" s="1"/>
  <c r="BB160" i="11" a="1"/>
  <c r="BB160" i="11" s="1"/>
  <c r="BD160" i="11" a="1"/>
  <c r="BD160" i="11" s="1"/>
  <c r="BF160" i="11" a="1"/>
  <c r="BF160" i="11" s="1"/>
  <c r="BH160" i="11" a="1"/>
  <c r="BH160" i="11" s="1"/>
  <c r="BJ160" i="11" a="1"/>
  <c r="BJ160" i="11" s="1"/>
  <c r="BL160" i="11" a="1"/>
  <c r="BL160" i="11" s="1"/>
  <c r="BN160" i="11" a="1"/>
  <c r="BN160" i="11" s="1"/>
  <c r="BP160" i="11" a="1"/>
  <c r="BP160" i="11" s="1"/>
  <c r="BR160" i="11" a="1"/>
  <c r="BR160" i="11" s="1"/>
  <c r="BT160" i="11" a="1"/>
  <c r="BT160" i="11" s="1"/>
  <c r="BV160" i="11" a="1"/>
  <c r="BV160" i="11" s="1"/>
  <c r="BX160" i="11" a="1"/>
  <c r="BX160" i="11" s="1"/>
  <c r="BZ160" i="11" a="1"/>
  <c r="BZ160" i="11" s="1"/>
  <c r="CB160" i="11" a="1"/>
  <c r="CB160" i="11" s="1"/>
  <c r="CD160" i="11" a="1"/>
  <c r="CD160" i="11" s="1"/>
  <c r="CF160" i="11" a="1"/>
  <c r="CF160" i="11" s="1"/>
  <c r="CH160" i="11" a="1"/>
  <c r="CH160" i="11" s="1"/>
  <c r="AL161" i="11" a="1"/>
  <c r="AL161" i="11" s="1"/>
  <c r="AN161" i="11" a="1"/>
  <c r="AN161" i="11" s="1"/>
  <c r="AP161" i="11" a="1"/>
  <c r="AP161" i="11" s="1"/>
  <c r="AR161" i="11" a="1"/>
  <c r="AR161" i="11" s="1"/>
  <c r="AT161" i="11" a="1"/>
  <c r="AT161" i="11" s="1"/>
  <c r="AV161" i="11" a="1"/>
  <c r="AV161" i="11" s="1"/>
  <c r="AX161" i="11" a="1"/>
  <c r="AX161" i="11" s="1"/>
  <c r="AZ161" i="11" a="1"/>
  <c r="AZ161" i="11" s="1"/>
  <c r="BB161" i="11" a="1"/>
  <c r="BB161" i="11" s="1"/>
  <c r="BD161" i="11" a="1"/>
  <c r="BD161" i="11" s="1"/>
  <c r="BF161" i="11" a="1"/>
  <c r="BF161" i="11" s="1"/>
  <c r="BH161" i="11" a="1"/>
  <c r="BH161" i="11" s="1"/>
  <c r="BJ161" i="11" a="1"/>
  <c r="BJ161" i="11" s="1"/>
  <c r="BL161" i="11" a="1"/>
  <c r="BL161" i="11" s="1"/>
  <c r="BN161" i="11" a="1"/>
  <c r="BN161" i="11" s="1"/>
  <c r="BP161" i="11" a="1"/>
  <c r="BP161" i="11" s="1"/>
  <c r="BR161" i="11" a="1"/>
  <c r="BR161" i="11" s="1"/>
  <c r="BT161" i="11" a="1"/>
  <c r="BT161" i="11" s="1"/>
  <c r="BV161" i="11" a="1"/>
  <c r="BV161" i="11" s="1"/>
  <c r="BX161" i="11" a="1"/>
  <c r="BX161" i="11" s="1"/>
  <c r="BZ161" i="11" a="1"/>
  <c r="BZ161" i="11" s="1"/>
  <c r="CB161" i="11" a="1"/>
  <c r="CB161" i="11" s="1"/>
  <c r="CD161" i="11" a="1"/>
  <c r="CD161" i="11" s="1"/>
  <c r="CF161" i="11" a="1"/>
  <c r="CF161" i="11" s="1"/>
  <c r="CH161" i="11" a="1"/>
  <c r="CH161" i="11" s="1"/>
  <c r="AL162" i="11" a="1"/>
  <c r="AL162" i="11" s="1"/>
  <c r="AN162" i="11" a="1"/>
  <c r="AN162" i="11" s="1"/>
  <c r="AP162" i="11" a="1"/>
  <c r="AP162" i="11" s="1"/>
  <c r="AR162" i="11" a="1"/>
  <c r="AR162" i="11" s="1"/>
  <c r="AT162" i="11" a="1"/>
  <c r="AT162" i="11" s="1"/>
  <c r="AV162" i="11" a="1"/>
  <c r="AV162" i="11" s="1"/>
  <c r="AX162" i="11" a="1"/>
  <c r="AX162" i="11" s="1"/>
  <c r="AZ162" i="11" a="1"/>
  <c r="AZ162" i="11" s="1"/>
  <c r="BB162" i="11" a="1"/>
  <c r="BB162" i="11" s="1"/>
  <c r="BD162" i="11" a="1"/>
  <c r="BD162" i="11" s="1"/>
  <c r="BF162" i="11" a="1"/>
  <c r="BF162" i="11" s="1"/>
  <c r="BH162" i="11" a="1"/>
  <c r="BH162" i="11" s="1"/>
  <c r="BJ162" i="11" a="1"/>
  <c r="BJ162" i="11" s="1"/>
  <c r="BL162" i="11" a="1"/>
  <c r="BL162" i="11" s="1"/>
  <c r="BN162" i="11" a="1"/>
  <c r="BN162" i="11" s="1"/>
  <c r="BP162" i="11" a="1"/>
  <c r="BP162" i="11" s="1"/>
  <c r="BR162" i="11" a="1"/>
  <c r="BR162" i="11" s="1"/>
  <c r="BT162" i="11" a="1"/>
  <c r="BT162" i="11" s="1"/>
  <c r="BV162" i="11" a="1"/>
  <c r="BV162" i="11" s="1"/>
  <c r="BX162" i="11" a="1"/>
  <c r="BX162" i="11" s="1"/>
  <c r="BZ162" i="11" a="1"/>
  <c r="BZ162" i="11" s="1"/>
  <c r="CB162" i="11" a="1"/>
  <c r="CB162" i="11" s="1"/>
  <c r="CD162" i="11" a="1"/>
  <c r="CD162" i="11" s="1"/>
  <c r="CF162" i="11" a="1"/>
  <c r="CF162" i="11" s="1"/>
  <c r="CH162" i="11" a="1"/>
  <c r="CH162" i="11" s="1"/>
  <c r="AL163" i="11" a="1"/>
  <c r="AL163" i="11" s="1"/>
  <c r="AN163" i="11" a="1"/>
  <c r="AN163" i="11" s="1"/>
  <c r="AP163" i="11" a="1"/>
  <c r="AP163" i="11" s="1"/>
  <c r="AR163" i="11" a="1"/>
  <c r="AR163" i="11" s="1"/>
  <c r="AT163" i="11" a="1"/>
  <c r="AT163" i="11" s="1"/>
  <c r="AV163" i="11" a="1"/>
  <c r="AV163" i="11" s="1"/>
  <c r="AX163" i="11" a="1"/>
  <c r="AX163" i="11" s="1"/>
  <c r="AZ163" i="11" a="1"/>
  <c r="AZ163" i="11" s="1"/>
  <c r="BB163" i="11" a="1"/>
  <c r="BB163" i="11" s="1"/>
  <c r="BD163" i="11" a="1"/>
  <c r="BD163" i="11" s="1"/>
  <c r="BF163" i="11" a="1"/>
  <c r="BF163" i="11" s="1"/>
  <c r="BH163" i="11" a="1"/>
  <c r="BH163" i="11" s="1"/>
  <c r="BJ163" i="11" a="1"/>
  <c r="BJ163" i="11" s="1"/>
  <c r="BL163" i="11" a="1"/>
  <c r="BL163" i="11" s="1"/>
  <c r="BN163" i="11" a="1"/>
  <c r="BN163" i="11" s="1"/>
  <c r="BP163" i="11" a="1"/>
  <c r="BP163" i="11" s="1"/>
  <c r="BR163" i="11" a="1"/>
  <c r="BR163" i="11" s="1"/>
  <c r="BT163" i="11" a="1"/>
  <c r="BT163" i="11" s="1"/>
  <c r="BV163" i="11" a="1"/>
  <c r="BV163" i="11" s="1"/>
  <c r="BX163" i="11" a="1"/>
  <c r="BX163" i="11" s="1"/>
  <c r="BZ163" i="11" a="1"/>
  <c r="BZ163" i="11" s="1"/>
  <c r="CB163" i="11" a="1"/>
  <c r="CB163" i="11" s="1"/>
  <c r="CD163" i="11" a="1"/>
  <c r="CD163" i="11" s="1"/>
  <c r="CF163" i="11" a="1"/>
  <c r="CF163" i="11" s="1"/>
  <c r="CH163" i="11" a="1"/>
  <c r="CH163" i="11" s="1"/>
  <c r="AL164" i="11" a="1"/>
  <c r="AL164" i="11" s="1"/>
  <c r="AN164" i="11" a="1"/>
  <c r="AN164" i="11" s="1"/>
  <c r="AP164" i="11" a="1"/>
  <c r="AP164" i="11" s="1"/>
  <c r="AR164" i="11" a="1"/>
  <c r="AR164" i="11" s="1"/>
  <c r="AT164" i="11" a="1"/>
  <c r="AT164" i="11" s="1"/>
  <c r="AV164" i="11" a="1"/>
  <c r="AV164" i="11" s="1"/>
  <c r="AX164" i="11" a="1"/>
  <c r="AX164" i="11" s="1"/>
  <c r="AZ164" i="11" a="1"/>
  <c r="AZ164" i="11" s="1"/>
  <c r="BB164" i="11" a="1"/>
  <c r="BB164" i="11" s="1"/>
  <c r="BD164" i="11" a="1"/>
  <c r="BD164" i="11" s="1"/>
  <c r="BF164" i="11" a="1"/>
  <c r="BF164" i="11" s="1"/>
  <c r="BH164" i="11" a="1"/>
  <c r="BH164" i="11" s="1"/>
  <c r="BJ164" i="11" a="1"/>
  <c r="BJ164" i="11" s="1"/>
  <c r="BL164" i="11" a="1"/>
  <c r="BL164" i="11" s="1"/>
  <c r="BN164" i="11" a="1"/>
  <c r="BN164" i="11" s="1"/>
  <c r="BP164" i="11" a="1"/>
  <c r="BP164" i="11" s="1"/>
  <c r="BR164" i="11" a="1"/>
  <c r="BR164" i="11" s="1"/>
  <c r="BT164" i="11" a="1"/>
  <c r="BT164" i="11" s="1"/>
  <c r="BV164" i="11" a="1"/>
  <c r="BV164" i="11" s="1"/>
  <c r="BX164" i="11" a="1"/>
  <c r="BX164" i="11" s="1"/>
  <c r="BZ164" i="11" a="1"/>
  <c r="BZ164" i="11" s="1"/>
  <c r="CB164" i="11" a="1"/>
  <c r="CB164" i="11" s="1"/>
  <c r="CD164" i="11" a="1"/>
  <c r="CD164" i="11" s="1"/>
  <c r="CF164" i="11" a="1"/>
  <c r="CF164" i="11" s="1"/>
  <c r="CH164" i="11" a="1"/>
  <c r="CH164" i="11" s="1"/>
  <c r="AL165" i="11" a="1"/>
  <c r="AL165" i="11" s="1"/>
  <c r="AN165" i="11" a="1"/>
  <c r="AN165" i="11" s="1"/>
  <c r="AP165" i="11" a="1"/>
  <c r="AP165" i="11" s="1"/>
  <c r="AR165" i="11" a="1"/>
  <c r="AR165" i="11" s="1"/>
  <c r="AT165" i="11" a="1"/>
  <c r="AT165" i="11" s="1"/>
  <c r="AV165" i="11" a="1"/>
  <c r="AV165" i="11" s="1"/>
  <c r="AX165" i="11" a="1"/>
  <c r="AX165" i="11" s="1"/>
  <c r="AZ165" i="11" a="1"/>
  <c r="AZ165" i="11" s="1"/>
  <c r="BB165" i="11" a="1"/>
  <c r="BB165" i="11" s="1"/>
  <c r="BD165" i="11" a="1"/>
  <c r="BD165" i="11" s="1"/>
  <c r="BF165" i="11" a="1"/>
  <c r="BF165" i="11" s="1"/>
  <c r="BH165" i="11" a="1"/>
  <c r="BH165" i="11" s="1"/>
  <c r="BJ165" i="11" a="1"/>
  <c r="BJ165" i="11" s="1"/>
  <c r="BL165" i="11" a="1"/>
  <c r="BL165" i="11" s="1"/>
  <c r="BN165" i="11" a="1"/>
  <c r="BN165" i="11" s="1"/>
  <c r="BP165" i="11" a="1"/>
  <c r="BP165" i="11" s="1"/>
  <c r="BR165" i="11" a="1"/>
  <c r="BR165" i="11" s="1"/>
  <c r="BT165" i="11" a="1"/>
  <c r="BT165" i="11" s="1"/>
  <c r="BV165" i="11" a="1"/>
  <c r="BV165" i="11" s="1"/>
  <c r="BX165" i="11" a="1"/>
  <c r="BX165" i="11" s="1"/>
  <c r="BZ165" i="11" a="1"/>
  <c r="BZ165" i="11" s="1"/>
  <c r="CB165" i="11" a="1"/>
  <c r="CB165" i="11" s="1"/>
  <c r="CD165" i="11" a="1"/>
  <c r="CD165" i="11" s="1"/>
  <c r="CF165" i="11" a="1"/>
  <c r="CF165" i="11" s="1"/>
  <c r="CH165" i="11" a="1"/>
  <c r="CH165" i="11" s="1"/>
  <c r="AL166" i="11" a="1"/>
  <c r="AL166" i="11" s="1"/>
  <c r="AN166" i="11" a="1"/>
  <c r="AN166" i="11" s="1"/>
  <c r="AP166" i="11" a="1"/>
  <c r="AP166" i="11" s="1"/>
  <c r="AR166" i="11" a="1"/>
  <c r="AR166" i="11" s="1"/>
  <c r="AT166" i="11" a="1"/>
  <c r="AT166" i="11" s="1"/>
  <c r="AV166" i="11" a="1"/>
  <c r="AV166" i="11" s="1"/>
  <c r="AX166" i="11" a="1"/>
  <c r="AX166" i="11" s="1"/>
  <c r="AZ166" i="11" a="1"/>
  <c r="AZ166" i="11" s="1"/>
  <c r="BB166" i="11" a="1"/>
  <c r="BB166" i="11" s="1"/>
  <c r="BD166" i="11" a="1"/>
  <c r="BD166" i="11" s="1"/>
  <c r="BF166" i="11" a="1"/>
  <c r="BF166" i="11" s="1"/>
  <c r="BH166" i="11" a="1"/>
  <c r="BH166" i="11" s="1"/>
  <c r="BJ166" i="11" a="1"/>
  <c r="BJ166" i="11" s="1"/>
  <c r="BL166" i="11" a="1"/>
  <c r="BL166" i="11" s="1"/>
  <c r="BN166" i="11" a="1"/>
  <c r="BN166" i="11" s="1"/>
  <c r="BP166" i="11" a="1"/>
  <c r="BP166" i="11" s="1"/>
  <c r="BR166" i="11" a="1"/>
  <c r="BR166" i="11" s="1"/>
  <c r="BT166" i="11" a="1"/>
  <c r="BT166" i="11" s="1"/>
  <c r="BV166" i="11" a="1"/>
  <c r="BV166" i="11" s="1"/>
  <c r="BX166" i="11" a="1"/>
  <c r="BX166" i="11" s="1"/>
  <c r="BZ166" i="11" a="1"/>
  <c r="BZ166" i="11" s="1"/>
  <c r="CB166" i="11" a="1"/>
  <c r="CB166" i="11" s="1"/>
  <c r="CD166" i="11" a="1"/>
  <c r="CD166" i="11" s="1"/>
  <c r="CF166" i="11" a="1"/>
  <c r="CF166" i="11" s="1"/>
  <c r="CH166" i="11" a="1"/>
  <c r="CH166" i="11" s="1"/>
  <c r="AL167" i="11" a="1"/>
  <c r="AL167" i="11" s="1"/>
  <c r="AN167" i="11" a="1"/>
  <c r="AN167" i="11" s="1"/>
  <c r="AP167" i="11" a="1"/>
  <c r="AP167" i="11" s="1"/>
  <c r="AR167" i="11" a="1"/>
  <c r="AR167" i="11" s="1"/>
  <c r="AT167" i="11" a="1"/>
  <c r="AT167" i="11" s="1"/>
  <c r="AV167" i="11" a="1"/>
  <c r="AV167" i="11" s="1"/>
  <c r="AX167" i="11" a="1"/>
  <c r="AX167" i="11" s="1"/>
  <c r="AZ167" i="11" a="1"/>
  <c r="AZ167" i="11" s="1"/>
  <c r="BB167" i="11" a="1"/>
  <c r="BB167" i="11" s="1"/>
  <c r="BD167" i="11" a="1"/>
  <c r="BD167" i="11" s="1"/>
  <c r="BF167" i="11" a="1"/>
  <c r="BF167" i="11" s="1"/>
  <c r="BH167" i="11" a="1"/>
  <c r="BH167" i="11" s="1"/>
  <c r="BJ167" i="11" a="1"/>
  <c r="BJ167" i="11" s="1"/>
  <c r="BL167" i="11" a="1"/>
  <c r="BL167" i="11" s="1"/>
  <c r="BN167" i="11" a="1"/>
  <c r="BN167" i="11" s="1"/>
  <c r="BP167" i="11" a="1"/>
  <c r="BP167" i="11" s="1"/>
  <c r="BR167" i="11" a="1"/>
  <c r="BR167" i="11" s="1"/>
  <c r="BT167" i="11" a="1"/>
  <c r="BT167" i="11" s="1"/>
  <c r="BV167" i="11" a="1"/>
  <c r="BV167" i="11" s="1"/>
  <c r="BX167" i="11" a="1"/>
  <c r="BX167" i="11" s="1"/>
  <c r="BZ167" i="11" a="1"/>
  <c r="BZ167" i="11" s="1"/>
  <c r="CB167" i="11" a="1"/>
  <c r="CB167" i="11" s="1"/>
  <c r="CD167" i="11" a="1"/>
  <c r="CD167" i="11" s="1"/>
  <c r="CF167" i="11" a="1"/>
  <c r="CF167" i="11" s="1"/>
  <c r="CH167" i="11" a="1"/>
  <c r="CH167" i="11" s="1"/>
  <c r="AL168" i="11" a="1"/>
  <c r="AL168" i="11" s="1"/>
  <c r="AN168" i="11" a="1"/>
  <c r="AN168" i="11" s="1"/>
  <c r="AP168" i="11" a="1"/>
  <c r="AP168" i="11" s="1"/>
  <c r="AR168" i="11" a="1"/>
  <c r="AR168" i="11" s="1"/>
  <c r="AT168" i="11" a="1"/>
  <c r="AT168" i="11" s="1"/>
  <c r="AV168" i="11" a="1"/>
  <c r="AV168" i="11" s="1"/>
  <c r="AX168" i="11" a="1"/>
  <c r="AX168" i="11" s="1"/>
  <c r="AZ168" i="11" a="1"/>
  <c r="AZ168" i="11" s="1"/>
  <c r="BB168" i="11" a="1"/>
  <c r="BB168" i="11" s="1"/>
  <c r="BD168" i="11" a="1"/>
  <c r="BD168" i="11" s="1"/>
  <c r="BF168" i="11" a="1"/>
  <c r="BF168" i="11" s="1"/>
  <c r="BH168" i="11" a="1"/>
  <c r="BH168" i="11" s="1"/>
  <c r="BJ168" i="11" a="1"/>
  <c r="BJ168" i="11" s="1"/>
  <c r="BL168" i="11" a="1"/>
  <c r="BL168" i="11" s="1"/>
  <c r="BN168" i="11" a="1"/>
  <c r="BN168" i="11" s="1"/>
  <c r="BP168" i="11" a="1"/>
  <c r="BP168" i="11" s="1"/>
  <c r="BR168" i="11" a="1"/>
  <c r="BR168" i="11" s="1"/>
  <c r="BT168" i="11" a="1"/>
  <c r="BT168" i="11" s="1"/>
  <c r="BV168" i="11" a="1"/>
  <c r="BV168" i="11" s="1"/>
  <c r="BX168" i="11" a="1"/>
  <c r="BX168" i="11" s="1"/>
  <c r="BZ168" i="11" a="1"/>
  <c r="BZ168" i="11" s="1"/>
  <c r="CB168" i="11" a="1"/>
  <c r="CB168" i="11" s="1"/>
  <c r="CD168" i="11" a="1"/>
  <c r="CD168" i="11" s="1"/>
  <c r="CF168" i="11" a="1"/>
  <c r="CF168" i="11" s="1"/>
  <c r="CH168" i="11" a="1"/>
  <c r="CH168" i="11" s="1"/>
  <c r="AL169" i="11" a="1"/>
  <c r="AL169" i="11" s="1"/>
  <c r="AN169" i="11" a="1"/>
  <c r="AN169" i="11" s="1"/>
  <c r="AP169" i="11" a="1"/>
  <c r="AP169" i="11" s="1"/>
  <c r="AR169" i="11" a="1"/>
  <c r="AR169" i="11" s="1"/>
  <c r="AT169" i="11" a="1"/>
  <c r="AT169" i="11" s="1"/>
  <c r="AV169" i="11" a="1"/>
  <c r="AV169" i="11" s="1"/>
  <c r="AX169" i="11" a="1"/>
  <c r="AX169" i="11" s="1"/>
  <c r="AZ169" i="11" a="1"/>
  <c r="AZ169" i="11" s="1"/>
  <c r="BB169" i="11" a="1"/>
  <c r="BB169" i="11" s="1"/>
  <c r="BD169" i="11" a="1"/>
  <c r="BD169" i="11" s="1"/>
  <c r="BF169" i="11" a="1"/>
  <c r="BF169" i="11" s="1"/>
  <c r="BH169" i="11" a="1"/>
  <c r="BH169" i="11" s="1"/>
  <c r="BJ169" i="11" a="1"/>
  <c r="BJ169" i="11" s="1"/>
  <c r="BL169" i="11" a="1"/>
  <c r="BL169" i="11" s="1"/>
  <c r="BN169" i="11" a="1"/>
  <c r="BN169" i="11" s="1"/>
  <c r="BP169" i="11" a="1"/>
  <c r="BP169" i="11" s="1"/>
  <c r="BR169" i="11" a="1"/>
  <c r="BR169" i="11" s="1"/>
  <c r="BT169" i="11" a="1"/>
  <c r="BT169" i="11" s="1"/>
  <c r="BV169" i="11" a="1"/>
  <c r="BV169" i="11" s="1"/>
  <c r="BX169" i="11" a="1"/>
  <c r="BX169" i="11" s="1"/>
  <c r="BZ169" i="11" a="1"/>
  <c r="BZ169" i="11" s="1"/>
  <c r="CB169" i="11" a="1"/>
  <c r="CB169" i="11" s="1"/>
  <c r="CD169" i="11" a="1"/>
  <c r="CD169" i="11" s="1"/>
  <c r="CF169" i="11" a="1"/>
  <c r="CF169" i="11" s="1"/>
  <c r="CH169" i="11" a="1"/>
  <c r="CH169" i="11" s="1"/>
  <c r="AL170" i="11" a="1"/>
  <c r="AL170" i="11" s="1"/>
  <c r="AN170" i="11" a="1"/>
  <c r="AN170" i="11" s="1"/>
  <c r="AP170" i="11" a="1"/>
  <c r="AP170" i="11" s="1"/>
  <c r="AR170" i="11" a="1"/>
  <c r="AR170" i="11" s="1"/>
  <c r="AT170" i="11" a="1"/>
  <c r="AT170" i="11" s="1"/>
  <c r="AV170" i="11" a="1"/>
  <c r="AV170" i="11" s="1"/>
  <c r="AX170" i="11" a="1"/>
  <c r="AX170" i="11" s="1"/>
  <c r="AZ170" i="11" a="1"/>
  <c r="AZ170" i="11" s="1"/>
  <c r="BB170" i="11" a="1"/>
  <c r="BB170" i="11" s="1"/>
  <c r="BD170" i="11" a="1"/>
  <c r="BD170" i="11" s="1"/>
  <c r="BF170" i="11" a="1"/>
  <c r="BF170" i="11" s="1"/>
  <c r="BH170" i="11" a="1"/>
  <c r="BH170" i="11" s="1"/>
  <c r="BJ170" i="11" a="1"/>
  <c r="BJ170" i="11" s="1"/>
  <c r="BL170" i="11" a="1"/>
  <c r="BL170" i="11" s="1"/>
  <c r="BN170" i="11" a="1"/>
  <c r="BN170" i="11" s="1"/>
  <c r="BP170" i="11" a="1"/>
  <c r="BP170" i="11" s="1"/>
  <c r="BR170" i="11" a="1"/>
  <c r="BR170" i="11" s="1"/>
  <c r="BT170" i="11" a="1"/>
  <c r="BT170" i="11" s="1"/>
  <c r="BV170" i="11" a="1"/>
  <c r="BV170" i="11" s="1"/>
  <c r="BX170" i="11" a="1"/>
  <c r="BX170" i="11" s="1"/>
  <c r="BZ170" i="11" a="1"/>
  <c r="BZ170" i="11" s="1"/>
  <c r="CB170" i="11" a="1"/>
  <c r="CB170" i="11" s="1"/>
  <c r="CD170" i="11" a="1"/>
  <c r="CD170" i="11" s="1"/>
  <c r="CF170" i="11" a="1"/>
  <c r="CF170" i="11" s="1"/>
  <c r="CH170" i="11" a="1"/>
  <c r="CH170" i="11" s="1"/>
  <c r="AL171" i="11" a="1"/>
  <c r="AL171" i="11" s="1"/>
  <c r="AN171" i="11" a="1"/>
  <c r="AN171" i="11" s="1"/>
  <c r="AP171" i="11" a="1"/>
  <c r="AP171" i="11" s="1"/>
  <c r="AR171" i="11" a="1"/>
  <c r="AR171" i="11" s="1"/>
  <c r="AT171" i="11" a="1"/>
  <c r="AT171" i="11" s="1"/>
  <c r="AV171" i="11" a="1"/>
  <c r="AV171" i="11" s="1"/>
  <c r="AX171" i="11" a="1"/>
  <c r="AX171" i="11" s="1"/>
  <c r="AZ171" i="11" a="1"/>
  <c r="AZ171" i="11" s="1"/>
  <c r="BB171" i="11" a="1"/>
  <c r="BB171" i="11" s="1"/>
  <c r="BD171" i="11" a="1"/>
  <c r="BD171" i="11" s="1"/>
  <c r="BF171" i="11" a="1"/>
  <c r="BF171" i="11" s="1"/>
  <c r="BH171" i="11" a="1"/>
  <c r="BH171" i="11" s="1"/>
  <c r="BJ171" i="11" a="1"/>
  <c r="BJ171" i="11" s="1"/>
  <c r="BL171" i="11" a="1"/>
  <c r="BL171" i="11" s="1"/>
  <c r="BN171" i="11" a="1"/>
  <c r="BN171" i="11" s="1"/>
  <c r="BP171" i="11" a="1"/>
  <c r="BP171" i="11" s="1"/>
  <c r="BR171" i="11" a="1"/>
  <c r="BR171" i="11" s="1"/>
  <c r="BT171" i="11" a="1"/>
  <c r="BT171" i="11" s="1"/>
  <c r="BV171" i="11" a="1"/>
  <c r="BV171" i="11" s="1"/>
  <c r="BX171" i="11" a="1"/>
  <c r="BX171" i="11" s="1"/>
  <c r="BZ171" i="11" a="1"/>
  <c r="BZ171" i="11" s="1"/>
  <c r="CB171" i="11" a="1"/>
  <c r="CB171" i="11" s="1"/>
  <c r="CD171" i="11" a="1"/>
  <c r="CD171" i="11" s="1"/>
  <c r="CF171" i="11" a="1"/>
  <c r="CF171" i="11" s="1"/>
  <c r="CH171" i="11" a="1"/>
  <c r="CH171" i="11" s="1"/>
  <c r="AL172" i="11" a="1"/>
  <c r="AL172" i="11" s="1"/>
  <c r="AN172" i="11" a="1"/>
  <c r="AN172" i="11" s="1"/>
  <c r="AP172" i="11" a="1"/>
  <c r="AP172" i="11" s="1"/>
  <c r="AR172" i="11" a="1"/>
  <c r="AR172" i="11" s="1"/>
  <c r="AT172" i="11" a="1"/>
  <c r="AT172" i="11" s="1"/>
  <c r="AV172" i="11" a="1"/>
  <c r="AV172" i="11" s="1"/>
  <c r="AX172" i="11" a="1"/>
  <c r="AX172" i="11" s="1"/>
  <c r="AZ172" i="11" a="1"/>
  <c r="AZ172" i="11" s="1"/>
  <c r="BB172" i="11" a="1"/>
  <c r="BB172" i="11" s="1"/>
  <c r="BD172" i="11" a="1"/>
  <c r="BD172" i="11" s="1"/>
  <c r="BF172" i="11" a="1"/>
  <c r="BF172" i="11" s="1"/>
  <c r="BH172" i="11" a="1"/>
  <c r="BH172" i="11" s="1"/>
  <c r="BJ172" i="11" a="1"/>
  <c r="BJ172" i="11" s="1"/>
  <c r="BL172" i="11" a="1"/>
  <c r="BL172" i="11" s="1"/>
  <c r="BN172" i="11" a="1"/>
  <c r="BN172" i="11" s="1"/>
  <c r="BP172" i="11" a="1"/>
  <c r="BP172" i="11" s="1"/>
  <c r="BR172" i="11" a="1"/>
  <c r="BR172" i="11" s="1"/>
  <c r="BT172" i="11" a="1"/>
  <c r="BT172" i="11" s="1"/>
  <c r="BV172" i="11" a="1"/>
  <c r="BV172" i="11" s="1"/>
  <c r="BX172" i="11" a="1"/>
  <c r="BX172" i="11" s="1"/>
  <c r="BZ172" i="11" a="1"/>
  <c r="BZ172" i="11" s="1"/>
  <c r="CB172" i="11" a="1"/>
  <c r="CB172" i="11" s="1"/>
  <c r="CD172" i="11" a="1"/>
  <c r="CD172" i="11" s="1"/>
  <c r="CF172" i="11" a="1"/>
  <c r="CF172" i="11" s="1"/>
  <c r="CH172" i="11" a="1"/>
  <c r="CH172" i="11" s="1"/>
  <c r="AL173" i="11" a="1"/>
  <c r="AL173" i="11" s="1"/>
  <c r="AN173" i="11" a="1"/>
  <c r="AN173" i="11" s="1"/>
  <c r="AP173" i="11" a="1"/>
  <c r="AP173" i="11" s="1"/>
  <c r="AR173" i="11" a="1"/>
  <c r="AR173" i="11" s="1"/>
  <c r="AT173" i="11" a="1"/>
  <c r="AT173" i="11" s="1"/>
  <c r="AV173" i="11" a="1"/>
  <c r="AV173" i="11" s="1"/>
  <c r="AX173" i="11" a="1"/>
  <c r="AX173" i="11" s="1"/>
  <c r="AZ173" i="11" a="1"/>
  <c r="AZ173" i="11" s="1"/>
  <c r="BB173" i="11" a="1"/>
  <c r="BB173" i="11" s="1"/>
  <c r="BD173" i="11" a="1"/>
  <c r="BD173" i="11" s="1"/>
  <c r="BF173" i="11" a="1"/>
  <c r="BF173" i="11" s="1"/>
  <c r="BH173" i="11" a="1"/>
  <c r="BH173" i="11" s="1"/>
  <c r="BJ173" i="11" a="1"/>
  <c r="BJ173" i="11" s="1"/>
  <c r="BL173" i="11" a="1"/>
  <c r="BL173" i="11" s="1"/>
  <c r="BN173" i="11" a="1"/>
  <c r="BN173" i="11" s="1"/>
  <c r="BP173" i="11" a="1"/>
  <c r="BP173" i="11" s="1"/>
  <c r="BR173" i="11" a="1"/>
  <c r="BR173" i="11" s="1"/>
  <c r="BT173" i="11" a="1"/>
  <c r="BT173" i="11" s="1"/>
  <c r="BV173" i="11" a="1"/>
  <c r="BV173" i="11" s="1"/>
  <c r="BX173" i="11" a="1"/>
  <c r="BX173" i="11" s="1"/>
  <c r="BZ173" i="11" a="1"/>
  <c r="BZ173" i="11" s="1"/>
  <c r="CB173" i="11" a="1"/>
  <c r="CB173" i="11" s="1"/>
  <c r="CD173" i="11" a="1"/>
  <c r="CD173" i="11" s="1"/>
  <c r="CF173" i="11" a="1"/>
  <c r="CF173" i="11" s="1"/>
  <c r="CH173" i="11" a="1"/>
  <c r="CH173" i="11" s="1"/>
  <c r="AL174" i="11" a="1"/>
  <c r="AL174" i="11" s="1"/>
  <c r="AN174" i="11" a="1"/>
  <c r="AN174" i="11" s="1"/>
  <c r="AP174" i="11" a="1"/>
  <c r="AP174" i="11" s="1"/>
  <c r="AR174" i="11" a="1"/>
  <c r="AR174" i="11" s="1"/>
  <c r="AT174" i="11" a="1"/>
  <c r="AT174" i="11" s="1"/>
  <c r="AV174" i="11" a="1"/>
  <c r="AV174" i="11" s="1"/>
  <c r="AX174" i="11" a="1"/>
  <c r="AX174" i="11" s="1"/>
  <c r="AZ174" i="11" a="1"/>
  <c r="AZ174" i="11" s="1"/>
  <c r="BB174" i="11" a="1"/>
  <c r="BB174" i="11" s="1"/>
  <c r="BD174" i="11" a="1"/>
  <c r="BD174" i="11" s="1"/>
  <c r="BF174" i="11" a="1"/>
  <c r="BF174" i="11" s="1"/>
  <c r="BH174" i="11" a="1"/>
  <c r="BH174" i="11" s="1"/>
  <c r="BJ174" i="11" a="1"/>
  <c r="BJ174" i="11" s="1"/>
  <c r="BL174" i="11" a="1"/>
  <c r="BL174" i="11" s="1"/>
  <c r="BN174" i="11" a="1"/>
  <c r="BN174" i="11" s="1"/>
  <c r="BP174" i="11" a="1"/>
  <c r="BP174" i="11" s="1"/>
  <c r="BR174" i="11" a="1"/>
  <c r="BR174" i="11" s="1"/>
  <c r="BT174" i="11" a="1"/>
  <c r="BT174" i="11" s="1"/>
  <c r="BV174" i="11" a="1"/>
  <c r="BV174" i="11" s="1"/>
  <c r="BX174" i="11" a="1"/>
  <c r="BX174" i="11" s="1"/>
  <c r="BZ174" i="11" a="1"/>
  <c r="BZ174" i="11" s="1"/>
  <c r="CB174" i="11" a="1"/>
  <c r="CB174" i="11" s="1"/>
  <c r="CD174" i="11" a="1"/>
  <c r="CD174" i="11" s="1"/>
  <c r="CF174" i="11" a="1"/>
  <c r="CF174" i="11" s="1"/>
  <c r="CH174" i="11" a="1"/>
  <c r="CH174" i="11" s="1"/>
  <c r="AL175" i="11" a="1"/>
  <c r="AL175" i="11" s="1"/>
  <c r="AN175" i="11" a="1"/>
  <c r="AN175" i="11" s="1"/>
  <c r="AP175" i="11" a="1"/>
  <c r="AP175" i="11" s="1"/>
  <c r="AR175" i="11" a="1"/>
  <c r="AR175" i="11" s="1"/>
  <c r="AT175" i="11" a="1"/>
  <c r="AT175" i="11" s="1"/>
  <c r="AV175" i="11" a="1"/>
  <c r="AV175" i="11" s="1"/>
  <c r="AX175" i="11" a="1"/>
  <c r="AX175" i="11" s="1"/>
  <c r="AZ175" i="11" a="1"/>
  <c r="AZ175" i="11" s="1"/>
  <c r="BB175" i="11" a="1"/>
  <c r="BB175" i="11" s="1"/>
  <c r="BD175" i="11" a="1"/>
  <c r="BD175" i="11" s="1"/>
  <c r="BF175" i="11" a="1"/>
  <c r="BF175" i="11" s="1"/>
  <c r="BH175" i="11" a="1"/>
  <c r="BH175" i="11" s="1"/>
  <c r="BJ175" i="11" a="1"/>
  <c r="BJ175" i="11" s="1"/>
  <c r="BL175" i="11" a="1"/>
  <c r="BL175" i="11" s="1"/>
  <c r="BN175" i="11" a="1"/>
  <c r="BN175" i="11" s="1"/>
  <c r="BP175" i="11" a="1"/>
  <c r="BP175" i="11" s="1"/>
  <c r="BR175" i="11" a="1"/>
  <c r="BR175" i="11" s="1"/>
  <c r="BT175" i="11" a="1"/>
  <c r="BT175" i="11" s="1"/>
  <c r="BV175" i="11" a="1"/>
  <c r="BV175" i="11" s="1"/>
  <c r="BX175" i="11" a="1"/>
  <c r="BX175" i="11" s="1"/>
  <c r="BZ175" i="11" a="1"/>
  <c r="BZ175" i="11" s="1"/>
  <c r="CB175" i="11" a="1"/>
  <c r="CB175" i="11" s="1"/>
  <c r="CD175" i="11" a="1"/>
  <c r="CD175" i="11" s="1"/>
  <c r="CF175" i="11" a="1"/>
  <c r="CF175" i="11" s="1"/>
  <c r="CH175" i="11" a="1"/>
  <c r="CH175" i="11" s="1"/>
  <c r="AL176" i="11" a="1"/>
  <c r="AL176" i="11" s="1"/>
  <c r="AN176" i="11" a="1"/>
  <c r="AN176" i="11" s="1"/>
  <c r="AP176" i="11" a="1"/>
  <c r="AP176" i="11" s="1"/>
  <c r="AR176" i="11" a="1"/>
  <c r="AR176" i="11" s="1"/>
  <c r="AT176" i="11" a="1"/>
  <c r="AT176" i="11" s="1"/>
  <c r="AV176" i="11" a="1"/>
  <c r="AV176" i="11" s="1"/>
  <c r="AX176" i="11" a="1"/>
  <c r="AX176" i="11" s="1"/>
  <c r="AZ176" i="11" a="1"/>
  <c r="AZ176" i="11" s="1"/>
  <c r="BB176" i="11" a="1"/>
  <c r="BB176" i="11" s="1"/>
  <c r="BD176" i="11" a="1"/>
  <c r="BD176" i="11" s="1"/>
  <c r="BF176" i="11" a="1"/>
  <c r="BF176" i="11" s="1"/>
  <c r="BH176" i="11" a="1"/>
  <c r="BH176" i="11" s="1"/>
  <c r="BJ176" i="11" a="1"/>
  <c r="BJ176" i="11" s="1"/>
  <c r="BL176" i="11" a="1"/>
  <c r="BL176" i="11" s="1"/>
  <c r="BN176" i="11" a="1"/>
  <c r="BN176" i="11" s="1"/>
  <c r="BP176" i="11" a="1"/>
  <c r="BP176" i="11" s="1"/>
  <c r="BR176" i="11" a="1"/>
  <c r="BR176" i="11" s="1"/>
  <c r="BT176" i="11" a="1"/>
  <c r="BT176" i="11" s="1"/>
  <c r="BV176" i="11" a="1"/>
  <c r="BV176" i="11" s="1"/>
  <c r="BX176" i="11" a="1"/>
  <c r="BX176" i="11" s="1"/>
  <c r="BZ176" i="11" a="1"/>
  <c r="BZ176" i="11" s="1"/>
  <c r="CB176" i="11" a="1"/>
  <c r="CB176" i="11" s="1"/>
  <c r="CD176" i="11" a="1"/>
  <c r="CD176" i="11" s="1"/>
  <c r="CF176" i="11" a="1"/>
  <c r="CF176" i="11" s="1"/>
  <c r="CH176" i="11" a="1"/>
  <c r="CH176" i="11" s="1"/>
  <c r="AL177" i="11" a="1"/>
  <c r="AL177" i="11" s="1"/>
  <c r="AN177" i="11" a="1"/>
  <c r="AN177" i="11" s="1"/>
  <c r="AP177" i="11" a="1"/>
  <c r="AP177" i="11" s="1"/>
  <c r="AR177" i="11" a="1"/>
  <c r="AR177" i="11" s="1"/>
  <c r="AT177" i="11" a="1"/>
  <c r="AT177" i="11" s="1"/>
  <c r="AV177" i="11" a="1"/>
  <c r="AV177" i="11" s="1"/>
  <c r="AX177" i="11" a="1"/>
  <c r="AX177" i="11" s="1"/>
  <c r="AZ177" i="11" a="1"/>
  <c r="AZ177" i="11" s="1"/>
  <c r="BB177" i="11" a="1"/>
  <c r="BB177" i="11" s="1"/>
  <c r="BD177" i="11" a="1"/>
  <c r="BD177" i="11" s="1"/>
  <c r="BF177" i="11" a="1"/>
  <c r="BF177" i="11" s="1"/>
  <c r="BH177" i="11" a="1"/>
  <c r="BH177" i="11" s="1"/>
  <c r="BJ177" i="11" a="1"/>
  <c r="BJ177" i="11" s="1"/>
  <c r="BL177" i="11" a="1"/>
  <c r="BL177" i="11" s="1"/>
  <c r="BN177" i="11" a="1"/>
  <c r="BN177" i="11" s="1"/>
  <c r="BP177" i="11" a="1"/>
  <c r="BP177" i="11" s="1"/>
  <c r="BR177" i="11" a="1"/>
  <c r="BR177" i="11" s="1"/>
  <c r="BT177" i="11" a="1"/>
  <c r="BT177" i="11" s="1"/>
  <c r="BV177" i="11" a="1"/>
  <c r="BV177" i="11" s="1"/>
  <c r="BX177" i="11" a="1"/>
  <c r="BX177" i="11" s="1"/>
  <c r="BZ177" i="11" a="1"/>
  <c r="BZ177" i="11" s="1"/>
  <c r="CB177" i="11" a="1"/>
  <c r="CB177" i="11" s="1"/>
  <c r="CD177" i="11" a="1"/>
  <c r="CD177" i="11" s="1"/>
  <c r="CF177" i="11" a="1"/>
  <c r="CF177" i="11" s="1"/>
  <c r="CH177" i="11" a="1"/>
  <c r="CH177" i="11" s="1"/>
  <c r="AL178" i="11" a="1"/>
  <c r="AL178" i="11" s="1"/>
  <c r="AN178" i="11" a="1"/>
  <c r="AN178" i="11" s="1"/>
  <c r="AP178" i="11" a="1"/>
  <c r="AP178" i="11" s="1"/>
  <c r="AR178" i="11" a="1"/>
  <c r="AR178" i="11" s="1"/>
  <c r="AT178" i="11" a="1"/>
  <c r="AT178" i="11" s="1"/>
  <c r="AV178" i="11" a="1"/>
  <c r="AV178" i="11" s="1"/>
  <c r="AX178" i="11" a="1"/>
  <c r="AX178" i="11" s="1"/>
  <c r="AZ178" i="11" a="1"/>
  <c r="AZ178" i="11" s="1"/>
  <c r="BB178" i="11" a="1"/>
  <c r="BB178" i="11" s="1"/>
  <c r="BD178" i="11" a="1"/>
  <c r="BD178" i="11" s="1"/>
  <c r="BF178" i="11" a="1"/>
  <c r="BF178" i="11" s="1"/>
  <c r="BH178" i="11" a="1"/>
  <c r="BH178" i="11" s="1"/>
  <c r="BJ178" i="11" a="1"/>
  <c r="BJ178" i="11" s="1"/>
  <c r="BL178" i="11" a="1"/>
  <c r="BL178" i="11" s="1"/>
  <c r="BN178" i="11" a="1"/>
  <c r="BN178" i="11" s="1"/>
  <c r="BP178" i="11" a="1"/>
  <c r="BP178" i="11" s="1"/>
  <c r="BR178" i="11" a="1"/>
  <c r="BR178" i="11" s="1"/>
  <c r="BT178" i="11" a="1"/>
  <c r="BT178" i="11" s="1"/>
  <c r="BV178" i="11" a="1"/>
  <c r="BV178" i="11" s="1"/>
  <c r="BX178" i="11" a="1"/>
  <c r="BX178" i="11" s="1"/>
  <c r="BZ178" i="11" a="1"/>
  <c r="BZ178" i="11" s="1"/>
  <c r="CB178" i="11" a="1"/>
  <c r="CB178" i="11" s="1"/>
  <c r="CD178" i="11" a="1"/>
  <c r="CD178" i="11" s="1"/>
  <c r="CF178" i="11" a="1"/>
  <c r="CF178" i="11" s="1"/>
  <c r="CH178" i="11" a="1"/>
  <c r="CH178" i="11" s="1"/>
  <c r="AL179" i="11" a="1"/>
  <c r="AL179" i="11" s="1"/>
  <c r="AN179" i="11" a="1"/>
  <c r="AN179" i="11" s="1"/>
  <c r="AP179" i="11" a="1"/>
  <c r="AP179" i="11" s="1"/>
  <c r="AR179" i="11" a="1"/>
  <c r="AR179" i="11" s="1"/>
  <c r="AT179" i="11" a="1"/>
  <c r="AT179" i="11" s="1"/>
  <c r="AV179" i="11" a="1"/>
  <c r="AV179" i="11" s="1"/>
  <c r="AX179" i="11" a="1"/>
  <c r="AX179" i="11" s="1"/>
  <c r="AZ179" i="11" a="1"/>
  <c r="AZ179" i="11" s="1"/>
  <c r="BB179" i="11" a="1"/>
  <c r="BB179" i="11" s="1"/>
  <c r="BD179" i="11" a="1"/>
  <c r="BD179" i="11" s="1"/>
  <c r="BF179" i="11" a="1"/>
  <c r="BF179" i="11" s="1"/>
  <c r="BH179" i="11" a="1"/>
  <c r="BH179" i="11" s="1"/>
  <c r="BJ179" i="11" a="1"/>
  <c r="BJ179" i="11" s="1"/>
  <c r="BL179" i="11" a="1"/>
  <c r="BL179" i="11" s="1"/>
  <c r="BN179" i="11" a="1"/>
  <c r="BN179" i="11" s="1"/>
  <c r="BP179" i="11" a="1"/>
  <c r="BP179" i="11" s="1"/>
  <c r="BR179" i="11" a="1"/>
  <c r="BR179" i="11" s="1"/>
  <c r="BT179" i="11" a="1"/>
  <c r="BT179" i="11" s="1"/>
  <c r="BV179" i="11" a="1"/>
  <c r="BV179" i="11" s="1"/>
  <c r="BX179" i="11" a="1"/>
  <c r="BX179" i="11" s="1"/>
  <c r="BZ179" i="11" a="1"/>
  <c r="BZ179" i="11" s="1"/>
  <c r="CB179" i="11" a="1"/>
  <c r="CB179" i="11" s="1"/>
  <c r="CD179" i="11" a="1"/>
  <c r="CD179" i="11" s="1"/>
  <c r="CF179" i="11" a="1"/>
  <c r="CF179" i="11" s="1"/>
  <c r="CH179" i="11" a="1"/>
  <c r="CH179" i="11" s="1"/>
  <c r="AL180" i="11" a="1"/>
  <c r="AL180" i="11" s="1"/>
  <c r="AN180" i="11" a="1"/>
  <c r="AN180" i="11" s="1"/>
  <c r="AP180" i="11" a="1"/>
  <c r="AP180" i="11" s="1"/>
  <c r="AR180" i="11" a="1"/>
  <c r="AR180" i="11" s="1"/>
  <c r="AT180" i="11" a="1"/>
  <c r="AT180" i="11" s="1"/>
  <c r="AV180" i="11" a="1"/>
  <c r="AV180" i="11" s="1"/>
  <c r="AX180" i="11" a="1"/>
  <c r="AX180" i="11" s="1"/>
  <c r="AZ180" i="11" a="1"/>
  <c r="AZ180" i="11" s="1"/>
  <c r="BB180" i="11" a="1"/>
  <c r="BB180" i="11" s="1"/>
  <c r="BD180" i="11" a="1"/>
  <c r="BD180" i="11" s="1"/>
  <c r="BF180" i="11" a="1"/>
  <c r="BF180" i="11" s="1"/>
  <c r="BH180" i="11" a="1"/>
  <c r="BH180" i="11" s="1"/>
  <c r="BJ180" i="11" a="1"/>
  <c r="BJ180" i="11" s="1"/>
  <c r="BL180" i="11" a="1"/>
  <c r="BL180" i="11" s="1"/>
  <c r="BN180" i="11" a="1"/>
  <c r="BN180" i="11" s="1"/>
  <c r="BP180" i="11" a="1"/>
  <c r="BP180" i="11" s="1"/>
  <c r="BR180" i="11" a="1"/>
  <c r="BR180" i="11" s="1"/>
  <c r="BT180" i="11" a="1"/>
  <c r="BT180" i="11" s="1"/>
  <c r="BV180" i="11" a="1"/>
  <c r="BV180" i="11" s="1"/>
  <c r="BX180" i="11" a="1"/>
  <c r="BX180" i="11" s="1"/>
  <c r="BZ180" i="11" a="1"/>
  <c r="BZ180" i="11" s="1"/>
  <c r="CB180" i="11" a="1"/>
  <c r="CB180" i="11" s="1"/>
  <c r="CD180" i="11" a="1"/>
  <c r="CD180" i="11" s="1"/>
  <c r="CF180" i="11" a="1"/>
  <c r="CF180" i="11" s="1"/>
  <c r="CH180" i="11" a="1"/>
  <c r="CH180" i="11" s="1"/>
  <c r="AL181" i="11" a="1"/>
  <c r="AL181" i="11" s="1"/>
  <c r="AN181" i="11" a="1"/>
  <c r="AN181" i="11" s="1"/>
  <c r="AP181" i="11" a="1"/>
  <c r="AP181" i="11" s="1"/>
  <c r="AR181" i="11" a="1"/>
  <c r="AR181" i="11" s="1"/>
  <c r="AT181" i="11" a="1"/>
  <c r="AT181" i="11" s="1"/>
  <c r="AV181" i="11" a="1"/>
  <c r="AV181" i="11" s="1"/>
  <c r="AX181" i="11" a="1"/>
  <c r="AX181" i="11" s="1"/>
  <c r="AZ181" i="11" a="1"/>
  <c r="AZ181" i="11" s="1"/>
  <c r="BB181" i="11" a="1"/>
  <c r="BB181" i="11" s="1"/>
  <c r="BD181" i="11" a="1"/>
  <c r="BD181" i="11" s="1"/>
  <c r="BF181" i="11" a="1"/>
  <c r="BF181" i="11" s="1"/>
  <c r="BH181" i="11" a="1"/>
  <c r="BH181" i="11" s="1"/>
  <c r="BJ181" i="11" a="1"/>
  <c r="BJ181" i="11" s="1"/>
  <c r="BL181" i="11" a="1"/>
  <c r="BL181" i="11" s="1"/>
  <c r="BN181" i="11" a="1"/>
  <c r="BN181" i="11" s="1"/>
  <c r="BP181" i="11" a="1"/>
  <c r="BP181" i="11" s="1"/>
  <c r="BR181" i="11" a="1"/>
  <c r="BR181" i="11" s="1"/>
  <c r="BT181" i="11" a="1"/>
  <c r="BT181" i="11" s="1"/>
  <c r="BV181" i="11" a="1"/>
  <c r="BV181" i="11" s="1"/>
  <c r="BX181" i="11" a="1"/>
  <c r="BX181" i="11" s="1"/>
  <c r="BZ181" i="11" a="1"/>
  <c r="BZ181" i="11" s="1"/>
  <c r="CB181" i="11" a="1"/>
  <c r="CB181" i="11" s="1"/>
  <c r="CD181" i="11" a="1"/>
  <c r="CD181" i="11" s="1"/>
  <c r="CF181" i="11" a="1"/>
  <c r="CF181" i="11" s="1"/>
  <c r="CH181" i="11" a="1"/>
  <c r="CH181" i="11" s="1"/>
  <c r="AL182" i="11" a="1"/>
  <c r="AL182" i="11" s="1"/>
  <c r="AN182" i="11" a="1"/>
  <c r="AN182" i="11" s="1"/>
  <c r="AP182" i="11" a="1"/>
  <c r="AP182" i="11" s="1"/>
  <c r="AR182" i="11" a="1"/>
  <c r="AR182" i="11" s="1"/>
  <c r="AT182" i="11" a="1"/>
  <c r="AT182" i="11" s="1"/>
  <c r="AV182" i="11" a="1"/>
  <c r="AV182" i="11" s="1"/>
  <c r="AX182" i="11" a="1"/>
  <c r="AX182" i="11" s="1"/>
  <c r="AZ182" i="11" a="1"/>
  <c r="AZ182" i="11" s="1"/>
  <c r="BB182" i="11" a="1"/>
  <c r="BB182" i="11" s="1"/>
  <c r="BD182" i="11" a="1"/>
  <c r="BD182" i="11" s="1"/>
  <c r="BF182" i="11" a="1"/>
  <c r="BF182" i="11" s="1"/>
  <c r="BH182" i="11" a="1"/>
  <c r="BH182" i="11" s="1"/>
  <c r="BJ182" i="11" a="1"/>
  <c r="BJ182" i="11" s="1"/>
  <c r="BL182" i="11" a="1"/>
  <c r="BL182" i="11" s="1"/>
  <c r="BN182" i="11" a="1"/>
  <c r="BN182" i="11" s="1"/>
  <c r="BP182" i="11" a="1"/>
  <c r="BP182" i="11" s="1"/>
  <c r="BR182" i="11" a="1"/>
  <c r="BR182" i="11" s="1"/>
  <c r="BT182" i="11" a="1"/>
  <c r="BT182" i="11" s="1"/>
  <c r="BV182" i="11" a="1"/>
  <c r="BV182" i="11" s="1"/>
  <c r="BX182" i="11" a="1"/>
  <c r="BX182" i="11" s="1"/>
  <c r="BZ182" i="11" a="1"/>
  <c r="BZ182" i="11" s="1"/>
  <c r="CB182" i="11" a="1"/>
  <c r="CB182" i="11" s="1"/>
  <c r="CD182" i="11" a="1"/>
  <c r="CD182" i="11" s="1"/>
  <c r="CF182" i="11" a="1"/>
  <c r="CF182" i="11" s="1"/>
  <c r="CH182" i="11" a="1"/>
  <c r="CH182" i="11" s="1"/>
  <c r="AL183" i="11" a="1"/>
  <c r="AL183" i="11" s="1"/>
  <c r="AN183" i="11" a="1"/>
  <c r="AN183" i="11" s="1"/>
  <c r="AP183" i="11" a="1"/>
  <c r="AP183" i="11" s="1"/>
  <c r="AR183" i="11" a="1"/>
  <c r="AR183" i="11" s="1"/>
  <c r="AT183" i="11" a="1"/>
  <c r="AT183" i="11" s="1"/>
  <c r="AV183" i="11" a="1"/>
  <c r="AV183" i="11" s="1"/>
  <c r="AX183" i="11" a="1"/>
  <c r="AX183" i="11" s="1"/>
  <c r="AZ183" i="11" a="1"/>
  <c r="AZ183" i="11" s="1"/>
  <c r="BB183" i="11" a="1"/>
  <c r="BB183" i="11" s="1"/>
  <c r="BD183" i="11" a="1"/>
  <c r="BD183" i="11" s="1"/>
  <c r="BF183" i="11" a="1"/>
  <c r="BF183" i="11" s="1"/>
  <c r="BH183" i="11" a="1"/>
  <c r="BH183" i="11" s="1"/>
  <c r="BJ183" i="11" a="1"/>
  <c r="BJ183" i="11" s="1"/>
  <c r="BL183" i="11" a="1"/>
  <c r="BL183" i="11" s="1"/>
  <c r="BN183" i="11" a="1"/>
  <c r="BN183" i="11" s="1"/>
  <c r="BP183" i="11" a="1"/>
  <c r="BP183" i="11" s="1"/>
  <c r="BR183" i="11" a="1"/>
  <c r="BR183" i="11" s="1"/>
  <c r="BT183" i="11" a="1"/>
  <c r="BT183" i="11" s="1"/>
  <c r="BV183" i="11" a="1"/>
  <c r="BV183" i="11" s="1"/>
  <c r="BX183" i="11" a="1"/>
  <c r="BX183" i="11" s="1"/>
  <c r="BZ183" i="11" a="1"/>
  <c r="BZ183" i="11" s="1"/>
  <c r="CB183" i="11" a="1"/>
  <c r="CB183" i="11" s="1"/>
  <c r="CD183" i="11" a="1"/>
  <c r="CD183" i="11" s="1"/>
  <c r="CF183" i="11" a="1"/>
  <c r="CF183" i="11" s="1"/>
  <c r="CH183" i="11" a="1"/>
  <c r="CH183" i="11" s="1"/>
  <c r="AL184" i="11" a="1"/>
  <c r="AL184" i="11" s="1"/>
  <c r="AN184" i="11" a="1"/>
  <c r="AN184" i="11" s="1"/>
  <c r="AP184" i="11" a="1"/>
  <c r="AP184" i="11" s="1"/>
  <c r="AR184" i="11" a="1"/>
  <c r="AR184" i="11" s="1"/>
  <c r="AT184" i="11" a="1"/>
  <c r="AT184" i="11" s="1"/>
  <c r="AV184" i="11" a="1"/>
  <c r="AV184" i="11" s="1"/>
  <c r="AX184" i="11" a="1"/>
  <c r="AX184" i="11" s="1"/>
  <c r="AZ184" i="11" a="1"/>
  <c r="AZ184" i="11" s="1"/>
  <c r="BB184" i="11" a="1"/>
  <c r="BB184" i="11" s="1"/>
  <c r="BD184" i="11" a="1"/>
  <c r="BD184" i="11" s="1"/>
  <c r="BF184" i="11" a="1"/>
  <c r="BF184" i="11" s="1"/>
  <c r="BH184" i="11" a="1"/>
  <c r="BH184" i="11" s="1"/>
  <c r="BJ184" i="11" a="1"/>
  <c r="BJ184" i="11" s="1"/>
  <c r="BL184" i="11" a="1"/>
  <c r="BL184" i="11" s="1"/>
  <c r="BN184" i="11" a="1"/>
  <c r="BN184" i="11" s="1"/>
  <c r="BP184" i="11" a="1"/>
  <c r="BP184" i="11" s="1"/>
  <c r="BR184" i="11" a="1"/>
  <c r="BR184" i="11" s="1"/>
  <c r="BT184" i="11" a="1"/>
  <c r="BT184" i="11" s="1"/>
  <c r="BV184" i="11" a="1"/>
  <c r="BV184" i="11" s="1"/>
  <c r="BX184" i="11" a="1"/>
  <c r="BX184" i="11" s="1"/>
  <c r="BZ184" i="11" a="1"/>
  <c r="BZ184" i="11" s="1"/>
  <c r="CB184" i="11" a="1"/>
  <c r="CB184" i="11" s="1"/>
  <c r="CD184" i="11" a="1"/>
  <c r="CD184" i="11" s="1"/>
  <c r="CF184" i="11" a="1"/>
  <c r="CF184" i="11" s="1"/>
  <c r="CH184" i="11" a="1"/>
  <c r="CH184" i="11" s="1"/>
  <c r="AL185" i="11" a="1"/>
  <c r="AL185" i="11" s="1"/>
  <c r="AN185" i="11" a="1"/>
  <c r="AN185" i="11" s="1"/>
  <c r="AP185" i="11" a="1"/>
  <c r="AP185" i="11" s="1"/>
  <c r="AR185" i="11" a="1"/>
  <c r="AR185" i="11" s="1"/>
  <c r="AT185" i="11" a="1"/>
  <c r="AT185" i="11" s="1"/>
  <c r="AV185" i="11" a="1"/>
  <c r="AV185" i="11" s="1"/>
  <c r="AX185" i="11" a="1"/>
  <c r="AX185" i="11" s="1"/>
  <c r="AZ185" i="11" a="1"/>
  <c r="AZ185" i="11" s="1"/>
  <c r="BB185" i="11" a="1"/>
  <c r="BB185" i="11" s="1"/>
  <c r="BD185" i="11" a="1"/>
  <c r="BD185" i="11" s="1"/>
  <c r="BF185" i="11" a="1"/>
  <c r="BF185" i="11" s="1"/>
  <c r="BH185" i="11" a="1"/>
  <c r="BH185" i="11" s="1"/>
  <c r="BJ185" i="11" a="1"/>
  <c r="BJ185" i="11" s="1"/>
  <c r="BL185" i="11" a="1"/>
  <c r="BL185" i="11" s="1"/>
  <c r="BN185" i="11" a="1"/>
  <c r="BN185" i="11" s="1"/>
  <c r="BP185" i="11" a="1"/>
  <c r="BP185" i="11" s="1"/>
  <c r="BR185" i="11" a="1"/>
  <c r="BR185" i="11" s="1"/>
  <c r="BT185" i="11" a="1"/>
  <c r="BT185" i="11" s="1"/>
  <c r="BV185" i="11" a="1"/>
  <c r="BV185" i="11" s="1"/>
  <c r="BX185" i="11" a="1"/>
  <c r="BX185" i="11" s="1"/>
  <c r="BZ185" i="11" a="1"/>
  <c r="BZ185" i="11" s="1"/>
  <c r="CB185" i="11" a="1"/>
  <c r="CB185" i="11" s="1"/>
  <c r="CD185" i="11" a="1"/>
  <c r="CD185" i="11" s="1"/>
  <c r="CF185" i="11" a="1"/>
  <c r="CF185" i="11" s="1"/>
  <c r="CH185" i="11" a="1"/>
  <c r="CH185" i="11" s="1"/>
  <c r="AL186" i="11" a="1"/>
  <c r="AL186" i="11" s="1"/>
  <c r="AN186" i="11" a="1"/>
  <c r="AN186" i="11" s="1"/>
  <c r="AP186" i="11" a="1"/>
  <c r="AP186" i="11" s="1"/>
  <c r="AR186" i="11" a="1"/>
  <c r="AR186" i="11" s="1"/>
  <c r="AT186" i="11" a="1"/>
  <c r="AT186" i="11" s="1"/>
  <c r="AV186" i="11" a="1"/>
  <c r="AV186" i="11" s="1"/>
  <c r="AX186" i="11" a="1"/>
  <c r="AX186" i="11" s="1"/>
  <c r="AZ186" i="11" a="1"/>
  <c r="AZ186" i="11" s="1"/>
  <c r="BB186" i="11" a="1"/>
  <c r="BB186" i="11" s="1"/>
  <c r="BD186" i="11" a="1"/>
  <c r="BD186" i="11" s="1"/>
  <c r="BF186" i="11" a="1"/>
  <c r="BF186" i="11" s="1"/>
  <c r="BH186" i="11" a="1"/>
  <c r="BH186" i="11" s="1"/>
  <c r="BJ186" i="11" a="1"/>
  <c r="BJ186" i="11" s="1"/>
  <c r="BL186" i="11" a="1"/>
  <c r="BL186" i="11" s="1"/>
  <c r="BN186" i="11" a="1"/>
  <c r="BN186" i="11" s="1"/>
  <c r="BP186" i="11" a="1"/>
  <c r="BP186" i="11" s="1"/>
  <c r="BR186" i="11" a="1"/>
  <c r="BR186" i="11" s="1"/>
  <c r="BT186" i="11" a="1"/>
  <c r="BT186" i="11" s="1"/>
  <c r="BV186" i="11" a="1"/>
  <c r="BV186" i="11" s="1"/>
  <c r="BX186" i="11" a="1"/>
  <c r="BX186" i="11" s="1"/>
  <c r="BZ186" i="11" a="1"/>
  <c r="BZ186" i="11" s="1"/>
  <c r="CB186" i="11" a="1"/>
  <c r="CB186" i="11" s="1"/>
  <c r="CD186" i="11" a="1"/>
  <c r="CD186" i="11" s="1"/>
  <c r="CF186" i="11" a="1"/>
  <c r="CF186" i="11" s="1"/>
  <c r="CH186" i="11" a="1"/>
  <c r="CH186" i="11" s="1"/>
  <c r="AL187" i="11" a="1"/>
  <c r="AL187" i="11" s="1"/>
  <c r="AN187" i="11" a="1"/>
  <c r="AN187" i="11" s="1"/>
  <c r="AP187" i="11" a="1"/>
  <c r="AP187" i="11" s="1"/>
  <c r="AR187" i="11" a="1"/>
  <c r="AR187" i="11" s="1"/>
  <c r="AT187" i="11" a="1"/>
  <c r="AT187" i="11" s="1"/>
  <c r="AV187" i="11" a="1"/>
  <c r="AV187" i="11" s="1"/>
  <c r="AX187" i="11" a="1"/>
  <c r="AX187" i="11" s="1"/>
  <c r="AZ187" i="11" a="1"/>
  <c r="AZ187" i="11" s="1"/>
  <c r="BB187" i="11" a="1"/>
  <c r="BB187" i="11" s="1"/>
  <c r="BD187" i="11" a="1"/>
  <c r="BD187" i="11" s="1"/>
  <c r="BF187" i="11" a="1"/>
  <c r="BF187" i="11" s="1"/>
  <c r="BH187" i="11" a="1"/>
  <c r="BH187" i="11" s="1"/>
  <c r="BJ187" i="11" a="1"/>
  <c r="BJ187" i="11" s="1"/>
  <c r="BL187" i="11" a="1"/>
  <c r="BL187" i="11" s="1"/>
  <c r="BN187" i="11" a="1"/>
  <c r="BN187" i="11" s="1"/>
  <c r="BP187" i="11" a="1"/>
  <c r="BP187" i="11" s="1"/>
  <c r="BR187" i="11" a="1"/>
  <c r="BR187" i="11" s="1"/>
  <c r="BT187" i="11" a="1"/>
  <c r="BT187" i="11" s="1"/>
  <c r="BV187" i="11" a="1"/>
  <c r="BV187" i="11" s="1"/>
  <c r="BX187" i="11" a="1"/>
  <c r="BX187" i="11" s="1"/>
  <c r="BZ187" i="11" a="1"/>
  <c r="BZ187" i="11" s="1"/>
  <c r="CB187" i="11" a="1"/>
  <c r="CB187" i="11" s="1"/>
  <c r="CD187" i="11" a="1"/>
  <c r="CD187" i="11" s="1"/>
  <c r="CF187" i="11" a="1"/>
  <c r="CF187" i="11" s="1"/>
  <c r="CH187" i="11" a="1"/>
  <c r="CH187" i="11" s="1"/>
  <c r="AL188" i="11" a="1"/>
  <c r="AL188" i="11" s="1"/>
  <c r="AN188" i="11" a="1"/>
  <c r="AN188" i="11" s="1"/>
  <c r="AP188" i="11" a="1"/>
  <c r="AP188" i="11" s="1"/>
  <c r="AR188" i="11" a="1"/>
  <c r="AR188" i="11" s="1"/>
  <c r="AT188" i="11" a="1"/>
  <c r="AT188" i="11" s="1"/>
  <c r="AV188" i="11" a="1"/>
  <c r="AV188" i="11" s="1"/>
  <c r="AX188" i="11" a="1"/>
  <c r="AX188" i="11" s="1"/>
  <c r="AZ188" i="11" a="1"/>
  <c r="AZ188" i="11" s="1"/>
  <c r="BB188" i="11" a="1"/>
  <c r="BB188" i="11" s="1"/>
  <c r="BD188" i="11" a="1"/>
  <c r="BD188" i="11" s="1"/>
  <c r="BF188" i="11" a="1"/>
  <c r="BF188" i="11" s="1"/>
  <c r="BH188" i="11" a="1"/>
  <c r="BH188" i="11" s="1"/>
  <c r="BJ188" i="11" a="1"/>
  <c r="BJ188" i="11" s="1"/>
  <c r="BL188" i="11" a="1"/>
  <c r="BL188" i="11" s="1"/>
  <c r="BN188" i="11" a="1"/>
  <c r="BN188" i="11" s="1"/>
  <c r="BP188" i="11" a="1"/>
  <c r="BP188" i="11" s="1"/>
  <c r="BR188" i="11" a="1"/>
  <c r="BR188" i="11" s="1"/>
  <c r="BT188" i="11" a="1"/>
  <c r="BT188" i="11" s="1"/>
  <c r="BV188" i="11" a="1"/>
  <c r="BV188" i="11" s="1"/>
  <c r="BX188" i="11" a="1"/>
  <c r="BX188" i="11" s="1"/>
  <c r="BZ188" i="11" a="1"/>
  <c r="BZ188" i="11" s="1"/>
  <c r="CB188" i="11" a="1"/>
  <c r="CB188" i="11" s="1"/>
  <c r="CD188" i="11" a="1"/>
  <c r="CD188" i="11" s="1"/>
  <c r="CF188" i="11" a="1"/>
  <c r="CF188" i="11" s="1"/>
  <c r="CH188" i="11" a="1"/>
  <c r="CH188" i="11" s="1"/>
  <c r="AL189" i="11" a="1"/>
  <c r="AL189" i="11" s="1"/>
  <c r="AN189" i="11" a="1"/>
  <c r="AN189" i="11" s="1"/>
  <c r="AP189" i="11" a="1"/>
  <c r="AP189" i="11" s="1"/>
  <c r="AR189" i="11" a="1"/>
  <c r="AR189" i="11" s="1"/>
  <c r="AT189" i="11" a="1"/>
  <c r="AT189" i="11" s="1"/>
  <c r="AV189" i="11" a="1"/>
  <c r="AV189" i="11" s="1"/>
  <c r="AX189" i="11" a="1"/>
  <c r="AX189" i="11" s="1"/>
  <c r="AZ189" i="11" a="1"/>
  <c r="AZ189" i="11" s="1"/>
  <c r="BB189" i="11" a="1"/>
  <c r="BB189" i="11" s="1"/>
  <c r="BD189" i="11" a="1"/>
  <c r="BD189" i="11" s="1"/>
  <c r="BF189" i="11" a="1"/>
  <c r="BF189" i="11" s="1"/>
  <c r="BH189" i="11" a="1"/>
  <c r="BH189" i="11" s="1"/>
  <c r="BJ189" i="11" a="1"/>
  <c r="BJ189" i="11" s="1"/>
  <c r="BL189" i="11" a="1"/>
  <c r="BL189" i="11" s="1"/>
  <c r="BN189" i="11" a="1"/>
  <c r="BN189" i="11" s="1"/>
  <c r="BP189" i="11" a="1"/>
  <c r="BP189" i="11" s="1"/>
  <c r="BR189" i="11" a="1"/>
  <c r="BR189" i="11" s="1"/>
  <c r="BT189" i="11" a="1"/>
  <c r="BT189" i="11" s="1"/>
  <c r="BV189" i="11" a="1"/>
  <c r="BV189" i="11" s="1"/>
  <c r="BX189" i="11" a="1"/>
  <c r="BX189" i="11" s="1"/>
  <c r="BZ189" i="11" a="1"/>
  <c r="BZ189" i="11" s="1"/>
  <c r="CB189" i="11" a="1"/>
  <c r="CB189" i="11" s="1"/>
  <c r="CD189" i="11" a="1"/>
  <c r="CD189" i="11" s="1"/>
  <c r="CF189" i="11" a="1"/>
  <c r="CF189" i="11" s="1"/>
  <c r="CH189" i="11" a="1"/>
  <c r="CH189" i="11" s="1"/>
  <c r="AL190" i="11" a="1"/>
  <c r="AL190" i="11" s="1"/>
  <c r="AN190" i="11" a="1"/>
  <c r="AN190" i="11" s="1"/>
  <c r="AP190" i="11" a="1"/>
  <c r="AP190" i="11" s="1"/>
  <c r="AR190" i="11" a="1"/>
  <c r="AR190" i="11" s="1"/>
  <c r="AT190" i="11" a="1"/>
  <c r="AT190" i="11" s="1"/>
  <c r="AV190" i="11" a="1"/>
  <c r="AV190" i="11" s="1"/>
  <c r="AX190" i="11" a="1"/>
  <c r="AX190" i="11" s="1"/>
  <c r="AZ190" i="11" a="1"/>
  <c r="AZ190" i="11" s="1"/>
  <c r="BB190" i="11" a="1"/>
  <c r="BB190" i="11" s="1"/>
  <c r="BD190" i="11" a="1"/>
  <c r="BD190" i="11" s="1"/>
  <c r="BF190" i="11" a="1"/>
  <c r="BF190" i="11" s="1"/>
  <c r="BH190" i="11" a="1"/>
  <c r="BH190" i="11" s="1"/>
  <c r="BJ190" i="11" a="1"/>
  <c r="BJ190" i="11" s="1"/>
  <c r="BL190" i="11" a="1"/>
  <c r="BL190" i="11" s="1"/>
  <c r="BN190" i="11" a="1"/>
  <c r="BN190" i="11" s="1"/>
  <c r="BP190" i="11" a="1"/>
  <c r="BP190" i="11" s="1"/>
  <c r="BR190" i="11" a="1"/>
  <c r="BR190" i="11" s="1"/>
  <c r="BT190" i="11" a="1"/>
  <c r="BT190" i="11" s="1"/>
  <c r="BV190" i="11" a="1"/>
  <c r="BV190" i="11" s="1"/>
  <c r="BX190" i="11" a="1"/>
  <c r="BX190" i="11" s="1"/>
  <c r="BZ190" i="11" a="1"/>
  <c r="BZ190" i="11" s="1"/>
  <c r="CB190" i="11" a="1"/>
  <c r="CB190" i="11" s="1"/>
  <c r="CD190" i="11" a="1"/>
  <c r="CD190" i="11" s="1"/>
  <c r="CF190" i="11" a="1"/>
  <c r="CF190" i="11" s="1"/>
  <c r="CH190" i="11" a="1"/>
  <c r="CH190" i="11" s="1"/>
  <c r="AL191" i="11" a="1"/>
  <c r="AL191" i="11" s="1"/>
  <c r="AN191" i="11" a="1"/>
  <c r="AN191" i="11" s="1"/>
  <c r="AP191" i="11" a="1"/>
  <c r="AP191" i="11" s="1"/>
  <c r="AR191" i="11" a="1"/>
  <c r="AR191" i="11" s="1"/>
  <c r="AT191" i="11" a="1"/>
  <c r="AT191" i="11" s="1"/>
  <c r="AV191" i="11" a="1"/>
  <c r="AV191" i="11" s="1"/>
  <c r="AX191" i="11" a="1"/>
  <c r="AX191" i="11" s="1"/>
  <c r="AZ191" i="11" a="1"/>
  <c r="AZ191" i="11" s="1"/>
  <c r="BB191" i="11" a="1"/>
  <c r="BB191" i="11" s="1"/>
  <c r="BD191" i="11" a="1"/>
  <c r="BD191" i="11" s="1"/>
  <c r="BF191" i="11" a="1"/>
  <c r="BF191" i="11" s="1"/>
  <c r="BH191" i="11" a="1"/>
  <c r="BH191" i="11" s="1"/>
  <c r="BJ191" i="11" a="1"/>
  <c r="BJ191" i="11" s="1"/>
  <c r="BL191" i="11" a="1"/>
  <c r="BL191" i="11" s="1"/>
  <c r="BN191" i="11" a="1"/>
  <c r="BN191" i="11" s="1"/>
  <c r="BP191" i="11" a="1"/>
  <c r="BP191" i="11" s="1"/>
  <c r="BR191" i="11" a="1"/>
  <c r="BR191" i="11" s="1"/>
  <c r="BT191" i="11" a="1"/>
  <c r="BT191" i="11" s="1"/>
  <c r="BV191" i="11" a="1"/>
  <c r="BV191" i="11" s="1"/>
  <c r="BX191" i="11" a="1"/>
  <c r="BX191" i="11" s="1"/>
  <c r="BZ191" i="11" a="1"/>
  <c r="BZ191" i="11" s="1"/>
  <c r="CB191" i="11" a="1"/>
  <c r="CB191" i="11" s="1"/>
  <c r="CD191" i="11" a="1"/>
  <c r="CD191" i="11" s="1"/>
  <c r="CF191" i="11" a="1"/>
  <c r="CF191" i="11" s="1"/>
  <c r="CH191" i="11" a="1"/>
  <c r="CH191" i="11" s="1"/>
  <c r="AL192" i="11" a="1"/>
  <c r="AL192" i="11" s="1"/>
  <c r="AN192" i="11" a="1"/>
  <c r="AN192" i="11" s="1"/>
  <c r="AP192" i="11" a="1"/>
  <c r="AP192" i="11" s="1"/>
  <c r="AR192" i="11" a="1"/>
  <c r="AR192" i="11" s="1"/>
  <c r="AT192" i="11" a="1"/>
  <c r="AT192" i="11" s="1"/>
  <c r="AV192" i="11" a="1"/>
  <c r="AV192" i="11" s="1"/>
  <c r="AX192" i="11" a="1"/>
  <c r="AX192" i="11" s="1"/>
  <c r="AZ192" i="11" a="1"/>
  <c r="AZ192" i="11" s="1"/>
  <c r="BB192" i="11" a="1"/>
  <c r="BB192" i="11" s="1"/>
  <c r="BD192" i="11" a="1"/>
  <c r="BD192" i="11" s="1"/>
  <c r="BF192" i="11" a="1"/>
  <c r="BF192" i="11" s="1"/>
  <c r="BH192" i="11" a="1"/>
  <c r="BH192" i="11" s="1"/>
  <c r="BJ192" i="11" a="1"/>
  <c r="BJ192" i="11" s="1"/>
  <c r="BL192" i="11" a="1"/>
  <c r="BL192" i="11" s="1"/>
  <c r="BN192" i="11" a="1"/>
  <c r="BN192" i="11" s="1"/>
  <c r="BP192" i="11" a="1"/>
  <c r="BP192" i="11" s="1"/>
  <c r="BR192" i="11" a="1"/>
  <c r="BR192" i="11" s="1"/>
  <c r="BT192" i="11" a="1"/>
  <c r="BT192" i="11" s="1"/>
  <c r="BV192" i="11" a="1"/>
  <c r="BV192" i="11" s="1"/>
  <c r="BX192" i="11" a="1"/>
  <c r="BX192" i="11" s="1"/>
  <c r="BZ192" i="11" a="1"/>
  <c r="BZ192" i="11" s="1"/>
  <c r="CB192" i="11" a="1"/>
  <c r="CB192" i="11" s="1"/>
  <c r="CD192" i="11" a="1"/>
  <c r="CD192" i="11" s="1"/>
  <c r="CF192" i="11" a="1"/>
  <c r="CF192" i="11" s="1"/>
  <c r="CH192" i="11" a="1"/>
  <c r="CH192" i="11" s="1"/>
  <c r="AL193" i="11" a="1"/>
  <c r="AL193" i="11" s="1"/>
  <c r="AN193" i="11" a="1"/>
  <c r="AN193" i="11" s="1"/>
  <c r="AP193" i="11" a="1"/>
  <c r="AP193" i="11" s="1"/>
  <c r="AR193" i="11" a="1"/>
  <c r="AR193" i="11" s="1"/>
  <c r="AT193" i="11" a="1"/>
  <c r="AT193" i="11" s="1"/>
  <c r="AV193" i="11" a="1"/>
  <c r="AV193" i="11" s="1"/>
  <c r="AX193" i="11" a="1"/>
  <c r="AX193" i="11" s="1"/>
  <c r="AZ193" i="11" a="1"/>
  <c r="AZ193" i="11" s="1"/>
  <c r="BB193" i="11" a="1"/>
  <c r="BB193" i="11" s="1"/>
  <c r="BD193" i="11" a="1"/>
  <c r="BD193" i="11" s="1"/>
  <c r="BF193" i="11" a="1"/>
  <c r="BF193" i="11" s="1"/>
  <c r="BH193" i="11" a="1"/>
  <c r="BH193" i="11" s="1"/>
  <c r="BJ193" i="11" a="1"/>
  <c r="BJ193" i="11" s="1"/>
  <c r="BL193" i="11" a="1"/>
  <c r="BL193" i="11" s="1"/>
  <c r="BN193" i="11" a="1"/>
  <c r="BN193" i="11" s="1"/>
  <c r="BP193" i="11" a="1"/>
  <c r="BP193" i="11" s="1"/>
  <c r="BR193" i="11" a="1"/>
  <c r="BR193" i="11" s="1"/>
  <c r="BT193" i="11" a="1"/>
  <c r="BT193" i="11" s="1"/>
  <c r="BV193" i="11" a="1"/>
  <c r="BV193" i="11" s="1"/>
  <c r="BX193" i="11" a="1"/>
  <c r="BX193" i="11" s="1"/>
  <c r="BZ193" i="11" a="1"/>
  <c r="BZ193" i="11" s="1"/>
  <c r="CB193" i="11" a="1"/>
  <c r="CB193" i="11" s="1"/>
  <c r="CD193" i="11" a="1"/>
  <c r="CD193" i="11" s="1"/>
  <c r="CF193" i="11" a="1"/>
  <c r="CF193" i="11" s="1"/>
  <c r="CH193" i="11" a="1"/>
  <c r="CH193" i="11" s="1"/>
  <c r="AL194" i="11" a="1"/>
  <c r="AL194" i="11" s="1"/>
  <c r="AN194" i="11" a="1"/>
  <c r="AN194" i="11" s="1"/>
  <c r="AP194" i="11" a="1"/>
  <c r="AP194" i="11" s="1"/>
  <c r="AR194" i="11" a="1"/>
  <c r="AR194" i="11" s="1"/>
  <c r="AT194" i="11" a="1"/>
  <c r="AT194" i="11" s="1"/>
  <c r="AV194" i="11" a="1"/>
  <c r="AV194" i="11" s="1"/>
  <c r="AX194" i="11" a="1"/>
  <c r="AX194" i="11" s="1"/>
  <c r="AZ194" i="11" a="1"/>
  <c r="AZ194" i="11" s="1"/>
  <c r="BB194" i="11" a="1"/>
  <c r="BB194" i="11" s="1"/>
  <c r="BD194" i="11" a="1"/>
  <c r="BD194" i="11" s="1"/>
  <c r="BF194" i="11" a="1"/>
  <c r="BF194" i="11" s="1"/>
  <c r="BH194" i="11" a="1"/>
  <c r="BH194" i="11" s="1"/>
  <c r="BJ194" i="11" a="1"/>
  <c r="BJ194" i="11" s="1"/>
  <c r="BL194" i="11" a="1"/>
  <c r="BL194" i="11" s="1"/>
  <c r="BN194" i="11" a="1"/>
  <c r="BN194" i="11" s="1"/>
  <c r="BP194" i="11" a="1"/>
  <c r="BP194" i="11" s="1"/>
  <c r="BR194" i="11" a="1"/>
  <c r="BR194" i="11" s="1"/>
  <c r="BT194" i="11" a="1"/>
  <c r="BT194" i="11" s="1"/>
  <c r="BV194" i="11" a="1"/>
  <c r="BV194" i="11" s="1"/>
  <c r="BX194" i="11" a="1"/>
  <c r="BX194" i="11" s="1"/>
  <c r="BZ194" i="11" a="1"/>
  <c r="BZ194" i="11" s="1"/>
  <c r="CB194" i="11" a="1"/>
  <c r="CB194" i="11" s="1"/>
  <c r="CD194" i="11" a="1"/>
  <c r="CD194" i="11" s="1"/>
  <c r="CF194" i="11" a="1"/>
  <c r="CF194" i="11" s="1"/>
  <c r="CH194" i="11" a="1"/>
  <c r="CH194" i="11" s="1"/>
  <c r="AL195" i="11" a="1"/>
  <c r="AL195" i="11" s="1"/>
  <c r="AN195" i="11" a="1"/>
  <c r="AN195" i="11" s="1"/>
  <c r="AP195" i="11" a="1"/>
  <c r="AP195" i="11" s="1"/>
  <c r="AR195" i="11" a="1"/>
  <c r="AR195" i="11" s="1"/>
  <c r="AT195" i="11" a="1"/>
  <c r="AT195" i="11" s="1"/>
  <c r="AV195" i="11" a="1"/>
  <c r="AV195" i="11" s="1"/>
  <c r="AX195" i="11" a="1"/>
  <c r="AX195" i="11" s="1"/>
  <c r="AZ195" i="11" a="1"/>
  <c r="AZ195" i="11" s="1"/>
  <c r="BB195" i="11" a="1"/>
  <c r="BB195" i="11" s="1"/>
  <c r="BD195" i="11" a="1"/>
  <c r="BD195" i="11" s="1"/>
  <c r="BF195" i="11" a="1"/>
  <c r="BF195" i="11" s="1"/>
  <c r="BH195" i="11" a="1"/>
  <c r="BH195" i="11" s="1"/>
  <c r="BJ195" i="11" a="1"/>
  <c r="BJ195" i="11" s="1"/>
  <c r="BL195" i="11" a="1"/>
  <c r="BL195" i="11" s="1"/>
  <c r="BN195" i="11" a="1"/>
  <c r="BN195" i="11" s="1"/>
  <c r="BP195" i="11" a="1"/>
  <c r="BP195" i="11" s="1"/>
  <c r="BR195" i="11" a="1"/>
  <c r="BR195" i="11" s="1"/>
  <c r="BT195" i="11" a="1"/>
  <c r="BT195" i="11" s="1"/>
  <c r="BV195" i="11" a="1"/>
  <c r="BV195" i="11" s="1"/>
  <c r="BX195" i="11" a="1"/>
  <c r="BX195" i="11" s="1"/>
  <c r="BZ195" i="11" a="1"/>
  <c r="BZ195" i="11" s="1"/>
  <c r="CB195" i="11" a="1"/>
  <c r="CB195" i="11" s="1"/>
  <c r="CD195" i="11" a="1"/>
  <c r="CD195" i="11" s="1"/>
  <c r="CF195" i="11" a="1"/>
  <c r="CF195" i="11" s="1"/>
  <c r="CH195" i="11" a="1"/>
  <c r="CH195" i="11" s="1"/>
  <c r="AL196" i="11" a="1"/>
  <c r="AL196" i="11" s="1"/>
  <c r="AN196" i="11" a="1"/>
  <c r="AN196" i="11" s="1"/>
  <c r="AP196" i="11" a="1"/>
  <c r="AP196" i="11" s="1"/>
  <c r="AR196" i="11" a="1"/>
  <c r="AR196" i="11" s="1"/>
  <c r="AT196" i="11" a="1"/>
  <c r="AT196" i="11" s="1"/>
  <c r="AV196" i="11" a="1"/>
  <c r="AV196" i="11" s="1"/>
  <c r="AX196" i="11" a="1"/>
  <c r="AX196" i="11" s="1"/>
  <c r="AZ196" i="11" a="1"/>
  <c r="AZ196" i="11" s="1"/>
  <c r="BB196" i="11" a="1"/>
  <c r="BB196" i="11" s="1"/>
  <c r="BD196" i="11" a="1"/>
  <c r="BD196" i="11" s="1"/>
  <c r="BF196" i="11" a="1"/>
  <c r="BF196" i="11" s="1"/>
  <c r="BH196" i="11" a="1"/>
  <c r="BH196" i="11" s="1"/>
  <c r="BJ196" i="11" a="1"/>
  <c r="BJ196" i="11" s="1"/>
  <c r="BL196" i="11" a="1"/>
  <c r="BL196" i="11" s="1"/>
  <c r="BN196" i="11" a="1"/>
  <c r="BN196" i="11" s="1"/>
  <c r="BP196" i="11" a="1"/>
  <c r="BP196" i="11" s="1"/>
  <c r="BR196" i="11" a="1"/>
  <c r="BR196" i="11" s="1"/>
  <c r="BT196" i="11" a="1"/>
  <c r="BT196" i="11" s="1"/>
  <c r="BV196" i="11" a="1"/>
  <c r="BV196" i="11" s="1"/>
  <c r="BX196" i="11" a="1"/>
  <c r="BX196" i="11" s="1"/>
  <c r="BZ196" i="11" a="1"/>
  <c r="BZ196" i="11" s="1"/>
  <c r="CB196" i="11" a="1"/>
  <c r="CB196" i="11" s="1"/>
  <c r="CD196" i="11" a="1"/>
  <c r="CD196" i="11" s="1"/>
  <c r="CF196" i="11" a="1"/>
  <c r="CF196" i="11" s="1"/>
  <c r="CH196" i="11" a="1"/>
  <c r="CH196" i="11" s="1"/>
  <c r="AL197" i="11" a="1"/>
  <c r="AL197" i="11" s="1"/>
  <c r="AN197" i="11" a="1"/>
  <c r="AN197" i="11" s="1"/>
  <c r="AP197" i="11" a="1"/>
  <c r="AP197" i="11" s="1"/>
  <c r="AR197" i="11" a="1"/>
  <c r="AR197" i="11" s="1"/>
  <c r="AT197" i="11" a="1"/>
  <c r="AT197" i="11" s="1"/>
  <c r="AV197" i="11" a="1"/>
  <c r="AV197" i="11" s="1"/>
  <c r="AX197" i="11" a="1"/>
  <c r="AX197" i="11" s="1"/>
  <c r="AZ197" i="11" a="1"/>
  <c r="AZ197" i="11" s="1"/>
  <c r="BB197" i="11" a="1"/>
  <c r="BB197" i="11" s="1"/>
  <c r="BD197" i="11" a="1"/>
  <c r="BD197" i="11" s="1"/>
  <c r="BF197" i="11" a="1"/>
  <c r="BF197" i="11" s="1"/>
  <c r="BH197" i="11" a="1"/>
  <c r="BH197" i="11" s="1"/>
  <c r="BJ197" i="11" a="1"/>
  <c r="BJ197" i="11" s="1"/>
  <c r="BL197" i="11" a="1"/>
  <c r="BL197" i="11" s="1"/>
  <c r="BN197" i="11" a="1"/>
  <c r="BN197" i="11" s="1"/>
  <c r="BP197" i="11" a="1"/>
  <c r="BP197" i="11" s="1"/>
  <c r="BR197" i="11" a="1"/>
  <c r="BR197" i="11" s="1"/>
  <c r="BT197" i="11" a="1"/>
  <c r="BT197" i="11" s="1"/>
  <c r="BV197" i="11" a="1"/>
  <c r="BV197" i="11" s="1"/>
  <c r="BX197" i="11" a="1"/>
  <c r="BX197" i="11" s="1"/>
  <c r="BZ197" i="11" a="1"/>
  <c r="BZ197" i="11" s="1"/>
  <c r="CB197" i="11" a="1"/>
  <c r="CB197" i="11" s="1"/>
  <c r="CD197" i="11" a="1"/>
  <c r="CD197" i="11" s="1"/>
  <c r="CF197" i="11" a="1"/>
  <c r="CF197" i="11" s="1"/>
  <c r="CH197" i="11" a="1"/>
  <c r="CH197" i="11" s="1"/>
  <c r="AL198" i="11" a="1"/>
  <c r="AL198" i="11" s="1"/>
  <c r="AN198" i="11" a="1"/>
  <c r="AN198" i="11" s="1"/>
  <c r="AP198" i="11" a="1"/>
  <c r="AP198" i="11" s="1"/>
  <c r="AR198" i="11" a="1"/>
  <c r="AR198" i="11" s="1"/>
  <c r="AT198" i="11" a="1"/>
  <c r="AT198" i="11" s="1"/>
  <c r="AV198" i="11" a="1"/>
  <c r="AV198" i="11" s="1"/>
  <c r="AX198" i="11" a="1"/>
  <c r="AX198" i="11" s="1"/>
  <c r="AZ198" i="11" a="1"/>
  <c r="AZ198" i="11" s="1"/>
  <c r="BB198" i="11" a="1"/>
  <c r="BB198" i="11" s="1"/>
  <c r="BD198" i="11" a="1"/>
  <c r="BD198" i="11" s="1"/>
  <c r="BF198" i="11" a="1"/>
  <c r="BF198" i="11" s="1"/>
  <c r="BH198" i="11" a="1"/>
  <c r="BH198" i="11" s="1"/>
  <c r="BJ198" i="11" a="1"/>
  <c r="BJ198" i="11" s="1"/>
  <c r="BL198" i="11" a="1"/>
  <c r="BL198" i="11" s="1"/>
  <c r="BN198" i="11" a="1"/>
  <c r="BN198" i="11" s="1"/>
  <c r="BP198" i="11" a="1"/>
  <c r="BP198" i="11" s="1"/>
  <c r="BR198" i="11" a="1"/>
  <c r="BR198" i="11" s="1"/>
  <c r="BT198" i="11" a="1"/>
  <c r="BT198" i="11" s="1"/>
  <c r="BV198" i="11" a="1"/>
  <c r="BV198" i="11" s="1"/>
  <c r="BX198" i="11" a="1"/>
  <c r="BX198" i="11" s="1"/>
  <c r="BZ198" i="11" a="1"/>
  <c r="BZ198" i="11" s="1"/>
  <c r="CB198" i="11" a="1"/>
  <c r="CB198" i="11" s="1"/>
  <c r="CD198" i="11" a="1"/>
  <c r="CD198" i="11" s="1"/>
  <c r="CF198" i="11" a="1"/>
  <c r="CF198" i="11" s="1"/>
  <c r="CH198" i="11" a="1"/>
  <c r="CH198" i="11" s="1"/>
  <c r="AL199" i="11" a="1"/>
  <c r="AL199" i="11" s="1"/>
  <c r="AN199" i="11" a="1"/>
  <c r="AN199" i="11" s="1"/>
  <c r="AP199" i="11" a="1"/>
  <c r="AP199" i="11" s="1"/>
  <c r="AR199" i="11" a="1"/>
  <c r="AR199" i="11" s="1"/>
  <c r="AT199" i="11" a="1"/>
  <c r="AT199" i="11" s="1"/>
  <c r="AV199" i="11" a="1"/>
  <c r="AV199" i="11" s="1"/>
  <c r="AX199" i="11" a="1"/>
  <c r="AX199" i="11" s="1"/>
  <c r="AZ199" i="11" a="1"/>
  <c r="AZ199" i="11" s="1"/>
  <c r="BB199" i="11" a="1"/>
  <c r="BB199" i="11" s="1"/>
  <c r="BD199" i="11" a="1"/>
  <c r="BD199" i="11" s="1"/>
  <c r="BF199" i="11" a="1"/>
  <c r="BF199" i="11" s="1"/>
  <c r="BH199" i="11" a="1"/>
  <c r="BH199" i="11" s="1"/>
  <c r="BJ199" i="11" a="1"/>
  <c r="BJ199" i="11" s="1"/>
  <c r="BL199" i="11" a="1"/>
  <c r="BL199" i="11" s="1"/>
  <c r="BN199" i="11" a="1"/>
  <c r="BN199" i="11" s="1"/>
  <c r="BP199" i="11" a="1"/>
  <c r="BP199" i="11" s="1"/>
  <c r="BR199" i="11" a="1"/>
  <c r="BR199" i="11" s="1"/>
  <c r="BT199" i="11" a="1"/>
  <c r="BT199" i="11" s="1"/>
  <c r="BV199" i="11" a="1"/>
  <c r="BV199" i="11" s="1"/>
  <c r="BX199" i="11" a="1"/>
  <c r="BX199" i="11" s="1"/>
  <c r="BZ199" i="11" a="1"/>
  <c r="BZ199" i="11" s="1"/>
  <c r="CB199" i="11" a="1"/>
  <c r="CB199" i="11" s="1"/>
  <c r="CD199" i="11" a="1"/>
  <c r="CD199" i="11" s="1"/>
  <c r="CF199" i="11" a="1"/>
  <c r="CF199" i="11" s="1"/>
  <c r="CH199" i="11" a="1"/>
  <c r="CH199" i="11" s="1"/>
  <c r="AL200" i="11" a="1"/>
  <c r="AL200" i="11" s="1"/>
  <c r="AN200" i="11" a="1"/>
  <c r="AN200" i="11" s="1"/>
  <c r="AP200" i="11" a="1"/>
  <c r="AP200" i="11" s="1"/>
  <c r="AR200" i="11" a="1"/>
  <c r="AR200" i="11" s="1"/>
  <c r="AT200" i="11" a="1"/>
  <c r="AT200" i="11" s="1"/>
  <c r="AV200" i="11" a="1"/>
  <c r="AV200" i="11" s="1"/>
  <c r="AX200" i="11" a="1"/>
  <c r="AX200" i="11" s="1"/>
  <c r="AZ200" i="11" a="1"/>
  <c r="AZ200" i="11" s="1"/>
  <c r="BB200" i="11" a="1"/>
  <c r="BB200" i="11" s="1"/>
  <c r="BD200" i="11" a="1"/>
  <c r="BD200" i="11" s="1"/>
  <c r="BF200" i="11" a="1"/>
  <c r="BF200" i="11" s="1"/>
  <c r="BH200" i="11" a="1"/>
  <c r="BH200" i="11" s="1"/>
  <c r="BJ200" i="11" a="1"/>
  <c r="BJ200" i="11" s="1"/>
  <c r="BL200" i="11" a="1"/>
  <c r="BL200" i="11" s="1"/>
  <c r="BN200" i="11" a="1"/>
  <c r="BN200" i="11" s="1"/>
  <c r="BP200" i="11" a="1"/>
  <c r="BP200" i="11" s="1"/>
  <c r="BR200" i="11" a="1"/>
  <c r="BR200" i="11" s="1"/>
  <c r="BT200" i="11" a="1"/>
  <c r="BT200" i="11" s="1"/>
  <c r="BV200" i="11" a="1"/>
  <c r="BV200" i="11" s="1"/>
  <c r="BX200" i="11" a="1"/>
  <c r="BX200" i="11" s="1"/>
  <c r="BZ200" i="11" a="1"/>
  <c r="BZ200" i="11" s="1"/>
  <c r="CB200" i="11" a="1"/>
  <c r="CB200" i="11" s="1"/>
  <c r="CD200" i="11" a="1"/>
  <c r="CD200" i="11" s="1"/>
  <c r="CF200" i="11" a="1"/>
  <c r="CF200" i="11" s="1"/>
  <c r="CH200" i="11" a="1"/>
  <c r="CH200" i="11" s="1"/>
  <c r="AL201" i="11" a="1"/>
  <c r="AL201" i="11" s="1"/>
  <c r="AN201" i="11" a="1"/>
  <c r="AN201" i="11" s="1"/>
  <c r="AP201" i="11" a="1"/>
  <c r="AP201" i="11" s="1"/>
  <c r="AR201" i="11" a="1"/>
  <c r="AR201" i="11" s="1"/>
  <c r="AT201" i="11" a="1"/>
  <c r="AT201" i="11" s="1"/>
  <c r="AV201" i="11" a="1"/>
  <c r="AV201" i="11" s="1"/>
  <c r="AX201" i="11" a="1"/>
  <c r="AX201" i="11" s="1"/>
  <c r="AZ201" i="11" a="1"/>
  <c r="AZ201" i="11" s="1"/>
  <c r="BB201" i="11" a="1"/>
  <c r="BB201" i="11" s="1"/>
  <c r="BD201" i="11" a="1"/>
  <c r="BD201" i="11" s="1"/>
  <c r="BF201" i="11" a="1"/>
  <c r="BF201" i="11" s="1"/>
  <c r="BH201" i="11" a="1"/>
  <c r="BH201" i="11" s="1"/>
  <c r="BJ201" i="11" a="1"/>
  <c r="BJ201" i="11" s="1"/>
  <c r="BL201" i="11" a="1"/>
  <c r="BL201" i="11" s="1"/>
  <c r="BN201" i="11" a="1"/>
  <c r="BN201" i="11" s="1"/>
  <c r="BP201" i="11" a="1"/>
  <c r="BP201" i="11" s="1"/>
  <c r="BR201" i="11" a="1"/>
  <c r="BR201" i="11" s="1"/>
  <c r="BT201" i="11" a="1"/>
  <c r="BT201" i="11" s="1"/>
  <c r="BV201" i="11" a="1"/>
  <c r="BV201" i="11" s="1"/>
  <c r="BX201" i="11" a="1"/>
  <c r="BX201" i="11" s="1"/>
  <c r="BZ201" i="11" a="1"/>
  <c r="BZ201" i="11" s="1"/>
  <c r="CB201" i="11" a="1"/>
  <c r="CB201" i="11" s="1"/>
  <c r="CD201" i="11" a="1"/>
  <c r="CD201" i="11" s="1"/>
  <c r="CF201" i="11" a="1"/>
  <c r="CF201" i="11" s="1"/>
  <c r="CH201" i="11" a="1"/>
  <c r="CH201" i="11" s="1"/>
  <c r="AL202" i="11" a="1"/>
  <c r="AL202" i="11" s="1"/>
  <c r="AN202" i="11" a="1"/>
  <c r="AN202" i="11" s="1"/>
  <c r="AP202" i="11" a="1"/>
  <c r="AP202" i="11" s="1"/>
  <c r="AR202" i="11" a="1"/>
  <c r="AR202" i="11" s="1"/>
  <c r="AT202" i="11" a="1"/>
  <c r="AT202" i="11" s="1"/>
  <c r="AV202" i="11" a="1"/>
  <c r="AV202" i="11" s="1"/>
  <c r="AX202" i="11" a="1"/>
  <c r="AX202" i="11" s="1"/>
  <c r="AZ202" i="11" a="1"/>
  <c r="AZ202" i="11" s="1"/>
  <c r="BB202" i="11" a="1"/>
  <c r="BB202" i="11" s="1"/>
  <c r="BD202" i="11" a="1"/>
  <c r="BD202" i="11" s="1"/>
  <c r="BF202" i="11" a="1"/>
  <c r="BF202" i="11" s="1"/>
  <c r="BH202" i="11" a="1"/>
  <c r="BH202" i="11" s="1"/>
  <c r="BJ202" i="11" a="1"/>
  <c r="BJ202" i="11" s="1"/>
  <c r="BL202" i="11" a="1"/>
  <c r="BL202" i="11" s="1"/>
  <c r="BN202" i="11" a="1"/>
  <c r="BN202" i="11" s="1"/>
  <c r="BP202" i="11" a="1"/>
  <c r="BP202" i="11" s="1"/>
  <c r="BR202" i="11" a="1"/>
  <c r="BR202" i="11" s="1"/>
  <c r="BT202" i="11" a="1"/>
  <c r="BT202" i="11" s="1"/>
  <c r="BV202" i="11" a="1"/>
  <c r="BV202" i="11" s="1"/>
  <c r="BX202" i="11" a="1"/>
  <c r="BX202" i="11" s="1"/>
  <c r="BZ202" i="11" a="1"/>
  <c r="BZ202" i="11" s="1"/>
  <c r="CB202" i="11" a="1"/>
  <c r="CB202" i="11" s="1"/>
  <c r="CD202" i="11" a="1"/>
  <c r="CD202" i="11" s="1"/>
  <c r="CF202" i="11" a="1"/>
  <c r="CF202" i="11" s="1"/>
  <c r="CH202" i="11" a="1"/>
  <c r="CH202" i="11" s="1"/>
  <c r="AL203" i="11" a="1"/>
  <c r="AL203" i="11" s="1"/>
  <c r="AN203" i="11" a="1"/>
  <c r="AN203" i="11" s="1"/>
  <c r="AP203" i="11" a="1"/>
  <c r="AP203" i="11" s="1"/>
  <c r="AR203" i="11" a="1"/>
  <c r="AR203" i="11" s="1"/>
  <c r="AT203" i="11" a="1"/>
  <c r="AT203" i="11" s="1"/>
  <c r="AV203" i="11" a="1"/>
  <c r="AV203" i="11" s="1"/>
  <c r="AX203" i="11" a="1"/>
  <c r="AX203" i="11" s="1"/>
  <c r="AZ203" i="11" a="1"/>
  <c r="AZ203" i="11" s="1"/>
  <c r="BB203" i="11" a="1"/>
  <c r="BB203" i="11" s="1"/>
  <c r="BD203" i="11" a="1"/>
  <c r="BD203" i="11" s="1"/>
  <c r="BF203" i="11" a="1"/>
  <c r="BF203" i="11" s="1"/>
  <c r="BH203" i="11" a="1"/>
  <c r="BH203" i="11" s="1"/>
  <c r="BJ203" i="11" a="1"/>
  <c r="BJ203" i="11" s="1"/>
  <c r="BL203" i="11" a="1"/>
  <c r="BL203" i="11" s="1"/>
  <c r="BN203" i="11" a="1"/>
  <c r="BN203" i="11" s="1"/>
  <c r="BP203" i="11" a="1"/>
  <c r="BP203" i="11" s="1"/>
  <c r="BR203" i="11" a="1"/>
  <c r="BR203" i="11" s="1"/>
  <c r="BT203" i="11" a="1"/>
  <c r="BT203" i="11" s="1"/>
  <c r="BV203" i="11" a="1"/>
  <c r="BV203" i="11" s="1"/>
  <c r="BX203" i="11" a="1"/>
  <c r="BX203" i="11" s="1"/>
  <c r="BZ203" i="11" a="1"/>
  <c r="BZ203" i="11" s="1"/>
  <c r="CB203" i="11" a="1"/>
  <c r="CB203" i="11" s="1"/>
  <c r="CD203" i="11" a="1"/>
  <c r="CD203" i="11" s="1"/>
  <c r="CF203" i="11" a="1"/>
  <c r="CF203" i="11" s="1"/>
  <c r="CH203" i="11" a="1"/>
  <c r="CH203" i="11" s="1"/>
  <c r="AL204" i="11" a="1"/>
  <c r="AL204" i="11" s="1"/>
  <c r="AN204" i="11" a="1"/>
  <c r="AN204" i="11" s="1"/>
  <c r="AP204" i="11" a="1"/>
  <c r="AP204" i="11" s="1"/>
  <c r="AR204" i="11" a="1"/>
  <c r="AR204" i="11" s="1"/>
  <c r="AT204" i="11" a="1"/>
  <c r="AT204" i="11" s="1"/>
  <c r="AV204" i="11" a="1"/>
  <c r="AV204" i="11" s="1"/>
  <c r="AX204" i="11" a="1"/>
  <c r="AX204" i="11" s="1"/>
  <c r="AZ204" i="11" a="1"/>
  <c r="AZ204" i="11" s="1"/>
  <c r="BB204" i="11" a="1"/>
  <c r="BB204" i="11" s="1"/>
  <c r="BD204" i="11" a="1"/>
  <c r="BD204" i="11" s="1"/>
  <c r="BF204" i="11" a="1"/>
  <c r="BF204" i="11" s="1"/>
  <c r="BH204" i="11" a="1"/>
  <c r="BH204" i="11" s="1"/>
  <c r="BJ204" i="11" a="1"/>
  <c r="BJ204" i="11" s="1"/>
  <c r="BL204" i="11" a="1"/>
  <c r="BL204" i="11" s="1"/>
  <c r="BN204" i="11" a="1"/>
  <c r="BN204" i="11" s="1"/>
  <c r="BP204" i="11" a="1"/>
  <c r="BP204" i="11" s="1"/>
  <c r="BR204" i="11" a="1"/>
  <c r="BR204" i="11" s="1"/>
  <c r="BT204" i="11" a="1"/>
  <c r="BT204" i="11" s="1"/>
  <c r="BV204" i="11" a="1"/>
  <c r="BV204" i="11" s="1"/>
  <c r="BX204" i="11" a="1"/>
  <c r="BX204" i="11" s="1"/>
  <c r="BZ204" i="11" a="1"/>
  <c r="BZ204" i="11" s="1"/>
  <c r="CB204" i="11" a="1"/>
  <c r="CB204" i="11" s="1"/>
  <c r="CD204" i="11" a="1"/>
  <c r="CD204" i="11" s="1"/>
  <c r="CF204" i="11" a="1"/>
  <c r="CF204" i="11" s="1"/>
  <c r="CH204" i="11" a="1"/>
  <c r="CH204" i="11" s="1"/>
  <c r="AL205" i="11" a="1"/>
  <c r="AL205" i="11" s="1"/>
  <c r="AN205" i="11" a="1"/>
  <c r="AN205" i="11" s="1"/>
  <c r="AP205" i="11" a="1"/>
  <c r="AP205" i="11" s="1"/>
  <c r="AR205" i="11" a="1"/>
  <c r="AR205" i="11" s="1"/>
  <c r="AT205" i="11" a="1"/>
  <c r="AT205" i="11" s="1"/>
  <c r="AV205" i="11" a="1"/>
  <c r="AV205" i="11" s="1"/>
  <c r="AX205" i="11" a="1"/>
  <c r="AX205" i="11" s="1"/>
  <c r="AZ205" i="11" a="1"/>
  <c r="AZ205" i="11" s="1"/>
  <c r="BB205" i="11" a="1"/>
  <c r="BB205" i="11" s="1"/>
  <c r="BD205" i="11" a="1"/>
  <c r="BD205" i="11" s="1"/>
  <c r="BF205" i="11" a="1"/>
  <c r="BF205" i="11" s="1"/>
  <c r="BH205" i="11" a="1"/>
  <c r="BH205" i="11" s="1"/>
  <c r="BJ205" i="11" a="1"/>
  <c r="BJ205" i="11" s="1"/>
  <c r="BL205" i="11" a="1"/>
  <c r="BL205" i="11" s="1"/>
  <c r="BN205" i="11" a="1"/>
  <c r="BN205" i="11" s="1"/>
  <c r="BP205" i="11" a="1"/>
  <c r="BP205" i="11" s="1"/>
  <c r="BR205" i="11" a="1"/>
  <c r="BR205" i="11" s="1"/>
  <c r="BT205" i="11" a="1"/>
  <c r="BT205" i="11" s="1"/>
  <c r="BV205" i="11" a="1"/>
  <c r="BV205" i="11" s="1"/>
  <c r="BX205" i="11" a="1"/>
  <c r="BX205" i="11" s="1"/>
  <c r="BZ205" i="11" a="1"/>
  <c r="BZ205" i="11" s="1"/>
  <c r="CB205" i="11" a="1"/>
  <c r="CB205" i="11" s="1"/>
  <c r="CD205" i="11" a="1"/>
  <c r="CD205" i="11" s="1"/>
  <c r="CF205" i="11" a="1"/>
  <c r="CF205" i="11" s="1"/>
  <c r="CH205" i="11" a="1"/>
  <c r="CH205" i="11" s="1"/>
  <c r="G210" i="11"/>
  <c r="AC126" i="11"/>
  <c r="AD126" i="11" s="1"/>
  <c r="AC127" i="11"/>
  <c r="AD127" i="11"/>
  <c r="AC128" i="11"/>
  <c r="AD128" i="11" s="1"/>
  <c r="AC129" i="11"/>
  <c r="AD129" i="11"/>
  <c r="AC130" i="11"/>
  <c r="AD130" i="11" s="1"/>
  <c r="AC131" i="11"/>
  <c r="AD131" i="11"/>
  <c r="AC132" i="11"/>
  <c r="AD132" i="11" s="1"/>
  <c r="AC133" i="11"/>
  <c r="AD133" i="11"/>
  <c r="AC134" i="11"/>
  <c r="AD134" i="11" s="1"/>
  <c r="AC135" i="11"/>
  <c r="AD135" i="11"/>
  <c r="AC136" i="11"/>
  <c r="AD136" i="11" s="1"/>
  <c r="AC137" i="11"/>
  <c r="AD137" i="11"/>
  <c r="AC138" i="11"/>
  <c r="AD138" i="11" s="1"/>
  <c r="AC139" i="11"/>
  <c r="AD139" i="11"/>
  <c r="AC140" i="11"/>
  <c r="AD140" i="11" s="1"/>
  <c r="AC141" i="11"/>
  <c r="AD141" i="11"/>
  <c r="AC142" i="11"/>
  <c r="AD142" i="11" s="1"/>
  <c r="AC143" i="11"/>
  <c r="AD143" i="11"/>
  <c r="AC144" i="11"/>
  <c r="AD144" i="11" s="1"/>
  <c r="AC145" i="11"/>
  <c r="AD145" i="11"/>
  <c r="AC146" i="11"/>
  <c r="AD146" i="11" s="1"/>
  <c r="AC147" i="11"/>
  <c r="AD147" i="11"/>
  <c r="AC148" i="11"/>
  <c r="AD148" i="11" s="1"/>
  <c r="AC149" i="11"/>
  <c r="AD149" i="11"/>
  <c r="AC150" i="11"/>
  <c r="AD150" i="11" s="1"/>
  <c r="AC151" i="11"/>
  <c r="AD151" i="11"/>
  <c r="AC152" i="11"/>
  <c r="AD152" i="11" s="1"/>
  <c r="AC153" i="11"/>
  <c r="AD153" i="11"/>
  <c r="AC154" i="11"/>
  <c r="AD154" i="11" s="1"/>
  <c r="AC155" i="11"/>
  <c r="AD155" i="11"/>
  <c r="AC156" i="11"/>
  <c r="AD156" i="11" s="1"/>
  <c r="AC157" i="11"/>
  <c r="AD157" i="11"/>
  <c r="AC158" i="11"/>
  <c r="AD158" i="11" s="1"/>
  <c r="AC159" i="11"/>
  <c r="AD159" i="11"/>
  <c r="AC160" i="11"/>
  <c r="AD160" i="11" s="1"/>
  <c r="AC161" i="11"/>
  <c r="AD161" i="11"/>
  <c r="AC162" i="11"/>
  <c r="AD162" i="11" s="1"/>
  <c r="AC163" i="11"/>
  <c r="AD163" i="11"/>
  <c r="AC164" i="11"/>
  <c r="AD164" i="11" s="1"/>
  <c r="AC165" i="11"/>
  <c r="AD165" i="11"/>
  <c r="AC166" i="11"/>
  <c r="AD166" i="11" s="1"/>
  <c r="AC167" i="11"/>
  <c r="AD167" i="11"/>
  <c r="AC168" i="11"/>
  <c r="AD168" i="11" s="1"/>
  <c r="AC169" i="11"/>
  <c r="AD169" i="11"/>
  <c r="AC170" i="11"/>
  <c r="AD170" i="11" s="1"/>
  <c r="AC171" i="11"/>
  <c r="AD171" i="11"/>
  <c r="AC172" i="11"/>
  <c r="AD172" i="11" s="1"/>
  <c r="AC173" i="11"/>
  <c r="AD173" i="11"/>
  <c r="AC174" i="11"/>
  <c r="AD174" i="11" s="1"/>
  <c r="AC175" i="11"/>
  <c r="AD175" i="11"/>
  <c r="AC176" i="11"/>
  <c r="AD176" i="11" s="1"/>
  <c r="AC177" i="11"/>
  <c r="AD177" i="11"/>
  <c r="AC178" i="11"/>
  <c r="AD178" i="11" s="1"/>
  <c r="AC179" i="11"/>
  <c r="AD179" i="11"/>
  <c r="AC180" i="11"/>
  <c r="AD180" i="11" s="1"/>
  <c r="AC181" i="11"/>
  <c r="AD181" i="11"/>
  <c r="AC182" i="11"/>
  <c r="AD182" i="11" s="1"/>
  <c r="AC183" i="11"/>
  <c r="AD183" i="11"/>
  <c r="AC184" i="11"/>
  <c r="AD184" i="11" s="1"/>
  <c r="AC185" i="11"/>
  <c r="AD185" i="11"/>
  <c r="AC186" i="11"/>
  <c r="AD186" i="11" s="1"/>
  <c r="AC187" i="11"/>
  <c r="AD187" i="11"/>
  <c r="AC188" i="11"/>
  <c r="AD188" i="11" s="1"/>
  <c r="AC189" i="11"/>
  <c r="AD189" i="11"/>
  <c r="AC190" i="11"/>
  <c r="AD190" i="11" s="1"/>
  <c r="AC191" i="11"/>
  <c r="AD191" i="11"/>
  <c r="AC192" i="11"/>
  <c r="AD192" i="11" s="1"/>
  <c r="AC193" i="11"/>
  <c r="AD193" i="11"/>
  <c r="AC194" i="11"/>
  <c r="AD194" i="11" s="1"/>
  <c r="AC195" i="11"/>
  <c r="AD195" i="11"/>
  <c r="AC196" i="11"/>
  <c r="AD196" i="11" s="1"/>
  <c r="AC197" i="11"/>
  <c r="AD197" i="11"/>
  <c r="AC198" i="11"/>
  <c r="AD198" i="11" s="1"/>
  <c r="AC199" i="11"/>
  <c r="AD199" i="11"/>
  <c r="AC200" i="11"/>
  <c r="AD200" i="11" s="1"/>
  <c r="AC201" i="11"/>
  <c r="AD201" i="11"/>
  <c r="AC202" i="11"/>
  <c r="AD202" i="11" s="1"/>
  <c r="AC203" i="11"/>
  <c r="AD203" i="11"/>
  <c r="AC204" i="11"/>
  <c r="AD204" i="11" s="1"/>
  <c r="AC205" i="11"/>
  <c r="AD205" i="11"/>
  <c r="AL11" i="10" a="1"/>
  <c r="AL11" i="10" s="1"/>
  <c r="AN11" i="10" a="1"/>
  <c r="AN11" i="10" s="1"/>
  <c r="AP11" i="10" a="1"/>
  <c r="AP11" i="10" s="1"/>
  <c r="AR11" i="10" a="1"/>
  <c r="AR11" i="10" s="1"/>
  <c r="AT11" i="10" a="1"/>
  <c r="AT11" i="10" s="1"/>
  <c r="AV11" i="10" a="1"/>
  <c r="AV11" i="10" s="1"/>
  <c r="AX11" i="10" a="1"/>
  <c r="AX11" i="10" s="1"/>
  <c r="AZ11" i="10" a="1"/>
  <c r="AZ11" i="10" s="1"/>
  <c r="BB11" i="10" a="1"/>
  <c r="BB11" i="10" s="1"/>
  <c r="BD11" i="10" a="1"/>
  <c r="BD11" i="10" s="1"/>
  <c r="BF11" i="10" a="1"/>
  <c r="BF11" i="10" s="1"/>
  <c r="BH11" i="10" a="1"/>
  <c r="BH11" i="10" s="1"/>
  <c r="BJ11" i="10" a="1"/>
  <c r="BJ11" i="10" s="1"/>
  <c r="BL11" i="10" a="1"/>
  <c r="BL11" i="10" s="1"/>
  <c r="BN11" i="10" a="1"/>
  <c r="BN11" i="10" s="1"/>
  <c r="BP11" i="10" a="1"/>
  <c r="BP11" i="10" s="1"/>
  <c r="BR11" i="10" a="1"/>
  <c r="BR11" i="10" s="1"/>
  <c r="BT11" i="10" a="1"/>
  <c r="BT11" i="10" s="1"/>
  <c r="BV11" i="10" a="1"/>
  <c r="BV11" i="10" s="1"/>
  <c r="BX11" i="10" a="1"/>
  <c r="BX11" i="10" s="1"/>
  <c r="BZ11" i="10" a="1"/>
  <c r="BZ11" i="10" s="1"/>
  <c r="CB11" i="10" a="1"/>
  <c r="CB11" i="10" s="1"/>
  <c r="CD11" i="10" a="1"/>
  <c r="CD11" i="10" s="1"/>
  <c r="CF11" i="10" a="1"/>
  <c r="CF11" i="10" s="1"/>
  <c r="CH11" i="10" a="1"/>
  <c r="CH11" i="10" s="1"/>
  <c r="AL12" i="10" a="1"/>
  <c r="AL12" i="10" s="1"/>
  <c r="AN12" i="10" a="1"/>
  <c r="AN12" i="10" s="1"/>
  <c r="AP12" i="10" a="1"/>
  <c r="AP12" i="10" s="1"/>
  <c r="AR12" i="10" a="1"/>
  <c r="AR12" i="10" s="1"/>
  <c r="AT12" i="10" a="1"/>
  <c r="AT12" i="10" s="1"/>
  <c r="AV12" i="10" a="1"/>
  <c r="AV12" i="10" s="1"/>
  <c r="AX12" i="10" a="1"/>
  <c r="AX12" i="10" s="1"/>
  <c r="AZ12" i="10" a="1"/>
  <c r="AZ12" i="10" s="1"/>
  <c r="BB12" i="10" a="1"/>
  <c r="BB12" i="10" s="1"/>
  <c r="BD12" i="10" a="1"/>
  <c r="BD12" i="10" s="1"/>
  <c r="BF12" i="10" a="1"/>
  <c r="BF12" i="10" s="1"/>
  <c r="BH12" i="10" a="1"/>
  <c r="BH12" i="10" s="1"/>
  <c r="BJ12" i="10" a="1"/>
  <c r="BJ12" i="10" s="1"/>
  <c r="BL12" i="10" a="1"/>
  <c r="BL12" i="10" s="1"/>
  <c r="BN12" i="10" a="1"/>
  <c r="BN12" i="10" s="1"/>
  <c r="BP12" i="10" a="1"/>
  <c r="BP12" i="10" s="1"/>
  <c r="BR12" i="10" a="1"/>
  <c r="BR12" i="10" s="1"/>
  <c r="BT12" i="10" a="1"/>
  <c r="BT12" i="10" s="1"/>
  <c r="BV12" i="10" a="1"/>
  <c r="BV12" i="10" s="1"/>
  <c r="BX12" i="10" a="1"/>
  <c r="BX12" i="10" s="1"/>
  <c r="BZ12" i="10" a="1"/>
  <c r="BZ12" i="10" s="1"/>
  <c r="CB12" i="10" a="1"/>
  <c r="CB12" i="10" s="1"/>
  <c r="CD12" i="10" a="1"/>
  <c r="CD12" i="10" s="1"/>
  <c r="CF12" i="10" a="1"/>
  <c r="CF12" i="10" s="1"/>
  <c r="CH12" i="10" a="1"/>
  <c r="CH12" i="10" s="1"/>
  <c r="AL13" i="10" a="1"/>
  <c r="AL13" i="10" s="1"/>
  <c r="AN13" i="10" a="1"/>
  <c r="AN13" i="10" s="1"/>
  <c r="AP13" i="10" a="1"/>
  <c r="AP13" i="10" s="1"/>
  <c r="AR13" i="10" a="1"/>
  <c r="AR13" i="10" s="1"/>
  <c r="AT13" i="10" a="1"/>
  <c r="AT13" i="10" s="1"/>
  <c r="AV13" i="10" a="1"/>
  <c r="AV13" i="10" s="1"/>
  <c r="AX13" i="10" a="1"/>
  <c r="AX13" i="10" s="1"/>
  <c r="AZ13" i="10" a="1"/>
  <c r="AZ13" i="10" s="1"/>
  <c r="BB13" i="10" a="1"/>
  <c r="BB13" i="10" s="1"/>
  <c r="BD13" i="10" a="1"/>
  <c r="BD13" i="10" s="1"/>
  <c r="BF13" i="10" a="1"/>
  <c r="BF13" i="10" s="1"/>
  <c r="BH13" i="10" a="1"/>
  <c r="BH13" i="10" s="1"/>
  <c r="BJ13" i="10" a="1"/>
  <c r="BJ13" i="10" s="1"/>
  <c r="BL13" i="10" a="1"/>
  <c r="BL13" i="10" s="1"/>
  <c r="BN13" i="10" a="1"/>
  <c r="BN13" i="10" s="1"/>
  <c r="BP13" i="10" a="1"/>
  <c r="BP13" i="10" s="1"/>
  <c r="BR13" i="10" a="1"/>
  <c r="BR13" i="10" s="1"/>
  <c r="BT13" i="10" a="1"/>
  <c r="BT13" i="10" s="1"/>
  <c r="BV13" i="10" a="1"/>
  <c r="BV13" i="10" s="1"/>
  <c r="BX13" i="10" a="1"/>
  <c r="BX13" i="10" s="1"/>
  <c r="BZ13" i="10" a="1"/>
  <c r="BZ13" i="10" s="1"/>
  <c r="CB13" i="10" a="1"/>
  <c r="CB13" i="10" s="1"/>
  <c r="CD13" i="10" a="1"/>
  <c r="CD13" i="10" s="1"/>
  <c r="CF13" i="10" a="1"/>
  <c r="CF13" i="10" s="1"/>
  <c r="CH13" i="10" a="1"/>
  <c r="CH13" i="10" s="1"/>
  <c r="AL14" i="10" a="1"/>
  <c r="AL14" i="10" s="1"/>
  <c r="AN14" i="10" a="1"/>
  <c r="AN14" i="10" s="1"/>
  <c r="AP14" i="10" a="1"/>
  <c r="AP14" i="10" s="1"/>
  <c r="AR14" i="10" a="1"/>
  <c r="AR14" i="10" s="1"/>
  <c r="AT14" i="10" a="1"/>
  <c r="AT14" i="10" s="1"/>
  <c r="AV14" i="10" a="1"/>
  <c r="AV14" i="10" s="1"/>
  <c r="AX14" i="10" a="1"/>
  <c r="AX14" i="10" s="1"/>
  <c r="AZ14" i="10" a="1"/>
  <c r="AZ14" i="10" s="1"/>
  <c r="BB14" i="10" a="1"/>
  <c r="BB14" i="10" s="1"/>
  <c r="BD14" i="10" a="1"/>
  <c r="BD14" i="10" s="1"/>
  <c r="BF14" i="10" a="1"/>
  <c r="BF14" i="10" s="1"/>
  <c r="BH14" i="10" a="1"/>
  <c r="BH14" i="10" s="1"/>
  <c r="BJ14" i="10" a="1"/>
  <c r="BJ14" i="10" s="1"/>
  <c r="BL14" i="10" a="1"/>
  <c r="BL14" i="10" s="1"/>
  <c r="BN14" i="10" a="1"/>
  <c r="BN14" i="10" s="1"/>
  <c r="BP14" i="10" a="1"/>
  <c r="BP14" i="10" s="1"/>
  <c r="BR14" i="10" a="1"/>
  <c r="BR14" i="10" s="1"/>
  <c r="BT14" i="10" a="1"/>
  <c r="BT14" i="10" s="1"/>
  <c r="BV14" i="10" a="1"/>
  <c r="BV14" i="10" s="1"/>
  <c r="BX14" i="10" a="1"/>
  <c r="BX14" i="10" s="1"/>
  <c r="BZ14" i="10" a="1"/>
  <c r="BZ14" i="10" s="1"/>
  <c r="CB14" i="10" a="1"/>
  <c r="CB14" i="10" s="1"/>
  <c r="CD14" i="10" a="1"/>
  <c r="CD14" i="10" s="1"/>
  <c r="CF14" i="10" a="1"/>
  <c r="CF14" i="10" s="1"/>
  <c r="CH14" i="10" a="1"/>
  <c r="CH14" i="10" s="1"/>
  <c r="AL15" i="10" a="1"/>
  <c r="AL15" i="10" s="1"/>
  <c r="AN15" i="10" a="1"/>
  <c r="AN15" i="10" s="1"/>
  <c r="AP15" i="10" a="1"/>
  <c r="AP15" i="10" s="1"/>
  <c r="AR15" i="10" a="1"/>
  <c r="AR15" i="10" s="1"/>
  <c r="AT15" i="10" a="1"/>
  <c r="AT15" i="10" s="1"/>
  <c r="AV15" i="10" a="1"/>
  <c r="AV15" i="10" s="1"/>
  <c r="AX15" i="10" a="1"/>
  <c r="AX15" i="10" s="1"/>
  <c r="AZ15" i="10" a="1"/>
  <c r="AZ15" i="10" s="1"/>
  <c r="BB15" i="10" a="1"/>
  <c r="BB15" i="10" s="1"/>
  <c r="BD15" i="10" a="1"/>
  <c r="BD15" i="10" s="1"/>
  <c r="BF15" i="10" a="1"/>
  <c r="BF15" i="10" s="1"/>
  <c r="BH15" i="10" a="1"/>
  <c r="BH15" i="10" s="1"/>
  <c r="BJ15" i="10" a="1"/>
  <c r="BJ15" i="10" s="1"/>
  <c r="BL15" i="10" a="1"/>
  <c r="BL15" i="10" s="1"/>
  <c r="BN15" i="10" a="1"/>
  <c r="BN15" i="10" s="1"/>
  <c r="BP15" i="10" a="1"/>
  <c r="BP15" i="10" s="1"/>
  <c r="BR15" i="10" a="1"/>
  <c r="BR15" i="10" s="1"/>
  <c r="BT15" i="10" a="1"/>
  <c r="BT15" i="10" s="1"/>
  <c r="BV15" i="10" a="1"/>
  <c r="BV15" i="10" s="1"/>
  <c r="BX15" i="10" a="1"/>
  <c r="BX15" i="10" s="1"/>
  <c r="BZ15" i="10" a="1"/>
  <c r="BZ15" i="10" s="1"/>
  <c r="CB15" i="10" a="1"/>
  <c r="CB15" i="10" s="1"/>
  <c r="CD15" i="10" a="1"/>
  <c r="CD15" i="10" s="1"/>
  <c r="CF15" i="10" a="1"/>
  <c r="CF15" i="10" s="1"/>
  <c r="CH15" i="10" a="1"/>
  <c r="CH15" i="10" s="1"/>
  <c r="AL16" i="10" a="1"/>
  <c r="AL16" i="10" s="1"/>
  <c r="AN16" i="10" a="1"/>
  <c r="AN16" i="10" s="1"/>
  <c r="AP16" i="10" a="1"/>
  <c r="AP16" i="10" s="1"/>
  <c r="AR16" i="10" a="1"/>
  <c r="AR16" i="10" s="1"/>
  <c r="AT16" i="10" a="1"/>
  <c r="AT16" i="10" s="1"/>
  <c r="AV16" i="10" a="1"/>
  <c r="AV16" i="10" s="1"/>
  <c r="AX16" i="10" a="1"/>
  <c r="AX16" i="10" s="1"/>
  <c r="AZ16" i="10" a="1"/>
  <c r="AZ16" i="10" s="1"/>
  <c r="BB16" i="10" a="1"/>
  <c r="BB16" i="10" s="1"/>
  <c r="BD16" i="10" a="1"/>
  <c r="BD16" i="10" s="1"/>
  <c r="BF16" i="10" a="1"/>
  <c r="BF16" i="10" s="1"/>
  <c r="BH16" i="10" a="1"/>
  <c r="BH16" i="10" s="1"/>
  <c r="BJ16" i="10" a="1"/>
  <c r="BJ16" i="10" s="1"/>
  <c r="BL16" i="10" a="1"/>
  <c r="BL16" i="10" s="1"/>
  <c r="BN16" i="10" a="1"/>
  <c r="BN16" i="10" s="1"/>
  <c r="BP16" i="10" a="1"/>
  <c r="BP16" i="10" s="1"/>
  <c r="BR16" i="10" a="1"/>
  <c r="BR16" i="10" s="1"/>
  <c r="BT16" i="10" a="1"/>
  <c r="BT16" i="10" s="1"/>
  <c r="BV16" i="10" a="1"/>
  <c r="BV16" i="10" s="1"/>
  <c r="BX16" i="10" a="1"/>
  <c r="BX16" i="10" s="1"/>
  <c r="BZ16" i="10" a="1"/>
  <c r="BZ16" i="10" s="1"/>
  <c r="CB16" i="10" a="1"/>
  <c r="CB16" i="10" s="1"/>
  <c r="CD16" i="10" a="1"/>
  <c r="CD16" i="10" s="1"/>
  <c r="CF16" i="10" a="1"/>
  <c r="CF16" i="10" s="1"/>
  <c r="CH16" i="10" a="1"/>
  <c r="CH16" i="10" s="1"/>
  <c r="AL17" i="10" a="1"/>
  <c r="AL17" i="10" s="1"/>
  <c r="AN17" i="10" a="1"/>
  <c r="AN17" i="10" s="1"/>
  <c r="AP17" i="10" a="1"/>
  <c r="AP17" i="10" s="1"/>
  <c r="AR17" i="10" a="1"/>
  <c r="AR17" i="10" s="1"/>
  <c r="AT17" i="10" a="1"/>
  <c r="AT17" i="10" s="1"/>
  <c r="AV17" i="10" a="1"/>
  <c r="AV17" i="10" s="1"/>
  <c r="AX17" i="10" a="1"/>
  <c r="AX17" i="10" s="1"/>
  <c r="AZ17" i="10" a="1"/>
  <c r="AZ17" i="10" s="1"/>
  <c r="BB17" i="10" a="1"/>
  <c r="BB17" i="10" s="1"/>
  <c r="BD17" i="10" a="1"/>
  <c r="BD17" i="10" s="1"/>
  <c r="BF17" i="10" a="1"/>
  <c r="BF17" i="10" s="1"/>
  <c r="BH17" i="10" a="1"/>
  <c r="BH17" i="10" s="1"/>
  <c r="BJ17" i="10" a="1"/>
  <c r="BJ17" i="10" s="1"/>
  <c r="BL17" i="10" a="1"/>
  <c r="BL17" i="10" s="1"/>
  <c r="BN17" i="10" a="1"/>
  <c r="BN17" i="10" s="1"/>
  <c r="BP17" i="10" a="1"/>
  <c r="BP17" i="10" s="1"/>
  <c r="BR17" i="10" a="1"/>
  <c r="BR17" i="10" s="1"/>
  <c r="BT17" i="10" a="1"/>
  <c r="BT17" i="10" s="1"/>
  <c r="BV17" i="10" a="1"/>
  <c r="BV17" i="10" s="1"/>
  <c r="BX17" i="10" a="1"/>
  <c r="BX17" i="10" s="1"/>
  <c r="BZ17" i="10" a="1"/>
  <c r="BZ17" i="10" s="1"/>
  <c r="CB17" i="10" a="1"/>
  <c r="CB17" i="10" s="1"/>
  <c r="CD17" i="10" a="1"/>
  <c r="CD17" i="10" s="1"/>
  <c r="CF17" i="10" a="1"/>
  <c r="CF17" i="10" s="1"/>
  <c r="CH17" i="10" a="1"/>
  <c r="CH17" i="10" s="1"/>
  <c r="AL18" i="10" a="1"/>
  <c r="AL18" i="10" s="1"/>
  <c r="AN18" i="10" a="1"/>
  <c r="AN18" i="10" s="1"/>
  <c r="AP18" i="10" a="1"/>
  <c r="AP18" i="10" s="1"/>
  <c r="AR18" i="10" a="1"/>
  <c r="AR18" i="10" s="1"/>
  <c r="AT18" i="10" a="1"/>
  <c r="AT18" i="10" s="1"/>
  <c r="AV18" i="10" a="1"/>
  <c r="AV18" i="10" s="1"/>
  <c r="AX18" i="10" a="1"/>
  <c r="AX18" i="10" s="1"/>
  <c r="AZ18" i="10" a="1"/>
  <c r="AZ18" i="10" s="1"/>
  <c r="BB18" i="10" a="1"/>
  <c r="BB18" i="10" s="1"/>
  <c r="BD18" i="10" a="1"/>
  <c r="BD18" i="10" s="1"/>
  <c r="BF18" i="10" a="1"/>
  <c r="BF18" i="10" s="1"/>
  <c r="BH18" i="10" a="1"/>
  <c r="BH18" i="10" s="1"/>
  <c r="BJ18" i="10" a="1"/>
  <c r="BJ18" i="10" s="1"/>
  <c r="BL18" i="10" a="1"/>
  <c r="BL18" i="10" s="1"/>
  <c r="BN18" i="10" a="1"/>
  <c r="BN18" i="10" s="1"/>
  <c r="BP18" i="10" a="1"/>
  <c r="BP18" i="10" s="1"/>
  <c r="BR18" i="10" a="1"/>
  <c r="BR18" i="10" s="1"/>
  <c r="BT18" i="10" a="1"/>
  <c r="BT18" i="10" s="1"/>
  <c r="BV18" i="10" a="1"/>
  <c r="BV18" i="10" s="1"/>
  <c r="BX18" i="10" a="1"/>
  <c r="BX18" i="10" s="1"/>
  <c r="BZ18" i="10" a="1"/>
  <c r="BZ18" i="10" s="1"/>
  <c r="CB18" i="10" a="1"/>
  <c r="CB18" i="10" s="1"/>
  <c r="CD18" i="10" a="1"/>
  <c r="CD18" i="10" s="1"/>
  <c r="CF18" i="10" a="1"/>
  <c r="CF18" i="10" s="1"/>
  <c r="CH18" i="10" a="1"/>
  <c r="CH18" i="10" s="1"/>
  <c r="AL19" i="10" a="1"/>
  <c r="AL19" i="10" s="1"/>
  <c r="AN19" i="10" a="1"/>
  <c r="AN19" i="10" s="1"/>
  <c r="AP19" i="10" a="1"/>
  <c r="AP19" i="10" s="1"/>
  <c r="AR19" i="10" a="1"/>
  <c r="AR19" i="10" s="1"/>
  <c r="AT19" i="10" a="1"/>
  <c r="AT19" i="10" s="1"/>
  <c r="AV19" i="10" a="1"/>
  <c r="AV19" i="10" s="1"/>
  <c r="AX19" i="10" a="1"/>
  <c r="AX19" i="10" s="1"/>
  <c r="AZ19" i="10" a="1"/>
  <c r="AZ19" i="10" s="1"/>
  <c r="BB19" i="10" a="1"/>
  <c r="BB19" i="10" s="1"/>
  <c r="BD19" i="10" a="1"/>
  <c r="BD19" i="10" s="1"/>
  <c r="BF19" i="10" a="1"/>
  <c r="BF19" i="10" s="1"/>
  <c r="BH19" i="10" a="1"/>
  <c r="BH19" i="10" s="1"/>
  <c r="BJ19" i="10" a="1"/>
  <c r="BJ19" i="10" s="1"/>
  <c r="BL19" i="10" a="1"/>
  <c r="BL19" i="10" s="1"/>
  <c r="BN19" i="10" a="1"/>
  <c r="BN19" i="10" s="1"/>
  <c r="BP19" i="10" a="1"/>
  <c r="BP19" i="10" s="1"/>
  <c r="BR19" i="10" a="1"/>
  <c r="BR19" i="10" s="1"/>
  <c r="BT19" i="10" a="1"/>
  <c r="BT19" i="10" s="1"/>
  <c r="BV19" i="10" a="1"/>
  <c r="BV19" i="10" s="1"/>
  <c r="BX19" i="10" a="1"/>
  <c r="BX19" i="10" s="1"/>
  <c r="BZ19" i="10" a="1"/>
  <c r="BZ19" i="10" s="1"/>
  <c r="CB19" i="10" a="1"/>
  <c r="CB19" i="10" s="1"/>
  <c r="CD19" i="10" a="1"/>
  <c r="CD19" i="10" s="1"/>
  <c r="CF19" i="10" a="1"/>
  <c r="CF19" i="10" s="1"/>
  <c r="CH19" i="10" a="1"/>
  <c r="CH19" i="10" s="1"/>
  <c r="AL20" i="10" a="1"/>
  <c r="AL20" i="10" s="1"/>
  <c r="AN20" i="10" a="1"/>
  <c r="AN20" i="10" s="1"/>
  <c r="AP20" i="10" a="1"/>
  <c r="AP20" i="10" s="1"/>
  <c r="AR20" i="10" a="1"/>
  <c r="AR20" i="10" s="1"/>
  <c r="AT20" i="10" a="1"/>
  <c r="AT20" i="10" s="1"/>
  <c r="AV20" i="10" a="1"/>
  <c r="AV20" i="10" s="1"/>
  <c r="AX20" i="10" a="1"/>
  <c r="AX20" i="10" s="1"/>
  <c r="AZ20" i="10" a="1"/>
  <c r="AZ20" i="10" s="1"/>
  <c r="BB20" i="10" a="1"/>
  <c r="BB20" i="10" s="1"/>
  <c r="BD20" i="10" a="1"/>
  <c r="BD20" i="10" s="1"/>
  <c r="BF20" i="10" a="1"/>
  <c r="BF20" i="10" s="1"/>
  <c r="BH20" i="10" a="1"/>
  <c r="BH20" i="10" s="1"/>
  <c r="BJ20" i="10" a="1"/>
  <c r="BJ20" i="10" s="1"/>
  <c r="BL20" i="10" a="1"/>
  <c r="BL20" i="10" s="1"/>
  <c r="BN20" i="10" a="1"/>
  <c r="BN20" i="10" s="1"/>
  <c r="BP20" i="10" a="1"/>
  <c r="BP20" i="10" s="1"/>
  <c r="BR20" i="10" a="1"/>
  <c r="BR20" i="10" s="1"/>
  <c r="BT20" i="10" a="1"/>
  <c r="BT20" i="10" s="1"/>
  <c r="BV20" i="10" a="1"/>
  <c r="BV20" i="10" s="1"/>
  <c r="BX20" i="10" a="1"/>
  <c r="BX20" i="10" s="1"/>
  <c r="BZ20" i="10" a="1"/>
  <c r="BZ20" i="10" s="1"/>
  <c r="CB20" i="10" a="1"/>
  <c r="CB20" i="10" s="1"/>
  <c r="CD20" i="10" a="1"/>
  <c r="CD20" i="10" s="1"/>
  <c r="CF20" i="10" a="1"/>
  <c r="CF20" i="10" s="1"/>
  <c r="CH20" i="10" a="1"/>
  <c r="CH20" i="10" s="1"/>
  <c r="AL21" i="10" a="1"/>
  <c r="AL21" i="10" s="1"/>
  <c r="AN21" i="10" a="1"/>
  <c r="AN21" i="10" s="1"/>
  <c r="AP21" i="10" a="1"/>
  <c r="AP21" i="10" s="1"/>
  <c r="AR21" i="10" a="1"/>
  <c r="AR21" i="10" s="1"/>
  <c r="AT21" i="10" a="1"/>
  <c r="AT21" i="10" s="1"/>
  <c r="AV21" i="10" a="1"/>
  <c r="AV21" i="10" s="1"/>
  <c r="AX21" i="10" a="1"/>
  <c r="AX21" i="10" s="1"/>
  <c r="AZ21" i="10" a="1"/>
  <c r="AZ21" i="10" s="1"/>
  <c r="BB21" i="10" a="1"/>
  <c r="BB21" i="10" s="1"/>
  <c r="BD21" i="10" a="1"/>
  <c r="BD21" i="10" s="1"/>
  <c r="BF21" i="10" a="1"/>
  <c r="BF21" i="10" s="1"/>
  <c r="BH21" i="10" a="1"/>
  <c r="BH21" i="10" s="1"/>
  <c r="BJ21" i="10" a="1"/>
  <c r="BJ21" i="10" s="1"/>
  <c r="BL21" i="10" a="1"/>
  <c r="BL21" i="10" s="1"/>
  <c r="BN21" i="10" a="1"/>
  <c r="BN21" i="10" s="1"/>
  <c r="BP21" i="10" a="1"/>
  <c r="BP21" i="10" s="1"/>
  <c r="BR21" i="10" a="1"/>
  <c r="BR21" i="10" s="1"/>
  <c r="BT21" i="10" a="1"/>
  <c r="BT21" i="10" s="1"/>
  <c r="BV21" i="10" a="1"/>
  <c r="BV21" i="10" s="1"/>
  <c r="BX21" i="10" a="1"/>
  <c r="BX21" i="10" s="1"/>
  <c r="BZ21" i="10" a="1"/>
  <c r="BZ21" i="10" s="1"/>
  <c r="CB21" i="10" a="1"/>
  <c r="CB21" i="10" s="1"/>
  <c r="CD21" i="10" a="1"/>
  <c r="CD21" i="10" s="1"/>
  <c r="CF21" i="10" a="1"/>
  <c r="CF21" i="10" s="1"/>
  <c r="CH21" i="10" a="1"/>
  <c r="CH21" i="10" s="1"/>
  <c r="AL22" i="10" a="1"/>
  <c r="AL22" i="10" s="1"/>
  <c r="AN22" i="10" a="1"/>
  <c r="AN22" i="10" s="1"/>
  <c r="AP22" i="10" a="1"/>
  <c r="AP22" i="10" s="1"/>
  <c r="AR22" i="10" a="1"/>
  <c r="AR22" i="10" s="1"/>
  <c r="AT22" i="10" a="1"/>
  <c r="AT22" i="10" s="1"/>
  <c r="AV22" i="10" a="1"/>
  <c r="AV22" i="10" s="1"/>
  <c r="AX22" i="10" a="1"/>
  <c r="AX22" i="10" s="1"/>
  <c r="AZ22" i="10" a="1"/>
  <c r="AZ22" i="10" s="1"/>
  <c r="BB22" i="10" a="1"/>
  <c r="BB22" i="10" s="1"/>
  <c r="BD22" i="10" a="1"/>
  <c r="BD22" i="10" s="1"/>
  <c r="BF22" i="10" a="1"/>
  <c r="BF22" i="10" s="1"/>
  <c r="BH22" i="10" a="1"/>
  <c r="BH22" i="10" s="1"/>
  <c r="BJ22" i="10" a="1"/>
  <c r="BJ22" i="10" s="1"/>
  <c r="BL22" i="10" a="1"/>
  <c r="BL22" i="10" s="1"/>
  <c r="BN22" i="10" a="1"/>
  <c r="BN22" i="10" s="1"/>
  <c r="BP22" i="10" a="1"/>
  <c r="BP22" i="10" s="1"/>
  <c r="BR22" i="10" a="1"/>
  <c r="BR22" i="10" s="1"/>
  <c r="BT22" i="10" a="1"/>
  <c r="BT22" i="10" s="1"/>
  <c r="BV22" i="10" a="1"/>
  <c r="BV22" i="10" s="1"/>
  <c r="BX22" i="10" a="1"/>
  <c r="BX22" i="10" s="1"/>
  <c r="BZ22" i="10" a="1"/>
  <c r="BZ22" i="10" s="1"/>
  <c r="CB22" i="10" a="1"/>
  <c r="CB22" i="10" s="1"/>
  <c r="CD22" i="10" a="1"/>
  <c r="CD22" i="10" s="1"/>
  <c r="CF22" i="10" a="1"/>
  <c r="CF22" i="10" s="1"/>
  <c r="CH22" i="10" a="1"/>
  <c r="CH22" i="10" s="1"/>
  <c r="AL23" i="10" a="1"/>
  <c r="AL23" i="10" s="1"/>
  <c r="AN23" i="10" a="1"/>
  <c r="AN23" i="10" s="1"/>
  <c r="AP23" i="10" a="1"/>
  <c r="AP23" i="10" s="1"/>
  <c r="AR23" i="10" a="1"/>
  <c r="AR23" i="10" s="1"/>
  <c r="AT23" i="10" a="1"/>
  <c r="AT23" i="10" s="1"/>
  <c r="AV23" i="10" a="1"/>
  <c r="AV23" i="10" s="1"/>
  <c r="AX23" i="10" a="1"/>
  <c r="AX23" i="10" s="1"/>
  <c r="AZ23" i="10" a="1"/>
  <c r="AZ23" i="10" s="1"/>
  <c r="BB23" i="10" a="1"/>
  <c r="BB23" i="10" s="1"/>
  <c r="BD23" i="10" a="1"/>
  <c r="BD23" i="10" s="1"/>
  <c r="BF23" i="10" a="1"/>
  <c r="BF23" i="10" s="1"/>
  <c r="BH23" i="10" a="1"/>
  <c r="BH23" i="10" s="1"/>
  <c r="BJ23" i="10" a="1"/>
  <c r="BJ23" i="10" s="1"/>
  <c r="BL23" i="10" a="1"/>
  <c r="BL23" i="10" s="1"/>
  <c r="BN23" i="10" a="1"/>
  <c r="BN23" i="10" s="1"/>
  <c r="BP23" i="10" a="1"/>
  <c r="BP23" i="10" s="1"/>
  <c r="BR23" i="10" a="1"/>
  <c r="BR23" i="10" s="1"/>
  <c r="BT23" i="10" a="1"/>
  <c r="BT23" i="10" s="1"/>
  <c r="BV23" i="10" a="1"/>
  <c r="BV23" i="10" s="1"/>
  <c r="BX23" i="10" a="1"/>
  <c r="BX23" i="10" s="1"/>
  <c r="BZ23" i="10" a="1"/>
  <c r="BZ23" i="10" s="1"/>
  <c r="CB23" i="10" a="1"/>
  <c r="CB23" i="10" s="1"/>
  <c r="CD23" i="10" a="1"/>
  <c r="CD23" i="10" s="1"/>
  <c r="CF23" i="10" a="1"/>
  <c r="CF23" i="10" s="1"/>
  <c r="CH23" i="10" a="1"/>
  <c r="CH23" i="10" s="1"/>
  <c r="AL24" i="10" a="1"/>
  <c r="AL24" i="10" s="1"/>
  <c r="AN24" i="10" a="1"/>
  <c r="AN24" i="10" s="1"/>
  <c r="AP24" i="10" a="1"/>
  <c r="AP24" i="10" s="1"/>
  <c r="AR24" i="10" a="1"/>
  <c r="AR24" i="10" s="1"/>
  <c r="AT24" i="10" a="1"/>
  <c r="AT24" i="10" s="1"/>
  <c r="AV24" i="10" a="1"/>
  <c r="AV24" i="10" s="1"/>
  <c r="AX24" i="10" a="1"/>
  <c r="AX24" i="10" s="1"/>
  <c r="AZ24" i="10" a="1"/>
  <c r="AZ24" i="10" s="1"/>
  <c r="BB24" i="10" a="1"/>
  <c r="BB24" i="10" s="1"/>
  <c r="BD24" i="10" a="1"/>
  <c r="BD24" i="10" s="1"/>
  <c r="BF24" i="10" a="1"/>
  <c r="BF24" i="10" s="1"/>
  <c r="BH24" i="10" a="1"/>
  <c r="BH24" i="10" s="1"/>
  <c r="BJ24" i="10" a="1"/>
  <c r="BJ24" i="10" s="1"/>
  <c r="BL24" i="10" a="1"/>
  <c r="BL24" i="10" s="1"/>
  <c r="BN24" i="10" a="1"/>
  <c r="BN24" i="10" s="1"/>
  <c r="BP24" i="10" a="1"/>
  <c r="BP24" i="10" s="1"/>
  <c r="BR24" i="10" a="1"/>
  <c r="BR24" i="10" s="1"/>
  <c r="BT24" i="10" a="1"/>
  <c r="BT24" i="10" s="1"/>
  <c r="BV24" i="10" a="1"/>
  <c r="BV24" i="10" s="1"/>
  <c r="BX24" i="10" a="1"/>
  <c r="BX24" i="10" s="1"/>
  <c r="BZ24" i="10" a="1"/>
  <c r="BZ24" i="10" s="1"/>
  <c r="CB24" i="10" a="1"/>
  <c r="CB24" i="10" s="1"/>
  <c r="CD24" i="10" a="1"/>
  <c r="CD24" i="10" s="1"/>
  <c r="CF24" i="10" a="1"/>
  <c r="CF24" i="10" s="1"/>
  <c r="CH24" i="10" a="1"/>
  <c r="CH24" i="10" s="1"/>
  <c r="AL25" i="10" a="1"/>
  <c r="AL25" i="10" s="1"/>
  <c r="AN25" i="10" a="1"/>
  <c r="AN25" i="10" s="1"/>
  <c r="AP25" i="10" a="1"/>
  <c r="AP25" i="10" s="1"/>
  <c r="AR25" i="10" a="1"/>
  <c r="AR25" i="10" s="1"/>
  <c r="AT25" i="10" a="1"/>
  <c r="AT25" i="10" s="1"/>
  <c r="AV25" i="10" a="1"/>
  <c r="AV25" i="10" s="1"/>
  <c r="AX25" i="10" a="1"/>
  <c r="AX25" i="10" s="1"/>
  <c r="AZ25" i="10" a="1"/>
  <c r="AZ25" i="10" s="1"/>
  <c r="BB25" i="10" a="1"/>
  <c r="BB25" i="10" s="1"/>
  <c r="BD25" i="10" a="1"/>
  <c r="BD25" i="10" s="1"/>
  <c r="BF25" i="10" a="1"/>
  <c r="BF25" i="10" s="1"/>
  <c r="BH25" i="10" a="1"/>
  <c r="BH25" i="10" s="1"/>
  <c r="BJ25" i="10" a="1"/>
  <c r="BJ25" i="10" s="1"/>
  <c r="BL25" i="10" a="1"/>
  <c r="BL25" i="10" s="1"/>
  <c r="BN25" i="10" a="1"/>
  <c r="BN25" i="10" s="1"/>
  <c r="BP25" i="10" a="1"/>
  <c r="BP25" i="10" s="1"/>
  <c r="BR25" i="10" a="1"/>
  <c r="BR25" i="10" s="1"/>
  <c r="BT25" i="10" a="1"/>
  <c r="BT25" i="10" s="1"/>
  <c r="BV25" i="10" a="1"/>
  <c r="BV25" i="10" s="1"/>
  <c r="BX25" i="10" a="1"/>
  <c r="BX25" i="10" s="1"/>
  <c r="BZ25" i="10" a="1"/>
  <c r="BZ25" i="10" s="1"/>
  <c r="CB25" i="10" a="1"/>
  <c r="CB25" i="10" s="1"/>
  <c r="CD25" i="10" a="1"/>
  <c r="CD25" i="10" s="1"/>
  <c r="CF25" i="10" a="1"/>
  <c r="CF25" i="10" s="1"/>
  <c r="CH25" i="10" a="1"/>
  <c r="CH25" i="10" s="1"/>
  <c r="AL26" i="10" a="1"/>
  <c r="AL26" i="10" s="1"/>
  <c r="AN26" i="10" a="1"/>
  <c r="AN26" i="10" s="1"/>
  <c r="AP26" i="10" a="1"/>
  <c r="AP26" i="10" s="1"/>
  <c r="AR26" i="10" a="1"/>
  <c r="AR26" i="10" s="1"/>
  <c r="AT26" i="10" a="1"/>
  <c r="AT26" i="10" s="1"/>
  <c r="AV26" i="10" a="1"/>
  <c r="AV26" i="10" s="1"/>
  <c r="AX26" i="10" a="1"/>
  <c r="AX26" i="10" s="1"/>
  <c r="AZ26" i="10" a="1"/>
  <c r="AZ26" i="10" s="1"/>
  <c r="BB26" i="10" a="1"/>
  <c r="BB26" i="10" s="1"/>
  <c r="BD26" i="10" a="1"/>
  <c r="BD26" i="10" s="1"/>
  <c r="BF26" i="10" a="1"/>
  <c r="BF26" i="10" s="1"/>
  <c r="BH26" i="10" a="1"/>
  <c r="BH26" i="10" s="1"/>
  <c r="BJ26" i="10" a="1"/>
  <c r="BJ26" i="10" s="1"/>
  <c r="BL26" i="10" a="1"/>
  <c r="BL26" i="10" s="1"/>
  <c r="BN26" i="10" a="1"/>
  <c r="BN26" i="10" s="1"/>
  <c r="BP26" i="10" a="1"/>
  <c r="BP26" i="10" s="1"/>
  <c r="BR26" i="10" a="1"/>
  <c r="BR26" i="10" s="1"/>
  <c r="BT26" i="10" a="1"/>
  <c r="BT26" i="10" s="1"/>
  <c r="BV26" i="10" a="1"/>
  <c r="BV26" i="10" s="1"/>
  <c r="BX26" i="10" a="1"/>
  <c r="BX26" i="10" s="1"/>
  <c r="BZ26" i="10" a="1"/>
  <c r="BZ26" i="10" s="1"/>
  <c r="CB26" i="10" a="1"/>
  <c r="CB26" i="10" s="1"/>
  <c r="CD26" i="10" a="1"/>
  <c r="CD26" i="10" s="1"/>
  <c r="CF26" i="10" a="1"/>
  <c r="CF26" i="10" s="1"/>
  <c r="CH26" i="10" a="1"/>
  <c r="CH26" i="10" s="1"/>
  <c r="AL27" i="10" a="1"/>
  <c r="AL27" i="10" s="1"/>
  <c r="AN27" i="10" a="1"/>
  <c r="AN27" i="10" s="1"/>
  <c r="AP27" i="10" a="1"/>
  <c r="AP27" i="10" s="1"/>
  <c r="AR27" i="10" a="1"/>
  <c r="AR27" i="10" s="1"/>
  <c r="AT27" i="10" a="1"/>
  <c r="AT27" i="10" s="1"/>
  <c r="AV27" i="10" a="1"/>
  <c r="AV27" i="10" s="1"/>
  <c r="AX27" i="10" a="1"/>
  <c r="AX27" i="10" s="1"/>
  <c r="AZ27" i="10" a="1"/>
  <c r="AZ27" i="10" s="1"/>
  <c r="BB27" i="10" a="1"/>
  <c r="BB27" i="10" s="1"/>
  <c r="BD27" i="10" a="1"/>
  <c r="BD27" i="10" s="1"/>
  <c r="BF27" i="10" a="1"/>
  <c r="BF27" i="10" s="1"/>
  <c r="BH27" i="10" a="1"/>
  <c r="BH27" i="10" s="1"/>
  <c r="BJ27" i="10" a="1"/>
  <c r="BJ27" i="10" s="1"/>
  <c r="BL27" i="10" a="1"/>
  <c r="BL27" i="10" s="1"/>
  <c r="BN27" i="10" a="1"/>
  <c r="BN27" i="10" s="1"/>
  <c r="BP27" i="10" a="1"/>
  <c r="BP27" i="10" s="1"/>
  <c r="BR27" i="10" a="1"/>
  <c r="BR27" i="10" s="1"/>
  <c r="BT27" i="10" a="1"/>
  <c r="BT27" i="10" s="1"/>
  <c r="BV27" i="10" a="1"/>
  <c r="BV27" i="10" s="1"/>
  <c r="BX27" i="10" a="1"/>
  <c r="BX27" i="10" s="1"/>
  <c r="BZ27" i="10" a="1"/>
  <c r="BZ27" i="10" s="1"/>
  <c r="CB27" i="10" a="1"/>
  <c r="CB27" i="10" s="1"/>
  <c r="CD27" i="10" a="1"/>
  <c r="CD27" i="10" s="1"/>
  <c r="CF27" i="10" a="1"/>
  <c r="CF27" i="10" s="1"/>
  <c r="CH27" i="10" a="1"/>
  <c r="CH27" i="10" s="1"/>
  <c r="AL28" i="10" a="1"/>
  <c r="AL28" i="10" s="1"/>
  <c r="AN28" i="10" a="1"/>
  <c r="AN28" i="10" s="1"/>
  <c r="AP28" i="10" a="1"/>
  <c r="AP28" i="10" s="1"/>
  <c r="AR28" i="10" a="1"/>
  <c r="AR28" i="10" s="1"/>
  <c r="AT28" i="10" a="1"/>
  <c r="AT28" i="10" s="1"/>
  <c r="AV28" i="10" a="1"/>
  <c r="AV28" i="10" s="1"/>
  <c r="AX28" i="10" a="1"/>
  <c r="AX28" i="10" s="1"/>
  <c r="AZ28" i="10" a="1"/>
  <c r="AZ28" i="10" s="1"/>
  <c r="BB28" i="10" a="1"/>
  <c r="BB28" i="10" s="1"/>
  <c r="BD28" i="10" a="1"/>
  <c r="BD28" i="10" s="1"/>
  <c r="BF28" i="10" a="1"/>
  <c r="BF28" i="10" s="1"/>
  <c r="BH28" i="10" a="1"/>
  <c r="BH28" i="10" s="1"/>
  <c r="BJ28" i="10" a="1"/>
  <c r="BJ28" i="10" s="1"/>
  <c r="BL28" i="10" a="1"/>
  <c r="BL28" i="10" s="1"/>
  <c r="BN28" i="10" a="1"/>
  <c r="BN28" i="10" s="1"/>
  <c r="BP28" i="10" a="1"/>
  <c r="BP28" i="10" s="1"/>
  <c r="BR28" i="10" a="1"/>
  <c r="BR28" i="10" s="1"/>
  <c r="BT28" i="10" a="1"/>
  <c r="BT28" i="10" s="1"/>
  <c r="BV28" i="10" a="1"/>
  <c r="BV28" i="10" s="1"/>
  <c r="BX28" i="10" a="1"/>
  <c r="BX28" i="10" s="1"/>
  <c r="BZ28" i="10" a="1"/>
  <c r="BZ28" i="10" s="1"/>
  <c r="CB28" i="10" a="1"/>
  <c r="CB28" i="10" s="1"/>
  <c r="CD28" i="10" a="1"/>
  <c r="CD28" i="10" s="1"/>
  <c r="CF28" i="10" a="1"/>
  <c r="CF28" i="10" s="1"/>
  <c r="CH28" i="10" a="1"/>
  <c r="CH28" i="10" s="1"/>
  <c r="AL29" i="10" a="1"/>
  <c r="AL29" i="10" s="1"/>
  <c r="AN29" i="10" a="1"/>
  <c r="AN29" i="10" s="1"/>
  <c r="AP29" i="10" a="1"/>
  <c r="AP29" i="10" s="1"/>
  <c r="AR29" i="10" a="1"/>
  <c r="AR29" i="10" s="1"/>
  <c r="AT29" i="10" a="1"/>
  <c r="AT29" i="10" s="1"/>
  <c r="AV29" i="10" a="1"/>
  <c r="AV29" i="10" s="1"/>
  <c r="AX29" i="10" a="1"/>
  <c r="AX29" i="10" s="1"/>
  <c r="AZ29" i="10" a="1"/>
  <c r="AZ29" i="10" s="1"/>
  <c r="BB29" i="10" a="1"/>
  <c r="BB29" i="10" s="1"/>
  <c r="BD29" i="10" a="1"/>
  <c r="BD29" i="10" s="1"/>
  <c r="BF29" i="10" a="1"/>
  <c r="BF29" i="10" s="1"/>
  <c r="BH29" i="10" a="1"/>
  <c r="BH29" i="10" s="1"/>
  <c r="BJ29" i="10" a="1"/>
  <c r="BJ29" i="10" s="1"/>
  <c r="BL29" i="10" a="1"/>
  <c r="BL29" i="10" s="1"/>
  <c r="BN29" i="10" a="1"/>
  <c r="BN29" i="10" s="1"/>
  <c r="BP29" i="10" a="1"/>
  <c r="BP29" i="10" s="1"/>
  <c r="BR29" i="10" a="1"/>
  <c r="BR29" i="10" s="1"/>
  <c r="BT29" i="10" a="1"/>
  <c r="BT29" i="10" s="1"/>
  <c r="BV29" i="10" a="1"/>
  <c r="BV29" i="10" s="1"/>
  <c r="BX29" i="10" a="1"/>
  <c r="BX29" i="10" s="1"/>
  <c r="BZ29" i="10" a="1"/>
  <c r="BZ29" i="10" s="1"/>
  <c r="CB29" i="10" a="1"/>
  <c r="CB29" i="10" s="1"/>
  <c r="CD29" i="10" a="1"/>
  <c r="CD29" i="10" s="1"/>
  <c r="CF29" i="10" a="1"/>
  <c r="CF29" i="10" s="1"/>
  <c r="CH29" i="10" a="1"/>
  <c r="CH29" i="10" s="1"/>
  <c r="AL30" i="10" a="1"/>
  <c r="AL30" i="10" s="1"/>
  <c r="AN30" i="10" a="1"/>
  <c r="AN30" i="10" s="1"/>
  <c r="AP30" i="10" a="1"/>
  <c r="AP30" i="10" s="1"/>
  <c r="AR30" i="10" a="1"/>
  <c r="AR30" i="10" s="1"/>
  <c r="AT30" i="10" a="1"/>
  <c r="AT30" i="10" s="1"/>
  <c r="AV30" i="10" a="1"/>
  <c r="AV30" i="10" s="1"/>
  <c r="AX30" i="10" a="1"/>
  <c r="AX30" i="10" s="1"/>
  <c r="AZ30" i="10" a="1"/>
  <c r="AZ30" i="10" s="1"/>
  <c r="BB30" i="10" a="1"/>
  <c r="BB30" i="10" s="1"/>
  <c r="BD30" i="10" a="1"/>
  <c r="BD30" i="10" s="1"/>
  <c r="BF30" i="10" a="1"/>
  <c r="BF30" i="10" s="1"/>
  <c r="BH30" i="10" a="1"/>
  <c r="BH30" i="10" s="1"/>
  <c r="BJ30" i="10" a="1"/>
  <c r="BJ30" i="10" s="1"/>
  <c r="BL30" i="10" a="1"/>
  <c r="BL30" i="10" s="1"/>
  <c r="BN30" i="10" a="1"/>
  <c r="BN30" i="10" s="1"/>
  <c r="BP30" i="10" a="1"/>
  <c r="BP30" i="10" s="1"/>
  <c r="BR30" i="10" a="1"/>
  <c r="BR30" i="10" s="1"/>
  <c r="BT30" i="10" a="1"/>
  <c r="BT30" i="10" s="1"/>
  <c r="BV30" i="10" a="1"/>
  <c r="BV30" i="10" s="1"/>
  <c r="BX30" i="10" a="1"/>
  <c r="BX30" i="10" s="1"/>
  <c r="BZ30" i="10" a="1"/>
  <c r="BZ30" i="10" s="1"/>
  <c r="CB30" i="10" a="1"/>
  <c r="CB30" i="10" s="1"/>
  <c r="CD30" i="10" a="1"/>
  <c r="CD30" i="10" s="1"/>
  <c r="CF30" i="10" a="1"/>
  <c r="CF30" i="10" s="1"/>
  <c r="CH30" i="10" a="1"/>
  <c r="CH30" i="10" s="1"/>
  <c r="AL31" i="10" a="1"/>
  <c r="AL31" i="10" s="1"/>
  <c r="AN31" i="10" a="1"/>
  <c r="AN31" i="10" s="1"/>
  <c r="AP31" i="10" a="1"/>
  <c r="AP31" i="10" s="1"/>
  <c r="AR31" i="10" a="1"/>
  <c r="AR31" i="10" s="1"/>
  <c r="AT31" i="10" a="1"/>
  <c r="AT31" i="10" s="1"/>
  <c r="AV31" i="10" a="1"/>
  <c r="AV31" i="10" s="1"/>
  <c r="AX31" i="10" a="1"/>
  <c r="AX31" i="10" s="1"/>
  <c r="AZ31" i="10" a="1"/>
  <c r="AZ31" i="10" s="1"/>
  <c r="BB31" i="10" a="1"/>
  <c r="BB31" i="10" s="1"/>
  <c r="BD31" i="10" a="1"/>
  <c r="BD31" i="10" s="1"/>
  <c r="BF31" i="10" a="1"/>
  <c r="BF31" i="10" s="1"/>
  <c r="BH31" i="10" a="1"/>
  <c r="BH31" i="10" s="1"/>
  <c r="BJ31" i="10" a="1"/>
  <c r="BJ31" i="10" s="1"/>
  <c r="BL31" i="10" a="1"/>
  <c r="BL31" i="10" s="1"/>
  <c r="BN31" i="10" a="1"/>
  <c r="BN31" i="10" s="1"/>
  <c r="BP31" i="10" a="1"/>
  <c r="BP31" i="10" s="1"/>
  <c r="BR31" i="10" a="1"/>
  <c r="BR31" i="10" s="1"/>
  <c r="BT31" i="10" a="1"/>
  <c r="BT31" i="10" s="1"/>
  <c r="BV31" i="10" a="1"/>
  <c r="BV31" i="10" s="1"/>
  <c r="BX31" i="10" a="1"/>
  <c r="BX31" i="10" s="1"/>
  <c r="BZ31" i="10" a="1"/>
  <c r="BZ31" i="10" s="1"/>
  <c r="CB31" i="10" a="1"/>
  <c r="CB31" i="10" s="1"/>
  <c r="CD31" i="10" a="1"/>
  <c r="CD31" i="10" s="1"/>
  <c r="CF31" i="10" a="1"/>
  <c r="CF31" i="10" s="1"/>
  <c r="CH31" i="10" a="1"/>
  <c r="CH31" i="10" s="1"/>
  <c r="AL32" i="10" a="1"/>
  <c r="AL32" i="10" s="1"/>
  <c r="AN32" i="10" a="1"/>
  <c r="AN32" i="10" s="1"/>
  <c r="AP32" i="10" a="1"/>
  <c r="AP32" i="10" s="1"/>
  <c r="AR32" i="10" a="1"/>
  <c r="AR32" i="10" s="1"/>
  <c r="AT32" i="10" a="1"/>
  <c r="AT32" i="10" s="1"/>
  <c r="AV32" i="10" a="1"/>
  <c r="AV32" i="10" s="1"/>
  <c r="AX32" i="10" a="1"/>
  <c r="AX32" i="10" s="1"/>
  <c r="AZ32" i="10" a="1"/>
  <c r="AZ32" i="10" s="1"/>
  <c r="BB32" i="10" a="1"/>
  <c r="BB32" i="10" s="1"/>
  <c r="BD32" i="10" a="1"/>
  <c r="BD32" i="10" s="1"/>
  <c r="BF32" i="10" a="1"/>
  <c r="BF32" i="10" s="1"/>
  <c r="BH32" i="10" a="1"/>
  <c r="BH32" i="10" s="1"/>
  <c r="BJ32" i="10" a="1"/>
  <c r="BJ32" i="10" s="1"/>
  <c r="BL32" i="10" a="1"/>
  <c r="BL32" i="10" s="1"/>
  <c r="BN32" i="10" a="1"/>
  <c r="BN32" i="10" s="1"/>
  <c r="BP32" i="10" a="1"/>
  <c r="BP32" i="10" s="1"/>
  <c r="BR32" i="10" a="1"/>
  <c r="BR32" i="10" s="1"/>
  <c r="BT32" i="10" a="1"/>
  <c r="BT32" i="10" s="1"/>
  <c r="BV32" i="10" a="1"/>
  <c r="BV32" i="10" s="1"/>
  <c r="BX32" i="10" a="1"/>
  <c r="BX32" i="10" s="1"/>
  <c r="BZ32" i="10" a="1"/>
  <c r="BZ32" i="10" s="1"/>
  <c r="CB32" i="10" a="1"/>
  <c r="CB32" i="10" s="1"/>
  <c r="CD32" i="10" a="1"/>
  <c r="CD32" i="10" s="1"/>
  <c r="CF32" i="10" a="1"/>
  <c r="CF32" i="10" s="1"/>
  <c r="CH32" i="10" a="1"/>
  <c r="CH32" i="10" s="1"/>
  <c r="AL33" i="10" a="1"/>
  <c r="AL33" i="10" s="1"/>
  <c r="AN33" i="10" a="1"/>
  <c r="AN33" i="10" s="1"/>
  <c r="AP33" i="10" a="1"/>
  <c r="AP33" i="10" s="1"/>
  <c r="AR33" i="10" a="1"/>
  <c r="AR33" i="10" s="1"/>
  <c r="AT33" i="10" a="1"/>
  <c r="AT33" i="10" s="1"/>
  <c r="AV33" i="10" a="1"/>
  <c r="AV33" i="10" s="1"/>
  <c r="AX33" i="10" a="1"/>
  <c r="AX33" i="10" s="1"/>
  <c r="AZ33" i="10" a="1"/>
  <c r="AZ33" i="10" s="1"/>
  <c r="BB33" i="10" a="1"/>
  <c r="BB33" i="10" s="1"/>
  <c r="BD33" i="10" a="1"/>
  <c r="BD33" i="10" s="1"/>
  <c r="BF33" i="10" a="1"/>
  <c r="BF33" i="10" s="1"/>
  <c r="BH33" i="10" a="1"/>
  <c r="BH33" i="10" s="1"/>
  <c r="BJ33" i="10" a="1"/>
  <c r="BJ33" i="10" s="1"/>
  <c r="BL33" i="10" a="1"/>
  <c r="BL33" i="10" s="1"/>
  <c r="BN33" i="10" a="1"/>
  <c r="BN33" i="10" s="1"/>
  <c r="BP33" i="10" a="1"/>
  <c r="BP33" i="10" s="1"/>
  <c r="BR33" i="10" a="1"/>
  <c r="BR33" i="10" s="1"/>
  <c r="BT33" i="10" a="1"/>
  <c r="BT33" i="10" s="1"/>
  <c r="BV33" i="10" a="1"/>
  <c r="BV33" i="10" s="1"/>
  <c r="BX33" i="10" a="1"/>
  <c r="BX33" i="10" s="1"/>
  <c r="BZ33" i="10" a="1"/>
  <c r="BZ33" i="10" s="1"/>
  <c r="CB33" i="10" a="1"/>
  <c r="CB33" i="10" s="1"/>
  <c r="CD33" i="10" a="1"/>
  <c r="CD33" i="10" s="1"/>
  <c r="CF33" i="10" a="1"/>
  <c r="CF33" i="10" s="1"/>
  <c r="CH33" i="10" a="1"/>
  <c r="CH33" i="10" s="1"/>
  <c r="AL34" i="10" a="1"/>
  <c r="AL34" i="10" s="1"/>
  <c r="AN34" i="10" a="1"/>
  <c r="AN34" i="10" s="1"/>
  <c r="AP34" i="10" a="1"/>
  <c r="AP34" i="10" s="1"/>
  <c r="AR34" i="10" a="1"/>
  <c r="AR34" i="10" s="1"/>
  <c r="AT34" i="10" a="1"/>
  <c r="AT34" i="10" s="1"/>
  <c r="AV34" i="10" a="1"/>
  <c r="AV34" i="10" s="1"/>
  <c r="AX34" i="10" a="1"/>
  <c r="AX34" i="10" s="1"/>
  <c r="AZ34" i="10" a="1"/>
  <c r="AZ34" i="10" s="1"/>
  <c r="BB34" i="10" a="1"/>
  <c r="BB34" i="10" s="1"/>
  <c r="BD34" i="10" a="1"/>
  <c r="BD34" i="10" s="1"/>
  <c r="BF34" i="10" a="1"/>
  <c r="BF34" i="10" s="1"/>
  <c r="BH34" i="10" a="1"/>
  <c r="BH34" i="10" s="1"/>
  <c r="BJ34" i="10" a="1"/>
  <c r="BJ34" i="10" s="1"/>
  <c r="BL34" i="10" a="1"/>
  <c r="BL34" i="10" s="1"/>
  <c r="BN34" i="10" a="1"/>
  <c r="BN34" i="10" s="1"/>
  <c r="BP34" i="10" a="1"/>
  <c r="BP34" i="10" s="1"/>
  <c r="BR34" i="10" a="1"/>
  <c r="BR34" i="10" s="1"/>
  <c r="BT34" i="10" a="1"/>
  <c r="BT34" i="10" s="1"/>
  <c r="BV34" i="10" a="1"/>
  <c r="BV34" i="10" s="1"/>
  <c r="BX34" i="10" a="1"/>
  <c r="BX34" i="10" s="1"/>
  <c r="BZ34" i="10" a="1"/>
  <c r="BZ34" i="10" s="1"/>
  <c r="CB34" i="10" a="1"/>
  <c r="CB34" i="10" s="1"/>
  <c r="CD34" i="10" a="1"/>
  <c r="CD34" i="10" s="1"/>
  <c r="CF34" i="10" a="1"/>
  <c r="CF34" i="10" s="1"/>
  <c r="CH34" i="10" a="1"/>
  <c r="CH34" i="10" s="1"/>
  <c r="AL35" i="10" a="1"/>
  <c r="AL35" i="10" s="1"/>
  <c r="AN35" i="10" a="1"/>
  <c r="AN35" i="10" s="1"/>
  <c r="AP35" i="10" a="1"/>
  <c r="AP35" i="10" s="1"/>
  <c r="AR35" i="10" a="1"/>
  <c r="AR35" i="10" s="1"/>
  <c r="AT35" i="10" a="1"/>
  <c r="AT35" i="10" s="1"/>
  <c r="AV35" i="10" a="1"/>
  <c r="AV35" i="10" s="1"/>
  <c r="AX35" i="10" a="1"/>
  <c r="AX35" i="10" s="1"/>
  <c r="AZ35" i="10" a="1"/>
  <c r="AZ35" i="10" s="1"/>
  <c r="BB35" i="10" a="1"/>
  <c r="BB35" i="10" s="1"/>
  <c r="BD35" i="10" a="1"/>
  <c r="BD35" i="10" s="1"/>
  <c r="BF35" i="10" a="1"/>
  <c r="BF35" i="10" s="1"/>
  <c r="BH35" i="10" a="1"/>
  <c r="BH35" i="10" s="1"/>
  <c r="BJ35" i="10" a="1"/>
  <c r="BJ35" i="10" s="1"/>
  <c r="BL35" i="10" a="1"/>
  <c r="BL35" i="10" s="1"/>
  <c r="BN35" i="10" a="1"/>
  <c r="BN35" i="10" s="1"/>
  <c r="BP35" i="10" a="1"/>
  <c r="BP35" i="10" s="1"/>
  <c r="BR35" i="10" a="1"/>
  <c r="BR35" i="10" s="1"/>
  <c r="BT35" i="10" a="1"/>
  <c r="BT35" i="10" s="1"/>
  <c r="BV35" i="10" a="1"/>
  <c r="BV35" i="10" s="1"/>
  <c r="BX35" i="10" a="1"/>
  <c r="BX35" i="10" s="1"/>
  <c r="BZ35" i="10" a="1"/>
  <c r="BZ35" i="10" s="1"/>
  <c r="CB35" i="10" a="1"/>
  <c r="CB35" i="10" s="1"/>
  <c r="CD35" i="10" a="1"/>
  <c r="CD35" i="10" s="1"/>
  <c r="CF35" i="10" a="1"/>
  <c r="CF35" i="10" s="1"/>
  <c r="CH35" i="10" a="1"/>
  <c r="CH35" i="10" s="1"/>
  <c r="AL36" i="10" a="1"/>
  <c r="AL36" i="10" s="1"/>
  <c r="AN36" i="10" a="1"/>
  <c r="AN36" i="10" s="1"/>
  <c r="AP36" i="10" a="1"/>
  <c r="AP36" i="10" s="1"/>
  <c r="AR36" i="10" a="1"/>
  <c r="AR36" i="10" s="1"/>
  <c r="AT36" i="10" a="1"/>
  <c r="AT36" i="10" s="1"/>
  <c r="AV36" i="10" a="1"/>
  <c r="AV36" i="10" s="1"/>
  <c r="AX36" i="10" a="1"/>
  <c r="AX36" i="10" s="1"/>
  <c r="AZ36" i="10" a="1"/>
  <c r="AZ36" i="10" s="1"/>
  <c r="BB36" i="10" a="1"/>
  <c r="BB36" i="10" s="1"/>
  <c r="BD36" i="10" a="1"/>
  <c r="BD36" i="10" s="1"/>
  <c r="BF36" i="10" a="1"/>
  <c r="BF36" i="10" s="1"/>
  <c r="BH36" i="10" a="1"/>
  <c r="BH36" i="10" s="1"/>
  <c r="BJ36" i="10" a="1"/>
  <c r="BJ36" i="10" s="1"/>
  <c r="BL36" i="10" a="1"/>
  <c r="BL36" i="10" s="1"/>
  <c r="BN36" i="10" a="1"/>
  <c r="BN36" i="10" s="1"/>
  <c r="BP36" i="10" a="1"/>
  <c r="BP36" i="10" s="1"/>
  <c r="BR36" i="10" a="1"/>
  <c r="BR36" i="10" s="1"/>
  <c r="BT36" i="10" a="1"/>
  <c r="BT36" i="10" s="1"/>
  <c r="BV36" i="10" a="1"/>
  <c r="BV36" i="10" s="1"/>
  <c r="BX36" i="10" a="1"/>
  <c r="BX36" i="10" s="1"/>
  <c r="BZ36" i="10" a="1"/>
  <c r="BZ36" i="10" s="1"/>
  <c r="CB36" i="10" a="1"/>
  <c r="CB36" i="10" s="1"/>
  <c r="CD36" i="10" a="1"/>
  <c r="CD36" i="10" s="1"/>
  <c r="CF36" i="10" a="1"/>
  <c r="CF36" i="10" s="1"/>
  <c r="CH36" i="10" a="1"/>
  <c r="CH36" i="10" s="1"/>
  <c r="AL37" i="10" a="1"/>
  <c r="AL37" i="10" s="1"/>
  <c r="AN37" i="10" a="1"/>
  <c r="AN37" i="10" s="1"/>
  <c r="AP37" i="10" a="1"/>
  <c r="AP37" i="10" s="1"/>
  <c r="AR37" i="10" a="1"/>
  <c r="AR37" i="10" s="1"/>
  <c r="AT37" i="10" a="1"/>
  <c r="AT37" i="10" s="1"/>
  <c r="AV37" i="10" a="1"/>
  <c r="AV37" i="10" s="1"/>
  <c r="AX37" i="10" a="1"/>
  <c r="AX37" i="10" s="1"/>
  <c r="AZ37" i="10" a="1"/>
  <c r="AZ37" i="10" s="1"/>
  <c r="BB37" i="10" a="1"/>
  <c r="BB37" i="10" s="1"/>
  <c r="BD37" i="10" a="1"/>
  <c r="BD37" i="10" s="1"/>
  <c r="BF37" i="10" a="1"/>
  <c r="BF37" i="10" s="1"/>
  <c r="BH37" i="10" a="1"/>
  <c r="BH37" i="10" s="1"/>
  <c r="BJ37" i="10" a="1"/>
  <c r="BJ37" i="10" s="1"/>
  <c r="BL37" i="10" a="1"/>
  <c r="BL37" i="10" s="1"/>
  <c r="BN37" i="10" a="1"/>
  <c r="BN37" i="10" s="1"/>
  <c r="BP37" i="10" a="1"/>
  <c r="BP37" i="10" s="1"/>
  <c r="BR37" i="10" a="1"/>
  <c r="BR37" i="10" s="1"/>
  <c r="BT37" i="10" a="1"/>
  <c r="BT37" i="10" s="1"/>
  <c r="BV37" i="10" a="1"/>
  <c r="BV37" i="10" s="1"/>
  <c r="BX37" i="10" a="1"/>
  <c r="BX37" i="10" s="1"/>
  <c r="BZ37" i="10" a="1"/>
  <c r="BZ37" i="10" s="1"/>
  <c r="CB37" i="10" a="1"/>
  <c r="CB37" i="10" s="1"/>
  <c r="CD37" i="10" a="1"/>
  <c r="CD37" i="10" s="1"/>
  <c r="CF37" i="10" a="1"/>
  <c r="CF37" i="10" s="1"/>
  <c r="CH37" i="10" a="1"/>
  <c r="CH37" i="10" s="1"/>
  <c r="AL38" i="10" a="1"/>
  <c r="AL38" i="10" s="1"/>
  <c r="AN38" i="10" a="1"/>
  <c r="AN38" i="10" s="1"/>
  <c r="AP38" i="10" a="1"/>
  <c r="AP38" i="10" s="1"/>
  <c r="AR38" i="10" a="1"/>
  <c r="AR38" i="10" s="1"/>
  <c r="AT38" i="10" a="1"/>
  <c r="AT38" i="10" s="1"/>
  <c r="AV38" i="10" a="1"/>
  <c r="AV38" i="10" s="1"/>
  <c r="AX38" i="10" a="1"/>
  <c r="AX38" i="10" s="1"/>
  <c r="AZ38" i="10" a="1"/>
  <c r="AZ38" i="10" s="1"/>
  <c r="BB38" i="10" a="1"/>
  <c r="BB38" i="10" s="1"/>
  <c r="BD38" i="10" a="1"/>
  <c r="BD38" i="10" s="1"/>
  <c r="BF38" i="10" a="1"/>
  <c r="BF38" i="10" s="1"/>
  <c r="BH38" i="10" a="1"/>
  <c r="BH38" i="10" s="1"/>
  <c r="BJ38" i="10" a="1"/>
  <c r="BJ38" i="10" s="1"/>
  <c r="BL38" i="10" a="1"/>
  <c r="BL38" i="10" s="1"/>
  <c r="BN38" i="10" a="1"/>
  <c r="BN38" i="10" s="1"/>
  <c r="BP38" i="10" a="1"/>
  <c r="BP38" i="10" s="1"/>
  <c r="BR38" i="10" a="1"/>
  <c r="BR38" i="10" s="1"/>
  <c r="BT38" i="10" a="1"/>
  <c r="BT38" i="10" s="1"/>
  <c r="BV38" i="10" a="1"/>
  <c r="BV38" i="10" s="1"/>
  <c r="BX38" i="10" a="1"/>
  <c r="BX38" i="10" s="1"/>
  <c r="BZ38" i="10" a="1"/>
  <c r="BZ38" i="10" s="1"/>
  <c r="CB38" i="10" a="1"/>
  <c r="CB38" i="10" s="1"/>
  <c r="CD38" i="10" a="1"/>
  <c r="CD38" i="10" s="1"/>
  <c r="CF38" i="10" a="1"/>
  <c r="CF38" i="10" s="1"/>
  <c r="CH38" i="10" a="1"/>
  <c r="CH38" i="10" s="1"/>
  <c r="AL39" i="10" a="1"/>
  <c r="AL39" i="10" s="1"/>
  <c r="AN39" i="10" a="1"/>
  <c r="AN39" i="10" s="1"/>
  <c r="AP39" i="10" a="1"/>
  <c r="AP39" i="10" s="1"/>
  <c r="AR39" i="10" a="1"/>
  <c r="AR39" i="10" s="1"/>
  <c r="AT39" i="10" a="1"/>
  <c r="AT39" i="10" s="1"/>
  <c r="AV39" i="10" a="1"/>
  <c r="AV39" i="10" s="1"/>
  <c r="AX39" i="10" a="1"/>
  <c r="AX39" i="10" s="1"/>
  <c r="AZ39" i="10" a="1"/>
  <c r="AZ39" i="10" s="1"/>
  <c r="BB39" i="10" a="1"/>
  <c r="BB39" i="10" s="1"/>
  <c r="BD39" i="10" a="1"/>
  <c r="BD39" i="10" s="1"/>
  <c r="BF39" i="10" a="1"/>
  <c r="BF39" i="10" s="1"/>
  <c r="BH39" i="10" a="1"/>
  <c r="BH39" i="10" s="1"/>
  <c r="BJ39" i="10" a="1"/>
  <c r="BJ39" i="10" s="1"/>
  <c r="BL39" i="10" a="1"/>
  <c r="BL39" i="10" s="1"/>
  <c r="BN39" i="10" a="1"/>
  <c r="BN39" i="10" s="1"/>
  <c r="BP39" i="10" a="1"/>
  <c r="BP39" i="10" s="1"/>
  <c r="BR39" i="10" a="1"/>
  <c r="BR39" i="10" s="1"/>
  <c r="BT39" i="10" a="1"/>
  <c r="BT39" i="10" s="1"/>
  <c r="BV39" i="10" a="1"/>
  <c r="BV39" i="10" s="1"/>
  <c r="BX39" i="10" a="1"/>
  <c r="BX39" i="10" s="1"/>
  <c r="BZ39" i="10" a="1"/>
  <c r="BZ39" i="10" s="1"/>
  <c r="CB39" i="10" a="1"/>
  <c r="CB39" i="10" s="1"/>
  <c r="CD39" i="10" a="1"/>
  <c r="CD39" i="10" s="1"/>
  <c r="CF39" i="10" a="1"/>
  <c r="CF39" i="10" s="1"/>
  <c r="CH39" i="10" a="1"/>
  <c r="CH39" i="10" s="1"/>
  <c r="AL40" i="10" a="1"/>
  <c r="AL40" i="10" s="1"/>
  <c r="AN40" i="10" a="1"/>
  <c r="AN40" i="10" s="1"/>
  <c r="AP40" i="10" a="1"/>
  <c r="AP40" i="10" s="1"/>
  <c r="AR40" i="10" a="1"/>
  <c r="AR40" i="10" s="1"/>
  <c r="AT40" i="10" a="1"/>
  <c r="AT40" i="10" s="1"/>
  <c r="AV40" i="10" a="1"/>
  <c r="AV40" i="10" s="1"/>
  <c r="AX40" i="10" a="1"/>
  <c r="AX40" i="10" s="1"/>
  <c r="AZ40" i="10" a="1"/>
  <c r="AZ40" i="10" s="1"/>
  <c r="BB40" i="10" a="1"/>
  <c r="BB40" i="10" s="1"/>
  <c r="BD40" i="10" a="1"/>
  <c r="BD40" i="10" s="1"/>
  <c r="BF40" i="10" a="1"/>
  <c r="BF40" i="10" s="1"/>
  <c r="BH40" i="10" a="1"/>
  <c r="BH40" i="10" s="1"/>
  <c r="BJ40" i="10" a="1"/>
  <c r="BJ40" i="10" s="1"/>
  <c r="BL40" i="10" a="1"/>
  <c r="BL40" i="10" s="1"/>
  <c r="BN40" i="10" a="1"/>
  <c r="BN40" i="10" s="1"/>
  <c r="BP40" i="10" a="1"/>
  <c r="BP40" i="10" s="1"/>
  <c r="BR40" i="10" a="1"/>
  <c r="BR40" i="10" s="1"/>
  <c r="BT40" i="10" a="1"/>
  <c r="BT40" i="10" s="1"/>
  <c r="BV40" i="10" a="1"/>
  <c r="BV40" i="10" s="1"/>
  <c r="BX40" i="10" a="1"/>
  <c r="BX40" i="10" s="1"/>
  <c r="BZ40" i="10" a="1"/>
  <c r="BZ40" i="10" s="1"/>
  <c r="CB40" i="10" a="1"/>
  <c r="CB40" i="10" s="1"/>
  <c r="CD40" i="10" a="1"/>
  <c r="CD40" i="10" s="1"/>
  <c r="CF40" i="10" a="1"/>
  <c r="CF40" i="10" s="1"/>
  <c r="CH40" i="10" a="1"/>
  <c r="CH40" i="10" s="1"/>
  <c r="AL41" i="10" a="1"/>
  <c r="AL41" i="10" s="1"/>
  <c r="AN41" i="10" a="1"/>
  <c r="AN41" i="10" s="1"/>
  <c r="AP41" i="10" a="1"/>
  <c r="AP41" i="10" s="1"/>
  <c r="AR41" i="10" a="1"/>
  <c r="AR41" i="10" s="1"/>
  <c r="AT41" i="10" a="1"/>
  <c r="AT41" i="10" s="1"/>
  <c r="AV41" i="10" a="1"/>
  <c r="AV41" i="10" s="1"/>
  <c r="AX41" i="10" a="1"/>
  <c r="AX41" i="10" s="1"/>
  <c r="AZ41" i="10" a="1"/>
  <c r="AZ41" i="10" s="1"/>
  <c r="BB41" i="10" a="1"/>
  <c r="BB41" i="10" s="1"/>
  <c r="BD41" i="10" a="1"/>
  <c r="BD41" i="10" s="1"/>
  <c r="BF41" i="10" a="1"/>
  <c r="BF41" i="10" s="1"/>
  <c r="BH41" i="10" a="1"/>
  <c r="BH41" i="10" s="1"/>
  <c r="BJ41" i="10" a="1"/>
  <c r="BJ41" i="10" s="1"/>
  <c r="BL41" i="10" a="1"/>
  <c r="BL41" i="10" s="1"/>
  <c r="BN41" i="10" a="1"/>
  <c r="BN41" i="10" s="1"/>
  <c r="BP41" i="10" a="1"/>
  <c r="BP41" i="10" s="1"/>
  <c r="BR41" i="10" a="1"/>
  <c r="BR41" i="10" s="1"/>
  <c r="BT41" i="10" a="1"/>
  <c r="BT41" i="10" s="1"/>
  <c r="BV41" i="10" a="1"/>
  <c r="BV41" i="10" s="1"/>
  <c r="BX41" i="10" a="1"/>
  <c r="BX41" i="10" s="1"/>
  <c r="BZ41" i="10" a="1"/>
  <c r="BZ41" i="10" s="1"/>
  <c r="CB41" i="10" a="1"/>
  <c r="CB41" i="10" s="1"/>
  <c r="CD41" i="10" a="1"/>
  <c r="CD41" i="10" s="1"/>
  <c r="CF41" i="10" a="1"/>
  <c r="CF41" i="10" s="1"/>
  <c r="CH41" i="10" a="1"/>
  <c r="CH41" i="10" s="1"/>
  <c r="AL42" i="10" a="1"/>
  <c r="AL42" i="10" s="1"/>
  <c r="AN42" i="10" a="1"/>
  <c r="AN42" i="10" s="1"/>
  <c r="AP42" i="10" a="1"/>
  <c r="AP42" i="10" s="1"/>
  <c r="AR42" i="10" a="1"/>
  <c r="AR42" i="10" s="1"/>
  <c r="AT42" i="10" a="1"/>
  <c r="AT42" i="10" s="1"/>
  <c r="AV42" i="10" a="1"/>
  <c r="AV42" i="10" s="1"/>
  <c r="AX42" i="10" a="1"/>
  <c r="AX42" i="10" s="1"/>
  <c r="AZ42" i="10" a="1"/>
  <c r="AZ42" i="10" s="1"/>
  <c r="BB42" i="10" a="1"/>
  <c r="BB42" i="10" s="1"/>
  <c r="BD42" i="10" a="1"/>
  <c r="BD42" i="10" s="1"/>
  <c r="BF42" i="10" a="1"/>
  <c r="BF42" i="10" s="1"/>
  <c r="BH42" i="10" a="1"/>
  <c r="BH42" i="10" s="1"/>
  <c r="BJ42" i="10" a="1"/>
  <c r="BJ42" i="10" s="1"/>
  <c r="BL42" i="10" a="1"/>
  <c r="BL42" i="10" s="1"/>
  <c r="BN42" i="10" a="1"/>
  <c r="BN42" i="10" s="1"/>
  <c r="BP42" i="10" a="1"/>
  <c r="BP42" i="10" s="1"/>
  <c r="BR42" i="10" a="1"/>
  <c r="BR42" i="10" s="1"/>
  <c r="BT42" i="10" a="1"/>
  <c r="BT42" i="10" s="1"/>
  <c r="BV42" i="10" a="1"/>
  <c r="BV42" i="10" s="1"/>
  <c r="BX42" i="10" a="1"/>
  <c r="BX42" i="10" s="1"/>
  <c r="BZ42" i="10" a="1"/>
  <c r="BZ42" i="10" s="1"/>
  <c r="CB42" i="10" a="1"/>
  <c r="CB42" i="10" s="1"/>
  <c r="CD42" i="10" a="1"/>
  <c r="CD42" i="10" s="1"/>
  <c r="CF42" i="10" a="1"/>
  <c r="CF42" i="10" s="1"/>
  <c r="CH42" i="10" a="1"/>
  <c r="CH42" i="10" s="1"/>
  <c r="AL43" i="10" a="1"/>
  <c r="AL43" i="10" s="1"/>
  <c r="AN43" i="10" a="1"/>
  <c r="AN43" i="10" s="1"/>
  <c r="AP43" i="10" a="1"/>
  <c r="AP43" i="10" s="1"/>
  <c r="AR43" i="10" a="1"/>
  <c r="AR43" i="10" s="1"/>
  <c r="AT43" i="10" a="1"/>
  <c r="AT43" i="10" s="1"/>
  <c r="AV43" i="10" a="1"/>
  <c r="AV43" i="10" s="1"/>
  <c r="AX43" i="10" a="1"/>
  <c r="AX43" i="10" s="1"/>
  <c r="AZ43" i="10" a="1"/>
  <c r="AZ43" i="10" s="1"/>
  <c r="BB43" i="10" a="1"/>
  <c r="BB43" i="10" s="1"/>
  <c r="BD43" i="10" a="1"/>
  <c r="BD43" i="10" s="1"/>
  <c r="BF43" i="10" a="1"/>
  <c r="BF43" i="10" s="1"/>
  <c r="BH43" i="10" a="1"/>
  <c r="BH43" i="10" s="1"/>
  <c r="BJ43" i="10" a="1"/>
  <c r="BJ43" i="10" s="1"/>
  <c r="BL43" i="10" a="1"/>
  <c r="BL43" i="10" s="1"/>
  <c r="BN43" i="10" a="1"/>
  <c r="BN43" i="10" s="1"/>
  <c r="BP43" i="10" a="1"/>
  <c r="BP43" i="10" s="1"/>
  <c r="BR43" i="10" a="1"/>
  <c r="BR43" i="10" s="1"/>
  <c r="BT43" i="10" a="1"/>
  <c r="BT43" i="10" s="1"/>
  <c r="BV43" i="10" a="1"/>
  <c r="BV43" i="10" s="1"/>
  <c r="BX43" i="10" a="1"/>
  <c r="BX43" i="10" s="1"/>
  <c r="BZ43" i="10" a="1"/>
  <c r="BZ43" i="10" s="1"/>
  <c r="CB43" i="10" a="1"/>
  <c r="CB43" i="10" s="1"/>
  <c r="CD43" i="10" a="1"/>
  <c r="CD43" i="10" s="1"/>
  <c r="CF43" i="10" a="1"/>
  <c r="CF43" i="10" s="1"/>
  <c r="CH43" i="10" a="1"/>
  <c r="CH43" i="10" s="1"/>
  <c r="AL44" i="10" a="1"/>
  <c r="AL44" i="10" s="1"/>
  <c r="AN44" i="10" a="1"/>
  <c r="AN44" i="10" s="1"/>
  <c r="AP44" i="10" a="1"/>
  <c r="AP44" i="10" s="1"/>
  <c r="AR44" i="10" a="1"/>
  <c r="AR44" i="10" s="1"/>
  <c r="AT44" i="10" a="1"/>
  <c r="AT44" i="10" s="1"/>
  <c r="AV44" i="10" a="1"/>
  <c r="AV44" i="10" s="1"/>
  <c r="AX44" i="10" a="1"/>
  <c r="AX44" i="10" s="1"/>
  <c r="AZ44" i="10" a="1"/>
  <c r="AZ44" i="10" s="1"/>
  <c r="BB44" i="10" a="1"/>
  <c r="BB44" i="10" s="1"/>
  <c r="BD44" i="10" a="1"/>
  <c r="BD44" i="10" s="1"/>
  <c r="BF44" i="10" a="1"/>
  <c r="BF44" i="10" s="1"/>
  <c r="BH44" i="10" a="1"/>
  <c r="BH44" i="10" s="1"/>
  <c r="BJ44" i="10" a="1"/>
  <c r="BJ44" i="10" s="1"/>
  <c r="BL44" i="10" a="1"/>
  <c r="BL44" i="10" s="1"/>
  <c r="BN44" i="10" a="1"/>
  <c r="BN44" i="10" s="1"/>
  <c r="BP44" i="10" a="1"/>
  <c r="BP44" i="10" s="1"/>
  <c r="BR44" i="10" a="1"/>
  <c r="BR44" i="10" s="1"/>
  <c r="BT44" i="10" a="1"/>
  <c r="BT44" i="10" s="1"/>
  <c r="BV44" i="10" a="1"/>
  <c r="BV44" i="10" s="1"/>
  <c r="BX44" i="10" a="1"/>
  <c r="BX44" i="10" s="1"/>
  <c r="BZ44" i="10" a="1"/>
  <c r="BZ44" i="10" s="1"/>
  <c r="CB44" i="10" a="1"/>
  <c r="CB44" i="10" s="1"/>
  <c r="CD44" i="10" a="1"/>
  <c r="CD44" i="10" s="1"/>
  <c r="CF44" i="10" a="1"/>
  <c r="CF44" i="10" s="1"/>
  <c r="CH44" i="10" a="1"/>
  <c r="CH44" i="10" s="1"/>
  <c r="AL45" i="10" a="1"/>
  <c r="AL45" i="10" s="1"/>
  <c r="AN45" i="10" a="1"/>
  <c r="AN45" i="10" s="1"/>
  <c r="AP45" i="10" a="1"/>
  <c r="AP45" i="10" s="1"/>
  <c r="AR45" i="10" a="1"/>
  <c r="AR45" i="10" s="1"/>
  <c r="AT45" i="10" a="1"/>
  <c r="AT45" i="10" s="1"/>
  <c r="AV45" i="10" a="1"/>
  <c r="AV45" i="10" s="1"/>
  <c r="AX45" i="10" a="1"/>
  <c r="AX45" i="10" s="1"/>
  <c r="AZ45" i="10" a="1"/>
  <c r="AZ45" i="10" s="1"/>
  <c r="BB45" i="10" a="1"/>
  <c r="BB45" i="10" s="1"/>
  <c r="BD45" i="10" a="1"/>
  <c r="BD45" i="10" s="1"/>
  <c r="BF45" i="10" a="1"/>
  <c r="BF45" i="10" s="1"/>
  <c r="BH45" i="10" a="1"/>
  <c r="BH45" i="10" s="1"/>
  <c r="BJ45" i="10" a="1"/>
  <c r="BJ45" i="10" s="1"/>
  <c r="BL45" i="10" a="1"/>
  <c r="BL45" i="10" s="1"/>
  <c r="BN45" i="10" a="1"/>
  <c r="BN45" i="10" s="1"/>
  <c r="BP45" i="10" a="1"/>
  <c r="BP45" i="10" s="1"/>
  <c r="BR45" i="10" a="1"/>
  <c r="BR45" i="10" s="1"/>
  <c r="BT45" i="10" a="1"/>
  <c r="BT45" i="10" s="1"/>
  <c r="BV45" i="10" a="1"/>
  <c r="BV45" i="10" s="1"/>
  <c r="BX45" i="10" a="1"/>
  <c r="BX45" i="10" s="1"/>
  <c r="BZ45" i="10" a="1"/>
  <c r="BZ45" i="10" s="1"/>
  <c r="CB45" i="10" a="1"/>
  <c r="CB45" i="10" s="1"/>
  <c r="CD45" i="10" a="1"/>
  <c r="CD45" i="10" s="1"/>
  <c r="CF45" i="10" a="1"/>
  <c r="CF45" i="10" s="1"/>
  <c r="CH45" i="10" a="1"/>
  <c r="CH45" i="10" s="1"/>
  <c r="AL46" i="10" a="1"/>
  <c r="AL46" i="10" s="1"/>
  <c r="AN46" i="10" a="1"/>
  <c r="AN46" i="10" s="1"/>
  <c r="AP46" i="10" a="1"/>
  <c r="AP46" i="10" s="1"/>
  <c r="AR46" i="10" a="1"/>
  <c r="AR46" i="10" s="1"/>
  <c r="AT46" i="10" a="1"/>
  <c r="AT46" i="10" s="1"/>
  <c r="AV46" i="10" a="1"/>
  <c r="AV46" i="10" s="1"/>
  <c r="AX46" i="10" a="1"/>
  <c r="AX46" i="10" s="1"/>
  <c r="AZ46" i="10" a="1"/>
  <c r="AZ46" i="10" s="1"/>
  <c r="BB46" i="10" a="1"/>
  <c r="BB46" i="10" s="1"/>
  <c r="BD46" i="10" a="1"/>
  <c r="BD46" i="10" s="1"/>
  <c r="BF46" i="10" a="1"/>
  <c r="BF46" i="10" s="1"/>
  <c r="BH46" i="10" a="1"/>
  <c r="BH46" i="10" s="1"/>
  <c r="BJ46" i="10" a="1"/>
  <c r="BJ46" i="10" s="1"/>
  <c r="BL46" i="10" a="1"/>
  <c r="BL46" i="10" s="1"/>
  <c r="BN46" i="10" a="1"/>
  <c r="BN46" i="10" s="1"/>
  <c r="BP46" i="10" a="1"/>
  <c r="BP46" i="10" s="1"/>
  <c r="BR46" i="10" a="1"/>
  <c r="BR46" i="10" s="1"/>
  <c r="BT46" i="10" a="1"/>
  <c r="BT46" i="10" s="1"/>
  <c r="BV46" i="10" a="1"/>
  <c r="BV46" i="10" s="1"/>
  <c r="BX46" i="10" a="1"/>
  <c r="BX46" i="10" s="1"/>
  <c r="BZ46" i="10" a="1"/>
  <c r="BZ46" i="10" s="1"/>
  <c r="CB46" i="10" a="1"/>
  <c r="CB46" i="10" s="1"/>
  <c r="CD46" i="10" a="1"/>
  <c r="CD46" i="10" s="1"/>
  <c r="CF46" i="10" a="1"/>
  <c r="CF46" i="10" s="1"/>
  <c r="CH46" i="10" a="1"/>
  <c r="CH46" i="10" s="1"/>
  <c r="AL47" i="10" a="1"/>
  <c r="AL47" i="10" s="1"/>
  <c r="AN47" i="10" a="1"/>
  <c r="AN47" i="10" s="1"/>
  <c r="AP47" i="10" a="1"/>
  <c r="AP47" i="10" s="1"/>
  <c r="AR47" i="10" a="1"/>
  <c r="AR47" i="10" s="1"/>
  <c r="AT47" i="10" a="1"/>
  <c r="AT47" i="10" s="1"/>
  <c r="AV47" i="10" a="1"/>
  <c r="AV47" i="10" s="1"/>
  <c r="AX47" i="10" a="1"/>
  <c r="AX47" i="10" s="1"/>
  <c r="AZ47" i="10" a="1"/>
  <c r="AZ47" i="10" s="1"/>
  <c r="BB47" i="10" a="1"/>
  <c r="BB47" i="10" s="1"/>
  <c r="BD47" i="10" a="1"/>
  <c r="BD47" i="10" s="1"/>
  <c r="BF47" i="10" a="1"/>
  <c r="BF47" i="10" s="1"/>
  <c r="BH47" i="10" a="1"/>
  <c r="BH47" i="10" s="1"/>
  <c r="BJ47" i="10" a="1"/>
  <c r="BJ47" i="10" s="1"/>
  <c r="BL47" i="10" a="1"/>
  <c r="BL47" i="10" s="1"/>
  <c r="BN47" i="10" a="1"/>
  <c r="BN47" i="10" s="1"/>
  <c r="BP47" i="10" a="1"/>
  <c r="BP47" i="10" s="1"/>
  <c r="BR47" i="10" a="1"/>
  <c r="BR47" i="10" s="1"/>
  <c r="BT47" i="10" a="1"/>
  <c r="BT47" i="10" s="1"/>
  <c r="BV47" i="10" a="1"/>
  <c r="BV47" i="10" s="1"/>
  <c r="BX47" i="10" a="1"/>
  <c r="BX47" i="10" s="1"/>
  <c r="BZ47" i="10" a="1"/>
  <c r="BZ47" i="10" s="1"/>
  <c r="CB47" i="10" a="1"/>
  <c r="CB47" i="10" s="1"/>
  <c r="CD47" i="10" a="1"/>
  <c r="CD47" i="10" s="1"/>
  <c r="CF47" i="10" a="1"/>
  <c r="CF47" i="10" s="1"/>
  <c r="CH47" i="10" a="1"/>
  <c r="CH47" i="10" s="1"/>
  <c r="AL48" i="10" a="1"/>
  <c r="AL48" i="10" s="1"/>
  <c r="AN48" i="10" a="1"/>
  <c r="AN48" i="10" s="1"/>
  <c r="AP48" i="10" a="1"/>
  <c r="AP48" i="10" s="1"/>
  <c r="AR48" i="10" a="1"/>
  <c r="AR48" i="10" s="1"/>
  <c r="AT48" i="10" a="1"/>
  <c r="AT48" i="10" s="1"/>
  <c r="AV48" i="10" a="1"/>
  <c r="AV48" i="10" s="1"/>
  <c r="AX48" i="10" a="1"/>
  <c r="AX48" i="10" s="1"/>
  <c r="AZ48" i="10" a="1"/>
  <c r="AZ48" i="10" s="1"/>
  <c r="BB48" i="10" a="1"/>
  <c r="BB48" i="10" s="1"/>
  <c r="BD48" i="10" a="1"/>
  <c r="BD48" i="10" s="1"/>
  <c r="BF48" i="10" a="1"/>
  <c r="BF48" i="10" s="1"/>
  <c r="BH48" i="10" a="1"/>
  <c r="BH48" i="10" s="1"/>
  <c r="BJ48" i="10" a="1"/>
  <c r="BJ48" i="10" s="1"/>
  <c r="BL48" i="10" a="1"/>
  <c r="BL48" i="10" s="1"/>
  <c r="BN48" i="10" a="1"/>
  <c r="BN48" i="10" s="1"/>
  <c r="BP48" i="10" a="1"/>
  <c r="BP48" i="10" s="1"/>
  <c r="BR48" i="10" a="1"/>
  <c r="BR48" i="10" s="1"/>
  <c r="BT48" i="10" a="1"/>
  <c r="BT48" i="10" s="1"/>
  <c r="BV48" i="10" a="1"/>
  <c r="BV48" i="10" s="1"/>
  <c r="BX48" i="10" a="1"/>
  <c r="BX48" i="10" s="1"/>
  <c r="BZ48" i="10" a="1"/>
  <c r="BZ48" i="10" s="1"/>
  <c r="CB48" i="10" a="1"/>
  <c r="CB48" i="10" s="1"/>
  <c r="CD48" i="10" a="1"/>
  <c r="CD48" i="10" s="1"/>
  <c r="CF48" i="10" a="1"/>
  <c r="CF48" i="10" s="1"/>
  <c r="CH48" i="10" a="1"/>
  <c r="CH48" i="10" s="1"/>
  <c r="AL49" i="10" a="1"/>
  <c r="AL49" i="10" s="1"/>
  <c r="AN49" i="10" a="1"/>
  <c r="AN49" i="10" s="1"/>
  <c r="AP49" i="10" a="1"/>
  <c r="AP49" i="10" s="1"/>
  <c r="AR49" i="10" a="1"/>
  <c r="AR49" i="10" s="1"/>
  <c r="AT49" i="10" a="1"/>
  <c r="AT49" i="10" s="1"/>
  <c r="AV49" i="10" a="1"/>
  <c r="AV49" i="10" s="1"/>
  <c r="AX49" i="10" a="1"/>
  <c r="AX49" i="10" s="1"/>
  <c r="AZ49" i="10" a="1"/>
  <c r="AZ49" i="10" s="1"/>
  <c r="BB49" i="10" a="1"/>
  <c r="BB49" i="10" s="1"/>
  <c r="BD49" i="10" a="1"/>
  <c r="BD49" i="10" s="1"/>
  <c r="BF49" i="10" a="1"/>
  <c r="BF49" i="10" s="1"/>
  <c r="BH49" i="10" a="1"/>
  <c r="BH49" i="10" s="1"/>
  <c r="BJ49" i="10" a="1"/>
  <c r="BJ49" i="10" s="1"/>
  <c r="BL49" i="10" a="1"/>
  <c r="BL49" i="10" s="1"/>
  <c r="BN49" i="10" a="1"/>
  <c r="BN49" i="10" s="1"/>
  <c r="BP49" i="10" a="1"/>
  <c r="BP49" i="10" s="1"/>
  <c r="BR49" i="10" a="1"/>
  <c r="BR49" i="10" s="1"/>
  <c r="BT49" i="10" a="1"/>
  <c r="BT49" i="10" s="1"/>
  <c r="BV49" i="10" a="1"/>
  <c r="BV49" i="10" s="1"/>
  <c r="BX49" i="10" a="1"/>
  <c r="BX49" i="10" s="1"/>
  <c r="BZ49" i="10" a="1"/>
  <c r="BZ49" i="10" s="1"/>
  <c r="CB49" i="10" a="1"/>
  <c r="CB49" i="10" s="1"/>
  <c r="CD49" i="10" a="1"/>
  <c r="CD49" i="10" s="1"/>
  <c r="CF49" i="10" a="1"/>
  <c r="CF49" i="10" s="1"/>
  <c r="CH49" i="10" a="1"/>
  <c r="CH49" i="10" s="1"/>
  <c r="AL50" i="10" a="1"/>
  <c r="AL50" i="10" s="1"/>
  <c r="AN50" i="10" a="1"/>
  <c r="AN50" i="10" s="1"/>
  <c r="AP50" i="10" a="1"/>
  <c r="AP50" i="10" s="1"/>
  <c r="AR50" i="10" a="1"/>
  <c r="AR50" i="10" s="1"/>
  <c r="AT50" i="10" a="1"/>
  <c r="AT50" i="10" s="1"/>
  <c r="AV50" i="10" a="1"/>
  <c r="AV50" i="10" s="1"/>
  <c r="AX50" i="10" a="1"/>
  <c r="AX50" i="10" s="1"/>
  <c r="AZ50" i="10" a="1"/>
  <c r="AZ50" i="10" s="1"/>
  <c r="BB50" i="10" a="1"/>
  <c r="BB50" i="10" s="1"/>
  <c r="BD50" i="10" a="1"/>
  <c r="BD50" i="10" s="1"/>
  <c r="BF50" i="10" a="1"/>
  <c r="BF50" i="10" s="1"/>
  <c r="BH50" i="10" a="1"/>
  <c r="BH50" i="10" s="1"/>
  <c r="BJ50" i="10" a="1"/>
  <c r="BJ50" i="10" s="1"/>
  <c r="BL50" i="10" a="1"/>
  <c r="BL50" i="10" s="1"/>
  <c r="BN50" i="10" a="1"/>
  <c r="BN50" i="10" s="1"/>
  <c r="BP50" i="10" a="1"/>
  <c r="BP50" i="10" s="1"/>
  <c r="BR50" i="10" a="1"/>
  <c r="BR50" i="10" s="1"/>
  <c r="BT50" i="10" a="1"/>
  <c r="BT50" i="10" s="1"/>
  <c r="BV50" i="10" a="1"/>
  <c r="BV50" i="10" s="1"/>
  <c r="BX50" i="10" a="1"/>
  <c r="BX50" i="10" s="1"/>
  <c r="BZ50" i="10" a="1"/>
  <c r="BZ50" i="10" s="1"/>
  <c r="CB50" i="10" a="1"/>
  <c r="CB50" i="10" s="1"/>
  <c r="CD50" i="10" a="1"/>
  <c r="CD50" i="10" s="1"/>
  <c r="CF50" i="10" a="1"/>
  <c r="CF50" i="10" s="1"/>
  <c r="CH50" i="10" a="1"/>
  <c r="CH50" i="10" s="1"/>
  <c r="AL51" i="10" a="1"/>
  <c r="AL51" i="10" s="1"/>
  <c r="AN51" i="10" a="1"/>
  <c r="AN51" i="10" s="1"/>
  <c r="AP51" i="10" a="1"/>
  <c r="AP51" i="10" s="1"/>
  <c r="AR51" i="10" a="1"/>
  <c r="AR51" i="10" s="1"/>
  <c r="AT51" i="10" a="1"/>
  <c r="AT51" i="10" s="1"/>
  <c r="AV51" i="10" a="1"/>
  <c r="AV51" i="10" s="1"/>
  <c r="AX51" i="10" a="1"/>
  <c r="AX51" i="10" s="1"/>
  <c r="AZ51" i="10" a="1"/>
  <c r="AZ51" i="10" s="1"/>
  <c r="BB51" i="10" a="1"/>
  <c r="BB51" i="10" s="1"/>
  <c r="BD51" i="10" a="1"/>
  <c r="BD51" i="10" s="1"/>
  <c r="BF51" i="10" a="1"/>
  <c r="BF51" i="10" s="1"/>
  <c r="BH51" i="10" a="1"/>
  <c r="BH51" i="10" s="1"/>
  <c r="BJ51" i="10" a="1"/>
  <c r="BJ51" i="10" s="1"/>
  <c r="BL51" i="10" a="1"/>
  <c r="BL51" i="10" s="1"/>
  <c r="BN51" i="10" a="1"/>
  <c r="BN51" i="10" s="1"/>
  <c r="BP51" i="10" a="1"/>
  <c r="BP51" i="10" s="1"/>
  <c r="BR51" i="10" a="1"/>
  <c r="BR51" i="10" s="1"/>
  <c r="BT51" i="10" a="1"/>
  <c r="BT51" i="10" s="1"/>
  <c r="BV51" i="10" a="1"/>
  <c r="BV51" i="10" s="1"/>
  <c r="BX51" i="10" a="1"/>
  <c r="BX51" i="10" s="1"/>
  <c r="BZ51" i="10" a="1"/>
  <c r="BZ51" i="10" s="1"/>
  <c r="CB51" i="10" a="1"/>
  <c r="CB51" i="10" s="1"/>
  <c r="CD51" i="10" a="1"/>
  <c r="CD51" i="10" s="1"/>
  <c r="CF51" i="10" a="1"/>
  <c r="CF51" i="10" s="1"/>
  <c r="CH51" i="10" a="1"/>
  <c r="CH51" i="10" s="1"/>
  <c r="AL52" i="10" a="1"/>
  <c r="AL52" i="10" s="1"/>
  <c r="AN52" i="10" a="1"/>
  <c r="AN52" i="10" s="1"/>
  <c r="AP52" i="10" a="1"/>
  <c r="AP52" i="10" s="1"/>
  <c r="AR52" i="10" a="1"/>
  <c r="AR52" i="10" s="1"/>
  <c r="AT52" i="10" a="1"/>
  <c r="AT52" i="10" s="1"/>
  <c r="AV52" i="10" a="1"/>
  <c r="AV52" i="10" s="1"/>
  <c r="AX52" i="10" a="1"/>
  <c r="AX52" i="10" s="1"/>
  <c r="AZ52" i="10" a="1"/>
  <c r="AZ52" i="10" s="1"/>
  <c r="BB52" i="10" a="1"/>
  <c r="BB52" i="10" s="1"/>
  <c r="BD52" i="10" a="1"/>
  <c r="BD52" i="10" s="1"/>
  <c r="BF52" i="10" a="1"/>
  <c r="BF52" i="10" s="1"/>
  <c r="BH52" i="10" a="1"/>
  <c r="BH52" i="10" s="1"/>
  <c r="BJ52" i="10" a="1"/>
  <c r="BJ52" i="10" s="1"/>
  <c r="BL52" i="10" a="1"/>
  <c r="BL52" i="10" s="1"/>
  <c r="BN52" i="10" a="1"/>
  <c r="BN52" i="10" s="1"/>
  <c r="BP52" i="10" a="1"/>
  <c r="BP52" i="10" s="1"/>
  <c r="BR52" i="10" a="1"/>
  <c r="BR52" i="10" s="1"/>
  <c r="BT52" i="10" a="1"/>
  <c r="BT52" i="10" s="1"/>
  <c r="BV52" i="10" a="1"/>
  <c r="BV52" i="10" s="1"/>
  <c r="BX52" i="10" a="1"/>
  <c r="BX52" i="10" s="1"/>
  <c r="BZ52" i="10" a="1"/>
  <c r="BZ52" i="10" s="1"/>
  <c r="CB52" i="10" a="1"/>
  <c r="CB52" i="10" s="1"/>
  <c r="CD52" i="10" a="1"/>
  <c r="CD52" i="10" s="1"/>
  <c r="CF52" i="10" a="1"/>
  <c r="CF52" i="10" s="1"/>
  <c r="CH52" i="10" a="1"/>
  <c r="CH52" i="10" s="1"/>
  <c r="AL53" i="10" a="1"/>
  <c r="AL53" i="10" s="1"/>
  <c r="AN53" i="10" a="1"/>
  <c r="AN53" i="10" s="1"/>
  <c r="AP53" i="10" a="1"/>
  <c r="AP53" i="10" s="1"/>
  <c r="AR53" i="10" a="1"/>
  <c r="AR53" i="10" s="1"/>
  <c r="AT53" i="10" a="1"/>
  <c r="AT53" i="10" s="1"/>
  <c r="AV53" i="10" a="1"/>
  <c r="AV53" i="10" s="1"/>
  <c r="AX53" i="10" a="1"/>
  <c r="AX53" i="10" s="1"/>
  <c r="AZ53" i="10" a="1"/>
  <c r="AZ53" i="10" s="1"/>
  <c r="BB53" i="10" a="1"/>
  <c r="BB53" i="10" s="1"/>
  <c r="BD53" i="10" a="1"/>
  <c r="BD53" i="10" s="1"/>
  <c r="BF53" i="10" a="1"/>
  <c r="BF53" i="10" s="1"/>
  <c r="BH53" i="10" a="1"/>
  <c r="BH53" i="10" s="1"/>
  <c r="BJ53" i="10" a="1"/>
  <c r="BJ53" i="10" s="1"/>
  <c r="BL53" i="10" a="1"/>
  <c r="BL53" i="10" s="1"/>
  <c r="BN53" i="10" a="1"/>
  <c r="BN53" i="10" s="1"/>
  <c r="BP53" i="10" a="1"/>
  <c r="BP53" i="10" s="1"/>
  <c r="BR53" i="10" a="1"/>
  <c r="BR53" i="10" s="1"/>
  <c r="BT53" i="10" a="1"/>
  <c r="BT53" i="10" s="1"/>
  <c r="BV53" i="10" a="1"/>
  <c r="BV53" i="10" s="1"/>
  <c r="BX53" i="10" a="1"/>
  <c r="BX53" i="10" s="1"/>
  <c r="BZ53" i="10" a="1"/>
  <c r="BZ53" i="10" s="1"/>
  <c r="CB53" i="10" a="1"/>
  <c r="CB53" i="10" s="1"/>
  <c r="CD53" i="10" a="1"/>
  <c r="CD53" i="10" s="1"/>
  <c r="CF53" i="10" a="1"/>
  <c r="CF53" i="10" s="1"/>
  <c r="CH53" i="10" a="1"/>
  <c r="CH53" i="10" s="1"/>
  <c r="AL54" i="10" a="1"/>
  <c r="AL54" i="10" s="1"/>
  <c r="AN54" i="10" a="1"/>
  <c r="AN54" i="10" s="1"/>
  <c r="AP54" i="10" a="1"/>
  <c r="AP54" i="10" s="1"/>
  <c r="AR54" i="10" a="1"/>
  <c r="AR54" i="10" s="1"/>
  <c r="AT54" i="10" a="1"/>
  <c r="AT54" i="10" s="1"/>
  <c r="AV54" i="10" a="1"/>
  <c r="AV54" i="10" s="1"/>
  <c r="AX54" i="10" a="1"/>
  <c r="AX54" i="10" s="1"/>
  <c r="AZ54" i="10" a="1"/>
  <c r="AZ54" i="10" s="1"/>
  <c r="BB54" i="10" a="1"/>
  <c r="BB54" i="10" s="1"/>
  <c r="BD54" i="10" a="1"/>
  <c r="BD54" i="10" s="1"/>
  <c r="BF54" i="10" a="1"/>
  <c r="BF54" i="10" s="1"/>
  <c r="BH54" i="10" a="1"/>
  <c r="BH54" i="10" s="1"/>
  <c r="BJ54" i="10" a="1"/>
  <c r="BJ54" i="10" s="1"/>
  <c r="BL54" i="10" a="1"/>
  <c r="BL54" i="10" s="1"/>
  <c r="BN54" i="10" a="1"/>
  <c r="BN54" i="10" s="1"/>
  <c r="BP54" i="10" a="1"/>
  <c r="BP54" i="10" s="1"/>
  <c r="BR54" i="10" a="1"/>
  <c r="BR54" i="10" s="1"/>
  <c r="BT54" i="10" a="1"/>
  <c r="BT54" i="10" s="1"/>
  <c r="BV54" i="10" a="1"/>
  <c r="BV54" i="10" s="1"/>
  <c r="BX54" i="10" a="1"/>
  <c r="BX54" i="10" s="1"/>
  <c r="BZ54" i="10" a="1"/>
  <c r="BZ54" i="10" s="1"/>
  <c r="CB54" i="10" a="1"/>
  <c r="CB54" i="10" s="1"/>
  <c r="CD54" i="10" a="1"/>
  <c r="CD54" i="10" s="1"/>
  <c r="CF54" i="10" a="1"/>
  <c r="CF54" i="10" s="1"/>
  <c r="CH54" i="10" a="1"/>
  <c r="CH54" i="10" s="1"/>
  <c r="AL55" i="10" a="1"/>
  <c r="AL55" i="10" s="1"/>
  <c r="AN55" i="10" a="1"/>
  <c r="AN55" i="10" s="1"/>
  <c r="AP55" i="10" a="1"/>
  <c r="AP55" i="10" s="1"/>
  <c r="AR55" i="10" a="1"/>
  <c r="AR55" i="10" s="1"/>
  <c r="AT55" i="10" a="1"/>
  <c r="AT55" i="10" s="1"/>
  <c r="AV55" i="10" a="1"/>
  <c r="AV55" i="10" s="1"/>
  <c r="AX55" i="10" a="1"/>
  <c r="AX55" i="10" s="1"/>
  <c r="AZ55" i="10" a="1"/>
  <c r="AZ55" i="10" s="1"/>
  <c r="BB55" i="10" a="1"/>
  <c r="BB55" i="10" s="1"/>
  <c r="BD55" i="10" a="1"/>
  <c r="BD55" i="10" s="1"/>
  <c r="BF55" i="10" a="1"/>
  <c r="BF55" i="10" s="1"/>
  <c r="BH55" i="10" a="1"/>
  <c r="BH55" i="10" s="1"/>
  <c r="BJ55" i="10" a="1"/>
  <c r="BJ55" i="10" s="1"/>
  <c r="BL55" i="10" a="1"/>
  <c r="BL55" i="10" s="1"/>
  <c r="BN55" i="10" a="1"/>
  <c r="BN55" i="10" s="1"/>
  <c r="BP55" i="10" a="1"/>
  <c r="BP55" i="10" s="1"/>
  <c r="BR55" i="10" a="1"/>
  <c r="BR55" i="10" s="1"/>
  <c r="BT55" i="10" a="1"/>
  <c r="BT55" i="10" s="1"/>
  <c r="BV55" i="10" a="1"/>
  <c r="BV55" i="10" s="1"/>
  <c r="BX55" i="10" a="1"/>
  <c r="BX55" i="10" s="1"/>
  <c r="BZ55" i="10" a="1"/>
  <c r="BZ55" i="10" s="1"/>
  <c r="CB55" i="10" a="1"/>
  <c r="CB55" i="10" s="1"/>
  <c r="CD55" i="10" a="1"/>
  <c r="CD55" i="10" s="1"/>
  <c r="CF55" i="10" a="1"/>
  <c r="CF55" i="10" s="1"/>
  <c r="CH55" i="10" a="1"/>
  <c r="CH55" i="10" s="1"/>
  <c r="AL56" i="10" a="1"/>
  <c r="AL56" i="10" s="1"/>
  <c r="AN56" i="10" a="1"/>
  <c r="AN56" i="10" s="1"/>
  <c r="AP56" i="10" a="1"/>
  <c r="AP56" i="10" s="1"/>
  <c r="AR56" i="10" a="1"/>
  <c r="AR56" i="10" s="1"/>
  <c r="AT56" i="10" a="1"/>
  <c r="AT56" i="10" s="1"/>
  <c r="AV56" i="10" a="1"/>
  <c r="AV56" i="10" s="1"/>
  <c r="AX56" i="10" a="1"/>
  <c r="AX56" i="10" s="1"/>
  <c r="AZ56" i="10" a="1"/>
  <c r="AZ56" i="10" s="1"/>
  <c r="BB56" i="10" a="1"/>
  <c r="BB56" i="10" s="1"/>
  <c r="BD56" i="10" a="1"/>
  <c r="BD56" i="10" s="1"/>
  <c r="BF56" i="10" a="1"/>
  <c r="BF56" i="10" s="1"/>
  <c r="BH56" i="10" a="1"/>
  <c r="BH56" i="10" s="1"/>
  <c r="BJ56" i="10" a="1"/>
  <c r="BJ56" i="10" s="1"/>
  <c r="BL56" i="10" a="1"/>
  <c r="BL56" i="10" s="1"/>
  <c r="BN56" i="10" a="1"/>
  <c r="BN56" i="10" s="1"/>
  <c r="BP56" i="10" a="1"/>
  <c r="BP56" i="10" s="1"/>
  <c r="BR56" i="10" a="1"/>
  <c r="BR56" i="10" s="1"/>
  <c r="BT56" i="10" a="1"/>
  <c r="BT56" i="10" s="1"/>
  <c r="BV56" i="10" a="1"/>
  <c r="BV56" i="10" s="1"/>
  <c r="BX56" i="10" a="1"/>
  <c r="BX56" i="10" s="1"/>
  <c r="BZ56" i="10" a="1"/>
  <c r="BZ56" i="10" s="1"/>
  <c r="CB56" i="10" a="1"/>
  <c r="CB56" i="10" s="1"/>
  <c r="CD56" i="10" a="1"/>
  <c r="CD56" i="10" s="1"/>
  <c r="CF56" i="10" a="1"/>
  <c r="CF56" i="10" s="1"/>
  <c r="CH56" i="10" a="1"/>
  <c r="CH56" i="10" s="1"/>
  <c r="AL57" i="10" a="1"/>
  <c r="AL57" i="10" s="1"/>
  <c r="AN57" i="10" a="1"/>
  <c r="AN57" i="10" s="1"/>
  <c r="AP57" i="10" a="1"/>
  <c r="AP57" i="10" s="1"/>
  <c r="AR57" i="10" a="1"/>
  <c r="AR57" i="10" s="1"/>
  <c r="AT57" i="10" a="1"/>
  <c r="AT57" i="10" s="1"/>
  <c r="AV57" i="10" a="1"/>
  <c r="AV57" i="10" s="1"/>
  <c r="AX57" i="10" a="1"/>
  <c r="AX57" i="10" s="1"/>
  <c r="AZ57" i="10" a="1"/>
  <c r="AZ57" i="10" s="1"/>
  <c r="BB57" i="10" a="1"/>
  <c r="BB57" i="10" s="1"/>
  <c r="BD57" i="10" a="1"/>
  <c r="BD57" i="10" s="1"/>
  <c r="BF57" i="10" a="1"/>
  <c r="BF57" i="10" s="1"/>
  <c r="BH57" i="10" a="1"/>
  <c r="BH57" i="10" s="1"/>
  <c r="BJ57" i="10" a="1"/>
  <c r="BJ57" i="10" s="1"/>
  <c r="BL57" i="10" a="1"/>
  <c r="BL57" i="10" s="1"/>
  <c r="BN57" i="10" a="1"/>
  <c r="BN57" i="10" s="1"/>
  <c r="BP57" i="10" a="1"/>
  <c r="BP57" i="10" s="1"/>
  <c r="BR57" i="10" a="1"/>
  <c r="BR57" i="10" s="1"/>
  <c r="BT57" i="10" a="1"/>
  <c r="BT57" i="10" s="1"/>
  <c r="BV57" i="10" a="1"/>
  <c r="BV57" i="10" s="1"/>
  <c r="BX57" i="10" a="1"/>
  <c r="BX57" i="10" s="1"/>
  <c r="BZ57" i="10" a="1"/>
  <c r="BZ57" i="10" s="1"/>
  <c r="CB57" i="10" a="1"/>
  <c r="CB57" i="10" s="1"/>
  <c r="CD57" i="10" a="1"/>
  <c r="CD57" i="10" s="1"/>
  <c r="CF57" i="10" a="1"/>
  <c r="CF57" i="10" s="1"/>
  <c r="CH57" i="10" a="1"/>
  <c r="CH57" i="10" s="1"/>
  <c r="AL58" i="10" a="1"/>
  <c r="AL58" i="10" s="1"/>
  <c r="AN58" i="10" a="1"/>
  <c r="AN58" i="10" s="1"/>
  <c r="AP58" i="10" a="1"/>
  <c r="AP58" i="10" s="1"/>
  <c r="AR58" i="10" a="1"/>
  <c r="AR58" i="10" s="1"/>
  <c r="AT58" i="10" a="1"/>
  <c r="AT58" i="10" s="1"/>
  <c r="AV58" i="10" a="1"/>
  <c r="AV58" i="10" s="1"/>
  <c r="AX58" i="10" a="1"/>
  <c r="AX58" i="10" s="1"/>
  <c r="AZ58" i="10" a="1"/>
  <c r="AZ58" i="10" s="1"/>
  <c r="BB58" i="10" a="1"/>
  <c r="BB58" i="10" s="1"/>
  <c r="BD58" i="10" a="1"/>
  <c r="BD58" i="10" s="1"/>
  <c r="BF58" i="10" a="1"/>
  <c r="BF58" i="10" s="1"/>
  <c r="BH58" i="10" a="1"/>
  <c r="BH58" i="10" s="1"/>
  <c r="BJ58" i="10" a="1"/>
  <c r="BJ58" i="10" s="1"/>
  <c r="BL58" i="10" a="1"/>
  <c r="BL58" i="10" s="1"/>
  <c r="BN58" i="10" a="1"/>
  <c r="BN58" i="10" s="1"/>
  <c r="BP58" i="10" a="1"/>
  <c r="BP58" i="10" s="1"/>
  <c r="BR58" i="10" a="1"/>
  <c r="BR58" i="10" s="1"/>
  <c r="BT58" i="10" a="1"/>
  <c r="BT58" i="10" s="1"/>
  <c r="BV58" i="10" a="1"/>
  <c r="BV58" i="10" s="1"/>
  <c r="BX58" i="10" a="1"/>
  <c r="BX58" i="10" s="1"/>
  <c r="BZ58" i="10" a="1"/>
  <c r="BZ58" i="10" s="1"/>
  <c r="CB58" i="10" a="1"/>
  <c r="CB58" i="10" s="1"/>
  <c r="CD58" i="10" a="1"/>
  <c r="CD58" i="10" s="1"/>
  <c r="CF58" i="10" a="1"/>
  <c r="CF58" i="10" s="1"/>
  <c r="CH58" i="10" a="1"/>
  <c r="CH58" i="10" s="1"/>
  <c r="AL59" i="10" a="1"/>
  <c r="AL59" i="10" s="1"/>
  <c r="AN59" i="10" a="1"/>
  <c r="AN59" i="10" s="1"/>
  <c r="AP59" i="10" a="1"/>
  <c r="AP59" i="10" s="1"/>
  <c r="AR59" i="10" a="1"/>
  <c r="AR59" i="10" s="1"/>
  <c r="AT59" i="10" a="1"/>
  <c r="AT59" i="10" s="1"/>
  <c r="AV59" i="10" a="1"/>
  <c r="AV59" i="10" s="1"/>
  <c r="AX59" i="10" a="1"/>
  <c r="AX59" i="10" s="1"/>
  <c r="AZ59" i="10" a="1"/>
  <c r="AZ59" i="10" s="1"/>
  <c r="BB59" i="10" a="1"/>
  <c r="BB59" i="10" s="1"/>
  <c r="BD59" i="10" a="1"/>
  <c r="BD59" i="10" s="1"/>
  <c r="BF59" i="10" a="1"/>
  <c r="BF59" i="10" s="1"/>
  <c r="BH59" i="10" a="1"/>
  <c r="BH59" i="10" s="1"/>
  <c r="BJ59" i="10" a="1"/>
  <c r="BJ59" i="10" s="1"/>
  <c r="BL59" i="10" a="1"/>
  <c r="BL59" i="10" s="1"/>
  <c r="BN59" i="10" a="1"/>
  <c r="BN59" i="10" s="1"/>
  <c r="BP59" i="10" a="1"/>
  <c r="BP59" i="10" s="1"/>
  <c r="BR59" i="10" a="1"/>
  <c r="BR59" i="10" s="1"/>
  <c r="BT59" i="10" a="1"/>
  <c r="BT59" i="10" s="1"/>
  <c r="BV59" i="10" a="1"/>
  <c r="BV59" i="10" s="1"/>
  <c r="BX59" i="10" a="1"/>
  <c r="BX59" i="10" s="1"/>
  <c r="BZ59" i="10" a="1"/>
  <c r="BZ59" i="10" s="1"/>
  <c r="CB59" i="10" a="1"/>
  <c r="CB59" i="10" s="1"/>
  <c r="CD59" i="10" a="1"/>
  <c r="CD59" i="10" s="1"/>
  <c r="CF59" i="10" a="1"/>
  <c r="CF59" i="10" s="1"/>
  <c r="CH59" i="10" a="1"/>
  <c r="CH59" i="10" s="1"/>
  <c r="AL60" i="10" a="1"/>
  <c r="AL60" i="10" s="1"/>
  <c r="AN60" i="10" a="1"/>
  <c r="AN60" i="10" s="1"/>
  <c r="AP60" i="10" a="1"/>
  <c r="AP60" i="10" s="1"/>
  <c r="AR60" i="10" a="1"/>
  <c r="AR60" i="10" s="1"/>
  <c r="AT60" i="10" a="1"/>
  <c r="AT60" i="10" s="1"/>
  <c r="AV60" i="10" a="1"/>
  <c r="AV60" i="10" s="1"/>
  <c r="AX60" i="10" a="1"/>
  <c r="AX60" i="10" s="1"/>
  <c r="AZ60" i="10" a="1"/>
  <c r="AZ60" i="10" s="1"/>
  <c r="BB60" i="10" a="1"/>
  <c r="BB60" i="10" s="1"/>
  <c r="BD60" i="10" a="1"/>
  <c r="BD60" i="10" s="1"/>
  <c r="BF60" i="10" a="1"/>
  <c r="BF60" i="10" s="1"/>
  <c r="BH60" i="10" a="1"/>
  <c r="BH60" i="10" s="1"/>
  <c r="BJ60" i="10" a="1"/>
  <c r="BJ60" i="10" s="1"/>
  <c r="BL60" i="10" a="1"/>
  <c r="BL60" i="10" s="1"/>
  <c r="BN60" i="10" a="1"/>
  <c r="BN60" i="10" s="1"/>
  <c r="BP60" i="10" a="1"/>
  <c r="BP60" i="10" s="1"/>
  <c r="BR60" i="10" a="1"/>
  <c r="BR60" i="10" s="1"/>
  <c r="BT60" i="10" a="1"/>
  <c r="BT60" i="10" s="1"/>
  <c r="BV60" i="10" a="1"/>
  <c r="BV60" i="10" s="1"/>
  <c r="BX60" i="10" a="1"/>
  <c r="BX60" i="10" s="1"/>
  <c r="BZ60" i="10" a="1"/>
  <c r="BZ60" i="10" s="1"/>
  <c r="CB60" i="10" a="1"/>
  <c r="CB60" i="10" s="1"/>
  <c r="CD60" i="10" a="1"/>
  <c r="CD60" i="10" s="1"/>
  <c r="CF60" i="10" a="1"/>
  <c r="CF60" i="10" s="1"/>
  <c r="CH60" i="10" a="1"/>
  <c r="CH60" i="10" s="1"/>
  <c r="AL61" i="10" a="1"/>
  <c r="AL61" i="10" s="1"/>
  <c r="AN61" i="10" a="1"/>
  <c r="AN61" i="10" s="1"/>
  <c r="AP61" i="10" a="1"/>
  <c r="AP61" i="10" s="1"/>
  <c r="AR61" i="10" a="1"/>
  <c r="AR61" i="10" s="1"/>
  <c r="AT61" i="10" a="1"/>
  <c r="AT61" i="10" s="1"/>
  <c r="AV61" i="10" a="1"/>
  <c r="AV61" i="10" s="1"/>
  <c r="AX61" i="10" a="1"/>
  <c r="AX61" i="10" s="1"/>
  <c r="AZ61" i="10" a="1"/>
  <c r="AZ61" i="10" s="1"/>
  <c r="BB61" i="10" a="1"/>
  <c r="BB61" i="10" s="1"/>
  <c r="BD61" i="10" a="1"/>
  <c r="BD61" i="10" s="1"/>
  <c r="BF61" i="10" a="1"/>
  <c r="BF61" i="10" s="1"/>
  <c r="BH61" i="10" a="1"/>
  <c r="BH61" i="10" s="1"/>
  <c r="BJ61" i="10" a="1"/>
  <c r="BJ61" i="10" s="1"/>
  <c r="BL61" i="10" a="1"/>
  <c r="BL61" i="10" s="1"/>
  <c r="BN61" i="10" a="1"/>
  <c r="BN61" i="10" s="1"/>
  <c r="BP61" i="10" a="1"/>
  <c r="BP61" i="10" s="1"/>
  <c r="BR61" i="10" a="1"/>
  <c r="BR61" i="10" s="1"/>
  <c r="BT61" i="10" a="1"/>
  <c r="BT61" i="10" s="1"/>
  <c r="BV61" i="10" a="1"/>
  <c r="BV61" i="10" s="1"/>
  <c r="BX61" i="10" a="1"/>
  <c r="BX61" i="10" s="1"/>
  <c r="BZ61" i="10" a="1"/>
  <c r="BZ61" i="10" s="1"/>
  <c r="CB61" i="10" a="1"/>
  <c r="CB61" i="10" s="1"/>
  <c r="CD61" i="10" a="1"/>
  <c r="CD61" i="10" s="1"/>
  <c r="CF61" i="10" a="1"/>
  <c r="CF61" i="10" s="1"/>
  <c r="CH61" i="10" a="1"/>
  <c r="CH61" i="10" s="1"/>
  <c r="AL62" i="10" a="1"/>
  <c r="AL62" i="10" s="1"/>
  <c r="AN62" i="10" a="1"/>
  <c r="AN62" i="10" s="1"/>
  <c r="AP62" i="10" a="1"/>
  <c r="AP62" i="10" s="1"/>
  <c r="AR62" i="10" a="1"/>
  <c r="AR62" i="10" s="1"/>
  <c r="AT62" i="10" a="1"/>
  <c r="AT62" i="10" s="1"/>
  <c r="AV62" i="10" a="1"/>
  <c r="AV62" i="10" s="1"/>
  <c r="AX62" i="10" a="1"/>
  <c r="AX62" i="10" s="1"/>
  <c r="AZ62" i="10" a="1"/>
  <c r="AZ62" i="10" s="1"/>
  <c r="BB62" i="10" a="1"/>
  <c r="BB62" i="10" s="1"/>
  <c r="BD62" i="10" a="1"/>
  <c r="BD62" i="10" s="1"/>
  <c r="BF62" i="10" a="1"/>
  <c r="BF62" i="10" s="1"/>
  <c r="BH62" i="10" a="1"/>
  <c r="BH62" i="10" s="1"/>
  <c r="BJ62" i="10" a="1"/>
  <c r="BJ62" i="10" s="1"/>
  <c r="BL62" i="10" a="1"/>
  <c r="BL62" i="10" s="1"/>
  <c r="BN62" i="10" a="1"/>
  <c r="BN62" i="10" s="1"/>
  <c r="BP62" i="10" a="1"/>
  <c r="BP62" i="10" s="1"/>
  <c r="BR62" i="10" a="1"/>
  <c r="BR62" i="10" s="1"/>
  <c r="BT62" i="10" a="1"/>
  <c r="BT62" i="10" s="1"/>
  <c r="BV62" i="10" a="1"/>
  <c r="BV62" i="10" s="1"/>
  <c r="BX62" i="10" a="1"/>
  <c r="BX62" i="10" s="1"/>
  <c r="BZ62" i="10" a="1"/>
  <c r="BZ62" i="10" s="1"/>
  <c r="CB62" i="10" a="1"/>
  <c r="CB62" i="10" s="1"/>
  <c r="CD62" i="10" a="1"/>
  <c r="CD62" i="10" s="1"/>
  <c r="CF62" i="10" a="1"/>
  <c r="CF62" i="10" s="1"/>
  <c r="CH62" i="10" a="1"/>
  <c r="CH62" i="10" s="1"/>
  <c r="AL63" i="10" a="1"/>
  <c r="AL63" i="10" s="1"/>
  <c r="AN63" i="10" a="1"/>
  <c r="AN63" i="10" s="1"/>
  <c r="AP63" i="10" a="1"/>
  <c r="AP63" i="10" s="1"/>
  <c r="AR63" i="10" a="1"/>
  <c r="AR63" i="10" s="1"/>
  <c r="AT63" i="10" a="1"/>
  <c r="AT63" i="10" s="1"/>
  <c r="AV63" i="10" a="1"/>
  <c r="AV63" i="10" s="1"/>
  <c r="AX63" i="10" a="1"/>
  <c r="AX63" i="10" s="1"/>
  <c r="AZ63" i="10" a="1"/>
  <c r="AZ63" i="10" s="1"/>
  <c r="BB63" i="10" a="1"/>
  <c r="BB63" i="10" s="1"/>
  <c r="BD63" i="10" a="1"/>
  <c r="BD63" i="10" s="1"/>
  <c r="BF63" i="10" a="1"/>
  <c r="BF63" i="10" s="1"/>
  <c r="BH63" i="10" a="1"/>
  <c r="BH63" i="10" s="1"/>
  <c r="BJ63" i="10" a="1"/>
  <c r="BJ63" i="10" s="1"/>
  <c r="BL63" i="10" a="1"/>
  <c r="BL63" i="10" s="1"/>
  <c r="BN63" i="10" a="1"/>
  <c r="BN63" i="10" s="1"/>
  <c r="BP63" i="10" a="1"/>
  <c r="BP63" i="10" s="1"/>
  <c r="BR63" i="10" a="1"/>
  <c r="BR63" i="10" s="1"/>
  <c r="BT63" i="10" a="1"/>
  <c r="BT63" i="10" s="1"/>
  <c r="BV63" i="10" a="1"/>
  <c r="BV63" i="10" s="1"/>
  <c r="BX63" i="10" a="1"/>
  <c r="BX63" i="10" s="1"/>
  <c r="BZ63" i="10" a="1"/>
  <c r="BZ63" i="10" s="1"/>
  <c r="CB63" i="10" a="1"/>
  <c r="CB63" i="10" s="1"/>
  <c r="CD63" i="10" a="1"/>
  <c r="CD63" i="10" s="1"/>
  <c r="CF63" i="10" a="1"/>
  <c r="CF63" i="10" s="1"/>
  <c r="CH63" i="10" a="1"/>
  <c r="CH63" i="10" s="1"/>
  <c r="AL64" i="10" a="1"/>
  <c r="AL64" i="10" s="1"/>
  <c r="AN64" i="10" a="1"/>
  <c r="AN64" i="10" s="1"/>
  <c r="AP64" i="10" a="1"/>
  <c r="AP64" i="10" s="1"/>
  <c r="AR64" i="10" a="1"/>
  <c r="AR64" i="10" s="1"/>
  <c r="AT64" i="10" a="1"/>
  <c r="AT64" i="10" s="1"/>
  <c r="AV64" i="10" a="1"/>
  <c r="AV64" i="10" s="1"/>
  <c r="AX64" i="10" a="1"/>
  <c r="AX64" i="10" s="1"/>
  <c r="AZ64" i="10" a="1"/>
  <c r="AZ64" i="10" s="1"/>
  <c r="BB64" i="10" a="1"/>
  <c r="BB64" i="10" s="1"/>
  <c r="BD64" i="10" a="1"/>
  <c r="BD64" i="10" s="1"/>
  <c r="BF64" i="10" a="1"/>
  <c r="BF64" i="10" s="1"/>
  <c r="BH64" i="10" a="1"/>
  <c r="BH64" i="10" s="1"/>
  <c r="BJ64" i="10" a="1"/>
  <c r="BJ64" i="10" s="1"/>
  <c r="BL64" i="10" a="1"/>
  <c r="BL64" i="10" s="1"/>
  <c r="BN64" i="10" a="1"/>
  <c r="BN64" i="10" s="1"/>
  <c r="BP64" i="10" a="1"/>
  <c r="BP64" i="10" s="1"/>
  <c r="BR64" i="10" a="1"/>
  <c r="BR64" i="10" s="1"/>
  <c r="BT64" i="10" a="1"/>
  <c r="BT64" i="10" s="1"/>
  <c r="BV64" i="10" a="1"/>
  <c r="BV64" i="10" s="1"/>
  <c r="BX64" i="10" a="1"/>
  <c r="BX64" i="10" s="1"/>
  <c r="BZ64" i="10" a="1"/>
  <c r="BZ64" i="10" s="1"/>
  <c r="CB64" i="10" a="1"/>
  <c r="CB64" i="10" s="1"/>
  <c r="CD64" i="10" a="1"/>
  <c r="CD64" i="10" s="1"/>
  <c r="CF64" i="10" a="1"/>
  <c r="CF64" i="10" s="1"/>
  <c r="CH64" i="10" a="1"/>
  <c r="CH64" i="10" s="1"/>
  <c r="AL65" i="10" a="1"/>
  <c r="AL65" i="10" s="1"/>
  <c r="AN65" i="10" a="1"/>
  <c r="AN65" i="10" s="1"/>
  <c r="AP65" i="10" a="1"/>
  <c r="AP65" i="10" s="1"/>
  <c r="AR65" i="10" a="1"/>
  <c r="AR65" i="10" s="1"/>
  <c r="AT65" i="10" a="1"/>
  <c r="AT65" i="10" s="1"/>
  <c r="AV65" i="10" a="1"/>
  <c r="AV65" i="10" s="1"/>
  <c r="AX65" i="10" a="1"/>
  <c r="AX65" i="10" s="1"/>
  <c r="AZ65" i="10" a="1"/>
  <c r="AZ65" i="10" s="1"/>
  <c r="BB65" i="10" a="1"/>
  <c r="BB65" i="10" s="1"/>
  <c r="BD65" i="10" a="1"/>
  <c r="BD65" i="10" s="1"/>
  <c r="BF65" i="10" a="1"/>
  <c r="BF65" i="10" s="1"/>
  <c r="BH65" i="10" a="1"/>
  <c r="BH65" i="10" s="1"/>
  <c r="BJ65" i="10" a="1"/>
  <c r="BJ65" i="10" s="1"/>
  <c r="BL65" i="10" a="1"/>
  <c r="BL65" i="10" s="1"/>
  <c r="BN65" i="10" a="1"/>
  <c r="BN65" i="10" s="1"/>
  <c r="BP65" i="10" a="1"/>
  <c r="BP65" i="10" s="1"/>
  <c r="BR65" i="10" a="1"/>
  <c r="BR65" i="10" s="1"/>
  <c r="BT65" i="10" a="1"/>
  <c r="BT65" i="10" s="1"/>
  <c r="BV65" i="10" a="1"/>
  <c r="BV65" i="10" s="1"/>
  <c r="BX65" i="10" a="1"/>
  <c r="BX65" i="10" s="1"/>
  <c r="BZ65" i="10" a="1"/>
  <c r="BZ65" i="10" s="1"/>
  <c r="CB65" i="10" a="1"/>
  <c r="CB65" i="10" s="1"/>
  <c r="CD65" i="10" a="1"/>
  <c r="CD65" i="10" s="1"/>
  <c r="CF65" i="10" a="1"/>
  <c r="CF65" i="10" s="1"/>
  <c r="CH65" i="10" a="1"/>
  <c r="CH65" i="10" s="1"/>
  <c r="AL66" i="10" a="1"/>
  <c r="AL66" i="10" s="1"/>
  <c r="AN66" i="10" a="1"/>
  <c r="AN66" i="10" s="1"/>
  <c r="AP66" i="10" a="1"/>
  <c r="AP66" i="10" s="1"/>
  <c r="AR66" i="10" a="1"/>
  <c r="AR66" i="10" s="1"/>
  <c r="AT66" i="10" a="1"/>
  <c r="AT66" i="10" s="1"/>
  <c r="AV66" i="10" a="1"/>
  <c r="AV66" i="10" s="1"/>
  <c r="AX66" i="10" a="1"/>
  <c r="AX66" i="10" s="1"/>
  <c r="AZ66" i="10" a="1"/>
  <c r="AZ66" i="10" s="1"/>
  <c r="BB66" i="10" a="1"/>
  <c r="BB66" i="10" s="1"/>
  <c r="BD66" i="10" a="1"/>
  <c r="BD66" i="10" s="1"/>
  <c r="BF66" i="10" a="1"/>
  <c r="BF66" i="10" s="1"/>
  <c r="BH66" i="10" a="1"/>
  <c r="BH66" i="10" s="1"/>
  <c r="BJ66" i="10" a="1"/>
  <c r="BJ66" i="10" s="1"/>
  <c r="BL66" i="10" a="1"/>
  <c r="BL66" i="10" s="1"/>
  <c r="BN66" i="10" a="1"/>
  <c r="BN66" i="10" s="1"/>
  <c r="BP66" i="10" a="1"/>
  <c r="BP66" i="10" s="1"/>
  <c r="BR66" i="10" a="1"/>
  <c r="BR66" i="10" s="1"/>
  <c r="BT66" i="10" a="1"/>
  <c r="BT66" i="10" s="1"/>
  <c r="BV66" i="10" a="1"/>
  <c r="BV66" i="10" s="1"/>
  <c r="BX66" i="10" a="1"/>
  <c r="BX66" i="10" s="1"/>
  <c r="BZ66" i="10" a="1"/>
  <c r="BZ66" i="10" s="1"/>
  <c r="CB66" i="10" a="1"/>
  <c r="CB66" i="10" s="1"/>
  <c r="CD66" i="10" a="1"/>
  <c r="CD66" i="10" s="1"/>
  <c r="CF66" i="10" a="1"/>
  <c r="CF66" i="10" s="1"/>
  <c r="CH66" i="10" a="1"/>
  <c r="CH66" i="10" s="1"/>
  <c r="AL67" i="10" a="1"/>
  <c r="AL67" i="10" s="1"/>
  <c r="AN67" i="10" a="1"/>
  <c r="AN67" i="10" s="1"/>
  <c r="AP67" i="10" a="1"/>
  <c r="AP67" i="10" s="1"/>
  <c r="AR67" i="10" a="1"/>
  <c r="AR67" i="10" s="1"/>
  <c r="AT67" i="10" a="1"/>
  <c r="AT67" i="10" s="1"/>
  <c r="AV67" i="10" a="1"/>
  <c r="AV67" i="10" s="1"/>
  <c r="AX67" i="10" a="1"/>
  <c r="AX67" i="10" s="1"/>
  <c r="AZ67" i="10" a="1"/>
  <c r="AZ67" i="10" s="1"/>
  <c r="BB67" i="10" a="1"/>
  <c r="BB67" i="10" s="1"/>
  <c r="BD67" i="10" a="1"/>
  <c r="BD67" i="10" s="1"/>
  <c r="BF67" i="10" a="1"/>
  <c r="BF67" i="10" s="1"/>
  <c r="BH67" i="10" a="1"/>
  <c r="BH67" i="10" s="1"/>
  <c r="BJ67" i="10" a="1"/>
  <c r="BJ67" i="10" s="1"/>
  <c r="BL67" i="10" a="1"/>
  <c r="BL67" i="10" s="1"/>
  <c r="BN67" i="10" a="1"/>
  <c r="BN67" i="10" s="1"/>
  <c r="BP67" i="10" a="1"/>
  <c r="BP67" i="10" s="1"/>
  <c r="BR67" i="10" a="1"/>
  <c r="BR67" i="10" s="1"/>
  <c r="BT67" i="10" a="1"/>
  <c r="BT67" i="10" s="1"/>
  <c r="BV67" i="10" a="1"/>
  <c r="BV67" i="10" s="1"/>
  <c r="BX67" i="10" a="1"/>
  <c r="BX67" i="10" s="1"/>
  <c r="BZ67" i="10" a="1"/>
  <c r="BZ67" i="10" s="1"/>
  <c r="CB67" i="10" a="1"/>
  <c r="CB67" i="10" s="1"/>
  <c r="CD67" i="10" a="1"/>
  <c r="CD67" i="10" s="1"/>
  <c r="CF67" i="10" a="1"/>
  <c r="CF67" i="10" s="1"/>
  <c r="CH67" i="10" a="1"/>
  <c r="CH67" i="10" s="1"/>
  <c r="AL68" i="10" a="1"/>
  <c r="AL68" i="10" s="1"/>
  <c r="AN68" i="10" a="1"/>
  <c r="AN68" i="10" s="1"/>
  <c r="AP68" i="10" a="1"/>
  <c r="AP68" i="10" s="1"/>
  <c r="AR68" i="10" a="1"/>
  <c r="AR68" i="10" s="1"/>
  <c r="AT68" i="10" a="1"/>
  <c r="AT68" i="10" s="1"/>
  <c r="AV68" i="10" a="1"/>
  <c r="AV68" i="10" s="1"/>
  <c r="AX68" i="10" a="1"/>
  <c r="AX68" i="10" s="1"/>
  <c r="AZ68" i="10" a="1"/>
  <c r="AZ68" i="10" s="1"/>
  <c r="BB68" i="10" a="1"/>
  <c r="BB68" i="10" s="1"/>
  <c r="BD68" i="10" a="1"/>
  <c r="BD68" i="10" s="1"/>
  <c r="BF68" i="10" a="1"/>
  <c r="BF68" i="10" s="1"/>
  <c r="BH68" i="10" a="1"/>
  <c r="BH68" i="10" s="1"/>
  <c r="BJ68" i="10" a="1"/>
  <c r="BJ68" i="10" s="1"/>
  <c r="BL68" i="10" a="1"/>
  <c r="BL68" i="10" s="1"/>
  <c r="BN68" i="10" a="1"/>
  <c r="BN68" i="10" s="1"/>
  <c r="BP68" i="10" a="1"/>
  <c r="BP68" i="10" s="1"/>
  <c r="BR68" i="10" a="1"/>
  <c r="BR68" i="10" s="1"/>
  <c r="BT68" i="10" a="1"/>
  <c r="BT68" i="10" s="1"/>
  <c r="BV68" i="10" a="1"/>
  <c r="BV68" i="10" s="1"/>
  <c r="BX68" i="10" a="1"/>
  <c r="BX68" i="10" s="1"/>
  <c r="BZ68" i="10" a="1"/>
  <c r="BZ68" i="10" s="1"/>
  <c r="CB68" i="10" a="1"/>
  <c r="CB68" i="10" s="1"/>
  <c r="CD68" i="10" a="1"/>
  <c r="CD68" i="10" s="1"/>
  <c r="CF68" i="10" a="1"/>
  <c r="CF68" i="10" s="1"/>
  <c r="CH68" i="10" a="1"/>
  <c r="CH68" i="10" s="1"/>
  <c r="AL69" i="10" a="1"/>
  <c r="AL69" i="10" s="1"/>
  <c r="AN69" i="10" a="1"/>
  <c r="AN69" i="10" s="1"/>
  <c r="AP69" i="10" a="1"/>
  <c r="AP69" i="10" s="1"/>
  <c r="AR69" i="10" a="1"/>
  <c r="AR69" i="10" s="1"/>
  <c r="AT69" i="10" a="1"/>
  <c r="AT69" i="10" s="1"/>
  <c r="AV69" i="10" a="1"/>
  <c r="AV69" i="10" s="1"/>
  <c r="AX69" i="10" a="1"/>
  <c r="AX69" i="10" s="1"/>
  <c r="AZ69" i="10" a="1"/>
  <c r="AZ69" i="10" s="1"/>
  <c r="BB69" i="10" a="1"/>
  <c r="BB69" i="10" s="1"/>
  <c r="BD69" i="10" a="1"/>
  <c r="BD69" i="10" s="1"/>
  <c r="BF69" i="10" a="1"/>
  <c r="BF69" i="10" s="1"/>
  <c r="BH69" i="10" a="1"/>
  <c r="BH69" i="10" s="1"/>
  <c r="BJ69" i="10" a="1"/>
  <c r="BJ69" i="10" s="1"/>
  <c r="BL69" i="10" a="1"/>
  <c r="BL69" i="10" s="1"/>
  <c r="BN69" i="10" a="1"/>
  <c r="BN69" i="10" s="1"/>
  <c r="BP69" i="10" a="1"/>
  <c r="BP69" i="10" s="1"/>
  <c r="BR69" i="10" a="1"/>
  <c r="BR69" i="10" s="1"/>
  <c r="BT69" i="10" a="1"/>
  <c r="BT69" i="10" s="1"/>
  <c r="BV69" i="10" a="1"/>
  <c r="BV69" i="10" s="1"/>
  <c r="BX69" i="10" a="1"/>
  <c r="BX69" i="10" s="1"/>
  <c r="BZ69" i="10" a="1"/>
  <c r="BZ69" i="10" s="1"/>
  <c r="CB69" i="10" a="1"/>
  <c r="CB69" i="10" s="1"/>
  <c r="CD69" i="10" a="1"/>
  <c r="CD69" i="10" s="1"/>
  <c r="CF69" i="10" a="1"/>
  <c r="CF69" i="10" s="1"/>
  <c r="CH69" i="10" a="1"/>
  <c r="CH69" i="10" s="1"/>
  <c r="AL70" i="10" a="1"/>
  <c r="AL70" i="10" s="1"/>
  <c r="AN70" i="10" a="1"/>
  <c r="AN70" i="10" s="1"/>
  <c r="AP70" i="10" a="1"/>
  <c r="AP70" i="10" s="1"/>
  <c r="AR70" i="10" a="1"/>
  <c r="AR70" i="10" s="1"/>
  <c r="AT70" i="10" a="1"/>
  <c r="AT70" i="10" s="1"/>
  <c r="AV70" i="10" a="1"/>
  <c r="AV70" i="10" s="1"/>
  <c r="AX70" i="10" a="1"/>
  <c r="AX70" i="10" s="1"/>
  <c r="AZ70" i="10" a="1"/>
  <c r="AZ70" i="10" s="1"/>
  <c r="BB70" i="10" a="1"/>
  <c r="BB70" i="10" s="1"/>
  <c r="BD70" i="10" a="1"/>
  <c r="BD70" i="10" s="1"/>
  <c r="BF70" i="10" a="1"/>
  <c r="BF70" i="10" s="1"/>
  <c r="BH70" i="10" a="1"/>
  <c r="BH70" i="10" s="1"/>
  <c r="BJ70" i="10" a="1"/>
  <c r="BJ70" i="10" s="1"/>
  <c r="BL70" i="10" a="1"/>
  <c r="BL70" i="10" s="1"/>
  <c r="BN70" i="10" a="1"/>
  <c r="BN70" i="10" s="1"/>
  <c r="BP70" i="10" a="1"/>
  <c r="BP70" i="10" s="1"/>
  <c r="BR70" i="10" a="1"/>
  <c r="BR70" i="10" s="1"/>
  <c r="BT70" i="10" a="1"/>
  <c r="BT70" i="10" s="1"/>
  <c r="BV70" i="10" a="1"/>
  <c r="BV70" i="10" s="1"/>
  <c r="BX70" i="10" a="1"/>
  <c r="BX70" i="10" s="1"/>
  <c r="BZ70" i="10" a="1"/>
  <c r="BZ70" i="10" s="1"/>
  <c r="CB70" i="10" a="1"/>
  <c r="CB70" i="10" s="1"/>
  <c r="CD70" i="10" a="1"/>
  <c r="CD70" i="10" s="1"/>
  <c r="CF70" i="10" a="1"/>
  <c r="CF70" i="10" s="1"/>
  <c r="CH70" i="10" a="1"/>
  <c r="CH70" i="10" s="1"/>
  <c r="AL71" i="10" a="1"/>
  <c r="AL71" i="10" s="1"/>
  <c r="AN71" i="10" a="1"/>
  <c r="AN71" i="10" s="1"/>
  <c r="AP71" i="10" a="1"/>
  <c r="AP71" i="10" s="1"/>
  <c r="AR71" i="10" a="1"/>
  <c r="AR71" i="10" s="1"/>
  <c r="AT71" i="10" a="1"/>
  <c r="AT71" i="10" s="1"/>
  <c r="AV71" i="10" a="1"/>
  <c r="AV71" i="10" s="1"/>
  <c r="AX71" i="10" a="1"/>
  <c r="AX71" i="10" s="1"/>
  <c r="AZ71" i="10" a="1"/>
  <c r="AZ71" i="10" s="1"/>
  <c r="BB71" i="10" a="1"/>
  <c r="BB71" i="10" s="1"/>
  <c r="BD71" i="10" a="1"/>
  <c r="BD71" i="10" s="1"/>
  <c r="BF71" i="10" a="1"/>
  <c r="BF71" i="10" s="1"/>
  <c r="BH71" i="10" a="1"/>
  <c r="BH71" i="10" s="1"/>
  <c r="BJ71" i="10" a="1"/>
  <c r="BJ71" i="10" s="1"/>
  <c r="BL71" i="10" a="1"/>
  <c r="BL71" i="10" s="1"/>
  <c r="BN71" i="10" a="1"/>
  <c r="BN71" i="10" s="1"/>
  <c r="BP71" i="10" a="1"/>
  <c r="BP71" i="10" s="1"/>
  <c r="BR71" i="10" a="1"/>
  <c r="BR71" i="10" s="1"/>
  <c r="BT71" i="10" a="1"/>
  <c r="BT71" i="10" s="1"/>
  <c r="BV71" i="10" a="1"/>
  <c r="BV71" i="10" s="1"/>
  <c r="BX71" i="10" a="1"/>
  <c r="BX71" i="10" s="1"/>
  <c r="BZ71" i="10" a="1"/>
  <c r="BZ71" i="10" s="1"/>
  <c r="CB71" i="10" a="1"/>
  <c r="CB71" i="10" s="1"/>
  <c r="CD71" i="10" a="1"/>
  <c r="CD71" i="10" s="1"/>
  <c r="CF71" i="10" a="1"/>
  <c r="CF71" i="10" s="1"/>
  <c r="CH71" i="10" a="1"/>
  <c r="CH71" i="10" s="1"/>
  <c r="AL72" i="10" a="1"/>
  <c r="AL72" i="10" s="1"/>
  <c r="AN72" i="10" a="1"/>
  <c r="AN72" i="10" s="1"/>
  <c r="AP72" i="10" a="1"/>
  <c r="AP72" i="10" s="1"/>
  <c r="AR72" i="10" a="1"/>
  <c r="AR72" i="10" s="1"/>
  <c r="AT72" i="10" a="1"/>
  <c r="AT72" i="10" s="1"/>
  <c r="AV72" i="10" a="1"/>
  <c r="AV72" i="10" s="1"/>
  <c r="AX72" i="10" a="1"/>
  <c r="AX72" i="10" s="1"/>
  <c r="AZ72" i="10" a="1"/>
  <c r="AZ72" i="10" s="1"/>
  <c r="BB72" i="10" a="1"/>
  <c r="BB72" i="10" s="1"/>
  <c r="BD72" i="10" a="1"/>
  <c r="BD72" i="10" s="1"/>
  <c r="BF72" i="10" a="1"/>
  <c r="BF72" i="10" s="1"/>
  <c r="BH72" i="10" a="1"/>
  <c r="BH72" i="10" s="1"/>
  <c r="BJ72" i="10" a="1"/>
  <c r="BJ72" i="10" s="1"/>
  <c r="BL72" i="10" a="1"/>
  <c r="BL72" i="10" s="1"/>
  <c r="BN72" i="10" a="1"/>
  <c r="BN72" i="10" s="1"/>
  <c r="BP72" i="10" a="1"/>
  <c r="BP72" i="10" s="1"/>
  <c r="BR72" i="10" a="1"/>
  <c r="BR72" i="10" s="1"/>
  <c r="BT72" i="10" a="1"/>
  <c r="BT72" i="10" s="1"/>
  <c r="BV72" i="10" a="1"/>
  <c r="BV72" i="10" s="1"/>
  <c r="BX72" i="10" a="1"/>
  <c r="BX72" i="10" s="1"/>
  <c r="BZ72" i="10" a="1"/>
  <c r="BZ72" i="10" s="1"/>
  <c r="CB72" i="10" a="1"/>
  <c r="CB72" i="10" s="1"/>
  <c r="CD72" i="10" a="1"/>
  <c r="CD72" i="10" s="1"/>
  <c r="CF72" i="10" a="1"/>
  <c r="CF72" i="10" s="1"/>
  <c r="CH72" i="10" a="1"/>
  <c r="CH72" i="10" s="1"/>
  <c r="AL73" i="10" a="1"/>
  <c r="AL73" i="10" s="1"/>
  <c r="AN73" i="10" a="1"/>
  <c r="AN73" i="10" s="1"/>
  <c r="AP73" i="10" a="1"/>
  <c r="AP73" i="10" s="1"/>
  <c r="AR73" i="10" a="1"/>
  <c r="AR73" i="10" s="1"/>
  <c r="AT73" i="10" a="1"/>
  <c r="AT73" i="10" s="1"/>
  <c r="AV73" i="10" a="1"/>
  <c r="AV73" i="10" s="1"/>
  <c r="AX73" i="10" a="1"/>
  <c r="AX73" i="10" s="1"/>
  <c r="AZ73" i="10" a="1"/>
  <c r="AZ73" i="10" s="1"/>
  <c r="BB73" i="10" a="1"/>
  <c r="BB73" i="10" s="1"/>
  <c r="BD73" i="10" a="1"/>
  <c r="BD73" i="10" s="1"/>
  <c r="BF73" i="10" a="1"/>
  <c r="BF73" i="10" s="1"/>
  <c r="BH73" i="10" a="1"/>
  <c r="BH73" i="10" s="1"/>
  <c r="BJ73" i="10" a="1"/>
  <c r="BJ73" i="10" s="1"/>
  <c r="BL73" i="10" a="1"/>
  <c r="BL73" i="10" s="1"/>
  <c r="BN73" i="10" a="1"/>
  <c r="BN73" i="10" s="1"/>
  <c r="BP73" i="10" a="1"/>
  <c r="BP73" i="10" s="1"/>
  <c r="BR73" i="10" a="1"/>
  <c r="BR73" i="10" s="1"/>
  <c r="BT73" i="10" a="1"/>
  <c r="BT73" i="10" s="1"/>
  <c r="BV73" i="10" a="1"/>
  <c r="BV73" i="10" s="1"/>
  <c r="BX73" i="10" a="1"/>
  <c r="BX73" i="10" s="1"/>
  <c r="BZ73" i="10" a="1"/>
  <c r="BZ73" i="10" s="1"/>
  <c r="CB73" i="10" a="1"/>
  <c r="CB73" i="10" s="1"/>
  <c r="CD73" i="10" a="1"/>
  <c r="CD73" i="10" s="1"/>
  <c r="CF73" i="10" a="1"/>
  <c r="CF73" i="10" s="1"/>
  <c r="CH73" i="10" a="1"/>
  <c r="CH73" i="10" s="1"/>
  <c r="AL74" i="10" a="1"/>
  <c r="AL74" i="10" s="1"/>
  <c r="AN74" i="10" a="1"/>
  <c r="AN74" i="10" s="1"/>
  <c r="AP74" i="10" a="1"/>
  <c r="AP74" i="10" s="1"/>
  <c r="AR74" i="10" a="1"/>
  <c r="AR74" i="10" s="1"/>
  <c r="AT74" i="10" a="1"/>
  <c r="AT74" i="10" s="1"/>
  <c r="AV74" i="10" a="1"/>
  <c r="AV74" i="10" s="1"/>
  <c r="AX74" i="10" a="1"/>
  <c r="AX74" i="10" s="1"/>
  <c r="AZ74" i="10" a="1"/>
  <c r="AZ74" i="10" s="1"/>
  <c r="BB74" i="10" a="1"/>
  <c r="BB74" i="10" s="1"/>
  <c r="BD74" i="10" a="1"/>
  <c r="BD74" i="10" s="1"/>
  <c r="BF74" i="10" a="1"/>
  <c r="BF74" i="10" s="1"/>
  <c r="BH74" i="10" a="1"/>
  <c r="BH74" i="10" s="1"/>
  <c r="BJ74" i="10" a="1"/>
  <c r="BJ74" i="10" s="1"/>
  <c r="BL74" i="10" a="1"/>
  <c r="BL74" i="10" s="1"/>
  <c r="BN74" i="10" a="1"/>
  <c r="BN74" i="10" s="1"/>
  <c r="BP74" i="10" a="1"/>
  <c r="BP74" i="10" s="1"/>
  <c r="BR74" i="10" a="1"/>
  <c r="BR74" i="10" s="1"/>
  <c r="BT74" i="10" a="1"/>
  <c r="BT74" i="10" s="1"/>
  <c r="BV74" i="10" a="1"/>
  <c r="BV74" i="10" s="1"/>
  <c r="BX74" i="10" a="1"/>
  <c r="BX74" i="10" s="1"/>
  <c r="BZ74" i="10" a="1"/>
  <c r="BZ74" i="10" s="1"/>
  <c r="CB74" i="10" a="1"/>
  <c r="CB74" i="10" s="1"/>
  <c r="CD74" i="10" a="1"/>
  <c r="CD74" i="10" s="1"/>
  <c r="CF74" i="10" a="1"/>
  <c r="CF74" i="10" s="1"/>
  <c r="CH74" i="10" a="1"/>
  <c r="CH74" i="10" s="1"/>
  <c r="AL75" i="10" a="1"/>
  <c r="AL75" i="10" s="1"/>
  <c r="AN75" i="10" a="1"/>
  <c r="AN75" i="10" s="1"/>
  <c r="AP75" i="10" a="1"/>
  <c r="AP75" i="10" s="1"/>
  <c r="AR75" i="10" a="1"/>
  <c r="AR75" i="10" s="1"/>
  <c r="AT75" i="10" a="1"/>
  <c r="AT75" i="10" s="1"/>
  <c r="AV75" i="10" a="1"/>
  <c r="AV75" i="10" s="1"/>
  <c r="AX75" i="10" a="1"/>
  <c r="AX75" i="10" s="1"/>
  <c r="AZ75" i="10" a="1"/>
  <c r="AZ75" i="10" s="1"/>
  <c r="BB75" i="10" a="1"/>
  <c r="BB75" i="10" s="1"/>
  <c r="BD75" i="10" a="1"/>
  <c r="BD75" i="10" s="1"/>
  <c r="BF75" i="10" a="1"/>
  <c r="BF75" i="10" s="1"/>
  <c r="BH75" i="10" a="1"/>
  <c r="BH75" i="10" s="1"/>
  <c r="BJ75" i="10" a="1"/>
  <c r="BJ75" i="10" s="1"/>
  <c r="BL75" i="10" a="1"/>
  <c r="BL75" i="10" s="1"/>
  <c r="BN75" i="10" a="1"/>
  <c r="BN75" i="10" s="1"/>
  <c r="BP75" i="10" a="1"/>
  <c r="BP75" i="10" s="1"/>
  <c r="BR75" i="10" a="1"/>
  <c r="BR75" i="10" s="1"/>
  <c r="BT75" i="10" a="1"/>
  <c r="BT75" i="10" s="1"/>
  <c r="BV75" i="10" a="1"/>
  <c r="BV75" i="10" s="1"/>
  <c r="BX75" i="10" a="1"/>
  <c r="BX75" i="10" s="1"/>
  <c r="BZ75" i="10" a="1"/>
  <c r="BZ75" i="10" s="1"/>
  <c r="CB75" i="10" a="1"/>
  <c r="CB75" i="10" s="1"/>
  <c r="CD75" i="10" a="1"/>
  <c r="CD75" i="10" s="1"/>
  <c r="CF75" i="10" a="1"/>
  <c r="CF75" i="10" s="1"/>
  <c r="CH75" i="10" a="1"/>
  <c r="CH75" i="10" s="1"/>
  <c r="AL76" i="10" a="1"/>
  <c r="AL76" i="10" s="1"/>
  <c r="AN76" i="10" a="1"/>
  <c r="AN76" i="10" s="1"/>
  <c r="AP76" i="10" a="1"/>
  <c r="AP76" i="10" s="1"/>
  <c r="AR76" i="10" a="1"/>
  <c r="AR76" i="10" s="1"/>
  <c r="AT76" i="10" a="1"/>
  <c r="AT76" i="10" s="1"/>
  <c r="AV76" i="10" a="1"/>
  <c r="AV76" i="10" s="1"/>
  <c r="AX76" i="10" a="1"/>
  <c r="AX76" i="10" s="1"/>
  <c r="AZ76" i="10" a="1"/>
  <c r="AZ76" i="10" s="1"/>
  <c r="BB76" i="10" a="1"/>
  <c r="BB76" i="10" s="1"/>
  <c r="BD76" i="10" a="1"/>
  <c r="BD76" i="10" s="1"/>
  <c r="BF76" i="10" a="1"/>
  <c r="BF76" i="10" s="1"/>
  <c r="BH76" i="10" a="1"/>
  <c r="BH76" i="10" s="1"/>
  <c r="BJ76" i="10" a="1"/>
  <c r="BJ76" i="10" s="1"/>
  <c r="BL76" i="10" a="1"/>
  <c r="BL76" i="10" s="1"/>
  <c r="BN76" i="10" a="1"/>
  <c r="BN76" i="10" s="1"/>
  <c r="BP76" i="10" a="1"/>
  <c r="BP76" i="10" s="1"/>
  <c r="BR76" i="10" a="1"/>
  <c r="BR76" i="10" s="1"/>
  <c r="BT76" i="10" a="1"/>
  <c r="BT76" i="10" s="1"/>
  <c r="BV76" i="10" a="1"/>
  <c r="BV76" i="10" s="1"/>
  <c r="BX76" i="10" a="1"/>
  <c r="BX76" i="10" s="1"/>
  <c r="BZ76" i="10" a="1"/>
  <c r="BZ76" i="10" s="1"/>
  <c r="CB76" i="10" a="1"/>
  <c r="CB76" i="10" s="1"/>
  <c r="CD76" i="10" a="1"/>
  <c r="CD76" i="10" s="1"/>
  <c r="CF76" i="10" a="1"/>
  <c r="CF76" i="10" s="1"/>
  <c r="CH76" i="10" a="1"/>
  <c r="CH76" i="10" s="1"/>
  <c r="AL77" i="10" a="1"/>
  <c r="AL77" i="10" s="1"/>
  <c r="AN77" i="10" a="1"/>
  <c r="AN77" i="10" s="1"/>
  <c r="AP77" i="10" a="1"/>
  <c r="AP77" i="10" s="1"/>
  <c r="AR77" i="10" a="1"/>
  <c r="AR77" i="10" s="1"/>
  <c r="AT77" i="10" a="1"/>
  <c r="AT77" i="10" s="1"/>
  <c r="AV77" i="10" a="1"/>
  <c r="AV77" i="10" s="1"/>
  <c r="AX77" i="10" a="1"/>
  <c r="AX77" i="10" s="1"/>
  <c r="AZ77" i="10" a="1"/>
  <c r="AZ77" i="10" s="1"/>
  <c r="BB77" i="10" a="1"/>
  <c r="BB77" i="10" s="1"/>
  <c r="BD77" i="10" a="1"/>
  <c r="BD77" i="10" s="1"/>
  <c r="BF77" i="10" a="1"/>
  <c r="BF77" i="10" s="1"/>
  <c r="BH77" i="10" a="1"/>
  <c r="BH77" i="10" s="1"/>
  <c r="BJ77" i="10" a="1"/>
  <c r="BJ77" i="10" s="1"/>
  <c r="BL77" i="10" a="1"/>
  <c r="BL77" i="10" s="1"/>
  <c r="BN77" i="10" a="1"/>
  <c r="BN77" i="10" s="1"/>
  <c r="BP77" i="10" a="1"/>
  <c r="BP77" i="10" s="1"/>
  <c r="BR77" i="10" a="1"/>
  <c r="BR77" i="10" s="1"/>
  <c r="BT77" i="10" a="1"/>
  <c r="BT77" i="10" s="1"/>
  <c r="BV77" i="10" a="1"/>
  <c r="BV77" i="10" s="1"/>
  <c r="BX77" i="10" a="1"/>
  <c r="BX77" i="10" s="1"/>
  <c r="BZ77" i="10" a="1"/>
  <c r="BZ77" i="10" s="1"/>
  <c r="CB77" i="10" a="1"/>
  <c r="CB77" i="10" s="1"/>
  <c r="CD77" i="10" a="1"/>
  <c r="CD77" i="10" s="1"/>
  <c r="CF77" i="10" a="1"/>
  <c r="CF77" i="10" s="1"/>
  <c r="CH77" i="10" a="1"/>
  <c r="CH77" i="10" s="1"/>
  <c r="AL78" i="10" a="1"/>
  <c r="AL78" i="10" s="1"/>
  <c r="AN78" i="10" a="1"/>
  <c r="AN78" i="10" s="1"/>
  <c r="AP78" i="10" a="1"/>
  <c r="AP78" i="10" s="1"/>
  <c r="AR78" i="10" a="1"/>
  <c r="AR78" i="10" s="1"/>
  <c r="AT78" i="10" a="1"/>
  <c r="AT78" i="10" s="1"/>
  <c r="AV78" i="10" a="1"/>
  <c r="AV78" i="10" s="1"/>
  <c r="AX78" i="10" a="1"/>
  <c r="AX78" i="10" s="1"/>
  <c r="AZ78" i="10" a="1"/>
  <c r="AZ78" i="10" s="1"/>
  <c r="BB78" i="10" a="1"/>
  <c r="BB78" i="10" s="1"/>
  <c r="BD78" i="10" a="1"/>
  <c r="BD78" i="10" s="1"/>
  <c r="BF78" i="10" a="1"/>
  <c r="BF78" i="10" s="1"/>
  <c r="BH78" i="10" a="1"/>
  <c r="BH78" i="10" s="1"/>
  <c r="BJ78" i="10" a="1"/>
  <c r="BJ78" i="10" s="1"/>
  <c r="BL78" i="10" a="1"/>
  <c r="BL78" i="10" s="1"/>
  <c r="BN78" i="10" a="1"/>
  <c r="BN78" i="10" s="1"/>
  <c r="BP78" i="10" a="1"/>
  <c r="BP78" i="10" s="1"/>
  <c r="BR78" i="10" a="1"/>
  <c r="BR78" i="10" s="1"/>
  <c r="BT78" i="10" a="1"/>
  <c r="BT78" i="10" s="1"/>
  <c r="BV78" i="10" a="1"/>
  <c r="BV78" i="10" s="1"/>
  <c r="BX78" i="10" a="1"/>
  <c r="BX78" i="10" s="1"/>
  <c r="BZ78" i="10" a="1"/>
  <c r="BZ78" i="10" s="1"/>
  <c r="CB78" i="10" a="1"/>
  <c r="CB78" i="10" s="1"/>
  <c r="CD78" i="10" a="1"/>
  <c r="CD78" i="10" s="1"/>
  <c r="CF78" i="10" a="1"/>
  <c r="CF78" i="10" s="1"/>
  <c r="CH78" i="10" a="1"/>
  <c r="CH78" i="10" s="1"/>
  <c r="AL79" i="10" a="1"/>
  <c r="AL79" i="10" s="1"/>
  <c r="AN79" i="10" a="1"/>
  <c r="AN79" i="10" s="1"/>
  <c r="AP79" i="10" a="1"/>
  <c r="AP79" i="10" s="1"/>
  <c r="AR79" i="10" a="1"/>
  <c r="AR79" i="10" s="1"/>
  <c r="AT79" i="10" a="1"/>
  <c r="AT79" i="10" s="1"/>
  <c r="AV79" i="10" a="1"/>
  <c r="AV79" i="10" s="1"/>
  <c r="AX79" i="10" a="1"/>
  <c r="AX79" i="10" s="1"/>
  <c r="AZ79" i="10" a="1"/>
  <c r="AZ79" i="10" s="1"/>
  <c r="BB79" i="10" a="1"/>
  <c r="BB79" i="10" s="1"/>
  <c r="BD79" i="10" a="1"/>
  <c r="BD79" i="10" s="1"/>
  <c r="BF79" i="10" a="1"/>
  <c r="BF79" i="10" s="1"/>
  <c r="BH79" i="10" a="1"/>
  <c r="BH79" i="10" s="1"/>
  <c r="BJ79" i="10" a="1"/>
  <c r="BJ79" i="10" s="1"/>
  <c r="BL79" i="10" a="1"/>
  <c r="BL79" i="10" s="1"/>
  <c r="BN79" i="10" a="1"/>
  <c r="BN79" i="10" s="1"/>
  <c r="BP79" i="10" a="1"/>
  <c r="BP79" i="10" s="1"/>
  <c r="BR79" i="10" a="1"/>
  <c r="BR79" i="10" s="1"/>
  <c r="BT79" i="10" a="1"/>
  <c r="BT79" i="10" s="1"/>
  <c r="BV79" i="10" a="1"/>
  <c r="BV79" i="10" s="1"/>
  <c r="BX79" i="10" a="1"/>
  <c r="BX79" i="10" s="1"/>
  <c r="BZ79" i="10" a="1"/>
  <c r="BZ79" i="10" s="1"/>
  <c r="CB79" i="10" a="1"/>
  <c r="CB79" i="10" s="1"/>
  <c r="CD79" i="10" a="1"/>
  <c r="CD79" i="10" s="1"/>
  <c r="CF79" i="10" a="1"/>
  <c r="CF79" i="10" s="1"/>
  <c r="CH79" i="10" a="1"/>
  <c r="CH79" i="10" s="1"/>
  <c r="AL80" i="10" a="1"/>
  <c r="AL80" i="10" s="1"/>
  <c r="AN80" i="10" a="1"/>
  <c r="AN80" i="10" s="1"/>
  <c r="AP80" i="10" a="1"/>
  <c r="AP80" i="10" s="1"/>
  <c r="AR80" i="10" a="1"/>
  <c r="AR80" i="10" s="1"/>
  <c r="AT80" i="10" a="1"/>
  <c r="AT80" i="10" s="1"/>
  <c r="AV80" i="10" a="1"/>
  <c r="AV80" i="10" s="1"/>
  <c r="AX80" i="10" a="1"/>
  <c r="AX80" i="10" s="1"/>
  <c r="AZ80" i="10" a="1"/>
  <c r="AZ80" i="10" s="1"/>
  <c r="BB80" i="10" a="1"/>
  <c r="BB80" i="10" s="1"/>
  <c r="BD80" i="10" a="1"/>
  <c r="BD80" i="10" s="1"/>
  <c r="BF80" i="10" a="1"/>
  <c r="BF80" i="10" s="1"/>
  <c r="BH80" i="10" a="1"/>
  <c r="BH80" i="10" s="1"/>
  <c r="BJ80" i="10" a="1"/>
  <c r="BJ80" i="10" s="1"/>
  <c r="BL80" i="10" a="1"/>
  <c r="BL80" i="10" s="1"/>
  <c r="BN80" i="10" a="1"/>
  <c r="BN80" i="10" s="1"/>
  <c r="BP80" i="10" a="1"/>
  <c r="BP80" i="10" s="1"/>
  <c r="BR80" i="10" a="1"/>
  <c r="BR80" i="10" s="1"/>
  <c r="BT80" i="10" a="1"/>
  <c r="BT80" i="10" s="1"/>
  <c r="BV80" i="10" a="1"/>
  <c r="BV80" i="10" s="1"/>
  <c r="BX80" i="10" a="1"/>
  <c r="BX80" i="10" s="1"/>
  <c r="BZ80" i="10" a="1"/>
  <c r="BZ80" i="10" s="1"/>
  <c r="CB80" i="10" a="1"/>
  <c r="CB80" i="10" s="1"/>
  <c r="CD80" i="10" a="1"/>
  <c r="CD80" i="10" s="1"/>
  <c r="CF80" i="10" a="1"/>
  <c r="CF80" i="10" s="1"/>
  <c r="CH80" i="10" a="1"/>
  <c r="CH80" i="10" s="1"/>
  <c r="AL81" i="10" a="1"/>
  <c r="AL81" i="10" s="1"/>
  <c r="AN81" i="10" a="1"/>
  <c r="AN81" i="10" s="1"/>
  <c r="AP81" i="10" a="1"/>
  <c r="AP81" i="10" s="1"/>
  <c r="AR81" i="10" a="1"/>
  <c r="AR81" i="10" s="1"/>
  <c r="AT81" i="10" a="1"/>
  <c r="AT81" i="10" s="1"/>
  <c r="AV81" i="10" a="1"/>
  <c r="AV81" i="10" s="1"/>
  <c r="AX81" i="10" a="1"/>
  <c r="AX81" i="10" s="1"/>
  <c r="AZ81" i="10" a="1"/>
  <c r="AZ81" i="10" s="1"/>
  <c r="BB81" i="10" a="1"/>
  <c r="BB81" i="10" s="1"/>
  <c r="BD81" i="10" a="1"/>
  <c r="BD81" i="10" s="1"/>
  <c r="BF81" i="10" a="1"/>
  <c r="BF81" i="10" s="1"/>
  <c r="BH81" i="10" a="1"/>
  <c r="BH81" i="10" s="1"/>
  <c r="BJ81" i="10" a="1"/>
  <c r="BJ81" i="10" s="1"/>
  <c r="BL81" i="10" a="1"/>
  <c r="BL81" i="10" s="1"/>
  <c r="BN81" i="10" a="1"/>
  <c r="BN81" i="10" s="1"/>
  <c r="BP81" i="10" a="1"/>
  <c r="BP81" i="10" s="1"/>
  <c r="BR81" i="10" a="1"/>
  <c r="BR81" i="10" s="1"/>
  <c r="BT81" i="10" a="1"/>
  <c r="BT81" i="10" s="1"/>
  <c r="BV81" i="10" a="1"/>
  <c r="BV81" i="10" s="1"/>
  <c r="BX81" i="10" a="1"/>
  <c r="BX81" i="10" s="1"/>
  <c r="BZ81" i="10" a="1"/>
  <c r="BZ81" i="10" s="1"/>
  <c r="CB81" i="10" a="1"/>
  <c r="CB81" i="10" s="1"/>
  <c r="CD81" i="10" a="1"/>
  <c r="CD81" i="10" s="1"/>
  <c r="CF81" i="10" a="1"/>
  <c r="CF81" i="10" s="1"/>
  <c r="CH81" i="10" a="1"/>
  <c r="CH81" i="10" s="1"/>
  <c r="AL82" i="10" a="1"/>
  <c r="AL82" i="10" s="1"/>
  <c r="AN82" i="10" a="1"/>
  <c r="AN82" i="10" s="1"/>
  <c r="AP82" i="10" a="1"/>
  <c r="AP82" i="10" s="1"/>
  <c r="AR82" i="10" a="1"/>
  <c r="AR82" i="10" s="1"/>
  <c r="AT82" i="10" a="1"/>
  <c r="AT82" i="10" s="1"/>
  <c r="AV82" i="10" a="1"/>
  <c r="AV82" i="10" s="1"/>
  <c r="AX82" i="10" a="1"/>
  <c r="AX82" i="10" s="1"/>
  <c r="AZ82" i="10" a="1"/>
  <c r="AZ82" i="10" s="1"/>
  <c r="BB82" i="10" a="1"/>
  <c r="BB82" i="10" s="1"/>
  <c r="BD82" i="10" a="1"/>
  <c r="BD82" i="10" s="1"/>
  <c r="BF82" i="10" a="1"/>
  <c r="BF82" i="10" s="1"/>
  <c r="BH82" i="10" a="1"/>
  <c r="BH82" i="10" s="1"/>
  <c r="BJ82" i="10" a="1"/>
  <c r="BJ82" i="10" s="1"/>
  <c r="BL82" i="10" a="1"/>
  <c r="BL82" i="10" s="1"/>
  <c r="BN82" i="10" a="1"/>
  <c r="BN82" i="10" s="1"/>
  <c r="BP82" i="10" a="1"/>
  <c r="BP82" i="10" s="1"/>
  <c r="BR82" i="10" a="1"/>
  <c r="BR82" i="10" s="1"/>
  <c r="BT82" i="10" a="1"/>
  <c r="BT82" i="10" s="1"/>
  <c r="BV82" i="10" a="1"/>
  <c r="BV82" i="10" s="1"/>
  <c r="BX82" i="10" a="1"/>
  <c r="BX82" i="10" s="1"/>
  <c r="BZ82" i="10" a="1"/>
  <c r="BZ82" i="10" s="1"/>
  <c r="CB82" i="10" a="1"/>
  <c r="CB82" i="10" s="1"/>
  <c r="CD82" i="10" a="1"/>
  <c r="CD82" i="10" s="1"/>
  <c r="CF82" i="10" a="1"/>
  <c r="CF82" i="10" s="1"/>
  <c r="CH82" i="10" a="1"/>
  <c r="CH82" i="10" s="1"/>
  <c r="AL83" i="10" a="1"/>
  <c r="AL83" i="10" s="1"/>
  <c r="AN83" i="10" a="1"/>
  <c r="AN83" i="10" s="1"/>
  <c r="AP83" i="10" a="1"/>
  <c r="AP83" i="10" s="1"/>
  <c r="AR83" i="10" a="1"/>
  <c r="AR83" i="10" s="1"/>
  <c r="AT83" i="10" a="1"/>
  <c r="AT83" i="10" s="1"/>
  <c r="AV83" i="10" a="1"/>
  <c r="AV83" i="10" s="1"/>
  <c r="AX83" i="10" a="1"/>
  <c r="AX83" i="10" s="1"/>
  <c r="AZ83" i="10" a="1"/>
  <c r="AZ83" i="10" s="1"/>
  <c r="BB83" i="10" a="1"/>
  <c r="BB83" i="10" s="1"/>
  <c r="BD83" i="10" a="1"/>
  <c r="BD83" i="10" s="1"/>
  <c r="BF83" i="10" a="1"/>
  <c r="BF83" i="10" s="1"/>
  <c r="BH83" i="10" a="1"/>
  <c r="BH83" i="10" s="1"/>
  <c r="BJ83" i="10" a="1"/>
  <c r="BJ83" i="10" s="1"/>
  <c r="BL83" i="10" a="1"/>
  <c r="BL83" i="10" s="1"/>
  <c r="BN83" i="10" a="1"/>
  <c r="BN83" i="10" s="1"/>
  <c r="BP83" i="10" a="1"/>
  <c r="BP83" i="10" s="1"/>
  <c r="BR83" i="10" a="1"/>
  <c r="BR83" i="10" s="1"/>
  <c r="BT83" i="10" a="1"/>
  <c r="BT83" i="10" s="1"/>
  <c r="BV83" i="10" a="1"/>
  <c r="BV83" i="10" s="1"/>
  <c r="BX83" i="10" a="1"/>
  <c r="BX83" i="10" s="1"/>
  <c r="BZ83" i="10" a="1"/>
  <c r="BZ83" i="10" s="1"/>
  <c r="CB83" i="10" a="1"/>
  <c r="CB83" i="10" s="1"/>
  <c r="CD83" i="10" a="1"/>
  <c r="CD83" i="10" s="1"/>
  <c r="CF83" i="10" a="1"/>
  <c r="CF83" i="10" s="1"/>
  <c r="CH83" i="10" a="1"/>
  <c r="CH83" i="10" s="1"/>
  <c r="AL84" i="10" a="1"/>
  <c r="AL84" i="10" s="1"/>
  <c r="AN84" i="10" a="1"/>
  <c r="AN84" i="10" s="1"/>
  <c r="AP84" i="10" a="1"/>
  <c r="AP84" i="10" s="1"/>
  <c r="AR84" i="10" a="1"/>
  <c r="AR84" i="10" s="1"/>
  <c r="AT84" i="10" a="1"/>
  <c r="AT84" i="10" s="1"/>
  <c r="AV84" i="10" a="1"/>
  <c r="AV84" i="10" s="1"/>
  <c r="AX84" i="10" a="1"/>
  <c r="AX84" i="10" s="1"/>
  <c r="AZ84" i="10" a="1"/>
  <c r="AZ84" i="10" s="1"/>
  <c r="BB84" i="10" a="1"/>
  <c r="BB84" i="10" s="1"/>
  <c r="BD84" i="10" a="1"/>
  <c r="BD84" i="10" s="1"/>
  <c r="BF84" i="10" a="1"/>
  <c r="BF84" i="10" s="1"/>
  <c r="BH84" i="10" a="1"/>
  <c r="BH84" i="10" s="1"/>
  <c r="BJ84" i="10" a="1"/>
  <c r="BJ84" i="10" s="1"/>
  <c r="BL84" i="10" a="1"/>
  <c r="BL84" i="10" s="1"/>
  <c r="BN84" i="10" a="1"/>
  <c r="BN84" i="10" s="1"/>
  <c r="BP84" i="10" a="1"/>
  <c r="BP84" i="10" s="1"/>
  <c r="BR84" i="10" a="1"/>
  <c r="BR84" i="10" s="1"/>
  <c r="BT84" i="10" a="1"/>
  <c r="BT84" i="10" s="1"/>
  <c r="BV84" i="10" a="1"/>
  <c r="BV84" i="10" s="1"/>
  <c r="BX84" i="10" a="1"/>
  <c r="BX84" i="10" s="1"/>
  <c r="BZ84" i="10" a="1"/>
  <c r="BZ84" i="10" s="1"/>
  <c r="CB84" i="10" a="1"/>
  <c r="CB84" i="10" s="1"/>
  <c r="CD84" i="10" a="1"/>
  <c r="CD84" i="10" s="1"/>
  <c r="CF84" i="10" a="1"/>
  <c r="CF84" i="10" s="1"/>
  <c r="CH84" i="10" a="1"/>
  <c r="CH84" i="10" s="1"/>
  <c r="AL85" i="10" a="1"/>
  <c r="AL85" i="10" s="1"/>
  <c r="AN85" i="10" a="1"/>
  <c r="AN85" i="10" s="1"/>
  <c r="AP85" i="10" a="1"/>
  <c r="AP85" i="10" s="1"/>
  <c r="AR85" i="10" a="1"/>
  <c r="AR85" i="10" s="1"/>
  <c r="AT85" i="10" a="1"/>
  <c r="AT85" i="10" s="1"/>
  <c r="AV85" i="10" a="1"/>
  <c r="AV85" i="10" s="1"/>
  <c r="AX85" i="10" a="1"/>
  <c r="AX85" i="10" s="1"/>
  <c r="AZ85" i="10" a="1"/>
  <c r="AZ85" i="10" s="1"/>
  <c r="BB85" i="10" a="1"/>
  <c r="BB85" i="10" s="1"/>
  <c r="BD85" i="10" a="1"/>
  <c r="BD85" i="10" s="1"/>
  <c r="BF85" i="10" a="1"/>
  <c r="BF85" i="10" s="1"/>
  <c r="BH85" i="10" a="1"/>
  <c r="BH85" i="10" s="1"/>
  <c r="BJ85" i="10" a="1"/>
  <c r="BJ85" i="10" s="1"/>
  <c r="BL85" i="10" a="1"/>
  <c r="BL85" i="10" s="1"/>
  <c r="BN85" i="10" a="1"/>
  <c r="BN85" i="10" s="1"/>
  <c r="BP85" i="10" a="1"/>
  <c r="BP85" i="10" s="1"/>
  <c r="BR85" i="10" a="1"/>
  <c r="BR85" i="10" s="1"/>
  <c r="BT85" i="10" a="1"/>
  <c r="BT85" i="10" s="1"/>
  <c r="BV85" i="10" a="1"/>
  <c r="BV85" i="10" s="1"/>
  <c r="BX85" i="10" a="1"/>
  <c r="BX85" i="10" s="1"/>
  <c r="BZ85" i="10" a="1"/>
  <c r="BZ85" i="10" s="1"/>
  <c r="CB85" i="10" a="1"/>
  <c r="CB85" i="10" s="1"/>
  <c r="CD85" i="10" a="1"/>
  <c r="CD85" i="10" s="1"/>
  <c r="CF85" i="10" a="1"/>
  <c r="CF85" i="10" s="1"/>
  <c r="CH85" i="10" a="1"/>
  <c r="CH85" i="10" s="1"/>
  <c r="AL86" i="10" a="1"/>
  <c r="AL86" i="10" s="1"/>
  <c r="AN86" i="10" a="1"/>
  <c r="AN86" i="10" s="1"/>
  <c r="AP86" i="10" a="1"/>
  <c r="AP86" i="10" s="1"/>
  <c r="AR86" i="10" a="1"/>
  <c r="AR86" i="10" s="1"/>
  <c r="AT86" i="10" a="1"/>
  <c r="AT86" i="10" s="1"/>
  <c r="AV86" i="10" a="1"/>
  <c r="AV86" i="10" s="1"/>
  <c r="AX86" i="10" a="1"/>
  <c r="AX86" i="10" s="1"/>
  <c r="AZ86" i="10" a="1"/>
  <c r="AZ86" i="10" s="1"/>
  <c r="BB86" i="10" a="1"/>
  <c r="BB86" i="10" s="1"/>
  <c r="BD86" i="10" a="1"/>
  <c r="BD86" i="10" s="1"/>
  <c r="BF86" i="10" a="1"/>
  <c r="BF86" i="10" s="1"/>
  <c r="BH86" i="10" a="1"/>
  <c r="BH86" i="10" s="1"/>
  <c r="BJ86" i="10" a="1"/>
  <c r="BJ86" i="10" s="1"/>
  <c r="BL86" i="10" a="1"/>
  <c r="BL86" i="10" s="1"/>
  <c r="BN86" i="10" a="1"/>
  <c r="BN86" i="10" s="1"/>
  <c r="BP86" i="10" a="1"/>
  <c r="BP86" i="10" s="1"/>
  <c r="BR86" i="10" a="1"/>
  <c r="BR86" i="10" s="1"/>
  <c r="BT86" i="10" a="1"/>
  <c r="BT86" i="10" s="1"/>
  <c r="BV86" i="10" a="1"/>
  <c r="BV86" i="10" s="1"/>
  <c r="BX86" i="10" a="1"/>
  <c r="BX86" i="10" s="1"/>
  <c r="BZ86" i="10" a="1"/>
  <c r="BZ86" i="10" s="1"/>
  <c r="CB86" i="10" a="1"/>
  <c r="CB86" i="10" s="1"/>
  <c r="CD86" i="10" a="1"/>
  <c r="CD86" i="10" s="1"/>
  <c r="CF86" i="10" a="1"/>
  <c r="CF86" i="10" s="1"/>
  <c r="CH86" i="10" a="1"/>
  <c r="CH86" i="10" s="1"/>
  <c r="AL87" i="10" a="1"/>
  <c r="AL87" i="10" s="1"/>
  <c r="AN87" i="10" a="1"/>
  <c r="AN87" i="10" s="1"/>
  <c r="AP87" i="10" a="1"/>
  <c r="AP87" i="10" s="1"/>
  <c r="AR87" i="10" a="1"/>
  <c r="AR87" i="10" s="1"/>
  <c r="AT87" i="10" a="1"/>
  <c r="AT87" i="10" s="1"/>
  <c r="AV87" i="10" a="1"/>
  <c r="AV87" i="10" s="1"/>
  <c r="AX87" i="10" a="1"/>
  <c r="AX87" i="10" s="1"/>
  <c r="AZ87" i="10" a="1"/>
  <c r="AZ87" i="10" s="1"/>
  <c r="BB87" i="10" a="1"/>
  <c r="BB87" i="10" s="1"/>
  <c r="BD87" i="10" a="1"/>
  <c r="BD87" i="10" s="1"/>
  <c r="BF87" i="10" a="1"/>
  <c r="BF87" i="10" s="1"/>
  <c r="BH87" i="10" a="1"/>
  <c r="BH87" i="10" s="1"/>
  <c r="BJ87" i="10" a="1"/>
  <c r="BJ87" i="10" s="1"/>
  <c r="BL87" i="10" a="1"/>
  <c r="BL87" i="10" s="1"/>
  <c r="BN87" i="10" a="1"/>
  <c r="BN87" i="10" s="1"/>
  <c r="BP87" i="10" a="1"/>
  <c r="BP87" i="10" s="1"/>
  <c r="BR87" i="10" a="1"/>
  <c r="BR87" i="10" s="1"/>
  <c r="BT87" i="10" a="1"/>
  <c r="BT87" i="10" s="1"/>
  <c r="BV87" i="10" a="1"/>
  <c r="BV87" i="10" s="1"/>
  <c r="BX87" i="10" a="1"/>
  <c r="BX87" i="10" s="1"/>
  <c r="BZ87" i="10" a="1"/>
  <c r="BZ87" i="10" s="1"/>
  <c r="CB87" i="10" a="1"/>
  <c r="CB87" i="10" s="1"/>
  <c r="CD87" i="10" a="1"/>
  <c r="CD87" i="10" s="1"/>
  <c r="CF87" i="10" a="1"/>
  <c r="CF87" i="10" s="1"/>
  <c r="CH87" i="10" a="1"/>
  <c r="CH87" i="10" s="1"/>
  <c r="AL88" i="10" a="1"/>
  <c r="AL88" i="10" s="1"/>
  <c r="AN88" i="10" a="1"/>
  <c r="AN88" i="10" s="1"/>
  <c r="AP88" i="10" a="1"/>
  <c r="AP88" i="10" s="1"/>
  <c r="AR88" i="10" a="1"/>
  <c r="AR88" i="10" s="1"/>
  <c r="AT88" i="10" a="1"/>
  <c r="AT88" i="10" s="1"/>
  <c r="AV88" i="10" a="1"/>
  <c r="AV88" i="10" s="1"/>
  <c r="AX88" i="10" a="1"/>
  <c r="AX88" i="10" s="1"/>
  <c r="AZ88" i="10" a="1"/>
  <c r="AZ88" i="10" s="1"/>
  <c r="BB88" i="10" a="1"/>
  <c r="BB88" i="10" s="1"/>
  <c r="BD88" i="10" a="1"/>
  <c r="BD88" i="10" s="1"/>
  <c r="BF88" i="10" a="1"/>
  <c r="BF88" i="10" s="1"/>
  <c r="BH88" i="10" a="1"/>
  <c r="BH88" i="10" s="1"/>
  <c r="BJ88" i="10" a="1"/>
  <c r="BJ88" i="10" s="1"/>
  <c r="BL88" i="10" a="1"/>
  <c r="BL88" i="10" s="1"/>
  <c r="BN88" i="10" a="1"/>
  <c r="BN88" i="10" s="1"/>
  <c r="BP88" i="10" a="1"/>
  <c r="BP88" i="10" s="1"/>
  <c r="BR88" i="10" a="1"/>
  <c r="BR88" i="10" s="1"/>
  <c r="BT88" i="10" a="1"/>
  <c r="BT88" i="10" s="1"/>
  <c r="BV88" i="10" a="1"/>
  <c r="BV88" i="10" s="1"/>
  <c r="BX88" i="10" a="1"/>
  <c r="BX88" i="10" s="1"/>
  <c r="BZ88" i="10" a="1"/>
  <c r="BZ88" i="10" s="1"/>
  <c r="CB88" i="10" a="1"/>
  <c r="CB88" i="10" s="1"/>
  <c r="CD88" i="10" a="1"/>
  <c r="CD88" i="10" s="1"/>
  <c r="CF88" i="10" a="1"/>
  <c r="CF88" i="10" s="1"/>
  <c r="CH88" i="10" a="1"/>
  <c r="CH88" i="10" s="1"/>
  <c r="AL89" i="10" a="1"/>
  <c r="AL89" i="10" s="1"/>
  <c r="AN89" i="10" a="1"/>
  <c r="AN89" i="10" s="1"/>
  <c r="AP89" i="10" a="1"/>
  <c r="AP89" i="10" s="1"/>
  <c r="AR89" i="10" a="1"/>
  <c r="AR89" i="10" s="1"/>
  <c r="AT89" i="10" a="1"/>
  <c r="AT89" i="10" s="1"/>
  <c r="AV89" i="10" a="1"/>
  <c r="AV89" i="10" s="1"/>
  <c r="AX89" i="10" a="1"/>
  <c r="AX89" i="10" s="1"/>
  <c r="AZ89" i="10" a="1"/>
  <c r="AZ89" i="10" s="1"/>
  <c r="BB89" i="10" a="1"/>
  <c r="BB89" i="10" s="1"/>
  <c r="BD89" i="10" a="1"/>
  <c r="BD89" i="10" s="1"/>
  <c r="BF89" i="10" a="1"/>
  <c r="BF89" i="10" s="1"/>
  <c r="BH89" i="10" a="1"/>
  <c r="BH89" i="10" s="1"/>
  <c r="BJ89" i="10" a="1"/>
  <c r="BJ89" i="10" s="1"/>
  <c r="BL89" i="10" a="1"/>
  <c r="BL89" i="10" s="1"/>
  <c r="BN89" i="10" a="1"/>
  <c r="BN89" i="10" s="1"/>
  <c r="BP89" i="10" a="1"/>
  <c r="BP89" i="10" s="1"/>
  <c r="BR89" i="10" a="1"/>
  <c r="BR89" i="10" s="1"/>
  <c r="BT89" i="10" a="1"/>
  <c r="BT89" i="10" s="1"/>
  <c r="BV89" i="10" a="1"/>
  <c r="BV89" i="10" s="1"/>
  <c r="BX89" i="10" a="1"/>
  <c r="BX89" i="10" s="1"/>
  <c r="BZ89" i="10" a="1"/>
  <c r="BZ89" i="10" s="1"/>
  <c r="CB89" i="10" a="1"/>
  <c r="CB89" i="10" s="1"/>
  <c r="CD89" i="10" a="1"/>
  <c r="CD89" i="10" s="1"/>
  <c r="CF89" i="10" a="1"/>
  <c r="CF89" i="10" s="1"/>
  <c r="CH89" i="10" a="1"/>
  <c r="CH89" i="10" s="1"/>
  <c r="AL90" i="10" a="1"/>
  <c r="AL90" i="10" s="1"/>
  <c r="AN90" i="10" a="1"/>
  <c r="AN90" i="10" s="1"/>
  <c r="AP90" i="10" a="1"/>
  <c r="AP90" i="10" s="1"/>
  <c r="AR90" i="10" a="1"/>
  <c r="AR90" i="10" s="1"/>
  <c r="AT90" i="10" a="1"/>
  <c r="AT90" i="10" s="1"/>
  <c r="AV90" i="10" a="1"/>
  <c r="AV90" i="10" s="1"/>
  <c r="AX90" i="10" a="1"/>
  <c r="AX90" i="10" s="1"/>
  <c r="AZ90" i="10" a="1"/>
  <c r="AZ90" i="10" s="1"/>
  <c r="BB90" i="10" a="1"/>
  <c r="BB90" i="10" s="1"/>
  <c r="BD90" i="10" a="1"/>
  <c r="BD90" i="10" s="1"/>
  <c r="BF90" i="10" a="1"/>
  <c r="BF90" i="10" s="1"/>
  <c r="BH90" i="10" a="1"/>
  <c r="BH90" i="10" s="1"/>
  <c r="BJ90" i="10" a="1"/>
  <c r="BJ90" i="10" s="1"/>
  <c r="BL90" i="10" a="1"/>
  <c r="BL90" i="10" s="1"/>
  <c r="BN90" i="10" a="1"/>
  <c r="BN90" i="10" s="1"/>
  <c r="BP90" i="10" a="1"/>
  <c r="BP90" i="10" s="1"/>
  <c r="BR90" i="10" a="1"/>
  <c r="BR90" i="10" s="1"/>
  <c r="BT90" i="10" a="1"/>
  <c r="BT90" i="10" s="1"/>
  <c r="BV90" i="10" a="1"/>
  <c r="BV90" i="10" s="1"/>
  <c r="BX90" i="10" a="1"/>
  <c r="BX90" i="10" s="1"/>
  <c r="BZ90" i="10" a="1"/>
  <c r="BZ90" i="10" s="1"/>
  <c r="CB90" i="10" a="1"/>
  <c r="CB90" i="10" s="1"/>
  <c r="CD90" i="10" a="1"/>
  <c r="CD90" i="10" s="1"/>
  <c r="CF90" i="10" a="1"/>
  <c r="CF90" i="10" s="1"/>
  <c r="CH90" i="10" a="1"/>
  <c r="CH90" i="10" s="1"/>
  <c r="AL91" i="10" a="1"/>
  <c r="AL91" i="10" s="1"/>
  <c r="AN91" i="10" a="1"/>
  <c r="AN91" i="10" s="1"/>
  <c r="AP91" i="10" a="1"/>
  <c r="AP91" i="10" s="1"/>
  <c r="AR91" i="10" a="1"/>
  <c r="AR91" i="10" s="1"/>
  <c r="AT91" i="10" a="1"/>
  <c r="AT91" i="10" s="1"/>
  <c r="AV91" i="10" a="1"/>
  <c r="AV91" i="10" s="1"/>
  <c r="AX91" i="10" a="1"/>
  <c r="AX91" i="10" s="1"/>
  <c r="AZ91" i="10" a="1"/>
  <c r="AZ91" i="10" s="1"/>
  <c r="BB91" i="10" a="1"/>
  <c r="BB91" i="10" s="1"/>
  <c r="BD91" i="10" a="1"/>
  <c r="BD91" i="10" s="1"/>
  <c r="BF91" i="10" a="1"/>
  <c r="BF91" i="10" s="1"/>
  <c r="BH91" i="10" a="1"/>
  <c r="BH91" i="10" s="1"/>
  <c r="BJ91" i="10" a="1"/>
  <c r="BJ91" i="10" s="1"/>
  <c r="BL91" i="10" a="1"/>
  <c r="BL91" i="10" s="1"/>
  <c r="BN91" i="10" a="1"/>
  <c r="BN91" i="10" s="1"/>
  <c r="BP91" i="10" a="1"/>
  <c r="BP91" i="10" s="1"/>
  <c r="BR91" i="10" a="1"/>
  <c r="BR91" i="10" s="1"/>
  <c r="BT91" i="10" a="1"/>
  <c r="BT91" i="10" s="1"/>
  <c r="BV91" i="10" a="1"/>
  <c r="BV91" i="10" s="1"/>
  <c r="BX91" i="10" a="1"/>
  <c r="BX91" i="10" s="1"/>
  <c r="BZ91" i="10" a="1"/>
  <c r="BZ91" i="10" s="1"/>
  <c r="CB91" i="10" a="1"/>
  <c r="CB91" i="10" s="1"/>
  <c r="CD91" i="10" a="1"/>
  <c r="CD91" i="10" s="1"/>
  <c r="CF91" i="10" a="1"/>
  <c r="CF91" i="10" s="1"/>
  <c r="CH91" i="10" a="1"/>
  <c r="CH91" i="10" s="1"/>
  <c r="AL92" i="10" a="1"/>
  <c r="AL92" i="10" s="1"/>
  <c r="AN92" i="10" a="1"/>
  <c r="AN92" i="10" s="1"/>
  <c r="AP92" i="10" a="1"/>
  <c r="AP92" i="10" s="1"/>
  <c r="AR92" i="10" a="1"/>
  <c r="AR92" i="10" s="1"/>
  <c r="AT92" i="10" a="1"/>
  <c r="AT92" i="10" s="1"/>
  <c r="AV92" i="10" a="1"/>
  <c r="AV92" i="10" s="1"/>
  <c r="AX92" i="10" a="1"/>
  <c r="AX92" i="10" s="1"/>
  <c r="AZ92" i="10" a="1"/>
  <c r="AZ92" i="10" s="1"/>
  <c r="BB92" i="10" a="1"/>
  <c r="BB92" i="10" s="1"/>
  <c r="BD92" i="10" a="1"/>
  <c r="BD92" i="10" s="1"/>
  <c r="BF92" i="10" a="1"/>
  <c r="BF92" i="10" s="1"/>
  <c r="BH92" i="10" a="1"/>
  <c r="BH92" i="10" s="1"/>
  <c r="BJ92" i="10" a="1"/>
  <c r="BJ92" i="10" s="1"/>
  <c r="BL92" i="10" a="1"/>
  <c r="BL92" i="10" s="1"/>
  <c r="BN92" i="10" a="1"/>
  <c r="BN92" i="10" s="1"/>
  <c r="BP92" i="10" a="1"/>
  <c r="BP92" i="10" s="1"/>
  <c r="BR92" i="10" a="1"/>
  <c r="BR92" i="10" s="1"/>
  <c r="BT92" i="10" a="1"/>
  <c r="BT92" i="10" s="1"/>
  <c r="BV92" i="10" a="1"/>
  <c r="BV92" i="10" s="1"/>
  <c r="BX92" i="10" a="1"/>
  <c r="BX92" i="10" s="1"/>
  <c r="BZ92" i="10" a="1"/>
  <c r="BZ92" i="10" s="1"/>
  <c r="CB92" i="10" a="1"/>
  <c r="CB92" i="10" s="1"/>
  <c r="CD92" i="10" a="1"/>
  <c r="CD92" i="10" s="1"/>
  <c r="CF92" i="10" a="1"/>
  <c r="CF92" i="10" s="1"/>
  <c r="CH92" i="10" a="1"/>
  <c r="CH92" i="10" s="1"/>
  <c r="AL93" i="10" a="1"/>
  <c r="AL93" i="10" s="1"/>
  <c r="AN93" i="10" a="1"/>
  <c r="AN93" i="10" s="1"/>
  <c r="AP93" i="10" a="1"/>
  <c r="AP93" i="10" s="1"/>
  <c r="AR93" i="10" a="1"/>
  <c r="AR93" i="10" s="1"/>
  <c r="AT93" i="10" a="1"/>
  <c r="AT93" i="10" s="1"/>
  <c r="AV93" i="10" a="1"/>
  <c r="AV93" i="10" s="1"/>
  <c r="AX93" i="10" a="1"/>
  <c r="AX93" i="10" s="1"/>
  <c r="AZ93" i="10" a="1"/>
  <c r="AZ93" i="10" s="1"/>
  <c r="BB93" i="10" a="1"/>
  <c r="BB93" i="10" s="1"/>
  <c r="BD93" i="10" a="1"/>
  <c r="BD93" i="10" s="1"/>
  <c r="BF93" i="10" a="1"/>
  <c r="BF93" i="10" s="1"/>
  <c r="BH93" i="10" a="1"/>
  <c r="BH93" i="10" s="1"/>
  <c r="BJ93" i="10" a="1"/>
  <c r="BJ93" i="10" s="1"/>
  <c r="BL93" i="10" a="1"/>
  <c r="BL93" i="10" s="1"/>
  <c r="BN93" i="10" a="1"/>
  <c r="BN93" i="10" s="1"/>
  <c r="BP93" i="10" a="1"/>
  <c r="BP93" i="10" s="1"/>
  <c r="BR93" i="10" a="1"/>
  <c r="BR93" i="10" s="1"/>
  <c r="BT93" i="10" a="1"/>
  <c r="BT93" i="10" s="1"/>
  <c r="BV93" i="10" a="1"/>
  <c r="BV93" i="10" s="1"/>
  <c r="BX93" i="10" a="1"/>
  <c r="BX93" i="10" s="1"/>
  <c r="BZ93" i="10" a="1"/>
  <c r="BZ93" i="10" s="1"/>
  <c r="CB93" i="10" a="1"/>
  <c r="CB93" i="10" s="1"/>
  <c r="CD93" i="10" a="1"/>
  <c r="CD93" i="10" s="1"/>
  <c r="CF93" i="10" a="1"/>
  <c r="CF93" i="10" s="1"/>
  <c r="CH93" i="10" a="1"/>
  <c r="CH93" i="10" s="1"/>
  <c r="AL94" i="10" a="1"/>
  <c r="AL94" i="10" s="1"/>
  <c r="AN94" i="10" a="1"/>
  <c r="AN94" i="10" s="1"/>
  <c r="AP94" i="10" a="1"/>
  <c r="AP94" i="10" s="1"/>
  <c r="AR94" i="10" a="1"/>
  <c r="AR94" i="10" s="1"/>
  <c r="AT94" i="10" a="1"/>
  <c r="AT94" i="10" s="1"/>
  <c r="AV94" i="10" a="1"/>
  <c r="AV94" i="10" s="1"/>
  <c r="AX94" i="10" a="1"/>
  <c r="AX94" i="10" s="1"/>
  <c r="AZ94" i="10" a="1"/>
  <c r="AZ94" i="10" s="1"/>
  <c r="BB94" i="10" a="1"/>
  <c r="BB94" i="10" s="1"/>
  <c r="BD94" i="10" a="1"/>
  <c r="BD94" i="10" s="1"/>
  <c r="BF94" i="10" a="1"/>
  <c r="BF94" i="10" s="1"/>
  <c r="BH94" i="10" a="1"/>
  <c r="BH94" i="10" s="1"/>
  <c r="BJ94" i="10" a="1"/>
  <c r="BJ94" i="10" s="1"/>
  <c r="BL94" i="10" a="1"/>
  <c r="BL94" i="10" s="1"/>
  <c r="BN94" i="10" a="1"/>
  <c r="BN94" i="10" s="1"/>
  <c r="BP94" i="10" a="1"/>
  <c r="BP94" i="10" s="1"/>
  <c r="BR94" i="10" a="1"/>
  <c r="BR94" i="10" s="1"/>
  <c r="BT94" i="10" a="1"/>
  <c r="BT94" i="10" s="1"/>
  <c r="BV94" i="10" a="1"/>
  <c r="BV94" i="10" s="1"/>
  <c r="BX94" i="10" a="1"/>
  <c r="BX94" i="10" s="1"/>
  <c r="BZ94" i="10" a="1"/>
  <c r="BZ94" i="10" s="1"/>
  <c r="CB94" i="10" a="1"/>
  <c r="CB94" i="10" s="1"/>
  <c r="CD94" i="10" a="1"/>
  <c r="CD94" i="10" s="1"/>
  <c r="CF94" i="10" a="1"/>
  <c r="CF94" i="10" s="1"/>
  <c r="CH94" i="10" a="1"/>
  <c r="CH94" i="10" s="1"/>
  <c r="AL95" i="10" a="1"/>
  <c r="AL95" i="10" s="1"/>
  <c r="AN95" i="10" a="1"/>
  <c r="AN95" i="10" s="1"/>
  <c r="AP95" i="10" a="1"/>
  <c r="AP95" i="10" s="1"/>
  <c r="AR95" i="10" a="1"/>
  <c r="AR95" i="10" s="1"/>
  <c r="AT95" i="10" a="1"/>
  <c r="AT95" i="10" s="1"/>
  <c r="AV95" i="10" a="1"/>
  <c r="AV95" i="10" s="1"/>
  <c r="AX95" i="10" a="1"/>
  <c r="AX95" i="10" s="1"/>
  <c r="AZ95" i="10" a="1"/>
  <c r="AZ95" i="10" s="1"/>
  <c r="BB95" i="10" a="1"/>
  <c r="BB95" i="10" s="1"/>
  <c r="BD95" i="10" a="1"/>
  <c r="BD95" i="10" s="1"/>
  <c r="BF95" i="10" a="1"/>
  <c r="BF95" i="10" s="1"/>
  <c r="BH95" i="10" a="1"/>
  <c r="BH95" i="10" s="1"/>
  <c r="BJ95" i="10" a="1"/>
  <c r="BJ95" i="10" s="1"/>
  <c r="BL95" i="10" a="1"/>
  <c r="BL95" i="10" s="1"/>
  <c r="BN95" i="10" a="1"/>
  <c r="BN95" i="10" s="1"/>
  <c r="BP95" i="10" a="1"/>
  <c r="BP95" i="10" s="1"/>
  <c r="BR95" i="10" a="1"/>
  <c r="BR95" i="10" s="1"/>
  <c r="BT95" i="10" a="1"/>
  <c r="BT95" i="10" s="1"/>
  <c r="BV95" i="10" a="1"/>
  <c r="BV95" i="10" s="1"/>
  <c r="BX95" i="10" a="1"/>
  <c r="BX95" i="10" s="1"/>
  <c r="BZ95" i="10" a="1"/>
  <c r="BZ95" i="10" s="1"/>
  <c r="CB95" i="10" a="1"/>
  <c r="CB95" i="10" s="1"/>
  <c r="CD95" i="10" a="1"/>
  <c r="CD95" i="10" s="1"/>
  <c r="CF95" i="10" a="1"/>
  <c r="CF95" i="10" s="1"/>
  <c r="CH95" i="10" a="1"/>
  <c r="CH95" i="10" s="1"/>
  <c r="AL96" i="10" a="1"/>
  <c r="AL96" i="10" s="1"/>
  <c r="AN96" i="10" a="1"/>
  <c r="AN96" i="10" s="1"/>
  <c r="AP96" i="10" a="1"/>
  <c r="AP96" i="10" s="1"/>
  <c r="AR96" i="10" a="1"/>
  <c r="AR96" i="10" s="1"/>
  <c r="AT96" i="10" a="1"/>
  <c r="AT96" i="10" s="1"/>
  <c r="AV96" i="10" a="1"/>
  <c r="AV96" i="10" s="1"/>
  <c r="AX96" i="10" a="1"/>
  <c r="AX96" i="10" s="1"/>
  <c r="AZ96" i="10" a="1"/>
  <c r="AZ96" i="10" s="1"/>
  <c r="BB96" i="10" a="1"/>
  <c r="BB96" i="10" s="1"/>
  <c r="BD96" i="10" a="1"/>
  <c r="BD96" i="10" s="1"/>
  <c r="BF96" i="10" a="1"/>
  <c r="BF96" i="10" s="1"/>
  <c r="BH96" i="10" a="1"/>
  <c r="BH96" i="10" s="1"/>
  <c r="BJ96" i="10" a="1"/>
  <c r="BJ96" i="10" s="1"/>
  <c r="BL96" i="10" a="1"/>
  <c r="BL96" i="10" s="1"/>
  <c r="BN96" i="10" a="1"/>
  <c r="BN96" i="10" s="1"/>
  <c r="BP96" i="10" a="1"/>
  <c r="BP96" i="10" s="1"/>
  <c r="BR96" i="10" a="1"/>
  <c r="BR96" i="10" s="1"/>
  <c r="BT96" i="10" a="1"/>
  <c r="BT96" i="10" s="1"/>
  <c r="BV96" i="10" a="1"/>
  <c r="BV96" i="10" s="1"/>
  <c r="BX96" i="10" a="1"/>
  <c r="BX96" i="10" s="1"/>
  <c r="BZ96" i="10" a="1"/>
  <c r="BZ96" i="10" s="1"/>
  <c r="CB96" i="10" a="1"/>
  <c r="CB96" i="10" s="1"/>
  <c r="CD96" i="10" a="1"/>
  <c r="CD96" i="10" s="1"/>
  <c r="CF96" i="10" a="1"/>
  <c r="CF96" i="10" s="1"/>
  <c r="CH96" i="10" a="1"/>
  <c r="CH96" i="10" s="1"/>
  <c r="AL97" i="10" a="1"/>
  <c r="AL97" i="10" s="1"/>
  <c r="AN97" i="10" a="1"/>
  <c r="AN97" i="10" s="1"/>
  <c r="AP97" i="10" a="1"/>
  <c r="AP97" i="10" s="1"/>
  <c r="AR97" i="10" a="1"/>
  <c r="AR97" i="10" s="1"/>
  <c r="AT97" i="10" a="1"/>
  <c r="AT97" i="10" s="1"/>
  <c r="AV97" i="10" a="1"/>
  <c r="AV97" i="10" s="1"/>
  <c r="AX97" i="10" a="1"/>
  <c r="AX97" i="10" s="1"/>
  <c r="AZ97" i="10" a="1"/>
  <c r="AZ97" i="10" s="1"/>
  <c r="BB97" i="10" a="1"/>
  <c r="BB97" i="10" s="1"/>
  <c r="BD97" i="10" a="1"/>
  <c r="BD97" i="10" s="1"/>
  <c r="BF97" i="10" a="1"/>
  <c r="BF97" i="10" s="1"/>
  <c r="BH97" i="10" a="1"/>
  <c r="BH97" i="10" s="1"/>
  <c r="BJ97" i="10" a="1"/>
  <c r="BJ97" i="10" s="1"/>
  <c r="BL97" i="10" a="1"/>
  <c r="BL97" i="10" s="1"/>
  <c r="BN97" i="10" a="1"/>
  <c r="BN97" i="10" s="1"/>
  <c r="BP97" i="10" a="1"/>
  <c r="BP97" i="10" s="1"/>
  <c r="BR97" i="10" a="1"/>
  <c r="BR97" i="10" s="1"/>
  <c r="BT97" i="10" a="1"/>
  <c r="BT97" i="10" s="1"/>
  <c r="BV97" i="10" a="1"/>
  <c r="BV97" i="10" s="1"/>
  <c r="BX97" i="10" a="1"/>
  <c r="BX97" i="10" s="1"/>
  <c r="BZ97" i="10" a="1"/>
  <c r="BZ97" i="10" s="1"/>
  <c r="CB97" i="10" a="1"/>
  <c r="CB97" i="10" s="1"/>
  <c r="CD97" i="10" a="1"/>
  <c r="CD97" i="10" s="1"/>
  <c r="CF97" i="10" a="1"/>
  <c r="CF97" i="10" s="1"/>
  <c r="CH97" i="10" a="1"/>
  <c r="CH97" i="10" s="1"/>
  <c r="AL98" i="10" a="1"/>
  <c r="AL98" i="10" s="1"/>
  <c r="AN98" i="10" a="1"/>
  <c r="AN98" i="10" s="1"/>
  <c r="AP98" i="10" a="1"/>
  <c r="AP98" i="10" s="1"/>
  <c r="AR98" i="10" a="1"/>
  <c r="AR98" i="10" s="1"/>
  <c r="AT98" i="10" a="1"/>
  <c r="AT98" i="10" s="1"/>
  <c r="AV98" i="10" a="1"/>
  <c r="AV98" i="10" s="1"/>
  <c r="AX98" i="10" a="1"/>
  <c r="AX98" i="10" s="1"/>
  <c r="AZ98" i="10" a="1"/>
  <c r="AZ98" i="10" s="1"/>
  <c r="BB98" i="10" a="1"/>
  <c r="BB98" i="10" s="1"/>
  <c r="BD98" i="10" a="1"/>
  <c r="BD98" i="10" s="1"/>
  <c r="BF98" i="10" a="1"/>
  <c r="BF98" i="10" s="1"/>
  <c r="BH98" i="10" a="1"/>
  <c r="BH98" i="10" s="1"/>
  <c r="BJ98" i="10" a="1"/>
  <c r="BJ98" i="10" s="1"/>
  <c r="BL98" i="10" a="1"/>
  <c r="BL98" i="10" s="1"/>
  <c r="BN98" i="10" a="1"/>
  <c r="BN98" i="10" s="1"/>
  <c r="BP98" i="10" a="1"/>
  <c r="BP98" i="10" s="1"/>
  <c r="BR98" i="10" a="1"/>
  <c r="BR98" i="10" s="1"/>
  <c r="BT98" i="10" a="1"/>
  <c r="BT98" i="10" s="1"/>
  <c r="BV98" i="10" a="1"/>
  <c r="BV98" i="10" s="1"/>
  <c r="BX98" i="10" a="1"/>
  <c r="BX98" i="10" s="1"/>
  <c r="BZ98" i="10" a="1"/>
  <c r="BZ98" i="10" s="1"/>
  <c r="CB98" i="10" a="1"/>
  <c r="CB98" i="10" s="1"/>
  <c r="CD98" i="10" a="1"/>
  <c r="CD98" i="10" s="1"/>
  <c r="CF98" i="10" a="1"/>
  <c r="CF98" i="10" s="1"/>
  <c r="CH98" i="10" a="1"/>
  <c r="CH98" i="10" s="1"/>
  <c r="AL99" i="10" a="1"/>
  <c r="AL99" i="10" s="1"/>
  <c r="AN99" i="10" a="1"/>
  <c r="AN99" i="10" s="1"/>
  <c r="AP99" i="10" a="1"/>
  <c r="AP99" i="10" s="1"/>
  <c r="AR99" i="10" a="1"/>
  <c r="AR99" i="10" s="1"/>
  <c r="AT99" i="10" a="1"/>
  <c r="AT99" i="10" s="1"/>
  <c r="AV99" i="10" a="1"/>
  <c r="AV99" i="10" s="1"/>
  <c r="AX99" i="10" a="1"/>
  <c r="AX99" i="10" s="1"/>
  <c r="AZ99" i="10" a="1"/>
  <c r="AZ99" i="10" s="1"/>
  <c r="BB99" i="10" a="1"/>
  <c r="BB99" i="10" s="1"/>
  <c r="BD99" i="10" a="1"/>
  <c r="BD99" i="10" s="1"/>
  <c r="BF99" i="10" a="1"/>
  <c r="BF99" i="10" s="1"/>
  <c r="BH99" i="10" a="1"/>
  <c r="BH99" i="10" s="1"/>
  <c r="BJ99" i="10" a="1"/>
  <c r="BJ99" i="10" s="1"/>
  <c r="BL99" i="10" a="1"/>
  <c r="BL99" i="10" s="1"/>
  <c r="BN99" i="10" a="1"/>
  <c r="BN99" i="10" s="1"/>
  <c r="BP99" i="10" a="1"/>
  <c r="BP99" i="10" s="1"/>
  <c r="BR99" i="10" a="1"/>
  <c r="BR99" i="10" s="1"/>
  <c r="BT99" i="10" a="1"/>
  <c r="BT99" i="10" s="1"/>
  <c r="BV99" i="10" a="1"/>
  <c r="BV99" i="10" s="1"/>
  <c r="BX99" i="10" a="1"/>
  <c r="BX99" i="10" s="1"/>
  <c r="BZ99" i="10" a="1"/>
  <c r="BZ99" i="10" s="1"/>
  <c r="CB99" i="10" a="1"/>
  <c r="CB99" i="10" s="1"/>
  <c r="CD99" i="10" a="1"/>
  <c r="CD99" i="10" s="1"/>
  <c r="CF99" i="10" a="1"/>
  <c r="CF99" i="10" s="1"/>
  <c r="CH99" i="10" a="1"/>
  <c r="CH99" i="10" s="1"/>
  <c r="AL100" i="10" a="1"/>
  <c r="AL100" i="10" s="1"/>
  <c r="AN100" i="10" a="1"/>
  <c r="AN100" i="10" s="1"/>
  <c r="AP100" i="10" a="1"/>
  <c r="AP100" i="10" s="1"/>
  <c r="AR100" i="10" a="1"/>
  <c r="AR100" i="10" s="1"/>
  <c r="AT100" i="10" a="1"/>
  <c r="AT100" i="10" s="1"/>
  <c r="AV100" i="10" a="1"/>
  <c r="AV100" i="10" s="1"/>
  <c r="AX100" i="10" a="1"/>
  <c r="AX100" i="10" s="1"/>
  <c r="AZ100" i="10" a="1"/>
  <c r="AZ100" i="10" s="1"/>
  <c r="BB100" i="10" a="1"/>
  <c r="BB100" i="10" s="1"/>
  <c r="BD100" i="10" a="1"/>
  <c r="BD100" i="10" s="1"/>
  <c r="BF100" i="10" a="1"/>
  <c r="BF100" i="10" s="1"/>
  <c r="BH100" i="10" a="1"/>
  <c r="BH100" i="10" s="1"/>
  <c r="BJ100" i="10" a="1"/>
  <c r="BJ100" i="10" s="1"/>
  <c r="BL100" i="10" a="1"/>
  <c r="BL100" i="10" s="1"/>
  <c r="BN100" i="10" a="1"/>
  <c r="BN100" i="10" s="1"/>
  <c r="BP100" i="10" a="1"/>
  <c r="BP100" i="10" s="1"/>
  <c r="BR100" i="10" a="1"/>
  <c r="BR100" i="10" s="1"/>
  <c r="BT100" i="10" a="1"/>
  <c r="BT100" i="10" s="1"/>
  <c r="BV100" i="10" a="1"/>
  <c r="BV100" i="10" s="1"/>
  <c r="BX100" i="10" a="1"/>
  <c r="BX100" i="10" s="1"/>
  <c r="BZ100" i="10" a="1"/>
  <c r="BZ100" i="10" s="1"/>
  <c r="CB100" i="10" a="1"/>
  <c r="CB100" i="10" s="1"/>
  <c r="CD100" i="10" a="1"/>
  <c r="CD100" i="10" s="1"/>
  <c r="CF100" i="10" a="1"/>
  <c r="CF100" i="10" s="1"/>
  <c r="CH100" i="10" a="1"/>
  <c r="CH100" i="10" s="1"/>
  <c r="AL101" i="10" a="1"/>
  <c r="AL101" i="10" s="1"/>
  <c r="AN101" i="10" a="1"/>
  <c r="AN101" i="10" s="1"/>
  <c r="AP101" i="10" a="1"/>
  <c r="AP101" i="10" s="1"/>
  <c r="AR101" i="10" a="1"/>
  <c r="AR101" i="10" s="1"/>
  <c r="AT101" i="10" a="1"/>
  <c r="AT101" i="10" s="1"/>
  <c r="AV101" i="10" a="1"/>
  <c r="AV101" i="10" s="1"/>
  <c r="AX101" i="10" a="1"/>
  <c r="AX101" i="10" s="1"/>
  <c r="AZ101" i="10" a="1"/>
  <c r="AZ101" i="10" s="1"/>
  <c r="BB101" i="10" a="1"/>
  <c r="BB101" i="10" s="1"/>
  <c r="BD101" i="10" a="1"/>
  <c r="BD101" i="10" s="1"/>
  <c r="BF101" i="10" a="1"/>
  <c r="BF101" i="10" s="1"/>
  <c r="BH101" i="10" a="1"/>
  <c r="BH101" i="10" s="1"/>
  <c r="BJ101" i="10" a="1"/>
  <c r="BJ101" i="10" s="1"/>
  <c r="BL101" i="10" a="1"/>
  <c r="BL101" i="10" s="1"/>
  <c r="BN101" i="10" a="1"/>
  <c r="BN101" i="10" s="1"/>
  <c r="BP101" i="10" a="1"/>
  <c r="BP101" i="10" s="1"/>
  <c r="BR101" i="10" a="1"/>
  <c r="BR101" i="10" s="1"/>
  <c r="BT101" i="10" a="1"/>
  <c r="BT101" i="10" s="1"/>
  <c r="BV101" i="10" a="1"/>
  <c r="BV101" i="10" s="1"/>
  <c r="BX101" i="10" a="1"/>
  <c r="BX101" i="10" s="1"/>
  <c r="BZ101" i="10" a="1"/>
  <c r="BZ101" i="10" s="1"/>
  <c r="CB101" i="10" a="1"/>
  <c r="CB101" i="10" s="1"/>
  <c r="CD101" i="10" a="1"/>
  <c r="CD101" i="10" s="1"/>
  <c r="CF101" i="10" a="1"/>
  <c r="CF101" i="10" s="1"/>
  <c r="CH101" i="10" a="1"/>
  <c r="CH101" i="10" s="1"/>
  <c r="AL102" i="10" a="1"/>
  <c r="AL102" i="10" s="1"/>
  <c r="AN102" i="10" a="1"/>
  <c r="AN102" i="10" s="1"/>
  <c r="AP102" i="10" a="1"/>
  <c r="AP102" i="10" s="1"/>
  <c r="AR102" i="10" a="1"/>
  <c r="AR102" i="10" s="1"/>
  <c r="AT102" i="10" a="1"/>
  <c r="AT102" i="10" s="1"/>
  <c r="AV102" i="10" a="1"/>
  <c r="AV102" i="10" s="1"/>
  <c r="AX102" i="10" a="1"/>
  <c r="AX102" i="10" s="1"/>
  <c r="AZ102" i="10" a="1"/>
  <c r="AZ102" i="10" s="1"/>
  <c r="BB102" i="10" a="1"/>
  <c r="BB102" i="10" s="1"/>
  <c r="BD102" i="10" a="1"/>
  <c r="BD102" i="10" s="1"/>
  <c r="BF102" i="10" a="1"/>
  <c r="BF102" i="10" s="1"/>
  <c r="BH102" i="10" a="1"/>
  <c r="BH102" i="10" s="1"/>
  <c r="BJ102" i="10" a="1"/>
  <c r="BJ102" i="10" s="1"/>
  <c r="BL102" i="10" a="1"/>
  <c r="BL102" i="10" s="1"/>
  <c r="BN102" i="10" a="1"/>
  <c r="BN102" i="10" s="1"/>
  <c r="BP102" i="10" a="1"/>
  <c r="BP102" i="10" s="1"/>
  <c r="BR102" i="10" a="1"/>
  <c r="BR102" i="10" s="1"/>
  <c r="BT102" i="10" a="1"/>
  <c r="BT102" i="10" s="1"/>
  <c r="BV102" i="10" a="1"/>
  <c r="BV102" i="10" s="1"/>
  <c r="BX102" i="10" a="1"/>
  <c r="BX102" i="10" s="1"/>
  <c r="BZ102" i="10" a="1"/>
  <c r="BZ102" i="10" s="1"/>
  <c r="CB102" i="10" a="1"/>
  <c r="CB102" i="10" s="1"/>
  <c r="CD102" i="10" a="1"/>
  <c r="CD102" i="10" s="1"/>
  <c r="CF102" i="10" a="1"/>
  <c r="CF102" i="10" s="1"/>
  <c r="CH102" i="10" a="1"/>
  <c r="CH102" i="10" s="1"/>
  <c r="AL103" i="10" a="1"/>
  <c r="AL103" i="10" s="1"/>
  <c r="AN103" i="10" a="1"/>
  <c r="AN103" i="10" s="1"/>
  <c r="AP103" i="10" a="1"/>
  <c r="AP103" i="10" s="1"/>
  <c r="AR103" i="10" a="1"/>
  <c r="AR103" i="10" s="1"/>
  <c r="AT103" i="10" a="1"/>
  <c r="AT103" i="10" s="1"/>
  <c r="AV103" i="10" a="1"/>
  <c r="AV103" i="10" s="1"/>
  <c r="AX103" i="10" a="1"/>
  <c r="AX103" i="10" s="1"/>
  <c r="AZ103" i="10" a="1"/>
  <c r="AZ103" i="10" s="1"/>
  <c r="BB103" i="10" a="1"/>
  <c r="BB103" i="10" s="1"/>
  <c r="BD103" i="10" a="1"/>
  <c r="BD103" i="10" s="1"/>
  <c r="BF103" i="10" a="1"/>
  <c r="BF103" i="10" s="1"/>
  <c r="BH103" i="10" a="1"/>
  <c r="BH103" i="10" s="1"/>
  <c r="BJ103" i="10" a="1"/>
  <c r="BJ103" i="10" s="1"/>
  <c r="BL103" i="10" a="1"/>
  <c r="BL103" i="10" s="1"/>
  <c r="BN103" i="10" a="1"/>
  <c r="BN103" i="10" s="1"/>
  <c r="BP103" i="10" a="1"/>
  <c r="BP103" i="10" s="1"/>
  <c r="BR103" i="10" a="1"/>
  <c r="BR103" i="10" s="1"/>
  <c r="BT103" i="10" a="1"/>
  <c r="BT103" i="10" s="1"/>
  <c r="BV103" i="10" a="1"/>
  <c r="BV103" i="10" s="1"/>
  <c r="BX103" i="10" a="1"/>
  <c r="BX103" i="10" s="1"/>
  <c r="BZ103" i="10" a="1"/>
  <c r="BZ103" i="10" s="1"/>
  <c r="CB103" i="10" a="1"/>
  <c r="CB103" i="10" s="1"/>
  <c r="CD103" i="10" a="1"/>
  <c r="CD103" i="10" s="1"/>
  <c r="CF103" i="10" a="1"/>
  <c r="CF103" i="10" s="1"/>
  <c r="CH103" i="10" a="1"/>
  <c r="CH103" i="10" s="1"/>
  <c r="AL104" i="10" a="1"/>
  <c r="AL104" i="10" s="1"/>
  <c r="AN104" i="10" a="1"/>
  <c r="AN104" i="10" s="1"/>
  <c r="AP104" i="10" a="1"/>
  <c r="AP104" i="10" s="1"/>
  <c r="AR104" i="10" a="1"/>
  <c r="AR104" i="10" s="1"/>
  <c r="AT104" i="10" a="1"/>
  <c r="AT104" i="10" s="1"/>
  <c r="AV104" i="10" a="1"/>
  <c r="AV104" i="10" s="1"/>
  <c r="AX104" i="10" a="1"/>
  <c r="AX104" i="10" s="1"/>
  <c r="AZ104" i="10" a="1"/>
  <c r="AZ104" i="10" s="1"/>
  <c r="BB104" i="10" a="1"/>
  <c r="BB104" i="10" s="1"/>
  <c r="BD104" i="10" a="1"/>
  <c r="BD104" i="10" s="1"/>
  <c r="BF104" i="10" a="1"/>
  <c r="BF104" i="10" s="1"/>
  <c r="BH104" i="10" a="1"/>
  <c r="BH104" i="10" s="1"/>
  <c r="BJ104" i="10" a="1"/>
  <c r="BJ104" i="10" s="1"/>
  <c r="BL104" i="10" a="1"/>
  <c r="BL104" i="10" s="1"/>
  <c r="BN104" i="10" a="1"/>
  <c r="BN104" i="10" s="1"/>
  <c r="BP104" i="10" a="1"/>
  <c r="BP104" i="10" s="1"/>
  <c r="BR104" i="10" a="1"/>
  <c r="BR104" i="10" s="1"/>
  <c r="BT104" i="10" a="1"/>
  <c r="BT104" i="10" s="1"/>
  <c r="BV104" i="10" a="1"/>
  <c r="BV104" i="10" s="1"/>
  <c r="BX104" i="10" a="1"/>
  <c r="BX104" i="10" s="1"/>
  <c r="BZ104" i="10" a="1"/>
  <c r="BZ104" i="10" s="1"/>
  <c r="CB104" i="10" a="1"/>
  <c r="CB104" i="10" s="1"/>
  <c r="CD104" i="10" a="1"/>
  <c r="CD104" i="10" s="1"/>
  <c r="CF104" i="10" a="1"/>
  <c r="CF104" i="10" s="1"/>
  <c r="CH104" i="10" a="1"/>
  <c r="CH104" i="10" s="1"/>
  <c r="AL105" i="10" a="1"/>
  <c r="AL105" i="10" s="1"/>
  <c r="AN105" i="10" a="1"/>
  <c r="AN105" i="10" s="1"/>
  <c r="AP105" i="10" a="1"/>
  <c r="AP105" i="10" s="1"/>
  <c r="AR105" i="10" a="1"/>
  <c r="AR105" i="10" s="1"/>
  <c r="AT105" i="10" a="1"/>
  <c r="AT105" i="10" s="1"/>
  <c r="AV105" i="10" a="1"/>
  <c r="AV105" i="10" s="1"/>
  <c r="AX105" i="10" a="1"/>
  <c r="AX105" i="10" s="1"/>
  <c r="AZ105" i="10" a="1"/>
  <c r="AZ105" i="10" s="1"/>
  <c r="BB105" i="10" a="1"/>
  <c r="BB105" i="10" s="1"/>
  <c r="BD105" i="10" a="1"/>
  <c r="BD105" i="10" s="1"/>
  <c r="BF105" i="10" a="1"/>
  <c r="BF105" i="10" s="1"/>
  <c r="BH105" i="10" a="1"/>
  <c r="BH105" i="10" s="1"/>
  <c r="BJ105" i="10" a="1"/>
  <c r="BJ105" i="10" s="1"/>
  <c r="BL105" i="10" a="1"/>
  <c r="BL105" i="10" s="1"/>
  <c r="BN105" i="10" a="1"/>
  <c r="BN105" i="10" s="1"/>
  <c r="BP105" i="10" a="1"/>
  <c r="BP105" i="10" s="1"/>
  <c r="BR105" i="10" a="1"/>
  <c r="BR105" i="10" s="1"/>
  <c r="BT105" i="10" a="1"/>
  <c r="BT105" i="10" s="1"/>
  <c r="BV105" i="10" a="1"/>
  <c r="BV105" i="10" s="1"/>
  <c r="BX105" i="10" a="1"/>
  <c r="BX105" i="10" s="1"/>
  <c r="BZ105" i="10" a="1"/>
  <c r="BZ105" i="10" s="1"/>
  <c r="CB105" i="10" a="1"/>
  <c r="CB105" i="10" s="1"/>
  <c r="CD105" i="10" a="1"/>
  <c r="CD105" i="10" s="1"/>
  <c r="CF105" i="10" a="1"/>
  <c r="CF105" i="10" s="1"/>
  <c r="CH105" i="10" a="1"/>
  <c r="CH105" i="10" s="1"/>
  <c r="AL106" i="10" a="1"/>
  <c r="AL106" i="10" s="1"/>
  <c r="AN106" i="10" a="1"/>
  <c r="AN106" i="10" s="1"/>
  <c r="AP106" i="10" a="1"/>
  <c r="AP106" i="10" s="1"/>
  <c r="AR106" i="10" a="1"/>
  <c r="AR106" i="10" s="1"/>
  <c r="AT106" i="10" a="1"/>
  <c r="AT106" i="10" s="1"/>
  <c r="AV106" i="10" a="1"/>
  <c r="AV106" i="10" s="1"/>
  <c r="AX106" i="10" a="1"/>
  <c r="AX106" i="10" s="1"/>
  <c r="AZ106" i="10" a="1"/>
  <c r="AZ106" i="10" s="1"/>
  <c r="BB106" i="10" a="1"/>
  <c r="BB106" i="10" s="1"/>
  <c r="BD106" i="10" a="1"/>
  <c r="BD106" i="10" s="1"/>
  <c r="BF106" i="10" a="1"/>
  <c r="BF106" i="10" s="1"/>
  <c r="BH106" i="10" a="1"/>
  <c r="BH106" i="10" s="1"/>
  <c r="BJ106" i="10" a="1"/>
  <c r="BJ106" i="10" s="1"/>
  <c r="BL106" i="10" a="1"/>
  <c r="BL106" i="10" s="1"/>
  <c r="BN106" i="10" a="1"/>
  <c r="BN106" i="10" s="1"/>
  <c r="BP106" i="10" a="1"/>
  <c r="BP106" i="10" s="1"/>
  <c r="BR106" i="10" a="1"/>
  <c r="BR106" i="10" s="1"/>
  <c r="BT106" i="10" a="1"/>
  <c r="BT106" i="10" s="1"/>
  <c r="BV106" i="10" a="1"/>
  <c r="BV106" i="10" s="1"/>
  <c r="BX106" i="10" a="1"/>
  <c r="BX106" i="10" s="1"/>
  <c r="BZ106" i="10" a="1"/>
  <c r="BZ106" i="10" s="1"/>
  <c r="CB106" i="10" a="1"/>
  <c r="CB106" i="10" s="1"/>
  <c r="CD106" i="10" a="1"/>
  <c r="CD106" i="10" s="1"/>
  <c r="CF106" i="10" a="1"/>
  <c r="CF106" i="10" s="1"/>
  <c r="CH106" i="10" a="1"/>
  <c r="CH106" i="10" s="1"/>
  <c r="AL107" i="10" a="1"/>
  <c r="AL107" i="10" s="1"/>
  <c r="AN107" i="10" a="1"/>
  <c r="AN107" i="10" s="1"/>
  <c r="AP107" i="10" a="1"/>
  <c r="AP107" i="10" s="1"/>
  <c r="AR107" i="10" a="1"/>
  <c r="AR107" i="10" s="1"/>
  <c r="AT107" i="10" a="1"/>
  <c r="AT107" i="10" s="1"/>
  <c r="AV107" i="10" a="1"/>
  <c r="AV107" i="10" s="1"/>
  <c r="AX107" i="10" a="1"/>
  <c r="AX107" i="10" s="1"/>
  <c r="AZ107" i="10" a="1"/>
  <c r="AZ107" i="10" s="1"/>
  <c r="BB107" i="10" a="1"/>
  <c r="BB107" i="10" s="1"/>
  <c r="BD107" i="10" a="1"/>
  <c r="BD107" i="10" s="1"/>
  <c r="BF107" i="10" a="1"/>
  <c r="BF107" i="10" s="1"/>
  <c r="BH107" i="10" a="1"/>
  <c r="BH107" i="10" s="1"/>
  <c r="BJ107" i="10" a="1"/>
  <c r="BJ107" i="10" s="1"/>
  <c r="BL107" i="10" a="1"/>
  <c r="BL107" i="10" s="1"/>
  <c r="BN107" i="10" a="1"/>
  <c r="BN107" i="10" s="1"/>
  <c r="BP107" i="10" a="1"/>
  <c r="BP107" i="10" s="1"/>
  <c r="BR107" i="10" a="1"/>
  <c r="BR107" i="10" s="1"/>
  <c r="BT107" i="10" a="1"/>
  <c r="BT107" i="10" s="1"/>
  <c r="BV107" i="10" a="1"/>
  <c r="BV107" i="10" s="1"/>
  <c r="BX107" i="10" a="1"/>
  <c r="BX107" i="10" s="1"/>
  <c r="BZ107" i="10" a="1"/>
  <c r="BZ107" i="10" s="1"/>
  <c r="CB107" i="10" a="1"/>
  <c r="CB107" i="10" s="1"/>
  <c r="CD107" i="10" a="1"/>
  <c r="CD107" i="10" s="1"/>
  <c r="CF107" i="10" a="1"/>
  <c r="CF107" i="10" s="1"/>
  <c r="CH107" i="10" a="1"/>
  <c r="CH107" i="10" s="1"/>
  <c r="AL108" i="10" a="1"/>
  <c r="AL108" i="10" s="1"/>
  <c r="AN108" i="10" a="1"/>
  <c r="AN108" i="10" s="1"/>
  <c r="AP108" i="10" a="1"/>
  <c r="AP108" i="10" s="1"/>
  <c r="AR108" i="10" a="1"/>
  <c r="AR108" i="10" s="1"/>
  <c r="AT108" i="10" a="1"/>
  <c r="AT108" i="10" s="1"/>
  <c r="AV108" i="10" a="1"/>
  <c r="AV108" i="10" s="1"/>
  <c r="AX108" i="10" a="1"/>
  <c r="AX108" i="10" s="1"/>
  <c r="AZ108" i="10" a="1"/>
  <c r="AZ108" i="10" s="1"/>
  <c r="BB108" i="10" a="1"/>
  <c r="BB108" i="10" s="1"/>
  <c r="BD108" i="10" a="1"/>
  <c r="BD108" i="10" s="1"/>
  <c r="BF108" i="10" a="1"/>
  <c r="BF108" i="10" s="1"/>
  <c r="BH108" i="10" a="1"/>
  <c r="BH108" i="10" s="1"/>
  <c r="BJ108" i="10" a="1"/>
  <c r="BJ108" i="10" s="1"/>
  <c r="BL108" i="10" a="1"/>
  <c r="BL108" i="10" s="1"/>
  <c r="BN108" i="10" a="1"/>
  <c r="BN108" i="10" s="1"/>
  <c r="BP108" i="10" a="1"/>
  <c r="BP108" i="10" s="1"/>
  <c r="BR108" i="10" a="1"/>
  <c r="BR108" i="10" s="1"/>
  <c r="BT108" i="10" a="1"/>
  <c r="BT108" i="10" s="1"/>
  <c r="BV108" i="10" a="1"/>
  <c r="BV108" i="10" s="1"/>
  <c r="BX108" i="10" a="1"/>
  <c r="BX108" i="10" s="1"/>
  <c r="BZ108" i="10" a="1"/>
  <c r="BZ108" i="10" s="1"/>
  <c r="CB108" i="10" a="1"/>
  <c r="CB108" i="10" s="1"/>
  <c r="CD108" i="10" a="1"/>
  <c r="CD108" i="10" s="1"/>
  <c r="CF108" i="10" a="1"/>
  <c r="CF108" i="10" s="1"/>
  <c r="CH108" i="10" a="1"/>
  <c r="CH108" i="10" s="1"/>
  <c r="AL109" i="10" a="1"/>
  <c r="AL109" i="10" s="1"/>
  <c r="AN109" i="10" a="1"/>
  <c r="AN109" i="10" s="1"/>
  <c r="AP109" i="10" a="1"/>
  <c r="AP109" i="10" s="1"/>
  <c r="AR109" i="10" a="1"/>
  <c r="AR109" i="10" s="1"/>
  <c r="AT109" i="10" a="1"/>
  <c r="AT109" i="10" s="1"/>
  <c r="AV109" i="10" a="1"/>
  <c r="AV109" i="10" s="1"/>
  <c r="AX109" i="10" a="1"/>
  <c r="AX109" i="10" s="1"/>
  <c r="AZ109" i="10" a="1"/>
  <c r="AZ109" i="10" s="1"/>
  <c r="BB109" i="10" a="1"/>
  <c r="BB109" i="10" s="1"/>
  <c r="BD109" i="10" a="1"/>
  <c r="BD109" i="10" s="1"/>
  <c r="BF109" i="10" a="1"/>
  <c r="BF109" i="10" s="1"/>
  <c r="BH109" i="10" a="1"/>
  <c r="BH109" i="10" s="1"/>
  <c r="BJ109" i="10" a="1"/>
  <c r="BJ109" i="10" s="1"/>
  <c r="BL109" i="10" a="1"/>
  <c r="BL109" i="10" s="1"/>
  <c r="BN109" i="10" a="1"/>
  <c r="BN109" i="10" s="1"/>
  <c r="BP109" i="10" a="1"/>
  <c r="BP109" i="10" s="1"/>
  <c r="BR109" i="10" a="1"/>
  <c r="BR109" i="10" s="1"/>
  <c r="BT109" i="10" a="1"/>
  <c r="BT109" i="10" s="1"/>
  <c r="BV109" i="10" a="1"/>
  <c r="BV109" i="10" s="1"/>
  <c r="BX109" i="10" a="1"/>
  <c r="BX109" i="10" s="1"/>
  <c r="BZ109" i="10" a="1"/>
  <c r="BZ109" i="10" s="1"/>
  <c r="CB109" i="10" a="1"/>
  <c r="CB109" i="10" s="1"/>
  <c r="CD109" i="10" a="1"/>
  <c r="CD109" i="10" s="1"/>
  <c r="CF109" i="10" a="1"/>
  <c r="CF109" i="10" s="1"/>
  <c r="CH109" i="10" a="1"/>
  <c r="CH109" i="10" s="1"/>
  <c r="AL110" i="10" a="1"/>
  <c r="AL110" i="10" s="1"/>
  <c r="AN110" i="10" a="1"/>
  <c r="AN110" i="10" s="1"/>
  <c r="AP110" i="10" a="1"/>
  <c r="AP110" i="10" s="1"/>
  <c r="AR110" i="10" a="1"/>
  <c r="AR110" i="10" s="1"/>
  <c r="AT110" i="10" a="1"/>
  <c r="AT110" i="10" s="1"/>
  <c r="AV110" i="10" a="1"/>
  <c r="AV110" i="10" s="1"/>
  <c r="AX110" i="10" a="1"/>
  <c r="AX110" i="10" s="1"/>
  <c r="AZ110" i="10" a="1"/>
  <c r="AZ110" i="10" s="1"/>
  <c r="BB110" i="10" a="1"/>
  <c r="BB110" i="10" s="1"/>
  <c r="BD110" i="10" a="1"/>
  <c r="BD110" i="10" s="1"/>
  <c r="BF110" i="10" a="1"/>
  <c r="BF110" i="10" s="1"/>
  <c r="BH110" i="10" a="1"/>
  <c r="BH110" i="10" s="1"/>
  <c r="BJ110" i="10" a="1"/>
  <c r="BJ110" i="10" s="1"/>
  <c r="BL110" i="10" a="1"/>
  <c r="BL110" i="10" s="1"/>
  <c r="BN110" i="10" a="1"/>
  <c r="BN110" i="10" s="1"/>
  <c r="BP110" i="10" a="1"/>
  <c r="BP110" i="10" s="1"/>
  <c r="BR110" i="10" a="1"/>
  <c r="BR110" i="10" s="1"/>
  <c r="BT110" i="10" a="1"/>
  <c r="BT110" i="10" s="1"/>
  <c r="BV110" i="10" a="1"/>
  <c r="BV110" i="10" s="1"/>
  <c r="BX110" i="10" a="1"/>
  <c r="BX110" i="10" s="1"/>
  <c r="BZ110" i="10" a="1"/>
  <c r="BZ110" i="10" s="1"/>
  <c r="CB110" i="10" a="1"/>
  <c r="CB110" i="10" s="1"/>
  <c r="CD110" i="10" a="1"/>
  <c r="CD110" i="10" s="1"/>
  <c r="CF110" i="10" a="1"/>
  <c r="CF110" i="10" s="1"/>
  <c r="CH110" i="10" a="1"/>
  <c r="CH110" i="10" s="1"/>
  <c r="AL111" i="10" a="1"/>
  <c r="AL111" i="10" s="1"/>
  <c r="AN111" i="10" a="1"/>
  <c r="AN111" i="10" s="1"/>
  <c r="AP111" i="10" a="1"/>
  <c r="AP111" i="10" s="1"/>
  <c r="AR111" i="10" a="1"/>
  <c r="AR111" i="10" s="1"/>
  <c r="AT111" i="10" a="1"/>
  <c r="AT111" i="10" s="1"/>
  <c r="AV111" i="10" a="1"/>
  <c r="AV111" i="10" s="1"/>
  <c r="AX111" i="10" a="1"/>
  <c r="AX111" i="10" s="1"/>
  <c r="AZ111" i="10" a="1"/>
  <c r="AZ111" i="10" s="1"/>
  <c r="BB111" i="10" a="1"/>
  <c r="BB111" i="10" s="1"/>
  <c r="BD111" i="10" a="1"/>
  <c r="BD111" i="10" s="1"/>
  <c r="BF111" i="10" a="1"/>
  <c r="BF111" i="10" s="1"/>
  <c r="BH111" i="10" a="1"/>
  <c r="BH111" i="10" s="1"/>
  <c r="BJ111" i="10" a="1"/>
  <c r="BJ111" i="10" s="1"/>
  <c r="BL111" i="10" a="1"/>
  <c r="BL111" i="10" s="1"/>
  <c r="BN111" i="10" a="1"/>
  <c r="BN111" i="10" s="1"/>
  <c r="BP111" i="10" a="1"/>
  <c r="BP111" i="10" s="1"/>
  <c r="BR111" i="10" a="1"/>
  <c r="BR111" i="10" s="1"/>
  <c r="BT111" i="10" a="1"/>
  <c r="BT111" i="10" s="1"/>
  <c r="BV111" i="10" a="1"/>
  <c r="BV111" i="10" s="1"/>
  <c r="BX111" i="10" a="1"/>
  <c r="BX111" i="10" s="1"/>
  <c r="BZ111" i="10" a="1"/>
  <c r="BZ111" i="10" s="1"/>
  <c r="CB111" i="10" a="1"/>
  <c r="CB111" i="10" s="1"/>
  <c r="CD111" i="10" a="1"/>
  <c r="CD111" i="10" s="1"/>
  <c r="CF111" i="10" a="1"/>
  <c r="CF111" i="10" s="1"/>
  <c r="CH111" i="10" a="1"/>
  <c r="CH111" i="10" s="1"/>
  <c r="AL112" i="10" a="1"/>
  <c r="AL112" i="10" s="1"/>
  <c r="AN112" i="10" a="1"/>
  <c r="AN112" i="10" s="1"/>
  <c r="AP112" i="10" a="1"/>
  <c r="AP112" i="10" s="1"/>
  <c r="AR112" i="10" a="1"/>
  <c r="AR112" i="10" s="1"/>
  <c r="AT112" i="10" a="1"/>
  <c r="AT112" i="10" s="1"/>
  <c r="AV112" i="10" a="1"/>
  <c r="AV112" i="10" s="1"/>
  <c r="AX112" i="10" a="1"/>
  <c r="AX112" i="10" s="1"/>
  <c r="AZ112" i="10" a="1"/>
  <c r="AZ112" i="10" s="1"/>
  <c r="BB112" i="10" a="1"/>
  <c r="BB112" i="10" s="1"/>
  <c r="BD112" i="10" a="1"/>
  <c r="BD112" i="10" s="1"/>
  <c r="BF112" i="10" a="1"/>
  <c r="BF112" i="10" s="1"/>
  <c r="BH112" i="10" a="1"/>
  <c r="BH112" i="10" s="1"/>
  <c r="BJ112" i="10" a="1"/>
  <c r="BJ112" i="10" s="1"/>
  <c r="BL112" i="10" a="1"/>
  <c r="BL112" i="10" s="1"/>
  <c r="BN112" i="10" a="1"/>
  <c r="BN112" i="10" s="1"/>
  <c r="BP112" i="10" a="1"/>
  <c r="BP112" i="10" s="1"/>
  <c r="BR112" i="10" a="1"/>
  <c r="BR112" i="10" s="1"/>
  <c r="BT112" i="10" a="1"/>
  <c r="BT112" i="10" s="1"/>
  <c r="BV112" i="10" a="1"/>
  <c r="BV112" i="10" s="1"/>
  <c r="BX112" i="10" a="1"/>
  <c r="BX112" i="10" s="1"/>
  <c r="BZ112" i="10" a="1"/>
  <c r="BZ112" i="10" s="1"/>
  <c r="CB112" i="10" a="1"/>
  <c r="CB112" i="10" s="1"/>
  <c r="CD112" i="10" a="1"/>
  <c r="CD112" i="10" s="1"/>
  <c r="CF112" i="10" a="1"/>
  <c r="CF112" i="10" s="1"/>
  <c r="CH112" i="10" a="1"/>
  <c r="CH112" i="10" s="1"/>
  <c r="AL113" i="10" a="1"/>
  <c r="AL113" i="10" s="1"/>
  <c r="AN113" i="10" a="1"/>
  <c r="AN113" i="10" s="1"/>
  <c r="AP113" i="10" a="1"/>
  <c r="AP113" i="10" s="1"/>
  <c r="AR113" i="10" a="1"/>
  <c r="AR113" i="10" s="1"/>
  <c r="AT113" i="10" a="1"/>
  <c r="AT113" i="10" s="1"/>
  <c r="AV113" i="10" a="1"/>
  <c r="AV113" i="10" s="1"/>
  <c r="AX113" i="10" a="1"/>
  <c r="AX113" i="10" s="1"/>
  <c r="AZ113" i="10" a="1"/>
  <c r="AZ113" i="10" s="1"/>
  <c r="BB113" i="10" a="1"/>
  <c r="BB113" i="10" s="1"/>
  <c r="BD113" i="10" a="1"/>
  <c r="BD113" i="10" s="1"/>
  <c r="BF113" i="10" a="1"/>
  <c r="BF113" i="10" s="1"/>
  <c r="BH113" i="10" a="1"/>
  <c r="BH113" i="10" s="1"/>
  <c r="BJ113" i="10" a="1"/>
  <c r="BJ113" i="10" s="1"/>
  <c r="BL113" i="10" a="1"/>
  <c r="BL113" i="10" s="1"/>
  <c r="BN113" i="10" a="1"/>
  <c r="BN113" i="10" s="1"/>
  <c r="BP113" i="10" a="1"/>
  <c r="BP113" i="10" s="1"/>
  <c r="BR113" i="10" a="1"/>
  <c r="BR113" i="10" s="1"/>
  <c r="BT113" i="10" a="1"/>
  <c r="BT113" i="10" s="1"/>
  <c r="BV113" i="10" a="1"/>
  <c r="BV113" i="10" s="1"/>
  <c r="BX113" i="10" a="1"/>
  <c r="BX113" i="10" s="1"/>
  <c r="BZ113" i="10" a="1"/>
  <c r="BZ113" i="10" s="1"/>
  <c r="CB113" i="10" a="1"/>
  <c r="CB113" i="10" s="1"/>
  <c r="CD113" i="10" a="1"/>
  <c r="CD113" i="10" s="1"/>
  <c r="CF113" i="10" a="1"/>
  <c r="CF113" i="10" s="1"/>
  <c r="CH113" i="10" a="1"/>
  <c r="CH113" i="10" s="1"/>
  <c r="AL114" i="10" a="1"/>
  <c r="AL114" i="10" s="1"/>
  <c r="AN114" i="10" a="1"/>
  <c r="AN114" i="10" s="1"/>
  <c r="AP114" i="10" a="1"/>
  <c r="AP114" i="10" s="1"/>
  <c r="AR114" i="10" a="1"/>
  <c r="AR114" i="10" s="1"/>
  <c r="AT114" i="10" a="1"/>
  <c r="AT114" i="10" s="1"/>
  <c r="AV114" i="10" a="1"/>
  <c r="AV114" i="10" s="1"/>
  <c r="AX114" i="10" a="1"/>
  <c r="AX114" i="10" s="1"/>
  <c r="AZ114" i="10" a="1"/>
  <c r="AZ114" i="10" s="1"/>
  <c r="BB114" i="10" a="1"/>
  <c r="BB114" i="10" s="1"/>
  <c r="BD114" i="10" a="1"/>
  <c r="BD114" i="10" s="1"/>
  <c r="BF114" i="10" a="1"/>
  <c r="BF114" i="10" s="1"/>
  <c r="BH114" i="10" a="1"/>
  <c r="BH114" i="10" s="1"/>
  <c r="BJ114" i="10" a="1"/>
  <c r="BJ114" i="10" s="1"/>
  <c r="BL114" i="10" a="1"/>
  <c r="BL114" i="10" s="1"/>
  <c r="BN114" i="10" a="1"/>
  <c r="BN114" i="10" s="1"/>
  <c r="BP114" i="10" a="1"/>
  <c r="BP114" i="10" s="1"/>
  <c r="BR114" i="10" a="1"/>
  <c r="BR114" i="10" s="1"/>
  <c r="BT114" i="10" a="1"/>
  <c r="BT114" i="10" s="1"/>
  <c r="BV114" i="10" a="1"/>
  <c r="BV114" i="10" s="1"/>
  <c r="BX114" i="10" a="1"/>
  <c r="BX114" i="10" s="1"/>
  <c r="BZ114" i="10" a="1"/>
  <c r="BZ114" i="10" s="1"/>
  <c r="CB114" i="10" a="1"/>
  <c r="CB114" i="10" s="1"/>
  <c r="CD114" i="10" a="1"/>
  <c r="CD114" i="10" s="1"/>
  <c r="CF114" i="10" a="1"/>
  <c r="CF114" i="10" s="1"/>
  <c r="CH114" i="10" a="1"/>
  <c r="CH114" i="10" s="1"/>
  <c r="AL115" i="10" a="1"/>
  <c r="AL115" i="10" s="1"/>
  <c r="AN115" i="10" a="1"/>
  <c r="AN115" i="10" s="1"/>
  <c r="AP115" i="10" a="1"/>
  <c r="AP115" i="10" s="1"/>
  <c r="AR115" i="10" a="1"/>
  <c r="AR115" i="10" s="1"/>
  <c r="AT115" i="10" a="1"/>
  <c r="AT115" i="10" s="1"/>
  <c r="AV115" i="10" a="1"/>
  <c r="AV115" i="10" s="1"/>
  <c r="AX115" i="10" a="1"/>
  <c r="AX115" i="10" s="1"/>
  <c r="AZ115" i="10" a="1"/>
  <c r="AZ115" i="10" s="1"/>
  <c r="BB115" i="10" a="1"/>
  <c r="BB115" i="10" s="1"/>
  <c r="BD115" i="10" a="1"/>
  <c r="BD115" i="10" s="1"/>
  <c r="BF115" i="10" a="1"/>
  <c r="BF115" i="10" s="1"/>
  <c r="BH115" i="10" a="1"/>
  <c r="BH115" i="10" s="1"/>
  <c r="BJ115" i="10" a="1"/>
  <c r="BJ115" i="10" s="1"/>
  <c r="BL115" i="10" a="1"/>
  <c r="BL115" i="10" s="1"/>
  <c r="BN115" i="10" a="1"/>
  <c r="BN115" i="10" s="1"/>
  <c r="BP115" i="10" a="1"/>
  <c r="BP115" i="10" s="1"/>
  <c r="BR115" i="10" a="1"/>
  <c r="BR115" i="10" s="1"/>
  <c r="BT115" i="10" a="1"/>
  <c r="BT115" i="10" s="1"/>
  <c r="BV115" i="10" a="1"/>
  <c r="BV115" i="10" s="1"/>
  <c r="BX115" i="10" a="1"/>
  <c r="BX115" i="10" s="1"/>
  <c r="BZ115" i="10" a="1"/>
  <c r="BZ115" i="10" s="1"/>
  <c r="CB115" i="10" a="1"/>
  <c r="CB115" i="10" s="1"/>
  <c r="CD115" i="10" a="1"/>
  <c r="CD115" i="10" s="1"/>
  <c r="CF115" i="10" a="1"/>
  <c r="CF115" i="10" s="1"/>
  <c r="CH115" i="10" a="1"/>
  <c r="CH115" i="10" s="1"/>
  <c r="AL116" i="10" a="1"/>
  <c r="AL116" i="10" s="1"/>
  <c r="AN116" i="10" a="1"/>
  <c r="AN116" i="10" s="1"/>
  <c r="AP116" i="10" a="1"/>
  <c r="AP116" i="10" s="1"/>
  <c r="AR116" i="10" a="1"/>
  <c r="AR116" i="10" s="1"/>
  <c r="AT116" i="10" a="1"/>
  <c r="AT116" i="10" s="1"/>
  <c r="AV116" i="10" a="1"/>
  <c r="AV116" i="10" s="1"/>
  <c r="AX116" i="10" a="1"/>
  <c r="AX116" i="10" s="1"/>
  <c r="AZ116" i="10" a="1"/>
  <c r="AZ116" i="10" s="1"/>
  <c r="BB116" i="10" a="1"/>
  <c r="BB116" i="10" s="1"/>
  <c r="BD116" i="10" a="1"/>
  <c r="BD116" i="10" s="1"/>
  <c r="BF116" i="10" a="1"/>
  <c r="BF116" i="10" s="1"/>
  <c r="BH116" i="10" a="1"/>
  <c r="BH116" i="10" s="1"/>
  <c r="BJ116" i="10" a="1"/>
  <c r="BJ116" i="10" s="1"/>
  <c r="BL116" i="10" a="1"/>
  <c r="BL116" i="10" s="1"/>
  <c r="BN116" i="10" a="1"/>
  <c r="BN116" i="10" s="1"/>
  <c r="BP116" i="10" a="1"/>
  <c r="BP116" i="10" s="1"/>
  <c r="BR116" i="10" a="1"/>
  <c r="BR116" i="10" s="1"/>
  <c r="BT116" i="10" a="1"/>
  <c r="BT116" i="10" s="1"/>
  <c r="BV116" i="10" a="1"/>
  <c r="BV116" i="10" s="1"/>
  <c r="BX116" i="10" a="1"/>
  <c r="BX116" i="10" s="1"/>
  <c r="BZ116" i="10" a="1"/>
  <c r="BZ116" i="10" s="1"/>
  <c r="CB116" i="10" a="1"/>
  <c r="CB116" i="10" s="1"/>
  <c r="CD116" i="10" a="1"/>
  <c r="CD116" i="10" s="1"/>
  <c r="CF116" i="10" a="1"/>
  <c r="CF116" i="10" s="1"/>
  <c r="CH116" i="10" a="1"/>
  <c r="CH116" i="10" s="1"/>
  <c r="AL117" i="10" a="1"/>
  <c r="AL117" i="10" s="1"/>
  <c r="AN117" i="10" a="1"/>
  <c r="AN117" i="10" s="1"/>
  <c r="AP117" i="10" a="1"/>
  <c r="AP117" i="10" s="1"/>
  <c r="AR117" i="10" a="1"/>
  <c r="AR117" i="10" s="1"/>
  <c r="AT117" i="10" a="1"/>
  <c r="AT117" i="10" s="1"/>
  <c r="AV117" i="10" a="1"/>
  <c r="AV117" i="10" s="1"/>
  <c r="AX117" i="10" a="1"/>
  <c r="AX117" i="10" s="1"/>
  <c r="AZ117" i="10" a="1"/>
  <c r="AZ117" i="10" s="1"/>
  <c r="BB117" i="10" a="1"/>
  <c r="BB117" i="10" s="1"/>
  <c r="BD117" i="10" a="1"/>
  <c r="BD117" i="10" s="1"/>
  <c r="BF117" i="10" a="1"/>
  <c r="BF117" i="10" s="1"/>
  <c r="BH117" i="10" a="1"/>
  <c r="BH117" i="10" s="1"/>
  <c r="BJ117" i="10" a="1"/>
  <c r="BJ117" i="10" s="1"/>
  <c r="BL117" i="10" a="1"/>
  <c r="BL117" i="10" s="1"/>
  <c r="BN117" i="10" a="1"/>
  <c r="BN117" i="10" s="1"/>
  <c r="BP117" i="10" a="1"/>
  <c r="BP117" i="10" s="1"/>
  <c r="BR117" i="10" a="1"/>
  <c r="BR117" i="10" s="1"/>
  <c r="BT117" i="10" a="1"/>
  <c r="BT117" i="10" s="1"/>
  <c r="BV117" i="10" a="1"/>
  <c r="BV117" i="10" s="1"/>
  <c r="BX117" i="10" a="1"/>
  <c r="BX117" i="10" s="1"/>
  <c r="BZ117" i="10" a="1"/>
  <c r="BZ117" i="10" s="1"/>
  <c r="CB117" i="10" a="1"/>
  <c r="CB117" i="10" s="1"/>
  <c r="CD117" i="10" a="1"/>
  <c r="CD117" i="10" s="1"/>
  <c r="CF117" i="10" a="1"/>
  <c r="CF117" i="10" s="1"/>
  <c r="CH117" i="10" a="1"/>
  <c r="CH117" i="10" s="1"/>
  <c r="AL118" i="10" a="1"/>
  <c r="AL118" i="10" s="1"/>
  <c r="AN118" i="10" a="1"/>
  <c r="AN118" i="10" s="1"/>
  <c r="AP118" i="10" a="1"/>
  <c r="AP118" i="10" s="1"/>
  <c r="AR118" i="10" a="1"/>
  <c r="AR118" i="10" s="1"/>
  <c r="AT118" i="10" a="1"/>
  <c r="AT118" i="10" s="1"/>
  <c r="AV118" i="10" a="1"/>
  <c r="AV118" i="10" s="1"/>
  <c r="AX118" i="10" a="1"/>
  <c r="AX118" i="10" s="1"/>
  <c r="AZ118" i="10" a="1"/>
  <c r="AZ118" i="10" s="1"/>
  <c r="BB118" i="10" a="1"/>
  <c r="BB118" i="10" s="1"/>
  <c r="BD118" i="10" a="1"/>
  <c r="BD118" i="10" s="1"/>
  <c r="BF118" i="10" a="1"/>
  <c r="BF118" i="10" s="1"/>
  <c r="BH118" i="10" a="1"/>
  <c r="BH118" i="10" s="1"/>
  <c r="BJ118" i="10" a="1"/>
  <c r="BJ118" i="10" s="1"/>
  <c r="BL118" i="10" a="1"/>
  <c r="BL118" i="10" s="1"/>
  <c r="BN118" i="10" a="1"/>
  <c r="BN118" i="10" s="1"/>
  <c r="BP118" i="10" a="1"/>
  <c r="BP118" i="10" s="1"/>
  <c r="BR118" i="10" a="1"/>
  <c r="BR118" i="10" s="1"/>
  <c r="BT118" i="10" a="1"/>
  <c r="BT118" i="10" s="1"/>
  <c r="BV118" i="10" a="1"/>
  <c r="BV118" i="10" s="1"/>
  <c r="BX118" i="10" a="1"/>
  <c r="BX118" i="10" s="1"/>
  <c r="BZ118" i="10" a="1"/>
  <c r="BZ118" i="10" s="1"/>
  <c r="CB118" i="10" a="1"/>
  <c r="CB118" i="10" s="1"/>
  <c r="CD118" i="10" a="1"/>
  <c r="CD118" i="10" s="1"/>
  <c r="CF118" i="10" a="1"/>
  <c r="CF118" i="10" s="1"/>
  <c r="CH118" i="10" a="1"/>
  <c r="CH118" i="10" s="1"/>
  <c r="AL119" i="10" a="1"/>
  <c r="AL119" i="10" s="1"/>
  <c r="AN119" i="10" a="1"/>
  <c r="AN119" i="10" s="1"/>
  <c r="AP119" i="10" a="1"/>
  <c r="AP119" i="10" s="1"/>
  <c r="AR119" i="10" a="1"/>
  <c r="AR119" i="10" s="1"/>
  <c r="AT119" i="10" a="1"/>
  <c r="AT119" i="10" s="1"/>
  <c r="AV119" i="10" a="1"/>
  <c r="AV119" i="10" s="1"/>
  <c r="AX119" i="10" a="1"/>
  <c r="AX119" i="10" s="1"/>
  <c r="AZ119" i="10" a="1"/>
  <c r="AZ119" i="10" s="1"/>
  <c r="BB119" i="10" a="1"/>
  <c r="BB119" i="10" s="1"/>
  <c r="BD119" i="10" a="1"/>
  <c r="BD119" i="10" s="1"/>
  <c r="BF119" i="10" a="1"/>
  <c r="BF119" i="10" s="1"/>
  <c r="BH119" i="10" a="1"/>
  <c r="BH119" i="10" s="1"/>
  <c r="BJ119" i="10" a="1"/>
  <c r="BJ119" i="10" s="1"/>
  <c r="BL119" i="10" a="1"/>
  <c r="BL119" i="10" s="1"/>
  <c r="BN119" i="10" a="1"/>
  <c r="BN119" i="10" s="1"/>
  <c r="BP119" i="10" a="1"/>
  <c r="BP119" i="10" s="1"/>
  <c r="BR119" i="10" a="1"/>
  <c r="BR119" i="10" s="1"/>
  <c r="BT119" i="10" a="1"/>
  <c r="BT119" i="10" s="1"/>
  <c r="BV119" i="10" a="1"/>
  <c r="BV119" i="10" s="1"/>
  <c r="BX119" i="10" a="1"/>
  <c r="BX119" i="10" s="1"/>
  <c r="BZ119" i="10" a="1"/>
  <c r="BZ119" i="10" s="1"/>
  <c r="CB119" i="10" a="1"/>
  <c r="CB119" i="10" s="1"/>
  <c r="CD119" i="10" a="1"/>
  <c r="CD119" i="10" s="1"/>
  <c r="CF119" i="10" a="1"/>
  <c r="CF119" i="10" s="1"/>
  <c r="CH119" i="10" a="1"/>
  <c r="CH119" i="10" s="1"/>
  <c r="AL120" i="10" a="1"/>
  <c r="AL120" i="10" s="1"/>
  <c r="AN120" i="10" a="1"/>
  <c r="AN120" i="10" s="1"/>
  <c r="AP120" i="10" a="1"/>
  <c r="AP120" i="10" s="1"/>
  <c r="AR120" i="10" a="1"/>
  <c r="AR120" i="10" s="1"/>
  <c r="AT120" i="10" a="1"/>
  <c r="AT120" i="10" s="1"/>
  <c r="AV120" i="10" a="1"/>
  <c r="AV120" i="10" s="1"/>
  <c r="AX120" i="10" a="1"/>
  <c r="AX120" i="10" s="1"/>
  <c r="AZ120" i="10" a="1"/>
  <c r="AZ120" i="10" s="1"/>
  <c r="BB120" i="10" a="1"/>
  <c r="BB120" i="10" s="1"/>
  <c r="BD120" i="10" a="1"/>
  <c r="BD120" i="10" s="1"/>
  <c r="BF120" i="10" a="1"/>
  <c r="BF120" i="10" s="1"/>
  <c r="BH120" i="10" a="1"/>
  <c r="BH120" i="10" s="1"/>
  <c r="BJ120" i="10" a="1"/>
  <c r="BJ120" i="10" s="1"/>
  <c r="BL120" i="10" a="1"/>
  <c r="BL120" i="10" s="1"/>
  <c r="BN120" i="10" a="1"/>
  <c r="BN120" i="10" s="1"/>
  <c r="BP120" i="10" a="1"/>
  <c r="BP120" i="10" s="1"/>
  <c r="BR120" i="10" a="1"/>
  <c r="BR120" i="10" s="1"/>
  <c r="BT120" i="10" a="1"/>
  <c r="BT120" i="10" s="1"/>
  <c r="BV120" i="10" a="1"/>
  <c r="BV120" i="10" s="1"/>
  <c r="BX120" i="10" a="1"/>
  <c r="BX120" i="10" s="1"/>
  <c r="BZ120" i="10" a="1"/>
  <c r="BZ120" i="10" s="1"/>
  <c r="CB120" i="10" a="1"/>
  <c r="CB120" i="10" s="1"/>
  <c r="CD120" i="10" a="1"/>
  <c r="CD120" i="10" s="1"/>
  <c r="CF120" i="10" a="1"/>
  <c r="CF120" i="10" s="1"/>
  <c r="CH120" i="10" a="1"/>
  <c r="CH120" i="10" s="1"/>
  <c r="AL121" i="10" a="1"/>
  <c r="AL121" i="10" s="1"/>
  <c r="AN121" i="10" a="1"/>
  <c r="AN121" i="10" s="1"/>
  <c r="AP121" i="10" a="1"/>
  <c r="AP121" i="10" s="1"/>
  <c r="AR121" i="10" a="1"/>
  <c r="AR121" i="10" s="1"/>
  <c r="AT121" i="10" a="1"/>
  <c r="AT121" i="10" s="1"/>
  <c r="AV121" i="10" a="1"/>
  <c r="AV121" i="10" s="1"/>
  <c r="AX121" i="10" a="1"/>
  <c r="AX121" i="10" s="1"/>
  <c r="AZ121" i="10" a="1"/>
  <c r="AZ121" i="10" s="1"/>
  <c r="BB121" i="10" a="1"/>
  <c r="BB121" i="10" s="1"/>
  <c r="BD121" i="10" a="1"/>
  <c r="BD121" i="10" s="1"/>
  <c r="BF121" i="10" a="1"/>
  <c r="BF121" i="10" s="1"/>
  <c r="BH121" i="10" a="1"/>
  <c r="BH121" i="10" s="1"/>
  <c r="BJ121" i="10" a="1"/>
  <c r="BJ121" i="10" s="1"/>
  <c r="BL121" i="10" a="1"/>
  <c r="BL121" i="10" s="1"/>
  <c r="BN121" i="10" a="1"/>
  <c r="BN121" i="10" s="1"/>
  <c r="BP121" i="10" a="1"/>
  <c r="BP121" i="10" s="1"/>
  <c r="BR121" i="10" a="1"/>
  <c r="BR121" i="10" s="1"/>
  <c r="BT121" i="10" a="1"/>
  <c r="BT121" i="10" s="1"/>
  <c r="BV121" i="10" a="1"/>
  <c r="BV121" i="10" s="1"/>
  <c r="BX121" i="10" a="1"/>
  <c r="BX121" i="10" s="1"/>
  <c r="BZ121" i="10" a="1"/>
  <c r="BZ121" i="10" s="1"/>
  <c r="CB121" i="10" a="1"/>
  <c r="CB121" i="10" s="1"/>
  <c r="CD121" i="10" a="1"/>
  <c r="CD121" i="10" s="1"/>
  <c r="CF121" i="10" a="1"/>
  <c r="CF121" i="10" s="1"/>
  <c r="CH121" i="10" a="1"/>
  <c r="CH121" i="10" s="1"/>
  <c r="AL122" i="10" a="1"/>
  <c r="AL122" i="10" s="1"/>
  <c r="AN122" i="10" a="1"/>
  <c r="AN122" i="10" s="1"/>
  <c r="AP122" i="10" a="1"/>
  <c r="AP122" i="10" s="1"/>
  <c r="AR122" i="10" a="1"/>
  <c r="AR122" i="10" s="1"/>
  <c r="AT122" i="10" a="1"/>
  <c r="AT122" i="10" s="1"/>
  <c r="AV122" i="10" a="1"/>
  <c r="AV122" i="10" s="1"/>
  <c r="AX122" i="10" a="1"/>
  <c r="AX122" i="10" s="1"/>
  <c r="AZ122" i="10" a="1"/>
  <c r="AZ122" i="10" s="1"/>
  <c r="BB122" i="10" a="1"/>
  <c r="BB122" i="10" s="1"/>
  <c r="BD122" i="10" a="1"/>
  <c r="BD122" i="10" s="1"/>
  <c r="BF122" i="10" a="1"/>
  <c r="BF122" i="10" s="1"/>
  <c r="BH122" i="10" a="1"/>
  <c r="BH122" i="10" s="1"/>
  <c r="BJ122" i="10" a="1"/>
  <c r="BJ122" i="10" s="1"/>
  <c r="BL122" i="10" a="1"/>
  <c r="BL122" i="10" s="1"/>
  <c r="BN122" i="10" a="1"/>
  <c r="BN122" i="10" s="1"/>
  <c r="BP122" i="10" a="1"/>
  <c r="BP122" i="10" s="1"/>
  <c r="BR122" i="10" a="1"/>
  <c r="BR122" i="10" s="1"/>
  <c r="BT122" i="10" a="1"/>
  <c r="BT122" i="10" s="1"/>
  <c r="BV122" i="10" a="1"/>
  <c r="BV122" i="10" s="1"/>
  <c r="BX122" i="10" a="1"/>
  <c r="BX122" i="10" s="1"/>
  <c r="BZ122" i="10" a="1"/>
  <c r="BZ122" i="10" s="1"/>
  <c r="CB122" i="10" a="1"/>
  <c r="CB122" i="10" s="1"/>
  <c r="CD122" i="10" a="1"/>
  <c r="CD122" i="10" s="1"/>
  <c r="CF122" i="10" a="1"/>
  <c r="CF122" i="10" s="1"/>
  <c r="CH122" i="10" a="1"/>
  <c r="CH122" i="10" s="1"/>
  <c r="AL123" i="10" a="1"/>
  <c r="AL123" i="10" s="1"/>
  <c r="AN123" i="10" a="1"/>
  <c r="AN123" i="10" s="1"/>
  <c r="AP123" i="10" a="1"/>
  <c r="AP123" i="10" s="1"/>
  <c r="AR123" i="10" a="1"/>
  <c r="AR123" i="10" s="1"/>
  <c r="AT123" i="10" a="1"/>
  <c r="AT123" i="10" s="1"/>
  <c r="AV123" i="10" a="1"/>
  <c r="AV123" i="10" s="1"/>
  <c r="AX123" i="10" a="1"/>
  <c r="AX123" i="10" s="1"/>
  <c r="AZ123" i="10" a="1"/>
  <c r="AZ123" i="10" s="1"/>
  <c r="BB123" i="10" a="1"/>
  <c r="BB123" i="10" s="1"/>
  <c r="BD123" i="10" a="1"/>
  <c r="BD123" i="10" s="1"/>
  <c r="BF123" i="10" a="1"/>
  <c r="BF123" i="10" s="1"/>
  <c r="BH123" i="10" a="1"/>
  <c r="BH123" i="10" s="1"/>
  <c r="BJ123" i="10" a="1"/>
  <c r="BJ123" i="10" s="1"/>
  <c r="BL123" i="10" a="1"/>
  <c r="BL123" i="10" s="1"/>
  <c r="BN123" i="10" a="1"/>
  <c r="BN123" i="10" s="1"/>
  <c r="BP123" i="10" a="1"/>
  <c r="BP123" i="10" s="1"/>
  <c r="BR123" i="10" a="1"/>
  <c r="BR123" i="10" s="1"/>
  <c r="BT123" i="10" a="1"/>
  <c r="BT123" i="10" s="1"/>
  <c r="BV123" i="10" a="1"/>
  <c r="BV123" i="10" s="1"/>
  <c r="BX123" i="10" a="1"/>
  <c r="BX123" i="10" s="1"/>
  <c r="BZ123" i="10" a="1"/>
  <c r="BZ123" i="10" s="1"/>
  <c r="CB123" i="10" a="1"/>
  <c r="CB123" i="10" s="1"/>
  <c r="CD123" i="10" a="1"/>
  <c r="CD123" i="10" s="1"/>
  <c r="CF123" i="10" a="1"/>
  <c r="CF123" i="10" s="1"/>
  <c r="CH123" i="10" a="1"/>
  <c r="CH123" i="10" s="1"/>
  <c r="AL124" i="10" a="1"/>
  <c r="AL124" i="10" s="1"/>
  <c r="AN124" i="10" a="1"/>
  <c r="AN124" i="10" s="1"/>
  <c r="AP124" i="10" a="1"/>
  <c r="AP124" i="10" s="1"/>
  <c r="AR124" i="10" a="1"/>
  <c r="AR124" i="10" s="1"/>
  <c r="AT124" i="10" a="1"/>
  <c r="AT124" i="10" s="1"/>
  <c r="AV124" i="10" a="1"/>
  <c r="AV124" i="10" s="1"/>
  <c r="AX124" i="10" a="1"/>
  <c r="AX124" i="10" s="1"/>
  <c r="AZ124" i="10" a="1"/>
  <c r="AZ124" i="10" s="1"/>
  <c r="BB124" i="10" a="1"/>
  <c r="BB124" i="10" s="1"/>
  <c r="BD124" i="10" a="1"/>
  <c r="BD124" i="10" s="1"/>
  <c r="BF124" i="10" a="1"/>
  <c r="BF124" i="10" s="1"/>
  <c r="BH124" i="10" a="1"/>
  <c r="BH124" i="10" s="1"/>
  <c r="BJ124" i="10" a="1"/>
  <c r="BJ124" i="10" s="1"/>
  <c r="BL124" i="10" a="1"/>
  <c r="BL124" i="10" s="1"/>
  <c r="BN124" i="10" a="1"/>
  <c r="BN124" i="10" s="1"/>
  <c r="BP124" i="10" a="1"/>
  <c r="BP124" i="10" s="1"/>
  <c r="BR124" i="10" a="1"/>
  <c r="BR124" i="10" s="1"/>
  <c r="BT124" i="10" a="1"/>
  <c r="BT124" i="10" s="1"/>
  <c r="BV124" i="10" a="1"/>
  <c r="BV124" i="10" s="1"/>
  <c r="BX124" i="10" a="1"/>
  <c r="BX124" i="10" s="1"/>
  <c r="BZ124" i="10" a="1"/>
  <c r="BZ124" i="10" s="1"/>
  <c r="CB124" i="10" a="1"/>
  <c r="CB124" i="10" s="1"/>
  <c r="CD124" i="10" a="1"/>
  <c r="CD124" i="10" s="1"/>
  <c r="CF124" i="10" a="1"/>
  <c r="CF124" i="10" s="1"/>
  <c r="CH124" i="10" a="1"/>
  <c r="CH124" i="10" s="1"/>
  <c r="AL125" i="10" a="1"/>
  <c r="AL125" i="10" s="1"/>
  <c r="AN125" i="10" a="1"/>
  <c r="AN125" i="10" s="1"/>
  <c r="AP125" i="10" a="1"/>
  <c r="AP125" i="10" s="1"/>
  <c r="AR125" i="10" a="1"/>
  <c r="AR125" i="10" s="1"/>
  <c r="AT125" i="10" a="1"/>
  <c r="AT125" i="10" s="1"/>
  <c r="AV125" i="10" a="1"/>
  <c r="AV125" i="10" s="1"/>
  <c r="AX125" i="10" a="1"/>
  <c r="AX125" i="10" s="1"/>
  <c r="AZ125" i="10" a="1"/>
  <c r="AZ125" i="10" s="1"/>
  <c r="BB125" i="10" a="1"/>
  <c r="BB125" i="10" s="1"/>
  <c r="BD125" i="10" a="1"/>
  <c r="BD125" i="10" s="1"/>
  <c r="BF125" i="10" a="1"/>
  <c r="BF125" i="10" s="1"/>
  <c r="BH125" i="10" a="1"/>
  <c r="BH125" i="10" s="1"/>
  <c r="BJ125" i="10" a="1"/>
  <c r="BJ125" i="10" s="1"/>
  <c r="BL125" i="10" a="1"/>
  <c r="BL125" i="10" s="1"/>
  <c r="BN125" i="10" a="1"/>
  <c r="BN125" i="10" s="1"/>
  <c r="BP125" i="10" a="1"/>
  <c r="BP125" i="10" s="1"/>
  <c r="BR125" i="10" a="1"/>
  <c r="BR125" i="10" s="1"/>
  <c r="BT125" i="10" a="1"/>
  <c r="BT125" i="10" s="1"/>
  <c r="BV125" i="10" a="1"/>
  <c r="BV125" i="10" s="1"/>
  <c r="BX125" i="10" a="1"/>
  <c r="BX125" i="10" s="1"/>
  <c r="BZ125" i="10" a="1"/>
  <c r="BZ125" i="10" s="1"/>
  <c r="CB125" i="10" a="1"/>
  <c r="CB125" i="10" s="1"/>
  <c r="CD125" i="10" a="1"/>
  <c r="CD125" i="10" s="1"/>
  <c r="CF125" i="10" a="1"/>
  <c r="CF125" i="10" s="1"/>
  <c r="CH125" i="10" a="1"/>
  <c r="CH125" i="10" s="1"/>
  <c r="AL126" i="10" a="1"/>
  <c r="AL126" i="10" s="1"/>
  <c r="AN126" i="10" a="1"/>
  <c r="AN126" i="10" s="1"/>
  <c r="AP126" i="10" a="1"/>
  <c r="AP126" i="10" s="1"/>
  <c r="AR126" i="10" a="1"/>
  <c r="AR126" i="10" s="1"/>
  <c r="AT126" i="10" a="1"/>
  <c r="AT126" i="10" s="1"/>
  <c r="AV126" i="10" a="1"/>
  <c r="AV126" i="10" s="1"/>
  <c r="AX126" i="10" a="1"/>
  <c r="AX126" i="10" s="1"/>
  <c r="AZ126" i="10" a="1"/>
  <c r="AZ126" i="10" s="1"/>
  <c r="BB126" i="10" a="1"/>
  <c r="BB126" i="10" s="1"/>
  <c r="BD126" i="10" a="1"/>
  <c r="BD126" i="10" s="1"/>
  <c r="BF126" i="10" a="1"/>
  <c r="BF126" i="10" s="1"/>
  <c r="BH126" i="10" a="1"/>
  <c r="BH126" i="10" s="1"/>
  <c r="BJ126" i="10" a="1"/>
  <c r="BJ126" i="10" s="1"/>
  <c r="BL126" i="10" a="1"/>
  <c r="BL126" i="10" s="1"/>
  <c r="BN126" i="10" a="1"/>
  <c r="BN126" i="10" s="1"/>
  <c r="BP126" i="10" a="1"/>
  <c r="BP126" i="10" s="1"/>
  <c r="BR126" i="10" a="1"/>
  <c r="BR126" i="10" s="1"/>
  <c r="BT126" i="10" a="1"/>
  <c r="BT126" i="10" s="1"/>
  <c r="BV126" i="10" a="1"/>
  <c r="BV126" i="10" s="1"/>
  <c r="BX126" i="10" a="1"/>
  <c r="BX126" i="10" s="1"/>
  <c r="BZ126" i="10" a="1"/>
  <c r="BZ126" i="10" s="1"/>
  <c r="CB126" i="10" a="1"/>
  <c r="CB126" i="10" s="1"/>
  <c r="CD126" i="10" a="1"/>
  <c r="CD126" i="10" s="1"/>
  <c r="CF126" i="10" a="1"/>
  <c r="CF126" i="10" s="1"/>
  <c r="CH126" i="10" a="1"/>
  <c r="CH126" i="10" s="1"/>
  <c r="AL127" i="10" a="1"/>
  <c r="AL127" i="10" s="1"/>
  <c r="AN127" i="10" a="1"/>
  <c r="AN127" i="10" s="1"/>
  <c r="AP127" i="10" a="1"/>
  <c r="AP127" i="10" s="1"/>
  <c r="AR127" i="10" a="1"/>
  <c r="AR127" i="10" s="1"/>
  <c r="AT127" i="10" a="1"/>
  <c r="AT127" i="10" s="1"/>
  <c r="AV127" i="10" a="1"/>
  <c r="AV127" i="10" s="1"/>
  <c r="AX127" i="10" a="1"/>
  <c r="AX127" i="10" s="1"/>
  <c r="AZ127" i="10" a="1"/>
  <c r="AZ127" i="10" s="1"/>
  <c r="BB127" i="10" a="1"/>
  <c r="BB127" i="10" s="1"/>
  <c r="BD127" i="10" a="1"/>
  <c r="BD127" i="10" s="1"/>
  <c r="BF127" i="10" a="1"/>
  <c r="BF127" i="10" s="1"/>
  <c r="BH127" i="10" a="1"/>
  <c r="BH127" i="10" s="1"/>
  <c r="BJ127" i="10" a="1"/>
  <c r="BJ127" i="10" s="1"/>
  <c r="BL127" i="10" a="1"/>
  <c r="BL127" i="10" s="1"/>
  <c r="BN127" i="10" a="1"/>
  <c r="BN127" i="10" s="1"/>
  <c r="BP127" i="10" a="1"/>
  <c r="BP127" i="10" s="1"/>
  <c r="BR127" i="10" a="1"/>
  <c r="BR127" i="10" s="1"/>
  <c r="BT127" i="10" a="1"/>
  <c r="BT127" i="10" s="1"/>
  <c r="BV127" i="10" a="1"/>
  <c r="BV127" i="10" s="1"/>
  <c r="BX127" i="10" a="1"/>
  <c r="BX127" i="10" s="1"/>
  <c r="BZ127" i="10" a="1"/>
  <c r="BZ127" i="10" s="1"/>
  <c r="CB127" i="10" a="1"/>
  <c r="CB127" i="10" s="1"/>
  <c r="CD127" i="10" a="1"/>
  <c r="CD127" i="10" s="1"/>
  <c r="CF127" i="10" a="1"/>
  <c r="CF127" i="10" s="1"/>
  <c r="CH127" i="10" a="1"/>
  <c r="CH127" i="10" s="1"/>
  <c r="AL128" i="10" a="1"/>
  <c r="AL128" i="10" s="1"/>
  <c r="AN128" i="10" a="1"/>
  <c r="AN128" i="10" s="1"/>
  <c r="AP128" i="10" a="1"/>
  <c r="AP128" i="10" s="1"/>
  <c r="AR128" i="10" a="1"/>
  <c r="AR128" i="10" s="1"/>
  <c r="AT128" i="10" a="1"/>
  <c r="AT128" i="10" s="1"/>
  <c r="AV128" i="10" a="1"/>
  <c r="AV128" i="10" s="1"/>
  <c r="AX128" i="10" a="1"/>
  <c r="AX128" i="10" s="1"/>
  <c r="AZ128" i="10" a="1"/>
  <c r="AZ128" i="10" s="1"/>
  <c r="BB128" i="10" a="1"/>
  <c r="BB128" i="10" s="1"/>
  <c r="BD128" i="10" a="1"/>
  <c r="BD128" i="10" s="1"/>
  <c r="BF128" i="10" a="1"/>
  <c r="BF128" i="10" s="1"/>
  <c r="BH128" i="10" a="1"/>
  <c r="BH128" i="10" s="1"/>
  <c r="BJ128" i="10" a="1"/>
  <c r="BJ128" i="10" s="1"/>
  <c r="BL128" i="10" a="1"/>
  <c r="BL128" i="10" s="1"/>
  <c r="BN128" i="10" a="1"/>
  <c r="BN128" i="10" s="1"/>
  <c r="BP128" i="10" a="1"/>
  <c r="BP128" i="10" s="1"/>
  <c r="BR128" i="10" a="1"/>
  <c r="BR128" i="10" s="1"/>
  <c r="BT128" i="10" a="1"/>
  <c r="BT128" i="10" s="1"/>
  <c r="BV128" i="10" a="1"/>
  <c r="BV128" i="10" s="1"/>
  <c r="BX128" i="10" a="1"/>
  <c r="BX128" i="10" s="1"/>
  <c r="BZ128" i="10" a="1"/>
  <c r="BZ128" i="10" s="1"/>
  <c r="CB128" i="10" a="1"/>
  <c r="CB128" i="10" s="1"/>
  <c r="CD128" i="10" a="1"/>
  <c r="CD128" i="10" s="1"/>
  <c r="CF128" i="10" a="1"/>
  <c r="CF128" i="10" s="1"/>
  <c r="CH128" i="10" a="1"/>
  <c r="CH128" i="10" s="1"/>
  <c r="AL129" i="10" a="1"/>
  <c r="AL129" i="10" s="1"/>
  <c r="AN129" i="10" a="1"/>
  <c r="AN129" i="10" s="1"/>
  <c r="AP129" i="10" a="1"/>
  <c r="AP129" i="10" s="1"/>
  <c r="AR129" i="10" a="1"/>
  <c r="AR129" i="10" s="1"/>
  <c r="AT129" i="10" a="1"/>
  <c r="AT129" i="10" s="1"/>
  <c r="AV129" i="10" a="1"/>
  <c r="AV129" i="10" s="1"/>
  <c r="AX129" i="10" a="1"/>
  <c r="AX129" i="10" s="1"/>
  <c r="AZ129" i="10" a="1"/>
  <c r="AZ129" i="10" s="1"/>
  <c r="BB129" i="10" a="1"/>
  <c r="BB129" i="10" s="1"/>
  <c r="BD129" i="10" a="1"/>
  <c r="BD129" i="10" s="1"/>
  <c r="BF129" i="10" a="1"/>
  <c r="BF129" i="10" s="1"/>
  <c r="BH129" i="10" a="1"/>
  <c r="BH129" i="10" s="1"/>
  <c r="BJ129" i="10" a="1"/>
  <c r="BJ129" i="10" s="1"/>
  <c r="BL129" i="10" a="1"/>
  <c r="BL129" i="10" s="1"/>
  <c r="BN129" i="10" a="1"/>
  <c r="BN129" i="10" s="1"/>
  <c r="BP129" i="10" a="1"/>
  <c r="BP129" i="10" s="1"/>
  <c r="BR129" i="10" a="1"/>
  <c r="BR129" i="10" s="1"/>
  <c r="BT129" i="10" a="1"/>
  <c r="BT129" i="10" s="1"/>
  <c r="BV129" i="10" a="1"/>
  <c r="BV129" i="10" s="1"/>
  <c r="BX129" i="10" a="1"/>
  <c r="BX129" i="10" s="1"/>
  <c r="BZ129" i="10" a="1"/>
  <c r="BZ129" i="10" s="1"/>
  <c r="CB129" i="10" a="1"/>
  <c r="CB129" i="10" s="1"/>
  <c r="CD129" i="10" a="1"/>
  <c r="CD129" i="10" s="1"/>
  <c r="CF129" i="10" a="1"/>
  <c r="CF129" i="10" s="1"/>
  <c r="CH129" i="10" a="1"/>
  <c r="CH129" i="10" s="1"/>
  <c r="AL130" i="10" a="1"/>
  <c r="AL130" i="10" s="1"/>
  <c r="AN130" i="10" a="1"/>
  <c r="AN130" i="10" s="1"/>
  <c r="AP130" i="10" a="1"/>
  <c r="AP130" i="10" s="1"/>
  <c r="AR130" i="10" a="1"/>
  <c r="AR130" i="10" s="1"/>
  <c r="AT130" i="10" a="1"/>
  <c r="AT130" i="10" s="1"/>
  <c r="AV130" i="10" a="1"/>
  <c r="AV130" i="10" s="1"/>
  <c r="AX130" i="10" a="1"/>
  <c r="AX130" i="10" s="1"/>
  <c r="AZ130" i="10" a="1"/>
  <c r="AZ130" i="10" s="1"/>
  <c r="BB130" i="10" a="1"/>
  <c r="BB130" i="10" s="1"/>
  <c r="BD130" i="10" a="1"/>
  <c r="BD130" i="10" s="1"/>
  <c r="BF130" i="10" a="1"/>
  <c r="BF130" i="10" s="1"/>
  <c r="BH130" i="10" a="1"/>
  <c r="BH130" i="10" s="1"/>
  <c r="BJ130" i="10" a="1"/>
  <c r="BJ130" i="10" s="1"/>
  <c r="BL130" i="10" a="1"/>
  <c r="BL130" i="10" s="1"/>
  <c r="BN130" i="10" a="1"/>
  <c r="BN130" i="10" s="1"/>
  <c r="BP130" i="10" a="1"/>
  <c r="BP130" i="10" s="1"/>
  <c r="BR130" i="10" a="1"/>
  <c r="BR130" i="10" s="1"/>
  <c r="BT130" i="10" a="1"/>
  <c r="BT130" i="10" s="1"/>
  <c r="BV130" i="10" a="1"/>
  <c r="BV130" i="10" s="1"/>
  <c r="BX130" i="10" a="1"/>
  <c r="BX130" i="10" s="1"/>
  <c r="BZ130" i="10" a="1"/>
  <c r="BZ130" i="10" s="1"/>
  <c r="CB130" i="10" a="1"/>
  <c r="CB130" i="10" s="1"/>
  <c r="CD130" i="10" a="1"/>
  <c r="CD130" i="10" s="1"/>
  <c r="CF130" i="10" a="1"/>
  <c r="CF130" i="10" s="1"/>
  <c r="CH130" i="10" a="1"/>
  <c r="CH130" i="10" s="1"/>
  <c r="AL131" i="10" a="1"/>
  <c r="AL131" i="10" s="1"/>
  <c r="AN131" i="10" a="1"/>
  <c r="AN131" i="10" s="1"/>
  <c r="AP131" i="10" a="1"/>
  <c r="AP131" i="10" s="1"/>
  <c r="AR131" i="10" a="1"/>
  <c r="AR131" i="10" s="1"/>
  <c r="AT131" i="10" a="1"/>
  <c r="AT131" i="10" s="1"/>
  <c r="AV131" i="10" a="1"/>
  <c r="AV131" i="10" s="1"/>
  <c r="AX131" i="10" a="1"/>
  <c r="AX131" i="10" s="1"/>
  <c r="AZ131" i="10" a="1"/>
  <c r="AZ131" i="10" s="1"/>
  <c r="BB131" i="10" a="1"/>
  <c r="BB131" i="10" s="1"/>
  <c r="BD131" i="10" a="1"/>
  <c r="BD131" i="10" s="1"/>
  <c r="BF131" i="10" a="1"/>
  <c r="BF131" i="10" s="1"/>
  <c r="BH131" i="10" a="1"/>
  <c r="BH131" i="10" s="1"/>
  <c r="BJ131" i="10" a="1"/>
  <c r="BJ131" i="10" s="1"/>
  <c r="BL131" i="10" a="1"/>
  <c r="BL131" i="10" s="1"/>
  <c r="BN131" i="10" a="1"/>
  <c r="BN131" i="10" s="1"/>
  <c r="BP131" i="10" a="1"/>
  <c r="BP131" i="10" s="1"/>
  <c r="BR131" i="10" a="1"/>
  <c r="BR131" i="10" s="1"/>
  <c r="BT131" i="10" a="1"/>
  <c r="BT131" i="10" s="1"/>
  <c r="BV131" i="10" a="1"/>
  <c r="BV131" i="10" s="1"/>
  <c r="BX131" i="10" a="1"/>
  <c r="BX131" i="10" s="1"/>
  <c r="BZ131" i="10" a="1"/>
  <c r="BZ131" i="10" s="1"/>
  <c r="CB131" i="10" a="1"/>
  <c r="CB131" i="10" s="1"/>
  <c r="CD131" i="10" a="1"/>
  <c r="CD131" i="10" s="1"/>
  <c r="CF131" i="10" a="1"/>
  <c r="CF131" i="10" s="1"/>
  <c r="CH131" i="10" a="1"/>
  <c r="CH131" i="10" s="1"/>
  <c r="AL132" i="10" a="1"/>
  <c r="AL132" i="10" s="1"/>
  <c r="AN132" i="10" a="1"/>
  <c r="AN132" i="10" s="1"/>
  <c r="AP132" i="10" a="1"/>
  <c r="AP132" i="10" s="1"/>
  <c r="AR132" i="10" a="1"/>
  <c r="AR132" i="10" s="1"/>
  <c r="AT132" i="10" a="1"/>
  <c r="AT132" i="10" s="1"/>
  <c r="AV132" i="10" a="1"/>
  <c r="AV132" i="10" s="1"/>
  <c r="AX132" i="10" a="1"/>
  <c r="AX132" i="10" s="1"/>
  <c r="AZ132" i="10" a="1"/>
  <c r="AZ132" i="10" s="1"/>
  <c r="BB132" i="10" a="1"/>
  <c r="BB132" i="10" s="1"/>
  <c r="BD132" i="10" a="1"/>
  <c r="BD132" i="10" s="1"/>
  <c r="BF132" i="10" a="1"/>
  <c r="BF132" i="10" s="1"/>
  <c r="BH132" i="10" a="1"/>
  <c r="BH132" i="10" s="1"/>
  <c r="BJ132" i="10" a="1"/>
  <c r="BJ132" i="10" s="1"/>
  <c r="BL132" i="10" a="1"/>
  <c r="BL132" i="10" s="1"/>
  <c r="BN132" i="10" a="1"/>
  <c r="BN132" i="10" s="1"/>
  <c r="BP132" i="10" a="1"/>
  <c r="BP132" i="10" s="1"/>
  <c r="BR132" i="10" a="1"/>
  <c r="BR132" i="10" s="1"/>
  <c r="BT132" i="10" a="1"/>
  <c r="BT132" i="10" s="1"/>
  <c r="BV132" i="10" a="1"/>
  <c r="BV132" i="10" s="1"/>
  <c r="BX132" i="10" a="1"/>
  <c r="BX132" i="10" s="1"/>
  <c r="BZ132" i="10" a="1"/>
  <c r="BZ132" i="10" s="1"/>
  <c r="CB132" i="10" a="1"/>
  <c r="CB132" i="10" s="1"/>
  <c r="CD132" i="10" a="1"/>
  <c r="CD132" i="10" s="1"/>
  <c r="CF132" i="10" a="1"/>
  <c r="CF132" i="10" s="1"/>
  <c r="CH132" i="10" a="1"/>
  <c r="CH132" i="10" s="1"/>
  <c r="AL133" i="10" a="1"/>
  <c r="AL133" i="10" s="1"/>
  <c r="AN133" i="10" a="1"/>
  <c r="AN133" i="10" s="1"/>
  <c r="AP133" i="10" a="1"/>
  <c r="AP133" i="10" s="1"/>
  <c r="AR133" i="10" a="1"/>
  <c r="AR133" i="10" s="1"/>
  <c r="AT133" i="10" a="1"/>
  <c r="AT133" i="10" s="1"/>
  <c r="AV133" i="10" a="1"/>
  <c r="AV133" i="10" s="1"/>
  <c r="AX133" i="10" a="1"/>
  <c r="AX133" i="10" s="1"/>
  <c r="AZ133" i="10" a="1"/>
  <c r="AZ133" i="10" s="1"/>
  <c r="BB133" i="10" a="1"/>
  <c r="BB133" i="10" s="1"/>
  <c r="BD133" i="10" a="1"/>
  <c r="BD133" i="10" s="1"/>
  <c r="BF133" i="10" a="1"/>
  <c r="BF133" i="10" s="1"/>
  <c r="BH133" i="10" a="1"/>
  <c r="BH133" i="10" s="1"/>
  <c r="BJ133" i="10" a="1"/>
  <c r="BJ133" i="10" s="1"/>
  <c r="BL133" i="10" a="1"/>
  <c r="BL133" i="10" s="1"/>
  <c r="BN133" i="10" a="1"/>
  <c r="BN133" i="10" s="1"/>
  <c r="BP133" i="10" a="1"/>
  <c r="BP133" i="10" s="1"/>
  <c r="BR133" i="10" a="1"/>
  <c r="BR133" i="10" s="1"/>
  <c r="BT133" i="10" a="1"/>
  <c r="BT133" i="10" s="1"/>
  <c r="BV133" i="10" a="1"/>
  <c r="BV133" i="10" s="1"/>
  <c r="BX133" i="10" a="1"/>
  <c r="BX133" i="10" s="1"/>
  <c r="BZ133" i="10" a="1"/>
  <c r="BZ133" i="10" s="1"/>
  <c r="CB133" i="10" a="1"/>
  <c r="CB133" i="10" s="1"/>
  <c r="CD133" i="10" a="1"/>
  <c r="CD133" i="10" s="1"/>
  <c r="CF133" i="10" a="1"/>
  <c r="CF133" i="10" s="1"/>
  <c r="CH133" i="10" a="1"/>
  <c r="CH133" i="10" s="1"/>
  <c r="AL134" i="10" a="1"/>
  <c r="AL134" i="10" s="1"/>
  <c r="AN134" i="10" a="1"/>
  <c r="AN134" i="10" s="1"/>
  <c r="AP134" i="10" a="1"/>
  <c r="AP134" i="10" s="1"/>
  <c r="AR134" i="10" a="1"/>
  <c r="AR134" i="10" s="1"/>
  <c r="AT134" i="10" a="1"/>
  <c r="AT134" i="10" s="1"/>
  <c r="AV134" i="10" a="1"/>
  <c r="AV134" i="10" s="1"/>
  <c r="AX134" i="10" a="1"/>
  <c r="AX134" i="10" s="1"/>
  <c r="AZ134" i="10" a="1"/>
  <c r="AZ134" i="10" s="1"/>
  <c r="BB134" i="10" a="1"/>
  <c r="BB134" i="10" s="1"/>
  <c r="BD134" i="10" a="1"/>
  <c r="BD134" i="10" s="1"/>
  <c r="BF134" i="10" a="1"/>
  <c r="BF134" i="10" s="1"/>
  <c r="BH134" i="10" a="1"/>
  <c r="BH134" i="10" s="1"/>
  <c r="BJ134" i="10" a="1"/>
  <c r="BJ134" i="10" s="1"/>
  <c r="BL134" i="10" a="1"/>
  <c r="BL134" i="10" s="1"/>
  <c r="BN134" i="10" a="1"/>
  <c r="BN134" i="10" s="1"/>
  <c r="BP134" i="10" a="1"/>
  <c r="BP134" i="10" s="1"/>
  <c r="BR134" i="10" a="1"/>
  <c r="BR134" i="10" s="1"/>
  <c r="BT134" i="10" a="1"/>
  <c r="BT134" i="10" s="1"/>
  <c r="BV134" i="10" a="1"/>
  <c r="BV134" i="10" s="1"/>
  <c r="BX134" i="10" a="1"/>
  <c r="BX134" i="10" s="1"/>
  <c r="BZ134" i="10" a="1"/>
  <c r="BZ134" i="10" s="1"/>
  <c r="CB134" i="10" a="1"/>
  <c r="CB134" i="10" s="1"/>
  <c r="CD134" i="10" a="1"/>
  <c r="CD134" i="10" s="1"/>
  <c r="CF134" i="10" a="1"/>
  <c r="CF134" i="10" s="1"/>
  <c r="CH134" i="10" a="1"/>
  <c r="CH134" i="10" s="1"/>
  <c r="AL135" i="10" a="1"/>
  <c r="AL135" i="10" s="1"/>
  <c r="AN135" i="10" a="1"/>
  <c r="AN135" i="10" s="1"/>
  <c r="AP135" i="10" a="1"/>
  <c r="AP135" i="10" s="1"/>
  <c r="AR135" i="10" a="1"/>
  <c r="AR135" i="10" s="1"/>
  <c r="AT135" i="10" a="1"/>
  <c r="AT135" i="10" s="1"/>
  <c r="AV135" i="10" a="1"/>
  <c r="AV135" i="10" s="1"/>
  <c r="AX135" i="10" a="1"/>
  <c r="AX135" i="10" s="1"/>
  <c r="AZ135" i="10" a="1"/>
  <c r="AZ135" i="10" s="1"/>
  <c r="BB135" i="10" a="1"/>
  <c r="BB135" i="10" s="1"/>
  <c r="BD135" i="10" a="1"/>
  <c r="BD135" i="10" s="1"/>
  <c r="BF135" i="10" a="1"/>
  <c r="BF135" i="10" s="1"/>
  <c r="BH135" i="10" a="1"/>
  <c r="BH135" i="10" s="1"/>
  <c r="BJ135" i="10" a="1"/>
  <c r="BJ135" i="10" s="1"/>
  <c r="BL135" i="10" a="1"/>
  <c r="BL135" i="10" s="1"/>
  <c r="BN135" i="10" a="1"/>
  <c r="BN135" i="10" s="1"/>
  <c r="BP135" i="10" a="1"/>
  <c r="BP135" i="10" s="1"/>
  <c r="BR135" i="10" a="1"/>
  <c r="BR135" i="10" s="1"/>
  <c r="BT135" i="10" a="1"/>
  <c r="BT135" i="10" s="1"/>
  <c r="BV135" i="10" a="1"/>
  <c r="BV135" i="10" s="1"/>
  <c r="BX135" i="10" a="1"/>
  <c r="BX135" i="10" s="1"/>
  <c r="BZ135" i="10" a="1"/>
  <c r="BZ135" i="10" s="1"/>
  <c r="CB135" i="10" a="1"/>
  <c r="CB135" i="10" s="1"/>
  <c r="CD135" i="10" a="1"/>
  <c r="CD135" i="10" s="1"/>
  <c r="CF135" i="10" a="1"/>
  <c r="CF135" i="10" s="1"/>
  <c r="CH135" i="10" a="1"/>
  <c r="CH135" i="10" s="1"/>
  <c r="AL136" i="10" a="1"/>
  <c r="AL136" i="10" s="1"/>
  <c r="AN136" i="10" a="1"/>
  <c r="AN136" i="10" s="1"/>
  <c r="AP136" i="10" a="1"/>
  <c r="AP136" i="10" s="1"/>
  <c r="AR136" i="10" a="1"/>
  <c r="AR136" i="10" s="1"/>
  <c r="AT136" i="10" a="1"/>
  <c r="AT136" i="10" s="1"/>
  <c r="AV136" i="10" a="1"/>
  <c r="AV136" i="10" s="1"/>
  <c r="AX136" i="10" a="1"/>
  <c r="AX136" i="10" s="1"/>
  <c r="AZ136" i="10" a="1"/>
  <c r="AZ136" i="10" s="1"/>
  <c r="BB136" i="10" a="1"/>
  <c r="BB136" i="10" s="1"/>
  <c r="BD136" i="10" a="1"/>
  <c r="BD136" i="10" s="1"/>
  <c r="BF136" i="10" a="1"/>
  <c r="BF136" i="10" s="1"/>
  <c r="BH136" i="10" a="1"/>
  <c r="BH136" i="10" s="1"/>
  <c r="BJ136" i="10" a="1"/>
  <c r="BJ136" i="10" s="1"/>
  <c r="BL136" i="10" a="1"/>
  <c r="BL136" i="10" s="1"/>
  <c r="BN136" i="10" a="1"/>
  <c r="BN136" i="10" s="1"/>
  <c r="BP136" i="10" a="1"/>
  <c r="BP136" i="10" s="1"/>
  <c r="BR136" i="10" a="1"/>
  <c r="BR136" i="10" s="1"/>
  <c r="BT136" i="10" a="1"/>
  <c r="BT136" i="10" s="1"/>
  <c r="BV136" i="10" a="1"/>
  <c r="BV136" i="10" s="1"/>
  <c r="BX136" i="10" a="1"/>
  <c r="BX136" i="10" s="1"/>
  <c r="BZ136" i="10" a="1"/>
  <c r="BZ136" i="10" s="1"/>
  <c r="CB136" i="10" a="1"/>
  <c r="CB136" i="10" s="1"/>
  <c r="CD136" i="10" a="1"/>
  <c r="CD136" i="10" s="1"/>
  <c r="CF136" i="10" a="1"/>
  <c r="CF136" i="10" s="1"/>
  <c r="CH136" i="10" a="1"/>
  <c r="CH136" i="10" s="1"/>
  <c r="AL137" i="10" a="1"/>
  <c r="AL137" i="10" s="1"/>
  <c r="AN137" i="10" a="1"/>
  <c r="AN137" i="10" s="1"/>
  <c r="AP137" i="10" a="1"/>
  <c r="AP137" i="10" s="1"/>
  <c r="AR137" i="10" a="1"/>
  <c r="AR137" i="10" s="1"/>
  <c r="AT137" i="10" a="1"/>
  <c r="AT137" i="10" s="1"/>
  <c r="AV137" i="10" a="1"/>
  <c r="AV137" i="10" s="1"/>
  <c r="AX137" i="10" a="1"/>
  <c r="AX137" i="10" s="1"/>
  <c r="AZ137" i="10" a="1"/>
  <c r="AZ137" i="10" s="1"/>
  <c r="BB137" i="10" a="1"/>
  <c r="BB137" i="10" s="1"/>
  <c r="BD137" i="10" a="1"/>
  <c r="BD137" i="10" s="1"/>
  <c r="BF137" i="10" a="1"/>
  <c r="BF137" i="10" s="1"/>
  <c r="BH137" i="10" a="1"/>
  <c r="BH137" i="10" s="1"/>
  <c r="BJ137" i="10" a="1"/>
  <c r="BJ137" i="10" s="1"/>
  <c r="BL137" i="10" a="1"/>
  <c r="BL137" i="10" s="1"/>
  <c r="BN137" i="10" a="1"/>
  <c r="BN137" i="10" s="1"/>
  <c r="BP137" i="10" a="1"/>
  <c r="BP137" i="10" s="1"/>
  <c r="BR137" i="10" a="1"/>
  <c r="BR137" i="10" s="1"/>
  <c r="BT137" i="10" a="1"/>
  <c r="BT137" i="10" s="1"/>
  <c r="BV137" i="10" a="1"/>
  <c r="BV137" i="10" s="1"/>
  <c r="BX137" i="10" a="1"/>
  <c r="BX137" i="10" s="1"/>
  <c r="BZ137" i="10" a="1"/>
  <c r="BZ137" i="10" s="1"/>
  <c r="CB137" i="10" a="1"/>
  <c r="CB137" i="10" s="1"/>
  <c r="CD137" i="10" a="1"/>
  <c r="CD137" i="10" s="1"/>
  <c r="CF137" i="10" a="1"/>
  <c r="CF137" i="10" s="1"/>
  <c r="CH137" i="10" a="1"/>
  <c r="CH137" i="10" s="1"/>
  <c r="AL138" i="10" a="1"/>
  <c r="AL138" i="10" s="1"/>
  <c r="AN138" i="10" a="1"/>
  <c r="AN138" i="10" s="1"/>
  <c r="AP138" i="10" a="1"/>
  <c r="AP138" i="10" s="1"/>
  <c r="AR138" i="10" a="1"/>
  <c r="AR138" i="10" s="1"/>
  <c r="AT138" i="10" a="1"/>
  <c r="AT138" i="10" s="1"/>
  <c r="AV138" i="10" a="1"/>
  <c r="AV138" i="10" s="1"/>
  <c r="AX138" i="10" a="1"/>
  <c r="AX138" i="10" s="1"/>
  <c r="AZ138" i="10" a="1"/>
  <c r="AZ138" i="10" s="1"/>
  <c r="BB138" i="10" a="1"/>
  <c r="BB138" i="10" s="1"/>
  <c r="BD138" i="10" a="1"/>
  <c r="BD138" i="10" s="1"/>
  <c r="BF138" i="10" a="1"/>
  <c r="BF138" i="10" s="1"/>
  <c r="BH138" i="10" a="1"/>
  <c r="BH138" i="10" s="1"/>
  <c r="BJ138" i="10" a="1"/>
  <c r="BJ138" i="10" s="1"/>
  <c r="BL138" i="10" a="1"/>
  <c r="BL138" i="10" s="1"/>
  <c r="BN138" i="10" a="1"/>
  <c r="BN138" i="10" s="1"/>
  <c r="BP138" i="10" a="1"/>
  <c r="BP138" i="10" s="1"/>
  <c r="BR138" i="10" a="1"/>
  <c r="BR138" i="10" s="1"/>
  <c r="BT138" i="10" a="1"/>
  <c r="BT138" i="10" s="1"/>
  <c r="BV138" i="10" a="1"/>
  <c r="BV138" i="10" s="1"/>
  <c r="BX138" i="10" a="1"/>
  <c r="BX138" i="10" s="1"/>
  <c r="BZ138" i="10" a="1"/>
  <c r="BZ138" i="10" s="1"/>
  <c r="CB138" i="10" a="1"/>
  <c r="CB138" i="10" s="1"/>
  <c r="CD138" i="10" a="1"/>
  <c r="CD138" i="10" s="1"/>
  <c r="CF138" i="10" a="1"/>
  <c r="CF138" i="10" s="1"/>
  <c r="CH138" i="10" a="1"/>
  <c r="CH138" i="10" s="1"/>
  <c r="AL139" i="10" a="1"/>
  <c r="AL139" i="10" s="1"/>
  <c r="AN139" i="10" a="1"/>
  <c r="AN139" i="10" s="1"/>
  <c r="AP139" i="10" a="1"/>
  <c r="AP139" i="10" s="1"/>
  <c r="AR139" i="10" a="1"/>
  <c r="AR139" i="10" s="1"/>
  <c r="AT139" i="10" a="1"/>
  <c r="AT139" i="10" s="1"/>
  <c r="AV139" i="10" a="1"/>
  <c r="AV139" i="10" s="1"/>
  <c r="AX139" i="10" a="1"/>
  <c r="AX139" i="10" s="1"/>
  <c r="AZ139" i="10" a="1"/>
  <c r="AZ139" i="10" s="1"/>
  <c r="BB139" i="10" a="1"/>
  <c r="BB139" i="10" s="1"/>
  <c r="BD139" i="10" a="1"/>
  <c r="BD139" i="10" s="1"/>
  <c r="BF139" i="10" a="1"/>
  <c r="BF139" i="10" s="1"/>
  <c r="BH139" i="10" a="1"/>
  <c r="BH139" i="10" s="1"/>
  <c r="BJ139" i="10" a="1"/>
  <c r="BJ139" i="10" s="1"/>
  <c r="BL139" i="10" a="1"/>
  <c r="BL139" i="10" s="1"/>
  <c r="BN139" i="10" a="1"/>
  <c r="BN139" i="10" s="1"/>
  <c r="BP139" i="10" a="1"/>
  <c r="BP139" i="10" s="1"/>
  <c r="BR139" i="10" a="1"/>
  <c r="BR139" i="10" s="1"/>
  <c r="BT139" i="10" a="1"/>
  <c r="BT139" i="10" s="1"/>
  <c r="BV139" i="10" a="1"/>
  <c r="BV139" i="10" s="1"/>
  <c r="BX139" i="10" a="1"/>
  <c r="BX139" i="10" s="1"/>
  <c r="BZ139" i="10" a="1"/>
  <c r="BZ139" i="10" s="1"/>
  <c r="CB139" i="10" a="1"/>
  <c r="CB139" i="10" s="1"/>
  <c r="CD139" i="10" a="1"/>
  <c r="CD139" i="10" s="1"/>
  <c r="CF139" i="10" a="1"/>
  <c r="CF139" i="10" s="1"/>
  <c r="CH139" i="10" a="1"/>
  <c r="CH139" i="10" s="1"/>
  <c r="AL140" i="10" a="1"/>
  <c r="AL140" i="10" s="1"/>
  <c r="AN140" i="10" a="1"/>
  <c r="AN140" i="10" s="1"/>
  <c r="AP140" i="10" a="1"/>
  <c r="AP140" i="10" s="1"/>
  <c r="AR140" i="10" a="1"/>
  <c r="AR140" i="10" s="1"/>
  <c r="AT140" i="10" a="1"/>
  <c r="AT140" i="10" s="1"/>
  <c r="AV140" i="10" a="1"/>
  <c r="AV140" i="10" s="1"/>
  <c r="AX140" i="10" a="1"/>
  <c r="AX140" i="10" s="1"/>
  <c r="AZ140" i="10" a="1"/>
  <c r="AZ140" i="10" s="1"/>
  <c r="BB140" i="10" a="1"/>
  <c r="BB140" i="10" s="1"/>
  <c r="BD140" i="10" a="1"/>
  <c r="BD140" i="10" s="1"/>
  <c r="BF140" i="10" a="1"/>
  <c r="BF140" i="10" s="1"/>
  <c r="BH140" i="10" a="1"/>
  <c r="BH140" i="10" s="1"/>
  <c r="BJ140" i="10" a="1"/>
  <c r="BJ140" i="10" s="1"/>
  <c r="BL140" i="10" a="1"/>
  <c r="BL140" i="10" s="1"/>
  <c r="BN140" i="10" a="1"/>
  <c r="BN140" i="10" s="1"/>
  <c r="BP140" i="10" a="1"/>
  <c r="BP140" i="10" s="1"/>
  <c r="BR140" i="10" a="1"/>
  <c r="BR140" i="10" s="1"/>
  <c r="BT140" i="10" a="1"/>
  <c r="BT140" i="10" s="1"/>
  <c r="BV140" i="10" a="1"/>
  <c r="BV140" i="10" s="1"/>
  <c r="BX140" i="10" a="1"/>
  <c r="BX140" i="10" s="1"/>
  <c r="BZ140" i="10" a="1"/>
  <c r="BZ140" i="10" s="1"/>
  <c r="CB140" i="10" a="1"/>
  <c r="CB140" i="10" s="1"/>
  <c r="CD140" i="10" a="1"/>
  <c r="CD140" i="10" s="1"/>
  <c r="CF140" i="10" a="1"/>
  <c r="CF140" i="10" s="1"/>
  <c r="CH140" i="10" a="1"/>
  <c r="CH140" i="10" s="1"/>
  <c r="AL141" i="10" a="1"/>
  <c r="AL141" i="10" s="1"/>
  <c r="AN141" i="10" a="1"/>
  <c r="AN141" i="10" s="1"/>
  <c r="AP141" i="10" a="1"/>
  <c r="AP141" i="10" s="1"/>
  <c r="AR141" i="10" a="1"/>
  <c r="AR141" i="10" s="1"/>
  <c r="AT141" i="10" a="1"/>
  <c r="AT141" i="10" s="1"/>
  <c r="AV141" i="10" a="1"/>
  <c r="AV141" i="10" s="1"/>
  <c r="AX141" i="10" a="1"/>
  <c r="AX141" i="10" s="1"/>
  <c r="AZ141" i="10" a="1"/>
  <c r="AZ141" i="10" s="1"/>
  <c r="BB141" i="10" a="1"/>
  <c r="BB141" i="10" s="1"/>
  <c r="BD141" i="10" a="1"/>
  <c r="BD141" i="10" s="1"/>
  <c r="BF141" i="10" a="1"/>
  <c r="BF141" i="10" s="1"/>
  <c r="BH141" i="10" a="1"/>
  <c r="BH141" i="10" s="1"/>
  <c r="BJ141" i="10" a="1"/>
  <c r="BJ141" i="10" s="1"/>
  <c r="BL141" i="10" a="1"/>
  <c r="BL141" i="10" s="1"/>
  <c r="BN141" i="10" a="1"/>
  <c r="BN141" i="10" s="1"/>
  <c r="BP141" i="10" a="1"/>
  <c r="BP141" i="10" s="1"/>
  <c r="BR141" i="10" a="1"/>
  <c r="BR141" i="10" s="1"/>
  <c r="BT141" i="10" a="1"/>
  <c r="BT141" i="10" s="1"/>
  <c r="BV141" i="10" a="1"/>
  <c r="BV141" i="10" s="1"/>
  <c r="BX141" i="10" a="1"/>
  <c r="BX141" i="10" s="1"/>
  <c r="BZ141" i="10" a="1"/>
  <c r="BZ141" i="10" s="1"/>
  <c r="CB141" i="10" a="1"/>
  <c r="CB141" i="10" s="1"/>
  <c r="CD141" i="10" a="1"/>
  <c r="CD141" i="10" s="1"/>
  <c r="CF141" i="10" a="1"/>
  <c r="CF141" i="10" s="1"/>
  <c r="CH141" i="10" a="1"/>
  <c r="CH141" i="10" s="1"/>
  <c r="AL142" i="10" a="1"/>
  <c r="AL142" i="10" s="1"/>
  <c r="AN142" i="10" a="1"/>
  <c r="AN142" i="10" s="1"/>
  <c r="AP142" i="10" a="1"/>
  <c r="AP142" i="10" s="1"/>
  <c r="AR142" i="10" a="1"/>
  <c r="AR142" i="10" s="1"/>
  <c r="AT142" i="10" a="1"/>
  <c r="AT142" i="10" s="1"/>
  <c r="AV142" i="10" a="1"/>
  <c r="AV142" i="10" s="1"/>
  <c r="AX142" i="10" a="1"/>
  <c r="AX142" i="10" s="1"/>
  <c r="AZ142" i="10" a="1"/>
  <c r="AZ142" i="10" s="1"/>
  <c r="BB142" i="10" a="1"/>
  <c r="BB142" i="10" s="1"/>
  <c r="BD142" i="10" a="1"/>
  <c r="BD142" i="10" s="1"/>
  <c r="BF142" i="10" a="1"/>
  <c r="BF142" i="10" s="1"/>
  <c r="BH142" i="10" a="1"/>
  <c r="BH142" i="10" s="1"/>
  <c r="BJ142" i="10" a="1"/>
  <c r="BJ142" i="10" s="1"/>
  <c r="BL142" i="10" a="1"/>
  <c r="BL142" i="10" s="1"/>
  <c r="BN142" i="10" a="1"/>
  <c r="BN142" i="10" s="1"/>
  <c r="BP142" i="10" a="1"/>
  <c r="BP142" i="10" s="1"/>
  <c r="BR142" i="10" a="1"/>
  <c r="BR142" i="10" s="1"/>
  <c r="BT142" i="10" a="1"/>
  <c r="BT142" i="10" s="1"/>
  <c r="BV142" i="10" a="1"/>
  <c r="BV142" i="10" s="1"/>
  <c r="BX142" i="10" a="1"/>
  <c r="BX142" i="10" s="1"/>
  <c r="BZ142" i="10" a="1"/>
  <c r="BZ142" i="10" s="1"/>
  <c r="CB142" i="10" a="1"/>
  <c r="CB142" i="10" s="1"/>
  <c r="CD142" i="10" a="1"/>
  <c r="CD142" i="10" s="1"/>
  <c r="CF142" i="10" a="1"/>
  <c r="CF142" i="10" s="1"/>
  <c r="CH142" i="10" a="1"/>
  <c r="CH142" i="10" s="1"/>
  <c r="AL143" i="10" a="1"/>
  <c r="AL143" i="10" s="1"/>
  <c r="AN143" i="10" a="1"/>
  <c r="AN143" i="10" s="1"/>
  <c r="AP143" i="10" a="1"/>
  <c r="AP143" i="10" s="1"/>
  <c r="AR143" i="10" a="1"/>
  <c r="AR143" i="10" s="1"/>
  <c r="AT143" i="10" a="1"/>
  <c r="AT143" i="10" s="1"/>
  <c r="AV143" i="10" a="1"/>
  <c r="AV143" i="10" s="1"/>
  <c r="AX143" i="10" a="1"/>
  <c r="AX143" i="10" s="1"/>
  <c r="AZ143" i="10" a="1"/>
  <c r="AZ143" i="10" s="1"/>
  <c r="BB143" i="10" a="1"/>
  <c r="BB143" i="10" s="1"/>
  <c r="BD143" i="10" a="1"/>
  <c r="BD143" i="10" s="1"/>
  <c r="BF143" i="10" a="1"/>
  <c r="BF143" i="10" s="1"/>
  <c r="BH143" i="10" a="1"/>
  <c r="BH143" i="10" s="1"/>
  <c r="BJ143" i="10" a="1"/>
  <c r="BJ143" i="10" s="1"/>
  <c r="BL143" i="10" a="1"/>
  <c r="BL143" i="10" s="1"/>
  <c r="BN143" i="10" a="1"/>
  <c r="BN143" i="10" s="1"/>
  <c r="BP143" i="10" a="1"/>
  <c r="BP143" i="10" s="1"/>
  <c r="BR143" i="10" a="1"/>
  <c r="BR143" i="10" s="1"/>
  <c r="BT143" i="10" a="1"/>
  <c r="BT143" i="10" s="1"/>
  <c r="BV143" i="10" a="1"/>
  <c r="BV143" i="10" s="1"/>
  <c r="BX143" i="10" a="1"/>
  <c r="BX143" i="10" s="1"/>
  <c r="BZ143" i="10" a="1"/>
  <c r="BZ143" i="10" s="1"/>
  <c r="CB143" i="10" a="1"/>
  <c r="CB143" i="10" s="1"/>
  <c r="CD143" i="10" a="1"/>
  <c r="CD143" i="10" s="1"/>
  <c r="CF143" i="10" a="1"/>
  <c r="CF143" i="10" s="1"/>
  <c r="CH143" i="10" a="1"/>
  <c r="CH143" i="10" s="1"/>
  <c r="AL144" i="10" a="1"/>
  <c r="AL144" i="10" s="1"/>
  <c r="AN144" i="10" a="1"/>
  <c r="AN144" i="10" s="1"/>
  <c r="AP144" i="10" a="1"/>
  <c r="AP144" i="10" s="1"/>
  <c r="AR144" i="10" a="1"/>
  <c r="AR144" i="10" s="1"/>
  <c r="AT144" i="10" a="1"/>
  <c r="AT144" i="10" s="1"/>
  <c r="AV144" i="10" a="1"/>
  <c r="AV144" i="10" s="1"/>
  <c r="AX144" i="10" a="1"/>
  <c r="AX144" i="10" s="1"/>
  <c r="AZ144" i="10" a="1"/>
  <c r="AZ144" i="10" s="1"/>
  <c r="BB144" i="10" a="1"/>
  <c r="BB144" i="10" s="1"/>
  <c r="BD144" i="10" a="1"/>
  <c r="BD144" i="10" s="1"/>
  <c r="BF144" i="10" a="1"/>
  <c r="BF144" i="10" s="1"/>
  <c r="BH144" i="10" a="1"/>
  <c r="BH144" i="10" s="1"/>
  <c r="BJ144" i="10" a="1"/>
  <c r="BJ144" i="10" s="1"/>
  <c r="BL144" i="10" a="1"/>
  <c r="BL144" i="10" s="1"/>
  <c r="BN144" i="10" a="1"/>
  <c r="BN144" i="10" s="1"/>
  <c r="BP144" i="10" a="1"/>
  <c r="BP144" i="10" s="1"/>
  <c r="BR144" i="10" a="1"/>
  <c r="BR144" i="10" s="1"/>
  <c r="BT144" i="10" a="1"/>
  <c r="BT144" i="10" s="1"/>
  <c r="BV144" i="10" a="1"/>
  <c r="BV144" i="10" s="1"/>
  <c r="BX144" i="10" a="1"/>
  <c r="BX144" i="10" s="1"/>
  <c r="BZ144" i="10" a="1"/>
  <c r="BZ144" i="10" s="1"/>
  <c r="CB144" i="10" a="1"/>
  <c r="CB144" i="10" s="1"/>
  <c r="CD144" i="10" a="1"/>
  <c r="CD144" i="10" s="1"/>
  <c r="CF144" i="10" a="1"/>
  <c r="CF144" i="10" s="1"/>
  <c r="CH144" i="10" a="1"/>
  <c r="CH144" i="10" s="1"/>
  <c r="AL145" i="10" a="1"/>
  <c r="AL145" i="10" s="1"/>
  <c r="AN145" i="10" a="1"/>
  <c r="AN145" i="10" s="1"/>
  <c r="AP145" i="10" a="1"/>
  <c r="AP145" i="10" s="1"/>
  <c r="AR145" i="10" a="1"/>
  <c r="AR145" i="10" s="1"/>
  <c r="AT145" i="10" a="1"/>
  <c r="AT145" i="10" s="1"/>
  <c r="AV145" i="10" a="1"/>
  <c r="AV145" i="10" s="1"/>
  <c r="AX145" i="10" a="1"/>
  <c r="AX145" i="10" s="1"/>
  <c r="AZ145" i="10" a="1"/>
  <c r="AZ145" i="10" s="1"/>
  <c r="BB145" i="10" a="1"/>
  <c r="BB145" i="10" s="1"/>
  <c r="BD145" i="10" a="1"/>
  <c r="BD145" i="10" s="1"/>
  <c r="BF145" i="10" a="1"/>
  <c r="BF145" i="10" s="1"/>
  <c r="BH145" i="10" a="1"/>
  <c r="BH145" i="10" s="1"/>
  <c r="BJ145" i="10" a="1"/>
  <c r="BJ145" i="10" s="1"/>
  <c r="BL145" i="10" a="1"/>
  <c r="BL145" i="10" s="1"/>
  <c r="BN145" i="10" a="1"/>
  <c r="BN145" i="10" s="1"/>
  <c r="BP145" i="10" a="1"/>
  <c r="BP145" i="10" s="1"/>
  <c r="BR145" i="10" a="1"/>
  <c r="BR145" i="10" s="1"/>
  <c r="BT145" i="10" a="1"/>
  <c r="BT145" i="10" s="1"/>
  <c r="BV145" i="10" a="1"/>
  <c r="BV145" i="10" s="1"/>
  <c r="BX145" i="10" a="1"/>
  <c r="BX145" i="10" s="1"/>
  <c r="BZ145" i="10" a="1"/>
  <c r="BZ145" i="10" s="1"/>
  <c r="CB145" i="10" a="1"/>
  <c r="CB145" i="10" s="1"/>
  <c r="CD145" i="10" a="1"/>
  <c r="CD145" i="10" s="1"/>
  <c r="CF145" i="10" a="1"/>
  <c r="CF145" i="10" s="1"/>
  <c r="CH145" i="10" a="1"/>
  <c r="CH145" i="10" s="1"/>
  <c r="AL146" i="10" a="1"/>
  <c r="AL146" i="10" s="1"/>
  <c r="AN146" i="10" a="1"/>
  <c r="AN146" i="10" s="1"/>
  <c r="AP146" i="10" a="1"/>
  <c r="AP146" i="10" s="1"/>
  <c r="AR146" i="10" a="1"/>
  <c r="AR146" i="10" s="1"/>
  <c r="AT146" i="10" a="1"/>
  <c r="AT146" i="10" s="1"/>
  <c r="AV146" i="10" a="1"/>
  <c r="AV146" i="10" s="1"/>
  <c r="AX146" i="10" a="1"/>
  <c r="AX146" i="10" s="1"/>
  <c r="AZ146" i="10" a="1"/>
  <c r="AZ146" i="10" s="1"/>
  <c r="BB146" i="10" a="1"/>
  <c r="BB146" i="10" s="1"/>
  <c r="BD146" i="10" a="1"/>
  <c r="BD146" i="10" s="1"/>
  <c r="BF146" i="10" a="1"/>
  <c r="BF146" i="10" s="1"/>
  <c r="BH146" i="10" a="1"/>
  <c r="BH146" i="10" s="1"/>
  <c r="BJ146" i="10" a="1"/>
  <c r="BJ146" i="10" s="1"/>
  <c r="BL146" i="10" a="1"/>
  <c r="BL146" i="10" s="1"/>
  <c r="BN146" i="10" a="1"/>
  <c r="BN146" i="10" s="1"/>
  <c r="BP146" i="10" a="1"/>
  <c r="BP146" i="10" s="1"/>
  <c r="BR146" i="10" a="1"/>
  <c r="BR146" i="10" s="1"/>
  <c r="BT146" i="10" a="1"/>
  <c r="BT146" i="10" s="1"/>
  <c r="BV146" i="10" a="1"/>
  <c r="BV146" i="10" s="1"/>
  <c r="BX146" i="10" a="1"/>
  <c r="BX146" i="10" s="1"/>
  <c r="BZ146" i="10" a="1"/>
  <c r="BZ146" i="10" s="1"/>
  <c r="CB146" i="10" a="1"/>
  <c r="CB146" i="10" s="1"/>
  <c r="CD146" i="10" a="1"/>
  <c r="CD146" i="10" s="1"/>
  <c r="CF146" i="10" a="1"/>
  <c r="CF146" i="10" s="1"/>
  <c r="CH146" i="10" a="1"/>
  <c r="CH146" i="10" s="1"/>
  <c r="AL147" i="10" a="1"/>
  <c r="AL147" i="10" s="1"/>
  <c r="AN147" i="10" a="1"/>
  <c r="AN147" i="10" s="1"/>
  <c r="AP147" i="10" a="1"/>
  <c r="AP147" i="10" s="1"/>
  <c r="AR147" i="10" a="1"/>
  <c r="AR147" i="10" s="1"/>
  <c r="AT147" i="10" a="1"/>
  <c r="AT147" i="10" s="1"/>
  <c r="AV147" i="10" a="1"/>
  <c r="AV147" i="10" s="1"/>
  <c r="AX147" i="10" a="1"/>
  <c r="AX147" i="10" s="1"/>
  <c r="AZ147" i="10" a="1"/>
  <c r="AZ147" i="10" s="1"/>
  <c r="BB147" i="10" a="1"/>
  <c r="BB147" i="10" s="1"/>
  <c r="BD147" i="10" a="1"/>
  <c r="BD147" i="10" s="1"/>
  <c r="BF147" i="10" a="1"/>
  <c r="BF147" i="10" s="1"/>
  <c r="BH147" i="10" a="1"/>
  <c r="BH147" i="10" s="1"/>
  <c r="BJ147" i="10" a="1"/>
  <c r="BJ147" i="10" s="1"/>
  <c r="BL147" i="10" a="1"/>
  <c r="BL147" i="10" s="1"/>
  <c r="BN147" i="10" a="1"/>
  <c r="BN147" i="10" s="1"/>
  <c r="BP147" i="10" a="1"/>
  <c r="BP147" i="10" s="1"/>
  <c r="BR147" i="10" a="1"/>
  <c r="BR147" i="10" s="1"/>
  <c r="BT147" i="10" a="1"/>
  <c r="BT147" i="10" s="1"/>
  <c r="BV147" i="10" a="1"/>
  <c r="BV147" i="10" s="1"/>
  <c r="BX147" i="10" a="1"/>
  <c r="BX147" i="10" s="1"/>
  <c r="BZ147" i="10" a="1"/>
  <c r="BZ147" i="10" s="1"/>
  <c r="CB147" i="10" a="1"/>
  <c r="CB147" i="10" s="1"/>
  <c r="CD147" i="10" a="1"/>
  <c r="CD147" i="10" s="1"/>
  <c r="CF147" i="10" a="1"/>
  <c r="CF147" i="10" s="1"/>
  <c r="CH147" i="10" a="1"/>
  <c r="CH147" i="10" s="1"/>
  <c r="AL148" i="10" a="1"/>
  <c r="AL148" i="10" s="1"/>
  <c r="AN148" i="10" a="1"/>
  <c r="AN148" i="10" s="1"/>
  <c r="AP148" i="10" a="1"/>
  <c r="AP148" i="10" s="1"/>
  <c r="AR148" i="10" a="1"/>
  <c r="AR148" i="10" s="1"/>
  <c r="AT148" i="10" a="1"/>
  <c r="AT148" i="10" s="1"/>
  <c r="AV148" i="10" a="1"/>
  <c r="AV148" i="10" s="1"/>
  <c r="AX148" i="10" a="1"/>
  <c r="AX148" i="10" s="1"/>
  <c r="AZ148" i="10" a="1"/>
  <c r="AZ148" i="10" s="1"/>
  <c r="BB148" i="10" a="1"/>
  <c r="BB148" i="10" s="1"/>
  <c r="BD148" i="10" a="1"/>
  <c r="BD148" i="10" s="1"/>
  <c r="BF148" i="10" a="1"/>
  <c r="BF148" i="10" s="1"/>
  <c r="BH148" i="10" a="1"/>
  <c r="BH148" i="10" s="1"/>
  <c r="BJ148" i="10" a="1"/>
  <c r="BJ148" i="10" s="1"/>
  <c r="BL148" i="10" a="1"/>
  <c r="BL148" i="10" s="1"/>
  <c r="BN148" i="10" a="1"/>
  <c r="BN148" i="10" s="1"/>
  <c r="BP148" i="10" a="1"/>
  <c r="BP148" i="10" s="1"/>
  <c r="BR148" i="10" a="1"/>
  <c r="BR148" i="10" s="1"/>
  <c r="BT148" i="10" a="1"/>
  <c r="BT148" i="10" s="1"/>
  <c r="BV148" i="10" a="1"/>
  <c r="BV148" i="10" s="1"/>
  <c r="BX148" i="10" a="1"/>
  <c r="BX148" i="10" s="1"/>
  <c r="BZ148" i="10" a="1"/>
  <c r="BZ148" i="10" s="1"/>
  <c r="CB148" i="10" a="1"/>
  <c r="CB148" i="10" s="1"/>
  <c r="CD148" i="10" a="1"/>
  <c r="CD148" i="10" s="1"/>
  <c r="CF148" i="10" a="1"/>
  <c r="CF148" i="10" s="1"/>
  <c r="CH148" i="10" a="1"/>
  <c r="CH148" i="10" s="1"/>
  <c r="AL149" i="10" a="1"/>
  <c r="AL149" i="10" s="1"/>
  <c r="AN149" i="10" a="1"/>
  <c r="AN149" i="10" s="1"/>
  <c r="AP149" i="10" a="1"/>
  <c r="AP149" i="10" s="1"/>
  <c r="AR149" i="10" a="1"/>
  <c r="AR149" i="10" s="1"/>
  <c r="AT149" i="10" a="1"/>
  <c r="AT149" i="10" s="1"/>
  <c r="AV149" i="10" a="1"/>
  <c r="AV149" i="10" s="1"/>
  <c r="AX149" i="10" a="1"/>
  <c r="AX149" i="10" s="1"/>
  <c r="AZ149" i="10" a="1"/>
  <c r="AZ149" i="10" s="1"/>
  <c r="BB149" i="10" a="1"/>
  <c r="BB149" i="10" s="1"/>
  <c r="BD149" i="10" a="1"/>
  <c r="BD149" i="10" s="1"/>
  <c r="BF149" i="10" a="1"/>
  <c r="BF149" i="10" s="1"/>
  <c r="BH149" i="10" a="1"/>
  <c r="BH149" i="10" s="1"/>
  <c r="BJ149" i="10" a="1"/>
  <c r="BJ149" i="10" s="1"/>
  <c r="BL149" i="10" a="1"/>
  <c r="BL149" i="10" s="1"/>
  <c r="BN149" i="10" a="1"/>
  <c r="BN149" i="10" s="1"/>
  <c r="BP149" i="10" a="1"/>
  <c r="BP149" i="10" s="1"/>
  <c r="BR149" i="10" a="1"/>
  <c r="BR149" i="10" s="1"/>
  <c r="BT149" i="10" a="1"/>
  <c r="BT149" i="10" s="1"/>
  <c r="BV149" i="10" a="1"/>
  <c r="BV149" i="10" s="1"/>
  <c r="BX149" i="10" a="1"/>
  <c r="BX149" i="10" s="1"/>
  <c r="BZ149" i="10" a="1"/>
  <c r="BZ149" i="10" s="1"/>
  <c r="CB149" i="10" a="1"/>
  <c r="CB149" i="10" s="1"/>
  <c r="CD149" i="10" a="1"/>
  <c r="CD149" i="10" s="1"/>
  <c r="CF149" i="10" a="1"/>
  <c r="CF149" i="10" s="1"/>
  <c r="CH149" i="10" a="1"/>
  <c r="CH149" i="10" s="1"/>
  <c r="AL150" i="10" a="1"/>
  <c r="AL150" i="10" s="1"/>
  <c r="AN150" i="10" a="1"/>
  <c r="AN150" i="10" s="1"/>
  <c r="AP150" i="10" a="1"/>
  <c r="AP150" i="10" s="1"/>
  <c r="AR150" i="10" a="1"/>
  <c r="AR150" i="10" s="1"/>
  <c r="AT150" i="10" a="1"/>
  <c r="AT150" i="10" s="1"/>
  <c r="AV150" i="10" a="1"/>
  <c r="AV150" i="10" s="1"/>
  <c r="AX150" i="10" a="1"/>
  <c r="AX150" i="10" s="1"/>
  <c r="AZ150" i="10" a="1"/>
  <c r="AZ150" i="10" s="1"/>
  <c r="BB150" i="10" a="1"/>
  <c r="BB150" i="10" s="1"/>
  <c r="BD150" i="10" a="1"/>
  <c r="BD150" i="10" s="1"/>
  <c r="BF150" i="10" a="1"/>
  <c r="BF150" i="10" s="1"/>
  <c r="BH150" i="10" a="1"/>
  <c r="BH150" i="10" s="1"/>
  <c r="BJ150" i="10" a="1"/>
  <c r="BJ150" i="10" s="1"/>
  <c r="BL150" i="10" a="1"/>
  <c r="BL150" i="10" s="1"/>
  <c r="BN150" i="10" a="1"/>
  <c r="BN150" i="10" s="1"/>
  <c r="BP150" i="10" a="1"/>
  <c r="BP150" i="10" s="1"/>
  <c r="BR150" i="10" a="1"/>
  <c r="BR150" i="10" s="1"/>
  <c r="BT150" i="10" a="1"/>
  <c r="BT150" i="10" s="1"/>
  <c r="BV150" i="10" a="1"/>
  <c r="BV150" i="10" s="1"/>
  <c r="BX150" i="10" a="1"/>
  <c r="BX150" i="10" s="1"/>
  <c r="BZ150" i="10" a="1"/>
  <c r="BZ150" i="10" s="1"/>
  <c r="CB150" i="10" a="1"/>
  <c r="CB150" i="10" s="1"/>
  <c r="CD150" i="10" a="1"/>
  <c r="CD150" i="10" s="1"/>
  <c r="CF150" i="10" a="1"/>
  <c r="CF150" i="10" s="1"/>
  <c r="CH150" i="10" a="1"/>
  <c r="CH150" i="10" s="1"/>
  <c r="AL151" i="10" a="1"/>
  <c r="AL151" i="10" s="1"/>
  <c r="AN151" i="10" a="1"/>
  <c r="AN151" i="10" s="1"/>
  <c r="AP151" i="10" a="1"/>
  <c r="AP151" i="10" s="1"/>
  <c r="AR151" i="10" a="1"/>
  <c r="AR151" i="10" s="1"/>
  <c r="AT151" i="10" a="1"/>
  <c r="AT151" i="10" s="1"/>
  <c r="AV151" i="10" a="1"/>
  <c r="AV151" i="10" s="1"/>
  <c r="AX151" i="10" a="1"/>
  <c r="AX151" i="10" s="1"/>
  <c r="AZ151" i="10" a="1"/>
  <c r="AZ151" i="10" s="1"/>
  <c r="BB151" i="10" a="1"/>
  <c r="BB151" i="10" s="1"/>
  <c r="BD151" i="10" a="1"/>
  <c r="BD151" i="10" s="1"/>
  <c r="BF151" i="10" a="1"/>
  <c r="BF151" i="10" s="1"/>
  <c r="BH151" i="10" a="1"/>
  <c r="BH151" i="10" s="1"/>
  <c r="BJ151" i="10" a="1"/>
  <c r="BJ151" i="10" s="1"/>
  <c r="BL151" i="10" a="1"/>
  <c r="BL151" i="10" s="1"/>
  <c r="BN151" i="10" a="1"/>
  <c r="BN151" i="10" s="1"/>
  <c r="BP151" i="10" a="1"/>
  <c r="BP151" i="10" s="1"/>
  <c r="BR151" i="10" a="1"/>
  <c r="BR151" i="10" s="1"/>
  <c r="BT151" i="10" a="1"/>
  <c r="BT151" i="10" s="1"/>
  <c r="BV151" i="10" a="1"/>
  <c r="BV151" i="10" s="1"/>
  <c r="BX151" i="10" a="1"/>
  <c r="BX151" i="10" s="1"/>
  <c r="BZ151" i="10" a="1"/>
  <c r="BZ151" i="10" s="1"/>
  <c r="CB151" i="10" a="1"/>
  <c r="CB151" i="10" s="1"/>
  <c r="CD151" i="10" a="1"/>
  <c r="CD151" i="10" s="1"/>
  <c r="CF151" i="10" a="1"/>
  <c r="CF151" i="10" s="1"/>
  <c r="CH151" i="10" a="1"/>
  <c r="CH151" i="10" s="1"/>
  <c r="AL152" i="10" a="1"/>
  <c r="AL152" i="10" s="1"/>
  <c r="AN152" i="10" a="1"/>
  <c r="AN152" i="10" s="1"/>
  <c r="AP152" i="10" a="1"/>
  <c r="AP152" i="10" s="1"/>
  <c r="AR152" i="10" a="1"/>
  <c r="AR152" i="10" s="1"/>
  <c r="AT152" i="10" a="1"/>
  <c r="AT152" i="10" s="1"/>
  <c r="AV152" i="10" a="1"/>
  <c r="AV152" i="10" s="1"/>
  <c r="AX152" i="10" a="1"/>
  <c r="AX152" i="10" s="1"/>
  <c r="AZ152" i="10" a="1"/>
  <c r="AZ152" i="10" s="1"/>
  <c r="BB152" i="10" a="1"/>
  <c r="BB152" i="10" s="1"/>
  <c r="BD152" i="10" a="1"/>
  <c r="BD152" i="10" s="1"/>
  <c r="BF152" i="10" a="1"/>
  <c r="BF152" i="10" s="1"/>
  <c r="BH152" i="10" a="1"/>
  <c r="BH152" i="10" s="1"/>
  <c r="BJ152" i="10" a="1"/>
  <c r="BJ152" i="10" s="1"/>
  <c r="BL152" i="10" a="1"/>
  <c r="BL152" i="10" s="1"/>
  <c r="BN152" i="10" a="1"/>
  <c r="BN152" i="10" s="1"/>
  <c r="BP152" i="10" a="1"/>
  <c r="BP152" i="10" s="1"/>
  <c r="BR152" i="10" a="1"/>
  <c r="BR152" i="10" s="1"/>
  <c r="BT152" i="10" a="1"/>
  <c r="BT152" i="10" s="1"/>
  <c r="BV152" i="10" a="1"/>
  <c r="BV152" i="10" s="1"/>
  <c r="BX152" i="10" a="1"/>
  <c r="BX152" i="10" s="1"/>
  <c r="BZ152" i="10" a="1"/>
  <c r="BZ152" i="10" s="1"/>
  <c r="CB152" i="10" a="1"/>
  <c r="CB152" i="10" s="1"/>
  <c r="CD152" i="10" a="1"/>
  <c r="CD152" i="10" s="1"/>
  <c r="CF152" i="10" a="1"/>
  <c r="CF152" i="10" s="1"/>
  <c r="CH152" i="10" a="1"/>
  <c r="CH152" i="10" s="1"/>
  <c r="AL153" i="10" a="1"/>
  <c r="AL153" i="10" s="1"/>
  <c r="AN153" i="10" a="1"/>
  <c r="AN153" i="10" s="1"/>
  <c r="AP153" i="10" a="1"/>
  <c r="AP153" i="10" s="1"/>
  <c r="AR153" i="10" a="1"/>
  <c r="AR153" i="10" s="1"/>
  <c r="AT153" i="10" a="1"/>
  <c r="AT153" i="10" s="1"/>
  <c r="AV153" i="10" a="1"/>
  <c r="AV153" i="10" s="1"/>
  <c r="AX153" i="10" a="1"/>
  <c r="AX153" i="10" s="1"/>
  <c r="AZ153" i="10" a="1"/>
  <c r="AZ153" i="10" s="1"/>
  <c r="BB153" i="10" a="1"/>
  <c r="BB153" i="10" s="1"/>
  <c r="BD153" i="10" a="1"/>
  <c r="BD153" i="10" s="1"/>
  <c r="BF153" i="10" a="1"/>
  <c r="BF153" i="10" s="1"/>
  <c r="BH153" i="10" a="1"/>
  <c r="BH153" i="10" s="1"/>
  <c r="BJ153" i="10" a="1"/>
  <c r="BJ153" i="10" s="1"/>
  <c r="BL153" i="10" a="1"/>
  <c r="BL153" i="10" s="1"/>
  <c r="BN153" i="10" a="1"/>
  <c r="BN153" i="10" s="1"/>
  <c r="BP153" i="10" a="1"/>
  <c r="BP153" i="10" s="1"/>
  <c r="BR153" i="10" a="1"/>
  <c r="BR153" i="10" s="1"/>
  <c r="BT153" i="10" a="1"/>
  <c r="BT153" i="10" s="1"/>
  <c r="BV153" i="10" a="1"/>
  <c r="BV153" i="10" s="1"/>
  <c r="BX153" i="10" a="1"/>
  <c r="BX153" i="10" s="1"/>
  <c r="BZ153" i="10" a="1"/>
  <c r="BZ153" i="10" s="1"/>
  <c r="CB153" i="10" a="1"/>
  <c r="CB153" i="10" s="1"/>
  <c r="CD153" i="10" a="1"/>
  <c r="CD153" i="10" s="1"/>
  <c r="CF153" i="10" a="1"/>
  <c r="CF153" i="10" s="1"/>
  <c r="CH153" i="10" a="1"/>
  <c r="CH153" i="10" s="1"/>
  <c r="AL154" i="10" a="1"/>
  <c r="AL154" i="10" s="1"/>
  <c r="AN154" i="10" a="1"/>
  <c r="AN154" i="10" s="1"/>
  <c r="AP154" i="10" a="1"/>
  <c r="AP154" i="10" s="1"/>
  <c r="AR154" i="10" a="1"/>
  <c r="AR154" i="10" s="1"/>
  <c r="AT154" i="10" a="1"/>
  <c r="AT154" i="10" s="1"/>
  <c r="AV154" i="10" a="1"/>
  <c r="AV154" i="10" s="1"/>
  <c r="AX154" i="10" a="1"/>
  <c r="AX154" i="10" s="1"/>
  <c r="AZ154" i="10" a="1"/>
  <c r="AZ154" i="10" s="1"/>
  <c r="BB154" i="10" a="1"/>
  <c r="BB154" i="10" s="1"/>
  <c r="BD154" i="10" a="1"/>
  <c r="BD154" i="10" s="1"/>
  <c r="BF154" i="10" a="1"/>
  <c r="BF154" i="10" s="1"/>
  <c r="BH154" i="10" a="1"/>
  <c r="BH154" i="10" s="1"/>
  <c r="BJ154" i="10" a="1"/>
  <c r="BJ154" i="10" s="1"/>
  <c r="BL154" i="10" a="1"/>
  <c r="BL154" i="10" s="1"/>
  <c r="BN154" i="10" a="1"/>
  <c r="BN154" i="10" s="1"/>
  <c r="BP154" i="10" a="1"/>
  <c r="BP154" i="10" s="1"/>
  <c r="BR154" i="10" a="1"/>
  <c r="BR154" i="10" s="1"/>
  <c r="BT154" i="10" a="1"/>
  <c r="BT154" i="10" s="1"/>
  <c r="BV154" i="10" a="1"/>
  <c r="BV154" i="10" s="1"/>
  <c r="BX154" i="10" a="1"/>
  <c r="BX154" i="10" s="1"/>
  <c r="BZ154" i="10" a="1"/>
  <c r="BZ154" i="10" s="1"/>
  <c r="CB154" i="10" a="1"/>
  <c r="CB154" i="10" s="1"/>
  <c r="CD154" i="10" a="1"/>
  <c r="CD154" i="10" s="1"/>
  <c r="CF154" i="10" a="1"/>
  <c r="CF154" i="10" s="1"/>
  <c r="CH154" i="10" a="1"/>
  <c r="CH154" i="10" s="1"/>
  <c r="AL155" i="10" a="1"/>
  <c r="AL155" i="10" s="1"/>
  <c r="AN155" i="10" a="1"/>
  <c r="AN155" i="10" s="1"/>
  <c r="AP155" i="10" a="1"/>
  <c r="AP155" i="10" s="1"/>
  <c r="AR155" i="10" a="1"/>
  <c r="AR155" i="10" s="1"/>
  <c r="AT155" i="10" a="1"/>
  <c r="AT155" i="10" s="1"/>
  <c r="AV155" i="10" a="1"/>
  <c r="AV155" i="10" s="1"/>
  <c r="AX155" i="10" a="1"/>
  <c r="AX155" i="10" s="1"/>
  <c r="AZ155" i="10" a="1"/>
  <c r="AZ155" i="10" s="1"/>
  <c r="BB155" i="10" a="1"/>
  <c r="BB155" i="10" s="1"/>
  <c r="BD155" i="10" a="1"/>
  <c r="BD155" i="10" s="1"/>
  <c r="BF155" i="10" a="1"/>
  <c r="BF155" i="10" s="1"/>
  <c r="BH155" i="10" a="1"/>
  <c r="BH155" i="10" s="1"/>
  <c r="BJ155" i="10" a="1"/>
  <c r="BJ155" i="10" s="1"/>
  <c r="BL155" i="10" a="1"/>
  <c r="BL155" i="10" s="1"/>
  <c r="BN155" i="10" a="1"/>
  <c r="BN155" i="10" s="1"/>
  <c r="BP155" i="10" a="1"/>
  <c r="BP155" i="10" s="1"/>
  <c r="BR155" i="10" a="1"/>
  <c r="BR155" i="10" s="1"/>
  <c r="BT155" i="10" a="1"/>
  <c r="BT155" i="10" s="1"/>
  <c r="BV155" i="10" a="1"/>
  <c r="BV155" i="10" s="1"/>
  <c r="BX155" i="10" a="1"/>
  <c r="BX155" i="10" s="1"/>
  <c r="BZ155" i="10" a="1"/>
  <c r="BZ155" i="10" s="1"/>
  <c r="CB155" i="10" a="1"/>
  <c r="CB155" i="10" s="1"/>
  <c r="CD155" i="10" a="1"/>
  <c r="CD155" i="10" s="1"/>
  <c r="CF155" i="10" a="1"/>
  <c r="CF155" i="10" s="1"/>
  <c r="CH155" i="10" a="1"/>
  <c r="CH155" i="10" s="1"/>
  <c r="AL156" i="10" a="1"/>
  <c r="AL156" i="10" s="1"/>
  <c r="AN156" i="10" a="1"/>
  <c r="AN156" i="10" s="1"/>
  <c r="AP156" i="10" a="1"/>
  <c r="AP156" i="10" s="1"/>
  <c r="AR156" i="10" a="1"/>
  <c r="AR156" i="10" s="1"/>
  <c r="AT156" i="10" a="1"/>
  <c r="AT156" i="10" s="1"/>
  <c r="AV156" i="10" a="1"/>
  <c r="AV156" i="10" s="1"/>
  <c r="AX156" i="10" a="1"/>
  <c r="AX156" i="10" s="1"/>
  <c r="AZ156" i="10" a="1"/>
  <c r="AZ156" i="10" s="1"/>
  <c r="BB156" i="10" a="1"/>
  <c r="BB156" i="10" s="1"/>
  <c r="BD156" i="10" a="1"/>
  <c r="BD156" i="10" s="1"/>
  <c r="BF156" i="10" a="1"/>
  <c r="BF156" i="10" s="1"/>
  <c r="BH156" i="10" a="1"/>
  <c r="BH156" i="10" s="1"/>
  <c r="BJ156" i="10" a="1"/>
  <c r="BJ156" i="10" s="1"/>
  <c r="BL156" i="10" a="1"/>
  <c r="BL156" i="10" s="1"/>
  <c r="BN156" i="10" a="1"/>
  <c r="BN156" i="10" s="1"/>
  <c r="BP156" i="10" a="1"/>
  <c r="BP156" i="10" s="1"/>
  <c r="BR156" i="10" a="1"/>
  <c r="BR156" i="10" s="1"/>
  <c r="BT156" i="10" a="1"/>
  <c r="BT156" i="10" s="1"/>
  <c r="BV156" i="10" a="1"/>
  <c r="BV156" i="10" s="1"/>
  <c r="BX156" i="10" a="1"/>
  <c r="BX156" i="10" s="1"/>
  <c r="BZ156" i="10" a="1"/>
  <c r="BZ156" i="10" s="1"/>
  <c r="CB156" i="10" a="1"/>
  <c r="CB156" i="10" s="1"/>
  <c r="CD156" i="10" a="1"/>
  <c r="CD156" i="10" s="1"/>
  <c r="CF156" i="10" a="1"/>
  <c r="CF156" i="10" s="1"/>
  <c r="CH156" i="10" a="1"/>
  <c r="CH156" i="10" s="1"/>
  <c r="AL157" i="10" a="1"/>
  <c r="AL157" i="10" s="1"/>
  <c r="AN157" i="10" a="1"/>
  <c r="AN157" i="10" s="1"/>
  <c r="AP157" i="10" a="1"/>
  <c r="AP157" i="10" s="1"/>
  <c r="AR157" i="10" a="1"/>
  <c r="AR157" i="10" s="1"/>
  <c r="AT157" i="10" a="1"/>
  <c r="AT157" i="10" s="1"/>
  <c r="AV157" i="10" a="1"/>
  <c r="AV157" i="10" s="1"/>
  <c r="AX157" i="10" a="1"/>
  <c r="AX157" i="10" s="1"/>
  <c r="AZ157" i="10" a="1"/>
  <c r="AZ157" i="10" s="1"/>
  <c r="BB157" i="10" a="1"/>
  <c r="BB157" i="10" s="1"/>
  <c r="BD157" i="10" a="1"/>
  <c r="BD157" i="10" s="1"/>
  <c r="BF157" i="10" a="1"/>
  <c r="BF157" i="10" s="1"/>
  <c r="BH157" i="10" a="1"/>
  <c r="BH157" i="10" s="1"/>
  <c r="BJ157" i="10" a="1"/>
  <c r="BJ157" i="10" s="1"/>
  <c r="BL157" i="10" a="1"/>
  <c r="BL157" i="10" s="1"/>
  <c r="BN157" i="10" a="1"/>
  <c r="BN157" i="10" s="1"/>
  <c r="BP157" i="10" a="1"/>
  <c r="BP157" i="10" s="1"/>
  <c r="BR157" i="10" a="1"/>
  <c r="BR157" i="10" s="1"/>
  <c r="BT157" i="10" a="1"/>
  <c r="BT157" i="10" s="1"/>
  <c r="BV157" i="10" a="1"/>
  <c r="BV157" i="10" s="1"/>
  <c r="BX157" i="10" a="1"/>
  <c r="BX157" i="10" s="1"/>
  <c r="BZ157" i="10" a="1"/>
  <c r="BZ157" i="10" s="1"/>
  <c r="CB157" i="10" a="1"/>
  <c r="CB157" i="10" s="1"/>
  <c r="CD157" i="10" a="1"/>
  <c r="CD157" i="10" s="1"/>
  <c r="CF157" i="10" a="1"/>
  <c r="CF157" i="10" s="1"/>
  <c r="CH157" i="10" a="1"/>
  <c r="CH157" i="10" s="1"/>
  <c r="AL158" i="10" a="1"/>
  <c r="AL158" i="10" s="1"/>
  <c r="AN158" i="10" a="1"/>
  <c r="AN158" i="10" s="1"/>
  <c r="AP158" i="10" a="1"/>
  <c r="AP158" i="10" s="1"/>
  <c r="AR158" i="10" a="1"/>
  <c r="AR158" i="10" s="1"/>
  <c r="AT158" i="10" a="1"/>
  <c r="AT158" i="10" s="1"/>
  <c r="AV158" i="10" a="1"/>
  <c r="AV158" i="10" s="1"/>
  <c r="AX158" i="10" a="1"/>
  <c r="AX158" i="10" s="1"/>
  <c r="AZ158" i="10" a="1"/>
  <c r="AZ158" i="10" s="1"/>
  <c r="BB158" i="10" a="1"/>
  <c r="BB158" i="10" s="1"/>
  <c r="BD158" i="10" a="1"/>
  <c r="BD158" i="10" s="1"/>
  <c r="BF158" i="10" a="1"/>
  <c r="BF158" i="10" s="1"/>
  <c r="BH158" i="10" a="1"/>
  <c r="BH158" i="10" s="1"/>
  <c r="BJ158" i="10" a="1"/>
  <c r="BJ158" i="10" s="1"/>
  <c r="BL158" i="10" a="1"/>
  <c r="BL158" i="10" s="1"/>
  <c r="BN158" i="10" a="1"/>
  <c r="BN158" i="10" s="1"/>
  <c r="BP158" i="10" a="1"/>
  <c r="BP158" i="10" s="1"/>
  <c r="BR158" i="10" a="1"/>
  <c r="BR158" i="10" s="1"/>
  <c r="BT158" i="10" a="1"/>
  <c r="BT158" i="10" s="1"/>
  <c r="BV158" i="10" a="1"/>
  <c r="BV158" i="10" s="1"/>
  <c r="BX158" i="10" a="1"/>
  <c r="BX158" i="10" s="1"/>
  <c r="BZ158" i="10" a="1"/>
  <c r="BZ158" i="10" s="1"/>
  <c r="CB158" i="10" a="1"/>
  <c r="CB158" i="10" s="1"/>
  <c r="CD158" i="10" a="1"/>
  <c r="CD158" i="10" s="1"/>
  <c r="CF158" i="10" a="1"/>
  <c r="CF158" i="10" s="1"/>
  <c r="CH158" i="10" a="1"/>
  <c r="CH158" i="10" s="1"/>
  <c r="AL159" i="10" a="1"/>
  <c r="AL159" i="10" s="1"/>
  <c r="AN159" i="10" a="1"/>
  <c r="AN159" i="10" s="1"/>
  <c r="AP159" i="10" a="1"/>
  <c r="AP159" i="10" s="1"/>
  <c r="AR159" i="10" a="1"/>
  <c r="AR159" i="10" s="1"/>
  <c r="AT159" i="10" a="1"/>
  <c r="AT159" i="10" s="1"/>
  <c r="AV159" i="10" a="1"/>
  <c r="AV159" i="10" s="1"/>
  <c r="AX159" i="10" a="1"/>
  <c r="AX159" i="10" s="1"/>
  <c r="AZ159" i="10" a="1"/>
  <c r="AZ159" i="10" s="1"/>
  <c r="BB159" i="10" a="1"/>
  <c r="BB159" i="10" s="1"/>
  <c r="BD159" i="10" a="1"/>
  <c r="BD159" i="10" s="1"/>
  <c r="BF159" i="10" a="1"/>
  <c r="BF159" i="10" s="1"/>
  <c r="BH159" i="10" a="1"/>
  <c r="BH159" i="10" s="1"/>
  <c r="BJ159" i="10" a="1"/>
  <c r="BJ159" i="10" s="1"/>
  <c r="BL159" i="10" a="1"/>
  <c r="BL159" i="10" s="1"/>
  <c r="BN159" i="10" a="1"/>
  <c r="BN159" i="10" s="1"/>
  <c r="BP159" i="10" a="1"/>
  <c r="BP159" i="10" s="1"/>
  <c r="BR159" i="10" a="1"/>
  <c r="BR159" i="10" s="1"/>
  <c r="BT159" i="10" a="1"/>
  <c r="BT159" i="10" s="1"/>
  <c r="BV159" i="10" a="1"/>
  <c r="BV159" i="10" s="1"/>
  <c r="BX159" i="10" a="1"/>
  <c r="BX159" i="10" s="1"/>
  <c r="BZ159" i="10" a="1"/>
  <c r="BZ159" i="10" s="1"/>
  <c r="CB159" i="10" a="1"/>
  <c r="CB159" i="10" s="1"/>
  <c r="CD159" i="10" a="1"/>
  <c r="CD159" i="10" s="1"/>
  <c r="CF159" i="10" a="1"/>
  <c r="CF159" i="10" s="1"/>
  <c r="CH159" i="10" a="1"/>
  <c r="CH159" i="10" s="1"/>
  <c r="AL160" i="10" a="1"/>
  <c r="AL160" i="10" s="1"/>
  <c r="AN160" i="10" a="1"/>
  <c r="AN160" i="10" s="1"/>
  <c r="AP160" i="10" a="1"/>
  <c r="AP160" i="10" s="1"/>
  <c r="AR160" i="10" a="1"/>
  <c r="AR160" i="10" s="1"/>
  <c r="AT160" i="10" a="1"/>
  <c r="AT160" i="10" s="1"/>
  <c r="AV160" i="10" a="1"/>
  <c r="AV160" i="10" s="1"/>
  <c r="AX160" i="10" a="1"/>
  <c r="AX160" i="10" s="1"/>
  <c r="AZ160" i="10" a="1"/>
  <c r="AZ160" i="10" s="1"/>
  <c r="BB160" i="10" a="1"/>
  <c r="BB160" i="10" s="1"/>
  <c r="BD160" i="10" a="1"/>
  <c r="BD160" i="10" s="1"/>
  <c r="BF160" i="10" a="1"/>
  <c r="BF160" i="10" s="1"/>
  <c r="BH160" i="10" a="1"/>
  <c r="BH160" i="10" s="1"/>
  <c r="BJ160" i="10" a="1"/>
  <c r="BJ160" i="10" s="1"/>
  <c r="BL160" i="10" a="1"/>
  <c r="BL160" i="10" s="1"/>
  <c r="BN160" i="10" a="1"/>
  <c r="BN160" i="10" s="1"/>
  <c r="BP160" i="10" a="1"/>
  <c r="BP160" i="10" s="1"/>
  <c r="BR160" i="10" a="1"/>
  <c r="BR160" i="10" s="1"/>
  <c r="BT160" i="10" a="1"/>
  <c r="BT160" i="10" s="1"/>
  <c r="BV160" i="10" a="1"/>
  <c r="BV160" i="10" s="1"/>
  <c r="BX160" i="10" a="1"/>
  <c r="BX160" i="10" s="1"/>
  <c r="BZ160" i="10" a="1"/>
  <c r="BZ160" i="10" s="1"/>
  <c r="CB160" i="10" a="1"/>
  <c r="CB160" i="10" s="1"/>
  <c r="CD160" i="10" a="1"/>
  <c r="CD160" i="10" s="1"/>
  <c r="CF160" i="10" a="1"/>
  <c r="CF160" i="10" s="1"/>
  <c r="CH160" i="10" a="1"/>
  <c r="CH160" i="10" s="1"/>
  <c r="AL161" i="10" a="1"/>
  <c r="AL161" i="10" s="1"/>
  <c r="AN161" i="10" a="1"/>
  <c r="AN161" i="10" s="1"/>
  <c r="AP161" i="10" a="1"/>
  <c r="AP161" i="10" s="1"/>
  <c r="AR161" i="10" a="1"/>
  <c r="AR161" i="10" s="1"/>
  <c r="AT161" i="10" a="1"/>
  <c r="AT161" i="10" s="1"/>
  <c r="AV161" i="10" a="1"/>
  <c r="AV161" i="10" s="1"/>
  <c r="AX161" i="10" a="1"/>
  <c r="AX161" i="10" s="1"/>
  <c r="AZ161" i="10" a="1"/>
  <c r="AZ161" i="10" s="1"/>
  <c r="BB161" i="10" a="1"/>
  <c r="BB161" i="10" s="1"/>
  <c r="BD161" i="10" a="1"/>
  <c r="BD161" i="10" s="1"/>
  <c r="BF161" i="10" a="1"/>
  <c r="BF161" i="10" s="1"/>
  <c r="BH161" i="10" a="1"/>
  <c r="BH161" i="10" s="1"/>
  <c r="BJ161" i="10" a="1"/>
  <c r="BJ161" i="10" s="1"/>
  <c r="BL161" i="10" a="1"/>
  <c r="BL161" i="10" s="1"/>
  <c r="BN161" i="10" a="1"/>
  <c r="BN161" i="10" s="1"/>
  <c r="BP161" i="10" a="1"/>
  <c r="BP161" i="10" s="1"/>
  <c r="BR161" i="10" a="1"/>
  <c r="BR161" i="10" s="1"/>
  <c r="BT161" i="10" a="1"/>
  <c r="BT161" i="10" s="1"/>
  <c r="BV161" i="10" a="1"/>
  <c r="BV161" i="10" s="1"/>
  <c r="BX161" i="10" a="1"/>
  <c r="BX161" i="10" s="1"/>
  <c r="BZ161" i="10" a="1"/>
  <c r="BZ161" i="10" s="1"/>
  <c r="CB161" i="10" a="1"/>
  <c r="CB161" i="10" s="1"/>
  <c r="CD161" i="10" a="1"/>
  <c r="CD161" i="10" s="1"/>
  <c r="CF161" i="10" a="1"/>
  <c r="CF161" i="10" s="1"/>
  <c r="CH161" i="10" a="1"/>
  <c r="CH161" i="10" s="1"/>
  <c r="AL162" i="10" a="1"/>
  <c r="AL162" i="10" s="1"/>
  <c r="AN162" i="10" a="1"/>
  <c r="AN162" i="10" s="1"/>
  <c r="AP162" i="10" a="1"/>
  <c r="AP162" i="10" s="1"/>
  <c r="AR162" i="10" a="1"/>
  <c r="AR162" i="10" s="1"/>
  <c r="AT162" i="10" a="1"/>
  <c r="AT162" i="10" s="1"/>
  <c r="AV162" i="10" a="1"/>
  <c r="AV162" i="10" s="1"/>
  <c r="AX162" i="10" a="1"/>
  <c r="AX162" i="10" s="1"/>
  <c r="AZ162" i="10" a="1"/>
  <c r="AZ162" i="10" s="1"/>
  <c r="BB162" i="10" a="1"/>
  <c r="BB162" i="10" s="1"/>
  <c r="BD162" i="10" a="1"/>
  <c r="BD162" i="10" s="1"/>
  <c r="BF162" i="10" a="1"/>
  <c r="BF162" i="10" s="1"/>
  <c r="BH162" i="10" a="1"/>
  <c r="BH162" i="10" s="1"/>
  <c r="BJ162" i="10" a="1"/>
  <c r="BJ162" i="10" s="1"/>
  <c r="BL162" i="10" a="1"/>
  <c r="BL162" i="10" s="1"/>
  <c r="BN162" i="10" a="1"/>
  <c r="BN162" i="10" s="1"/>
  <c r="BP162" i="10" a="1"/>
  <c r="BP162" i="10" s="1"/>
  <c r="BR162" i="10" a="1"/>
  <c r="BR162" i="10" s="1"/>
  <c r="BT162" i="10" a="1"/>
  <c r="BT162" i="10" s="1"/>
  <c r="BV162" i="10" a="1"/>
  <c r="BV162" i="10" s="1"/>
  <c r="BX162" i="10" a="1"/>
  <c r="BX162" i="10" s="1"/>
  <c r="BZ162" i="10" a="1"/>
  <c r="BZ162" i="10" s="1"/>
  <c r="CB162" i="10" a="1"/>
  <c r="CB162" i="10" s="1"/>
  <c r="CD162" i="10" a="1"/>
  <c r="CD162" i="10" s="1"/>
  <c r="CF162" i="10" a="1"/>
  <c r="CF162" i="10" s="1"/>
  <c r="CH162" i="10" a="1"/>
  <c r="CH162" i="10" s="1"/>
  <c r="AL163" i="10" a="1"/>
  <c r="AL163" i="10" s="1"/>
  <c r="AN163" i="10" a="1"/>
  <c r="AN163" i="10" s="1"/>
  <c r="AP163" i="10" a="1"/>
  <c r="AP163" i="10" s="1"/>
  <c r="AR163" i="10" a="1"/>
  <c r="AR163" i="10" s="1"/>
  <c r="AT163" i="10" a="1"/>
  <c r="AT163" i="10" s="1"/>
  <c r="AV163" i="10" a="1"/>
  <c r="AV163" i="10" s="1"/>
  <c r="AX163" i="10" a="1"/>
  <c r="AX163" i="10" s="1"/>
  <c r="AZ163" i="10" a="1"/>
  <c r="AZ163" i="10" s="1"/>
  <c r="BB163" i="10" a="1"/>
  <c r="BB163" i="10" s="1"/>
  <c r="BD163" i="10" a="1"/>
  <c r="BD163" i="10" s="1"/>
  <c r="BF163" i="10" a="1"/>
  <c r="BF163" i="10" s="1"/>
  <c r="BH163" i="10" a="1"/>
  <c r="BH163" i="10" s="1"/>
  <c r="BJ163" i="10" a="1"/>
  <c r="BJ163" i="10" s="1"/>
  <c r="BL163" i="10" a="1"/>
  <c r="BL163" i="10" s="1"/>
  <c r="BN163" i="10" a="1"/>
  <c r="BN163" i="10" s="1"/>
  <c r="BP163" i="10" a="1"/>
  <c r="BP163" i="10" s="1"/>
  <c r="BR163" i="10" a="1"/>
  <c r="BR163" i="10" s="1"/>
  <c r="BT163" i="10" a="1"/>
  <c r="BT163" i="10" s="1"/>
  <c r="BV163" i="10" a="1"/>
  <c r="BV163" i="10" s="1"/>
  <c r="BX163" i="10" a="1"/>
  <c r="BX163" i="10" s="1"/>
  <c r="BZ163" i="10" a="1"/>
  <c r="BZ163" i="10" s="1"/>
  <c r="CB163" i="10" a="1"/>
  <c r="CB163" i="10" s="1"/>
  <c r="CD163" i="10" a="1"/>
  <c r="CD163" i="10" s="1"/>
  <c r="CF163" i="10" a="1"/>
  <c r="CF163" i="10" s="1"/>
  <c r="CH163" i="10" a="1"/>
  <c r="CH163" i="10" s="1"/>
  <c r="AL164" i="10" a="1"/>
  <c r="AL164" i="10" s="1"/>
  <c r="AN164" i="10" a="1"/>
  <c r="AN164" i="10" s="1"/>
  <c r="AP164" i="10" a="1"/>
  <c r="AP164" i="10" s="1"/>
  <c r="AR164" i="10" a="1"/>
  <c r="AR164" i="10" s="1"/>
  <c r="AT164" i="10" a="1"/>
  <c r="AT164" i="10" s="1"/>
  <c r="AV164" i="10" a="1"/>
  <c r="AV164" i="10" s="1"/>
  <c r="AX164" i="10" a="1"/>
  <c r="AX164" i="10" s="1"/>
  <c r="AZ164" i="10" a="1"/>
  <c r="AZ164" i="10" s="1"/>
  <c r="BB164" i="10" a="1"/>
  <c r="BB164" i="10" s="1"/>
  <c r="BD164" i="10" a="1"/>
  <c r="BD164" i="10" s="1"/>
  <c r="BF164" i="10" a="1"/>
  <c r="BF164" i="10" s="1"/>
  <c r="BH164" i="10" a="1"/>
  <c r="BH164" i="10" s="1"/>
  <c r="BJ164" i="10" a="1"/>
  <c r="BJ164" i="10" s="1"/>
  <c r="BL164" i="10" a="1"/>
  <c r="BL164" i="10" s="1"/>
  <c r="BN164" i="10" a="1"/>
  <c r="BN164" i="10" s="1"/>
  <c r="BP164" i="10" a="1"/>
  <c r="BP164" i="10" s="1"/>
  <c r="BR164" i="10" a="1"/>
  <c r="BR164" i="10" s="1"/>
  <c r="BT164" i="10" a="1"/>
  <c r="BT164" i="10" s="1"/>
  <c r="BV164" i="10" a="1"/>
  <c r="BV164" i="10" s="1"/>
  <c r="BX164" i="10" a="1"/>
  <c r="BX164" i="10" s="1"/>
  <c r="BZ164" i="10" a="1"/>
  <c r="BZ164" i="10" s="1"/>
  <c r="CB164" i="10" a="1"/>
  <c r="CB164" i="10" s="1"/>
  <c r="CD164" i="10" a="1"/>
  <c r="CD164" i="10" s="1"/>
  <c r="CF164" i="10" a="1"/>
  <c r="CF164" i="10" s="1"/>
  <c r="CH164" i="10" a="1"/>
  <c r="CH164" i="10" s="1"/>
  <c r="AL165" i="10" a="1"/>
  <c r="AL165" i="10" s="1"/>
  <c r="AN165" i="10" a="1"/>
  <c r="AN165" i="10" s="1"/>
  <c r="AP165" i="10" a="1"/>
  <c r="AP165" i="10" s="1"/>
  <c r="AR165" i="10" a="1"/>
  <c r="AR165" i="10" s="1"/>
  <c r="AT165" i="10" a="1"/>
  <c r="AT165" i="10" s="1"/>
  <c r="AV165" i="10" a="1"/>
  <c r="AV165" i="10" s="1"/>
  <c r="AX165" i="10" a="1"/>
  <c r="AX165" i="10" s="1"/>
  <c r="AZ165" i="10" a="1"/>
  <c r="AZ165" i="10" s="1"/>
  <c r="BB165" i="10" a="1"/>
  <c r="BB165" i="10" s="1"/>
  <c r="BD165" i="10" a="1"/>
  <c r="BD165" i="10" s="1"/>
  <c r="BF165" i="10" a="1"/>
  <c r="BF165" i="10" s="1"/>
  <c r="BH165" i="10" a="1"/>
  <c r="BH165" i="10" s="1"/>
  <c r="BJ165" i="10" a="1"/>
  <c r="BJ165" i="10" s="1"/>
  <c r="BL165" i="10" a="1"/>
  <c r="BL165" i="10" s="1"/>
  <c r="BN165" i="10" a="1"/>
  <c r="BN165" i="10" s="1"/>
  <c r="BP165" i="10" a="1"/>
  <c r="BP165" i="10" s="1"/>
  <c r="BR165" i="10" a="1"/>
  <c r="BR165" i="10" s="1"/>
  <c r="BT165" i="10" a="1"/>
  <c r="BT165" i="10" s="1"/>
  <c r="BV165" i="10" a="1"/>
  <c r="BV165" i="10" s="1"/>
  <c r="BX165" i="10" a="1"/>
  <c r="BX165" i="10" s="1"/>
  <c r="BZ165" i="10" a="1"/>
  <c r="BZ165" i="10" s="1"/>
  <c r="CB165" i="10" a="1"/>
  <c r="CB165" i="10" s="1"/>
  <c r="CD165" i="10" a="1"/>
  <c r="CD165" i="10" s="1"/>
  <c r="CF165" i="10" a="1"/>
  <c r="CF165" i="10" s="1"/>
  <c r="CH165" i="10" a="1"/>
  <c r="CH165" i="10" s="1"/>
  <c r="AL166" i="10" a="1"/>
  <c r="AL166" i="10" s="1"/>
  <c r="AN166" i="10" a="1"/>
  <c r="AN166" i="10" s="1"/>
  <c r="AP166" i="10" a="1"/>
  <c r="AP166" i="10" s="1"/>
  <c r="AR166" i="10" a="1"/>
  <c r="AR166" i="10" s="1"/>
  <c r="AT166" i="10" a="1"/>
  <c r="AT166" i="10" s="1"/>
  <c r="AV166" i="10" a="1"/>
  <c r="AV166" i="10" s="1"/>
  <c r="AX166" i="10" a="1"/>
  <c r="AX166" i="10" s="1"/>
  <c r="AZ166" i="10" a="1"/>
  <c r="AZ166" i="10" s="1"/>
  <c r="BB166" i="10" a="1"/>
  <c r="BB166" i="10" s="1"/>
  <c r="BD166" i="10" a="1"/>
  <c r="BD166" i="10" s="1"/>
  <c r="BF166" i="10" a="1"/>
  <c r="BF166" i="10" s="1"/>
  <c r="BH166" i="10" a="1"/>
  <c r="BH166" i="10" s="1"/>
  <c r="BJ166" i="10" a="1"/>
  <c r="BJ166" i="10" s="1"/>
  <c r="BL166" i="10" a="1"/>
  <c r="BL166" i="10" s="1"/>
  <c r="BN166" i="10" a="1"/>
  <c r="BN166" i="10" s="1"/>
  <c r="BP166" i="10" a="1"/>
  <c r="BP166" i="10" s="1"/>
  <c r="BR166" i="10" a="1"/>
  <c r="BR166" i="10" s="1"/>
  <c r="BT166" i="10" a="1"/>
  <c r="BT166" i="10" s="1"/>
  <c r="BV166" i="10" a="1"/>
  <c r="BV166" i="10" s="1"/>
  <c r="BX166" i="10" a="1"/>
  <c r="BX166" i="10" s="1"/>
  <c r="BZ166" i="10" a="1"/>
  <c r="BZ166" i="10" s="1"/>
  <c r="CB166" i="10" a="1"/>
  <c r="CB166" i="10" s="1"/>
  <c r="CD166" i="10" a="1"/>
  <c r="CD166" i="10" s="1"/>
  <c r="CF166" i="10" a="1"/>
  <c r="CF166" i="10" s="1"/>
  <c r="CH166" i="10" a="1"/>
  <c r="CH166" i="10" s="1"/>
  <c r="AL167" i="10" a="1"/>
  <c r="AL167" i="10" s="1"/>
  <c r="AN167" i="10" a="1"/>
  <c r="AN167" i="10" s="1"/>
  <c r="AP167" i="10" a="1"/>
  <c r="AP167" i="10" s="1"/>
  <c r="AR167" i="10" a="1"/>
  <c r="AR167" i="10" s="1"/>
  <c r="AT167" i="10" a="1"/>
  <c r="AT167" i="10" s="1"/>
  <c r="AV167" i="10" a="1"/>
  <c r="AV167" i="10" s="1"/>
  <c r="AX167" i="10" a="1"/>
  <c r="AX167" i="10" s="1"/>
  <c r="AZ167" i="10" a="1"/>
  <c r="AZ167" i="10" s="1"/>
  <c r="BB167" i="10" a="1"/>
  <c r="BB167" i="10" s="1"/>
  <c r="BD167" i="10" a="1"/>
  <c r="BD167" i="10" s="1"/>
  <c r="BF167" i="10" a="1"/>
  <c r="BF167" i="10" s="1"/>
  <c r="BH167" i="10" a="1"/>
  <c r="BH167" i="10" s="1"/>
  <c r="BJ167" i="10" a="1"/>
  <c r="BJ167" i="10" s="1"/>
  <c r="BL167" i="10" a="1"/>
  <c r="BL167" i="10" s="1"/>
  <c r="BN167" i="10" a="1"/>
  <c r="BN167" i="10" s="1"/>
  <c r="BP167" i="10" a="1"/>
  <c r="BP167" i="10" s="1"/>
  <c r="BR167" i="10" a="1"/>
  <c r="BR167" i="10" s="1"/>
  <c r="BT167" i="10" a="1"/>
  <c r="BT167" i="10" s="1"/>
  <c r="BV167" i="10" a="1"/>
  <c r="BV167" i="10" s="1"/>
  <c r="BX167" i="10" a="1"/>
  <c r="BX167" i="10" s="1"/>
  <c r="BZ167" i="10" a="1"/>
  <c r="BZ167" i="10" s="1"/>
  <c r="CB167" i="10" a="1"/>
  <c r="CB167" i="10" s="1"/>
  <c r="CD167" i="10" a="1"/>
  <c r="CD167" i="10" s="1"/>
  <c r="CF167" i="10" a="1"/>
  <c r="CF167" i="10" s="1"/>
  <c r="CH167" i="10" a="1"/>
  <c r="CH167" i="10" s="1"/>
  <c r="AL168" i="10" a="1"/>
  <c r="AL168" i="10" s="1"/>
  <c r="AN168" i="10" a="1"/>
  <c r="AN168" i="10" s="1"/>
  <c r="AP168" i="10" a="1"/>
  <c r="AP168" i="10" s="1"/>
  <c r="AR168" i="10" a="1"/>
  <c r="AR168" i="10" s="1"/>
  <c r="AT168" i="10" a="1"/>
  <c r="AT168" i="10" s="1"/>
  <c r="AV168" i="10" a="1"/>
  <c r="AV168" i="10" s="1"/>
  <c r="AX168" i="10" a="1"/>
  <c r="AX168" i="10" s="1"/>
  <c r="AZ168" i="10" a="1"/>
  <c r="AZ168" i="10" s="1"/>
  <c r="BB168" i="10" a="1"/>
  <c r="BB168" i="10" s="1"/>
  <c r="BD168" i="10" a="1"/>
  <c r="BD168" i="10" s="1"/>
  <c r="BF168" i="10" a="1"/>
  <c r="BF168" i="10" s="1"/>
  <c r="BH168" i="10" a="1"/>
  <c r="BH168" i="10" s="1"/>
  <c r="BJ168" i="10" a="1"/>
  <c r="BJ168" i="10" s="1"/>
  <c r="BL168" i="10" a="1"/>
  <c r="BL168" i="10" s="1"/>
  <c r="BN168" i="10" a="1"/>
  <c r="BN168" i="10" s="1"/>
  <c r="BP168" i="10" a="1"/>
  <c r="BP168" i="10" s="1"/>
  <c r="BR168" i="10" a="1"/>
  <c r="BR168" i="10" s="1"/>
  <c r="BT168" i="10" a="1"/>
  <c r="BT168" i="10" s="1"/>
  <c r="BV168" i="10" a="1"/>
  <c r="BV168" i="10" s="1"/>
  <c r="BX168" i="10" a="1"/>
  <c r="BX168" i="10" s="1"/>
  <c r="BZ168" i="10" a="1"/>
  <c r="BZ168" i="10" s="1"/>
  <c r="CB168" i="10" a="1"/>
  <c r="CB168" i="10" s="1"/>
  <c r="CD168" i="10" a="1"/>
  <c r="CD168" i="10" s="1"/>
  <c r="CF168" i="10" a="1"/>
  <c r="CF168" i="10" s="1"/>
  <c r="CH168" i="10" a="1"/>
  <c r="CH168" i="10" s="1"/>
  <c r="AL169" i="10" a="1"/>
  <c r="AL169" i="10" s="1"/>
  <c r="AN169" i="10" a="1"/>
  <c r="AN169" i="10" s="1"/>
  <c r="AP169" i="10" a="1"/>
  <c r="AP169" i="10" s="1"/>
  <c r="AR169" i="10" a="1"/>
  <c r="AR169" i="10" s="1"/>
  <c r="AT169" i="10" a="1"/>
  <c r="AT169" i="10" s="1"/>
  <c r="AV169" i="10" a="1"/>
  <c r="AV169" i="10" s="1"/>
  <c r="AX169" i="10" a="1"/>
  <c r="AX169" i="10" s="1"/>
  <c r="AZ169" i="10" a="1"/>
  <c r="AZ169" i="10" s="1"/>
  <c r="BB169" i="10" a="1"/>
  <c r="BB169" i="10" s="1"/>
  <c r="BD169" i="10" a="1"/>
  <c r="BD169" i="10" s="1"/>
  <c r="BF169" i="10" a="1"/>
  <c r="BF169" i="10" s="1"/>
  <c r="BH169" i="10" a="1"/>
  <c r="BH169" i="10" s="1"/>
  <c r="BJ169" i="10" a="1"/>
  <c r="BJ169" i="10" s="1"/>
  <c r="BL169" i="10" a="1"/>
  <c r="BL169" i="10" s="1"/>
  <c r="BN169" i="10" a="1"/>
  <c r="BN169" i="10" s="1"/>
  <c r="BP169" i="10" a="1"/>
  <c r="BP169" i="10" s="1"/>
  <c r="BR169" i="10" a="1"/>
  <c r="BR169" i="10" s="1"/>
  <c r="BT169" i="10" a="1"/>
  <c r="BT169" i="10" s="1"/>
  <c r="BV169" i="10" a="1"/>
  <c r="BV169" i="10" s="1"/>
  <c r="BX169" i="10" a="1"/>
  <c r="BX169" i="10" s="1"/>
  <c r="BZ169" i="10" a="1"/>
  <c r="BZ169" i="10" s="1"/>
  <c r="CB169" i="10" a="1"/>
  <c r="CB169" i="10" s="1"/>
  <c r="CD169" i="10" a="1"/>
  <c r="CD169" i="10" s="1"/>
  <c r="CF169" i="10" a="1"/>
  <c r="CF169" i="10" s="1"/>
  <c r="CH169" i="10" a="1"/>
  <c r="CH169" i="10" s="1"/>
  <c r="AL170" i="10" a="1"/>
  <c r="AL170" i="10" s="1"/>
  <c r="AN170" i="10" a="1"/>
  <c r="AN170" i="10" s="1"/>
  <c r="AP170" i="10" a="1"/>
  <c r="AP170" i="10" s="1"/>
  <c r="AR170" i="10" a="1"/>
  <c r="AR170" i="10" s="1"/>
  <c r="AT170" i="10" a="1"/>
  <c r="AT170" i="10" s="1"/>
  <c r="AV170" i="10" a="1"/>
  <c r="AV170" i="10" s="1"/>
  <c r="AX170" i="10" a="1"/>
  <c r="AX170" i="10" s="1"/>
  <c r="AZ170" i="10" a="1"/>
  <c r="AZ170" i="10" s="1"/>
  <c r="BB170" i="10" a="1"/>
  <c r="BB170" i="10" s="1"/>
  <c r="BD170" i="10" a="1"/>
  <c r="BD170" i="10" s="1"/>
  <c r="BF170" i="10" a="1"/>
  <c r="BF170" i="10" s="1"/>
  <c r="BH170" i="10" a="1"/>
  <c r="BH170" i="10" s="1"/>
  <c r="BJ170" i="10" a="1"/>
  <c r="BJ170" i="10" s="1"/>
  <c r="BL170" i="10" a="1"/>
  <c r="BL170" i="10" s="1"/>
  <c r="BN170" i="10" a="1"/>
  <c r="BN170" i="10" s="1"/>
  <c r="BP170" i="10" a="1"/>
  <c r="BP170" i="10" s="1"/>
  <c r="BR170" i="10" a="1"/>
  <c r="BR170" i="10" s="1"/>
  <c r="BT170" i="10" a="1"/>
  <c r="BT170" i="10" s="1"/>
  <c r="BV170" i="10" a="1"/>
  <c r="BV170" i="10" s="1"/>
  <c r="BX170" i="10" a="1"/>
  <c r="BX170" i="10" s="1"/>
  <c r="BZ170" i="10" a="1"/>
  <c r="BZ170" i="10" s="1"/>
  <c r="CB170" i="10" a="1"/>
  <c r="CB170" i="10" s="1"/>
  <c r="CD170" i="10" a="1"/>
  <c r="CD170" i="10" s="1"/>
  <c r="CF170" i="10" a="1"/>
  <c r="CF170" i="10" s="1"/>
  <c r="CH170" i="10" a="1"/>
  <c r="CH170" i="10" s="1"/>
  <c r="AL171" i="10" a="1"/>
  <c r="AL171" i="10" s="1"/>
  <c r="AN171" i="10" a="1"/>
  <c r="AN171" i="10" s="1"/>
  <c r="AP171" i="10" a="1"/>
  <c r="AP171" i="10" s="1"/>
  <c r="AR171" i="10" a="1"/>
  <c r="AR171" i="10" s="1"/>
  <c r="AT171" i="10" a="1"/>
  <c r="AT171" i="10" s="1"/>
  <c r="AV171" i="10" a="1"/>
  <c r="AV171" i="10" s="1"/>
  <c r="AX171" i="10" a="1"/>
  <c r="AX171" i="10" s="1"/>
  <c r="AZ171" i="10" a="1"/>
  <c r="AZ171" i="10" s="1"/>
  <c r="BB171" i="10" a="1"/>
  <c r="BB171" i="10" s="1"/>
  <c r="BD171" i="10" a="1"/>
  <c r="BD171" i="10" s="1"/>
  <c r="BF171" i="10" a="1"/>
  <c r="BF171" i="10" s="1"/>
  <c r="BH171" i="10" a="1"/>
  <c r="BH171" i="10" s="1"/>
  <c r="BJ171" i="10" a="1"/>
  <c r="BJ171" i="10" s="1"/>
  <c r="BL171" i="10" a="1"/>
  <c r="BL171" i="10" s="1"/>
  <c r="BN171" i="10" a="1"/>
  <c r="BN171" i="10" s="1"/>
  <c r="BP171" i="10" a="1"/>
  <c r="BP171" i="10" s="1"/>
  <c r="BR171" i="10" a="1"/>
  <c r="BR171" i="10" s="1"/>
  <c r="BT171" i="10" a="1"/>
  <c r="BT171" i="10" s="1"/>
  <c r="BV171" i="10" a="1"/>
  <c r="BV171" i="10" s="1"/>
  <c r="BX171" i="10" a="1"/>
  <c r="BX171" i="10" s="1"/>
  <c r="BZ171" i="10" a="1"/>
  <c r="BZ171" i="10" s="1"/>
  <c r="CB171" i="10" a="1"/>
  <c r="CB171" i="10" s="1"/>
  <c r="CD171" i="10" a="1"/>
  <c r="CD171" i="10" s="1"/>
  <c r="CF171" i="10" a="1"/>
  <c r="CF171" i="10" s="1"/>
  <c r="CH171" i="10" a="1"/>
  <c r="CH171" i="10" s="1"/>
  <c r="AL172" i="10" a="1"/>
  <c r="AL172" i="10" s="1"/>
  <c r="AN172" i="10" a="1"/>
  <c r="AN172" i="10" s="1"/>
  <c r="AP172" i="10" a="1"/>
  <c r="AP172" i="10" s="1"/>
  <c r="AR172" i="10" a="1"/>
  <c r="AR172" i="10" s="1"/>
  <c r="AT172" i="10" a="1"/>
  <c r="AT172" i="10" s="1"/>
  <c r="AV172" i="10" a="1"/>
  <c r="AV172" i="10" s="1"/>
  <c r="AX172" i="10" a="1"/>
  <c r="AX172" i="10" s="1"/>
  <c r="AZ172" i="10" a="1"/>
  <c r="AZ172" i="10" s="1"/>
  <c r="BB172" i="10" a="1"/>
  <c r="BB172" i="10" s="1"/>
  <c r="BD172" i="10" a="1"/>
  <c r="BD172" i="10" s="1"/>
  <c r="BF172" i="10" a="1"/>
  <c r="BF172" i="10" s="1"/>
  <c r="BH172" i="10" a="1"/>
  <c r="BH172" i="10" s="1"/>
  <c r="BJ172" i="10" a="1"/>
  <c r="BJ172" i="10" s="1"/>
  <c r="BL172" i="10" a="1"/>
  <c r="BL172" i="10" s="1"/>
  <c r="BN172" i="10" a="1"/>
  <c r="BN172" i="10" s="1"/>
  <c r="BP172" i="10" a="1"/>
  <c r="BP172" i="10" s="1"/>
  <c r="BR172" i="10" a="1"/>
  <c r="BR172" i="10" s="1"/>
  <c r="BT172" i="10" a="1"/>
  <c r="BT172" i="10" s="1"/>
  <c r="BV172" i="10" a="1"/>
  <c r="BV172" i="10" s="1"/>
  <c r="BX172" i="10" a="1"/>
  <c r="BX172" i="10" s="1"/>
  <c r="BZ172" i="10" a="1"/>
  <c r="BZ172" i="10" s="1"/>
  <c r="CB172" i="10" a="1"/>
  <c r="CB172" i="10" s="1"/>
  <c r="CD172" i="10" a="1"/>
  <c r="CD172" i="10" s="1"/>
  <c r="CF172" i="10" a="1"/>
  <c r="CF172" i="10" s="1"/>
  <c r="CH172" i="10" a="1"/>
  <c r="CH172" i="10" s="1"/>
  <c r="AL173" i="10" a="1"/>
  <c r="AL173" i="10" s="1"/>
  <c r="AN173" i="10" a="1"/>
  <c r="AN173" i="10" s="1"/>
  <c r="AP173" i="10" a="1"/>
  <c r="AP173" i="10" s="1"/>
  <c r="AR173" i="10" a="1"/>
  <c r="AR173" i="10" s="1"/>
  <c r="AT173" i="10" a="1"/>
  <c r="AT173" i="10" s="1"/>
  <c r="AV173" i="10" a="1"/>
  <c r="AV173" i="10" s="1"/>
  <c r="AX173" i="10" a="1"/>
  <c r="AX173" i="10" s="1"/>
  <c r="AZ173" i="10" a="1"/>
  <c r="AZ173" i="10" s="1"/>
  <c r="BB173" i="10" a="1"/>
  <c r="BB173" i="10" s="1"/>
  <c r="BD173" i="10" a="1"/>
  <c r="BD173" i="10" s="1"/>
  <c r="BF173" i="10" a="1"/>
  <c r="BF173" i="10" s="1"/>
  <c r="BH173" i="10" a="1"/>
  <c r="BH173" i="10" s="1"/>
  <c r="BJ173" i="10" a="1"/>
  <c r="BJ173" i="10" s="1"/>
  <c r="BL173" i="10" a="1"/>
  <c r="BL173" i="10" s="1"/>
  <c r="BN173" i="10" a="1"/>
  <c r="BN173" i="10" s="1"/>
  <c r="BP173" i="10" a="1"/>
  <c r="BP173" i="10" s="1"/>
  <c r="BR173" i="10" a="1"/>
  <c r="BR173" i="10" s="1"/>
  <c r="BT173" i="10" a="1"/>
  <c r="BT173" i="10" s="1"/>
  <c r="BV173" i="10" a="1"/>
  <c r="BV173" i="10" s="1"/>
  <c r="BX173" i="10" a="1"/>
  <c r="BX173" i="10" s="1"/>
  <c r="BZ173" i="10" a="1"/>
  <c r="BZ173" i="10" s="1"/>
  <c r="CB173" i="10" a="1"/>
  <c r="CB173" i="10" s="1"/>
  <c r="CD173" i="10" a="1"/>
  <c r="CD173" i="10" s="1"/>
  <c r="CF173" i="10" a="1"/>
  <c r="CF173" i="10" s="1"/>
  <c r="CH173" i="10" a="1"/>
  <c r="CH173" i="10" s="1"/>
  <c r="AL174" i="10" a="1"/>
  <c r="AL174" i="10" s="1"/>
  <c r="AN174" i="10" a="1"/>
  <c r="AN174" i="10" s="1"/>
  <c r="AP174" i="10" a="1"/>
  <c r="AP174" i="10" s="1"/>
  <c r="AR174" i="10" a="1"/>
  <c r="AR174" i="10" s="1"/>
  <c r="AT174" i="10" a="1"/>
  <c r="AT174" i="10" s="1"/>
  <c r="AV174" i="10" a="1"/>
  <c r="AV174" i="10" s="1"/>
  <c r="AX174" i="10" a="1"/>
  <c r="AX174" i="10" s="1"/>
  <c r="AZ174" i="10" a="1"/>
  <c r="AZ174" i="10" s="1"/>
  <c r="BB174" i="10" a="1"/>
  <c r="BB174" i="10" s="1"/>
  <c r="BD174" i="10" a="1"/>
  <c r="BD174" i="10" s="1"/>
  <c r="BF174" i="10" a="1"/>
  <c r="BF174" i="10" s="1"/>
  <c r="BH174" i="10" a="1"/>
  <c r="BH174" i="10" s="1"/>
  <c r="BJ174" i="10" a="1"/>
  <c r="BJ174" i="10" s="1"/>
  <c r="BL174" i="10" a="1"/>
  <c r="BL174" i="10" s="1"/>
  <c r="BN174" i="10" a="1"/>
  <c r="BN174" i="10" s="1"/>
  <c r="BP174" i="10" a="1"/>
  <c r="BP174" i="10" s="1"/>
  <c r="BR174" i="10" a="1"/>
  <c r="BR174" i="10" s="1"/>
  <c r="BT174" i="10" a="1"/>
  <c r="BT174" i="10" s="1"/>
  <c r="BV174" i="10" a="1"/>
  <c r="BV174" i="10" s="1"/>
  <c r="BX174" i="10" a="1"/>
  <c r="BX174" i="10" s="1"/>
  <c r="BZ174" i="10" a="1"/>
  <c r="BZ174" i="10" s="1"/>
  <c r="CB174" i="10" a="1"/>
  <c r="CB174" i="10" s="1"/>
  <c r="CD174" i="10" a="1"/>
  <c r="CD174" i="10" s="1"/>
  <c r="CF174" i="10" a="1"/>
  <c r="CF174" i="10" s="1"/>
  <c r="CH174" i="10" a="1"/>
  <c r="CH174" i="10" s="1"/>
  <c r="AL175" i="10" a="1"/>
  <c r="AL175" i="10" s="1"/>
  <c r="AN175" i="10" a="1"/>
  <c r="AN175" i="10" s="1"/>
  <c r="AP175" i="10" a="1"/>
  <c r="AP175" i="10" s="1"/>
  <c r="AR175" i="10" a="1"/>
  <c r="AR175" i="10" s="1"/>
  <c r="AT175" i="10" a="1"/>
  <c r="AT175" i="10" s="1"/>
  <c r="AV175" i="10" a="1"/>
  <c r="AV175" i="10" s="1"/>
  <c r="AX175" i="10" a="1"/>
  <c r="AX175" i="10" s="1"/>
  <c r="AZ175" i="10" a="1"/>
  <c r="AZ175" i="10" s="1"/>
  <c r="BB175" i="10" a="1"/>
  <c r="BB175" i="10" s="1"/>
  <c r="BD175" i="10" a="1"/>
  <c r="BD175" i="10" s="1"/>
  <c r="BF175" i="10" a="1"/>
  <c r="BF175" i="10" s="1"/>
  <c r="BH175" i="10" a="1"/>
  <c r="BH175" i="10" s="1"/>
  <c r="BJ175" i="10" a="1"/>
  <c r="BJ175" i="10" s="1"/>
  <c r="BL175" i="10" a="1"/>
  <c r="BL175" i="10" s="1"/>
  <c r="BN175" i="10" a="1"/>
  <c r="BN175" i="10" s="1"/>
  <c r="BP175" i="10" a="1"/>
  <c r="BP175" i="10" s="1"/>
  <c r="BR175" i="10" a="1"/>
  <c r="BR175" i="10" s="1"/>
  <c r="BT175" i="10" a="1"/>
  <c r="BT175" i="10" s="1"/>
  <c r="BV175" i="10" a="1"/>
  <c r="BV175" i="10" s="1"/>
  <c r="BX175" i="10" a="1"/>
  <c r="BX175" i="10" s="1"/>
  <c r="BZ175" i="10" a="1"/>
  <c r="BZ175" i="10" s="1"/>
  <c r="CB175" i="10" a="1"/>
  <c r="CB175" i="10" s="1"/>
  <c r="CD175" i="10" a="1"/>
  <c r="CD175" i="10" s="1"/>
  <c r="CF175" i="10" a="1"/>
  <c r="CF175" i="10" s="1"/>
  <c r="CH175" i="10" a="1"/>
  <c r="CH175" i="10" s="1"/>
  <c r="AL176" i="10" a="1"/>
  <c r="AL176" i="10" s="1"/>
  <c r="AN176" i="10" a="1"/>
  <c r="AN176" i="10" s="1"/>
  <c r="AP176" i="10" a="1"/>
  <c r="AP176" i="10" s="1"/>
  <c r="AR176" i="10" a="1"/>
  <c r="AR176" i="10" s="1"/>
  <c r="AT176" i="10" a="1"/>
  <c r="AT176" i="10" s="1"/>
  <c r="AV176" i="10" a="1"/>
  <c r="AV176" i="10" s="1"/>
  <c r="AX176" i="10" a="1"/>
  <c r="AX176" i="10" s="1"/>
  <c r="AZ176" i="10" a="1"/>
  <c r="AZ176" i="10" s="1"/>
  <c r="BB176" i="10" a="1"/>
  <c r="BB176" i="10" s="1"/>
  <c r="BD176" i="10" a="1"/>
  <c r="BD176" i="10" s="1"/>
  <c r="BF176" i="10" a="1"/>
  <c r="BF176" i="10" s="1"/>
  <c r="BH176" i="10" a="1"/>
  <c r="BH176" i="10" s="1"/>
  <c r="BJ176" i="10" a="1"/>
  <c r="BJ176" i="10" s="1"/>
  <c r="BL176" i="10" a="1"/>
  <c r="BL176" i="10" s="1"/>
  <c r="BN176" i="10" a="1"/>
  <c r="BN176" i="10" s="1"/>
  <c r="BP176" i="10" a="1"/>
  <c r="BP176" i="10" s="1"/>
  <c r="BR176" i="10" a="1"/>
  <c r="BR176" i="10" s="1"/>
  <c r="BT176" i="10" a="1"/>
  <c r="BT176" i="10" s="1"/>
  <c r="BV176" i="10" a="1"/>
  <c r="BV176" i="10" s="1"/>
  <c r="BX176" i="10" a="1"/>
  <c r="BX176" i="10" s="1"/>
  <c r="BZ176" i="10" a="1"/>
  <c r="BZ176" i="10" s="1"/>
  <c r="CB176" i="10" a="1"/>
  <c r="CB176" i="10" s="1"/>
  <c r="CD176" i="10" a="1"/>
  <c r="CD176" i="10" s="1"/>
  <c r="CF176" i="10" a="1"/>
  <c r="CF176" i="10" s="1"/>
  <c r="CH176" i="10" a="1"/>
  <c r="CH176" i="10" s="1"/>
  <c r="AL177" i="10" a="1"/>
  <c r="AL177" i="10" s="1"/>
  <c r="AN177" i="10" a="1"/>
  <c r="AN177" i="10" s="1"/>
  <c r="AP177" i="10" a="1"/>
  <c r="AP177" i="10" s="1"/>
  <c r="AR177" i="10" a="1"/>
  <c r="AR177" i="10" s="1"/>
  <c r="AT177" i="10" a="1"/>
  <c r="AT177" i="10" s="1"/>
  <c r="AV177" i="10" a="1"/>
  <c r="AV177" i="10" s="1"/>
  <c r="AX177" i="10" a="1"/>
  <c r="AX177" i="10" s="1"/>
  <c r="AZ177" i="10" a="1"/>
  <c r="AZ177" i="10" s="1"/>
  <c r="BB177" i="10" a="1"/>
  <c r="BB177" i="10" s="1"/>
  <c r="BD177" i="10" a="1"/>
  <c r="BD177" i="10" s="1"/>
  <c r="BF177" i="10" a="1"/>
  <c r="BF177" i="10" s="1"/>
  <c r="BH177" i="10" a="1"/>
  <c r="BH177" i="10" s="1"/>
  <c r="BJ177" i="10" a="1"/>
  <c r="BJ177" i="10" s="1"/>
  <c r="BL177" i="10" a="1"/>
  <c r="BL177" i="10" s="1"/>
  <c r="BN177" i="10" a="1"/>
  <c r="BN177" i="10" s="1"/>
  <c r="BP177" i="10" a="1"/>
  <c r="BP177" i="10" s="1"/>
  <c r="BR177" i="10" a="1"/>
  <c r="BR177" i="10" s="1"/>
  <c r="BT177" i="10" a="1"/>
  <c r="BT177" i="10" s="1"/>
  <c r="BV177" i="10" a="1"/>
  <c r="BV177" i="10" s="1"/>
  <c r="BX177" i="10" a="1"/>
  <c r="BX177" i="10" s="1"/>
  <c r="BZ177" i="10" a="1"/>
  <c r="BZ177" i="10" s="1"/>
  <c r="CB177" i="10" a="1"/>
  <c r="CB177" i="10" s="1"/>
  <c r="CD177" i="10" a="1"/>
  <c r="CD177" i="10" s="1"/>
  <c r="CF177" i="10" a="1"/>
  <c r="CF177" i="10" s="1"/>
  <c r="CH177" i="10" a="1"/>
  <c r="CH177" i="10" s="1"/>
  <c r="AL178" i="10" a="1"/>
  <c r="AL178" i="10" s="1"/>
  <c r="AN178" i="10" a="1"/>
  <c r="AN178" i="10" s="1"/>
  <c r="AP178" i="10" a="1"/>
  <c r="AP178" i="10" s="1"/>
  <c r="AR178" i="10" a="1"/>
  <c r="AR178" i="10" s="1"/>
  <c r="AT178" i="10" a="1"/>
  <c r="AT178" i="10" s="1"/>
  <c r="AV178" i="10" a="1"/>
  <c r="AV178" i="10" s="1"/>
  <c r="AX178" i="10" a="1"/>
  <c r="AX178" i="10" s="1"/>
  <c r="AZ178" i="10" a="1"/>
  <c r="AZ178" i="10" s="1"/>
  <c r="BB178" i="10" a="1"/>
  <c r="BB178" i="10" s="1"/>
  <c r="BD178" i="10" a="1"/>
  <c r="BD178" i="10" s="1"/>
  <c r="BF178" i="10" a="1"/>
  <c r="BF178" i="10" s="1"/>
  <c r="BH178" i="10" a="1"/>
  <c r="BH178" i="10" s="1"/>
  <c r="BJ178" i="10" a="1"/>
  <c r="BJ178" i="10" s="1"/>
  <c r="BL178" i="10" a="1"/>
  <c r="BL178" i="10" s="1"/>
  <c r="BN178" i="10" a="1"/>
  <c r="BN178" i="10" s="1"/>
  <c r="BP178" i="10" a="1"/>
  <c r="BP178" i="10" s="1"/>
  <c r="BR178" i="10" a="1"/>
  <c r="BR178" i="10" s="1"/>
  <c r="BT178" i="10" a="1"/>
  <c r="BT178" i="10" s="1"/>
  <c r="BV178" i="10" a="1"/>
  <c r="BV178" i="10" s="1"/>
  <c r="BX178" i="10" a="1"/>
  <c r="BX178" i="10" s="1"/>
  <c r="BZ178" i="10" a="1"/>
  <c r="BZ178" i="10" s="1"/>
  <c r="CB178" i="10" a="1"/>
  <c r="CB178" i="10" s="1"/>
  <c r="CD178" i="10" a="1"/>
  <c r="CD178" i="10" s="1"/>
  <c r="CF178" i="10" a="1"/>
  <c r="CF178" i="10" s="1"/>
  <c r="CH178" i="10" a="1"/>
  <c r="CH178" i="10" s="1"/>
  <c r="AL179" i="10" a="1"/>
  <c r="AL179" i="10" s="1"/>
  <c r="AN179" i="10" a="1"/>
  <c r="AN179" i="10" s="1"/>
  <c r="AP179" i="10" a="1"/>
  <c r="AP179" i="10" s="1"/>
  <c r="AR179" i="10" a="1"/>
  <c r="AR179" i="10" s="1"/>
  <c r="AT179" i="10" a="1"/>
  <c r="AT179" i="10" s="1"/>
  <c r="AV179" i="10" a="1"/>
  <c r="AV179" i="10" s="1"/>
  <c r="AX179" i="10" a="1"/>
  <c r="AX179" i="10" s="1"/>
  <c r="AZ179" i="10" a="1"/>
  <c r="AZ179" i="10" s="1"/>
  <c r="BB179" i="10" a="1"/>
  <c r="BB179" i="10" s="1"/>
  <c r="BD179" i="10" a="1"/>
  <c r="BD179" i="10" s="1"/>
  <c r="BF179" i="10" a="1"/>
  <c r="BF179" i="10" s="1"/>
  <c r="BH179" i="10" a="1"/>
  <c r="BH179" i="10" s="1"/>
  <c r="BJ179" i="10" a="1"/>
  <c r="BJ179" i="10" s="1"/>
  <c r="BL179" i="10" a="1"/>
  <c r="BL179" i="10" s="1"/>
  <c r="BN179" i="10" a="1"/>
  <c r="BN179" i="10" s="1"/>
  <c r="BP179" i="10" a="1"/>
  <c r="BP179" i="10" s="1"/>
  <c r="BR179" i="10" a="1"/>
  <c r="BR179" i="10" s="1"/>
  <c r="BT179" i="10" a="1"/>
  <c r="BT179" i="10" s="1"/>
  <c r="BV179" i="10" a="1"/>
  <c r="BV179" i="10" s="1"/>
  <c r="BX179" i="10" a="1"/>
  <c r="BX179" i="10" s="1"/>
  <c r="BZ179" i="10" a="1"/>
  <c r="BZ179" i="10" s="1"/>
  <c r="CB179" i="10" a="1"/>
  <c r="CB179" i="10" s="1"/>
  <c r="CD179" i="10" a="1"/>
  <c r="CD179" i="10" s="1"/>
  <c r="CF179" i="10" a="1"/>
  <c r="CF179" i="10" s="1"/>
  <c r="CH179" i="10" a="1"/>
  <c r="CH179" i="10" s="1"/>
  <c r="AL180" i="10" a="1"/>
  <c r="AL180" i="10" s="1"/>
  <c r="AN180" i="10" a="1"/>
  <c r="AN180" i="10" s="1"/>
  <c r="AP180" i="10" a="1"/>
  <c r="AP180" i="10" s="1"/>
  <c r="AR180" i="10" a="1"/>
  <c r="AR180" i="10" s="1"/>
  <c r="AT180" i="10" a="1"/>
  <c r="AT180" i="10" s="1"/>
  <c r="AV180" i="10" a="1"/>
  <c r="AV180" i="10" s="1"/>
  <c r="AX180" i="10" a="1"/>
  <c r="AX180" i="10" s="1"/>
  <c r="AZ180" i="10" a="1"/>
  <c r="AZ180" i="10" s="1"/>
  <c r="BB180" i="10" a="1"/>
  <c r="BB180" i="10" s="1"/>
  <c r="BD180" i="10" a="1"/>
  <c r="BD180" i="10" s="1"/>
  <c r="BF180" i="10" a="1"/>
  <c r="BF180" i="10" s="1"/>
  <c r="BH180" i="10" a="1"/>
  <c r="BH180" i="10" s="1"/>
  <c r="BJ180" i="10" a="1"/>
  <c r="BJ180" i="10" s="1"/>
  <c r="BL180" i="10" a="1"/>
  <c r="BL180" i="10" s="1"/>
  <c r="BN180" i="10" a="1"/>
  <c r="BN180" i="10" s="1"/>
  <c r="BP180" i="10" a="1"/>
  <c r="BP180" i="10" s="1"/>
  <c r="BR180" i="10" a="1"/>
  <c r="BR180" i="10" s="1"/>
  <c r="BT180" i="10" a="1"/>
  <c r="BT180" i="10" s="1"/>
  <c r="BV180" i="10" a="1"/>
  <c r="BV180" i="10" s="1"/>
  <c r="BX180" i="10" a="1"/>
  <c r="BX180" i="10" s="1"/>
  <c r="BZ180" i="10" a="1"/>
  <c r="BZ180" i="10" s="1"/>
  <c r="CB180" i="10" a="1"/>
  <c r="CB180" i="10" s="1"/>
  <c r="CD180" i="10" a="1"/>
  <c r="CD180" i="10" s="1"/>
  <c r="CF180" i="10" a="1"/>
  <c r="CF180" i="10" s="1"/>
  <c r="CH180" i="10" a="1"/>
  <c r="CH180" i="10" s="1"/>
  <c r="AL181" i="10" a="1"/>
  <c r="AL181" i="10" s="1"/>
  <c r="AN181" i="10" a="1"/>
  <c r="AN181" i="10" s="1"/>
  <c r="AP181" i="10" a="1"/>
  <c r="AP181" i="10" s="1"/>
  <c r="AR181" i="10" a="1"/>
  <c r="AR181" i="10" s="1"/>
  <c r="AT181" i="10" a="1"/>
  <c r="AT181" i="10" s="1"/>
  <c r="AV181" i="10" a="1"/>
  <c r="AV181" i="10" s="1"/>
  <c r="AX181" i="10" a="1"/>
  <c r="AX181" i="10" s="1"/>
  <c r="AZ181" i="10" a="1"/>
  <c r="AZ181" i="10" s="1"/>
  <c r="BB181" i="10" a="1"/>
  <c r="BB181" i="10" s="1"/>
  <c r="BD181" i="10" a="1"/>
  <c r="BD181" i="10" s="1"/>
  <c r="BF181" i="10" a="1"/>
  <c r="BF181" i="10" s="1"/>
  <c r="BH181" i="10" a="1"/>
  <c r="BH181" i="10" s="1"/>
  <c r="BJ181" i="10" a="1"/>
  <c r="BJ181" i="10" s="1"/>
  <c r="BL181" i="10" a="1"/>
  <c r="BL181" i="10" s="1"/>
  <c r="BN181" i="10" a="1"/>
  <c r="BN181" i="10" s="1"/>
  <c r="BP181" i="10" a="1"/>
  <c r="BP181" i="10" s="1"/>
  <c r="BR181" i="10" a="1"/>
  <c r="BR181" i="10" s="1"/>
  <c r="BT181" i="10" a="1"/>
  <c r="BT181" i="10" s="1"/>
  <c r="BV181" i="10" a="1"/>
  <c r="BV181" i="10" s="1"/>
  <c r="BX181" i="10" a="1"/>
  <c r="BX181" i="10" s="1"/>
  <c r="BZ181" i="10" a="1"/>
  <c r="BZ181" i="10" s="1"/>
  <c r="CB181" i="10" a="1"/>
  <c r="CB181" i="10" s="1"/>
  <c r="CD181" i="10" a="1"/>
  <c r="CD181" i="10" s="1"/>
  <c r="CF181" i="10" a="1"/>
  <c r="CF181" i="10" s="1"/>
  <c r="CH181" i="10" a="1"/>
  <c r="CH181" i="10" s="1"/>
  <c r="AL182" i="10" a="1"/>
  <c r="AL182" i="10" s="1"/>
  <c r="AN182" i="10" a="1"/>
  <c r="AN182" i="10" s="1"/>
  <c r="AP182" i="10" a="1"/>
  <c r="AP182" i="10" s="1"/>
  <c r="AR182" i="10" a="1"/>
  <c r="AR182" i="10" s="1"/>
  <c r="AT182" i="10" a="1"/>
  <c r="AT182" i="10" s="1"/>
  <c r="AV182" i="10" a="1"/>
  <c r="AV182" i="10" s="1"/>
  <c r="AX182" i="10" a="1"/>
  <c r="AX182" i="10" s="1"/>
  <c r="AZ182" i="10" a="1"/>
  <c r="AZ182" i="10" s="1"/>
  <c r="BB182" i="10" a="1"/>
  <c r="BB182" i="10" s="1"/>
  <c r="BD182" i="10" a="1"/>
  <c r="BD182" i="10" s="1"/>
  <c r="BF182" i="10" a="1"/>
  <c r="BF182" i="10" s="1"/>
  <c r="BH182" i="10" a="1"/>
  <c r="BH182" i="10" s="1"/>
  <c r="BJ182" i="10" a="1"/>
  <c r="BJ182" i="10" s="1"/>
  <c r="BL182" i="10" a="1"/>
  <c r="BL182" i="10" s="1"/>
  <c r="BN182" i="10" a="1"/>
  <c r="BN182" i="10" s="1"/>
  <c r="BP182" i="10" a="1"/>
  <c r="BP182" i="10" s="1"/>
  <c r="BR182" i="10" a="1"/>
  <c r="BR182" i="10" s="1"/>
  <c r="BT182" i="10" a="1"/>
  <c r="BT182" i="10" s="1"/>
  <c r="BV182" i="10" a="1"/>
  <c r="BV182" i="10" s="1"/>
  <c r="BX182" i="10" a="1"/>
  <c r="BX182" i="10" s="1"/>
  <c r="BZ182" i="10" a="1"/>
  <c r="BZ182" i="10" s="1"/>
  <c r="CB182" i="10" a="1"/>
  <c r="CB182" i="10" s="1"/>
  <c r="CD182" i="10" a="1"/>
  <c r="CD182" i="10" s="1"/>
  <c r="CF182" i="10" a="1"/>
  <c r="CF182" i="10" s="1"/>
  <c r="CH182" i="10" a="1"/>
  <c r="CH182" i="10" s="1"/>
  <c r="AL183" i="10" a="1"/>
  <c r="AL183" i="10" s="1"/>
  <c r="AN183" i="10" a="1"/>
  <c r="AN183" i="10" s="1"/>
  <c r="AP183" i="10" a="1"/>
  <c r="AP183" i="10" s="1"/>
  <c r="AR183" i="10" a="1"/>
  <c r="AR183" i="10" s="1"/>
  <c r="AT183" i="10" a="1"/>
  <c r="AT183" i="10" s="1"/>
  <c r="AV183" i="10" a="1"/>
  <c r="AV183" i="10" s="1"/>
  <c r="AX183" i="10" a="1"/>
  <c r="AX183" i="10" s="1"/>
  <c r="AZ183" i="10" a="1"/>
  <c r="AZ183" i="10" s="1"/>
  <c r="BB183" i="10" a="1"/>
  <c r="BB183" i="10" s="1"/>
  <c r="BD183" i="10" a="1"/>
  <c r="BD183" i="10" s="1"/>
  <c r="BF183" i="10" a="1"/>
  <c r="BF183" i="10" s="1"/>
  <c r="BH183" i="10" a="1"/>
  <c r="BH183" i="10" s="1"/>
  <c r="BJ183" i="10" a="1"/>
  <c r="BJ183" i="10" s="1"/>
  <c r="BL183" i="10" a="1"/>
  <c r="BL183" i="10" s="1"/>
  <c r="BN183" i="10" a="1"/>
  <c r="BN183" i="10" s="1"/>
  <c r="BP183" i="10" a="1"/>
  <c r="BP183" i="10" s="1"/>
  <c r="BR183" i="10" a="1"/>
  <c r="BR183" i="10" s="1"/>
  <c r="BT183" i="10" a="1"/>
  <c r="BT183" i="10" s="1"/>
  <c r="BV183" i="10" a="1"/>
  <c r="BV183" i="10" s="1"/>
  <c r="BX183" i="10" a="1"/>
  <c r="BX183" i="10" s="1"/>
  <c r="BZ183" i="10" a="1"/>
  <c r="BZ183" i="10" s="1"/>
  <c r="CB183" i="10" a="1"/>
  <c r="CB183" i="10" s="1"/>
  <c r="CD183" i="10" a="1"/>
  <c r="CD183" i="10" s="1"/>
  <c r="CF183" i="10" a="1"/>
  <c r="CF183" i="10" s="1"/>
  <c r="CH183" i="10" a="1"/>
  <c r="CH183" i="10" s="1"/>
  <c r="AL184" i="10" a="1"/>
  <c r="AL184" i="10" s="1"/>
  <c r="AN184" i="10" a="1"/>
  <c r="AN184" i="10" s="1"/>
  <c r="AP184" i="10" a="1"/>
  <c r="AP184" i="10" s="1"/>
  <c r="AR184" i="10" a="1"/>
  <c r="AR184" i="10" s="1"/>
  <c r="AT184" i="10" a="1"/>
  <c r="AT184" i="10" s="1"/>
  <c r="AV184" i="10" a="1"/>
  <c r="AV184" i="10" s="1"/>
  <c r="AX184" i="10" a="1"/>
  <c r="AX184" i="10" s="1"/>
  <c r="AZ184" i="10" a="1"/>
  <c r="AZ184" i="10" s="1"/>
  <c r="BB184" i="10" a="1"/>
  <c r="BB184" i="10" s="1"/>
  <c r="BD184" i="10" a="1"/>
  <c r="BD184" i="10" s="1"/>
  <c r="BF184" i="10" a="1"/>
  <c r="BF184" i="10" s="1"/>
  <c r="BH184" i="10" a="1"/>
  <c r="BH184" i="10" s="1"/>
  <c r="BJ184" i="10" a="1"/>
  <c r="BJ184" i="10" s="1"/>
  <c r="BL184" i="10" a="1"/>
  <c r="BL184" i="10" s="1"/>
  <c r="BN184" i="10" a="1"/>
  <c r="BN184" i="10" s="1"/>
  <c r="BP184" i="10" a="1"/>
  <c r="BP184" i="10" s="1"/>
  <c r="BR184" i="10" a="1"/>
  <c r="BR184" i="10" s="1"/>
  <c r="BT184" i="10" a="1"/>
  <c r="BT184" i="10" s="1"/>
  <c r="BV184" i="10" a="1"/>
  <c r="BV184" i="10" s="1"/>
  <c r="BX184" i="10" a="1"/>
  <c r="BX184" i="10" s="1"/>
  <c r="BZ184" i="10" a="1"/>
  <c r="BZ184" i="10" s="1"/>
  <c r="CB184" i="10" a="1"/>
  <c r="CB184" i="10" s="1"/>
  <c r="CD184" i="10" a="1"/>
  <c r="CD184" i="10" s="1"/>
  <c r="CF184" i="10" a="1"/>
  <c r="CF184" i="10" s="1"/>
  <c r="CH184" i="10" a="1"/>
  <c r="CH184" i="10" s="1"/>
  <c r="AL185" i="10" a="1"/>
  <c r="AL185" i="10" s="1"/>
  <c r="AN185" i="10" a="1"/>
  <c r="AN185" i="10" s="1"/>
  <c r="AP185" i="10" a="1"/>
  <c r="AP185" i="10" s="1"/>
  <c r="AR185" i="10" a="1"/>
  <c r="AR185" i="10" s="1"/>
  <c r="AT185" i="10" a="1"/>
  <c r="AT185" i="10" s="1"/>
  <c r="AV185" i="10" a="1"/>
  <c r="AV185" i="10" s="1"/>
  <c r="AX185" i="10" a="1"/>
  <c r="AX185" i="10" s="1"/>
  <c r="AZ185" i="10" a="1"/>
  <c r="AZ185" i="10" s="1"/>
  <c r="BB185" i="10" a="1"/>
  <c r="BB185" i="10" s="1"/>
  <c r="BD185" i="10" a="1"/>
  <c r="BD185" i="10" s="1"/>
  <c r="BF185" i="10" a="1"/>
  <c r="BF185" i="10" s="1"/>
  <c r="BH185" i="10" a="1"/>
  <c r="BH185" i="10" s="1"/>
  <c r="BJ185" i="10" a="1"/>
  <c r="BJ185" i="10" s="1"/>
  <c r="BL185" i="10" a="1"/>
  <c r="BL185" i="10" s="1"/>
  <c r="BN185" i="10" a="1"/>
  <c r="BN185" i="10" s="1"/>
  <c r="BP185" i="10" a="1"/>
  <c r="BP185" i="10" s="1"/>
  <c r="BR185" i="10" a="1"/>
  <c r="BR185" i="10" s="1"/>
  <c r="BT185" i="10" a="1"/>
  <c r="BT185" i="10" s="1"/>
  <c r="BV185" i="10" a="1"/>
  <c r="BV185" i="10" s="1"/>
  <c r="BX185" i="10" a="1"/>
  <c r="BX185" i="10" s="1"/>
  <c r="BZ185" i="10" a="1"/>
  <c r="BZ185" i="10" s="1"/>
  <c r="CB185" i="10" a="1"/>
  <c r="CB185" i="10" s="1"/>
  <c r="CD185" i="10" a="1"/>
  <c r="CD185" i="10" s="1"/>
  <c r="CF185" i="10" a="1"/>
  <c r="CF185" i="10" s="1"/>
  <c r="CH185" i="10" a="1"/>
  <c r="CH185" i="10" s="1"/>
  <c r="AL186" i="10" a="1"/>
  <c r="AL186" i="10" s="1"/>
  <c r="AN186" i="10" a="1"/>
  <c r="AN186" i="10" s="1"/>
  <c r="AP186" i="10" a="1"/>
  <c r="AP186" i="10" s="1"/>
  <c r="AR186" i="10" a="1"/>
  <c r="AR186" i="10" s="1"/>
  <c r="AT186" i="10" a="1"/>
  <c r="AT186" i="10" s="1"/>
  <c r="AV186" i="10" a="1"/>
  <c r="AV186" i="10" s="1"/>
  <c r="AX186" i="10" a="1"/>
  <c r="AX186" i="10" s="1"/>
  <c r="AZ186" i="10" a="1"/>
  <c r="AZ186" i="10" s="1"/>
  <c r="BB186" i="10" a="1"/>
  <c r="BB186" i="10" s="1"/>
  <c r="BD186" i="10" a="1"/>
  <c r="BD186" i="10" s="1"/>
  <c r="BF186" i="10" a="1"/>
  <c r="BF186" i="10" s="1"/>
  <c r="BH186" i="10" a="1"/>
  <c r="BH186" i="10" s="1"/>
  <c r="BJ186" i="10" a="1"/>
  <c r="BJ186" i="10" s="1"/>
  <c r="BL186" i="10" a="1"/>
  <c r="BL186" i="10" s="1"/>
  <c r="BN186" i="10" a="1"/>
  <c r="BN186" i="10" s="1"/>
  <c r="BP186" i="10" a="1"/>
  <c r="BP186" i="10" s="1"/>
  <c r="BR186" i="10" a="1"/>
  <c r="BR186" i="10" s="1"/>
  <c r="BT186" i="10" a="1"/>
  <c r="BT186" i="10" s="1"/>
  <c r="BV186" i="10" a="1"/>
  <c r="BV186" i="10" s="1"/>
  <c r="BX186" i="10" a="1"/>
  <c r="BX186" i="10" s="1"/>
  <c r="BZ186" i="10" a="1"/>
  <c r="BZ186" i="10" s="1"/>
  <c r="CB186" i="10" a="1"/>
  <c r="CB186" i="10" s="1"/>
  <c r="CD186" i="10" a="1"/>
  <c r="CD186" i="10" s="1"/>
  <c r="CF186" i="10" a="1"/>
  <c r="CF186" i="10" s="1"/>
  <c r="CH186" i="10" a="1"/>
  <c r="CH186" i="10" s="1"/>
  <c r="AL187" i="10" a="1"/>
  <c r="AL187" i="10" s="1"/>
  <c r="AN187" i="10" a="1"/>
  <c r="AN187" i="10" s="1"/>
  <c r="AP187" i="10" a="1"/>
  <c r="AP187" i="10" s="1"/>
  <c r="AR187" i="10" a="1"/>
  <c r="AR187" i="10" s="1"/>
  <c r="AT187" i="10" a="1"/>
  <c r="AT187" i="10" s="1"/>
  <c r="AV187" i="10" a="1"/>
  <c r="AV187" i="10" s="1"/>
  <c r="AX187" i="10" a="1"/>
  <c r="AX187" i="10" s="1"/>
  <c r="AZ187" i="10" a="1"/>
  <c r="AZ187" i="10" s="1"/>
  <c r="BB187" i="10" a="1"/>
  <c r="BB187" i="10" s="1"/>
  <c r="BD187" i="10" a="1"/>
  <c r="BD187" i="10" s="1"/>
  <c r="BF187" i="10" a="1"/>
  <c r="BF187" i="10" s="1"/>
  <c r="BH187" i="10" a="1"/>
  <c r="BH187" i="10" s="1"/>
  <c r="BJ187" i="10" a="1"/>
  <c r="BJ187" i="10" s="1"/>
  <c r="BL187" i="10" a="1"/>
  <c r="BL187" i="10" s="1"/>
  <c r="BN187" i="10" a="1"/>
  <c r="BN187" i="10" s="1"/>
  <c r="BP187" i="10" a="1"/>
  <c r="BP187" i="10" s="1"/>
  <c r="BR187" i="10" a="1"/>
  <c r="BR187" i="10" s="1"/>
  <c r="BT187" i="10" a="1"/>
  <c r="BT187" i="10" s="1"/>
  <c r="BV187" i="10" a="1"/>
  <c r="BV187" i="10" s="1"/>
  <c r="BX187" i="10" a="1"/>
  <c r="BX187" i="10" s="1"/>
  <c r="BZ187" i="10" a="1"/>
  <c r="BZ187" i="10" s="1"/>
  <c r="CB187" i="10" a="1"/>
  <c r="CB187" i="10" s="1"/>
  <c r="CD187" i="10" a="1"/>
  <c r="CD187" i="10" s="1"/>
  <c r="CF187" i="10" a="1"/>
  <c r="CF187" i="10" s="1"/>
  <c r="CH187" i="10" a="1"/>
  <c r="CH187" i="10" s="1"/>
  <c r="AL188" i="10" a="1"/>
  <c r="AL188" i="10" s="1"/>
  <c r="AN188" i="10" a="1"/>
  <c r="AN188" i="10" s="1"/>
  <c r="AP188" i="10" a="1"/>
  <c r="AP188" i="10" s="1"/>
  <c r="AR188" i="10" a="1"/>
  <c r="AR188" i="10" s="1"/>
  <c r="AT188" i="10" a="1"/>
  <c r="AT188" i="10" s="1"/>
  <c r="AV188" i="10" a="1"/>
  <c r="AV188" i="10" s="1"/>
  <c r="AX188" i="10" a="1"/>
  <c r="AX188" i="10" s="1"/>
  <c r="AZ188" i="10" a="1"/>
  <c r="AZ188" i="10" s="1"/>
  <c r="BB188" i="10" a="1"/>
  <c r="BB188" i="10" s="1"/>
  <c r="BD188" i="10" a="1"/>
  <c r="BD188" i="10" s="1"/>
  <c r="BF188" i="10" a="1"/>
  <c r="BF188" i="10" s="1"/>
  <c r="BH188" i="10" a="1"/>
  <c r="BH188" i="10" s="1"/>
  <c r="BJ188" i="10" a="1"/>
  <c r="BJ188" i="10" s="1"/>
  <c r="BL188" i="10" a="1"/>
  <c r="BL188" i="10" s="1"/>
  <c r="BN188" i="10" a="1"/>
  <c r="BN188" i="10" s="1"/>
  <c r="BP188" i="10" a="1"/>
  <c r="BP188" i="10" s="1"/>
  <c r="BR188" i="10" a="1"/>
  <c r="BR188" i="10" s="1"/>
  <c r="BT188" i="10" a="1"/>
  <c r="BT188" i="10" s="1"/>
  <c r="BV188" i="10" a="1"/>
  <c r="BV188" i="10" s="1"/>
  <c r="BX188" i="10" a="1"/>
  <c r="BX188" i="10" s="1"/>
  <c r="BZ188" i="10" a="1"/>
  <c r="BZ188" i="10" s="1"/>
  <c r="CB188" i="10" a="1"/>
  <c r="CB188" i="10" s="1"/>
  <c r="CD188" i="10" a="1"/>
  <c r="CD188" i="10" s="1"/>
  <c r="CF188" i="10" a="1"/>
  <c r="CF188" i="10" s="1"/>
  <c r="CH188" i="10" a="1"/>
  <c r="CH188" i="10" s="1"/>
  <c r="AL189" i="10" a="1"/>
  <c r="AL189" i="10" s="1"/>
  <c r="AN189" i="10" a="1"/>
  <c r="AN189" i="10" s="1"/>
  <c r="AP189" i="10" a="1"/>
  <c r="AP189" i="10" s="1"/>
  <c r="AR189" i="10" a="1"/>
  <c r="AR189" i="10" s="1"/>
  <c r="AT189" i="10" a="1"/>
  <c r="AT189" i="10" s="1"/>
  <c r="AV189" i="10" a="1"/>
  <c r="AV189" i="10" s="1"/>
  <c r="AX189" i="10" a="1"/>
  <c r="AX189" i="10" s="1"/>
  <c r="AZ189" i="10" a="1"/>
  <c r="AZ189" i="10" s="1"/>
  <c r="BB189" i="10" a="1"/>
  <c r="BB189" i="10" s="1"/>
  <c r="BD189" i="10" a="1"/>
  <c r="BD189" i="10" s="1"/>
  <c r="BF189" i="10" a="1"/>
  <c r="BF189" i="10" s="1"/>
  <c r="BH189" i="10" a="1"/>
  <c r="BH189" i="10" s="1"/>
  <c r="BJ189" i="10" a="1"/>
  <c r="BJ189" i="10" s="1"/>
  <c r="BL189" i="10" a="1"/>
  <c r="BL189" i="10" s="1"/>
  <c r="BN189" i="10" a="1"/>
  <c r="BN189" i="10" s="1"/>
  <c r="BP189" i="10" a="1"/>
  <c r="BP189" i="10" s="1"/>
  <c r="BR189" i="10" a="1"/>
  <c r="BR189" i="10" s="1"/>
  <c r="BT189" i="10" a="1"/>
  <c r="BT189" i="10" s="1"/>
  <c r="BV189" i="10" a="1"/>
  <c r="BV189" i="10" s="1"/>
  <c r="BX189" i="10" a="1"/>
  <c r="BX189" i="10" s="1"/>
  <c r="BZ189" i="10" a="1"/>
  <c r="BZ189" i="10" s="1"/>
  <c r="CB189" i="10" a="1"/>
  <c r="CB189" i="10" s="1"/>
  <c r="CD189" i="10" a="1"/>
  <c r="CD189" i="10" s="1"/>
  <c r="CF189" i="10" a="1"/>
  <c r="CF189" i="10" s="1"/>
  <c r="CH189" i="10" a="1"/>
  <c r="CH189" i="10" s="1"/>
  <c r="AL190" i="10" a="1"/>
  <c r="AL190" i="10" s="1"/>
  <c r="AN190" i="10" a="1"/>
  <c r="AN190" i="10" s="1"/>
  <c r="AP190" i="10" a="1"/>
  <c r="AP190" i="10" s="1"/>
  <c r="AR190" i="10" a="1"/>
  <c r="AR190" i="10" s="1"/>
  <c r="AT190" i="10" a="1"/>
  <c r="AT190" i="10" s="1"/>
  <c r="AV190" i="10" a="1"/>
  <c r="AV190" i="10" s="1"/>
  <c r="AX190" i="10" a="1"/>
  <c r="AX190" i="10" s="1"/>
  <c r="AZ190" i="10" a="1"/>
  <c r="AZ190" i="10" s="1"/>
  <c r="BB190" i="10" a="1"/>
  <c r="BB190" i="10" s="1"/>
  <c r="BD190" i="10" a="1"/>
  <c r="BD190" i="10" s="1"/>
  <c r="BF190" i="10" a="1"/>
  <c r="BF190" i="10" s="1"/>
  <c r="BH190" i="10" a="1"/>
  <c r="BH190" i="10" s="1"/>
  <c r="BJ190" i="10" a="1"/>
  <c r="BJ190" i="10" s="1"/>
  <c r="BL190" i="10" a="1"/>
  <c r="BL190" i="10" s="1"/>
  <c r="BN190" i="10" a="1"/>
  <c r="BN190" i="10" s="1"/>
  <c r="BP190" i="10" a="1"/>
  <c r="BP190" i="10" s="1"/>
  <c r="BR190" i="10" a="1"/>
  <c r="BR190" i="10" s="1"/>
  <c r="BT190" i="10" a="1"/>
  <c r="BT190" i="10" s="1"/>
  <c r="BV190" i="10" a="1"/>
  <c r="BV190" i="10" s="1"/>
  <c r="BX190" i="10" a="1"/>
  <c r="BX190" i="10" s="1"/>
  <c r="BZ190" i="10" a="1"/>
  <c r="BZ190" i="10" s="1"/>
  <c r="CB190" i="10" a="1"/>
  <c r="CB190" i="10" s="1"/>
  <c r="CD190" i="10" a="1"/>
  <c r="CD190" i="10" s="1"/>
  <c r="CF190" i="10" a="1"/>
  <c r="CF190" i="10" s="1"/>
  <c r="CH190" i="10" a="1"/>
  <c r="CH190" i="10" s="1"/>
  <c r="AL191" i="10" a="1"/>
  <c r="AL191" i="10" s="1"/>
  <c r="AN191" i="10" a="1"/>
  <c r="AN191" i="10" s="1"/>
  <c r="AP191" i="10" a="1"/>
  <c r="AP191" i="10" s="1"/>
  <c r="AR191" i="10" a="1"/>
  <c r="AR191" i="10" s="1"/>
  <c r="AT191" i="10" a="1"/>
  <c r="AT191" i="10" s="1"/>
  <c r="AV191" i="10" a="1"/>
  <c r="AV191" i="10" s="1"/>
  <c r="AX191" i="10" a="1"/>
  <c r="AX191" i="10" s="1"/>
  <c r="AZ191" i="10" a="1"/>
  <c r="AZ191" i="10" s="1"/>
  <c r="BB191" i="10" a="1"/>
  <c r="BB191" i="10" s="1"/>
  <c r="BD191" i="10" a="1"/>
  <c r="BD191" i="10" s="1"/>
  <c r="BF191" i="10" a="1"/>
  <c r="BF191" i="10" s="1"/>
  <c r="BH191" i="10" a="1"/>
  <c r="BH191" i="10" s="1"/>
  <c r="BJ191" i="10" a="1"/>
  <c r="BJ191" i="10" s="1"/>
  <c r="BL191" i="10" a="1"/>
  <c r="BL191" i="10" s="1"/>
  <c r="BN191" i="10" a="1"/>
  <c r="BN191" i="10" s="1"/>
  <c r="BP191" i="10" a="1"/>
  <c r="BP191" i="10" s="1"/>
  <c r="BR191" i="10" a="1"/>
  <c r="BR191" i="10" s="1"/>
  <c r="BT191" i="10" a="1"/>
  <c r="BT191" i="10" s="1"/>
  <c r="BV191" i="10" a="1"/>
  <c r="BV191" i="10" s="1"/>
  <c r="BX191" i="10" a="1"/>
  <c r="BX191" i="10" s="1"/>
  <c r="BZ191" i="10" a="1"/>
  <c r="BZ191" i="10" s="1"/>
  <c r="CB191" i="10" a="1"/>
  <c r="CB191" i="10" s="1"/>
  <c r="CD191" i="10" a="1"/>
  <c r="CD191" i="10" s="1"/>
  <c r="CF191" i="10" a="1"/>
  <c r="CF191" i="10" s="1"/>
  <c r="CH191" i="10" a="1"/>
  <c r="CH191" i="10" s="1"/>
  <c r="AL192" i="10" a="1"/>
  <c r="AL192" i="10" s="1"/>
  <c r="AN192" i="10" a="1"/>
  <c r="AN192" i="10" s="1"/>
  <c r="AP192" i="10" a="1"/>
  <c r="AP192" i="10" s="1"/>
  <c r="AR192" i="10" a="1"/>
  <c r="AR192" i="10" s="1"/>
  <c r="AT192" i="10" a="1"/>
  <c r="AT192" i="10" s="1"/>
  <c r="AV192" i="10" a="1"/>
  <c r="AV192" i="10" s="1"/>
  <c r="AX192" i="10" a="1"/>
  <c r="AX192" i="10" s="1"/>
  <c r="AZ192" i="10" a="1"/>
  <c r="AZ192" i="10" s="1"/>
  <c r="BB192" i="10" a="1"/>
  <c r="BB192" i="10" s="1"/>
  <c r="BD192" i="10" a="1"/>
  <c r="BD192" i="10" s="1"/>
  <c r="BF192" i="10" a="1"/>
  <c r="BF192" i="10" s="1"/>
  <c r="BH192" i="10" a="1"/>
  <c r="BH192" i="10" s="1"/>
  <c r="BJ192" i="10" a="1"/>
  <c r="BJ192" i="10" s="1"/>
  <c r="BL192" i="10" a="1"/>
  <c r="BL192" i="10" s="1"/>
  <c r="BN192" i="10" a="1"/>
  <c r="BN192" i="10" s="1"/>
  <c r="BP192" i="10" a="1"/>
  <c r="BP192" i="10" s="1"/>
  <c r="BR192" i="10" a="1"/>
  <c r="BR192" i="10" s="1"/>
  <c r="BT192" i="10" a="1"/>
  <c r="BT192" i="10" s="1"/>
  <c r="BV192" i="10" a="1"/>
  <c r="BV192" i="10" s="1"/>
  <c r="BX192" i="10" a="1"/>
  <c r="BX192" i="10" s="1"/>
  <c r="BZ192" i="10" a="1"/>
  <c r="BZ192" i="10" s="1"/>
  <c r="CB192" i="10" a="1"/>
  <c r="CB192" i="10" s="1"/>
  <c r="CD192" i="10" a="1"/>
  <c r="CD192" i="10" s="1"/>
  <c r="CF192" i="10" a="1"/>
  <c r="CF192" i="10" s="1"/>
  <c r="CH192" i="10" a="1"/>
  <c r="CH192" i="10" s="1"/>
  <c r="AL193" i="10" a="1"/>
  <c r="AL193" i="10" s="1"/>
  <c r="AN193" i="10" a="1"/>
  <c r="AN193" i="10" s="1"/>
  <c r="AP193" i="10" a="1"/>
  <c r="AP193" i="10" s="1"/>
  <c r="AR193" i="10" a="1"/>
  <c r="AR193" i="10" s="1"/>
  <c r="AT193" i="10" a="1"/>
  <c r="AT193" i="10" s="1"/>
  <c r="AV193" i="10" a="1"/>
  <c r="AV193" i="10" s="1"/>
  <c r="AX193" i="10" a="1"/>
  <c r="AX193" i="10" s="1"/>
  <c r="AZ193" i="10" a="1"/>
  <c r="AZ193" i="10" s="1"/>
  <c r="BB193" i="10" a="1"/>
  <c r="BB193" i="10" s="1"/>
  <c r="BD193" i="10" a="1"/>
  <c r="BD193" i="10" s="1"/>
  <c r="BF193" i="10" a="1"/>
  <c r="BF193" i="10" s="1"/>
  <c r="BH193" i="10" a="1"/>
  <c r="BH193" i="10" s="1"/>
  <c r="BJ193" i="10" a="1"/>
  <c r="BJ193" i="10" s="1"/>
  <c r="BL193" i="10" a="1"/>
  <c r="BL193" i="10" s="1"/>
  <c r="BN193" i="10" a="1"/>
  <c r="BN193" i="10" s="1"/>
  <c r="BP193" i="10" a="1"/>
  <c r="BP193" i="10" s="1"/>
  <c r="BR193" i="10" a="1"/>
  <c r="BR193" i="10" s="1"/>
  <c r="BT193" i="10" a="1"/>
  <c r="BT193" i="10" s="1"/>
  <c r="BV193" i="10" a="1"/>
  <c r="BV193" i="10" s="1"/>
  <c r="BX193" i="10" a="1"/>
  <c r="BX193" i="10" s="1"/>
  <c r="BZ193" i="10" a="1"/>
  <c r="BZ193" i="10" s="1"/>
  <c r="CB193" i="10" a="1"/>
  <c r="CB193" i="10" s="1"/>
  <c r="CD193" i="10" a="1"/>
  <c r="CD193" i="10" s="1"/>
  <c r="CF193" i="10" a="1"/>
  <c r="CF193" i="10" s="1"/>
  <c r="CH193" i="10" a="1"/>
  <c r="CH193" i="10" s="1"/>
  <c r="AL194" i="10" a="1"/>
  <c r="AL194" i="10" s="1"/>
  <c r="AN194" i="10" a="1"/>
  <c r="AN194" i="10" s="1"/>
  <c r="AP194" i="10" a="1"/>
  <c r="AP194" i="10" s="1"/>
  <c r="AR194" i="10" a="1"/>
  <c r="AR194" i="10" s="1"/>
  <c r="AT194" i="10" a="1"/>
  <c r="AT194" i="10" s="1"/>
  <c r="AV194" i="10" a="1"/>
  <c r="AV194" i="10" s="1"/>
  <c r="AX194" i="10" a="1"/>
  <c r="AX194" i="10" s="1"/>
  <c r="AZ194" i="10" a="1"/>
  <c r="AZ194" i="10" s="1"/>
  <c r="BB194" i="10" a="1"/>
  <c r="BB194" i="10" s="1"/>
  <c r="BD194" i="10" a="1"/>
  <c r="BD194" i="10" s="1"/>
  <c r="BF194" i="10" a="1"/>
  <c r="BF194" i="10" s="1"/>
  <c r="BH194" i="10" a="1"/>
  <c r="BH194" i="10" s="1"/>
  <c r="BJ194" i="10" a="1"/>
  <c r="BJ194" i="10" s="1"/>
  <c r="BL194" i="10" a="1"/>
  <c r="BL194" i="10" s="1"/>
  <c r="BN194" i="10" a="1"/>
  <c r="BN194" i="10" s="1"/>
  <c r="BP194" i="10" a="1"/>
  <c r="BP194" i="10" s="1"/>
  <c r="BR194" i="10" a="1"/>
  <c r="BR194" i="10" s="1"/>
  <c r="BT194" i="10" a="1"/>
  <c r="BT194" i="10" s="1"/>
  <c r="BV194" i="10" a="1"/>
  <c r="BV194" i="10" s="1"/>
  <c r="BX194" i="10" a="1"/>
  <c r="BX194" i="10" s="1"/>
  <c r="BZ194" i="10" a="1"/>
  <c r="BZ194" i="10" s="1"/>
  <c r="CB194" i="10" a="1"/>
  <c r="CB194" i="10" s="1"/>
  <c r="CD194" i="10" a="1"/>
  <c r="CD194" i="10" s="1"/>
  <c r="CF194" i="10" a="1"/>
  <c r="CF194" i="10" s="1"/>
  <c r="CH194" i="10" a="1"/>
  <c r="CH194" i="10" s="1"/>
  <c r="AL195" i="10" a="1"/>
  <c r="AL195" i="10" s="1"/>
  <c r="AN195" i="10" a="1"/>
  <c r="AN195" i="10" s="1"/>
  <c r="AP195" i="10" a="1"/>
  <c r="AP195" i="10" s="1"/>
  <c r="AR195" i="10" a="1"/>
  <c r="AR195" i="10" s="1"/>
  <c r="AT195" i="10" a="1"/>
  <c r="AT195" i="10" s="1"/>
  <c r="AV195" i="10" a="1"/>
  <c r="AV195" i="10" s="1"/>
  <c r="AX195" i="10" a="1"/>
  <c r="AX195" i="10" s="1"/>
  <c r="AZ195" i="10" a="1"/>
  <c r="AZ195" i="10" s="1"/>
  <c r="BB195" i="10" a="1"/>
  <c r="BB195" i="10" s="1"/>
  <c r="BD195" i="10" a="1"/>
  <c r="BD195" i="10" s="1"/>
  <c r="BF195" i="10" a="1"/>
  <c r="BF195" i="10" s="1"/>
  <c r="BH195" i="10" a="1"/>
  <c r="BH195" i="10" s="1"/>
  <c r="BJ195" i="10" a="1"/>
  <c r="BJ195" i="10" s="1"/>
  <c r="BL195" i="10" a="1"/>
  <c r="BL195" i="10" s="1"/>
  <c r="BN195" i="10" a="1"/>
  <c r="BN195" i="10" s="1"/>
  <c r="BP195" i="10" a="1"/>
  <c r="BP195" i="10" s="1"/>
  <c r="BR195" i="10" a="1"/>
  <c r="BR195" i="10" s="1"/>
  <c r="BT195" i="10" a="1"/>
  <c r="BT195" i="10" s="1"/>
  <c r="BV195" i="10" a="1"/>
  <c r="BV195" i="10" s="1"/>
  <c r="BX195" i="10" a="1"/>
  <c r="BX195" i="10" s="1"/>
  <c r="BZ195" i="10" a="1"/>
  <c r="BZ195" i="10" s="1"/>
  <c r="CB195" i="10" a="1"/>
  <c r="CB195" i="10" s="1"/>
  <c r="CD195" i="10" a="1"/>
  <c r="CD195" i="10" s="1"/>
  <c r="CF195" i="10" a="1"/>
  <c r="CF195" i="10" s="1"/>
  <c r="CH195" i="10" a="1"/>
  <c r="CH195" i="10" s="1"/>
  <c r="AL196" i="10" a="1"/>
  <c r="AL196" i="10" s="1"/>
  <c r="AN196" i="10" a="1"/>
  <c r="AN196" i="10" s="1"/>
  <c r="AP196" i="10" a="1"/>
  <c r="AP196" i="10" s="1"/>
  <c r="AR196" i="10" a="1"/>
  <c r="AR196" i="10" s="1"/>
  <c r="AT196" i="10" a="1"/>
  <c r="AT196" i="10" s="1"/>
  <c r="AV196" i="10" a="1"/>
  <c r="AV196" i="10" s="1"/>
  <c r="AX196" i="10" a="1"/>
  <c r="AX196" i="10" s="1"/>
  <c r="AZ196" i="10" a="1"/>
  <c r="AZ196" i="10" s="1"/>
  <c r="BB196" i="10" a="1"/>
  <c r="BB196" i="10" s="1"/>
  <c r="BD196" i="10" a="1"/>
  <c r="BD196" i="10" s="1"/>
  <c r="BF196" i="10" a="1"/>
  <c r="BF196" i="10" s="1"/>
  <c r="BH196" i="10" a="1"/>
  <c r="BH196" i="10" s="1"/>
  <c r="BJ196" i="10" a="1"/>
  <c r="BJ196" i="10" s="1"/>
  <c r="BL196" i="10" a="1"/>
  <c r="BL196" i="10" s="1"/>
  <c r="BN196" i="10" a="1"/>
  <c r="BN196" i="10" s="1"/>
  <c r="BP196" i="10" a="1"/>
  <c r="BP196" i="10" s="1"/>
  <c r="BR196" i="10" a="1"/>
  <c r="BR196" i="10" s="1"/>
  <c r="BT196" i="10" a="1"/>
  <c r="BT196" i="10" s="1"/>
  <c r="BV196" i="10" a="1"/>
  <c r="BV196" i="10" s="1"/>
  <c r="BX196" i="10" a="1"/>
  <c r="BX196" i="10" s="1"/>
  <c r="BZ196" i="10" a="1"/>
  <c r="BZ196" i="10" s="1"/>
  <c r="CB196" i="10" a="1"/>
  <c r="CB196" i="10" s="1"/>
  <c r="CD196" i="10" a="1"/>
  <c r="CD196" i="10" s="1"/>
  <c r="CF196" i="10" a="1"/>
  <c r="CF196" i="10" s="1"/>
  <c r="CH196" i="10" a="1"/>
  <c r="CH196" i="10" s="1"/>
  <c r="AL197" i="10" a="1"/>
  <c r="AL197" i="10" s="1"/>
  <c r="AN197" i="10" a="1"/>
  <c r="AN197" i="10" s="1"/>
  <c r="AP197" i="10" a="1"/>
  <c r="AP197" i="10" s="1"/>
  <c r="AR197" i="10" a="1"/>
  <c r="AR197" i="10" s="1"/>
  <c r="AT197" i="10" a="1"/>
  <c r="AT197" i="10" s="1"/>
  <c r="AV197" i="10" a="1"/>
  <c r="AV197" i="10" s="1"/>
  <c r="AX197" i="10" a="1"/>
  <c r="AX197" i="10" s="1"/>
  <c r="AZ197" i="10" a="1"/>
  <c r="AZ197" i="10" s="1"/>
  <c r="BB197" i="10" a="1"/>
  <c r="BB197" i="10" s="1"/>
  <c r="BD197" i="10" a="1"/>
  <c r="BD197" i="10" s="1"/>
  <c r="BF197" i="10" a="1"/>
  <c r="BF197" i="10" s="1"/>
  <c r="BH197" i="10" a="1"/>
  <c r="BH197" i="10" s="1"/>
  <c r="BJ197" i="10" a="1"/>
  <c r="BJ197" i="10" s="1"/>
  <c r="BL197" i="10" a="1"/>
  <c r="BL197" i="10" s="1"/>
  <c r="BN197" i="10" a="1"/>
  <c r="BN197" i="10" s="1"/>
  <c r="BP197" i="10" a="1"/>
  <c r="BP197" i="10" s="1"/>
  <c r="BR197" i="10" a="1"/>
  <c r="BR197" i="10" s="1"/>
  <c r="BT197" i="10" a="1"/>
  <c r="BT197" i="10" s="1"/>
  <c r="BV197" i="10" a="1"/>
  <c r="BV197" i="10" s="1"/>
  <c r="BX197" i="10" a="1"/>
  <c r="BX197" i="10" s="1"/>
  <c r="BZ197" i="10" a="1"/>
  <c r="BZ197" i="10" s="1"/>
  <c r="CB197" i="10" a="1"/>
  <c r="CB197" i="10" s="1"/>
  <c r="CD197" i="10" a="1"/>
  <c r="CD197" i="10" s="1"/>
  <c r="CF197" i="10" a="1"/>
  <c r="CF197" i="10" s="1"/>
  <c r="CH197" i="10" a="1"/>
  <c r="CH197" i="10" s="1"/>
  <c r="AL198" i="10" a="1"/>
  <c r="AL198" i="10" s="1"/>
  <c r="AN198" i="10" a="1"/>
  <c r="AN198" i="10" s="1"/>
  <c r="AP198" i="10" a="1"/>
  <c r="AP198" i="10" s="1"/>
  <c r="AR198" i="10" a="1"/>
  <c r="AR198" i="10" s="1"/>
  <c r="AT198" i="10" a="1"/>
  <c r="AT198" i="10" s="1"/>
  <c r="AV198" i="10" a="1"/>
  <c r="AV198" i="10" s="1"/>
  <c r="AX198" i="10" a="1"/>
  <c r="AX198" i="10" s="1"/>
  <c r="AZ198" i="10" a="1"/>
  <c r="AZ198" i="10" s="1"/>
  <c r="BB198" i="10" a="1"/>
  <c r="BB198" i="10" s="1"/>
  <c r="BD198" i="10" a="1"/>
  <c r="BD198" i="10" s="1"/>
  <c r="BF198" i="10" a="1"/>
  <c r="BF198" i="10" s="1"/>
  <c r="BH198" i="10" a="1"/>
  <c r="BH198" i="10" s="1"/>
  <c r="BJ198" i="10" a="1"/>
  <c r="BJ198" i="10" s="1"/>
  <c r="BL198" i="10" a="1"/>
  <c r="BL198" i="10" s="1"/>
  <c r="BN198" i="10" a="1"/>
  <c r="BN198" i="10" s="1"/>
  <c r="BP198" i="10" a="1"/>
  <c r="BP198" i="10" s="1"/>
  <c r="BR198" i="10" a="1"/>
  <c r="BR198" i="10" s="1"/>
  <c r="BT198" i="10" a="1"/>
  <c r="BT198" i="10" s="1"/>
  <c r="BV198" i="10" a="1"/>
  <c r="BV198" i="10" s="1"/>
  <c r="BX198" i="10" a="1"/>
  <c r="BX198" i="10" s="1"/>
  <c r="BZ198" i="10" a="1"/>
  <c r="BZ198" i="10" s="1"/>
  <c r="CB198" i="10" a="1"/>
  <c r="CB198" i="10" s="1"/>
  <c r="CD198" i="10" a="1"/>
  <c r="CD198" i="10" s="1"/>
  <c r="CF198" i="10" a="1"/>
  <c r="CF198" i="10" s="1"/>
  <c r="CH198" i="10" a="1"/>
  <c r="CH198" i="10" s="1"/>
  <c r="AL199" i="10" a="1"/>
  <c r="AL199" i="10" s="1"/>
  <c r="AN199" i="10" a="1"/>
  <c r="AN199" i="10" s="1"/>
  <c r="AP199" i="10" a="1"/>
  <c r="AP199" i="10" s="1"/>
  <c r="AR199" i="10" a="1"/>
  <c r="AR199" i="10" s="1"/>
  <c r="AT199" i="10" a="1"/>
  <c r="AT199" i="10" s="1"/>
  <c r="AV199" i="10" a="1"/>
  <c r="AV199" i="10" s="1"/>
  <c r="AX199" i="10" a="1"/>
  <c r="AX199" i="10" s="1"/>
  <c r="AZ199" i="10" a="1"/>
  <c r="AZ199" i="10" s="1"/>
  <c r="BB199" i="10" a="1"/>
  <c r="BB199" i="10" s="1"/>
  <c r="BD199" i="10" a="1"/>
  <c r="BD199" i="10" s="1"/>
  <c r="BF199" i="10" a="1"/>
  <c r="BF199" i="10" s="1"/>
  <c r="BH199" i="10" a="1"/>
  <c r="BH199" i="10" s="1"/>
  <c r="BJ199" i="10" a="1"/>
  <c r="BJ199" i="10" s="1"/>
  <c r="BL199" i="10" a="1"/>
  <c r="BL199" i="10" s="1"/>
  <c r="BN199" i="10" a="1"/>
  <c r="BN199" i="10" s="1"/>
  <c r="BP199" i="10" a="1"/>
  <c r="BP199" i="10" s="1"/>
  <c r="BR199" i="10" a="1"/>
  <c r="BR199" i="10" s="1"/>
  <c r="BT199" i="10" a="1"/>
  <c r="BT199" i="10" s="1"/>
  <c r="BV199" i="10" a="1"/>
  <c r="BV199" i="10" s="1"/>
  <c r="BX199" i="10" a="1"/>
  <c r="BX199" i="10" s="1"/>
  <c r="BZ199" i="10" a="1"/>
  <c r="BZ199" i="10" s="1"/>
  <c r="CB199" i="10" a="1"/>
  <c r="CB199" i="10" s="1"/>
  <c r="CD199" i="10" a="1"/>
  <c r="CD199" i="10" s="1"/>
  <c r="CF199" i="10" a="1"/>
  <c r="CF199" i="10" s="1"/>
  <c r="CH199" i="10" a="1"/>
  <c r="CH199" i="10" s="1"/>
  <c r="AL200" i="10" a="1"/>
  <c r="AL200" i="10" s="1"/>
  <c r="AN200" i="10" a="1"/>
  <c r="AN200" i="10" s="1"/>
  <c r="AP200" i="10" a="1"/>
  <c r="AP200" i="10" s="1"/>
  <c r="AR200" i="10" a="1"/>
  <c r="AR200" i="10" s="1"/>
  <c r="AT200" i="10" a="1"/>
  <c r="AT200" i="10" s="1"/>
  <c r="AV200" i="10" a="1"/>
  <c r="AV200" i="10" s="1"/>
  <c r="AX200" i="10" a="1"/>
  <c r="AX200" i="10" s="1"/>
  <c r="AZ200" i="10" a="1"/>
  <c r="AZ200" i="10" s="1"/>
  <c r="BB200" i="10" a="1"/>
  <c r="BB200" i="10" s="1"/>
  <c r="BD200" i="10" a="1"/>
  <c r="BD200" i="10" s="1"/>
  <c r="BF200" i="10" a="1"/>
  <c r="BF200" i="10" s="1"/>
  <c r="BH200" i="10" a="1"/>
  <c r="BH200" i="10" s="1"/>
  <c r="BJ200" i="10" a="1"/>
  <c r="BJ200" i="10" s="1"/>
  <c r="BL200" i="10" a="1"/>
  <c r="BL200" i="10" s="1"/>
  <c r="BN200" i="10" a="1"/>
  <c r="BN200" i="10" s="1"/>
  <c r="BP200" i="10" a="1"/>
  <c r="BP200" i="10" s="1"/>
  <c r="BR200" i="10" a="1"/>
  <c r="BR200" i="10" s="1"/>
  <c r="BT200" i="10" a="1"/>
  <c r="BT200" i="10" s="1"/>
  <c r="BV200" i="10" a="1"/>
  <c r="BV200" i="10" s="1"/>
  <c r="BX200" i="10" a="1"/>
  <c r="BX200" i="10" s="1"/>
  <c r="BZ200" i="10" a="1"/>
  <c r="BZ200" i="10" s="1"/>
  <c r="CB200" i="10" a="1"/>
  <c r="CB200" i="10" s="1"/>
  <c r="CD200" i="10" a="1"/>
  <c r="CD200" i="10" s="1"/>
  <c r="CF200" i="10" a="1"/>
  <c r="CF200" i="10" s="1"/>
  <c r="CH200" i="10" a="1"/>
  <c r="CH200" i="10" s="1"/>
  <c r="AL201" i="10" a="1"/>
  <c r="AL201" i="10" s="1"/>
  <c r="AN201" i="10" a="1"/>
  <c r="AN201" i="10" s="1"/>
  <c r="AP201" i="10" a="1"/>
  <c r="AP201" i="10" s="1"/>
  <c r="AR201" i="10" a="1"/>
  <c r="AR201" i="10" s="1"/>
  <c r="AT201" i="10" a="1"/>
  <c r="AT201" i="10" s="1"/>
  <c r="AV201" i="10" a="1"/>
  <c r="AV201" i="10" s="1"/>
  <c r="AX201" i="10" a="1"/>
  <c r="AX201" i="10" s="1"/>
  <c r="AZ201" i="10" a="1"/>
  <c r="AZ201" i="10" s="1"/>
  <c r="BB201" i="10" a="1"/>
  <c r="BB201" i="10" s="1"/>
  <c r="BD201" i="10" a="1"/>
  <c r="BD201" i="10" s="1"/>
  <c r="BF201" i="10" a="1"/>
  <c r="BF201" i="10" s="1"/>
  <c r="BH201" i="10" a="1"/>
  <c r="BH201" i="10" s="1"/>
  <c r="BJ201" i="10" a="1"/>
  <c r="BJ201" i="10" s="1"/>
  <c r="BL201" i="10" a="1"/>
  <c r="BL201" i="10" s="1"/>
  <c r="BN201" i="10" a="1"/>
  <c r="BN201" i="10" s="1"/>
  <c r="BP201" i="10" a="1"/>
  <c r="BP201" i="10" s="1"/>
  <c r="BR201" i="10" a="1"/>
  <c r="BR201" i="10" s="1"/>
  <c r="BT201" i="10" a="1"/>
  <c r="BT201" i="10" s="1"/>
  <c r="BV201" i="10" a="1"/>
  <c r="BV201" i="10" s="1"/>
  <c r="BX201" i="10" a="1"/>
  <c r="BX201" i="10" s="1"/>
  <c r="BZ201" i="10" a="1"/>
  <c r="BZ201" i="10" s="1"/>
  <c r="CB201" i="10" a="1"/>
  <c r="CB201" i="10" s="1"/>
  <c r="CD201" i="10" a="1"/>
  <c r="CD201" i="10" s="1"/>
  <c r="CF201" i="10" a="1"/>
  <c r="CF201" i="10" s="1"/>
  <c r="CH201" i="10" a="1"/>
  <c r="CH201" i="10" s="1"/>
  <c r="AL202" i="10" a="1"/>
  <c r="AL202" i="10" s="1"/>
  <c r="AN202" i="10" a="1"/>
  <c r="AN202" i="10" s="1"/>
  <c r="AP202" i="10" a="1"/>
  <c r="AP202" i="10" s="1"/>
  <c r="AR202" i="10" a="1"/>
  <c r="AR202" i="10" s="1"/>
  <c r="AT202" i="10" a="1"/>
  <c r="AT202" i="10" s="1"/>
  <c r="AV202" i="10" a="1"/>
  <c r="AV202" i="10" s="1"/>
  <c r="AX202" i="10" a="1"/>
  <c r="AX202" i="10" s="1"/>
  <c r="AZ202" i="10" a="1"/>
  <c r="AZ202" i="10" s="1"/>
  <c r="BB202" i="10" a="1"/>
  <c r="BB202" i="10" s="1"/>
  <c r="BD202" i="10" a="1"/>
  <c r="BD202" i="10" s="1"/>
  <c r="BF202" i="10" a="1"/>
  <c r="BF202" i="10" s="1"/>
  <c r="BH202" i="10" a="1"/>
  <c r="BH202" i="10" s="1"/>
  <c r="BJ202" i="10" a="1"/>
  <c r="BJ202" i="10" s="1"/>
  <c r="BL202" i="10" a="1"/>
  <c r="BL202" i="10" s="1"/>
  <c r="BN202" i="10" a="1"/>
  <c r="BN202" i="10" s="1"/>
  <c r="BP202" i="10" a="1"/>
  <c r="BP202" i="10" s="1"/>
  <c r="BR202" i="10" a="1"/>
  <c r="BR202" i="10" s="1"/>
  <c r="BT202" i="10" a="1"/>
  <c r="BT202" i="10" s="1"/>
  <c r="BV202" i="10" a="1"/>
  <c r="BV202" i="10" s="1"/>
  <c r="BX202" i="10" a="1"/>
  <c r="BX202" i="10" s="1"/>
  <c r="BZ202" i="10" a="1"/>
  <c r="BZ202" i="10" s="1"/>
  <c r="CB202" i="10" a="1"/>
  <c r="CB202" i="10" s="1"/>
  <c r="CD202" i="10" a="1"/>
  <c r="CD202" i="10" s="1"/>
  <c r="CF202" i="10" a="1"/>
  <c r="CF202" i="10" s="1"/>
  <c r="CH202" i="10" a="1"/>
  <c r="CH202" i="10" s="1"/>
  <c r="AL203" i="10" a="1"/>
  <c r="AL203" i="10" s="1"/>
  <c r="AN203" i="10" a="1"/>
  <c r="AN203" i="10" s="1"/>
  <c r="AP203" i="10" a="1"/>
  <c r="AP203" i="10" s="1"/>
  <c r="AR203" i="10" a="1"/>
  <c r="AR203" i="10" s="1"/>
  <c r="AT203" i="10" a="1"/>
  <c r="AT203" i="10" s="1"/>
  <c r="AV203" i="10" a="1"/>
  <c r="AV203" i="10" s="1"/>
  <c r="AX203" i="10" a="1"/>
  <c r="AX203" i="10" s="1"/>
  <c r="AZ203" i="10" a="1"/>
  <c r="AZ203" i="10" s="1"/>
  <c r="BB203" i="10" a="1"/>
  <c r="BB203" i="10" s="1"/>
  <c r="BD203" i="10" a="1"/>
  <c r="BD203" i="10" s="1"/>
  <c r="BF203" i="10" a="1"/>
  <c r="BF203" i="10" s="1"/>
  <c r="BH203" i="10" a="1"/>
  <c r="BH203" i="10" s="1"/>
  <c r="BJ203" i="10" a="1"/>
  <c r="BJ203" i="10" s="1"/>
  <c r="BL203" i="10" a="1"/>
  <c r="BL203" i="10" s="1"/>
  <c r="BN203" i="10" a="1"/>
  <c r="BN203" i="10" s="1"/>
  <c r="BP203" i="10" a="1"/>
  <c r="BP203" i="10" s="1"/>
  <c r="BR203" i="10" a="1"/>
  <c r="BR203" i="10" s="1"/>
  <c r="BT203" i="10" a="1"/>
  <c r="BT203" i="10" s="1"/>
  <c r="BV203" i="10" a="1"/>
  <c r="BV203" i="10" s="1"/>
  <c r="BX203" i="10" a="1"/>
  <c r="BX203" i="10" s="1"/>
  <c r="BZ203" i="10" a="1"/>
  <c r="BZ203" i="10" s="1"/>
  <c r="CB203" i="10" a="1"/>
  <c r="CB203" i="10" s="1"/>
  <c r="CD203" i="10" a="1"/>
  <c r="CD203" i="10" s="1"/>
  <c r="CF203" i="10" a="1"/>
  <c r="CF203" i="10" s="1"/>
  <c r="CH203" i="10" a="1"/>
  <c r="CH203" i="10" s="1"/>
  <c r="AL204" i="10" a="1"/>
  <c r="AL204" i="10" s="1"/>
  <c r="AN204" i="10" a="1"/>
  <c r="AN204" i="10" s="1"/>
  <c r="AP204" i="10" a="1"/>
  <c r="AP204" i="10" s="1"/>
  <c r="AR204" i="10" a="1"/>
  <c r="AR204" i="10" s="1"/>
  <c r="AT204" i="10" a="1"/>
  <c r="AT204" i="10" s="1"/>
  <c r="AV204" i="10" a="1"/>
  <c r="AV204" i="10" s="1"/>
  <c r="AX204" i="10" a="1"/>
  <c r="AX204" i="10" s="1"/>
  <c r="AZ204" i="10" a="1"/>
  <c r="AZ204" i="10" s="1"/>
  <c r="BB204" i="10" a="1"/>
  <c r="BB204" i="10" s="1"/>
  <c r="BD204" i="10" a="1"/>
  <c r="BD204" i="10" s="1"/>
  <c r="BF204" i="10" a="1"/>
  <c r="BF204" i="10" s="1"/>
  <c r="BH204" i="10" a="1"/>
  <c r="BH204" i="10" s="1"/>
  <c r="BJ204" i="10" a="1"/>
  <c r="BJ204" i="10" s="1"/>
  <c r="BL204" i="10" a="1"/>
  <c r="BL204" i="10" s="1"/>
  <c r="BN204" i="10" a="1"/>
  <c r="BN204" i="10" s="1"/>
  <c r="BP204" i="10" a="1"/>
  <c r="BP204" i="10" s="1"/>
  <c r="BR204" i="10" a="1"/>
  <c r="BR204" i="10" s="1"/>
  <c r="BT204" i="10" a="1"/>
  <c r="BT204" i="10" s="1"/>
  <c r="BV204" i="10" a="1"/>
  <c r="BV204" i="10" s="1"/>
  <c r="BX204" i="10" a="1"/>
  <c r="BX204" i="10" s="1"/>
  <c r="BZ204" i="10" a="1"/>
  <c r="BZ204" i="10" s="1"/>
  <c r="CB204" i="10" a="1"/>
  <c r="CB204" i="10" s="1"/>
  <c r="CD204" i="10" a="1"/>
  <c r="CD204" i="10" s="1"/>
  <c r="CF204" i="10" a="1"/>
  <c r="CF204" i="10" s="1"/>
  <c r="CH204" i="10" a="1"/>
  <c r="CH204" i="10" s="1"/>
  <c r="AL205" i="10" a="1"/>
  <c r="AL205" i="10" s="1"/>
  <c r="AN205" i="10" a="1"/>
  <c r="AN205" i="10" s="1"/>
  <c r="AP205" i="10" a="1"/>
  <c r="AP205" i="10" s="1"/>
  <c r="AR205" i="10" a="1"/>
  <c r="AR205" i="10" s="1"/>
  <c r="AT205" i="10" a="1"/>
  <c r="AT205" i="10" s="1"/>
  <c r="AV205" i="10" a="1"/>
  <c r="AV205" i="10" s="1"/>
  <c r="AX205" i="10" a="1"/>
  <c r="AX205" i="10" s="1"/>
  <c r="AZ205" i="10" a="1"/>
  <c r="AZ205" i="10" s="1"/>
  <c r="BB205" i="10" a="1"/>
  <c r="BB205" i="10" s="1"/>
  <c r="BD205" i="10" a="1"/>
  <c r="BD205" i="10" s="1"/>
  <c r="BF205" i="10" a="1"/>
  <c r="BF205" i="10" s="1"/>
  <c r="BH205" i="10" a="1"/>
  <c r="BH205" i="10" s="1"/>
  <c r="BJ205" i="10" a="1"/>
  <c r="BJ205" i="10" s="1"/>
  <c r="BL205" i="10" a="1"/>
  <c r="BL205" i="10" s="1"/>
  <c r="BN205" i="10" a="1"/>
  <c r="BN205" i="10" s="1"/>
  <c r="BP205" i="10" a="1"/>
  <c r="BP205" i="10" s="1"/>
  <c r="BR205" i="10" a="1"/>
  <c r="BR205" i="10" s="1"/>
  <c r="BT205" i="10" a="1"/>
  <c r="BT205" i="10" s="1"/>
  <c r="BV205" i="10" a="1"/>
  <c r="BV205" i="10" s="1"/>
  <c r="BX205" i="10" a="1"/>
  <c r="BX205" i="10" s="1"/>
  <c r="BZ205" i="10" a="1"/>
  <c r="BZ205" i="10" s="1"/>
  <c r="CB205" i="10" a="1"/>
  <c r="CB205" i="10" s="1"/>
  <c r="CD205" i="10" a="1"/>
  <c r="CD205" i="10" s="1"/>
  <c r="CF205" i="10" a="1"/>
  <c r="CF205" i="10" s="1"/>
  <c r="CH205" i="10" a="1"/>
  <c r="CH205" i="10" s="1"/>
  <c r="G218" i="10"/>
  <c r="F10" i="56" s="1"/>
  <c r="AC126" i="10"/>
  <c r="AD126" i="10" s="1"/>
  <c r="AC127" i="10"/>
  <c r="AD127" i="10"/>
  <c r="AC128" i="10"/>
  <c r="AD128" i="10" s="1"/>
  <c r="AC129" i="10"/>
  <c r="AD129" i="10"/>
  <c r="AC130" i="10"/>
  <c r="AD130" i="10" s="1"/>
  <c r="AC131" i="10"/>
  <c r="AD131" i="10"/>
  <c r="AC132" i="10"/>
  <c r="AD132" i="10" s="1"/>
  <c r="AC133" i="10"/>
  <c r="AD133" i="10"/>
  <c r="AC134" i="10"/>
  <c r="AD134" i="10" s="1"/>
  <c r="AC135" i="10"/>
  <c r="AD135" i="10"/>
  <c r="AC136" i="10"/>
  <c r="AD136" i="10" s="1"/>
  <c r="AC137" i="10"/>
  <c r="AD137" i="10"/>
  <c r="AC138" i="10"/>
  <c r="AD138" i="10" s="1"/>
  <c r="AC139" i="10"/>
  <c r="AD139" i="10"/>
  <c r="AC140" i="10"/>
  <c r="AD140" i="10" s="1"/>
  <c r="AC141" i="10"/>
  <c r="AD141" i="10"/>
  <c r="AC142" i="10"/>
  <c r="AD142" i="10" s="1"/>
  <c r="AC143" i="10"/>
  <c r="AD143" i="10"/>
  <c r="AC144" i="10"/>
  <c r="AD144" i="10" s="1"/>
  <c r="AC145" i="10"/>
  <c r="AD145" i="10"/>
  <c r="AC146" i="10"/>
  <c r="AD146" i="10" s="1"/>
  <c r="AC147" i="10"/>
  <c r="AD147" i="10"/>
  <c r="AC148" i="10"/>
  <c r="AD148" i="10" s="1"/>
  <c r="AC149" i="10"/>
  <c r="AD149" i="10"/>
  <c r="AC150" i="10"/>
  <c r="AD150" i="10" s="1"/>
  <c r="AC151" i="10"/>
  <c r="AD151" i="10"/>
  <c r="AC152" i="10"/>
  <c r="AD152" i="10" s="1"/>
  <c r="AC153" i="10"/>
  <c r="AD153" i="10"/>
  <c r="AC154" i="10"/>
  <c r="AD154" i="10" s="1"/>
  <c r="AC155" i="10"/>
  <c r="AD155" i="10"/>
  <c r="AC156" i="10"/>
  <c r="AD156" i="10" s="1"/>
  <c r="AC157" i="10"/>
  <c r="AD157" i="10"/>
  <c r="AC158" i="10"/>
  <c r="AD158" i="10" s="1"/>
  <c r="AC159" i="10"/>
  <c r="AD159" i="10"/>
  <c r="AC160" i="10"/>
  <c r="AD160" i="10" s="1"/>
  <c r="AC161" i="10"/>
  <c r="AD161" i="10"/>
  <c r="AC162" i="10"/>
  <c r="AD162" i="10" s="1"/>
  <c r="AC163" i="10"/>
  <c r="AD163" i="10"/>
  <c r="AC164" i="10"/>
  <c r="AD164" i="10" s="1"/>
  <c r="AC165" i="10"/>
  <c r="AD165" i="10"/>
  <c r="AC166" i="10"/>
  <c r="AD166" i="10" s="1"/>
  <c r="AC167" i="10"/>
  <c r="AD167" i="10"/>
  <c r="AC168" i="10"/>
  <c r="AD168" i="10" s="1"/>
  <c r="AC169" i="10"/>
  <c r="AD169" i="10"/>
  <c r="AC170" i="10"/>
  <c r="AD170" i="10" s="1"/>
  <c r="AC171" i="10"/>
  <c r="AD171" i="10"/>
  <c r="AC172" i="10"/>
  <c r="AD172" i="10" s="1"/>
  <c r="AC173" i="10"/>
  <c r="AD173" i="10"/>
  <c r="AC174" i="10"/>
  <c r="AD174" i="10" s="1"/>
  <c r="AC175" i="10"/>
  <c r="AD175" i="10"/>
  <c r="AC176" i="10"/>
  <c r="AD176" i="10" s="1"/>
  <c r="AC177" i="10"/>
  <c r="AD177" i="10"/>
  <c r="AC178" i="10"/>
  <c r="AD178" i="10" s="1"/>
  <c r="AC179" i="10"/>
  <c r="AD179" i="10"/>
  <c r="AC180" i="10"/>
  <c r="AD180" i="10" s="1"/>
  <c r="AC181" i="10"/>
  <c r="AD181" i="10"/>
  <c r="AC182" i="10"/>
  <c r="AD182" i="10" s="1"/>
  <c r="AC183" i="10"/>
  <c r="AD183" i="10"/>
  <c r="AC184" i="10"/>
  <c r="AD184" i="10" s="1"/>
  <c r="AC185" i="10"/>
  <c r="AD185" i="10"/>
  <c r="AC186" i="10"/>
  <c r="AD186" i="10" s="1"/>
  <c r="AC187" i="10"/>
  <c r="AD187" i="10"/>
  <c r="AC188" i="10"/>
  <c r="AD188" i="10" s="1"/>
  <c r="AC189" i="10"/>
  <c r="AD189" i="10"/>
  <c r="AC190" i="10"/>
  <c r="AD190" i="10" s="1"/>
  <c r="AC191" i="10"/>
  <c r="AD191" i="10"/>
  <c r="AC192" i="10"/>
  <c r="AD192" i="10" s="1"/>
  <c r="AC193" i="10"/>
  <c r="AD193" i="10"/>
  <c r="AC194" i="10"/>
  <c r="AD194" i="10" s="1"/>
  <c r="AC195" i="10"/>
  <c r="AD195" i="10"/>
  <c r="AC196" i="10"/>
  <c r="AD196" i="10" s="1"/>
  <c r="AC197" i="10"/>
  <c r="AD197" i="10"/>
  <c r="AC198" i="10"/>
  <c r="AD198" i="10" s="1"/>
  <c r="AC199" i="10"/>
  <c r="AD199" i="10"/>
  <c r="AC200" i="10"/>
  <c r="AD200" i="10" s="1"/>
  <c r="AC201" i="10"/>
  <c r="AD201" i="10"/>
  <c r="AC202" i="10"/>
  <c r="AD202" i="10" s="1"/>
  <c r="AC203" i="10"/>
  <c r="AD203" i="10"/>
  <c r="AC204" i="10"/>
  <c r="AD204" i="10" s="1"/>
  <c r="AC205" i="10"/>
  <c r="AD205" i="10"/>
  <c r="G207" i="8"/>
  <c r="AL11" i="8" a="1"/>
  <c r="AL11" i="8" s="1"/>
  <c r="AN11" i="8" a="1"/>
  <c r="AN11" i="8" s="1"/>
  <c r="AP11" i="8" a="1"/>
  <c r="AP11" i="8" s="1"/>
  <c r="AR11" i="8" a="1"/>
  <c r="AR11" i="8" s="1"/>
  <c r="AT11" i="8" a="1"/>
  <c r="AT11" i="8" s="1"/>
  <c r="AV11" i="8" a="1"/>
  <c r="AV11" i="8" s="1"/>
  <c r="AX11" i="8" a="1"/>
  <c r="AX11" i="8" s="1"/>
  <c r="AZ11" i="8" a="1"/>
  <c r="AZ11" i="8" s="1"/>
  <c r="BB11" i="8" a="1"/>
  <c r="BB11" i="8" s="1"/>
  <c r="BD11" i="8" a="1"/>
  <c r="BD11" i="8" s="1"/>
  <c r="BF11" i="8" a="1"/>
  <c r="BF11" i="8" s="1"/>
  <c r="BH11" i="8" a="1"/>
  <c r="BH11" i="8" s="1"/>
  <c r="BJ11" i="8" a="1"/>
  <c r="BJ11" i="8" s="1"/>
  <c r="BL11" i="8" a="1"/>
  <c r="BL11" i="8" s="1"/>
  <c r="BN11" i="8" a="1"/>
  <c r="BN11" i="8" s="1"/>
  <c r="BP11" i="8" a="1"/>
  <c r="BP11" i="8" s="1"/>
  <c r="BR11" i="8" a="1"/>
  <c r="BR11" i="8" s="1"/>
  <c r="BT11" i="8" a="1"/>
  <c r="BT11" i="8" s="1"/>
  <c r="BV11" i="8" a="1"/>
  <c r="BV11" i="8" s="1"/>
  <c r="BX11" i="8" a="1"/>
  <c r="BX11" i="8" s="1"/>
  <c r="BZ11" i="8" a="1"/>
  <c r="BZ11" i="8" s="1"/>
  <c r="CB11" i="8" a="1"/>
  <c r="CB11" i="8" s="1"/>
  <c r="CD11" i="8" a="1"/>
  <c r="CD11" i="8" s="1"/>
  <c r="CF11" i="8" a="1"/>
  <c r="CF11" i="8" s="1"/>
  <c r="CH11" i="8" a="1"/>
  <c r="CH11" i="8" s="1"/>
  <c r="AL12" i="8" a="1"/>
  <c r="AL12" i="8" s="1"/>
  <c r="AN12" i="8" a="1"/>
  <c r="AN12" i="8" s="1"/>
  <c r="AP12" i="8" a="1"/>
  <c r="AP12" i="8" s="1"/>
  <c r="AR12" i="8" a="1"/>
  <c r="AR12" i="8" s="1"/>
  <c r="AT12" i="8" a="1"/>
  <c r="AT12" i="8" s="1"/>
  <c r="AV12" i="8" a="1"/>
  <c r="AV12" i="8" s="1"/>
  <c r="AX12" i="8" a="1"/>
  <c r="AX12" i="8" s="1"/>
  <c r="AZ12" i="8" a="1"/>
  <c r="AZ12" i="8" s="1"/>
  <c r="BB12" i="8" a="1"/>
  <c r="BB12" i="8" s="1"/>
  <c r="BD12" i="8" a="1"/>
  <c r="BD12" i="8" s="1"/>
  <c r="BF12" i="8" a="1"/>
  <c r="BF12" i="8" s="1"/>
  <c r="BH12" i="8" a="1"/>
  <c r="BH12" i="8" s="1"/>
  <c r="BJ12" i="8" a="1"/>
  <c r="BJ12" i="8" s="1"/>
  <c r="BL12" i="8" a="1"/>
  <c r="BL12" i="8" s="1"/>
  <c r="BN12" i="8" a="1"/>
  <c r="BN12" i="8" s="1"/>
  <c r="BP12" i="8" a="1"/>
  <c r="BP12" i="8" s="1"/>
  <c r="BR12" i="8" a="1"/>
  <c r="BR12" i="8" s="1"/>
  <c r="BT12" i="8" a="1"/>
  <c r="BT12" i="8" s="1"/>
  <c r="BV12" i="8" a="1"/>
  <c r="BV12" i="8" s="1"/>
  <c r="BX12" i="8" a="1"/>
  <c r="BX12" i="8" s="1"/>
  <c r="BZ12" i="8" a="1"/>
  <c r="BZ12" i="8" s="1"/>
  <c r="CB12" i="8" a="1"/>
  <c r="CB12" i="8" s="1"/>
  <c r="CD12" i="8" a="1"/>
  <c r="CD12" i="8" s="1"/>
  <c r="CF12" i="8" a="1"/>
  <c r="CF12" i="8" s="1"/>
  <c r="CH12" i="8" a="1"/>
  <c r="CH12" i="8" s="1"/>
  <c r="AL13" i="8" a="1"/>
  <c r="AL13" i="8" s="1"/>
  <c r="AN13" i="8" a="1"/>
  <c r="AN13" i="8" s="1"/>
  <c r="AP13" i="8" a="1"/>
  <c r="AP13" i="8" s="1"/>
  <c r="AR13" i="8" a="1"/>
  <c r="AR13" i="8" s="1"/>
  <c r="AT13" i="8" a="1"/>
  <c r="AT13" i="8" s="1"/>
  <c r="AV13" i="8" a="1"/>
  <c r="AV13" i="8" s="1"/>
  <c r="AX13" i="8" a="1"/>
  <c r="AX13" i="8" s="1"/>
  <c r="AZ13" i="8" a="1"/>
  <c r="AZ13" i="8" s="1"/>
  <c r="BB13" i="8" a="1"/>
  <c r="BB13" i="8" s="1"/>
  <c r="BD13" i="8" a="1"/>
  <c r="BD13" i="8" s="1"/>
  <c r="BF13" i="8" a="1"/>
  <c r="BF13" i="8" s="1"/>
  <c r="BH13" i="8" a="1"/>
  <c r="BH13" i="8" s="1"/>
  <c r="BJ13" i="8" a="1"/>
  <c r="BJ13" i="8" s="1"/>
  <c r="BL13" i="8" a="1"/>
  <c r="BL13" i="8" s="1"/>
  <c r="BN13" i="8" a="1"/>
  <c r="BN13" i="8" s="1"/>
  <c r="BP13" i="8" a="1"/>
  <c r="BP13" i="8" s="1"/>
  <c r="BR13" i="8" a="1"/>
  <c r="BR13" i="8" s="1"/>
  <c r="BT13" i="8" a="1"/>
  <c r="BT13" i="8" s="1"/>
  <c r="BV13" i="8" a="1"/>
  <c r="BV13" i="8" s="1"/>
  <c r="BX13" i="8" a="1"/>
  <c r="BX13" i="8" s="1"/>
  <c r="BZ13" i="8" a="1"/>
  <c r="BZ13" i="8" s="1"/>
  <c r="CB13" i="8" a="1"/>
  <c r="CB13" i="8" s="1"/>
  <c r="CD13" i="8" a="1"/>
  <c r="CD13" i="8" s="1"/>
  <c r="CF13" i="8" a="1"/>
  <c r="CF13" i="8" s="1"/>
  <c r="CH13" i="8" a="1"/>
  <c r="CH13" i="8" s="1"/>
  <c r="AL14" i="8" a="1"/>
  <c r="AL14" i="8" s="1"/>
  <c r="AN14" i="8" a="1"/>
  <c r="AN14" i="8" s="1"/>
  <c r="AP14" i="8" a="1"/>
  <c r="AP14" i="8" s="1"/>
  <c r="AR14" i="8" a="1"/>
  <c r="AR14" i="8" s="1"/>
  <c r="AT14" i="8" a="1"/>
  <c r="AT14" i="8" s="1"/>
  <c r="AV14" i="8" a="1"/>
  <c r="AV14" i="8" s="1"/>
  <c r="AX14" i="8" a="1"/>
  <c r="AX14" i="8" s="1"/>
  <c r="AZ14" i="8" a="1"/>
  <c r="AZ14" i="8" s="1"/>
  <c r="BB14" i="8" a="1"/>
  <c r="BB14" i="8" s="1"/>
  <c r="BD14" i="8" a="1"/>
  <c r="BD14" i="8" s="1"/>
  <c r="BF14" i="8" a="1"/>
  <c r="BF14" i="8" s="1"/>
  <c r="BH14" i="8" a="1"/>
  <c r="BH14" i="8" s="1"/>
  <c r="BJ14" i="8" a="1"/>
  <c r="BJ14" i="8" s="1"/>
  <c r="BL14" i="8" a="1"/>
  <c r="BL14" i="8" s="1"/>
  <c r="BN14" i="8" a="1"/>
  <c r="BN14" i="8" s="1"/>
  <c r="BP14" i="8" a="1"/>
  <c r="BP14" i="8" s="1"/>
  <c r="BR14" i="8" a="1"/>
  <c r="BR14" i="8" s="1"/>
  <c r="BT14" i="8" a="1"/>
  <c r="BT14" i="8" s="1"/>
  <c r="BV14" i="8" a="1"/>
  <c r="BV14" i="8" s="1"/>
  <c r="BX14" i="8" a="1"/>
  <c r="BX14" i="8" s="1"/>
  <c r="BZ14" i="8" a="1"/>
  <c r="BZ14" i="8" s="1"/>
  <c r="CB14" i="8" a="1"/>
  <c r="CB14" i="8" s="1"/>
  <c r="CD14" i="8" a="1"/>
  <c r="CD14" i="8" s="1"/>
  <c r="CF14" i="8" a="1"/>
  <c r="CF14" i="8" s="1"/>
  <c r="CH14" i="8" a="1"/>
  <c r="CH14" i="8" s="1"/>
  <c r="AL15" i="8" a="1"/>
  <c r="AL15" i="8" s="1"/>
  <c r="AN15" i="8" a="1"/>
  <c r="AN15" i="8" s="1"/>
  <c r="AP15" i="8" a="1"/>
  <c r="AP15" i="8" s="1"/>
  <c r="AR15" i="8" a="1"/>
  <c r="AR15" i="8" s="1"/>
  <c r="AT15" i="8" a="1"/>
  <c r="AT15" i="8" s="1"/>
  <c r="AV15" i="8" a="1"/>
  <c r="AV15" i="8" s="1"/>
  <c r="AX15" i="8" a="1"/>
  <c r="AX15" i="8" s="1"/>
  <c r="AZ15" i="8" a="1"/>
  <c r="AZ15" i="8" s="1"/>
  <c r="BB15" i="8" a="1"/>
  <c r="BB15" i="8" s="1"/>
  <c r="BD15" i="8" a="1"/>
  <c r="BD15" i="8" s="1"/>
  <c r="BF15" i="8" a="1"/>
  <c r="BF15" i="8" s="1"/>
  <c r="BH15" i="8" a="1"/>
  <c r="BH15" i="8" s="1"/>
  <c r="BJ15" i="8" a="1"/>
  <c r="BJ15" i="8" s="1"/>
  <c r="BL15" i="8" a="1"/>
  <c r="BL15" i="8" s="1"/>
  <c r="BN15" i="8" a="1"/>
  <c r="BN15" i="8" s="1"/>
  <c r="BP15" i="8" a="1"/>
  <c r="BP15" i="8" s="1"/>
  <c r="BR15" i="8" a="1"/>
  <c r="BR15" i="8" s="1"/>
  <c r="BT15" i="8" a="1"/>
  <c r="BT15" i="8" s="1"/>
  <c r="BV15" i="8" a="1"/>
  <c r="BV15" i="8" s="1"/>
  <c r="BX15" i="8" a="1"/>
  <c r="BX15" i="8" s="1"/>
  <c r="BZ15" i="8" a="1"/>
  <c r="BZ15" i="8" s="1"/>
  <c r="CB15" i="8" a="1"/>
  <c r="CB15" i="8" s="1"/>
  <c r="CD15" i="8" a="1"/>
  <c r="CD15" i="8" s="1"/>
  <c r="CF15" i="8" a="1"/>
  <c r="CF15" i="8" s="1"/>
  <c r="CH15" i="8" a="1"/>
  <c r="CH15" i="8" s="1"/>
  <c r="AL16" i="8" a="1"/>
  <c r="AL16" i="8" s="1"/>
  <c r="AN16" i="8" a="1"/>
  <c r="AN16" i="8" s="1"/>
  <c r="AP16" i="8" a="1"/>
  <c r="AP16" i="8" s="1"/>
  <c r="AR16" i="8" a="1"/>
  <c r="AR16" i="8" s="1"/>
  <c r="AT16" i="8" a="1"/>
  <c r="AT16" i="8" s="1"/>
  <c r="AV16" i="8" a="1"/>
  <c r="AV16" i="8" s="1"/>
  <c r="AX16" i="8" a="1"/>
  <c r="AX16" i="8" s="1"/>
  <c r="AZ16" i="8" a="1"/>
  <c r="AZ16" i="8" s="1"/>
  <c r="BB16" i="8" a="1"/>
  <c r="BB16" i="8" s="1"/>
  <c r="BD16" i="8" a="1"/>
  <c r="BD16" i="8" s="1"/>
  <c r="BF16" i="8" a="1"/>
  <c r="BF16" i="8" s="1"/>
  <c r="BH16" i="8" a="1"/>
  <c r="BH16" i="8" s="1"/>
  <c r="BJ16" i="8" a="1"/>
  <c r="BJ16" i="8" s="1"/>
  <c r="BL16" i="8" a="1"/>
  <c r="BL16" i="8" s="1"/>
  <c r="BN16" i="8" a="1"/>
  <c r="BN16" i="8" s="1"/>
  <c r="BP16" i="8" a="1"/>
  <c r="BP16" i="8" s="1"/>
  <c r="BR16" i="8" a="1"/>
  <c r="BR16" i="8" s="1"/>
  <c r="BT16" i="8" a="1"/>
  <c r="BT16" i="8" s="1"/>
  <c r="BV16" i="8" a="1"/>
  <c r="BV16" i="8" s="1"/>
  <c r="BX16" i="8" a="1"/>
  <c r="BX16" i="8" s="1"/>
  <c r="BZ16" i="8" a="1"/>
  <c r="BZ16" i="8" s="1"/>
  <c r="CB16" i="8" a="1"/>
  <c r="CB16" i="8" s="1"/>
  <c r="CD16" i="8" a="1"/>
  <c r="CD16" i="8" s="1"/>
  <c r="CF16" i="8" a="1"/>
  <c r="CF16" i="8" s="1"/>
  <c r="CH16" i="8" a="1"/>
  <c r="CH16" i="8" s="1"/>
  <c r="AL17" i="8" a="1"/>
  <c r="AL17" i="8" s="1"/>
  <c r="AN17" i="8" a="1"/>
  <c r="AN17" i="8" s="1"/>
  <c r="AP17" i="8" a="1"/>
  <c r="AP17" i="8" s="1"/>
  <c r="AR17" i="8" a="1"/>
  <c r="AR17" i="8" s="1"/>
  <c r="AT17" i="8" a="1"/>
  <c r="AT17" i="8" s="1"/>
  <c r="AV17" i="8" a="1"/>
  <c r="AV17" i="8" s="1"/>
  <c r="AX17" i="8" a="1"/>
  <c r="AX17" i="8" s="1"/>
  <c r="AZ17" i="8" a="1"/>
  <c r="AZ17" i="8" s="1"/>
  <c r="BB17" i="8" a="1"/>
  <c r="BB17" i="8" s="1"/>
  <c r="BD17" i="8" a="1"/>
  <c r="BD17" i="8" s="1"/>
  <c r="BF17" i="8" a="1"/>
  <c r="BF17" i="8" s="1"/>
  <c r="BH17" i="8" a="1"/>
  <c r="BH17" i="8" s="1"/>
  <c r="BJ17" i="8" a="1"/>
  <c r="BJ17" i="8" s="1"/>
  <c r="BL17" i="8" a="1"/>
  <c r="BL17" i="8" s="1"/>
  <c r="BN17" i="8" a="1"/>
  <c r="BN17" i="8" s="1"/>
  <c r="BP17" i="8" a="1"/>
  <c r="BP17" i="8" s="1"/>
  <c r="BR17" i="8" a="1"/>
  <c r="BR17" i="8" s="1"/>
  <c r="BT17" i="8" a="1"/>
  <c r="BT17" i="8" s="1"/>
  <c r="BV17" i="8" a="1"/>
  <c r="BV17" i="8" s="1"/>
  <c r="BX17" i="8" a="1"/>
  <c r="BX17" i="8" s="1"/>
  <c r="BZ17" i="8" a="1"/>
  <c r="BZ17" i="8" s="1"/>
  <c r="CB17" i="8" a="1"/>
  <c r="CB17" i="8" s="1"/>
  <c r="CD17" i="8" a="1"/>
  <c r="CD17" i="8" s="1"/>
  <c r="CF17" i="8" a="1"/>
  <c r="CF17" i="8" s="1"/>
  <c r="CH17" i="8" a="1"/>
  <c r="CH17" i="8" s="1"/>
  <c r="AL18" i="8" a="1"/>
  <c r="AL18" i="8" s="1"/>
  <c r="AN18" i="8" a="1"/>
  <c r="AN18" i="8" s="1"/>
  <c r="AP18" i="8" a="1"/>
  <c r="AP18" i="8" s="1"/>
  <c r="AR18" i="8" a="1"/>
  <c r="AR18" i="8" s="1"/>
  <c r="AT18" i="8" a="1"/>
  <c r="AT18" i="8" s="1"/>
  <c r="AV18" i="8" a="1"/>
  <c r="AV18" i="8" s="1"/>
  <c r="AX18" i="8" a="1"/>
  <c r="AX18" i="8" s="1"/>
  <c r="AZ18" i="8" a="1"/>
  <c r="AZ18" i="8" s="1"/>
  <c r="BB18" i="8" a="1"/>
  <c r="BB18" i="8" s="1"/>
  <c r="BD18" i="8" a="1"/>
  <c r="BD18" i="8" s="1"/>
  <c r="BF18" i="8" a="1"/>
  <c r="BF18" i="8" s="1"/>
  <c r="BH18" i="8" a="1"/>
  <c r="BH18" i="8" s="1"/>
  <c r="BJ18" i="8" a="1"/>
  <c r="BJ18" i="8" s="1"/>
  <c r="BL18" i="8" a="1"/>
  <c r="BL18" i="8" s="1"/>
  <c r="BN18" i="8" a="1"/>
  <c r="BN18" i="8" s="1"/>
  <c r="BP18" i="8" a="1"/>
  <c r="BP18" i="8" s="1"/>
  <c r="BR18" i="8" a="1"/>
  <c r="BR18" i="8" s="1"/>
  <c r="BT18" i="8" a="1"/>
  <c r="BT18" i="8" s="1"/>
  <c r="BV18" i="8" a="1"/>
  <c r="BV18" i="8" s="1"/>
  <c r="BX18" i="8" a="1"/>
  <c r="BX18" i="8" s="1"/>
  <c r="BZ18" i="8" a="1"/>
  <c r="BZ18" i="8" s="1"/>
  <c r="CB18" i="8" a="1"/>
  <c r="CB18" i="8" s="1"/>
  <c r="CD18" i="8" a="1"/>
  <c r="CD18" i="8" s="1"/>
  <c r="CF18" i="8" a="1"/>
  <c r="CF18" i="8" s="1"/>
  <c r="CH18" i="8" a="1"/>
  <c r="CH18" i="8" s="1"/>
  <c r="AL19" i="8" a="1"/>
  <c r="AL19" i="8" s="1"/>
  <c r="AN19" i="8" a="1"/>
  <c r="AN19" i="8" s="1"/>
  <c r="AP19" i="8" a="1"/>
  <c r="AP19" i="8" s="1"/>
  <c r="AR19" i="8" a="1"/>
  <c r="AR19" i="8" s="1"/>
  <c r="AT19" i="8" a="1"/>
  <c r="AT19" i="8" s="1"/>
  <c r="AV19" i="8" a="1"/>
  <c r="AV19" i="8" s="1"/>
  <c r="AX19" i="8" a="1"/>
  <c r="AX19" i="8" s="1"/>
  <c r="AZ19" i="8" a="1"/>
  <c r="AZ19" i="8" s="1"/>
  <c r="BB19" i="8" a="1"/>
  <c r="BB19" i="8" s="1"/>
  <c r="BD19" i="8" a="1"/>
  <c r="BD19" i="8" s="1"/>
  <c r="BF19" i="8" a="1"/>
  <c r="BF19" i="8" s="1"/>
  <c r="BH19" i="8" a="1"/>
  <c r="BH19" i="8" s="1"/>
  <c r="BJ19" i="8" a="1"/>
  <c r="BJ19" i="8" s="1"/>
  <c r="BL19" i="8" a="1"/>
  <c r="BL19" i="8" s="1"/>
  <c r="BN19" i="8" a="1"/>
  <c r="BN19" i="8" s="1"/>
  <c r="BP19" i="8" a="1"/>
  <c r="BP19" i="8" s="1"/>
  <c r="BR19" i="8" a="1"/>
  <c r="BR19" i="8" s="1"/>
  <c r="BT19" i="8" a="1"/>
  <c r="BT19" i="8" s="1"/>
  <c r="BV19" i="8" a="1"/>
  <c r="BV19" i="8" s="1"/>
  <c r="BX19" i="8" a="1"/>
  <c r="BX19" i="8" s="1"/>
  <c r="BZ19" i="8" a="1"/>
  <c r="BZ19" i="8" s="1"/>
  <c r="CB19" i="8" a="1"/>
  <c r="CB19" i="8" s="1"/>
  <c r="CD19" i="8" a="1"/>
  <c r="CD19" i="8" s="1"/>
  <c r="CF19" i="8" a="1"/>
  <c r="CF19" i="8" s="1"/>
  <c r="CH19" i="8" a="1"/>
  <c r="CH19" i="8" s="1"/>
  <c r="AL20" i="8" a="1"/>
  <c r="AL20" i="8" s="1"/>
  <c r="AN20" i="8" a="1"/>
  <c r="AN20" i="8" s="1"/>
  <c r="AP20" i="8" a="1"/>
  <c r="AP20" i="8" s="1"/>
  <c r="AR20" i="8" a="1"/>
  <c r="AR20" i="8" s="1"/>
  <c r="AT20" i="8" a="1"/>
  <c r="AT20" i="8" s="1"/>
  <c r="AV20" i="8" a="1"/>
  <c r="AV20" i="8" s="1"/>
  <c r="AX20" i="8" a="1"/>
  <c r="AX20" i="8" s="1"/>
  <c r="AZ20" i="8" a="1"/>
  <c r="AZ20" i="8" s="1"/>
  <c r="BB20" i="8" a="1"/>
  <c r="BB20" i="8" s="1"/>
  <c r="BD20" i="8" a="1"/>
  <c r="BD20" i="8" s="1"/>
  <c r="BF20" i="8" a="1"/>
  <c r="BF20" i="8" s="1"/>
  <c r="BH20" i="8" a="1"/>
  <c r="BH20" i="8" s="1"/>
  <c r="BJ20" i="8" a="1"/>
  <c r="BJ20" i="8" s="1"/>
  <c r="BL20" i="8" a="1"/>
  <c r="BL20" i="8" s="1"/>
  <c r="BN20" i="8" a="1"/>
  <c r="BN20" i="8" s="1"/>
  <c r="BP20" i="8" a="1"/>
  <c r="BP20" i="8" s="1"/>
  <c r="BR20" i="8" a="1"/>
  <c r="BR20" i="8" s="1"/>
  <c r="BT20" i="8" a="1"/>
  <c r="BT20" i="8" s="1"/>
  <c r="BV20" i="8" a="1"/>
  <c r="BV20" i="8" s="1"/>
  <c r="BX20" i="8" a="1"/>
  <c r="BX20" i="8" s="1"/>
  <c r="BZ20" i="8" a="1"/>
  <c r="BZ20" i="8" s="1"/>
  <c r="CB20" i="8" a="1"/>
  <c r="CB20" i="8" s="1"/>
  <c r="CD20" i="8" a="1"/>
  <c r="CD20" i="8" s="1"/>
  <c r="CF20" i="8" a="1"/>
  <c r="CF20" i="8" s="1"/>
  <c r="CH20" i="8" a="1"/>
  <c r="CH20" i="8" s="1"/>
  <c r="AL21" i="8" a="1"/>
  <c r="AL21" i="8" s="1"/>
  <c r="AN21" i="8" a="1"/>
  <c r="AN21" i="8" s="1"/>
  <c r="AP21" i="8" a="1"/>
  <c r="AP21" i="8" s="1"/>
  <c r="AR21" i="8" a="1"/>
  <c r="AR21" i="8" s="1"/>
  <c r="AT21" i="8" a="1"/>
  <c r="AT21" i="8" s="1"/>
  <c r="AV21" i="8" a="1"/>
  <c r="AV21" i="8" s="1"/>
  <c r="AX21" i="8" a="1"/>
  <c r="AX21" i="8" s="1"/>
  <c r="AZ21" i="8" a="1"/>
  <c r="AZ21" i="8" s="1"/>
  <c r="BB21" i="8" a="1"/>
  <c r="BB21" i="8" s="1"/>
  <c r="BD21" i="8" a="1"/>
  <c r="BD21" i="8" s="1"/>
  <c r="BF21" i="8" a="1"/>
  <c r="BF21" i="8" s="1"/>
  <c r="BH21" i="8" a="1"/>
  <c r="BH21" i="8" s="1"/>
  <c r="BJ21" i="8" a="1"/>
  <c r="BJ21" i="8" s="1"/>
  <c r="BL21" i="8" a="1"/>
  <c r="BL21" i="8" s="1"/>
  <c r="BN21" i="8" a="1"/>
  <c r="BN21" i="8" s="1"/>
  <c r="BP21" i="8" a="1"/>
  <c r="BP21" i="8" s="1"/>
  <c r="BR21" i="8" a="1"/>
  <c r="BR21" i="8" s="1"/>
  <c r="BT21" i="8" a="1"/>
  <c r="BT21" i="8" s="1"/>
  <c r="BV21" i="8" a="1"/>
  <c r="BV21" i="8" s="1"/>
  <c r="BX21" i="8" a="1"/>
  <c r="BX21" i="8" s="1"/>
  <c r="BZ21" i="8" a="1"/>
  <c r="BZ21" i="8" s="1"/>
  <c r="CB21" i="8" a="1"/>
  <c r="CB21" i="8" s="1"/>
  <c r="CD21" i="8" a="1"/>
  <c r="CD21" i="8" s="1"/>
  <c r="CF21" i="8" a="1"/>
  <c r="CF21" i="8" s="1"/>
  <c r="CH21" i="8" a="1"/>
  <c r="CH21" i="8" s="1"/>
  <c r="AL22" i="8" a="1"/>
  <c r="AL22" i="8" s="1"/>
  <c r="AN22" i="8" a="1"/>
  <c r="AN22" i="8" s="1"/>
  <c r="AP22" i="8" a="1"/>
  <c r="AP22" i="8" s="1"/>
  <c r="AR22" i="8" a="1"/>
  <c r="AR22" i="8" s="1"/>
  <c r="AT22" i="8" a="1"/>
  <c r="AT22" i="8" s="1"/>
  <c r="AV22" i="8" a="1"/>
  <c r="AV22" i="8" s="1"/>
  <c r="AX22" i="8" a="1"/>
  <c r="AX22" i="8" s="1"/>
  <c r="AZ22" i="8" a="1"/>
  <c r="AZ22" i="8" s="1"/>
  <c r="BB22" i="8" a="1"/>
  <c r="BB22" i="8" s="1"/>
  <c r="BD22" i="8" a="1"/>
  <c r="BD22" i="8" s="1"/>
  <c r="BF22" i="8" a="1"/>
  <c r="BF22" i="8" s="1"/>
  <c r="BH22" i="8" a="1"/>
  <c r="BH22" i="8" s="1"/>
  <c r="BJ22" i="8" a="1"/>
  <c r="BJ22" i="8" s="1"/>
  <c r="BL22" i="8" a="1"/>
  <c r="BL22" i="8" s="1"/>
  <c r="BN22" i="8" a="1"/>
  <c r="BN22" i="8" s="1"/>
  <c r="BP22" i="8" a="1"/>
  <c r="BP22" i="8" s="1"/>
  <c r="BR22" i="8" a="1"/>
  <c r="BR22" i="8" s="1"/>
  <c r="BT22" i="8" a="1"/>
  <c r="BT22" i="8" s="1"/>
  <c r="BV22" i="8" a="1"/>
  <c r="BV22" i="8" s="1"/>
  <c r="BX22" i="8" a="1"/>
  <c r="BX22" i="8" s="1"/>
  <c r="BZ22" i="8" a="1"/>
  <c r="BZ22" i="8" s="1"/>
  <c r="CB22" i="8" a="1"/>
  <c r="CB22" i="8" s="1"/>
  <c r="CD22" i="8" a="1"/>
  <c r="CD22" i="8" s="1"/>
  <c r="CF22" i="8" a="1"/>
  <c r="CF22" i="8" s="1"/>
  <c r="CH22" i="8" a="1"/>
  <c r="CH22" i="8" s="1"/>
  <c r="AL23" i="8" a="1"/>
  <c r="AL23" i="8" s="1"/>
  <c r="AN23" i="8" a="1"/>
  <c r="AN23" i="8" s="1"/>
  <c r="AP23" i="8" a="1"/>
  <c r="AP23" i="8" s="1"/>
  <c r="AR23" i="8" a="1"/>
  <c r="AR23" i="8" s="1"/>
  <c r="AT23" i="8" a="1"/>
  <c r="AT23" i="8" s="1"/>
  <c r="AV23" i="8" a="1"/>
  <c r="AV23" i="8" s="1"/>
  <c r="AX23" i="8" a="1"/>
  <c r="AX23" i="8" s="1"/>
  <c r="AZ23" i="8" a="1"/>
  <c r="AZ23" i="8" s="1"/>
  <c r="BB23" i="8" a="1"/>
  <c r="BB23" i="8" s="1"/>
  <c r="BD23" i="8" a="1"/>
  <c r="BD23" i="8" s="1"/>
  <c r="BF23" i="8" a="1"/>
  <c r="BF23" i="8" s="1"/>
  <c r="BH23" i="8" a="1"/>
  <c r="BH23" i="8" s="1"/>
  <c r="BJ23" i="8" a="1"/>
  <c r="BJ23" i="8" s="1"/>
  <c r="BL23" i="8" a="1"/>
  <c r="BL23" i="8" s="1"/>
  <c r="BN23" i="8" a="1"/>
  <c r="BN23" i="8" s="1"/>
  <c r="BP23" i="8" a="1"/>
  <c r="BP23" i="8" s="1"/>
  <c r="BR23" i="8" a="1"/>
  <c r="BR23" i="8" s="1"/>
  <c r="BT23" i="8" a="1"/>
  <c r="BT23" i="8" s="1"/>
  <c r="BV23" i="8" a="1"/>
  <c r="BV23" i="8" s="1"/>
  <c r="BX23" i="8" a="1"/>
  <c r="BX23" i="8" s="1"/>
  <c r="BZ23" i="8" a="1"/>
  <c r="BZ23" i="8" s="1"/>
  <c r="CB23" i="8" a="1"/>
  <c r="CB23" i="8" s="1"/>
  <c r="CD23" i="8" a="1"/>
  <c r="CD23" i="8" s="1"/>
  <c r="CF23" i="8" a="1"/>
  <c r="CF23" i="8" s="1"/>
  <c r="CH23" i="8" a="1"/>
  <c r="CH23" i="8" s="1"/>
  <c r="AL24" i="8" a="1"/>
  <c r="AL24" i="8" s="1"/>
  <c r="AN24" i="8" a="1"/>
  <c r="AN24" i="8" s="1"/>
  <c r="AP24" i="8" a="1"/>
  <c r="AP24" i="8" s="1"/>
  <c r="AR24" i="8" a="1"/>
  <c r="AR24" i="8" s="1"/>
  <c r="AT24" i="8" a="1"/>
  <c r="AT24" i="8" s="1"/>
  <c r="AV24" i="8" a="1"/>
  <c r="AV24" i="8" s="1"/>
  <c r="AX24" i="8" a="1"/>
  <c r="AX24" i="8" s="1"/>
  <c r="AZ24" i="8" a="1"/>
  <c r="AZ24" i="8" s="1"/>
  <c r="BB24" i="8" a="1"/>
  <c r="BB24" i="8" s="1"/>
  <c r="BD24" i="8" a="1"/>
  <c r="BD24" i="8" s="1"/>
  <c r="BF24" i="8" a="1"/>
  <c r="BF24" i="8" s="1"/>
  <c r="BH24" i="8" a="1"/>
  <c r="BH24" i="8" s="1"/>
  <c r="BJ24" i="8" a="1"/>
  <c r="BJ24" i="8" s="1"/>
  <c r="BL24" i="8" a="1"/>
  <c r="BL24" i="8" s="1"/>
  <c r="BN24" i="8" a="1"/>
  <c r="BN24" i="8" s="1"/>
  <c r="BP24" i="8" a="1"/>
  <c r="BP24" i="8" s="1"/>
  <c r="BR24" i="8" a="1"/>
  <c r="BR24" i="8" s="1"/>
  <c r="BT24" i="8" a="1"/>
  <c r="BT24" i="8" s="1"/>
  <c r="BV24" i="8" a="1"/>
  <c r="BV24" i="8" s="1"/>
  <c r="BX24" i="8" a="1"/>
  <c r="BX24" i="8" s="1"/>
  <c r="BZ24" i="8" a="1"/>
  <c r="BZ24" i="8" s="1"/>
  <c r="CB24" i="8" a="1"/>
  <c r="CB24" i="8" s="1"/>
  <c r="CD24" i="8" a="1"/>
  <c r="CD24" i="8" s="1"/>
  <c r="CF24" i="8" a="1"/>
  <c r="CF24" i="8" s="1"/>
  <c r="CH24" i="8" a="1"/>
  <c r="CH24" i="8" s="1"/>
  <c r="AL25" i="8" a="1"/>
  <c r="AL25" i="8" s="1"/>
  <c r="AN25" i="8" a="1"/>
  <c r="AN25" i="8" s="1"/>
  <c r="AP25" i="8" a="1"/>
  <c r="AP25" i="8" s="1"/>
  <c r="AR25" i="8" a="1"/>
  <c r="AR25" i="8" s="1"/>
  <c r="AT25" i="8" a="1"/>
  <c r="AT25" i="8" s="1"/>
  <c r="AV25" i="8" a="1"/>
  <c r="AV25" i="8" s="1"/>
  <c r="AX25" i="8" a="1"/>
  <c r="AX25" i="8" s="1"/>
  <c r="AZ25" i="8" a="1"/>
  <c r="AZ25" i="8" s="1"/>
  <c r="BB25" i="8" a="1"/>
  <c r="BB25" i="8" s="1"/>
  <c r="BD25" i="8" a="1"/>
  <c r="BD25" i="8" s="1"/>
  <c r="BF25" i="8" a="1"/>
  <c r="BF25" i="8" s="1"/>
  <c r="BH25" i="8" a="1"/>
  <c r="BH25" i="8" s="1"/>
  <c r="BJ25" i="8" a="1"/>
  <c r="BJ25" i="8" s="1"/>
  <c r="BL25" i="8" a="1"/>
  <c r="BL25" i="8" s="1"/>
  <c r="BN25" i="8" a="1"/>
  <c r="BN25" i="8" s="1"/>
  <c r="BP25" i="8" a="1"/>
  <c r="BP25" i="8" s="1"/>
  <c r="BR25" i="8" a="1"/>
  <c r="BR25" i="8" s="1"/>
  <c r="BT25" i="8" a="1"/>
  <c r="BT25" i="8" s="1"/>
  <c r="BV25" i="8" a="1"/>
  <c r="BV25" i="8" s="1"/>
  <c r="BX25" i="8" a="1"/>
  <c r="BX25" i="8" s="1"/>
  <c r="BZ25" i="8" a="1"/>
  <c r="BZ25" i="8" s="1"/>
  <c r="CB25" i="8" a="1"/>
  <c r="CB25" i="8" s="1"/>
  <c r="CD25" i="8" a="1"/>
  <c r="CD25" i="8" s="1"/>
  <c r="CF25" i="8" a="1"/>
  <c r="CF25" i="8" s="1"/>
  <c r="CH25" i="8" a="1"/>
  <c r="CH25" i="8" s="1"/>
  <c r="AL26" i="8" a="1"/>
  <c r="AL26" i="8" s="1"/>
  <c r="AN26" i="8" a="1"/>
  <c r="AN26" i="8" s="1"/>
  <c r="AP26" i="8" a="1"/>
  <c r="AP26" i="8" s="1"/>
  <c r="AR26" i="8" a="1"/>
  <c r="AR26" i="8" s="1"/>
  <c r="AT26" i="8" a="1"/>
  <c r="AT26" i="8" s="1"/>
  <c r="AV26" i="8" a="1"/>
  <c r="AV26" i="8" s="1"/>
  <c r="AX26" i="8" a="1"/>
  <c r="AX26" i="8" s="1"/>
  <c r="AZ26" i="8" a="1"/>
  <c r="AZ26" i="8" s="1"/>
  <c r="BB26" i="8" a="1"/>
  <c r="BB26" i="8" s="1"/>
  <c r="BD26" i="8" a="1"/>
  <c r="BD26" i="8" s="1"/>
  <c r="BF26" i="8" a="1"/>
  <c r="BF26" i="8" s="1"/>
  <c r="BH26" i="8" a="1"/>
  <c r="BH26" i="8" s="1"/>
  <c r="BJ26" i="8" a="1"/>
  <c r="BJ26" i="8" s="1"/>
  <c r="BL26" i="8" a="1"/>
  <c r="BL26" i="8" s="1"/>
  <c r="BN26" i="8" a="1"/>
  <c r="BN26" i="8" s="1"/>
  <c r="BP26" i="8" a="1"/>
  <c r="BP26" i="8" s="1"/>
  <c r="BR26" i="8" a="1"/>
  <c r="BR26" i="8" s="1"/>
  <c r="BT26" i="8" a="1"/>
  <c r="BT26" i="8" s="1"/>
  <c r="BV26" i="8" a="1"/>
  <c r="BV26" i="8" s="1"/>
  <c r="BX26" i="8" a="1"/>
  <c r="BX26" i="8" s="1"/>
  <c r="BZ26" i="8" a="1"/>
  <c r="BZ26" i="8" s="1"/>
  <c r="CB26" i="8" a="1"/>
  <c r="CB26" i="8" s="1"/>
  <c r="CD26" i="8" a="1"/>
  <c r="CD26" i="8" s="1"/>
  <c r="CF26" i="8" a="1"/>
  <c r="CF26" i="8" s="1"/>
  <c r="CH26" i="8" a="1"/>
  <c r="CH26" i="8" s="1"/>
  <c r="AL27" i="8" a="1"/>
  <c r="AL27" i="8" s="1"/>
  <c r="AN27" i="8" a="1"/>
  <c r="AN27" i="8" s="1"/>
  <c r="AP27" i="8" a="1"/>
  <c r="AP27" i="8" s="1"/>
  <c r="AR27" i="8" a="1"/>
  <c r="AR27" i="8" s="1"/>
  <c r="AT27" i="8" a="1"/>
  <c r="AT27" i="8" s="1"/>
  <c r="AV27" i="8" a="1"/>
  <c r="AV27" i="8" s="1"/>
  <c r="AX27" i="8" a="1"/>
  <c r="AX27" i="8" s="1"/>
  <c r="AZ27" i="8" a="1"/>
  <c r="AZ27" i="8" s="1"/>
  <c r="BB27" i="8" a="1"/>
  <c r="BB27" i="8" s="1"/>
  <c r="BD27" i="8" a="1"/>
  <c r="BD27" i="8" s="1"/>
  <c r="BF27" i="8" a="1"/>
  <c r="BF27" i="8" s="1"/>
  <c r="BH27" i="8" a="1"/>
  <c r="BH27" i="8" s="1"/>
  <c r="BJ27" i="8" a="1"/>
  <c r="BJ27" i="8" s="1"/>
  <c r="BL27" i="8" a="1"/>
  <c r="BL27" i="8" s="1"/>
  <c r="BN27" i="8" a="1"/>
  <c r="BN27" i="8" s="1"/>
  <c r="BP27" i="8" a="1"/>
  <c r="BP27" i="8" s="1"/>
  <c r="BR27" i="8" a="1"/>
  <c r="BR27" i="8" s="1"/>
  <c r="BT27" i="8" a="1"/>
  <c r="BT27" i="8" s="1"/>
  <c r="BV27" i="8" a="1"/>
  <c r="BV27" i="8" s="1"/>
  <c r="BX27" i="8" a="1"/>
  <c r="BX27" i="8" s="1"/>
  <c r="BZ27" i="8" a="1"/>
  <c r="BZ27" i="8" s="1"/>
  <c r="CB27" i="8" a="1"/>
  <c r="CB27" i="8" s="1"/>
  <c r="CD27" i="8" a="1"/>
  <c r="CD27" i="8" s="1"/>
  <c r="CF27" i="8" a="1"/>
  <c r="CF27" i="8" s="1"/>
  <c r="CH27" i="8" a="1"/>
  <c r="CH27" i="8" s="1"/>
  <c r="AL28" i="8" a="1"/>
  <c r="AL28" i="8" s="1"/>
  <c r="AN28" i="8" a="1"/>
  <c r="AN28" i="8" s="1"/>
  <c r="AP28" i="8" a="1"/>
  <c r="AP28" i="8" s="1"/>
  <c r="AR28" i="8" a="1"/>
  <c r="AR28" i="8" s="1"/>
  <c r="AT28" i="8" a="1"/>
  <c r="AT28" i="8" s="1"/>
  <c r="AV28" i="8" a="1"/>
  <c r="AV28" i="8" s="1"/>
  <c r="AX28" i="8" a="1"/>
  <c r="AX28" i="8" s="1"/>
  <c r="AZ28" i="8" a="1"/>
  <c r="AZ28" i="8" s="1"/>
  <c r="BB28" i="8" a="1"/>
  <c r="BB28" i="8" s="1"/>
  <c r="BD28" i="8" a="1"/>
  <c r="BD28" i="8" s="1"/>
  <c r="BF28" i="8" a="1"/>
  <c r="BF28" i="8" s="1"/>
  <c r="BH28" i="8" a="1"/>
  <c r="BH28" i="8" s="1"/>
  <c r="BJ28" i="8" a="1"/>
  <c r="BJ28" i="8" s="1"/>
  <c r="BL28" i="8" a="1"/>
  <c r="BL28" i="8" s="1"/>
  <c r="BN28" i="8" a="1"/>
  <c r="BN28" i="8" s="1"/>
  <c r="BP28" i="8" a="1"/>
  <c r="BP28" i="8" s="1"/>
  <c r="BR28" i="8" a="1"/>
  <c r="BR28" i="8" s="1"/>
  <c r="BT28" i="8" a="1"/>
  <c r="BT28" i="8" s="1"/>
  <c r="BV28" i="8" a="1"/>
  <c r="BV28" i="8" s="1"/>
  <c r="BX28" i="8" a="1"/>
  <c r="BX28" i="8" s="1"/>
  <c r="BZ28" i="8" a="1"/>
  <c r="BZ28" i="8" s="1"/>
  <c r="CB28" i="8" a="1"/>
  <c r="CB28" i="8" s="1"/>
  <c r="CD28" i="8" a="1"/>
  <c r="CD28" i="8" s="1"/>
  <c r="CF28" i="8" a="1"/>
  <c r="CF28" i="8" s="1"/>
  <c r="CH28" i="8" a="1"/>
  <c r="CH28" i="8" s="1"/>
  <c r="AL29" i="8" a="1"/>
  <c r="AL29" i="8" s="1"/>
  <c r="AN29" i="8" a="1"/>
  <c r="AN29" i="8" s="1"/>
  <c r="AP29" i="8" a="1"/>
  <c r="AP29" i="8" s="1"/>
  <c r="AR29" i="8" a="1"/>
  <c r="AR29" i="8" s="1"/>
  <c r="AT29" i="8" a="1"/>
  <c r="AT29" i="8" s="1"/>
  <c r="AV29" i="8" a="1"/>
  <c r="AV29" i="8" s="1"/>
  <c r="AX29" i="8" a="1"/>
  <c r="AX29" i="8" s="1"/>
  <c r="AZ29" i="8" a="1"/>
  <c r="AZ29" i="8" s="1"/>
  <c r="BB29" i="8" a="1"/>
  <c r="BB29" i="8" s="1"/>
  <c r="BD29" i="8" a="1"/>
  <c r="BD29" i="8" s="1"/>
  <c r="BF29" i="8" a="1"/>
  <c r="BF29" i="8" s="1"/>
  <c r="BH29" i="8" a="1"/>
  <c r="BH29" i="8" s="1"/>
  <c r="BJ29" i="8" a="1"/>
  <c r="BJ29" i="8" s="1"/>
  <c r="BL29" i="8" a="1"/>
  <c r="BL29" i="8" s="1"/>
  <c r="BN29" i="8" a="1"/>
  <c r="BN29" i="8" s="1"/>
  <c r="BP29" i="8" a="1"/>
  <c r="BP29" i="8" s="1"/>
  <c r="BR29" i="8" a="1"/>
  <c r="BR29" i="8" s="1"/>
  <c r="BT29" i="8" a="1"/>
  <c r="BT29" i="8" s="1"/>
  <c r="BV29" i="8" a="1"/>
  <c r="BV29" i="8" s="1"/>
  <c r="BX29" i="8" a="1"/>
  <c r="BX29" i="8" s="1"/>
  <c r="BZ29" i="8" a="1"/>
  <c r="BZ29" i="8" s="1"/>
  <c r="CB29" i="8" a="1"/>
  <c r="CB29" i="8" s="1"/>
  <c r="CD29" i="8" a="1"/>
  <c r="CD29" i="8" s="1"/>
  <c r="CF29" i="8" a="1"/>
  <c r="CF29" i="8" s="1"/>
  <c r="CH29" i="8" a="1"/>
  <c r="CH29" i="8" s="1"/>
  <c r="AL30" i="8" a="1"/>
  <c r="AL30" i="8" s="1"/>
  <c r="AN30" i="8" a="1"/>
  <c r="AN30" i="8" s="1"/>
  <c r="AP30" i="8" a="1"/>
  <c r="AP30" i="8" s="1"/>
  <c r="AR30" i="8" a="1"/>
  <c r="AR30" i="8" s="1"/>
  <c r="AT30" i="8" a="1"/>
  <c r="AT30" i="8" s="1"/>
  <c r="AV30" i="8" a="1"/>
  <c r="AV30" i="8" s="1"/>
  <c r="AX30" i="8" a="1"/>
  <c r="AX30" i="8" s="1"/>
  <c r="AZ30" i="8" a="1"/>
  <c r="AZ30" i="8" s="1"/>
  <c r="BB30" i="8" a="1"/>
  <c r="BB30" i="8" s="1"/>
  <c r="BD30" i="8" a="1"/>
  <c r="BD30" i="8" s="1"/>
  <c r="BF30" i="8" a="1"/>
  <c r="BF30" i="8" s="1"/>
  <c r="BH30" i="8" a="1"/>
  <c r="BH30" i="8" s="1"/>
  <c r="BJ30" i="8" a="1"/>
  <c r="BJ30" i="8" s="1"/>
  <c r="BL30" i="8" a="1"/>
  <c r="BL30" i="8" s="1"/>
  <c r="BN30" i="8" a="1"/>
  <c r="BN30" i="8" s="1"/>
  <c r="BP30" i="8" a="1"/>
  <c r="BP30" i="8" s="1"/>
  <c r="BR30" i="8" a="1"/>
  <c r="BR30" i="8" s="1"/>
  <c r="BT30" i="8" a="1"/>
  <c r="BT30" i="8" s="1"/>
  <c r="BV30" i="8" a="1"/>
  <c r="BV30" i="8" s="1"/>
  <c r="BX30" i="8" a="1"/>
  <c r="BX30" i="8" s="1"/>
  <c r="BZ30" i="8" a="1"/>
  <c r="BZ30" i="8" s="1"/>
  <c r="CB30" i="8" a="1"/>
  <c r="CB30" i="8" s="1"/>
  <c r="CD30" i="8" a="1"/>
  <c r="CD30" i="8" s="1"/>
  <c r="CF30" i="8" a="1"/>
  <c r="CF30" i="8" s="1"/>
  <c r="CH30" i="8" a="1"/>
  <c r="CH30" i="8" s="1"/>
  <c r="AL31" i="8" a="1"/>
  <c r="AL31" i="8" s="1"/>
  <c r="AN31" i="8" a="1"/>
  <c r="AN31" i="8" s="1"/>
  <c r="AP31" i="8" a="1"/>
  <c r="AP31" i="8" s="1"/>
  <c r="AR31" i="8" a="1"/>
  <c r="AR31" i="8" s="1"/>
  <c r="AT31" i="8" a="1"/>
  <c r="AT31" i="8" s="1"/>
  <c r="AV31" i="8" a="1"/>
  <c r="AV31" i="8" s="1"/>
  <c r="AX31" i="8" a="1"/>
  <c r="AX31" i="8" s="1"/>
  <c r="AZ31" i="8" a="1"/>
  <c r="AZ31" i="8" s="1"/>
  <c r="BB31" i="8" a="1"/>
  <c r="BB31" i="8" s="1"/>
  <c r="BD31" i="8" a="1"/>
  <c r="BD31" i="8" s="1"/>
  <c r="BF31" i="8" a="1"/>
  <c r="BF31" i="8" s="1"/>
  <c r="BH31" i="8" a="1"/>
  <c r="BH31" i="8" s="1"/>
  <c r="BJ31" i="8" a="1"/>
  <c r="BJ31" i="8" s="1"/>
  <c r="BL31" i="8" a="1"/>
  <c r="BL31" i="8" s="1"/>
  <c r="BN31" i="8" a="1"/>
  <c r="BN31" i="8" s="1"/>
  <c r="BP31" i="8" a="1"/>
  <c r="BP31" i="8" s="1"/>
  <c r="BR31" i="8" a="1"/>
  <c r="BR31" i="8" s="1"/>
  <c r="BT31" i="8" a="1"/>
  <c r="BT31" i="8" s="1"/>
  <c r="BV31" i="8" a="1"/>
  <c r="BV31" i="8" s="1"/>
  <c r="BX31" i="8" a="1"/>
  <c r="BX31" i="8" s="1"/>
  <c r="BZ31" i="8" a="1"/>
  <c r="BZ31" i="8" s="1"/>
  <c r="CB31" i="8" a="1"/>
  <c r="CB31" i="8" s="1"/>
  <c r="CD31" i="8" a="1"/>
  <c r="CD31" i="8" s="1"/>
  <c r="CF31" i="8" a="1"/>
  <c r="CF31" i="8" s="1"/>
  <c r="CH31" i="8" a="1"/>
  <c r="CH31" i="8" s="1"/>
  <c r="AL32" i="8" a="1"/>
  <c r="AL32" i="8" s="1"/>
  <c r="AN32" i="8" a="1"/>
  <c r="AN32" i="8" s="1"/>
  <c r="AP32" i="8" a="1"/>
  <c r="AP32" i="8" s="1"/>
  <c r="AR32" i="8" a="1"/>
  <c r="AR32" i="8" s="1"/>
  <c r="AT32" i="8" a="1"/>
  <c r="AT32" i="8" s="1"/>
  <c r="AV32" i="8" a="1"/>
  <c r="AV32" i="8" s="1"/>
  <c r="AX32" i="8" a="1"/>
  <c r="AX32" i="8" s="1"/>
  <c r="AZ32" i="8" a="1"/>
  <c r="AZ32" i="8" s="1"/>
  <c r="BB32" i="8" a="1"/>
  <c r="BB32" i="8" s="1"/>
  <c r="BD32" i="8" a="1"/>
  <c r="BD32" i="8" s="1"/>
  <c r="BF32" i="8" a="1"/>
  <c r="BF32" i="8" s="1"/>
  <c r="BH32" i="8" a="1"/>
  <c r="BH32" i="8" s="1"/>
  <c r="BJ32" i="8" a="1"/>
  <c r="BJ32" i="8" s="1"/>
  <c r="BL32" i="8" a="1"/>
  <c r="BL32" i="8" s="1"/>
  <c r="BN32" i="8" a="1"/>
  <c r="BN32" i="8" s="1"/>
  <c r="BP32" i="8" a="1"/>
  <c r="BP32" i="8" s="1"/>
  <c r="BR32" i="8" a="1"/>
  <c r="BR32" i="8" s="1"/>
  <c r="BT32" i="8" a="1"/>
  <c r="BT32" i="8" s="1"/>
  <c r="BV32" i="8" a="1"/>
  <c r="BV32" i="8" s="1"/>
  <c r="BX32" i="8" a="1"/>
  <c r="BX32" i="8" s="1"/>
  <c r="BZ32" i="8" a="1"/>
  <c r="BZ32" i="8" s="1"/>
  <c r="CB32" i="8" a="1"/>
  <c r="CB32" i="8" s="1"/>
  <c r="CD32" i="8" a="1"/>
  <c r="CD32" i="8" s="1"/>
  <c r="CF32" i="8" a="1"/>
  <c r="CF32" i="8" s="1"/>
  <c r="CH32" i="8" a="1"/>
  <c r="CH32" i="8" s="1"/>
  <c r="AL33" i="8" a="1"/>
  <c r="AL33" i="8" s="1"/>
  <c r="AN33" i="8" a="1"/>
  <c r="AN33" i="8" s="1"/>
  <c r="AP33" i="8" a="1"/>
  <c r="AP33" i="8" s="1"/>
  <c r="AR33" i="8" a="1"/>
  <c r="AR33" i="8" s="1"/>
  <c r="AT33" i="8" a="1"/>
  <c r="AT33" i="8" s="1"/>
  <c r="AV33" i="8" a="1"/>
  <c r="AV33" i="8" s="1"/>
  <c r="AX33" i="8" a="1"/>
  <c r="AX33" i="8" s="1"/>
  <c r="AZ33" i="8" a="1"/>
  <c r="AZ33" i="8" s="1"/>
  <c r="BB33" i="8" a="1"/>
  <c r="BB33" i="8" s="1"/>
  <c r="BD33" i="8" a="1"/>
  <c r="BD33" i="8" s="1"/>
  <c r="BF33" i="8" a="1"/>
  <c r="BF33" i="8" s="1"/>
  <c r="BH33" i="8" a="1"/>
  <c r="BH33" i="8" s="1"/>
  <c r="BJ33" i="8" a="1"/>
  <c r="BJ33" i="8" s="1"/>
  <c r="BL33" i="8" a="1"/>
  <c r="BL33" i="8" s="1"/>
  <c r="BN33" i="8" a="1"/>
  <c r="BN33" i="8" s="1"/>
  <c r="BP33" i="8" a="1"/>
  <c r="BP33" i="8" s="1"/>
  <c r="BR33" i="8" a="1"/>
  <c r="BR33" i="8" s="1"/>
  <c r="BT33" i="8" a="1"/>
  <c r="BT33" i="8" s="1"/>
  <c r="BV33" i="8" a="1"/>
  <c r="BV33" i="8" s="1"/>
  <c r="BX33" i="8" a="1"/>
  <c r="BX33" i="8" s="1"/>
  <c r="BZ33" i="8" a="1"/>
  <c r="BZ33" i="8" s="1"/>
  <c r="CB33" i="8" a="1"/>
  <c r="CB33" i="8" s="1"/>
  <c r="CD33" i="8" a="1"/>
  <c r="CD33" i="8" s="1"/>
  <c r="CF33" i="8" a="1"/>
  <c r="CF33" i="8" s="1"/>
  <c r="CH33" i="8" a="1"/>
  <c r="CH33" i="8" s="1"/>
  <c r="AL34" i="8" a="1"/>
  <c r="AL34" i="8" s="1"/>
  <c r="AN34" i="8" a="1"/>
  <c r="AN34" i="8" s="1"/>
  <c r="AP34" i="8" a="1"/>
  <c r="AP34" i="8" s="1"/>
  <c r="AR34" i="8" a="1"/>
  <c r="AR34" i="8" s="1"/>
  <c r="AT34" i="8" a="1"/>
  <c r="AT34" i="8" s="1"/>
  <c r="AV34" i="8" a="1"/>
  <c r="AV34" i="8" s="1"/>
  <c r="AX34" i="8" a="1"/>
  <c r="AX34" i="8" s="1"/>
  <c r="AZ34" i="8" a="1"/>
  <c r="AZ34" i="8" s="1"/>
  <c r="BB34" i="8" a="1"/>
  <c r="BB34" i="8" s="1"/>
  <c r="BD34" i="8" a="1"/>
  <c r="BD34" i="8" s="1"/>
  <c r="BF34" i="8" a="1"/>
  <c r="BF34" i="8" s="1"/>
  <c r="BH34" i="8" a="1"/>
  <c r="BH34" i="8" s="1"/>
  <c r="BJ34" i="8" a="1"/>
  <c r="BJ34" i="8" s="1"/>
  <c r="BL34" i="8" a="1"/>
  <c r="BL34" i="8" s="1"/>
  <c r="BN34" i="8" a="1"/>
  <c r="BN34" i="8" s="1"/>
  <c r="BP34" i="8" a="1"/>
  <c r="BP34" i="8" s="1"/>
  <c r="BR34" i="8" a="1"/>
  <c r="BR34" i="8" s="1"/>
  <c r="BT34" i="8" a="1"/>
  <c r="BT34" i="8" s="1"/>
  <c r="BV34" i="8" a="1"/>
  <c r="BV34" i="8" s="1"/>
  <c r="BX34" i="8" a="1"/>
  <c r="BX34" i="8" s="1"/>
  <c r="BZ34" i="8" a="1"/>
  <c r="BZ34" i="8" s="1"/>
  <c r="CB34" i="8" a="1"/>
  <c r="CB34" i="8" s="1"/>
  <c r="CD34" i="8" a="1"/>
  <c r="CD34" i="8" s="1"/>
  <c r="CF34" i="8" a="1"/>
  <c r="CF34" i="8" s="1"/>
  <c r="CH34" i="8" a="1"/>
  <c r="CH34" i="8" s="1"/>
  <c r="AL35" i="8" a="1"/>
  <c r="AL35" i="8" s="1"/>
  <c r="AN35" i="8" a="1"/>
  <c r="AN35" i="8" s="1"/>
  <c r="AP35" i="8" a="1"/>
  <c r="AP35" i="8" s="1"/>
  <c r="AR35" i="8" a="1"/>
  <c r="AR35" i="8" s="1"/>
  <c r="AT35" i="8" a="1"/>
  <c r="AT35" i="8" s="1"/>
  <c r="AV35" i="8" a="1"/>
  <c r="AV35" i="8" s="1"/>
  <c r="AX35" i="8" a="1"/>
  <c r="AX35" i="8" s="1"/>
  <c r="AZ35" i="8" a="1"/>
  <c r="AZ35" i="8" s="1"/>
  <c r="BB35" i="8" a="1"/>
  <c r="BB35" i="8" s="1"/>
  <c r="BD35" i="8" a="1"/>
  <c r="BD35" i="8" s="1"/>
  <c r="BF35" i="8" a="1"/>
  <c r="BF35" i="8" s="1"/>
  <c r="BH35" i="8" a="1"/>
  <c r="BH35" i="8" s="1"/>
  <c r="BJ35" i="8" a="1"/>
  <c r="BJ35" i="8" s="1"/>
  <c r="BL35" i="8" a="1"/>
  <c r="BL35" i="8" s="1"/>
  <c r="BN35" i="8" a="1"/>
  <c r="BN35" i="8" s="1"/>
  <c r="BP35" i="8" a="1"/>
  <c r="BP35" i="8" s="1"/>
  <c r="BR35" i="8" a="1"/>
  <c r="BR35" i="8" s="1"/>
  <c r="BT35" i="8" a="1"/>
  <c r="BT35" i="8" s="1"/>
  <c r="BV35" i="8" a="1"/>
  <c r="BV35" i="8" s="1"/>
  <c r="BX35" i="8" a="1"/>
  <c r="BX35" i="8" s="1"/>
  <c r="BZ35" i="8" a="1"/>
  <c r="BZ35" i="8" s="1"/>
  <c r="CB35" i="8" a="1"/>
  <c r="CB35" i="8" s="1"/>
  <c r="CD35" i="8" a="1"/>
  <c r="CD35" i="8" s="1"/>
  <c r="CF35" i="8" a="1"/>
  <c r="CF35" i="8" s="1"/>
  <c r="CH35" i="8" a="1"/>
  <c r="CH35" i="8" s="1"/>
  <c r="AL36" i="8" a="1"/>
  <c r="AL36" i="8" s="1"/>
  <c r="AN36" i="8" a="1"/>
  <c r="AN36" i="8" s="1"/>
  <c r="AP36" i="8" a="1"/>
  <c r="AP36" i="8" s="1"/>
  <c r="AR36" i="8" a="1"/>
  <c r="AR36" i="8" s="1"/>
  <c r="AT36" i="8" a="1"/>
  <c r="AT36" i="8" s="1"/>
  <c r="AV36" i="8" a="1"/>
  <c r="AV36" i="8" s="1"/>
  <c r="AX36" i="8" a="1"/>
  <c r="AX36" i="8" s="1"/>
  <c r="AZ36" i="8" a="1"/>
  <c r="AZ36" i="8" s="1"/>
  <c r="BB36" i="8" a="1"/>
  <c r="BB36" i="8" s="1"/>
  <c r="BD36" i="8" a="1"/>
  <c r="BD36" i="8" s="1"/>
  <c r="BF36" i="8" a="1"/>
  <c r="BF36" i="8" s="1"/>
  <c r="BH36" i="8" a="1"/>
  <c r="BH36" i="8" s="1"/>
  <c r="BJ36" i="8" a="1"/>
  <c r="BJ36" i="8" s="1"/>
  <c r="BL36" i="8" a="1"/>
  <c r="BL36" i="8" s="1"/>
  <c r="BN36" i="8" a="1"/>
  <c r="BN36" i="8" s="1"/>
  <c r="BP36" i="8" a="1"/>
  <c r="BP36" i="8" s="1"/>
  <c r="BR36" i="8" a="1"/>
  <c r="BR36" i="8" s="1"/>
  <c r="BT36" i="8" a="1"/>
  <c r="BT36" i="8" s="1"/>
  <c r="BV36" i="8" a="1"/>
  <c r="BV36" i="8" s="1"/>
  <c r="BX36" i="8" a="1"/>
  <c r="BX36" i="8" s="1"/>
  <c r="BZ36" i="8" a="1"/>
  <c r="BZ36" i="8" s="1"/>
  <c r="CB36" i="8" a="1"/>
  <c r="CB36" i="8" s="1"/>
  <c r="CD36" i="8" a="1"/>
  <c r="CD36" i="8" s="1"/>
  <c r="CF36" i="8" a="1"/>
  <c r="CF36" i="8" s="1"/>
  <c r="CH36" i="8" a="1"/>
  <c r="CH36" i="8" s="1"/>
  <c r="AL37" i="8" a="1"/>
  <c r="AL37" i="8" s="1"/>
  <c r="AN37" i="8" a="1"/>
  <c r="AN37" i="8" s="1"/>
  <c r="AP37" i="8" a="1"/>
  <c r="AP37" i="8" s="1"/>
  <c r="AR37" i="8" a="1"/>
  <c r="AR37" i="8" s="1"/>
  <c r="AT37" i="8" a="1"/>
  <c r="AT37" i="8" s="1"/>
  <c r="AV37" i="8" a="1"/>
  <c r="AV37" i="8" s="1"/>
  <c r="AX37" i="8" a="1"/>
  <c r="AX37" i="8" s="1"/>
  <c r="AZ37" i="8" a="1"/>
  <c r="AZ37" i="8" s="1"/>
  <c r="BB37" i="8" a="1"/>
  <c r="BB37" i="8" s="1"/>
  <c r="BD37" i="8" a="1"/>
  <c r="BD37" i="8" s="1"/>
  <c r="BF37" i="8" a="1"/>
  <c r="BF37" i="8" s="1"/>
  <c r="BH37" i="8" a="1"/>
  <c r="BH37" i="8" s="1"/>
  <c r="BJ37" i="8" a="1"/>
  <c r="BJ37" i="8" s="1"/>
  <c r="BL37" i="8" a="1"/>
  <c r="BL37" i="8" s="1"/>
  <c r="BN37" i="8" a="1"/>
  <c r="BN37" i="8" s="1"/>
  <c r="BP37" i="8" a="1"/>
  <c r="BP37" i="8" s="1"/>
  <c r="BR37" i="8" a="1"/>
  <c r="BR37" i="8" s="1"/>
  <c r="BT37" i="8" a="1"/>
  <c r="BT37" i="8" s="1"/>
  <c r="BV37" i="8" a="1"/>
  <c r="BV37" i="8" s="1"/>
  <c r="BX37" i="8" a="1"/>
  <c r="BX37" i="8" s="1"/>
  <c r="BZ37" i="8" a="1"/>
  <c r="BZ37" i="8" s="1"/>
  <c r="CB37" i="8" a="1"/>
  <c r="CB37" i="8" s="1"/>
  <c r="CD37" i="8" a="1"/>
  <c r="CD37" i="8" s="1"/>
  <c r="CF37" i="8" a="1"/>
  <c r="CF37" i="8" s="1"/>
  <c r="CH37" i="8" a="1"/>
  <c r="CH37" i="8" s="1"/>
  <c r="AL38" i="8" a="1"/>
  <c r="AL38" i="8" s="1"/>
  <c r="AN38" i="8" a="1"/>
  <c r="AN38" i="8" s="1"/>
  <c r="AP38" i="8" a="1"/>
  <c r="AP38" i="8" s="1"/>
  <c r="AR38" i="8" a="1"/>
  <c r="AR38" i="8" s="1"/>
  <c r="AT38" i="8" a="1"/>
  <c r="AT38" i="8" s="1"/>
  <c r="AV38" i="8" a="1"/>
  <c r="AV38" i="8" s="1"/>
  <c r="AX38" i="8" a="1"/>
  <c r="AX38" i="8" s="1"/>
  <c r="AZ38" i="8" a="1"/>
  <c r="AZ38" i="8" s="1"/>
  <c r="BB38" i="8" a="1"/>
  <c r="BB38" i="8" s="1"/>
  <c r="BD38" i="8" a="1"/>
  <c r="BD38" i="8" s="1"/>
  <c r="BF38" i="8" a="1"/>
  <c r="BF38" i="8" s="1"/>
  <c r="BH38" i="8" a="1"/>
  <c r="BH38" i="8" s="1"/>
  <c r="BJ38" i="8" a="1"/>
  <c r="BJ38" i="8" s="1"/>
  <c r="BL38" i="8" a="1"/>
  <c r="BL38" i="8" s="1"/>
  <c r="BN38" i="8" a="1"/>
  <c r="BN38" i="8" s="1"/>
  <c r="BP38" i="8" a="1"/>
  <c r="BP38" i="8" s="1"/>
  <c r="BR38" i="8" a="1"/>
  <c r="BR38" i="8" s="1"/>
  <c r="BT38" i="8" a="1"/>
  <c r="BT38" i="8" s="1"/>
  <c r="BV38" i="8" a="1"/>
  <c r="BV38" i="8" s="1"/>
  <c r="BX38" i="8" a="1"/>
  <c r="BX38" i="8" s="1"/>
  <c r="BZ38" i="8" a="1"/>
  <c r="BZ38" i="8" s="1"/>
  <c r="CB38" i="8" a="1"/>
  <c r="CB38" i="8" s="1"/>
  <c r="CD38" i="8" a="1"/>
  <c r="CD38" i="8" s="1"/>
  <c r="CF38" i="8" a="1"/>
  <c r="CF38" i="8" s="1"/>
  <c r="CH38" i="8" a="1"/>
  <c r="CH38" i="8" s="1"/>
  <c r="AL39" i="8" a="1"/>
  <c r="AL39" i="8" s="1"/>
  <c r="AN39" i="8" a="1"/>
  <c r="AN39" i="8" s="1"/>
  <c r="AP39" i="8" a="1"/>
  <c r="AP39" i="8" s="1"/>
  <c r="AR39" i="8" a="1"/>
  <c r="AR39" i="8" s="1"/>
  <c r="AT39" i="8" a="1"/>
  <c r="AT39" i="8" s="1"/>
  <c r="AV39" i="8" a="1"/>
  <c r="AV39" i="8" s="1"/>
  <c r="AX39" i="8" a="1"/>
  <c r="AX39" i="8" s="1"/>
  <c r="AZ39" i="8" a="1"/>
  <c r="AZ39" i="8" s="1"/>
  <c r="BB39" i="8" a="1"/>
  <c r="BB39" i="8" s="1"/>
  <c r="BD39" i="8" a="1"/>
  <c r="BD39" i="8" s="1"/>
  <c r="BF39" i="8" a="1"/>
  <c r="BF39" i="8" s="1"/>
  <c r="BH39" i="8" a="1"/>
  <c r="BH39" i="8" s="1"/>
  <c r="BJ39" i="8" a="1"/>
  <c r="BJ39" i="8" s="1"/>
  <c r="BL39" i="8" a="1"/>
  <c r="BL39" i="8" s="1"/>
  <c r="BN39" i="8" a="1"/>
  <c r="BN39" i="8" s="1"/>
  <c r="BP39" i="8" a="1"/>
  <c r="BP39" i="8" s="1"/>
  <c r="BR39" i="8" a="1"/>
  <c r="BR39" i="8" s="1"/>
  <c r="BT39" i="8" a="1"/>
  <c r="BT39" i="8" s="1"/>
  <c r="BV39" i="8" a="1"/>
  <c r="BV39" i="8" s="1"/>
  <c r="BX39" i="8" a="1"/>
  <c r="BX39" i="8" s="1"/>
  <c r="BZ39" i="8" a="1"/>
  <c r="BZ39" i="8" s="1"/>
  <c r="CB39" i="8" a="1"/>
  <c r="CB39" i="8" s="1"/>
  <c r="CD39" i="8" a="1"/>
  <c r="CD39" i="8" s="1"/>
  <c r="CF39" i="8" a="1"/>
  <c r="CF39" i="8" s="1"/>
  <c r="CH39" i="8" a="1"/>
  <c r="CH39" i="8" s="1"/>
  <c r="AL40" i="8" a="1"/>
  <c r="AL40" i="8" s="1"/>
  <c r="AN40" i="8" a="1"/>
  <c r="AN40" i="8" s="1"/>
  <c r="AP40" i="8" a="1"/>
  <c r="AP40" i="8" s="1"/>
  <c r="AR40" i="8" a="1"/>
  <c r="AR40" i="8" s="1"/>
  <c r="AT40" i="8" a="1"/>
  <c r="AT40" i="8" s="1"/>
  <c r="AV40" i="8" a="1"/>
  <c r="AV40" i="8" s="1"/>
  <c r="AX40" i="8" a="1"/>
  <c r="AX40" i="8" s="1"/>
  <c r="AZ40" i="8" a="1"/>
  <c r="AZ40" i="8" s="1"/>
  <c r="BB40" i="8" a="1"/>
  <c r="BB40" i="8" s="1"/>
  <c r="BD40" i="8" a="1"/>
  <c r="BD40" i="8" s="1"/>
  <c r="BF40" i="8" a="1"/>
  <c r="BF40" i="8" s="1"/>
  <c r="BH40" i="8" a="1"/>
  <c r="BH40" i="8" s="1"/>
  <c r="BJ40" i="8" a="1"/>
  <c r="BJ40" i="8" s="1"/>
  <c r="BL40" i="8" a="1"/>
  <c r="BL40" i="8" s="1"/>
  <c r="BN40" i="8" a="1"/>
  <c r="BN40" i="8" s="1"/>
  <c r="BP40" i="8" a="1"/>
  <c r="BP40" i="8" s="1"/>
  <c r="BR40" i="8" a="1"/>
  <c r="BR40" i="8" s="1"/>
  <c r="BT40" i="8" a="1"/>
  <c r="BT40" i="8" s="1"/>
  <c r="BV40" i="8" a="1"/>
  <c r="BV40" i="8" s="1"/>
  <c r="BX40" i="8" a="1"/>
  <c r="BX40" i="8" s="1"/>
  <c r="BZ40" i="8" a="1"/>
  <c r="BZ40" i="8" s="1"/>
  <c r="CB40" i="8" a="1"/>
  <c r="CB40" i="8" s="1"/>
  <c r="CD40" i="8" a="1"/>
  <c r="CD40" i="8" s="1"/>
  <c r="CF40" i="8" a="1"/>
  <c r="CF40" i="8" s="1"/>
  <c r="CH40" i="8" a="1"/>
  <c r="CH40" i="8" s="1"/>
  <c r="AL41" i="8" a="1"/>
  <c r="AL41" i="8" s="1"/>
  <c r="AN41" i="8" a="1"/>
  <c r="AN41" i="8" s="1"/>
  <c r="AP41" i="8" a="1"/>
  <c r="AP41" i="8" s="1"/>
  <c r="AR41" i="8" a="1"/>
  <c r="AR41" i="8" s="1"/>
  <c r="AT41" i="8" a="1"/>
  <c r="AT41" i="8" s="1"/>
  <c r="AV41" i="8" a="1"/>
  <c r="AV41" i="8" s="1"/>
  <c r="AX41" i="8" a="1"/>
  <c r="AX41" i="8" s="1"/>
  <c r="AZ41" i="8" a="1"/>
  <c r="AZ41" i="8" s="1"/>
  <c r="BB41" i="8" a="1"/>
  <c r="BB41" i="8" s="1"/>
  <c r="BD41" i="8" a="1"/>
  <c r="BD41" i="8" s="1"/>
  <c r="BF41" i="8" a="1"/>
  <c r="BF41" i="8" s="1"/>
  <c r="BH41" i="8" a="1"/>
  <c r="BH41" i="8" s="1"/>
  <c r="BJ41" i="8" a="1"/>
  <c r="BJ41" i="8" s="1"/>
  <c r="BL41" i="8" a="1"/>
  <c r="BL41" i="8" s="1"/>
  <c r="BN41" i="8" a="1"/>
  <c r="BN41" i="8" s="1"/>
  <c r="BP41" i="8" a="1"/>
  <c r="BP41" i="8" s="1"/>
  <c r="BR41" i="8" a="1"/>
  <c r="BR41" i="8" s="1"/>
  <c r="BT41" i="8" a="1"/>
  <c r="BT41" i="8" s="1"/>
  <c r="BV41" i="8" a="1"/>
  <c r="BV41" i="8" s="1"/>
  <c r="BX41" i="8" a="1"/>
  <c r="BX41" i="8" s="1"/>
  <c r="BZ41" i="8" a="1"/>
  <c r="BZ41" i="8" s="1"/>
  <c r="CB41" i="8" a="1"/>
  <c r="CB41" i="8" s="1"/>
  <c r="CD41" i="8" a="1"/>
  <c r="CD41" i="8" s="1"/>
  <c r="CF41" i="8" a="1"/>
  <c r="CF41" i="8" s="1"/>
  <c r="CH41" i="8" a="1"/>
  <c r="CH41" i="8" s="1"/>
  <c r="AL42" i="8" a="1"/>
  <c r="AL42" i="8" s="1"/>
  <c r="AN42" i="8" a="1"/>
  <c r="AN42" i="8" s="1"/>
  <c r="AP42" i="8" a="1"/>
  <c r="AP42" i="8" s="1"/>
  <c r="AR42" i="8" a="1"/>
  <c r="AR42" i="8" s="1"/>
  <c r="AT42" i="8" a="1"/>
  <c r="AT42" i="8" s="1"/>
  <c r="AV42" i="8" a="1"/>
  <c r="AV42" i="8" s="1"/>
  <c r="AX42" i="8" a="1"/>
  <c r="AX42" i="8" s="1"/>
  <c r="AZ42" i="8" a="1"/>
  <c r="AZ42" i="8" s="1"/>
  <c r="BB42" i="8" a="1"/>
  <c r="BB42" i="8" s="1"/>
  <c r="BD42" i="8" a="1"/>
  <c r="BD42" i="8" s="1"/>
  <c r="BF42" i="8" a="1"/>
  <c r="BF42" i="8" s="1"/>
  <c r="BH42" i="8" a="1"/>
  <c r="BH42" i="8" s="1"/>
  <c r="BJ42" i="8" a="1"/>
  <c r="BJ42" i="8" s="1"/>
  <c r="BL42" i="8" a="1"/>
  <c r="BL42" i="8" s="1"/>
  <c r="BN42" i="8" a="1"/>
  <c r="BN42" i="8" s="1"/>
  <c r="BP42" i="8" a="1"/>
  <c r="BP42" i="8" s="1"/>
  <c r="BR42" i="8" a="1"/>
  <c r="BR42" i="8" s="1"/>
  <c r="BT42" i="8" a="1"/>
  <c r="BT42" i="8" s="1"/>
  <c r="BV42" i="8" a="1"/>
  <c r="BV42" i="8" s="1"/>
  <c r="BX42" i="8" a="1"/>
  <c r="BX42" i="8" s="1"/>
  <c r="BZ42" i="8" a="1"/>
  <c r="BZ42" i="8" s="1"/>
  <c r="CB42" i="8" a="1"/>
  <c r="CB42" i="8" s="1"/>
  <c r="CD42" i="8" a="1"/>
  <c r="CD42" i="8" s="1"/>
  <c r="CF42" i="8" a="1"/>
  <c r="CF42" i="8" s="1"/>
  <c r="CH42" i="8" a="1"/>
  <c r="CH42" i="8" s="1"/>
  <c r="AL43" i="8" a="1"/>
  <c r="AL43" i="8" s="1"/>
  <c r="AN43" i="8" a="1"/>
  <c r="AN43" i="8" s="1"/>
  <c r="AP43" i="8" a="1"/>
  <c r="AP43" i="8" s="1"/>
  <c r="AR43" i="8" a="1"/>
  <c r="AR43" i="8" s="1"/>
  <c r="AT43" i="8" a="1"/>
  <c r="AT43" i="8" s="1"/>
  <c r="AV43" i="8" a="1"/>
  <c r="AV43" i="8" s="1"/>
  <c r="AX43" i="8" a="1"/>
  <c r="AX43" i="8" s="1"/>
  <c r="AZ43" i="8" a="1"/>
  <c r="AZ43" i="8" s="1"/>
  <c r="BB43" i="8" a="1"/>
  <c r="BB43" i="8" s="1"/>
  <c r="BD43" i="8" a="1"/>
  <c r="BD43" i="8" s="1"/>
  <c r="BF43" i="8" a="1"/>
  <c r="BF43" i="8" s="1"/>
  <c r="BH43" i="8" a="1"/>
  <c r="BH43" i="8" s="1"/>
  <c r="BJ43" i="8" a="1"/>
  <c r="BJ43" i="8" s="1"/>
  <c r="BL43" i="8" a="1"/>
  <c r="BL43" i="8" s="1"/>
  <c r="BN43" i="8" a="1"/>
  <c r="BN43" i="8" s="1"/>
  <c r="BP43" i="8" a="1"/>
  <c r="BP43" i="8" s="1"/>
  <c r="BR43" i="8" a="1"/>
  <c r="BR43" i="8" s="1"/>
  <c r="BT43" i="8" a="1"/>
  <c r="BT43" i="8" s="1"/>
  <c r="BV43" i="8" a="1"/>
  <c r="BV43" i="8" s="1"/>
  <c r="BX43" i="8" a="1"/>
  <c r="BX43" i="8" s="1"/>
  <c r="BZ43" i="8" a="1"/>
  <c r="BZ43" i="8" s="1"/>
  <c r="CB43" i="8" a="1"/>
  <c r="CB43" i="8" s="1"/>
  <c r="CD43" i="8" a="1"/>
  <c r="CD43" i="8" s="1"/>
  <c r="CF43" i="8" a="1"/>
  <c r="CF43" i="8" s="1"/>
  <c r="CH43" i="8" a="1"/>
  <c r="CH43" i="8" s="1"/>
  <c r="AL44" i="8" a="1"/>
  <c r="AL44" i="8" s="1"/>
  <c r="AN44" i="8" a="1"/>
  <c r="AN44" i="8" s="1"/>
  <c r="AP44" i="8" a="1"/>
  <c r="AP44" i="8" s="1"/>
  <c r="AR44" i="8" a="1"/>
  <c r="AR44" i="8" s="1"/>
  <c r="AT44" i="8" a="1"/>
  <c r="AT44" i="8" s="1"/>
  <c r="AV44" i="8" a="1"/>
  <c r="AV44" i="8" s="1"/>
  <c r="AX44" i="8" a="1"/>
  <c r="AX44" i="8" s="1"/>
  <c r="AZ44" i="8" a="1"/>
  <c r="AZ44" i="8" s="1"/>
  <c r="BB44" i="8" a="1"/>
  <c r="BB44" i="8" s="1"/>
  <c r="BD44" i="8" a="1"/>
  <c r="BD44" i="8" s="1"/>
  <c r="BF44" i="8" a="1"/>
  <c r="BF44" i="8" s="1"/>
  <c r="BH44" i="8" a="1"/>
  <c r="BH44" i="8" s="1"/>
  <c r="BJ44" i="8" a="1"/>
  <c r="BJ44" i="8" s="1"/>
  <c r="BL44" i="8" a="1"/>
  <c r="BL44" i="8" s="1"/>
  <c r="BN44" i="8" a="1"/>
  <c r="BN44" i="8" s="1"/>
  <c r="BP44" i="8" a="1"/>
  <c r="BP44" i="8" s="1"/>
  <c r="BR44" i="8" a="1"/>
  <c r="BR44" i="8" s="1"/>
  <c r="BT44" i="8" a="1"/>
  <c r="BT44" i="8" s="1"/>
  <c r="BV44" i="8" a="1"/>
  <c r="BV44" i="8" s="1"/>
  <c r="BX44" i="8" a="1"/>
  <c r="BX44" i="8" s="1"/>
  <c r="BZ44" i="8" a="1"/>
  <c r="BZ44" i="8" s="1"/>
  <c r="CB44" i="8" a="1"/>
  <c r="CB44" i="8" s="1"/>
  <c r="CD44" i="8" a="1"/>
  <c r="CD44" i="8" s="1"/>
  <c r="CF44" i="8" a="1"/>
  <c r="CF44" i="8" s="1"/>
  <c r="CH44" i="8" a="1"/>
  <c r="CH44" i="8" s="1"/>
  <c r="AL45" i="8" a="1"/>
  <c r="AL45" i="8" s="1"/>
  <c r="AN45" i="8" a="1"/>
  <c r="AN45" i="8" s="1"/>
  <c r="AP45" i="8" a="1"/>
  <c r="AP45" i="8" s="1"/>
  <c r="AR45" i="8" a="1"/>
  <c r="AR45" i="8" s="1"/>
  <c r="AT45" i="8" a="1"/>
  <c r="AT45" i="8" s="1"/>
  <c r="AV45" i="8" a="1"/>
  <c r="AV45" i="8" s="1"/>
  <c r="AX45" i="8" a="1"/>
  <c r="AX45" i="8" s="1"/>
  <c r="AZ45" i="8" a="1"/>
  <c r="AZ45" i="8" s="1"/>
  <c r="BB45" i="8" a="1"/>
  <c r="BB45" i="8" s="1"/>
  <c r="BD45" i="8" a="1"/>
  <c r="BD45" i="8" s="1"/>
  <c r="BF45" i="8" a="1"/>
  <c r="BF45" i="8" s="1"/>
  <c r="BH45" i="8" a="1"/>
  <c r="BH45" i="8" s="1"/>
  <c r="BJ45" i="8" a="1"/>
  <c r="BJ45" i="8" s="1"/>
  <c r="BL45" i="8" a="1"/>
  <c r="BL45" i="8" s="1"/>
  <c r="BN45" i="8" a="1"/>
  <c r="BN45" i="8" s="1"/>
  <c r="BP45" i="8" a="1"/>
  <c r="BP45" i="8" s="1"/>
  <c r="BR45" i="8" a="1"/>
  <c r="BR45" i="8" s="1"/>
  <c r="BT45" i="8" a="1"/>
  <c r="BT45" i="8" s="1"/>
  <c r="BV45" i="8" a="1"/>
  <c r="BV45" i="8" s="1"/>
  <c r="BX45" i="8" a="1"/>
  <c r="BX45" i="8" s="1"/>
  <c r="BZ45" i="8" a="1"/>
  <c r="BZ45" i="8" s="1"/>
  <c r="CB45" i="8" a="1"/>
  <c r="CB45" i="8" s="1"/>
  <c r="CD45" i="8" a="1"/>
  <c r="CD45" i="8" s="1"/>
  <c r="CF45" i="8" a="1"/>
  <c r="CF45" i="8" s="1"/>
  <c r="CH45" i="8" a="1"/>
  <c r="CH45" i="8" s="1"/>
  <c r="AL46" i="8" a="1"/>
  <c r="AL46" i="8" s="1"/>
  <c r="AN46" i="8" a="1"/>
  <c r="AN46" i="8" s="1"/>
  <c r="AP46" i="8" a="1"/>
  <c r="AP46" i="8" s="1"/>
  <c r="AR46" i="8" a="1"/>
  <c r="AR46" i="8" s="1"/>
  <c r="AT46" i="8" a="1"/>
  <c r="AT46" i="8" s="1"/>
  <c r="AV46" i="8" a="1"/>
  <c r="AV46" i="8" s="1"/>
  <c r="AX46" i="8" a="1"/>
  <c r="AX46" i="8" s="1"/>
  <c r="AZ46" i="8" a="1"/>
  <c r="AZ46" i="8" s="1"/>
  <c r="BB46" i="8" a="1"/>
  <c r="BB46" i="8" s="1"/>
  <c r="BD46" i="8" a="1"/>
  <c r="BD46" i="8" s="1"/>
  <c r="BF46" i="8" a="1"/>
  <c r="BF46" i="8" s="1"/>
  <c r="BH46" i="8" a="1"/>
  <c r="BH46" i="8" s="1"/>
  <c r="BJ46" i="8" a="1"/>
  <c r="BJ46" i="8" s="1"/>
  <c r="BL46" i="8" a="1"/>
  <c r="BL46" i="8" s="1"/>
  <c r="BN46" i="8" a="1"/>
  <c r="BN46" i="8" s="1"/>
  <c r="BP46" i="8" a="1"/>
  <c r="BP46" i="8" s="1"/>
  <c r="BR46" i="8" a="1"/>
  <c r="BR46" i="8" s="1"/>
  <c r="BT46" i="8" a="1"/>
  <c r="BT46" i="8" s="1"/>
  <c r="BV46" i="8" a="1"/>
  <c r="BV46" i="8" s="1"/>
  <c r="BX46" i="8" a="1"/>
  <c r="BX46" i="8" s="1"/>
  <c r="BZ46" i="8" a="1"/>
  <c r="BZ46" i="8" s="1"/>
  <c r="CB46" i="8" a="1"/>
  <c r="CB46" i="8" s="1"/>
  <c r="CD46" i="8" a="1"/>
  <c r="CD46" i="8" s="1"/>
  <c r="CF46" i="8" a="1"/>
  <c r="CF46" i="8" s="1"/>
  <c r="CH46" i="8" a="1"/>
  <c r="CH46" i="8" s="1"/>
  <c r="AL47" i="8" a="1"/>
  <c r="AL47" i="8" s="1"/>
  <c r="AN47" i="8" a="1"/>
  <c r="AN47" i="8" s="1"/>
  <c r="AP47" i="8" a="1"/>
  <c r="AP47" i="8" s="1"/>
  <c r="AR47" i="8" a="1"/>
  <c r="AR47" i="8" s="1"/>
  <c r="AT47" i="8" a="1"/>
  <c r="AT47" i="8" s="1"/>
  <c r="AV47" i="8" a="1"/>
  <c r="AV47" i="8" s="1"/>
  <c r="AX47" i="8" a="1"/>
  <c r="AX47" i="8" s="1"/>
  <c r="AZ47" i="8" a="1"/>
  <c r="AZ47" i="8" s="1"/>
  <c r="BB47" i="8" a="1"/>
  <c r="BB47" i="8" s="1"/>
  <c r="BD47" i="8" a="1"/>
  <c r="BD47" i="8" s="1"/>
  <c r="BF47" i="8" a="1"/>
  <c r="BF47" i="8" s="1"/>
  <c r="BH47" i="8" a="1"/>
  <c r="BH47" i="8" s="1"/>
  <c r="BJ47" i="8" a="1"/>
  <c r="BJ47" i="8" s="1"/>
  <c r="BL47" i="8" a="1"/>
  <c r="BL47" i="8" s="1"/>
  <c r="BN47" i="8" a="1"/>
  <c r="BN47" i="8" s="1"/>
  <c r="BP47" i="8" a="1"/>
  <c r="BP47" i="8" s="1"/>
  <c r="BR47" i="8" a="1"/>
  <c r="BR47" i="8" s="1"/>
  <c r="BT47" i="8" a="1"/>
  <c r="BT47" i="8" s="1"/>
  <c r="BV47" i="8" a="1"/>
  <c r="BV47" i="8" s="1"/>
  <c r="BX47" i="8" a="1"/>
  <c r="BX47" i="8" s="1"/>
  <c r="BZ47" i="8" a="1"/>
  <c r="BZ47" i="8" s="1"/>
  <c r="CB47" i="8" a="1"/>
  <c r="CB47" i="8" s="1"/>
  <c r="CD47" i="8" a="1"/>
  <c r="CD47" i="8" s="1"/>
  <c r="CF47" i="8" a="1"/>
  <c r="CF47" i="8" s="1"/>
  <c r="CH47" i="8" a="1"/>
  <c r="CH47" i="8" s="1"/>
  <c r="AL48" i="8" a="1"/>
  <c r="AL48" i="8" s="1"/>
  <c r="AN48" i="8" a="1"/>
  <c r="AN48" i="8" s="1"/>
  <c r="AP48" i="8" a="1"/>
  <c r="AP48" i="8" s="1"/>
  <c r="AR48" i="8" a="1"/>
  <c r="AR48" i="8" s="1"/>
  <c r="AT48" i="8" a="1"/>
  <c r="AT48" i="8" s="1"/>
  <c r="AV48" i="8" a="1"/>
  <c r="AV48" i="8" s="1"/>
  <c r="AX48" i="8" a="1"/>
  <c r="AX48" i="8" s="1"/>
  <c r="AZ48" i="8" a="1"/>
  <c r="AZ48" i="8" s="1"/>
  <c r="BB48" i="8" a="1"/>
  <c r="BB48" i="8" s="1"/>
  <c r="BD48" i="8" a="1"/>
  <c r="BD48" i="8" s="1"/>
  <c r="BF48" i="8" a="1"/>
  <c r="BF48" i="8" s="1"/>
  <c r="BH48" i="8" a="1"/>
  <c r="BH48" i="8" s="1"/>
  <c r="BJ48" i="8" a="1"/>
  <c r="BJ48" i="8" s="1"/>
  <c r="BL48" i="8" a="1"/>
  <c r="BL48" i="8" s="1"/>
  <c r="BN48" i="8" a="1"/>
  <c r="BN48" i="8" s="1"/>
  <c r="BP48" i="8" a="1"/>
  <c r="BP48" i="8" s="1"/>
  <c r="BR48" i="8" a="1"/>
  <c r="BR48" i="8" s="1"/>
  <c r="BT48" i="8" a="1"/>
  <c r="BT48" i="8" s="1"/>
  <c r="BV48" i="8" a="1"/>
  <c r="BV48" i="8" s="1"/>
  <c r="BX48" i="8" a="1"/>
  <c r="BX48" i="8" s="1"/>
  <c r="BZ48" i="8" a="1"/>
  <c r="BZ48" i="8" s="1"/>
  <c r="CB48" i="8" a="1"/>
  <c r="CB48" i="8" s="1"/>
  <c r="CD48" i="8" a="1"/>
  <c r="CD48" i="8" s="1"/>
  <c r="CF48" i="8" a="1"/>
  <c r="CF48" i="8" s="1"/>
  <c r="CH48" i="8" a="1"/>
  <c r="CH48" i="8" s="1"/>
  <c r="AL49" i="8" a="1"/>
  <c r="AL49" i="8" s="1"/>
  <c r="AN49" i="8" a="1"/>
  <c r="AN49" i="8" s="1"/>
  <c r="AP49" i="8" a="1"/>
  <c r="AP49" i="8" s="1"/>
  <c r="AR49" i="8" a="1"/>
  <c r="AR49" i="8" s="1"/>
  <c r="AT49" i="8" a="1"/>
  <c r="AT49" i="8" s="1"/>
  <c r="AV49" i="8" a="1"/>
  <c r="AV49" i="8" s="1"/>
  <c r="AX49" i="8" a="1"/>
  <c r="AX49" i="8" s="1"/>
  <c r="AZ49" i="8" a="1"/>
  <c r="AZ49" i="8" s="1"/>
  <c r="BB49" i="8" a="1"/>
  <c r="BB49" i="8" s="1"/>
  <c r="BD49" i="8" a="1"/>
  <c r="BD49" i="8" s="1"/>
  <c r="BF49" i="8" a="1"/>
  <c r="BF49" i="8" s="1"/>
  <c r="BH49" i="8" a="1"/>
  <c r="BH49" i="8" s="1"/>
  <c r="BJ49" i="8" a="1"/>
  <c r="BJ49" i="8" s="1"/>
  <c r="BL49" i="8" a="1"/>
  <c r="BL49" i="8" s="1"/>
  <c r="BN49" i="8" a="1"/>
  <c r="BN49" i="8" s="1"/>
  <c r="BP49" i="8" a="1"/>
  <c r="BP49" i="8" s="1"/>
  <c r="BR49" i="8" a="1"/>
  <c r="BR49" i="8" s="1"/>
  <c r="BT49" i="8" a="1"/>
  <c r="BT49" i="8" s="1"/>
  <c r="BV49" i="8" a="1"/>
  <c r="BV49" i="8" s="1"/>
  <c r="BX49" i="8" a="1"/>
  <c r="BX49" i="8" s="1"/>
  <c r="BZ49" i="8" a="1"/>
  <c r="BZ49" i="8" s="1"/>
  <c r="CB49" i="8" a="1"/>
  <c r="CB49" i="8" s="1"/>
  <c r="CD49" i="8" a="1"/>
  <c r="CD49" i="8" s="1"/>
  <c r="CF49" i="8" a="1"/>
  <c r="CF49" i="8" s="1"/>
  <c r="CH49" i="8" a="1"/>
  <c r="CH49" i="8" s="1"/>
  <c r="AL50" i="8" a="1"/>
  <c r="AL50" i="8" s="1"/>
  <c r="AN50" i="8" a="1"/>
  <c r="AN50" i="8" s="1"/>
  <c r="AP50" i="8" a="1"/>
  <c r="AP50" i="8" s="1"/>
  <c r="AR50" i="8" a="1"/>
  <c r="AR50" i="8" s="1"/>
  <c r="AT50" i="8" a="1"/>
  <c r="AT50" i="8" s="1"/>
  <c r="AV50" i="8" a="1"/>
  <c r="AV50" i="8" s="1"/>
  <c r="AX50" i="8" a="1"/>
  <c r="AX50" i="8" s="1"/>
  <c r="AZ50" i="8" a="1"/>
  <c r="AZ50" i="8" s="1"/>
  <c r="BB50" i="8" a="1"/>
  <c r="BB50" i="8" s="1"/>
  <c r="BD50" i="8" a="1"/>
  <c r="BD50" i="8" s="1"/>
  <c r="BF50" i="8" a="1"/>
  <c r="BF50" i="8" s="1"/>
  <c r="BH50" i="8" a="1"/>
  <c r="BH50" i="8" s="1"/>
  <c r="BJ50" i="8" a="1"/>
  <c r="BJ50" i="8" s="1"/>
  <c r="BL50" i="8" a="1"/>
  <c r="BL50" i="8" s="1"/>
  <c r="BN50" i="8" a="1"/>
  <c r="BN50" i="8" s="1"/>
  <c r="BP50" i="8" a="1"/>
  <c r="BP50" i="8" s="1"/>
  <c r="BR50" i="8" a="1"/>
  <c r="BR50" i="8" s="1"/>
  <c r="BT50" i="8" a="1"/>
  <c r="BT50" i="8" s="1"/>
  <c r="BV50" i="8" a="1"/>
  <c r="BV50" i="8" s="1"/>
  <c r="BX50" i="8" a="1"/>
  <c r="BX50" i="8" s="1"/>
  <c r="BZ50" i="8" a="1"/>
  <c r="BZ50" i="8" s="1"/>
  <c r="CB50" i="8" a="1"/>
  <c r="CB50" i="8" s="1"/>
  <c r="CD50" i="8" a="1"/>
  <c r="CD50" i="8" s="1"/>
  <c r="CF50" i="8" a="1"/>
  <c r="CF50" i="8" s="1"/>
  <c r="CH50" i="8" a="1"/>
  <c r="CH50" i="8" s="1"/>
  <c r="AL51" i="8" a="1"/>
  <c r="AL51" i="8" s="1"/>
  <c r="AN51" i="8" a="1"/>
  <c r="AN51" i="8" s="1"/>
  <c r="AP51" i="8" a="1"/>
  <c r="AP51" i="8" s="1"/>
  <c r="AR51" i="8" a="1"/>
  <c r="AR51" i="8" s="1"/>
  <c r="AT51" i="8" a="1"/>
  <c r="AT51" i="8" s="1"/>
  <c r="AV51" i="8" a="1"/>
  <c r="AV51" i="8" s="1"/>
  <c r="AX51" i="8" a="1"/>
  <c r="AX51" i="8" s="1"/>
  <c r="AZ51" i="8" a="1"/>
  <c r="AZ51" i="8" s="1"/>
  <c r="BB51" i="8" a="1"/>
  <c r="BB51" i="8" s="1"/>
  <c r="BD51" i="8" a="1"/>
  <c r="BD51" i="8" s="1"/>
  <c r="BF51" i="8" a="1"/>
  <c r="BF51" i="8" s="1"/>
  <c r="BH51" i="8" a="1"/>
  <c r="BH51" i="8" s="1"/>
  <c r="BJ51" i="8" a="1"/>
  <c r="BJ51" i="8" s="1"/>
  <c r="BL51" i="8" a="1"/>
  <c r="BL51" i="8" s="1"/>
  <c r="BN51" i="8" a="1"/>
  <c r="BN51" i="8" s="1"/>
  <c r="BP51" i="8" a="1"/>
  <c r="BP51" i="8" s="1"/>
  <c r="BR51" i="8" a="1"/>
  <c r="BR51" i="8" s="1"/>
  <c r="BT51" i="8" a="1"/>
  <c r="BT51" i="8" s="1"/>
  <c r="BV51" i="8" a="1"/>
  <c r="BV51" i="8" s="1"/>
  <c r="BX51" i="8" a="1"/>
  <c r="BX51" i="8" s="1"/>
  <c r="BZ51" i="8" a="1"/>
  <c r="BZ51" i="8" s="1"/>
  <c r="CB51" i="8" a="1"/>
  <c r="CB51" i="8" s="1"/>
  <c r="CD51" i="8" a="1"/>
  <c r="CD51" i="8" s="1"/>
  <c r="CF51" i="8" a="1"/>
  <c r="CF51" i="8" s="1"/>
  <c r="CH51" i="8" a="1"/>
  <c r="CH51" i="8" s="1"/>
  <c r="AL52" i="8" a="1"/>
  <c r="AL52" i="8" s="1"/>
  <c r="AN52" i="8" a="1"/>
  <c r="AN52" i="8" s="1"/>
  <c r="AP52" i="8" a="1"/>
  <c r="AP52" i="8" s="1"/>
  <c r="AR52" i="8" a="1"/>
  <c r="AR52" i="8" s="1"/>
  <c r="AT52" i="8" a="1"/>
  <c r="AT52" i="8" s="1"/>
  <c r="AV52" i="8" a="1"/>
  <c r="AV52" i="8" s="1"/>
  <c r="AX52" i="8" a="1"/>
  <c r="AX52" i="8" s="1"/>
  <c r="AZ52" i="8" a="1"/>
  <c r="AZ52" i="8" s="1"/>
  <c r="BB52" i="8" a="1"/>
  <c r="BB52" i="8" s="1"/>
  <c r="BD52" i="8" a="1"/>
  <c r="BD52" i="8" s="1"/>
  <c r="BF52" i="8" a="1"/>
  <c r="BF52" i="8" s="1"/>
  <c r="BH52" i="8" a="1"/>
  <c r="BH52" i="8" s="1"/>
  <c r="BJ52" i="8" a="1"/>
  <c r="BJ52" i="8" s="1"/>
  <c r="BL52" i="8" a="1"/>
  <c r="BL52" i="8" s="1"/>
  <c r="BN52" i="8" a="1"/>
  <c r="BN52" i="8" s="1"/>
  <c r="BP52" i="8" a="1"/>
  <c r="BP52" i="8" s="1"/>
  <c r="BR52" i="8" a="1"/>
  <c r="BR52" i="8" s="1"/>
  <c r="BT52" i="8" a="1"/>
  <c r="BT52" i="8" s="1"/>
  <c r="BV52" i="8" a="1"/>
  <c r="BV52" i="8" s="1"/>
  <c r="BX52" i="8" a="1"/>
  <c r="BX52" i="8" s="1"/>
  <c r="BZ52" i="8" a="1"/>
  <c r="BZ52" i="8" s="1"/>
  <c r="CB52" i="8" a="1"/>
  <c r="CB52" i="8" s="1"/>
  <c r="CD52" i="8" a="1"/>
  <c r="CD52" i="8" s="1"/>
  <c r="CF52" i="8" a="1"/>
  <c r="CF52" i="8" s="1"/>
  <c r="CH52" i="8" a="1"/>
  <c r="CH52" i="8" s="1"/>
  <c r="AL53" i="8" a="1"/>
  <c r="AL53" i="8" s="1"/>
  <c r="AN53" i="8" a="1"/>
  <c r="AN53" i="8" s="1"/>
  <c r="AP53" i="8" a="1"/>
  <c r="AP53" i="8" s="1"/>
  <c r="AR53" i="8" a="1"/>
  <c r="AR53" i="8" s="1"/>
  <c r="AT53" i="8" a="1"/>
  <c r="AT53" i="8" s="1"/>
  <c r="AV53" i="8" a="1"/>
  <c r="AV53" i="8" s="1"/>
  <c r="AX53" i="8" a="1"/>
  <c r="AX53" i="8" s="1"/>
  <c r="AZ53" i="8" a="1"/>
  <c r="AZ53" i="8" s="1"/>
  <c r="BB53" i="8" a="1"/>
  <c r="BB53" i="8" s="1"/>
  <c r="BD53" i="8" a="1"/>
  <c r="BD53" i="8" s="1"/>
  <c r="BF53" i="8" a="1"/>
  <c r="BF53" i="8" s="1"/>
  <c r="BH53" i="8" a="1"/>
  <c r="BH53" i="8" s="1"/>
  <c r="BJ53" i="8" a="1"/>
  <c r="BJ53" i="8" s="1"/>
  <c r="BL53" i="8" a="1"/>
  <c r="BL53" i="8" s="1"/>
  <c r="BN53" i="8" a="1"/>
  <c r="BN53" i="8" s="1"/>
  <c r="BP53" i="8" a="1"/>
  <c r="BP53" i="8" s="1"/>
  <c r="BR53" i="8" a="1"/>
  <c r="BR53" i="8" s="1"/>
  <c r="BT53" i="8" a="1"/>
  <c r="BT53" i="8" s="1"/>
  <c r="BV53" i="8" a="1"/>
  <c r="BV53" i="8" s="1"/>
  <c r="BX53" i="8" a="1"/>
  <c r="BX53" i="8" s="1"/>
  <c r="BZ53" i="8" a="1"/>
  <c r="BZ53" i="8" s="1"/>
  <c r="CB53" i="8" a="1"/>
  <c r="CB53" i="8" s="1"/>
  <c r="CD53" i="8" a="1"/>
  <c r="CD53" i="8" s="1"/>
  <c r="CF53" i="8" a="1"/>
  <c r="CF53" i="8" s="1"/>
  <c r="CH53" i="8" a="1"/>
  <c r="CH53" i="8" s="1"/>
  <c r="AL54" i="8" a="1"/>
  <c r="AL54" i="8" s="1"/>
  <c r="AN54" i="8" a="1"/>
  <c r="AN54" i="8" s="1"/>
  <c r="AP54" i="8" a="1"/>
  <c r="AP54" i="8" s="1"/>
  <c r="AR54" i="8" a="1"/>
  <c r="AR54" i="8" s="1"/>
  <c r="AT54" i="8" a="1"/>
  <c r="AT54" i="8" s="1"/>
  <c r="AV54" i="8" a="1"/>
  <c r="AV54" i="8" s="1"/>
  <c r="AX54" i="8" a="1"/>
  <c r="AX54" i="8" s="1"/>
  <c r="AZ54" i="8" a="1"/>
  <c r="AZ54" i="8" s="1"/>
  <c r="BB54" i="8" a="1"/>
  <c r="BB54" i="8" s="1"/>
  <c r="BD54" i="8" a="1"/>
  <c r="BD54" i="8" s="1"/>
  <c r="BF54" i="8" a="1"/>
  <c r="BF54" i="8" s="1"/>
  <c r="BH54" i="8" a="1"/>
  <c r="BH54" i="8" s="1"/>
  <c r="BJ54" i="8" a="1"/>
  <c r="BJ54" i="8" s="1"/>
  <c r="BL54" i="8" a="1"/>
  <c r="BL54" i="8" s="1"/>
  <c r="BN54" i="8" a="1"/>
  <c r="BN54" i="8" s="1"/>
  <c r="BP54" i="8" a="1"/>
  <c r="BP54" i="8" s="1"/>
  <c r="BR54" i="8" a="1"/>
  <c r="BR54" i="8" s="1"/>
  <c r="BT54" i="8" a="1"/>
  <c r="BT54" i="8" s="1"/>
  <c r="BV54" i="8" a="1"/>
  <c r="BV54" i="8" s="1"/>
  <c r="BX54" i="8" a="1"/>
  <c r="BX54" i="8" s="1"/>
  <c r="BZ54" i="8" a="1"/>
  <c r="BZ54" i="8" s="1"/>
  <c r="CB54" i="8" a="1"/>
  <c r="CB54" i="8" s="1"/>
  <c r="CD54" i="8" a="1"/>
  <c r="CD54" i="8" s="1"/>
  <c r="CF54" i="8" a="1"/>
  <c r="CF54" i="8" s="1"/>
  <c r="CH54" i="8" a="1"/>
  <c r="CH54" i="8" s="1"/>
  <c r="AL55" i="8" a="1"/>
  <c r="AL55" i="8" s="1"/>
  <c r="AN55" i="8" a="1"/>
  <c r="AN55" i="8" s="1"/>
  <c r="AP55" i="8" a="1"/>
  <c r="AP55" i="8" s="1"/>
  <c r="AR55" i="8" a="1"/>
  <c r="AR55" i="8" s="1"/>
  <c r="AT55" i="8" a="1"/>
  <c r="AT55" i="8" s="1"/>
  <c r="AV55" i="8" a="1"/>
  <c r="AV55" i="8" s="1"/>
  <c r="AX55" i="8" a="1"/>
  <c r="AX55" i="8" s="1"/>
  <c r="AZ55" i="8" a="1"/>
  <c r="AZ55" i="8" s="1"/>
  <c r="BB55" i="8" a="1"/>
  <c r="BB55" i="8" s="1"/>
  <c r="BD55" i="8" a="1"/>
  <c r="BD55" i="8" s="1"/>
  <c r="BF55" i="8" a="1"/>
  <c r="BF55" i="8" s="1"/>
  <c r="BH55" i="8" a="1"/>
  <c r="BH55" i="8" s="1"/>
  <c r="BJ55" i="8" a="1"/>
  <c r="BJ55" i="8" s="1"/>
  <c r="BL55" i="8" a="1"/>
  <c r="BL55" i="8" s="1"/>
  <c r="BN55" i="8" a="1"/>
  <c r="BN55" i="8" s="1"/>
  <c r="BP55" i="8" a="1"/>
  <c r="BP55" i="8" s="1"/>
  <c r="BR55" i="8" a="1"/>
  <c r="BR55" i="8" s="1"/>
  <c r="BT55" i="8" a="1"/>
  <c r="BT55" i="8" s="1"/>
  <c r="BV55" i="8" a="1"/>
  <c r="BV55" i="8" s="1"/>
  <c r="BX55" i="8" a="1"/>
  <c r="BX55" i="8" s="1"/>
  <c r="BZ55" i="8" a="1"/>
  <c r="BZ55" i="8" s="1"/>
  <c r="CB55" i="8" a="1"/>
  <c r="CB55" i="8" s="1"/>
  <c r="CD55" i="8" a="1"/>
  <c r="CD55" i="8" s="1"/>
  <c r="CF55" i="8" a="1"/>
  <c r="CF55" i="8" s="1"/>
  <c r="CH55" i="8" a="1"/>
  <c r="CH55" i="8" s="1"/>
  <c r="AL56" i="8" a="1"/>
  <c r="AL56" i="8" s="1"/>
  <c r="AN56" i="8" a="1"/>
  <c r="AN56" i="8" s="1"/>
  <c r="AP56" i="8" a="1"/>
  <c r="AP56" i="8" s="1"/>
  <c r="AR56" i="8" a="1"/>
  <c r="AR56" i="8" s="1"/>
  <c r="AT56" i="8" a="1"/>
  <c r="AT56" i="8" s="1"/>
  <c r="AV56" i="8" a="1"/>
  <c r="AV56" i="8" s="1"/>
  <c r="AX56" i="8" a="1"/>
  <c r="AX56" i="8" s="1"/>
  <c r="AZ56" i="8" a="1"/>
  <c r="AZ56" i="8" s="1"/>
  <c r="BB56" i="8" a="1"/>
  <c r="BB56" i="8" s="1"/>
  <c r="BD56" i="8" a="1"/>
  <c r="BD56" i="8" s="1"/>
  <c r="BF56" i="8" a="1"/>
  <c r="BF56" i="8" s="1"/>
  <c r="BH56" i="8" a="1"/>
  <c r="BH56" i="8" s="1"/>
  <c r="BJ56" i="8" a="1"/>
  <c r="BJ56" i="8" s="1"/>
  <c r="BL56" i="8" a="1"/>
  <c r="BL56" i="8" s="1"/>
  <c r="BN56" i="8" a="1"/>
  <c r="BN56" i="8" s="1"/>
  <c r="BP56" i="8" a="1"/>
  <c r="BP56" i="8" s="1"/>
  <c r="BR56" i="8" a="1"/>
  <c r="BR56" i="8" s="1"/>
  <c r="BT56" i="8" a="1"/>
  <c r="BT56" i="8" s="1"/>
  <c r="BV56" i="8" a="1"/>
  <c r="BV56" i="8" s="1"/>
  <c r="BX56" i="8" a="1"/>
  <c r="BX56" i="8" s="1"/>
  <c r="BZ56" i="8" a="1"/>
  <c r="BZ56" i="8" s="1"/>
  <c r="CB56" i="8" a="1"/>
  <c r="CB56" i="8" s="1"/>
  <c r="CD56" i="8" a="1"/>
  <c r="CD56" i="8" s="1"/>
  <c r="CF56" i="8" a="1"/>
  <c r="CF56" i="8" s="1"/>
  <c r="CH56" i="8" a="1"/>
  <c r="CH56" i="8" s="1"/>
  <c r="AL57" i="8" a="1"/>
  <c r="AL57" i="8" s="1"/>
  <c r="AN57" i="8" a="1"/>
  <c r="AN57" i="8" s="1"/>
  <c r="AP57" i="8" a="1"/>
  <c r="AP57" i="8" s="1"/>
  <c r="AR57" i="8" a="1"/>
  <c r="AR57" i="8" s="1"/>
  <c r="AT57" i="8" a="1"/>
  <c r="AT57" i="8" s="1"/>
  <c r="AV57" i="8" a="1"/>
  <c r="AV57" i="8" s="1"/>
  <c r="AX57" i="8" a="1"/>
  <c r="AX57" i="8" s="1"/>
  <c r="AZ57" i="8" a="1"/>
  <c r="AZ57" i="8" s="1"/>
  <c r="BB57" i="8" a="1"/>
  <c r="BB57" i="8" s="1"/>
  <c r="BD57" i="8" a="1"/>
  <c r="BD57" i="8" s="1"/>
  <c r="BF57" i="8" a="1"/>
  <c r="BF57" i="8" s="1"/>
  <c r="BH57" i="8" a="1"/>
  <c r="BH57" i="8" s="1"/>
  <c r="BJ57" i="8" a="1"/>
  <c r="BJ57" i="8" s="1"/>
  <c r="BL57" i="8" a="1"/>
  <c r="BL57" i="8" s="1"/>
  <c r="BN57" i="8" a="1"/>
  <c r="BN57" i="8" s="1"/>
  <c r="BP57" i="8" a="1"/>
  <c r="BP57" i="8" s="1"/>
  <c r="BR57" i="8" a="1"/>
  <c r="BR57" i="8" s="1"/>
  <c r="BT57" i="8" a="1"/>
  <c r="BT57" i="8" s="1"/>
  <c r="BV57" i="8" a="1"/>
  <c r="BV57" i="8" s="1"/>
  <c r="BX57" i="8" a="1"/>
  <c r="BX57" i="8" s="1"/>
  <c r="BZ57" i="8" a="1"/>
  <c r="BZ57" i="8" s="1"/>
  <c r="CB57" i="8" a="1"/>
  <c r="CB57" i="8" s="1"/>
  <c r="CD57" i="8" a="1"/>
  <c r="CD57" i="8" s="1"/>
  <c r="CF57" i="8" a="1"/>
  <c r="CF57" i="8" s="1"/>
  <c r="CH57" i="8" a="1"/>
  <c r="CH57" i="8" s="1"/>
  <c r="AL58" i="8" a="1"/>
  <c r="AL58" i="8" s="1"/>
  <c r="AN58" i="8" a="1"/>
  <c r="AN58" i="8" s="1"/>
  <c r="AP58" i="8" a="1"/>
  <c r="AP58" i="8" s="1"/>
  <c r="AR58" i="8" a="1"/>
  <c r="AR58" i="8" s="1"/>
  <c r="AT58" i="8" a="1"/>
  <c r="AT58" i="8" s="1"/>
  <c r="AV58" i="8" a="1"/>
  <c r="AV58" i="8" s="1"/>
  <c r="AX58" i="8" a="1"/>
  <c r="AX58" i="8" s="1"/>
  <c r="AZ58" i="8" a="1"/>
  <c r="AZ58" i="8" s="1"/>
  <c r="BB58" i="8" a="1"/>
  <c r="BB58" i="8" s="1"/>
  <c r="BD58" i="8" a="1"/>
  <c r="BD58" i="8" s="1"/>
  <c r="BF58" i="8" a="1"/>
  <c r="BF58" i="8" s="1"/>
  <c r="BH58" i="8" a="1"/>
  <c r="BH58" i="8" s="1"/>
  <c r="BJ58" i="8" a="1"/>
  <c r="BJ58" i="8" s="1"/>
  <c r="BL58" i="8" a="1"/>
  <c r="BL58" i="8" s="1"/>
  <c r="BN58" i="8" a="1"/>
  <c r="BN58" i="8" s="1"/>
  <c r="BP58" i="8" a="1"/>
  <c r="BP58" i="8" s="1"/>
  <c r="BR58" i="8" a="1"/>
  <c r="BR58" i="8" s="1"/>
  <c r="BT58" i="8" a="1"/>
  <c r="BT58" i="8" s="1"/>
  <c r="BV58" i="8" a="1"/>
  <c r="BV58" i="8" s="1"/>
  <c r="BX58" i="8" a="1"/>
  <c r="BX58" i="8" s="1"/>
  <c r="BZ58" i="8" a="1"/>
  <c r="BZ58" i="8" s="1"/>
  <c r="CB58" i="8" a="1"/>
  <c r="CB58" i="8" s="1"/>
  <c r="CD58" i="8" a="1"/>
  <c r="CD58" i="8" s="1"/>
  <c r="CF58" i="8" a="1"/>
  <c r="CF58" i="8" s="1"/>
  <c r="CH58" i="8" a="1"/>
  <c r="CH58" i="8" s="1"/>
  <c r="AL59" i="8" a="1"/>
  <c r="AL59" i="8" s="1"/>
  <c r="AN59" i="8" a="1"/>
  <c r="AN59" i="8" s="1"/>
  <c r="AP59" i="8" a="1"/>
  <c r="AP59" i="8" s="1"/>
  <c r="AR59" i="8" a="1"/>
  <c r="AR59" i="8" s="1"/>
  <c r="AT59" i="8" a="1"/>
  <c r="AT59" i="8" s="1"/>
  <c r="AV59" i="8" a="1"/>
  <c r="AV59" i="8" s="1"/>
  <c r="AX59" i="8" a="1"/>
  <c r="AX59" i="8" s="1"/>
  <c r="AZ59" i="8" a="1"/>
  <c r="AZ59" i="8" s="1"/>
  <c r="BB59" i="8" a="1"/>
  <c r="BB59" i="8" s="1"/>
  <c r="BD59" i="8" a="1"/>
  <c r="BD59" i="8" s="1"/>
  <c r="BF59" i="8" a="1"/>
  <c r="BF59" i="8" s="1"/>
  <c r="BH59" i="8" a="1"/>
  <c r="BH59" i="8" s="1"/>
  <c r="BJ59" i="8" a="1"/>
  <c r="BJ59" i="8" s="1"/>
  <c r="BL59" i="8" a="1"/>
  <c r="BL59" i="8" s="1"/>
  <c r="BN59" i="8" a="1"/>
  <c r="BN59" i="8" s="1"/>
  <c r="BP59" i="8" a="1"/>
  <c r="BP59" i="8" s="1"/>
  <c r="BR59" i="8" a="1"/>
  <c r="BR59" i="8" s="1"/>
  <c r="BT59" i="8" a="1"/>
  <c r="BT59" i="8" s="1"/>
  <c r="BV59" i="8" a="1"/>
  <c r="BV59" i="8" s="1"/>
  <c r="BX59" i="8" a="1"/>
  <c r="BX59" i="8" s="1"/>
  <c r="BZ59" i="8" a="1"/>
  <c r="BZ59" i="8" s="1"/>
  <c r="CB59" i="8" a="1"/>
  <c r="CB59" i="8" s="1"/>
  <c r="CD59" i="8" a="1"/>
  <c r="CD59" i="8" s="1"/>
  <c r="CF59" i="8" a="1"/>
  <c r="CF59" i="8" s="1"/>
  <c r="CH59" i="8" a="1"/>
  <c r="CH59" i="8" s="1"/>
  <c r="AL60" i="8" a="1"/>
  <c r="AL60" i="8" s="1"/>
  <c r="AN60" i="8" a="1"/>
  <c r="AN60" i="8" s="1"/>
  <c r="AP60" i="8" a="1"/>
  <c r="AP60" i="8" s="1"/>
  <c r="AR60" i="8" a="1"/>
  <c r="AR60" i="8" s="1"/>
  <c r="AT60" i="8" a="1"/>
  <c r="AT60" i="8" s="1"/>
  <c r="AV60" i="8" a="1"/>
  <c r="AV60" i="8" s="1"/>
  <c r="AX60" i="8" a="1"/>
  <c r="AX60" i="8" s="1"/>
  <c r="AZ60" i="8" a="1"/>
  <c r="AZ60" i="8" s="1"/>
  <c r="BB60" i="8" a="1"/>
  <c r="BB60" i="8" s="1"/>
  <c r="BD60" i="8" a="1"/>
  <c r="BD60" i="8" s="1"/>
  <c r="BF60" i="8" a="1"/>
  <c r="BF60" i="8" s="1"/>
  <c r="BH60" i="8" a="1"/>
  <c r="BH60" i="8" s="1"/>
  <c r="BJ60" i="8" a="1"/>
  <c r="BJ60" i="8" s="1"/>
  <c r="BL60" i="8" a="1"/>
  <c r="BL60" i="8" s="1"/>
  <c r="BN60" i="8" a="1"/>
  <c r="BN60" i="8" s="1"/>
  <c r="BP60" i="8" a="1"/>
  <c r="BP60" i="8" s="1"/>
  <c r="BR60" i="8" a="1"/>
  <c r="BR60" i="8" s="1"/>
  <c r="BT60" i="8" a="1"/>
  <c r="BT60" i="8" s="1"/>
  <c r="BV60" i="8" a="1"/>
  <c r="BV60" i="8" s="1"/>
  <c r="BX60" i="8" a="1"/>
  <c r="BX60" i="8" s="1"/>
  <c r="BZ60" i="8" a="1"/>
  <c r="BZ60" i="8" s="1"/>
  <c r="CB60" i="8" a="1"/>
  <c r="CB60" i="8" s="1"/>
  <c r="CD60" i="8" a="1"/>
  <c r="CD60" i="8" s="1"/>
  <c r="CF60" i="8" a="1"/>
  <c r="CF60" i="8" s="1"/>
  <c r="CH60" i="8" a="1"/>
  <c r="CH60" i="8" s="1"/>
  <c r="AL61" i="8" a="1"/>
  <c r="AL61" i="8" s="1"/>
  <c r="AN61" i="8" a="1"/>
  <c r="AN61" i="8" s="1"/>
  <c r="AP61" i="8" a="1"/>
  <c r="AP61" i="8" s="1"/>
  <c r="AR61" i="8" a="1"/>
  <c r="AR61" i="8" s="1"/>
  <c r="AT61" i="8" a="1"/>
  <c r="AT61" i="8" s="1"/>
  <c r="AV61" i="8" a="1"/>
  <c r="AV61" i="8" s="1"/>
  <c r="AX61" i="8" a="1"/>
  <c r="AX61" i="8" s="1"/>
  <c r="AZ61" i="8" a="1"/>
  <c r="AZ61" i="8" s="1"/>
  <c r="BB61" i="8" a="1"/>
  <c r="BB61" i="8" s="1"/>
  <c r="BD61" i="8" a="1"/>
  <c r="BD61" i="8" s="1"/>
  <c r="BF61" i="8" a="1"/>
  <c r="BF61" i="8" s="1"/>
  <c r="BH61" i="8" a="1"/>
  <c r="BH61" i="8" s="1"/>
  <c r="BJ61" i="8" a="1"/>
  <c r="BJ61" i="8" s="1"/>
  <c r="BL61" i="8" a="1"/>
  <c r="BL61" i="8" s="1"/>
  <c r="BN61" i="8" a="1"/>
  <c r="BN61" i="8" s="1"/>
  <c r="BP61" i="8" a="1"/>
  <c r="BP61" i="8" s="1"/>
  <c r="BR61" i="8" a="1"/>
  <c r="BR61" i="8" s="1"/>
  <c r="BT61" i="8" a="1"/>
  <c r="BT61" i="8" s="1"/>
  <c r="BV61" i="8" a="1"/>
  <c r="BV61" i="8" s="1"/>
  <c r="BX61" i="8" a="1"/>
  <c r="BX61" i="8" s="1"/>
  <c r="BZ61" i="8" a="1"/>
  <c r="BZ61" i="8" s="1"/>
  <c r="CB61" i="8" a="1"/>
  <c r="CB61" i="8" s="1"/>
  <c r="CD61" i="8" a="1"/>
  <c r="CD61" i="8" s="1"/>
  <c r="CF61" i="8" a="1"/>
  <c r="CF61" i="8" s="1"/>
  <c r="CH61" i="8" a="1"/>
  <c r="CH61" i="8" s="1"/>
  <c r="AL62" i="8" a="1"/>
  <c r="AL62" i="8" s="1"/>
  <c r="AN62" i="8" a="1"/>
  <c r="AN62" i="8" s="1"/>
  <c r="AP62" i="8" a="1"/>
  <c r="AP62" i="8" s="1"/>
  <c r="AR62" i="8" a="1"/>
  <c r="AR62" i="8" s="1"/>
  <c r="AT62" i="8" a="1"/>
  <c r="AT62" i="8" s="1"/>
  <c r="AV62" i="8" a="1"/>
  <c r="AV62" i="8" s="1"/>
  <c r="AX62" i="8" a="1"/>
  <c r="AX62" i="8" s="1"/>
  <c r="AZ62" i="8" a="1"/>
  <c r="AZ62" i="8" s="1"/>
  <c r="BB62" i="8" a="1"/>
  <c r="BB62" i="8" s="1"/>
  <c r="BD62" i="8" a="1"/>
  <c r="BD62" i="8" s="1"/>
  <c r="BF62" i="8" a="1"/>
  <c r="BF62" i="8" s="1"/>
  <c r="BH62" i="8" a="1"/>
  <c r="BH62" i="8" s="1"/>
  <c r="BJ62" i="8" a="1"/>
  <c r="BJ62" i="8" s="1"/>
  <c r="BL62" i="8" a="1"/>
  <c r="BL62" i="8" s="1"/>
  <c r="BN62" i="8" a="1"/>
  <c r="BN62" i="8" s="1"/>
  <c r="BP62" i="8" a="1"/>
  <c r="BP62" i="8" s="1"/>
  <c r="BR62" i="8" a="1"/>
  <c r="BR62" i="8" s="1"/>
  <c r="BT62" i="8" a="1"/>
  <c r="BT62" i="8" s="1"/>
  <c r="BV62" i="8" a="1"/>
  <c r="BV62" i="8" s="1"/>
  <c r="BX62" i="8" a="1"/>
  <c r="BX62" i="8" s="1"/>
  <c r="BZ62" i="8" a="1"/>
  <c r="BZ62" i="8" s="1"/>
  <c r="CB62" i="8" a="1"/>
  <c r="CB62" i="8" s="1"/>
  <c r="CD62" i="8" a="1"/>
  <c r="CD62" i="8" s="1"/>
  <c r="CF62" i="8" a="1"/>
  <c r="CF62" i="8" s="1"/>
  <c r="CH62" i="8" a="1"/>
  <c r="CH62" i="8" s="1"/>
  <c r="AL63" i="8" a="1"/>
  <c r="AL63" i="8" s="1"/>
  <c r="AN63" i="8" a="1"/>
  <c r="AN63" i="8" s="1"/>
  <c r="AP63" i="8" a="1"/>
  <c r="AP63" i="8" s="1"/>
  <c r="AR63" i="8" a="1"/>
  <c r="AR63" i="8" s="1"/>
  <c r="AT63" i="8" a="1"/>
  <c r="AT63" i="8" s="1"/>
  <c r="AV63" i="8" a="1"/>
  <c r="AV63" i="8" s="1"/>
  <c r="AX63" i="8" a="1"/>
  <c r="AX63" i="8" s="1"/>
  <c r="AZ63" i="8" a="1"/>
  <c r="AZ63" i="8" s="1"/>
  <c r="BB63" i="8" a="1"/>
  <c r="BB63" i="8" s="1"/>
  <c r="BD63" i="8" a="1"/>
  <c r="BD63" i="8" s="1"/>
  <c r="BF63" i="8" a="1"/>
  <c r="BF63" i="8" s="1"/>
  <c r="BH63" i="8" a="1"/>
  <c r="BH63" i="8" s="1"/>
  <c r="BJ63" i="8" a="1"/>
  <c r="BJ63" i="8" s="1"/>
  <c r="BL63" i="8" a="1"/>
  <c r="BL63" i="8" s="1"/>
  <c r="BN63" i="8" a="1"/>
  <c r="BN63" i="8" s="1"/>
  <c r="BP63" i="8" a="1"/>
  <c r="BP63" i="8" s="1"/>
  <c r="BR63" i="8" a="1"/>
  <c r="BR63" i="8" s="1"/>
  <c r="BT63" i="8" a="1"/>
  <c r="BT63" i="8" s="1"/>
  <c r="BV63" i="8" a="1"/>
  <c r="BV63" i="8" s="1"/>
  <c r="BX63" i="8" a="1"/>
  <c r="BX63" i="8" s="1"/>
  <c r="BZ63" i="8" a="1"/>
  <c r="BZ63" i="8" s="1"/>
  <c r="CB63" i="8" a="1"/>
  <c r="CB63" i="8" s="1"/>
  <c r="CD63" i="8" a="1"/>
  <c r="CD63" i="8" s="1"/>
  <c r="CF63" i="8" a="1"/>
  <c r="CF63" i="8" s="1"/>
  <c r="CH63" i="8" a="1"/>
  <c r="CH63" i="8" s="1"/>
  <c r="AL64" i="8" a="1"/>
  <c r="AL64" i="8" s="1"/>
  <c r="AN64" i="8" a="1"/>
  <c r="AN64" i="8" s="1"/>
  <c r="AP64" i="8" a="1"/>
  <c r="AP64" i="8" s="1"/>
  <c r="AR64" i="8" a="1"/>
  <c r="AR64" i="8" s="1"/>
  <c r="AT64" i="8" a="1"/>
  <c r="AT64" i="8" s="1"/>
  <c r="AV64" i="8" a="1"/>
  <c r="AV64" i="8" s="1"/>
  <c r="AX64" i="8" a="1"/>
  <c r="AX64" i="8" s="1"/>
  <c r="AZ64" i="8" a="1"/>
  <c r="AZ64" i="8" s="1"/>
  <c r="BB64" i="8" a="1"/>
  <c r="BB64" i="8" s="1"/>
  <c r="BD64" i="8" a="1"/>
  <c r="BD64" i="8" s="1"/>
  <c r="BF64" i="8" a="1"/>
  <c r="BF64" i="8" s="1"/>
  <c r="BH64" i="8" a="1"/>
  <c r="BH64" i="8" s="1"/>
  <c r="BJ64" i="8" a="1"/>
  <c r="BJ64" i="8" s="1"/>
  <c r="BL64" i="8" a="1"/>
  <c r="BL64" i="8" s="1"/>
  <c r="BN64" i="8" a="1"/>
  <c r="BN64" i="8" s="1"/>
  <c r="BP64" i="8" a="1"/>
  <c r="BP64" i="8" s="1"/>
  <c r="BR64" i="8" a="1"/>
  <c r="BR64" i="8" s="1"/>
  <c r="BT64" i="8" a="1"/>
  <c r="BT64" i="8" s="1"/>
  <c r="BV64" i="8" a="1"/>
  <c r="BV64" i="8" s="1"/>
  <c r="BX64" i="8" a="1"/>
  <c r="BX64" i="8" s="1"/>
  <c r="BZ64" i="8" a="1"/>
  <c r="BZ64" i="8" s="1"/>
  <c r="CB64" i="8" a="1"/>
  <c r="CB64" i="8" s="1"/>
  <c r="CD64" i="8" a="1"/>
  <c r="CD64" i="8" s="1"/>
  <c r="CF64" i="8" a="1"/>
  <c r="CF64" i="8" s="1"/>
  <c r="CH64" i="8" a="1"/>
  <c r="CH64" i="8" s="1"/>
  <c r="AL65" i="8" a="1"/>
  <c r="AL65" i="8" s="1"/>
  <c r="AN65" i="8" a="1"/>
  <c r="AN65" i="8" s="1"/>
  <c r="AP65" i="8" a="1"/>
  <c r="AP65" i="8" s="1"/>
  <c r="AR65" i="8" a="1"/>
  <c r="AR65" i="8" s="1"/>
  <c r="AT65" i="8" a="1"/>
  <c r="AT65" i="8" s="1"/>
  <c r="AV65" i="8" a="1"/>
  <c r="AV65" i="8" s="1"/>
  <c r="AX65" i="8" a="1"/>
  <c r="AX65" i="8" s="1"/>
  <c r="AZ65" i="8" a="1"/>
  <c r="AZ65" i="8" s="1"/>
  <c r="BB65" i="8" a="1"/>
  <c r="BB65" i="8" s="1"/>
  <c r="BD65" i="8" a="1"/>
  <c r="BD65" i="8" s="1"/>
  <c r="BF65" i="8" a="1"/>
  <c r="BF65" i="8" s="1"/>
  <c r="BH65" i="8" a="1"/>
  <c r="BH65" i="8" s="1"/>
  <c r="BJ65" i="8" a="1"/>
  <c r="BJ65" i="8" s="1"/>
  <c r="BL65" i="8" a="1"/>
  <c r="BL65" i="8" s="1"/>
  <c r="BN65" i="8" a="1"/>
  <c r="BN65" i="8" s="1"/>
  <c r="BP65" i="8" a="1"/>
  <c r="BP65" i="8" s="1"/>
  <c r="BR65" i="8" a="1"/>
  <c r="BR65" i="8" s="1"/>
  <c r="BT65" i="8" a="1"/>
  <c r="BT65" i="8" s="1"/>
  <c r="BV65" i="8" a="1"/>
  <c r="BV65" i="8" s="1"/>
  <c r="BX65" i="8" a="1"/>
  <c r="BX65" i="8" s="1"/>
  <c r="BZ65" i="8" a="1"/>
  <c r="BZ65" i="8" s="1"/>
  <c r="CB65" i="8" a="1"/>
  <c r="CB65" i="8" s="1"/>
  <c r="CD65" i="8" a="1"/>
  <c r="CD65" i="8" s="1"/>
  <c r="CF65" i="8" a="1"/>
  <c r="CF65" i="8" s="1"/>
  <c r="CH65" i="8" a="1"/>
  <c r="CH65" i="8" s="1"/>
  <c r="AL66" i="8" a="1"/>
  <c r="AL66" i="8" s="1"/>
  <c r="AN66" i="8" a="1"/>
  <c r="AN66" i="8" s="1"/>
  <c r="AP66" i="8" a="1"/>
  <c r="AP66" i="8" s="1"/>
  <c r="AR66" i="8" a="1"/>
  <c r="AR66" i="8" s="1"/>
  <c r="AT66" i="8" a="1"/>
  <c r="AT66" i="8" s="1"/>
  <c r="AV66" i="8" a="1"/>
  <c r="AV66" i="8" s="1"/>
  <c r="AX66" i="8" a="1"/>
  <c r="AX66" i="8" s="1"/>
  <c r="AZ66" i="8" a="1"/>
  <c r="AZ66" i="8" s="1"/>
  <c r="BB66" i="8" a="1"/>
  <c r="BB66" i="8" s="1"/>
  <c r="BD66" i="8" a="1"/>
  <c r="BD66" i="8" s="1"/>
  <c r="BF66" i="8" a="1"/>
  <c r="BF66" i="8" s="1"/>
  <c r="BH66" i="8" a="1"/>
  <c r="BH66" i="8" s="1"/>
  <c r="BJ66" i="8" a="1"/>
  <c r="BJ66" i="8" s="1"/>
  <c r="BL66" i="8" a="1"/>
  <c r="BL66" i="8" s="1"/>
  <c r="BN66" i="8" a="1"/>
  <c r="BN66" i="8" s="1"/>
  <c r="BP66" i="8" a="1"/>
  <c r="BP66" i="8" s="1"/>
  <c r="BR66" i="8" a="1"/>
  <c r="BR66" i="8" s="1"/>
  <c r="BT66" i="8" a="1"/>
  <c r="BT66" i="8" s="1"/>
  <c r="BV66" i="8" a="1"/>
  <c r="BV66" i="8" s="1"/>
  <c r="BX66" i="8" a="1"/>
  <c r="BX66" i="8" s="1"/>
  <c r="BZ66" i="8" a="1"/>
  <c r="BZ66" i="8" s="1"/>
  <c r="CB66" i="8" a="1"/>
  <c r="CB66" i="8" s="1"/>
  <c r="CD66" i="8" a="1"/>
  <c r="CD66" i="8" s="1"/>
  <c r="CF66" i="8" a="1"/>
  <c r="CF66" i="8" s="1"/>
  <c r="CH66" i="8" a="1"/>
  <c r="CH66" i="8" s="1"/>
  <c r="AL67" i="8" a="1"/>
  <c r="AL67" i="8" s="1"/>
  <c r="AN67" i="8" a="1"/>
  <c r="AN67" i="8" s="1"/>
  <c r="AP67" i="8" a="1"/>
  <c r="AP67" i="8" s="1"/>
  <c r="AR67" i="8" a="1"/>
  <c r="AR67" i="8" s="1"/>
  <c r="AT67" i="8" a="1"/>
  <c r="AT67" i="8" s="1"/>
  <c r="AV67" i="8" a="1"/>
  <c r="AV67" i="8" s="1"/>
  <c r="AX67" i="8" a="1"/>
  <c r="AX67" i="8" s="1"/>
  <c r="AZ67" i="8" a="1"/>
  <c r="AZ67" i="8" s="1"/>
  <c r="BB67" i="8" a="1"/>
  <c r="BB67" i="8" s="1"/>
  <c r="BD67" i="8" a="1"/>
  <c r="BD67" i="8" s="1"/>
  <c r="BF67" i="8" a="1"/>
  <c r="BF67" i="8" s="1"/>
  <c r="BH67" i="8" a="1"/>
  <c r="BH67" i="8" s="1"/>
  <c r="BJ67" i="8" a="1"/>
  <c r="BJ67" i="8" s="1"/>
  <c r="BL67" i="8" a="1"/>
  <c r="BL67" i="8" s="1"/>
  <c r="BN67" i="8" a="1"/>
  <c r="BN67" i="8" s="1"/>
  <c r="BP67" i="8" a="1"/>
  <c r="BP67" i="8" s="1"/>
  <c r="BR67" i="8" a="1"/>
  <c r="BR67" i="8" s="1"/>
  <c r="BT67" i="8" a="1"/>
  <c r="BT67" i="8" s="1"/>
  <c r="BV67" i="8" a="1"/>
  <c r="BV67" i="8" s="1"/>
  <c r="BX67" i="8" a="1"/>
  <c r="BX67" i="8" s="1"/>
  <c r="BZ67" i="8" a="1"/>
  <c r="BZ67" i="8" s="1"/>
  <c r="CB67" i="8" a="1"/>
  <c r="CB67" i="8" s="1"/>
  <c r="CD67" i="8" a="1"/>
  <c r="CD67" i="8" s="1"/>
  <c r="CF67" i="8" a="1"/>
  <c r="CF67" i="8" s="1"/>
  <c r="CH67" i="8" a="1"/>
  <c r="CH67" i="8" s="1"/>
  <c r="AL68" i="8" a="1"/>
  <c r="AL68" i="8" s="1"/>
  <c r="AN68" i="8" a="1"/>
  <c r="AN68" i="8" s="1"/>
  <c r="AP68" i="8" a="1"/>
  <c r="AP68" i="8" s="1"/>
  <c r="AR68" i="8" a="1"/>
  <c r="AR68" i="8" s="1"/>
  <c r="AT68" i="8" a="1"/>
  <c r="AT68" i="8" s="1"/>
  <c r="AV68" i="8" a="1"/>
  <c r="AV68" i="8" s="1"/>
  <c r="AX68" i="8" a="1"/>
  <c r="AX68" i="8" s="1"/>
  <c r="AZ68" i="8" a="1"/>
  <c r="AZ68" i="8" s="1"/>
  <c r="BB68" i="8" a="1"/>
  <c r="BB68" i="8" s="1"/>
  <c r="BD68" i="8" a="1"/>
  <c r="BD68" i="8" s="1"/>
  <c r="BF68" i="8" a="1"/>
  <c r="BF68" i="8" s="1"/>
  <c r="BH68" i="8" a="1"/>
  <c r="BH68" i="8" s="1"/>
  <c r="BJ68" i="8" a="1"/>
  <c r="BJ68" i="8" s="1"/>
  <c r="BL68" i="8" a="1"/>
  <c r="BL68" i="8" s="1"/>
  <c r="BN68" i="8" a="1"/>
  <c r="BN68" i="8" s="1"/>
  <c r="BP68" i="8" a="1"/>
  <c r="BP68" i="8" s="1"/>
  <c r="BR68" i="8" a="1"/>
  <c r="BR68" i="8" s="1"/>
  <c r="BT68" i="8" a="1"/>
  <c r="BT68" i="8" s="1"/>
  <c r="BV68" i="8" a="1"/>
  <c r="BV68" i="8" s="1"/>
  <c r="BX68" i="8" a="1"/>
  <c r="BX68" i="8" s="1"/>
  <c r="BZ68" i="8" a="1"/>
  <c r="BZ68" i="8" s="1"/>
  <c r="CB68" i="8" a="1"/>
  <c r="CB68" i="8" s="1"/>
  <c r="CD68" i="8" a="1"/>
  <c r="CD68" i="8" s="1"/>
  <c r="CF68" i="8" a="1"/>
  <c r="CF68" i="8" s="1"/>
  <c r="CH68" i="8" a="1"/>
  <c r="CH68" i="8" s="1"/>
  <c r="AL69" i="8" a="1"/>
  <c r="AL69" i="8" s="1"/>
  <c r="AN69" i="8" a="1"/>
  <c r="AN69" i="8" s="1"/>
  <c r="AP69" i="8" a="1"/>
  <c r="AP69" i="8" s="1"/>
  <c r="AR69" i="8" a="1"/>
  <c r="AR69" i="8" s="1"/>
  <c r="AT69" i="8" a="1"/>
  <c r="AT69" i="8" s="1"/>
  <c r="AV69" i="8" a="1"/>
  <c r="AV69" i="8" s="1"/>
  <c r="AX69" i="8" a="1"/>
  <c r="AX69" i="8" s="1"/>
  <c r="AZ69" i="8" a="1"/>
  <c r="AZ69" i="8" s="1"/>
  <c r="BB69" i="8" a="1"/>
  <c r="BB69" i="8" s="1"/>
  <c r="BD69" i="8" a="1"/>
  <c r="BD69" i="8" s="1"/>
  <c r="BF69" i="8" a="1"/>
  <c r="BF69" i="8" s="1"/>
  <c r="BH69" i="8" a="1"/>
  <c r="BH69" i="8" s="1"/>
  <c r="BJ69" i="8" a="1"/>
  <c r="BJ69" i="8" s="1"/>
  <c r="BL69" i="8" a="1"/>
  <c r="BL69" i="8" s="1"/>
  <c r="BN69" i="8" a="1"/>
  <c r="BN69" i="8" s="1"/>
  <c r="BP69" i="8" a="1"/>
  <c r="BP69" i="8" s="1"/>
  <c r="BR69" i="8" a="1"/>
  <c r="BR69" i="8" s="1"/>
  <c r="BT69" i="8" a="1"/>
  <c r="BT69" i="8" s="1"/>
  <c r="BV69" i="8" a="1"/>
  <c r="BV69" i="8" s="1"/>
  <c r="BX69" i="8" a="1"/>
  <c r="BX69" i="8" s="1"/>
  <c r="BZ69" i="8" a="1"/>
  <c r="BZ69" i="8" s="1"/>
  <c r="CB69" i="8" a="1"/>
  <c r="CB69" i="8" s="1"/>
  <c r="CD69" i="8" a="1"/>
  <c r="CD69" i="8" s="1"/>
  <c r="CF69" i="8" a="1"/>
  <c r="CF69" i="8" s="1"/>
  <c r="CH69" i="8" a="1"/>
  <c r="CH69" i="8" s="1"/>
  <c r="AL70" i="8" a="1"/>
  <c r="AL70" i="8" s="1"/>
  <c r="AN70" i="8" a="1"/>
  <c r="AN70" i="8" s="1"/>
  <c r="AP70" i="8" a="1"/>
  <c r="AP70" i="8" s="1"/>
  <c r="AR70" i="8" a="1"/>
  <c r="AR70" i="8" s="1"/>
  <c r="AT70" i="8" a="1"/>
  <c r="AT70" i="8" s="1"/>
  <c r="AV70" i="8" a="1"/>
  <c r="AV70" i="8" s="1"/>
  <c r="AX70" i="8" a="1"/>
  <c r="AX70" i="8" s="1"/>
  <c r="AZ70" i="8" a="1"/>
  <c r="AZ70" i="8" s="1"/>
  <c r="BB70" i="8" a="1"/>
  <c r="BB70" i="8" s="1"/>
  <c r="BD70" i="8" a="1"/>
  <c r="BD70" i="8" s="1"/>
  <c r="BF70" i="8" a="1"/>
  <c r="BF70" i="8" s="1"/>
  <c r="BH70" i="8" a="1"/>
  <c r="BH70" i="8" s="1"/>
  <c r="BJ70" i="8" a="1"/>
  <c r="BJ70" i="8" s="1"/>
  <c r="BL70" i="8" a="1"/>
  <c r="BL70" i="8" s="1"/>
  <c r="BN70" i="8" a="1"/>
  <c r="BN70" i="8" s="1"/>
  <c r="BP70" i="8" a="1"/>
  <c r="BP70" i="8" s="1"/>
  <c r="BR70" i="8" a="1"/>
  <c r="BR70" i="8" s="1"/>
  <c r="BT70" i="8" a="1"/>
  <c r="BT70" i="8" s="1"/>
  <c r="BV70" i="8" a="1"/>
  <c r="BV70" i="8" s="1"/>
  <c r="BX70" i="8" a="1"/>
  <c r="BX70" i="8" s="1"/>
  <c r="BZ70" i="8" a="1"/>
  <c r="BZ70" i="8" s="1"/>
  <c r="CB70" i="8" a="1"/>
  <c r="CB70" i="8" s="1"/>
  <c r="CD70" i="8" a="1"/>
  <c r="CD70" i="8" s="1"/>
  <c r="CF70" i="8" a="1"/>
  <c r="CF70" i="8" s="1"/>
  <c r="CH70" i="8" a="1"/>
  <c r="CH70" i="8" s="1"/>
  <c r="AL71" i="8" a="1"/>
  <c r="AL71" i="8" s="1"/>
  <c r="AN71" i="8" a="1"/>
  <c r="AN71" i="8" s="1"/>
  <c r="AP71" i="8" a="1"/>
  <c r="AP71" i="8" s="1"/>
  <c r="AR71" i="8" a="1"/>
  <c r="AR71" i="8" s="1"/>
  <c r="AT71" i="8" a="1"/>
  <c r="AT71" i="8" s="1"/>
  <c r="AV71" i="8" a="1"/>
  <c r="AV71" i="8" s="1"/>
  <c r="AX71" i="8" a="1"/>
  <c r="AX71" i="8" s="1"/>
  <c r="AZ71" i="8" a="1"/>
  <c r="AZ71" i="8" s="1"/>
  <c r="BB71" i="8" a="1"/>
  <c r="BB71" i="8" s="1"/>
  <c r="BD71" i="8" a="1"/>
  <c r="BD71" i="8" s="1"/>
  <c r="BF71" i="8" a="1"/>
  <c r="BF71" i="8" s="1"/>
  <c r="BH71" i="8" a="1"/>
  <c r="BH71" i="8" s="1"/>
  <c r="BJ71" i="8" a="1"/>
  <c r="BJ71" i="8" s="1"/>
  <c r="BL71" i="8" a="1"/>
  <c r="BL71" i="8" s="1"/>
  <c r="BN71" i="8" a="1"/>
  <c r="BN71" i="8" s="1"/>
  <c r="BP71" i="8" a="1"/>
  <c r="BP71" i="8" s="1"/>
  <c r="BR71" i="8" a="1"/>
  <c r="BR71" i="8" s="1"/>
  <c r="BT71" i="8" a="1"/>
  <c r="BT71" i="8" s="1"/>
  <c r="BV71" i="8" a="1"/>
  <c r="BV71" i="8" s="1"/>
  <c r="BX71" i="8" a="1"/>
  <c r="BX71" i="8" s="1"/>
  <c r="BZ71" i="8" a="1"/>
  <c r="BZ71" i="8" s="1"/>
  <c r="CB71" i="8" a="1"/>
  <c r="CB71" i="8" s="1"/>
  <c r="CD71" i="8" a="1"/>
  <c r="CD71" i="8" s="1"/>
  <c r="CF71" i="8" a="1"/>
  <c r="CF71" i="8" s="1"/>
  <c r="CH71" i="8" a="1"/>
  <c r="CH71" i="8" s="1"/>
  <c r="AL72" i="8" a="1"/>
  <c r="AL72" i="8" s="1"/>
  <c r="AN72" i="8" a="1"/>
  <c r="AN72" i="8" s="1"/>
  <c r="AP72" i="8" a="1"/>
  <c r="AP72" i="8" s="1"/>
  <c r="AR72" i="8" a="1"/>
  <c r="AR72" i="8" s="1"/>
  <c r="AT72" i="8" a="1"/>
  <c r="AT72" i="8" s="1"/>
  <c r="AV72" i="8" a="1"/>
  <c r="AV72" i="8" s="1"/>
  <c r="AX72" i="8" a="1"/>
  <c r="AX72" i="8" s="1"/>
  <c r="AZ72" i="8" a="1"/>
  <c r="AZ72" i="8" s="1"/>
  <c r="BB72" i="8" a="1"/>
  <c r="BB72" i="8" s="1"/>
  <c r="BD72" i="8" a="1"/>
  <c r="BD72" i="8" s="1"/>
  <c r="BF72" i="8" a="1"/>
  <c r="BF72" i="8" s="1"/>
  <c r="BH72" i="8" a="1"/>
  <c r="BH72" i="8" s="1"/>
  <c r="BJ72" i="8" a="1"/>
  <c r="BJ72" i="8" s="1"/>
  <c r="BL72" i="8" a="1"/>
  <c r="BL72" i="8" s="1"/>
  <c r="BN72" i="8" a="1"/>
  <c r="BN72" i="8" s="1"/>
  <c r="BP72" i="8" a="1"/>
  <c r="BP72" i="8" s="1"/>
  <c r="BR72" i="8" a="1"/>
  <c r="BR72" i="8" s="1"/>
  <c r="BT72" i="8" a="1"/>
  <c r="BT72" i="8" s="1"/>
  <c r="BV72" i="8" a="1"/>
  <c r="BV72" i="8" s="1"/>
  <c r="BX72" i="8" a="1"/>
  <c r="BX72" i="8" s="1"/>
  <c r="BZ72" i="8" a="1"/>
  <c r="BZ72" i="8" s="1"/>
  <c r="CB72" i="8" a="1"/>
  <c r="CB72" i="8" s="1"/>
  <c r="CD72" i="8" a="1"/>
  <c r="CD72" i="8" s="1"/>
  <c r="CF72" i="8" a="1"/>
  <c r="CF72" i="8" s="1"/>
  <c r="CH72" i="8" a="1"/>
  <c r="CH72" i="8" s="1"/>
  <c r="AL73" i="8" a="1"/>
  <c r="AL73" i="8" s="1"/>
  <c r="AN73" i="8" a="1"/>
  <c r="AN73" i="8" s="1"/>
  <c r="AP73" i="8" a="1"/>
  <c r="AP73" i="8" s="1"/>
  <c r="AR73" i="8" a="1"/>
  <c r="AR73" i="8" s="1"/>
  <c r="AT73" i="8" a="1"/>
  <c r="AT73" i="8" s="1"/>
  <c r="AV73" i="8" a="1"/>
  <c r="AV73" i="8" s="1"/>
  <c r="AX73" i="8" a="1"/>
  <c r="AX73" i="8" s="1"/>
  <c r="AZ73" i="8" a="1"/>
  <c r="AZ73" i="8" s="1"/>
  <c r="BB73" i="8" a="1"/>
  <c r="BB73" i="8" s="1"/>
  <c r="BD73" i="8" a="1"/>
  <c r="BD73" i="8" s="1"/>
  <c r="BF73" i="8" a="1"/>
  <c r="BF73" i="8" s="1"/>
  <c r="BH73" i="8" a="1"/>
  <c r="BH73" i="8" s="1"/>
  <c r="BJ73" i="8" a="1"/>
  <c r="BJ73" i="8" s="1"/>
  <c r="BL73" i="8" a="1"/>
  <c r="BL73" i="8" s="1"/>
  <c r="BN73" i="8" a="1"/>
  <c r="BN73" i="8" s="1"/>
  <c r="BP73" i="8" a="1"/>
  <c r="BP73" i="8" s="1"/>
  <c r="BR73" i="8" a="1"/>
  <c r="BR73" i="8" s="1"/>
  <c r="BT73" i="8" a="1"/>
  <c r="BT73" i="8" s="1"/>
  <c r="BV73" i="8" a="1"/>
  <c r="BV73" i="8" s="1"/>
  <c r="BX73" i="8" a="1"/>
  <c r="BX73" i="8" s="1"/>
  <c r="BZ73" i="8" a="1"/>
  <c r="BZ73" i="8" s="1"/>
  <c r="CB73" i="8" a="1"/>
  <c r="CB73" i="8" s="1"/>
  <c r="CD73" i="8" a="1"/>
  <c r="CD73" i="8" s="1"/>
  <c r="CF73" i="8" a="1"/>
  <c r="CF73" i="8" s="1"/>
  <c r="CH73" i="8" a="1"/>
  <c r="CH73" i="8" s="1"/>
  <c r="AL74" i="8" a="1"/>
  <c r="AL74" i="8" s="1"/>
  <c r="AN74" i="8" a="1"/>
  <c r="AN74" i="8" s="1"/>
  <c r="AP74" i="8" a="1"/>
  <c r="AP74" i="8" s="1"/>
  <c r="AR74" i="8" a="1"/>
  <c r="AR74" i="8" s="1"/>
  <c r="AT74" i="8" a="1"/>
  <c r="AT74" i="8" s="1"/>
  <c r="AV74" i="8" a="1"/>
  <c r="AV74" i="8" s="1"/>
  <c r="AX74" i="8" a="1"/>
  <c r="AX74" i="8" s="1"/>
  <c r="AZ74" i="8" a="1"/>
  <c r="AZ74" i="8" s="1"/>
  <c r="BB74" i="8" a="1"/>
  <c r="BB74" i="8" s="1"/>
  <c r="BD74" i="8" a="1"/>
  <c r="BD74" i="8" s="1"/>
  <c r="BF74" i="8" a="1"/>
  <c r="BF74" i="8" s="1"/>
  <c r="BH74" i="8" a="1"/>
  <c r="BH74" i="8" s="1"/>
  <c r="BJ74" i="8" a="1"/>
  <c r="BJ74" i="8" s="1"/>
  <c r="BL74" i="8" a="1"/>
  <c r="BL74" i="8" s="1"/>
  <c r="BN74" i="8" a="1"/>
  <c r="BN74" i="8" s="1"/>
  <c r="BP74" i="8" a="1"/>
  <c r="BP74" i="8" s="1"/>
  <c r="BR74" i="8" a="1"/>
  <c r="BR74" i="8" s="1"/>
  <c r="BT74" i="8" a="1"/>
  <c r="BT74" i="8" s="1"/>
  <c r="BV74" i="8" a="1"/>
  <c r="BV74" i="8" s="1"/>
  <c r="BX74" i="8" a="1"/>
  <c r="BX74" i="8" s="1"/>
  <c r="BZ74" i="8" a="1"/>
  <c r="BZ74" i="8" s="1"/>
  <c r="CB74" i="8" a="1"/>
  <c r="CB74" i="8" s="1"/>
  <c r="CD74" i="8" a="1"/>
  <c r="CD74" i="8" s="1"/>
  <c r="CF74" i="8" a="1"/>
  <c r="CF74" i="8" s="1"/>
  <c r="CH74" i="8" a="1"/>
  <c r="CH74" i="8" s="1"/>
  <c r="AL75" i="8" a="1"/>
  <c r="AL75" i="8" s="1"/>
  <c r="AN75" i="8" a="1"/>
  <c r="AN75" i="8" s="1"/>
  <c r="AP75" i="8" a="1"/>
  <c r="AP75" i="8" s="1"/>
  <c r="AR75" i="8" a="1"/>
  <c r="AR75" i="8" s="1"/>
  <c r="AT75" i="8" a="1"/>
  <c r="AT75" i="8" s="1"/>
  <c r="AV75" i="8" a="1"/>
  <c r="AV75" i="8" s="1"/>
  <c r="AX75" i="8" a="1"/>
  <c r="AX75" i="8" s="1"/>
  <c r="AZ75" i="8" a="1"/>
  <c r="AZ75" i="8" s="1"/>
  <c r="BB75" i="8" a="1"/>
  <c r="BB75" i="8" s="1"/>
  <c r="BD75" i="8" a="1"/>
  <c r="BD75" i="8" s="1"/>
  <c r="BF75" i="8" a="1"/>
  <c r="BF75" i="8" s="1"/>
  <c r="BH75" i="8" a="1"/>
  <c r="BH75" i="8" s="1"/>
  <c r="BJ75" i="8" a="1"/>
  <c r="BJ75" i="8" s="1"/>
  <c r="BL75" i="8" a="1"/>
  <c r="BL75" i="8" s="1"/>
  <c r="BN75" i="8" a="1"/>
  <c r="BN75" i="8" s="1"/>
  <c r="BP75" i="8" a="1"/>
  <c r="BP75" i="8" s="1"/>
  <c r="BR75" i="8" a="1"/>
  <c r="BR75" i="8" s="1"/>
  <c r="BT75" i="8" a="1"/>
  <c r="BT75" i="8" s="1"/>
  <c r="BV75" i="8" a="1"/>
  <c r="BV75" i="8" s="1"/>
  <c r="BX75" i="8" a="1"/>
  <c r="BX75" i="8" s="1"/>
  <c r="BZ75" i="8" a="1"/>
  <c r="BZ75" i="8" s="1"/>
  <c r="CB75" i="8" a="1"/>
  <c r="CB75" i="8" s="1"/>
  <c r="CD75" i="8" a="1"/>
  <c r="CD75" i="8" s="1"/>
  <c r="CF75" i="8" a="1"/>
  <c r="CF75" i="8" s="1"/>
  <c r="CH75" i="8" a="1"/>
  <c r="CH75" i="8" s="1"/>
  <c r="AL76" i="8" a="1"/>
  <c r="AL76" i="8" s="1"/>
  <c r="AN76" i="8" a="1"/>
  <c r="AN76" i="8" s="1"/>
  <c r="AP76" i="8" a="1"/>
  <c r="AP76" i="8" s="1"/>
  <c r="AR76" i="8" a="1"/>
  <c r="AR76" i="8" s="1"/>
  <c r="AT76" i="8" a="1"/>
  <c r="AT76" i="8" s="1"/>
  <c r="AV76" i="8" a="1"/>
  <c r="AV76" i="8" s="1"/>
  <c r="AX76" i="8" a="1"/>
  <c r="AX76" i="8" s="1"/>
  <c r="AZ76" i="8" a="1"/>
  <c r="AZ76" i="8" s="1"/>
  <c r="BB76" i="8" a="1"/>
  <c r="BB76" i="8" s="1"/>
  <c r="BD76" i="8" a="1"/>
  <c r="BD76" i="8" s="1"/>
  <c r="BF76" i="8" a="1"/>
  <c r="BF76" i="8" s="1"/>
  <c r="BH76" i="8" a="1"/>
  <c r="BH76" i="8" s="1"/>
  <c r="BJ76" i="8" a="1"/>
  <c r="BJ76" i="8" s="1"/>
  <c r="BL76" i="8" a="1"/>
  <c r="BL76" i="8" s="1"/>
  <c r="BN76" i="8" a="1"/>
  <c r="BN76" i="8" s="1"/>
  <c r="BP76" i="8" a="1"/>
  <c r="BP76" i="8" s="1"/>
  <c r="BR76" i="8" a="1"/>
  <c r="BR76" i="8" s="1"/>
  <c r="BT76" i="8" a="1"/>
  <c r="BT76" i="8" s="1"/>
  <c r="BV76" i="8" a="1"/>
  <c r="BV76" i="8" s="1"/>
  <c r="BX76" i="8" a="1"/>
  <c r="BX76" i="8" s="1"/>
  <c r="BZ76" i="8" a="1"/>
  <c r="BZ76" i="8" s="1"/>
  <c r="CB76" i="8" a="1"/>
  <c r="CB76" i="8" s="1"/>
  <c r="CD76" i="8" a="1"/>
  <c r="CD76" i="8" s="1"/>
  <c r="CF76" i="8" a="1"/>
  <c r="CF76" i="8" s="1"/>
  <c r="CH76" i="8" a="1"/>
  <c r="CH76" i="8" s="1"/>
  <c r="AL77" i="8" a="1"/>
  <c r="AL77" i="8" s="1"/>
  <c r="AN77" i="8" a="1"/>
  <c r="AN77" i="8" s="1"/>
  <c r="AP77" i="8" a="1"/>
  <c r="AP77" i="8" s="1"/>
  <c r="AR77" i="8" a="1"/>
  <c r="AR77" i="8" s="1"/>
  <c r="AT77" i="8" a="1"/>
  <c r="AT77" i="8" s="1"/>
  <c r="AV77" i="8" a="1"/>
  <c r="AV77" i="8" s="1"/>
  <c r="AX77" i="8" a="1"/>
  <c r="AX77" i="8" s="1"/>
  <c r="AZ77" i="8" a="1"/>
  <c r="AZ77" i="8" s="1"/>
  <c r="BB77" i="8" a="1"/>
  <c r="BB77" i="8" s="1"/>
  <c r="BD77" i="8" a="1"/>
  <c r="BD77" i="8" s="1"/>
  <c r="BF77" i="8" a="1"/>
  <c r="BF77" i="8" s="1"/>
  <c r="BH77" i="8" a="1"/>
  <c r="BH77" i="8" s="1"/>
  <c r="BJ77" i="8" a="1"/>
  <c r="BJ77" i="8" s="1"/>
  <c r="BL77" i="8" a="1"/>
  <c r="BL77" i="8" s="1"/>
  <c r="BN77" i="8" a="1"/>
  <c r="BN77" i="8" s="1"/>
  <c r="BP77" i="8" a="1"/>
  <c r="BP77" i="8" s="1"/>
  <c r="BR77" i="8" a="1"/>
  <c r="BR77" i="8" s="1"/>
  <c r="BT77" i="8" a="1"/>
  <c r="BT77" i="8" s="1"/>
  <c r="BV77" i="8" a="1"/>
  <c r="BV77" i="8" s="1"/>
  <c r="BX77" i="8" a="1"/>
  <c r="BX77" i="8" s="1"/>
  <c r="BZ77" i="8" a="1"/>
  <c r="BZ77" i="8" s="1"/>
  <c r="CB77" i="8" a="1"/>
  <c r="CB77" i="8" s="1"/>
  <c r="CD77" i="8" a="1"/>
  <c r="CD77" i="8" s="1"/>
  <c r="CF77" i="8" a="1"/>
  <c r="CF77" i="8" s="1"/>
  <c r="CH77" i="8" a="1"/>
  <c r="CH77" i="8" s="1"/>
  <c r="AL78" i="8" a="1"/>
  <c r="AL78" i="8" s="1"/>
  <c r="AN78" i="8" a="1"/>
  <c r="AN78" i="8" s="1"/>
  <c r="AP78" i="8" a="1"/>
  <c r="AP78" i="8" s="1"/>
  <c r="AR78" i="8" a="1"/>
  <c r="AR78" i="8" s="1"/>
  <c r="AT78" i="8" a="1"/>
  <c r="AT78" i="8" s="1"/>
  <c r="AV78" i="8" a="1"/>
  <c r="AV78" i="8" s="1"/>
  <c r="AX78" i="8" a="1"/>
  <c r="AX78" i="8" s="1"/>
  <c r="AZ78" i="8" a="1"/>
  <c r="AZ78" i="8" s="1"/>
  <c r="BB78" i="8" a="1"/>
  <c r="BB78" i="8" s="1"/>
  <c r="BD78" i="8" a="1"/>
  <c r="BD78" i="8" s="1"/>
  <c r="BF78" i="8" a="1"/>
  <c r="BF78" i="8" s="1"/>
  <c r="BH78" i="8" a="1"/>
  <c r="BH78" i="8" s="1"/>
  <c r="BJ78" i="8" a="1"/>
  <c r="BJ78" i="8" s="1"/>
  <c r="BL78" i="8" a="1"/>
  <c r="BL78" i="8" s="1"/>
  <c r="BN78" i="8" a="1"/>
  <c r="BN78" i="8" s="1"/>
  <c r="BP78" i="8" a="1"/>
  <c r="BP78" i="8" s="1"/>
  <c r="BR78" i="8" a="1"/>
  <c r="BR78" i="8" s="1"/>
  <c r="BT78" i="8" a="1"/>
  <c r="BT78" i="8" s="1"/>
  <c r="BV78" i="8" a="1"/>
  <c r="BV78" i="8" s="1"/>
  <c r="BX78" i="8" a="1"/>
  <c r="BX78" i="8" s="1"/>
  <c r="BZ78" i="8" a="1"/>
  <c r="BZ78" i="8" s="1"/>
  <c r="CB78" i="8" a="1"/>
  <c r="CB78" i="8" s="1"/>
  <c r="CD78" i="8" a="1"/>
  <c r="CD78" i="8" s="1"/>
  <c r="CF78" i="8" a="1"/>
  <c r="CF78" i="8" s="1"/>
  <c r="CH78" i="8" a="1"/>
  <c r="CH78" i="8" s="1"/>
  <c r="AL79" i="8" a="1"/>
  <c r="AL79" i="8" s="1"/>
  <c r="AN79" i="8" a="1"/>
  <c r="AN79" i="8" s="1"/>
  <c r="AP79" i="8" a="1"/>
  <c r="AP79" i="8" s="1"/>
  <c r="AR79" i="8" a="1"/>
  <c r="AR79" i="8" s="1"/>
  <c r="AT79" i="8" a="1"/>
  <c r="AT79" i="8" s="1"/>
  <c r="AV79" i="8" a="1"/>
  <c r="AV79" i="8" s="1"/>
  <c r="AX79" i="8" a="1"/>
  <c r="AX79" i="8" s="1"/>
  <c r="AZ79" i="8" a="1"/>
  <c r="AZ79" i="8" s="1"/>
  <c r="BB79" i="8" a="1"/>
  <c r="BB79" i="8" s="1"/>
  <c r="BD79" i="8" a="1"/>
  <c r="BD79" i="8" s="1"/>
  <c r="BF79" i="8" a="1"/>
  <c r="BF79" i="8" s="1"/>
  <c r="BH79" i="8" a="1"/>
  <c r="BH79" i="8" s="1"/>
  <c r="BJ79" i="8" a="1"/>
  <c r="BJ79" i="8" s="1"/>
  <c r="BL79" i="8" a="1"/>
  <c r="BL79" i="8" s="1"/>
  <c r="BN79" i="8" a="1"/>
  <c r="BN79" i="8" s="1"/>
  <c r="BP79" i="8" a="1"/>
  <c r="BP79" i="8" s="1"/>
  <c r="BR79" i="8" a="1"/>
  <c r="BR79" i="8" s="1"/>
  <c r="BT79" i="8" a="1"/>
  <c r="BT79" i="8" s="1"/>
  <c r="BV79" i="8" a="1"/>
  <c r="BV79" i="8" s="1"/>
  <c r="BX79" i="8" a="1"/>
  <c r="BX79" i="8" s="1"/>
  <c r="BZ79" i="8" a="1"/>
  <c r="BZ79" i="8" s="1"/>
  <c r="CB79" i="8" a="1"/>
  <c r="CB79" i="8" s="1"/>
  <c r="CD79" i="8" a="1"/>
  <c r="CD79" i="8" s="1"/>
  <c r="CF79" i="8" a="1"/>
  <c r="CF79" i="8" s="1"/>
  <c r="CH79" i="8" a="1"/>
  <c r="CH79" i="8" s="1"/>
  <c r="AL80" i="8" a="1"/>
  <c r="AL80" i="8" s="1"/>
  <c r="AN80" i="8" a="1"/>
  <c r="AN80" i="8" s="1"/>
  <c r="AP80" i="8" a="1"/>
  <c r="AP80" i="8" s="1"/>
  <c r="AR80" i="8" a="1"/>
  <c r="AR80" i="8" s="1"/>
  <c r="AT80" i="8" a="1"/>
  <c r="AT80" i="8" s="1"/>
  <c r="AV80" i="8" a="1"/>
  <c r="AV80" i="8" s="1"/>
  <c r="AX80" i="8" a="1"/>
  <c r="AX80" i="8" s="1"/>
  <c r="AZ80" i="8" a="1"/>
  <c r="AZ80" i="8" s="1"/>
  <c r="BB80" i="8" a="1"/>
  <c r="BB80" i="8" s="1"/>
  <c r="BD80" i="8" a="1"/>
  <c r="BD80" i="8" s="1"/>
  <c r="BF80" i="8" a="1"/>
  <c r="BF80" i="8" s="1"/>
  <c r="BH80" i="8" a="1"/>
  <c r="BH80" i="8" s="1"/>
  <c r="BJ80" i="8" a="1"/>
  <c r="BJ80" i="8" s="1"/>
  <c r="BL80" i="8" a="1"/>
  <c r="BL80" i="8" s="1"/>
  <c r="BN80" i="8" a="1"/>
  <c r="BN80" i="8" s="1"/>
  <c r="BP80" i="8" a="1"/>
  <c r="BP80" i="8" s="1"/>
  <c r="BR80" i="8" a="1"/>
  <c r="BR80" i="8" s="1"/>
  <c r="BT80" i="8" a="1"/>
  <c r="BT80" i="8" s="1"/>
  <c r="BV80" i="8" a="1"/>
  <c r="BV80" i="8" s="1"/>
  <c r="BX80" i="8" a="1"/>
  <c r="BX80" i="8" s="1"/>
  <c r="BZ80" i="8" a="1"/>
  <c r="BZ80" i="8" s="1"/>
  <c r="CB80" i="8" a="1"/>
  <c r="CB80" i="8" s="1"/>
  <c r="CD80" i="8" a="1"/>
  <c r="CD80" i="8" s="1"/>
  <c r="CF80" i="8" a="1"/>
  <c r="CF80" i="8" s="1"/>
  <c r="CH80" i="8" a="1"/>
  <c r="CH80" i="8" s="1"/>
  <c r="AL81" i="8" a="1"/>
  <c r="AL81" i="8" s="1"/>
  <c r="AN81" i="8" a="1"/>
  <c r="AN81" i="8" s="1"/>
  <c r="AP81" i="8" a="1"/>
  <c r="AP81" i="8" s="1"/>
  <c r="AR81" i="8" a="1"/>
  <c r="AR81" i="8" s="1"/>
  <c r="AT81" i="8" a="1"/>
  <c r="AT81" i="8" s="1"/>
  <c r="AV81" i="8" a="1"/>
  <c r="AV81" i="8" s="1"/>
  <c r="AX81" i="8" a="1"/>
  <c r="AX81" i="8" s="1"/>
  <c r="AZ81" i="8" a="1"/>
  <c r="AZ81" i="8" s="1"/>
  <c r="BB81" i="8" a="1"/>
  <c r="BB81" i="8" s="1"/>
  <c r="BD81" i="8" a="1"/>
  <c r="BD81" i="8" s="1"/>
  <c r="BF81" i="8" a="1"/>
  <c r="BF81" i="8" s="1"/>
  <c r="BH81" i="8" a="1"/>
  <c r="BH81" i="8" s="1"/>
  <c r="BJ81" i="8" a="1"/>
  <c r="BJ81" i="8" s="1"/>
  <c r="BL81" i="8" a="1"/>
  <c r="BL81" i="8" s="1"/>
  <c r="BN81" i="8" a="1"/>
  <c r="BN81" i="8" s="1"/>
  <c r="BP81" i="8" a="1"/>
  <c r="BP81" i="8" s="1"/>
  <c r="BR81" i="8" a="1"/>
  <c r="BR81" i="8" s="1"/>
  <c r="BT81" i="8" a="1"/>
  <c r="BT81" i="8" s="1"/>
  <c r="BV81" i="8" a="1"/>
  <c r="BV81" i="8" s="1"/>
  <c r="BX81" i="8" a="1"/>
  <c r="BX81" i="8" s="1"/>
  <c r="BZ81" i="8" a="1"/>
  <c r="BZ81" i="8" s="1"/>
  <c r="CB81" i="8" a="1"/>
  <c r="CB81" i="8" s="1"/>
  <c r="CD81" i="8" a="1"/>
  <c r="CD81" i="8" s="1"/>
  <c r="CF81" i="8" a="1"/>
  <c r="CF81" i="8" s="1"/>
  <c r="CH81" i="8" a="1"/>
  <c r="CH81" i="8" s="1"/>
  <c r="AL82" i="8" a="1"/>
  <c r="AL82" i="8" s="1"/>
  <c r="AN82" i="8" a="1"/>
  <c r="AN82" i="8" s="1"/>
  <c r="AP82" i="8" a="1"/>
  <c r="AP82" i="8" s="1"/>
  <c r="AR82" i="8" a="1"/>
  <c r="AR82" i="8" s="1"/>
  <c r="AT82" i="8" a="1"/>
  <c r="AT82" i="8" s="1"/>
  <c r="AV82" i="8" a="1"/>
  <c r="AV82" i="8" s="1"/>
  <c r="AX82" i="8" a="1"/>
  <c r="AX82" i="8" s="1"/>
  <c r="AZ82" i="8" a="1"/>
  <c r="AZ82" i="8" s="1"/>
  <c r="BB82" i="8" a="1"/>
  <c r="BB82" i="8" s="1"/>
  <c r="BD82" i="8" a="1"/>
  <c r="BD82" i="8" s="1"/>
  <c r="BF82" i="8" a="1"/>
  <c r="BF82" i="8" s="1"/>
  <c r="BH82" i="8" a="1"/>
  <c r="BH82" i="8" s="1"/>
  <c r="BJ82" i="8" a="1"/>
  <c r="BJ82" i="8" s="1"/>
  <c r="BL82" i="8" a="1"/>
  <c r="BL82" i="8" s="1"/>
  <c r="BN82" i="8" a="1"/>
  <c r="BN82" i="8" s="1"/>
  <c r="BP82" i="8" a="1"/>
  <c r="BP82" i="8" s="1"/>
  <c r="BR82" i="8" a="1"/>
  <c r="BR82" i="8" s="1"/>
  <c r="BT82" i="8" a="1"/>
  <c r="BT82" i="8" s="1"/>
  <c r="BV82" i="8" a="1"/>
  <c r="BV82" i="8" s="1"/>
  <c r="BX82" i="8" a="1"/>
  <c r="BX82" i="8" s="1"/>
  <c r="BZ82" i="8" a="1"/>
  <c r="BZ82" i="8" s="1"/>
  <c r="CB82" i="8" a="1"/>
  <c r="CB82" i="8" s="1"/>
  <c r="CD82" i="8" a="1"/>
  <c r="CD82" i="8" s="1"/>
  <c r="CF82" i="8" a="1"/>
  <c r="CF82" i="8" s="1"/>
  <c r="CH82" i="8" a="1"/>
  <c r="CH82" i="8" s="1"/>
  <c r="AL83" i="8" a="1"/>
  <c r="AL83" i="8" s="1"/>
  <c r="AN83" i="8" a="1"/>
  <c r="AN83" i="8" s="1"/>
  <c r="AP83" i="8" a="1"/>
  <c r="AP83" i="8" s="1"/>
  <c r="AR83" i="8" a="1"/>
  <c r="AR83" i="8" s="1"/>
  <c r="AT83" i="8" a="1"/>
  <c r="AT83" i="8" s="1"/>
  <c r="AV83" i="8" a="1"/>
  <c r="AV83" i="8" s="1"/>
  <c r="AX83" i="8" a="1"/>
  <c r="AX83" i="8" s="1"/>
  <c r="AZ83" i="8" a="1"/>
  <c r="AZ83" i="8" s="1"/>
  <c r="BB83" i="8" a="1"/>
  <c r="BB83" i="8" s="1"/>
  <c r="BD83" i="8" a="1"/>
  <c r="BD83" i="8" s="1"/>
  <c r="BF83" i="8" a="1"/>
  <c r="BF83" i="8" s="1"/>
  <c r="BH83" i="8" a="1"/>
  <c r="BH83" i="8" s="1"/>
  <c r="BJ83" i="8" a="1"/>
  <c r="BJ83" i="8" s="1"/>
  <c r="BL83" i="8" a="1"/>
  <c r="BL83" i="8" s="1"/>
  <c r="BN83" i="8" a="1"/>
  <c r="BN83" i="8" s="1"/>
  <c r="BP83" i="8" a="1"/>
  <c r="BP83" i="8" s="1"/>
  <c r="BR83" i="8" a="1"/>
  <c r="BR83" i="8" s="1"/>
  <c r="BT83" i="8" a="1"/>
  <c r="BT83" i="8" s="1"/>
  <c r="BV83" i="8" a="1"/>
  <c r="BV83" i="8" s="1"/>
  <c r="BX83" i="8" a="1"/>
  <c r="BX83" i="8" s="1"/>
  <c r="BZ83" i="8" a="1"/>
  <c r="BZ83" i="8" s="1"/>
  <c r="CB83" i="8" a="1"/>
  <c r="CB83" i="8" s="1"/>
  <c r="CD83" i="8" a="1"/>
  <c r="CD83" i="8" s="1"/>
  <c r="CF83" i="8" a="1"/>
  <c r="CF83" i="8" s="1"/>
  <c r="CH83" i="8" a="1"/>
  <c r="CH83" i="8" s="1"/>
  <c r="AL84" i="8" a="1"/>
  <c r="AL84" i="8" s="1"/>
  <c r="AN84" i="8" a="1"/>
  <c r="AN84" i="8" s="1"/>
  <c r="AP84" i="8" a="1"/>
  <c r="AP84" i="8" s="1"/>
  <c r="AR84" i="8" a="1"/>
  <c r="AR84" i="8" s="1"/>
  <c r="AT84" i="8" a="1"/>
  <c r="AT84" i="8" s="1"/>
  <c r="AV84" i="8" a="1"/>
  <c r="AV84" i="8" s="1"/>
  <c r="AX84" i="8" a="1"/>
  <c r="AX84" i="8" s="1"/>
  <c r="AZ84" i="8" a="1"/>
  <c r="AZ84" i="8" s="1"/>
  <c r="BB84" i="8" a="1"/>
  <c r="BB84" i="8" s="1"/>
  <c r="BD84" i="8" a="1"/>
  <c r="BD84" i="8" s="1"/>
  <c r="BF84" i="8" a="1"/>
  <c r="BF84" i="8" s="1"/>
  <c r="BH84" i="8" a="1"/>
  <c r="BH84" i="8" s="1"/>
  <c r="BJ84" i="8" a="1"/>
  <c r="BJ84" i="8" s="1"/>
  <c r="BL84" i="8" a="1"/>
  <c r="BL84" i="8" s="1"/>
  <c r="BN84" i="8" a="1"/>
  <c r="BN84" i="8" s="1"/>
  <c r="BP84" i="8" a="1"/>
  <c r="BP84" i="8" s="1"/>
  <c r="BR84" i="8" a="1"/>
  <c r="BR84" i="8" s="1"/>
  <c r="BT84" i="8" a="1"/>
  <c r="BT84" i="8" s="1"/>
  <c r="BV84" i="8" a="1"/>
  <c r="BV84" i="8" s="1"/>
  <c r="BX84" i="8" a="1"/>
  <c r="BX84" i="8" s="1"/>
  <c r="BZ84" i="8" a="1"/>
  <c r="BZ84" i="8" s="1"/>
  <c r="CB84" i="8" a="1"/>
  <c r="CB84" i="8" s="1"/>
  <c r="CD84" i="8" a="1"/>
  <c r="CD84" i="8" s="1"/>
  <c r="CF84" i="8" a="1"/>
  <c r="CF84" i="8" s="1"/>
  <c r="CH84" i="8" a="1"/>
  <c r="CH84" i="8" s="1"/>
  <c r="AL85" i="8" a="1"/>
  <c r="AL85" i="8" s="1"/>
  <c r="AN85" i="8" a="1"/>
  <c r="AN85" i="8" s="1"/>
  <c r="AP85" i="8" a="1"/>
  <c r="AP85" i="8" s="1"/>
  <c r="AR85" i="8" a="1"/>
  <c r="AR85" i="8" s="1"/>
  <c r="AT85" i="8" a="1"/>
  <c r="AT85" i="8" s="1"/>
  <c r="AV85" i="8" a="1"/>
  <c r="AV85" i="8" s="1"/>
  <c r="AX85" i="8" a="1"/>
  <c r="AX85" i="8" s="1"/>
  <c r="AZ85" i="8" a="1"/>
  <c r="AZ85" i="8" s="1"/>
  <c r="BB85" i="8" a="1"/>
  <c r="BB85" i="8" s="1"/>
  <c r="BD85" i="8" a="1"/>
  <c r="BD85" i="8" s="1"/>
  <c r="BF85" i="8" a="1"/>
  <c r="BF85" i="8" s="1"/>
  <c r="BH85" i="8" a="1"/>
  <c r="BH85" i="8" s="1"/>
  <c r="BJ85" i="8" a="1"/>
  <c r="BJ85" i="8" s="1"/>
  <c r="BL85" i="8" a="1"/>
  <c r="BL85" i="8" s="1"/>
  <c r="BN85" i="8" a="1"/>
  <c r="BN85" i="8" s="1"/>
  <c r="BP85" i="8" a="1"/>
  <c r="BP85" i="8" s="1"/>
  <c r="BR85" i="8" a="1"/>
  <c r="BR85" i="8" s="1"/>
  <c r="BT85" i="8" a="1"/>
  <c r="BT85" i="8" s="1"/>
  <c r="BV85" i="8" a="1"/>
  <c r="BV85" i="8" s="1"/>
  <c r="BX85" i="8" a="1"/>
  <c r="BX85" i="8" s="1"/>
  <c r="BZ85" i="8" a="1"/>
  <c r="BZ85" i="8" s="1"/>
  <c r="CB85" i="8" a="1"/>
  <c r="CB85" i="8" s="1"/>
  <c r="CD85" i="8" a="1"/>
  <c r="CD85" i="8" s="1"/>
  <c r="CF85" i="8" a="1"/>
  <c r="CF85" i="8" s="1"/>
  <c r="CH85" i="8" a="1"/>
  <c r="CH85" i="8" s="1"/>
  <c r="AL86" i="8" a="1"/>
  <c r="AL86" i="8" s="1"/>
  <c r="AN86" i="8" a="1"/>
  <c r="AN86" i="8" s="1"/>
  <c r="AP86" i="8" a="1"/>
  <c r="AP86" i="8" s="1"/>
  <c r="AR86" i="8" a="1"/>
  <c r="AR86" i="8" s="1"/>
  <c r="AT86" i="8" a="1"/>
  <c r="AT86" i="8" s="1"/>
  <c r="AV86" i="8" a="1"/>
  <c r="AV86" i="8" s="1"/>
  <c r="AX86" i="8" a="1"/>
  <c r="AX86" i="8" s="1"/>
  <c r="AZ86" i="8" a="1"/>
  <c r="AZ86" i="8" s="1"/>
  <c r="BB86" i="8" a="1"/>
  <c r="BB86" i="8" s="1"/>
  <c r="BD86" i="8" a="1"/>
  <c r="BD86" i="8" s="1"/>
  <c r="BF86" i="8" a="1"/>
  <c r="BF86" i="8" s="1"/>
  <c r="BH86" i="8" a="1"/>
  <c r="BH86" i="8" s="1"/>
  <c r="BJ86" i="8" a="1"/>
  <c r="BJ86" i="8" s="1"/>
  <c r="BL86" i="8" a="1"/>
  <c r="BL86" i="8" s="1"/>
  <c r="BN86" i="8" a="1"/>
  <c r="BN86" i="8" s="1"/>
  <c r="BP86" i="8" a="1"/>
  <c r="BP86" i="8" s="1"/>
  <c r="BR86" i="8" a="1"/>
  <c r="BR86" i="8" s="1"/>
  <c r="BT86" i="8" a="1"/>
  <c r="BT86" i="8" s="1"/>
  <c r="BV86" i="8" a="1"/>
  <c r="BV86" i="8" s="1"/>
  <c r="BX86" i="8" a="1"/>
  <c r="BX86" i="8" s="1"/>
  <c r="BZ86" i="8" a="1"/>
  <c r="BZ86" i="8" s="1"/>
  <c r="CB86" i="8" a="1"/>
  <c r="CB86" i="8" s="1"/>
  <c r="CD86" i="8" a="1"/>
  <c r="CD86" i="8" s="1"/>
  <c r="CF86" i="8" a="1"/>
  <c r="CF86" i="8" s="1"/>
  <c r="CH86" i="8" a="1"/>
  <c r="CH86" i="8" s="1"/>
  <c r="AL87" i="8" a="1"/>
  <c r="AL87" i="8" s="1"/>
  <c r="AN87" i="8" a="1"/>
  <c r="AN87" i="8" s="1"/>
  <c r="AP87" i="8" a="1"/>
  <c r="AP87" i="8" s="1"/>
  <c r="AR87" i="8" a="1"/>
  <c r="AR87" i="8" s="1"/>
  <c r="AT87" i="8" a="1"/>
  <c r="AT87" i="8" s="1"/>
  <c r="AV87" i="8" a="1"/>
  <c r="AV87" i="8" s="1"/>
  <c r="AX87" i="8" a="1"/>
  <c r="AX87" i="8" s="1"/>
  <c r="AZ87" i="8" a="1"/>
  <c r="AZ87" i="8" s="1"/>
  <c r="BB87" i="8" a="1"/>
  <c r="BB87" i="8" s="1"/>
  <c r="BD87" i="8" a="1"/>
  <c r="BD87" i="8" s="1"/>
  <c r="BF87" i="8" a="1"/>
  <c r="BF87" i="8" s="1"/>
  <c r="BH87" i="8" a="1"/>
  <c r="BH87" i="8" s="1"/>
  <c r="BJ87" i="8" a="1"/>
  <c r="BJ87" i="8" s="1"/>
  <c r="BL87" i="8" a="1"/>
  <c r="BL87" i="8" s="1"/>
  <c r="BN87" i="8" a="1"/>
  <c r="BN87" i="8" s="1"/>
  <c r="BP87" i="8" a="1"/>
  <c r="BP87" i="8" s="1"/>
  <c r="BR87" i="8" a="1"/>
  <c r="BR87" i="8" s="1"/>
  <c r="BT87" i="8" a="1"/>
  <c r="BT87" i="8" s="1"/>
  <c r="BV87" i="8" a="1"/>
  <c r="BV87" i="8" s="1"/>
  <c r="BX87" i="8" a="1"/>
  <c r="BX87" i="8" s="1"/>
  <c r="BZ87" i="8" a="1"/>
  <c r="BZ87" i="8" s="1"/>
  <c r="CB87" i="8" a="1"/>
  <c r="CB87" i="8" s="1"/>
  <c r="CD87" i="8" a="1"/>
  <c r="CD87" i="8" s="1"/>
  <c r="CF87" i="8" a="1"/>
  <c r="CF87" i="8" s="1"/>
  <c r="CH87" i="8" a="1"/>
  <c r="CH87" i="8" s="1"/>
  <c r="AL88" i="8" a="1"/>
  <c r="AL88" i="8" s="1"/>
  <c r="AN88" i="8" a="1"/>
  <c r="AN88" i="8" s="1"/>
  <c r="AP88" i="8" a="1"/>
  <c r="AP88" i="8" s="1"/>
  <c r="AR88" i="8" a="1"/>
  <c r="AR88" i="8" s="1"/>
  <c r="AT88" i="8" a="1"/>
  <c r="AT88" i="8" s="1"/>
  <c r="AV88" i="8" a="1"/>
  <c r="AV88" i="8" s="1"/>
  <c r="AX88" i="8" a="1"/>
  <c r="AX88" i="8" s="1"/>
  <c r="AZ88" i="8" a="1"/>
  <c r="AZ88" i="8" s="1"/>
  <c r="BB88" i="8" a="1"/>
  <c r="BB88" i="8" s="1"/>
  <c r="BD88" i="8" a="1"/>
  <c r="BD88" i="8" s="1"/>
  <c r="BF88" i="8" a="1"/>
  <c r="BF88" i="8" s="1"/>
  <c r="BH88" i="8" a="1"/>
  <c r="BH88" i="8" s="1"/>
  <c r="BJ88" i="8" a="1"/>
  <c r="BJ88" i="8" s="1"/>
  <c r="BL88" i="8" a="1"/>
  <c r="BL88" i="8" s="1"/>
  <c r="BN88" i="8" a="1"/>
  <c r="BN88" i="8" s="1"/>
  <c r="BP88" i="8" a="1"/>
  <c r="BP88" i="8" s="1"/>
  <c r="BR88" i="8" a="1"/>
  <c r="BR88" i="8" s="1"/>
  <c r="BT88" i="8" a="1"/>
  <c r="BT88" i="8" s="1"/>
  <c r="BV88" i="8" a="1"/>
  <c r="BV88" i="8" s="1"/>
  <c r="BX88" i="8" a="1"/>
  <c r="BX88" i="8" s="1"/>
  <c r="BZ88" i="8" a="1"/>
  <c r="BZ88" i="8" s="1"/>
  <c r="CB88" i="8" a="1"/>
  <c r="CB88" i="8" s="1"/>
  <c r="CD88" i="8" a="1"/>
  <c r="CD88" i="8" s="1"/>
  <c r="CF88" i="8" a="1"/>
  <c r="CF88" i="8" s="1"/>
  <c r="CH88" i="8" a="1"/>
  <c r="CH88" i="8" s="1"/>
  <c r="AL89" i="8" a="1"/>
  <c r="AL89" i="8" s="1"/>
  <c r="AN89" i="8" a="1"/>
  <c r="AN89" i="8" s="1"/>
  <c r="AP89" i="8" a="1"/>
  <c r="AP89" i="8" s="1"/>
  <c r="AR89" i="8" a="1"/>
  <c r="AR89" i="8" s="1"/>
  <c r="AT89" i="8" a="1"/>
  <c r="AT89" i="8" s="1"/>
  <c r="AV89" i="8" a="1"/>
  <c r="AV89" i="8" s="1"/>
  <c r="AX89" i="8" a="1"/>
  <c r="AX89" i="8" s="1"/>
  <c r="AZ89" i="8" a="1"/>
  <c r="AZ89" i="8" s="1"/>
  <c r="BB89" i="8" a="1"/>
  <c r="BB89" i="8" s="1"/>
  <c r="BD89" i="8" a="1"/>
  <c r="BD89" i="8" s="1"/>
  <c r="BF89" i="8" a="1"/>
  <c r="BF89" i="8" s="1"/>
  <c r="BH89" i="8" a="1"/>
  <c r="BH89" i="8" s="1"/>
  <c r="BJ89" i="8" a="1"/>
  <c r="BJ89" i="8" s="1"/>
  <c r="BL89" i="8" a="1"/>
  <c r="BL89" i="8" s="1"/>
  <c r="BN89" i="8" a="1"/>
  <c r="BN89" i="8" s="1"/>
  <c r="BP89" i="8" a="1"/>
  <c r="BP89" i="8" s="1"/>
  <c r="BR89" i="8" a="1"/>
  <c r="BR89" i="8" s="1"/>
  <c r="BT89" i="8" a="1"/>
  <c r="BT89" i="8" s="1"/>
  <c r="BV89" i="8" a="1"/>
  <c r="BV89" i="8" s="1"/>
  <c r="BX89" i="8" a="1"/>
  <c r="BX89" i="8" s="1"/>
  <c r="BZ89" i="8" a="1"/>
  <c r="BZ89" i="8" s="1"/>
  <c r="CB89" i="8" a="1"/>
  <c r="CB89" i="8" s="1"/>
  <c r="CD89" i="8" a="1"/>
  <c r="CD89" i="8" s="1"/>
  <c r="CF89" i="8" a="1"/>
  <c r="CF89" i="8" s="1"/>
  <c r="CH89" i="8" a="1"/>
  <c r="CH89" i="8" s="1"/>
  <c r="AL90" i="8" a="1"/>
  <c r="AL90" i="8" s="1"/>
  <c r="AN90" i="8" a="1"/>
  <c r="AN90" i="8" s="1"/>
  <c r="AP90" i="8" a="1"/>
  <c r="AP90" i="8" s="1"/>
  <c r="AR90" i="8" a="1"/>
  <c r="AR90" i="8" s="1"/>
  <c r="AT90" i="8" a="1"/>
  <c r="AT90" i="8" s="1"/>
  <c r="AV90" i="8" a="1"/>
  <c r="AV90" i="8" s="1"/>
  <c r="AX90" i="8" a="1"/>
  <c r="AX90" i="8" s="1"/>
  <c r="AZ90" i="8" a="1"/>
  <c r="AZ90" i="8" s="1"/>
  <c r="BB90" i="8" a="1"/>
  <c r="BB90" i="8" s="1"/>
  <c r="BD90" i="8" a="1"/>
  <c r="BD90" i="8" s="1"/>
  <c r="BF90" i="8" a="1"/>
  <c r="BF90" i="8" s="1"/>
  <c r="BH90" i="8" a="1"/>
  <c r="BH90" i="8" s="1"/>
  <c r="BJ90" i="8" a="1"/>
  <c r="BJ90" i="8" s="1"/>
  <c r="BL90" i="8" a="1"/>
  <c r="BL90" i="8" s="1"/>
  <c r="BN90" i="8" a="1"/>
  <c r="BN90" i="8" s="1"/>
  <c r="BP90" i="8" a="1"/>
  <c r="BP90" i="8" s="1"/>
  <c r="BR90" i="8" a="1"/>
  <c r="BR90" i="8" s="1"/>
  <c r="BT90" i="8" a="1"/>
  <c r="BT90" i="8" s="1"/>
  <c r="BV90" i="8" a="1"/>
  <c r="BV90" i="8" s="1"/>
  <c r="BX90" i="8" a="1"/>
  <c r="BX90" i="8" s="1"/>
  <c r="BZ90" i="8" a="1"/>
  <c r="BZ90" i="8" s="1"/>
  <c r="CB90" i="8" a="1"/>
  <c r="CB90" i="8" s="1"/>
  <c r="CD90" i="8" a="1"/>
  <c r="CD90" i="8" s="1"/>
  <c r="CF90" i="8" a="1"/>
  <c r="CF90" i="8" s="1"/>
  <c r="CH90" i="8" a="1"/>
  <c r="CH90" i="8" s="1"/>
  <c r="AL91" i="8" a="1"/>
  <c r="AL91" i="8" s="1"/>
  <c r="AN91" i="8" a="1"/>
  <c r="AN91" i="8" s="1"/>
  <c r="AP91" i="8" a="1"/>
  <c r="AP91" i="8" s="1"/>
  <c r="AR91" i="8" a="1"/>
  <c r="AR91" i="8" s="1"/>
  <c r="AT91" i="8" a="1"/>
  <c r="AT91" i="8" s="1"/>
  <c r="AV91" i="8" a="1"/>
  <c r="AV91" i="8" s="1"/>
  <c r="AX91" i="8" a="1"/>
  <c r="AX91" i="8" s="1"/>
  <c r="AZ91" i="8" a="1"/>
  <c r="AZ91" i="8" s="1"/>
  <c r="BB91" i="8" a="1"/>
  <c r="BB91" i="8" s="1"/>
  <c r="BD91" i="8" a="1"/>
  <c r="BD91" i="8" s="1"/>
  <c r="BF91" i="8" a="1"/>
  <c r="BF91" i="8" s="1"/>
  <c r="BH91" i="8" a="1"/>
  <c r="BH91" i="8" s="1"/>
  <c r="BJ91" i="8" a="1"/>
  <c r="BJ91" i="8" s="1"/>
  <c r="BL91" i="8" a="1"/>
  <c r="BL91" i="8" s="1"/>
  <c r="BN91" i="8" a="1"/>
  <c r="BN91" i="8" s="1"/>
  <c r="BP91" i="8" a="1"/>
  <c r="BP91" i="8" s="1"/>
  <c r="BR91" i="8" a="1"/>
  <c r="BR91" i="8" s="1"/>
  <c r="BT91" i="8" a="1"/>
  <c r="BT91" i="8" s="1"/>
  <c r="BV91" i="8" a="1"/>
  <c r="BV91" i="8" s="1"/>
  <c r="BX91" i="8" a="1"/>
  <c r="BX91" i="8" s="1"/>
  <c r="BZ91" i="8" a="1"/>
  <c r="BZ91" i="8" s="1"/>
  <c r="CB91" i="8" a="1"/>
  <c r="CB91" i="8" s="1"/>
  <c r="CD91" i="8" a="1"/>
  <c r="CD91" i="8" s="1"/>
  <c r="CF91" i="8" a="1"/>
  <c r="CF91" i="8" s="1"/>
  <c r="CH91" i="8" a="1"/>
  <c r="CH91" i="8" s="1"/>
  <c r="AL92" i="8" a="1"/>
  <c r="AL92" i="8" s="1"/>
  <c r="AN92" i="8" a="1"/>
  <c r="AN92" i="8" s="1"/>
  <c r="AP92" i="8" a="1"/>
  <c r="AP92" i="8" s="1"/>
  <c r="AR92" i="8" a="1"/>
  <c r="AR92" i="8" s="1"/>
  <c r="AT92" i="8" a="1"/>
  <c r="AT92" i="8" s="1"/>
  <c r="AV92" i="8" a="1"/>
  <c r="AV92" i="8" s="1"/>
  <c r="AX92" i="8" a="1"/>
  <c r="AX92" i="8" s="1"/>
  <c r="AZ92" i="8" a="1"/>
  <c r="AZ92" i="8" s="1"/>
  <c r="BB92" i="8" a="1"/>
  <c r="BB92" i="8" s="1"/>
  <c r="BD92" i="8" a="1"/>
  <c r="BD92" i="8" s="1"/>
  <c r="BF92" i="8" a="1"/>
  <c r="BF92" i="8" s="1"/>
  <c r="BH92" i="8" a="1"/>
  <c r="BH92" i="8" s="1"/>
  <c r="BJ92" i="8" a="1"/>
  <c r="BJ92" i="8" s="1"/>
  <c r="BL92" i="8" a="1"/>
  <c r="BL92" i="8" s="1"/>
  <c r="BN92" i="8" a="1"/>
  <c r="BN92" i="8" s="1"/>
  <c r="BP92" i="8" a="1"/>
  <c r="BP92" i="8" s="1"/>
  <c r="BR92" i="8" a="1"/>
  <c r="BR92" i="8" s="1"/>
  <c r="BT92" i="8" a="1"/>
  <c r="BT92" i="8" s="1"/>
  <c r="BV92" i="8" a="1"/>
  <c r="BV92" i="8" s="1"/>
  <c r="BX92" i="8" a="1"/>
  <c r="BX92" i="8" s="1"/>
  <c r="BZ92" i="8" a="1"/>
  <c r="BZ92" i="8" s="1"/>
  <c r="CB92" i="8" a="1"/>
  <c r="CB92" i="8" s="1"/>
  <c r="CD92" i="8" a="1"/>
  <c r="CD92" i="8" s="1"/>
  <c r="CF92" i="8" a="1"/>
  <c r="CF92" i="8" s="1"/>
  <c r="CH92" i="8" a="1"/>
  <c r="CH92" i="8" s="1"/>
  <c r="AL93" i="8" a="1"/>
  <c r="AL93" i="8" s="1"/>
  <c r="AN93" i="8" a="1"/>
  <c r="AN93" i="8" s="1"/>
  <c r="AP93" i="8" a="1"/>
  <c r="AP93" i="8" s="1"/>
  <c r="AR93" i="8" a="1"/>
  <c r="AR93" i="8" s="1"/>
  <c r="AT93" i="8" a="1"/>
  <c r="AT93" i="8" s="1"/>
  <c r="AV93" i="8" a="1"/>
  <c r="AV93" i="8" s="1"/>
  <c r="AX93" i="8" a="1"/>
  <c r="AX93" i="8" s="1"/>
  <c r="AZ93" i="8" a="1"/>
  <c r="AZ93" i="8" s="1"/>
  <c r="BB93" i="8" a="1"/>
  <c r="BB93" i="8" s="1"/>
  <c r="BD93" i="8" a="1"/>
  <c r="BD93" i="8" s="1"/>
  <c r="BF93" i="8" a="1"/>
  <c r="BF93" i="8" s="1"/>
  <c r="BH93" i="8" a="1"/>
  <c r="BH93" i="8" s="1"/>
  <c r="BJ93" i="8" a="1"/>
  <c r="BJ93" i="8" s="1"/>
  <c r="BL93" i="8" a="1"/>
  <c r="BL93" i="8" s="1"/>
  <c r="BN93" i="8" a="1"/>
  <c r="BN93" i="8" s="1"/>
  <c r="BP93" i="8" a="1"/>
  <c r="BP93" i="8" s="1"/>
  <c r="BR93" i="8" a="1"/>
  <c r="BR93" i="8" s="1"/>
  <c r="BT93" i="8" a="1"/>
  <c r="BT93" i="8" s="1"/>
  <c r="BV93" i="8" a="1"/>
  <c r="BV93" i="8" s="1"/>
  <c r="BX93" i="8" a="1"/>
  <c r="BX93" i="8" s="1"/>
  <c r="BZ93" i="8" a="1"/>
  <c r="BZ93" i="8" s="1"/>
  <c r="CB93" i="8" a="1"/>
  <c r="CB93" i="8" s="1"/>
  <c r="CD93" i="8" a="1"/>
  <c r="CD93" i="8" s="1"/>
  <c r="CF93" i="8" a="1"/>
  <c r="CF93" i="8" s="1"/>
  <c r="CH93" i="8" a="1"/>
  <c r="CH93" i="8" s="1"/>
  <c r="AL94" i="8" a="1"/>
  <c r="AL94" i="8" s="1"/>
  <c r="AN94" i="8" a="1"/>
  <c r="AN94" i="8" s="1"/>
  <c r="AP94" i="8" a="1"/>
  <c r="AP94" i="8" s="1"/>
  <c r="AR94" i="8" a="1"/>
  <c r="AR94" i="8" s="1"/>
  <c r="AT94" i="8" a="1"/>
  <c r="AT94" i="8" s="1"/>
  <c r="AV94" i="8" a="1"/>
  <c r="AV94" i="8" s="1"/>
  <c r="AX94" i="8" a="1"/>
  <c r="AX94" i="8" s="1"/>
  <c r="AZ94" i="8" a="1"/>
  <c r="AZ94" i="8" s="1"/>
  <c r="BB94" i="8" a="1"/>
  <c r="BB94" i="8" s="1"/>
  <c r="BD94" i="8" a="1"/>
  <c r="BD94" i="8" s="1"/>
  <c r="BF94" i="8" a="1"/>
  <c r="BF94" i="8" s="1"/>
  <c r="BH94" i="8" a="1"/>
  <c r="BH94" i="8" s="1"/>
  <c r="BJ94" i="8" a="1"/>
  <c r="BJ94" i="8" s="1"/>
  <c r="BL94" i="8" a="1"/>
  <c r="BL94" i="8" s="1"/>
  <c r="BN94" i="8" a="1"/>
  <c r="BN94" i="8" s="1"/>
  <c r="BP94" i="8" a="1"/>
  <c r="BP94" i="8" s="1"/>
  <c r="BR94" i="8" a="1"/>
  <c r="BR94" i="8" s="1"/>
  <c r="BT94" i="8" a="1"/>
  <c r="BT94" i="8" s="1"/>
  <c r="BV94" i="8" a="1"/>
  <c r="BV94" i="8" s="1"/>
  <c r="BX94" i="8" a="1"/>
  <c r="BX94" i="8" s="1"/>
  <c r="BZ94" i="8" a="1"/>
  <c r="BZ94" i="8" s="1"/>
  <c r="CB94" i="8" a="1"/>
  <c r="CB94" i="8" s="1"/>
  <c r="CD94" i="8" a="1"/>
  <c r="CD94" i="8" s="1"/>
  <c r="CF94" i="8" a="1"/>
  <c r="CF94" i="8" s="1"/>
  <c r="CH94" i="8" a="1"/>
  <c r="CH94" i="8" s="1"/>
  <c r="AL95" i="8" a="1"/>
  <c r="AL95" i="8" s="1"/>
  <c r="AN95" i="8" a="1"/>
  <c r="AN95" i="8" s="1"/>
  <c r="AP95" i="8" a="1"/>
  <c r="AP95" i="8" s="1"/>
  <c r="AR95" i="8" a="1"/>
  <c r="AR95" i="8" s="1"/>
  <c r="AT95" i="8" a="1"/>
  <c r="AT95" i="8" s="1"/>
  <c r="AV95" i="8" a="1"/>
  <c r="AV95" i="8" s="1"/>
  <c r="AX95" i="8" a="1"/>
  <c r="AX95" i="8" s="1"/>
  <c r="AZ95" i="8" a="1"/>
  <c r="AZ95" i="8" s="1"/>
  <c r="BB95" i="8" a="1"/>
  <c r="BB95" i="8" s="1"/>
  <c r="BD95" i="8" a="1"/>
  <c r="BD95" i="8" s="1"/>
  <c r="BF95" i="8" a="1"/>
  <c r="BF95" i="8" s="1"/>
  <c r="BH95" i="8" a="1"/>
  <c r="BH95" i="8" s="1"/>
  <c r="BJ95" i="8" a="1"/>
  <c r="BJ95" i="8" s="1"/>
  <c r="BL95" i="8" a="1"/>
  <c r="BL95" i="8" s="1"/>
  <c r="BN95" i="8" a="1"/>
  <c r="BN95" i="8" s="1"/>
  <c r="BP95" i="8" a="1"/>
  <c r="BP95" i="8" s="1"/>
  <c r="BR95" i="8" a="1"/>
  <c r="BR95" i="8" s="1"/>
  <c r="BT95" i="8" a="1"/>
  <c r="BT95" i="8" s="1"/>
  <c r="BV95" i="8" a="1"/>
  <c r="BV95" i="8" s="1"/>
  <c r="BX95" i="8" a="1"/>
  <c r="BX95" i="8" s="1"/>
  <c r="BZ95" i="8" a="1"/>
  <c r="BZ95" i="8" s="1"/>
  <c r="CB95" i="8" a="1"/>
  <c r="CB95" i="8" s="1"/>
  <c r="CD95" i="8" a="1"/>
  <c r="CD95" i="8" s="1"/>
  <c r="CF95" i="8" a="1"/>
  <c r="CF95" i="8" s="1"/>
  <c r="CH95" i="8" a="1"/>
  <c r="CH95" i="8" s="1"/>
  <c r="AL96" i="8" a="1"/>
  <c r="AL96" i="8" s="1"/>
  <c r="AN96" i="8" a="1"/>
  <c r="AN96" i="8" s="1"/>
  <c r="AP96" i="8" a="1"/>
  <c r="AP96" i="8" s="1"/>
  <c r="AR96" i="8" a="1"/>
  <c r="AR96" i="8" s="1"/>
  <c r="AT96" i="8" a="1"/>
  <c r="AT96" i="8" s="1"/>
  <c r="AV96" i="8" a="1"/>
  <c r="AV96" i="8" s="1"/>
  <c r="AX96" i="8" a="1"/>
  <c r="AX96" i="8" s="1"/>
  <c r="AZ96" i="8" a="1"/>
  <c r="AZ96" i="8" s="1"/>
  <c r="BB96" i="8" a="1"/>
  <c r="BB96" i="8" s="1"/>
  <c r="BD96" i="8" a="1"/>
  <c r="BD96" i="8" s="1"/>
  <c r="BF96" i="8" a="1"/>
  <c r="BF96" i="8" s="1"/>
  <c r="BH96" i="8" a="1"/>
  <c r="BH96" i="8" s="1"/>
  <c r="BJ96" i="8" a="1"/>
  <c r="BJ96" i="8" s="1"/>
  <c r="BL96" i="8" a="1"/>
  <c r="BL96" i="8" s="1"/>
  <c r="BN96" i="8" a="1"/>
  <c r="BN96" i="8" s="1"/>
  <c r="BP96" i="8" a="1"/>
  <c r="BP96" i="8" s="1"/>
  <c r="BR96" i="8" a="1"/>
  <c r="BR96" i="8" s="1"/>
  <c r="BT96" i="8" a="1"/>
  <c r="BT96" i="8" s="1"/>
  <c r="BV96" i="8" a="1"/>
  <c r="BV96" i="8" s="1"/>
  <c r="BX96" i="8" a="1"/>
  <c r="BX96" i="8" s="1"/>
  <c r="BZ96" i="8" a="1"/>
  <c r="BZ96" i="8" s="1"/>
  <c r="CB96" i="8" a="1"/>
  <c r="CB96" i="8" s="1"/>
  <c r="CD96" i="8" a="1"/>
  <c r="CD96" i="8" s="1"/>
  <c r="CF96" i="8" a="1"/>
  <c r="CF96" i="8" s="1"/>
  <c r="CH96" i="8" a="1"/>
  <c r="CH96" i="8" s="1"/>
  <c r="AL97" i="8" a="1"/>
  <c r="AL97" i="8" s="1"/>
  <c r="AN97" i="8" a="1"/>
  <c r="AN97" i="8" s="1"/>
  <c r="AP97" i="8" a="1"/>
  <c r="AP97" i="8" s="1"/>
  <c r="AR97" i="8" a="1"/>
  <c r="AR97" i="8" s="1"/>
  <c r="AT97" i="8" a="1"/>
  <c r="AT97" i="8" s="1"/>
  <c r="AV97" i="8" a="1"/>
  <c r="AV97" i="8" s="1"/>
  <c r="AX97" i="8" a="1"/>
  <c r="AX97" i="8" s="1"/>
  <c r="AZ97" i="8" a="1"/>
  <c r="AZ97" i="8" s="1"/>
  <c r="BB97" i="8" a="1"/>
  <c r="BB97" i="8" s="1"/>
  <c r="BD97" i="8" a="1"/>
  <c r="BD97" i="8" s="1"/>
  <c r="BF97" i="8" a="1"/>
  <c r="BF97" i="8" s="1"/>
  <c r="BH97" i="8" a="1"/>
  <c r="BH97" i="8" s="1"/>
  <c r="BJ97" i="8" a="1"/>
  <c r="BJ97" i="8" s="1"/>
  <c r="BL97" i="8" a="1"/>
  <c r="BL97" i="8" s="1"/>
  <c r="BN97" i="8" a="1"/>
  <c r="BN97" i="8" s="1"/>
  <c r="BP97" i="8" a="1"/>
  <c r="BP97" i="8" s="1"/>
  <c r="BR97" i="8" a="1"/>
  <c r="BR97" i="8" s="1"/>
  <c r="BT97" i="8" a="1"/>
  <c r="BT97" i="8" s="1"/>
  <c r="BV97" i="8" a="1"/>
  <c r="BV97" i="8" s="1"/>
  <c r="BX97" i="8" a="1"/>
  <c r="BX97" i="8" s="1"/>
  <c r="BZ97" i="8" a="1"/>
  <c r="BZ97" i="8" s="1"/>
  <c r="CB97" i="8" a="1"/>
  <c r="CB97" i="8" s="1"/>
  <c r="CD97" i="8" a="1"/>
  <c r="CD97" i="8" s="1"/>
  <c r="CF97" i="8" a="1"/>
  <c r="CF97" i="8" s="1"/>
  <c r="CH97" i="8" a="1"/>
  <c r="CH97" i="8" s="1"/>
  <c r="AL98" i="8" a="1"/>
  <c r="AL98" i="8" s="1"/>
  <c r="AN98" i="8" a="1"/>
  <c r="AN98" i="8" s="1"/>
  <c r="AP98" i="8" a="1"/>
  <c r="AP98" i="8" s="1"/>
  <c r="AR98" i="8" a="1"/>
  <c r="AR98" i="8" s="1"/>
  <c r="AT98" i="8" a="1"/>
  <c r="AT98" i="8" s="1"/>
  <c r="AV98" i="8" a="1"/>
  <c r="AV98" i="8" s="1"/>
  <c r="AX98" i="8" a="1"/>
  <c r="AX98" i="8" s="1"/>
  <c r="AZ98" i="8" a="1"/>
  <c r="AZ98" i="8" s="1"/>
  <c r="BB98" i="8" a="1"/>
  <c r="BB98" i="8" s="1"/>
  <c r="BD98" i="8" a="1"/>
  <c r="BD98" i="8" s="1"/>
  <c r="BF98" i="8" a="1"/>
  <c r="BF98" i="8" s="1"/>
  <c r="BH98" i="8" a="1"/>
  <c r="BH98" i="8" s="1"/>
  <c r="BJ98" i="8" a="1"/>
  <c r="BJ98" i="8" s="1"/>
  <c r="BL98" i="8" a="1"/>
  <c r="BL98" i="8" s="1"/>
  <c r="BN98" i="8" a="1"/>
  <c r="BN98" i="8" s="1"/>
  <c r="BP98" i="8" a="1"/>
  <c r="BP98" i="8" s="1"/>
  <c r="BR98" i="8" a="1"/>
  <c r="BR98" i="8" s="1"/>
  <c r="BT98" i="8" a="1"/>
  <c r="BT98" i="8" s="1"/>
  <c r="BV98" i="8" a="1"/>
  <c r="BV98" i="8" s="1"/>
  <c r="BX98" i="8" a="1"/>
  <c r="BX98" i="8" s="1"/>
  <c r="BZ98" i="8" a="1"/>
  <c r="BZ98" i="8" s="1"/>
  <c r="CB98" i="8" a="1"/>
  <c r="CB98" i="8" s="1"/>
  <c r="CD98" i="8" a="1"/>
  <c r="CD98" i="8" s="1"/>
  <c r="CF98" i="8" a="1"/>
  <c r="CF98" i="8" s="1"/>
  <c r="CH98" i="8" a="1"/>
  <c r="CH98" i="8" s="1"/>
  <c r="AL99" i="8" a="1"/>
  <c r="AL99" i="8" s="1"/>
  <c r="AN99" i="8" a="1"/>
  <c r="AN99" i="8" s="1"/>
  <c r="AP99" i="8" a="1"/>
  <c r="AP99" i="8" s="1"/>
  <c r="AR99" i="8" a="1"/>
  <c r="AR99" i="8" s="1"/>
  <c r="AT99" i="8" a="1"/>
  <c r="AT99" i="8" s="1"/>
  <c r="AV99" i="8" a="1"/>
  <c r="AV99" i="8" s="1"/>
  <c r="AX99" i="8" a="1"/>
  <c r="AX99" i="8" s="1"/>
  <c r="AZ99" i="8" a="1"/>
  <c r="AZ99" i="8" s="1"/>
  <c r="BB99" i="8" a="1"/>
  <c r="BB99" i="8" s="1"/>
  <c r="BD99" i="8" a="1"/>
  <c r="BD99" i="8" s="1"/>
  <c r="BF99" i="8" a="1"/>
  <c r="BF99" i="8" s="1"/>
  <c r="BH99" i="8" a="1"/>
  <c r="BH99" i="8" s="1"/>
  <c r="BJ99" i="8" a="1"/>
  <c r="BJ99" i="8" s="1"/>
  <c r="BL99" i="8" a="1"/>
  <c r="BL99" i="8" s="1"/>
  <c r="BN99" i="8" a="1"/>
  <c r="BN99" i="8" s="1"/>
  <c r="BP99" i="8" a="1"/>
  <c r="BP99" i="8" s="1"/>
  <c r="BR99" i="8" a="1"/>
  <c r="BR99" i="8" s="1"/>
  <c r="BT99" i="8" a="1"/>
  <c r="BT99" i="8" s="1"/>
  <c r="BV99" i="8" a="1"/>
  <c r="BV99" i="8" s="1"/>
  <c r="BX99" i="8" a="1"/>
  <c r="BX99" i="8" s="1"/>
  <c r="BZ99" i="8" a="1"/>
  <c r="BZ99" i="8" s="1"/>
  <c r="CB99" i="8" a="1"/>
  <c r="CB99" i="8" s="1"/>
  <c r="CD99" i="8" a="1"/>
  <c r="CD99" i="8" s="1"/>
  <c r="CF99" i="8" a="1"/>
  <c r="CF99" i="8" s="1"/>
  <c r="CH99" i="8" a="1"/>
  <c r="CH99" i="8" s="1"/>
  <c r="AL100" i="8" a="1"/>
  <c r="AL100" i="8" s="1"/>
  <c r="AN100" i="8" a="1"/>
  <c r="AN100" i="8" s="1"/>
  <c r="AP100" i="8" a="1"/>
  <c r="AP100" i="8" s="1"/>
  <c r="AR100" i="8" a="1"/>
  <c r="AR100" i="8" s="1"/>
  <c r="AT100" i="8" a="1"/>
  <c r="AT100" i="8" s="1"/>
  <c r="AV100" i="8" a="1"/>
  <c r="AV100" i="8" s="1"/>
  <c r="AX100" i="8" a="1"/>
  <c r="AX100" i="8" s="1"/>
  <c r="AZ100" i="8" a="1"/>
  <c r="AZ100" i="8" s="1"/>
  <c r="BB100" i="8" a="1"/>
  <c r="BB100" i="8" s="1"/>
  <c r="BD100" i="8" a="1"/>
  <c r="BD100" i="8" s="1"/>
  <c r="BF100" i="8" a="1"/>
  <c r="BF100" i="8" s="1"/>
  <c r="BH100" i="8" a="1"/>
  <c r="BH100" i="8" s="1"/>
  <c r="BJ100" i="8" a="1"/>
  <c r="BJ100" i="8" s="1"/>
  <c r="BL100" i="8" a="1"/>
  <c r="BL100" i="8" s="1"/>
  <c r="BN100" i="8" a="1"/>
  <c r="BN100" i="8" s="1"/>
  <c r="BP100" i="8" a="1"/>
  <c r="BP100" i="8" s="1"/>
  <c r="BR100" i="8" a="1"/>
  <c r="BR100" i="8" s="1"/>
  <c r="BT100" i="8" a="1"/>
  <c r="BT100" i="8" s="1"/>
  <c r="BV100" i="8" a="1"/>
  <c r="BV100" i="8" s="1"/>
  <c r="BX100" i="8" a="1"/>
  <c r="BX100" i="8" s="1"/>
  <c r="BZ100" i="8" a="1"/>
  <c r="BZ100" i="8" s="1"/>
  <c r="CB100" i="8" a="1"/>
  <c r="CB100" i="8" s="1"/>
  <c r="CD100" i="8" a="1"/>
  <c r="CD100" i="8" s="1"/>
  <c r="CF100" i="8" a="1"/>
  <c r="CF100" i="8" s="1"/>
  <c r="CH100" i="8" a="1"/>
  <c r="CH100" i="8" s="1"/>
  <c r="AL101" i="8" a="1"/>
  <c r="AL101" i="8" s="1"/>
  <c r="AN101" i="8" a="1"/>
  <c r="AN101" i="8" s="1"/>
  <c r="AP101" i="8" a="1"/>
  <c r="AP101" i="8" s="1"/>
  <c r="AR101" i="8" a="1"/>
  <c r="AR101" i="8" s="1"/>
  <c r="AT101" i="8" a="1"/>
  <c r="AT101" i="8" s="1"/>
  <c r="AV101" i="8" a="1"/>
  <c r="AV101" i="8" s="1"/>
  <c r="AX101" i="8" a="1"/>
  <c r="AX101" i="8" s="1"/>
  <c r="AZ101" i="8" a="1"/>
  <c r="AZ101" i="8" s="1"/>
  <c r="BB101" i="8" a="1"/>
  <c r="BB101" i="8" s="1"/>
  <c r="BD101" i="8" a="1"/>
  <c r="BD101" i="8" s="1"/>
  <c r="BF101" i="8" a="1"/>
  <c r="BF101" i="8" s="1"/>
  <c r="BH101" i="8" a="1"/>
  <c r="BH101" i="8" s="1"/>
  <c r="BJ101" i="8" a="1"/>
  <c r="BJ101" i="8" s="1"/>
  <c r="BL101" i="8" a="1"/>
  <c r="BL101" i="8" s="1"/>
  <c r="BN101" i="8" a="1"/>
  <c r="BN101" i="8" s="1"/>
  <c r="BP101" i="8" a="1"/>
  <c r="BP101" i="8" s="1"/>
  <c r="BR101" i="8" a="1"/>
  <c r="BR101" i="8" s="1"/>
  <c r="BT101" i="8" a="1"/>
  <c r="BT101" i="8" s="1"/>
  <c r="BV101" i="8" a="1"/>
  <c r="BV101" i="8" s="1"/>
  <c r="BX101" i="8" a="1"/>
  <c r="BX101" i="8" s="1"/>
  <c r="BZ101" i="8" a="1"/>
  <c r="BZ101" i="8" s="1"/>
  <c r="CB101" i="8" a="1"/>
  <c r="CB101" i="8" s="1"/>
  <c r="CD101" i="8" a="1"/>
  <c r="CD101" i="8" s="1"/>
  <c r="CF101" i="8" a="1"/>
  <c r="CF101" i="8" s="1"/>
  <c r="CH101" i="8" a="1"/>
  <c r="CH101" i="8" s="1"/>
  <c r="AL102" i="8" a="1"/>
  <c r="AL102" i="8" s="1"/>
  <c r="AN102" i="8" a="1"/>
  <c r="AN102" i="8" s="1"/>
  <c r="AP102" i="8" a="1"/>
  <c r="AP102" i="8" s="1"/>
  <c r="AR102" i="8" a="1"/>
  <c r="AR102" i="8" s="1"/>
  <c r="AT102" i="8" a="1"/>
  <c r="AT102" i="8" s="1"/>
  <c r="AV102" i="8" a="1"/>
  <c r="AV102" i="8" s="1"/>
  <c r="AX102" i="8" a="1"/>
  <c r="AX102" i="8" s="1"/>
  <c r="AZ102" i="8" a="1"/>
  <c r="AZ102" i="8" s="1"/>
  <c r="BB102" i="8" a="1"/>
  <c r="BB102" i="8" s="1"/>
  <c r="BD102" i="8" a="1"/>
  <c r="BD102" i="8" s="1"/>
  <c r="BF102" i="8" a="1"/>
  <c r="BF102" i="8" s="1"/>
  <c r="BH102" i="8" a="1"/>
  <c r="BH102" i="8" s="1"/>
  <c r="BJ102" i="8" a="1"/>
  <c r="BJ102" i="8" s="1"/>
  <c r="BL102" i="8" a="1"/>
  <c r="BL102" i="8" s="1"/>
  <c r="BN102" i="8" a="1"/>
  <c r="BN102" i="8" s="1"/>
  <c r="BP102" i="8" a="1"/>
  <c r="BP102" i="8" s="1"/>
  <c r="BR102" i="8" a="1"/>
  <c r="BR102" i="8" s="1"/>
  <c r="BT102" i="8" a="1"/>
  <c r="BT102" i="8" s="1"/>
  <c r="BV102" i="8" a="1"/>
  <c r="BV102" i="8" s="1"/>
  <c r="BX102" i="8" a="1"/>
  <c r="BX102" i="8" s="1"/>
  <c r="BZ102" i="8" a="1"/>
  <c r="BZ102" i="8" s="1"/>
  <c r="CB102" i="8" a="1"/>
  <c r="CB102" i="8" s="1"/>
  <c r="CD102" i="8" a="1"/>
  <c r="CD102" i="8" s="1"/>
  <c r="CF102" i="8" a="1"/>
  <c r="CF102" i="8" s="1"/>
  <c r="CH102" i="8" a="1"/>
  <c r="CH102" i="8" s="1"/>
  <c r="AL103" i="8" a="1"/>
  <c r="AL103" i="8" s="1"/>
  <c r="AN103" i="8" a="1"/>
  <c r="AN103" i="8" s="1"/>
  <c r="AP103" i="8" a="1"/>
  <c r="AP103" i="8" s="1"/>
  <c r="AR103" i="8" a="1"/>
  <c r="AR103" i="8" s="1"/>
  <c r="AT103" i="8" a="1"/>
  <c r="AT103" i="8" s="1"/>
  <c r="AV103" i="8" a="1"/>
  <c r="AV103" i="8" s="1"/>
  <c r="AX103" i="8" a="1"/>
  <c r="AX103" i="8" s="1"/>
  <c r="AZ103" i="8" a="1"/>
  <c r="AZ103" i="8" s="1"/>
  <c r="BB103" i="8" a="1"/>
  <c r="BB103" i="8" s="1"/>
  <c r="BD103" i="8" a="1"/>
  <c r="BD103" i="8" s="1"/>
  <c r="BF103" i="8" a="1"/>
  <c r="BF103" i="8" s="1"/>
  <c r="BH103" i="8" a="1"/>
  <c r="BH103" i="8" s="1"/>
  <c r="BJ103" i="8" a="1"/>
  <c r="BJ103" i="8" s="1"/>
  <c r="BL103" i="8" a="1"/>
  <c r="BL103" i="8" s="1"/>
  <c r="BN103" i="8" a="1"/>
  <c r="BN103" i="8" s="1"/>
  <c r="BP103" i="8" a="1"/>
  <c r="BP103" i="8" s="1"/>
  <c r="BR103" i="8" a="1"/>
  <c r="BR103" i="8" s="1"/>
  <c r="BT103" i="8" a="1"/>
  <c r="BT103" i="8" s="1"/>
  <c r="BV103" i="8" a="1"/>
  <c r="BV103" i="8" s="1"/>
  <c r="BX103" i="8" a="1"/>
  <c r="BX103" i="8" s="1"/>
  <c r="BZ103" i="8" a="1"/>
  <c r="BZ103" i="8" s="1"/>
  <c r="CB103" i="8" a="1"/>
  <c r="CB103" i="8" s="1"/>
  <c r="CD103" i="8" a="1"/>
  <c r="CD103" i="8" s="1"/>
  <c r="CF103" i="8" a="1"/>
  <c r="CF103" i="8" s="1"/>
  <c r="CH103" i="8" a="1"/>
  <c r="CH103" i="8" s="1"/>
  <c r="AL104" i="8" a="1"/>
  <c r="AL104" i="8" s="1"/>
  <c r="AN104" i="8" a="1"/>
  <c r="AN104" i="8" s="1"/>
  <c r="AP104" i="8" a="1"/>
  <c r="AP104" i="8" s="1"/>
  <c r="AR104" i="8" a="1"/>
  <c r="AR104" i="8" s="1"/>
  <c r="AT104" i="8" a="1"/>
  <c r="AT104" i="8" s="1"/>
  <c r="AV104" i="8" a="1"/>
  <c r="AV104" i="8" s="1"/>
  <c r="AX104" i="8" a="1"/>
  <c r="AX104" i="8" s="1"/>
  <c r="AZ104" i="8" a="1"/>
  <c r="AZ104" i="8" s="1"/>
  <c r="BB104" i="8" a="1"/>
  <c r="BB104" i="8" s="1"/>
  <c r="BD104" i="8" a="1"/>
  <c r="BD104" i="8" s="1"/>
  <c r="BF104" i="8" a="1"/>
  <c r="BF104" i="8" s="1"/>
  <c r="BH104" i="8" a="1"/>
  <c r="BH104" i="8" s="1"/>
  <c r="BJ104" i="8" a="1"/>
  <c r="BJ104" i="8" s="1"/>
  <c r="BL104" i="8" a="1"/>
  <c r="BL104" i="8" s="1"/>
  <c r="BN104" i="8" a="1"/>
  <c r="BN104" i="8" s="1"/>
  <c r="BP104" i="8" a="1"/>
  <c r="BP104" i="8" s="1"/>
  <c r="BR104" i="8" a="1"/>
  <c r="BR104" i="8" s="1"/>
  <c r="BT104" i="8" a="1"/>
  <c r="BT104" i="8" s="1"/>
  <c r="BV104" i="8" a="1"/>
  <c r="BV104" i="8" s="1"/>
  <c r="BX104" i="8" a="1"/>
  <c r="BX104" i="8" s="1"/>
  <c r="BZ104" i="8" a="1"/>
  <c r="BZ104" i="8" s="1"/>
  <c r="CB104" i="8" a="1"/>
  <c r="CB104" i="8" s="1"/>
  <c r="CD104" i="8" a="1"/>
  <c r="CD104" i="8" s="1"/>
  <c r="CF104" i="8" a="1"/>
  <c r="CF104" i="8" s="1"/>
  <c r="CH104" i="8" a="1"/>
  <c r="CH104" i="8" s="1"/>
  <c r="AL105" i="8" a="1"/>
  <c r="AL105" i="8" s="1"/>
  <c r="AN105" i="8" a="1"/>
  <c r="AN105" i="8" s="1"/>
  <c r="AP105" i="8" a="1"/>
  <c r="AP105" i="8" s="1"/>
  <c r="AR105" i="8" a="1"/>
  <c r="AR105" i="8" s="1"/>
  <c r="AT105" i="8" a="1"/>
  <c r="AT105" i="8" s="1"/>
  <c r="AV105" i="8" a="1"/>
  <c r="AV105" i="8" s="1"/>
  <c r="AX105" i="8" a="1"/>
  <c r="AX105" i="8" s="1"/>
  <c r="AZ105" i="8" a="1"/>
  <c r="AZ105" i="8" s="1"/>
  <c r="BB105" i="8" a="1"/>
  <c r="BB105" i="8" s="1"/>
  <c r="BD105" i="8" a="1"/>
  <c r="BD105" i="8" s="1"/>
  <c r="BF105" i="8" a="1"/>
  <c r="BF105" i="8" s="1"/>
  <c r="BH105" i="8" a="1"/>
  <c r="BH105" i="8" s="1"/>
  <c r="BJ105" i="8" a="1"/>
  <c r="BJ105" i="8" s="1"/>
  <c r="BL105" i="8" a="1"/>
  <c r="BL105" i="8" s="1"/>
  <c r="BN105" i="8" a="1"/>
  <c r="BN105" i="8" s="1"/>
  <c r="BP105" i="8" a="1"/>
  <c r="BP105" i="8" s="1"/>
  <c r="BR105" i="8" a="1"/>
  <c r="BR105" i="8" s="1"/>
  <c r="BT105" i="8" a="1"/>
  <c r="BT105" i="8" s="1"/>
  <c r="BV105" i="8" a="1"/>
  <c r="BV105" i="8" s="1"/>
  <c r="BX105" i="8" a="1"/>
  <c r="BX105" i="8" s="1"/>
  <c r="BZ105" i="8" a="1"/>
  <c r="BZ105" i="8" s="1"/>
  <c r="CB105" i="8" a="1"/>
  <c r="CB105" i="8" s="1"/>
  <c r="CD105" i="8" a="1"/>
  <c r="CD105" i="8" s="1"/>
  <c r="CF105" i="8" a="1"/>
  <c r="CF105" i="8" s="1"/>
  <c r="CH105" i="8" a="1"/>
  <c r="CH105" i="8" s="1"/>
  <c r="AL106" i="8" a="1"/>
  <c r="AL106" i="8" s="1"/>
  <c r="AN106" i="8" a="1"/>
  <c r="AN106" i="8" s="1"/>
  <c r="AP106" i="8" a="1"/>
  <c r="AP106" i="8" s="1"/>
  <c r="AR106" i="8" a="1"/>
  <c r="AR106" i="8" s="1"/>
  <c r="AT106" i="8" a="1"/>
  <c r="AT106" i="8" s="1"/>
  <c r="AV106" i="8" a="1"/>
  <c r="AV106" i="8" s="1"/>
  <c r="AX106" i="8" a="1"/>
  <c r="AX106" i="8" s="1"/>
  <c r="AZ106" i="8" a="1"/>
  <c r="AZ106" i="8" s="1"/>
  <c r="BB106" i="8" a="1"/>
  <c r="BB106" i="8" s="1"/>
  <c r="BD106" i="8" a="1"/>
  <c r="BD106" i="8" s="1"/>
  <c r="BF106" i="8" a="1"/>
  <c r="BF106" i="8" s="1"/>
  <c r="BH106" i="8" a="1"/>
  <c r="BH106" i="8" s="1"/>
  <c r="BJ106" i="8" a="1"/>
  <c r="BJ106" i="8" s="1"/>
  <c r="BL106" i="8" a="1"/>
  <c r="BL106" i="8" s="1"/>
  <c r="BN106" i="8" a="1"/>
  <c r="BN106" i="8" s="1"/>
  <c r="BP106" i="8" a="1"/>
  <c r="BP106" i="8" s="1"/>
  <c r="BR106" i="8" a="1"/>
  <c r="BR106" i="8" s="1"/>
  <c r="BT106" i="8" a="1"/>
  <c r="BT106" i="8" s="1"/>
  <c r="BV106" i="8" a="1"/>
  <c r="BV106" i="8" s="1"/>
  <c r="BX106" i="8" a="1"/>
  <c r="BX106" i="8" s="1"/>
  <c r="BZ106" i="8" a="1"/>
  <c r="BZ106" i="8" s="1"/>
  <c r="CB106" i="8" a="1"/>
  <c r="CB106" i="8" s="1"/>
  <c r="CD106" i="8" a="1"/>
  <c r="CD106" i="8" s="1"/>
  <c r="CF106" i="8" a="1"/>
  <c r="CF106" i="8" s="1"/>
  <c r="CH106" i="8" a="1"/>
  <c r="CH106" i="8" s="1"/>
  <c r="AL107" i="8" a="1"/>
  <c r="AL107" i="8" s="1"/>
  <c r="AN107" i="8" a="1"/>
  <c r="AN107" i="8" s="1"/>
  <c r="AP107" i="8" a="1"/>
  <c r="AP107" i="8" s="1"/>
  <c r="AR107" i="8" a="1"/>
  <c r="AR107" i="8" s="1"/>
  <c r="AT107" i="8" a="1"/>
  <c r="AT107" i="8" s="1"/>
  <c r="AV107" i="8" a="1"/>
  <c r="AV107" i="8" s="1"/>
  <c r="AX107" i="8" a="1"/>
  <c r="AX107" i="8" s="1"/>
  <c r="AZ107" i="8" a="1"/>
  <c r="AZ107" i="8" s="1"/>
  <c r="BB107" i="8" a="1"/>
  <c r="BB107" i="8" s="1"/>
  <c r="BD107" i="8" a="1"/>
  <c r="BD107" i="8" s="1"/>
  <c r="BF107" i="8" a="1"/>
  <c r="BF107" i="8" s="1"/>
  <c r="BH107" i="8" a="1"/>
  <c r="BH107" i="8" s="1"/>
  <c r="BJ107" i="8" a="1"/>
  <c r="BJ107" i="8" s="1"/>
  <c r="BL107" i="8" a="1"/>
  <c r="BL107" i="8" s="1"/>
  <c r="BN107" i="8" a="1"/>
  <c r="BN107" i="8" s="1"/>
  <c r="BP107" i="8" a="1"/>
  <c r="BP107" i="8" s="1"/>
  <c r="BR107" i="8" a="1"/>
  <c r="BR107" i="8" s="1"/>
  <c r="BT107" i="8" a="1"/>
  <c r="BT107" i="8" s="1"/>
  <c r="BV107" i="8" a="1"/>
  <c r="BV107" i="8" s="1"/>
  <c r="BX107" i="8" a="1"/>
  <c r="BX107" i="8" s="1"/>
  <c r="BZ107" i="8" a="1"/>
  <c r="BZ107" i="8" s="1"/>
  <c r="CB107" i="8" a="1"/>
  <c r="CB107" i="8" s="1"/>
  <c r="CD107" i="8" a="1"/>
  <c r="CD107" i="8" s="1"/>
  <c r="CF107" i="8" a="1"/>
  <c r="CF107" i="8" s="1"/>
  <c r="CH107" i="8" a="1"/>
  <c r="CH107" i="8" s="1"/>
  <c r="AL108" i="8" a="1"/>
  <c r="AL108" i="8" s="1"/>
  <c r="AN108" i="8" a="1"/>
  <c r="AN108" i="8" s="1"/>
  <c r="AP108" i="8" a="1"/>
  <c r="AP108" i="8" s="1"/>
  <c r="AR108" i="8" a="1"/>
  <c r="AR108" i="8" s="1"/>
  <c r="AT108" i="8" a="1"/>
  <c r="AT108" i="8" s="1"/>
  <c r="AV108" i="8" a="1"/>
  <c r="AV108" i="8" s="1"/>
  <c r="AX108" i="8" a="1"/>
  <c r="AX108" i="8" s="1"/>
  <c r="AZ108" i="8" a="1"/>
  <c r="AZ108" i="8" s="1"/>
  <c r="BB108" i="8" a="1"/>
  <c r="BB108" i="8" s="1"/>
  <c r="BD108" i="8" a="1"/>
  <c r="BD108" i="8" s="1"/>
  <c r="BF108" i="8" a="1"/>
  <c r="BF108" i="8" s="1"/>
  <c r="BH108" i="8" a="1"/>
  <c r="BH108" i="8" s="1"/>
  <c r="BJ108" i="8" a="1"/>
  <c r="BJ108" i="8" s="1"/>
  <c r="BL108" i="8" a="1"/>
  <c r="BL108" i="8" s="1"/>
  <c r="BN108" i="8" a="1"/>
  <c r="BN108" i="8" s="1"/>
  <c r="BP108" i="8" a="1"/>
  <c r="BP108" i="8" s="1"/>
  <c r="BR108" i="8" a="1"/>
  <c r="BR108" i="8" s="1"/>
  <c r="BT108" i="8" a="1"/>
  <c r="BT108" i="8" s="1"/>
  <c r="BV108" i="8" a="1"/>
  <c r="BV108" i="8" s="1"/>
  <c r="BX108" i="8" a="1"/>
  <c r="BX108" i="8" s="1"/>
  <c r="BZ108" i="8" a="1"/>
  <c r="BZ108" i="8" s="1"/>
  <c r="CB108" i="8" a="1"/>
  <c r="CB108" i="8" s="1"/>
  <c r="CD108" i="8" a="1"/>
  <c r="CD108" i="8" s="1"/>
  <c r="CF108" i="8" a="1"/>
  <c r="CF108" i="8" s="1"/>
  <c r="CH108" i="8" a="1"/>
  <c r="CH108" i="8" s="1"/>
  <c r="AL109" i="8" a="1"/>
  <c r="AL109" i="8" s="1"/>
  <c r="AN109" i="8" a="1"/>
  <c r="AN109" i="8" s="1"/>
  <c r="AP109" i="8" a="1"/>
  <c r="AP109" i="8" s="1"/>
  <c r="AR109" i="8" a="1"/>
  <c r="AR109" i="8" s="1"/>
  <c r="AT109" i="8" a="1"/>
  <c r="AT109" i="8" s="1"/>
  <c r="AV109" i="8" a="1"/>
  <c r="AV109" i="8" s="1"/>
  <c r="AX109" i="8" a="1"/>
  <c r="AX109" i="8" s="1"/>
  <c r="AZ109" i="8" a="1"/>
  <c r="AZ109" i="8" s="1"/>
  <c r="BB109" i="8" a="1"/>
  <c r="BB109" i="8" s="1"/>
  <c r="BD109" i="8" a="1"/>
  <c r="BD109" i="8" s="1"/>
  <c r="BF109" i="8" a="1"/>
  <c r="BF109" i="8" s="1"/>
  <c r="BH109" i="8" a="1"/>
  <c r="BH109" i="8" s="1"/>
  <c r="BJ109" i="8" a="1"/>
  <c r="BJ109" i="8" s="1"/>
  <c r="BL109" i="8" a="1"/>
  <c r="BL109" i="8" s="1"/>
  <c r="BN109" i="8" a="1"/>
  <c r="BN109" i="8" s="1"/>
  <c r="BP109" i="8" a="1"/>
  <c r="BP109" i="8" s="1"/>
  <c r="BR109" i="8" a="1"/>
  <c r="BR109" i="8" s="1"/>
  <c r="BT109" i="8" a="1"/>
  <c r="BT109" i="8" s="1"/>
  <c r="BV109" i="8" a="1"/>
  <c r="BV109" i="8" s="1"/>
  <c r="BX109" i="8" a="1"/>
  <c r="BX109" i="8" s="1"/>
  <c r="BZ109" i="8" a="1"/>
  <c r="BZ109" i="8" s="1"/>
  <c r="CB109" i="8" a="1"/>
  <c r="CB109" i="8" s="1"/>
  <c r="CD109" i="8" a="1"/>
  <c r="CD109" i="8" s="1"/>
  <c r="CF109" i="8" a="1"/>
  <c r="CF109" i="8" s="1"/>
  <c r="CH109" i="8" a="1"/>
  <c r="CH109" i="8" s="1"/>
  <c r="AL110" i="8" a="1"/>
  <c r="AL110" i="8" s="1"/>
  <c r="AN110" i="8" a="1"/>
  <c r="AN110" i="8" s="1"/>
  <c r="AP110" i="8" a="1"/>
  <c r="AP110" i="8" s="1"/>
  <c r="AR110" i="8" a="1"/>
  <c r="AR110" i="8" s="1"/>
  <c r="AT110" i="8" a="1"/>
  <c r="AT110" i="8" s="1"/>
  <c r="AV110" i="8" a="1"/>
  <c r="AV110" i="8" s="1"/>
  <c r="AX110" i="8" a="1"/>
  <c r="AX110" i="8" s="1"/>
  <c r="AZ110" i="8" a="1"/>
  <c r="AZ110" i="8" s="1"/>
  <c r="BB110" i="8" a="1"/>
  <c r="BB110" i="8" s="1"/>
  <c r="BD110" i="8" a="1"/>
  <c r="BD110" i="8" s="1"/>
  <c r="BF110" i="8" a="1"/>
  <c r="BF110" i="8" s="1"/>
  <c r="BH110" i="8" a="1"/>
  <c r="BH110" i="8" s="1"/>
  <c r="BJ110" i="8" a="1"/>
  <c r="BJ110" i="8" s="1"/>
  <c r="BL110" i="8" a="1"/>
  <c r="BL110" i="8" s="1"/>
  <c r="BN110" i="8" a="1"/>
  <c r="BN110" i="8" s="1"/>
  <c r="BP110" i="8" a="1"/>
  <c r="BP110" i="8" s="1"/>
  <c r="BR110" i="8" a="1"/>
  <c r="BR110" i="8" s="1"/>
  <c r="BT110" i="8" a="1"/>
  <c r="BT110" i="8" s="1"/>
  <c r="BV110" i="8" a="1"/>
  <c r="BV110" i="8" s="1"/>
  <c r="BX110" i="8" a="1"/>
  <c r="BX110" i="8" s="1"/>
  <c r="BZ110" i="8" a="1"/>
  <c r="BZ110" i="8" s="1"/>
  <c r="CB110" i="8" a="1"/>
  <c r="CB110" i="8" s="1"/>
  <c r="CD110" i="8" a="1"/>
  <c r="CD110" i="8" s="1"/>
  <c r="CF110" i="8" a="1"/>
  <c r="CF110" i="8" s="1"/>
  <c r="CH110" i="8" a="1"/>
  <c r="CH110" i="8" s="1"/>
  <c r="AL111" i="8" a="1"/>
  <c r="AL111" i="8" s="1"/>
  <c r="AN111" i="8" a="1"/>
  <c r="AN111" i="8" s="1"/>
  <c r="AP111" i="8" a="1"/>
  <c r="AP111" i="8" s="1"/>
  <c r="AR111" i="8" a="1"/>
  <c r="AR111" i="8" s="1"/>
  <c r="AT111" i="8" a="1"/>
  <c r="AT111" i="8" s="1"/>
  <c r="AV111" i="8" a="1"/>
  <c r="AV111" i="8" s="1"/>
  <c r="AX111" i="8" a="1"/>
  <c r="AX111" i="8" s="1"/>
  <c r="AZ111" i="8" a="1"/>
  <c r="AZ111" i="8" s="1"/>
  <c r="BB111" i="8" a="1"/>
  <c r="BB111" i="8" s="1"/>
  <c r="BD111" i="8" a="1"/>
  <c r="BD111" i="8" s="1"/>
  <c r="BF111" i="8" a="1"/>
  <c r="BF111" i="8" s="1"/>
  <c r="BH111" i="8" a="1"/>
  <c r="BH111" i="8" s="1"/>
  <c r="BJ111" i="8" a="1"/>
  <c r="BJ111" i="8" s="1"/>
  <c r="BL111" i="8" a="1"/>
  <c r="BL111" i="8" s="1"/>
  <c r="BN111" i="8" a="1"/>
  <c r="BN111" i="8" s="1"/>
  <c r="BP111" i="8" a="1"/>
  <c r="BP111" i="8" s="1"/>
  <c r="BR111" i="8" a="1"/>
  <c r="BR111" i="8" s="1"/>
  <c r="BT111" i="8" a="1"/>
  <c r="BT111" i="8" s="1"/>
  <c r="BV111" i="8" a="1"/>
  <c r="BV111" i="8" s="1"/>
  <c r="BX111" i="8" a="1"/>
  <c r="BX111" i="8" s="1"/>
  <c r="BZ111" i="8" a="1"/>
  <c r="BZ111" i="8" s="1"/>
  <c r="CB111" i="8" a="1"/>
  <c r="CB111" i="8" s="1"/>
  <c r="CD111" i="8" a="1"/>
  <c r="CD111" i="8" s="1"/>
  <c r="CF111" i="8" a="1"/>
  <c r="CF111" i="8" s="1"/>
  <c r="CH111" i="8" a="1"/>
  <c r="CH111" i="8" s="1"/>
  <c r="AL112" i="8" a="1"/>
  <c r="AL112" i="8" s="1"/>
  <c r="AN112" i="8" a="1"/>
  <c r="AN112" i="8" s="1"/>
  <c r="AP112" i="8" a="1"/>
  <c r="AP112" i="8" s="1"/>
  <c r="AR112" i="8" a="1"/>
  <c r="AR112" i="8" s="1"/>
  <c r="AT112" i="8" a="1"/>
  <c r="AT112" i="8" s="1"/>
  <c r="AV112" i="8" a="1"/>
  <c r="AV112" i="8" s="1"/>
  <c r="AX112" i="8" a="1"/>
  <c r="AX112" i="8" s="1"/>
  <c r="AZ112" i="8" a="1"/>
  <c r="AZ112" i="8" s="1"/>
  <c r="BB112" i="8" a="1"/>
  <c r="BB112" i="8" s="1"/>
  <c r="BD112" i="8" a="1"/>
  <c r="BD112" i="8" s="1"/>
  <c r="BF112" i="8" a="1"/>
  <c r="BF112" i="8" s="1"/>
  <c r="BH112" i="8" a="1"/>
  <c r="BH112" i="8" s="1"/>
  <c r="BJ112" i="8" a="1"/>
  <c r="BJ112" i="8" s="1"/>
  <c r="BL112" i="8" a="1"/>
  <c r="BL112" i="8" s="1"/>
  <c r="BN112" i="8" a="1"/>
  <c r="BN112" i="8" s="1"/>
  <c r="BP112" i="8" a="1"/>
  <c r="BP112" i="8" s="1"/>
  <c r="BR112" i="8" a="1"/>
  <c r="BR112" i="8" s="1"/>
  <c r="BT112" i="8" a="1"/>
  <c r="BT112" i="8" s="1"/>
  <c r="BV112" i="8" a="1"/>
  <c r="BV112" i="8" s="1"/>
  <c r="BX112" i="8" a="1"/>
  <c r="BX112" i="8" s="1"/>
  <c r="BZ112" i="8" a="1"/>
  <c r="BZ112" i="8" s="1"/>
  <c r="CB112" i="8" a="1"/>
  <c r="CB112" i="8" s="1"/>
  <c r="CD112" i="8" a="1"/>
  <c r="CD112" i="8" s="1"/>
  <c r="CF112" i="8" a="1"/>
  <c r="CF112" i="8" s="1"/>
  <c r="CH112" i="8" a="1"/>
  <c r="CH112" i="8" s="1"/>
  <c r="AL113" i="8" a="1"/>
  <c r="AL113" i="8" s="1"/>
  <c r="AN113" i="8" a="1"/>
  <c r="AN113" i="8" s="1"/>
  <c r="AP113" i="8" a="1"/>
  <c r="AP113" i="8" s="1"/>
  <c r="AR113" i="8" a="1"/>
  <c r="AR113" i="8" s="1"/>
  <c r="AT113" i="8" a="1"/>
  <c r="AT113" i="8" s="1"/>
  <c r="AV113" i="8" a="1"/>
  <c r="AV113" i="8" s="1"/>
  <c r="AX113" i="8" a="1"/>
  <c r="AX113" i="8" s="1"/>
  <c r="AZ113" i="8" a="1"/>
  <c r="AZ113" i="8" s="1"/>
  <c r="BB113" i="8" a="1"/>
  <c r="BB113" i="8" s="1"/>
  <c r="BD113" i="8" a="1"/>
  <c r="BD113" i="8" s="1"/>
  <c r="BF113" i="8" a="1"/>
  <c r="BF113" i="8" s="1"/>
  <c r="BH113" i="8" a="1"/>
  <c r="BH113" i="8" s="1"/>
  <c r="BJ113" i="8" a="1"/>
  <c r="BJ113" i="8" s="1"/>
  <c r="BL113" i="8" a="1"/>
  <c r="BL113" i="8" s="1"/>
  <c r="BN113" i="8" a="1"/>
  <c r="BN113" i="8" s="1"/>
  <c r="BP113" i="8" a="1"/>
  <c r="BP113" i="8" s="1"/>
  <c r="BR113" i="8" a="1"/>
  <c r="BR113" i="8" s="1"/>
  <c r="BT113" i="8" a="1"/>
  <c r="BT113" i="8" s="1"/>
  <c r="BV113" i="8" a="1"/>
  <c r="BV113" i="8" s="1"/>
  <c r="BX113" i="8" a="1"/>
  <c r="BX113" i="8" s="1"/>
  <c r="BZ113" i="8" a="1"/>
  <c r="BZ113" i="8" s="1"/>
  <c r="CB113" i="8" a="1"/>
  <c r="CB113" i="8" s="1"/>
  <c r="CD113" i="8" a="1"/>
  <c r="CD113" i="8" s="1"/>
  <c r="CF113" i="8" a="1"/>
  <c r="CF113" i="8" s="1"/>
  <c r="CH113" i="8" a="1"/>
  <c r="CH113" i="8" s="1"/>
  <c r="AL114" i="8" a="1"/>
  <c r="AL114" i="8" s="1"/>
  <c r="AN114" i="8" a="1"/>
  <c r="AN114" i="8" s="1"/>
  <c r="AP114" i="8" a="1"/>
  <c r="AP114" i="8" s="1"/>
  <c r="AR114" i="8" a="1"/>
  <c r="AR114" i="8" s="1"/>
  <c r="AT114" i="8" a="1"/>
  <c r="AT114" i="8" s="1"/>
  <c r="AV114" i="8" a="1"/>
  <c r="AV114" i="8" s="1"/>
  <c r="AX114" i="8" a="1"/>
  <c r="AX114" i="8" s="1"/>
  <c r="AZ114" i="8" a="1"/>
  <c r="AZ114" i="8" s="1"/>
  <c r="BB114" i="8" a="1"/>
  <c r="BB114" i="8" s="1"/>
  <c r="BD114" i="8" a="1"/>
  <c r="BD114" i="8" s="1"/>
  <c r="BF114" i="8" a="1"/>
  <c r="BF114" i="8" s="1"/>
  <c r="BH114" i="8" a="1"/>
  <c r="BH114" i="8" s="1"/>
  <c r="BJ114" i="8" a="1"/>
  <c r="BJ114" i="8" s="1"/>
  <c r="BL114" i="8" a="1"/>
  <c r="BL114" i="8" s="1"/>
  <c r="BN114" i="8" a="1"/>
  <c r="BN114" i="8" s="1"/>
  <c r="BP114" i="8" a="1"/>
  <c r="BP114" i="8" s="1"/>
  <c r="BR114" i="8" a="1"/>
  <c r="BR114" i="8" s="1"/>
  <c r="BT114" i="8" a="1"/>
  <c r="BT114" i="8" s="1"/>
  <c r="BV114" i="8" a="1"/>
  <c r="BV114" i="8" s="1"/>
  <c r="BX114" i="8" a="1"/>
  <c r="BX114" i="8" s="1"/>
  <c r="BZ114" i="8" a="1"/>
  <c r="BZ114" i="8" s="1"/>
  <c r="CB114" i="8" a="1"/>
  <c r="CB114" i="8" s="1"/>
  <c r="CD114" i="8" a="1"/>
  <c r="CD114" i="8" s="1"/>
  <c r="CF114" i="8" a="1"/>
  <c r="CF114" i="8" s="1"/>
  <c r="CH114" i="8" a="1"/>
  <c r="CH114" i="8" s="1"/>
  <c r="AL115" i="8" a="1"/>
  <c r="AL115" i="8" s="1"/>
  <c r="AN115" i="8" a="1"/>
  <c r="AN115" i="8" s="1"/>
  <c r="AP115" i="8" a="1"/>
  <c r="AP115" i="8" s="1"/>
  <c r="AR115" i="8" a="1"/>
  <c r="AR115" i="8" s="1"/>
  <c r="AT115" i="8" a="1"/>
  <c r="AT115" i="8" s="1"/>
  <c r="AV115" i="8" a="1"/>
  <c r="AV115" i="8" s="1"/>
  <c r="AX115" i="8" a="1"/>
  <c r="AX115" i="8" s="1"/>
  <c r="AZ115" i="8" a="1"/>
  <c r="AZ115" i="8" s="1"/>
  <c r="BB115" i="8" a="1"/>
  <c r="BB115" i="8" s="1"/>
  <c r="BD115" i="8" a="1"/>
  <c r="BD115" i="8" s="1"/>
  <c r="BF115" i="8" a="1"/>
  <c r="BF115" i="8" s="1"/>
  <c r="BH115" i="8" a="1"/>
  <c r="BH115" i="8" s="1"/>
  <c r="BJ115" i="8" a="1"/>
  <c r="BJ115" i="8" s="1"/>
  <c r="BL115" i="8" a="1"/>
  <c r="BL115" i="8" s="1"/>
  <c r="BN115" i="8" a="1"/>
  <c r="BN115" i="8" s="1"/>
  <c r="BP115" i="8" a="1"/>
  <c r="BP115" i="8" s="1"/>
  <c r="BR115" i="8" a="1"/>
  <c r="BR115" i="8" s="1"/>
  <c r="BT115" i="8" a="1"/>
  <c r="BT115" i="8" s="1"/>
  <c r="BV115" i="8" a="1"/>
  <c r="BV115" i="8" s="1"/>
  <c r="BX115" i="8" a="1"/>
  <c r="BX115" i="8" s="1"/>
  <c r="BZ115" i="8" a="1"/>
  <c r="BZ115" i="8" s="1"/>
  <c r="CB115" i="8" a="1"/>
  <c r="CB115" i="8" s="1"/>
  <c r="CD115" i="8" a="1"/>
  <c r="CD115" i="8" s="1"/>
  <c r="CF115" i="8" a="1"/>
  <c r="CF115" i="8" s="1"/>
  <c r="CH115" i="8" a="1"/>
  <c r="CH115" i="8" s="1"/>
  <c r="AL116" i="8" a="1"/>
  <c r="AL116" i="8" s="1"/>
  <c r="AN116" i="8" a="1"/>
  <c r="AN116" i="8" s="1"/>
  <c r="AP116" i="8" a="1"/>
  <c r="AP116" i="8" s="1"/>
  <c r="AR116" i="8" a="1"/>
  <c r="AR116" i="8" s="1"/>
  <c r="AT116" i="8" a="1"/>
  <c r="AT116" i="8" s="1"/>
  <c r="AV116" i="8" a="1"/>
  <c r="AV116" i="8" s="1"/>
  <c r="AX116" i="8" a="1"/>
  <c r="AX116" i="8" s="1"/>
  <c r="AZ116" i="8" a="1"/>
  <c r="AZ116" i="8" s="1"/>
  <c r="BB116" i="8" a="1"/>
  <c r="BB116" i="8" s="1"/>
  <c r="BD116" i="8" a="1"/>
  <c r="BD116" i="8" s="1"/>
  <c r="BF116" i="8" a="1"/>
  <c r="BF116" i="8" s="1"/>
  <c r="BH116" i="8" a="1"/>
  <c r="BH116" i="8" s="1"/>
  <c r="BJ116" i="8" a="1"/>
  <c r="BJ116" i="8" s="1"/>
  <c r="BL116" i="8" a="1"/>
  <c r="BL116" i="8" s="1"/>
  <c r="BN116" i="8" a="1"/>
  <c r="BN116" i="8" s="1"/>
  <c r="BP116" i="8" a="1"/>
  <c r="BP116" i="8" s="1"/>
  <c r="BR116" i="8" a="1"/>
  <c r="BR116" i="8" s="1"/>
  <c r="BT116" i="8" a="1"/>
  <c r="BT116" i="8" s="1"/>
  <c r="BV116" i="8" a="1"/>
  <c r="BV116" i="8" s="1"/>
  <c r="BX116" i="8" a="1"/>
  <c r="BX116" i="8" s="1"/>
  <c r="BZ116" i="8" a="1"/>
  <c r="BZ116" i="8" s="1"/>
  <c r="CB116" i="8" a="1"/>
  <c r="CB116" i="8" s="1"/>
  <c r="CD116" i="8" a="1"/>
  <c r="CD116" i="8" s="1"/>
  <c r="CF116" i="8" a="1"/>
  <c r="CF116" i="8" s="1"/>
  <c r="CH116" i="8" a="1"/>
  <c r="CH116" i="8" s="1"/>
  <c r="AL117" i="8" a="1"/>
  <c r="AL117" i="8" s="1"/>
  <c r="AN117" i="8" a="1"/>
  <c r="AN117" i="8" s="1"/>
  <c r="AP117" i="8" a="1"/>
  <c r="AP117" i="8" s="1"/>
  <c r="AR117" i="8" a="1"/>
  <c r="AR117" i="8" s="1"/>
  <c r="AT117" i="8" a="1"/>
  <c r="AT117" i="8" s="1"/>
  <c r="AV117" i="8" a="1"/>
  <c r="AV117" i="8" s="1"/>
  <c r="AX117" i="8" a="1"/>
  <c r="AX117" i="8" s="1"/>
  <c r="AZ117" i="8" a="1"/>
  <c r="AZ117" i="8" s="1"/>
  <c r="BB117" i="8" a="1"/>
  <c r="BB117" i="8" s="1"/>
  <c r="BD117" i="8" a="1"/>
  <c r="BD117" i="8" s="1"/>
  <c r="BF117" i="8" a="1"/>
  <c r="BF117" i="8" s="1"/>
  <c r="BH117" i="8" a="1"/>
  <c r="BH117" i="8" s="1"/>
  <c r="BJ117" i="8" a="1"/>
  <c r="BJ117" i="8" s="1"/>
  <c r="BL117" i="8" a="1"/>
  <c r="BL117" i="8" s="1"/>
  <c r="BN117" i="8" a="1"/>
  <c r="BN117" i="8" s="1"/>
  <c r="BP117" i="8" a="1"/>
  <c r="BP117" i="8" s="1"/>
  <c r="BR117" i="8" a="1"/>
  <c r="BR117" i="8" s="1"/>
  <c r="BT117" i="8" a="1"/>
  <c r="BT117" i="8" s="1"/>
  <c r="BV117" i="8" a="1"/>
  <c r="BV117" i="8" s="1"/>
  <c r="BX117" i="8" a="1"/>
  <c r="BX117" i="8" s="1"/>
  <c r="BZ117" i="8" a="1"/>
  <c r="BZ117" i="8" s="1"/>
  <c r="CB117" i="8" a="1"/>
  <c r="CB117" i="8" s="1"/>
  <c r="CD117" i="8" a="1"/>
  <c r="CD117" i="8" s="1"/>
  <c r="CF117" i="8" a="1"/>
  <c r="CF117" i="8" s="1"/>
  <c r="CH117" i="8" a="1"/>
  <c r="CH117" i="8" s="1"/>
  <c r="AL118" i="8" a="1"/>
  <c r="AL118" i="8" s="1"/>
  <c r="AN118" i="8" a="1"/>
  <c r="AN118" i="8" s="1"/>
  <c r="AP118" i="8" a="1"/>
  <c r="AP118" i="8" s="1"/>
  <c r="AR118" i="8" a="1"/>
  <c r="AR118" i="8" s="1"/>
  <c r="AT118" i="8" a="1"/>
  <c r="AT118" i="8" s="1"/>
  <c r="AV118" i="8" a="1"/>
  <c r="AV118" i="8" s="1"/>
  <c r="AX118" i="8" a="1"/>
  <c r="AX118" i="8" s="1"/>
  <c r="AZ118" i="8" a="1"/>
  <c r="AZ118" i="8" s="1"/>
  <c r="BB118" i="8" a="1"/>
  <c r="BB118" i="8" s="1"/>
  <c r="BD118" i="8" a="1"/>
  <c r="BD118" i="8" s="1"/>
  <c r="BF118" i="8" a="1"/>
  <c r="BF118" i="8" s="1"/>
  <c r="BH118" i="8" a="1"/>
  <c r="BH118" i="8" s="1"/>
  <c r="BJ118" i="8" a="1"/>
  <c r="BJ118" i="8" s="1"/>
  <c r="BL118" i="8" a="1"/>
  <c r="BL118" i="8" s="1"/>
  <c r="BN118" i="8" a="1"/>
  <c r="BN118" i="8" s="1"/>
  <c r="BP118" i="8" a="1"/>
  <c r="BP118" i="8" s="1"/>
  <c r="BR118" i="8" a="1"/>
  <c r="BR118" i="8" s="1"/>
  <c r="BT118" i="8" a="1"/>
  <c r="BT118" i="8" s="1"/>
  <c r="BV118" i="8" a="1"/>
  <c r="BV118" i="8" s="1"/>
  <c r="BX118" i="8" a="1"/>
  <c r="BX118" i="8" s="1"/>
  <c r="BZ118" i="8" a="1"/>
  <c r="BZ118" i="8" s="1"/>
  <c r="CB118" i="8" a="1"/>
  <c r="CB118" i="8" s="1"/>
  <c r="CD118" i="8" a="1"/>
  <c r="CD118" i="8" s="1"/>
  <c r="CF118" i="8" a="1"/>
  <c r="CF118" i="8" s="1"/>
  <c r="CH118" i="8" a="1"/>
  <c r="CH118" i="8" s="1"/>
  <c r="AL119" i="8" a="1"/>
  <c r="AL119" i="8" s="1"/>
  <c r="AN119" i="8" a="1"/>
  <c r="AN119" i="8" s="1"/>
  <c r="AP119" i="8" a="1"/>
  <c r="AP119" i="8" s="1"/>
  <c r="AR119" i="8" a="1"/>
  <c r="AR119" i="8" s="1"/>
  <c r="AT119" i="8" a="1"/>
  <c r="AT119" i="8" s="1"/>
  <c r="AV119" i="8" a="1"/>
  <c r="AV119" i="8" s="1"/>
  <c r="AX119" i="8" a="1"/>
  <c r="AX119" i="8" s="1"/>
  <c r="AZ119" i="8" a="1"/>
  <c r="AZ119" i="8" s="1"/>
  <c r="BB119" i="8" a="1"/>
  <c r="BB119" i="8" s="1"/>
  <c r="BD119" i="8" a="1"/>
  <c r="BD119" i="8" s="1"/>
  <c r="BF119" i="8" a="1"/>
  <c r="BF119" i="8" s="1"/>
  <c r="BH119" i="8" a="1"/>
  <c r="BH119" i="8" s="1"/>
  <c r="BJ119" i="8" a="1"/>
  <c r="BJ119" i="8" s="1"/>
  <c r="BL119" i="8" a="1"/>
  <c r="BL119" i="8" s="1"/>
  <c r="BN119" i="8" a="1"/>
  <c r="BN119" i="8" s="1"/>
  <c r="BP119" i="8" a="1"/>
  <c r="BP119" i="8" s="1"/>
  <c r="BR119" i="8" a="1"/>
  <c r="BR119" i="8" s="1"/>
  <c r="BT119" i="8" a="1"/>
  <c r="BT119" i="8" s="1"/>
  <c r="BV119" i="8" a="1"/>
  <c r="BV119" i="8" s="1"/>
  <c r="BX119" i="8" a="1"/>
  <c r="BX119" i="8" s="1"/>
  <c r="BZ119" i="8" a="1"/>
  <c r="BZ119" i="8" s="1"/>
  <c r="CB119" i="8" a="1"/>
  <c r="CB119" i="8" s="1"/>
  <c r="CD119" i="8" a="1"/>
  <c r="CD119" i="8" s="1"/>
  <c r="CF119" i="8" a="1"/>
  <c r="CF119" i="8" s="1"/>
  <c r="CH119" i="8" a="1"/>
  <c r="CH119" i="8" s="1"/>
  <c r="AL120" i="8" a="1"/>
  <c r="AL120" i="8" s="1"/>
  <c r="AN120" i="8" a="1"/>
  <c r="AN120" i="8" s="1"/>
  <c r="AP120" i="8" a="1"/>
  <c r="AP120" i="8" s="1"/>
  <c r="AR120" i="8" a="1"/>
  <c r="AR120" i="8" s="1"/>
  <c r="AT120" i="8" a="1"/>
  <c r="AT120" i="8" s="1"/>
  <c r="AV120" i="8" a="1"/>
  <c r="AV120" i="8" s="1"/>
  <c r="AX120" i="8" a="1"/>
  <c r="AX120" i="8" s="1"/>
  <c r="AZ120" i="8" a="1"/>
  <c r="AZ120" i="8" s="1"/>
  <c r="BB120" i="8" a="1"/>
  <c r="BB120" i="8" s="1"/>
  <c r="BD120" i="8" a="1"/>
  <c r="BD120" i="8" s="1"/>
  <c r="BF120" i="8" a="1"/>
  <c r="BF120" i="8" s="1"/>
  <c r="BH120" i="8" a="1"/>
  <c r="BH120" i="8" s="1"/>
  <c r="BJ120" i="8" a="1"/>
  <c r="BJ120" i="8" s="1"/>
  <c r="BL120" i="8" a="1"/>
  <c r="BL120" i="8" s="1"/>
  <c r="BN120" i="8" a="1"/>
  <c r="BN120" i="8" s="1"/>
  <c r="BP120" i="8" a="1"/>
  <c r="BP120" i="8" s="1"/>
  <c r="BR120" i="8" a="1"/>
  <c r="BR120" i="8" s="1"/>
  <c r="BT120" i="8" a="1"/>
  <c r="BT120" i="8" s="1"/>
  <c r="BV120" i="8" a="1"/>
  <c r="BV120" i="8" s="1"/>
  <c r="BX120" i="8" a="1"/>
  <c r="BX120" i="8" s="1"/>
  <c r="BZ120" i="8" a="1"/>
  <c r="BZ120" i="8" s="1"/>
  <c r="CB120" i="8" a="1"/>
  <c r="CB120" i="8" s="1"/>
  <c r="CD120" i="8" a="1"/>
  <c r="CD120" i="8" s="1"/>
  <c r="CF120" i="8" a="1"/>
  <c r="CF120" i="8" s="1"/>
  <c r="CH120" i="8" a="1"/>
  <c r="CH120" i="8" s="1"/>
  <c r="AL121" i="8" a="1"/>
  <c r="AL121" i="8" s="1"/>
  <c r="AN121" i="8" a="1"/>
  <c r="AN121" i="8" s="1"/>
  <c r="AP121" i="8" a="1"/>
  <c r="AP121" i="8" s="1"/>
  <c r="AR121" i="8" a="1"/>
  <c r="AR121" i="8" s="1"/>
  <c r="AT121" i="8" a="1"/>
  <c r="AT121" i="8" s="1"/>
  <c r="AV121" i="8" a="1"/>
  <c r="AV121" i="8" s="1"/>
  <c r="AX121" i="8" a="1"/>
  <c r="AX121" i="8" s="1"/>
  <c r="AZ121" i="8" a="1"/>
  <c r="AZ121" i="8" s="1"/>
  <c r="BB121" i="8" a="1"/>
  <c r="BB121" i="8" s="1"/>
  <c r="BD121" i="8" a="1"/>
  <c r="BD121" i="8" s="1"/>
  <c r="BF121" i="8" a="1"/>
  <c r="BF121" i="8" s="1"/>
  <c r="BH121" i="8" a="1"/>
  <c r="BH121" i="8" s="1"/>
  <c r="BJ121" i="8" a="1"/>
  <c r="BJ121" i="8" s="1"/>
  <c r="BL121" i="8" a="1"/>
  <c r="BL121" i="8" s="1"/>
  <c r="BN121" i="8" a="1"/>
  <c r="BN121" i="8" s="1"/>
  <c r="BP121" i="8" a="1"/>
  <c r="BP121" i="8" s="1"/>
  <c r="BR121" i="8" a="1"/>
  <c r="BR121" i="8" s="1"/>
  <c r="BT121" i="8" a="1"/>
  <c r="BT121" i="8" s="1"/>
  <c r="BV121" i="8" a="1"/>
  <c r="BV121" i="8" s="1"/>
  <c r="BX121" i="8" a="1"/>
  <c r="BX121" i="8" s="1"/>
  <c r="BZ121" i="8" a="1"/>
  <c r="BZ121" i="8" s="1"/>
  <c r="CB121" i="8" a="1"/>
  <c r="CB121" i="8" s="1"/>
  <c r="CD121" i="8" a="1"/>
  <c r="CD121" i="8" s="1"/>
  <c r="CF121" i="8" a="1"/>
  <c r="CF121" i="8" s="1"/>
  <c r="CH121" i="8" a="1"/>
  <c r="CH121" i="8" s="1"/>
  <c r="AL122" i="8" a="1"/>
  <c r="AL122" i="8" s="1"/>
  <c r="AN122" i="8" a="1"/>
  <c r="AN122" i="8" s="1"/>
  <c r="AP122" i="8" a="1"/>
  <c r="AP122" i="8" s="1"/>
  <c r="AR122" i="8" a="1"/>
  <c r="AR122" i="8" s="1"/>
  <c r="AT122" i="8" a="1"/>
  <c r="AT122" i="8" s="1"/>
  <c r="AV122" i="8" a="1"/>
  <c r="AV122" i="8" s="1"/>
  <c r="AX122" i="8" a="1"/>
  <c r="AX122" i="8" s="1"/>
  <c r="AZ122" i="8" a="1"/>
  <c r="AZ122" i="8" s="1"/>
  <c r="BB122" i="8" a="1"/>
  <c r="BB122" i="8" s="1"/>
  <c r="BD122" i="8" a="1"/>
  <c r="BD122" i="8" s="1"/>
  <c r="BF122" i="8" a="1"/>
  <c r="BF122" i="8" s="1"/>
  <c r="BH122" i="8" a="1"/>
  <c r="BH122" i="8" s="1"/>
  <c r="BJ122" i="8" a="1"/>
  <c r="BJ122" i="8" s="1"/>
  <c r="BL122" i="8" a="1"/>
  <c r="BL122" i="8" s="1"/>
  <c r="BN122" i="8" a="1"/>
  <c r="BN122" i="8" s="1"/>
  <c r="BP122" i="8" a="1"/>
  <c r="BP122" i="8" s="1"/>
  <c r="BR122" i="8" a="1"/>
  <c r="BR122" i="8" s="1"/>
  <c r="BT122" i="8" a="1"/>
  <c r="BT122" i="8" s="1"/>
  <c r="BV122" i="8" a="1"/>
  <c r="BV122" i="8" s="1"/>
  <c r="BX122" i="8" a="1"/>
  <c r="BX122" i="8" s="1"/>
  <c r="BZ122" i="8" a="1"/>
  <c r="BZ122" i="8" s="1"/>
  <c r="CB122" i="8" a="1"/>
  <c r="CB122" i="8" s="1"/>
  <c r="CD122" i="8" a="1"/>
  <c r="CD122" i="8" s="1"/>
  <c r="CF122" i="8" a="1"/>
  <c r="CF122" i="8" s="1"/>
  <c r="CH122" i="8" a="1"/>
  <c r="CH122" i="8" s="1"/>
  <c r="AL123" i="8" a="1"/>
  <c r="AL123" i="8" s="1"/>
  <c r="AN123" i="8" a="1"/>
  <c r="AN123" i="8" s="1"/>
  <c r="AP123" i="8" a="1"/>
  <c r="AP123" i="8" s="1"/>
  <c r="AR123" i="8" a="1"/>
  <c r="AR123" i="8" s="1"/>
  <c r="AT123" i="8" a="1"/>
  <c r="AT123" i="8" s="1"/>
  <c r="AV123" i="8" a="1"/>
  <c r="AV123" i="8" s="1"/>
  <c r="AX123" i="8" a="1"/>
  <c r="AX123" i="8" s="1"/>
  <c r="AZ123" i="8" a="1"/>
  <c r="AZ123" i="8" s="1"/>
  <c r="BB123" i="8" a="1"/>
  <c r="BB123" i="8" s="1"/>
  <c r="BD123" i="8" a="1"/>
  <c r="BD123" i="8" s="1"/>
  <c r="BF123" i="8" a="1"/>
  <c r="BF123" i="8" s="1"/>
  <c r="BH123" i="8" a="1"/>
  <c r="BH123" i="8" s="1"/>
  <c r="BJ123" i="8" a="1"/>
  <c r="BJ123" i="8" s="1"/>
  <c r="BL123" i="8" a="1"/>
  <c r="BL123" i="8" s="1"/>
  <c r="BN123" i="8" a="1"/>
  <c r="BN123" i="8" s="1"/>
  <c r="BP123" i="8" a="1"/>
  <c r="BP123" i="8" s="1"/>
  <c r="BR123" i="8" a="1"/>
  <c r="BR123" i="8" s="1"/>
  <c r="BT123" i="8" a="1"/>
  <c r="BT123" i="8" s="1"/>
  <c r="BV123" i="8" a="1"/>
  <c r="BV123" i="8" s="1"/>
  <c r="BX123" i="8" a="1"/>
  <c r="BX123" i="8" s="1"/>
  <c r="BZ123" i="8" a="1"/>
  <c r="BZ123" i="8" s="1"/>
  <c r="CB123" i="8" a="1"/>
  <c r="CB123" i="8" s="1"/>
  <c r="CD123" i="8" a="1"/>
  <c r="CD123" i="8" s="1"/>
  <c r="CF123" i="8" a="1"/>
  <c r="CF123" i="8" s="1"/>
  <c r="CH123" i="8" a="1"/>
  <c r="CH123" i="8" s="1"/>
  <c r="AL124" i="8" a="1"/>
  <c r="AL124" i="8" s="1"/>
  <c r="AN124" i="8" a="1"/>
  <c r="AN124" i="8" s="1"/>
  <c r="AP124" i="8" a="1"/>
  <c r="AP124" i="8" s="1"/>
  <c r="AR124" i="8" a="1"/>
  <c r="AR124" i="8" s="1"/>
  <c r="AT124" i="8" a="1"/>
  <c r="AT124" i="8" s="1"/>
  <c r="AV124" i="8" a="1"/>
  <c r="AV124" i="8" s="1"/>
  <c r="AX124" i="8" a="1"/>
  <c r="AX124" i="8" s="1"/>
  <c r="AZ124" i="8" a="1"/>
  <c r="AZ124" i="8" s="1"/>
  <c r="BB124" i="8" a="1"/>
  <c r="BB124" i="8" s="1"/>
  <c r="BD124" i="8" a="1"/>
  <c r="BD124" i="8" s="1"/>
  <c r="BF124" i="8" a="1"/>
  <c r="BF124" i="8" s="1"/>
  <c r="BH124" i="8" a="1"/>
  <c r="BH124" i="8" s="1"/>
  <c r="BJ124" i="8" a="1"/>
  <c r="BJ124" i="8" s="1"/>
  <c r="BL124" i="8" a="1"/>
  <c r="BL124" i="8" s="1"/>
  <c r="BN124" i="8" a="1"/>
  <c r="BN124" i="8" s="1"/>
  <c r="BP124" i="8" a="1"/>
  <c r="BP124" i="8" s="1"/>
  <c r="BR124" i="8" a="1"/>
  <c r="BR124" i="8" s="1"/>
  <c r="BT124" i="8" a="1"/>
  <c r="BT124" i="8" s="1"/>
  <c r="BV124" i="8" a="1"/>
  <c r="BV124" i="8" s="1"/>
  <c r="BX124" i="8" a="1"/>
  <c r="BX124" i="8" s="1"/>
  <c r="BZ124" i="8" a="1"/>
  <c r="BZ124" i="8" s="1"/>
  <c r="CB124" i="8" a="1"/>
  <c r="CB124" i="8" s="1"/>
  <c r="CD124" i="8" a="1"/>
  <c r="CD124" i="8" s="1"/>
  <c r="CF124" i="8" a="1"/>
  <c r="CF124" i="8" s="1"/>
  <c r="CH124" i="8" a="1"/>
  <c r="CH124" i="8" s="1"/>
  <c r="AL125" i="8" a="1"/>
  <c r="AL125" i="8" s="1"/>
  <c r="AN125" i="8" a="1"/>
  <c r="AN125" i="8" s="1"/>
  <c r="AP125" i="8" a="1"/>
  <c r="AP125" i="8" s="1"/>
  <c r="AR125" i="8" a="1"/>
  <c r="AR125" i="8" s="1"/>
  <c r="AT125" i="8" a="1"/>
  <c r="AT125" i="8" s="1"/>
  <c r="AV125" i="8" a="1"/>
  <c r="AV125" i="8" s="1"/>
  <c r="AX125" i="8" a="1"/>
  <c r="AX125" i="8" s="1"/>
  <c r="AZ125" i="8" a="1"/>
  <c r="AZ125" i="8" s="1"/>
  <c r="BB125" i="8" a="1"/>
  <c r="BB125" i="8" s="1"/>
  <c r="BD125" i="8" a="1"/>
  <c r="BD125" i="8" s="1"/>
  <c r="BF125" i="8" a="1"/>
  <c r="BF125" i="8" s="1"/>
  <c r="BH125" i="8" a="1"/>
  <c r="BH125" i="8" s="1"/>
  <c r="BJ125" i="8" a="1"/>
  <c r="BJ125" i="8" s="1"/>
  <c r="BL125" i="8" a="1"/>
  <c r="BL125" i="8" s="1"/>
  <c r="BN125" i="8" a="1"/>
  <c r="BN125" i="8" s="1"/>
  <c r="BP125" i="8" a="1"/>
  <c r="BP125" i="8" s="1"/>
  <c r="BR125" i="8" a="1"/>
  <c r="BR125" i="8" s="1"/>
  <c r="BT125" i="8" a="1"/>
  <c r="BT125" i="8" s="1"/>
  <c r="BV125" i="8" a="1"/>
  <c r="BV125" i="8" s="1"/>
  <c r="BX125" i="8" a="1"/>
  <c r="BX125" i="8" s="1"/>
  <c r="BZ125" i="8" a="1"/>
  <c r="BZ125" i="8" s="1"/>
  <c r="CB125" i="8" a="1"/>
  <c r="CB125" i="8" s="1"/>
  <c r="CD125" i="8" a="1"/>
  <c r="CD125" i="8" s="1"/>
  <c r="CF125" i="8" a="1"/>
  <c r="CF125" i="8" s="1"/>
  <c r="CH125" i="8" a="1"/>
  <c r="CH125" i="8" s="1"/>
  <c r="AL126" i="8" a="1"/>
  <c r="AL126" i="8" s="1"/>
  <c r="AN126" i="8" a="1"/>
  <c r="AN126" i="8" s="1"/>
  <c r="AP126" i="8" a="1"/>
  <c r="AP126" i="8" s="1"/>
  <c r="AR126" i="8" a="1"/>
  <c r="AR126" i="8" s="1"/>
  <c r="AT126" i="8" a="1"/>
  <c r="AT126" i="8" s="1"/>
  <c r="AV126" i="8" a="1"/>
  <c r="AV126" i="8" s="1"/>
  <c r="AX126" i="8" a="1"/>
  <c r="AX126" i="8" s="1"/>
  <c r="AZ126" i="8" a="1"/>
  <c r="AZ126" i="8" s="1"/>
  <c r="BB126" i="8" a="1"/>
  <c r="BB126" i="8" s="1"/>
  <c r="BD126" i="8" a="1"/>
  <c r="BD126" i="8" s="1"/>
  <c r="BF126" i="8" a="1"/>
  <c r="BF126" i="8" s="1"/>
  <c r="BH126" i="8" a="1"/>
  <c r="BH126" i="8" s="1"/>
  <c r="BJ126" i="8" a="1"/>
  <c r="BJ126" i="8" s="1"/>
  <c r="BL126" i="8" a="1"/>
  <c r="BL126" i="8" s="1"/>
  <c r="BN126" i="8" a="1"/>
  <c r="BN126" i="8" s="1"/>
  <c r="BP126" i="8" a="1"/>
  <c r="BP126" i="8" s="1"/>
  <c r="BR126" i="8" a="1"/>
  <c r="BR126" i="8" s="1"/>
  <c r="BT126" i="8" a="1"/>
  <c r="BT126" i="8" s="1"/>
  <c r="BV126" i="8" a="1"/>
  <c r="BV126" i="8" s="1"/>
  <c r="BX126" i="8" a="1"/>
  <c r="BX126" i="8" s="1"/>
  <c r="BZ126" i="8" a="1"/>
  <c r="BZ126" i="8" s="1"/>
  <c r="CB126" i="8" a="1"/>
  <c r="CB126" i="8" s="1"/>
  <c r="CD126" i="8" a="1"/>
  <c r="CD126" i="8" s="1"/>
  <c r="CF126" i="8" a="1"/>
  <c r="CF126" i="8" s="1"/>
  <c r="CH126" i="8" a="1"/>
  <c r="CH126" i="8" s="1"/>
  <c r="AL127" i="8" a="1"/>
  <c r="AL127" i="8" s="1"/>
  <c r="AN127" i="8" a="1"/>
  <c r="AN127" i="8" s="1"/>
  <c r="AP127" i="8" a="1"/>
  <c r="AP127" i="8" s="1"/>
  <c r="AR127" i="8" a="1"/>
  <c r="AR127" i="8" s="1"/>
  <c r="AT127" i="8" a="1"/>
  <c r="AT127" i="8" s="1"/>
  <c r="AV127" i="8" a="1"/>
  <c r="AV127" i="8" s="1"/>
  <c r="AX127" i="8" a="1"/>
  <c r="AX127" i="8" s="1"/>
  <c r="AZ127" i="8" a="1"/>
  <c r="AZ127" i="8" s="1"/>
  <c r="BB127" i="8" a="1"/>
  <c r="BB127" i="8" s="1"/>
  <c r="BD127" i="8" a="1"/>
  <c r="BD127" i="8" s="1"/>
  <c r="BF127" i="8" a="1"/>
  <c r="BF127" i="8" s="1"/>
  <c r="BH127" i="8" a="1"/>
  <c r="BH127" i="8" s="1"/>
  <c r="BJ127" i="8" a="1"/>
  <c r="BJ127" i="8" s="1"/>
  <c r="BL127" i="8" a="1"/>
  <c r="BL127" i="8" s="1"/>
  <c r="BN127" i="8" a="1"/>
  <c r="BN127" i="8" s="1"/>
  <c r="BP127" i="8" a="1"/>
  <c r="BP127" i="8" s="1"/>
  <c r="BR127" i="8" a="1"/>
  <c r="BR127" i="8" s="1"/>
  <c r="BT127" i="8" a="1"/>
  <c r="BT127" i="8" s="1"/>
  <c r="BV127" i="8" a="1"/>
  <c r="BV127" i="8" s="1"/>
  <c r="BX127" i="8" a="1"/>
  <c r="BX127" i="8" s="1"/>
  <c r="BZ127" i="8" a="1"/>
  <c r="BZ127" i="8" s="1"/>
  <c r="CB127" i="8" a="1"/>
  <c r="CB127" i="8" s="1"/>
  <c r="CD127" i="8" a="1"/>
  <c r="CD127" i="8" s="1"/>
  <c r="CF127" i="8" a="1"/>
  <c r="CF127" i="8" s="1"/>
  <c r="CH127" i="8" a="1"/>
  <c r="CH127" i="8" s="1"/>
  <c r="AL128" i="8" a="1"/>
  <c r="AL128" i="8" s="1"/>
  <c r="AN128" i="8" a="1"/>
  <c r="AN128" i="8" s="1"/>
  <c r="AP128" i="8" a="1"/>
  <c r="AP128" i="8" s="1"/>
  <c r="AR128" i="8" a="1"/>
  <c r="AR128" i="8" s="1"/>
  <c r="AT128" i="8" a="1"/>
  <c r="AT128" i="8" s="1"/>
  <c r="AV128" i="8" a="1"/>
  <c r="AV128" i="8" s="1"/>
  <c r="AX128" i="8" a="1"/>
  <c r="AX128" i="8" s="1"/>
  <c r="AZ128" i="8" a="1"/>
  <c r="AZ128" i="8" s="1"/>
  <c r="BB128" i="8" a="1"/>
  <c r="BB128" i="8" s="1"/>
  <c r="BD128" i="8" a="1"/>
  <c r="BD128" i="8" s="1"/>
  <c r="BF128" i="8" a="1"/>
  <c r="BF128" i="8" s="1"/>
  <c r="BH128" i="8" a="1"/>
  <c r="BH128" i="8" s="1"/>
  <c r="BJ128" i="8" a="1"/>
  <c r="BJ128" i="8" s="1"/>
  <c r="BL128" i="8" a="1"/>
  <c r="BL128" i="8" s="1"/>
  <c r="BN128" i="8" a="1"/>
  <c r="BN128" i="8" s="1"/>
  <c r="BP128" i="8" a="1"/>
  <c r="BP128" i="8" s="1"/>
  <c r="BR128" i="8" a="1"/>
  <c r="BR128" i="8" s="1"/>
  <c r="BT128" i="8" a="1"/>
  <c r="BT128" i="8" s="1"/>
  <c r="BV128" i="8" a="1"/>
  <c r="BV128" i="8" s="1"/>
  <c r="BX128" i="8" a="1"/>
  <c r="BX128" i="8" s="1"/>
  <c r="BZ128" i="8" a="1"/>
  <c r="BZ128" i="8" s="1"/>
  <c r="CB128" i="8" a="1"/>
  <c r="CB128" i="8" s="1"/>
  <c r="CD128" i="8" a="1"/>
  <c r="CD128" i="8" s="1"/>
  <c r="CF128" i="8" a="1"/>
  <c r="CF128" i="8" s="1"/>
  <c r="CH128" i="8" a="1"/>
  <c r="CH128" i="8" s="1"/>
  <c r="AL129" i="8" a="1"/>
  <c r="AL129" i="8" s="1"/>
  <c r="AN129" i="8" a="1"/>
  <c r="AN129" i="8" s="1"/>
  <c r="AP129" i="8" a="1"/>
  <c r="AP129" i="8" s="1"/>
  <c r="AR129" i="8" a="1"/>
  <c r="AR129" i="8" s="1"/>
  <c r="AT129" i="8" a="1"/>
  <c r="AT129" i="8" s="1"/>
  <c r="AV129" i="8" a="1"/>
  <c r="AV129" i="8" s="1"/>
  <c r="AX129" i="8" a="1"/>
  <c r="AX129" i="8" s="1"/>
  <c r="AZ129" i="8" a="1"/>
  <c r="AZ129" i="8" s="1"/>
  <c r="BB129" i="8" a="1"/>
  <c r="BB129" i="8" s="1"/>
  <c r="BD129" i="8" a="1"/>
  <c r="BD129" i="8" s="1"/>
  <c r="BF129" i="8" a="1"/>
  <c r="BF129" i="8" s="1"/>
  <c r="BH129" i="8" a="1"/>
  <c r="BH129" i="8" s="1"/>
  <c r="BJ129" i="8" a="1"/>
  <c r="BJ129" i="8" s="1"/>
  <c r="BL129" i="8" a="1"/>
  <c r="BL129" i="8" s="1"/>
  <c r="BN129" i="8" a="1"/>
  <c r="BN129" i="8" s="1"/>
  <c r="BP129" i="8" a="1"/>
  <c r="BP129" i="8" s="1"/>
  <c r="BR129" i="8" a="1"/>
  <c r="BR129" i="8" s="1"/>
  <c r="BT129" i="8" a="1"/>
  <c r="BT129" i="8" s="1"/>
  <c r="BV129" i="8" a="1"/>
  <c r="BV129" i="8" s="1"/>
  <c r="BX129" i="8" a="1"/>
  <c r="BX129" i="8" s="1"/>
  <c r="BZ129" i="8" a="1"/>
  <c r="BZ129" i="8" s="1"/>
  <c r="CB129" i="8" a="1"/>
  <c r="CB129" i="8" s="1"/>
  <c r="CD129" i="8" a="1"/>
  <c r="CD129" i="8" s="1"/>
  <c r="CF129" i="8" a="1"/>
  <c r="CF129" i="8" s="1"/>
  <c r="CH129" i="8" a="1"/>
  <c r="CH129" i="8" s="1"/>
  <c r="AL130" i="8" a="1"/>
  <c r="AL130" i="8" s="1"/>
  <c r="AN130" i="8" a="1"/>
  <c r="AN130" i="8" s="1"/>
  <c r="AP130" i="8" a="1"/>
  <c r="AP130" i="8" s="1"/>
  <c r="AR130" i="8" a="1"/>
  <c r="AR130" i="8" s="1"/>
  <c r="AT130" i="8" a="1"/>
  <c r="AT130" i="8" s="1"/>
  <c r="AV130" i="8" a="1"/>
  <c r="AV130" i="8" s="1"/>
  <c r="AX130" i="8" a="1"/>
  <c r="AX130" i="8" s="1"/>
  <c r="AZ130" i="8" a="1"/>
  <c r="AZ130" i="8" s="1"/>
  <c r="BB130" i="8" a="1"/>
  <c r="BB130" i="8" s="1"/>
  <c r="BD130" i="8" a="1"/>
  <c r="BD130" i="8" s="1"/>
  <c r="BF130" i="8" a="1"/>
  <c r="BF130" i="8" s="1"/>
  <c r="BH130" i="8" a="1"/>
  <c r="BH130" i="8" s="1"/>
  <c r="BJ130" i="8" a="1"/>
  <c r="BJ130" i="8" s="1"/>
  <c r="BL130" i="8" a="1"/>
  <c r="BL130" i="8" s="1"/>
  <c r="BN130" i="8" a="1"/>
  <c r="BN130" i="8" s="1"/>
  <c r="BP130" i="8" a="1"/>
  <c r="BP130" i="8" s="1"/>
  <c r="BR130" i="8" a="1"/>
  <c r="BR130" i="8" s="1"/>
  <c r="BT130" i="8" a="1"/>
  <c r="BT130" i="8" s="1"/>
  <c r="BV130" i="8" a="1"/>
  <c r="BV130" i="8" s="1"/>
  <c r="BX130" i="8" a="1"/>
  <c r="BX130" i="8" s="1"/>
  <c r="BZ130" i="8" a="1"/>
  <c r="BZ130" i="8" s="1"/>
  <c r="CB130" i="8" a="1"/>
  <c r="CB130" i="8" s="1"/>
  <c r="CD130" i="8" a="1"/>
  <c r="CD130" i="8" s="1"/>
  <c r="CF130" i="8" a="1"/>
  <c r="CF130" i="8" s="1"/>
  <c r="CH130" i="8" a="1"/>
  <c r="CH130" i="8" s="1"/>
  <c r="AL131" i="8" a="1"/>
  <c r="AL131" i="8" s="1"/>
  <c r="AN131" i="8" a="1"/>
  <c r="AN131" i="8" s="1"/>
  <c r="AP131" i="8" a="1"/>
  <c r="AP131" i="8" s="1"/>
  <c r="AR131" i="8" a="1"/>
  <c r="AR131" i="8" s="1"/>
  <c r="AT131" i="8" a="1"/>
  <c r="AT131" i="8" s="1"/>
  <c r="AV131" i="8" a="1"/>
  <c r="AV131" i="8" s="1"/>
  <c r="AX131" i="8" a="1"/>
  <c r="AX131" i="8" s="1"/>
  <c r="AZ131" i="8" a="1"/>
  <c r="AZ131" i="8" s="1"/>
  <c r="BB131" i="8" a="1"/>
  <c r="BB131" i="8" s="1"/>
  <c r="BD131" i="8" a="1"/>
  <c r="BD131" i="8" s="1"/>
  <c r="BF131" i="8" a="1"/>
  <c r="BF131" i="8" s="1"/>
  <c r="BH131" i="8" a="1"/>
  <c r="BH131" i="8" s="1"/>
  <c r="BJ131" i="8" a="1"/>
  <c r="BJ131" i="8" s="1"/>
  <c r="BL131" i="8" a="1"/>
  <c r="BL131" i="8" s="1"/>
  <c r="BN131" i="8" a="1"/>
  <c r="BN131" i="8" s="1"/>
  <c r="BP131" i="8" a="1"/>
  <c r="BP131" i="8" s="1"/>
  <c r="BR131" i="8" a="1"/>
  <c r="BR131" i="8" s="1"/>
  <c r="BT131" i="8" a="1"/>
  <c r="BT131" i="8" s="1"/>
  <c r="BV131" i="8" a="1"/>
  <c r="BV131" i="8" s="1"/>
  <c r="BX131" i="8" a="1"/>
  <c r="BX131" i="8" s="1"/>
  <c r="BZ131" i="8" a="1"/>
  <c r="BZ131" i="8" s="1"/>
  <c r="CB131" i="8" a="1"/>
  <c r="CB131" i="8" s="1"/>
  <c r="CD131" i="8" a="1"/>
  <c r="CD131" i="8" s="1"/>
  <c r="CF131" i="8" a="1"/>
  <c r="CF131" i="8" s="1"/>
  <c r="CH131" i="8" a="1"/>
  <c r="CH131" i="8" s="1"/>
  <c r="AL132" i="8" a="1"/>
  <c r="AL132" i="8" s="1"/>
  <c r="AN132" i="8" a="1"/>
  <c r="AN132" i="8" s="1"/>
  <c r="AP132" i="8" a="1"/>
  <c r="AP132" i="8" s="1"/>
  <c r="AR132" i="8" a="1"/>
  <c r="AR132" i="8" s="1"/>
  <c r="AT132" i="8" a="1"/>
  <c r="AT132" i="8" s="1"/>
  <c r="AV132" i="8" a="1"/>
  <c r="AV132" i="8" s="1"/>
  <c r="AX132" i="8" a="1"/>
  <c r="AX132" i="8" s="1"/>
  <c r="AZ132" i="8" a="1"/>
  <c r="AZ132" i="8" s="1"/>
  <c r="BB132" i="8" a="1"/>
  <c r="BB132" i="8" s="1"/>
  <c r="BD132" i="8" a="1"/>
  <c r="BD132" i="8" s="1"/>
  <c r="BF132" i="8" a="1"/>
  <c r="BF132" i="8" s="1"/>
  <c r="BH132" i="8" a="1"/>
  <c r="BH132" i="8" s="1"/>
  <c r="BJ132" i="8" a="1"/>
  <c r="BJ132" i="8" s="1"/>
  <c r="BL132" i="8" a="1"/>
  <c r="BL132" i="8" s="1"/>
  <c r="BN132" i="8" a="1"/>
  <c r="BN132" i="8" s="1"/>
  <c r="BP132" i="8" a="1"/>
  <c r="BP132" i="8" s="1"/>
  <c r="BR132" i="8" a="1"/>
  <c r="BR132" i="8" s="1"/>
  <c r="BT132" i="8" a="1"/>
  <c r="BT132" i="8" s="1"/>
  <c r="BV132" i="8" a="1"/>
  <c r="BV132" i="8" s="1"/>
  <c r="BX132" i="8" a="1"/>
  <c r="BX132" i="8" s="1"/>
  <c r="BZ132" i="8" a="1"/>
  <c r="BZ132" i="8" s="1"/>
  <c r="CB132" i="8" a="1"/>
  <c r="CB132" i="8" s="1"/>
  <c r="CD132" i="8" a="1"/>
  <c r="CD132" i="8" s="1"/>
  <c r="CF132" i="8" a="1"/>
  <c r="CF132" i="8" s="1"/>
  <c r="CH132" i="8" a="1"/>
  <c r="CH132" i="8" s="1"/>
  <c r="AL133" i="8" a="1"/>
  <c r="AL133" i="8" s="1"/>
  <c r="AN133" i="8" a="1"/>
  <c r="AN133" i="8" s="1"/>
  <c r="AP133" i="8" a="1"/>
  <c r="AP133" i="8" s="1"/>
  <c r="AR133" i="8" a="1"/>
  <c r="AR133" i="8" s="1"/>
  <c r="AT133" i="8" a="1"/>
  <c r="AT133" i="8" s="1"/>
  <c r="AV133" i="8" a="1"/>
  <c r="AV133" i="8" s="1"/>
  <c r="AX133" i="8" a="1"/>
  <c r="AX133" i="8" s="1"/>
  <c r="AZ133" i="8" a="1"/>
  <c r="AZ133" i="8" s="1"/>
  <c r="BB133" i="8" a="1"/>
  <c r="BB133" i="8" s="1"/>
  <c r="BD133" i="8" a="1"/>
  <c r="BD133" i="8" s="1"/>
  <c r="BF133" i="8" a="1"/>
  <c r="BF133" i="8" s="1"/>
  <c r="BH133" i="8" a="1"/>
  <c r="BH133" i="8" s="1"/>
  <c r="BJ133" i="8" a="1"/>
  <c r="BJ133" i="8" s="1"/>
  <c r="BL133" i="8" a="1"/>
  <c r="BL133" i="8" s="1"/>
  <c r="BN133" i="8" a="1"/>
  <c r="BN133" i="8" s="1"/>
  <c r="BP133" i="8" a="1"/>
  <c r="BP133" i="8" s="1"/>
  <c r="BR133" i="8" a="1"/>
  <c r="BR133" i="8" s="1"/>
  <c r="BT133" i="8" a="1"/>
  <c r="BT133" i="8" s="1"/>
  <c r="BV133" i="8" a="1"/>
  <c r="BV133" i="8" s="1"/>
  <c r="BX133" i="8" a="1"/>
  <c r="BX133" i="8" s="1"/>
  <c r="BZ133" i="8" a="1"/>
  <c r="BZ133" i="8" s="1"/>
  <c r="CB133" i="8" a="1"/>
  <c r="CB133" i="8" s="1"/>
  <c r="CD133" i="8" a="1"/>
  <c r="CD133" i="8" s="1"/>
  <c r="CF133" i="8" a="1"/>
  <c r="CF133" i="8" s="1"/>
  <c r="CH133" i="8" a="1"/>
  <c r="CH133" i="8" s="1"/>
  <c r="AL134" i="8" a="1"/>
  <c r="AL134" i="8" s="1"/>
  <c r="AN134" i="8" a="1"/>
  <c r="AN134" i="8" s="1"/>
  <c r="AP134" i="8" a="1"/>
  <c r="AP134" i="8" s="1"/>
  <c r="AR134" i="8" a="1"/>
  <c r="AR134" i="8" s="1"/>
  <c r="AT134" i="8" a="1"/>
  <c r="AT134" i="8" s="1"/>
  <c r="AV134" i="8" a="1"/>
  <c r="AV134" i="8" s="1"/>
  <c r="AX134" i="8" a="1"/>
  <c r="AX134" i="8" s="1"/>
  <c r="AZ134" i="8" a="1"/>
  <c r="AZ134" i="8" s="1"/>
  <c r="BB134" i="8" a="1"/>
  <c r="BB134" i="8" s="1"/>
  <c r="BD134" i="8" a="1"/>
  <c r="BD134" i="8" s="1"/>
  <c r="BF134" i="8" a="1"/>
  <c r="BF134" i="8" s="1"/>
  <c r="BH134" i="8" a="1"/>
  <c r="BH134" i="8" s="1"/>
  <c r="BJ134" i="8" a="1"/>
  <c r="BJ134" i="8" s="1"/>
  <c r="BL134" i="8" a="1"/>
  <c r="BL134" i="8" s="1"/>
  <c r="BN134" i="8" a="1"/>
  <c r="BN134" i="8" s="1"/>
  <c r="BP134" i="8" a="1"/>
  <c r="BP134" i="8" s="1"/>
  <c r="BR134" i="8" a="1"/>
  <c r="BR134" i="8" s="1"/>
  <c r="BT134" i="8" a="1"/>
  <c r="BT134" i="8" s="1"/>
  <c r="BV134" i="8" a="1"/>
  <c r="BV134" i="8" s="1"/>
  <c r="BX134" i="8" a="1"/>
  <c r="BX134" i="8" s="1"/>
  <c r="BZ134" i="8" a="1"/>
  <c r="BZ134" i="8" s="1"/>
  <c r="CB134" i="8" a="1"/>
  <c r="CB134" i="8" s="1"/>
  <c r="CD134" i="8" a="1"/>
  <c r="CD134" i="8" s="1"/>
  <c r="CF134" i="8" a="1"/>
  <c r="CF134" i="8" s="1"/>
  <c r="CH134" i="8" a="1"/>
  <c r="CH134" i="8" s="1"/>
  <c r="AL135" i="8" a="1"/>
  <c r="AL135" i="8" s="1"/>
  <c r="AN135" i="8" a="1"/>
  <c r="AN135" i="8" s="1"/>
  <c r="AP135" i="8" a="1"/>
  <c r="AP135" i="8" s="1"/>
  <c r="AR135" i="8" a="1"/>
  <c r="AR135" i="8" s="1"/>
  <c r="AT135" i="8" a="1"/>
  <c r="AT135" i="8" s="1"/>
  <c r="AV135" i="8" a="1"/>
  <c r="AV135" i="8" s="1"/>
  <c r="AX135" i="8" a="1"/>
  <c r="AX135" i="8" s="1"/>
  <c r="AZ135" i="8" a="1"/>
  <c r="AZ135" i="8" s="1"/>
  <c r="BB135" i="8" a="1"/>
  <c r="BB135" i="8" s="1"/>
  <c r="BD135" i="8" a="1"/>
  <c r="BD135" i="8" s="1"/>
  <c r="BF135" i="8" a="1"/>
  <c r="BF135" i="8" s="1"/>
  <c r="BH135" i="8" a="1"/>
  <c r="BH135" i="8" s="1"/>
  <c r="BJ135" i="8" a="1"/>
  <c r="BJ135" i="8" s="1"/>
  <c r="BL135" i="8" a="1"/>
  <c r="BL135" i="8" s="1"/>
  <c r="BN135" i="8" a="1"/>
  <c r="BN135" i="8" s="1"/>
  <c r="BP135" i="8" a="1"/>
  <c r="BP135" i="8" s="1"/>
  <c r="BR135" i="8" a="1"/>
  <c r="BR135" i="8" s="1"/>
  <c r="BT135" i="8" a="1"/>
  <c r="BT135" i="8" s="1"/>
  <c r="BV135" i="8" a="1"/>
  <c r="BV135" i="8" s="1"/>
  <c r="BX135" i="8" a="1"/>
  <c r="BX135" i="8" s="1"/>
  <c r="BZ135" i="8" a="1"/>
  <c r="BZ135" i="8" s="1"/>
  <c r="CB135" i="8" a="1"/>
  <c r="CB135" i="8" s="1"/>
  <c r="CD135" i="8" a="1"/>
  <c r="CD135" i="8" s="1"/>
  <c r="CF135" i="8" a="1"/>
  <c r="CF135" i="8" s="1"/>
  <c r="CH135" i="8" a="1"/>
  <c r="CH135" i="8" s="1"/>
  <c r="AL136" i="8" a="1"/>
  <c r="AL136" i="8" s="1"/>
  <c r="AN136" i="8" a="1"/>
  <c r="AN136" i="8" s="1"/>
  <c r="AP136" i="8" a="1"/>
  <c r="AP136" i="8" s="1"/>
  <c r="AR136" i="8" a="1"/>
  <c r="AR136" i="8" s="1"/>
  <c r="AT136" i="8" a="1"/>
  <c r="AT136" i="8" s="1"/>
  <c r="AV136" i="8" a="1"/>
  <c r="AV136" i="8" s="1"/>
  <c r="AX136" i="8" a="1"/>
  <c r="AX136" i="8" s="1"/>
  <c r="AZ136" i="8" a="1"/>
  <c r="AZ136" i="8" s="1"/>
  <c r="BB136" i="8" a="1"/>
  <c r="BB136" i="8" s="1"/>
  <c r="BD136" i="8" a="1"/>
  <c r="BD136" i="8" s="1"/>
  <c r="BF136" i="8" a="1"/>
  <c r="BF136" i="8" s="1"/>
  <c r="BH136" i="8" a="1"/>
  <c r="BH136" i="8" s="1"/>
  <c r="BJ136" i="8" a="1"/>
  <c r="BJ136" i="8" s="1"/>
  <c r="BL136" i="8" a="1"/>
  <c r="BL136" i="8" s="1"/>
  <c r="BN136" i="8" a="1"/>
  <c r="BN136" i="8" s="1"/>
  <c r="BP136" i="8" a="1"/>
  <c r="BP136" i="8" s="1"/>
  <c r="BR136" i="8" a="1"/>
  <c r="BR136" i="8" s="1"/>
  <c r="BT136" i="8" a="1"/>
  <c r="BT136" i="8" s="1"/>
  <c r="BV136" i="8" a="1"/>
  <c r="BV136" i="8" s="1"/>
  <c r="BX136" i="8" a="1"/>
  <c r="BX136" i="8" s="1"/>
  <c r="BZ136" i="8" a="1"/>
  <c r="BZ136" i="8" s="1"/>
  <c r="CB136" i="8" a="1"/>
  <c r="CB136" i="8" s="1"/>
  <c r="CD136" i="8" a="1"/>
  <c r="CD136" i="8" s="1"/>
  <c r="CF136" i="8" a="1"/>
  <c r="CF136" i="8" s="1"/>
  <c r="CH136" i="8" a="1"/>
  <c r="CH136" i="8" s="1"/>
  <c r="AL137" i="8" a="1"/>
  <c r="AL137" i="8" s="1"/>
  <c r="AN137" i="8" a="1"/>
  <c r="AN137" i="8" s="1"/>
  <c r="AP137" i="8" a="1"/>
  <c r="AP137" i="8" s="1"/>
  <c r="AR137" i="8" a="1"/>
  <c r="AR137" i="8" s="1"/>
  <c r="AT137" i="8" a="1"/>
  <c r="AT137" i="8" s="1"/>
  <c r="AV137" i="8" a="1"/>
  <c r="AV137" i="8" s="1"/>
  <c r="AX137" i="8" a="1"/>
  <c r="AX137" i="8" s="1"/>
  <c r="AZ137" i="8" a="1"/>
  <c r="AZ137" i="8" s="1"/>
  <c r="BB137" i="8" a="1"/>
  <c r="BB137" i="8" s="1"/>
  <c r="BD137" i="8" a="1"/>
  <c r="BD137" i="8" s="1"/>
  <c r="BF137" i="8" a="1"/>
  <c r="BF137" i="8" s="1"/>
  <c r="BH137" i="8" a="1"/>
  <c r="BH137" i="8" s="1"/>
  <c r="BJ137" i="8" a="1"/>
  <c r="BJ137" i="8" s="1"/>
  <c r="BL137" i="8" a="1"/>
  <c r="BL137" i="8" s="1"/>
  <c r="BN137" i="8" a="1"/>
  <c r="BN137" i="8" s="1"/>
  <c r="BP137" i="8" a="1"/>
  <c r="BP137" i="8" s="1"/>
  <c r="BR137" i="8" a="1"/>
  <c r="BR137" i="8" s="1"/>
  <c r="BT137" i="8" a="1"/>
  <c r="BT137" i="8" s="1"/>
  <c r="BV137" i="8" a="1"/>
  <c r="BV137" i="8" s="1"/>
  <c r="BX137" i="8" a="1"/>
  <c r="BX137" i="8" s="1"/>
  <c r="BZ137" i="8" a="1"/>
  <c r="BZ137" i="8" s="1"/>
  <c r="CB137" i="8" a="1"/>
  <c r="CB137" i="8" s="1"/>
  <c r="CD137" i="8" a="1"/>
  <c r="CD137" i="8" s="1"/>
  <c r="CF137" i="8" a="1"/>
  <c r="CF137" i="8" s="1"/>
  <c r="CH137" i="8" a="1"/>
  <c r="CH137" i="8" s="1"/>
  <c r="AL138" i="8" a="1"/>
  <c r="AL138" i="8" s="1"/>
  <c r="AN138" i="8" a="1"/>
  <c r="AN138" i="8" s="1"/>
  <c r="AP138" i="8" a="1"/>
  <c r="AP138" i="8" s="1"/>
  <c r="AR138" i="8" a="1"/>
  <c r="AR138" i="8" s="1"/>
  <c r="AT138" i="8" a="1"/>
  <c r="AT138" i="8" s="1"/>
  <c r="AV138" i="8" a="1"/>
  <c r="AV138" i="8" s="1"/>
  <c r="AX138" i="8" a="1"/>
  <c r="AX138" i="8" s="1"/>
  <c r="AZ138" i="8" a="1"/>
  <c r="AZ138" i="8" s="1"/>
  <c r="BB138" i="8" a="1"/>
  <c r="BB138" i="8" s="1"/>
  <c r="BD138" i="8" a="1"/>
  <c r="BD138" i="8" s="1"/>
  <c r="BF138" i="8" a="1"/>
  <c r="BF138" i="8" s="1"/>
  <c r="BH138" i="8" a="1"/>
  <c r="BH138" i="8" s="1"/>
  <c r="BJ138" i="8" a="1"/>
  <c r="BJ138" i="8" s="1"/>
  <c r="BL138" i="8" a="1"/>
  <c r="BL138" i="8" s="1"/>
  <c r="BN138" i="8" a="1"/>
  <c r="BN138" i="8" s="1"/>
  <c r="BP138" i="8" a="1"/>
  <c r="BP138" i="8" s="1"/>
  <c r="BR138" i="8" a="1"/>
  <c r="BR138" i="8" s="1"/>
  <c r="BT138" i="8" a="1"/>
  <c r="BT138" i="8" s="1"/>
  <c r="BV138" i="8" a="1"/>
  <c r="BV138" i="8" s="1"/>
  <c r="BX138" i="8" a="1"/>
  <c r="BX138" i="8" s="1"/>
  <c r="BZ138" i="8" a="1"/>
  <c r="BZ138" i="8" s="1"/>
  <c r="CB138" i="8" a="1"/>
  <c r="CB138" i="8" s="1"/>
  <c r="CD138" i="8" a="1"/>
  <c r="CD138" i="8" s="1"/>
  <c r="CF138" i="8" a="1"/>
  <c r="CF138" i="8" s="1"/>
  <c r="CH138" i="8" a="1"/>
  <c r="CH138" i="8" s="1"/>
  <c r="AL139" i="8" a="1"/>
  <c r="AL139" i="8" s="1"/>
  <c r="AN139" i="8" a="1"/>
  <c r="AN139" i="8" s="1"/>
  <c r="AP139" i="8" a="1"/>
  <c r="AP139" i="8" s="1"/>
  <c r="AR139" i="8" a="1"/>
  <c r="AR139" i="8" s="1"/>
  <c r="AT139" i="8" a="1"/>
  <c r="AT139" i="8" s="1"/>
  <c r="AV139" i="8" a="1"/>
  <c r="AV139" i="8" s="1"/>
  <c r="AX139" i="8" a="1"/>
  <c r="AX139" i="8" s="1"/>
  <c r="AZ139" i="8" a="1"/>
  <c r="AZ139" i="8" s="1"/>
  <c r="BB139" i="8" a="1"/>
  <c r="BB139" i="8" s="1"/>
  <c r="BD139" i="8" a="1"/>
  <c r="BD139" i="8" s="1"/>
  <c r="BF139" i="8" a="1"/>
  <c r="BF139" i="8" s="1"/>
  <c r="BH139" i="8" a="1"/>
  <c r="BH139" i="8" s="1"/>
  <c r="BJ139" i="8" a="1"/>
  <c r="BJ139" i="8" s="1"/>
  <c r="BL139" i="8" a="1"/>
  <c r="BL139" i="8" s="1"/>
  <c r="BN139" i="8" a="1"/>
  <c r="BN139" i="8" s="1"/>
  <c r="BP139" i="8" a="1"/>
  <c r="BP139" i="8" s="1"/>
  <c r="BR139" i="8" a="1"/>
  <c r="BR139" i="8" s="1"/>
  <c r="BT139" i="8" a="1"/>
  <c r="BT139" i="8" s="1"/>
  <c r="BV139" i="8" a="1"/>
  <c r="BV139" i="8" s="1"/>
  <c r="BX139" i="8" a="1"/>
  <c r="BX139" i="8" s="1"/>
  <c r="BZ139" i="8" a="1"/>
  <c r="BZ139" i="8" s="1"/>
  <c r="CB139" i="8" a="1"/>
  <c r="CB139" i="8" s="1"/>
  <c r="CD139" i="8" a="1"/>
  <c r="CD139" i="8" s="1"/>
  <c r="CF139" i="8" a="1"/>
  <c r="CF139" i="8" s="1"/>
  <c r="CH139" i="8" a="1"/>
  <c r="CH139" i="8" s="1"/>
  <c r="AL140" i="8" a="1"/>
  <c r="AL140" i="8" s="1"/>
  <c r="AN140" i="8" a="1"/>
  <c r="AN140" i="8" s="1"/>
  <c r="AP140" i="8" a="1"/>
  <c r="AP140" i="8" s="1"/>
  <c r="AR140" i="8" a="1"/>
  <c r="AR140" i="8" s="1"/>
  <c r="AT140" i="8" a="1"/>
  <c r="AT140" i="8" s="1"/>
  <c r="AV140" i="8" a="1"/>
  <c r="AV140" i="8" s="1"/>
  <c r="AX140" i="8" a="1"/>
  <c r="AX140" i="8" s="1"/>
  <c r="AZ140" i="8" a="1"/>
  <c r="AZ140" i="8" s="1"/>
  <c r="BB140" i="8" a="1"/>
  <c r="BB140" i="8" s="1"/>
  <c r="BD140" i="8" a="1"/>
  <c r="BD140" i="8" s="1"/>
  <c r="BF140" i="8" a="1"/>
  <c r="BF140" i="8" s="1"/>
  <c r="BH140" i="8" a="1"/>
  <c r="BH140" i="8" s="1"/>
  <c r="BJ140" i="8" a="1"/>
  <c r="BJ140" i="8" s="1"/>
  <c r="BL140" i="8" a="1"/>
  <c r="BL140" i="8" s="1"/>
  <c r="BN140" i="8" a="1"/>
  <c r="BN140" i="8" s="1"/>
  <c r="BP140" i="8" a="1"/>
  <c r="BP140" i="8" s="1"/>
  <c r="BR140" i="8" a="1"/>
  <c r="BR140" i="8" s="1"/>
  <c r="BT140" i="8" a="1"/>
  <c r="BT140" i="8" s="1"/>
  <c r="BV140" i="8" a="1"/>
  <c r="BV140" i="8" s="1"/>
  <c r="BX140" i="8" a="1"/>
  <c r="BX140" i="8" s="1"/>
  <c r="BZ140" i="8" a="1"/>
  <c r="BZ140" i="8" s="1"/>
  <c r="CB140" i="8" a="1"/>
  <c r="CB140" i="8" s="1"/>
  <c r="CD140" i="8" a="1"/>
  <c r="CD140" i="8" s="1"/>
  <c r="CF140" i="8" a="1"/>
  <c r="CF140" i="8" s="1"/>
  <c r="CH140" i="8" a="1"/>
  <c r="CH140" i="8" s="1"/>
  <c r="AL141" i="8" a="1"/>
  <c r="AL141" i="8" s="1"/>
  <c r="AN141" i="8" a="1"/>
  <c r="AN141" i="8" s="1"/>
  <c r="AP141" i="8" a="1"/>
  <c r="AP141" i="8" s="1"/>
  <c r="AR141" i="8" a="1"/>
  <c r="AR141" i="8" s="1"/>
  <c r="AT141" i="8" a="1"/>
  <c r="AT141" i="8" s="1"/>
  <c r="AV141" i="8" a="1"/>
  <c r="AV141" i="8" s="1"/>
  <c r="AX141" i="8" a="1"/>
  <c r="AX141" i="8" s="1"/>
  <c r="AZ141" i="8" a="1"/>
  <c r="AZ141" i="8" s="1"/>
  <c r="BB141" i="8" a="1"/>
  <c r="BB141" i="8" s="1"/>
  <c r="BD141" i="8" a="1"/>
  <c r="BD141" i="8" s="1"/>
  <c r="BF141" i="8" a="1"/>
  <c r="BF141" i="8" s="1"/>
  <c r="BH141" i="8" a="1"/>
  <c r="BH141" i="8" s="1"/>
  <c r="BJ141" i="8" a="1"/>
  <c r="BJ141" i="8" s="1"/>
  <c r="BL141" i="8" a="1"/>
  <c r="BL141" i="8" s="1"/>
  <c r="BN141" i="8" a="1"/>
  <c r="BN141" i="8" s="1"/>
  <c r="BP141" i="8" a="1"/>
  <c r="BP141" i="8" s="1"/>
  <c r="BR141" i="8" a="1"/>
  <c r="BR141" i="8" s="1"/>
  <c r="BT141" i="8" a="1"/>
  <c r="BT141" i="8" s="1"/>
  <c r="BV141" i="8" a="1"/>
  <c r="BV141" i="8" s="1"/>
  <c r="BX141" i="8" a="1"/>
  <c r="BX141" i="8" s="1"/>
  <c r="BZ141" i="8" a="1"/>
  <c r="BZ141" i="8" s="1"/>
  <c r="CB141" i="8" a="1"/>
  <c r="CB141" i="8" s="1"/>
  <c r="CD141" i="8" a="1"/>
  <c r="CD141" i="8" s="1"/>
  <c r="CF141" i="8" a="1"/>
  <c r="CF141" i="8" s="1"/>
  <c r="CH141" i="8" a="1"/>
  <c r="CH141" i="8" s="1"/>
  <c r="AL142" i="8" a="1"/>
  <c r="AL142" i="8" s="1"/>
  <c r="AN142" i="8" a="1"/>
  <c r="AN142" i="8" s="1"/>
  <c r="AP142" i="8" a="1"/>
  <c r="AP142" i="8" s="1"/>
  <c r="AR142" i="8" a="1"/>
  <c r="AR142" i="8" s="1"/>
  <c r="AT142" i="8" a="1"/>
  <c r="AT142" i="8" s="1"/>
  <c r="AV142" i="8" a="1"/>
  <c r="AV142" i="8" s="1"/>
  <c r="AX142" i="8" a="1"/>
  <c r="AX142" i="8" s="1"/>
  <c r="AZ142" i="8" a="1"/>
  <c r="AZ142" i="8" s="1"/>
  <c r="BB142" i="8" a="1"/>
  <c r="BB142" i="8" s="1"/>
  <c r="BD142" i="8" a="1"/>
  <c r="BD142" i="8" s="1"/>
  <c r="BF142" i="8" a="1"/>
  <c r="BF142" i="8" s="1"/>
  <c r="BH142" i="8" a="1"/>
  <c r="BH142" i="8" s="1"/>
  <c r="BJ142" i="8" a="1"/>
  <c r="BJ142" i="8" s="1"/>
  <c r="BL142" i="8" a="1"/>
  <c r="BL142" i="8" s="1"/>
  <c r="BN142" i="8" a="1"/>
  <c r="BN142" i="8" s="1"/>
  <c r="BP142" i="8" a="1"/>
  <c r="BP142" i="8" s="1"/>
  <c r="BR142" i="8" a="1"/>
  <c r="BR142" i="8" s="1"/>
  <c r="BT142" i="8" a="1"/>
  <c r="BT142" i="8" s="1"/>
  <c r="BV142" i="8" a="1"/>
  <c r="BV142" i="8" s="1"/>
  <c r="BX142" i="8" a="1"/>
  <c r="BX142" i="8" s="1"/>
  <c r="BZ142" i="8" a="1"/>
  <c r="BZ142" i="8" s="1"/>
  <c r="CB142" i="8" a="1"/>
  <c r="CB142" i="8" s="1"/>
  <c r="CD142" i="8" a="1"/>
  <c r="CD142" i="8" s="1"/>
  <c r="CF142" i="8" a="1"/>
  <c r="CF142" i="8" s="1"/>
  <c r="CH142" i="8" a="1"/>
  <c r="CH142" i="8" s="1"/>
  <c r="AL143" i="8" a="1"/>
  <c r="AL143" i="8" s="1"/>
  <c r="AN143" i="8" a="1"/>
  <c r="AN143" i="8" s="1"/>
  <c r="AP143" i="8" a="1"/>
  <c r="AP143" i="8" s="1"/>
  <c r="AR143" i="8" a="1"/>
  <c r="AR143" i="8" s="1"/>
  <c r="AT143" i="8" a="1"/>
  <c r="AT143" i="8" s="1"/>
  <c r="AV143" i="8" a="1"/>
  <c r="AV143" i="8" s="1"/>
  <c r="AX143" i="8" a="1"/>
  <c r="AX143" i="8" s="1"/>
  <c r="AZ143" i="8" a="1"/>
  <c r="AZ143" i="8" s="1"/>
  <c r="BB143" i="8" a="1"/>
  <c r="BB143" i="8" s="1"/>
  <c r="BD143" i="8" a="1"/>
  <c r="BD143" i="8" s="1"/>
  <c r="BF143" i="8" a="1"/>
  <c r="BF143" i="8" s="1"/>
  <c r="BH143" i="8" a="1"/>
  <c r="BH143" i="8" s="1"/>
  <c r="BJ143" i="8" a="1"/>
  <c r="BJ143" i="8" s="1"/>
  <c r="BL143" i="8" a="1"/>
  <c r="BL143" i="8" s="1"/>
  <c r="BN143" i="8" a="1"/>
  <c r="BN143" i="8" s="1"/>
  <c r="BP143" i="8" a="1"/>
  <c r="BP143" i="8" s="1"/>
  <c r="BR143" i="8" a="1"/>
  <c r="BR143" i="8" s="1"/>
  <c r="BT143" i="8" a="1"/>
  <c r="BT143" i="8" s="1"/>
  <c r="BV143" i="8" a="1"/>
  <c r="BV143" i="8" s="1"/>
  <c r="BX143" i="8" a="1"/>
  <c r="BX143" i="8" s="1"/>
  <c r="BZ143" i="8" a="1"/>
  <c r="BZ143" i="8" s="1"/>
  <c r="CB143" i="8" a="1"/>
  <c r="CB143" i="8" s="1"/>
  <c r="CD143" i="8" a="1"/>
  <c r="CD143" i="8" s="1"/>
  <c r="CF143" i="8" a="1"/>
  <c r="CF143" i="8" s="1"/>
  <c r="CH143" i="8" a="1"/>
  <c r="CH143" i="8" s="1"/>
  <c r="AL144" i="8" a="1"/>
  <c r="AL144" i="8" s="1"/>
  <c r="AN144" i="8" a="1"/>
  <c r="AN144" i="8" s="1"/>
  <c r="AP144" i="8" a="1"/>
  <c r="AP144" i="8" s="1"/>
  <c r="AR144" i="8" a="1"/>
  <c r="AR144" i="8" s="1"/>
  <c r="AT144" i="8" a="1"/>
  <c r="AT144" i="8" s="1"/>
  <c r="AV144" i="8" a="1"/>
  <c r="AV144" i="8" s="1"/>
  <c r="AX144" i="8" a="1"/>
  <c r="AX144" i="8" s="1"/>
  <c r="AZ144" i="8" a="1"/>
  <c r="AZ144" i="8" s="1"/>
  <c r="BB144" i="8" a="1"/>
  <c r="BB144" i="8" s="1"/>
  <c r="BD144" i="8" a="1"/>
  <c r="BD144" i="8" s="1"/>
  <c r="BF144" i="8" a="1"/>
  <c r="BF144" i="8" s="1"/>
  <c r="BH144" i="8" a="1"/>
  <c r="BH144" i="8" s="1"/>
  <c r="BJ144" i="8" a="1"/>
  <c r="BJ144" i="8" s="1"/>
  <c r="BL144" i="8" a="1"/>
  <c r="BL144" i="8" s="1"/>
  <c r="BN144" i="8" a="1"/>
  <c r="BN144" i="8" s="1"/>
  <c r="BP144" i="8" a="1"/>
  <c r="BP144" i="8" s="1"/>
  <c r="BR144" i="8" a="1"/>
  <c r="BR144" i="8" s="1"/>
  <c r="BT144" i="8" a="1"/>
  <c r="BT144" i="8" s="1"/>
  <c r="BV144" i="8" a="1"/>
  <c r="BV144" i="8" s="1"/>
  <c r="BX144" i="8" a="1"/>
  <c r="BX144" i="8" s="1"/>
  <c r="BZ144" i="8" a="1"/>
  <c r="BZ144" i="8" s="1"/>
  <c r="CB144" i="8" a="1"/>
  <c r="CB144" i="8" s="1"/>
  <c r="CD144" i="8" a="1"/>
  <c r="CD144" i="8" s="1"/>
  <c r="CF144" i="8" a="1"/>
  <c r="CF144" i="8" s="1"/>
  <c r="CH144" i="8" a="1"/>
  <c r="CH144" i="8" s="1"/>
  <c r="AL145" i="8" a="1"/>
  <c r="AL145" i="8" s="1"/>
  <c r="AN145" i="8" a="1"/>
  <c r="AN145" i="8" s="1"/>
  <c r="AP145" i="8" a="1"/>
  <c r="AP145" i="8" s="1"/>
  <c r="AR145" i="8" a="1"/>
  <c r="AR145" i="8" s="1"/>
  <c r="AT145" i="8" a="1"/>
  <c r="AT145" i="8" s="1"/>
  <c r="AV145" i="8" a="1"/>
  <c r="AV145" i="8" s="1"/>
  <c r="AX145" i="8" a="1"/>
  <c r="AX145" i="8" s="1"/>
  <c r="AZ145" i="8" a="1"/>
  <c r="AZ145" i="8" s="1"/>
  <c r="BB145" i="8" a="1"/>
  <c r="BB145" i="8" s="1"/>
  <c r="BD145" i="8" a="1"/>
  <c r="BD145" i="8" s="1"/>
  <c r="BF145" i="8" a="1"/>
  <c r="BF145" i="8" s="1"/>
  <c r="BH145" i="8" a="1"/>
  <c r="BH145" i="8" s="1"/>
  <c r="BJ145" i="8" a="1"/>
  <c r="BJ145" i="8" s="1"/>
  <c r="BL145" i="8" a="1"/>
  <c r="BL145" i="8" s="1"/>
  <c r="BN145" i="8" a="1"/>
  <c r="BN145" i="8" s="1"/>
  <c r="BP145" i="8" a="1"/>
  <c r="BP145" i="8" s="1"/>
  <c r="BR145" i="8" a="1"/>
  <c r="BR145" i="8" s="1"/>
  <c r="BT145" i="8" a="1"/>
  <c r="BT145" i="8" s="1"/>
  <c r="BV145" i="8" a="1"/>
  <c r="BV145" i="8" s="1"/>
  <c r="BX145" i="8" a="1"/>
  <c r="BX145" i="8" s="1"/>
  <c r="BZ145" i="8" a="1"/>
  <c r="BZ145" i="8" s="1"/>
  <c r="CB145" i="8" a="1"/>
  <c r="CB145" i="8" s="1"/>
  <c r="CD145" i="8" a="1"/>
  <c r="CD145" i="8" s="1"/>
  <c r="CF145" i="8" a="1"/>
  <c r="CF145" i="8" s="1"/>
  <c r="CH145" i="8" a="1"/>
  <c r="CH145" i="8" s="1"/>
  <c r="AL146" i="8" a="1"/>
  <c r="AL146" i="8" s="1"/>
  <c r="AN146" i="8" a="1"/>
  <c r="AN146" i="8" s="1"/>
  <c r="AP146" i="8" a="1"/>
  <c r="AP146" i="8" s="1"/>
  <c r="AR146" i="8" a="1"/>
  <c r="AR146" i="8" s="1"/>
  <c r="AT146" i="8" a="1"/>
  <c r="AT146" i="8" s="1"/>
  <c r="AV146" i="8" a="1"/>
  <c r="AV146" i="8" s="1"/>
  <c r="AX146" i="8" a="1"/>
  <c r="AX146" i="8" s="1"/>
  <c r="AZ146" i="8" a="1"/>
  <c r="AZ146" i="8" s="1"/>
  <c r="BB146" i="8" a="1"/>
  <c r="BB146" i="8" s="1"/>
  <c r="BD146" i="8" a="1"/>
  <c r="BD146" i="8" s="1"/>
  <c r="BF146" i="8" a="1"/>
  <c r="BF146" i="8" s="1"/>
  <c r="BH146" i="8" a="1"/>
  <c r="BH146" i="8" s="1"/>
  <c r="BJ146" i="8" a="1"/>
  <c r="BJ146" i="8" s="1"/>
  <c r="BL146" i="8" a="1"/>
  <c r="BL146" i="8" s="1"/>
  <c r="BN146" i="8" a="1"/>
  <c r="BN146" i="8" s="1"/>
  <c r="BP146" i="8" a="1"/>
  <c r="BP146" i="8" s="1"/>
  <c r="BR146" i="8" a="1"/>
  <c r="BR146" i="8" s="1"/>
  <c r="BT146" i="8" a="1"/>
  <c r="BT146" i="8" s="1"/>
  <c r="BV146" i="8" a="1"/>
  <c r="BV146" i="8" s="1"/>
  <c r="BX146" i="8" a="1"/>
  <c r="BX146" i="8" s="1"/>
  <c r="BZ146" i="8" a="1"/>
  <c r="BZ146" i="8" s="1"/>
  <c r="CB146" i="8" a="1"/>
  <c r="CB146" i="8" s="1"/>
  <c r="CD146" i="8" a="1"/>
  <c r="CD146" i="8" s="1"/>
  <c r="CF146" i="8" a="1"/>
  <c r="CF146" i="8" s="1"/>
  <c r="CH146" i="8" a="1"/>
  <c r="CH146" i="8" s="1"/>
  <c r="AL147" i="8" a="1"/>
  <c r="AL147" i="8" s="1"/>
  <c r="AN147" i="8" a="1"/>
  <c r="AN147" i="8" s="1"/>
  <c r="AP147" i="8" a="1"/>
  <c r="AP147" i="8" s="1"/>
  <c r="AR147" i="8" a="1"/>
  <c r="AR147" i="8" s="1"/>
  <c r="AT147" i="8" a="1"/>
  <c r="AT147" i="8" s="1"/>
  <c r="AV147" i="8" a="1"/>
  <c r="AV147" i="8" s="1"/>
  <c r="AX147" i="8" a="1"/>
  <c r="AX147" i="8" s="1"/>
  <c r="AZ147" i="8" a="1"/>
  <c r="AZ147" i="8" s="1"/>
  <c r="BB147" i="8" a="1"/>
  <c r="BB147" i="8" s="1"/>
  <c r="BD147" i="8" a="1"/>
  <c r="BD147" i="8" s="1"/>
  <c r="BF147" i="8" a="1"/>
  <c r="BF147" i="8" s="1"/>
  <c r="BH147" i="8" a="1"/>
  <c r="BH147" i="8" s="1"/>
  <c r="BJ147" i="8" a="1"/>
  <c r="BJ147" i="8" s="1"/>
  <c r="BL147" i="8" a="1"/>
  <c r="BL147" i="8" s="1"/>
  <c r="BN147" i="8" a="1"/>
  <c r="BN147" i="8" s="1"/>
  <c r="BP147" i="8" a="1"/>
  <c r="BP147" i="8" s="1"/>
  <c r="BR147" i="8" a="1"/>
  <c r="BR147" i="8" s="1"/>
  <c r="BT147" i="8" a="1"/>
  <c r="BT147" i="8" s="1"/>
  <c r="BV147" i="8" a="1"/>
  <c r="BV147" i="8" s="1"/>
  <c r="BX147" i="8" a="1"/>
  <c r="BX147" i="8" s="1"/>
  <c r="BZ147" i="8" a="1"/>
  <c r="BZ147" i="8" s="1"/>
  <c r="CB147" i="8" a="1"/>
  <c r="CB147" i="8" s="1"/>
  <c r="CD147" i="8" a="1"/>
  <c r="CD147" i="8" s="1"/>
  <c r="CF147" i="8" a="1"/>
  <c r="CF147" i="8" s="1"/>
  <c r="CH147" i="8" a="1"/>
  <c r="CH147" i="8" s="1"/>
  <c r="AL148" i="8" a="1"/>
  <c r="AL148" i="8" s="1"/>
  <c r="AN148" i="8" a="1"/>
  <c r="AN148" i="8" s="1"/>
  <c r="AP148" i="8" a="1"/>
  <c r="AP148" i="8" s="1"/>
  <c r="AR148" i="8" a="1"/>
  <c r="AR148" i="8" s="1"/>
  <c r="AT148" i="8" a="1"/>
  <c r="AT148" i="8" s="1"/>
  <c r="AV148" i="8" a="1"/>
  <c r="AV148" i="8" s="1"/>
  <c r="AX148" i="8" a="1"/>
  <c r="AX148" i="8" s="1"/>
  <c r="AZ148" i="8" a="1"/>
  <c r="AZ148" i="8" s="1"/>
  <c r="BB148" i="8" a="1"/>
  <c r="BB148" i="8" s="1"/>
  <c r="BD148" i="8" a="1"/>
  <c r="BD148" i="8" s="1"/>
  <c r="BF148" i="8" a="1"/>
  <c r="BF148" i="8" s="1"/>
  <c r="BH148" i="8" a="1"/>
  <c r="BH148" i="8" s="1"/>
  <c r="BJ148" i="8" a="1"/>
  <c r="BJ148" i="8" s="1"/>
  <c r="BL148" i="8" a="1"/>
  <c r="BL148" i="8" s="1"/>
  <c r="BN148" i="8" a="1"/>
  <c r="BN148" i="8" s="1"/>
  <c r="BP148" i="8" a="1"/>
  <c r="BP148" i="8" s="1"/>
  <c r="BR148" i="8" a="1"/>
  <c r="BR148" i="8" s="1"/>
  <c r="BT148" i="8" a="1"/>
  <c r="BT148" i="8" s="1"/>
  <c r="BV148" i="8" a="1"/>
  <c r="BV148" i="8" s="1"/>
  <c r="BX148" i="8" a="1"/>
  <c r="BX148" i="8" s="1"/>
  <c r="BZ148" i="8" a="1"/>
  <c r="BZ148" i="8" s="1"/>
  <c r="CB148" i="8" a="1"/>
  <c r="CB148" i="8" s="1"/>
  <c r="CD148" i="8" a="1"/>
  <c r="CD148" i="8" s="1"/>
  <c r="CF148" i="8" a="1"/>
  <c r="CF148" i="8" s="1"/>
  <c r="CH148" i="8" a="1"/>
  <c r="CH148" i="8" s="1"/>
  <c r="AL149" i="8" a="1"/>
  <c r="AL149" i="8" s="1"/>
  <c r="AN149" i="8" a="1"/>
  <c r="AN149" i="8" s="1"/>
  <c r="AP149" i="8" a="1"/>
  <c r="AP149" i="8" s="1"/>
  <c r="AR149" i="8" a="1"/>
  <c r="AR149" i="8" s="1"/>
  <c r="AT149" i="8" a="1"/>
  <c r="AT149" i="8" s="1"/>
  <c r="AV149" i="8" a="1"/>
  <c r="AV149" i="8" s="1"/>
  <c r="AX149" i="8" a="1"/>
  <c r="AX149" i="8" s="1"/>
  <c r="AZ149" i="8" a="1"/>
  <c r="AZ149" i="8" s="1"/>
  <c r="BB149" i="8" a="1"/>
  <c r="BB149" i="8" s="1"/>
  <c r="BD149" i="8" a="1"/>
  <c r="BD149" i="8" s="1"/>
  <c r="BF149" i="8" a="1"/>
  <c r="BF149" i="8" s="1"/>
  <c r="BH149" i="8" a="1"/>
  <c r="BH149" i="8" s="1"/>
  <c r="BJ149" i="8" a="1"/>
  <c r="BJ149" i="8" s="1"/>
  <c r="BL149" i="8" a="1"/>
  <c r="BL149" i="8" s="1"/>
  <c r="BN149" i="8" a="1"/>
  <c r="BN149" i="8" s="1"/>
  <c r="BP149" i="8" a="1"/>
  <c r="BP149" i="8" s="1"/>
  <c r="BR149" i="8" a="1"/>
  <c r="BR149" i="8" s="1"/>
  <c r="BT149" i="8" a="1"/>
  <c r="BT149" i="8" s="1"/>
  <c r="BV149" i="8" a="1"/>
  <c r="BV149" i="8" s="1"/>
  <c r="BX149" i="8" a="1"/>
  <c r="BX149" i="8" s="1"/>
  <c r="BZ149" i="8" a="1"/>
  <c r="BZ149" i="8" s="1"/>
  <c r="CB149" i="8" a="1"/>
  <c r="CB149" i="8" s="1"/>
  <c r="CD149" i="8" a="1"/>
  <c r="CD149" i="8" s="1"/>
  <c r="CF149" i="8" a="1"/>
  <c r="CF149" i="8" s="1"/>
  <c r="CH149" i="8" a="1"/>
  <c r="CH149" i="8" s="1"/>
  <c r="AL150" i="8" a="1"/>
  <c r="AL150" i="8" s="1"/>
  <c r="AN150" i="8" a="1"/>
  <c r="AN150" i="8" s="1"/>
  <c r="AP150" i="8" a="1"/>
  <c r="AP150" i="8" s="1"/>
  <c r="AR150" i="8" a="1"/>
  <c r="AR150" i="8" s="1"/>
  <c r="AT150" i="8" a="1"/>
  <c r="AT150" i="8" s="1"/>
  <c r="AV150" i="8" a="1"/>
  <c r="AV150" i="8" s="1"/>
  <c r="AX150" i="8" a="1"/>
  <c r="AX150" i="8" s="1"/>
  <c r="AZ150" i="8" a="1"/>
  <c r="AZ150" i="8" s="1"/>
  <c r="BB150" i="8" a="1"/>
  <c r="BB150" i="8" s="1"/>
  <c r="BD150" i="8" a="1"/>
  <c r="BD150" i="8" s="1"/>
  <c r="BF150" i="8" a="1"/>
  <c r="BF150" i="8" s="1"/>
  <c r="BH150" i="8" a="1"/>
  <c r="BH150" i="8" s="1"/>
  <c r="BJ150" i="8" a="1"/>
  <c r="BJ150" i="8" s="1"/>
  <c r="BL150" i="8" a="1"/>
  <c r="BL150" i="8" s="1"/>
  <c r="BN150" i="8" a="1"/>
  <c r="BN150" i="8" s="1"/>
  <c r="BP150" i="8" a="1"/>
  <c r="BP150" i="8" s="1"/>
  <c r="BR150" i="8" a="1"/>
  <c r="BR150" i="8" s="1"/>
  <c r="BT150" i="8" a="1"/>
  <c r="BT150" i="8" s="1"/>
  <c r="BV150" i="8" a="1"/>
  <c r="BV150" i="8" s="1"/>
  <c r="BX150" i="8" a="1"/>
  <c r="BX150" i="8" s="1"/>
  <c r="BZ150" i="8" a="1"/>
  <c r="BZ150" i="8" s="1"/>
  <c r="CB150" i="8" a="1"/>
  <c r="CB150" i="8" s="1"/>
  <c r="CD150" i="8" a="1"/>
  <c r="CD150" i="8" s="1"/>
  <c r="CF150" i="8" a="1"/>
  <c r="CF150" i="8" s="1"/>
  <c r="CH150" i="8" a="1"/>
  <c r="CH150" i="8" s="1"/>
  <c r="AL151" i="8" a="1"/>
  <c r="AL151" i="8" s="1"/>
  <c r="AN151" i="8" a="1"/>
  <c r="AN151" i="8" s="1"/>
  <c r="AP151" i="8" a="1"/>
  <c r="AP151" i="8" s="1"/>
  <c r="AR151" i="8" a="1"/>
  <c r="AR151" i="8" s="1"/>
  <c r="AT151" i="8" a="1"/>
  <c r="AT151" i="8" s="1"/>
  <c r="AV151" i="8" a="1"/>
  <c r="AV151" i="8" s="1"/>
  <c r="AX151" i="8" a="1"/>
  <c r="AX151" i="8" s="1"/>
  <c r="AZ151" i="8" a="1"/>
  <c r="AZ151" i="8" s="1"/>
  <c r="BB151" i="8" a="1"/>
  <c r="BB151" i="8" s="1"/>
  <c r="BD151" i="8" a="1"/>
  <c r="BD151" i="8" s="1"/>
  <c r="BF151" i="8" a="1"/>
  <c r="BF151" i="8" s="1"/>
  <c r="BH151" i="8" a="1"/>
  <c r="BH151" i="8" s="1"/>
  <c r="BJ151" i="8" a="1"/>
  <c r="BJ151" i="8" s="1"/>
  <c r="BL151" i="8" a="1"/>
  <c r="BL151" i="8" s="1"/>
  <c r="BN151" i="8" a="1"/>
  <c r="BN151" i="8" s="1"/>
  <c r="BP151" i="8" a="1"/>
  <c r="BP151" i="8" s="1"/>
  <c r="BR151" i="8" a="1"/>
  <c r="BR151" i="8" s="1"/>
  <c r="BT151" i="8" a="1"/>
  <c r="BT151" i="8" s="1"/>
  <c r="BV151" i="8" a="1"/>
  <c r="BV151" i="8" s="1"/>
  <c r="BX151" i="8" a="1"/>
  <c r="BX151" i="8" s="1"/>
  <c r="BZ151" i="8" a="1"/>
  <c r="BZ151" i="8" s="1"/>
  <c r="CB151" i="8" a="1"/>
  <c r="CB151" i="8" s="1"/>
  <c r="CD151" i="8" a="1"/>
  <c r="CD151" i="8" s="1"/>
  <c r="CF151" i="8" a="1"/>
  <c r="CF151" i="8" s="1"/>
  <c r="CH151" i="8" a="1"/>
  <c r="CH151" i="8" s="1"/>
  <c r="AL152" i="8" a="1"/>
  <c r="AL152" i="8" s="1"/>
  <c r="AN152" i="8" a="1"/>
  <c r="AN152" i="8" s="1"/>
  <c r="AP152" i="8" a="1"/>
  <c r="AP152" i="8" s="1"/>
  <c r="AR152" i="8" a="1"/>
  <c r="AR152" i="8" s="1"/>
  <c r="AT152" i="8" a="1"/>
  <c r="AT152" i="8" s="1"/>
  <c r="AV152" i="8" a="1"/>
  <c r="AV152" i="8" s="1"/>
  <c r="AX152" i="8" a="1"/>
  <c r="AX152" i="8" s="1"/>
  <c r="AZ152" i="8" a="1"/>
  <c r="AZ152" i="8" s="1"/>
  <c r="BB152" i="8" a="1"/>
  <c r="BB152" i="8" s="1"/>
  <c r="BD152" i="8" a="1"/>
  <c r="BD152" i="8" s="1"/>
  <c r="BF152" i="8" a="1"/>
  <c r="BF152" i="8" s="1"/>
  <c r="BH152" i="8" a="1"/>
  <c r="BH152" i="8" s="1"/>
  <c r="BJ152" i="8" a="1"/>
  <c r="BJ152" i="8" s="1"/>
  <c r="BL152" i="8" a="1"/>
  <c r="BL152" i="8" s="1"/>
  <c r="BN152" i="8" a="1"/>
  <c r="BN152" i="8" s="1"/>
  <c r="BP152" i="8" a="1"/>
  <c r="BP152" i="8" s="1"/>
  <c r="BR152" i="8" a="1"/>
  <c r="BR152" i="8" s="1"/>
  <c r="BT152" i="8" a="1"/>
  <c r="BT152" i="8" s="1"/>
  <c r="BV152" i="8" a="1"/>
  <c r="BV152" i="8" s="1"/>
  <c r="BX152" i="8" a="1"/>
  <c r="BX152" i="8" s="1"/>
  <c r="BZ152" i="8" a="1"/>
  <c r="BZ152" i="8" s="1"/>
  <c r="CB152" i="8" a="1"/>
  <c r="CB152" i="8" s="1"/>
  <c r="CD152" i="8" a="1"/>
  <c r="CD152" i="8" s="1"/>
  <c r="CF152" i="8" a="1"/>
  <c r="CF152" i="8" s="1"/>
  <c r="CH152" i="8" a="1"/>
  <c r="CH152" i="8" s="1"/>
  <c r="AL153" i="8" a="1"/>
  <c r="AL153" i="8" s="1"/>
  <c r="AN153" i="8" a="1"/>
  <c r="AN153" i="8" s="1"/>
  <c r="AP153" i="8" a="1"/>
  <c r="AP153" i="8" s="1"/>
  <c r="AR153" i="8" a="1"/>
  <c r="AR153" i="8" s="1"/>
  <c r="AT153" i="8" a="1"/>
  <c r="AT153" i="8" s="1"/>
  <c r="AV153" i="8" a="1"/>
  <c r="AV153" i="8" s="1"/>
  <c r="AX153" i="8" a="1"/>
  <c r="AX153" i="8" s="1"/>
  <c r="AZ153" i="8" a="1"/>
  <c r="AZ153" i="8" s="1"/>
  <c r="BB153" i="8" a="1"/>
  <c r="BB153" i="8" s="1"/>
  <c r="BD153" i="8" a="1"/>
  <c r="BD153" i="8" s="1"/>
  <c r="BF153" i="8" a="1"/>
  <c r="BF153" i="8" s="1"/>
  <c r="BH153" i="8" a="1"/>
  <c r="BH153" i="8" s="1"/>
  <c r="BJ153" i="8" a="1"/>
  <c r="BJ153" i="8" s="1"/>
  <c r="BL153" i="8" a="1"/>
  <c r="BL153" i="8" s="1"/>
  <c r="BN153" i="8" a="1"/>
  <c r="BN153" i="8" s="1"/>
  <c r="BP153" i="8" a="1"/>
  <c r="BP153" i="8" s="1"/>
  <c r="BR153" i="8" a="1"/>
  <c r="BR153" i="8" s="1"/>
  <c r="BT153" i="8" a="1"/>
  <c r="BT153" i="8" s="1"/>
  <c r="BV153" i="8" a="1"/>
  <c r="BV153" i="8" s="1"/>
  <c r="BX153" i="8" a="1"/>
  <c r="BX153" i="8" s="1"/>
  <c r="BZ153" i="8" a="1"/>
  <c r="BZ153" i="8" s="1"/>
  <c r="CB153" i="8" a="1"/>
  <c r="CB153" i="8" s="1"/>
  <c r="CD153" i="8" a="1"/>
  <c r="CD153" i="8" s="1"/>
  <c r="CF153" i="8" a="1"/>
  <c r="CF153" i="8" s="1"/>
  <c r="CH153" i="8" a="1"/>
  <c r="CH153" i="8" s="1"/>
  <c r="AL154" i="8" a="1"/>
  <c r="AL154" i="8" s="1"/>
  <c r="AN154" i="8" a="1"/>
  <c r="AN154" i="8" s="1"/>
  <c r="AP154" i="8" a="1"/>
  <c r="AP154" i="8" s="1"/>
  <c r="AR154" i="8" a="1"/>
  <c r="AR154" i="8" s="1"/>
  <c r="AT154" i="8" a="1"/>
  <c r="AT154" i="8" s="1"/>
  <c r="AV154" i="8" a="1"/>
  <c r="AV154" i="8" s="1"/>
  <c r="AX154" i="8" a="1"/>
  <c r="AX154" i="8" s="1"/>
  <c r="AZ154" i="8" a="1"/>
  <c r="AZ154" i="8" s="1"/>
  <c r="BB154" i="8" a="1"/>
  <c r="BB154" i="8" s="1"/>
  <c r="BD154" i="8" a="1"/>
  <c r="BD154" i="8" s="1"/>
  <c r="BF154" i="8" a="1"/>
  <c r="BF154" i="8" s="1"/>
  <c r="BH154" i="8" a="1"/>
  <c r="BH154" i="8" s="1"/>
  <c r="BJ154" i="8" a="1"/>
  <c r="BJ154" i="8" s="1"/>
  <c r="BL154" i="8" a="1"/>
  <c r="BL154" i="8" s="1"/>
  <c r="BN154" i="8" a="1"/>
  <c r="BN154" i="8" s="1"/>
  <c r="BP154" i="8" a="1"/>
  <c r="BP154" i="8" s="1"/>
  <c r="BR154" i="8" a="1"/>
  <c r="BR154" i="8" s="1"/>
  <c r="BT154" i="8" a="1"/>
  <c r="BT154" i="8" s="1"/>
  <c r="BV154" i="8" a="1"/>
  <c r="BV154" i="8" s="1"/>
  <c r="BX154" i="8" a="1"/>
  <c r="BX154" i="8" s="1"/>
  <c r="BZ154" i="8" a="1"/>
  <c r="BZ154" i="8" s="1"/>
  <c r="CB154" i="8" a="1"/>
  <c r="CB154" i="8" s="1"/>
  <c r="CD154" i="8" a="1"/>
  <c r="CD154" i="8" s="1"/>
  <c r="CF154" i="8" a="1"/>
  <c r="CF154" i="8" s="1"/>
  <c r="CH154" i="8" a="1"/>
  <c r="CH154" i="8" s="1"/>
  <c r="AL155" i="8" a="1"/>
  <c r="AL155" i="8" s="1"/>
  <c r="AN155" i="8" a="1"/>
  <c r="AN155" i="8" s="1"/>
  <c r="AP155" i="8" a="1"/>
  <c r="AP155" i="8" s="1"/>
  <c r="AR155" i="8" a="1"/>
  <c r="AR155" i="8" s="1"/>
  <c r="AT155" i="8" a="1"/>
  <c r="AT155" i="8" s="1"/>
  <c r="AV155" i="8" a="1"/>
  <c r="AV155" i="8" s="1"/>
  <c r="AX155" i="8" a="1"/>
  <c r="AX155" i="8" s="1"/>
  <c r="AZ155" i="8" a="1"/>
  <c r="AZ155" i="8" s="1"/>
  <c r="BB155" i="8" a="1"/>
  <c r="BB155" i="8" s="1"/>
  <c r="BD155" i="8" a="1"/>
  <c r="BD155" i="8" s="1"/>
  <c r="BF155" i="8" a="1"/>
  <c r="BF155" i="8" s="1"/>
  <c r="BH155" i="8" a="1"/>
  <c r="BH155" i="8" s="1"/>
  <c r="BJ155" i="8" a="1"/>
  <c r="BJ155" i="8" s="1"/>
  <c r="BL155" i="8" a="1"/>
  <c r="BL155" i="8" s="1"/>
  <c r="BN155" i="8" a="1"/>
  <c r="BN155" i="8" s="1"/>
  <c r="BP155" i="8" a="1"/>
  <c r="BP155" i="8" s="1"/>
  <c r="BR155" i="8" a="1"/>
  <c r="BR155" i="8" s="1"/>
  <c r="BT155" i="8" a="1"/>
  <c r="BT155" i="8" s="1"/>
  <c r="BV155" i="8" a="1"/>
  <c r="BV155" i="8" s="1"/>
  <c r="BX155" i="8" a="1"/>
  <c r="BX155" i="8" s="1"/>
  <c r="BZ155" i="8" a="1"/>
  <c r="BZ155" i="8" s="1"/>
  <c r="CB155" i="8" a="1"/>
  <c r="CB155" i="8" s="1"/>
  <c r="CD155" i="8" a="1"/>
  <c r="CD155" i="8" s="1"/>
  <c r="CF155" i="8" a="1"/>
  <c r="CF155" i="8" s="1"/>
  <c r="CH155" i="8" a="1"/>
  <c r="CH155" i="8" s="1"/>
  <c r="AL156" i="8" a="1"/>
  <c r="AL156" i="8" s="1"/>
  <c r="AN156" i="8" a="1"/>
  <c r="AN156" i="8" s="1"/>
  <c r="AP156" i="8" a="1"/>
  <c r="AP156" i="8" s="1"/>
  <c r="AR156" i="8" a="1"/>
  <c r="AR156" i="8" s="1"/>
  <c r="AT156" i="8" a="1"/>
  <c r="AT156" i="8" s="1"/>
  <c r="AV156" i="8" a="1"/>
  <c r="AV156" i="8" s="1"/>
  <c r="AX156" i="8" a="1"/>
  <c r="AX156" i="8" s="1"/>
  <c r="AZ156" i="8" a="1"/>
  <c r="AZ156" i="8" s="1"/>
  <c r="BB156" i="8" a="1"/>
  <c r="BB156" i="8" s="1"/>
  <c r="BD156" i="8" a="1"/>
  <c r="BD156" i="8" s="1"/>
  <c r="BF156" i="8" a="1"/>
  <c r="BF156" i="8" s="1"/>
  <c r="BH156" i="8" a="1"/>
  <c r="BH156" i="8" s="1"/>
  <c r="BJ156" i="8" a="1"/>
  <c r="BJ156" i="8" s="1"/>
  <c r="BL156" i="8" a="1"/>
  <c r="BL156" i="8" s="1"/>
  <c r="BN156" i="8" a="1"/>
  <c r="BN156" i="8" s="1"/>
  <c r="BP156" i="8" a="1"/>
  <c r="BP156" i="8" s="1"/>
  <c r="BR156" i="8" a="1"/>
  <c r="BR156" i="8" s="1"/>
  <c r="BT156" i="8" a="1"/>
  <c r="BT156" i="8" s="1"/>
  <c r="BV156" i="8" a="1"/>
  <c r="BV156" i="8" s="1"/>
  <c r="BX156" i="8" a="1"/>
  <c r="BX156" i="8" s="1"/>
  <c r="BZ156" i="8" a="1"/>
  <c r="BZ156" i="8" s="1"/>
  <c r="CB156" i="8" a="1"/>
  <c r="CB156" i="8" s="1"/>
  <c r="CD156" i="8" a="1"/>
  <c r="CD156" i="8" s="1"/>
  <c r="CF156" i="8" a="1"/>
  <c r="CF156" i="8" s="1"/>
  <c r="CH156" i="8" a="1"/>
  <c r="CH156" i="8" s="1"/>
  <c r="AL157" i="8" a="1"/>
  <c r="AL157" i="8" s="1"/>
  <c r="AN157" i="8" a="1"/>
  <c r="AN157" i="8" s="1"/>
  <c r="AP157" i="8" a="1"/>
  <c r="AP157" i="8" s="1"/>
  <c r="AR157" i="8" a="1"/>
  <c r="AR157" i="8" s="1"/>
  <c r="AT157" i="8" a="1"/>
  <c r="AT157" i="8" s="1"/>
  <c r="AV157" i="8" a="1"/>
  <c r="AV157" i="8" s="1"/>
  <c r="AX157" i="8" a="1"/>
  <c r="AX157" i="8" s="1"/>
  <c r="AZ157" i="8" a="1"/>
  <c r="AZ157" i="8" s="1"/>
  <c r="BB157" i="8" a="1"/>
  <c r="BB157" i="8" s="1"/>
  <c r="BD157" i="8" a="1"/>
  <c r="BD157" i="8" s="1"/>
  <c r="BF157" i="8" a="1"/>
  <c r="BF157" i="8" s="1"/>
  <c r="BH157" i="8" a="1"/>
  <c r="BH157" i="8" s="1"/>
  <c r="BJ157" i="8" a="1"/>
  <c r="BJ157" i="8" s="1"/>
  <c r="BL157" i="8" a="1"/>
  <c r="BL157" i="8" s="1"/>
  <c r="BN157" i="8" a="1"/>
  <c r="BN157" i="8" s="1"/>
  <c r="BP157" i="8" a="1"/>
  <c r="BP157" i="8" s="1"/>
  <c r="BR157" i="8" a="1"/>
  <c r="BR157" i="8" s="1"/>
  <c r="BT157" i="8" a="1"/>
  <c r="BT157" i="8" s="1"/>
  <c r="BV157" i="8" a="1"/>
  <c r="BV157" i="8" s="1"/>
  <c r="BX157" i="8" a="1"/>
  <c r="BX157" i="8" s="1"/>
  <c r="BZ157" i="8" a="1"/>
  <c r="BZ157" i="8" s="1"/>
  <c r="CB157" i="8" a="1"/>
  <c r="CB157" i="8" s="1"/>
  <c r="CD157" i="8" a="1"/>
  <c r="CD157" i="8" s="1"/>
  <c r="CF157" i="8" a="1"/>
  <c r="CF157" i="8" s="1"/>
  <c r="CH157" i="8" a="1"/>
  <c r="CH157" i="8" s="1"/>
  <c r="AL158" i="8" a="1"/>
  <c r="AL158" i="8" s="1"/>
  <c r="AN158" i="8" a="1"/>
  <c r="AN158" i="8" s="1"/>
  <c r="AP158" i="8" a="1"/>
  <c r="AP158" i="8" s="1"/>
  <c r="AR158" i="8" a="1"/>
  <c r="AR158" i="8" s="1"/>
  <c r="AT158" i="8" a="1"/>
  <c r="AT158" i="8" s="1"/>
  <c r="AV158" i="8" a="1"/>
  <c r="AV158" i="8" s="1"/>
  <c r="AX158" i="8" a="1"/>
  <c r="AX158" i="8" s="1"/>
  <c r="AZ158" i="8" a="1"/>
  <c r="AZ158" i="8" s="1"/>
  <c r="BB158" i="8" a="1"/>
  <c r="BB158" i="8" s="1"/>
  <c r="BD158" i="8" a="1"/>
  <c r="BD158" i="8" s="1"/>
  <c r="BF158" i="8" a="1"/>
  <c r="BF158" i="8" s="1"/>
  <c r="BH158" i="8" a="1"/>
  <c r="BH158" i="8" s="1"/>
  <c r="BJ158" i="8" a="1"/>
  <c r="BJ158" i="8" s="1"/>
  <c r="BL158" i="8" a="1"/>
  <c r="BL158" i="8" s="1"/>
  <c r="BN158" i="8" a="1"/>
  <c r="BN158" i="8" s="1"/>
  <c r="BP158" i="8" a="1"/>
  <c r="BP158" i="8" s="1"/>
  <c r="BR158" i="8" a="1"/>
  <c r="BR158" i="8" s="1"/>
  <c r="BT158" i="8" a="1"/>
  <c r="BT158" i="8" s="1"/>
  <c r="BV158" i="8" a="1"/>
  <c r="BV158" i="8" s="1"/>
  <c r="BX158" i="8" a="1"/>
  <c r="BX158" i="8" s="1"/>
  <c r="BZ158" i="8" a="1"/>
  <c r="BZ158" i="8" s="1"/>
  <c r="CB158" i="8" a="1"/>
  <c r="CB158" i="8" s="1"/>
  <c r="CD158" i="8" a="1"/>
  <c r="CD158" i="8" s="1"/>
  <c r="CF158" i="8" a="1"/>
  <c r="CF158" i="8" s="1"/>
  <c r="CH158" i="8" a="1"/>
  <c r="CH158" i="8" s="1"/>
  <c r="AL159" i="8" a="1"/>
  <c r="AL159" i="8" s="1"/>
  <c r="AN159" i="8" a="1"/>
  <c r="AN159" i="8" s="1"/>
  <c r="AP159" i="8" a="1"/>
  <c r="AP159" i="8" s="1"/>
  <c r="AR159" i="8" a="1"/>
  <c r="AR159" i="8" s="1"/>
  <c r="AT159" i="8" a="1"/>
  <c r="AT159" i="8" s="1"/>
  <c r="AV159" i="8" a="1"/>
  <c r="AV159" i="8" s="1"/>
  <c r="AX159" i="8" a="1"/>
  <c r="AX159" i="8" s="1"/>
  <c r="AZ159" i="8" a="1"/>
  <c r="AZ159" i="8" s="1"/>
  <c r="BB159" i="8" a="1"/>
  <c r="BB159" i="8" s="1"/>
  <c r="BD159" i="8" a="1"/>
  <c r="BD159" i="8" s="1"/>
  <c r="BF159" i="8" a="1"/>
  <c r="BF159" i="8" s="1"/>
  <c r="BH159" i="8" a="1"/>
  <c r="BH159" i="8" s="1"/>
  <c r="BJ159" i="8" a="1"/>
  <c r="BJ159" i="8" s="1"/>
  <c r="BL159" i="8" a="1"/>
  <c r="BL159" i="8" s="1"/>
  <c r="BN159" i="8" a="1"/>
  <c r="BN159" i="8" s="1"/>
  <c r="BP159" i="8" a="1"/>
  <c r="BP159" i="8" s="1"/>
  <c r="BR159" i="8" a="1"/>
  <c r="BR159" i="8" s="1"/>
  <c r="BT159" i="8" a="1"/>
  <c r="BT159" i="8" s="1"/>
  <c r="BV159" i="8" a="1"/>
  <c r="BV159" i="8" s="1"/>
  <c r="BX159" i="8" a="1"/>
  <c r="BX159" i="8" s="1"/>
  <c r="BZ159" i="8" a="1"/>
  <c r="BZ159" i="8" s="1"/>
  <c r="CB159" i="8" a="1"/>
  <c r="CB159" i="8" s="1"/>
  <c r="CD159" i="8" a="1"/>
  <c r="CD159" i="8" s="1"/>
  <c r="CF159" i="8" a="1"/>
  <c r="CF159" i="8" s="1"/>
  <c r="CH159" i="8" a="1"/>
  <c r="CH159" i="8" s="1"/>
  <c r="AL160" i="8" a="1"/>
  <c r="AL160" i="8" s="1"/>
  <c r="AN160" i="8" a="1"/>
  <c r="AN160" i="8" s="1"/>
  <c r="AP160" i="8" a="1"/>
  <c r="AP160" i="8" s="1"/>
  <c r="AR160" i="8" a="1"/>
  <c r="AR160" i="8" s="1"/>
  <c r="AT160" i="8" a="1"/>
  <c r="AT160" i="8" s="1"/>
  <c r="AV160" i="8" a="1"/>
  <c r="AV160" i="8" s="1"/>
  <c r="AX160" i="8" a="1"/>
  <c r="AX160" i="8" s="1"/>
  <c r="AZ160" i="8" a="1"/>
  <c r="AZ160" i="8" s="1"/>
  <c r="BB160" i="8" a="1"/>
  <c r="BB160" i="8" s="1"/>
  <c r="BD160" i="8" a="1"/>
  <c r="BD160" i="8" s="1"/>
  <c r="BF160" i="8" a="1"/>
  <c r="BF160" i="8" s="1"/>
  <c r="BH160" i="8" a="1"/>
  <c r="BH160" i="8" s="1"/>
  <c r="BJ160" i="8" a="1"/>
  <c r="BJ160" i="8" s="1"/>
  <c r="BL160" i="8" a="1"/>
  <c r="BL160" i="8" s="1"/>
  <c r="BN160" i="8" a="1"/>
  <c r="BN160" i="8" s="1"/>
  <c r="BP160" i="8" a="1"/>
  <c r="BP160" i="8" s="1"/>
  <c r="BR160" i="8" a="1"/>
  <c r="BR160" i="8" s="1"/>
  <c r="BT160" i="8" a="1"/>
  <c r="BT160" i="8" s="1"/>
  <c r="BV160" i="8" a="1"/>
  <c r="BV160" i="8" s="1"/>
  <c r="BX160" i="8" a="1"/>
  <c r="BX160" i="8" s="1"/>
  <c r="BZ160" i="8" a="1"/>
  <c r="BZ160" i="8" s="1"/>
  <c r="CB160" i="8" a="1"/>
  <c r="CB160" i="8" s="1"/>
  <c r="CD160" i="8" a="1"/>
  <c r="CD160" i="8" s="1"/>
  <c r="CF160" i="8" a="1"/>
  <c r="CF160" i="8" s="1"/>
  <c r="CH160" i="8" a="1"/>
  <c r="CH160" i="8" s="1"/>
  <c r="AL161" i="8" a="1"/>
  <c r="AL161" i="8" s="1"/>
  <c r="AN161" i="8" a="1"/>
  <c r="AN161" i="8" s="1"/>
  <c r="AP161" i="8" a="1"/>
  <c r="AP161" i="8" s="1"/>
  <c r="AR161" i="8" a="1"/>
  <c r="AR161" i="8" s="1"/>
  <c r="AT161" i="8" a="1"/>
  <c r="AT161" i="8" s="1"/>
  <c r="AV161" i="8" a="1"/>
  <c r="AV161" i="8" s="1"/>
  <c r="AX161" i="8" a="1"/>
  <c r="AX161" i="8" s="1"/>
  <c r="AZ161" i="8" a="1"/>
  <c r="AZ161" i="8" s="1"/>
  <c r="BB161" i="8" a="1"/>
  <c r="BB161" i="8" s="1"/>
  <c r="BD161" i="8" a="1"/>
  <c r="BD161" i="8" s="1"/>
  <c r="BF161" i="8" a="1"/>
  <c r="BF161" i="8" s="1"/>
  <c r="BH161" i="8" a="1"/>
  <c r="BH161" i="8" s="1"/>
  <c r="BJ161" i="8" a="1"/>
  <c r="BJ161" i="8" s="1"/>
  <c r="BL161" i="8" a="1"/>
  <c r="BL161" i="8" s="1"/>
  <c r="BN161" i="8" a="1"/>
  <c r="BN161" i="8" s="1"/>
  <c r="BP161" i="8" a="1"/>
  <c r="BP161" i="8" s="1"/>
  <c r="BR161" i="8" a="1"/>
  <c r="BR161" i="8" s="1"/>
  <c r="BT161" i="8" a="1"/>
  <c r="BT161" i="8" s="1"/>
  <c r="BV161" i="8" a="1"/>
  <c r="BV161" i="8" s="1"/>
  <c r="BX161" i="8" a="1"/>
  <c r="BX161" i="8" s="1"/>
  <c r="BZ161" i="8" a="1"/>
  <c r="BZ161" i="8" s="1"/>
  <c r="CB161" i="8" a="1"/>
  <c r="CB161" i="8" s="1"/>
  <c r="CD161" i="8" a="1"/>
  <c r="CD161" i="8" s="1"/>
  <c r="CF161" i="8" a="1"/>
  <c r="CF161" i="8" s="1"/>
  <c r="CH161" i="8" a="1"/>
  <c r="CH161" i="8" s="1"/>
  <c r="AL162" i="8" a="1"/>
  <c r="AL162" i="8" s="1"/>
  <c r="AN162" i="8" a="1"/>
  <c r="AN162" i="8" s="1"/>
  <c r="AP162" i="8" a="1"/>
  <c r="AP162" i="8" s="1"/>
  <c r="AR162" i="8" a="1"/>
  <c r="AR162" i="8" s="1"/>
  <c r="AT162" i="8" a="1"/>
  <c r="AT162" i="8" s="1"/>
  <c r="AV162" i="8" a="1"/>
  <c r="AV162" i="8" s="1"/>
  <c r="AX162" i="8" a="1"/>
  <c r="AX162" i="8" s="1"/>
  <c r="AZ162" i="8" a="1"/>
  <c r="AZ162" i="8" s="1"/>
  <c r="BB162" i="8" a="1"/>
  <c r="BB162" i="8" s="1"/>
  <c r="BD162" i="8" a="1"/>
  <c r="BD162" i="8" s="1"/>
  <c r="BF162" i="8" a="1"/>
  <c r="BF162" i="8" s="1"/>
  <c r="BH162" i="8" a="1"/>
  <c r="BH162" i="8" s="1"/>
  <c r="BJ162" i="8" a="1"/>
  <c r="BJ162" i="8" s="1"/>
  <c r="BL162" i="8" a="1"/>
  <c r="BL162" i="8" s="1"/>
  <c r="BN162" i="8" a="1"/>
  <c r="BN162" i="8" s="1"/>
  <c r="BP162" i="8" a="1"/>
  <c r="BP162" i="8" s="1"/>
  <c r="BR162" i="8" a="1"/>
  <c r="BR162" i="8" s="1"/>
  <c r="BT162" i="8" a="1"/>
  <c r="BT162" i="8" s="1"/>
  <c r="BV162" i="8" a="1"/>
  <c r="BV162" i="8" s="1"/>
  <c r="BX162" i="8" a="1"/>
  <c r="BX162" i="8" s="1"/>
  <c r="BZ162" i="8" a="1"/>
  <c r="BZ162" i="8" s="1"/>
  <c r="CB162" i="8" a="1"/>
  <c r="CB162" i="8" s="1"/>
  <c r="CD162" i="8" a="1"/>
  <c r="CD162" i="8" s="1"/>
  <c r="CF162" i="8" a="1"/>
  <c r="CF162" i="8" s="1"/>
  <c r="CH162" i="8" a="1"/>
  <c r="CH162" i="8" s="1"/>
  <c r="AL163" i="8" a="1"/>
  <c r="AL163" i="8" s="1"/>
  <c r="AN163" i="8" a="1"/>
  <c r="AN163" i="8" s="1"/>
  <c r="AP163" i="8" a="1"/>
  <c r="AP163" i="8" s="1"/>
  <c r="AR163" i="8" a="1"/>
  <c r="AR163" i="8" s="1"/>
  <c r="AT163" i="8" a="1"/>
  <c r="AT163" i="8" s="1"/>
  <c r="AV163" i="8" a="1"/>
  <c r="AV163" i="8" s="1"/>
  <c r="AX163" i="8" a="1"/>
  <c r="AX163" i="8" s="1"/>
  <c r="AZ163" i="8" a="1"/>
  <c r="AZ163" i="8" s="1"/>
  <c r="BB163" i="8" a="1"/>
  <c r="BB163" i="8" s="1"/>
  <c r="BD163" i="8" a="1"/>
  <c r="BD163" i="8" s="1"/>
  <c r="BF163" i="8" a="1"/>
  <c r="BF163" i="8" s="1"/>
  <c r="BH163" i="8" a="1"/>
  <c r="BH163" i="8" s="1"/>
  <c r="BJ163" i="8" a="1"/>
  <c r="BJ163" i="8" s="1"/>
  <c r="BL163" i="8" a="1"/>
  <c r="BL163" i="8" s="1"/>
  <c r="BN163" i="8" a="1"/>
  <c r="BN163" i="8" s="1"/>
  <c r="BP163" i="8" a="1"/>
  <c r="BP163" i="8" s="1"/>
  <c r="BR163" i="8" a="1"/>
  <c r="BR163" i="8" s="1"/>
  <c r="BT163" i="8" a="1"/>
  <c r="BT163" i="8" s="1"/>
  <c r="BV163" i="8" a="1"/>
  <c r="BV163" i="8" s="1"/>
  <c r="BX163" i="8" a="1"/>
  <c r="BX163" i="8" s="1"/>
  <c r="BZ163" i="8" a="1"/>
  <c r="BZ163" i="8" s="1"/>
  <c r="CB163" i="8" a="1"/>
  <c r="CB163" i="8" s="1"/>
  <c r="CD163" i="8" a="1"/>
  <c r="CD163" i="8" s="1"/>
  <c r="CF163" i="8" a="1"/>
  <c r="CF163" i="8" s="1"/>
  <c r="CH163" i="8" a="1"/>
  <c r="CH163" i="8" s="1"/>
  <c r="AL164" i="8" a="1"/>
  <c r="AL164" i="8" s="1"/>
  <c r="AN164" i="8" a="1"/>
  <c r="AN164" i="8" s="1"/>
  <c r="AP164" i="8" a="1"/>
  <c r="AP164" i="8" s="1"/>
  <c r="AR164" i="8" a="1"/>
  <c r="AR164" i="8" s="1"/>
  <c r="AT164" i="8" a="1"/>
  <c r="AT164" i="8" s="1"/>
  <c r="AV164" i="8" a="1"/>
  <c r="AV164" i="8" s="1"/>
  <c r="AX164" i="8" a="1"/>
  <c r="AX164" i="8" s="1"/>
  <c r="AZ164" i="8" a="1"/>
  <c r="AZ164" i="8" s="1"/>
  <c r="BB164" i="8" a="1"/>
  <c r="BB164" i="8" s="1"/>
  <c r="BD164" i="8" a="1"/>
  <c r="BD164" i="8" s="1"/>
  <c r="BF164" i="8" a="1"/>
  <c r="BF164" i="8" s="1"/>
  <c r="BH164" i="8" a="1"/>
  <c r="BH164" i="8" s="1"/>
  <c r="BJ164" i="8" a="1"/>
  <c r="BJ164" i="8" s="1"/>
  <c r="BL164" i="8" a="1"/>
  <c r="BL164" i="8" s="1"/>
  <c r="BN164" i="8" a="1"/>
  <c r="BN164" i="8" s="1"/>
  <c r="BP164" i="8" a="1"/>
  <c r="BP164" i="8" s="1"/>
  <c r="BR164" i="8" a="1"/>
  <c r="BR164" i="8" s="1"/>
  <c r="BT164" i="8" a="1"/>
  <c r="BT164" i="8" s="1"/>
  <c r="BV164" i="8" a="1"/>
  <c r="BV164" i="8" s="1"/>
  <c r="BX164" i="8" a="1"/>
  <c r="BX164" i="8" s="1"/>
  <c r="BZ164" i="8" a="1"/>
  <c r="BZ164" i="8" s="1"/>
  <c r="CB164" i="8" a="1"/>
  <c r="CB164" i="8" s="1"/>
  <c r="CD164" i="8" a="1"/>
  <c r="CD164" i="8" s="1"/>
  <c r="CF164" i="8" a="1"/>
  <c r="CF164" i="8" s="1"/>
  <c r="CH164" i="8" a="1"/>
  <c r="CH164" i="8" s="1"/>
  <c r="AL165" i="8" a="1"/>
  <c r="AL165" i="8" s="1"/>
  <c r="AN165" i="8" a="1"/>
  <c r="AN165" i="8" s="1"/>
  <c r="AP165" i="8" a="1"/>
  <c r="AP165" i="8" s="1"/>
  <c r="AR165" i="8" a="1"/>
  <c r="AR165" i="8" s="1"/>
  <c r="AT165" i="8" a="1"/>
  <c r="AT165" i="8" s="1"/>
  <c r="AV165" i="8" a="1"/>
  <c r="AV165" i="8" s="1"/>
  <c r="AX165" i="8" a="1"/>
  <c r="AX165" i="8" s="1"/>
  <c r="AZ165" i="8" a="1"/>
  <c r="AZ165" i="8" s="1"/>
  <c r="BB165" i="8" a="1"/>
  <c r="BB165" i="8" s="1"/>
  <c r="BD165" i="8" a="1"/>
  <c r="BD165" i="8" s="1"/>
  <c r="BF165" i="8" a="1"/>
  <c r="BF165" i="8" s="1"/>
  <c r="BH165" i="8" a="1"/>
  <c r="BH165" i="8" s="1"/>
  <c r="BJ165" i="8" a="1"/>
  <c r="BJ165" i="8" s="1"/>
  <c r="BL165" i="8" a="1"/>
  <c r="BL165" i="8" s="1"/>
  <c r="BN165" i="8" a="1"/>
  <c r="BN165" i="8" s="1"/>
  <c r="BP165" i="8" a="1"/>
  <c r="BP165" i="8" s="1"/>
  <c r="BR165" i="8" a="1"/>
  <c r="BR165" i="8" s="1"/>
  <c r="BT165" i="8" a="1"/>
  <c r="BT165" i="8" s="1"/>
  <c r="BV165" i="8" a="1"/>
  <c r="BV165" i="8" s="1"/>
  <c r="BX165" i="8" a="1"/>
  <c r="BX165" i="8" s="1"/>
  <c r="BZ165" i="8" a="1"/>
  <c r="BZ165" i="8" s="1"/>
  <c r="CB165" i="8" a="1"/>
  <c r="CB165" i="8" s="1"/>
  <c r="CD165" i="8" a="1"/>
  <c r="CD165" i="8" s="1"/>
  <c r="CF165" i="8" a="1"/>
  <c r="CF165" i="8" s="1"/>
  <c r="CH165" i="8" a="1"/>
  <c r="CH165" i="8" s="1"/>
  <c r="AL166" i="8" a="1"/>
  <c r="AL166" i="8" s="1"/>
  <c r="AN166" i="8" a="1"/>
  <c r="AN166" i="8" s="1"/>
  <c r="AP166" i="8" a="1"/>
  <c r="AP166" i="8" s="1"/>
  <c r="AR166" i="8" a="1"/>
  <c r="AR166" i="8" s="1"/>
  <c r="AT166" i="8" a="1"/>
  <c r="AT166" i="8" s="1"/>
  <c r="AV166" i="8" a="1"/>
  <c r="AV166" i="8" s="1"/>
  <c r="AX166" i="8" a="1"/>
  <c r="AX166" i="8" s="1"/>
  <c r="AZ166" i="8" a="1"/>
  <c r="AZ166" i="8" s="1"/>
  <c r="BB166" i="8" a="1"/>
  <c r="BB166" i="8" s="1"/>
  <c r="BD166" i="8" a="1"/>
  <c r="BD166" i="8" s="1"/>
  <c r="BF166" i="8" a="1"/>
  <c r="BF166" i="8" s="1"/>
  <c r="BH166" i="8" a="1"/>
  <c r="BH166" i="8" s="1"/>
  <c r="BJ166" i="8" a="1"/>
  <c r="BJ166" i="8" s="1"/>
  <c r="BL166" i="8" a="1"/>
  <c r="BL166" i="8" s="1"/>
  <c r="BN166" i="8" a="1"/>
  <c r="BN166" i="8" s="1"/>
  <c r="BP166" i="8" a="1"/>
  <c r="BP166" i="8" s="1"/>
  <c r="BR166" i="8" a="1"/>
  <c r="BR166" i="8" s="1"/>
  <c r="BT166" i="8" a="1"/>
  <c r="BT166" i="8" s="1"/>
  <c r="BV166" i="8" a="1"/>
  <c r="BV166" i="8" s="1"/>
  <c r="BX166" i="8" a="1"/>
  <c r="BX166" i="8" s="1"/>
  <c r="BZ166" i="8" a="1"/>
  <c r="BZ166" i="8" s="1"/>
  <c r="CB166" i="8" a="1"/>
  <c r="CB166" i="8" s="1"/>
  <c r="CD166" i="8" a="1"/>
  <c r="CD166" i="8" s="1"/>
  <c r="CF166" i="8" a="1"/>
  <c r="CF166" i="8" s="1"/>
  <c r="CH166" i="8" a="1"/>
  <c r="CH166" i="8" s="1"/>
  <c r="AL167" i="8" a="1"/>
  <c r="AL167" i="8" s="1"/>
  <c r="AN167" i="8" a="1"/>
  <c r="AN167" i="8" s="1"/>
  <c r="AP167" i="8" a="1"/>
  <c r="AP167" i="8" s="1"/>
  <c r="AR167" i="8" a="1"/>
  <c r="AR167" i="8" s="1"/>
  <c r="AT167" i="8" a="1"/>
  <c r="AT167" i="8" s="1"/>
  <c r="AV167" i="8" a="1"/>
  <c r="AV167" i="8" s="1"/>
  <c r="AX167" i="8" a="1"/>
  <c r="AX167" i="8" s="1"/>
  <c r="AZ167" i="8" a="1"/>
  <c r="AZ167" i="8" s="1"/>
  <c r="BB167" i="8" a="1"/>
  <c r="BB167" i="8" s="1"/>
  <c r="BD167" i="8" a="1"/>
  <c r="BD167" i="8" s="1"/>
  <c r="BF167" i="8" a="1"/>
  <c r="BF167" i="8" s="1"/>
  <c r="BH167" i="8" a="1"/>
  <c r="BH167" i="8" s="1"/>
  <c r="BJ167" i="8" a="1"/>
  <c r="BJ167" i="8" s="1"/>
  <c r="BL167" i="8" a="1"/>
  <c r="BL167" i="8" s="1"/>
  <c r="BN167" i="8" a="1"/>
  <c r="BN167" i="8" s="1"/>
  <c r="BP167" i="8" a="1"/>
  <c r="BP167" i="8" s="1"/>
  <c r="BR167" i="8" a="1"/>
  <c r="BR167" i="8" s="1"/>
  <c r="BT167" i="8" a="1"/>
  <c r="BT167" i="8" s="1"/>
  <c r="BV167" i="8" a="1"/>
  <c r="BV167" i="8" s="1"/>
  <c r="BX167" i="8" a="1"/>
  <c r="BX167" i="8" s="1"/>
  <c r="BZ167" i="8" a="1"/>
  <c r="BZ167" i="8" s="1"/>
  <c r="CB167" i="8" a="1"/>
  <c r="CB167" i="8" s="1"/>
  <c r="CD167" i="8" a="1"/>
  <c r="CD167" i="8" s="1"/>
  <c r="CF167" i="8" a="1"/>
  <c r="CF167" i="8" s="1"/>
  <c r="CH167" i="8" a="1"/>
  <c r="CH167" i="8" s="1"/>
  <c r="AL168" i="8" a="1"/>
  <c r="AL168" i="8" s="1"/>
  <c r="AN168" i="8" a="1"/>
  <c r="AN168" i="8" s="1"/>
  <c r="AP168" i="8" a="1"/>
  <c r="AP168" i="8" s="1"/>
  <c r="AR168" i="8" a="1"/>
  <c r="AR168" i="8" s="1"/>
  <c r="AT168" i="8" a="1"/>
  <c r="AT168" i="8" s="1"/>
  <c r="AV168" i="8" a="1"/>
  <c r="AV168" i="8" s="1"/>
  <c r="AX168" i="8" a="1"/>
  <c r="AX168" i="8" s="1"/>
  <c r="AZ168" i="8" a="1"/>
  <c r="AZ168" i="8" s="1"/>
  <c r="BB168" i="8" a="1"/>
  <c r="BB168" i="8" s="1"/>
  <c r="BD168" i="8" a="1"/>
  <c r="BD168" i="8" s="1"/>
  <c r="BF168" i="8" a="1"/>
  <c r="BF168" i="8" s="1"/>
  <c r="BH168" i="8" a="1"/>
  <c r="BH168" i="8" s="1"/>
  <c r="BJ168" i="8" a="1"/>
  <c r="BJ168" i="8" s="1"/>
  <c r="BL168" i="8" a="1"/>
  <c r="BL168" i="8" s="1"/>
  <c r="BN168" i="8" a="1"/>
  <c r="BN168" i="8" s="1"/>
  <c r="BP168" i="8" a="1"/>
  <c r="BP168" i="8" s="1"/>
  <c r="BR168" i="8" a="1"/>
  <c r="BR168" i="8" s="1"/>
  <c r="BT168" i="8" a="1"/>
  <c r="BT168" i="8" s="1"/>
  <c r="BV168" i="8" a="1"/>
  <c r="BV168" i="8" s="1"/>
  <c r="BX168" i="8" a="1"/>
  <c r="BX168" i="8" s="1"/>
  <c r="BZ168" i="8" a="1"/>
  <c r="BZ168" i="8" s="1"/>
  <c r="CB168" i="8" a="1"/>
  <c r="CB168" i="8" s="1"/>
  <c r="CD168" i="8" a="1"/>
  <c r="CD168" i="8" s="1"/>
  <c r="CF168" i="8" a="1"/>
  <c r="CF168" i="8" s="1"/>
  <c r="CH168" i="8" a="1"/>
  <c r="CH168" i="8" s="1"/>
  <c r="AL169" i="8" a="1"/>
  <c r="AL169" i="8" s="1"/>
  <c r="AN169" i="8" a="1"/>
  <c r="AN169" i="8" s="1"/>
  <c r="AP169" i="8" a="1"/>
  <c r="AP169" i="8" s="1"/>
  <c r="AR169" i="8" a="1"/>
  <c r="AR169" i="8" s="1"/>
  <c r="AT169" i="8" a="1"/>
  <c r="AT169" i="8" s="1"/>
  <c r="AV169" i="8" a="1"/>
  <c r="AV169" i="8" s="1"/>
  <c r="AX169" i="8" a="1"/>
  <c r="AX169" i="8" s="1"/>
  <c r="AZ169" i="8" a="1"/>
  <c r="AZ169" i="8" s="1"/>
  <c r="BB169" i="8" a="1"/>
  <c r="BB169" i="8" s="1"/>
  <c r="BD169" i="8" a="1"/>
  <c r="BD169" i="8" s="1"/>
  <c r="BF169" i="8" a="1"/>
  <c r="BF169" i="8" s="1"/>
  <c r="BH169" i="8" a="1"/>
  <c r="BH169" i="8" s="1"/>
  <c r="BJ169" i="8" a="1"/>
  <c r="BJ169" i="8" s="1"/>
  <c r="BL169" i="8" a="1"/>
  <c r="BL169" i="8" s="1"/>
  <c r="BN169" i="8" a="1"/>
  <c r="BN169" i="8" s="1"/>
  <c r="BP169" i="8" a="1"/>
  <c r="BP169" i="8" s="1"/>
  <c r="BR169" i="8" a="1"/>
  <c r="BR169" i="8" s="1"/>
  <c r="BT169" i="8" a="1"/>
  <c r="BT169" i="8" s="1"/>
  <c r="BV169" i="8" a="1"/>
  <c r="BV169" i="8" s="1"/>
  <c r="BX169" i="8" a="1"/>
  <c r="BX169" i="8" s="1"/>
  <c r="BZ169" i="8" a="1"/>
  <c r="BZ169" i="8" s="1"/>
  <c r="CB169" i="8" a="1"/>
  <c r="CB169" i="8" s="1"/>
  <c r="CD169" i="8" a="1"/>
  <c r="CD169" i="8" s="1"/>
  <c r="CF169" i="8" a="1"/>
  <c r="CF169" i="8" s="1"/>
  <c r="CH169" i="8" a="1"/>
  <c r="CH169" i="8" s="1"/>
  <c r="AL170" i="8" a="1"/>
  <c r="AL170" i="8" s="1"/>
  <c r="AN170" i="8" a="1"/>
  <c r="AN170" i="8" s="1"/>
  <c r="AP170" i="8" a="1"/>
  <c r="AP170" i="8" s="1"/>
  <c r="AR170" i="8" a="1"/>
  <c r="AR170" i="8" s="1"/>
  <c r="AT170" i="8" a="1"/>
  <c r="AT170" i="8" s="1"/>
  <c r="AV170" i="8" a="1"/>
  <c r="AV170" i="8" s="1"/>
  <c r="AX170" i="8" a="1"/>
  <c r="AX170" i="8" s="1"/>
  <c r="AZ170" i="8" a="1"/>
  <c r="AZ170" i="8" s="1"/>
  <c r="BB170" i="8" a="1"/>
  <c r="BB170" i="8" s="1"/>
  <c r="BD170" i="8" a="1"/>
  <c r="BD170" i="8" s="1"/>
  <c r="BF170" i="8" a="1"/>
  <c r="BF170" i="8" s="1"/>
  <c r="BH170" i="8" a="1"/>
  <c r="BH170" i="8" s="1"/>
  <c r="BJ170" i="8" a="1"/>
  <c r="BJ170" i="8" s="1"/>
  <c r="BL170" i="8" a="1"/>
  <c r="BL170" i="8" s="1"/>
  <c r="BN170" i="8" a="1"/>
  <c r="BN170" i="8" s="1"/>
  <c r="BP170" i="8" a="1"/>
  <c r="BP170" i="8" s="1"/>
  <c r="BR170" i="8" a="1"/>
  <c r="BR170" i="8" s="1"/>
  <c r="BT170" i="8" a="1"/>
  <c r="BT170" i="8" s="1"/>
  <c r="BV170" i="8" a="1"/>
  <c r="BV170" i="8" s="1"/>
  <c r="BX170" i="8" a="1"/>
  <c r="BX170" i="8" s="1"/>
  <c r="BZ170" i="8" a="1"/>
  <c r="BZ170" i="8" s="1"/>
  <c r="CB170" i="8" a="1"/>
  <c r="CB170" i="8" s="1"/>
  <c r="CD170" i="8" a="1"/>
  <c r="CD170" i="8" s="1"/>
  <c r="CF170" i="8" a="1"/>
  <c r="CF170" i="8" s="1"/>
  <c r="CH170" i="8" a="1"/>
  <c r="CH170" i="8" s="1"/>
  <c r="AL171" i="8" a="1"/>
  <c r="AL171" i="8" s="1"/>
  <c r="AN171" i="8" a="1"/>
  <c r="AN171" i="8" s="1"/>
  <c r="AP171" i="8" a="1"/>
  <c r="AP171" i="8" s="1"/>
  <c r="AR171" i="8" a="1"/>
  <c r="AR171" i="8" s="1"/>
  <c r="AT171" i="8" a="1"/>
  <c r="AT171" i="8" s="1"/>
  <c r="AV171" i="8" a="1"/>
  <c r="AV171" i="8" s="1"/>
  <c r="AX171" i="8" a="1"/>
  <c r="AX171" i="8" s="1"/>
  <c r="AZ171" i="8" a="1"/>
  <c r="AZ171" i="8" s="1"/>
  <c r="BB171" i="8" a="1"/>
  <c r="BB171" i="8" s="1"/>
  <c r="BD171" i="8" a="1"/>
  <c r="BD171" i="8" s="1"/>
  <c r="BF171" i="8" a="1"/>
  <c r="BF171" i="8" s="1"/>
  <c r="BH171" i="8" a="1"/>
  <c r="BH171" i="8" s="1"/>
  <c r="BJ171" i="8" a="1"/>
  <c r="BJ171" i="8" s="1"/>
  <c r="BL171" i="8" a="1"/>
  <c r="BL171" i="8" s="1"/>
  <c r="BN171" i="8" a="1"/>
  <c r="BN171" i="8" s="1"/>
  <c r="BP171" i="8" a="1"/>
  <c r="BP171" i="8" s="1"/>
  <c r="BR171" i="8" a="1"/>
  <c r="BR171" i="8" s="1"/>
  <c r="BT171" i="8" a="1"/>
  <c r="BT171" i="8" s="1"/>
  <c r="BV171" i="8" a="1"/>
  <c r="BV171" i="8" s="1"/>
  <c r="BX171" i="8" a="1"/>
  <c r="BX171" i="8" s="1"/>
  <c r="BZ171" i="8" a="1"/>
  <c r="BZ171" i="8" s="1"/>
  <c r="CB171" i="8" a="1"/>
  <c r="CB171" i="8" s="1"/>
  <c r="CD171" i="8" a="1"/>
  <c r="CD171" i="8" s="1"/>
  <c r="CF171" i="8" a="1"/>
  <c r="CF171" i="8" s="1"/>
  <c r="CH171" i="8" a="1"/>
  <c r="CH171" i="8" s="1"/>
  <c r="AL172" i="8" a="1"/>
  <c r="AL172" i="8" s="1"/>
  <c r="AN172" i="8" a="1"/>
  <c r="AN172" i="8" s="1"/>
  <c r="AP172" i="8" a="1"/>
  <c r="AP172" i="8" s="1"/>
  <c r="AR172" i="8" a="1"/>
  <c r="AR172" i="8" s="1"/>
  <c r="AT172" i="8" a="1"/>
  <c r="AT172" i="8" s="1"/>
  <c r="AV172" i="8" a="1"/>
  <c r="AV172" i="8" s="1"/>
  <c r="AX172" i="8" a="1"/>
  <c r="AX172" i="8" s="1"/>
  <c r="AZ172" i="8" a="1"/>
  <c r="AZ172" i="8" s="1"/>
  <c r="BB172" i="8" a="1"/>
  <c r="BB172" i="8" s="1"/>
  <c r="BD172" i="8" a="1"/>
  <c r="BD172" i="8" s="1"/>
  <c r="BF172" i="8" a="1"/>
  <c r="BF172" i="8" s="1"/>
  <c r="BH172" i="8" a="1"/>
  <c r="BH172" i="8" s="1"/>
  <c r="BJ172" i="8" a="1"/>
  <c r="BJ172" i="8" s="1"/>
  <c r="BL172" i="8" a="1"/>
  <c r="BL172" i="8" s="1"/>
  <c r="BN172" i="8" a="1"/>
  <c r="BN172" i="8" s="1"/>
  <c r="BP172" i="8" a="1"/>
  <c r="BP172" i="8" s="1"/>
  <c r="BR172" i="8" a="1"/>
  <c r="BR172" i="8" s="1"/>
  <c r="BT172" i="8" a="1"/>
  <c r="BT172" i="8" s="1"/>
  <c r="BV172" i="8" a="1"/>
  <c r="BV172" i="8" s="1"/>
  <c r="BX172" i="8" a="1"/>
  <c r="BX172" i="8" s="1"/>
  <c r="BZ172" i="8" a="1"/>
  <c r="BZ172" i="8" s="1"/>
  <c r="CB172" i="8" a="1"/>
  <c r="CB172" i="8" s="1"/>
  <c r="CD172" i="8" a="1"/>
  <c r="CD172" i="8" s="1"/>
  <c r="CF172" i="8" a="1"/>
  <c r="CF172" i="8" s="1"/>
  <c r="CH172" i="8" a="1"/>
  <c r="CH172" i="8" s="1"/>
  <c r="AL173" i="8" a="1"/>
  <c r="AL173" i="8" s="1"/>
  <c r="AN173" i="8" a="1"/>
  <c r="AN173" i="8" s="1"/>
  <c r="AP173" i="8" a="1"/>
  <c r="AP173" i="8" s="1"/>
  <c r="AR173" i="8" a="1"/>
  <c r="AR173" i="8" s="1"/>
  <c r="AT173" i="8" a="1"/>
  <c r="AT173" i="8" s="1"/>
  <c r="AV173" i="8" a="1"/>
  <c r="AV173" i="8" s="1"/>
  <c r="AX173" i="8" a="1"/>
  <c r="AX173" i="8" s="1"/>
  <c r="AZ173" i="8" a="1"/>
  <c r="AZ173" i="8" s="1"/>
  <c r="BB173" i="8" a="1"/>
  <c r="BB173" i="8" s="1"/>
  <c r="BD173" i="8" a="1"/>
  <c r="BD173" i="8" s="1"/>
  <c r="BF173" i="8" a="1"/>
  <c r="BF173" i="8" s="1"/>
  <c r="BH173" i="8" a="1"/>
  <c r="BH173" i="8" s="1"/>
  <c r="BJ173" i="8" a="1"/>
  <c r="BJ173" i="8" s="1"/>
  <c r="BL173" i="8" a="1"/>
  <c r="BL173" i="8" s="1"/>
  <c r="BN173" i="8" a="1"/>
  <c r="BN173" i="8" s="1"/>
  <c r="BP173" i="8" a="1"/>
  <c r="BP173" i="8" s="1"/>
  <c r="BR173" i="8" a="1"/>
  <c r="BR173" i="8" s="1"/>
  <c r="BT173" i="8" a="1"/>
  <c r="BT173" i="8" s="1"/>
  <c r="BV173" i="8" a="1"/>
  <c r="BV173" i="8" s="1"/>
  <c r="BX173" i="8" a="1"/>
  <c r="BX173" i="8" s="1"/>
  <c r="BZ173" i="8" a="1"/>
  <c r="BZ173" i="8" s="1"/>
  <c r="CB173" i="8" a="1"/>
  <c r="CB173" i="8" s="1"/>
  <c r="CD173" i="8" a="1"/>
  <c r="CD173" i="8" s="1"/>
  <c r="CF173" i="8" a="1"/>
  <c r="CF173" i="8" s="1"/>
  <c r="CH173" i="8" a="1"/>
  <c r="CH173" i="8" s="1"/>
  <c r="AL174" i="8" a="1"/>
  <c r="AL174" i="8" s="1"/>
  <c r="AN174" i="8" a="1"/>
  <c r="AN174" i="8" s="1"/>
  <c r="AP174" i="8" a="1"/>
  <c r="AP174" i="8" s="1"/>
  <c r="AR174" i="8" a="1"/>
  <c r="AR174" i="8" s="1"/>
  <c r="AT174" i="8" a="1"/>
  <c r="AT174" i="8" s="1"/>
  <c r="AV174" i="8" a="1"/>
  <c r="AV174" i="8" s="1"/>
  <c r="AX174" i="8" a="1"/>
  <c r="AX174" i="8" s="1"/>
  <c r="AZ174" i="8" a="1"/>
  <c r="AZ174" i="8" s="1"/>
  <c r="BB174" i="8" a="1"/>
  <c r="BB174" i="8" s="1"/>
  <c r="BD174" i="8" a="1"/>
  <c r="BD174" i="8" s="1"/>
  <c r="BF174" i="8" a="1"/>
  <c r="BF174" i="8" s="1"/>
  <c r="BH174" i="8" a="1"/>
  <c r="BH174" i="8" s="1"/>
  <c r="BJ174" i="8" a="1"/>
  <c r="BJ174" i="8" s="1"/>
  <c r="BL174" i="8" a="1"/>
  <c r="BL174" i="8" s="1"/>
  <c r="BN174" i="8" a="1"/>
  <c r="BN174" i="8" s="1"/>
  <c r="BP174" i="8" a="1"/>
  <c r="BP174" i="8" s="1"/>
  <c r="BR174" i="8" a="1"/>
  <c r="BR174" i="8" s="1"/>
  <c r="BT174" i="8" a="1"/>
  <c r="BT174" i="8" s="1"/>
  <c r="BV174" i="8" a="1"/>
  <c r="BV174" i="8" s="1"/>
  <c r="BX174" i="8" a="1"/>
  <c r="BX174" i="8" s="1"/>
  <c r="BZ174" i="8" a="1"/>
  <c r="BZ174" i="8" s="1"/>
  <c r="CB174" i="8" a="1"/>
  <c r="CB174" i="8" s="1"/>
  <c r="CD174" i="8" a="1"/>
  <c r="CD174" i="8" s="1"/>
  <c r="CF174" i="8" a="1"/>
  <c r="CF174" i="8" s="1"/>
  <c r="CH174" i="8" a="1"/>
  <c r="CH174" i="8" s="1"/>
  <c r="AL175" i="8" a="1"/>
  <c r="AL175" i="8" s="1"/>
  <c r="AN175" i="8" a="1"/>
  <c r="AN175" i="8" s="1"/>
  <c r="AP175" i="8" a="1"/>
  <c r="AP175" i="8" s="1"/>
  <c r="AR175" i="8" a="1"/>
  <c r="AR175" i="8" s="1"/>
  <c r="AT175" i="8" a="1"/>
  <c r="AT175" i="8" s="1"/>
  <c r="AV175" i="8" a="1"/>
  <c r="AV175" i="8" s="1"/>
  <c r="AX175" i="8" a="1"/>
  <c r="AX175" i="8" s="1"/>
  <c r="AZ175" i="8" a="1"/>
  <c r="AZ175" i="8" s="1"/>
  <c r="BB175" i="8" a="1"/>
  <c r="BB175" i="8" s="1"/>
  <c r="BD175" i="8" a="1"/>
  <c r="BD175" i="8" s="1"/>
  <c r="BF175" i="8" a="1"/>
  <c r="BF175" i="8" s="1"/>
  <c r="BH175" i="8" a="1"/>
  <c r="BH175" i="8" s="1"/>
  <c r="BJ175" i="8" a="1"/>
  <c r="BJ175" i="8" s="1"/>
  <c r="BL175" i="8" a="1"/>
  <c r="BL175" i="8" s="1"/>
  <c r="BN175" i="8" a="1"/>
  <c r="BN175" i="8" s="1"/>
  <c r="BP175" i="8" a="1"/>
  <c r="BP175" i="8" s="1"/>
  <c r="BR175" i="8" a="1"/>
  <c r="BR175" i="8" s="1"/>
  <c r="BT175" i="8" a="1"/>
  <c r="BT175" i="8" s="1"/>
  <c r="BV175" i="8" a="1"/>
  <c r="BV175" i="8" s="1"/>
  <c r="BX175" i="8" a="1"/>
  <c r="BX175" i="8" s="1"/>
  <c r="BZ175" i="8" a="1"/>
  <c r="BZ175" i="8" s="1"/>
  <c r="CB175" i="8" a="1"/>
  <c r="CB175" i="8" s="1"/>
  <c r="CD175" i="8" a="1"/>
  <c r="CD175" i="8" s="1"/>
  <c r="CF175" i="8" a="1"/>
  <c r="CF175" i="8" s="1"/>
  <c r="CH175" i="8" a="1"/>
  <c r="CH175" i="8" s="1"/>
  <c r="AL176" i="8" a="1"/>
  <c r="AL176" i="8" s="1"/>
  <c r="AN176" i="8" a="1"/>
  <c r="AN176" i="8" s="1"/>
  <c r="AP176" i="8" a="1"/>
  <c r="AP176" i="8" s="1"/>
  <c r="AR176" i="8" a="1"/>
  <c r="AR176" i="8" s="1"/>
  <c r="AT176" i="8" a="1"/>
  <c r="AT176" i="8" s="1"/>
  <c r="AV176" i="8" a="1"/>
  <c r="AV176" i="8" s="1"/>
  <c r="AX176" i="8" a="1"/>
  <c r="AX176" i="8" s="1"/>
  <c r="AZ176" i="8" a="1"/>
  <c r="AZ176" i="8" s="1"/>
  <c r="BB176" i="8" a="1"/>
  <c r="BB176" i="8" s="1"/>
  <c r="BD176" i="8" a="1"/>
  <c r="BD176" i="8" s="1"/>
  <c r="BF176" i="8" a="1"/>
  <c r="BF176" i="8" s="1"/>
  <c r="BH176" i="8" a="1"/>
  <c r="BH176" i="8" s="1"/>
  <c r="BJ176" i="8" a="1"/>
  <c r="BJ176" i="8" s="1"/>
  <c r="BL176" i="8" a="1"/>
  <c r="BL176" i="8" s="1"/>
  <c r="BN176" i="8" a="1"/>
  <c r="BN176" i="8" s="1"/>
  <c r="BP176" i="8" a="1"/>
  <c r="BP176" i="8" s="1"/>
  <c r="BR176" i="8" a="1"/>
  <c r="BR176" i="8" s="1"/>
  <c r="BT176" i="8" a="1"/>
  <c r="BT176" i="8" s="1"/>
  <c r="BV176" i="8" a="1"/>
  <c r="BV176" i="8" s="1"/>
  <c r="BX176" i="8" a="1"/>
  <c r="BX176" i="8" s="1"/>
  <c r="BZ176" i="8" a="1"/>
  <c r="BZ176" i="8" s="1"/>
  <c r="CB176" i="8" a="1"/>
  <c r="CB176" i="8" s="1"/>
  <c r="CD176" i="8" a="1"/>
  <c r="CD176" i="8" s="1"/>
  <c r="CF176" i="8" a="1"/>
  <c r="CF176" i="8" s="1"/>
  <c r="CH176" i="8" a="1"/>
  <c r="CH176" i="8" s="1"/>
  <c r="AL177" i="8" a="1"/>
  <c r="AL177" i="8" s="1"/>
  <c r="AN177" i="8" a="1"/>
  <c r="AN177" i="8" s="1"/>
  <c r="AP177" i="8" a="1"/>
  <c r="AP177" i="8" s="1"/>
  <c r="AR177" i="8" a="1"/>
  <c r="AR177" i="8" s="1"/>
  <c r="AT177" i="8" a="1"/>
  <c r="AT177" i="8" s="1"/>
  <c r="AV177" i="8" a="1"/>
  <c r="AV177" i="8" s="1"/>
  <c r="AX177" i="8" a="1"/>
  <c r="AX177" i="8" s="1"/>
  <c r="AZ177" i="8" a="1"/>
  <c r="AZ177" i="8" s="1"/>
  <c r="BB177" i="8" a="1"/>
  <c r="BB177" i="8" s="1"/>
  <c r="BD177" i="8" a="1"/>
  <c r="BD177" i="8" s="1"/>
  <c r="BF177" i="8" a="1"/>
  <c r="BF177" i="8" s="1"/>
  <c r="BH177" i="8" a="1"/>
  <c r="BH177" i="8" s="1"/>
  <c r="BJ177" i="8" a="1"/>
  <c r="BJ177" i="8" s="1"/>
  <c r="BL177" i="8" a="1"/>
  <c r="BL177" i="8" s="1"/>
  <c r="BN177" i="8" a="1"/>
  <c r="BN177" i="8" s="1"/>
  <c r="BP177" i="8" a="1"/>
  <c r="BP177" i="8" s="1"/>
  <c r="BR177" i="8" a="1"/>
  <c r="BR177" i="8" s="1"/>
  <c r="BT177" i="8" a="1"/>
  <c r="BT177" i="8" s="1"/>
  <c r="BV177" i="8" a="1"/>
  <c r="BV177" i="8" s="1"/>
  <c r="BX177" i="8" a="1"/>
  <c r="BX177" i="8" s="1"/>
  <c r="BZ177" i="8" a="1"/>
  <c r="BZ177" i="8" s="1"/>
  <c r="CB177" i="8" a="1"/>
  <c r="CB177" i="8" s="1"/>
  <c r="CD177" i="8" a="1"/>
  <c r="CD177" i="8" s="1"/>
  <c r="CF177" i="8" a="1"/>
  <c r="CF177" i="8" s="1"/>
  <c r="CH177" i="8" a="1"/>
  <c r="CH177" i="8" s="1"/>
  <c r="AL178" i="8" a="1"/>
  <c r="AL178" i="8" s="1"/>
  <c r="AN178" i="8" a="1"/>
  <c r="AN178" i="8" s="1"/>
  <c r="AP178" i="8" a="1"/>
  <c r="AP178" i="8" s="1"/>
  <c r="AR178" i="8" a="1"/>
  <c r="AR178" i="8" s="1"/>
  <c r="AT178" i="8" a="1"/>
  <c r="AT178" i="8" s="1"/>
  <c r="AV178" i="8" a="1"/>
  <c r="AV178" i="8" s="1"/>
  <c r="AX178" i="8" a="1"/>
  <c r="AX178" i="8" s="1"/>
  <c r="AZ178" i="8" a="1"/>
  <c r="AZ178" i="8" s="1"/>
  <c r="BB178" i="8" a="1"/>
  <c r="BB178" i="8" s="1"/>
  <c r="BD178" i="8" a="1"/>
  <c r="BD178" i="8" s="1"/>
  <c r="BF178" i="8" a="1"/>
  <c r="BF178" i="8" s="1"/>
  <c r="BH178" i="8" a="1"/>
  <c r="BH178" i="8" s="1"/>
  <c r="BJ178" i="8" a="1"/>
  <c r="BJ178" i="8" s="1"/>
  <c r="BL178" i="8" a="1"/>
  <c r="BL178" i="8" s="1"/>
  <c r="BN178" i="8" a="1"/>
  <c r="BN178" i="8" s="1"/>
  <c r="BP178" i="8" a="1"/>
  <c r="BP178" i="8" s="1"/>
  <c r="BR178" i="8" a="1"/>
  <c r="BR178" i="8" s="1"/>
  <c r="BT178" i="8" a="1"/>
  <c r="BT178" i="8" s="1"/>
  <c r="BV178" i="8" a="1"/>
  <c r="BV178" i="8" s="1"/>
  <c r="BX178" i="8" a="1"/>
  <c r="BX178" i="8" s="1"/>
  <c r="BZ178" i="8" a="1"/>
  <c r="BZ178" i="8" s="1"/>
  <c r="CB178" i="8" a="1"/>
  <c r="CB178" i="8" s="1"/>
  <c r="CD178" i="8" a="1"/>
  <c r="CD178" i="8" s="1"/>
  <c r="CF178" i="8" a="1"/>
  <c r="CF178" i="8" s="1"/>
  <c r="CH178" i="8" a="1"/>
  <c r="CH178" i="8" s="1"/>
  <c r="AL179" i="8" a="1"/>
  <c r="AL179" i="8" s="1"/>
  <c r="AN179" i="8" a="1"/>
  <c r="AN179" i="8" s="1"/>
  <c r="AP179" i="8" a="1"/>
  <c r="AP179" i="8" s="1"/>
  <c r="AR179" i="8" a="1"/>
  <c r="AR179" i="8" s="1"/>
  <c r="AT179" i="8" a="1"/>
  <c r="AT179" i="8" s="1"/>
  <c r="AV179" i="8" a="1"/>
  <c r="AV179" i="8" s="1"/>
  <c r="AX179" i="8" a="1"/>
  <c r="AX179" i="8" s="1"/>
  <c r="AZ179" i="8" a="1"/>
  <c r="AZ179" i="8" s="1"/>
  <c r="BB179" i="8" a="1"/>
  <c r="BB179" i="8" s="1"/>
  <c r="BD179" i="8" a="1"/>
  <c r="BD179" i="8" s="1"/>
  <c r="BF179" i="8" a="1"/>
  <c r="BF179" i="8" s="1"/>
  <c r="BH179" i="8" a="1"/>
  <c r="BH179" i="8" s="1"/>
  <c r="BJ179" i="8" a="1"/>
  <c r="BJ179" i="8" s="1"/>
  <c r="BL179" i="8" a="1"/>
  <c r="BL179" i="8" s="1"/>
  <c r="BN179" i="8" a="1"/>
  <c r="BN179" i="8" s="1"/>
  <c r="BP179" i="8" a="1"/>
  <c r="BP179" i="8" s="1"/>
  <c r="BR179" i="8" a="1"/>
  <c r="BR179" i="8" s="1"/>
  <c r="BT179" i="8" a="1"/>
  <c r="BT179" i="8" s="1"/>
  <c r="BV179" i="8" a="1"/>
  <c r="BV179" i="8" s="1"/>
  <c r="BX179" i="8" a="1"/>
  <c r="BX179" i="8" s="1"/>
  <c r="BZ179" i="8" a="1"/>
  <c r="BZ179" i="8" s="1"/>
  <c r="CB179" i="8" a="1"/>
  <c r="CB179" i="8" s="1"/>
  <c r="CD179" i="8" a="1"/>
  <c r="CD179" i="8" s="1"/>
  <c r="CF179" i="8" a="1"/>
  <c r="CF179" i="8" s="1"/>
  <c r="CH179" i="8" a="1"/>
  <c r="CH179" i="8" s="1"/>
  <c r="AL180" i="8" a="1"/>
  <c r="AL180" i="8" s="1"/>
  <c r="AN180" i="8" a="1"/>
  <c r="AN180" i="8" s="1"/>
  <c r="AP180" i="8" a="1"/>
  <c r="AP180" i="8" s="1"/>
  <c r="AR180" i="8" a="1"/>
  <c r="AR180" i="8" s="1"/>
  <c r="AT180" i="8" a="1"/>
  <c r="AT180" i="8" s="1"/>
  <c r="AV180" i="8" a="1"/>
  <c r="AV180" i="8" s="1"/>
  <c r="AX180" i="8" a="1"/>
  <c r="AX180" i="8" s="1"/>
  <c r="AZ180" i="8" a="1"/>
  <c r="AZ180" i="8" s="1"/>
  <c r="BB180" i="8" a="1"/>
  <c r="BB180" i="8" s="1"/>
  <c r="BD180" i="8" a="1"/>
  <c r="BD180" i="8" s="1"/>
  <c r="BF180" i="8" a="1"/>
  <c r="BF180" i="8" s="1"/>
  <c r="BH180" i="8" a="1"/>
  <c r="BH180" i="8" s="1"/>
  <c r="BJ180" i="8" a="1"/>
  <c r="BJ180" i="8" s="1"/>
  <c r="BL180" i="8" a="1"/>
  <c r="BL180" i="8" s="1"/>
  <c r="BN180" i="8" a="1"/>
  <c r="BN180" i="8" s="1"/>
  <c r="BP180" i="8" a="1"/>
  <c r="BP180" i="8" s="1"/>
  <c r="BR180" i="8" a="1"/>
  <c r="BR180" i="8" s="1"/>
  <c r="BT180" i="8" a="1"/>
  <c r="BT180" i="8" s="1"/>
  <c r="BV180" i="8" a="1"/>
  <c r="BV180" i="8" s="1"/>
  <c r="BX180" i="8" a="1"/>
  <c r="BX180" i="8" s="1"/>
  <c r="BZ180" i="8" a="1"/>
  <c r="BZ180" i="8" s="1"/>
  <c r="CB180" i="8" a="1"/>
  <c r="CB180" i="8" s="1"/>
  <c r="CD180" i="8" a="1"/>
  <c r="CD180" i="8" s="1"/>
  <c r="CF180" i="8" a="1"/>
  <c r="CF180" i="8" s="1"/>
  <c r="CH180" i="8" a="1"/>
  <c r="CH180" i="8" s="1"/>
  <c r="AL181" i="8" a="1"/>
  <c r="AL181" i="8" s="1"/>
  <c r="AN181" i="8" a="1"/>
  <c r="AN181" i="8" s="1"/>
  <c r="AP181" i="8" a="1"/>
  <c r="AP181" i="8" s="1"/>
  <c r="AR181" i="8" a="1"/>
  <c r="AR181" i="8" s="1"/>
  <c r="AT181" i="8" a="1"/>
  <c r="AT181" i="8" s="1"/>
  <c r="AV181" i="8" a="1"/>
  <c r="AV181" i="8" s="1"/>
  <c r="AX181" i="8" a="1"/>
  <c r="AX181" i="8" s="1"/>
  <c r="AZ181" i="8" a="1"/>
  <c r="AZ181" i="8" s="1"/>
  <c r="BB181" i="8" a="1"/>
  <c r="BB181" i="8" s="1"/>
  <c r="BD181" i="8" a="1"/>
  <c r="BD181" i="8" s="1"/>
  <c r="BF181" i="8" a="1"/>
  <c r="BF181" i="8" s="1"/>
  <c r="BH181" i="8" a="1"/>
  <c r="BH181" i="8" s="1"/>
  <c r="BJ181" i="8" a="1"/>
  <c r="BJ181" i="8" s="1"/>
  <c r="BL181" i="8" a="1"/>
  <c r="BL181" i="8" s="1"/>
  <c r="BN181" i="8" a="1"/>
  <c r="BN181" i="8" s="1"/>
  <c r="BP181" i="8" a="1"/>
  <c r="BP181" i="8" s="1"/>
  <c r="BR181" i="8" a="1"/>
  <c r="BR181" i="8" s="1"/>
  <c r="BT181" i="8" a="1"/>
  <c r="BT181" i="8" s="1"/>
  <c r="BV181" i="8" a="1"/>
  <c r="BV181" i="8" s="1"/>
  <c r="BX181" i="8" a="1"/>
  <c r="BX181" i="8" s="1"/>
  <c r="BZ181" i="8" a="1"/>
  <c r="BZ181" i="8" s="1"/>
  <c r="CB181" i="8" a="1"/>
  <c r="CB181" i="8" s="1"/>
  <c r="CD181" i="8" a="1"/>
  <c r="CD181" i="8" s="1"/>
  <c r="CF181" i="8" a="1"/>
  <c r="CF181" i="8" s="1"/>
  <c r="CH181" i="8" a="1"/>
  <c r="CH181" i="8" s="1"/>
  <c r="AL182" i="8" a="1"/>
  <c r="AL182" i="8" s="1"/>
  <c r="AN182" i="8" a="1"/>
  <c r="AN182" i="8" s="1"/>
  <c r="AP182" i="8" a="1"/>
  <c r="AP182" i="8" s="1"/>
  <c r="AR182" i="8" a="1"/>
  <c r="AR182" i="8" s="1"/>
  <c r="AT182" i="8" a="1"/>
  <c r="AT182" i="8" s="1"/>
  <c r="AV182" i="8" a="1"/>
  <c r="AV182" i="8" s="1"/>
  <c r="AX182" i="8" a="1"/>
  <c r="AX182" i="8" s="1"/>
  <c r="AZ182" i="8" a="1"/>
  <c r="AZ182" i="8" s="1"/>
  <c r="BB182" i="8" a="1"/>
  <c r="BB182" i="8" s="1"/>
  <c r="BD182" i="8" a="1"/>
  <c r="BD182" i="8" s="1"/>
  <c r="BF182" i="8" a="1"/>
  <c r="BF182" i="8" s="1"/>
  <c r="BH182" i="8" a="1"/>
  <c r="BH182" i="8" s="1"/>
  <c r="BJ182" i="8" a="1"/>
  <c r="BJ182" i="8" s="1"/>
  <c r="BL182" i="8" a="1"/>
  <c r="BL182" i="8" s="1"/>
  <c r="BN182" i="8" a="1"/>
  <c r="BN182" i="8" s="1"/>
  <c r="BP182" i="8" a="1"/>
  <c r="BP182" i="8" s="1"/>
  <c r="BR182" i="8" a="1"/>
  <c r="BR182" i="8" s="1"/>
  <c r="BT182" i="8" a="1"/>
  <c r="BT182" i="8" s="1"/>
  <c r="BV182" i="8" a="1"/>
  <c r="BV182" i="8" s="1"/>
  <c r="BX182" i="8" a="1"/>
  <c r="BX182" i="8" s="1"/>
  <c r="BZ182" i="8" a="1"/>
  <c r="BZ182" i="8" s="1"/>
  <c r="CB182" i="8" a="1"/>
  <c r="CB182" i="8" s="1"/>
  <c r="CD182" i="8" a="1"/>
  <c r="CD182" i="8" s="1"/>
  <c r="CF182" i="8" a="1"/>
  <c r="CF182" i="8" s="1"/>
  <c r="CH182" i="8" a="1"/>
  <c r="CH182" i="8" s="1"/>
  <c r="AL183" i="8" a="1"/>
  <c r="AL183" i="8" s="1"/>
  <c r="AN183" i="8" a="1"/>
  <c r="AN183" i="8" s="1"/>
  <c r="AP183" i="8" a="1"/>
  <c r="AP183" i="8" s="1"/>
  <c r="AR183" i="8" a="1"/>
  <c r="AR183" i="8" s="1"/>
  <c r="AT183" i="8" a="1"/>
  <c r="AT183" i="8" s="1"/>
  <c r="AV183" i="8" a="1"/>
  <c r="AV183" i="8" s="1"/>
  <c r="AX183" i="8" a="1"/>
  <c r="AX183" i="8" s="1"/>
  <c r="AZ183" i="8" a="1"/>
  <c r="AZ183" i="8" s="1"/>
  <c r="BB183" i="8" a="1"/>
  <c r="BB183" i="8" s="1"/>
  <c r="BD183" i="8" a="1"/>
  <c r="BD183" i="8" s="1"/>
  <c r="BF183" i="8" a="1"/>
  <c r="BF183" i="8" s="1"/>
  <c r="BH183" i="8" a="1"/>
  <c r="BH183" i="8" s="1"/>
  <c r="BJ183" i="8" a="1"/>
  <c r="BJ183" i="8" s="1"/>
  <c r="BL183" i="8" a="1"/>
  <c r="BL183" i="8" s="1"/>
  <c r="BN183" i="8" a="1"/>
  <c r="BN183" i="8" s="1"/>
  <c r="BP183" i="8" a="1"/>
  <c r="BP183" i="8" s="1"/>
  <c r="BR183" i="8" a="1"/>
  <c r="BR183" i="8" s="1"/>
  <c r="BT183" i="8" a="1"/>
  <c r="BT183" i="8" s="1"/>
  <c r="BV183" i="8" a="1"/>
  <c r="BV183" i="8" s="1"/>
  <c r="BX183" i="8" a="1"/>
  <c r="BX183" i="8" s="1"/>
  <c r="BZ183" i="8" a="1"/>
  <c r="BZ183" i="8" s="1"/>
  <c r="CB183" i="8" a="1"/>
  <c r="CB183" i="8" s="1"/>
  <c r="CD183" i="8" a="1"/>
  <c r="CD183" i="8" s="1"/>
  <c r="CF183" i="8" a="1"/>
  <c r="CF183" i="8" s="1"/>
  <c r="CH183" i="8" a="1"/>
  <c r="CH183" i="8" s="1"/>
  <c r="AL184" i="8" a="1"/>
  <c r="AL184" i="8" s="1"/>
  <c r="AN184" i="8" a="1"/>
  <c r="AN184" i="8" s="1"/>
  <c r="AP184" i="8" a="1"/>
  <c r="AP184" i="8" s="1"/>
  <c r="AR184" i="8" a="1"/>
  <c r="AR184" i="8" s="1"/>
  <c r="AT184" i="8" a="1"/>
  <c r="AT184" i="8" s="1"/>
  <c r="AV184" i="8" a="1"/>
  <c r="AV184" i="8" s="1"/>
  <c r="AX184" i="8" a="1"/>
  <c r="AX184" i="8" s="1"/>
  <c r="AZ184" i="8" a="1"/>
  <c r="AZ184" i="8" s="1"/>
  <c r="BB184" i="8" a="1"/>
  <c r="BB184" i="8" s="1"/>
  <c r="BD184" i="8" a="1"/>
  <c r="BD184" i="8" s="1"/>
  <c r="BF184" i="8" a="1"/>
  <c r="BF184" i="8" s="1"/>
  <c r="BH184" i="8" a="1"/>
  <c r="BH184" i="8" s="1"/>
  <c r="BJ184" i="8" a="1"/>
  <c r="BJ184" i="8" s="1"/>
  <c r="BL184" i="8" a="1"/>
  <c r="BL184" i="8" s="1"/>
  <c r="BN184" i="8" a="1"/>
  <c r="BN184" i="8" s="1"/>
  <c r="BP184" i="8" a="1"/>
  <c r="BP184" i="8" s="1"/>
  <c r="BR184" i="8" a="1"/>
  <c r="BR184" i="8" s="1"/>
  <c r="BT184" i="8" a="1"/>
  <c r="BT184" i="8" s="1"/>
  <c r="BV184" i="8" a="1"/>
  <c r="BV184" i="8" s="1"/>
  <c r="BX184" i="8" a="1"/>
  <c r="BX184" i="8" s="1"/>
  <c r="BZ184" i="8" a="1"/>
  <c r="BZ184" i="8" s="1"/>
  <c r="CB184" i="8" a="1"/>
  <c r="CB184" i="8" s="1"/>
  <c r="CD184" i="8" a="1"/>
  <c r="CD184" i="8" s="1"/>
  <c r="CF184" i="8" a="1"/>
  <c r="CF184" i="8" s="1"/>
  <c r="CH184" i="8" a="1"/>
  <c r="CH184" i="8" s="1"/>
  <c r="AL185" i="8" a="1"/>
  <c r="AL185" i="8" s="1"/>
  <c r="AN185" i="8" a="1"/>
  <c r="AN185" i="8" s="1"/>
  <c r="AP185" i="8" a="1"/>
  <c r="AP185" i="8" s="1"/>
  <c r="AR185" i="8" a="1"/>
  <c r="AR185" i="8" s="1"/>
  <c r="AT185" i="8" a="1"/>
  <c r="AT185" i="8" s="1"/>
  <c r="AV185" i="8" a="1"/>
  <c r="AV185" i="8" s="1"/>
  <c r="AX185" i="8" a="1"/>
  <c r="AX185" i="8" s="1"/>
  <c r="AZ185" i="8" a="1"/>
  <c r="AZ185" i="8" s="1"/>
  <c r="BB185" i="8" a="1"/>
  <c r="BB185" i="8" s="1"/>
  <c r="BD185" i="8" a="1"/>
  <c r="BD185" i="8" s="1"/>
  <c r="BF185" i="8" a="1"/>
  <c r="BF185" i="8" s="1"/>
  <c r="BH185" i="8" a="1"/>
  <c r="BH185" i="8" s="1"/>
  <c r="BJ185" i="8" a="1"/>
  <c r="BJ185" i="8" s="1"/>
  <c r="BL185" i="8" a="1"/>
  <c r="BL185" i="8" s="1"/>
  <c r="BN185" i="8" a="1"/>
  <c r="BN185" i="8" s="1"/>
  <c r="BP185" i="8" a="1"/>
  <c r="BP185" i="8" s="1"/>
  <c r="BR185" i="8" a="1"/>
  <c r="BR185" i="8" s="1"/>
  <c r="BT185" i="8" a="1"/>
  <c r="BT185" i="8" s="1"/>
  <c r="BV185" i="8" a="1"/>
  <c r="BV185" i="8" s="1"/>
  <c r="BX185" i="8" a="1"/>
  <c r="BX185" i="8" s="1"/>
  <c r="BZ185" i="8" a="1"/>
  <c r="BZ185" i="8" s="1"/>
  <c r="CB185" i="8" a="1"/>
  <c r="CB185" i="8" s="1"/>
  <c r="CD185" i="8" a="1"/>
  <c r="CD185" i="8" s="1"/>
  <c r="CF185" i="8" a="1"/>
  <c r="CF185" i="8" s="1"/>
  <c r="CH185" i="8" a="1"/>
  <c r="CH185" i="8" s="1"/>
  <c r="AL186" i="8" a="1"/>
  <c r="AL186" i="8" s="1"/>
  <c r="AN186" i="8" a="1"/>
  <c r="AN186" i="8" s="1"/>
  <c r="AP186" i="8" a="1"/>
  <c r="AP186" i="8" s="1"/>
  <c r="AR186" i="8" a="1"/>
  <c r="AR186" i="8" s="1"/>
  <c r="AT186" i="8" a="1"/>
  <c r="AT186" i="8" s="1"/>
  <c r="AV186" i="8" a="1"/>
  <c r="AV186" i="8" s="1"/>
  <c r="AX186" i="8" a="1"/>
  <c r="AX186" i="8" s="1"/>
  <c r="AZ186" i="8" a="1"/>
  <c r="AZ186" i="8" s="1"/>
  <c r="BB186" i="8" a="1"/>
  <c r="BB186" i="8" s="1"/>
  <c r="BD186" i="8" a="1"/>
  <c r="BD186" i="8" s="1"/>
  <c r="BF186" i="8" a="1"/>
  <c r="BF186" i="8" s="1"/>
  <c r="BH186" i="8" a="1"/>
  <c r="BH186" i="8" s="1"/>
  <c r="BJ186" i="8" a="1"/>
  <c r="BJ186" i="8" s="1"/>
  <c r="BL186" i="8" a="1"/>
  <c r="BL186" i="8" s="1"/>
  <c r="BN186" i="8" a="1"/>
  <c r="BN186" i="8" s="1"/>
  <c r="BP186" i="8" a="1"/>
  <c r="BP186" i="8" s="1"/>
  <c r="BR186" i="8" a="1"/>
  <c r="BR186" i="8" s="1"/>
  <c r="BT186" i="8" a="1"/>
  <c r="BT186" i="8" s="1"/>
  <c r="BV186" i="8" a="1"/>
  <c r="BV186" i="8" s="1"/>
  <c r="BX186" i="8" a="1"/>
  <c r="BX186" i="8" s="1"/>
  <c r="BZ186" i="8" a="1"/>
  <c r="BZ186" i="8" s="1"/>
  <c r="CB186" i="8" a="1"/>
  <c r="CB186" i="8" s="1"/>
  <c r="CD186" i="8" a="1"/>
  <c r="CD186" i="8" s="1"/>
  <c r="CF186" i="8" a="1"/>
  <c r="CF186" i="8" s="1"/>
  <c r="CH186" i="8" a="1"/>
  <c r="CH186" i="8" s="1"/>
  <c r="AL187" i="8" a="1"/>
  <c r="AL187" i="8" s="1"/>
  <c r="AN187" i="8" a="1"/>
  <c r="AN187" i="8" s="1"/>
  <c r="AP187" i="8" a="1"/>
  <c r="AP187" i="8" s="1"/>
  <c r="AR187" i="8" a="1"/>
  <c r="AR187" i="8" s="1"/>
  <c r="AT187" i="8" a="1"/>
  <c r="AT187" i="8" s="1"/>
  <c r="AV187" i="8" a="1"/>
  <c r="AV187" i="8" s="1"/>
  <c r="AX187" i="8" a="1"/>
  <c r="AX187" i="8" s="1"/>
  <c r="AZ187" i="8" a="1"/>
  <c r="AZ187" i="8" s="1"/>
  <c r="BB187" i="8" a="1"/>
  <c r="BB187" i="8" s="1"/>
  <c r="BD187" i="8" a="1"/>
  <c r="BD187" i="8" s="1"/>
  <c r="BF187" i="8" a="1"/>
  <c r="BF187" i="8" s="1"/>
  <c r="BH187" i="8" a="1"/>
  <c r="BH187" i="8" s="1"/>
  <c r="BJ187" i="8" a="1"/>
  <c r="BJ187" i="8" s="1"/>
  <c r="BL187" i="8" a="1"/>
  <c r="BL187" i="8" s="1"/>
  <c r="BN187" i="8" a="1"/>
  <c r="BN187" i="8" s="1"/>
  <c r="BP187" i="8" a="1"/>
  <c r="BP187" i="8" s="1"/>
  <c r="BR187" i="8" a="1"/>
  <c r="BR187" i="8" s="1"/>
  <c r="BT187" i="8" a="1"/>
  <c r="BT187" i="8" s="1"/>
  <c r="BV187" i="8" a="1"/>
  <c r="BV187" i="8" s="1"/>
  <c r="BX187" i="8" a="1"/>
  <c r="BX187" i="8" s="1"/>
  <c r="BZ187" i="8" a="1"/>
  <c r="BZ187" i="8" s="1"/>
  <c r="CB187" i="8" a="1"/>
  <c r="CB187" i="8" s="1"/>
  <c r="CD187" i="8" a="1"/>
  <c r="CD187" i="8" s="1"/>
  <c r="CF187" i="8" a="1"/>
  <c r="CF187" i="8" s="1"/>
  <c r="CH187" i="8" a="1"/>
  <c r="CH187" i="8" s="1"/>
  <c r="AL188" i="8" a="1"/>
  <c r="AL188" i="8" s="1"/>
  <c r="AN188" i="8" a="1"/>
  <c r="AN188" i="8" s="1"/>
  <c r="AP188" i="8" a="1"/>
  <c r="AP188" i="8" s="1"/>
  <c r="AR188" i="8" a="1"/>
  <c r="AR188" i="8" s="1"/>
  <c r="AT188" i="8" a="1"/>
  <c r="AT188" i="8" s="1"/>
  <c r="AV188" i="8" a="1"/>
  <c r="AV188" i="8" s="1"/>
  <c r="AX188" i="8" a="1"/>
  <c r="AX188" i="8" s="1"/>
  <c r="AZ188" i="8" a="1"/>
  <c r="AZ188" i="8" s="1"/>
  <c r="BB188" i="8" a="1"/>
  <c r="BB188" i="8" s="1"/>
  <c r="BD188" i="8" a="1"/>
  <c r="BD188" i="8" s="1"/>
  <c r="BF188" i="8" a="1"/>
  <c r="BF188" i="8" s="1"/>
  <c r="BH188" i="8" a="1"/>
  <c r="BH188" i="8" s="1"/>
  <c r="BJ188" i="8" a="1"/>
  <c r="BJ188" i="8" s="1"/>
  <c r="BL188" i="8" a="1"/>
  <c r="BL188" i="8" s="1"/>
  <c r="BN188" i="8" a="1"/>
  <c r="BN188" i="8" s="1"/>
  <c r="BP188" i="8" a="1"/>
  <c r="BP188" i="8" s="1"/>
  <c r="BR188" i="8" a="1"/>
  <c r="BR188" i="8" s="1"/>
  <c r="BT188" i="8" a="1"/>
  <c r="BT188" i="8" s="1"/>
  <c r="BV188" i="8" a="1"/>
  <c r="BV188" i="8" s="1"/>
  <c r="BX188" i="8" a="1"/>
  <c r="BX188" i="8" s="1"/>
  <c r="BZ188" i="8" a="1"/>
  <c r="BZ188" i="8" s="1"/>
  <c r="CB188" i="8" a="1"/>
  <c r="CB188" i="8" s="1"/>
  <c r="CD188" i="8" a="1"/>
  <c r="CD188" i="8" s="1"/>
  <c r="CF188" i="8" a="1"/>
  <c r="CF188" i="8" s="1"/>
  <c r="CH188" i="8" a="1"/>
  <c r="CH188" i="8" s="1"/>
  <c r="AL189" i="8" a="1"/>
  <c r="AL189" i="8" s="1"/>
  <c r="AN189" i="8" a="1"/>
  <c r="AN189" i="8" s="1"/>
  <c r="AP189" i="8" a="1"/>
  <c r="AP189" i="8" s="1"/>
  <c r="AR189" i="8" a="1"/>
  <c r="AR189" i="8" s="1"/>
  <c r="AT189" i="8" a="1"/>
  <c r="AT189" i="8" s="1"/>
  <c r="AV189" i="8" a="1"/>
  <c r="AV189" i="8" s="1"/>
  <c r="AX189" i="8" a="1"/>
  <c r="AX189" i="8" s="1"/>
  <c r="AZ189" i="8" a="1"/>
  <c r="AZ189" i="8" s="1"/>
  <c r="BB189" i="8" a="1"/>
  <c r="BB189" i="8" s="1"/>
  <c r="BD189" i="8" a="1"/>
  <c r="BD189" i="8" s="1"/>
  <c r="BF189" i="8" a="1"/>
  <c r="BF189" i="8" s="1"/>
  <c r="BH189" i="8" a="1"/>
  <c r="BH189" i="8" s="1"/>
  <c r="BJ189" i="8" a="1"/>
  <c r="BJ189" i="8" s="1"/>
  <c r="BL189" i="8" a="1"/>
  <c r="BL189" i="8" s="1"/>
  <c r="BN189" i="8" a="1"/>
  <c r="BN189" i="8" s="1"/>
  <c r="BP189" i="8" a="1"/>
  <c r="BP189" i="8" s="1"/>
  <c r="BR189" i="8" a="1"/>
  <c r="BR189" i="8" s="1"/>
  <c r="BT189" i="8" a="1"/>
  <c r="BT189" i="8" s="1"/>
  <c r="BV189" i="8" a="1"/>
  <c r="BV189" i="8" s="1"/>
  <c r="BX189" i="8" a="1"/>
  <c r="BX189" i="8" s="1"/>
  <c r="BZ189" i="8" a="1"/>
  <c r="BZ189" i="8" s="1"/>
  <c r="CB189" i="8" a="1"/>
  <c r="CB189" i="8" s="1"/>
  <c r="CD189" i="8" a="1"/>
  <c r="CD189" i="8" s="1"/>
  <c r="CF189" i="8" a="1"/>
  <c r="CF189" i="8" s="1"/>
  <c r="CH189" i="8" a="1"/>
  <c r="CH189" i="8" s="1"/>
  <c r="AL190" i="8" a="1"/>
  <c r="AL190" i="8" s="1"/>
  <c r="AN190" i="8" a="1"/>
  <c r="AN190" i="8" s="1"/>
  <c r="AP190" i="8" a="1"/>
  <c r="AP190" i="8" s="1"/>
  <c r="AR190" i="8" a="1"/>
  <c r="AR190" i="8" s="1"/>
  <c r="AT190" i="8" a="1"/>
  <c r="AT190" i="8" s="1"/>
  <c r="AV190" i="8" a="1"/>
  <c r="AV190" i="8" s="1"/>
  <c r="AX190" i="8" a="1"/>
  <c r="AX190" i="8" s="1"/>
  <c r="AZ190" i="8" a="1"/>
  <c r="AZ190" i="8" s="1"/>
  <c r="BB190" i="8" a="1"/>
  <c r="BB190" i="8" s="1"/>
  <c r="BD190" i="8" a="1"/>
  <c r="BD190" i="8" s="1"/>
  <c r="BF190" i="8" a="1"/>
  <c r="BF190" i="8" s="1"/>
  <c r="BH190" i="8" a="1"/>
  <c r="BH190" i="8" s="1"/>
  <c r="BJ190" i="8" a="1"/>
  <c r="BJ190" i="8" s="1"/>
  <c r="BL190" i="8" a="1"/>
  <c r="BL190" i="8" s="1"/>
  <c r="BN190" i="8" a="1"/>
  <c r="BN190" i="8" s="1"/>
  <c r="BP190" i="8" a="1"/>
  <c r="BP190" i="8" s="1"/>
  <c r="BR190" i="8" a="1"/>
  <c r="BR190" i="8" s="1"/>
  <c r="BT190" i="8" a="1"/>
  <c r="BT190" i="8" s="1"/>
  <c r="BV190" i="8" a="1"/>
  <c r="BV190" i="8" s="1"/>
  <c r="BX190" i="8" a="1"/>
  <c r="BX190" i="8" s="1"/>
  <c r="BZ190" i="8" a="1"/>
  <c r="BZ190" i="8" s="1"/>
  <c r="CB190" i="8" a="1"/>
  <c r="CB190" i="8" s="1"/>
  <c r="CD190" i="8" a="1"/>
  <c r="CD190" i="8" s="1"/>
  <c r="CF190" i="8" a="1"/>
  <c r="CF190" i="8" s="1"/>
  <c r="CH190" i="8" a="1"/>
  <c r="CH190" i="8" s="1"/>
  <c r="AL191" i="8" a="1"/>
  <c r="AL191" i="8" s="1"/>
  <c r="AN191" i="8" a="1"/>
  <c r="AN191" i="8" s="1"/>
  <c r="AP191" i="8" a="1"/>
  <c r="AP191" i="8" s="1"/>
  <c r="AR191" i="8" a="1"/>
  <c r="AR191" i="8" s="1"/>
  <c r="AT191" i="8" a="1"/>
  <c r="AT191" i="8" s="1"/>
  <c r="AV191" i="8" a="1"/>
  <c r="AV191" i="8" s="1"/>
  <c r="AX191" i="8" a="1"/>
  <c r="AX191" i="8" s="1"/>
  <c r="AZ191" i="8" a="1"/>
  <c r="AZ191" i="8" s="1"/>
  <c r="BB191" i="8" a="1"/>
  <c r="BB191" i="8" s="1"/>
  <c r="BD191" i="8" a="1"/>
  <c r="BD191" i="8" s="1"/>
  <c r="BF191" i="8" a="1"/>
  <c r="BF191" i="8" s="1"/>
  <c r="BH191" i="8" a="1"/>
  <c r="BH191" i="8" s="1"/>
  <c r="BJ191" i="8" a="1"/>
  <c r="BJ191" i="8" s="1"/>
  <c r="BL191" i="8" a="1"/>
  <c r="BL191" i="8" s="1"/>
  <c r="BN191" i="8" a="1"/>
  <c r="BN191" i="8" s="1"/>
  <c r="BP191" i="8" a="1"/>
  <c r="BP191" i="8" s="1"/>
  <c r="BR191" i="8" a="1"/>
  <c r="BR191" i="8" s="1"/>
  <c r="BT191" i="8" a="1"/>
  <c r="BT191" i="8" s="1"/>
  <c r="BV191" i="8" a="1"/>
  <c r="BV191" i="8" s="1"/>
  <c r="BX191" i="8" a="1"/>
  <c r="BX191" i="8" s="1"/>
  <c r="BZ191" i="8" a="1"/>
  <c r="BZ191" i="8" s="1"/>
  <c r="CB191" i="8" a="1"/>
  <c r="CB191" i="8" s="1"/>
  <c r="CD191" i="8" a="1"/>
  <c r="CD191" i="8" s="1"/>
  <c r="CF191" i="8" a="1"/>
  <c r="CF191" i="8" s="1"/>
  <c r="CH191" i="8" a="1"/>
  <c r="CH191" i="8" s="1"/>
  <c r="AL192" i="8" a="1"/>
  <c r="AL192" i="8" s="1"/>
  <c r="AN192" i="8" a="1"/>
  <c r="AN192" i="8" s="1"/>
  <c r="AP192" i="8" a="1"/>
  <c r="AP192" i="8" s="1"/>
  <c r="AR192" i="8" a="1"/>
  <c r="AR192" i="8" s="1"/>
  <c r="AT192" i="8" a="1"/>
  <c r="AT192" i="8" s="1"/>
  <c r="AV192" i="8" a="1"/>
  <c r="AV192" i="8" s="1"/>
  <c r="AX192" i="8" a="1"/>
  <c r="AX192" i="8" s="1"/>
  <c r="AZ192" i="8" a="1"/>
  <c r="AZ192" i="8" s="1"/>
  <c r="BB192" i="8" a="1"/>
  <c r="BB192" i="8" s="1"/>
  <c r="BD192" i="8" a="1"/>
  <c r="BD192" i="8" s="1"/>
  <c r="BF192" i="8" a="1"/>
  <c r="BF192" i="8" s="1"/>
  <c r="BH192" i="8" a="1"/>
  <c r="BH192" i="8" s="1"/>
  <c r="BJ192" i="8" a="1"/>
  <c r="BJ192" i="8" s="1"/>
  <c r="BL192" i="8" a="1"/>
  <c r="BL192" i="8" s="1"/>
  <c r="BN192" i="8" a="1"/>
  <c r="BN192" i="8" s="1"/>
  <c r="BP192" i="8" a="1"/>
  <c r="BP192" i="8" s="1"/>
  <c r="BR192" i="8" a="1"/>
  <c r="BR192" i="8" s="1"/>
  <c r="BT192" i="8" a="1"/>
  <c r="BT192" i="8" s="1"/>
  <c r="BV192" i="8" a="1"/>
  <c r="BV192" i="8" s="1"/>
  <c r="BX192" i="8" a="1"/>
  <c r="BX192" i="8" s="1"/>
  <c r="BZ192" i="8" a="1"/>
  <c r="BZ192" i="8" s="1"/>
  <c r="CB192" i="8" a="1"/>
  <c r="CB192" i="8" s="1"/>
  <c r="CD192" i="8" a="1"/>
  <c r="CD192" i="8" s="1"/>
  <c r="CF192" i="8" a="1"/>
  <c r="CF192" i="8" s="1"/>
  <c r="CH192" i="8" a="1"/>
  <c r="CH192" i="8" s="1"/>
  <c r="AL193" i="8" a="1"/>
  <c r="AL193" i="8" s="1"/>
  <c r="AN193" i="8" a="1"/>
  <c r="AN193" i="8" s="1"/>
  <c r="AP193" i="8" a="1"/>
  <c r="AP193" i="8" s="1"/>
  <c r="AR193" i="8" a="1"/>
  <c r="AR193" i="8" s="1"/>
  <c r="AT193" i="8" a="1"/>
  <c r="AT193" i="8" s="1"/>
  <c r="AV193" i="8" a="1"/>
  <c r="AV193" i="8" s="1"/>
  <c r="AX193" i="8" a="1"/>
  <c r="AX193" i="8" s="1"/>
  <c r="AZ193" i="8" a="1"/>
  <c r="AZ193" i="8" s="1"/>
  <c r="BB193" i="8" a="1"/>
  <c r="BB193" i="8" s="1"/>
  <c r="BD193" i="8" a="1"/>
  <c r="BD193" i="8" s="1"/>
  <c r="BF193" i="8" a="1"/>
  <c r="BF193" i="8" s="1"/>
  <c r="BH193" i="8" a="1"/>
  <c r="BH193" i="8" s="1"/>
  <c r="BJ193" i="8" a="1"/>
  <c r="BJ193" i="8" s="1"/>
  <c r="BL193" i="8" a="1"/>
  <c r="BL193" i="8" s="1"/>
  <c r="BN193" i="8" a="1"/>
  <c r="BN193" i="8" s="1"/>
  <c r="BP193" i="8" a="1"/>
  <c r="BP193" i="8" s="1"/>
  <c r="BR193" i="8" a="1"/>
  <c r="BR193" i="8" s="1"/>
  <c r="BT193" i="8" a="1"/>
  <c r="BT193" i="8" s="1"/>
  <c r="BV193" i="8" a="1"/>
  <c r="BV193" i="8" s="1"/>
  <c r="BX193" i="8" a="1"/>
  <c r="BX193" i="8" s="1"/>
  <c r="BZ193" i="8" a="1"/>
  <c r="BZ193" i="8" s="1"/>
  <c r="CB193" i="8" a="1"/>
  <c r="CB193" i="8" s="1"/>
  <c r="CD193" i="8" a="1"/>
  <c r="CD193" i="8" s="1"/>
  <c r="CF193" i="8" a="1"/>
  <c r="CF193" i="8" s="1"/>
  <c r="CH193" i="8" a="1"/>
  <c r="CH193" i="8" s="1"/>
  <c r="AL194" i="8" a="1"/>
  <c r="AL194" i="8" s="1"/>
  <c r="AN194" i="8" a="1"/>
  <c r="AN194" i="8" s="1"/>
  <c r="AP194" i="8" a="1"/>
  <c r="AP194" i="8" s="1"/>
  <c r="AR194" i="8" a="1"/>
  <c r="AR194" i="8" s="1"/>
  <c r="AT194" i="8" a="1"/>
  <c r="AT194" i="8" s="1"/>
  <c r="AV194" i="8" a="1"/>
  <c r="AV194" i="8" s="1"/>
  <c r="AX194" i="8" a="1"/>
  <c r="AX194" i="8" s="1"/>
  <c r="AZ194" i="8" a="1"/>
  <c r="AZ194" i="8" s="1"/>
  <c r="BB194" i="8" a="1"/>
  <c r="BB194" i="8" s="1"/>
  <c r="BD194" i="8" a="1"/>
  <c r="BD194" i="8" s="1"/>
  <c r="BF194" i="8" a="1"/>
  <c r="BF194" i="8" s="1"/>
  <c r="BH194" i="8" a="1"/>
  <c r="BH194" i="8" s="1"/>
  <c r="BJ194" i="8" a="1"/>
  <c r="BJ194" i="8" s="1"/>
  <c r="BL194" i="8" a="1"/>
  <c r="BL194" i="8" s="1"/>
  <c r="BN194" i="8" a="1"/>
  <c r="BN194" i="8" s="1"/>
  <c r="BP194" i="8" a="1"/>
  <c r="BP194" i="8" s="1"/>
  <c r="BR194" i="8" a="1"/>
  <c r="BR194" i="8" s="1"/>
  <c r="BT194" i="8" a="1"/>
  <c r="BT194" i="8" s="1"/>
  <c r="BV194" i="8" a="1"/>
  <c r="BV194" i="8" s="1"/>
  <c r="BX194" i="8" a="1"/>
  <c r="BX194" i="8" s="1"/>
  <c r="BZ194" i="8" a="1"/>
  <c r="BZ194" i="8" s="1"/>
  <c r="CB194" i="8" a="1"/>
  <c r="CB194" i="8" s="1"/>
  <c r="CD194" i="8" a="1"/>
  <c r="CD194" i="8" s="1"/>
  <c r="CF194" i="8" a="1"/>
  <c r="CF194" i="8" s="1"/>
  <c r="CH194" i="8" a="1"/>
  <c r="CH194" i="8" s="1"/>
  <c r="AL195" i="8" a="1"/>
  <c r="AL195" i="8" s="1"/>
  <c r="AN195" i="8" a="1"/>
  <c r="AN195" i="8" s="1"/>
  <c r="AP195" i="8" a="1"/>
  <c r="AP195" i="8" s="1"/>
  <c r="AR195" i="8" a="1"/>
  <c r="AR195" i="8" s="1"/>
  <c r="AT195" i="8" a="1"/>
  <c r="AT195" i="8" s="1"/>
  <c r="AV195" i="8" a="1"/>
  <c r="AV195" i="8" s="1"/>
  <c r="AX195" i="8" a="1"/>
  <c r="AX195" i="8" s="1"/>
  <c r="AZ195" i="8" a="1"/>
  <c r="AZ195" i="8" s="1"/>
  <c r="BB195" i="8" a="1"/>
  <c r="BB195" i="8" s="1"/>
  <c r="BD195" i="8" a="1"/>
  <c r="BD195" i="8" s="1"/>
  <c r="BF195" i="8" a="1"/>
  <c r="BF195" i="8" s="1"/>
  <c r="BH195" i="8" a="1"/>
  <c r="BH195" i="8" s="1"/>
  <c r="BJ195" i="8" a="1"/>
  <c r="BJ195" i="8" s="1"/>
  <c r="BL195" i="8" a="1"/>
  <c r="BL195" i="8" s="1"/>
  <c r="BN195" i="8" a="1"/>
  <c r="BN195" i="8" s="1"/>
  <c r="BP195" i="8" a="1"/>
  <c r="BP195" i="8" s="1"/>
  <c r="BR195" i="8" a="1"/>
  <c r="BR195" i="8" s="1"/>
  <c r="BT195" i="8" a="1"/>
  <c r="BT195" i="8" s="1"/>
  <c r="BV195" i="8" a="1"/>
  <c r="BV195" i="8" s="1"/>
  <c r="BX195" i="8" a="1"/>
  <c r="BX195" i="8" s="1"/>
  <c r="BZ195" i="8" a="1"/>
  <c r="BZ195" i="8" s="1"/>
  <c r="CB195" i="8" a="1"/>
  <c r="CB195" i="8" s="1"/>
  <c r="CD195" i="8" a="1"/>
  <c r="CD195" i="8" s="1"/>
  <c r="CF195" i="8" a="1"/>
  <c r="CF195" i="8" s="1"/>
  <c r="CH195" i="8" a="1"/>
  <c r="CH195" i="8" s="1"/>
  <c r="AL196" i="8" a="1"/>
  <c r="AL196" i="8" s="1"/>
  <c r="AN196" i="8" a="1"/>
  <c r="AN196" i="8" s="1"/>
  <c r="AP196" i="8" a="1"/>
  <c r="AP196" i="8" s="1"/>
  <c r="AR196" i="8" a="1"/>
  <c r="AR196" i="8" s="1"/>
  <c r="AT196" i="8" a="1"/>
  <c r="AT196" i="8" s="1"/>
  <c r="AV196" i="8" a="1"/>
  <c r="AV196" i="8" s="1"/>
  <c r="AX196" i="8" a="1"/>
  <c r="AX196" i="8" s="1"/>
  <c r="AZ196" i="8" a="1"/>
  <c r="AZ196" i="8" s="1"/>
  <c r="BB196" i="8" a="1"/>
  <c r="BB196" i="8" s="1"/>
  <c r="BD196" i="8" a="1"/>
  <c r="BD196" i="8" s="1"/>
  <c r="BF196" i="8" a="1"/>
  <c r="BF196" i="8" s="1"/>
  <c r="BH196" i="8" a="1"/>
  <c r="BH196" i="8" s="1"/>
  <c r="BJ196" i="8" a="1"/>
  <c r="BJ196" i="8" s="1"/>
  <c r="BL196" i="8" a="1"/>
  <c r="BL196" i="8" s="1"/>
  <c r="BN196" i="8" a="1"/>
  <c r="BN196" i="8" s="1"/>
  <c r="BP196" i="8" a="1"/>
  <c r="BP196" i="8" s="1"/>
  <c r="BR196" i="8" a="1"/>
  <c r="BR196" i="8" s="1"/>
  <c r="BT196" i="8" a="1"/>
  <c r="BT196" i="8" s="1"/>
  <c r="BV196" i="8" a="1"/>
  <c r="BV196" i="8" s="1"/>
  <c r="BX196" i="8" a="1"/>
  <c r="BX196" i="8" s="1"/>
  <c r="BZ196" i="8" a="1"/>
  <c r="BZ196" i="8" s="1"/>
  <c r="CB196" i="8" a="1"/>
  <c r="CB196" i="8" s="1"/>
  <c r="CD196" i="8" a="1"/>
  <c r="CD196" i="8" s="1"/>
  <c r="CF196" i="8" a="1"/>
  <c r="CF196" i="8" s="1"/>
  <c r="CH196" i="8" a="1"/>
  <c r="CH196" i="8" s="1"/>
  <c r="AL197" i="8" a="1"/>
  <c r="AL197" i="8" s="1"/>
  <c r="AN197" i="8" a="1"/>
  <c r="AN197" i="8" s="1"/>
  <c r="AP197" i="8" a="1"/>
  <c r="AP197" i="8" s="1"/>
  <c r="AR197" i="8" a="1"/>
  <c r="AR197" i="8" s="1"/>
  <c r="AT197" i="8" a="1"/>
  <c r="AT197" i="8" s="1"/>
  <c r="AV197" i="8" a="1"/>
  <c r="AV197" i="8" s="1"/>
  <c r="AX197" i="8" a="1"/>
  <c r="AX197" i="8" s="1"/>
  <c r="AZ197" i="8" a="1"/>
  <c r="AZ197" i="8" s="1"/>
  <c r="BB197" i="8" a="1"/>
  <c r="BB197" i="8" s="1"/>
  <c r="BD197" i="8" a="1"/>
  <c r="BD197" i="8" s="1"/>
  <c r="BF197" i="8" a="1"/>
  <c r="BF197" i="8" s="1"/>
  <c r="BH197" i="8" a="1"/>
  <c r="BH197" i="8" s="1"/>
  <c r="BJ197" i="8" a="1"/>
  <c r="BJ197" i="8" s="1"/>
  <c r="BL197" i="8" a="1"/>
  <c r="BL197" i="8" s="1"/>
  <c r="BN197" i="8" a="1"/>
  <c r="BN197" i="8" s="1"/>
  <c r="BP197" i="8" a="1"/>
  <c r="BP197" i="8" s="1"/>
  <c r="BR197" i="8" a="1"/>
  <c r="BR197" i="8" s="1"/>
  <c r="BT197" i="8" a="1"/>
  <c r="BT197" i="8" s="1"/>
  <c r="BV197" i="8" a="1"/>
  <c r="BV197" i="8" s="1"/>
  <c r="BX197" i="8" a="1"/>
  <c r="BX197" i="8" s="1"/>
  <c r="BZ197" i="8" a="1"/>
  <c r="BZ197" i="8" s="1"/>
  <c r="CB197" i="8" a="1"/>
  <c r="CB197" i="8" s="1"/>
  <c r="CD197" i="8" a="1"/>
  <c r="CD197" i="8" s="1"/>
  <c r="CF197" i="8" a="1"/>
  <c r="CF197" i="8" s="1"/>
  <c r="CH197" i="8" a="1"/>
  <c r="CH197" i="8" s="1"/>
  <c r="AL198" i="8" a="1"/>
  <c r="AL198" i="8" s="1"/>
  <c r="AN198" i="8" a="1"/>
  <c r="AN198" i="8" s="1"/>
  <c r="AP198" i="8" a="1"/>
  <c r="AP198" i="8" s="1"/>
  <c r="AR198" i="8" a="1"/>
  <c r="AR198" i="8" s="1"/>
  <c r="AT198" i="8" a="1"/>
  <c r="AT198" i="8" s="1"/>
  <c r="AV198" i="8" a="1"/>
  <c r="AV198" i="8" s="1"/>
  <c r="AX198" i="8" a="1"/>
  <c r="AX198" i="8" s="1"/>
  <c r="AZ198" i="8" a="1"/>
  <c r="AZ198" i="8" s="1"/>
  <c r="BB198" i="8" a="1"/>
  <c r="BB198" i="8" s="1"/>
  <c r="BD198" i="8" a="1"/>
  <c r="BD198" i="8" s="1"/>
  <c r="BF198" i="8" a="1"/>
  <c r="BF198" i="8" s="1"/>
  <c r="BH198" i="8" a="1"/>
  <c r="BH198" i="8" s="1"/>
  <c r="BJ198" i="8" a="1"/>
  <c r="BJ198" i="8" s="1"/>
  <c r="BL198" i="8" a="1"/>
  <c r="BL198" i="8" s="1"/>
  <c r="BN198" i="8" a="1"/>
  <c r="BN198" i="8" s="1"/>
  <c r="BP198" i="8" a="1"/>
  <c r="BP198" i="8" s="1"/>
  <c r="BR198" i="8" a="1"/>
  <c r="BR198" i="8" s="1"/>
  <c r="BT198" i="8" a="1"/>
  <c r="BT198" i="8" s="1"/>
  <c r="BV198" i="8" a="1"/>
  <c r="BV198" i="8" s="1"/>
  <c r="BX198" i="8" a="1"/>
  <c r="BX198" i="8" s="1"/>
  <c r="BZ198" i="8" a="1"/>
  <c r="BZ198" i="8" s="1"/>
  <c r="CB198" i="8" a="1"/>
  <c r="CB198" i="8" s="1"/>
  <c r="CD198" i="8" a="1"/>
  <c r="CD198" i="8" s="1"/>
  <c r="CF198" i="8" a="1"/>
  <c r="CF198" i="8" s="1"/>
  <c r="CH198" i="8" a="1"/>
  <c r="CH198" i="8" s="1"/>
  <c r="AL199" i="8" a="1"/>
  <c r="AL199" i="8" s="1"/>
  <c r="AN199" i="8" a="1"/>
  <c r="AN199" i="8" s="1"/>
  <c r="AP199" i="8" a="1"/>
  <c r="AP199" i="8" s="1"/>
  <c r="AR199" i="8" a="1"/>
  <c r="AR199" i="8" s="1"/>
  <c r="AT199" i="8" a="1"/>
  <c r="AT199" i="8" s="1"/>
  <c r="AV199" i="8" a="1"/>
  <c r="AV199" i="8" s="1"/>
  <c r="AX199" i="8" a="1"/>
  <c r="AX199" i="8" s="1"/>
  <c r="AZ199" i="8" a="1"/>
  <c r="AZ199" i="8" s="1"/>
  <c r="BB199" i="8" a="1"/>
  <c r="BB199" i="8" s="1"/>
  <c r="BD199" i="8" a="1"/>
  <c r="BD199" i="8" s="1"/>
  <c r="BF199" i="8" a="1"/>
  <c r="BF199" i="8" s="1"/>
  <c r="BH199" i="8" a="1"/>
  <c r="BH199" i="8" s="1"/>
  <c r="BJ199" i="8" a="1"/>
  <c r="BJ199" i="8" s="1"/>
  <c r="BL199" i="8" a="1"/>
  <c r="BL199" i="8" s="1"/>
  <c r="BN199" i="8" a="1"/>
  <c r="BN199" i="8" s="1"/>
  <c r="BP199" i="8" a="1"/>
  <c r="BP199" i="8" s="1"/>
  <c r="BR199" i="8" a="1"/>
  <c r="BR199" i="8" s="1"/>
  <c r="BT199" i="8" a="1"/>
  <c r="BT199" i="8" s="1"/>
  <c r="BV199" i="8" a="1"/>
  <c r="BV199" i="8" s="1"/>
  <c r="BX199" i="8" a="1"/>
  <c r="BX199" i="8" s="1"/>
  <c r="BZ199" i="8" a="1"/>
  <c r="BZ199" i="8" s="1"/>
  <c r="CB199" i="8" a="1"/>
  <c r="CB199" i="8" s="1"/>
  <c r="CD199" i="8" a="1"/>
  <c r="CD199" i="8" s="1"/>
  <c r="CF199" i="8" a="1"/>
  <c r="CF199" i="8" s="1"/>
  <c r="CH199" i="8" a="1"/>
  <c r="CH199" i="8" s="1"/>
  <c r="AL200" i="8" a="1"/>
  <c r="AL200" i="8" s="1"/>
  <c r="AN200" i="8" a="1"/>
  <c r="AN200" i="8" s="1"/>
  <c r="AP200" i="8" a="1"/>
  <c r="AP200" i="8" s="1"/>
  <c r="AR200" i="8" a="1"/>
  <c r="AR200" i="8" s="1"/>
  <c r="AT200" i="8" a="1"/>
  <c r="AT200" i="8" s="1"/>
  <c r="AV200" i="8" a="1"/>
  <c r="AV200" i="8" s="1"/>
  <c r="AX200" i="8" a="1"/>
  <c r="AX200" i="8" s="1"/>
  <c r="AZ200" i="8" a="1"/>
  <c r="AZ200" i="8" s="1"/>
  <c r="BB200" i="8" a="1"/>
  <c r="BB200" i="8" s="1"/>
  <c r="BD200" i="8" a="1"/>
  <c r="BD200" i="8" s="1"/>
  <c r="BF200" i="8" a="1"/>
  <c r="BF200" i="8" s="1"/>
  <c r="BH200" i="8" a="1"/>
  <c r="BH200" i="8" s="1"/>
  <c r="BJ200" i="8" a="1"/>
  <c r="BJ200" i="8" s="1"/>
  <c r="BL200" i="8" a="1"/>
  <c r="BL200" i="8" s="1"/>
  <c r="BN200" i="8" a="1"/>
  <c r="BN200" i="8" s="1"/>
  <c r="BP200" i="8" a="1"/>
  <c r="BP200" i="8" s="1"/>
  <c r="BR200" i="8" a="1"/>
  <c r="BR200" i="8" s="1"/>
  <c r="BT200" i="8" a="1"/>
  <c r="BT200" i="8" s="1"/>
  <c r="BV200" i="8" a="1"/>
  <c r="BV200" i="8" s="1"/>
  <c r="BX200" i="8" a="1"/>
  <c r="BX200" i="8" s="1"/>
  <c r="BZ200" i="8" a="1"/>
  <c r="BZ200" i="8" s="1"/>
  <c r="CB200" i="8" a="1"/>
  <c r="CB200" i="8" s="1"/>
  <c r="CD200" i="8" a="1"/>
  <c r="CD200" i="8" s="1"/>
  <c r="CF200" i="8" a="1"/>
  <c r="CF200" i="8" s="1"/>
  <c r="CH200" i="8" a="1"/>
  <c r="CH200" i="8" s="1"/>
  <c r="AL201" i="8" a="1"/>
  <c r="AL201" i="8" s="1"/>
  <c r="AN201" i="8" a="1"/>
  <c r="AN201" i="8" s="1"/>
  <c r="AP201" i="8" a="1"/>
  <c r="AP201" i="8" s="1"/>
  <c r="AR201" i="8" a="1"/>
  <c r="AR201" i="8" s="1"/>
  <c r="AT201" i="8" a="1"/>
  <c r="AT201" i="8" s="1"/>
  <c r="AV201" i="8" a="1"/>
  <c r="AV201" i="8" s="1"/>
  <c r="AX201" i="8" a="1"/>
  <c r="AX201" i="8" s="1"/>
  <c r="AZ201" i="8" a="1"/>
  <c r="AZ201" i="8" s="1"/>
  <c r="BB201" i="8" a="1"/>
  <c r="BB201" i="8" s="1"/>
  <c r="BD201" i="8" a="1"/>
  <c r="BD201" i="8" s="1"/>
  <c r="BF201" i="8" a="1"/>
  <c r="BF201" i="8" s="1"/>
  <c r="BH201" i="8" a="1"/>
  <c r="BH201" i="8" s="1"/>
  <c r="BJ201" i="8" a="1"/>
  <c r="BJ201" i="8" s="1"/>
  <c r="BL201" i="8" a="1"/>
  <c r="BL201" i="8" s="1"/>
  <c r="BN201" i="8" a="1"/>
  <c r="BN201" i="8" s="1"/>
  <c r="BP201" i="8" a="1"/>
  <c r="BP201" i="8" s="1"/>
  <c r="BR201" i="8" a="1"/>
  <c r="BR201" i="8" s="1"/>
  <c r="BT201" i="8" a="1"/>
  <c r="BT201" i="8" s="1"/>
  <c r="BV201" i="8" a="1"/>
  <c r="BV201" i="8" s="1"/>
  <c r="BX201" i="8" a="1"/>
  <c r="BX201" i="8" s="1"/>
  <c r="BZ201" i="8" a="1"/>
  <c r="BZ201" i="8" s="1"/>
  <c r="CB201" i="8" a="1"/>
  <c r="CB201" i="8" s="1"/>
  <c r="CD201" i="8" a="1"/>
  <c r="CD201" i="8" s="1"/>
  <c r="CF201" i="8" a="1"/>
  <c r="CF201" i="8" s="1"/>
  <c r="CH201" i="8" a="1"/>
  <c r="CH201" i="8" s="1"/>
  <c r="AL202" i="8" a="1"/>
  <c r="AL202" i="8" s="1"/>
  <c r="AN202" i="8" a="1"/>
  <c r="AN202" i="8" s="1"/>
  <c r="AP202" i="8" a="1"/>
  <c r="AP202" i="8" s="1"/>
  <c r="AR202" i="8" a="1"/>
  <c r="AR202" i="8" s="1"/>
  <c r="AT202" i="8" a="1"/>
  <c r="AT202" i="8" s="1"/>
  <c r="AV202" i="8" a="1"/>
  <c r="AV202" i="8" s="1"/>
  <c r="AX202" i="8" a="1"/>
  <c r="AX202" i="8" s="1"/>
  <c r="AZ202" i="8" a="1"/>
  <c r="AZ202" i="8" s="1"/>
  <c r="BB202" i="8" a="1"/>
  <c r="BB202" i="8" s="1"/>
  <c r="BD202" i="8" a="1"/>
  <c r="BD202" i="8" s="1"/>
  <c r="BF202" i="8" a="1"/>
  <c r="BF202" i="8" s="1"/>
  <c r="BH202" i="8" a="1"/>
  <c r="BH202" i="8" s="1"/>
  <c r="BJ202" i="8" a="1"/>
  <c r="BJ202" i="8" s="1"/>
  <c r="BL202" i="8" a="1"/>
  <c r="BL202" i="8" s="1"/>
  <c r="BN202" i="8" a="1"/>
  <c r="BN202" i="8" s="1"/>
  <c r="BP202" i="8" a="1"/>
  <c r="BP202" i="8" s="1"/>
  <c r="BR202" i="8" a="1"/>
  <c r="BR202" i="8" s="1"/>
  <c r="BT202" i="8" a="1"/>
  <c r="BT202" i="8" s="1"/>
  <c r="BV202" i="8" a="1"/>
  <c r="BV202" i="8" s="1"/>
  <c r="BX202" i="8" a="1"/>
  <c r="BX202" i="8" s="1"/>
  <c r="BZ202" i="8" a="1"/>
  <c r="BZ202" i="8" s="1"/>
  <c r="CB202" i="8" a="1"/>
  <c r="CB202" i="8" s="1"/>
  <c r="CD202" i="8" a="1"/>
  <c r="CD202" i="8" s="1"/>
  <c r="CF202" i="8" a="1"/>
  <c r="CF202" i="8" s="1"/>
  <c r="CH202" i="8" a="1"/>
  <c r="CH202" i="8" s="1"/>
  <c r="AL203" i="8" a="1"/>
  <c r="AL203" i="8" s="1"/>
  <c r="AN203" i="8" a="1"/>
  <c r="AN203" i="8" s="1"/>
  <c r="AP203" i="8" a="1"/>
  <c r="AP203" i="8" s="1"/>
  <c r="AR203" i="8" a="1"/>
  <c r="AR203" i="8" s="1"/>
  <c r="AT203" i="8" a="1"/>
  <c r="AT203" i="8" s="1"/>
  <c r="AV203" i="8" a="1"/>
  <c r="AV203" i="8" s="1"/>
  <c r="AX203" i="8" a="1"/>
  <c r="AX203" i="8" s="1"/>
  <c r="AZ203" i="8" a="1"/>
  <c r="AZ203" i="8" s="1"/>
  <c r="BB203" i="8" a="1"/>
  <c r="BB203" i="8" s="1"/>
  <c r="BD203" i="8" a="1"/>
  <c r="BD203" i="8" s="1"/>
  <c r="BF203" i="8" a="1"/>
  <c r="BF203" i="8" s="1"/>
  <c r="BH203" i="8" a="1"/>
  <c r="BH203" i="8" s="1"/>
  <c r="BJ203" i="8" a="1"/>
  <c r="BJ203" i="8" s="1"/>
  <c r="BL203" i="8" a="1"/>
  <c r="BL203" i="8" s="1"/>
  <c r="BN203" i="8" a="1"/>
  <c r="BN203" i="8" s="1"/>
  <c r="BP203" i="8" a="1"/>
  <c r="BP203" i="8" s="1"/>
  <c r="BR203" i="8" a="1"/>
  <c r="BR203" i="8" s="1"/>
  <c r="BT203" i="8" a="1"/>
  <c r="BT203" i="8" s="1"/>
  <c r="BV203" i="8" a="1"/>
  <c r="BV203" i="8" s="1"/>
  <c r="BX203" i="8" a="1"/>
  <c r="BX203" i="8" s="1"/>
  <c r="BZ203" i="8" a="1"/>
  <c r="BZ203" i="8" s="1"/>
  <c r="CB203" i="8" a="1"/>
  <c r="CB203" i="8" s="1"/>
  <c r="CD203" i="8" a="1"/>
  <c r="CD203" i="8" s="1"/>
  <c r="CF203" i="8" a="1"/>
  <c r="CF203" i="8" s="1"/>
  <c r="CH203" i="8" a="1"/>
  <c r="CH203" i="8" s="1"/>
  <c r="AL204" i="8" a="1"/>
  <c r="AL204" i="8" s="1"/>
  <c r="AN204" i="8" a="1"/>
  <c r="AN204" i="8" s="1"/>
  <c r="AP204" i="8" a="1"/>
  <c r="AP204" i="8" s="1"/>
  <c r="AR204" i="8" a="1"/>
  <c r="AR204" i="8" s="1"/>
  <c r="AT204" i="8" a="1"/>
  <c r="AT204" i="8" s="1"/>
  <c r="AV204" i="8" a="1"/>
  <c r="AV204" i="8" s="1"/>
  <c r="AX204" i="8" a="1"/>
  <c r="AX204" i="8" s="1"/>
  <c r="AZ204" i="8" a="1"/>
  <c r="AZ204" i="8" s="1"/>
  <c r="BB204" i="8" a="1"/>
  <c r="BB204" i="8" s="1"/>
  <c r="BD204" i="8" a="1"/>
  <c r="BD204" i="8" s="1"/>
  <c r="BF204" i="8" a="1"/>
  <c r="BF204" i="8" s="1"/>
  <c r="BH204" i="8" a="1"/>
  <c r="BH204" i="8" s="1"/>
  <c r="BJ204" i="8" a="1"/>
  <c r="BJ204" i="8" s="1"/>
  <c r="BL204" i="8" a="1"/>
  <c r="BL204" i="8" s="1"/>
  <c r="BN204" i="8" a="1"/>
  <c r="BN204" i="8" s="1"/>
  <c r="BP204" i="8" a="1"/>
  <c r="BP204" i="8" s="1"/>
  <c r="BR204" i="8" a="1"/>
  <c r="BR204" i="8" s="1"/>
  <c r="BT204" i="8" a="1"/>
  <c r="BT204" i="8" s="1"/>
  <c r="BV204" i="8" a="1"/>
  <c r="BV204" i="8" s="1"/>
  <c r="BX204" i="8" a="1"/>
  <c r="BX204" i="8" s="1"/>
  <c r="BZ204" i="8" a="1"/>
  <c r="BZ204" i="8" s="1"/>
  <c r="CB204" i="8" a="1"/>
  <c r="CB204" i="8" s="1"/>
  <c r="CD204" i="8" a="1"/>
  <c r="CD204" i="8" s="1"/>
  <c r="CF204" i="8" a="1"/>
  <c r="CF204" i="8" s="1"/>
  <c r="CH204" i="8" a="1"/>
  <c r="CH204" i="8" s="1"/>
  <c r="AL205" i="8" a="1"/>
  <c r="AL205" i="8" s="1"/>
  <c r="AN205" i="8" a="1"/>
  <c r="AN205" i="8" s="1"/>
  <c r="AP205" i="8" a="1"/>
  <c r="AP205" i="8" s="1"/>
  <c r="AR205" i="8" a="1"/>
  <c r="AR205" i="8" s="1"/>
  <c r="AT205" i="8" a="1"/>
  <c r="AT205" i="8" s="1"/>
  <c r="AV205" i="8" a="1"/>
  <c r="AV205" i="8" s="1"/>
  <c r="AX205" i="8" a="1"/>
  <c r="AX205" i="8" s="1"/>
  <c r="AZ205" i="8" a="1"/>
  <c r="AZ205" i="8" s="1"/>
  <c r="BB205" i="8" a="1"/>
  <c r="BB205" i="8" s="1"/>
  <c r="BD205" i="8" a="1"/>
  <c r="BD205" i="8" s="1"/>
  <c r="BF205" i="8" a="1"/>
  <c r="BF205" i="8" s="1"/>
  <c r="BH205" i="8" a="1"/>
  <c r="BH205" i="8" s="1"/>
  <c r="BJ205" i="8" a="1"/>
  <c r="BJ205" i="8" s="1"/>
  <c r="BL205" i="8" a="1"/>
  <c r="BL205" i="8" s="1"/>
  <c r="BN205" i="8" a="1"/>
  <c r="BN205" i="8" s="1"/>
  <c r="BP205" i="8" a="1"/>
  <c r="BP205" i="8" s="1"/>
  <c r="BR205" i="8" a="1"/>
  <c r="BR205" i="8" s="1"/>
  <c r="BT205" i="8" a="1"/>
  <c r="BT205" i="8" s="1"/>
  <c r="BV205" i="8" a="1"/>
  <c r="BV205" i="8" s="1"/>
  <c r="BX205" i="8" a="1"/>
  <c r="BX205" i="8" s="1"/>
  <c r="BZ205" i="8" a="1"/>
  <c r="BZ205" i="8" s="1"/>
  <c r="CB205" i="8" a="1"/>
  <c r="CB205" i="8" s="1"/>
  <c r="CD205" i="8" a="1"/>
  <c r="CD205" i="8" s="1"/>
  <c r="CF205" i="8" a="1"/>
  <c r="CF205" i="8" s="1"/>
  <c r="CH205" i="8" a="1"/>
  <c r="CH205" i="8" s="1"/>
  <c r="AC195" i="8"/>
  <c r="AD195" i="8" s="1"/>
  <c r="AC196" i="8"/>
  <c r="AD196" i="8"/>
  <c r="AC197" i="8"/>
  <c r="AD197" i="8" s="1"/>
  <c r="AC198" i="8"/>
  <c r="AD198" i="8"/>
  <c r="AC199" i="8"/>
  <c r="AD199" i="8" s="1"/>
  <c r="AC200" i="8"/>
  <c r="AD200" i="8"/>
  <c r="AC201" i="8"/>
  <c r="AD201" i="8" s="1"/>
  <c r="AC202" i="8"/>
  <c r="AD202" i="8"/>
  <c r="AC203" i="8"/>
  <c r="AD203" i="8" s="1"/>
  <c r="AC204" i="8"/>
  <c r="AD204" i="8"/>
  <c r="AC205" i="8"/>
  <c r="AD205" i="8" s="1"/>
  <c r="AC126" i="8"/>
  <c r="AD126" i="8" s="1"/>
  <c r="AC127" i="8"/>
  <c r="AD127" i="8" s="1"/>
  <c r="AC128" i="8"/>
  <c r="AD128" i="8" s="1"/>
  <c r="AC129" i="8"/>
  <c r="AD129" i="8" s="1"/>
  <c r="AC130" i="8"/>
  <c r="AD130" i="8" s="1"/>
  <c r="AC131" i="8"/>
  <c r="AD131" i="8" s="1"/>
  <c r="AC132" i="8"/>
  <c r="AD132" i="8" s="1"/>
  <c r="AC133" i="8"/>
  <c r="AD133" i="8" s="1"/>
  <c r="AC134" i="8"/>
  <c r="AD134" i="8" s="1"/>
  <c r="AC135" i="8"/>
  <c r="AD135" i="8" s="1"/>
  <c r="AC136" i="8"/>
  <c r="AD136" i="8" s="1"/>
  <c r="AC137" i="8"/>
  <c r="AD137" i="8" s="1"/>
  <c r="AC138" i="8"/>
  <c r="AD138" i="8" s="1"/>
  <c r="AC139" i="8"/>
  <c r="AD139" i="8" s="1"/>
  <c r="AC140" i="8"/>
  <c r="AD140" i="8" s="1"/>
  <c r="AC141" i="8"/>
  <c r="AD141" i="8"/>
  <c r="AC142" i="8"/>
  <c r="AD142" i="8" s="1"/>
  <c r="AC143" i="8"/>
  <c r="AD143" i="8" s="1"/>
  <c r="AC144" i="8"/>
  <c r="AD144" i="8" s="1"/>
  <c r="AC145" i="8"/>
  <c r="AD145" i="8"/>
  <c r="AC146" i="8"/>
  <c r="AD146" i="8" s="1"/>
  <c r="AC147" i="8"/>
  <c r="AD147" i="8" s="1"/>
  <c r="AC148" i="8"/>
  <c r="AD148" i="8" s="1"/>
  <c r="AC149" i="8"/>
  <c r="AD149" i="8" s="1"/>
  <c r="AC150" i="8"/>
  <c r="AD150" i="8" s="1"/>
  <c r="AC151" i="8"/>
  <c r="AD151" i="8" s="1"/>
  <c r="AC152" i="8"/>
  <c r="AD152" i="8" s="1"/>
  <c r="AC153" i="8"/>
  <c r="AD153" i="8" s="1"/>
  <c r="AC154" i="8"/>
  <c r="AD154" i="8" s="1"/>
  <c r="AC155" i="8"/>
  <c r="AD155" i="8" s="1"/>
  <c r="AC156" i="8"/>
  <c r="AD156" i="8" s="1"/>
  <c r="AC157" i="8"/>
  <c r="AD157" i="8"/>
  <c r="AC158" i="8"/>
  <c r="AD158" i="8" s="1"/>
  <c r="AC159" i="8"/>
  <c r="AD159" i="8" s="1"/>
  <c r="AC160" i="8"/>
  <c r="AD160" i="8" s="1"/>
  <c r="AC161" i="8"/>
  <c r="AD161" i="8" s="1"/>
  <c r="AC162" i="8"/>
  <c r="AD162" i="8" s="1"/>
  <c r="AC163" i="8"/>
  <c r="AD163" i="8" s="1"/>
  <c r="AC164" i="8"/>
  <c r="AD164" i="8" s="1"/>
  <c r="AC165" i="8"/>
  <c r="AD165" i="8" s="1"/>
  <c r="AC166" i="8"/>
  <c r="AD166" i="8" s="1"/>
  <c r="AC167" i="8"/>
  <c r="AD167" i="8" s="1"/>
  <c r="AC168" i="8"/>
  <c r="AD168" i="8" s="1"/>
  <c r="AC169" i="8"/>
  <c r="AD169" i="8" s="1"/>
  <c r="AC170" i="8"/>
  <c r="AD170" i="8" s="1"/>
  <c r="AC171" i="8"/>
  <c r="AD171" i="8" s="1"/>
  <c r="AC172" i="8"/>
  <c r="AD172" i="8" s="1"/>
  <c r="AC173" i="8"/>
  <c r="AD173" i="8" s="1"/>
  <c r="AC174" i="8"/>
  <c r="AD174" i="8" s="1"/>
  <c r="AC175" i="8"/>
  <c r="AD175" i="8" s="1"/>
  <c r="AC176" i="8"/>
  <c r="AD176" i="8" s="1"/>
  <c r="AC177" i="8"/>
  <c r="AD177" i="8" s="1"/>
  <c r="AC178" i="8"/>
  <c r="AD178" i="8" s="1"/>
  <c r="AC179" i="8"/>
  <c r="AD179" i="8" s="1"/>
  <c r="AC180" i="8"/>
  <c r="AD180" i="8" s="1"/>
  <c r="AC181" i="8"/>
  <c r="AD181" i="8" s="1"/>
  <c r="AC182" i="8"/>
  <c r="AD182" i="8" s="1"/>
  <c r="AC183" i="8"/>
  <c r="AD183" i="8" s="1"/>
  <c r="AC184" i="8"/>
  <c r="AD184" i="8" s="1"/>
  <c r="AC185" i="8"/>
  <c r="AD185" i="8" s="1"/>
  <c r="AC186" i="8"/>
  <c r="AD186" i="8" s="1"/>
  <c r="AC187" i="8"/>
  <c r="AD187" i="8" s="1"/>
  <c r="AC188" i="8"/>
  <c r="AD188" i="8" s="1"/>
  <c r="AC189" i="8"/>
  <c r="AD189" i="8"/>
  <c r="AC190" i="8"/>
  <c r="AD190" i="8" s="1"/>
  <c r="AC191" i="8"/>
  <c r="AD191" i="8" s="1"/>
  <c r="AC192" i="8"/>
  <c r="AD192" i="8" s="1"/>
  <c r="AC193" i="8"/>
  <c r="AD193" i="8"/>
  <c r="AC194" i="8"/>
  <c r="AD194" i="8" s="1"/>
  <c r="G209" i="2"/>
  <c r="AL17" i="2" a="1"/>
  <c r="AL17" i="2" s="1"/>
  <c r="AN17" i="2" a="1"/>
  <c r="AN17" i="2" s="1"/>
  <c r="AP17" i="2" a="1"/>
  <c r="AP17" i="2" s="1"/>
  <c r="AR17" i="2" a="1"/>
  <c r="AR17" i="2" s="1"/>
  <c r="AT17" i="2" a="1"/>
  <c r="AT17" i="2" s="1"/>
  <c r="AV17" i="2" a="1"/>
  <c r="AV17" i="2" s="1"/>
  <c r="AX17" i="2" a="1"/>
  <c r="AX17" i="2" s="1"/>
  <c r="AZ17" i="2" a="1"/>
  <c r="AZ17" i="2" s="1"/>
  <c r="BB17" i="2" a="1"/>
  <c r="BB17" i="2" s="1"/>
  <c r="BD17" i="2" a="1"/>
  <c r="BD17" i="2" s="1"/>
  <c r="BF17" i="2" a="1"/>
  <c r="BF17" i="2" s="1"/>
  <c r="BH17" i="2" a="1"/>
  <c r="BH17" i="2" s="1"/>
  <c r="BJ17" i="2" a="1"/>
  <c r="BJ17" i="2" s="1"/>
  <c r="BL17" i="2" a="1"/>
  <c r="BL17" i="2" s="1"/>
  <c r="BN17" i="2" a="1"/>
  <c r="BN17" i="2" s="1"/>
  <c r="BP17" i="2" a="1"/>
  <c r="BP17" i="2" s="1"/>
  <c r="BR17" i="2" a="1"/>
  <c r="BR17" i="2" s="1"/>
  <c r="BT17" i="2" a="1"/>
  <c r="BT17" i="2" s="1"/>
  <c r="BV17" i="2" a="1"/>
  <c r="BV17" i="2" s="1"/>
  <c r="BX17" i="2" a="1"/>
  <c r="BX17" i="2" s="1"/>
  <c r="BZ17" i="2" a="1"/>
  <c r="BZ17" i="2" s="1"/>
  <c r="CB17" i="2" a="1"/>
  <c r="CB17" i="2" s="1"/>
  <c r="CD17" i="2" a="1"/>
  <c r="CD17" i="2" s="1"/>
  <c r="CF17" i="2" a="1"/>
  <c r="CF17" i="2" s="1"/>
  <c r="CH17" i="2" a="1"/>
  <c r="CH17" i="2" s="1"/>
  <c r="AL18" i="2" a="1"/>
  <c r="AL18" i="2" s="1"/>
  <c r="AN18" i="2" a="1"/>
  <c r="AN18" i="2" s="1"/>
  <c r="AP18" i="2" a="1"/>
  <c r="AP18" i="2" s="1"/>
  <c r="AR18" i="2" a="1"/>
  <c r="AR18" i="2" s="1"/>
  <c r="AT18" i="2" a="1"/>
  <c r="AT18" i="2" s="1"/>
  <c r="AV18" i="2" a="1"/>
  <c r="AV18" i="2" s="1"/>
  <c r="AX18" i="2" a="1"/>
  <c r="AX18" i="2" s="1"/>
  <c r="AZ18" i="2" a="1"/>
  <c r="AZ18" i="2" s="1"/>
  <c r="BB18" i="2" a="1"/>
  <c r="BB18" i="2" s="1"/>
  <c r="BD18" i="2" a="1"/>
  <c r="BD18" i="2" s="1"/>
  <c r="BF18" i="2" a="1"/>
  <c r="BF18" i="2" s="1"/>
  <c r="BH18" i="2" a="1"/>
  <c r="BH18" i="2" s="1"/>
  <c r="BJ18" i="2" a="1"/>
  <c r="BJ18" i="2" s="1"/>
  <c r="BL18" i="2" a="1"/>
  <c r="BL18" i="2" s="1"/>
  <c r="BN18" i="2" a="1"/>
  <c r="BN18" i="2" s="1"/>
  <c r="BP18" i="2" a="1"/>
  <c r="BP18" i="2" s="1"/>
  <c r="BR18" i="2" a="1"/>
  <c r="BR18" i="2" s="1"/>
  <c r="BT18" i="2" a="1"/>
  <c r="BT18" i="2" s="1"/>
  <c r="BV18" i="2" a="1"/>
  <c r="BV18" i="2" s="1"/>
  <c r="BX18" i="2" a="1"/>
  <c r="BX18" i="2" s="1"/>
  <c r="BZ18" i="2" a="1"/>
  <c r="BZ18" i="2" s="1"/>
  <c r="CB18" i="2" a="1"/>
  <c r="CB18" i="2" s="1"/>
  <c r="CD18" i="2" a="1"/>
  <c r="CD18" i="2" s="1"/>
  <c r="CF18" i="2" a="1"/>
  <c r="CF18" i="2" s="1"/>
  <c r="CH18" i="2" a="1"/>
  <c r="CH18" i="2" s="1"/>
  <c r="AL19" i="2" a="1"/>
  <c r="AL19" i="2" s="1"/>
  <c r="AN19" i="2" a="1"/>
  <c r="AN19" i="2" s="1"/>
  <c r="AP19" i="2" a="1"/>
  <c r="AP19" i="2" s="1"/>
  <c r="AR19" i="2" a="1"/>
  <c r="AR19" i="2" s="1"/>
  <c r="AT19" i="2" a="1"/>
  <c r="AT19" i="2" s="1"/>
  <c r="AV19" i="2" a="1"/>
  <c r="AV19" i="2" s="1"/>
  <c r="AX19" i="2" a="1"/>
  <c r="AX19" i="2" s="1"/>
  <c r="AZ19" i="2" a="1"/>
  <c r="AZ19" i="2" s="1"/>
  <c r="BB19" i="2" a="1"/>
  <c r="BB19" i="2" s="1"/>
  <c r="BD19" i="2" a="1"/>
  <c r="BD19" i="2" s="1"/>
  <c r="BF19" i="2" a="1"/>
  <c r="BF19" i="2" s="1"/>
  <c r="BH19" i="2" a="1"/>
  <c r="BH19" i="2" s="1"/>
  <c r="BJ19" i="2" a="1"/>
  <c r="BJ19" i="2" s="1"/>
  <c r="BL19" i="2" a="1"/>
  <c r="BL19" i="2" s="1"/>
  <c r="BN19" i="2" a="1"/>
  <c r="BN19" i="2" s="1"/>
  <c r="BP19" i="2" a="1"/>
  <c r="BP19" i="2" s="1"/>
  <c r="BR19" i="2" a="1"/>
  <c r="BR19" i="2" s="1"/>
  <c r="BT19" i="2" a="1"/>
  <c r="BT19" i="2" s="1"/>
  <c r="BV19" i="2" a="1"/>
  <c r="BV19" i="2" s="1"/>
  <c r="BX19" i="2" a="1"/>
  <c r="BX19" i="2" s="1"/>
  <c r="BZ19" i="2" a="1"/>
  <c r="BZ19" i="2" s="1"/>
  <c r="CB19" i="2" a="1"/>
  <c r="CB19" i="2" s="1"/>
  <c r="CD19" i="2" a="1"/>
  <c r="CD19" i="2" s="1"/>
  <c r="CF19" i="2" a="1"/>
  <c r="CF19" i="2" s="1"/>
  <c r="CH19" i="2" a="1"/>
  <c r="CH19" i="2" s="1"/>
  <c r="AL20" i="2" a="1"/>
  <c r="AL20" i="2" s="1"/>
  <c r="AN20" i="2" a="1"/>
  <c r="AN20" i="2" s="1"/>
  <c r="AP20" i="2" a="1"/>
  <c r="AP20" i="2" s="1"/>
  <c r="AR20" i="2" a="1"/>
  <c r="AR20" i="2" s="1"/>
  <c r="AT20" i="2" a="1"/>
  <c r="AT20" i="2" s="1"/>
  <c r="AV20" i="2" a="1"/>
  <c r="AV20" i="2" s="1"/>
  <c r="AX20" i="2" a="1"/>
  <c r="AX20" i="2" s="1"/>
  <c r="AZ20" i="2" a="1"/>
  <c r="AZ20" i="2" s="1"/>
  <c r="BB20" i="2" a="1"/>
  <c r="BB20" i="2" s="1"/>
  <c r="BD20" i="2" a="1"/>
  <c r="BD20" i="2" s="1"/>
  <c r="BF20" i="2" a="1"/>
  <c r="BF20" i="2" s="1"/>
  <c r="BH20" i="2" a="1"/>
  <c r="BH20" i="2" s="1"/>
  <c r="BJ20" i="2" a="1"/>
  <c r="BJ20" i="2" s="1"/>
  <c r="BL20" i="2" a="1"/>
  <c r="BL20" i="2" s="1"/>
  <c r="BN20" i="2" a="1"/>
  <c r="BN20" i="2" s="1"/>
  <c r="BP20" i="2" a="1"/>
  <c r="BP20" i="2" s="1"/>
  <c r="BR20" i="2" a="1"/>
  <c r="BR20" i="2" s="1"/>
  <c r="BT20" i="2" a="1"/>
  <c r="BT20" i="2" s="1"/>
  <c r="BV20" i="2" a="1"/>
  <c r="BV20" i="2" s="1"/>
  <c r="BX20" i="2" a="1"/>
  <c r="BX20" i="2" s="1"/>
  <c r="BZ20" i="2" a="1"/>
  <c r="BZ20" i="2" s="1"/>
  <c r="CB20" i="2" a="1"/>
  <c r="CB20" i="2" s="1"/>
  <c r="CD20" i="2" a="1"/>
  <c r="CD20" i="2" s="1"/>
  <c r="CF20" i="2" a="1"/>
  <c r="CF20" i="2" s="1"/>
  <c r="CH20" i="2" a="1"/>
  <c r="CH20" i="2" s="1"/>
  <c r="AL21" i="2" a="1"/>
  <c r="AL21" i="2" s="1"/>
  <c r="AN21" i="2" a="1"/>
  <c r="AN21" i="2" s="1"/>
  <c r="AP21" i="2" a="1"/>
  <c r="AP21" i="2" s="1"/>
  <c r="AR21" i="2" a="1"/>
  <c r="AR21" i="2" s="1"/>
  <c r="AT21" i="2" a="1"/>
  <c r="AT21" i="2" s="1"/>
  <c r="AV21" i="2" a="1"/>
  <c r="AV21" i="2" s="1"/>
  <c r="AX21" i="2" a="1"/>
  <c r="AX21" i="2" s="1"/>
  <c r="AZ21" i="2" a="1"/>
  <c r="AZ21" i="2" s="1"/>
  <c r="BB21" i="2" a="1"/>
  <c r="BB21" i="2" s="1"/>
  <c r="BD21" i="2" a="1"/>
  <c r="BD21" i="2" s="1"/>
  <c r="BF21" i="2" a="1"/>
  <c r="BF21" i="2" s="1"/>
  <c r="BH21" i="2" a="1"/>
  <c r="BH21" i="2" s="1"/>
  <c r="BJ21" i="2" a="1"/>
  <c r="BJ21" i="2" s="1"/>
  <c r="BL21" i="2" a="1"/>
  <c r="BL21" i="2" s="1"/>
  <c r="BN21" i="2" a="1"/>
  <c r="BN21" i="2" s="1"/>
  <c r="BP21" i="2" a="1"/>
  <c r="BP21" i="2" s="1"/>
  <c r="BR21" i="2" a="1"/>
  <c r="BR21" i="2" s="1"/>
  <c r="BT21" i="2" a="1"/>
  <c r="BT21" i="2" s="1"/>
  <c r="BV21" i="2" a="1"/>
  <c r="BV21" i="2" s="1"/>
  <c r="BX21" i="2" a="1"/>
  <c r="BX21" i="2" s="1"/>
  <c r="BZ21" i="2" a="1"/>
  <c r="BZ21" i="2" s="1"/>
  <c r="CB21" i="2" a="1"/>
  <c r="CB21" i="2" s="1"/>
  <c r="CD21" i="2" a="1"/>
  <c r="CD21" i="2" s="1"/>
  <c r="CF21" i="2" a="1"/>
  <c r="CF21" i="2" s="1"/>
  <c r="CH21" i="2" a="1"/>
  <c r="CH21" i="2" s="1"/>
  <c r="AL22" i="2" a="1"/>
  <c r="AL22" i="2" s="1"/>
  <c r="AN22" i="2" a="1"/>
  <c r="AN22" i="2" s="1"/>
  <c r="AP22" i="2" a="1"/>
  <c r="AP22" i="2" s="1"/>
  <c r="AR22" i="2" a="1"/>
  <c r="AR22" i="2" s="1"/>
  <c r="AT22" i="2" a="1"/>
  <c r="AT22" i="2" s="1"/>
  <c r="AV22" i="2" a="1"/>
  <c r="AV22" i="2" s="1"/>
  <c r="AX22" i="2" a="1"/>
  <c r="AX22" i="2" s="1"/>
  <c r="AZ22" i="2" a="1"/>
  <c r="AZ22" i="2" s="1"/>
  <c r="BB22" i="2" a="1"/>
  <c r="BB22" i="2" s="1"/>
  <c r="BD22" i="2" a="1"/>
  <c r="BD22" i="2" s="1"/>
  <c r="BF22" i="2" a="1"/>
  <c r="BF22" i="2" s="1"/>
  <c r="BH22" i="2" a="1"/>
  <c r="BH22" i="2" s="1"/>
  <c r="BJ22" i="2" a="1"/>
  <c r="BJ22" i="2" s="1"/>
  <c r="BL22" i="2" a="1"/>
  <c r="BL22" i="2" s="1"/>
  <c r="BN22" i="2" a="1"/>
  <c r="BN22" i="2" s="1"/>
  <c r="BP22" i="2" a="1"/>
  <c r="BP22" i="2" s="1"/>
  <c r="BR22" i="2" a="1"/>
  <c r="BR22" i="2" s="1"/>
  <c r="BT22" i="2" a="1"/>
  <c r="BT22" i="2" s="1"/>
  <c r="BV22" i="2" a="1"/>
  <c r="BV22" i="2" s="1"/>
  <c r="BX22" i="2" a="1"/>
  <c r="BX22" i="2" s="1"/>
  <c r="BZ22" i="2" a="1"/>
  <c r="BZ22" i="2" s="1"/>
  <c r="CB22" i="2" a="1"/>
  <c r="CB22" i="2" s="1"/>
  <c r="CD22" i="2" a="1"/>
  <c r="CD22" i="2" s="1"/>
  <c r="CF22" i="2" a="1"/>
  <c r="CF22" i="2" s="1"/>
  <c r="CH22" i="2" a="1"/>
  <c r="CH22" i="2" s="1"/>
  <c r="AL23" i="2" a="1"/>
  <c r="AL23" i="2" s="1"/>
  <c r="AN23" i="2" a="1"/>
  <c r="AN23" i="2" s="1"/>
  <c r="AP23" i="2" a="1"/>
  <c r="AP23" i="2" s="1"/>
  <c r="AR23" i="2" a="1"/>
  <c r="AR23" i="2" s="1"/>
  <c r="AT23" i="2" a="1"/>
  <c r="AT23" i="2" s="1"/>
  <c r="AV23" i="2" a="1"/>
  <c r="AV23" i="2" s="1"/>
  <c r="AX23" i="2" a="1"/>
  <c r="AX23" i="2" s="1"/>
  <c r="AZ23" i="2" a="1"/>
  <c r="AZ23" i="2" s="1"/>
  <c r="BB23" i="2" a="1"/>
  <c r="BB23" i="2" s="1"/>
  <c r="BD23" i="2" a="1"/>
  <c r="BD23" i="2" s="1"/>
  <c r="BF23" i="2" a="1"/>
  <c r="BF23" i="2" s="1"/>
  <c r="BH23" i="2" a="1"/>
  <c r="BH23" i="2" s="1"/>
  <c r="BJ23" i="2" a="1"/>
  <c r="BJ23" i="2" s="1"/>
  <c r="BL23" i="2" a="1"/>
  <c r="BL23" i="2" s="1"/>
  <c r="BN23" i="2" a="1"/>
  <c r="BN23" i="2" s="1"/>
  <c r="BP23" i="2" a="1"/>
  <c r="BP23" i="2" s="1"/>
  <c r="BR23" i="2" a="1"/>
  <c r="BR23" i="2" s="1"/>
  <c r="BT23" i="2" a="1"/>
  <c r="BT23" i="2" s="1"/>
  <c r="BV23" i="2" a="1"/>
  <c r="BV23" i="2" s="1"/>
  <c r="BX23" i="2" a="1"/>
  <c r="BX23" i="2" s="1"/>
  <c r="BZ23" i="2" a="1"/>
  <c r="BZ23" i="2" s="1"/>
  <c r="CB23" i="2" a="1"/>
  <c r="CB23" i="2" s="1"/>
  <c r="CD23" i="2" a="1"/>
  <c r="CD23" i="2" s="1"/>
  <c r="CF23" i="2" a="1"/>
  <c r="CF23" i="2" s="1"/>
  <c r="CH23" i="2" a="1"/>
  <c r="CH23" i="2" s="1"/>
  <c r="AL24" i="2" a="1"/>
  <c r="AL24" i="2" s="1"/>
  <c r="AN24" i="2" a="1"/>
  <c r="AN24" i="2" s="1"/>
  <c r="AP24" i="2" a="1"/>
  <c r="AP24" i="2" s="1"/>
  <c r="AR24" i="2" a="1"/>
  <c r="AR24" i="2" s="1"/>
  <c r="AT24" i="2" a="1"/>
  <c r="AT24" i="2" s="1"/>
  <c r="AV24" i="2" a="1"/>
  <c r="AV24" i="2" s="1"/>
  <c r="AX24" i="2" a="1"/>
  <c r="AX24" i="2" s="1"/>
  <c r="AZ24" i="2" a="1"/>
  <c r="AZ24" i="2" s="1"/>
  <c r="BB24" i="2" a="1"/>
  <c r="BB24" i="2" s="1"/>
  <c r="BD24" i="2" a="1"/>
  <c r="BD24" i="2" s="1"/>
  <c r="BF24" i="2" a="1"/>
  <c r="BF24" i="2" s="1"/>
  <c r="BH24" i="2" a="1"/>
  <c r="BH24" i="2" s="1"/>
  <c r="BJ24" i="2" a="1"/>
  <c r="BJ24" i="2" s="1"/>
  <c r="BL24" i="2" a="1"/>
  <c r="BL24" i="2" s="1"/>
  <c r="BN24" i="2" a="1"/>
  <c r="BN24" i="2" s="1"/>
  <c r="BP24" i="2" a="1"/>
  <c r="BP24" i="2" s="1"/>
  <c r="BR24" i="2" a="1"/>
  <c r="BR24" i="2" s="1"/>
  <c r="BT24" i="2" a="1"/>
  <c r="BT24" i="2" s="1"/>
  <c r="BV24" i="2" a="1"/>
  <c r="BV24" i="2" s="1"/>
  <c r="BX24" i="2" a="1"/>
  <c r="BX24" i="2" s="1"/>
  <c r="BZ24" i="2" a="1"/>
  <c r="BZ24" i="2" s="1"/>
  <c r="CB24" i="2" a="1"/>
  <c r="CB24" i="2" s="1"/>
  <c r="CD24" i="2" a="1"/>
  <c r="CD24" i="2" s="1"/>
  <c r="CF24" i="2" a="1"/>
  <c r="CF24" i="2" s="1"/>
  <c r="CH24" i="2" a="1"/>
  <c r="CH24" i="2" s="1"/>
  <c r="AL25" i="2" a="1"/>
  <c r="AL25" i="2" s="1"/>
  <c r="AN25" i="2" a="1"/>
  <c r="AN25" i="2" s="1"/>
  <c r="AP25" i="2" a="1"/>
  <c r="AP25" i="2" s="1"/>
  <c r="AR25" i="2" a="1"/>
  <c r="AR25" i="2" s="1"/>
  <c r="AT25" i="2" a="1"/>
  <c r="AT25" i="2" s="1"/>
  <c r="AV25" i="2" a="1"/>
  <c r="AV25" i="2" s="1"/>
  <c r="AX25" i="2" a="1"/>
  <c r="AX25" i="2" s="1"/>
  <c r="AZ25" i="2" a="1"/>
  <c r="AZ25" i="2" s="1"/>
  <c r="BB25" i="2" a="1"/>
  <c r="BB25" i="2" s="1"/>
  <c r="BD25" i="2" a="1"/>
  <c r="BD25" i="2" s="1"/>
  <c r="BF25" i="2" a="1"/>
  <c r="BF25" i="2" s="1"/>
  <c r="BH25" i="2" a="1"/>
  <c r="BH25" i="2" s="1"/>
  <c r="BJ25" i="2" a="1"/>
  <c r="BJ25" i="2" s="1"/>
  <c r="BL25" i="2" a="1"/>
  <c r="BL25" i="2" s="1"/>
  <c r="BN25" i="2" a="1"/>
  <c r="BN25" i="2" s="1"/>
  <c r="BP25" i="2" a="1"/>
  <c r="BP25" i="2" s="1"/>
  <c r="BR25" i="2" a="1"/>
  <c r="BR25" i="2" s="1"/>
  <c r="BT25" i="2" a="1"/>
  <c r="BT25" i="2" s="1"/>
  <c r="BV25" i="2" a="1"/>
  <c r="BV25" i="2" s="1"/>
  <c r="BX25" i="2" a="1"/>
  <c r="BX25" i="2" s="1"/>
  <c r="BZ25" i="2" a="1"/>
  <c r="BZ25" i="2" s="1"/>
  <c r="CB25" i="2" a="1"/>
  <c r="CB25" i="2" s="1"/>
  <c r="CD25" i="2" a="1"/>
  <c r="CD25" i="2" s="1"/>
  <c r="CF25" i="2" a="1"/>
  <c r="CF25" i="2" s="1"/>
  <c r="CH25" i="2" a="1"/>
  <c r="CH25" i="2" s="1"/>
  <c r="AL26" i="2" a="1"/>
  <c r="AL26" i="2" s="1"/>
  <c r="AN26" i="2" a="1"/>
  <c r="AN26" i="2" s="1"/>
  <c r="AP26" i="2" a="1"/>
  <c r="AP26" i="2" s="1"/>
  <c r="AR26" i="2" a="1"/>
  <c r="AR26" i="2" s="1"/>
  <c r="AT26" i="2" a="1"/>
  <c r="AT26" i="2" s="1"/>
  <c r="AV26" i="2" a="1"/>
  <c r="AV26" i="2" s="1"/>
  <c r="AX26" i="2" a="1"/>
  <c r="AX26" i="2" s="1"/>
  <c r="AZ26" i="2" a="1"/>
  <c r="AZ26" i="2" s="1"/>
  <c r="BB26" i="2" a="1"/>
  <c r="BB26" i="2" s="1"/>
  <c r="BD26" i="2" a="1"/>
  <c r="BD26" i="2" s="1"/>
  <c r="BF26" i="2" a="1"/>
  <c r="BF26" i="2" s="1"/>
  <c r="BH26" i="2" a="1"/>
  <c r="BH26" i="2" s="1"/>
  <c r="BJ26" i="2" a="1"/>
  <c r="BJ26" i="2" s="1"/>
  <c r="BL26" i="2" a="1"/>
  <c r="BL26" i="2" s="1"/>
  <c r="BN26" i="2" a="1"/>
  <c r="BN26" i="2" s="1"/>
  <c r="BP26" i="2" a="1"/>
  <c r="BP26" i="2" s="1"/>
  <c r="BR26" i="2" a="1"/>
  <c r="BR26" i="2" s="1"/>
  <c r="BT26" i="2" a="1"/>
  <c r="BT26" i="2" s="1"/>
  <c r="BV26" i="2" a="1"/>
  <c r="BV26" i="2" s="1"/>
  <c r="BX26" i="2" a="1"/>
  <c r="BX26" i="2" s="1"/>
  <c r="BZ26" i="2" a="1"/>
  <c r="BZ26" i="2" s="1"/>
  <c r="CB26" i="2" a="1"/>
  <c r="CB26" i="2" s="1"/>
  <c r="CD26" i="2" a="1"/>
  <c r="CD26" i="2" s="1"/>
  <c r="CF26" i="2" a="1"/>
  <c r="CF26" i="2" s="1"/>
  <c r="CH26" i="2" a="1"/>
  <c r="CH26" i="2" s="1"/>
  <c r="AL27" i="2" a="1"/>
  <c r="AL27" i="2" s="1"/>
  <c r="AN27" i="2" a="1"/>
  <c r="AN27" i="2" s="1"/>
  <c r="AP27" i="2" a="1"/>
  <c r="AP27" i="2" s="1"/>
  <c r="AR27" i="2" a="1"/>
  <c r="AR27" i="2" s="1"/>
  <c r="AT27" i="2" a="1"/>
  <c r="AT27" i="2" s="1"/>
  <c r="AV27" i="2" a="1"/>
  <c r="AV27" i="2" s="1"/>
  <c r="AX27" i="2" a="1"/>
  <c r="AX27" i="2" s="1"/>
  <c r="AZ27" i="2" a="1"/>
  <c r="AZ27" i="2" s="1"/>
  <c r="BB27" i="2" a="1"/>
  <c r="BB27" i="2" s="1"/>
  <c r="BD27" i="2" a="1"/>
  <c r="BD27" i="2" s="1"/>
  <c r="BF27" i="2" a="1"/>
  <c r="BF27" i="2" s="1"/>
  <c r="BH27" i="2" a="1"/>
  <c r="BH27" i="2" s="1"/>
  <c r="BJ27" i="2" a="1"/>
  <c r="BJ27" i="2" s="1"/>
  <c r="BL27" i="2" a="1"/>
  <c r="BL27" i="2" s="1"/>
  <c r="BN27" i="2" a="1"/>
  <c r="BN27" i="2" s="1"/>
  <c r="BP27" i="2" a="1"/>
  <c r="BP27" i="2" s="1"/>
  <c r="BR27" i="2" a="1"/>
  <c r="BR27" i="2" s="1"/>
  <c r="BT27" i="2" a="1"/>
  <c r="BT27" i="2" s="1"/>
  <c r="BV27" i="2" a="1"/>
  <c r="BV27" i="2" s="1"/>
  <c r="BX27" i="2" a="1"/>
  <c r="BX27" i="2" s="1"/>
  <c r="BZ27" i="2" a="1"/>
  <c r="BZ27" i="2" s="1"/>
  <c r="CB27" i="2" a="1"/>
  <c r="CB27" i="2" s="1"/>
  <c r="CD27" i="2" a="1"/>
  <c r="CD27" i="2" s="1"/>
  <c r="CF27" i="2" a="1"/>
  <c r="CF27" i="2" s="1"/>
  <c r="CH27" i="2" a="1"/>
  <c r="CH27" i="2" s="1"/>
  <c r="AL28" i="2" a="1"/>
  <c r="AL28" i="2" s="1"/>
  <c r="AN28" i="2" a="1"/>
  <c r="AN28" i="2" s="1"/>
  <c r="AP28" i="2" a="1"/>
  <c r="AP28" i="2" s="1"/>
  <c r="AR28" i="2" a="1"/>
  <c r="AR28" i="2" s="1"/>
  <c r="AT28" i="2" a="1"/>
  <c r="AT28" i="2" s="1"/>
  <c r="AV28" i="2" a="1"/>
  <c r="AV28" i="2" s="1"/>
  <c r="AX28" i="2" a="1"/>
  <c r="AX28" i="2" s="1"/>
  <c r="AZ28" i="2" a="1"/>
  <c r="AZ28" i="2" s="1"/>
  <c r="BB28" i="2" a="1"/>
  <c r="BB28" i="2" s="1"/>
  <c r="BD28" i="2" a="1"/>
  <c r="BD28" i="2" s="1"/>
  <c r="BF28" i="2" a="1"/>
  <c r="BF28" i="2" s="1"/>
  <c r="BH28" i="2" a="1"/>
  <c r="BH28" i="2" s="1"/>
  <c r="BJ28" i="2" a="1"/>
  <c r="BJ28" i="2" s="1"/>
  <c r="BL28" i="2" a="1"/>
  <c r="BL28" i="2" s="1"/>
  <c r="BN28" i="2" a="1"/>
  <c r="BN28" i="2" s="1"/>
  <c r="BP28" i="2" a="1"/>
  <c r="BP28" i="2" s="1"/>
  <c r="BR28" i="2" a="1"/>
  <c r="BR28" i="2" s="1"/>
  <c r="BT28" i="2" a="1"/>
  <c r="BT28" i="2" s="1"/>
  <c r="BV28" i="2" a="1"/>
  <c r="BV28" i="2" s="1"/>
  <c r="BX28" i="2" a="1"/>
  <c r="BX28" i="2" s="1"/>
  <c r="BZ28" i="2" a="1"/>
  <c r="BZ28" i="2" s="1"/>
  <c r="CB28" i="2" a="1"/>
  <c r="CB28" i="2" s="1"/>
  <c r="CD28" i="2" a="1"/>
  <c r="CD28" i="2" s="1"/>
  <c r="CF28" i="2" a="1"/>
  <c r="CF28" i="2" s="1"/>
  <c r="CH28" i="2" a="1"/>
  <c r="CH28" i="2" s="1"/>
  <c r="AL29" i="2" a="1"/>
  <c r="AL29" i="2" s="1"/>
  <c r="AN29" i="2" a="1"/>
  <c r="AN29" i="2" s="1"/>
  <c r="AP29" i="2" a="1"/>
  <c r="AP29" i="2" s="1"/>
  <c r="AR29" i="2" a="1"/>
  <c r="AR29" i="2" s="1"/>
  <c r="AT29" i="2" a="1"/>
  <c r="AT29" i="2" s="1"/>
  <c r="AV29" i="2" a="1"/>
  <c r="AV29" i="2" s="1"/>
  <c r="AX29" i="2" a="1"/>
  <c r="AX29" i="2" s="1"/>
  <c r="AZ29" i="2" a="1"/>
  <c r="AZ29" i="2" s="1"/>
  <c r="BB29" i="2" a="1"/>
  <c r="BB29" i="2" s="1"/>
  <c r="BD29" i="2" a="1"/>
  <c r="BD29" i="2" s="1"/>
  <c r="BF29" i="2" a="1"/>
  <c r="BF29" i="2" s="1"/>
  <c r="BH29" i="2" a="1"/>
  <c r="BH29" i="2" s="1"/>
  <c r="BJ29" i="2" a="1"/>
  <c r="BJ29" i="2" s="1"/>
  <c r="BL29" i="2" a="1"/>
  <c r="BL29" i="2" s="1"/>
  <c r="BN29" i="2" a="1"/>
  <c r="BN29" i="2" s="1"/>
  <c r="BP29" i="2" a="1"/>
  <c r="BP29" i="2" s="1"/>
  <c r="BR29" i="2" a="1"/>
  <c r="BR29" i="2" s="1"/>
  <c r="BT29" i="2" a="1"/>
  <c r="BT29" i="2" s="1"/>
  <c r="BV29" i="2" a="1"/>
  <c r="BV29" i="2" s="1"/>
  <c r="BX29" i="2" a="1"/>
  <c r="BX29" i="2" s="1"/>
  <c r="BZ29" i="2" a="1"/>
  <c r="BZ29" i="2" s="1"/>
  <c r="CB29" i="2" a="1"/>
  <c r="CB29" i="2" s="1"/>
  <c r="CD29" i="2" a="1"/>
  <c r="CD29" i="2" s="1"/>
  <c r="CF29" i="2" a="1"/>
  <c r="CF29" i="2" s="1"/>
  <c r="CH29" i="2" a="1"/>
  <c r="CH29" i="2" s="1"/>
  <c r="AL30" i="2" a="1"/>
  <c r="AL30" i="2" s="1"/>
  <c r="AN30" i="2" a="1"/>
  <c r="AN30" i="2" s="1"/>
  <c r="AP30" i="2" a="1"/>
  <c r="AP30" i="2" s="1"/>
  <c r="AR30" i="2" a="1"/>
  <c r="AR30" i="2" s="1"/>
  <c r="AT30" i="2" a="1"/>
  <c r="AT30" i="2" s="1"/>
  <c r="AV30" i="2" a="1"/>
  <c r="AV30" i="2" s="1"/>
  <c r="AX30" i="2" a="1"/>
  <c r="AX30" i="2" s="1"/>
  <c r="AZ30" i="2" a="1"/>
  <c r="AZ30" i="2" s="1"/>
  <c r="BB30" i="2" a="1"/>
  <c r="BB30" i="2" s="1"/>
  <c r="BD30" i="2" a="1"/>
  <c r="BD30" i="2" s="1"/>
  <c r="BF30" i="2" a="1"/>
  <c r="BF30" i="2" s="1"/>
  <c r="BH30" i="2" a="1"/>
  <c r="BH30" i="2" s="1"/>
  <c r="BJ30" i="2" a="1"/>
  <c r="BJ30" i="2" s="1"/>
  <c r="BL30" i="2" a="1"/>
  <c r="BL30" i="2" s="1"/>
  <c r="BN30" i="2" a="1"/>
  <c r="BN30" i="2" s="1"/>
  <c r="BP30" i="2" a="1"/>
  <c r="BP30" i="2" s="1"/>
  <c r="BR30" i="2" a="1"/>
  <c r="BR30" i="2" s="1"/>
  <c r="BT30" i="2" a="1"/>
  <c r="BT30" i="2" s="1"/>
  <c r="BV30" i="2" a="1"/>
  <c r="BV30" i="2" s="1"/>
  <c r="BX30" i="2" a="1"/>
  <c r="BX30" i="2" s="1"/>
  <c r="BZ30" i="2" a="1"/>
  <c r="BZ30" i="2" s="1"/>
  <c r="CB30" i="2" a="1"/>
  <c r="CB30" i="2" s="1"/>
  <c r="CD30" i="2" a="1"/>
  <c r="CD30" i="2" s="1"/>
  <c r="CF30" i="2" a="1"/>
  <c r="CF30" i="2" s="1"/>
  <c r="CH30" i="2" a="1"/>
  <c r="CH30" i="2" s="1"/>
  <c r="AL31" i="2" a="1"/>
  <c r="AL31" i="2" s="1"/>
  <c r="AN31" i="2" a="1"/>
  <c r="AN31" i="2" s="1"/>
  <c r="AP31" i="2" a="1"/>
  <c r="AP31" i="2" s="1"/>
  <c r="AR31" i="2" a="1"/>
  <c r="AR31" i="2" s="1"/>
  <c r="AT31" i="2" a="1"/>
  <c r="AT31" i="2" s="1"/>
  <c r="AV31" i="2" a="1"/>
  <c r="AV31" i="2" s="1"/>
  <c r="AX31" i="2" a="1"/>
  <c r="AX31" i="2" s="1"/>
  <c r="AZ31" i="2" a="1"/>
  <c r="AZ31" i="2" s="1"/>
  <c r="BB31" i="2" a="1"/>
  <c r="BB31" i="2" s="1"/>
  <c r="BD31" i="2" a="1"/>
  <c r="BD31" i="2" s="1"/>
  <c r="BF31" i="2" a="1"/>
  <c r="BF31" i="2" s="1"/>
  <c r="BH31" i="2" a="1"/>
  <c r="BH31" i="2" s="1"/>
  <c r="BJ31" i="2" a="1"/>
  <c r="BJ31" i="2" s="1"/>
  <c r="BL31" i="2" a="1"/>
  <c r="BL31" i="2" s="1"/>
  <c r="BN31" i="2" a="1"/>
  <c r="BN31" i="2" s="1"/>
  <c r="BP31" i="2" a="1"/>
  <c r="BP31" i="2" s="1"/>
  <c r="BR31" i="2" a="1"/>
  <c r="BR31" i="2" s="1"/>
  <c r="BT31" i="2" a="1"/>
  <c r="BT31" i="2" s="1"/>
  <c r="BV31" i="2" a="1"/>
  <c r="BV31" i="2" s="1"/>
  <c r="BX31" i="2" a="1"/>
  <c r="BX31" i="2" s="1"/>
  <c r="BZ31" i="2" a="1"/>
  <c r="BZ31" i="2" s="1"/>
  <c r="CB31" i="2" a="1"/>
  <c r="CB31" i="2" s="1"/>
  <c r="CD31" i="2" a="1"/>
  <c r="CD31" i="2" s="1"/>
  <c r="CF31" i="2" a="1"/>
  <c r="CF31" i="2" s="1"/>
  <c r="CH31" i="2" a="1"/>
  <c r="CH31" i="2" s="1"/>
  <c r="AL32" i="2" a="1"/>
  <c r="AL32" i="2" s="1"/>
  <c r="AN32" i="2" a="1"/>
  <c r="AN32" i="2" s="1"/>
  <c r="AP32" i="2" a="1"/>
  <c r="AP32" i="2" s="1"/>
  <c r="AR32" i="2" a="1"/>
  <c r="AR32" i="2" s="1"/>
  <c r="AT32" i="2" a="1"/>
  <c r="AT32" i="2" s="1"/>
  <c r="AV32" i="2" a="1"/>
  <c r="AV32" i="2" s="1"/>
  <c r="AX32" i="2" a="1"/>
  <c r="AX32" i="2" s="1"/>
  <c r="AZ32" i="2" a="1"/>
  <c r="AZ32" i="2" s="1"/>
  <c r="BB32" i="2" a="1"/>
  <c r="BB32" i="2" s="1"/>
  <c r="BD32" i="2" a="1"/>
  <c r="BD32" i="2" s="1"/>
  <c r="BF32" i="2" a="1"/>
  <c r="BF32" i="2" s="1"/>
  <c r="BH32" i="2" a="1"/>
  <c r="BH32" i="2" s="1"/>
  <c r="BJ32" i="2" a="1"/>
  <c r="BJ32" i="2" s="1"/>
  <c r="BL32" i="2" a="1"/>
  <c r="BL32" i="2" s="1"/>
  <c r="BN32" i="2" a="1"/>
  <c r="BN32" i="2" s="1"/>
  <c r="BP32" i="2" a="1"/>
  <c r="BP32" i="2" s="1"/>
  <c r="BR32" i="2" a="1"/>
  <c r="BR32" i="2" s="1"/>
  <c r="BT32" i="2" a="1"/>
  <c r="BT32" i="2" s="1"/>
  <c r="BV32" i="2" a="1"/>
  <c r="BV32" i="2" s="1"/>
  <c r="BX32" i="2" a="1"/>
  <c r="BX32" i="2" s="1"/>
  <c r="BZ32" i="2" a="1"/>
  <c r="BZ32" i="2" s="1"/>
  <c r="CB32" i="2" a="1"/>
  <c r="CB32" i="2" s="1"/>
  <c r="CD32" i="2" a="1"/>
  <c r="CD32" i="2" s="1"/>
  <c r="CF32" i="2" a="1"/>
  <c r="CF32" i="2" s="1"/>
  <c r="CH32" i="2" a="1"/>
  <c r="CH32" i="2" s="1"/>
  <c r="AL33" i="2" a="1"/>
  <c r="AL33" i="2" s="1"/>
  <c r="AN33" i="2" a="1"/>
  <c r="AN33" i="2" s="1"/>
  <c r="AP33" i="2" a="1"/>
  <c r="AP33" i="2" s="1"/>
  <c r="AR33" i="2" a="1"/>
  <c r="AR33" i="2" s="1"/>
  <c r="AT33" i="2" a="1"/>
  <c r="AT33" i="2" s="1"/>
  <c r="AV33" i="2" a="1"/>
  <c r="AV33" i="2" s="1"/>
  <c r="AX33" i="2" a="1"/>
  <c r="AX33" i="2" s="1"/>
  <c r="AZ33" i="2" a="1"/>
  <c r="AZ33" i="2" s="1"/>
  <c r="BB33" i="2" a="1"/>
  <c r="BB33" i="2" s="1"/>
  <c r="BD33" i="2" a="1"/>
  <c r="BD33" i="2" s="1"/>
  <c r="BF33" i="2" a="1"/>
  <c r="BF33" i="2" s="1"/>
  <c r="BH33" i="2" a="1"/>
  <c r="BH33" i="2" s="1"/>
  <c r="BJ33" i="2" a="1"/>
  <c r="BJ33" i="2" s="1"/>
  <c r="BL33" i="2" a="1"/>
  <c r="BL33" i="2" s="1"/>
  <c r="BN33" i="2" a="1"/>
  <c r="BN33" i="2" s="1"/>
  <c r="BP33" i="2" a="1"/>
  <c r="BP33" i="2" s="1"/>
  <c r="BR33" i="2" a="1"/>
  <c r="BR33" i="2" s="1"/>
  <c r="BT33" i="2" a="1"/>
  <c r="BT33" i="2" s="1"/>
  <c r="BV33" i="2" a="1"/>
  <c r="BV33" i="2" s="1"/>
  <c r="BX33" i="2" a="1"/>
  <c r="BX33" i="2" s="1"/>
  <c r="BZ33" i="2" a="1"/>
  <c r="BZ33" i="2" s="1"/>
  <c r="CB33" i="2" a="1"/>
  <c r="CB33" i="2" s="1"/>
  <c r="CD33" i="2" a="1"/>
  <c r="CD33" i="2" s="1"/>
  <c r="CF33" i="2" a="1"/>
  <c r="CF33" i="2" s="1"/>
  <c r="CH33" i="2" a="1"/>
  <c r="CH33" i="2" s="1"/>
  <c r="AL34" i="2" a="1"/>
  <c r="AL34" i="2" s="1"/>
  <c r="AN34" i="2" a="1"/>
  <c r="AN34" i="2" s="1"/>
  <c r="AP34" i="2" a="1"/>
  <c r="AP34" i="2" s="1"/>
  <c r="AR34" i="2" a="1"/>
  <c r="AR34" i="2" s="1"/>
  <c r="AT34" i="2" a="1"/>
  <c r="AT34" i="2" s="1"/>
  <c r="AV34" i="2" a="1"/>
  <c r="AV34" i="2" s="1"/>
  <c r="AX34" i="2" a="1"/>
  <c r="AX34" i="2" s="1"/>
  <c r="AZ34" i="2" a="1"/>
  <c r="AZ34" i="2" s="1"/>
  <c r="BB34" i="2" a="1"/>
  <c r="BB34" i="2" s="1"/>
  <c r="BD34" i="2" a="1"/>
  <c r="BD34" i="2" s="1"/>
  <c r="BF34" i="2" a="1"/>
  <c r="BF34" i="2" s="1"/>
  <c r="BH34" i="2" a="1"/>
  <c r="BH34" i="2" s="1"/>
  <c r="BJ34" i="2" a="1"/>
  <c r="BJ34" i="2" s="1"/>
  <c r="BL34" i="2" a="1"/>
  <c r="BL34" i="2" s="1"/>
  <c r="BN34" i="2" a="1"/>
  <c r="BN34" i="2" s="1"/>
  <c r="BP34" i="2" a="1"/>
  <c r="BP34" i="2" s="1"/>
  <c r="BR34" i="2" a="1"/>
  <c r="BR34" i="2" s="1"/>
  <c r="BT34" i="2" a="1"/>
  <c r="BT34" i="2" s="1"/>
  <c r="BV34" i="2" a="1"/>
  <c r="BV34" i="2" s="1"/>
  <c r="BX34" i="2" a="1"/>
  <c r="BX34" i="2" s="1"/>
  <c r="BZ34" i="2" a="1"/>
  <c r="BZ34" i="2" s="1"/>
  <c r="CB34" i="2" a="1"/>
  <c r="CB34" i="2" s="1"/>
  <c r="CD34" i="2" a="1"/>
  <c r="CD34" i="2" s="1"/>
  <c r="CF34" i="2" a="1"/>
  <c r="CF34" i="2" s="1"/>
  <c r="CH34" i="2" a="1"/>
  <c r="CH34" i="2" s="1"/>
  <c r="AL35" i="2" a="1"/>
  <c r="AL35" i="2" s="1"/>
  <c r="AN35" i="2" a="1"/>
  <c r="AN35" i="2" s="1"/>
  <c r="AP35" i="2" a="1"/>
  <c r="AP35" i="2" s="1"/>
  <c r="AR35" i="2" a="1"/>
  <c r="AR35" i="2" s="1"/>
  <c r="AT35" i="2" a="1"/>
  <c r="AT35" i="2" s="1"/>
  <c r="AV35" i="2" a="1"/>
  <c r="AV35" i="2" s="1"/>
  <c r="AX35" i="2" a="1"/>
  <c r="AX35" i="2" s="1"/>
  <c r="AZ35" i="2" a="1"/>
  <c r="AZ35" i="2" s="1"/>
  <c r="BB35" i="2" a="1"/>
  <c r="BB35" i="2" s="1"/>
  <c r="BD35" i="2" a="1"/>
  <c r="BD35" i="2" s="1"/>
  <c r="BF35" i="2" a="1"/>
  <c r="BF35" i="2" s="1"/>
  <c r="BH35" i="2" a="1"/>
  <c r="BH35" i="2" s="1"/>
  <c r="BJ35" i="2" a="1"/>
  <c r="BJ35" i="2" s="1"/>
  <c r="BL35" i="2" a="1"/>
  <c r="BL35" i="2" s="1"/>
  <c r="BN35" i="2" a="1"/>
  <c r="BN35" i="2" s="1"/>
  <c r="BP35" i="2" a="1"/>
  <c r="BP35" i="2" s="1"/>
  <c r="BR35" i="2" a="1"/>
  <c r="BR35" i="2" s="1"/>
  <c r="BT35" i="2" a="1"/>
  <c r="BT35" i="2" s="1"/>
  <c r="BV35" i="2" a="1"/>
  <c r="BV35" i="2" s="1"/>
  <c r="BX35" i="2" a="1"/>
  <c r="BX35" i="2" s="1"/>
  <c r="BZ35" i="2" a="1"/>
  <c r="BZ35" i="2" s="1"/>
  <c r="CB35" i="2" a="1"/>
  <c r="CB35" i="2" s="1"/>
  <c r="CD35" i="2" a="1"/>
  <c r="CD35" i="2" s="1"/>
  <c r="CF35" i="2" a="1"/>
  <c r="CF35" i="2" s="1"/>
  <c r="CH35" i="2" a="1"/>
  <c r="CH35" i="2" s="1"/>
  <c r="AL36" i="2" a="1"/>
  <c r="AL36" i="2" s="1"/>
  <c r="AN36" i="2" a="1"/>
  <c r="AN36" i="2" s="1"/>
  <c r="AP36" i="2" a="1"/>
  <c r="AP36" i="2" s="1"/>
  <c r="AR36" i="2" a="1"/>
  <c r="AR36" i="2" s="1"/>
  <c r="AT36" i="2" a="1"/>
  <c r="AT36" i="2" s="1"/>
  <c r="AV36" i="2" a="1"/>
  <c r="AV36" i="2" s="1"/>
  <c r="AX36" i="2" a="1"/>
  <c r="AX36" i="2" s="1"/>
  <c r="AZ36" i="2" a="1"/>
  <c r="AZ36" i="2" s="1"/>
  <c r="BB36" i="2" a="1"/>
  <c r="BB36" i="2" s="1"/>
  <c r="BD36" i="2" a="1"/>
  <c r="BD36" i="2" s="1"/>
  <c r="BF36" i="2" a="1"/>
  <c r="BF36" i="2" s="1"/>
  <c r="BH36" i="2" a="1"/>
  <c r="BH36" i="2" s="1"/>
  <c r="BJ36" i="2" a="1"/>
  <c r="BJ36" i="2" s="1"/>
  <c r="BL36" i="2" a="1"/>
  <c r="BL36" i="2" s="1"/>
  <c r="BN36" i="2" a="1"/>
  <c r="BN36" i="2" s="1"/>
  <c r="BP36" i="2" a="1"/>
  <c r="BP36" i="2" s="1"/>
  <c r="BR36" i="2" a="1"/>
  <c r="BR36" i="2" s="1"/>
  <c r="BT36" i="2" a="1"/>
  <c r="BT36" i="2" s="1"/>
  <c r="BV36" i="2" a="1"/>
  <c r="BV36" i="2" s="1"/>
  <c r="BX36" i="2" a="1"/>
  <c r="BX36" i="2" s="1"/>
  <c r="BZ36" i="2" a="1"/>
  <c r="BZ36" i="2" s="1"/>
  <c r="CB36" i="2" a="1"/>
  <c r="CB36" i="2" s="1"/>
  <c r="CD36" i="2" a="1"/>
  <c r="CD36" i="2" s="1"/>
  <c r="CF36" i="2" a="1"/>
  <c r="CF36" i="2" s="1"/>
  <c r="CH36" i="2" a="1"/>
  <c r="CH36" i="2" s="1"/>
  <c r="AL37" i="2" a="1"/>
  <c r="AL37" i="2" s="1"/>
  <c r="AN37" i="2" a="1"/>
  <c r="AN37" i="2" s="1"/>
  <c r="AP37" i="2" a="1"/>
  <c r="AP37" i="2" s="1"/>
  <c r="AR37" i="2" a="1"/>
  <c r="AR37" i="2" s="1"/>
  <c r="AT37" i="2" a="1"/>
  <c r="AT37" i="2" s="1"/>
  <c r="AV37" i="2" a="1"/>
  <c r="AV37" i="2" s="1"/>
  <c r="AX37" i="2" a="1"/>
  <c r="AX37" i="2" s="1"/>
  <c r="AZ37" i="2" a="1"/>
  <c r="AZ37" i="2" s="1"/>
  <c r="BB37" i="2" a="1"/>
  <c r="BB37" i="2" s="1"/>
  <c r="BD37" i="2" a="1"/>
  <c r="BD37" i="2" s="1"/>
  <c r="BF37" i="2" a="1"/>
  <c r="BF37" i="2" s="1"/>
  <c r="BH37" i="2" a="1"/>
  <c r="BH37" i="2" s="1"/>
  <c r="BJ37" i="2" a="1"/>
  <c r="BJ37" i="2" s="1"/>
  <c r="BL37" i="2" a="1"/>
  <c r="BL37" i="2" s="1"/>
  <c r="BN37" i="2" a="1"/>
  <c r="BN37" i="2" s="1"/>
  <c r="BP37" i="2" a="1"/>
  <c r="BP37" i="2" s="1"/>
  <c r="BR37" i="2" a="1"/>
  <c r="BR37" i="2" s="1"/>
  <c r="BT37" i="2" a="1"/>
  <c r="BT37" i="2" s="1"/>
  <c r="BV37" i="2" a="1"/>
  <c r="BV37" i="2" s="1"/>
  <c r="BX37" i="2" a="1"/>
  <c r="BX37" i="2" s="1"/>
  <c r="BZ37" i="2" a="1"/>
  <c r="BZ37" i="2" s="1"/>
  <c r="CB37" i="2" a="1"/>
  <c r="CB37" i="2" s="1"/>
  <c r="CD37" i="2" a="1"/>
  <c r="CD37" i="2" s="1"/>
  <c r="CF37" i="2" a="1"/>
  <c r="CF37" i="2" s="1"/>
  <c r="CH37" i="2" a="1"/>
  <c r="CH37" i="2" s="1"/>
  <c r="AL38" i="2" a="1"/>
  <c r="AL38" i="2" s="1"/>
  <c r="AN38" i="2" a="1"/>
  <c r="AN38" i="2" s="1"/>
  <c r="AP38" i="2" a="1"/>
  <c r="AP38" i="2" s="1"/>
  <c r="AR38" i="2" a="1"/>
  <c r="AR38" i="2" s="1"/>
  <c r="AT38" i="2" a="1"/>
  <c r="AT38" i="2" s="1"/>
  <c r="AV38" i="2" a="1"/>
  <c r="AV38" i="2" s="1"/>
  <c r="AX38" i="2" a="1"/>
  <c r="AX38" i="2" s="1"/>
  <c r="AZ38" i="2" a="1"/>
  <c r="AZ38" i="2" s="1"/>
  <c r="BB38" i="2" a="1"/>
  <c r="BB38" i="2" s="1"/>
  <c r="BD38" i="2" a="1"/>
  <c r="BD38" i="2" s="1"/>
  <c r="BF38" i="2" a="1"/>
  <c r="BF38" i="2" s="1"/>
  <c r="BH38" i="2" a="1"/>
  <c r="BH38" i="2" s="1"/>
  <c r="BJ38" i="2" a="1"/>
  <c r="BJ38" i="2" s="1"/>
  <c r="BL38" i="2" a="1"/>
  <c r="BL38" i="2" s="1"/>
  <c r="BN38" i="2" a="1"/>
  <c r="BN38" i="2" s="1"/>
  <c r="BP38" i="2" a="1"/>
  <c r="BP38" i="2" s="1"/>
  <c r="BR38" i="2" a="1"/>
  <c r="BR38" i="2" s="1"/>
  <c r="BT38" i="2" a="1"/>
  <c r="BT38" i="2" s="1"/>
  <c r="BV38" i="2" a="1"/>
  <c r="BV38" i="2" s="1"/>
  <c r="BX38" i="2" a="1"/>
  <c r="BX38" i="2" s="1"/>
  <c r="BZ38" i="2" a="1"/>
  <c r="BZ38" i="2" s="1"/>
  <c r="CB38" i="2" a="1"/>
  <c r="CB38" i="2" s="1"/>
  <c r="CD38" i="2" a="1"/>
  <c r="CD38" i="2" s="1"/>
  <c r="CF38" i="2" a="1"/>
  <c r="CF38" i="2" s="1"/>
  <c r="CH38" i="2" a="1"/>
  <c r="CH38" i="2" s="1"/>
  <c r="AL39" i="2" a="1"/>
  <c r="AL39" i="2" s="1"/>
  <c r="AN39" i="2" a="1"/>
  <c r="AN39" i="2" s="1"/>
  <c r="AP39" i="2" a="1"/>
  <c r="AP39" i="2" s="1"/>
  <c r="AR39" i="2" a="1"/>
  <c r="AR39" i="2" s="1"/>
  <c r="AT39" i="2" a="1"/>
  <c r="AT39" i="2" s="1"/>
  <c r="AV39" i="2" a="1"/>
  <c r="AV39" i="2" s="1"/>
  <c r="AX39" i="2" a="1"/>
  <c r="AX39" i="2" s="1"/>
  <c r="AZ39" i="2" a="1"/>
  <c r="AZ39" i="2" s="1"/>
  <c r="BB39" i="2" a="1"/>
  <c r="BB39" i="2" s="1"/>
  <c r="BD39" i="2" a="1"/>
  <c r="BD39" i="2" s="1"/>
  <c r="BF39" i="2" a="1"/>
  <c r="BF39" i="2" s="1"/>
  <c r="BH39" i="2" a="1"/>
  <c r="BH39" i="2" s="1"/>
  <c r="BJ39" i="2" a="1"/>
  <c r="BJ39" i="2" s="1"/>
  <c r="BL39" i="2" a="1"/>
  <c r="BL39" i="2" s="1"/>
  <c r="BN39" i="2" a="1"/>
  <c r="BN39" i="2" s="1"/>
  <c r="BP39" i="2" a="1"/>
  <c r="BP39" i="2" s="1"/>
  <c r="BR39" i="2" a="1"/>
  <c r="BR39" i="2" s="1"/>
  <c r="BT39" i="2" a="1"/>
  <c r="BT39" i="2" s="1"/>
  <c r="BV39" i="2" a="1"/>
  <c r="BV39" i="2" s="1"/>
  <c r="BX39" i="2" a="1"/>
  <c r="BX39" i="2" s="1"/>
  <c r="BZ39" i="2" a="1"/>
  <c r="BZ39" i="2" s="1"/>
  <c r="CB39" i="2" a="1"/>
  <c r="CB39" i="2" s="1"/>
  <c r="CD39" i="2" a="1"/>
  <c r="CD39" i="2" s="1"/>
  <c r="CF39" i="2" a="1"/>
  <c r="CF39" i="2" s="1"/>
  <c r="CH39" i="2" a="1"/>
  <c r="CH39" i="2" s="1"/>
  <c r="AL40" i="2" a="1"/>
  <c r="AL40" i="2" s="1"/>
  <c r="AN40" i="2" a="1"/>
  <c r="AN40" i="2" s="1"/>
  <c r="AP40" i="2" a="1"/>
  <c r="AP40" i="2" s="1"/>
  <c r="AR40" i="2" a="1"/>
  <c r="AR40" i="2" s="1"/>
  <c r="AT40" i="2" a="1"/>
  <c r="AT40" i="2" s="1"/>
  <c r="AV40" i="2" a="1"/>
  <c r="AV40" i="2" s="1"/>
  <c r="AX40" i="2" a="1"/>
  <c r="AX40" i="2" s="1"/>
  <c r="AZ40" i="2" a="1"/>
  <c r="AZ40" i="2" s="1"/>
  <c r="BB40" i="2" a="1"/>
  <c r="BB40" i="2" s="1"/>
  <c r="BD40" i="2" a="1"/>
  <c r="BD40" i="2" s="1"/>
  <c r="BF40" i="2" a="1"/>
  <c r="BF40" i="2" s="1"/>
  <c r="BH40" i="2" a="1"/>
  <c r="BH40" i="2" s="1"/>
  <c r="BJ40" i="2" a="1"/>
  <c r="BJ40" i="2" s="1"/>
  <c r="BL40" i="2" a="1"/>
  <c r="BL40" i="2" s="1"/>
  <c r="BN40" i="2" a="1"/>
  <c r="BN40" i="2" s="1"/>
  <c r="BP40" i="2" a="1"/>
  <c r="BP40" i="2" s="1"/>
  <c r="BR40" i="2" a="1"/>
  <c r="BR40" i="2" s="1"/>
  <c r="BT40" i="2" a="1"/>
  <c r="BT40" i="2" s="1"/>
  <c r="BV40" i="2" a="1"/>
  <c r="BV40" i="2" s="1"/>
  <c r="BX40" i="2" a="1"/>
  <c r="BX40" i="2" s="1"/>
  <c r="BZ40" i="2" a="1"/>
  <c r="BZ40" i="2" s="1"/>
  <c r="CB40" i="2" a="1"/>
  <c r="CB40" i="2" s="1"/>
  <c r="CD40" i="2" a="1"/>
  <c r="CD40" i="2" s="1"/>
  <c r="CF40" i="2" a="1"/>
  <c r="CF40" i="2" s="1"/>
  <c r="CH40" i="2" a="1"/>
  <c r="CH40" i="2" s="1"/>
  <c r="AL41" i="2" a="1"/>
  <c r="AL41" i="2" s="1"/>
  <c r="AN41" i="2" a="1"/>
  <c r="AN41" i="2" s="1"/>
  <c r="AP41" i="2" a="1"/>
  <c r="AP41" i="2" s="1"/>
  <c r="AR41" i="2" a="1"/>
  <c r="AR41" i="2" s="1"/>
  <c r="AT41" i="2" a="1"/>
  <c r="AT41" i="2" s="1"/>
  <c r="AV41" i="2" a="1"/>
  <c r="AV41" i="2" s="1"/>
  <c r="AX41" i="2" a="1"/>
  <c r="AX41" i="2" s="1"/>
  <c r="AZ41" i="2" a="1"/>
  <c r="AZ41" i="2" s="1"/>
  <c r="BB41" i="2" a="1"/>
  <c r="BB41" i="2" s="1"/>
  <c r="BD41" i="2" a="1"/>
  <c r="BD41" i="2" s="1"/>
  <c r="BF41" i="2" a="1"/>
  <c r="BF41" i="2" s="1"/>
  <c r="BH41" i="2" a="1"/>
  <c r="BH41" i="2" s="1"/>
  <c r="BJ41" i="2" a="1"/>
  <c r="BJ41" i="2" s="1"/>
  <c r="BL41" i="2" a="1"/>
  <c r="BL41" i="2" s="1"/>
  <c r="BN41" i="2" a="1"/>
  <c r="BN41" i="2" s="1"/>
  <c r="BP41" i="2" a="1"/>
  <c r="BP41" i="2" s="1"/>
  <c r="BR41" i="2" a="1"/>
  <c r="BR41" i="2" s="1"/>
  <c r="BT41" i="2" a="1"/>
  <c r="BT41" i="2" s="1"/>
  <c r="BV41" i="2" a="1"/>
  <c r="BV41" i="2" s="1"/>
  <c r="BX41" i="2" a="1"/>
  <c r="BX41" i="2" s="1"/>
  <c r="BZ41" i="2" a="1"/>
  <c r="BZ41" i="2" s="1"/>
  <c r="CB41" i="2" a="1"/>
  <c r="CB41" i="2" s="1"/>
  <c r="CD41" i="2" a="1"/>
  <c r="CD41" i="2" s="1"/>
  <c r="CF41" i="2" a="1"/>
  <c r="CF41" i="2" s="1"/>
  <c r="CH41" i="2" a="1"/>
  <c r="CH41" i="2" s="1"/>
  <c r="AL42" i="2" a="1"/>
  <c r="AL42" i="2" s="1"/>
  <c r="AN42" i="2" a="1"/>
  <c r="AN42" i="2" s="1"/>
  <c r="AP42" i="2" a="1"/>
  <c r="AP42" i="2" s="1"/>
  <c r="AR42" i="2" a="1"/>
  <c r="AR42" i="2" s="1"/>
  <c r="AT42" i="2" a="1"/>
  <c r="AT42" i="2" s="1"/>
  <c r="AV42" i="2" a="1"/>
  <c r="AV42" i="2" s="1"/>
  <c r="AX42" i="2" a="1"/>
  <c r="AX42" i="2" s="1"/>
  <c r="AZ42" i="2" a="1"/>
  <c r="AZ42" i="2" s="1"/>
  <c r="BB42" i="2" a="1"/>
  <c r="BB42" i="2" s="1"/>
  <c r="BD42" i="2" a="1"/>
  <c r="BD42" i="2" s="1"/>
  <c r="BF42" i="2" a="1"/>
  <c r="BF42" i="2" s="1"/>
  <c r="BH42" i="2" a="1"/>
  <c r="BH42" i="2" s="1"/>
  <c r="BJ42" i="2" a="1"/>
  <c r="BJ42" i="2" s="1"/>
  <c r="BL42" i="2" a="1"/>
  <c r="BL42" i="2" s="1"/>
  <c r="BN42" i="2" a="1"/>
  <c r="BN42" i="2" s="1"/>
  <c r="BP42" i="2" a="1"/>
  <c r="BP42" i="2" s="1"/>
  <c r="BR42" i="2" a="1"/>
  <c r="BR42" i="2" s="1"/>
  <c r="BT42" i="2" a="1"/>
  <c r="BT42" i="2" s="1"/>
  <c r="BV42" i="2" a="1"/>
  <c r="BV42" i="2" s="1"/>
  <c r="BX42" i="2" a="1"/>
  <c r="BX42" i="2" s="1"/>
  <c r="BZ42" i="2" a="1"/>
  <c r="BZ42" i="2" s="1"/>
  <c r="CB42" i="2" a="1"/>
  <c r="CB42" i="2" s="1"/>
  <c r="CD42" i="2" a="1"/>
  <c r="CD42" i="2" s="1"/>
  <c r="CF42" i="2" a="1"/>
  <c r="CF42" i="2" s="1"/>
  <c r="CH42" i="2" a="1"/>
  <c r="CH42" i="2" s="1"/>
  <c r="AL43" i="2" a="1"/>
  <c r="AL43" i="2" s="1"/>
  <c r="AN43" i="2" a="1"/>
  <c r="AN43" i="2" s="1"/>
  <c r="AP43" i="2" a="1"/>
  <c r="AP43" i="2" s="1"/>
  <c r="AR43" i="2" a="1"/>
  <c r="AR43" i="2" s="1"/>
  <c r="AT43" i="2" a="1"/>
  <c r="AT43" i="2" s="1"/>
  <c r="AV43" i="2" a="1"/>
  <c r="AV43" i="2" s="1"/>
  <c r="AX43" i="2" a="1"/>
  <c r="AX43" i="2" s="1"/>
  <c r="AZ43" i="2" a="1"/>
  <c r="AZ43" i="2" s="1"/>
  <c r="BB43" i="2" a="1"/>
  <c r="BB43" i="2" s="1"/>
  <c r="BD43" i="2" a="1"/>
  <c r="BD43" i="2" s="1"/>
  <c r="BF43" i="2" a="1"/>
  <c r="BF43" i="2" s="1"/>
  <c r="BH43" i="2" a="1"/>
  <c r="BH43" i="2" s="1"/>
  <c r="BJ43" i="2" a="1"/>
  <c r="BJ43" i="2" s="1"/>
  <c r="BL43" i="2" a="1"/>
  <c r="BL43" i="2" s="1"/>
  <c r="BN43" i="2" a="1"/>
  <c r="BN43" i="2" s="1"/>
  <c r="BP43" i="2" a="1"/>
  <c r="BP43" i="2" s="1"/>
  <c r="BR43" i="2" a="1"/>
  <c r="BR43" i="2" s="1"/>
  <c r="BT43" i="2" a="1"/>
  <c r="BT43" i="2" s="1"/>
  <c r="BV43" i="2" a="1"/>
  <c r="BV43" i="2" s="1"/>
  <c r="BX43" i="2" a="1"/>
  <c r="BX43" i="2" s="1"/>
  <c r="BZ43" i="2" a="1"/>
  <c r="BZ43" i="2" s="1"/>
  <c r="CB43" i="2" a="1"/>
  <c r="CB43" i="2" s="1"/>
  <c r="CD43" i="2" a="1"/>
  <c r="CD43" i="2" s="1"/>
  <c r="CF43" i="2" a="1"/>
  <c r="CF43" i="2" s="1"/>
  <c r="CH43" i="2" a="1"/>
  <c r="CH43" i="2" s="1"/>
  <c r="AL44" i="2" a="1"/>
  <c r="AL44" i="2" s="1"/>
  <c r="AN44" i="2" a="1"/>
  <c r="AN44" i="2" s="1"/>
  <c r="AP44" i="2" a="1"/>
  <c r="AP44" i="2" s="1"/>
  <c r="AR44" i="2" a="1"/>
  <c r="AR44" i="2" s="1"/>
  <c r="AT44" i="2" a="1"/>
  <c r="AT44" i="2" s="1"/>
  <c r="AV44" i="2" a="1"/>
  <c r="AV44" i="2" s="1"/>
  <c r="AX44" i="2" a="1"/>
  <c r="AX44" i="2" s="1"/>
  <c r="AZ44" i="2" a="1"/>
  <c r="AZ44" i="2" s="1"/>
  <c r="BB44" i="2" a="1"/>
  <c r="BB44" i="2" s="1"/>
  <c r="BD44" i="2" a="1"/>
  <c r="BD44" i="2" s="1"/>
  <c r="BF44" i="2" a="1"/>
  <c r="BF44" i="2" s="1"/>
  <c r="BH44" i="2" a="1"/>
  <c r="BH44" i="2" s="1"/>
  <c r="BJ44" i="2" a="1"/>
  <c r="BJ44" i="2" s="1"/>
  <c r="BL44" i="2" a="1"/>
  <c r="BL44" i="2" s="1"/>
  <c r="BN44" i="2" a="1"/>
  <c r="BN44" i="2" s="1"/>
  <c r="BP44" i="2" a="1"/>
  <c r="BP44" i="2" s="1"/>
  <c r="BR44" i="2" a="1"/>
  <c r="BR44" i="2" s="1"/>
  <c r="BT44" i="2" a="1"/>
  <c r="BT44" i="2" s="1"/>
  <c r="BV44" i="2" a="1"/>
  <c r="BV44" i="2" s="1"/>
  <c r="BX44" i="2" a="1"/>
  <c r="BX44" i="2" s="1"/>
  <c r="BZ44" i="2" a="1"/>
  <c r="BZ44" i="2" s="1"/>
  <c r="CB44" i="2" a="1"/>
  <c r="CB44" i="2" s="1"/>
  <c r="CD44" i="2" a="1"/>
  <c r="CD44" i="2" s="1"/>
  <c r="CF44" i="2" a="1"/>
  <c r="CF44" i="2" s="1"/>
  <c r="CH44" i="2" a="1"/>
  <c r="CH44" i="2" s="1"/>
  <c r="AL45" i="2" a="1"/>
  <c r="AL45" i="2" s="1"/>
  <c r="AN45" i="2" a="1"/>
  <c r="AN45" i="2" s="1"/>
  <c r="AP45" i="2" a="1"/>
  <c r="AP45" i="2" s="1"/>
  <c r="AR45" i="2" a="1"/>
  <c r="AR45" i="2" s="1"/>
  <c r="AT45" i="2" a="1"/>
  <c r="AT45" i="2" s="1"/>
  <c r="AV45" i="2" a="1"/>
  <c r="AV45" i="2" s="1"/>
  <c r="AX45" i="2" a="1"/>
  <c r="AX45" i="2" s="1"/>
  <c r="AZ45" i="2" a="1"/>
  <c r="AZ45" i="2" s="1"/>
  <c r="BB45" i="2" a="1"/>
  <c r="BB45" i="2" s="1"/>
  <c r="BD45" i="2" a="1"/>
  <c r="BD45" i="2" s="1"/>
  <c r="BF45" i="2" a="1"/>
  <c r="BF45" i="2" s="1"/>
  <c r="BH45" i="2" a="1"/>
  <c r="BH45" i="2" s="1"/>
  <c r="BJ45" i="2" a="1"/>
  <c r="BJ45" i="2" s="1"/>
  <c r="BL45" i="2" a="1"/>
  <c r="BL45" i="2" s="1"/>
  <c r="BN45" i="2" a="1"/>
  <c r="BN45" i="2" s="1"/>
  <c r="BP45" i="2" a="1"/>
  <c r="BP45" i="2" s="1"/>
  <c r="BR45" i="2" a="1"/>
  <c r="BR45" i="2" s="1"/>
  <c r="BT45" i="2" a="1"/>
  <c r="BT45" i="2" s="1"/>
  <c r="BV45" i="2" a="1"/>
  <c r="BV45" i="2" s="1"/>
  <c r="BX45" i="2" a="1"/>
  <c r="BX45" i="2" s="1"/>
  <c r="BZ45" i="2" a="1"/>
  <c r="BZ45" i="2" s="1"/>
  <c r="CB45" i="2" a="1"/>
  <c r="CB45" i="2" s="1"/>
  <c r="CD45" i="2" a="1"/>
  <c r="CD45" i="2" s="1"/>
  <c r="CF45" i="2" a="1"/>
  <c r="CF45" i="2" s="1"/>
  <c r="CH45" i="2" a="1"/>
  <c r="CH45" i="2" s="1"/>
  <c r="AL46" i="2" a="1"/>
  <c r="AL46" i="2" s="1"/>
  <c r="AN46" i="2" a="1"/>
  <c r="AN46" i="2" s="1"/>
  <c r="AP46" i="2" a="1"/>
  <c r="AP46" i="2" s="1"/>
  <c r="AR46" i="2" a="1"/>
  <c r="AR46" i="2" s="1"/>
  <c r="AT46" i="2" a="1"/>
  <c r="AT46" i="2" s="1"/>
  <c r="AV46" i="2" a="1"/>
  <c r="AV46" i="2" s="1"/>
  <c r="AX46" i="2" a="1"/>
  <c r="AX46" i="2" s="1"/>
  <c r="AZ46" i="2" a="1"/>
  <c r="AZ46" i="2" s="1"/>
  <c r="BB46" i="2" a="1"/>
  <c r="BB46" i="2" s="1"/>
  <c r="BD46" i="2" a="1"/>
  <c r="BD46" i="2" s="1"/>
  <c r="BF46" i="2" a="1"/>
  <c r="BF46" i="2" s="1"/>
  <c r="BH46" i="2" a="1"/>
  <c r="BH46" i="2" s="1"/>
  <c r="BJ46" i="2" a="1"/>
  <c r="BJ46" i="2" s="1"/>
  <c r="BL46" i="2" a="1"/>
  <c r="BL46" i="2" s="1"/>
  <c r="BN46" i="2" a="1"/>
  <c r="BN46" i="2" s="1"/>
  <c r="BP46" i="2" a="1"/>
  <c r="BP46" i="2" s="1"/>
  <c r="BR46" i="2" a="1"/>
  <c r="BR46" i="2" s="1"/>
  <c r="BT46" i="2" a="1"/>
  <c r="BT46" i="2" s="1"/>
  <c r="BV46" i="2" a="1"/>
  <c r="BV46" i="2" s="1"/>
  <c r="BX46" i="2" a="1"/>
  <c r="BX46" i="2" s="1"/>
  <c r="BZ46" i="2" a="1"/>
  <c r="BZ46" i="2" s="1"/>
  <c r="CB46" i="2" a="1"/>
  <c r="CB46" i="2" s="1"/>
  <c r="CD46" i="2" a="1"/>
  <c r="CD46" i="2" s="1"/>
  <c r="CF46" i="2" a="1"/>
  <c r="CF46" i="2" s="1"/>
  <c r="CH46" i="2" a="1"/>
  <c r="CH46" i="2" s="1"/>
  <c r="AL47" i="2" a="1"/>
  <c r="AL47" i="2" s="1"/>
  <c r="AN47" i="2" a="1"/>
  <c r="AN47" i="2" s="1"/>
  <c r="AP47" i="2" a="1"/>
  <c r="AP47" i="2" s="1"/>
  <c r="AR47" i="2" a="1"/>
  <c r="AR47" i="2" s="1"/>
  <c r="AT47" i="2" a="1"/>
  <c r="AT47" i="2" s="1"/>
  <c r="AV47" i="2" a="1"/>
  <c r="AV47" i="2" s="1"/>
  <c r="AX47" i="2" a="1"/>
  <c r="AX47" i="2" s="1"/>
  <c r="AZ47" i="2" a="1"/>
  <c r="AZ47" i="2" s="1"/>
  <c r="BB47" i="2" a="1"/>
  <c r="BB47" i="2" s="1"/>
  <c r="BD47" i="2" a="1"/>
  <c r="BD47" i="2" s="1"/>
  <c r="BF47" i="2" a="1"/>
  <c r="BF47" i="2" s="1"/>
  <c r="BH47" i="2" a="1"/>
  <c r="BH47" i="2" s="1"/>
  <c r="BJ47" i="2" a="1"/>
  <c r="BJ47" i="2" s="1"/>
  <c r="BL47" i="2" a="1"/>
  <c r="BL47" i="2" s="1"/>
  <c r="BN47" i="2" a="1"/>
  <c r="BN47" i="2" s="1"/>
  <c r="BP47" i="2" a="1"/>
  <c r="BP47" i="2" s="1"/>
  <c r="BR47" i="2" a="1"/>
  <c r="BR47" i="2" s="1"/>
  <c r="BT47" i="2" a="1"/>
  <c r="BT47" i="2" s="1"/>
  <c r="BV47" i="2" a="1"/>
  <c r="BV47" i="2" s="1"/>
  <c r="BX47" i="2" a="1"/>
  <c r="BX47" i="2" s="1"/>
  <c r="BZ47" i="2" a="1"/>
  <c r="BZ47" i="2" s="1"/>
  <c r="CB47" i="2" a="1"/>
  <c r="CB47" i="2" s="1"/>
  <c r="CD47" i="2" a="1"/>
  <c r="CD47" i="2" s="1"/>
  <c r="CF47" i="2" a="1"/>
  <c r="CF47" i="2" s="1"/>
  <c r="CH47" i="2" a="1"/>
  <c r="CH47" i="2" s="1"/>
  <c r="AL48" i="2" a="1"/>
  <c r="AL48" i="2" s="1"/>
  <c r="AN48" i="2" a="1"/>
  <c r="AN48" i="2" s="1"/>
  <c r="AP48" i="2" a="1"/>
  <c r="AP48" i="2" s="1"/>
  <c r="AR48" i="2" a="1"/>
  <c r="AR48" i="2" s="1"/>
  <c r="AT48" i="2" a="1"/>
  <c r="AT48" i="2" s="1"/>
  <c r="AV48" i="2" a="1"/>
  <c r="AV48" i="2" s="1"/>
  <c r="AX48" i="2" a="1"/>
  <c r="AX48" i="2" s="1"/>
  <c r="AZ48" i="2" a="1"/>
  <c r="AZ48" i="2" s="1"/>
  <c r="BB48" i="2" a="1"/>
  <c r="BB48" i="2" s="1"/>
  <c r="BD48" i="2" a="1"/>
  <c r="BD48" i="2" s="1"/>
  <c r="BF48" i="2" a="1"/>
  <c r="BF48" i="2" s="1"/>
  <c r="BH48" i="2" a="1"/>
  <c r="BH48" i="2" s="1"/>
  <c r="BJ48" i="2" a="1"/>
  <c r="BJ48" i="2" s="1"/>
  <c r="BL48" i="2" a="1"/>
  <c r="BL48" i="2" s="1"/>
  <c r="BN48" i="2" a="1"/>
  <c r="BN48" i="2" s="1"/>
  <c r="BP48" i="2" a="1"/>
  <c r="BP48" i="2" s="1"/>
  <c r="BR48" i="2" a="1"/>
  <c r="BR48" i="2" s="1"/>
  <c r="BT48" i="2" a="1"/>
  <c r="BT48" i="2" s="1"/>
  <c r="BV48" i="2" a="1"/>
  <c r="BV48" i="2" s="1"/>
  <c r="BX48" i="2" a="1"/>
  <c r="BX48" i="2" s="1"/>
  <c r="BZ48" i="2" a="1"/>
  <c r="BZ48" i="2" s="1"/>
  <c r="CB48" i="2" a="1"/>
  <c r="CB48" i="2" s="1"/>
  <c r="CD48" i="2" a="1"/>
  <c r="CD48" i="2" s="1"/>
  <c r="CF48" i="2" a="1"/>
  <c r="CF48" i="2" s="1"/>
  <c r="CH48" i="2" a="1"/>
  <c r="CH48" i="2" s="1"/>
  <c r="AL49" i="2" a="1"/>
  <c r="AL49" i="2" s="1"/>
  <c r="AN49" i="2" a="1"/>
  <c r="AN49" i="2" s="1"/>
  <c r="AP49" i="2" a="1"/>
  <c r="AP49" i="2" s="1"/>
  <c r="AR49" i="2" a="1"/>
  <c r="AR49" i="2" s="1"/>
  <c r="AT49" i="2" a="1"/>
  <c r="AT49" i="2" s="1"/>
  <c r="AV49" i="2" a="1"/>
  <c r="AV49" i="2" s="1"/>
  <c r="AX49" i="2" a="1"/>
  <c r="AX49" i="2" s="1"/>
  <c r="AZ49" i="2" a="1"/>
  <c r="AZ49" i="2" s="1"/>
  <c r="BB49" i="2" a="1"/>
  <c r="BB49" i="2" s="1"/>
  <c r="BD49" i="2" a="1"/>
  <c r="BD49" i="2" s="1"/>
  <c r="BF49" i="2" a="1"/>
  <c r="BF49" i="2" s="1"/>
  <c r="BH49" i="2" a="1"/>
  <c r="BH49" i="2" s="1"/>
  <c r="BJ49" i="2" a="1"/>
  <c r="BJ49" i="2" s="1"/>
  <c r="BL49" i="2" a="1"/>
  <c r="BL49" i="2" s="1"/>
  <c r="BN49" i="2" a="1"/>
  <c r="BN49" i="2" s="1"/>
  <c r="BP49" i="2" a="1"/>
  <c r="BP49" i="2" s="1"/>
  <c r="BR49" i="2" a="1"/>
  <c r="BR49" i="2" s="1"/>
  <c r="BT49" i="2" a="1"/>
  <c r="BT49" i="2" s="1"/>
  <c r="BV49" i="2" a="1"/>
  <c r="BV49" i="2" s="1"/>
  <c r="BX49" i="2" a="1"/>
  <c r="BX49" i="2" s="1"/>
  <c r="BZ49" i="2" a="1"/>
  <c r="BZ49" i="2" s="1"/>
  <c r="CB49" i="2" a="1"/>
  <c r="CB49" i="2" s="1"/>
  <c r="CD49" i="2" a="1"/>
  <c r="CD49" i="2" s="1"/>
  <c r="CF49" i="2" a="1"/>
  <c r="CF49" i="2" s="1"/>
  <c r="CH49" i="2" a="1"/>
  <c r="CH49" i="2" s="1"/>
  <c r="AL50" i="2" a="1"/>
  <c r="AL50" i="2" s="1"/>
  <c r="AN50" i="2" a="1"/>
  <c r="AN50" i="2" s="1"/>
  <c r="AP50" i="2" a="1"/>
  <c r="AP50" i="2" s="1"/>
  <c r="AR50" i="2" a="1"/>
  <c r="AR50" i="2" s="1"/>
  <c r="AT50" i="2" a="1"/>
  <c r="AT50" i="2" s="1"/>
  <c r="AV50" i="2" a="1"/>
  <c r="AV50" i="2" s="1"/>
  <c r="AX50" i="2" a="1"/>
  <c r="AX50" i="2" s="1"/>
  <c r="AZ50" i="2" a="1"/>
  <c r="AZ50" i="2" s="1"/>
  <c r="BB50" i="2" a="1"/>
  <c r="BB50" i="2" s="1"/>
  <c r="BD50" i="2" a="1"/>
  <c r="BD50" i="2" s="1"/>
  <c r="BF50" i="2" a="1"/>
  <c r="BF50" i="2" s="1"/>
  <c r="BH50" i="2" a="1"/>
  <c r="BH50" i="2" s="1"/>
  <c r="BJ50" i="2" a="1"/>
  <c r="BJ50" i="2" s="1"/>
  <c r="BL50" i="2" a="1"/>
  <c r="BL50" i="2" s="1"/>
  <c r="BN50" i="2" a="1"/>
  <c r="BN50" i="2" s="1"/>
  <c r="BP50" i="2" a="1"/>
  <c r="BP50" i="2" s="1"/>
  <c r="BR50" i="2" a="1"/>
  <c r="BR50" i="2" s="1"/>
  <c r="BT50" i="2" a="1"/>
  <c r="BT50" i="2" s="1"/>
  <c r="BV50" i="2" a="1"/>
  <c r="BV50" i="2" s="1"/>
  <c r="BX50" i="2" a="1"/>
  <c r="BX50" i="2" s="1"/>
  <c r="BZ50" i="2" a="1"/>
  <c r="BZ50" i="2" s="1"/>
  <c r="CB50" i="2" a="1"/>
  <c r="CB50" i="2" s="1"/>
  <c r="CD50" i="2" a="1"/>
  <c r="CD50" i="2" s="1"/>
  <c r="CF50" i="2" a="1"/>
  <c r="CF50" i="2" s="1"/>
  <c r="CH50" i="2" a="1"/>
  <c r="CH50" i="2" s="1"/>
  <c r="AL51" i="2" a="1"/>
  <c r="AL51" i="2" s="1"/>
  <c r="AN51" i="2" a="1"/>
  <c r="AN51" i="2" s="1"/>
  <c r="AP51" i="2" a="1"/>
  <c r="AP51" i="2" s="1"/>
  <c r="AR51" i="2" a="1"/>
  <c r="AR51" i="2" s="1"/>
  <c r="AT51" i="2" a="1"/>
  <c r="AT51" i="2" s="1"/>
  <c r="AV51" i="2" a="1"/>
  <c r="AV51" i="2" s="1"/>
  <c r="AX51" i="2" a="1"/>
  <c r="AX51" i="2" s="1"/>
  <c r="AZ51" i="2" a="1"/>
  <c r="AZ51" i="2" s="1"/>
  <c r="BB51" i="2" a="1"/>
  <c r="BB51" i="2" s="1"/>
  <c r="BD51" i="2" a="1"/>
  <c r="BD51" i="2" s="1"/>
  <c r="BF51" i="2" a="1"/>
  <c r="BF51" i="2" s="1"/>
  <c r="BH51" i="2" a="1"/>
  <c r="BH51" i="2" s="1"/>
  <c r="BJ51" i="2" a="1"/>
  <c r="BJ51" i="2" s="1"/>
  <c r="BL51" i="2" a="1"/>
  <c r="BL51" i="2" s="1"/>
  <c r="BN51" i="2" a="1"/>
  <c r="BN51" i="2" s="1"/>
  <c r="BP51" i="2" a="1"/>
  <c r="BP51" i="2" s="1"/>
  <c r="BR51" i="2" a="1"/>
  <c r="BR51" i="2" s="1"/>
  <c r="BT51" i="2" a="1"/>
  <c r="BT51" i="2" s="1"/>
  <c r="BV51" i="2" a="1"/>
  <c r="BV51" i="2" s="1"/>
  <c r="BX51" i="2" a="1"/>
  <c r="BX51" i="2" s="1"/>
  <c r="BZ51" i="2" a="1"/>
  <c r="BZ51" i="2" s="1"/>
  <c r="CB51" i="2" a="1"/>
  <c r="CB51" i="2" s="1"/>
  <c r="CD51" i="2" a="1"/>
  <c r="CD51" i="2" s="1"/>
  <c r="CF51" i="2" a="1"/>
  <c r="CF51" i="2" s="1"/>
  <c r="CH51" i="2" a="1"/>
  <c r="CH51" i="2" s="1"/>
  <c r="AL52" i="2" a="1"/>
  <c r="AL52" i="2" s="1"/>
  <c r="AN52" i="2" a="1"/>
  <c r="AN52" i="2" s="1"/>
  <c r="AP52" i="2" a="1"/>
  <c r="AP52" i="2" s="1"/>
  <c r="AR52" i="2" a="1"/>
  <c r="AR52" i="2" s="1"/>
  <c r="AT52" i="2" a="1"/>
  <c r="AT52" i="2" s="1"/>
  <c r="AV52" i="2" a="1"/>
  <c r="AV52" i="2" s="1"/>
  <c r="AX52" i="2" a="1"/>
  <c r="AX52" i="2" s="1"/>
  <c r="AZ52" i="2" a="1"/>
  <c r="AZ52" i="2" s="1"/>
  <c r="BB52" i="2" a="1"/>
  <c r="BB52" i="2" s="1"/>
  <c r="BD52" i="2" a="1"/>
  <c r="BD52" i="2" s="1"/>
  <c r="BF52" i="2" a="1"/>
  <c r="BF52" i="2" s="1"/>
  <c r="BH52" i="2" a="1"/>
  <c r="BH52" i="2" s="1"/>
  <c r="BJ52" i="2" a="1"/>
  <c r="BJ52" i="2" s="1"/>
  <c r="BL52" i="2" a="1"/>
  <c r="BL52" i="2" s="1"/>
  <c r="BN52" i="2" a="1"/>
  <c r="BN52" i="2" s="1"/>
  <c r="BP52" i="2" a="1"/>
  <c r="BP52" i="2" s="1"/>
  <c r="BR52" i="2" a="1"/>
  <c r="BR52" i="2" s="1"/>
  <c r="BT52" i="2" a="1"/>
  <c r="BT52" i="2" s="1"/>
  <c r="BV52" i="2" a="1"/>
  <c r="BV52" i="2" s="1"/>
  <c r="BX52" i="2" a="1"/>
  <c r="BX52" i="2" s="1"/>
  <c r="BZ52" i="2" a="1"/>
  <c r="BZ52" i="2" s="1"/>
  <c r="CB52" i="2" a="1"/>
  <c r="CB52" i="2" s="1"/>
  <c r="CD52" i="2" a="1"/>
  <c r="CD52" i="2" s="1"/>
  <c r="CF52" i="2" a="1"/>
  <c r="CF52" i="2" s="1"/>
  <c r="CH52" i="2" a="1"/>
  <c r="CH52" i="2" s="1"/>
  <c r="AL53" i="2" a="1"/>
  <c r="AL53" i="2" s="1"/>
  <c r="AN53" i="2" a="1"/>
  <c r="AN53" i="2" s="1"/>
  <c r="AP53" i="2" a="1"/>
  <c r="AP53" i="2" s="1"/>
  <c r="AR53" i="2" a="1"/>
  <c r="AR53" i="2" s="1"/>
  <c r="AT53" i="2" a="1"/>
  <c r="AT53" i="2" s="1"/>
  <c r="AV53" i="2" a="1"/>
  <c r="AV53" i="2" s="1"/>
  <c r="AX53" i="2" a="1"/>
  <c r="AX53" i="2" s="1"/>
  <c r="AZ53" i="2" a="1"/>
  <c r="AZ53" i="2" s="1"/>
  <c r="BB53" i="2" a="1"/>
  <c r="BB53" i="2" s="1"/>
  <c r="BD53" i="2" a="1"/>
  <c r="BD53" i="2" s="1"/>
  <c r="BF53" i="2" a="1"/>
  <c r="BF53" i="2" s="1"/>
  <c r="BH53" i="2" a="1"/>
  <c r="BH53" i="2" s="1"/>
  <c r="BJ53" i="2" a="1"/>
  <c r="BJ53" i="2" s="1"/>
  <c r="BL53" i="2" a="1"/>
  <c r="BL53" i="2" s="1"/>
  <c r="BN53" i="2" a="1"/>
  <c r="BN53" i="2" s="1"/>
  <c r="BP53" i="2" a="1"/>
  <c r="BP53" i="2" s="1"/>
  <c r="BR53" i="2" a="1"/>
  <c r="BR53" i="2" s="1"/>
  <c r="BT53" i="2" a="1"/>
  <c r="BT53" i="2" s="1"/>
  <c r="BV53" i="2" a="1"/>
  <c r="BV53" i="2" s="1"/>
  <c r="BX53" i="2" a="1"/>
  <c r="BX53" i="2" s="1"/>
  <c r="BZ53" i="2" a="1"/>
  <c r="BZ53" i="2" s="1"/>
  <c r="CB53" i="2" a="1"/>
  <c r="CB53" i="2" s="1"/>
  <c r="CD53" i="2" a="1"/>
  <c r="CD53" i="2" s="1"/>
  <c r="CF53" i="2" a="1"/>
  <c r="CF53" i="2" s="1"/>
  <c r="CH53" i="2" a="1"/>
  <c r="CH53" i="2" s="1"/>
  <c r="AL54" i="2" a="1"/>
  <c r="AL54" i="2" s="1"/>
  <c r="AN54" i="2" a="1"/>
  <c r="AN54" i="2" s="1"/>
  <c r="AP54" i="2" a="1"/>
  <c r="AP54" i="2" s="1"/>
  <c r="AR54" i="2" a="1"/>
  <c r="AR54" i="2" s="1"/>
  <c r="AT54" i="2" a="1"/>
  <c r="AT54" i="2" s="1"/>
  <c r="AV54" i="2" a="1"/>
  <c r="AV54" i="2" s="1"/>
  <c r="AX54" i="2" a="1"/>
  <c r="AX54" i="2" s="1"/>
  <c r="AZ54" i="2" a="1"/>
  <c r="AZ54" i="2" s="1"/>
  <c r="BB54" i="2" a="1"/>
  <c r="BB54" i="2" s="1"/>
  <c r="BD54" i="2" a="1"/>
  <c r="BD54" i="2" s="1"/>
  <c r="BF54" i="2" a="1"/>
  <c r="BF54" i="2" s="1"/>
  <c r="BH54" i="2" a="1"/>
  <c r="BH54" i="2" s="1"/>
  <c r="BJ54" i="2" a="1"/>
  <c r="BJ54" i="2" s="1"/>
  <c r="BL54" i="2" a="1"/>
  <c r="BL54" i="2" s="1"/>
  <c r="BN54" i="2" a="1"/>
  <c r="BN54" i="2" s="1"/>
  <c r="BP54" i="2" a="1"/>
  <c r="BP54" i="2" s="1"/>
  <c r="BR54" i="2" a="1"/>
  <c r="BR54" i="2" s="1"/>
  <c r="BT54" i="2" a="1"/>
  <c r="BT54" i="2" s="1"/>
  <c r="BV54" i="2" a="1"/>
  <c r="BV54" i="2" s="1"/>
  <c r="BX54" i="2" a="1"/>
  <c r="BX54" i="2" s="1"/>
  <c r="BZ54" i="2" a="1"/>
  <c r="BZ54" i="2" s="1"/>
  <c r="CB54" i="2" a="1"/>
  <c r="CB54" i="2" s="1"/>
  <c r="CD54" i="2" a="1"/>
  <c r="CD54" i="2" s="1"/>
  <c r="CF54" i="2" a="1"/>
  <c r="CF54" i="2" s="1"/>
  <c r="CH54" i="2" a="1"/>
  <c r="CH54" i="2" s="1"/>
  <c r="AL55" i="2" a="1"/>
  <c r="AL55" i="2" s="1"/>
  <c r="AN55" i="2" a="1"/>
  <c r="AN55" i="2" s="1"/>
  <c r="AP55" i="2" a="1"/>
  <c r="AP55" i="2" s="1"/>
  <c r="AR55" i="2" a="1"/>
  <c r="AR55" i="2" s="1"/>
  <c r="AT55" i="2" a="1"/>
  <c r="AT55" i="2" s="1"/>
  <c r="AV55" i="2" a="1"/>
  <c r="AV55" i="2" s="1"/>
  <c r="AX55" i="2" a="1"/>
  <c r="AX55" i="2" s="1"/>
  <c r="AZ55" i="2" a="1"/>
  <c r="AZ55" i="2" s="1"/>
  <c r="BB55" i="2" a="1"/>
  <c r="BB55" i="2" s="1"/>
  <c r="BD55" i="2" a="1"/>
  <c r="BD55" i="2" s="1"/>
  <c r="BF55" i="2" a="1"/>
  <c r="BF55" i="2" s="1"/>
  <c r="BH55" i="2" a="1"/>
  <c r="BH55" i="2" s="1"/>
  <c r="BJ55" i="2" a="1"/>
  <c r="BJ55" i="2" s="1"/>
  <c r="BL55" i="2" a="1"/>
  <c r="BL55" i="2" s="1"/>
  <c r="BN55" i="2" a="1"/>
  <c r="BN55" i="2" s="1"/>
  <c r="BP55" i="2" a="1"/>
  <c r="BP55" i="2" s="1"/>
  <c r="BR55" i="2" a="1"/>
  <c r="BR55" i="2" s="1"/>
  <c r="BT55" i="2" a="1"/>
  <c r="BT55" i="2" s="1"/>
  <c r="BV55" i="2" a="1"/>
  <c r="BV55" i="2" s="1"/>
  <c r="BX55" i="2" a="1"/>
  <c r="BX55" i="2" s="1"/>
  <c r="BZ55" i="2" a="1"/>
  <c r="BZ55" i="2" s="1"/>
  <c r="CB55" i="2" a="1"/>
  <c r="CB55" i="2" s="1"/>
  <c r="CD55" i="2" a="1"/>
  <c r="CD55" i="2" s="1"/>
  <c r="CF55" i="2" a="1"/>
  <c r="CF55" i="2" s="1"/>
  <c r="CH55" i="2" a="1"/>
  <c r="CH55" i="2" s="1"/>
  <c r="AL56" i="2" a="1"/>
  <c r="AL56" i="2" s="1"/>
  <c r="AN56" i="2" a="1"/>
  <c r="AN56" i="2" s="1"/>
  <c r="AP56" i="2" a="1"/>
  <c r="AP56" i="2" s="1"/>
  <c r="AR56" i="2" a="1"/>
  <c r="AR56" i="2" s="1"/>
  <c r="AT56" i="2" a="1"/>
  <c r="AT56" i="2" s="1"/>
  <c r="AV56" i="2" a="1"/>
  <c r="AV56" i="2" s="1"/>
  <c r="AX56" i="2" a="1"/>
  <c r="AX56" i="2" s="1"/>
  <c r="AZ56" i="2" a="1"/>
  <c r="AZ56" i="2" s="1"/>
  <c r="BB56" i="2" a="1"/>
  <c r="BB56" i="2" s="1"/>
  <c r="BD56" i="2" a="1"/>
  <c r="BD56" i="2" s="1"/>
  <c r="BF56" i="2" a="1"/>
  <c r="BF56" i="2" s="1"/>
  <c r="BH56" i="2" a="1"/>
  <c r="BH56" i="2" s="1"/>
  <c r="BJ56" i="2" a="1"/>
  <c r="BJ56" i="2" s="1"/>
  <c r="BL56" i="2" a="1"/>
  <c r="BL56" i="2" s="1"/>
  <c r="BN56" i="2" a="1"/>
  <c r="BN56" i="2" s="1"/>
  <c r="BP56" i="2" a="1"/>
  <c r="BP56" i="2" s="1"/>
  <c r="BR56" i="2" a="1"/>
  <c r="BR56" i="2" s="1"/>
  <c r="BT56" i="2" a="1"/>
  <c r="BT56" i="2" s="1"/>
  <c r="BV56" i="2" a="1"/>
  <c r="BV56" i="2" s="1"/>
  <c r="BX56" i="2" a="1"/>
  <c r="BX56" i="2" s="1"/>
  <c r="BZ56" i="2" a="1"/>
  <c r="BZ56" i="2" s="1"/>
  <c r="CB56" i="2" a="1"/>
  <c r="CB56" i="2" s="1"/>
  <c r="CD56" i="2" a="1"/>
  <c r="CD56" i="2" s="1"/>
  <c r="CF56" i="2" a="1"/>
  <c r="CF56" i="2" s="1"/>
  <c r="CH56" i="2" a="1"/>
  <c r="CH56" i="2" s="1"/>
  <c r="AL57" i="2" a="1"/>
  <c r="AL57" i="2" s="1"/>
  <c r="AN57" i="2" a="1"/>
  <c r="AN57" i="2" s="1"/>
  <c r="AP57" i="2" a="1"/>
  <c r="AP57" i="2" s="1"/>
  <c r="AR57" i="2" a="1"/>
  <c r="AR57" i="2" s="1"/>
  <c r="AT57" i="2" a="1"/>
  <c r="AT57" i="2" s="1"/>
  <c r="AV57" i="2" a="1"/>
  <c r="AV57" i="2" s="1"/>
  <c r="AX57" i="2" a="1"/>
  <c r="AX57" i="2" s="1"/>
  <c r="AZ57" i="2" a="1"/>
  <c r="AZ57" i="2" s="1"/>
  <c r="BB57" i="2" a="1"/>
  <c r="BB57" i="2" s="1"/>
  <c r="BD57" i="2" a="1"/>
  <c r="BD57" i="2" s="1"/>
  <c r="BF57" i="2" a="1"/>
  <c r="BF57" i="2" s="1"/>
  <c r="BH57" i="2" a="1"/>
  <c r="BH57" i="2" s="1"/>
  <c r="BJ57" i="2" a="1"/>
  <c r="BJ57" i="2" s="1"/>
  <c r="BL57" i="2" a="1"/>
  <c r="BL57" i="2" s="1"/>
  <c r="BN57" i="2" a="1"/>
  <c r="BN57" i="2" s="1"/>
  <c r="BP57" i="2" a="1"/>
  <c r="BP57" i="2" s="1"/>
  <c r="BR57" i="2" a="1"/>
  <c r="BR57" i="2" s="1"/>
  <c r="BT57" i="2" a="1"/>
  <c r="BT57" i="2" s="1"/>
  <c r="BV57" i="2" a="1"/>
  <c r="BV57" i="2" s="1"/>
  <c r="BX57" i="2" a="1"/>
  <c r="BX57" i="2" s="1"/>
  <c r="BZ57" i="2" a="1"/>
  <c r="BZ57" i="2" s="1"/>
  <c r="CB57" i="2" a="1"/>
  <c r="CB57" i="2" s="1"/>
  <c r="CD57" i="2" a="1"/>
  <c r="CD57" i="2" s="1"/>
  <c r="CF57" i="2" a="1"/>
  <c r="CF57" i="2" s="1"/>
  <c r="CH57" i="2" a="1"/>
  <c r="CH57" i="2" s="1"/>
  <c r="AL58" i="2" a="1"/>
  <c r="AL58" i="2" s="1"/>
  <c r="AN58" i="2" a="1"/>
  <c r="AN58" i="2" s="1"/>
  <c r="AP58" i="2" a="1"/>
  <c r="AP58" i="2" s="1"/>
  <c r="AR58" i="2" a="1"/>
  <c r="AR58" i="2" s="1"/>
  <c r="AT58" i="2" a="1"/>
  <c r="AT58" i="2" s="1"/>
  <c r="AV58" i="2" a="1"/>
  <c r="AV58" i="2" s="1"/>
  <c r="AX58" i="2" a="1"/>
  <c r="AX58" i="2" s="1"/>
  <c r="AZ58" i="2" a="1"/>
  <c r="AZ58" i="2" s="1"/>
  <c r="BB58" i="2" a="1"/>
  <c r="BB58" i="2" s="1"/>
  <c r="BD58" i="2" a="1"/>
  <c r="BD58" i="2" s="1"/>
  <c r="BF58" i="2" a="1"/>
  <c r="BF58" i="2" s="1"/>
  <c r="BH58" i="2" a="1"/>
  <c r="BH58" i="2" s="1"/>
  <c r="BJ58" i="2" a="1"/>
  <c r="BJ58" i="2" s="1"/>
  <c r="BL58" i="2" a="1"/>
  <c r="BL58" i="2" s="1"/>
  <c r="BN58" i="2" a="1"/>
  <c r="BN58" i="2" s="1"/>
  <c r="BP58" i="2" a="1"/>
  <c r="BP58" i="2" s="1"/>
  <c r="BR58" i="2" a="1"/>
  <c r="BR58" i="2" s="1"/>
  <c r="BT58" i="2" a="1"/>
  <c r="BT58" i="2" s="1"/>
  <c r="BV58" i="2" a="1"/>
  <c r="BV58" i="2" s="1"/>
  <c r="BX58" i="2" a="1"/>
  <c r="BX58" i="2" s="1"/>
  <c r="BZ58" i="2" a="1"/>
  <c r="BZ58" i="2" s="1"/>
  <c r="CB58" i="2" a="1"/>
  <c r="CB58" i="2" s="1"/>
  <c r="CD58" i="2" a="1"/>
  <c r="CD58" i="2" s="1"/>
  <c r="CF58" i="2" a="1"/>
  <c r="CF58" i="2" s="1"/>
  <c r="CH58" i="2" a="1"/>
  <c r="CH58" i="2" s="1"/>
  <c r="AL59" i="2" a="1"/>
  <c r="AL59" i="2" s="1"/>
  <c r="AN59" i="2" a="1"/>
  <c r="AN59" i="2" s="1"/>
  <c r="AP59" i="2" a="1"/>
  <c r="AP59" i="2" s="1"/>
  <c r="AR59" i="2" a="1"/>
  <c r="AR59" i="2" s="1"/>
  <c r="AT59" i="2" a="1"/>
  <c r="AT59" i="2" s="1"/>
  <c r="AV59" i="2" a="1"/>
  <c r="AV59" i="2" s="1"/>
  <c r="AX59" i="2" a="1"/>
  <c r="AX59" i="2" s="1"/>
  <c r="AZ59" i="2" a="1"/>
  <c r="AZ59" i="2" s="1"/>
  <c r="BB59" i="2" a="1"/>
  <c r="BB59" i="2" s="1"/>
  <c r="BD59" i="2" a="1"/>
  <c r="BD59" i="2" s="1"/>
  <c r="BF59" i="2" a="1"/>
  <c r="BF59" i="2" s="1"/>
  <c r="BH59" i="2" a="1"/>
  <c r="BH59" i="2" s="1"/>
  <c r="BJ59" i="2" a="1"/>
  <c r="BJ59" i="2" s="1"/>
  <c r="BL59" i="2" a="1"/>
  <c r="BL59" i="2" s="1"/>
  <c r="BN59" i="2" a="1"/>
  <c r="BN59" i="2" s="1"/>
  <c r="BP59" i="2" a="1"/>
  <c r="BP59" i="2" s="1"/>
  <c r="BR59" i="2" a="1"/>
  <c r="BR59" i="2" s="1"/>
  <c r="BT59" i="2" a="1"/>
  <c r="BT59" i="2" s="1"/>
  <c r="BV59" i="2" a="1"/>
  <c r="BV59" i="2" s="1"/>
  <c r="BX59" i="2" a="1"/>
  <c r="BX59" i="2" s="1"/>
  <c r="BZ59" i="2" a="1"/>
  <c r="BZ59" i="2" s="1"/>
  <c r="CB59" i="2" a="1"/>
  <c r="CB59" i="2" s="1"/>
  <c r="CD59" i="2" a="1"/>
  <c r="CD59" i="2" s="1"/>
  <c r="CF59" i="2" a="1"/>
  <c r="CF59" i="2" s="1"/>
  <c r="CH59" i="2" a="1"/>
  <c r="CH59" i="2" s="1"/>
  <c r="AL60" i="2" a="1"/>
  <c r="AL60" i="2" s="1"/>
  <c r="AN60" i="2" a="1"/>
  <c r="AN60" i="2" s="1"/>
  <c r="AP60" i="2" a="1"/>
  <c r="AP60" i="2" s="1"/>
  <c r="AR60" i="2" a="1"/>
  <c r="AR60" i="2" s="1"/>
  <c r="AT60" i="2" a="1"/>
  <c r="AT60" i="2" s="1"/>
  <c r="AV60" i="2" a="1"/>
  <c r="AV60" i="2" s="1"/>
  <c r="AX60" i="2" a="1"/>
  <c r="AX60" i="2" s="1"/>
  <c r="AZ60" i="2" a="1"/>
  <c r="AZ60" i="2" s="1"/>
  <c r="BB60" i="2" a="1"/>
  <c r="BB60" i="2" s="1"/>
  <c r="BD60" i="2" a="1"/>
  <c r="BD60" i="2" s="1"/>
  <c r="BF60" i="2" a="1"/>
  <c r="BF60" i="2" s="1"/>
  <c r="BH60" i="2" a="1"/>
  <c r="BH60" i="2" s="1"/>
  <c r="BJ60" i="2" a="1"/>
  <c r="BJ60" i="2" s="1"/>
  <c r="BL60" i="2" a="1"/>
  <c r="BL60" i="2" s="1"/>
  <c r="BN60" i="2" a="1"/>
  <c r="BN60" i="2" s="1"/>
  <c r="BP60" i="2" a="1"/>
  <c r="BP60" i="2" s="1"/>
  <c r="BR60" i="2" a="1"/>
  <c r="BR60" i="2" s="1"/>
  <c r="BT60" i="2" a="1"/>
  <c r="BT60" i="2" s="1"/>
  <c r="BV60" i="2" a="1"/>
  <c r="BV60" i="2" s="1"/>
  <c r="BX60" i="2" a="1"/>
  <c r="BX60" i="2" s="1"/>
  <c r="BZ60" i="2" a="1"/>
  <c r="BZ60" i="2" s="1"/>
  <c r="CB60" i="2" a="1"/>
  <c r="CB60" i="2" s="1"/>
  <c r="CD60" i="2" a="1"/>
  <c r="CD60" i="2" s="1"/>
  <c r="CF60" i="2" a="1"/>
  <c r="CF60" i="2" s="1"/>
  <c r="CH60" i="2" a="1"/>
  <c r="CH60" i="2" s="1"/>
  <c r="AL61" i="2" a="1"/>
  <c r="AL61" i="2" s="1"/>
  <c r="AN61" i="2" a="1"/>
  <c r="AN61" i="2" s="1"/>
  <c r="AP61" i="2" a="1"/>
  <c r="AP61" i="2" s="1"/>
  <c r="AR61" i="2" a="1"/>
  <c r="AR61" i="2" s="1"/>
  <c r="AT61" i="2" a="1"/>
  <c r="AT61" i="2" s="1"/>
  <c r="AV61" i="2" a="1"/>
  <c r="AV61" i="2" s="1"/>
  <c r="AX61" i="2" a="1"/>
  <c r="AX61" i="2" s="1"/>
  <c r="AZ61" i="2" a="1"/>
  <c r="AZ61" i="2" s="1"/>
  <c r="BB61" i="2" a="1"/>
  <c r="BB61" i="2" s="1"/>
  <c r="BD61" i="2" a="1"/>
  <c r="BD61" i="2" s="1"/>
  <c r="BF61" i="2" a="1"/>
  <c r="BF61" i="2" s="1"/>
  <c r="BH61" i="2" a="1"/>
  <c r="BH61" i="2" s="1"/>
  <c r="BJ61" i="2" a="1"/>
  <c r="BJ61" i="2" s="1"/>
  <c r="BL61" i="2" a="1"/>
  <c r="BL61" i="2" s="1"/>
  <c r="BN61" i="2" a="1"/>
  <c r="BN61" i="2" s="1"/>
  <c r="BP61" i="2" a="1"/>
  <c r="BP61" i="2" s="1"/>
  <c r="BR61" i="2" a="1"/>
  <c r="BR61" i="2" s="1"/>
  <c r="BT61" i="2" a="1"/>
  <c r="BT61" i="2" s="1"/>
  <c r="BV61" i="2" a="1"/>
  <c r="BV61" i="2" s="1"/>
  <c r="BX61" i="2" a="1"/>
  <c r="BX61" i="2" s="1"/>
  <c r="BZ61" i="2" a="1"/>
  <c r="BZ61" i="2" s="1"/>
  <c r="CB61" i="2" a="1"/>
  <c r="CB61" i="2" s="1"/>
  <c r="CD61" i="2" a="1"/>
  <c r="CD61" i="2" s="1"/>
  <c r="CF61" i="2" a="1"/>
  <c r="CF61" i="2" s="1"/>
  <c r="CH61" i="2" a="1"/>
  <c r="CH61" i="2" s="1"/>
  <c r="AL62" i="2" a="1"/>
  <c r="AL62" i="2" s="1"/>
  <c r="AN62" i="2" a="1"/>
  <c r="AN62" i="2" s="1"/>
  <c r="AP62" i="2" a="1"/>
  <c r="AP62" i="2" s="1"/>
  <c r="AR62" i="2" a="1"/>
  <c r="AR62" i="2" s="1"/>
  <c r="AT62" i="2" a="1"/>
  <c r="AT62" i="2" s="1"/>
  <c r="AV62" i="2" a="1"/>
  <c r="AV62" i="2" s="1"/>
  <c r="AX62" i="2" a="1"/>
  <c r="AX62" i="2" s="1"/>
  <c r="AZ62" i="2" a="1"/>
  <c r="AZ62" i="2" s="1"/>
  <c r="BB62" i="2" a="1"/>
  <c r="BB62" i="2" s="1"/>
  <c r="BD62" i="2" a="1"/>
  <c r="BD62" i="2" s="1"/>
  <c r="BF62" i="2" a="1"/>
  <c r="BF62" i="2" s="1"/>
  <c r="BH62" i="2" a="1"/>
  <c r="BH62" i="2" s="1"/>
  <c r="BJ62" i="2" a="1"/>
  <c r="BJ62" i="2" s="1"/>
  <c r="BL62" i="2" a="1"/>
  <c r="BL62" i="2" s="1"/>
  <c r="BN62" i="2" a="1"/>
  <c r="BN62" i="2" s="1"/>
  <c r="BP62" i="2" a="1"/>
  <c r="BP62" i="2" s="1"/>
  <c r="BR62" i="2" a="1"/>
  <c r="BR62" i="2" s="1"/>
  <c r="BT62" i="2" a="1"/>
  <c r="BT62" i="2" s="1"/>
  <c r="BV62" i="2" a="1"/>
  <c r="BV62" i="2" s="1"/>
  <c r="BX62" i="2" a="1"/>
  <c r="BX62" i="2" s="1"/>
  <c r="BZ62" i="2" a="1"/>
  <c r="BZ62" i="2" s="1"/>
  <c r="CB62" i="2" a="1"/>
  <c r="CB62" i="2" s="1"/>
  <c r="CD62" i="2" a="1"/>
  <c r="CD62" i="2" s="1"/>
  <c r="CF62" i="2" a="1"/>
  <c r="CF62" i="2" s="1"/>
  <c r="CH62" i="2" a="1"/>
  <c r="CH62" i="2" s="1"/>
  <c r="AL63" i="2" a="1"/>
  <c r="AL63" i="2" s="1"/>
  <c r="AN63" i="2" a="1"/>
  <c r="AN63" i="2" s="1"/>
  <c r="AP63" i="2" a="1"/>
  <c r="AP63" i="2" s="1"/>
  <c r="AR63" i="2" a="1"/>
  <c r="AR63" i="2" s="1"/>
  <c r="AT63" i="2" a="1"/>
  <c r="AT63" i="2" s="1"/>
  <c r="AV63" i="2" a="1"/>
  <c r="AV63" i="2" s="1"/>
  <c r="AX63" i="2" a="1"/>
  <c r="AX63" i="2" s="1"/>
  <c r="AZ63" i="2" a="1"/>
  <c r="AZ63" i="2" s="1"/>
  <c r="BB63" i="2" a="1"/>
  <c r="BB63" i="2" s="1"/>
  <c r="BD63" i="2" a="1"/>
  <c r="BD63" i="2" s="1"/>
  <c r="BF63" i="2" a="1"/>
  <c r="BF63" i="2" s="1"/>
  <c r="BH63" i="2" a="1"/>
  <c r="BH63" i="2" s="1"/>
  <c r="BJ63" i="2" a="1"/>
  <c r="BJ63" i="2" s="1"/>
  <c r="BL63" i="2" a="1"/>
  <c r="BL63" i="2" s="1"/>
  <c r="BN63" i="2" a="1"/>
  <c r="BN63" i="2" s="1"/>
  <c r="BP63" i="2" a="1"/>
  <c r="BP63" i="2" s="1"/>
  <c r="BR63" i="2" a="1"/>
  <c r="BR63" i="2" s="1"/>
  <c r="BT63" i="2" a="1"/>
  <c r="BT63" i="2" s="1"/>
  <c r="BV63" i="2" a="1"/>
  <c r="BV63" i="2" s="1"/>
  <c r="BX63" i="2" a="1"/>
  <c r="BX63" i="2" s="1"/>
  <c r="BZ63" i="2" a="1"/>
  <c r="BZ63" i="2" s="1"/>
  <c r="CB63" i="2" a="1"/>
  <c r="CB63" i="2" s="1"/>
  <c r="CD63" i="2" a="1"/>
  <c r="CD63" i="2" s="1"/>
  <c r="CF63" i="2" a="1"/>
  <c r="CF63" i="2" s="1"/>
  <c r="CH63" i="2" a="1"/>
  <c r="CH63" i="2" s="1"/>
  <c r="AL64" i="2" a="1"/>
  <c r="AL64" i="2" s="1"/>
  <c r="AN64" i="2" a="1"/>
  <c r="AN64" i="2" s="1"/>
  <c r="AP64" i="2" a="1"/>
  <c r="AP64" i="2" s="1"/>
  <c r="AR64" i="2" a="1"/>
  <c r="AR64" i="2" s="1"/>
  <c r="AT64" i="2" a="1"/>
  <c r="AT64" i="2" s="1"/>
  <c r="AV64" i="2" a="1"/>
  <c r="AV64" i="2" s="1"/>
  <c r="AX64" i="2" a="1"/>
  <c r="AX64" i="2" s="1"/>
  <c r="AZ64" i="2" a="1"/>
  <c r="AZ64" i="2" s="1"/>
  <c r="BB64" i="2" a="1"/>
  <c r="BB64" i="2" s="1"/>
  <c r="BD64" i="2" a="1"/>
  <c r="BD64" i="2" s="1"/>
  <c r="BF64" i="2" a="1"/>
  <c r="BF64" i="2" s="1"/>
  <c r="BH64" i="2" a="1"/>
  <c r="BH64" i="2" s="1"/>
  <c r="BJ64" i="2" a="1"/>
  <c r="BJ64" i="2" s="1"/>
  <c r="BL64" i="2" a="1"/>
  <c r="BL64" i="2" s="1"/>
  <c r="BN64" i="2" a="1"/>
  <c r="BN64" i="2" s="1"/>
  <c r="BP64" i="2" a="1"/>
  <c r="BP64" i="2" s="1"/>
  <c r="BR64" i="2" a="1"/>
  <c r="BR64" i="2" s="1"/>
  <c r="BT64" i="2" a="1"/>
  <c r="BT64" i="2" s="1"/>
  <c r="BV64" i="2" a="1"/>
  <c r="BV64" i="2" s="1"/>
  <c r="BX64" i="2" a="1"/>
  <c r="BX64" i="2" s="1"/>
  <c r="BZ64" i="2" a="1"/>
  <c r="BZ64" i="2" s="1"/>
  <c r="CB64" i="2" a="1"/>
  <c r="CB64" i="2" s="1"/>
  <c r="CD64" i="2" a="1"/>
  <c r="CD64" i="2" s="1"/>
  <c r="CF64" i="2" a="1"/>
  <c r="CF64" i="2" s="1"/>
  <c r="CH64" i="2" a="1"/>
  <c r="CH64" i="2" s="1"/>
  <c r="AL65" i="2" a="1"/>
  <c r="AL65" i="2" s="1"/>
  <c r="AN65" i="2" a="1"/>
  <c r="AN65" i="2" s="1"/>
  <c r="AP65" i="2" a="1"/>
  <c r="AP65" i="2" s="1"/>
  <c r="AR65" i="2" a="1"/>
  <c r="AR65" i="2" s="1"/>
  <c r="AT65" i="2" a="1"/>
  <c r="AT65" i="2" s="1"/>
  <c r="AV65" i="2" a="1"/>
  <c r="AV65" i="2" s="1"/>
  <c r="AX65" i="2" a="1"/>
  <c r="AX65" i="2" s="1"/>
  <c r="AZ65" i="2" a="1"/>
  <c r="AZ65" i="2" s="1"/>
  <c r="BB65" i="2" a="1"/>
  <c r="BB65" i="2" s="1"/>
  <c r="BD65" i="2" a="1"/>
  <c r="BD65" i="2" s="1"/>
  <c r="BF65" i="2" a="1"/>
  <c r="BF65" i="2" s="1"/>
  <c r="BH65" i="2" a="1"/>
  <c r="BH65" i="2" s="1"/>
  <c r="BJ65" i="2" a="1"/>
  <c r="BJ65" i="2" s="1"/>
  <c r="BL65" i="2" a="1"/>
  <c r="BL65" i="2" s="1"/>
  <c r="BN65" i="2" a="1"/>
  <c r="BN65" i="2" s="1"/>
  <c r="BP65" i="2" a="1"/>
  <c r="BP65" i="2" s="1"/>
  <c r="BR65" i="2" a="1"/>
  <c r="BR65" i="2" s="1"/>
  <c r="BT65" i="2" a="1"/>
  <c r="BT65" i="2" s="1"/>
  <c r="BV65" i="2" a="1"/>
  <c r="BV65" i="2" s="1"/>
  <c r="BX65" i="2" a="1"/>
  <c r="BX65" i="2" s="1"/>
  <c r="BZ65" i="2" a="1"/>
  <c r="BZ65" i="2" s="1"/>
  <c r="CB65" i="2" a="1"/>
  <c r="CB65" i="2" s="1"/>
  <c r="CD65" i="2" a="1"/>
  <c r="CD65" i="2" s="1"/>
  <c r="CF65" i="2" a="1"/>
  <c r="CF65" i="2" s="1"/>
  <c r="CH65" i="2" a="1"/>
  <c r="CH65" i="2" s="1"/>
  <c r="AL66" i="2" a="1"/>
  <c r="AL66" i="2" s="1"/>
  <c r="AN66" i="2" a="1"/>
  <c r="AN66" i="2" s="1"/>
  <c r="AP66" i="2" a="1"/>
  <c r="AP66" i="2" s="1"/>
  <c r="AR66" i="2" a="1"/>
  <c r="AR66" i="2" s="1"/>
  <c r="AT66" i="2" a="1"/>
  <c r="AT66" i="2" s="1"/>
  <c r="AV66" i="2" a="1"/>
  <c r="AV66" i="2" s="1"/>
  <c r="AX66" i="2" a="1"/>
  <c r="AX66" i="2" s="1"/>
  <c r="AZ66" i="2" a="1"/>
  <c r="AZ66" i="2" s="1"/>
  <c r="BB66" i="2" a="1"/>
  <c r="BB66" i="2" s="1"/>
  <c r="BD66" i="2" a="1"/>
  <c r="BD66" i="2" s="1"/>
  <c r="BF66" i="2" a="1"/>
  <c r="BF66" i="2" s="1"/>
  <c r="BH66" i="2" a="1"/>
  <c r="BH66" i="2" s="1"/>
  <c r="BJ66" i="2" a="1"/>
  <c r="BJ66" i="2" s="1"/>
  <c r="BL66" i="2" a="1"/>
  <c r="BL66" i="2" s="1"/>
  <c r="BN66" i="2" a="1"/>
  <c r="BN66" i="2" s="1"/>
  <c r="BP66" i="2" a="1"/>
  <c r="BP66" i="2" s="1"/>
  <c r="BR66" i="2" a="1"/>
  <c r="BR66" i="2" s="1"/>
  <c r="BT66" i="2" a="1"/>
  <c r="BT66" i="2" s="1"/>
  <c r="BV66" i="2" a="1"/>
  <c r="BV66" i="2" s="1"/>
  <c r="BX66" i="2" a="1"/>
  <c r="BX66" i="2" s="1"/>
  <c r="BZ66" i="2" a="1"/>
  <c r="BZ66" i="2" s="1"/>
  <c r="CB66" i="2" a="1"/>
  <c r="CB66" i="2" s="1"/>
  <c r="CD66" i="2" a="1"/>
  <c r="CD66" i="2" s="1"/>
  <c r="CF66" i="2" a="1"/>
  <c r="CF66" i="2" s="1"/>
  <c r="CH66" i="2" a="1"/>
  <c r="CH66" i="2" s="1"/>
  <c r="AL67" i="2" a="1"/>
  <c r="AL67" i="2" s="1"/>
  <c r="AN67" i="2" a="1"/>
  <c r="AN67" i="2" s="1"/>
  <c r="AP67" i="2" a="1"/>
  <c r="AP67" i="2" s="1"/>
  <c r="AR67" i="2" a="1"/>
  <c r="AR67" i="2" s="1"/>
  <c r="AT67" i="2" a="1"/>
  <c r="AT67" i="2" s="1"/>
  <c r="AV67" i="2" a="1"/>
  <c r="AV67" i="2" s="1"/>
  <c r="AX67" i="2" a="1"/>
  <c r="AX67" i="2" s="1"/>
  <c r="AZ67" i="2" a="1"/>
  <c r="AZ67" i="2" s="1"/>
  <c r="BB67" i="2" a="1"/>
  <c r="BB67" i="2" s="1"/>
  <c r="BD67" i="2" a="1"/>
  <c r="BD67" i="2" s="1"/>
  <c r="BF67" i="2" a="1"/>
  <c r="BF67" i="2" s="1"/>
  <c r="BH67" i="2" a="1"/>
  <c r="BH67" i="2" s="1"/>
  <c r="BJ67" i="2" a="1"/>
  <c r="BJ67" i="2" s="1"/>
  <c r="BL67" i="2" a="1"/>
  <c r="BL67" i="2" s="1"/>
  <c r="BN67" i="2" a="1"/>
  <c r="BN67" i="2" s="1"/>
  <c r="BP67" i="2" a="1"/>
  <c r="BP67" i="2" s="1"/>
  <c r="BR67" i="2" a="1"/>
  <c r="BR67" i="2" s="1"/>
  <c r="BT67" i="2" a="1"/>
  <c r="BT67" i="2" s="1"/>
  <c r="BV67" i="2" a="1"/>
  <c r="BV67" i="2" s="1"/>
  <c r="BX67" i="2" a="1"/>
  <c r="BX67" i="2" s="1"/>
  <c r="BZ67" i="2" a="1"/>
  <c r="BZ67" i="2" s="1"/>
  <c r="CB67" i="2" a="1"/>
  <c r="CB67" i="2" s="1"/>
  <c r="CD67" i="2" a="1"/>
  <c r="CD67" i="2" s="1"/>
  <c r="CF67" i="2" a="1"/>
  <c r="CF67" i="2" s="1"/>
  <c r="CH67" i="2" a="1"/>
  <c r="CH67" i="2" s="1"/>
  <c r="AL68" i="2" a="1"/>
  <c r="AL68" i="2" s="1"/>
  <c r="AN68" i="2" a="1"/>
  <c r="AN68" i="2" s="1"/>
  <c r="AP68" i="2" a="1"/>
  <c r="AP68" i="2" s="1"/>
  <c r="AR68" i="2" a="1"/>
  <c r="AR68" i="2" s="1"/>
  <c r="AT68" i="2" a="1"/>
  <c r="AT68" i="2" s="1"/>
  <c r="AV68" i="2" a="1"/>
  <c r="AV68" i="2" s="1"/>
  <c r="AX68" i="2" a="1"/>
  <c r="AX68" i="2" s="1"/>
  <c r="AZ68" i="2" a="1"/>
  <c r="AZ68" i="2" s="1"/>
  <c r="BB68" i="2" a="1"/>
  <c r="BB68" i="2" s="1"/>
  <c r="BD68" i="2" a="1"/>
  <c r="BD68" i="2" s="1"/>
  <c r="BF68" i="2" a="1"/>
  <c r="BF68" i="2" s="1"/>
  <c r="BH68" i="2" a="1"/>
  <c r="BH68" i="2" s="1"/>
  <c r="BJ68" i="2" a="1"/>
  <c r="BJ68" i="2" s="1"/>
  <c r="BL68" i="2" a="1"/>
  <c r="BL68" i="2" s="1"/>
  <c r="BN68" i="2" a="1"/>
  <c r="BN68" i="2" s="1"/>
  <c r="BP68" i="2" a="1"/>
  <c r="BP68" i="2" s="1"/>
  <c r="BR68" i="2" a="1"/>
  <c r="BR68" i="2" s="1"/>
  <c r="BT68" i="2" a="1"/>
  <c r="BT68" i="2" s="1"/>
  <c r="BV68" i="2" a="1"/>
  <c r="BV68" i="2" s="1"/>
  <c r="BX68" i="2" a="1"/>
  <c r="BX68" i="2" s="1"/>
  <c r="BZ68" i="2" a="1"/>
  <c r="BZ68" i="2" s="1"/>
  <c r="CB68" i="2" a="1"/>
  <c r="CB68" i="2" s="1"/>
  <c r="CD68" i="2" a="1"/>
  <c r="CD68" i="2" s="1"/>
  <c r="CF68" i="2" a="1"/>
  <c r="CF68" i="2" s="1"/>
  <c r="CH68" i="2" a="1"/>
  <c r="CH68" i="2" s="1"/>
  <c r="AL69" i="2" a="1"/>
  <c r="AL69" i="2" s="1"/>
  <c r="AN69" i="2" a="1"/>
  <c r="AN69" i="2" s="1"/>
  <c r="AP69" i="2" a="1"/>
  <c r="AP69" i="2" s="1"/>
  <c r="AR69" i="2" a="1"/>
  <c r="AR69" i="2" s="1"/>
  <c r="AT69" i="2" a="1"/>
  <c r="AT69" i="2" s="1"/>
  <c r="AV69" i="2" a="1"/>
  <c r="AV69" i="2" s="1"/>
  <c r="AX69" i="2" a="1"/>
  <c r="AX69" i="2" s="1"/>
  <c r="AZ69" i="2" a="1"/>
  <c r="AZ69" i="2" s="1"/>
  <c r="BB69" i="2" a="1"/>
  <c r="BB69" i="2" s="1"/>
  <c r="BD69" i="2" a="1"/>
  <c r="BD69" i="2" s="1"/>
  <c r="BF69" i="2" a="1"/>
  <c r="BF69" i="2" s="1"/>
  <c r="BH69" i="2" a="1"/>
  <c r="BH69" i="2" s="1"/>
  <c r="BJ69" i="2" a="1"/>
  <c r="BJ69" i="2" s="1"/>
  <c r="BL69" i="2" a="1"/>
  <c r="BL69" i="2" s="1"/>
  <c r="BN69" i="2" a="1"/>
  <c r="BN69" i="2" s="1"/>
  <c r="BP69" i="2" a="1"/>
  <c r="BP69" i="2" s="1"/>
  <c r="BR69" i="2" a="1"/>
  <c r="BR69" i="2" s="1"/>
  <c r="BT69" i="2" a="1"/>
  <c r="BT69" i="2" s="1"/>
  <c r="BV69" i="2" a="1"/>
  <c r="BV69" i="2" s="1"/>
  <c r="BX69" i="2" a="1"/>
  <c r="BX69" i="2" s="1"/>
  <c r="BZ69" i="2" a="1"/>
  <c r="BZ69" i="2" s="1"/>
  <c r="CB69" i="2" a="1"/>
  <c r="CB69" i="2" s="1"/>
  <c r="CD69" i="2" a="1"/>
  <c r="CD69" i="2" s="1"/>
  <c r="CF69" i="2" a="1"/>
  <c r="CF69" i="2" s="1"/>
  <c r="CH69" i="2" a="1"/>
  <c r="CH69" i="2" s="1"/>
  <c r="AL70" i="2" a="1"/>
  <c r="AL70" i="2" s="1"/>
  <c r="AN70" i="2" a="1"/>
  <c r="AN70" i="2" s="1"/>
  <c r="AP70" i="2" a="1"/>
  <c r="AP70" i="2" s="1"/>
  <c r="AR70" i="2" a="1"/>
  <c r="AR70" i="2" s="1"/>
  <c r="AT70" i="2" a="1"/>
  <c r="AT70" i="2" s="1"/>
  <c r="AV70" i="2" a="1"/>
  <c r="AV70" i="2" s="1"/>
  <c r="AX70" i="2" a="1"/>
  <c r="AX70" i="2" s="1"/>
  <c r="AZ70" i="2" a="1"/>
  <c r="AZ70" i="2" s="1"/>
  <c r="BB70" i="2" a="1"/>
  <c r="BB70" i="2" s="1"/>
  <c r="BD70" i="2" a="1"/>
  <c r="BD70" i="2" s="1"/>
  <c r="BF70" i="2" a="1"/>
  <c r="BF70" i="2" s="1"/>
  <c r="BH70" i="2" a="1"/>
  <c r="BH70" i="2" s="1"/>
  <c r="BJ70" i="2" a="1"/>
  <c r="BJ70" i="2" s="1"/>
  <c r="BL70" i="2" a="1"/>
  <c r="BL70" i="2" s="1"/>
  <c r="BN70" i="2" a="1"/>
  <c r="BN70" i="2" s="1"/>
  <c r="BP70" i="2" a="1"/>
  <c r="BP70" i="2" s="1"/>
  <c r="BR70" i="2" a="1"/>
  <c r="BR70" i="2" s="1"/>
  <c r="BT70" i="2" a="1"/>
  <c r="BT70" i="2" s="1"/>
  <c r="BV70" i="2" a="1"/>
  <c r="BV70" i="2" s="1"/>
  <c r="BX70" i="2" a="1"/>
  <c r="BX70" i="2" s="1"/>
  <c r="BZ70" i="2" a="1"/>
  <c r="BZ70" i="2" s="1"/>
  <c r="CB70" i="2" a="1"/>
  <c r="CB70" i="2" s="1"/>
  <c r="CD70" i="2" a="1"/>
  <c r="CD70" i="2" s="1"/>
  <c r="CF70" i="2" a="1"/>
  <c r="CF70" i="2" s="1"/>
  <c r="CH70" i="2" a="1"/>
  <c r="CH70" i="2" s="1"/>
  <c r="AL71" i="2" a="1"/>
  <c r="AL71" i="2" s="1"/>
  <c r="AN71" i="2" a="1"/>
  <c r="AN71" i="2" s="1"/>
  <c r="AP71" i="2" a="1"/>
  <c r="AP71" i="2" s="1"/>
  <c r="AR71" i="2" a="1"/>
  <c r="AR71" i="2" s="1"/>
  <c r="AT71" i="2" a="1"/>
  <c r="AT71" i="2" s="1"/>
  <c r="AV71" i="2" a="1"/>
  <c r="AV71" i="2" s="1"/>
  <c r="AX71" i="2" a="1"/>
  <c r="AX71" i="2" s="1"/>
  <c r="AZ71" i="2" a="1"/>
  <c r="AZ71" i="2" s="1"/>
  <c r="BB71" i="2" a="1"/>
  <c r="BB71" i="2" s="1"/>
  <c r="BD71" i="2" a="1"/>
  <c r="BD71" i="2" s="1"/>
  <c r="BF71" i="2" a="1"/>
  <c r="BF71" i="2" s="1"/>
  <c r="BH71" i="2" a="1"/>
  <c r="BH71" i="2" s="1"/>
  <c r="BJ71" i="2" a="1"/>
  <c r="BJ71" i="2" s="1"/>
  <c r="BL71" i="2" a="1"/>
  <c r="BL71" i="2" s="1"/>
  <c r="BN71" i="2" a="1"/>
  <c r="BN71" i="2" s="1"/>
  <c r="BP71" i="2" a="1"/>
  <c r="BP71" i="2" s="1"/>
  <c r="BR71" i="2" a="1"/>
  <c r="BR71" i="2" s="1"/>
  <c r="BT71" i="2" a="1"/>
  <c r="BT71" i="2" s="1"/>
  <c r="BV71" i="2" a="1"/>
  <c r="BV71" i="2" s="1"/>
  <c r="BX71" i="2" a="1"/>
  <c r="BX71" i="2" s="1"/>
  <c r="BZ71" i="2" a="1"/>
  <c r="BZ71" i="2" s="1"/>
  <c r="CB71" i="2" a="1"/>
  <c r="CB71" i="2" s="1"/>
  <c r="CD71" i="2" a="1"/>
  <c r="CD71" i="2" s="1"/>
  <c r="CF71" i="2" a="1"/>
  <c r="CF71" i="2" s="1"/>
  <c r="CH71" i="2" a="1"/>
  <c r="CH71" i="2" s="1"/>
  <c r="AL72" i="2" a="1"/>
  <c r="AL72" i="2" s="1"/>
  <c r="AN72" i="2" a="1"/>
  <c r="AN72" i="2" s="1"/>
  <c r="AP72" i="2" a="1"/>
  <c r="AP72" i="2" s="1"/>
  <c r="AR72" i="2" a="1"/>
  <c r="AR72" i="2" s="1"/>
  <c r="AT72" i="2" a="1"/>
  <c r="AT72" i="2" s="1"/>
  <c r="AV72" i="2" a="1"/>
  <c r="AV72" i="2" s="1"/>
  <c r="AX72" i="2" a="1"/>
  <c r="AX72" i="2" s="1"/>
  <c r="AZ72" i="2" a="1"/>
  <c r="AZ72" i="2" s="1"/>
  <c r="BB72" i="2" a="1"/>
  <c r="BB72" i="2" s="1"/>
  <c r="BD72" i="2" a="1"/>
  <c r="BD72" i="2" s="1"/>
  <c r="BF72" i="2" a="1"/>
  <c r="BF72" i="2" s="1"/>
  <c r="BH72" i="2" a="1"/>
  <c r="BH72" i="2" s="1"/>
  <c r="BJ72" i="2" a="1"/>
  <c r="BJ72" i="2" s="1"/>
  <c r="BL72" i="2" a="1"/>
  <c r="BL72" i="2" s="1"/>
  <c r="BN72" i="2" a="1"/>
  <c r="BN72" i="2" s="1"/>
  <c r="BP72" i="2" a="1"/>
  <c r="BP72" i="2" s="1"/>
  <c r="BR72" i="2" a="1"/>
  <c r="BR72" i="2" s="1"/>
  <c r="BT72" i="2" a="1"/>
  <c r="BT72" i="2" s="1"/>
  <c r="BV72" i="2" a="1"/>
  <c r="BV72" i="2" s="1"/>
  <c r="BX72" i="2" a="1"/>
  <c r="BX72" i="2" s="1"/>
  <c r="BZ72" i="2" a="1"/>
  <c r="BZ72" i="2" s="1"/>
  <c r="CB72" i="2" a="1"/>
  <c r="CB72" i="2" s="1"/>
  <c r="CD72" i="2" a="1"/>
  <c r="CD72" i="2" s="1"/>
  <c r="CF72" i="2" a="1"/>
  <c r="CF72" i="2" s="1"/>
  <c r="CH72" i="2" a="1"/>
  <c r="CH72" i="2" s="1"/>
  <c r="AL73" i="2" a="1"/>
  <c r="AL73" i="2" s="1"/>
  <c r="AN73" i="2" a="1"/>
  <c r="AN73" i="2" s="1"/>
  <c r="AP73" i="2" a="1"/>
  <c r="AP73" i="2" s="1"/>
  <c r="AR73" i="2" a="1"/>
  <c r="AR73" i="2" s="1"/>
  <c r="AT73" i="2" a="1"/>
  <c r="AT73" i="2" s="1"/>
  <c r="AV73" i="2" a="1"/>
  <c r="AV73" i="2" s="1"/>
  <c r="AX73" i="2" a="1"/>
  <c r="AX73" i="2" s="1"/>
  <c r="AZ73" i="2" a="1"/>
  <c r="AZ73" i="2" s="1"/>
  <c r="BB73" i="2" a="1"/>
  <c r="BB73" i="2" s="1"/>
  <c r="BD73" i="2" a="1"/>
  <c r="BD73" i="2" s="1"/>
  <c r="BF73" i="2" a="1"/>
  <c r="BF73" i="2" s="1"/>
  <c r="BH73" i="2" a="1"/>
  <c r="BH73" i="2" s="1"/>
  <c r="BJ73" i="2" a="1"/>
  <c r="BJ73" i="2" s="1"/>
  <c r="BL73" i="2" a="1"/>
  <c r="BL73" i="2" s="1"/>
  <c r="BN73" i="2" a="1"/>
  <c r="BN73" i="2" s="1"/>
  <c r="BP73" i="2" a="1"/>
  <c r="BP73" i="2" s="1"/>
  <c r="BR73" i="2" a="1"/>
  <c r="BR73" i="2" s="1"/>
  <c r="BT73" i="2" a="1"/>
  <c r="BT73" i="2" s="1"/>
  <c r="BV73" i="2" a="1"/>
  <c r="BV73" i="2" s="1"/>
  <c r="BX73" i="2" a="1"/>
  <c r="BX73" i="2" s="1"/>
  <c r="BZ73" i="2" a="1"/>
  <c r="BZ73" i="2" s="1"/>
  <c r="CB73" i="2" a="1"/>
  <c r="CB73" i="2" s="1"/>
  <c r="CD73" i="2" a="1"/>
  <c r="CD73" i="2" s="1"/>
  <c r="CF73" i="2" a="1"/>
  <c r="CF73" i="2" s="1"/>
  <c r="CH73" i="2" a="1"/>
  <c r="CH73" i="2" s="1"/>
  <c r="AL74" i="2" a="1"/>
  <c r="AL74" i="2" s="1"/>
  <c r="AN74" i="2" a="1"/>
  <c r="AN74" i="2" s="1"/>
  <c r="AP74" i="2" a="1"/>
  <c r="AP74" i="2" s="1"/>
  <c r="AR74" i="2" a="1"/>
  <c r="AR74" i="2" s="1"/>
  <c r="AT74" i="2" a="1"/>
  <c r="AT74" i="2" s="1"/>
  <c r="AV74" i="2" a="1"/>
  <c r="AV74" i="2" s="1"/>
  <c r="AX74" i="2" a="1"/>
  <c r="AX74" i="2" s="1"/>
  <c r="AZ74" i="2" a="1"/>
  <c r="AZ74" i="2" s="1"/>
  <c r="BB74" i="2" a="1"/>
  <c r="BB74" i="2" s="1"/>
  <c r="BD74" i="2" a="1"/>
  <c r="BD74" i="2" s="1"/>
  <c r="BF74" i="2" a="1"/>
  <c r="BF74" i="2" s="1"/>
  <c r="BH74" i="2" a="1"/>
  <c r="BH74" i="2" s="1"/>
  <c r="BJ74" i="2" a="1"/>
  <c r="BJ74" i="2" s="1"/>
  <c r="BL74" i="2" a="1"/>
  <c r="BL74" i="2" s="1"/>
  <c r="BN74" i="2" a="1"/>
  <c r="BN74" i="2" s="1"/>
  <c r="BP74" i="2" a="1"/>
  <c r="BP74" i="2" s="1"/>
  <c r="BR74" i="2" a="1"/>
  <c r="BR74" i="2" s="1"/>
  <c r="BT74" i="2" a="1"/>
  <c r="BT74" i="2" s="1"/>
  <c r="BV74" i="2" a="1"/>
  <c r="BV74" i="2" s="1"/>
  <c r="BX74" i="2" a="1"/>
  <c r="BX74" i="2" s="1"/>
  <c r="BZ74" i="2" a="1"/>
  <c r="BZ74" i="2" s="1"/>
  <c r="CB74" i="2" a="1"/>
  <c r="CB74" i="2" s="1"/>
  <c r="CD74" i="2" a="1"/>
  <c r="CD74" i="2" s="1"/>
  <c r="CF74" i="2" a="1"/>
  <c r="CF74" i="2" s="1"/>
  <c r="CH74" i="2" a="1"/>
  <c r="CH74" i="2" s="1"/>
  <c r="AL75" i="2" a="1"/>
  <c r="AL75" i="2" s="1"/>
  <c r="AN75" i="2" a="1"/>
  <c r="AN75" i="2" s="1"/>
  <c r="AP75" i="2" a="1"/>
  <c r="AP75" i="2" s="1"/>
  <c r="AR75" i="2" a="1"/>
  <c r="AR75" i="2" s="1"/>
  <c r="AT75" i="2" a="1"/>
  <c r="AT75" i="2" s="1"/>
  <c r="AV75" i="2" a="1"/>
  <c r="AV75" i="2" s="1"/>
  <c r="AX75" i="2" a="1"/>
  <c r="AX75" i="2" s="1"/>
  <c r="AZ75" i="2" a="1"/>
  <c r="AZ75" i="2" s="1"/>
  <c r="BB75" i="2" a="1"/>
  <c r="BB75" i="2" s="1"/>
  <c r="BD75" i="2" a="1"/>
  <c r="BD75" i="2" s="1"/>
  <c r="BF75" i="2" a="1"/>
  <c r="BF75" i="2" s="1"/>
  <c r="BH75" i="2" a="1"/>
  <c r="BH75" i="2" s="1"/>
  <c r="BJ75" i="2" a="1"/>
  <c r="BJ75" i="2" s="1"/>
  <c r="BL75" i="2" a="1"/>
  <c r="BL75" i="2" s="1"/>
  <c r="BN75" i="2" a="1"/>
  <c r="BN75" i="2" s="1"/>
  <c r="BP75" i="2" a="1"/>
  <c r="BP75" i="2" s="1"/>
  <c r="BR75" i="2" a="1"/>
  <c r="BR75" i="2" s="1"/>
  <c r="BT75" i="2" a="1"/>
  <c r="BT75" i="2" s="1"/>
  <c r="BV75" i="2" a="1"/>
  <c r="BV75" i="2" s="1"/>
  <c r="BX75" i="2" a="1"/>
  <c r="BX75" i="2" s="1"/>
  <c r="BZ75" i="2" a="1"/>
  <c r="BZ75" i="2" s="1"/>
  <c r="CB75" i="2" a="1"/>
  <c r="CB75" i="2" s="1"/>
  <c r="CD75" i="2" a="1"/>
  <c r="CD75" i="2" s="1"/>
  <c r="CF75" i="2" a="1"/>
  <c r="CF75" i="2" s="1"/>
  <c r="CH75" i="2" a="1"/>
  <c r="CH75" i="2" s="1"/>
  <c r="AL76" i="2" a="1"/>
  <c r="AL76" i="2" s="1"/>
  <c r="AN76" i="2" a="1"/>
  <c r="AN76" i="2" s="1"/>
  <c r="AP76" i="2" a="1"/>
  <c r="AP76" i="2" s="1"/>
  <c r="AR76" i="2" a="1"/>
  <c r="AR76" i="2" s="1"/>
  <c r="AT76" i="2" a="1"/>
  <c r="AT76" i="2" s="1"/>
  <c r="AV76" i="2" a="1"/>
  <c r="AV76" i="2" s="1"/>
  <c r="AX76" i="2" a="1"/>
  <c r="AX76" i="2" s="1"/>
  <c r="AZ76" i="2" a="1"/>
  <c r="AZ76" i="2" s="1"/>
  <c r="BB76" i="2" a="1"/>
  <c r="BB76" i="2" s="1"/>
  <c r="BD76" i="2" a="1"/>
  <c r="BD76" i="2" s="1"/>
  <c r="BF76" i="2" a="1"/>
  <c r="BF76" i="2" s="1"/>
  <c r="BH76" i="2" a="1"/>
  <c r="BH76" i="2" s="1"/>
  <c r="BJ76" i="2" a="1"/>
  <c r="BJ76" i="2" s="1"/>
  <c r="BL76" i="2" a="1"/>
  <c r="BL76" i="2" s="1"/>
  <c r="BN76" i="2" a="1"/>
  <c r="BN76" i="2" s="1"/>
  <c r="BP76" i="2" a="1"/>
  <c r="BP76" i="2" s="1"/>
  <c r="BR76" i="2" a="1"/>
  <c r="BR76" i="2" s="1"/>
  <c r="BT76" i="2" a="1"/>
  <c r="BT76" i="2" s="1"/>
  <c r="BV76" i="2" a="1"/>
  <c r="BV76" i="2" s="1"/>
  <c r="BX76" i="2" a="1"/>
  <c r="BX76" i="2" s="1"/>
  <c r="BZ76" i="2" a="1"/>
  <c r="BZ76" i="2" s="1"/>
  <c r="CB76" i="2" a="1"/>
  <c r="CB76" i="2" s="1"/>
  <c r="CD76" i="2" a="1"/>
  <c r="CD76" i="2" s="1"/>
  <c r="CF76" i="2" a="1"/>
  <c r="CF76" i="2" s="1"/>
  <c r="CH76" i="2" a="1"/>
  <c r="CH76" i="2" s="1"/>
  <c r="AL77" i="2" a="1"/>
  <c r="AL77" i="2" s="1"/>
  <c r="AN77" i="2" a="1"/>
  <c r="AN77" i="2" s="1"/>
  <c r="AP77" i="2" a="1"/>
  <c r="AP77" i="2" s="1"/>
  <c r="AR77" i="2" a="1"/>
  <c r="AR77" i="2" s="1"/>
  <c r="AT77" i="2" a="1"/>
  <c r="AT77" i="2" s="1"/>
  <c r="AV77" i="2" a="1"/>
  <c r="AV77" i="2" s="1"/>
  <c r="AX77" i="2" a="1"/>
  <c r="AX77" i="2" s="1"/>
  <c r="AZ77" i="2" a="1"/>
  <c r="AZ77" i="2" s="1"/>
  <c r="BB77" i="2" a="1"/>
  <c r="BB77" i="2" s="1"/>
  <c r="BD77" i="2" a="1"/>
  <c r="BD77" i="2" s="1"/>
  <c r="BF77" i="2" a="1"/>
  <c r="BF77" i="2" s="1"/>
  <c r="BH77" i="2" a="1"/>
  <c r="BH77" i="2" s="1"/>
  <c r="BJ77" i="2" a="1"/>
  <c r="BJ77" i="2" s="1"/>
  <c r="BL77" i="2" a="1"/>
  <c r="BL77" i="2" s="1"/>
  <c r="BN77" i="2" a="1"/>
  <c r="BN77" i="2" s="1"/>
  <c r="BP77" i="2" a="1"/>
  <c r="BP77" i="2" s="1"/>
  <c r="BR77" i="2" a="1"/>
  <c r="BR77" i="2" s="1"/>
  <c r="BT77" i="2" a="1"/>
  <c r="BT77" i="2" s="1"/>
  <c r="BV77" i="2" a="1"/>
  <c r="BV77" i="2" s="1"/>
  <c r="BX77" i="2" a="1"/>
  <c r="BX77" i="2" s="1"/>
  <c r="BZ77" i="2" a="1"/>
  <c r="BZ77" i="2" s="1"/>
  <c r="CB77" i="2" a="1"/>
  <c r="CB77" i="2" s="1"/>
  <c r="CD77" i="2" a="1"/>
  <c r="CD77" i="2" s="1"/>
  <c r="CF77" i="2" a="1"/>
  <c r="CF77" i="2" s="1"/>
  <c r="CH77" i="2" a="1"/>
  <c r="CH77" i="2" s="1"/>
  <c r="AL78" i="2" a="1"/>
  <c r="AL78" i="2" s="1"/>
  <c r="AN78" i="2" a="1"/>
  <c r="AN78" i="2" s="1"/>
  <c r="AP78" i="2" a="1"/>
  <c r="AP78" i="2" s="1"/>
  <c r="AR78" i="2" a="1"/>
  <c r="AR78" i="2" s="1"/>
  <c r="AT78" i="2" a="1"/>
  <c r="AT78" i="2" s="1"/>
  <c r="AV78" i="2" a="1"/>
  <c r="AV78" i="2" s="1"/>
  <c r="AX78" i="2" a="1"/>
  <c r="AX78" i="2" s="1"/>
  <c r="AZ78" i="2" a="1"/>
  <c r="AZ78" i="2" s="1"/>
  <c r="BB78" i="2" a="1"/>
  <c r="BB78" i="2" s="1"/>
  <c r="BD78" i="2" a="1"/>
  <c r="BD78" i="2" s="1"/>
  <c r="BF78" i="2" a="1"/>
  <c r="BF78" i="2" s="1"/>
  <c r="BH78" i="2" a="1"/>
  <c r="BH78" i="2" s="1"/>
  <c r="BJ78" i="2" a="1"/>
  <c r="BJ78" i="2" s="1"/>
  <c r="BL78" i="2" a="1"/>
  <c r="BL78" i="2" s="1"/>
  <c r="BN78" i="2" a="1"/>
  <c r="BN78" i="2" s="1"/>
  <c r="BP78" i="2" a="1"/>
  <c r="BP78" i="2" s="1"/>
  <c r="BR78" i="2" a="1"/>
  <c r="BR78" i="2" s="1"/>
  <c r="BT78" i="2" a="1"/>
  <c r="BT78" i="2" s="1"/>
  <c r="BV78" i="2" a="1"/>
  <c r="BV78" i="2" s="1"/>
  <c r="BX78" i="2" a="1"/>
  <c r="BX78" i="2" s="1"/>
  <c r="BZ78" i="2" a="1"/>
  <c r="BZ78" i="2" s="1"/>
  <c r="CB78" i="2" a="1"/>
  <c r="CB78" i="2" s="1"/>
  <c r="CD78" i="2" a="1"/>
  <c r="CD78" i="2" s="1"/>
  <c r="CF78" i="2" a="1"/>
  <c r="CF78" i="2" s="1"/>
  <c r="CH78" i="2" a="1"/>
  <c r="CH78" i="2" s="1"/>
  <c r="AL79" i="2" a="1"/>
  <c r="AL79" i="2" s="1"/>
  <c r="AN79" i="2" a="1"/>
  <c r="AN79" i="2" s="1"/>
  <c r="AP79" i="2" a="1"/>
  <c r="AP79" i="2" s="1"/>
  <c r="AR79" i="2" a="1"/>
  <c r="AR79" i="2" s="1"/>
  <c r="AT79" i="2" a="1"/>
  <c r="AT79" i="2" s="1"/>
  <c r="AV79" i="2" a="1"/>
  <c r="AV79" i="2" s="1"/>
  <c r="AX79" i="2" a="1"/>
  <c r="AX79" i="2" s="1"/>
  <c r="AZ79" i="2" a="1"/>
  <c r="AZ79" i="2" s="1"/>
  <c r="BB79" i="2" a="1"/>
  <c r="BB79" i="2" s="1"/>
  <c r="BD79" i="2" a="1"/>
  <c r="BD79" i="2" s="1"/>
  <c r="BF79" i="2" a="1"/>
  <c r="BF79" i="2" s="1"/>
  <c r="BH79" i="2" a="1"/>
  <c r="BH79" i="2" s="1"/>
  <c r="BJ79" i="2" a="1"/>
  <c r="BJ79" i="2" s="1"/>
  <c r="BL79" i="2" a="1"/>
  <c r="BL79" i="2" s="1"/>
  <c r="BN79" i="2" a="1"/>
  <c r="BN79" i="2" s="1"/>
  <c r="BP79" i="2" a="1"/>
  <c r="BP79" i="2" s="1"/>
  <c r="BR79" i="2" a="1"/>
  <c r="BR79" i="2" s="1"/>
  <c r="BT79" i="2" a="1"/>
  <c r="BT79" i="2" s="1"/>
  <c r="BV79" i="2" a="1"/>
  <c r="BV79" i="2" s="1"/>
  <c r="BX79" i="2" a="1"/>
  <c r="BX79" i="2" s="1"/>
  <c r="BZ79" i="2" a="1"/>
  <c r="BZ79" i="2" s="1"/>
  <c r="CB79" i="2" a="1"/>
  <c r="CB79" i="2" s="1"/>
  <c r="CD79" i="2" a="1"/>
  <c r="CD79" i="2" s="1"/>
  <c r="CF79" i="2" a="1"/>
  <c r="CF79" i="2" s="1"/>
  <c r="CH79" i="2" a="1"/>
  <c r="CH79" i="2" s="1"/>
  <c r="AL80" i="2" a="1"/>
  <c r="AL80" i="2" s="1"/>
  <c r="AN80" i="2" a="1"/>
  <c r="AN80" i="2" s="1"/>
  <c r="AP80" i="2" a="1"/>
  <c r="AP80" i="2" s="1"/>
  <c r="AR80" i="2" a="1"/>
  <c r="AR80" i="2" s="1"/>
  <c r="AT80" i="2" a="1"/>
  <c r="AT80" i="2" s="1"/>
  <c r="AV80" i="2" a="1"/>
  <c r="AV80" i="2" s="1"/>
  <c r="AX80" i="2" a="1"/>
  <c r="AX80" i="2" s="1"/>
  <c r="AZ80" i="2" a="1"/>
  <c r="AZ80" i="2" s="1"/>
  <c r="BB80" i="2" a="1"/>
  <c r="BB80" i="2" s="1"/>
  <c r="BD80" i="2" a="1"/>
  <c r="BD80" i="2" s="1"/>
  <c r="BF80" i="2" a="1"/>
  <c r="BF80" i="2" s="1"/>
  <c r="BH80" i="2" a="1"/>
  <c r="BH80" i="2" s="1"/>
  <c r="BJ80" i="2" a="1"/>
  <c r="BJ80" i="2" s="1"/>
  <c r="BL80" i="2" a="1"/>
  <c r="BL80" i="2" s="1"/>
  <c r="BN80" i="2" a="1"/>
  <c r="BN80" i="2" s="1"/>
  <c r="BP80" i="2" a="1"/>
  <c r="BP80" i="2" s="1"/>
  <c r="BR80" i="2" a="1"/>
  <c r="BR80" i="2" s="1"/>
  <c r="BT80" i="2" a="1"/>
  <c r="BT80" i="2" s="1"/>
  <c r="BV80" i="2" a="1"/>
  <c r="BV80" i="2" s="1"/>
  <c r="BX80" i="2" a="1"/>
  <c r="BX80" i="2" s="1"/>
  <c r="BZ80" i="2" a="1"/>
  <c r="BZ80" i="2" s="1"/>
  <c r="CB80" i="2" a="1"/>
  <c r="CB80" i="2" s="1"/>
  <c r="CD80" i="2" a="1"/>
  <c r="CD80" i="2" s="1"/>
  <c r="CF80" i="2" a="1"/>
  <c r="CF80" i="2" s="1"/>
  <c r="CH80" i="2" a="1"/>
  <c r="CH80" i="2" s="1"/>
  <c r="AL81" i="2" a="1"/>
  <c r="AL81" i="2" s="1"/>
  <c r="AN81" i="2" a="1"/>
  <c r="AN81" i="2" s="1"/>
  <c r="AP81" i="2" a="1"/>
  <c r="AP81" i="2" s="1"/>
  <c r="AR81" i="2" a="1"/>
  <c r="AR81" i="2" s="1"/>
  <c r="AT81" i="2" a="1"/>
  <c r="AT81" i="2" s="1"/>
  <c r="AV81" i="2" a="1"/>
  <c r="AV81" i="2" s="1"/>
  <c r="AX81" i="2" a="1"/>
  <c r="AX81" i="2" s="1"/>
  <c r="AZ81" i="2" a="1"/>
  <c r="AZ81" i="2" s="1"/>
  <c r="BB81" i="2" a="1"/>
  <c r="BB81" i="2" s="1"/>
  <c r="BD81" i="2" a="1"/>
  <c r="BD81" i="2" s="1"/>
  <c r="BF81" i="2" a="1"/>
  <c r="BF81" i="2" s="1"/>
  <c r="BH81" i="2" a="1"/>
  <c r="BH81" i="2" s="1"/>
  <c r="BJ81" i="2" a="1"/>
  <c r="BJ81" i="2" s="1"/>
  <c r="BL81" i="2" a="1"/>
  <c r="BL81" i="2" s="1"/>
  <c r="BN81" i="2" a="1"/>
  <c r="BN81" i="2" s="1"/>
  <c r="BP81" i="2" a="1"/>
  <c r="BP81" i="2" s="1"/>
  <c r="BR81" i="2" a="1"/>
  <c r="BR81" i="2" s="1"/>
  <c r="BT81" i="2" a="1"/>
  <c r="BT81" i="2" s="1"/>
  <c r="BV81" i="2" a="1"/>
  <c r="BV81" i="2" s="1"/>
  <c r="BX81" i="2" a="1"/>
  <c r="BX81" i="2" s="1"/>
  <c r="BZ81" i="2" a="1"/>
  <c r="BZ81" i="2" s="1"/>
  <c r="CB81" i="2" a="1"/>
  <c r="CB81" i="2" s="1"/>
  <c r="CD81" i="2" a="1"/>
  <c r="CD81" i="2" s="1"/>
  <c r="CF81" i="2" a="1"/>
  <c r="CF81" i="2" s="1"/>
  <c r="CH81" i="2" a="1"/>
  <c r="CH81" i="2" s="1"/>
  <c r="AL82" i="2" a="1"/>
  <c r="AL82" i="2" s="1"/>
  <c r="AN82" i="2" a="1"/>
  <c r="AN82" i="2" s="1"/>
  <c r="AP82" i="2" a="1"/>
  <c r="AP82" i="2" s="1"/>
  <c r="AR82" i="2" a="1"/>
  <c r="AR82" i="2" s="1"/>
  <c r="AT82" i="2" a="1"/>
  <c r="AT82" i="2" s="1"/>
  <c r="AV82" i="2" a="1"/>
  <c r="AV82" i="2" s="1"/>
  <c r="AX82" i="2" a="1"/>
  <c r="AX82" i="2" s="1"/>
  <c r="AZ82" i="2" a="1"/>
  <c r="AZ82" i="2" s="1"/>
  <c r="BB82" i="2" a="1"/>
  <c r="BB82" i="2" s="1"/>
  <c r="BD82" i="2" a="1"/>
  <c r="BD82" i="2" s="1"/>
  <c r="BF82" i="2" a="1"/>
  <c r="BF82" i="2" s="1"/>
  <c r="BH82" i="2" a="1"/>
  <c r="BH82" i="2" s="1"/>
  <c r="BJ82" i="2" a="1"/>
  <c r="BJ82" i="2" s="1"/>
  <c r="BL82" i="2" a="1"/>
  <c r="BL82" i="2" s="1"/>
  <c r="BN82" i="2" a="1"/>
  <c r="BN82" i="2" s="1"/>
  <c r="BP82" i="2" a="1"/>
  <c r="BP82" i="2" s="1"/>
  <c r="BR82" i="2" a="1"/>
  <c r="BR82" i="2" s="1"/>
  <c r="BT82" i="2" a="1"/>
  <c r="BT82" i="2" s="1"/>
  <c r="BV82" i="2" a="1"/>
  <c r="BV82" i="2" s="1"/>
  <c r="BX82" i="2" a="1"/>
  <c r="BX82" i="2" s="1"/>
  <c r="BZ82" i="2" a="1"/>
  <c r="BZ82" i="2" s="1"/>
  <c r="CB82" i="2" a="1"/>
  <c r="CB82" i="2" s="1"/>
  <c r="CD82" i="2" a="1"/>
  <c r="CD82" i="2" s="1"/>
  <c r="CF82" i="2" a="1"/>
  <c r="CF82" i="2" s="1"/>
  <c r="CH82" i="2" a="1"/>
  <c r="CH82" i="2" s="1"/>
  <c r="AL83" i="2" a="1"/>
  <c r="AL83" i="2" s="1"/>
  <c r="AN83" i="2" a="1"/>
  <c r="AN83" i="2" s="1"/>
  <c r="AP83" i="2" a="1"/>
  <c r="AP83" i="2" s="1"/>
  <c r="AR83" i="2" a="1"/>
  <c r="AR83" i="2" s="1"/>
  <c r="AT83" i="2" a="1"/>
  <c r="AT83" i="2" s="1"/>
  <c r="AV83" i="2" a="1"/>
  <c r="AV83" i="2" s="1"/>
  <c r="AX83" i="2" a="1"/>
  <c r="AX83" i="2" s="1"/>
  <c r="AZ83" i="2" a="1"/>
  <c r="AZ83" i="2" s="1"/>
  <c r="BB83" i="2" a="1"/>
  <c r="BB83" i="2" s="1"/>
  <c r="BD83" i="2" a="1"/>
  <c r="BD83" i="2" s="1"/>
  <c r="BF83" i="2" a="1"/>
  <c r="BF83" i="2" s="1"/>
  <c r="BH83" i="2" a="1"/>
  <c r="BH83" i="2" s="1"/>
  <c r="BJ83" i="2" a="1"/>
  <c r="BJ83" i="2" s="1"/>
  <c r="BL83" i="2" a="1"/>
  <c r="BL83" i="2" s="1"/>
  <c r="BN83" i="2" a="1"/>
  <c r="BN83" i="2" s="1"/>
  <c r="BP83" i="2" a="1"/>
  <c r="BP83" i="2" s="1"/>
  <c r="BR83" i="2" a="1"/>
  <c r="BR83" i="2" s="1"/>
  <c r="BT83" i="2" a="1"/>
  <c r="BT83" i="2" s="1"/>
  <c r="BV83" i="2" a="1"/>
  <c r="BV83" i="2" s="1"/>
  <c r="BX83" i="2" a="1"/>
  <c r="BX83" i="2" s="1"/>
  <c r="BZ83" i="2" a="1"/>
  <c r="BZ83" i="2" s="1"/>
  <c r="CB83" i="2" a="1"/>
  <c r="CB83" i="2" s="1"/>
  <c r="CD83" i="2" a="1"/>
  <c r="CD83" i="2" s="1"/>
  <c r="CF83" i="2" a="1"/>
  <c r="CF83" i="2" s="1"/>
  <c r="CH83" i="2" a="1"/>
  <c r="CH83" i="2" s="1"/>
  <c r="AL84" i="2" a="1"/>
  <c r="AL84" i="2" s="1"/>
  <c r="AN84" i="2" a="1"/>
  <c r="AN84" i="2" s="1"/>
  <c r="AP84" i="2" a="1"/>
  <c r="AP84" i="2" s="1"/>
  <c r="AR84" i="2" a="1"/>
  <c r="AR84" i="2" s="1"/>
  <c r="AT84" i="2" a="1"/>
  <c r="AT84" i="2" s="1"/>
  <c r="AV84" i="2" a="1"/>
  <c r="AV84" i="2" s="1"/>
  <c r="AX84" i="2" a="1"/>
  <c r="AX84" i="2" s="1"/>
  <c r="AZ84" i="2" a="1"/>
  <c r="AZ84" i="2" s="1"/>
  <c r="BB84" i="2" a="1"/>
  <c r="BB84" i="2" s="1"/>
  <c r="BD84" i="2" a="1"/>
  <c r="BD84" i="2" s="1"/>
  <c r="BF84" i="2" a="1"/>
  <c r="BF84" i="2" s="1"/>
  <c r="BH84" i="2" a="1"/>
  <c r="BH84" i="2" s="1"/>
  <c r="BJ84" i="2" a="1"/>
  <c r="BJ84" i="2" s="1"/>
  <c r="BL84" i="2" a="1"/>
  <c r="BL84" i="2" s="1"/>
  <c r="BN84" i="2" a="1"/>
  <c r="BN84" i="2" s="1"/>
  <c r="BP84" i="2" a="1"/>
  <c r="BP84" i="2" s="1"/>
  <c r="BR84" i="2" a="1"/>
  <c r="BR84" i="2" s="1"/>
  <c r="BT84" i="2" a="1"/>
  <c r="BT84" i="2" s="1"/>
  <c r="BV84" i="2" a="1"/>
  <c r="BV84" i="2" s="1"/>
  <c r="BX84" i="2" a="1"/>
  <c r="BX84" i="2" s="1"/>
  <c r="BZ84" i="2" a="1"/>
  <c r="BZ84" i="2" s="1"/>
  <c r="CB84" i="2" a="1"/>
  <c r="CB84" i="2" s="1"/>
  <c r="CD84" i="2" a="1"/>
  <c r="CD84" i="2" s="1"/>
  <c r="CF84" i="2" a="1"/>
  <c r="CF84" i="2" s="1"/>
  <c r="CH84" i="2" a="1"/>
  <c r="CH84" i="2" s="1"/>
  <c r="AL85" i="2" a="1"/>
  <c r="AL85" i="2" s="1"/>
  <c r="AN85" i="2" a="1"/>
  <c r="AN85" i="2" s="1"/>
  <c r="AP85" i="2" a="1"/>
  <c r="AP85" i="2" s="1"/>
  <c r="AR85" i="2" a="1"/>
  <c r="AR85" i="2" s="1"/>
  <c r="AT85" i="2" a="1"/>
  <c r="AT85" i="2" s="1"/>
  <c r="AV85" i="2" a="1"/>
  <c r="AV85" i="2" s="1"/>
  <c r="AX85" i="2" a="1"/>
  <c r="AX85" i="2" s="1"/>
  <c r="AZ85" i="2" a="1"/>
  <c r="AZ85" i="2" s="1"/>
  <c r="BB85" i="2" a="1"/>
  <c r="BB85" i="2" s="1"/>
  <c r="BD85" i="2" a="1"/>
  <c r="BD85" i="2" s="1"/>
  <c r="BF85" i="2" a="1"/>
  <c r="BF85" i="2" s="1"/>
  <c r="BH85" i="2" a="1"/>
  <c r="BH85" i="2" s="1"/>
  <c r="BJ85" i="2" a="1"/>
  <c r="BJ85" i="2" s="1"/>
  <c r="BL85" i="2" a="1"/>
  <c r="BL85" i="2" s="1"/>
  <c r="BN85" i="2" a="1"/>
  <c r="BN85" i="2" s="1"/>
  <c r="BP85" i="2" a="1"/>
  <c r="BP85" i="2" s="1"/>
  <c r="BR85" i="2" a="1"/>
  <c r="BR85" i="2" s="1"/>
  <c r="BT85" i="2" a="1"/>
  <c r="BT85" i="2" s="1"/>
  <c r="BV85" i="2" a="1"/>
  <c r="BV85" i="2" s="1"/>
  <c r="BX85" i="2" a="1"/>
  <c r="BX85" i="2" s="1"/>
  <c r="BZ85" i="2" a="1"/>
  <c r="BZ85" i="2" s="1"/>
  <c r="CB85" i="2" a="1"/>
  <c r="CB85" i="2" s="1"/>
  <c r="CD85" i="2" a="1"/>
  <c r="CD85" i="2" s="1"/>
  <c r="CF85" i="2" a="1"/>
  <c r="CF85" i="2" s="1"/>
  <c r="CH85" i="2" a="1"/>
  <c r="CH85" i="2" s="1"/>
  <c r="AL86" i="2" a="1"/>
  <c r="AL86" i="2" s="1"/>
  <c r="AN86" i="2" a="1"/>
  <c r="AN86" i="2" s="1"/>
  <c r="AP86" i="2" a="1"/>
  <c r="AP86" i="2" s="1"/>
  <c r="AR86" i="2" a="1"/>
  <c r="AR86" i="2" s="1"/>
  <c r="AT86" i="2" a="1"/>
  <c r="AT86" i="2" s="1"/>
  <c r="AV86" i="2" a="1"/>
  <c r="AV86" i="2" s="1"/>
  <c r="AX86" i="2" a="1"/>
  <c r="AX86" i="2" s="1"/>
  <c r="AZ86" i="2" a="1"/>
  <c r="AZ86" i="2" s="1"/>
  <c r="BB86" i="2" a="1"/>
  <c r="BB86" i="2" s="1"/>
  <c r="BD86" i="2" a="1"/>
  <c r="BD86" i="2" s="1"/>
  <c r="BF86" i="2" a="1"/>
  <c r="BF86" i="2" s="1"/>
  <c r="BH86" i="2" a="1"/>
  <c r="BH86" i="2" s="1"/>
  <c r="BJ86" i="2" a="1"/>
  <c r="BJ86" i="2" s="1"/>
  <c r="BL86" i="2" a="1"/>
  <c r="BL86" i="2" s="1"/>
  <c r="BN86" i="2" a="1"/>
  <c r="BN86" i="2" s="1"/>
  <c r="BP86" i="2" a="1"/>
  <c r="BP86" i="2" s="1"/>
  <c r="BR86" i="2" a="1"/>
  <c r="BR86" i="2" s="1"/>
  <c r="BT86" i="2" a="1"/>
  <c r="BT86" i="2" s="1"/>
  <c r="BV86" i="2" a="1"/>
  <c r="BV86" i="2" s="1"/>
  <c r="BX86" i="2" a="1"/>
  <c r="BX86" i="2" s="1"/>
  <c r="BZ86" i="2" a="1"/>
  <c r="BZ86" i="2" s="1"/>
  <c r="CB86" i="2" a="1"/>
  <c r="CB86" i="2" s="1"/>
  <c r="CD86" i="2" a="1"/>
  <c r="CD86" i="2" s="1"/>
  <c r="CF86" i="2" a="1"/>
  <c r="CF86" i="2" s="1"/>
  <c r="CH86" i="2" a="1"/>
  <c r="CH86" i="2" s="1"/>
  <c r="AL87" i="2" a="1"/>
  <c r="AL87" i="2" s="1"/>
  <c r="AN87" i="2" a="1"/>
  <c r="AN87" i="2" s="1"/>
  <c r="AP87" i="2" a="1"/>
  <c r="AP87" i="2" s="1"/>
  <c r="AR87" i="2" a="1"/>
  <c r="AR87" i="2" s="1"/>
  <c r="AT87" i="2" a="1"/>
  <c r="AT87" i="2" s="1"/>
  <c r="AV87" i="2" a="1"/>
  <c r="AV87" i="2" s="1"/>
  <c r="AX87" i="2" a="1"/>
  <c r="AX87" i="2" s="1"/>
  <c r="AZ87" i="2" a="1"/>
  <c r="AZ87" i="2" s="1"/>
  <c r="BB87" i="2" a="1"/>
  <c r="BB87" i="2" s="1"/>
  <c r="BD87" i="2" a="1"/>
  <c r="BD87" i="2" s="1"/>
  <c r="BF87" i="2" a="1"/>
  <c r="BF87" i="2" s="1"/>
  <c r="BH87" i="2" a="1"/>
  <c r="BH87" i="2" s="1"/>
  <c r="BJ87" i="2" a="1"/>
  <c r="BJ87" i="2" s="1"/>
  <c r="BL87" i="2" a="1"/>
  <c r="BL87" i="2" s="1"/>
  <c r="BN87" i="2" a="1"/>
  <c r="BN87" i="2" s="1"/>
  <c r="BP87" i="2" a="1"/>
  <c r="BP87" i="2" s="1"/>
  <c r="BR87" i="2" a="1"/>
  <c r="BR87" i="2" s="1"/>
  <c r="BT87" i="2" a="1"/>
  <c r="BT87" i="2" s="1"/>
  <c r="BV87" i="2" a="1"/>
  <c r="BV87" i="2" s="1"/>
  <c r="BX87" i="2" a="1"/>
  <c r="BX87" i="2" s="1"/>
  <c r="BZ87" i="2" a="1"/>
  <c r="BZ87" i="2" s="1"/>
  <c r="CB87" i="2" a="1"/>
  <c r="CB87" i="2" s="1"/>
  <c r="CD87" i="2" a="1"/>
  <c r="CD87" i="2" s="1"/>
  <c r="CF87" i="2" a="1"/>
  <c r="CF87" i="2" s="1"/>
  <c r="CH87" i="2" a="1"/>
  <c r="CH87" i="2" s="1"/>
  <c r="AL88" i="2" a="1"/>
  <c r="AL88" i="2" s="1"/>
  <c r="AN88" i="2" a="1"/>
  <c r="AN88" i="2" s="1"/>
  <c r="AP88" i="2" a="1"/>
  <c r="AP88" i="2" s="1"/>
  <c r="AR88" i="2" a="1"/>
  <c r="AR88" i="2" s="1"/>
  <c r="AT88" i="2" a="1"/>
  <c r="AT88" i="2" s="1"/>
  <c r="AV88" i="2" a="1"/>
  <c r="AV88" i="2" s="1"/>
  <c r="AX88" i="2" a="1"/>
  <c r="AX88" i="2" s="1"/>
  <c r="AZ88" i="2" a="1"/>
  <c r="AZ88" i="2" s="1"/>
  <c r="BB88" i="2" a="1"/>
  <c r="BB88" i="2" s="1"/>
  <c r="BD88" i="2" a="1"/>
  <c r="BD88" i="2" s="1"/>
  <c r="BF88" i="2" a="1"/>
  <c r="BF88" i="2" s="1"/>
  <c r="BH88" i="2" a="1"/>
  <c r="BH88" i="2" s="1"/>
  <c r="BJ88" i="2" a="1"/>
  <c r="BJ88" i="2" s="1"/>
  <c r="BL88" i="2" a="1"/>
  <c r="BL88" i="2" s="1"/>
  <c r="BN88" i="2" a="1"/>
  <c r="BN88" i="2" s="1"/>
  <c r="BP88" i="2" a="1"/>
  <c r="BP88" i="2" s="1"/>
  <c r="BR88" i="2" a="1"/>
  <c r="BR88" i="2" s="1"/>
  <c r="BT88" i="2" a="1"/>
  <c r="BT88" i="2" s="1"/>
  <c r="BV88" i="2" a="1"/>
  <c r="BV88" i="2" s="1"/>
  <c r="BX88" i="2" a="1"/>
  <c r="BX88" i="2" s="1"/>
  <c r="BZ88" i="2" a="1"/>
  <c r="BZ88" i="2" s="1"/>
  <c r="CB88" i="2" a="1"/>
  <c r="CB88" i="2" s="1"/>
  <c r="CD88" i="2" a="1"/>
  <c r="CD88" i="2" s="1"/>
  <c r="CF88" i="2" a="1"/>
  <c r="CF88" i="2" s="1"/>
  <c r="CH88" i="2" a="1"/>
  <c r="CH88" i="2" s="1"/>
  <c r="AL89" i="2" a="1"/>
  <c r="AL89" i="2" s="1"/>
  <c r="AN89" i="2" a="1"/>
  <c r="AN89" i="2" s="1"/>
  <c r="AP89" i="2" a="1"/>
  <c r="AP89" i="2" s="1"/>
  <c r="AR89" i="2" a="1"/>
  <c r="AR89" i="2" s="1"/>
  <c r="AT89" i="2" a="1"/>
  <c r="AT89" i="2" s="1"/>
  <c r="AV89" i="2" a="1"/>
  <c r="AV89" i="2" s="1"/>
  <c r="AX89" i="2" a="1"/>
  <c r="AX89" i="2" s="1"/>
  <c r="AZ89" i="2" a="1"/>
  <c r="AZ89" i="2" s="1"/>
  <c r="BB89" i="2" a="1"/>
  <c r="BB89" i="2" s="1"/>
  <c r="BD89" i="2" a="1"/>
  <c r="BD89" i="2" s="1"/>
  <c r="BF89" i="2" a="1"/>
  <c r="BF89" i="2" s="1"/>
  <c r="BH89" i="2" a="1"/>
  <c r="BH89" i="2" s="1"/>
  <c r="BJ89" i="2" a="1"/>
  <c r="BJ89" i="2" s="1"/>
  <c r="BL89" i="2" a="1"/>
  <c r="BL89" i="2" s="1"/>
  <c r="BN89" i="2" a="1"/>
  <c r="BN89" i="2" s="1"/>
  <c r="BP89" i="2" a="1"/>
  <c r="BP89" i="2" s="1"/>
  <c r="BR89" i="2" a="1"/>
  <c r="BR89" i="2" s="1"/>
  <c r="BT89" i="2" a="1"/>
  <c r="BT89" i="2" s="1"/>
  <c r="BV89" i="2" a="1"/>
  <c r="BV89" i="2" s="1"/>
  <c r="BX89" i="2" a="1"/>
  <c r="BX89" i="2" s="1"/>
  <c r="BZ89" i="2" a="1"/>
  <c r="BZ89" i="2" s="1"/>
  <c r="CB89" i="2" a="1"/>
  <c r="CB89" i="2" s="1"/>
  <c r="CD89" i="2" a="1"/>
  <c r="CD89" i="2" s="1"/>
  <c r="CF89" i="2" a="1"/>
  <c r="CF89" i="2" s="1"/>
  <c r="CH89" i="2" a="1"/>
  <c r="CH89" i="2" s="1"/>
  <c r="AL90" i="2" a="1"/>
  <c r="AL90" i="2" s="1"/>
  <c r="AN90" i="2" a="1"/>
  <c r="AN90" i="2" s="1"/>
  <c r="AP90" i="2" a="1"/>
  <c r="AP90" i="2" s="1"/>
  <c r="AR90" i="2" a="1"/>
  <c r="AR90" i="2" s="1"/>
  <c r="AT90" i="2" a="1"/>
  <c r="AT90" i="2" s="1"/>
  <c r="AV90" i="2" a="1"/>
  <c r="AV90" i="2" s="1"/>
  <c r="AX90" i="2" a="1"/>
  <c r="AX90" i="2" s="1"/>
  <c r="AZ90" i="2" a="1"/>
  <c r="AZ90" i="2" s="1"/>
  <c r="BB90" i="2" a="1"/>
  <c r="BB90" i="2" s="1"/>
  <c r="BD90" i="2" a="1"/>
  <c r="BD90" i="2" s="1"/>
  <c r="BF90" i="2" a="1"/>
  <c r="BF90" i="2" s="1"/>
  <c r="BH90" i="2" a="1"/>
  <c r="BH90" i="2" s="1"/>
  <c r="BJ90" i="2" a="1"/>
  <c r="BJ90" i="2" s="1"/>
  <c r="BL90" i="2" a="1"/>
  <c r="BL90" i="2" s="1"/>
  <c r="BN90" i="2" a="1"/>
  <c r="BN90" i="2" s="1"/>
  <c r="BP90" i="2" a="1"/>
  <c r="BP90" i="2" s="1"/>
  <c r="BR90" i="2" a="1"/>
  <c r="BR90" i="2" s="1"/>
  <c r="BT90" i="2" a="1"/>
  <c r="BT90" i="2" s="1"/>
  <c r="BV90" i="2" a="1"/>
  <c r="BV90" i="2" s="1"/>
  <c r="BX90" i="2" a="1"/>
  <c r="BX90" i="2" s="1"/>
  <c r="BZ90" i="2" a="1"/>
  <c r="BZ90" i="2" s="1"/>
  <c r="CB90" i="2" a="1"/>
  <c r="CB90" i="2" s="1"/>
  <c r="CD90" i="2" a="1"/>
  <c r="CD90" i="2" s="1"/>
  <c r="CF90" i="2" a="1"/>
  <c r="CF90" i="2" s="1"/>
  <c r="CH90" i="2" a="1"/>
  <c r="CH90" i="2" s="1"/>
  <c r="AL91" i="2" a="1"/>
  <c r="AL91" i="2" s="1"/>
  <c r="AN91" i="2" a="1"/>
  <c r="AN91" i="2" s="1"/>
  <c r="AP91" i="2" a="1"/>
  <c r="AP91" i="2" s="1"/>
  <c r="AR91" i="2" a="1"/>
  <c r="AR91" i="2" s="1"/>
  <c r="AT91" i="2" a="1"/>
  <c r="AT91" i="2" s="1"/>
  <c r="AV91" i="2" a="1"/>
  <c r="AV91" i="2" s="1"/>
  <c r="AX91" i="2" a="1"/>
  <c r="AX91" i="2" s="1"/>
  <c r="AZ91" i="2" a="1"/>
  <c r="AZ91" i="2" s="1"/>
  <c r="BB91" i="2" a="1"/>
  <c r="BB91" i="2" s="1"/>
  <c r="BD91" i="2" a="1"/>
  <c r="BD91" i="2" s="1"/>
  <c r="BF91" i="2" a="1"/>
  <c r="BF91" i="2" s="1"/>
  <c r="BH91" i="2" a="1"/>
  <c r="BH91" i="2" s="1"/>
  <c r="BJ91" i="2" a="1"/>
  <c r="BJ91" i="2" s="1"/>
  <c r="BL91" i="2" a="1"/>
  <c r="BL91" i="2" s="1"/>
  <c r="BN91" i="2" a="1"/>
  <c r="BN91" i="2" s="1"/>
  <c r="BP91" i="2" a="1"/>
  <c r="BP91" i="2" s="1"/>
  <c r="BR91" i="2" a="1"/>
  <c r="BR91" i="2" s="1"/>
  <c r="BT91" i="2" a="1"/>
  <c r="BT91" i="2" s="1"/>
  <c r="BV91" i="2" a="1"/>
  <c r="BV91" i="2" s="1"/>
  <c r="BX91" i="2" a="1"/>
  <c r="BX91" i="2" s="1"/>
  <c r="BZ91" i="2" a="1"/>
  <c r="BZ91" i="2" s="1"/>
  <c r="CB91" i="2" a="1"/>
  <c r="CB91" i="2" s="1"/>
  <c r="CD91" i="2" a="1"/>
  <c r="CD91" i="2" s="1"/>
  <c r="CF91" i="2" a="1"/>
  <c r="CF91" i="2" s="1"/>
  <c r="CH91" i="2" a="1"/>
  <c r="CH91" i="2" s="1"/>
  <c r="AL92" i="2" a="1"/>
  <c r="AL92" i="2" s="1"/>
  <c r="AN92" i="2" a="1"/>
  <c r="AN92" i="2" s="1"/>
  <c r="AP92" i="2" a="1"/>
  <c r="AP92" i="2" s="1"/>
  <c r="AR92" i="2" a="1"/>
  <c r="AR92" i="2" s="1"/>
  <c r="AT92" i="2" a="1"/>
  <c r="AT92" i="2" s="1"/>
  <c r="AV92" i="2" a="1"/>
  <c r="AV92" i="2" s="1"/>
  <c r="AX92" i="2" a="1"/>
  <c r="AX92" i="2" s="1"/>
  <c r="AZ92" i="2" a="1"/>
  <c r="AZ92" i="2" s="1"/>
  <c r="BB92" i="2" a="1"/>
  <c r="BB92" i="2" s="1"/>
  <c r="BD92" i="2" a="1"/>
  <c r="BD92" i="2" s="1"/>
  <c r="BF92" i="2" a="1"/>
  <c r="BF92" i="2" s="1"/>
  <c r="BH92" i="2" a="1"/>
  <c r="BH92" i="2" s="1"/>
  <c r="BJ92" i="2" a="1"/>
  <c r="BJ92" i="2" s="1"/>
  <c r="BL92" i="2" a="1"/>
  <c r="BL92" i="2" s="1"/>
  <c r="BN92" i="2" a="1"/>
  <c r="BN92" i="2" s="1"/>
  <c r="BP92" i="2" a="1"/>
  <c r="BP92" i="2" s="1"/>
  <c r="BR92" i="2" a="1"/>
  <c r="BR92" i="2" s="1"/>
  <c r="BT92" i="2" a="1"/>
  <c r="BT92" i="2" s="1"/>
  <c r="BV92" i="2" a="1"/>
  <c r="BV92" i="2" s="1"/>
  <c r="BX92" i="2" a="1"/>
  <c r="BX92" i="2" s="1"/>
  <c r="BZ92" i="2" a="1"/>
  <c r="BZ92" i="2" s="1"/>
  <c r="CB92" i="2" a="1"/>
  <c r="CB92" i="2" s="1"/>
  <c r="CD92" i="2" a="1"/>
  <c r="CD92" i="2" s="1"/>
  <c r="CF92" i="2" a="1"/>
  <c r="CF92" i="2" s="1"/>
  <c r="CH92" i="2" a="1"/>
  <c r="CH92" i="2" s="1"/>
  <c r="AL93" i="2" a="1"/>
  <c r="AL93" i="2" s="1"/>
  <c r="AN93" i="2" a="1"/>
  <c r="AN93" i="2" s="1"/>
  <c r="AP93" i="2" a="1"/>
  <c r="AP93" i="2" s="1"/>
  <c r="AR93" i="2" a="1"/>
  <c r="AR93" i="2" s="1"/>
  <c r="AT93" i="2" a="1"/>
  <c r="AT93" i="2" s="1"/>
  <c r="AV93" i="2" a="1"/>
  <c r="AV93" i="2" s="1"/>
  <c r="AX93" i="2" a="1"/>
  <c r="AX93" i="2" s="1"/>
  <c r="AZ93" i="2" a="1"/>
  <c r="AZ93" i="2" s="1"/>
  <c r="BB93" i="2" a="1"/>
  <c r="BB93" i="2" s="1"/>
  <c r="BD93" i="2" a="1"/>
  <c r="BD93" i="2" s="1"/>
  <c r="BF93" i="2" a="1"/>
  <c r="BF93" i="2" s="1"/>
  <c r="BH93" i="2" a="1"/>
  <c r="BH93" i="2" s="1"/>
  <c r="BJ93" i="2" a="1"/>
  <c r="BJ93" i="2" s="1"/>
  <c r="BL93" i="2" a="1"/>
  <c r="BL93" i="2" s="1"/>
  <c r="BN93" i="2" a="1"/>
  <c r="BN93" i="2" s="1"/>
  <c r="BP93" i="2" a="1"/>
  <c r="BP93" i="2" s="1"/>
  <c r="BR93" i="2" a="1"/>
  <c r="BR93" i="2" s="1"/>
  <c r="BT93" i="2" a="1"/>
  <c r="BT93" i="2" s="1"/>
  <c r="BV93" i="2" a="1"/>
  <c r="BV93" i="2" s="1"/>
  <c r="BX93" i="2" a="1"/>
  <c r="BX93" i="2" s="1"/>
  <c r="BZ93" i="2" a="1"/>
  <c r="BZ93" i="2" s="1"/>
  <c r="CB93" i="2" a="1"/>
  <c r="CB93" i="2" s="1"/>
  <c r="CD93" i="2" a="1"/>
  <c r="CD93" i="2" s="1"/>
  <c r="CF93" i="2" a="1"/>
  <c r="CF93" i="2" s="1"/>
  <c r="CH93" i="2" a="1"/>
  <c r="CH93" i="2" s="1"/>
  <c r="AL94" i="2" a="1"/>
  <c r="AL94" i="2" s="1"/>
  <c r="AN94" i="2" a="1"/>
  <c r="AN94" i="2" s="1"/>
  <c r="AP94" i="2" a="1"/>
  <c r="AP94" i="2" s="1"/>
  <c r="AR94" i="2" a="1"/>
  <c r="AR94" i="2" s="1"/>
  <c r="AT94" i="2" a="1"/>
  <c r="AT94" i="2" s="1"/>
  <c r="AV94" i="2" a="1"/>
  <c r="AV94" i="2" s="1"/>
  <c r="AX94" i="2" a="1"/>
  <c r="AX94" i="2" s="1"/>
  <c r="AZ94" i="2" a="1"/>
  <c r="AZ94" i="2" s="1"/>
  <c r="BB94" i="2" a="1"/>
  <c r="BB94" i="2" s="1"/>
  <c r="BD94" i="2" a="1"/>
  <c r="BD94" i="2" s="1"/>
  <c r="BF94" i="2" a="1"/>
  <c r="BF94" i="2" s="1"/>
  <c r="BH94" i="2" a="1"/>
  <c r="BH94" i="2" s="1"/>
  <c r="BJ94" i="2" a="1"/>
  <c r="BJ94" i="2" s="1"/>
  <c r="BL94" i="2" a="1"/>
  <c r="BL94" i="2" s="1"/>
  <c r="BN94" i="2" a="1"/>
  <c r="BN94" i="2" s="1"/>
  <c r="BP94" i="2" a="1"/>
  <c r="BP94" i="2" s="1"/>
  <c r="BR94" i="2" a="1"/>
  <c r="BR94" i="2" s="1"/>
  <c r="BT94" i="2" a="1"/>
  <c r="BT94" i="2" s="1"/>
  <c r="BV94" i="2" a="1"/>
  <c r="BV94" i="2" s="1"/>
  <c r="BX94" i="2" a="1"/>
  <c r="BX94" i="2" s="1"/>
  <c r="BZ94" i="2" a="1"/>
  <c r="BZ94" i="2" s="1"/>
  <c r="CB94" i="2" a="1"/>
  <c r="CB94" i="2" s="1"/>
  <c r="CD94" i="2" a="1"/>
  <c r="CD94" i="2" s="1"/>
  <c r="CF94" i="2" a="1"/>
  <c r="CF94" i="2" s="1"/>
  <c r="CH94" i="2" a="1"/>
  <c r="CH94" i="2" s="1"/>
  <c r="AL95" i="2" a="1"/>
  <c r="AL95" i="2" s="1"/>
  <c r="AN95" i="2" a="1"/>
  <c r="AN95" i="2" s="1"/>
  <c r="AP95" i="2" a="1"/>
  <c r="AP95" i="2" s="1"/>
  <c r="AR95" i="2" a="1"/>
  <c r="AR95" i="2" s="1"/>
  <c r="AT95" i="2" a="1"/>
  <c r="AT95" i="2" s="1"/>
  <c r="AV95" i="2" a="1"/>
  <c r="AV95" i="2" s="1"/>
  <c r="AX95" i="2" a="1"/>
  <c r="AX95" i="2" s="1"/>
  <c r="AZ95" i="2" a="1"/>
  <c r="AZ95" i="2" s="1"/>
  <c r="BB95" i="2" a="1"/>
  <c r="BB95" i="2" s="1"/>
  <c r="BD95" i="2" a="1"/>
  <c r="BD95" i="2" s="1"/>
  <c r="BF95" i="2" a="1"/>
  <c r="BF95" i="2" s="1"/>
  <c r="BH95" i="2" a="1"/>
  <c r="BH95" i="2" s="1"/>
  <c r="BJ95" i="2" a="1"/>
  <c r="BJ95" i="2" s="1"/>
  <c r="BL95" i="2" a="1"/>
  <c r="BL95" i="2" s="1"/>
  <c r="BN95" i="2" a="1"/>
  <c r="BN95" i="2" s="1"/>
  <c r="BP95" i="2" a="1"/>
  <c r="BP95" i="2" s="1"/>
  <c r="BR95" i="2" a="1"/>
  <c r="BR95" i="2" s="1"/>
  <c r="BT95" i="2" a="1"/>
  <c r="BT95" i="2" s="1"/>
  <c r="BV95" i="2" a="1"/>
  <c r="BV95" i="2" s="1"/>
  <c r="BX95" i="2" a="1"/>
  <c r="BX95" i="2" s="1"/>
  <c r="BZ95" i="2" a="1"/>
  <c r="BZ95" i="2" s="1"/>
  <c r="CB95" i="2" a="1"/>
  <c r="CB95" i="2" s="1"/>
  <c r="CD95" i="2" a="1"/>
  <c r="CD95" i="2" s="1"/>
  <c r="CF95" i="2" a="1"/>
  <c r="CF95" i="2" s="1"/>
  <c r="CH95" i="2" a="1"/>
  <c r="CH95" i="2" s="1"/>
  <c r="AL96" i="2" a="1"/>
  <c r="AL96" i="2" s="1"/>
  <c r="AN96" i="2" a="1"/>
  <c r="AN96" i="2" s="1"/>
  <c r="AP96" i="2" a="1"/>
  <c r="AP96" i="2" s="1"/>
  <c r="AR96" i="2" a="1"/>
  <c r="AR96" i="2" s="1"/>
  <c r="AT96" i="2" a="1"/>
  <c r="AT96" i="2" s="1"/>
  <c r="AV96" i="2" a="1"/>
  <c r="AV96" i="2" s="1"/>
  <c r="AX96" i="2" a="1"/>
  <c r="AX96" i="2" s="1"/>
  <c r="AZ96" i="2" a="1"/>
  <c r="AZ96" i="2" s="1"/>
  <c r="BB96" i="2" a="1"/>
  <c r="BB96" i="2" s="1"/>
  <c r="BD96" i="2" a="1"/>
  <c r="BD96" i="2" s="1"/>
  <c r="BF96" i="2" a="1"/>
  <c r="BF96" i="2" s="1"/>
  <c r="BH96" i="2" a="1"/>
  <c r="BH96" i="2" s="1"/>
  <c r="BJ96" i="2" a="1"/>
  <c r="BJ96" i="2" s="1"/>
  <c r="BL96" i="2" a="1"/>
  <c r="BL96" i="2" s="1"/>
  <c r="BN96" i="2" a="1"/>
  <c r="BN96" i="2" s="1"/>
  <c r="BP96" i="2" a="1"/>
  <c r="BP96" i="2" s="1"/>
  <c r="BR96" i="2" a="1"/>
  <c r="BR96" i="2" s="1"/>
  <c r="BT96" i="2" a="1"/>
  <c r="BT96" i="2" s="1"/>
  <c r="BV96" i="2" a="1"/>
  <c r="BV96" i="2" s="1"/>
  <c r="BX96" i="2" a="1"/>
  <c r="BX96" i="2" s="1"/>
  <c r="BZ96" i="2" a="1"/>
  <c r="BZ96" i="2" s="1"/>
  <c r="CB96" i="2" a="1"/>
  <c r="CB96" i="2" s="1"/>
  <c r="CD96" i="2" a="1"/>
  <c r="CD96" i="2" s="1"/>
  <c r="CF96" i="2" a="1"/>
  <c r="CF96" i="2" s="1"/>
  <c r="CH96" i="2" a="1"/>
  <c r="CH96" i="2" s="1"/>
  <c r="AL97" i="2" a="1"/>
  <c r="AL97" i="2" s="1"/>
  <c r="AN97" i="2" a="1"/>
  <c r="AN97" i="2" s="1"/>
  <c r="AP97" i="2" a="1"/>
  <c r="AP97" i="2" s="1"/>
  <c r="AR97" i="2" a="1"/>
  <c r="AR97" i="2" s="1"/>
  <c r="AT97" i="2" a="1"/>
  <c r="AT97" i="2" s="1"/>
  <c r="AV97" i="2" a="1"/>
  <c r="AV97" i="2" s="1"/>
  <c r="AX97" i="2" a="1"/>
  <c r="AX97" i="2" s="1"/>
  <c r="AZ97" i="2" a="1"/>
  <c r="AZ97" i="2" s="1"/>
  <c r="BB97" i="2" a="1"/>
  <c r="BB97" i="2" s="1"/>
  <c r="BD97" i="2" a="1"/>
  <c r="BD97" i="2" s="1"/>
  <c r="BF97" i="2" a="1"/>
  <c r="BF97" i="2" s="1"/>
  <c r="BH97" i="2" a="1"/>
  <c r="BH97" i="2" s="1"/>
  <c r="BJ97" i="2" a="1"/>
  <c r="BJ97" i="2" s="1"/>
  <c r="BL97" i="2" a="1"/>
  <c r="BL97" i="2" s="1"/>
  <c r="BN97" i="2" a="1"/>
  <c r="BN97" i="2" s="1"/>
  <c r="BP97" i="2" a="1"/>
  <c r="BP97" i="2" s="1"/>
  <c r="BR97" i="2" a="1"/>
  <c r="BR97" i="2" s="1"/>
  <c r="BT97" i="2" a="1"/>
  <c r="BT97" i="2" s="1"/>
  <c r="BV97" i="2" a="1"/>
  <c r="BV97" i="2" s="1"/>
  <c r="BX97" i="2" a="1"/>
  <c r="BX97" i="2" s="1"/>
  <c r="BZ97" i="2" a="1"/>
  <c r="BZ97" i="2" s="1"/>
  <c r="CB97" i="2" a="1"/>
  <c r="CB97" i="2" s="1"/>
  <c r="CD97" i="2" a="1"/>
  <c r="CD97" i="2" s="1"/>
  <c r="CF97" i="2" a="1"/>
  <c r="CF97" i="2" s="1"/>
  <c r="CH97" i="2" a="1"/>
  <c r="CH97" i="2" s="1"/>
  <c r="AL98" i="2" a="1"/>
  <c r="AL98" i="2" s="1"/>
  <c r="AN98" i="2" a="1"/>
  <c r="AN98" i="2" s="1"/>
  <c r="AP98" i="2" a="1"/>
  <c r="AP98" i="2" s="1"/>
  <c r="AR98" i="2" a="1"/>
  <c r="AR98" i="2" s="1"/>
  <c r="AT98" i="2" a="1"/>
  <c r="AT98" i="2" s="1"/>
  <c r="AV98" i="2" a="1"/>
  <c r="AV98" i="2" s="1"/>
  <c r="AX98" i="2" a="1"/>
  <c r="AX98" i="2" s="1"/>
  <c r="AZ98" i="2" a="1"/>
  <c r="AZ98" i="2" s="1"/>
  <c r="BB98" i="2" a="1"/>
  <c r="BB98" i="2" s="1"/>
  <c r="BD98" i="2" a="1"/>
  <c r="BD98" i="2" s="1"/>
  <c r="BF98" i="2" a="1"/>
  <c r="BF98" i="2" s="1"/>
  <c r="BH98" i="2" a="1"/>
  <c r="BH98" i="2" s="1"/>
  <c r="BJ98" i="2" a="1"/>
  <c r="BJ98" i="2" s="1"/>
  <c r="BL98" i="2" a="1"/>
  <c r="BL98" i="2" s="1"/>
  <c r="BN98" i="2" a="1"/>
  <c r="BN98" i="2" s="1"/>
  <c r="BP98" i="2" a="1"/>
  <c r="BP98" i="2" s="1"/>
  <c r="BR98" i="2" a="1"/>
  <c r="BR98" i="2" s="1"/>
  <c r="BT98" i="2" a="1"/>
  <c r="BT98" i="2" s="1"/>
  <c r="BV98" i="2" a="1"/>
  <c r="BV98" i="2" s="1"/>
  <c r="BX98" i="2" a="1"/>
  <c r="BX98" i="2" s="1"/>
  <c r="BZ98" i="2" a="1"/>
  <c r="BZ98" i="2" s="1"/>
  <c r="CB98" i="2" a="1"/>
  <c r="CB98" i="2" s="1"/>
  <c r="CD98" i="2" a="1"/>
  <c r="CD98" i="2" s="1"/>
  <c r="CF98" i="2" a="1"/>
  <c r="CF98" i="2" s="1"/>
  <c r="CH98" i="2" a="1"/>
  <c r="CH98" i="2" s="1"/>
  <c r="AL99" i="2" a="1"/>
  <c r="AL99" i="2" s="1"/>
  <c r="AN99" i="2" a="1"/>
  <c r="AN99" i="2" s="1"/>
  <c r="AP99" i="2" a="1"/>
  <c r="AP99" i="2" s="1"/>
  <c r="AR99" i="2" a="1"/>
  <c r="AR99" i="2" s="1"/>
  <c r="AT99" i="2" a="1"/>
  <c r="AT99" i="2" s="1"/>
  <c r="AV99" i="2" a="1"/>
  <c r="AV99" i="2" s="1"/>
  <c r="AX99" i="2" a="1"/>
  <c r="AX99" i="2" s="1"/>
  <c r="AZ99" i="2" a="1"/>
  <c r="AZ99" i="2" s="1"/>
  <c r="BB99" i="2" a="1"/>
  <c r="BB99" i="2" s="1"/>
  <c r="BD99" i="2" a="1"/>
  <c r="BD99" i="2" s="1"/>
  <c r="BF99" i="2" a="1"/>
  <c r="BF99" i="2" s="1"/>
  <c r="BH99" i="2" a="1"/>
  <c r="BH99" i="2" s="1"/>
  <c r="BJ99" i="2" a="1"/>
  <c r="BJ99" i="2" s="1"/>
  <c r="BL99" i="2" a="1"/>
  <c r="BL99" i="2" s="1"/>
  <c r="BN99" i="2" a="1"/>
  <c r="BN99" i="2" s="1"/>
  <c r="BP99" i="2" a="1"/>
  <c r="BP99" i="2" s="1"/>
  <c r="BR99" i="2" a="1"/>
  <c r="BR99" i="2" s="1"/>
  <c r="BT99" i="2" a="1"/>
  <c r="BT99" i="2" s="1"/>
  <c r="BV99" i="2" a="1"/>
  <c r="BV99" i="2" s="1"/>
  <c r="BX99" i="2" a="1"/>
  <c r="BX99" i="2" s="1"/>
  <c r="BZ99" i="2" a="1"/>
  <c r="BZ99" i="2" s="1"/>
  <c r="CB99" i="2" a="1"/>
  <c r="CB99" i="2" s="1"/>
  <c r="CD99" i="2" a="1"/>
  <c r="CD99" i="2" s="1"/>
  <c r="CF99" i="2" a="1"/>
  <c r="CF99" i="2" s="1"/>
  <c r="CH99" i="2" a="1"/>
  <c r="CH99" i="2" s="1"/>
  <c r="AL100" i="2" a="1"/>
  <c r="AL100" i="2" s="1"/>
  <c r="AN100" i="2" a="1"/>
  <c r="AN100" i="2" s="1"/>
  <c r="AP100" i="2" a="1"/>
  <c r="AP100" i="2" s="1"/>
  <c r="AR100" i="2" a="1"/>
  <c r="AR100" i="2" s="1"/>
  <c r="AT100" i="2" a="1"/>
  <c r="AT100" i="2" s="1"/>
  <c r="AV100" i="2" a="1"/>
  <c r="AV100" i="2" s="1"/>
  <c r="AX100" i="2" a="1"/>
  <c r="AX100" i="2" s="1"/>
  <c r="AZ100" i="2" a="1"/>
  <c r="AZ100" i="2" s="1"/>
  <c r="BB100" i="2" a="1"/>
  <c r="BB100" i="2" s="1"/>
  <c r="BD100" i="2" a="1"/>
  <c r="BD100" i="2" s="1"/>
  <c r="BF100" i="2" a="1"/>
  <c r="BF100" i="2" s="1"/>
  <c r="BH100" i="2" a="1"/>
  <c r="BH100" i="2" s="1"/>
  <c r="BJ100" i="2" a="1"/>
  <c r="BJ100" i="2" s="1"/>
  <c r="BL100" i="2" a="1"/>
  <c r="BL100" i="2" s="1"/>
  <c r="BN100" i="2" a="1"/>
  <c r="BN100" i="2" s="1"/>
  <c r="BP100" i="2" a="1"/>
  <c r="BP100" i="2" s="1"/>
  <c r="BR100" i="2" a="1"/>
  <c r="BR100" i="2" s="1"/>
  <c r="BT100" i="2" a="1"/>
  <c r="BT100" i="2" s="1"/>
  <c r="BV100" i="2" a="1"/>
  <c r="BV100" i="2" s="1"/>
  <c r="BX100" i="2" a="1"/>
  <c r="BX100" i="2" s="1"/>
  <c r="BZ100" i="2" a="1"/>
  <c r="BZ100" i="2" s="1"/>
  <c r="CB100" i="2" a="1"/>
  <c r="CB100" i="2" s="1"/>
  <c r="CD100" i="2" a="1"/>
  <c r="CD100" i="2" s="1"/>
  <c r="CF100" i="2" a="1"/>
  <c r="CF100" i="2" s="1"/>
  <c r="CH100" i="2" a="1"/>
  <c r="CH100" i="2" s="1"/>
  <c r="AL101" i="2" a="1"/>
  <c r="AL101" i="2" s="1"/>
  <c r="AN101" i="2" a="1"/>
  <c r="AN101" i="2" s="1"/>
  <c r="AP101" i="2" a="1"/>
  <c r="AP101" i="2" s="1"/>
  <c r="AR101" i="2" a="1"/>
  <c r="AR101" i="2" s="1"/>
  <c r="AT101" i="2" a="1"/>
  <c r="AT101" i="2" s="1"/>
  <c r="AV101" i="2" a="1"/>
  <c r="AV101" i="2" s="1"/>
  <c r="AX101" i="2" a="1"/>
  <c r="AX101" i="2" s="1"/>
  <c r="AZ101" i="2" a="1"/>
  <c r="AZ101" i="2" s="1"/>
  <c r="BB101" i="2" a="1"/>
  <c r="BB101" i="2" s="1"/>
  <c r="BD101" i="2" a="1"/>
  <c r="BD101" i="2" s="1"/>
  <c r="BF101" i="2" a="1"/>
  <c r="BF101" i="2" s="1"/>
  <c r="BH101" i="2" a="1"/>
  <c r="BH101" i="2" s="1"/>
  <c r="BJ101" i="2" a="1"/>
  <c r="BJ101" i="2" s="1"/>
  <c r="BL101" i="2" a="1"/>
  <c r="BL101" i="2" s="1"/>
  <c r="BN101" i="2" a="1"/>
  <c r="BN101" i="2" s="1"/>
  <c r="BP101" i="2" a="1"/>
  <c r="BP101" i="2" s="1"/>
  <c r="BR101" i="2" a="1"/>
  <c r="BR101" i="2" s="1"/>
  <c r="BT101" i="2" a="1"/>
  <c r="BT101" i="2" s="1"/>
  <c r="BV101" i="2" a="1"/>
  <c r="BV101" i="2" s="1"/>
  <c r="BX101" i="2" a="1"/>
  <c r="BX101" i="2" s="1"/>
  <c r="BZ101" i="2" a="1"/>
  <c r="BZ101" i="2" s="1"/>
  <c r="CB101" i="2" a="1"/>
  <c r="CB101" i="2" s="1"/>
  <c r="CD101" i="2" a="1"/>
  <c r="CD101" i="2" s="1"/>
  <c r="CF101" i="2" a="1"/>
  <c r="CF101" i="2" s="1"/>
  <c r="CH101" i="2" a="1"/>
  <c r="CH101" i="2" s="1"/>
  <c r="AL102" i="2" a="1"/>
  <c r="AL102" i="2" s="1"/>
  <c r="AN102" i="2" a="1"/>
  <c r="AN102" i="2" s="1"/>
  <c r="AP102" i="2" a="1"/>
  <c r="AP102" i="2" s="1"/>
  <c r="AR102" i="2" a="1"/>
  <c r="AR102" i="2" s="1"/>
  <c r="AT102" i="2" a="1"/>
  <c r="AT102" i="2" s="1"/>
  <c r="AV102" i="2" a="1"/>
  <c r="AV102" i="2" s="1"/>
  <c r="AX102" i="2" a="1"/>
  <c r="AX102" i="2" s="1"/>
  <c r="AZ102" i="2" a="1"/>
  <c r="AZ102" i="2" s="1"/>
  <c r="BB102" i="2" a="1"/>
  <c r="BB102" i="2" s="1"/>
  <c r="BD102" i="2" a="1"/>
  <c r="BD102" i="2" s="1"/>
  <c r="BF102" i="2" a="1"/>
  <c r="BF102" i="2" s="1"/>
  <c r="BH102" i="2" a="1"/>
  <c r="BH102" i="2" s="1"/>
  <c r="BJ102" i="2" a="1"/>
  <c r="BJ102" i="2" s="1"/>
  <c r="BL102" i="2" a="1"/>
  <c r="BL102" i="2" s="1"/>
  <c r="BN102" i="2" a="1"/>
  <c r="BN102" i="2" s="1"/>
  <c r="BP102" i="2" a="1"/>
  <c r="BP102" i="2" s="1"/>
  <c r="BR102" i="2" a="1"/>
  <c r="BR102" i="2" s="1"/>
  <c r="BT102" i="2" a="1"/>
  <c r="BT102" i="2" s="1"/>
  <c r="BV102" i="2" a="1"/>
  <c r="BV102" i="2" s="1"/>
  <c r="BX102" i="2" a="1"/>
  <c r="BX102" i="2" s="1"/>
  <c r="BZ102" i="2" a="1"/>
  <c r="BZ102" i="2" s="1"/>
  <c r="CB102" i="2" a="1"/>
  <c r="CB102" i="2" s="1"/>
  <c r="CD102" i="2" a="1"/>
  <c r="CD102" i="2" s="1"/>
  <c r="CF102" i="2" a="1"/>
  <c r="CF102" i="2" s="1"/>
  <c r="CH102" i="2" a="1"/>
  <c r="CH102" i="2" s="1"/>
  <c r="AL103" i="2" a="1"/>
  <c r="AL103" i="2" s="1"/>
  <c r="AN103" i="2" a="1"/>
  <c r="AN103" i="2" s="1"/>
  <c r="AP103" i="2" a="1"/>
  <c r="AP103" i="2" s="1"/>
  <c r="AR103" i="2" a="1"/>
  <c r="AR103" i="2" s="1"/>
  <c r="AT103" i="2" a="1"/>
  <c r="AT103" i="2" s="1"/>
  <c r="AV103" i="2" a="1"/>
  <c r="AV103" i="2" s="1"/>
  <c r="AX103" i="2" a="1"/>
  <c r="AX103" i="2" s="1"/>
  <c r="AZ103" i="2" a="1"/>
  <c r="AZ103" i="2" s="1"/>
  <c r="BB103" i="2" a="1"/>
  <c r="BB103" i="2" s="1"/>
  <c r="BD103" i="2" a="1"/>
  <c r="BD103" i="2" s="1"/>
  <c r="BF103" i="2" a="1"/>
  <c r="BF103" i="2" s="1"/>
  <c r="BH103" i="2" a="1"/>
  <c r="BH103" i="2" s="1"/>
  <c r="BJ103" i="2" a="1"/>
  <c r="BJ103" i="2" s="1"/>
  <c r="BL103" i="2" a="1"/>
  <c r="BL103" i="2" s="1"/>
  <c r="BN103" i="2" a="1"/>
  <c r="BN103" i="2" s="1"/>
  <c r="BP103" i="2" a="1"/>
  <c r="BP103" i="2" s="1"/>
  <c r="BR103" i="2" a="1"/>
  <c r="BR103" i="2" s="1"/>
  <c r="BT103" i="2" a="1"/>
  <c r="BT103" i="2" s="1"/>
  <c r="BV103" i="2" a="1"/>
  <c r="BV103" i="2" s="1"/>
  <c r="BX103" i="2" a="1"/>
  <c r="BX103" i="2" s="1"/>
  <c r="BZ103" i="2" a="1"/>
  <c r="BZ103" i="2" s="1"/>
  <c r="CB103" i="2" a="1"/>
  <c r="CB103" i="2" s="1"/>
  <c r="CD103" i="2" a="1"/>
  <c r="CD103" i="2" s="1"/>
  <c r="CF103" i="2" a="1"/>
  <c r="CF103" i="2" s="1"/>
  <c r="CH103" i="2" a="1"/>
  <c r="CH103" i="2" s="1"/>
  <c r="AL104" i="2" a="1"/>
  <c r="AL104" i="2" s="1"/>
  <c r="AN104" i="2" a="1"/>
  <c r="AN104" i="2" s="1"/>
  <c r="AP104" i="2" a="1"/>
  <c r="AP104" i="2" s="1"/>
  <c r="AR104" i="2" a="1"/>
  <c r="AR104" i="2" s="1"/>
  <c r="AT104" i="2" a="1"/>
  <c r="AT104" i="2" s="1"/>
  <c r="AV104" i="2" a="1"/>
  <c r="AV104" i="2" s="1"/>
  <c r="AX104" i="2" a="1"/>
  <c r="AX104" i="2" s="1"/>
  <c r="AZ104" i="2" a="1"/>
  <c r="AZ104" i="2" s="1"/>
  <c r="BB104" i="2" a="1"/>
  <c r="BB104" i="2" s="1"/>
  <c r="BD104" i="2" a="1"/>
  <c r="BD104" i="2" s="1"/>
  <c r="BF104" i="2" a="1"/>
  <c r="BF104" i="2" s="1"/>
  <c r="BH104" i="2" a="1"/>
  <c r="BH104" i="2" s="1"/>
  <c r="BJ104" i="2" a="1"/>
  <c r="BJ104" i="2" s="1"/>
  <c r="BL104" i="2" a="1"/>
  <c r="BL104" i="2" s="1"/>
  <c r="BN104" i="2" a="1"/>
  <c r="BN104" i="2" s="1"/>
  <c r="BP104" i="2" a="1"/>
  <c r="BP104" i="2" s="1"/>
  <c r="BR104" i="2" a="1"/>
  <c r="BR104" i="2" s="1"/>
  <c r="BT104" i="2" a="1"/>
  <c r="BT104" i="2" s="1"/>
  <c r="BV104" i="2" a="1"/>
  <c r="BV104" i="2" s="1"/>
  <c r="BX104" i="2" a="1"/>
  <c r="BX104" i="2" s="1"/>
  <c r="BZ104" i="2" a="1"/>
  <c r="BZ104" i="2" s="1"/>
  <c r="CB104" i="2" a="1"/>
  <c r="CB104" i="2" s="1"/>
  <c r="CD104" i="2" a="1"/>
  <c r="CD104" i="2" s="1"/>
  <c r="CF104" i="2" a="1"/>
  <c r="CF104" i="2" s="1"/>
  <c r="CH104" i="2" a="1"/>
  <c r="CH104" i="2" s="1"/>
  <c r="AL105" i="2" a="1"/>
  <c r="AL105" i="2" s="1"/>
  <c r="AN105" i="2" a="1"/>
  <c r="AN105" i="2" s="1"/>
  <c r="AP105" i="2" a="1"/>
  <c r="AP105" i="2" s="1"/>
  <c r="AR105" i="2" a="1"/>
  <c r="AR105" i="2" s="1"/>
  <c r="AT105" i="2" a="1"/>
  <c r="AT105" i="2" s="1"/>
  <c r="AV105" i="2" a="1"/>
  <c r="AV105" i="2" s="1"/>
  <c r="AX105" i="2" a="1"/>
  <c r="AX105" i="2" s="1"/>
  <c r="AZ105" i="2" a="1"/>
  <c r="AZ105" i="2" s="1"/>
  <c r="BB105" i="2" a="1"/>
  <c r="BB105" i="2" s="1"/>
  <c r="BD105" i="2" a="1"/>
  <c r="BD105" i="2" s="1"/>
  <c r="BF105" i="2" a="1"/>
  <c r="BF105" i="2" s="1"/>
  <c r="BH105" i="2" a="1"/>
  <c r="BH105" i="2" s="1"/>
  <c r="BJ105" i="2" a="1"/>
  <c r="BJ105" i="2" s="1"/>
  <c r="BL105" i="2" a="1"/>
  <c r="BL105" i="2" s="1"/>
  <c r="BN105" i="2" a="1"/>
  <c r="BN105" i="2" s="1"/>
  <c r="BP105" i="2" a="1"/>
  <c r="BP105" i="2" s="1"/>
  <c r="BR105" i="2" a="1"/>
  <c r="BR105" i="2" s="1"/>
  <c r="BT105" i="2" a="1"/>
  <c r="BT105" i="2" s="1"/>
  <c r="BV105" i="2" a="1"/>
  <c r="BV105" i="2" s="1"/>
  <c r="BX105" i="2" a="1"/>
  <c r="BX105" i="2" s="1"/>
  <c r="BZ105" i="2" a="1"/>
  <c r="BZ105" i="2" s="1"/>
  <c r="CB105" i="2" a="1"/>
  <c r="CB105" i="2" s="1"/>
  <c r="CD105" i="2" a="1"/>
  <c r="CD105" i="2" s="1"/>
  <c r="CF105" i="2" a="1"/>
  <c r="CF105" i="2" s="1"/>
  <c r="CH105" i="2" a="1"/>
  <c r="CH105" i="2" s="1"/>
  <c r="AL106" i="2" a="1"/>
  <c r="AL106" i="2" s="1"/>
  <c r="AN106" i="2" a="1"/>
  <c r="AN106" i="2" s="1"/>
  <c r="AP106" i="2" a="1"/>
  <c r="AP106" i="2" s="1"/>
  <c r="AR106" i="2" a="1"/>
  <c r="AR106" i="2" s="1"/>
  <c r="AT106" i="2" a="1"/>
  <c r="AT106" i="2" s="1"/>
  <c r="AV106" i="2" a="1"/>
  <c r="AV106" i="2" s="1"/>
  <c r="AX106" i="2" a="1"/>
  <c r="AX106" i="2" s="1"/>
  <c r="AZ106" i="2" a="1"/>
  <c r="AZ106" i="2" s="1"/>
  <c r="BB106" i="2" a="1"/>
  <c r="BB106" i="2" s="1"/>
  <c r="BD106" i="2" a="1"/>
  <c r="BD106" i="2" s="1"/>
  <c r="BF106" i="2" a="1"/>
  <c r="BF106" i="2" s="1"/>
  <c r="BH106" i="2" a="1"/>
  <c r="BH106" i="2" s="1"/>
  <c r="BJ106" i="2" a="1"/>
  <c r="BJ106" i="2" s="1"/>
  <c r="BL106" i="2" a="1"/>
  <c r="BL106" i="2" s="1"/>
  <c r="BN106" i="2" a="1"/>
  <c r="BN106" i="2" s="1"/>
  <c r="BP106" i="2" a="1"/>
  <c r="BP106" i="2" s="1"/>
  <c r="BR106" i="2" a="1"/>
  <c r="BR106" i="2" s="1"/>
  <c r="BT106" i="2" a="1"/>
  <c r="BT106" i="2" s="1"/>
  <c r="BV106" i="2" a="1"/>
  <c r="BV106" i="2" s="1"/>
  <c r="BX106" i="2" a="1"/>
  <c r="BX106" i="2" s="1"/>
  <c r="BZ106" i="2" a="1"/>
  <c r="BZ106" i="2" s="1"/>
  <c r="CB106" i="2" a="1"/>
  <c r="CB106" i="2" s="1"/>
  <c r="CD106" i="2" a="1"/>
  <c r="CD106" i="2" s="1"/>
  <c r="CF106" i="2" a="1"/>
  <c r="CF106" i="2" s="1"/>
  <c r="CH106" i="2" a="1"/>
  <c r="CH106" i="2" s="1"/>
  <c r="AL107" i="2" a="1"/>
  <c r="AL107" i="2" s="1"/>
  <c r="AN107" i="2" a="1"/>
  <c r="AN107" i="2" s="1"/>
  <c r="AP107" i="2" a="1"/>
  <c r="AP107" i="2" s="1"/>
  <c r="AR107" i="2" a="1"/>
  <c r="AR107" i="2" s="1"/>
  <c r="AT107" i="2" a="1"/>
  <c r="AT107" i="2" s="1"/>
  <c r="AV107" i="2" a="1"/>
  <c r="AV107" i="2" s="1"/>
  <c r="AX107" i="2" a="1"/>
  <c r="AX107" i="2" s="1"/>
  <c r="AZ107" i="2" a="1"/>
  <c r="AZ107" i="2" s="1"/>
  <c r="BB107" i="2" a="1"/>
  <c r="BB107" i="2" s="1"/>
  <c r="BD107" i="2" a="1"/>
  <c r="BD107" i="2" s="1"/>
  <c r="BF107" i="2" a="1"/>
  <c r="BF107" i="2" s="1"/>
  <c r="BH107" i="2" a="1"/>
  <c r="BH107" i="2" s="1"/>
  <c r="BJ107" i="2" a="1"/>
  <c r="BJ107" i="2" s="1"/>
  <c r="BL107" i="2" a="1"/>
  <c r="BL107" i="2" s="1"/>
  <c r="BN107" i="2" a="1"/>
  <c r="BN107" i="2" s="1"/>
  <c r="BP107" i="2" a="1"/>
  <c r="BP107" i="2" s="1"/>
  <c r="BR107" i="2" a="1"/>
  <c r="BR107" i="2" s="1"/>
  <c r="BT107" i="2" a="1"/>
  <c r="BT107" i="2" s="1"/>
  <c r="BV107" i="2" a="1"/>
  <c r="BV107" i="2" s="1"/>
  <c r="BX107" i="2" a="1"/>
  <c r="BX107" i="2" s="1"/>
  <c r="BZ107" i="2" a="1"/>
  <c r="BZ107" i="2" s="1"/>
  <c r="CB107" i="2" a="1"/>
  <c r="CB107" i="2" s="1"/>
  <c r="CD107" i="2" a="1"/>
  <c r="CD107" i="2" s="1"/>
  <c r="CF107" i="2" a="1"/>
  <c r="CF107" i="2" s="1"/>
  <c r="CH107" i="2" a="1"/>
  <c r="CH107" i="2" s="1"/>
  <c r="AL108" i="2" a="1"/>
  <c r="AL108" i="2" s="1"/>
  <c r="AN108" i="2" a="1"/>
  <c r="AN108" i="2" s="1"/>
  <c r="AP108" i="2" a="1"/>
  <c r="AP108" i="2" s="1"/>
  <c r="AR108" i="2" a="1"/>
  <c r="AR108" i="2" s="1"/>
  <c r="AT108" i="2" a="1"/>
  <c r="AT108" i="2" s="1"/>
  <c r="AV108" i="2" a="1"/>
  <c r="AV108" i="2" s="1"/>
  <c r="AX108" i="2" a="1"/>
  <c r="AX108" i="2" s="1"/>
  <c r="AZ108" i="2" a="1"/>
  <c r="AZ108" i="2" s="1"/>
  <c r="BB108" i="2" a="1"/>
  <c r="BB108" i="2" s="1"/>
  <c r="BD108" i="2" a="1"/>
  <c r="BD108" i="2" s="1"/>
  <c r="BF108" i="2" a="1"/>
  <c r="BF108" i="2" s="1"/>
  <c r="BH108" i="2" a="1"/>
  <c r="BH108" i="2" s="1"/>
  <c r="BJ108" i="2" a="1"/>
  <c r="BJ108" i="2" s="1"/>
  <c r="BL108" i="2" a="1"/>
  <c r="BL108" i="2" s="1"/>
  <c r="BN108" i="2" a="1"/>
  <c r="BN108" i="2" s="1"/>
  <c r="BP108" i="2" a="1"/>
  <c r="BP108" i="2" s="1"/>
  <c r="BR108" i="2" a="1"/>
  <c r="BR108" i="2" s="1"/>
  <c r="BT108" i="2" a="1"/>
  <c r="BT108" i="2" s="1"/>
  <c r="BV108" i="2" a="1"/>
  <c r="BV108" i="2" s="1"/>
  <c r="BX108" i="2" a="1"/>
  <c r="BX108" i="2" s="1"/>
  <c r="BZ108" i="2" a="1"/>
  <c r="BZ108" i="2" s="1"/>
  <c r="CB108" i="2" a="1"/>
  <c r="CB108" i="2" s="1"/>
  <c r="CD108" i="2" a="1"/>
  <c r="CD108" i="2" s="1"/>
  <c r="CF108" i="2" a="1"/>
  <c r="CF108" i="2" s="1"/>
  <c r="CH108" i="2" a="1"/>
  <c r="CH108" i="2" s="1"/>
  <c r="AL109" i="2" a="1"/>
  <c r="AL109" i="2" s="1"/>
  <c r="AN109" i="2" a="1"/>
  <c r="AN109" i="2" s="1"/>
  <c r="AP109" i="2" a="1"/>
  <c r="AP109" i="2" s="1"/>
  <c r="AR109" i="2" a="1"/>
  <c r="AR109" i="2" s="1"/>
  <c r="AT109" i="2" a="1"/>
  <c r="AT109" i="2" s="1"/>
  <c r="AV109" i="2" a="1"/>
  <c r="AV109" i="2" s="1"/>
  <c r="AX109" i="2" a="1"/>
  <c r="AX109" i="2" s="1"/>
  <c r="AZ109" i="2" a="1"/>
  <c r="AZ109" i="2" s="1"/>
  <c r="BB109" i="2" a="1"/>
  <c r="BB109" i="2" s="1"/>
  <c r="BD109" i="2" a="1"/>
  <c r="BD109" i="2" s="1"/>
  <c r="BF109" i="2" a="1"/>
  <c r="BF109" i="2" s="1"/>
  <c r="BH109" i="2" a="1"/>
  <c r="BH109" i="2" s="1"/>
  <c r="BJ109" i="2" a="1"/>
  <c r="BJ109" i="2" s="1"/>
  <c r="BL109" i="2" a="1"/>
  <c r="BL109" i="2" s="1"/>
  <c r="BN109" i="2" a="1"/>
  <c r="BN109" i="2" s="1"/>
  <c r="BP109" i="2" a="1"/>
  <c r="BP109" i="2" s="1"/>
  <c r="BR109" i="2" a="1"/>
  <c r="BR109" i="2" s="1"/>
  <c r="BT109" i="2" a="1"/>
  <c r="BT109" i="2" s="1"/>
  <c r="BV109" i="2" a="1"/>
  <c r="BV109" i="2" s="1"/>
  <c r="BX109" i="2" a="1"/>
  <c r="BX109" i="2" s="1"/>
  <c r="BZ109" i="2" a="1"/>
  <c r="BZ109" i="2" s="1"/>
  <c r="CB109" i="2" a="1"/>
  <c r="CB109" i="2" s="1"/>
  <c r="CD109" i="2" a="1"/>
  <c r="CD109" i="2" s="1"/>
  <c r="CF109" i="2" a="1"/>
  <c r="CF109" i="2" s="1"/>
  <c r="CH109" i="2" a="1"/>
  <c r="CH109" i="2" s="1"/>
  <c r="AL110" i="2" a="1"/>
  <c r="AL110" i="2" s="1"/>
  <c r="AN110" i="2" a="1"/>
  <c r="AN110" i="2" s="1"/>
  <c r="AP110" i="2" a="1"/>
  <c r="AP110" i="2" s="1"/>
  <c r="AR110" i="2" a="1"/>
  <c r="AR110" i="2" s="1"/>
  <c r="AT110" i="2" a="1"/>
  <c r="AT110" i="2" s="1"/>
  <c r="AV110" i="2" a="1"/>
  <c r="AV110" i="2" s="1"/>
  <c r="AX110" i="2" a="1"/>
  <c r="AX110" i="2" s="1"/>
  <c r="AZ110" i="2" a="1"/>
  <c r="AZ110" i="2" s="1"/>
  <c r="BB110" i="2" a="1"/>
  <c r="BB110" i="2" s="1"/>
  <c r="BD110" i="2" a="1"/>
  <c r="BD110" i="2" s="1"/>
  <c r="BF110" i="2" a="1"/>
  <c r="BF110" i="2" s="1"/>
  <c r="BH110" i="2" a="1"/>
  <c r="BH110" i="2" s="1"/>
  <c r="BJ110" i="2" a="1"/>
  <c r="BJ110" i="2" s="1"/>
  <c r="BL110" i="2" a="1"/>
  <c r="BL110" i="2" s="1"/>
  <c r="BN110" i="2" a="1"/>
  <c r="BN110" i="2" s="1"/>
  <c r="BP110" i="2" a="1"/>
  <c r="BP110" i="2" s="1"/>
  <c r="BR110" i="2" a="1"/>
  <c r="BR110" i="2" s="1"/>
  <c r="BT110" i="2" a="1"/>
  <c r="BT110" i="2" s="1"/>
  <c r="BV110" i="2" a="1"/>
  <c r="BV110" i="2" s="1"/>
  <c r="BX110" i="2" a="1"/>
  <c r="BX110" i="2" s="1"/>
  <c r="BZ110" i="2" a="1"/>
  <c r="BZ110" i="2" s="1"/>
  <c r="CB110" i="2" a="1"/>
  <c r="CB110" i="2" s="1"/>
  <c r="CD110" i="2" a="1"/>
  <c r="CD110" i="2" s="1"/>
  <c r="CF110" i="2" a="1"/>
  <c r="CF110" i="2" s="1"/>
  <c r="CH110" i="2" a="1"/>
  <c r="CH110" i="2" s="1"/>
  <c r="AL111" i="2" a="1"/>
  <c r="AL111" i="2" s="1"/>
  <c r="AN111" i="2" a="1"/>
  <c r="AN111" i="2" s="1"/>
  <c r="AP111" i="2" a="1"/>
  <c r="AP111" i="2" s="1"/>
  <c r="AR111" i="2" a="1"/>
  <c r="AR111" i="2" s="1"/>
  <c r="AT111" i="2" a="1"/>
  <c r="AT111" i="2" s="1"/>
  <c r="AV111" i="2" a="1"/>
  <c r="AV111" i="2" s="1"/>
  <c r="AX111" i="2" a="1"/>
  <c r="AX111" i="2" s="1"/>
  <c r="AZ111" i="2" a="1"/>
  <c r="AZ111" i="2" s="1"/>
  <c r="BB111" i="2" a="1"/>
  <c r="BB111" i="2" s="1"/>
  <c r="BD111" i="2" a="1"/>
  <c r="BD111" i="2" s="1"/>
  <c r="BF111" i="2" a="1"/>
  <c r="BF111" i="2" s="1"/>
  <c r="BH111" i="2" a="1"/>
  <c r="BH111" i="2" s="1"/>
  <c r="BJ111" i="2" a="1"/>
  <c r="BJ111" i="2" s="1"/>
  <c r="BL111" i="2" a="1"/>
  <c r="BL111" i="2" s="1"/>
  <c r="BN111" i="2" a="1"/>
  <c r="BN111" i="2" s="1"/>
  <c r="BP111" i="2" a="1"/>
  <c r="BP111" i="2" s="1"/>
  <c r="BR111" i="2" a="1"/>
  <c r="BR111" i="2" s="1"/>
  <c r="BT111" i="2" a="1"/>
  <c r="BT111" i="2" s="1"/>
  <c r="BV111" i="2" a="1"/>
  <c r="BV111" i="2" s="1"/>
  <c r="BX111" i="2" a="1"/>
  <c r="BX111" i="2" s="1"/>
  <c r="BZ111" i="2" a="1"/>
  <c r="BZ111" i="2" s="1"/>
  <c r="CB111" i="2" a="1"/>
  <c r="CB111" i="2" s="1"/>
  <c r="CD111" i="2" a="1"/>
  <c r="CD111" i="2" s="1"/>
  <c r="CF111" i="2" a="1"/>
  <c r="CF111" i="2" s="1"/>
  <c r="CH111" i="2" a="1"/>
  <c r="CH111" i="2" s="1"/>
  <c r="AL112" i="2" a="1"/>
  <c r="AL112" i="2" s="1"/>
  <c r="AN112" i="2" a="1"/>
  <c r="AN112" i="2" s="1"/>
  <c r="AP112" i="2" a="1"/>
  <c r="AP112" i="2" s="1"/>
  <c r="AR112" i="2" a="1"/>
  <c r="AR112" i="2" s="1"/>
  <c r="AT112" i="2" a="1"/>
  <c r="AT112" i="2" s="1"/>
  <c r="AV112" i="2" a="1"/>
  <c r="AV112" i="2" s="1"/>
  <c r="AX112" i="2" a="1"/>
  <c r="AX112" i="2" s="1"/>
  <c r="AZ112" i="2" a="1"/>
  <c r="AZ112" i="2" s="1"/>
  <c r="BB112" i="2" a="1"/>
  <c r="BB112" i="2" s="1"/>
  <c r="BD112" i="2" a="1"/>
  <c r="BD112" i="2" s="1"/>
  <c r="BF112" i="2" a="1"/>
  <c r="BF112" i="2" s="1"/>
  <c r="BH112" i="2" a="1"/>
  <c r="BH112" i="2" s="1"/>
  <c r="BJ112" i="2" a="1"/>
  <c r="BJ112" i="2" s="1"/>
  <c r="BL112" i="2" a="1"/>
  <c r="BL112" i="2" s="1"/>
  <c r="BN112" i="2" a="1"/>
  <c r="BN112" i="2" s="1"/>
  <c r="BP112" i="2" a="1"/>
  <c r="BP112" i="2" s="1"/>
  <c r="BR112" i="2" a="1"/>
  <c r="BR112" i="2" s="1"/>
  <c r="BT112" i="2" a="1"/>
  <c r="BT112" i="2" s="1"/>
  <c r="BV112" i="2" a="1"/>
  <c r="BV112" i="2" s="1"/>
  <c r="BX112" i="2" a="1"/>
  <c r="BX112" i="2" s="1"/>
  <c r="BZ112" i="2" a="1"/>
  <c r="BZ112" i="2" s="1"/>
  <c r="CB112" i="2" a="1"/>
  <c r="CB112" i="2" s="1"/>
  <c r="CD112" i="2" a="1"/>
  <c r="CD112" i="2" s="1"/>
  <c r="CF112" i="2" a="1"/>
  <c r="CF112" i="2" s="1"/>
  <c r="CH112" i="2" a="1"/>
  <c r="CH112" i="2" s="1"/>
  <c r="AL113" i="2" a="1"/>
  <c r="AL113" i="2" s="1"/>
  <c r="AN113" i="2" a="1"/>
  <c r="AN113" i="2" s="1"/>
  <c r="AP113" i="2" a="1"/>
  <c r="AP113" i="2" s="1"/>
  <c r="AR113" i="2" a="1"/>
  <c r="AR113" i="2" s="1"/>
  <c r="AT113" i="2" a="1"/>
  <c r="AT113" i="2" s="1"/>
  <c r="AV113" i="2" a="1"/>
  <c r="AV113" i="2" s="1"/>
  <c r="AX113" i="2" a="1"/>
  <c r="AX113" i="2" s="1"/>
  <c r="AZ113" i="2" a="1"/>
  <c r="AZ113" i="2" s="1"/>
  <c r="BB113" i="2" a="1"/>
  <c r="BB113" i="2" s="1"/>
  <c r="BD113" i="2" a="1"/>
  <c r="BD113" i="2" s="1"/>
  <c r="BF113" i="2" a="1"/>
  <c r="BF113" i="2" s="1"/>
  <c r="BH113" i="2" a="1"/>
  <c r="BH113" i="2" s="1"/>
  <c r="BJ113" i="2" a="1"/>
  <c r="BJ113" i="2" s="1"/>
  <c r="BL113" i="2" a="1"/>
  <c r="BL113" i="2" s="1"/>
  <c r="BN113" i="2" a="1"/>
  <c r="BN113" i="2" s="1"/>
  <c r="BP113" i="2" a="1"/>
  <c r="BP113" i="2" s="1"/>
  <c r="BR113" i="2" a="1"/>
  <c r="BR113" i="2" s="1"/>
  <c r="BT113" i="2" a="1"/>
  <c r="BT113" i="2" s="1"/>
  <c r="BV113" i="2" a="1"/>
  <c r="BV113" i="2" s="1"/>
  <c r="BX113" i="2" a="1"/>
  <c r="BX113" i="2" s="1"/>
  <c r="BZ113" i="2" a="1"/>
  <c r="BZ113" i="2" s="1"/>
  <c r="CB113" i="2" a="1"/>
  <c r="CB113" i="2" s="1"/>
  <c r="CD113" i="2" a="1"/>
  <c r="CD113" i="2" s="1"/>
  <c r="CF113" i="2" a="1"/>
  <c r="CF113" i="2" s="1"/>
  <c r="CH113" i="2" a="1"/>
  <c r="CH113" i="2" s="1"/>
  <c r="AL114" i="2" a="1"/>
  <c r="AL114" i="2" s="1"/>
  <c r="AN114" i="2" a="1"/>
  <c r="AN114" i="2" s="1"/>
  <c r="AP114" i="2" a="1"/>
  <c r="AP114" i="2" s="1"/>
  <c r="AR114" i="2" a="1"/>
  <c r="AR114" i="2" s="1"/>
  <c r="AT114" i="2" a="1"/>
  <c r="AT114" i="2" s="1"/>
  <c r="AV114" i="2" a="1"/>
  <c r="AV114" i="2" s="1"/>
  <c r="AX114" i="2" a="1"/>
  <c r="AX114" i="2" s="1"/>
  <c r="AZ114" i="2" a="1"/>
  <c r="AZ114" i="2" s="1"/>
  <c r="BB114" i="2" a="1"/>
  <c r="BB114" i="2" s="1"/>
  <c r="BD114" i="2" a="1"/>
  <c r="BD114" i="2" s="1"/>
  <c r="BF114" i="2" a="1"/>
  <c r="BF114" i="2" s="1"/>
  <c r="BH114" i="2" a="1"/>
  <c r="BH114" i="2" s="1"/>
  <c r="BJ114" i="2" a="1"/>
  <c r="BJ114" i="2" s="1"/>
  <c r="BL114" i="2" a="1"/>
  <c r="BL114" i="2" s="1"/>
  <c r="BN114" i="2" a="1"/>
  <c r="BN114" i="2" s="1"/>
  <c r="BP114" i="2" a="1"/>
  <c r="BP114" i="2" s="1"/>
  <c r="BR114" i="2" a="1"/>
  <c r="BR114" i="2" s="1"/>
  <c r="BT114" i="2" a="1"/>
  <c r="BT114" i="2" s="1"/>
  <c r="BV114" i="2" a="1"/>
  <c r="BV114" i="2" s="1"/>
  <c r="BX114" i="2" a="1"/>
  <c r="BX114" i="2" s="1"/>
  <c r="BZ114" i="2" a="1"/>
  <c r="BZ114" i="2" s="1"/>
  <c r="CB114" i="2" a="1"/>
  <c r="CB114" i="2" s="1"/>
  <c r="CD114" i="2" a="1"/>
  <c r="CD114" i="2" s="1"/>
  <c r="CF114" i="2" a="1"/>
  <c r="CF114" i="2" s="1"/>
  <c r="CH114" i="2" a="1"/>
  <c r="CH114" i="2" s="1"/>
  <c r="AL115" i="2" a="1"/>
  <c r="AL115" i="2" s="1"/>
  <c r="AN115" i="2" a="1"/>
  <c r="AN115" i="2" s="1"/>
  <c r="AP115" i="2" a="1"/>
  <c r="AP115" i="2" s="1"/>
  <c r="AR115" i="2" a="1"/>
  <c r="AR115" i="2" s="1"/>
  <c r="AT115" i="2" a="1"/>
  <c r="AT115" i="2" s="1"/>
  <c r="AV115" i="2" a="1"/>
  <c r="AV115" i="2" s="1"/>
  <c r="AX115" i="2" a="1"/>
  <c r="AX115" i="2" s="1"/>
  <c r="AZ115" i="2" a="1"/>
  <c r="AZ115" i="2" s="1"/>
  <c r="BB115" i="2" a="1"/>
  <c r="BB115" i="2" s="1"/>
  <c r="BD115" i="2" a="1"/>
  <c r="BD115" i="2" s="1"/>
  <c r="BF115" i="2" a="1"/>
  <c r="BF115" i="2" s="1"/>
  <c r="BH115" i="2" a="1"/>
  <c r="BH115" i="2" s="1"/>
  <c r="BJ115" i="2" a="1"/>
  <c r="BJ115" i="2" s="1"/>
  <c r="BL115" i="2" a="1"/>
  <c r="BL115" i="2" s="1"/>
  <c r="BN115" i="2" a="1"/>
  <c r="BN115" i="2" s="1"/>
  <c r="BP115" i="2" a="1"/>
  <c r="BP115" i="2" s="1"/>
  <c r="BR115" i="2" a="1"/>
  <c r="BR115" i="2" s="1"/>
  <c r="BT115" i="2" a="1"/>
  <c r="BT115" i="2" s="1"/>
  <c r="BV115" i="2" a="1"/>
  <c r="BV115" i="2" s="1"/>
  <c r="BX115" i="2" a="1"/>
  <c r="BX115" i="2" s="1"/>
  <c r="BZ115" i="2" a="1"/>
  <c r="BZ115" i="2" s="1"/>
  <c r="CB115" i="2" a="1"/>
  <c r="CB115" i="2" s="1"/>
  <c r="CD115" i="2" a="1"/>
  <c r="CD115" i="2" s="1"/>
  <c r="CF115" i="2" a="1"/>
  <c r="CF115" i="2" s="1"/>
  <c r="CH115" i="2" a="1"/>
  <c r="CH115" i="2" s="1"/>
  <c r="AL116" i="2" a="1"/>
  <c r="AL116" i="2" s="1"/>
  <c r="AN116" i="2" a="1"/>
  <c r="AN116" i="2" s="1"/>
  <c r="AP116" i="2" a="1"/>
  <c r="AP116" i="2" s="1"/>
  <c r="AR116" i="2" a="1"/>
  <c r="AR116" i="2" s="1"/>
  <c r="AT116" i="2" a="1"/>
  <c r="AT116" i="2" s="1"/>
  <c r="AV116" i="2" a="1"/>
  <c r="AV116" i="2" s="1"/>
  <c r="AX116" i="2" a="1"/>
  <c r="AX116" i="2" s="1"/>
  <c r="AZ116" i="2" a="1"/>
  <c r="AZ116" i="2" s="1"/>
  <c r="BB116" i="2" a="1"/>
  <c r="BB116" i="2" s="1"/>
  <c r="BD116" i="2" a="1"/>
  <c r="BD116" i="2" s="1"/>
  <c r="BF116" i="2" a="1"/>
  <c r="BF116" i="2" s="1"/>
  <c r="BH116" i="2" a="1"/>
  <c r="BH116" i="2" s="1"/>
  <c r="BJ116" i="2" a="1"/>
  <c r="BJ116" i="2" s="1"/>
  <c r="BL116" i="2" a="1"/>
  <c r="BL116" i="2" s="1"/>
  <c r="BN116" i="2" a="1"/>
  <c r="BN116" i="2" s="1"/>
  <c r="BP116" i="2" a="1"/>
  <c r="BP116" i="2" s="1"/>
  <c r="BR116" i="2" a="1"/>
  <c r="BR116" i="2" s="1"/>
  <c r="BT116" i="2" a="1"/>
  <c r="BT116" i="2" s="1"/>
  <c r="BV116" i="2" a="1"/>
  <c r="BV116" i="2" s="1"/>
  <c r="BX116" i="2" a="1"/>
  <c r="BX116" i="2" s="1"/>
  <c r="BZ116" i="2" a="1"/>
  <c r="BZ116" i="2" s="1"/>
  <c r="CB116" i="2" a="1"/>
  <c r="CB116" i="2" s="1"/>
  <c r="CD116" i="2" a="1"/>
  <c r="CD116" i="2" s="1"/>
  <c r="CF116" i="2" a="1"/>
  <c r="CF116" i="2" s="1"/>
  <c r="CH116" i="2" a="1"/>
  <c r="CH116" i="2" s="1"/>
  <c r="AL117" i="2" a="1"/>
  <c r="AL117" i="2" s="1"/>
  <c r="AN117" i="2" a="1"/>
  <c r="AN117" i="2" s="1"/>
  <c r="AP117" i="2" a="1"/>
  <c r="AP117" i="2" s="1"/>
  <c r="AR117" i="2" a="1"/>
  <c r="AR117" i="2" s="1"/>
  <c r="AT117" i="2" a="1"/>
  <c r="AT117" i="2" s="1"/>
  <c r="AV117" i="2" a="1"/>
  <c r="AV117" i="2" s="1"/>
  <c r="AX117" i="2" a="1"/>
  <c r="AX117" i="2" s="1"/>
  <c r="AZ117" i="2" a="1"/>
  <c r="AZ117" i="2" s="1"/>
  <c r="BB117" i="2" a="1"/>
  <c r="BB117" i="2" s="1"/>
  <c r="BD117" i="2" a="1"/>
  <c r="BD117" i="2" s="1"/>
  <c r="BF117" i="2" a="1"/>
  <c r="BF117" i="2" s="1"/>
  <c r="BH117" i="2" a="1"/>
  <c r="BH117" i="2" s="1"/>
  <c r="BJ117" i="2" a="1"/>
  <c r="BJ117" i="2" s="1"/>
  <c r="BL117" i="2" a="1"/>
  <c r="BL117" i="2" s="1"/>
  <c r="BN117" i="2" a="1"/>
  <c r="BN117" i="2" s="1"/>
  <c r="BP117" i="2" a="1"/>
  <c r="BP117" i="2" s="1"/>
  <c r="BR117" i="2" a="1"/>
  <c r="BR117" i="2" s="1"/>
  <c r="BT117" i="2" a="1"/>
  <c r="BT117" i="2" s="1"/>
  <c r="BV117" i="2" a="1"/>
  <c r="BV117" i="2" s="1"/>
  <c r="BX117" i="2" a="1"/>
  <c r="BX117" i="2" s="1"/>
  <c r="BZ117" i="2" a="1"/>
  <c r="BZ117" i="2" s="1"/>
  <c r="CB117" i="2" a="1"/>
  <c r="CB117" i="2" s="1"/>
  <c r="CD117" i="2" a="1"/>
  <c r="CD117" i="2" s="1"/>
  <c r="CF117" i="2" a="1"/>
  <c r="CF117" i="2" s="1"/>
  <c r="CH117" i="2" a="1"/>
  <c r="CH117" i="2" s="1"/>
  <c r="AL118" i="2" a="1"/>
  <c r="AL118" i="2" s="1"/>
  <c r="AN118" i="2" a="1"/>
  <c r="AN118" i="2" s="1"/>
  <c r="AP118" i="2" a="1"/>
  <c r="AP118" i="2" s="1"/>
  <c r="AR118" i="2" a="1"/>
  <c r="AR118" i="2" s="1"/>
  <c r="AT118" i="2" a="1"/>
  <c r="AT118" i="2" s="1"/>
  <c r="AV118" i="2" a="1"/>
  <c r="AV118" i="2" s="1"/>
  <c r="AX118" i="2" a="1"/>
  <c r="AX118" i="2" s="1"/>
  <c r="AZ118" i="2" a="1"/>
  <c r="AZ118" i="2" s="1"/>
  <c r="BB118" i="2" a="1"/>
  <c r="BB118" i="2" s="1"/>
  <c r="BD118" i="2" a="1"/>
  <c r="BD118" i="2" s="1"/>
  <c r="BF118" i="2" a="1"/>
  <c r="BF118" i="2" s="1"/>
  <c r="BH118" i="2" a="1"/>
  <c r="BH118" i="2" s="1"/>
  <c r="BJ118" i="2" a="1"/>
  <c r="BJ118" i="2" s="1"/>
  <c r="BL118" i="2" a="1"/>
  <c r="BL118" i="2" s="1"/>
  <c r="BN118" i="2" a="1"/>
  <c r="BN118" i="2" s="1"/>
  <c r="BP118" i="2" a="1"/>
  <c r="BP118" i="2" s="1"/>
  <c r="BR118" i="2" a="1"/>
  <c r="BR118" i="2" s="1"/>
  <c r="BT118" i="2" a="1"/>
  <c r="BT118" i="2" s="1"/>
  <c r="BV118" i="2" a="1"/>
  <c r="BV118" i="2" s="1"/>
  <c r="BX118" i="2" a="1"/>
  <c r="BX118" i="2" s="1"/>
  <c r="BZ118" i="2" a="1"/>
  <c r="BZ118" i="2" s="1"/>
  <c r="CB118" i="2" a="1"/>
  <c r="CB118" i="2" s="1"/>
  <c r="CD118" i="2" a="1"/>
  <c r="CD118" i="2" s="1"/>
  <c r="CF118" i="2" a="1"/>
  <c r="CF118" i="2" s="1"/>
  <c r="CH118" i="2" a="1"/>
  <c r="CH118" i="2" s="1"/>
  <c r="AL119" i="2" a="1"/>
  <c r="AL119" i="2" s="1"/>
  <c r="AN119" i="2" a="1"/>
  <c r="AN119" i="2" s="1"/>
  <c r="AP119" i="2" a="1"/>
  <c r="AP119" i="2" s="1"/>
  <c r="AR119" i="2" a="1"/>
  <c r="AR119" i="2" s="1"/>
  <c r="AT119" i="2" a="1"/>
  <c r="AT119" i="2" s="1"/>
  <c r="AV119" i="2" a="1"/>
  <c r="AV119" i="2" s="1"/>
  <c r="AX119" i="2" a="1"/>
  <c r="AX119" i="2" s="1"/>
  <c r="AZ119" i="2" a="1"/>
  <c r="AZ119" i="2" s="1"/>
  <c r="BB119" i="2" a="1"/>
  <c r="BB119" i="2" s="1"/>
  <c r="BD119" i="2" a="1"/>
  <c r="BD119" i="2" s="1"/>
  <c r="BF119" i="2" a="1"/>
  <c r="BF119" i="2" s="1"/>
  <c r="BH119" i="2" a="1"/>
  <c r="BH119" i="2" s="1"/>
  <c r="BJ119" i="2" a="1"/>
  <c r="BJ119" i="2" s="1"/>
  <c r="BL119" i="2" a="1"/>
  <c r="BL119" i="2" s="1"/>
  <c r="BN119" i="2" a="1"/>
  <c r="BN119" i="2" s="1"/>
  <c r="BP119" i="2" a="1"/>
  <c r="BP119" i="2" s="1"/>
  <c r="BR119" i="2" a="1"/>
  <c r="BR119" i="2" s="1"/>
  <c r="BT119" i="2" a="1"/>
  <c r="BT119" i="2" s="1"/>
  <c r="BV119" i="2" a="1"/>
  <c r="BV119" i="2" s="1"/>
  <c r="BX119" i="2" a="1"/>
  <c r="BX119" i="2" s="1"/>
  <c r="BZ119" i="2" a="1"/>
  <c r="BZ119" i="2" s="1"/>
  <c r="CB119" i="2" a="1"/>
  <c r="CB119" i="2" s="1"/>
  <c r="CD119" i="2" a="1"/>
  <c r="CD119" i="2" s="1"/>
  <c r="CF119" i="2" a="1"/>
  <c r="CF119" i="2" s="1"/>
  <c r="CH119" i="2" a="1"/>
  <c r="CH119" i="2" s="1"/>
  <c r="AL120" i="2" a="1"/>
  <c r="AL120" i="2" s="1"/>
  <c r="AN120" i="2" a="1"/>
  <c r="AN120" i="2" s="1"/>
  <c r="AP120" i="2" a="1"/>
  <c r="AP120" i="2" s="1"/>
  <c r="AR120" i="2" a="1"/>
  <c r="AR120" i="2" s="1"/>
  <c r="AT120" i="2" a="1"/>
  <c r="AT120" i="2" s="1"/>
  <c r="AV120" i="2" a="1"/>
  <c r="AV120" i="2" s="1"/>
  <c r="AX120" i="2" a="1"/>
  <c r="AX120" i="2" s="1"/>
  <c r="AZ120" i="2" a="1"/>
  <c r="AZ120" i="2" s="1"/>
  <c r="BB120" i="2" a="1"/>
  <c r="BB120" i="2" s="1"/>
  <c r="BD120" i="2" a="1"/>
  <c r="BD120" i="2" s="1"/>
  <c r="BF120" i="2" a="1"/>
  <c r="BF120" i="2" s="1"/>
  <c r="BH120" i="2" a="1"/>
  <c r="BH120" i="2" s="1"/>
  <c r="BJ120" i="2" a="1"/>
  <c r="BJ120" i="2" s="1"/>
  <c r="BL120" i="2" a="1"/>
  <c r="BL120" i="2" s="1"/>
  <c r="BN120" i="2" a="1"/>
  <c r="BN120" i="2" s="1"/>
  <c r="BP120" i="2" a="1"/>
  <c r="BP120" i="2" s="1"/>
  <c r="BR120" i="2" a="1"/>
  <c r="BR120" i="2" s="1"/>
  <c r="BT120" i="2" a="1"/>
  <c r="BT120" i="2" s="1"/>
  <c r="BV120" i="2" a="1"/>
  <c r="BV120" i="2" s="1"/>
  <c r="BX120" i="2" a="1"/>
  <c r="BX120" i="2" s="1"/>
  <c r="BZ120" i="2" a="1"/>
  <c r="BZ120" i="2" s="1"/>
  <c r="CB120" i="2" a="1"/>
  <c r="CB120" i="2" s="1"/>
  <c r="CD120" i="2" a="1"/>
  <c r="CD120" i="2" s="1"/>
  <c r="CF120" i="2" a="1"/>
  <c r="CF120" i="2" s="1"/>
  <c r="CH120" i="2" a="1"/>
  <c r="CH120" i="2" s="1"/>
  <c r="AL121" i="2" a="1"/>
  <c r="AL121" i="2" s="1"/>
  <c r="AN121" i="2" a="1"/>
  <c r="AN121" i="2" s="1"/>
  <c r="AP121" i="2" a="1"/>
  <c r="AP121" i="2" s="1"/>
  <c r="AR121" i="2" a="1"/>
  <c r="AR121" i="2" s="1"/>
  <c r="AT121" i="2" a="1"/>
  <c r="AT121" i="2" s="1"/>
  <c r="AV121" i="2" a="1"/>
  <c r="AV121" i="2" s="1"/>
  <c r="AX121" i="2" a="1"/>
  <c r="AX121" i="2" s="1"/>
  <c r="AZ121" i="2" a="1"/>
  <c r="AZ121" i="2" s="1"/>
  <c r="BB121" i="2" a="1"/>
  <c r="BB121" i="2" s="1"/>
  <c r="BD121" i="2" a="1"/>
  <c r="BD121" i="2" s="1"/>
  <c r="BF121" i="2" a="1"/>
  <c r="BF121" i="2" s="1"/>
  <c r="BH121" i="2" a="1"/>
  <c r="BH121" i="2" s="1"/>
  <c r="BJ121" i="2" a="1"/>
  <c r="BJ121" i="2" s="1"/>
  <c r="BL121" i="2" a="1"/>
  <c r="BL121" i="2" s="1"/>
  <c r="BN121" i="2" a="1"/>
  <c r="BN121" i="2" s="1"/>
  <c r="BP121" i="2" a="1"/>
  <c r="BP121" i="2" s="1"/>
  <c r="BR121" i="2" a="1"/>
  <c r="BR121" i="2" s="1"/>
  <c r="BT121" i="2" a="1"/>
  <c r="BT121" i="2" s="1"/>
  <c r="BV121" i="2" a="1"/>
  <c r="BV121" i="2" s="1"/>
  <c r="BX121" i="2" a="1"/>
  <c r="BX121" i="2" s="1"/>
  <c r="BZ121" i="2" a="1"/>
  <c r="BZ121" i="2" s="1"/>
  <c r="CB121" i="2" a="1"/>
  <c r="CB121" i="2" s="1"/>
  <c r="CD121" i="2" a="1"/>
  <c r="CD121" i="2" s="1"/>
  <c r="CF121" i="2" a="1"/>
  <c r="CF121" i="2" s="1"/>
  <c r="CH121" i="2" a="1"/>
  <c r="CH121" i="2" s="1"/>
  <c r="AL122" i="2" a="1"/>
  <c r="AL122" i="2" s="1"/>
  <c r="AN122" i="2" a="1"/>
  <c r="AN122" i="2" s="1"/>
  <c r="AP122" i="2" a="1"/>
  <c r="AP122" i="2" s="1"/>
  <c r="AR122" i="2" a="1"/>
  <c r="AR122" i="2" s="1"/>
  <c r="AT122" i="2" a="1"/>
  <c r="AT122" i="2" s="1"/>
  <c r="AV122" i="2" a="1"/>
  <c r="AV122" i="2" s="1"/>
  <c r="AX122" i="2" a="1"/>
  <c r="AX122" i="2" s="1"/>
  <c r="AZ122" i="2" a="1"/>
  <c r="AZ122" i="2" s="1"/>
  <c r="BB122" i="2" a="1"/>
  <c r="BB122" i="2" s="1"/>
  <c r="BD122" i="2" a="1"/>
  <c r="BD122" i="2" s="1"/>
  <c r="BF122" i="2" a="1"/>
  <c r="BF122" i="2" s="1"/>
  <c r="BH122" i="2" a="1"/>
  <c r="BH122" i="2" s="1"/>
  <c r="BJ122" i="2" a="1"/>
  <c r="BJ122" i="2" s="1"/>
  <c r="BL122" i="2" a="1"/>
  <c r="BL122" i="2" s="1"/>
  <c r="BN122" i="2" a="1"/>
  <c r="BN122" i="2" s="1"/>
  <c r="BP122" i="2" a="1"/>
  <c r="BP122" i="2" s="1"/>
  <c r="BR122" i="2" a="1"/>
  <c r="BR122" i="2" s="1"/>
  <c r="BT122" i="2" a="1"/>
  <c r="BT122" i="2" s="1"/>
  <c r="BV122" i="2" a="1"/>
  <c r="BV122" i="2" s="1"/>
  <c r="BX122" i="2" a="1"/>
  <c r="BX122" i="2" s="1"/>
  <c r="BZ122" i="2" a="1"/>
  <c r="BZ122" i="2" s="1"/>
  <c r="CB122" i="2" a="1"/>
  <c r="CB122" i="2" s="1"/>
  <c r="CD122" i="2" a="1"/>
  <c r="CD122" i="2" s="1"/>
  <c r="CF122" i="2" a="1"/>
  <c r="CF122" i="2" s="1"/>
  <c r="CH122" i="2" a="1"/>
  <c r="CH122" i="2" s="1"/>
  <c r="AL123" i="2" a="1"/>
  <c r="AL123" i="2" s="1"/>
  <c r="AN123" i="2" a="1"/>
  <c r="AN123" i="2" s="1"/>
  <c r="AP123" i="2" a="1"/>
  <c r="AP123" i="2" s="1"/>
  <c r="AR123" i="2" a="1"/>
  <c r="AR123" i="2" s="1"/>
  <c r="AT123" i="2" a="1"/>
  <c r="AT123" i="2" s="1"/>
  <c r="AV123" i="2" a="1"/>
  <c r="AV123" i="2" s="1"/>
  <c r="AX123" i="2" a="1"/>
  <c r="AX123" i="2" s="1"/>
  <c r="AZ123" i="2" a="1"/>
  <c r="AZ123" i="2" s="1"/>
  <c r="BB123" i="2" a="1"/>
  <c r="BB123" i="2" s="1"/>
  <c r="BD123" i="2" a="1"/>
  <c r="BD123" i="2" s="1"/>
  <c r="BF123" i="2" a="1"/>
  <c r="BF123" i="2" s="1"/>
  <c r="BH123" i="2" a="1"/>
  <c r="BH123" i="2" s="1"/>
  <c r="BJ123" i="2" a="1"/>
  <c r="BJ123" i="2" s="1"/>
  <c r="BL123" i="2" a="1"/>
  <c r="BL123" i="2" s="1"/>
  <c r="BN123" i="2" a="1"/>
  <c r="BN123" i="2" s="1"/>
  <c r="BP123" i="2" a="1"/>
  <c r="BP123" i="2" s="1"/>
  <c r="BR123" i="2" a="1"/>
  <c r="BR123" i="2" s="1"/>
  <c r="BT123" i="2" a="1"/>
  <c r="BT123" i="2" s="1"/>
  <c r="BV123" i="2" a="1"/>
  <c r="BV123" i="2" s="1"/>
  <c r="BX123" i="2" a="1"/>
  <c r="BX123" i="2" s="1"/>
  <c r="BZ123" i="2" a="1"/>
  <c r="BZ123" i="2" s="1"/>
  <c r="CB123" i="2" a="1"/>
  <c r="CB123" i="2" s="1"/>
  <c r="CD123" i="2" a="1"/>
  <c r="CD123" i="2" s="1"/>
  <c r="CF123" i="2" a="1"/>
  <c r="CF123" i="2" s="1"/>
  <c r="CH123" i="2" a="1"/>
  <c r="CH123" i="2" s="1"/>
  <c r="AL124" i="2" a="1"/>
  <c r="AL124" i="2" s="1"/>
  <c r="AN124" i="2" a="1"/>
  <c r="AN124" i="2" s="1"/>
  <c r="AP124" i="2" a="1"/>
  <c r="AP124" i="2" s="1"/>
  <c r="AR124" i="2" a="1"/>
  <c r="AR124" i="2" s="1"/>
  <c r="AT124" i="2" a="1"/>
  <c r="AT124" i="2" s="1"/>
  <c r="AV124" i="2" a="1"/>
  <c r="AV124" i="2" s="1"/>
  <c r="AX124" i="2" a="1"/>
  <c r="AX124" i="2" s="1"/>
  <c r="AZ124" i="2" a="1"/>
  <c r="AZ124" i="2" s="1"/>
  <c r="BB124" i="2" a="1"/>
  <c r="BB124" i="2" s="1"/>
  <c r="BD124" i="2" a="1"/>
  <c r="BD124" i="2" s="1"/>
  <c r="BF124" i="2" a="1"/>
  <c r="BF124" i="2" s="1"/>
  <c r="BH124" i="2" a="1"/>
  <c r="BH124" i="2" s="1"/>
  <c r="BJ124" i="2" a="1"/>
  <c r="BJ124" i="2" s="1"/>
  <c r="BL124" i="2" a="1"/>
  <c r="BL124" i="2" s="1"/>
  <c r="BN124" i="2" a="1"/>
  <c r="BN124" i="2" s="1"/>
  <c r="BP124" i="2" a="1"/>
  <c r="BP124" i="2" s="1"/>
  <c r="BR124" i="2" a="1"/>
  <c r="BR124" i="2" s="1"/>
  <c r="BT124" i="2" a="1"/>
  <c r="BT124" i="2" s="1"/>
  <c r="BV124" i="2" a="1"/>
  <c r="BV124" i="2" s="1"/>
  <c r="BX124" i="2" a="1"/>
  <c r="BX124" i="2" s="1"/>
  <c r="BZ124" i="2" a="1"/>
  <c r="BZ124" i="2" s="1"/>
  <c r="CB124" i="2" a="1"/>
  <c r="CB124" i="2" s="1"/>
  <c r="CD124" i="2" a="1"/>
  <c r="CD124" i="2" s="1"/>
  <c r="CF124" i="2" a="1"/>
  <c r="CF124" i="2" s="1"/>
  <c r="CH124" i="2" a="1"/>
  <c r="CH124" i="2" s="1"/>
  <c r="AL125" i="2" a="1"/>
  <c r="AL125" i="2" s="1"/>
  <c r="AN125" i="2" a="1"/>
  <c r="AN125" i="2" s="1"/>
  <c r="AP125" i="2" a="1"/>
  <c r="AP125" i="2" s="1"/>
  <c r="AR125" i="2" a="1"/>
  <c r="AR125" i="2" s="1"/>
  <c r="AT125" i="2" a="1"/>
  <c r="AT125" i="2" s="1"/>
  <c r="AV125" i="2" a="1"/>
  <c r="AV125" i="2" s="1"/>
  <c r="AX125" i="2" a="1"/>
  <c r="AX125" i="2" s="1"/>
  <c r="AZ125" i="2" a="1"/>
  <c r="AZ125" i="2" s="1"/>
  <c r="BB125" i="2" a="1"/>
  <c r="BB125" i="2" s="1"/>
  <c r="BD125" i="2" a="1"/>
  <c r="BD125" i="2" s="1"/>
  <c r="BF125" i="2" a="1"/>
  <c r="BF125" i="2" s="1"/>
  <c r="BH125" i="2" a="1"/>
  <c r="BH125" i="2" s="1"/>
  <c r="BJ125" i="2" a="1"/>
  <c r="BJ125" i="2" s="1"/>
  <c r="BL125" i="2" a="1"/>
  <c r="BL125" i="2" s="1"/>
  <c r="BN125" i="2" a="1"/>
  <c r="BN125" i="2" s="1"/>
  <c r="BP125" i="2" a="1"/>
  <c r="BP125" i="2" s="1"/>
  <c r="BR125" i="2" a="1"/>
  <c r="BR125" i="2" s="1"/>
  <c r="BT125" i="2" a="1"/>
  <c r="BT125" i="2" s="1"/>
  <c r="BV125" i="2" a="1"/>
  <c r="BV125" i="2" s="1"/>
  <c r="BX125" i="2" a="1"/>
  <c r="BX125" i="2" s="1"/>
  <c r="BZ125" i="2" a="1"/>
  <c r="BZ125" i="2" s="1"/>
  <c r="CB125" i="2" a="1"/>
  <c r="CB125" i="2" s="1"/>
  <c r="CD125" i="2" a="1"/>
  <c r="CD125" i="2" s="1"/>
  <c r="CF125" i="2" a="1"/>
  <c r="CF125" i="2" s="1"/>
  <c r="CH125" i="2" a="1"/>
  <c r="CH125" i="2" s="1"/>
  <c r="AL126" i="2" a="1"/>
  <c r="AL126" i="2" s="1"/>
  <c r="AN126" i="2" a="1"/>
  <c r="AN126" i="2" s="1"/>
  <c r="AP126" i="2" a="1"/>
  <c r="AP126" i="2" s="1"/>
  <c r="AR126" i="2" a="1"/>
  <c r="AR126" i="2" s="1"/>
  <c r="AT126" i="2" a="1"/>
  <c r="AT126" i="2" s="1"/>
  <c r="AV126" i="2" a="1"/>
  <c r="AV126" i="2" s="1"/>
  <c r="AX126" i="2" a="1"/>
  <c r="AX126" i="2" s="1"/>
  <c r="AZ126" i="2" a="1"/>
  <c r="AZ126" i="2" s="1"/>
  <c r="BB126" i="2" a="1"/>
  <c r="BB126" i="2" s="1"/>
  <c r="BD126" i="2" a="1"/>
  <c r="BD126" i="2" s="1"/>
  <c r="BF126" i="2" a="1"/>
  <c r="BF126" i="2" s="1"/>
  <c r="BH126" i="2" a="1"/>
  <c r="BH126" i="2" s="1"/>
  <c r="BJ126" i="2" a="1"/>
  <c r="BJ126" i="2" s="1"/>
  <c r="BL126" i="2" a="1"/>
  <c r="BL126" i="2" s="1"/>
  <c r="BN126" i="2" a="1"/>
  <c r="BN126" i="2" s="1"/>
  <c r="BP126" i="2" a="1"/>
  <c r="BP126" i="2" s="1"/>
  <c r="BR126" i="2" a="1"/>
  <c r="BR126" i="2" s="1"/>
  <c r="BT126" i="2" a="1"/>
  <c r="BT126" i="2" s="1"/>
  <c r="BV126" i="2" a="1"/>
  <c r="BV126" i="2" s="1"/>
  <c r="BX126" i="2" a="1"/>
  <c r="BX126" i="2" s="1"/>
  <c r="BZ126" i="2" a="1"/>
  <c r="BZ126" i="2" s="1"/>
  <c r="CB126" i="2" a="1"/>
  <c r="CB126" i="2" s="1"/>
  <c r="CD126" i="2" a="1"/>
  <c r="CD126" i="2" s="1"/>
  <c r="CF126" i="2" a="1"/>
  <c r="CF126" i="2" s="1"/>
  <c r="CH126" i="2" a="1"/>
  <c r="CH126" i="2" s="1"/>
  <c r="AL127" i="2" a="1"/>
  <c r="AL127" i="2" s="1"/>
  <c r="AN127" i="2" a="1"/>
  <c r="AN127" i="2" s="1"/>
  <c r="AP127" i="2" a="1"/>
  <c r="AP127" i="2" s="1"/>
  <c r="AR127" i="2" a="1"/>
  <c r="AR127" i="2" s="1"/>
  <c r="AT127" i="2" a="1"/>
  <c r="AT127" i="2" s="1"/>
  <c r="AV127" i="2" a="1"/>
  <c r="AV127" i="2" s="1"/>
  <c r="AX127" i="2" a="1"/>
  <c r="AX127" i="2" s="1"/>
  <c r="AZ127" i="2" a="1"/>
  <c r="AZ127" i="2" s="1"/>
  <c r="BB127" i="2" a="1"/>
  <c r="BB127" i="2" s="1"/>
  <c r="BD127" i="2" a="1"/>
  <c r="BD127" i="2" s="1"/>
  <c r="BF127" i="2" a="1"/>
  <c r="BF127" i="2" s="1"/>
  <c r="BH127" i="2" a="1"/>
  <c r="BH127" i="2" s="1"/>
  <c r="BJ127" i="2" a="1"/>
  <c r="BJ127" i="2" s="1"/>
  <c r="BL127" i="2" a="1"/>
  <c r="BL127" i="2" s="1"/>
  <c r="BN127" i="2" a="1"/>
  <c r="BN127" i="2" s="1"/>
  <c r="BP127" i="2" a="1"/>
  <c r="BP127" i="2" s="1"/>
  <c r="BR127" i="2" a="1"/>
  <c r="BR127" i="2" s="1"/>
  <c r="BT127" i="2" a="1"/>
  <c r="BT127" i="2" s="1"/>
  <c r="BV127" i="2" a="1"/>
  <c r="BV127" i="2" s="1"/>
  <c r="BX127" i="2" a="1"/>
  <c r="BX127" i="2" s="1"/>
  <c r="BZ127" i="2" a="1"/>
  <c r="BZ127" i="2" s="1"/>
  <c r="CB127" i="2" a="1"/>
  <c r="CB127" i="2" s="1"/>
  <c r="CD127" i="2" a="1"/>
  <c r="CD127" i="2" s="1"/>
  <c r="CF127" i="2" a="1"/>
  <c r="CF127" i="2" s="1"/>
  <c r="CH127" i="2" a="1"/>
  <c r="CH127" i="2" s="1"/>
  <c r="AL128" i="2" a="1"/>
  <c r="AL128" i="2" s="1"/>
  <c r="AN128" i="2" a="1"/>
  <c r="AN128" i="2" s="1"/>
  <c r="AP128" i="2" a="1"/>
  <c r="AP128" i="2" s="1"/>
  <c r="AR128" i="2" a="1"/>
  <c r="AR128" i="2" s="1"/>
  <c r="AT128" i="2" a="1"/>
  <c r="AT128" i="2" s="1"/>
  <c r="AV128" i="2" a="1"/>
  <c r="AV128" i="2" s="1"/>
  <c r="AX128" i="2" a="1"/>
  <c r="AX128" i="2" s="1"/>
  <c r="AZ128" i="2" a="1"/>
  <c r="AZ128" i="2" s="1"/>
  <c r="BB128" i="2" a="1"/>
  <c r="BB128" i="2" s="1"/>
  <c r="BD128" i="2" a="1"/>
  <c r="BD128" i="2" s="1"/>
  <c r="BF128" i="2" a="1"/>
  <c r="BF128" i="2" s="1"/>
  <c r="BH128" i="2" a="1"/>
  <c r="BH128" i="2" s="1"/>
  <c r="BJ128" i="2" a="1"/>
  <c r="BJ128" i="2" s="1"/>
  <c r="BL128" i="2" a="1"/>
  <c r="BL128" i="2" s="1"/>
  <c r="BN128" i="2" a="1"/>
  <c r="BN128" i="2" s="1"/>
  <c r="BP128" i="2" a="1"/>
  <c r="BP128" i="2" s="1"/>
  <c r="BR128" i="2" a="1"/>
  <c r="BR128" i="2" s="1"/>
  <c r="BT128" i="2" a="1"/>
  <c r="BT128" i="2" s="1"/>
  <c r="BV128" i="2" a="1"/>
  <c r="BV128" i="2" s="1"/>
  <c r="BX128" i="2" a="1"/>
  <c r="BX128" i="2" s="1"/>
  <c r="BZ128" i="2" a="1"/>
  <c r="BZ128" i="2" s="1"/>
  <c r="CB128" i="2" a="1"/>
  <c r="CB128" i="2" s="1"/>
  <c r="CD128" i="2" a="1"/>
  <c r="CD128" i="2" s="1"/>
  <c r="CF128" i="2" a="1"/>
  <c r="CF128" i="2" s="1"/>
  <c r="CH128" i="2" a="1"/>
  <c r="CH128" i="2" s="1"/>
  <c r="AL129" i="2" a="1"/>
  <c r="AL129" i="2" s="1"/>
  <c r="AN129" i="2" a="1"/>
  <c r="AN129" i="2" s="1"/>
  <c r="AP129" i="2" a="1"/>
  <c r="AP129" i="2" s="1"/>
  <c r="AR129" i="2" a="1"/>
  <c r="AR129" i="2" s="1"/>
  <c r="AT129" i="2" a="1"/>
  <c r="AT129" i="2" s="1"/>
  <c r="AV129" i="2" a="1"/>
  <c r="AV129" i="2" s="1"/>
  <c r="AX129" i="2" a="1"/>
  <c r="AX129" i="2" s="1"/>
  <c r="AZ129" i="2" a="1"/>
  <c r="AZ129" i="2" s="1"/>
  <c r="BB129" i="2" a="1"/>
  <c r="BB129" i="2" s="1"/>
  <c r="BD129" i="2" a="1"/>
  <c r="BD129" i="2" s="1"/>
  <c r="BF129" i="2" a="1"/>
  <c r="BF129" i="2" s="1"/>
  <c r="BH129" i="2" a="1"/>
  <c r="BH129" i="2" s="1"/>
  <c r="BJ129" i="2" a="1"/>
  <c r="BJ129" i="2" s="1"/>
  <c r="BL129" i="2" a="1"/>
  <c r="BL129" i="2" s="1"/>
  <c r="BN129" i="2" a="1"/>
  <c r="BN129" i="2" s="1"/>
  <c r="BP129" i="2" a="1"/>
  <c r="BP129" i="2" s="1"/>
  <c r="BR129" i="2" a="1"/>
  <c r="BR129" i="2" s="1"/>
  <c r="BT129" i="2" a="1"/>
  <c r="BT129" i="2" s="1"/>
  <c r="BV129" i="2" a="1"/>
  <c r="BV129" i="2" s="1"/>
  <c r="BX129" i="2" a="1"/>
  <c r="BX129" i="2" s="1"/>
  <c r="BZ129" i="2" a="1"/>
  <c r="BZ129" i="2" s="1"/>
  <c r="CB129" i="2" a="1"/>
  <c r="CB129" i="2" s="1"/>
  <c r="CD129" i="2" a="1"/>
  <c r="CD129" i="2" s="1"/>
  <c r="CF129" i="2" a="1"/>
  <c r="CF129" i="2" s="1"/>
  <c r="CH129" i="2" a="1"/>
  <c r="CH129" i="2" s="1"/>
  <c r="AL130" i="2" a="1"/>
  <c r="AL130" i="2" s="1"/>
  <c r="AN130" i="2" a="1"/>
  <c r="AN130" i="2" s="1"/>
  <c r="AP130" i="2" a="1"/>
  <c r="AP130" i="2" s="1"/>
  <c r="AR130" i="2" a="1"/>
  <c r="AR130" i="2" s="1"/>
  <c r="AT130" i="2" a="1"/>
  <c r="AT130" i="2" s="1"/>
  <c r="AV130" i="2" a="1"/>
  <c r="AV130" i="2" s="1"/>
  <c r="AX130" i="2" a="1"/>
  <c r="AX130" i="2" s="1"/>
  <c r="AZ130" i="2" a="1"/>
  <c r="AZ130" i="2" s="1"/>
  <c r="BB130" i="2" a="1"/>
  <c r="BB130" i="2" s="1"/>
  <c r="BD130" i="2" a="1"/>
  <c r="BD130" i="2" s="1"/>
  <c r="BF130" i="2" a="1"/>
  <c r="BF130" i="2" s="1"/>
  <c r="BH130" i="2" a="1"/>
  <c r="BH130" i="2" s="1"/>
  <c r="BJ130" i="2" a="1"/>
  <c r="BJ130" i="2" s="1"/>
  <c r="BL130" i="2" a="1"/>
  <c r="BL130" i="2" s="1"/>
  <c r="BN130" i="2" a="1"/>
  <c r="BN130" i="2" s="1"/>
  <c r="BP130" i="2" a="1"/>
  <c r="BP130" i="2" s="1"/>
  <c r="BR130" i="2" a="1"/>
  <c r="BR130" i="2" s="1"/>
  <c r="BT130" i="2" a="1"/>
  <c r="BT130" i="2" s="1"/>
  <c r="BV130" i="2" a="1"/>
  <c r="BV130" i="2" s="1"/>
  <c r="BX130" i="2" a="1"/>
  <c r="BX130" i="2" s="1"/>
  <c r="BZ130" i="2" a="1"/>
  <c r="BZ130" i="2" s="1"/>
  <c r="CB130" i="2" a="1"/>
  <c r="CB130" i="2" s="1"/>
  <c r="CD130" i="2" a="1"/>
  <c r="CD130" i="2" s="1"/>
  <c r="CF130" i="2" a="1"/>
  <c r="CF130" i="2" s="1"/>
  <c r="CH130" i="2" a="1"/>
  <c r="CH130" i="2" s="1"/>
  <c r="AL131" i="2" a="1"/>
  <c r="AL131" i="2" s="1"/>
  <c r="AN131" i="2" a="1"/>
  <c r="AN131" i="2" s="1"/>
  <c r="AP131" i="2" a="1"/>
  <c r="AP131" i="2" s="1"/>
  <c r="AR131" i="2" a="1"/>
  <c r="AR131" i="2" s="1"/>
  <c r="AT131" i="2" a="1"/>
  <c r="AT131" i="2" s="1"/>
  <c r="AV131" i="2" a="1"/>
  <c r="AV131" i="2" s="1"/>
  <c r="AX131" i="2" a="1"/>
  <c r="AX131" i="2" s="1"/>
  <c r="AZ131" i="2" a="1"/>
  <c r="AZ131" i="2" s="1"/>
  <c r="BB131" i="2" a="1"/>
  <c r="BB131" i="2" s="1"/>
  <c r="BD131" i="2" a="1"/>
  <c r="BD131" i="2" s="1"/>
  <c r="BF131" i="2" a="1"/>
  <c r="BF131" i="2" s="1"/>
  <c r="BH131" i="2" a="1"/>
  <c r="BH131" i="2" s="1"/>
  <c r="BJ131" i="2" a="1"/>
  <c r="BJ131" i="2" s="1"/>
  <c r="BL131" i="2" a="1"/>
  <c r="BL131" i="2" s="1"/>
  <c r="BN131" i="2" a="1"/>
  <c r="BN131" i="2" s="1"/>
  <c r="BP131" i="2" a="1"/>
  <c r="BP131" i="2" s="1"/>
  <c r="BR131" i="2" a="1"/>
  <c r="BR131" i="2" s="1"/>
  <c r="BT131" i="2" a="1"/>
  <c r="BT131" i="2" s="1"/>
  <c r="BV131" i="2" a="1"/>
  <c r="BV131" i="2" s="1"/>
  <c r="BX131" i="2" a="1"/>
  <c r="BX131" i="2" s="1"/>
  <c r="BZ131" i="2" a="1"/>
  <c r="BZ131" i="2" s="1"/>
  <c r="CB131" i="2" a="1"/>
  <c r="CB131" i="2" s="1"/>
  <c r="CD131" i="2" a="1"/>
  <c r="CD131" i="2" s="1"/>
  <c r="CF131" i="2" a="1"/>
  <c r="CF131" i="2" s="1"/>
  <c r="CH131" i="2" a="1"/>
  <c r="CH131" i="2" s="1"/>
  <c r="AL132" i="2" a="1"/>
  <c r="AL132" i="2" s="1"/>
  <c r="AN132" i="2" a="1"/>
  <c r="AN132" i="2" s="1"/>
  <c r="AP132" i="2" a="1"/>
  <c r="AP132" i="2" s="1"/>
  <c r="AR132" i="2" a="1"/>
  <c r="AR132" i="2" s="1"/>
  <c r="AT132" i="2" a="1"/>
  <c r="AT132" i="2" s="1"/>
  <c r="AV132" i="2" a="1"/>
  <c r="AV132" i="2" s="1"/>
  <c r="AX132" i="2" a="1"/>
  <c r="AX132" i="2" s="1"/>
  <c r="AZ132" i="2" a="1"/>
  <c r="AZ132" i="2" s="1"/>
  <c r="BB132" i="2" a="1"/>
  <c r="BB132" i="2" s="1"/>
  <c r="BD132" i="2" a="1"/>
  <c r="BD132" i="2" s="1"/>
  <c r="BF132" i="2" a="1"/>
  <c r="BF132" i="2" s="1"/>
  <c r="BH132" i="2" a="1"/>
  <c r="BH132" i="2" s="1"/>
  <c r="BJ132" i="2" a="1"/>
  <c r="BJ132" i="2" s="1"/>
  <c r="BL132" i="2" a="1"/>
  <c r="BL132" i="2" s="1"/>
  <c r="BN132" i="2" a="1"/>
  <c r="BN132" i="2" s="1"/>
  <c r="BP132" i="2" a="1"/>
  <c r="BP132" i="2" s="1"/>
  <c r="BR132" i="2" a="1"/>
  <c r="BR132" i="2" s="1"/>
  <c r="BT132" i="2" a="1"/>
  <c r="BT132" i="2" s="1"/>
  <c r="BV132" i="2" a="1"/>
  <c r="BV132" i="2" s="1"/>
  <c r="BX132" i="2" a="1"/>
  <c r="BX132" i="2" s="1"/>
  <c r="BZ132" i="2" a="1"/>
  <c r="BZ132" i="2" s="1"/>
  <c r="CB132" i="2" a="1"/>
  <c r="CB132" i="2" s="1"/>
  <c r="CD132" i="2" a="1"/>
  <c r="CD132" i="2" s="1"/>
  <c r="CF132" i="2" a="1"/>
  <c r="CF132" i="2" s="1"/>
  <c r="CH132" i="2" a="1"/>
  <c r="CH132" i="2" s="1"/>
  <c r="AL133" i="2" a="1"/>
  <c r="AL133" i="2" s="1"/>
  <c r="AN133" i="2" a="1"/>
  <c r="AN133" i="2" s="1"/>
  <c r="AP133" i="2" a="1"/>
  <c r="AP133" i="2" s="1"/>
  <c r="AR133" i="2" a="1"/>
  <c r="AR133" i="2" s="1"/>
  <c r="AT133" i="2" a="1"/>
  <c r="AT133" i="2" s="1"/>
  <c r="AV133" i="2" a="1"/>
  <c r="AV133" i="2" s="1"/>
  <c r="AX133" i="2" a="1"/>
  <c r="AX133" i="2" s="1"/>
  <c r="AZ133" i="2" a="1"/>
  <c r="AZ133" i="2" s="1"/>
  <c r="BB133" i="2" a="1"/>
  <c r="BB133" i="2" s="1"/>
  <c r="BD133" i="2" a="1"/>
  <c r="BD133" i="2" s="1"/>
  <c r="BF133" i="2" a="1"/>
  <c r="BF133" i="2" s="1"/>
  <c r="BH133" i="2" a="1"/>
  <c r="BH133" i="2" s="1"/>
  <c r="BJ133" i="2" a="1"/>
  <c r="BJ133" i="2" s="1"/>
  <c r="BL133" i="2" a="1"/>
  <c r="BL133" i="2" s="1"/>
  <c r="BN133" i="2" a="1"/>
  <c r="BN133" i="2" s="1"/>
  <c r="BP133" i="2" a="1"/>
  <c r="BP133" i="2" s="1"/>
  <c r="BR133" i="2" a="1"/>
  <c r="BR133" i="2" s="1"/>
  <c r="BT133" i="2" a="1"/>
  <c r="BT133" i="2" s="1"/>
  <c r="BV133" i="2" a="1"/>
  <c r="BV133" i="2" s="1"/>
  <c r="BX133" i="2" a="1"/>
  <c r="BX133" i="2" s="1"/>
  <c r="BZ133" i="2" a="1"/>
  <c r="BZ133" i="2" s="1"/>
  <c r="CB133" i="2" a="1"/>
  <c r="CB133" i="2" s="1"/>
  <c r="CD133" i="2" a="1"/>
  <c r="CD133" i="2" s="1"/>
  <c r="CF133" i="2" a="1"/>
  <c r="CF133" i="2" s="1"/>
  <c r="CH133" i="2" a="1"/>
  <c r="CH133" i="2" s="1"/>
  <c r="AL134" i="2" a="1"/>
  <c r="AL134" i="2" s="1"/>
  <c r="AN134" i="2" a="1"/>
  <c r="AN134" i="2" s="1"/>
  <c r="AP134" i="2" a="1"/>
  <c r="AP134" i="2" s="1"/>
  <c r="AR134" i="2" a="1"/>
  <c r="AR134" i="2" s="1"/>
  <c r="AT134" i="2" a="1"/>
  <c r="AT134" i="2" s="1"/>
  <c r="AV134" i="2" a="1"/>
  <c r="AV134" i="2" s="1"/>
  <c r="AX134" i="2" a="1"/>
  <c r="AX134" i="2" s="1"/>
  <c r="AZ134" i="2" a="1"/>
  <c r="AZ134" i="2" s="1"/>
  <c r="BB134" i="2" a="1"/>
  <c r="BB134" i="2" s="1"/>
  <c r="BD134" i="2" a="1"/>
  <c r="BD134" i="2" s="1"/>
  <c r="BF134" i="2" a="1"/>
  <c r="BF134" i="2" s="1"/>
  <c r="BH134" i="2" a="1"/>
  <c r="BH134" i="2" s="1"/>
  <c r="BJ134" i="2" a="1"/>
  <c r="BJ134" i="2" s="1"/>
  <c r="BL134" i="2" a="1"/>
  <c r="BL134" i="2" s="1"/>
  <c r="BN134" i="2" a="1"/>
  <c r="BN134" i="2" s="1"/>
  <c r="BP134" i="2" a="1"/>
  <c r="BP134" i="2" s="1"/>
  <c r="BR134" i="2" a="1"/>
  <c r="BR134" i="2" s="1"/>
  <c r="BT134" i="2" a="1"/>
  <c r="BT134" i="2" s="1"/>
  <c r="BV134" i="2" a="1"/>
  <c r="BV134" i="2" s="1"/>
  <c r="BX134" i="2" a="1"/>
  <c r="BX134" i="2" s="1"/>
  <c r="BZ134" i="2" a="1"/>
  <c r="BZ134" i="2" s="1"/>
  <c r="CB134" i="2" a="1"/>
  <c r="CB134" i="2" s="1"/>
  <c r="CD134" i="2" a="1"/>
  <c r="CD134" i="2" s="1"/>
  <c r="CF134" i="2" a="1"/>
  <c r="CF134" i="2" s="1"/>
  <c r="CH134" i="2" a="1"/>
  <c r="CH134" i="2" s="1"/>
  <c r="AL135" i="2" a="1"/>
  <c r="AL135" i="2" s="1"/>
  <c r="AN135" i="2" a="1"/>
  <c r="AN135" i="2" s="1"/>
  <c r="AP135" i="2" a="1"/>
  <c r="AP135" i="2" s="1"/>
  <c r="AR135" i="2" a="1"/>
  <c r="AR135" i="2" s="1"/>
  <c r="AT135" i="2" a="1"/>
  <c r="AT135" i="2" s="1"/>
  <c r="AV135" i="2" a="1"/>
  <c r="AV135" i="2" s="1"/>
  <c r="AX135" i="2" a="1"/>
  <c r="AX135" i="2" s="1"/>
  <c r="AZ135" i="2" a="1"/>
  <c r="AZ135" i="2" s="1"/>
  <c r="BB135" i="2" a="1"/>
  <c r="BB135" i="2" s="1"/>
  <c r="BD135" i="2" a="1"/>
  <c r="BD135" i="2" s="1"/>
  <c r="BF135" i="2" a="1"/>
  <c r="BF135" i="2" s="1"/>
  <c r="BH135" i="2" a="1"/>
  <c r="BH135" i="2" s="1"/>
  <c r="BJ135" i="2" a="1"/>
  <c r="BJ135" i="2" s="1"/>
  <c r="BL135" i="2" a="1"/>
  <c r="BL135" i="2" s="1"/>
  <c r="BN135" i="2" a="1"/>
  <c r="BN135" i="2" s="1"/>
  <c r="BP135" i="2" a="1"/>
  <c r="BP135" i="2" s="1"/>
  <c r="BR135" i="2" a="1"/>
  <c r="BR135" i="2" s="1"/>
  <c r="BT135" i="2" a="1"/>
  <c r="BT135" i="2" s="1"/>
  <c r="BV135" i="2" a="1"/>
  <c r="BV135" i="2" s="1"/>
  <c r="BX135" i="2" a="1"/>
  <c r="BX135" i="2" s="1"/>
  <c r="BZ135" i="2" a="1"/>
  <c r="BZ135" i="2" s="1"/>
  <c r="CB135" i="2" a="1"/>
  <c r="CB135" i="2" s="1"/>
  <c r="CD135" i="2" a="1"/>
  <c r="CD135" i="2" s="1"/>
  <c r="CF135" i="2" a="1"/>
  <c r="CF135" i="2" s="1"/>
  <c r="CH135" i="2" a="1"/>
  <c r="CH135" i="2" s="1"/>
  <c r="AL136" i="2" a="1"/>
  <c r="AL136" i="2" s="1"/>
  <c r="AN136" i="2" a="1"/>
  <c r="AN136" i="2" s="1"/>
  <c r="AP136" i="2" a="1"/>
  <c r="AP136" i="2" s="1"/>
  <c r="AR136" i="2" a="1"/>
  <c r="AR136" i="2" s="1"/>
  <c r="AT136" i="2" a="1"/>
  <c r="AT136" i="2" s="1"/>
  <c r="AV136" i="2" a="1"/>
  <c r="AV136" i="2" s="1"/>
  <c r="AX136" i="2" a="1"/>
  <c r="AX136" i="2" s="1"/>
  <c r="AZ136" i="2" a="1"/>
  <c r="AZ136" i="2" s="1"/>
  <c r="BB136" i="2" a="1"/>
  <c r="BB136" i="2" s="1"/>
  <c r="BD136" i="2" a="1"/>
  <c r="BD136" i="2" s="1"/>
  <c r="BF136" i="2" a="1"/>
  <c r="BF136" i="2" s="1"/>
  <c r="BH136" i="2" a="1"/>
  <c r="BH136" i="2" s="1"/>
  <c r="BJ136" i="2" a="1"/>
  <c r="BJ136" i="2" s="1"/>
  <c r="BL136" i="2" a="1"/>
  <c r="BL136" i="2" s="1"/>
  <c r="BN136" i="2" a="1"/>
  <c r="BN136" i="2" s="1"/>
  <c r="BP136" i="2" a="1"/>
  <c r="BP136" i="2" s="1"/>
  <c r="BR136" i="2" a="1"/>
  <c r="BR136" i="2" s="1"/>
  <c r="BT136" i="2" a="1"/>
  <c r="BT136" i="2" s="1"/>
  <c r="BV136" i="2" a="1"/>
  <c r="BV136" i="2" s="1"/>
  <c r="BX136" i="2" a="1"/>
  <c r="BX136" i="2" s="1"/>
  <c r="BZ136" i="2" a="1"/>
  <c r="BZ136" i="2" s="1"/>
  <c r="CB136" i="2" a="1"/>
  <c r="CB136" i="2" s="1"/>
  <c r="CD136" i="2" a="1"/>
  <c r="CD136" i="2" s="1"/>
  <c r="CF136" i="2" a="1"/>
  <c r="CF136" i="2" s="1"/>
  <c r="CH136" i="2" a="1"/>
  <c r="CH136" i="2" s="1"/>
  <c r="AL137" i="2" a="1"/>
  <c r="AL137" i="2" s="1"/>
  <c r="AN137" i="2" a="1"/>
  <c r="AN137" i="2" s="1"/>
  <c r="AP137" i="2" a="1"/>
  <c r="AP137" i="2" s="1"/>
  <c r="AR137" i="2" a="1"/>
  <c r="AR137" i="2" s="1"/>
  <c r="AT137" i="2" a="1"/>
  <c r="AT137" i="2" s="1"/>
  <c r="AV137" i="2" a="1"/>
  <c r="AV137" i="2" s="1"/>
  <c r="AX137" i="2" a="1"/>
  <c r="AX137" i="2" s="1"/>
  <c r="AZ137" i="2" a="1"/>
  <c r="AZ137" i="2" s="1"/>
  <c r="BB137" i="2" a="1"/>
  <c r="BB137" i="2" s="1"/>
  <c r="BD137" i="2" a="1"/>
  <c r="BD137" i="2" s="1"/>
  <c r="BF137" i="2" a="1"/>
  <c r="BF137" i="2" s="1"/>
  <c r="BH137" i="2" a="1"/>
  <c r="BH137" i="2" s="1"/>
  <c r="BJ137" i="2" a="1"/>
  <c r="BJ137" i="2" s="1"/>
  <c r="BL137" i="2" a="1"/>
  <c r="BL137" i="2" s="1"/>
  <c r="BN137" i="2" a="1"/>
  <c r="BN137" i="2" s="1"/>
  <c r="BP137" i="2" a="1"/>
  <c r="BP137" i="2" s="1"/>
  <c r="BR137" i="2" a="1"/>
  <c r="BR137" i="2" s="1"/>
  <c r="BT137" i="2" a="1"/>
  <c r="BT137" i="2" s="1"/>
  <c r="BV137" i="2" a="1"/>
  <c r="BV137" i="2" s="1"/>
  <c r="BX137" i="2" a="1"/>
  <c r="BX137" i="2" s="1"/>
  <c r="BZ137" i="2" a="1"/>
  <c r="BZ137" i="2" s="1"/>
  <c r="CB137" i="2" a="1"/>
  <c r="CB137" i="2" s="1"/>
  <c r="CD137" i="2" a="1"/>
  <c r="CD137" i="2" s="1"/>
  <c r="CF137" i="2" a="1"/>
  <c r="CF137" i="2" s="1"/>
  <c r="CH137" i="2" a="1"/>
  <c r="CH137" i="2" s="1"/>
  <c r="AL138" i="2" a="1"/>
  <c r="AL138" i="2" s="1"/>
  <c r="AN138" i="2" a="1"/>
  <c r="AN138" i="2" s="1"/>
  <c r="AP138" i="2" a="1"/>
  <c r="AP138" i="2" s="1"/>
  <c r="AR138" i="2" a="1"/>
  <c r="AR138" i="2" s="1"/>
  <c r="AT138" i="2" a="1"/>
  <c r="AT138" i="2" s="1"/>
  <c r="AV138" i="2" a="1"/>
  <c r="AV138" i="2" s="1"/>
  <c r="AX138" i="2" a="1"/>
  <c r="AX138" i="2" s="1"/>
  <c r="AZ138" i="2" a="1"/>
  <c r="AZ138" i="2" s="1"/>
  <c r="BB138" i="2" a="1"/>
  <c r="BB138" i="2" s="1"/>
  <c r="BD138" i="2" a="1"/>
  <c r="BD138" i="2" s="1"/>
  <c r="BF138" i="2" a="1"/>
  <c r="BF138" i="2" s="1"/>
  <c r="BH138" i="2" a="1"/>
  <c r="BH138" i="2" s="1"/>
  <c r="BJ138" i="2" a="1"/>
  <c r="BJ138" i="2" s="1"/>
  <c r="BL138" i="2" a="1"/>
  <c r="BL138" i="2" s="1"/>
  <c r="BN138" i="2" a="1"/>
  <c r="BN138" i="2" s="1"/>
  <c r="BP138" i="2" a="1"/>
  <c r="BP138" i="2" s="1"/>
  <c r="BR138" i="2" a="1"/>
  <c r="BR138" i="2" s="1"/>
  <c r="BT138" i="2" a="1"/>
  <c r="BT138" i="2" s="1"/>
  <c r="BV138" i="2" a="1"/>
  <c r="BV138" i="2" s="1"/>
  <c r="BX138" i="2" a="1"/>
  <c r="BX138" i="2" s="1"/>
  <c r="BZ138" i="2" a="1"/>
  <c r="BZ138" i="2" s="1"/>
  <c r="CB138" i="2" a="1"/>
  <c r="CB138" i="2" s="1"/>
  <c r="CD138" i="2" a="1"/>
  <c r="CD138" i="2" s="1"/>
  <c r="CF138" i="2" a="1"/>
  <c r="CF138" i="2" s="1"/>
  <c r="CH138" i="2" a="1"/>
  <c r="CH138" i="2" s="1"/>
  <c r="AL139" i="2" a="1"/>
  <c r="AL139" i="2" s="1"/>
  <c r="AN139" i="2" a="1"/>
  <c r="AN139" i="2" s="1"/>
  <c r="AP139" i="2" a="1"/>
  <c r="AP139" i="2" s="1"/>
  <c r="AR139" i="2" a="1"/>
  <c r="AR139" i="2" s="1"/>
  <c r="AT139" i="2" a="1"/>
  <c r="AT139" i="2" s="1"/>
  <c r="AV139" i="2" a="1"/>
  <c r="AV139" i="2" s="1"/>
  <c r="AX139" i="2" a="1"/>
  <c r="AX139" i="2" s="1"/>
  <c r="AZ139" i="2" a="1"/>
  <c r="AZ139" i="2" s="1"/>
  <c r="BB139" i="2" a="1"/>
  <c r="BB139" i="2" s="1"/>
  <c r="BD139" i="2" a="1"/>
  <c r="BD139" i="2" s="1"/>
  <c r="BF139" i="2" a="1"/>
  <c r="BF139" i="2" s="1"/>
  <c r="BH139" i="2" a="1"/>
  <c r="BH139" i="2" s="1"/>
  <c r="BJ139" i="2" a="1"/>
  <c r="BJ139" i="2" s="1"/>
  <c r="BL139" i="2" a="1"/>
  <c r="BL139" i="2" s="1"/>
  <c r="BN139" i="2" a="1"/>
  <c r="BN139" i="2" s="1"/>
  <c r="BP139" i="2" a="1"/>
  <c r="BP139" i="2" s="1"/>
  <c r="BR139" i="2" a="1"/>
  <c r="BR139" i="2" s="1"/>
  <c r="BT139" i="2" a="1"/>
  <c r="BT139" i="2" s="1"/>
  <c r="BV139" i="2" a="1"/>
  <c r="BV139" i="2" s="1"/>
  <c r="BX139" i="2" a="1"/>
  <c r="BX139" i="2" s="1"/>
  <c r="BZ139" i="2" a="1"/>
  <c r="BZ139" i="2" s="1"/>
  <c r="CB139" i="2" a="1"/>
  <c r="CB139" i="2" s="1"/>
  <c r="CD139" i="2" a="1"/>
  <c r="CD139" i="2" s="1"/>
  <c r="CF139" i="2" a="1"/>
  <c r="CF139" i="2" s="1"/>
  <c r="CH139" i="2" a="1"/>
  <c r="CH139" i="2" s="1"/>
  <c r="AL140" i="2" a="1"/>
  <c r="AL140" i="2" s="1"/>
  <c r="AN140" i="2" a="1"/>
  <c r="AN140" i="2" s="1"/>
  <c r="AP140" i="2" a="1"/>
  <c r="AP140" i="2" s="1"/>
  <c r="AR140" i="2" a="1"/>
  <c r="AR140" i="2" s="1"/>
  <c r="AT140" i="2" a="1"/>
  <c r="AT140" i="2" s="1"/>
  <c r="AV140" i="2" a="1"/>
  <c r="AV140" i="2" s="1"/>
  <c r="AX140" i="2" a="1"/>
  <c r="AX140" i="2" s="1"/>
  <c r="AZ140" i="2" a="1"/>
  <c r="AZ140" i="2" s="1"/>
  <c r="BB140" i="2" a="1"/>
  <c r="BB140" i="2" s="1"/>
  <c r="BD140" i="2" a="1"/>
  <c r="BD140" i="2" s="1"/>
  <c r="BF140" i="2" a="1"/>
  <c r="BF140" i="2" s="1"/>
  <c r="BH140" i="2" a="1"/>
  <c r="BH140" i="2" s="1"/>
  <c r="BJ140" i="2" a="1"/>
  <c r="BJ140" i="2" s="1"/>
  <c r="BL140" i="2" a="1"/>
  <c r="BL140" i="2" s="1"/>
  <c r="BN140" i="2" a="1"/>
  <c r="BN140" i="2" s="1"/>
  <c r="BP140" i="2" a="1"/>
  <c r="BP140" i="2" s="1"/>
  <c r="BR140" i="2" a="1"/>
  <c r="BR140" i="2" s="1"/>
  <c r="BT140" i="2" a="1"/>
  <c r="BT140" i="2" s="1"/>
  <c r="BV140" i="2" a="1"/>
  <c r="BV140" i="2" s="1"/>
  <c r="BX140" i="2" a="1"/>
  <c r="BX140" i="2" s="1"/>
  <c r="BZ140" i="2" a="1"/>
  <c r="BZ140" i="2" s="1"/>
  <c r="CB140" i="2" a="1"/>
  <c r="CB140" i="2" s="1"/>
  <c r="CD140" i="2" a="1"/>
  <c r="CD140" i="2" s="1"/>
  <c r="CF140" i="2" a="1"/>
  <c r="CF140" i="2" s="1"/>
  <c r="CH140" i="2" a="1"/>
  <c r="CH140" i="2" s="1"/>
  <c r="AL141" i="2" a="1"/>
  <c r="AL141" i="2" s="1"/>
  <c r="AN141" i="2" a="1"/>
  <c r="AN141" i="2" s="1"/>
  <c r="AP141" i="2" a="1"/>
  <c r="AP141" i="2" s="1"/>
  <c r="AR141" i="2" a="1"/>
  <c r="AR141" i="2" s="1"/>
  <c r="AT141" i="2" a="1"/>
  <c r="AT141" i="2" s="1"/>
  <c r="AV141" i="2" a="1"/>
  <c r="AV141" i="2" s="1"/>
  <c r="AX141" i="2" a="1"/>
  <c r="AX141" i="2" s="1"/>
  <c r="AZ141" i="2" a="1"/>
  <c r="AZ141" i="2" s="1"/>
  <c r="BB141" i="2" a="1"/>
  <c r="BB141" i="2" s="1"/>
  <c r="BD141" i="2" a="1"/>
  <c r="BD141" i="2" s="1"/>
  <c r="BF141" i="2" a="1"/>
  <c r="BF141" i="2" s="1"/>
  <c r="BH141" i="2" a="1"/>
  <c r="BH141" i="2" s="1"/>
  <c r="BJ141" i="2" a="1"/>
  <c r="BJ141" i="2" s="1"/>
  <c r="BL141" i="2" a="1"/>
  <c r="BL141" i="2" s="1"/>
  <c r="BN141" i="2" a="1"/>
  <c r="BN141" i="2" s="1"/>
  <c r="BP141" i="2" a="1"/>
  <c r="BP141" i="2" s="1"/>
  <c r="BR141" i="2" a="1"/>
  <c r="BR141" i="2" s="1"/>
  <c r="BT141" i="2" a="1"/>
  <c r="BT141" i="2" s="1"/>
  <c r="BV141" i="2" a="1"/>
  <c r="BV141" i="2" s="1"/>
  <c r="BX141" i="2" a="1"/>
  <c r="BX141" i="2" s="1"/>
  <c r="BZ141" i="2" a="1"/>
  <c r="BZ141" i="2" s="1"/>
  <c r="CB141" i="2" a="1"/>
  <c r="CB141" i="2" s="1"/>
  <c r="CD141" i="2" a="1"/>
  <c r="CD141" i="2" s="1"/>
  <c r="CF141" i="2" a="1"/>
  <c r="CF141" i="2" s="1"/>
  <c r="CH141" i="2" a="1"/>
  <c r="CH141" i="2" s="1"/>
  <c r="AL142" i="2" a="1"/>
  <c r="AL142" i="2" s="1"/>
  <c r="AN142" i="2" a="1"/>
  <c r="AN142" i="2" s="1"/>
  <c r="AP142" i="2" a="1"/>
  <c r="AP142" i="2" s="1"/>
  <c r="AR142" i="2" a="1"/>
  <c r="AR142" i="2" s="1"/>
  <c r="AT142" i="2" a="1"/>
  <c r="AT142" i="2" s="1"/>
  <c r="AV142" i="2" a="1"/>
  <c r="AV142" i="2" s="1"/>
  <c r="AX142" i="2" a="1"/>
  <c r="AX142" i="2" s="1"/>
  <c r="AZ142" i="2" a="1"/>
  <c r="AZ142" i="2" s="1"/>
  <c r="BB142" i="2" a="1"/>
  <c r="BB142" i="2" s="1"/>
  <c r="BD142" i="2" a="1"/>
  <c r="BD142" i="2" s="1"/>
  <c r="BF142" i="2" a="1"/>
  <c r="BF142" i="2" s="1"/>
  <c r="BH142" i="2" a="1"/>
  <c r="BH142" i="2" s="1"/>
  <c r="BJ142" i="2" a="1"/>
  <c r="BJ142" i="2" s="1"/>
  <c r="BL142" i="2" a="1"/>
  <c r="BL142" i="2" s="1"/>
  <c r="BN142" i="2" a="1"/>
  <c r="BN142" i="2" s="1"/>
  <c r="BP142" i="2" a="1"/>
  <c r="BP142" i="2" s="1"/>
  <c r="BR142" i="2" a="1"/>
  <c r="BR142" i="2" s="1"/>
  <c r="BT142" i="2" a="1"/>
  <c r="BT142" i="2" s="1"/>
  <c r="BV142" i="2" a="1"/>
  <c r="BV142" i="2" s="1"/>
  <c r="BX142" i="2" a="1"/>
  <c r="BX142" i="2" s="1"/>
  <c r="BZ142" i="2" a="1"/>
  <c r="BZ142" i="2" s="1"/>
  <c r="CB142" i="2" a="1"/>
  <c r="CB142" i="2" s="1"/>
  <c r="CD142" i="2" a="1"/>
  <c r="CD142" i="2" s="1"/>
  <c r="CF142" i="2" a="1"/>
  <c r="CF142" i="2" s="1"/>
  <c r="CH142" i="2" a="1"/>
  <c r="CH142" i="2" s="1"/>
  <c r="AL143" i="2" a="1"/>
  <c r="AL143" i="2" s="1"/>
  <c r="AN143" i="2" a="1"/>
  <c r="AN143" i="2" s="1"/>
  <c r="AP143" i="2" a="1"/>
  <c r="AP143" i="2" s="1"/>
  <c r="AR143" i="2" a="1"/>
  <c r="AR143" i="2" s="1"/>
  <c r="AT143" i="2" a="1"/>
  <c r="AT143" i="2" s="1"/>
  <c r="AV143" i="2" a="1"/>
  <c r="AV143" i="2" s="1"/>
  <c r="AX143" i="2" a="1"/>
  <c r="AX143" i="2" s="1"/>
  <c r="AZ143" i="2" a="1"/>
  <c r="AZ143" i="2" s="1"/>
  <c r="BB143" i="2" a="1"/>
  <c r="BB143" i="2" s="1"/>
  <c r="BD143" i="2" a="1"/>
  <c r="BD143" i="2" s="1"/>
  <c r="BF143" i="2" a="1"/>
  <c r="BF143" i="2" s="1"/>
  <c r="BH143" i="2" a="1"/>
  <c r="BH143" i="2" s="1"/>
  <c r="BJ143" i="2" a="1"/>
  <c r="BJ143" i="2" s="1"/>
  <c r="BL143" i="2" a="1"/>
  <c r="BL143" i="2" s="1"/>
  <c r="BN143" i="2" a="1"/>
  <c r="BN143" i="2" s="1"/>
  <c r="BP143" i="2" a="1"/>
  <c r="BP143" i="2" s="1"/>
  <c r="BR143" i="2" a="1"/>
  <c r="BR143" i="2" s="1"/>
  <c r="BT143" i="2" a="1"/>
  <c r="BT143" i="2" s="1"/>
  <c r="BV143" i="2" a="1"/>
  <c r="BV143" i="2" s="1"/>
  <c r="BX143" i="2" a="1"/>
  <c r="BX143" i="2" s="1"/>
  <c r="BZ143" i="2" a="1"/>
  <c r="BZ143" i="2" s="1"/>
  <c r="CB143" i="2" a="1"/>
  <c r="CB143" i="2" s="1"/>
  <c r="CD143" i="2" a="1"/>
  <c r="CD143" i="2" s="1"/>
  <c r="CF143" i="2" a="1"/>
  <c r="CF143" i="2" s="1"/>
  <c r="CH143" i="2" a="1"/>
  <c r="CH143" i="2" s="1"/>
  <c r="AL144" i="2" a="1"/>
  <c r="AL144" i="2" s="1"/>
  <c r="AN144" i="2" a="1"/>
  <c r="AN144" i="2" s="1"/>
  <c r="AP144" i="2" a="1"/>
  <c r="AP144" i="2" s="1"/>
  <c r="AR144" i="2" a="1"/>
  <c r="AR144" i="2" s="1"/>
  <c r="AT144" i="2" a="1"/>
  <c r="AT144" i="2" s="1"/>
  <c r="AV144" i="2" a="1"/>
  <c r="AV144" i="2" s="1"/>
  <c r="AX144" i="2" a="1"/>
  <c r="AX144" i="2" s="1"/>
  <c r="AZ144" i="2" a="1"/>
  <c r="AZ144" i="2" s="1"/>
  <c r="BB144" i="2" a="1"/>
  <c r="BB144" i="2" s="1"/>
  <c r="BD144" i="2" a="1"/>
  <c r="BD144" i="2" s="1"/>
  <c r="BF144" i="2" a="1"/>
  <c r="BF144" i="2" s="1"/>
  <c r="BH144" i="2" a="1"/>
  <c r="BH144" i="2" s="1"/>
  <c r="BJ144" i="2" a="1"/>
  <c r="BJ144" i="2" s="1"/>
  <c r="BL144" i="2" a="1"/>
  <c r="BL144" i="2" s="1"/>
  <c r="BN144" i="2" a="1"/>
  <c r="BN144" i="2" s="1"/>
  <c r="BP144" i="2" a="1"/>
  <c r="BP144" i="2" s="1"/>
  <c r="BR144" i="2" a="1"/>
  <c r="BR144" i="2" s="1"/>
  <c r="BT144" i="2" a="1"/>
  <c r="BT144" i="2" s="1"/>
  <c r="BV144" i="2" a="1"/>
  <c r="BV144" i="2" s="1"/>
  <c r="BX144" i="2" a="1"/>
  <c r="BX144" i="2" s="1"/>
  <c r="BZ144" i="2" a="1"/>
  <c r="BZ144" i="2" s="1"/>
  <c r="CB144" i="2" a="1"/>
  <c r="CB144" i="2" s="1"/>
  <c r="CD144" i="2" a="1"/>
  <c r="CD144" i="2" s="1"/>
  <c r="CF144" i="2" a="1"/>
  <c r="CF144" i="2" s="1"/>
  <c r="CH144" i="2" a="1"/>
  <c r="CH144" i="2" s="1"/>
  <c r="AL145" i="2" a="1"/>
  <c r="AL145" i="2" s="1"/>
  <c r="AN145" i="2" a="1"/>
  <c r="AN145" i="2" s="1"/>
  <c r="AP145" i="2" a="1"/>
  <c r="AP145" i="2" s="1"/>
  <c r="AR145" i="2" a="1"/>
  <c r="AR145" i="2" s="1"/>
  <c r="AT145" i="2" a="1"/>
  <c r="AT145" i="2" s="1"/>
  <c r="AV145" i="2" a="1"/>
  <c r="AV145" i="2" s="1"/>
  <c r="AX145" i="2" a="1"/>
  <c r="AX145" i="2" s="1"/>
  <c r="AZ145" i="2" a="1"/>
  <c r="AZ145" i="2" s="1"/>
  <c r="BB145" i="2" a="1"/>
  <c r="BB145" i="2" s="1"/>
  <c r="BD145" i="2" a="1"/>
  <c r="BD145" i="2" s="1"/>
  <c r="BF145" i="2" a="1"/>
  <c r="BF145" i="2" s="1"/>
  <c r="BH145" i="2" a="1"/>
  <c r="BH145" i="2" s="1"/>
  <c r="BJ145" i="2" a="1"/>
  <c r="BJ145" i="2" s="1"/>
  <c r="BL145" i="2" a="1"/>
  <c r="BL145" i="2" s="1"/>
  <c r="BN145" i="2" a="1"/>
  <c r="BN145" i="2" s="1"/>
  <c r="BP145" i="2" a="1"/>
  <c r="BP145" i="2" s="1"/>
  <c r="BR145" i="2" a="1"/>
  <c r="BR145" i="2" s="1"/>
  <c r="BT145" i="2" a="1"/>
  <c r="BT145" i="2" s="1"/>
  <c r="BV145" i="2" a="1"/>
  <c r="BV145" i="2" s="1"/>
  <c r="BX145" i="2" a="1"/>
  <c r="BX145" i="2" s="1"/>
  <c r="BZ145" i="2" a="1"/>
  <c r="BZ145" i="2" s="1"/>
  <c r="CB145" i="2" a="1"/>
  <c r="CB145" i="2" s="1"/>
  <c r="CD145" i="2" a="1"/>
  <c r="CD145" i="2" s="1"/>
  <c r="CF145" i="2" a="1"/>
  <c r="CF145" i="2" s="1"/>
  <c r="CH145" i="2" a="1"/>
  <c r="CH145" i="2" s="1"/>
  <c r="AL146" i="2" a="1"/>
  <c r="AL146" i="2" s="1"/>
  <c r="AN146" i="2" a="1"/>
  <c r="AN146" i="2" s="1"/>
  <c r="AP146" i="2" a="1"/>
  <c r="AP146" i="2" s="1"/>
  <c r="AR146" i="2" a="1"/>
  <c r="AR146" i="2" s="1"/>
  <c r="AT146" i="2" a="1"/>
  <c r="AT146" i="2" s="1"/>
  <c r="AV146" i="2" a="1"/>
  <c r="AV146" i="2" s="1"/>
  <c r="AX146" i="2" a="1"/>
  <c r="AX146" i="2" s="1"/>
  <c r="AZ146" i="2" a="1"/>
  <c r="AZ146" i="2" s="1"/>
  <c r="BB146" i="2" a="1"/>
  <c r="BB146" i="2" s="1"/>
  <c r="BD146" i="2" a="1"/>
  <c r="BD146" i="2" s="1"/>
  <c r="BF146" i="2" a="1"/>
  <c r="BF146" i="2" s="1"/>
  <c r="BH146" i="2" a="1"/>
  <c r="BH146" i="2" s="1"/>
  <c r="BJ146" i="2" a="1"/>
  <c r="BJ146" i="2" s="1"/>
  <c r="BL146" i="2" a="1"/>
  <c r="BL146" i="2" s="1"/>
  <c r="BN146" i="2" a="1"/>
  <c r="BN146" i="2" s="1"/>
  <c r="BP146" i="2" a="1"/>
  <c r="BP146" i="2" s="1"/>
  <c r="BR146" i="2" a="1"/>
  <c r="BR146" i="2" s="1"/>
  <c r="BT146" i="2" a="1"/>
  <c r="BT146" i="2" s="1"/>
  <c r="BV146" i="2" a="1"/>
  <c r="BV146" i="2" s="1"/>
  <c r="BX146" i="2" a="1"/>
  <c r="BX146" i="2" s="1"/>
  <c r="BZ146" i="2" a="1"/>
  <c r="BZ146" i="2" s="1"/>
  <c r="CB146" i="2" a="1"/>
  <c r="CB146" i="2" s="1"/>
  <c r="CD146" i="2" a="1"/>
  <c r="CD146" i="2" s="1"/>
  <c r="CF146" i="2" a="1"/>
  <c r="CF146" i="2" s="1"/>
  <c r="CH146" i="2" a="1"/>
  <c r="CH146" i="2" s="1"/>
  <c r="AL147" i="2" a="1"/>
  <c r="AL147" i="2" s="1"/>
  <c r="AN147" i="2" a="1"/>
  <c r="AN147" i="2" s="1"/>
  <c r="AP147" i="2" a="1"/>
  <c r="AP147" i="2" s="1"/>
  <c r="AR147" i="2" a="1"/>
  <c r="AR147" i="2" s="1"/>
  <c r="AT147" i="2" a="1"/>
  <c r="AT147" i="2" s="1"/>
  <c r="AV147" i="2" a="1"/>
  <c r="AV147" i="2" s="1"/>
  <c r="AX147" i="2" a="1"/>
  <c r="AX147" i="2" s="1"/>
  <c r="AZ147" i="2" a="1"/>
  <c r="AZ147" i="2" s="1"/>
  <c r="BB147" i="2" a="1"/>
  <c r="BB147" i="2" s="1"/>
  <c r="BD147" i="2" a="1"/>
  <c r="BD147" i="2" s="1"/>
  <c r="BF147" i="2" a="1"/>
  <c r="BF147" i="2" s="1"/>
  <c r="BH147" i="2" a="1"/>
  <c r="BH147" i="2" s="1"/>
  <c r="BJ147" i="2" a="1"/>
  <c r="BJ147" i="2" s="1"/>
  <c r="BL147" i="2" a="1"/>
  <c r="BL147" i="2" s="1"/>
  <c r="BN147" i="2" a="1"/>
  <c r="BN147" i="2" s="1"/>
  <c r="BP147" i="2" a="1"/>
  <c r="BP147" i="2" s="1"/>
  <c r="BR147" i="2" a="1"/>
  <c r="BR147" i="2" s="1"/>
  <c r="BT147" i="2" a="1"/>
  <c r="BT147" i="2" s="1"/>
  <c r="BV147" i="2" a="1"/>
  <c r="BV147" i="2" s="1"/>
  <c r="BX147" i="2" a="1"/>
  <c r="BX147" i="2" s="1"/>
  <c r="BZ147" i="2" a="1"/>
  <c r="BZ147" i="2" s="1"/>
  <c r="CB147" i="2" a="1"/>
  <c r="CB147" i="2" s="1"/>
  <c r="CD147" i="2" a="1"/>
  <c r="CD147" i="2" s="1"/>
  <c r="CF147" i="2" a="1"/>
  <c r="CF147" i="2" s="1"/>
  <c r="CH147" i="2" a="1"/>
  <c r="CH147" i="2" s="1"/>
  <c r="AL148" i="2" a="1"/>
  <c r="AL148" i="2" s="1"/>
  <c r="AN148" i="2" a="1"/>
  <c r="AN148" i="2" s="1"/>
  <c r="AP148" i="2" a="1"/>
  <c r="AP148" i="2" s="1"/>
  <c r="AR148" i="2" a="1"/>
  <c r="AR148" i="2" s="1"/>
  <c r="AT148" i="2" a="1"/>
  <c r="AT148" i="2" s="1"/>
  <c r="AV148" i="2" a="1"/>
  <c r="AV148" i="2" s="1"/>
  <c r="AX148" i="2" a="1"/>
  <c r="AX148" i="2" s="1"/>
  <c r="AZ148" i="2" a="1"/>
  <c r="AZ148" i="2" s="1"/>
  <c r="BB148" i="2" a="1"/>
  <c r="BB148" i="2" s="1"/>
  <c r="BD148" i="2" a="1"/>
  <c r="BD148" i="2" s="1"/>
  <c r="BF148" i="2" a="1"/>
  <c r="BF148" i="2" s="1"/>
  <c r="BH148" i="2" a="1"/>
  <c r="BH148" i="2" s="1"/>
  <c r="BJ148" i="2" a="1"/>
  <c r="BJ148" i="2" s="1"/>
  <c r="BL148" i="2" a="1"/>
  <c r="BL148" i="2" s="1"/>
  <c r="BN148" i="2" a="1"/>
  <c r="BN148" i="2" s="1"/>
  <c r="BP148" i="2" a="1"/>
  <c r="BP148" i="2" s="1"/>
  <c r="BR148" i="2" a="1"/>
  <c r="BR148" i="2" s="1"/>
  <c r="BT148" i="2" a="1"/>
  <c r="BT148" i="2" s="1"/>
  <c r="BV148" i="2" a="1"/>
  <c r="BV148" i="2" s="1"/>
  <c r="BX148" i="2" a="1"/>
  <c r="BX148" i="2" s="1"/>
  <c r="BZ148" i="2" a="1"/>
  <c r="BZ148" i="2" s="1"/>
  <c r="CB148" i="2" a="1"/>
  <c r="CB148" i="2" s="1"/>
  <c r="CD148" i="2" a="1"/>
  <c r="CD148" i="2" s="1"/>
  <c r="CF148" i="2" a="1"/>
  <c r="CF148" i="2" s="1"/>
  <c r="CH148" i="2" a="1"/>
  <c r="CH148" i="2" s="1"/>
  <c r="AL149" i="2" a="1"/>
  <c r="AL149" i="2" s="1"/>
  <c r="AN149" i="2" a="1"/>
  <c r="AN149" i="2" s="1"/>
  <c r="AP149" i="2" a="1"/>
  <c r="AP149" i="2" s="1"/>
  <c r="AR149" i="2" a="1"/>
  <c r="AR149" i="2" s="1"/>
  <c r="AT149" i="2" a="1"/>
  <c r="AT149" i="2" s="1"/>
  <c r="AV149" i="2" a="1"/>
  <c r="AV149" i="2" s="1"/>
  <c r="AX149" i="2" a="1"/>
  <c r="AX149" i="2" s="1"/>
  <c r="AZ149" i="2" a="1"/>
  <c r="AZ149" i="2" s="1"/>
  <c r="BB149" i="2" a="1"/>
  <c r="BB149" i="2" s="1"/>
  <c r="BD149" i="2" a="1"/>
  <c r="BD149" i="2" s="1"/>
  <c r="BF149" i="2" a="1"/>
  <c r="BF149" i="2" s="1"/>
  <c r="BH149" i="2" a="1"/>
  <c r="BH149" i="2" s="1"/>
  <c r="BJ149" i="2" a="1"/>
  <c r="BJ149" i="2" s="1"/>
  <c r="BL149" i="2" a="1"/>
  <c r="BL149" i="2" s="1"/>
  <c r="BN149" i="2" a="1"/>
  <c r="BN149" i="2" s="1"/>
  <c r="BP149" i="2" a="1"/>
  <c r="BP149" i="2" s="1"/>
  <c r="BR149" i="2" a="1"/>
  <c r="BR149" i="2" s="1"/>
  <c r="BT149" i="2" a="1"/>
  <c r="BT149" i="2" s="1"/>
  <c r="BV149" i="2" a="1"/>
  <c r="BV149" i="2" s="1"/>
  <c r="BX149" i="2" a="1"/>
  <c r="BX149" i="2" s="1"/>
  <c r="BZ149" i="2" a="1"/>
  <c r="BZ149" i="2" s="1"/>
  <c r="CB149" i="2" a="1"/>
  <c r="CB149" i="2" s="1"/>
  <c r="CD149" i="2" a="1"/>
  <c r="CD149" i="2" s="1"/>
  <c r="CF149" i="2" a="1"/>
  <c r="CF149" i="2" s="1"/>
  <c r="CH149" i="2" a="1"/>
  <c r="CH149" i="2" s="1"/>
  <c r="AL150" i="2" a="1"/>
  <c r="AL150" i="2" s="1"/>
  <c r="AN150" i="2" a="1"/>
  <c r="AN150" i="2" s="1"/>
  <c r="AP150" i="2" a="1"/>
  <c r="AP150" i="2" s="1"/>
  <c r="AR150" i="2" a="1"/>
  <c r="AR150" i="2" s="1"/>
  <c r="AT150" i="2" a="1"/>
  <c r="AT150" i="2" s="1"/>
  <c r="AV150" i="2" a="1"/>
  <c r="AV150" i="2" s="1"/>
  <c r="AX150" i="2" a="1"/>
  <c r="AX150" i="2" s="1"/>
  <c r="AZ150" i="2" a="1"/>
  <c r="AZ150" i="2" s="1"/>
  <c r="BB150" i="2" a="1"/>
  <c r="BB150" i="2" s="1"/>
  <c r="BD150" i="2" a="1"/>
  <c r="BD150" i="2" s="1"/>
  <c r="BF150" i="2" a="1"/>
  <c r="BF150" i="2" s="1"/>
  <c r="BH150" i="2" a="1"/>
  <c r="BH150" i="2" s="1"/>
  <c r="BJ150" i="2" a="1"/>
  <c r="BJ150" i="2" s="1"/>
  <c r="BL150" i="2" a="1"/>
  <c r="BL150" i="2" s="1"/>
  <c r="BN150" i="2" a="1"/>
  <c r="BN150" i="2" s="1"/>
  <c r="BP150" i="2" a="1"/>
  <c r="BP150" i="2" s="1"/>
  <c r="BR150" i="2" a="1"/>
  <c r="BR150" i="2" s="1"/>
  <c r="BT150" i="2" a="1"/>
  <c r="BT150" i="2" s="1"/>
  <c r="BV150" i="2" a="1"/>
  <c r="BV150" i="2" s="1"/>
  <c r="BX150" i="2" a="1"/>
  <c r="BX150" i="2" s="1"/>
  <c r="BZ150" i="2" a="1"/>
  <c r="BZ150" i="2" s="1"/>
  <c r="CB150" i="2" a="1"/>
  <c r="CB150" i="2" s="1"/>
  <c r="CD150" i="2" a="1"/>
  <c r="CD150" i="2" s="1"/>
  <c r="CF150" i="2" a="1"/>
  <c r="CF150" i="2" s="1"/>
  <c r="CH150" i="2" a="1"/>
  <c r="CH150" i="2" s="1"/>
  <c r="AL151" i="2" a="1"/>
  <c r="AL151" i="2" s="1"/>
  <c r="AN151" i="2" a="1"/>
  <c r="AN151" i="2" s="1"/>
  <c r="AP151" i="2" a="1"/>
  <c r="AP151" i="2" s="1"/>
  <c r="AR151" i="2" a="1"/>
  <c r="AR151" i="2" s="1"/>
  <c r="AT151" i="2" a="1"/>
  <c r="AT151" i="2" s="1"/>
  <c r="AV151" i="2" a="1"/>
  <c r="AV151" i="2" s="1"/>
  <c r="AX151" i="2" a="1"/>
  <c r="AX151" i="2" s="1"/>
  <c r="AZ151" i="2" a="1"/>
  <c r="AZ151" i="2" s="1"/>
  <c r="BB151" i="2" a="1"/>
  <c r="BB151" i="2" s="1"/>
  <c r="BD151" i="2" a="1"/>
  <c r="BD151" i="2" s="1"/>
  <c r="BF151" i="2" a="1"/>
  <c r="BF151" i="2" s="1"/>
  <c r="BH151" i="2" a="1"/>
  <c r="BH151" i="2" s="1"/>
  <c r="BJ151" i="2" a="1"/>
  <c r="BJ151" i="2" s="1"/>
  <c r="BL151" i="2" a="1"/>
  <c r="BL151" i="2" s="1"/>
  <c r="BN151" i="2" a="1"/>
  <c r="BN151" i="2" s="1"/>
  <c r="BP151" i="2" a="1"/>
  <c r="BP151" i="2" s="1"/>
  <c r="BR151" i="2" a="1"/>
  <c r="BR151" i="2" s="1"/>
  <c r="BT151" i="2" a="1"/>
  <c r="BT151" i="2" s="1"/>
  <c r="BV151" i="2" a="1"/>
  <c r="BV151" i="2" s="1"/>
  <c r="BX151" i="2" a="1"/>
  <c r="BX151" i="2" s="1"/>
  <c r="BZ151" i="2" a="1"/>
  <c r="BZ151" i="2" s="1"/>
  <c r="CB151" i="2" a="1"/>
  <c r="CB151" i="2" s="1"/>
  <c r="CD151" i="2" a="1"/>
  <c r="CD151" i="2" s="1"/>
  <c r="CF151" i="2" a="1"/>
  <c r="CF151" i="2" s="1"/>
  <c r="CH151" i="2" a="1"/>
  <c r="CH151" i="2" s="1"/>
  <c r="AL152" i="2" a="1"/>
  <c r="AL152" i="2" s="1"/>
  <c r="AN152" i="2" a="1"/>
  <c r="AN152" i="2" s="1"/>
  <c r="AP152" i="2" a="1"/>
  <c r="AP152" i="2" s="1"/>
  <c r="AR152" i="2" a="1"/>
  <c r="AR152" i="2" s="1"/>
  <c r="AT152" i="2" a="1"/>
  <c r="AT152" i="2" s="1"/>
  <c r="AV152" i="2" a="1"/>
  <c r="AV152" i="2" s="1"/>
  <c r="AX152" i="2" a="1"/>
  <c r="AX152" i="2" s="1"/>
  <c r="AZ152" i="2" a="1"/>
  <c r="AZ152" i="2" s="1"/>
  <c r="BB152" i="2" a="1"/>
  <c r="BB152" i="2" s="1"/>
  <c r="BD152" i="2" a="1"/>
  <c r="BD152" i="2" s="1"/>
  <c r="BF152" i="2" a="1"/>
  <c r="BF152" i="2" s="1"/>
  <c r="BH152" i="2" a="1"/>
  <c r="BH152" i="2" s="1"/>
  <c r="BJ152" i="2" a="1"/>
  <c r="BJ152" i="2" s="1"/>
  <c r="BL152" i="2" a="1"/>
  <c r="BL152" i="2" s="1"/>
  <c r="BN152" i="2" a="1"/>
  <c r="BN152" i="2" s="1"/>
  <c r="BP152" i="2" a="1"/>
  <c r="BP152" i="2" s="1"/>
  <c r="BR152" i="2" a="1"/>
  <c r="BR152" i="2" s="1"/>
  <c r="BT152" i="2" a="1"/>
  <c r="BT152" i="2" s="1"/>
  <c r="BV152" i="2" a="1"/>
  <c r="BV152" i="2" s="1"/>
  <c r="BX152" i="2" a="1"/>
  <c r="BX152" i="2" s="1"/>
  <c r="BZ152" i="2" a="1"/>
  <c r="BZ152" i="2" s="1"/>
  <c r="CB152" i="2" a="1"/>
  <c r="CB152" i="2" s="1"/>
  <c r="CD152" i="2" a="1"/>
  <c r="CD152" i="2" s="1"/>
  <c r="CF152" i="2" a="1"/>
  <c r="CF152" i="2" s="1"/>
  <c r="CH152" i="2" a="1"/>
  <c r="CH152" i="2" s="1"/>
  <c r="AL153" i="2" a="1"/>
  <c r="AL153" i="2" s="1"/>
  <c r="AN153" i="2" a="1"/>
  <c r="AN153" i="2" s="1"/>
  <c r="AP153" i="2" a="1"/>
  <c r="AP153" i="2" s="1"/>
  <c r="AR153" i="2" a="1"/>
  <c r="AR153" i="2" s="1"/>
  <c r="AT153" i="2" a="1"/>
  <c r="AT153" i="2" s="1"/>
  <c r="AV153" i="2" a="1"/>
  <c r="AV153" i="2" s="1"/>
  <c r="AX153" i="2" a="1"/>
  <c r="AX153" i="2" s="1"/>
  <c r="AZ153" i="2" a="1"/>
  <c r="AZ153" i="2" s="1"/>
  <c r="BB153" i="2" a="1"/>
  <c r="BB153" i="2" s="1"/>
  <c r="BD153" i="2" a="1"/>
  <c r="BD153" i="2" s="1"/>
  <c r="BF153" i="2" a="1"/>
  <c r="BF153" i="2" s="1"/>
  <c r="BH153" i="2" a="1"/>
  <c r="BH153" i="2" s="1"/>
  <c r="BJ153" i="2" a="1"/>
  <c r="BJ153" i="2" s="1"/>
  <c r="BL153" i="2" a="1"/>
  <c r="BL153" i="2" s="1"/>
  <c r="BN153" i="2" a="1"/>
  <c r="BN153" i="2" s="1"/>
  <c r="BP153" i="2" a="1"/>
  <c r="BP153" i="2" s="1"/>
  <c r="BR153" i="2" a="1"/>
  <c r="BR153" i="2" s="1"/>
  <c r="BT153" i="2" a="1"/>
  <c r="BT153" i="2" s="1"/>
  <c r="BV153" i="2" a="1"/>
  <c r="BV153" i="2" s="1"/>
  <c r="BX153" i="2" a="1"/>
  <c r="BX153" i="2" s="1"/>
  <c r="BZ153" i="2" a="1"/>
  <c r="BZ153" i="2" s="1"/>
  <c r="CB153" i="2" a="1"/>
  <c r="CB153" i="2" s="1"/>
  <c r="CD153" i="2" a="1"/>
  <c r="CD153" i="2" s="1"/>
  <c r="CF153" i="2" a="1"/>
  <c r="CF153" i="2" s="1"/>
  <c r="CH153" i="2" a="1"/>
  <c r="CH153" i="2" s="1"/>
  <c r="AL154" i="2" a="1"/>
  <c r="AL154" i="2" s="1"/>
  <c r="AN154" i="2" a="1"/>
  <c r="AN154" i="2" s="1"/>
  <c r="AP154" i="2" a="1"/>
  <c r="AP154" i="2" s="1"/>
  <c r="AR154" i="2" a="1"/>
  <c r="AR154" i="2" s="1"/>
  <c r="AT154" i="2" a="1"/>
  <c r="AT154" i="2" s="1"/>
  <c r="AV154" i="2" a="1"/>
  <c r="AV154" i="2" s="1"/>
  <c r="AX154" i="2" a="1"/>
  <c r="AX154" i="2" s="1"/>
  <c r="AZ154" i="2" a="1"/>
  <c r="AZ154" i="2" s="1"/>
  <c r="BB154" i="2" a="1"/>
  <c r="BB154" i="2" s="1"/>
  <c r="BD154" i="2" a="1"/>
  <c r="BD154" i="2" s="1"/>
  <c r="BF154" i="2" a="1"/>
  <c r="BF154" i="2" s="1"/>
  <c r="BH154" i="2" a="1"/>
  <c r="BH154" i="2" s="1"/>
  <c r="BJ154" i="2" a="1"/>
  <c r="BJ154" i="2" s="1"/>
  <c r="BL154" i="2" a="1"/>
  <c r="BL154" i="2" s="1"/>
  <c r="BN154" i="2" a="1"/>
  <c r="BN154" i="2" s="1"/>
  <c r="BP154" i="2" a="1"/>
  <c r="BP154" i="2" s="1"/>
  <c r="BR154" i="2" a="1"/>
  <c r="BR154" i="2" s="1"/>
  <c r="BT154" i="2" a="1"/>
  <c r="BT154" i="2" s="1"/>
  <c r="BV154" i="2" a="1"/>
  <c r="BV154" i="2" s="1"/>
  <c r="BX154" i="2" a="1"/>
  <c r="BX154" i="2" s="1"/>
  <c r="BZ154" i="2" a="1"/>
  <c r="BZ154" i="2" s="1"/>
  <c r="CB154" i="2" a="1"/>
  <c r="CB154" i="2" s="1"/>
  <c r="CD154" i="2" a="1"/>
  <c r="CD154" i="2" s="1"/>
  <c r="CF154" i="2" a="1"/>
  <c r="CF154" i="2" s="1"/>
  <c r="CH154" i="2" a="1"/>
  <c r="CH154" i="2" s="1"/>
  <c r="AL155" i="2" a="1"/>
  <c r="AL155" i="2" s="1"/>
  <c r="AN155" i="2" a="1"/>
  <c r="AN155" i="2" s="1"/>
  <c r="AP155" i="2" a="1"/>
  <c r="AP155" i="2" s="1"/>
  <c r="AR155" i="2" a="1"/>
  <c r="AR155" i="2" s="1"/>
  <c r="AT155" i="2" a="1"/>
  <c r="AT155" i="2" s="1"/>
  <c r="AV155" i="2" a="1"/>
  <c r="AV155" i="2" s="1"/>
  <c r="AX155" i="2" a="1"/>
  <c r="AX155" i="2" s="1"/>
  <c r="AZ155" i="2" a="1"/>
  <c r="AZ155" i="2" s="1"/>
  <c r="BB155" i="2" a="1"/>
  <c r="BB155" i="2" s="1"/>
  <c r="BD155" i="2" a="1"/>
  <c r="BD155" i="2" s="1"/>
  <c r="BF155" i="2" a="1"/>
  <c r="BF155" i="2" s="1"/>
  <c r="BH155" i="2" a="1"/>
  <c r="BH155" i="2" s="1"/>
  <c r="BJ155" i="2" a="1"/>
  <c r="BJ155" i="2" s="1"/>
  <c r="BL155" i="2" a="1"/>
  <c r="BL155" i="2" s="1"/>
  <c r="BN155" i="2" a="1"/>
  <c r="BN155" i="2" s="1"/>
  <c r="BP155" i="2" a="1"/>
  <c r="BP155" i="2" s="1"/>
  <c r="BR155" i="2" a="1"/>
  <c r="BR155" i="2" s="1"/>
  <c r="BT155" i="2" a="1"/>
  <c r="BT155" i="2" s="1"/>
  <c r="BV155" i="2" a="1"/>
  <c r="BV155" i="2" s="1"/>
  <c r="BX155" i="2" a="1"/>
  <c r="BX155" i="2" s="1"/>
  <c r="BZ155" i="2" a="1"/>
  <c r="BZ155" i="2" s="1"/>
  <c r="CB155" i="2" a="1"/>
  <c r="CB155" i="2" s="1"/>
  <c r="CD155" i="2" a="1"/>
  <c r="CD155" i="2" s="1"/>
  <c r="CF155" i="2" a="1"/>
  <c r="CF155" i="2" s="1"/>
  <c r="CH155" i="2" a="1"/>
  <c r="CH155" i="2" s="1"/>
  <c r="AL156" i="2" a="1"/>
  <c r="AL156" i="2" s="1"/>
  <c r="AN156" i="2" a="1"/>
  <c r="AN156" i="2" s="1"/>
  <c r="AP156" i="2" a="1"/>
  <c r="AP156" i="2" s="1"/>
  <c r="AR156" i="2" a="1"/>
  <c r="AR156" i="2" s="1"/>
  <c r="AT156" i="2" a="1"/>
  <c r="AT156" i="2" s="1"/>
  <c r="AV156" i="2" a="1"/>
  <c r="AV156" i="2" s="1"/>
  <c r="AX156" i="2" a="1"/>
  <c r="AX156" i="2" s="1"/>
  <c r="AZ156" i="2" a="1"/>
  <c r="AZ156" i="2" s="1"/>
  <c r="BB156" i="2" a="1"/>
  <c r="BB156" i="2" s="1"/>
  <c r="BD156" i="2" a="1"/>
  <c r="BD156" i="2" s="1"/>
  <c r="BF156" i="2" a="1"/>
  <c r="BF156" i="2" s="1"/>
  <c r="BH156" i="2" a="1"/>
  <c r="BH156" i="2" s="1"/>
  <c r="BJ156" i="2" a="1"/>
  <c r="BJ156" i="2" s="1"/>
  <c r="BL156" i="2" a="1"/>
  <c r="BL156" i="2" s="1"/>
  <c r="BN156" i="2" a="1"/>
  <c r="BN156" i="2" s="1"/>
  <c r="BP156" i="2" a="1"/>
  <c r="BP156" i="2" s="1"/>
  <c r="BR156" i="2" a="1"/>
  <c r="BR156" i="2" s="1"/>
  <c r="BT156" i="2" a="1"/>
  <c r="BT156" i="2" s="1"/>
  <c r="BV156" i="2" a="1"/>
  <c r="BV156" i="2" s="1"/>
  <c r="BX156" i="2" a="1"/>
  <c r="BX156" i="2" s="1"/>
  <c r="BZ156" i="2" a="1"/>
  <c r="BZ156" i="2" s="1"/>
  <c r="CB156" i="2" a="1"/>
  <c r="CB156" i="2" s="1"/>
  <c r="CD156" i="2" a="1"/>
  <c r="CD156" i="2" s="1"/>
  <c r="CF156" i="2" a="1"/>
  <c r="CF156" i="2" s="1"/>
  <c r="CH156" i="2" a="1"/>
  <c r="CH156" i="2" s="1"/>
  <c r="AL157" i="2" a="1"/>
  <c r="AL157" i="2" s="1"/>
  <c r="AN157" i="2" a="1"/>
  <c r="AN157" i="2" s="1"/>
  <c r="AP157" i="2" a="1"/>
  <c r="AP157" i="2" s="1"/>
  <c r="AR157" i="2" a="1"/>
  <c r="AR157" i="2" s="1"/>
  <c r="AT157" i="2" a="1"/>
  <c r="AT157" i="2" s="1"/>
  <c r="AV157" i="2" a="1"/>
  <c r="AV157" i="2" s="1"/>
  <c r="AX157" i="2" a="1"/>
  <c r="AX157" i="2" s="1"/>
  <c r="AZ157" i="2" a="1"/>
  <c r="AZ157" i="2" s="1"/>
  <c r="BB157" i="2" a="1"/>
  <c r="BB157" i="2" s="1"/>
  <c r="BD157" i="2" a="1"/>
  <c r="BD157" i="2" s="1"/>
  <c r="BF157" i="2" a="1"/>
  <c r="BF157" i="2" s="1"/>
  <c r="BH157" i="2" a="1"/>
  <c r="BH157" i="2" s="1"/>
  <c r="BJ157" i="2" a="1"/>
  <c r="BJ157" i="2" s="1"/>
  <c r="BL157" i="2" a="1"/>
  <c r="BL157" i="2" s="1"/>
  <c r="BN157" i="2" a="1"/>
  <c r="BN157" i="2" s="1"/>
  <c r="BP157" i="2" a="1"/>
  <c r="BP157" i="2" s="1"/>
  <c r="BR157" i="2" a="1"/>
  <c r="BR157" i="2" s="1"/>
  <c r="BT157" i="2" a="1"/>
  <c r="BT157" i="2" s="1"/>
  <c r="BV157" i="2" a="1"/>
  <c r="BV157" i="2" s="1"/>
  <c r="BX157" i="2" a="1"/>
  <c r="BX157" i="2" s="1"/>
  <c r="BZ157" i="2" a="1"/>
  <c r="BZ157" i="2" s="1"/>
  <c r="CB157" i="2" a="1"/>
  <c r="CB157" i="2" s="1"/>
  <c r="CD157" i="2" a="1"/>
  <c r="CD157" i="2" s="1"/>
  <c r="CF157" i="2" a="1"/>
  <c r="CF157" i="2" s="1"/>
  <c r="CH157" i="2" a="1"/>
  <c r="CH157" i="2" s="1"/>
  <c r="AL158" i="2" a="1"/>
  <c r="AL158" i="2" s="1"/>
  <c r="AN158" i="2" a="1"/>
  <c r="AN158" i="2" s="1"/>
  <c r="AP158" i="2" a="1"/>
  <c r="AP158" i="2" s="1"/>
  <c r="AR158" i="2" a="1"/>
  <c r="AR158" i="2" s="1"/>
  <c r="AT158" i="2" a="1"/>
  <c r="AT158" i="2" s="1"/>
  <c r="AV158" i="2" a="1"/>
  <c r="AV158" i="2" s="1"/>
  <c r="AX158" i="2" a="1"/>
  <c r="AX158" i="2" s="1"/>
  <c r="AZ158" i="2" a="1"/>
  <c r="AZ158" i="2" s="1"/>
  <c r="BB158" i="2" a="1"/>
  <c r="BB158" i="2" s="1"/>
  <c r="BD158" i="2" a="1"/>
  <c r="BD158" i="2" s="1"/>
  <c r="BF158" i="2" a="1"/>
  <c r="BF158" i="2" s="1"/>
  <c r="BH158" i="2" a="1"/>
  <c r="BH158" i="2" s="1"/>
  <c r="BJ158" i="2" a="1"/>
  <c r="BJ158" i="2" s="1"/>
  <c r="BL158" i="2" a="1"/>
  <c r="BL158" i="2" s="1"/>
  <c r="BN158" i="2" a="1"/>
  <c r="BN158" i="2" s="1"/>
  <c r="BP158" i="2" a="1"/>
  <c r="BP158" i="2" s="1"/>
  <c r="BR158" i="2" a="1"/>
  <c r="BR158" i="2" s="1"/>
  <c r="BT158" i="2" a="1"/>
  <c r="BT158" i="2" s="1"/>
  <c r="BV158" i="2" a="1"/>
  <c r="BV158" i="2" s="1"/>
  <c r="BX158" i="2" a="1"/>
  <c r="BX158" i="2" s="1"/>
  <c r="BZ158" i="2" a="1"/>
  <c r="BZ158" i="2" s="1"/>
  <c r="CB158" i="2" a="1"/>
  <c r="CB158" i="2" s="1"/>
  <c r="CD158" i="2" a="1"/>
  <c r="CD158" i="2" s="1"/>
  <c r="CF158" i="2" a="1"/>
  <c r="CF158" i="2" s="1"/>
  <c r="CH158" i="2" a="1"/>
  <c r="CH158" i="2" s="1"/>
  <c r="AL159" i="2" a="1"/>
  <c r="AL159" i="2" s="1"/>
  <c r="AN159" i="2" a="1"/>
  <c r="AN159" i="2" s="1"/>
  <c r="AP159" i="2" a="1"/>
  <c r="AP159" i="2" s="1"/>
  <c r="AR159" i="2" a="1"/>
  <c r="AR159" i="2" s="1"/>
  <c r="AT159" i="2" a="1"/>
  <c r="AT159" i="2" s="1"/>
  <c r="AV159" i="2" a="1"/>
  <c r="AV159" i="2" s="1"/>
  <c r="AX159" i="2" a="1"/>
  <c r="AX159" i="2" s="1"/>
  <c r="AZ159" i="2" a="1"/>
  <c r="AZ159" i="2" s="1"/>
  <c r="BB159" i="2" a="1"/>
  <c r="BB159" i="2" s="1"/>
  <c r="BD159" i="2" a="1"/>
  <c r="BD159" i="2" s="1"/>
  <c r="BF159" i="2" a="1"/>
  <c r="BF159" i="2" s="1"/>
  <c r="BH159" i="2" a="1"/>
  <c r="BH159" i="2" s="1"/>
  <c r="BJ159" i="2" a="1"/>
  <c r="BJ159" i="2" s="1"/>
  <c r="BL159" i="2" a="1"/>
  <c r="BL159" i="2" s="1"/>
  <c r="BN159" i="2" a="1"/>
  <c r="BN159" i="2" s="1"/>
  <c r="BP159" i="2" a="1"/>
  <c r="BP159" i="2" s="1"/>
  <c r="BR159" i="2" a="1"/>
  <c r="BR159" i="2" s="1"/>
  <c r="BT159" i="2" a="1"/>
  <c r="BT159" i="2" s="1"/>
  <c r="BV159" i="2" a="1"/>
  <c r="BV159" i="2" s="1"/>
  <c r="BX159" i="2" a="1"/>
  <c r="BX159" i="2" s="1"/>
  <c r="BZ159" i="2" a="1"/>
  <c r="BZ159" i="2" s="1"/>
  <c r="CB159" i="2" a="1"/>
  <c r="CB159" i="2" s="1"/>
  <c r="CD159" i="2" a="1"/>
  <c r="CD159" i="2" s="1"/>
  <c r="CF159" i="2" a="1"/>
  <c r="CF159" i="2" s="1"/>
  <c r="CH159" i="2" a="1"/>
  <c r="CH159" i="2" s="1"/>
  <c r="AL160" i="2" a="1"/>
  <c r="AL160" i="2" s="1"/>
  <c r="AN160" i="2" a="1"/>
  <c r="AN160" i="2" s="1"/>
  <c r="AP160" i="2" a="1"/>
  <c r="AP160" i="2" s="1"/>
  <c r="AR160" i="2" a="1"/>
  <c r="AR160" i="2" s="1"/>
  <c r="AT160" i="2" a="1"/>
  <c r="AT160" i="2" s="1"/>
  <c r="AV160" i="2" a="1"/>
  <c r="AV160" i="2" s="1"/>
  <c r="AX160" i="2" a="1"/>
  <c r="AX160" i="2" s="1"/>
  <c r="AZ160" i="2" a="1"/>
  <c r="AZ160" i="2" s="1"/>
  <c r="BB160" i="2" a="1"/>
  <c r="BB160" i="2" s="1"/>
  <c r="BD160" i="2" a="1"/>
  <c r="BD160" i="2" s="1"/>
  <c r="BF160" i="2" a="1"/>
  <c r="BF160" i="2" s="1"/>
  <c r="BH160" i="2" a="1"/>
  <c r="BH160" i="2" s="1"/>
  <c r="BJ160" i="2" a="1"/>
  <c r="BJ160" i="2" s="1"/>
  <c r="BL160" i="2" a="1"/>
  <c r="BL160" i="2" s="1"/>
  <c r="BN160" i="2" a="1"/>
  <c r="BN160" i="2" s="1"/>
  <c r="BP160" i="2" a="1"/>
  <c r="BP160" i="2" s="1"/>
  <c r="BR160" i="2" a="1"/>
  <c r="BR160" i="2" s="1"/>
  <c r="BT160" i="2" a="1"/>
  <c r="BT160" i="2" s="1"/>
  <c r="BV160" i="2" a="1"/>
  <c r="BV160" i="2" s="1"/>
  <c r="BX160" i="2" a="1"/>
  <c r="BX160" i="2" s="1"/>
  <c r="BZ160" i="2" a="1"/>
  <c r="BZ160" i="2" s="1"/>
  <c r="CB160" i="2" a="1"/>
  <c r="CB160" i="2" s="1"/>
  <c r="CD160" i="2" a="1"/>
  <c r="CD160" i="2" s="1"/>
  <c r="CF160" i="2" a="1"/>
  <c r="CF160" i="2" s="1"/>
  <c r="CH160" i="2" a="1"/>
  <c r="CH160" i="2" s="1"/>
  <c r="AL161" i="2" a="1"/>
  <c r="AL161" i="2" s="1"/>
  <c r="AN161" i="2" a="1"/>
  <c r="AN161" i="2" s="1"/>
  <c r="AP161" i="2" a="1"/>
  <c r="AP161" i="2" s="1"/>
  <c r="AR161" i="2" a="1"/>
  <c r="AR161" i="2" s="1"/>
  <c r="AT161" i="2" a="1"/>
  <c r="AT161" i="2" s="1"/>
  <c r="AV161" i="2" a="1"/>
  <c r="AV161" i="2" s="1"/>
  <c r="AX161" i="2" a="1"/>
  <c r="AX161" i="2" s="1"/>
  <c r="AZ161" i="2" a="1"/>
  <c r="AZ161" i="2" s="1"/>
  <c r="BB161" i="2" a="1"/>
  <c r="BB161" i="2" s="1"/>
  <c r="BD161" i="2" a="1"/>
  <c r="BD161" i="2" s="1"/>
  <c r="BF161" i="2" a="1"/>
  <c r="BF161" i="2" s="1"/>
  <c r="BH161" i="2" a="1"/>
  <c r="BH161" i="2" s="1"/>
  <c r="BJ161" i="2" a="1"/>
  <c r="BJ161" i="2" s="1"/>
  <c r="BL161" i="2" a="1"/>
  <c r="BL161" i="2" s="1"/>
  <c r="BN161" i="2" a="1"/>
  <c r="BN161" i="2" s="1"/>
  <c r="BP161" i="2" a="1"/>
  <c r="BP161" i="2" s="1"/>
  <c r="BR161" i="2" a="1"/>
  <c r="BR161" i="2" s="1"/>
  <c r="BT161" i="2" a="1"/>
  <c r="BT161" i="2" s="1"/>
  <c r="BV161" i="2" a="1"/>
  <c r="BV161" i="2" s="1"/>
  <c r="BX161" i="2" a="1"/>
  <c r="BX161" i="2" s="1"/>
  <c r="BZ161" i="2" a="1"/>
  <c r="BZ161" i="2" s="1"/>
  <c r="CB161" i="2" a="1"/>
  <c r="CB161" i="2" s="1"/>
  <c r="CD161" i="2" a="1"/>
  <c r="CD161" i="2" s="1"/>
  <c r="CF161" i="2" a="1"/>
  <c r="CF161" i="2" s="1"/>
  <c r="CH161" i="2" a="1"/>
  <c r="CH161" i="2" s="1"/>
  <c r="AL162" i="2" a="1"/>
  <c r="AL162" i="2" s="1"/>
  <c r="AN162" i="2" a="1"/>
  <c r="AN162" i="2" s="1"/>
  <c r="AP162" i="2" a="1"/>
  <c r="AP162" i="2" s="1"/>
  <c r="AR162" i="2" a="1"/>
  <c r="AR162" i="2" s="1"/>
  <c r="AT162" i="2" a="1"/>
  <c r="AT162" i="2" s="1"/>
  <c r="AV162" i="2" a="1"/>
  <c r="AV162" i="2" s="1"/>
  <c r="AX162" i="2" a="1"/>
  <c r="AX162" i="2" s="1"/>
  <c r="AZ162" i="2" a="1"/>
  <c r="AZ162" i="2" s="1"/>
  <c r="BB162" i="2" a="1"/>
  <c r="BB162" i="2" s="1"/>
  <c r="BD162" i="2" a="1"/>
  <c r="BD162" i="2" s="1"/>
  <c r="BF162" i="2" a="1"/>
  <c r="BF162" i="2" s="1"/>
  <c r="BH162" i="2" a="1"/>
  <c r="BH162" i="2" s="1"/>
  <c r="BJ162" i="2" a="1"/>
  <c r="BJ162" i="2" s="1"/>
  <c r="BL162" i="2" a="1"/>
  <c r="BL162" i="2" s="1"/>
  <c r="BN162" i="2" a="1"/>
  <c r="BN162" i="2" s="1"/>
  <c r="BP162" i="2" a="1"/>
  <c r="BP162" i="2" s="1"/>
  <c r="BR162" i="2" a="1"/>
  <c r="BR162" i="2" s="1"/>
  <c r="BT162" i="2" a="1"/>
  <c r="BT162" i="2" s="1"/>
  <c r="BV162" i="2" a="1"/>
  <c r="BV162" i="2" s="1"/>
  <c r="BX162" i="2" a="1"/>
  <c r="BX162" i="2" s="1"/>
  <c r="BZ162" i="2" a="1"/>
  <c r="BZ162" i="2" s="1"/>
  <c r="CB162" i="2" a="1"/>
  <c r="CB162" i="2" s="1"/>
  <c r="CD162" i="2" a="1"/>
  <c r="CD162" i="2" s="1"/>
  <c r="CF162" i="2" a="1"/>
  <c r="CF162" i="2" s="1"/>
  <c r="CH162" i="2" a="1"/>
  <c r="CH162" i="2" s="1"/>
  <c r="AL163" i="2" a="1"/>
  <c r="AL163" i="2" s="1"/>
  <c r="AN163" i="2" a="1"/>
  <c r="AN163" i="2" s="1"/>
  <c r="AP163" i="2" a="1"/>
  <c r="AP163" i="2" s="1"/>
  <c r="AR163" i="2" a="1"/>
  <c r="AR163" i="2" s="1"/>
  <c r="AT163" i="2" a="1"/>
  <c r="AT163" i="2" s="1"/>
  <c r="AV163" i="2" a="1"/>
  <c r="AV163" i="2" s="1"/>
  <c r="AX163" i="2" a="1"/>
  <c r="AX163" i="2" s="1"/>
  <c r="AZ163" i="2" a="1"/>
  <c r="AZ163" i="2" s="1"/>
  <c r="BB163" i="2" a="1"/>
  <c r="BB163" i="2" s="1"/>
  <c r="BD163" i="2" a="1"/>
  <c r="BD163" i="2" s="1"/>
  <c r="BF163" i="2" a="1"/>
  <c r="BF163" i="2" s="1"/>
  <c r="BH163" i="2" a="1"/>
  <c r="BH163" i="2" s="1"/>
  <c r="BJ163" i="2" a="1"/>
  <c r="BJ163" i="2" s="1"/>
  <c r="BL163" i="2" a="1"/>
  <c r="BL163" i="2" s="1"/>
  <c r="BN163" i="2" a="1"/>
  <c r="BN163" i="2" s="1"/>
  <c r="BP163" i="2" a="1"/>
  <c r="BP163" i="2" s="1"/>
  <c r="BR163" i="2" a="1"/>
  <c r="BR163" i="2" s="1"/>
  <c r="BT163" i="2" a="1"/>
  <c r="BT163" i="2" s="1"/>
  <c r="BV163" i="2" a="1"/>
  <c r="BV163" i="2" s="1"/>
  <c r="BX163" i="2" a="1"/>
  <c r="BX163" i="2" s="1"/>
  <c r="BZ163" i="2" a="1"/>
  <c r="BZ163" i="2" s="1"/>
  <c r="CB163" i="2" a="1"/>
  <c r="CB163" i="2" s="1"/>
  <c r="CD163" i="2" a="1"/>
  <c r="CD163" i="2" s="1"/>
  <c r="CF163" i="2" a="1"/>
  <c r="CF163" i="2" s="1"/>
  <c r="CH163" i="2" a="1"/>
  <c r="CH163" i="2" s="1"/>
  <c r="AL164" i="2" a="1"/>
  <c r="AL164" i="2" s="1"/>
  <c r="AN164" i="2" a="1"/>
  <c r="AN164" i="2" s="1"/>
  <c r="AP164" i="2" a="1"/>
  <c r="AP164" i="2" s="1"/>
  <c r="AR164" i="2" a="1"/>
  <c r="AR164" i="2" s="1"/>
  <c r="AT164" i="2" a="1"/>
  <c r="AT164" i="2" s="1"/>
  <c r="AV164" i="2" a="1"/>
  <c r="AV164" i="2" s="1"/>
  <c r="AX164" i="2" a="1"/>
  <c r="AX164" i="2" s="1"/>
  <c r="AZ164" i="2" a="1"/>
  <c r="AZ164" i="2" s="1"/>
  <c r="BB164" i="2" a="1"/>
  <c r="BB164" i="2" s="1"/>
  <c r="BD164" i="2" a="1"/>
  <c r="BD164" i="2" s="1"/>
  <c r="BF164" i="2" a="1"/>
  <c r="BF164" i="2" s="1"/>
  <c r="BH164" i="2" a="1"/>
  <c r="BH164" i="2" s="1"/>
  <c r="BJ164" i="2" a="1"/>
  <c r="BJ164" i="2" s="1"/>
  <c r="BL164" i="2" a="1"/>
  <c r="BL164" i="2" s="1"/>
  <c r="BN164" i="2" a="1"/>
  <c r="BN164" i="2" s="1"/>
  <c r="BP164" i="2" a="1"/>
  <c r="BP164" i="2" s="1"/>
  <c r="BR164" i="2" a="1"/>
  <c r="BR164" i="2" s="1"/>
  <c r="BT164" i="2" a="1"/>
  <c r="BT164" i="2" s="1"/>
  <c r="BV164" i="2" a="1"/>
  <c r="BV164" i="2" s="1"/>
  <c r="BX164" i="2" a="1"/>
  <c r="BX164" i="2" s="1"/>
  <c r="BZ164" i="2" a="1"/>
  <c r="BZ164" i="2" s="1"/>
  <c r="CB164" i="2" a="1"/>
  <c r="CB164" i="2" s="1"/>
  <c r="CD164" i="2" a="1"/>
  <c r="CD164" i="2" s="1"/>
  <c r="CF164" i="2" a="1"/>
  <c r="CF164" i="2" s="1"/>
  <c r="CH164" i="2" a="1"/>
  <c r="CH164" i="2" s="1"/>
  <c r="AL165" i="2" a="1"/>
  <c r="AL165" i="2" s="1"/>
  <c r="AN165" i="2" a="1"/>
  <c r="AN165" i="2" s="1"/>
  <c r="AP165" i="2" a="1"/>
  <c r="AP165" i="2" s="1"/>
  <c r="AR165" i="2" a="1"/>
  <c r="AR165" i="2" s="1"/>
  <c r="AT165" i="2" a="1"/>
  <c r="AT165" i="2" s="1"/>
  <c r="AV165" i="2" a="1"/>
  <c r="AV165" i="2" s="1"/>
  <c r="AX165" i="2" a="1"/>
  <c r="AX165" i="2" s="1"/>
  <c r="AZ165" i="2" a="1"/>
  <c r="AZ165" i="2" s="1"/>
  <c r="BB165" i="2" a="1"/>
  <c r="BB165" i="2" s="1"/>
  <c r="BD165" i="2" a="1"/>
  <c r="BD165" i="2" s="1"/>
  <c r="BF165" i="2" a="1"/>
  <c r="BF165" i="2" s="1"/>
  <c r="BH165" i="2" a="1"/>
  <c r="BH165" i="2" s="1"/>
  <c r="BJ165" i="2" a="1"/>
  <c r="BJ165" i="2" s="1"/>
  <c r="BL165" i="2" a="1"/>
  <c r="BL165" i="2" s="1"/>
  <c r="BN165" i="2" a="1"/>
  <c r="BN165" i="2" s="1"/>
  <c r="BP165" i="2" a="1"/>
  <c r="BP165" i="2" s="1"/>
  <c r="BR165" i="2" a="1"/>
  <c r="BR165" i="2" s="1"/>
  <c r="BT165" i="2" a="1"/>
  <c r="BT165" i="2" s="1"/>
  <c r="BV165" i="2" a="1"/>
  <c r="BV165" i="2" s="1"/>
  <c r="BX165" i="2" a="1"/>
  <c r="BX165" i="2" s="1"/>
  <c r="BZ165" i="2" a="1"/>
  <c r="BZ165" i="2" s="1"/>
  <c r="CB165" i="2" a="1"/>
  <c r="CB165" i="2" s="1"/>
  <c r="CD165" i="2" a="1"/>
  <c r="CD165" i="2" s="1"/>
  <c r="CF165" i="2" a="1"/>
  <c r="CF165" i="2" s="1"/>
  <c r="CH165" i="2" a="1"/>
  <c r="CH165" i="2" s="1"/>
  <c r="AL166" i="2" a="1"/>
  <c r="AL166" i="2" s="1"/>
  <c r="AN166" i="2" a="1"/>
  <c r="AN166" i="2" s="1"/>
  <c r="AP166" i="2" a="1"/>
  <c r="AP166" i="2" s="1"/>
  <c r="AR166" i="2" a="1"/>
  <c r="AR166" i="2" s="1"/>
  <c r="AT166" i="2" a="1"/>
  <c r="AT166" i="2" s="1"/>
  <c r="AV166" i="2" a="1"/>
  <c r="AV166" i="2" s="1"/>
  <c r="AX166" i="2" a="1"/>
  <c r="AX166" i="2" s="1"/>
  <c r="AZ166" i="2" a="1"/>
  <c r="AZ166" i="2" s="1"/>
  <c r="BB166" i="2" a="1"/>
  <c r="BB166" i="2" s="1"/>
  <c r="BD166" i="2" a="1"/>
  <c r="BD166" i="2" s="1"/>
  <c r="BF166" i="2" a="1"/>
  <c r="BF166" i="2" s="1"/>
  <c r="BH166" i="2" a="1"/>
  <c r="BH166" i="2" s="1"/>
  <c r="BJ166" i="2" a="1"/>
  <c r="BJ166" i="2" s="1"/>
  <c r="BL166" i="2" a="1"/>
  <c r="BL166" i="2" s="1"/>
  <c r="BN166" i="2" a="1"/>
  <c r="BN166" i="2" s="1"/>
  <c r="BP166" i="2" a="1"/>
  <c r="BP166" i="2" s="1"/>
  <c r="BR166" i="2" a="1"/>
  <c r="BR166" i="2" s="1"/>
  <c r="BT166" i="2" a="1"/>
  <c r="BT166" i="2" s="1"/>
  <c r="BV166" i="2" a="1"/>
  <c r="BV166" i="2" s="1"/>
  <c r="BX166" i="2" a="1"/>
  <c r="BX166" i="2" s="1"/>
  <c r="BZ166" i="2" a="1"/>
  <c r="BZ166" i="2" s="1"/>
  <c r="CB166" i="2" a="1"/>
  <c r="CB166" i="2" s="1"/>
  <c r="CD166" i="2" a="1"/>
  <c r="CD166" i="2" s="1"/>
  <c r="CF166" i="2" a="1"/>
  <c r="CF166" i="2" s="1"/>
  <c r="CH166" i="2" a="1"/>
  <c r="CH166" i="2" s="1"/>
  <c r="AL167" i="2" a="1"/>
  <c r="AL167" i="2" s="1"/>
  <c r="AN167" i="2" a="1"/>
  <c r="AN167" i="2" s="1"/>
  <c r="AP167" i="2" a="1"/>
  <c r="AP167" i="2" s="1"/>
  <c r="AR167" i="2" a="1"/>
  <c r="AR167" i="2" s="1"/>
  <c r="AT167" i="2" a="1"/>
  <c r="AT167" i="2" s="1"/>
  <c r="AV167" i="2" a="1"/>
  <c r="AV167" i="2" s="1"/>
  <c r="AX167" i="2" a="1"/>
  <c r="AX167" i="2" s="1"/>
  <c r="AZ167" i="2" a="1"/>
  <c r="AZ167" i="2" s="1"/>
  <c r="BB167" i="2" a="1"/>
  <c r="BB167" i="2" s="1"/>
  <c r="BD167" i="2" a="1"/>
  <c r="BD167" i="2" s="1"/>
  <c r="BF167" i="2" a="1"/>
  <c r="BF167" i="2" s="1"/>
  <c r="BH167" i="2" a="1"/>
  <c r="BH167" i="2" s="1"/>
  <c r="BJ167" i="2" a="1"/>
  <c r="BJ167" i="2" s="1"/>
  <c r="BL167" i="2" a="1"/>
  <c r="BL167" i="2" s="1"/>
  <c r="BN167" i="2" a="1"/>
  <c r="BN167" i="2" s="1"/>
  <c r="BP167" i="2" a="1"/>
  <c r="BP167" i="2" s="1"/>
  <c r="BR167" i="2" a="1"/>
  <c r="BR167" i="2" s="1"/>
  <c r="BT167" i="2" a="1"/>
  <c r="BT167" i="2" s="1"/>
  <c r="BV167" i="2" a="1"/>
  <c r="BV167" i="2" s="1"/>
  <c r="BX167" i="2" a="1"/>
  <c r="BX167" i="2" s="1"/>
  <c r="BZ167" i="2" a="1"/>
  <c r="BZ167" i="2" s="1"/>
  <c r="CB167" i="2" a="1"/>
  <c r="CB167" i="2" s="1"/>
  <c r="CD167" i="2" a="1"/>
  <c r="CD167" i="2" s="1"/>
  <c r="CF167" i="2" a="1"/>
  <c r="CF167" i="2" s="1"/>
  <c r="CH167" i="2" a="1"/>
  <c r="CH167" i="2" s="1"/>
  <c r="AL168" i="2" a="1"/>
  <c r="AL168" i="2" s="1"/>
  <c r="AN168" i="2" a="1"/>
  <c r="AN168" i="2" s="1"/>
  <c r="AP168" i="2" a="1"/>
  <c r="AP168" i="2" s="1"/>
  <c r="AR168" i="2" a="1"/>
  <c r="AR168" i="2" s="1"/>
  <c r="AT168" i="2" a="1"/>
  <c r="AT168" i="2" s="1"/>
  <c r="AV168" i="2" a="1"/>
  <c r="AV168" i="2" s="1"/>
  <c r="AX168" i="2" a="1"/>
  <c r="AX168" i="2" s="1"/>
  <c r="AZ168" i="2" a="1"/>
  <c r="AZ168" i="2" s="1"/>
  <c r="BB168" i="2" a="1"/>
  <c r="BB168" i="2" s="1"/>
  <c r="BD168" i="2" a="1"/>
  <c r="BD168" i="2" s="1"/>
  <c r="BF168" i="2" a="1"/>
  <c r="BF168" i="2" s="1"/>
  <c r="BH168" i="2" a="1"/>
  <c r="BH168" i="2" s="1"/>
  <c r="BJ168" i="2" a="1"/>
  <c r="BJ168" i="2" s="1"/>
  <c r="BL168" i="2" a="1"/>
  <c r="BL168" i="2" s="1"/>
  <c r="BN168" i="2" a="1"/>
  <c r="BN168" i="2" s="1"/>
  <c r="BP168" i="2" a="1"/>
  <c r="BP168" i="2" s="1"/>
  <c r="BR168" i="2" a="1"/>
  <c r="BR168" i="2" s="1"/>
  <c r="BT168" i="2" a="1"/>
  <c r="BT168" i="2" s="1"/>
  <c r="BV168" i="2" a="1"/>
  <c r="BV168" i="2" s="1"/>
  <c r="BX168" i="2" a="1"/>
  <c r="BX168" i="2" s="1"/>
  <c r="BZ168" i="2" a="1"/>
  <c r="BZ168" i="2" s="1"/>
  <c r="CB168" i="2" a="1"/>
  <c r="CB168" i="2" s="1"/>
  <c r="CD168" i="2" a="1"/>
  <c r="CD168" i="2" s="1"/>
  <c r="CF168" i="2" a="1"/>
  <c r="CF168" i="2" s="1"/>
  <c r="CH168" i="2" a="1"/>
  <c r="CH168" i="2" s="1"/>
  <c r="AL169" i="2" a="1"/>
  <c r="AL169" i="2" s="1"/>
  <c r="AN169" i="2" a="1"/>
  <c r="AN169" i="2" s="1"/>
  <c r="AP169" i="2" a="1"/>
  <c r="AP169" i="2" s="1"/>
  <c r="AR169" i="2" a="1"/>
  <c r="AR169" i="2" s="1"/>
  <c r="AT169" i="2" a="1"/>
  <c r="AT169" i="2" s="1"/>
  <c r="AV169" i="2" a="1"/>
  <c r="AV169" i="2" s="1"/>
  <c r="AX169" i="2" a="1"/>
  <c r="AX169" i="2" s="1"/>
  <c r="AZ169" i="2" a="1"/>
  <c r="AZ169" i="2" s="1"/>
  <c r="BB169" i="2" a="1"/>
  <c r="BB169" i="2" s="1"/>
  <c r="BD169" i="2" a="1"/>
  <c r="BD169" i="2" s="1"/>
  <c r="BF169" i="2" a="1"/>
  <c r="BF169" i="2" s="1"/>
  <c r="BH169" i="2" a="1"/>
  <c r="BH169" i="2" s="1"/>
  <c r="BJ169" i="2" a="1"/>
  <c r="BJ169" i="2" s="1"/>
  <c r="BL169" i="2" a="1"/>
  <c r="BL169" i="2" s="1"/>
  <c r="BN169" i="2" a="1"/>
  <c r="BN169" i="2" s="1"/>
  <c r="BP169" i="2" a="1"/>
  <c r="BP169" i="2" s="1"/>
  <c r="BR169" i="2" a="1"/>
  <c r="BR169" i="2" s="1"/>
  <c r="BT169" i="2" a="1"/>
  <c r="BT169" i="2" s="1"/>
  <c r="BV169" i="2" a="1"/>
  <c r="BV169" i="2" s="1"/>
  <c r="BX169" i="2" a="1"/>
  <c r="BX169" i="2" s="1"/>
  <c r="BZ169" i="2" a="1"/>
  <c r="BZ169" i="2" s="1"/>
  <c r="CB169" i="2" a="1"/>
  <c r="CB169" i="2" s="1"/>
  <c r="CD169" i="2" a="1"/>
  <c r="CD169" i="2" s="1"/>
  <c r="CF169" i="2" a="1"/>
  <c r="CF169" i="2" s="1"/>
  <c r="CH169" i="2" a="1"/>
  <c r="CH169" i="2" s="1"/>
  <c r="AL170" i="2" a="1"/>
  <c r="AL170" i="2" s="1"/>
  <c r="AN170" i="2" a="1"/>
  <c r="AN170" i="2" s="1"/>
  <c r="AP170" i="2" a="1"/>
  <c r="AP170" i="2" s="1"/>
  <c r="AR170" i="2" a="1"/>
  <c r="AR170" i="2" s="1"/>
  <c r="AT170" i="2" a="1"/>
  <c r="AT170" i="2" s="1"/>
  <c r="AV170" i="2" a="1"/>
  <c r="AV170" i="2" s="1"/>
  <c r="AX170" i="2" a="1"/>
  <c r="AX170" i="2" s="1"/>
  <c r="AZ170" i="2" a="1"/>
  <c r="AZ170" i="2" s="1"/>
  <c r="BB170" i="2" a="1"/>
  <c r="BB170" i="2" s="1"/>
  <c r="BD170" i="2" a="1"/>
  <c r="BD170" i="2" s="1"/>
  <c r="BF170" i="2" a="1"/>
  <c r="BF170" i="2" s="1"/>
  <c r="BH170" i="2" a="1"/>
  <c r="BH170" i="2" s="1"/>
  <c r="BJ170" i="2" a="1"/>
  <c r="BJ170" i="2" s="1"/>
  <c r="BL170" i="2" a="1"/>
  <c r="BL170" i="2" s="1"/>
  <c r="BN170" i="2" a="1"/>
  <c r="BN170" i="2" s="1"/>
  <c r="BP170" i="2" a="1"/>
  <c r="BP170" i="2" s="1"/>
  <c r="BR170" i="2" a="1"/>
  <c r="BR170" i="2" s="1"/>
  <c r="BT170" i="2" a="1"/>
  <c r="BT170" i="2" s="1"/>
  <c r="BV170" i="2" a="1"/>
  <c r="BV170" i="2" s="1"/>
  <c r="BX170" i="2" a="1"/>
  <c r="BX170" i="2" s="1"/>
  <c r="BZ170" i="2" a="1"/>
  <c r="BZ170" i="2" s="1"/>
  <c r="CB170" i="2" a="1"/>
  <c r="CB170" i="2" s="1"/>
  <c r="CD170" i="2" a="1"/>
  <c r="CD170" i="2" s="1"/>
  <c r="CF170" i="2" a="1"/>
  <c r="CF170" i="2" s="1"/>
  <c r="CH170" i="2" a="1"/>
  <c r="CH170" i="2" s="1"/>
  <c r="AL171" i="2" a="1"/>
  <c r="AL171" i="2" s="1"/>
  <c r="AN171" i="2" a="1"/>
  <c r="AN171" i="2" s="1"/>
  <c r="AP171" i="2" a="1"/>
  <c r="AP171" i="2" s="1"/>
  <c r="AR171" i="2" a="1"/>
  <c r="AR171" i="2" s="1"/>
  <c r="AT171" i="2" a="1"/>
  <c r="AT171" i="2" s="1"/>
  <c r="AV171" i="2" a="1"/>
  <c r="AV171" i="2" s="1"/>
  <c r="AX171" i="2" a="1"/>
  <c r="AX171" i="2" s="1"/>
  <c r="AZ171" i="2" a="1"/>
  <c r="AZ171" i="2" s="1"/>
  <c r="BB171" i="2" a="1"/>
  <c r="BB171" i="2" s="1"/>
  <c r="BD171" i="2" a="1"/>
  <c r="BD171" i="2" s="1"/>
  <c r="BF171" i="2" a="1"/>
  <c r="BF171" i="2" s="1"/>
  <c r="BH171" i="2" a="1"/>
  <c r="BH171" i="2" s="1"/>
  <c r="BJ171" i="2" a="1"/>
  <c r="BJ171" i="2" s="1"/>
  <c r="BL171" i="2" a="1"/>
  <c r="BL171" i="2" s="1"/>
  <c r="BN171" i="2" a="1"/>
  <c r="BN171" i="2" s="1"/>
  <c r="BP171" i="2" a="1"/>
  <c r="BP171" i="2" s="1"/>
  <c r="BR171" i="2" a="1"/>
  <c r="BR171" i="2" s="1"/>
  <c r="BT171" i="2" a="1"/>
  <c r="BT171" i="2" s="1"/>
  <c r="BV171" i="2" a="1"/>
  <c r="BV171" i="2" s="1"/>
  <c r="BX171" i="2" a="1"/>
  <c r="BX171" i="2" s="1"/>
  <c r="BZ171" i="2" a="1"/>
  <c r="BZ171" i="2" s="1"/>
  <c r="CB171" i="2" a="1"/>
  <c r="CB171" i="2" s="1"/>
  <c r="CD171" i="2" a="1"/>
  <c r="CD171" i="2" s="1"/>
  <c r="CF171" i="2" a="1"/>
  <c r="CF171" i="2" s="1"/>
  <c r="CH171" i="2" a="1"/>
  <c r="CH171" i="2" s="1"/>
  <c r="AL172" i="2" a="1"/>
  <c r="AL172" i="2" s="1"/>
  <c r="AN172" i="2" a="1"/>
  <c r="AN172" i="2" s="1"/>
  <c r="AP172" i="2" a="1"/>
  <c r="AP172" i="2" s="1"/>
  <c r="AR172" i="2" a="1"/>
  <c r="AR172" i="2" s="1"/>
  <c r="AT172" i="2" a="1"/>
  <c r="AT172" i="2" s="1"/>
  <c r="AV172" i="2" a="1"/>
  <c r="AV172" i="2" s="1"/>
  <c r="AX172" i="2" a="1"/>
  <c r="AX172" i="2" s="1"/>
  <c r="AZ172" i="2" a="1"/>
  <c r="AZ172" i="2" s="1"/>
  <c r="BB172" i="2" a="1"/>
  <c r="BB172" i="2" s="1"/>
  <c r="BD172" i="2" a="1"/>
  <c r="BD172" i="2" s="1"/>
  <c r="BF172" i="2" a="1"/>
  <c r="BF172" i="2" s="1"/>
  <c r="BH172" i="2" a="1"/>
  <c r="BH172" i="2" s="1"/>
  <c r="BJ172" i="2" a="1"/>
  <c r="BJ172" i="2" s="1"/>
  <c r="BL172" i="2" a="1"/>
  <c r="BL172" i="2" s="1"/>
  <c r="BN172" i="2" a="1"/>
  <c r="BN172" i="2" s="1"/>
  <c r="BP172" i="2" a="1"/>
  <c r="BP172" i="2" s="1"/>
  <c r="BR172" i="2" a="1"/>
  <c r="BR172" i="2" s="1"/>
  <c r="BT172" i="2" a="1"/>
  <c r="BT172" i="2" s="1"/>
  <c r="BV172" i="2" a="1"/>
  <c r="BV172" i="2" s="1"/>
  <c r="BX172" i="2" a="1"/>
  <c r="BX172" i="2" s="1"/>
  <c r="BZ172" i="2" a="1"/>
  <c r="BZ172" i="2" s="1"/>
  <c r="CB172" i="2" a="1"/>
  <c r="CB172" i="2" s="1"/>
  <c r="CD172" i="2" a="1"/>
  <c r="CD172" i="2" s="1"/>
  <c r="CF172" i="2" a="1"/>
  <c r="CF172" i="2" s="1"/>
  <c r="CH172" i="2" a="1"/>
  <c r="CH172" i="2" s="1"/>
  <c r="AL173" i="2" a="1"/>
  <c r="AL173" i="2" s="1"/>
  <c r="AN173" i="2" a="1"/>
  <c r="AN173" i="2" s="1"/>
  <c r="AP173" i="2" a="1"/>
  <c r="AP173" i="2" s="1"/>
  <c r="AR173" i="2" a="1"/>
  <c r="AR173" i="2" s="1"/>
  <c r="AT173" i="2" a="1"/>
  <c r="AT173" i="2" s="1"/>
  <c r="AV173" i="2" a="1"/>
  <c r="AV173" i="2" s="1"/>
  <c r="AX173" i="2" a="1"/>
  <c r="AX173" i="2" s="1"/>
  <c r="AZ173" i="2" a="1"/>
  <c r="AZ173" i="2" s="1"/>
  <c r="BB173" i="2" a="1"/>
  <c r="BB173" i="2" s="1"/>
  <c r="BD173" i="2" a="1"/>
  <c r="BD173" i="2" s="1"/>
  <c r="BF173" i="2" a="1"/>
  <c r="BF173" i="2" s="1"/>
  <c r="BH173" i="2" a="1"/>
  <c r="BH173" i="2" s="1"/>
  <c r="BJ173" i="2" a="1"/>
  <c r="BJ173" i="2" s="1"/>
  <c r="BL173" i="2" a="1"/>
  <c r="BL173" i="2" s="1"/>
  <c r="BN173" i="2" a="1"/>
  <c r="BN173" i="2" s="1"/>
  <c r="BP173" i="2" a="1"/>
  <c r="BP173" i="2" s="1"/>
  <c r="BR173" i="2" a="1"/>
  <c r="BR173" i="2" s="1"/>
  <c r="BT173" i="2" a="1"/>
  <c r="BT173" i="2" s="1"/>
  <c r="BV173" i="2" a="1"/>
  <c r="BV173" i="2" s="1"/>
  <c r="BX173" i="2" a="1"/>
  <c r="BX173" i="2" s="1"/>
  <c r="BZ173" i="2" a="1"/>
  <c r="BZ173" i="2" s="1"/>
  <c r="CB173" i="2" a="1"/>
  <c r="CB173" i="2" s="1"/>
  <c r="CD173" i="2" a="1"/>
  <c r="CD173" i="2" s="1"/>
  <c r="CF173" i="2" a="1"/>
  <c r="CF173" i="2" s="1"/>
  <c r="CH173" i="2" a="1"/>
  <c r="CH173" i="2" s="1"/>
  <c r="AL174" i="2" a="1"/>
  <c r="AL174" i="2" s="1"/>
  <c r="AN174" i="2" a="1"/>
  <c r="AN174" i="2" s="1"/>
  <c r="AP174" i="2" a="1"/>
  <c r="AP174" i="2" s="1"/>
  <c r="AR174" i="2" a="1"/>
  <c r="AR174" i="2" s="1"/>
  <c r="AT174" i="2" a="1"/>
  <c r="AT174" i="2" s="1"/>
  <c r="AV174" i="2" a="1"/>
  <c r="AV174" i="2" s="1"/>
  <c r="AX174" i="2" a="1"/>
  <c r="AX174" i="2" s="1"/>
  <c r="AZ174" i="2" a="1"/>
  <c r="AZ174" i="2" s="1"/>
  <c r="BB174" i="2" a="1"/>
  <c r="BB174" i="2" s="1"/>
  <c r="BD174" i="2" a="1"/>
  <c r="BD174" i="2" s="1"/>
  <c r="BF174" i="2" a="1"/>
  <c r="BF174" i="2" s="1"/>
  <c r="BH174" i="2" a="1"/>
  <c r="BH174" i="2" s="1"/>
  <c r="BJ174" i="2" a="1"/>
  <c r="BJ174" i="2" s="1"/>
  <c r="BL174" i="2" a="1"/>
  <c r="BL174" i="2" s="1"/>
  <c r="BN174" i="2" a="1"/>
  <c r="BN174" i="2" s="1"/>
  <c r="BP174" i="2" a="1"/>
  <c r="BP174" i="2" s="1"/>
  <c r="BR174" i="2" a="1"/>
  <c r="BR174" i="2" s="1"/>
  <c r="BT174" i="2" a="1"/>
  <c r="BT174" i="2" s="1"/>
  <c r="BV174" i="2" a="1"/>
  <c r="BV174" i="2" s="1"/>
  <c r="BX174" i="2" a="1"/>
  <c r="BX174" i="2" s="1"/>
  <c r="BZ174" i="2" a="1"/>
  <c r="BZ174" i="2" s="1"/>
  <c r="CB174" i="2" a="1"/>
  <c r="CB174" i="2" s="1"/>
  <c r="CD174" i="2" a="1"/>
  <c r="CD174" i="2" s="1"/>
  <c r="CF174" i="2" a="1"/>
  <c r="CF174" i="2" s="1"/>
  <c r="CH174" i="2" a="1"/>
  <c r="CH174" i="2" s="1"/>
  <c r="AL175" i="2" a="1"/>
  <c r="AL175" i="2" s="1"/>
  <c r="AN175" i="2" a="1"/>
  <c r="AN175" i="2" s="1"/>
  <c r="AP175" i="2" a="1"/>
  <c r="AP175" i="2" s="1"/>
  <c r="AR175" i="2" a="1"/>
  <c r="AR175" i="2" s="1"/>
  <c r="AT175" i="2" a="1"/>
  <c r="AT175" i="2" s="1"/>
  <c r="AV175" i="2" a="1"/>
  <c r="AV175" i="2" s="1"/>
  <c r="AX175" i="2" a="1"/>
  <c r="AX175" i="2" s="1"/>
  <c r="AZ175" i="2" a="1"/>
  <c r="AZ175" i="2" s="1"/>
  <c r="BB175" i="2" a="1"/>
  <c r="BB175" i="2" s="1"/>
  <c r="BD175" i="2" a="1"/>
  <c r="BD175" i="2" s="1"/>
  <c r="BF175" i="2" a="1"/>
  <c r="BF175" i="2" s="1"/>
  <c r="BH175" i="2" a="1"/>
  <c r="BH175" i="2" s="1"/>
  <c r="BJ175" i="2" a="1"/>
  <c r="BJ175" i="2" s="1"/>
  <c r="BL175" i="2" a="1"/>
  <c r="BL175" i="2" s="1"/>
  <c r="BN175" i="2" a="1"/>
  <c r="BN175" i="2" s="1"/>
  <c r="BP175" i="2" a="1"/>
  <c r="BP175" i="2" s="1"/>
  <c r="BR175" i="2" a="1"/>
  <c r="BR175" i="2" s="1"/>
  <c r="BT175" i="2" a="1"/>
  <c r="BT175" i="2" s="1"/>
  <c r="BV175" i="2" a="1"/>
  <c r="BV175" i="2" s="1"/>
  <c r="BX175" i="2" a="1"/>
  <c r="BX175" i="2" s="1"/>
  <c r="BZ175" i="2" a="1"/>
  <c r="BZ175" i="2" s="1"/>
  <c r="CB175" i="2" a="1"/>
  <c r="CB175" i="2" s="1"/>
  <c r="CD175" i="2" a="1"/>
  <c r="CD175" i="2" s="1"/>
  <c r="CF175" i="2" a="1"/>
  <c r="CF175" i="2" s="1"/>
  <c r="CH175" i="2" a="1"/>
  <c r="CH175" i="2" s="1"/>
  <c r="AL176" i="2" a="1"/>
  <c r="AL176" i="2" s="1"/>
  <c r="AN176" i="2" a="1"/>
  <c r="AN176" i="2" s="1"/>
  <c r="AP176" i="2" a="1"/>
  <c r="AP176" i="2" s="1"/>
  <c r="AR176" i="2" a="1"/>
  <c r="AR176" i="2" s="1"/>
  <c r="AT176" i="2" a="1"/>
  <c r="AT176" i="2" s="1"/>
  <c r="AV176" i="2" a="1"/>
  <c r="AV176" i="2" s="1"/>
  <c r="AX176" i="2" a="1"/>
  <c r="AX176" i="2" s="1"/>
  <c r="AZ176" i="2" a="1"/>
  <c r="AZ176" i="2" s="1"/>
  <c r="BB176" i="2" a="1"/>
  <c r="BB176" i="2" s="1"/>
  <c r="BD176" i="2" a="1"/>
  <c r="BD176" i="2" s="1"/>
  <c r="BF176" i="2" a="1"/>
  <c r="BF176" i="2" s="1"/>
  <c r="BH176" i="2" a="1"/>
  <c r="BH176" i="2" s="1"/>
  <c r="BJ176" i="2" a="1"/>
  <c r="BJ176" i="2" s="1"/>
  <c r="BL176" i="2" a="1"/>
  <c r="BL176" i="2" s="1"/>
  <c r="BN176" i="2" a="1"/>
  <c r="BN176" i="2" s="1"/>
  <c r="BP176" i="2" a="1"/>
  <c r="BP176" i="2" s="1"/>
  <c r="BR176" i="2" a="1"/>
  <c r="BR176" i="2" s="1"/>
  <c r="BT176" i="2" a="1"/>
  <c r="BT176" i="2" s="1"/>
  <c r="BV176" i="2" a="1"/>
  <c r="BV176" i="2" s="1"/>
  <c r="BX176" i="2" a="1"/>
  <c r="BX176" i="2" s="1"/>
  <c r="BZ176" i="2" a="1"/>
  <c r="BZ176" i="2" s="1"/>
  <c r="CB176" i="2" a="1"/>
  <c r="CB176" i="2" s="1"/>
  <c r="CD176" i="2" a="1"/>
  <c r="CD176" i="2" s="1"/>
  <c r="CF176" i="2" a="1"/>
  <c r="CF176" i="2" s="1"/>
  <c r="CH176" i="2" a="1"/>
  <c r="CH176" i="2" s="1"/>
  <c r="AL177" i="2" a="1"/>
  <c r="AL177" i="2" s="1"/>
  <c r="AN177" i="2" a="1"/>
  <c r="AN177" i="2" s="1"/>
  <c r="AP177" i="2" a="1"/>
  <c r="AP177" i="2" s="1"/>
  <c r="AR177" i="2" a="1"/>
  <c r="AR177" i="2" s="1"/>
  <c r="AT177" i="2" a="1"/>
  <c r="AT177" i="2" s="1"/>
  <c r="AV177" i="2" a="1"/>
  <c r="AV177" i="2" s="1"/>
  <c r="AX177" i="2" a="1"/>
  <c r="AX177" i="2" s="1"/>
  <c r="AZ177" i="2" a="1"/>
  <c r="AZ177" i="2" s="1"/>
  <c r="BB177" i="2" a="1"/>
  <c r="BB177" i="2" s="1"/>
  <c r="BD177" i="2" a="1"/>
  <c r="BD177" i="2" s="1"/>
  <c r="BF177" i="2" a="1"/>
  <c r="BF177" i="2" s="1"/>
  <c r="BH177" i="2" a="1"/>
  <c r="BH177" i="2" s="1"/>
  <c r="BJ177" i="2" a="1"/>
  <c r="BJ177" i="2" s="1"/>
  <c r="BL177" i="2" a="1"/>
  <c r="BL177" i="2" s="1"/>
  <c r="BN177" i="2" a="1"/>
  <c r="BN177" i="2" s="1"/>
  <c r="BP177" i="2" a="1"/>
  <c r="BP177" i="2" s="1"/>
  <c r="BR177" i="2" a="1"/>
  <c r="BR177" i="2" s="1"/>
  <c r="BT177" i="2" a="1"/>
  <c r="BT177" i="2" s="1"/>
  <c r="BV177" i="2" a="1"/>
  <c r="BV177" i="2" s="1"/>
  <c r="BX177" i="2" a="1"/>
  <c r="BX177" i="2" s="1"/>
  <c r="BZ177" i="2" a="1"/>
  <c r="BZ177" i="2" s="1"/>
  <c r="CB177" i="2" a="1"/>
  <c r="CB177" i="2" s="1"/>
  <c r="CD177" i="2" a="1"/>
  <c r="CD177" i="2" s="1"/>
  <c r="CF177" i="2" a="1"/>
  <c r="CF177" i="2" s="1"/>
  <c r="CH177" i="2" a="1"/>
  <c r="CH177" i="2" s="1"/>
  <c r="AL178" i="2" a="1"/>
  <c r="AL178" i="2" s="1"/>
  <c r="AN178" i="2" a="1"/>
  <c r="AN178" i="2" s="1"/>
  <c r="AP178" i="2" a="1"/>
  <c r="AP178" i="2" s="1"/>
  <c r="AR178" i="2" a="1"/>
  <c r="AR178" i="2" s="1"/>
  <c r="AT178" i="2" a="1"/>
  <c r="AT178" i="2" s="1"/>
  <c r="AV178" i="2" a="1"/>
  <c r="AV178" i="2" s="1"/>
  <c r="AX178" i="2" a="1"/>
  <c r="AX178" i="2" s="1"/>
  <c r="AZ178" i="2" a="1"/>
  <c r="AZ178" i="2" s="1"/>
  <c r="BB178" i="2" a="1"/>
  <c r="BB178" i="2" s="1"/>
  <c r="BD178" i="2" a="1"/>
  <c r="BD178" i="2" s="1"/>
  <c r="BF178" i="2" a="1"/>
  <c r="BF178" i="2" s="1"/>
  <c r="BH178" i="2" a="1"/>
  <c r="BH178" i="2" s="1"/>
  <c r="BJ178" i="2" a="1"/>
  <c r="BJ178" i="2" s="1"/>
  <c r="BL178" i="2" a="1"/>
  <c r="BL178" i="2" s="1"/>
  <c r="BN178" i="2" a="1"/>
  <c r="BN178" i="2" s="1"/>
  <c r="BP178" i="2" a="1"/>
  <c r="BP178" i="2" s="1"/>
  <c r="BR178" i="2" a="1"/>
  <c r="BR178" i="2" s="1"/>
  <c r="BT178" i="2" a="1"/>
  <c r="BT178" i="2" s="1"/>
  <c r="BV178" i="2" a="1"/>
  <c r="BV178" i="2" s="1"/>
  <c r="BX178" i="2" a="1"/>
  <c r="BX178" i="2" s="1"/>
  <c r="BZ178" i="2" a="1"/>
  <c r="BZ178" i="2" s="1"/>
  <c r="CB178" i="2" a="1"/>
  <c r="CB178" i="2" s="1"/>
  <c r="CD178" i="2" a="1"/>
  <c r="CD178" i="2" s="1"/>
  <c r="CF178" i="2" a="1"/>
  <c r="CF178" i="2" s="1"/>
  <c r="CH178" i="2" a="1"/>
  <c r="CH178" i="2" s="1"/>
  <c r="AL179" i="2" a="1"/>
  <c r="AL179" i="2" s="1"/>
  <c r="AN179" i="2" a="1"/>
  <c r="AN179" i="2" s="1"/>
  <c r="AP179" i="2" a="1"/>
  <c r="AP179" i="2" s="1"/>
  <c r="AR179" i="2" a="1"/>
  <c r="AR179" i="2" s="1"/>
  <c r="AT179" i="2" a="1"/>
  <c r="AT179" i="2" s="1"/>
  <c r="AV179" i="2" a="1"/>
  <c r="AV179" i="2" s="1"/>
  <c r="AX179" i="2" a="1"/>
  <c r="AX179" i="2" s="1"/>
  <c r="AZ179" i="2" a="1"/>
  <c r="AZ179" i="2" s="1"/>
  <c r="BB179" i="2" a="1"/>
  <c r="BB179" i="2" s="1"/>
  <c r="BD179" i="2" a="1"/>
  <c r="BD179" i="2" s="1"/>
  <c r="BF179" i="2" a="1"/>
  <c r="BF179" i="2" s="1"/>
  <c r="BH179" i="2" a="1"/>
  <c r="BH179" i="2" s="1"/>
  <c r="BJ179" i="2" a="1"/>
  <c r="BJ179" i="2" s="1"/>
  <c r="BL179" i="2" a="1"/>
  <c r="BL179" i="2" s="1"/>
  <c r="BN179" i="2" a="1"/>
  <c r="BN179" i="2" s="1"/>
  <c r="BP179" i="2" a="1"/>
  <c r="BP179" i="2" s="1"/>
  <c r="BR179" i="2" a="1"/>
  <c r="BR179" i="2" s="1"/>
  <c r="BT179" i="2" a="1"/>
  <c r="BT179" i="2" s="1"/>
  <c r="BV179" i="2" a="1"/>
  <c r="BV179" i="2" s="1"/>
  <c r="BX179" i="2" a="1"/>
  <c r="BX179" i="2" s="1"/>
  <c r="BZ179" i="2" a="1"/>
  <c r="BZ179" i="2" s="1"/>
  <c r="CB179" i="2" a="1"/>
  <c r="CB179" i="2" s="1"/>
  <c r="CD179" i="2" a="1"/>
  <c r="CD179" i="2" s="1"/>
  <c r="CF179" i="2" a="1"/>
  <c r="CF179" i="2" s="1"/>
  <c r="CH179" i="2" a="1"/>
  <c r="CH179" i="2" s="1"/>
  <c r="AL180" i="2" a="1"/>
  <c r="AL180" i="2" s="1"/>
  <c r="AN180" i="2" a="1"/>
  <c r="AN180" i="2" s="1"/>
  <c r="AP180" i="2" a="1"/>
  <c r="AP180" i="2" s="1"/>
  <c r="AR180" i="2" a="1"/>
  <c r="AR180" i="2" s="1"/>
  <c r="AT180" i="2" a="1"/>
  <c r="AT180" i="2" s="1"/>
  <c r="AV180" i="2" a="1"/>
  <c r="AV180" i="2" s="1"/>
  <c r="AX180" i="2" a="1"/>
  <c r="AX180" i="2" s="1"/>
  <c r="AZ180" i="2" a="1"/>
  <c r="AZ180" i="2" s="1"/>
  <c r="BB180" i="2" a="1"/>
  <c r="BB180" i="2" s="1"/>
  <c r="BD180" i="2" a="1"/>
  <c r="BD180" i="2" s="1"/>
  <c r="BF180" i="2" a="1"/>
  <c r="BF180" i="2" s="1"/>
  <c r="BH180" i="2" a="1"/>
  <c r="BH180" i="2" s="1"/>
  <c r="BJ180" i="2" a="1"/>
  <c r="BJ180" i="2" s="1"/>
  <c r="BL180" i="2" a="1"/>
  <c r="BL180" i="2" s="1"/>
  <c r="BN180" i="2" a="1"/>
  <c r="BN180" i="2" s="1"/>
  <c r="BP180" i="2" a="1"/>
  <c r="BP180" i="2" s="1"/>
  <c r="BR180" i="2" a="1"/>
  <c r="BR180" i="2" s="1"/>
  <c r="BT180" i="2" a="1"/>
  <c r="BT180" i="2" s="1"/>
  <c r="BV180" i="2" a="1"/>
  <c r="BV180" i="2" s="1"/>
  <c r="BX180" i="2" a="1"/>
  <c r="BX180" i="2" s="1"/>
  <c r="BZ180" i="2" a="1"/>
  <c r="BZ180" i="2" s="1"/>
  <c r="CB180" i="2" a="1"/>
  <c r="CB180" i="2" s="1"/>
  <c r="CD180" i="2" a="1"/>
  <c r="CD180" i="2" s="1"/>
  <c r="CF180" i="2" a="1"/>
  <c r="CF180" i="2" s="1"/>
  <c r="CH180" i="2" a="1"/>
  <c r="CH180" i="2" s="1"/>
  <c r="AL181" i="2" a="1"/>
  <c r="AL181" i="2" s="1"/>
  <c r="AN181" i="2" a="1"/>
  <c r="AN181" i="2" s="1"/>
  <c r="AP181" i="2" a="1"/>
  <c r="AP181" i="2" s="1"/>
  <c r="AR181" i="2" a="1"/>
  <c r="AR181" i="2" s="1"/>
  <c r="AT181" i="2" a="1"/>
  <c r="AT181" i="2" s="1"/>
  <c r="AV181" i="2" a="1"/>
  <c r="AV181" i="2" s="1"/>
  <c r="AX181" i="2" a="1"/>
  <c r="AX181" i="2" s="1"/>
  <c r="AZ181" i="2" a="1"/>
  <c r="AZ181" i="2" s="1"/>
  <c r="BB181" i="2" a="1"/>
  <c r="BB181" i="2" s="1"/>
  <c r="BD181" i="2" a="1"/>
  <c r="BD181" i="2" s="1"/>
  <c r="BF181" i="2" a="1"/>
  <c r="BF181" i="2" s="1"/>
  <c r="BH181" i="2" a="1"/>
  <c r="BH181" i="2" s="1"/>
  <c r="BJ181" i="2" a="1"/>
  <c r="BJ181" i="2" s="1"/>
  <c r="BL181" i="2" a="1"/>
  <c r="BL181" i="2" s="1"/>
  <c r="BN181" i="2" a="1"/>
  <c r="BN181" i="2" s="1"/>
  <c r="BP181" i="2" a="1"/>
  <c r="BP181" i="2" s="1"/>
  <c r="BR181" i="2" a="1"/>
  <c r="BR181" i="2" s="1"/>
  <c r="BT181" i="2" a="1"/>
  <c r="BT181" i="2" s="1"/>
  <c r="BV181" i="2" a="1"/>
  <c r="BV181" i="2" s="1"/>
  <c r="BX181" i="2" a="1"/>
  <c r="BX181" i="2" s="1"/>
  <c r="BZ181" i="2" a="1"/>
  <c r="BZ181" i="2" s="1"/>
  <c r="CB181" i="2" a="1"/>
  <c r="CB181" i="2" s="1"/>
  <c r="CD181" i="2" a="1"/>
  <c r="CD181" i="2" s="1"/>
  <c r="CF181" i="2" a="1"/>
  <c r="CF181" i="2" s="1"/>
  <c r="CH181" i="2" a="1"/>
  <c r="CH181" i="2" s="1"/>
  <c r="AL182" i="2" a="1"/>
  <c r="AL182" i="2" s="1"/>
  <c r="AN182" i="2" a="1"/>
  <c r="AN182" i="2" s="1"/>
  <c r="AP182" i="2" a="1"/>
  <c r="AP182" i="2" s="1"/>
  <c r="AR182" i="2" a="1"/>
  <c r="AR182" i="2" s="1"/>
  <c r="AT182" i="2" a="1"/>
  <c r="AT182" i="2" s="1"/>
  <c r="AV182" i="2" a="1"/>
  <c r="AV182" i="2" s="1"/>
  <c r="AX182" i="2" a="1"/>
  <c r="AX182" i="2" s="1"/>
  <c r="AZ182" i="2" a="1"/>
  <c r="AZ182" i="2" s="1"/>
  <c r="BB182" i="2" a="1"/>
  <c r="BB182" i="2" s="1"/>
  <c r="BD182" i="2" a="1"/>
  <c r="BD182" i="2" s="1"/>
  <c r="BF182" i="2" a="1"/>
  <c r="BF182" i="2" s="1"/>
  <c r="BH182" i="2" a="1"/>
  <c r="BH182" i="2" s="1"/>
  <c r="BJ182" i="2" a="1"/>
  <c r="BJ182" i="2" s="1"/>
  <c r="BL182" i="2" a="1"/>
  <c r="BL182" i="2" s="1"/>
  <c r="BN182" i="2" a="1"/>
  <c r="BN182" i="2" s="1"/>
  <c r="BP182" i="2" a="1"/>
  <c r="BP182" i="2" s="1"/>
  <c r="BR182" i="2" a="1"/>
  <c r="BR182" i="2" s="1"/>
  <c r="BT182" i="2" a="1"/>
  <c r="BT182" i="2" s="1"/>
  <c r="BV182" i="2" a="1"/>
  <c r="BV182" i="2" s="1"/>
  <c r="BX182" i="2" a="1"/>
  <c r="BX182" i="2" s="1"/>
  <c r="BZ182" i="2" a="1"/>
  <c r="BZ182" i="2" s="1"/>
  <c r="CB182" i="2" a="1"/>
  <c r="CB182" i="2" s="1"/>
  <c r="CD182" i="2" a="1"/>
  <c r="CD182" i="2" s="1"/>
  <c r="CF182" i="2" a="1"/>
  <c r="CF182" i="2" s="1"/>
  <c r="CH182" i="2" a="1"/>
  <c r="CH182" i="2" s="1"/>
  <c r="AL183" i="2" a="1"/>
  <c r="AL183" i="2" s="1"/>
  <c r="AN183" i="2" a="1"/>
  <c r="AN183" i="2" s="1"/>
  <c r="AP183" i="2" a="1"/>
  <c r="AP183" i="2" s="1"/>
  <c r="AR183" i="2" a="1"/>
  <c r="AR183" i="2" s="1"/>
  <c r="AT183" i="2" a="1"/>
  <c r="AT183" i="2" s="1"/>
  <c r="AV183" i="2" a="1"/>
  <c r="AV183" i="2" s="1"/>
  <c r="AX183" i="2" a="1"/>
  <c r="AX183" i="2" s="1"/>
  <c r="AZ183" i="2" a="1"/>
  <c r="AZ183" i="2" s="1"/>
  <c r="BB183" i="2" a="1"/>
  <c r="BB183" i="2" s="1"/>
  <c r="BD183" i="2" a="1"/>
  <c r="BD183" i="2" s="1"/>
  <c r="BF183" i="2" a="1"/>
  <c r="BF183" i="2" s="1"/>
  <c r="BH183" i="2" a="1"/>
  <c r="BH183" i="2" s="1"/>
  <c r="BJ183" i="2" a="1"/>
  <c r="BJ183" i="2" s="1"/>
  <c r="BL183" i="2" a="1"/>
  <c r="BL183" i="2" s="1"/>
  <c r="BN183" i="2" a="1"/>
  <c r="BN183" i="2" s="1"/>
  <c r="BP183" i="2" a="1"/>
  <c r="BP183" i="2" s="1"/>
  <c r="BR183" i="2" a="1"/>
  <c r="BR183" i="2" s="1"/>
  <c r="BT183" i="2" a="1"/>
  <c r="BT183" i="2" s="1"/>
  <c r="BV183" i="2" a="1"/>
  <c r="BV183" i="2" s="1"/>
  <c r="BX183" i="2" a="1"/>
  <c r="BX183" i="2" s="1"/>
  <c r="BZ183" i="2" a="1"/>
  <c r="BZ183" i="2" s="1"/>
  <c r="CB183" i="2" a="1"/>
  <c r="CB183" i="2" s="1"/>
  <c r="CD183" i="2" a="1"/>
  <c r="CD183" i="2" s="1"/>
  <c r="CF183" i="2" a="1"/>
  <c r="CF183" i="2" s="1"/>
  <c r="CH183" i="2" a="1"/>
  <c r="CH183" i="2" s="1"/>
  <c r="AL184" i="2" a="1"/>
  <c r="AL184" i="2" s="1"/>
  <c r="AN184" i="2" a="1"/>
  <c r="AN184" i="2" s="1"/>
  <c r="AP184" i="2" a="1"/>
  <c r="AP184" i="2" s="1"/>
  <c r="AR184" i="2" a="1"/>
  <c r="AR184" i="2" s="1"/>
  <c r="AT184" i="2" a="1"/>
  <c r="AT184" i="2" s="1"/>
  <c r="AV184" i="2" a="1"/>
  <c r="AV184" i="2" s="1"/>
  <c r="AX184" i="2" a="1"/>
  <c r="AX184" i="2" s="1"/>
  <c r="AZ184" i="2" a="1"/>
  <c r="AZ184" i="2" s="1"/>
  <c r="BB184" i="2" a="1"/>
  <c r="BB184" i="2" s="1"/>
  <c r="BD184" i="2" a="1"/>
  <c r="BD184" i="2" s="1"/>
  <c r="BF184" i="2" a="1"/>
  <c r="BF184" i="2" s="1"/>
  <c r="BH184" i="2" a="1"/>
  <c r="BH184" i="2" s="1"/>
  <c r="BJ184" i="2" a="1"/>
  <c r="BJ184" i="2" s="1"/>
  <c r="BL184" i="2" a="1"/>
  <c r="BL184" i="2" s="1"/>
  <c r="BN184" i="2" a="1"/>
  <c r="BN184" i="2" s="1"/>
  <c r="BP184" i="2" a="1"/>
  <c r="BP184" i="2" s="1"/>
  <c r="BR184" i="2" a="1"/>
  <c r="BR184" i="2" s="1"/>
  <c r="BT184" i="2" a="1"/>
  <c r="BT184" i="2" s="1"/>
  <c r="BV184" i="2" a="1"/>
  <c r="BV184" i="2" s="1"/>
  <c r="BX184" i="2" a="1"/>
  <c r="BX184" i="2" s="1"/>
  <c r="BZ184" i="2" a="1"/>
  <c r="BZ184" i="2" s="1"/>
  <c r="CB184" i="2" a="1"/>
  <c r="CB184" i="2" s="1"/>
  <c r="CD184" i="2" a="1"/>
  <c r="CD184" i="2" s="1"/>
  <c r="CF184" i="2" a="1"/>
  <c r="CF184" i="2" s="1"/>
  <c r="CH184" i="2" a="1"/>
  <c r="CH184" i="2" s="1"/>
  <c r="AL185" i="2" a="1"/>
  <c r="AL185" i="2" s="1"/>
  <c r="AN185" i="2" a="1"/>
  <c r="AN185" i="2" s="1"/>
  <c r="AP185" i="2" a="1"/>
  <c r="AP185" i="2" s="1"/>
  <c r="AR185" i="2" a="1"/>
  <c r="AR185" i="2" s="1"/>
  <c r="AT185" i="2" a="1"/>
  <c r="AT185" i="2" s="1"/>
  <c r="AV185" i="2" a="1"/>
  <c r="AV185" i="2" s="1"/>
  <c r="AX185" i="2" a="1"/>
  <c r="AX185" i="2" s="1"/>
  <c r="AZ185" i="2" a="1"/>
  <c r="AZ185" i="2" s="1"/>
  <c r="BB185" i="2" a="1"/>
  <c r="BB185" i="2" s="1"/>
  <c r="BD185" i="2" a="1"/>
  <c r="BD185" i="2" s="1"/>
  <c r="BF185" i="2" a="1"/>
  <c r="BF185" i="2" s="1"/>
  <c r="BH185" i="2" a="1"/>
  <c r="BH185" i="2" s="1"/>
  <c r="BJ185" i="2" a="1"/>
  <c r="BJ185" i="2" s="1"/>
  <c r="BL185" i="2" a="1"/>
  <c r="BL185" i="2" s="1"/>
  <c r="BN185" i="2" a="1"/>
  <c r="BN185" i="2" s="1"/>
  <c r="BP185" i="2" a="1"/>
  <c r="BP185" i="2" s="1"/>
  <c r="BR185" i="2" a="1"/>
  <c r="BR185" i="2" s="1"/>
  <c r="BT185" i="2" a="1"/>
  <c r="BT185" i="2" s="1"/>
  <c r="BV185" i="2" a="1"/>
  <c r="BV185" i="2" s="1"/>
  <c r="BX185" i="2" a="1"/>
  <c r="BX185" i="2" s="1"/>
  <c r="BZ185" i="2" a="1"/>
  <c r="BZ185" i="2" s="1"/>
  <c r="CB185" i="2" a="1"/>
  <c r="CB185" i="2" s="1"/>
  <c r="CD185" i="2" a="1"/>
  <c r="CD185" i="2" s="1"/>
  <c r="CF185" i="2" a="1"/>
  <c r="CF185" i="2" s="1"/>
  <c r="CH185" i="2" a="1"/>
  <c r="CH185" i="2" s="1"/>
  <c r="AL186" i="2" a="1"/>
  <c r="AL186" i="2" s="1"/>
  <c r="AN186" i="2" a="1"/>
  <c r="AN186" i="2" s="1"/>
  <c r="AP186" i="2" a="1"/>
  <c r="AP186" i="2" s="1"/>
  <c r="AR186" i="2" a="1"/>
  <c r="AR186" i="2" s="1"/>
  <c r="AT186" i="2" a="1"/>
  <c r="AT186" i="2" s="1"/>
  <c r="AV186" i="2" a="1"/>
  <c r="AV186" i="2" s="1"/>
  <c r="AX186" i="2" a="1"/>
  <c r="AX186" i="2" s="1"/>
  <c r="AZ186" i="2" a="1"/>
  <c r="AZ186" i="2" s="1"/>
  <c r="BB186" i="2" a="1"/>
  <c r="BB186" i="2" s="1"/>
  <c r="BD186" i="2" a="1"/>
  <c r="BD186" i="2" s="1"/>
  <c r="BF186" i="2" a="1"/>
  <c r="BF186" i="2" s="1"/>
  <c r="BH186" i="2" a="1"/>
  <c r="BH186" i="2" s="1"/>
  <c r="BJ186" i="2" a="1"/>
  <c r="BJ186" i="2" s="1"/>
  <c r="BL186" i="2" a="1"/>
  <c r="BL186" i="2" s="1"/>
  <c r="BN186" i="2" a="1"/>
  <c r="BN186" i="2" s="1"/>
  <c r="BP186" i="2" a="1"/>
  <c r="BP186" i="2" s="1"/>
  <c r="BR186" i="2" a="1"/>
  <c r="BR186" i="2" s="1"/>
  <c r="BT186" i="2" a="1"/>
  <c r="BT186" i="2" s="1"/>
  <c r="BV186" i="2" a="1"/>
  <c r="BV186" i="2" s="1"/>
  <c r="BX186" i="2" a="1"/>
  <c r="BX186" i="2" s="1"/>
  <c r="BZ186" i="2" a="1"/>
  <c r="BZ186" i="2" s="1"/>
  <c r="CB186" i="2" a="1"/>
  <c r="CB186" i="2" s="1"/>
  <c r="CD186" i="2" a="1"/>
  <c r="CD186" i="2" s="1"/>
  <c r="CF186" i="2" a="1"/>
  <c r="CF186" i="2" s="1"/>
  <c r="CH186" i="2" a="1"/>
  <c r="CH186" i="2" s="1"/>
  <c r="AL187" i="2" a="1"/>
  <c r="AL187" i="2" s="1"/>
  <c r="AN187" i="2" a="1"/>
  <c r="AN187" i="2" s="1"/>
  <c r="AP187" i="2" a="1"/>
  <c r="AP187" i="2" s="1"/>
  <c r="AR187" i="2" a="1"/>
  <c r="AR187" i="2" s="1"/>
  <c r="AT187" i="2" a="1"/>
  <c r="AT187" i="2" s="1"/>
  <c r="AV187" i="2" a="1"/>
  <c r="AV187" i="2" s="1"/>
  <c r="AX187" i="2" a="1"/>
  <c r="AX187" i="2" s="1"/>
  <c r="AZ187" i="2" a="1"/>
  <c r="AZ187" i="2" s="1"/>
  <c r="BB187" i="2" a="1"/>
  <c r="BB187" i="2" s="1"/>
  <c r="BD187" i="2" a="1"/>
  <c r="BD187" i="2" s="1"/>
  <c r="BF187" i="2" a="1"/>
  <c r="BF187" i="2" s="1"/>
  <c r="BH187" i="2" a="1"/>
  <c r="BH187" i="2" s="1"/>
  <c r="BJ187" i="2" a="1"/>
  <c r="BJ187" i="2" s="1"/>
  <c r="BL187" i="2" a="1"/>
  <c r="BL187" i="2" s="1"/>
  <c r="BN187" i="2" a="1"/>
  <c r="BN187" i="2" s="1"/>
  <c r="BP187" i="2" a="1"/>
  <c r="BP187" i="2" s="1"/>
  <c r="BR187" i="2" a="1"/>
  <c r="BR187" i="2" s="1"/>
  <c r="BT187" i="2" a="1"/>
  <c r="BT187" i="2" s="1"/>
  <c r="BV187" i="2" a="1"/>
  <c r="BV187" i="2" s="1"/>
  <c r="BX187" i="2" a="1"/>
  <c r="BX187" i="2" s="1"/>
  <c r="BZ187" i="2" a="1"/>
  <c r="BZ187" i="2" s="1"/>
  <c r="CB187" i="2" a="1"/>
  <c r="CB187" i="2" s="1"/>
  <c r="CD187" i="2" a="1"/>
  <c r="CD187" i="2" s="1"/>
  <c r="CF187" i="2" a="1"/>
  <c r="CF187" i="2" s="1"/>
  <c r="CH187" i="2" a="1"/>
  <c r="CH187" i="2" s="1"/>
  <c r="AL188" i="2" a="1"/>
  <c r="AL188" i="2" s="1"/>
  <c r="AN188" i="2" a="1"/>
  <c r="AN188" i="2" s="1"/>
  <c r="AP188" i="2" a="1"/>
  <c r="AP188" i="2" s="1"/>
  <c r="AR188" i="2" a="1"/>
  <c r="AR188" i="2" s="1"/>
  <c r="AT188" i="2" a="1"/>
  <c r="AT188" i="2" s="1"/>
  <c r="AV188" i="2" a="1"/>
  <c r="AV188" i="2" s="1"/>
  <c r="AX188" i="2" a="1"/>
  <c r="AX188" i="2" s="1"/>
  <c r="AZ188" i="2" a="1"/>
  <c r="AZ188" i="2" s="1"/>
  <c r="BB188" i="2" a="1"/>
  <c r="BB188" i="2" s="1"/>
  <c r="BD188" i="2" a="1"/>
  <c r="BD188" i="2" s="1"/>
  <c r="BF188" i="2" a="1"/>
  <c r="BF188" i="2" s="1"/>
  <c r="BH188" i="2" a="1"/>
  <c r="BH188" i="2" s="1"/>
  <c r="BJ188" i="2" a="1"/>
  <c r="BJ188" i="2" s="1"/>
  <c r="BL188" i="2" a="1"/>
  <c r="BL188" i="2" s="1"/>
  <c r="BN188" i="2" a="1"/>
  <c r="BN188" i="2" s="1"/>
  <c r="BP188" i="2" a="1"/>
  <c r="BP188" i="2" s="1"/>
  <c r="BR188" i="2" a="1"/>
  <c r="BR188" i="2" s="1"/>
  <c r="BT188" i="2" a="1"/>
  <c r="BT188" i="2" s="1"/>
  <c r="BV188" i="2" a="1"/>
  <c r="BV188" i="2" s="1"/>
  <c r="BX188" i="2" a="1"/>
  <c r="BX188" i="2" s="1"/>
  <c r="BZ188" i="2" a="1"/>
  <c r="BZ188" i="2" s="1"/>
  <c r="CB188" i="2" a="1"/>
  <c r="CB188" i="2" s="1"/>
  <c r="CD188" i="2" a="1"/>
  <c r="CD188" i="2" s="1"/>
  <c r="CF188" i="2" a="1"/>
  <c r="CF188" i="2" s="1"/>
  <c r="CH188" i="2" a="1"/>
  <c r="CH188" i="2" s="1"/>
  <c r="AL189" i="2" a="1"/>
  <c r="AL189" i="2" s="1"/>
  <c r="AN189" i="2" a="1"/>
  <c r="AN189" i="2" s="1"/>
  <c r="AP189" i="2" a="1"/>
  <c r="AP189" i="2" s="1"/>
  <c r="AR189" i="2" a="1"/>
  <c r="AR189" i="2" s="1"/>
  <c r="AT189" i="2" a="1"/>
  <c r="AT189" i="2" s="1"/>
  <c r="AV189" i="2" a="1"/>
  <c r="AV189" i="2" s="1"/>
  <c r="AX189" i="2" a="1"/>
  <c r="AX189" i="2" s="1"/>
  <c r="AZ189" i="2" a="1"/>
  <c r="AZ189" i="2" s="1"/>
  <c r="BB189" i="2" a="1"/>
  <c r="BB189" i="2" s="1"/>
  <c r="BD189" i="2" a="1"/>
  <c r="BD189" i="2" s="1"/>
  <c r="BF189" i="2" a="1"/>
  <c r="BF189" i="2" s="1"/>
  <c r="BH189" i="2" a="1"/>
  <c r="BH189" i="2" s="1"/>
  <c r="BJ189" i="2" a="1"/>
  <c r="BJ189" i="2" s="1"/>
  <c r="BL189" i="2" a="1"/>
  <c r="BL189" i="2" s="1"/>
  <c r="BN189" i="2" a="1"/>
  <c r="BN189" i="2" s="1"/>
  <c r="BP189" i="2" a="1"/>
  <c r="BP189" i="2" s="1"/>
  <c r="BR189" i="2" a="1"/>
  <c r="BR189" i="2" s="1"/>
  <c r="BT189" i="2" a="1"/>
  <c r="BT189" i="2" s="1"/>
  <c r="BV189" i="2" a="1"/>
  <c r="BV189" i="2" s="1"/>
  <c r="BX189" i="2" a="1"/>
  <c r="BX189" i="2" s="1"/>
  <c r="BZ189" i="2" a="1"/>
  <c r="BZ189" i="2" s="1"/>
  <c r="CB189" i="2" a="1"/>
  <c r="CB189" i="2" s="1"/>
  <c r="CD189" i="2" a="1"/>
  <c r="CD189" i="2" s="1"/>
  <c r="CF189" i="2" a="1"/>
  <c r="CF189" i="2" s="1"/>
  <c r="CH189" i="2" a="1"/>
  <c r="CH189" i="2" s="1"/>
  <c r="AL190" i="2" a="1"/>
  <c r="AL190" i="2" s="1"/>
  <c r="AN190" i="2" a="1"/>
  <c r="AN190" i="2" s="1"/>
  <c r="AP190" i="2" a="1"/>
  <c r="AP190" i="2" s="1"/>
  <c r="AR190" i="2" a="1"/>
  <c r="AR190" i="2" s="1"/>
  <c r="AT190" i="2" a="1"/>
  <c r="AT190" i="2" s="1"/>
  <c r="AV190" i="2" a="1"/>
  <c r="AV190" i="2" s="1"/>
  <c r="AX190" i="2" a="1"/>
  <c r="AX190" i="2" s="1"/>
  <c r="AZ190" i="2" a="1"/>
  <c r="AZ190" i="2" s="1"/>
  <c r="BB190" i="2" a="1"/>
  <c r="BB190" i="2" s="1"/>
  <c r="BD190" i="2" a="1"/>
  <c r="BD190" i="2" s="1"/>
  <c r="BF190" i="2" a="1"/>
  <c r="BF190" i="2" s="1"/>
  <c r="BH190" i="2" a="1"/>
  <c r="BH190" i="2" s="1"/>
  <c r="BJ190" i="2" a="1"/>
  <c r="BJ190" i="2" s="1"/>
  <c r="BL190" i="2" a="1"/>
  <c r="BL190" i="2" s="1"/>
  <c r="BN190" i="2" a="1"/>
  <c r="BN190" i="2" s="1"/>
  <c r="BP190" i="2" a="1"/>
  <c r="BP190" i="2" s="1"/>
  <c r="BR190" i="2" a="1"/>
  <c r="BR190" i="2" s="1"/>
  <c r="BT190" i="2" a="1"/>
  <c r="BT190" i="2" s="1"/>
  <c r="BV190" i="2" a="1"/>
  <c r="BV190" i="2" s="1"/>
  <c r="BX190" i="2" a="1"/>
  <c r="BX190" i="2" s="1"/>
  <c r="BZ190" i="2" a="1"/>
  <c r="BZ190" i="2" s="1"/>
  <c r="CB190" i="2" a="1"/>
  <c r="CB190" i="2" s="1"/>
  <c r="CD190" i="2" a="1"/>
  <c r="CD190" i="2" s="1"/>
  <c r="CF190" i="2" a="1"/>
  <c r="CF190" i="2" s="1"/>
  <c r="CH190" i="2" a="1"/>
  <c r="CH190" i="2" s="1"/>
  <c r="AL191" i="2" a="1"/>
  <c r="AL191" i="2" s="1"/>
  <c r="AN191" i="2" a="1"/>
  <c r="AN191" i="2" s="1"/>
  <c r="AP191" i="2" a="1"/>
  <c r="AP191" i="2" s="1"/>
  <c r="AR191" i="2" a="1"/>
  <c r="AR191" i="2" s="1"/>
  <c r="AT191" i="2" a="1"/>
  <c r="AT191" i="2" s="1"/>
  <c r="AV191" i="2" a="1"/>
  <c r="AV191" i="2" s="1"/>
  <c r="AX191" i="2" a="1"/>
  <c r="AX191" i="2" s="1"/>
  <c r="AZ191" i="2" a="1"/>
  <c r="AZ191" i="2" s="1"/>
  <c r="BB191" i="2" a="1"/>
  <c r="BB191" i="2" s="1"/>
  <c r="BD191" i="2" a="1"/>
  <c r="BD191" i="2" s="1"/>
  <c r="BF191" i="2" a="1"/>
  <c r="BF191" i="2" s="1"/>
  <c r="BH191" i="2" a="1"/>
  <c r="BH191" i="2" s="1"/>
  <c r="BJ191" i="2" a="1"/>
  <c r="BJ191" i="2" s="1"/>
  <c r="BL191" i="2" a="1"/>
  <c r="BL191" i="2" s="1"/>
  <c r="BN191" i="2" a="1"/>
  <c r="BN191" i="2" s="1"/>
  <c r="BP191" i="2" a="1"/>
  <c r="BP191" i="2" s="1"/>
  <c r="BR191" i="2" a="1"/>
  <c r="BR191" i="2" s="1"/>
  <c r="BT191" i="2" a="1"/>
  <c r="BT191" i="2" s="1"/>
  <c r="BV191" i="2" a="1"/>
  <c r="BV191" i="2" s="1"/>
  <c r="BX191" i="2" a="1"/>
  <c r="BX191" i="2" s="1"/>
  <c r="BZ191" i="2" a="1"/>
  <c r="BZ191" i="2" s="1"/>
  <c r="CB191" i="2" a="1"/>
  <c r="CB191" i="2" s="1"/>
  <c r="CD191" i="2" a="1"/>
  <c r="CD191" i="2" s="1"/>
  <c r="CF191" i="2" a="1"/>
  <c r="CF191" i="2" s="1"/>
  <c r="CH191" i="2" a="1"/>
  <c r="CH191" i="2" s="1"/>
  <c r="AL192" i="2" a="1"/>
  <c r="AL192" i="2" s="1"/>
  <c r="AN192" i="2" a="1"/>
  <c r="AN192" i="2" s="1"/>
  <c r="AP192" i="2" a="1"/>
  <c r="AP192" i="2" s="1"/>
  <c r="AR192" i="2" a="1"/>
  <c r="AR192" i="2" s="1"/>
  <c r="AT192" i="2" a="1"/>
  <c r="AT192" i="2" s="1"/>
  <c r="AV192" i="2" a="1"/>
  <c r="AV192" i="2" s="1"/>
  <c r="AX192" i="2" a="1"/>
  <c r="AX192" i="2" s="1"/>
  <c r="AZ192" i="2" a="1"/>
  <c r="AZ192" i="2" s="1"/>
  <c r="BB192" i="2" a="1"/>
  <c r="BB192" i="2" s="1"/>
  <c r="BD192" i="2" a="1"/>
  <c r="BD192" i="2" s="1"/>
  <c r="BF192" i="2" a="1"/>
  <c r="BF192" i="2" s="1"/>
  <c r="BH192" i="2" a="1"/>
  <c r="BH192" i="2" s="1"/>
  <c r="BJ192" i="2" a="1"/>
  <c r="BJ192" i="2" s="1"/>
  <c r="BL192" i="2" a="1"/>
  <c r="BL192" i="2" s="1"/>
  <c r="BN192" i="2" a="1"/>
  <c r="BN192" i="2" s="1"/>
  <c r="BP192" i="2" a="1"/>
  <c r="BP192" i="2" s="1"/>
  <c r="BR192" i="2" a="1"/>
  <c r="BR192" i="2" s="1"/>
  <c r="BT192" i="2" a="1"/>
  <c r="BT192" i="2" s="1"/>
  <c r="BV192" i="2" a="1"/>
  <c r="BV192" i="2" s="1"/>
  <c r="BX192" i="2" a="1"/>
  <c r="BX192" i="2" s="1"/>
  <c r="BZ192" i="2" a="1"/>
  <c r="BZ192" i="2" s="1"/>
  <c r="CB192" i="2" a="1"/>
  <c r="CB192" i="2" s="1"/>
  <c r="CD192" i="2" a="1"/>
  <c r="CD192" i="2" s="1"/>
  <c r="CF192" i="2" a="1"/>
  <c r="CF192" i="2" s="1"/>
  <c r="CH192" i="2" a="1"/>
  <c r="CH192" i="2" s="1"/>
  <c r="AL193" i="2" a="1"/>
  <c r="AL193" i="2" s="1"/>
  <c r="AN193" i="2" a="1"/>
  <c r="AN193" i="2" s="1"/>
  <c r="AP193" i="2" a="1"/>
  <c r="AP193" i="2" s="1"/>
  <c r="AR193" i="2" a="1"/>
  <c r="AR193" i="2" s="1"/>
  <c r="AT193" i="2" a="1"/>
  <c r="AT193" i="2" s="1"/>
  <c r="AV193" i="2" a="1"/>
  <c r="AV193" i="2" s="1"/>
  <c r="AX193" i="2" a="1"/>
  <c r="AX193" i="2" s="1"/>
  <c r="AZ193" i="2" a="1"/>
  <c r="AZ193" i="2" s="1"/>
  <c r="BB193" i="2" a="1"/>
  <c r="BB193" i="2" s="1"/>
  <c r="BD193" i="2" a="1"/>
  <c r="BD193" i="2" s="1"/>
  <c r="BF193" i="2" a="1"/>
  <c r="BF193" i="2" s="1"/>
  <c r="BH193" i="2" a="1"/>
  <c r="BH193" i="2" s="1"/>
  <c r="BJ193" i="2" a="1"/>
  <c r="BJ193" i="2" s="1"/>
  <c r="BL193" i="2" a="1"/>
  <c r="BL193" i="2" s="1"/>
  <c r="BN193" i="2" a="1"/>
  <c r="BN193" i="2" s="1"/>
  <c r="BP193" i="2" a="1"/>
  <c r="BP193" i="2" s="1"/>
  <c r="BR193" i="2" a="1"/>
  <c r="BR193" i="2" s="1"/>
  <c r="BT193" i="2" a="1"/>
  <c r="BT193" i="2" s="1"/>
  <c r="BV193" i="2" a="1"/>
  <c r="BV193" i="2" s="1"/>
  <c r="BX193" i="2" a="1"/>
  <c r="BX193" i="2" s="1"/>
  <c r="BZ193" i="2" a="1"/>
  <c r="BZ193" i="2" s="1"/>
  <c r="CB193" i="2" a="1"/>
  <c r="CB193" i="2" s="1"/>
  <c r="CD193" i="2" a="1"/>
  <c r="CD193" i="2" s="1"/>
  <c r="CF193" i="2" a="1"/>
  <c r="CF193" i="2" s="1"/>
  <c r="CH193" i="2" a="1"/>
  <c r="CH193" i="2" s="1"/>
  <c r="AL194" i="2" a="1"/>
  <c r="AL194" i="2" s="1"/>
  <c r="AN194" i="2" a="1"/>
  <c r="AN194" i="2" s="1"/>
  <c r="AP194" i="2" a="1"/>
  <c r="AP194" i="2" s="1"/>
  <c r="AR194" i="2" a="1"/>
  <c r="AR194" i="2" s="1"/>
  <c r="AT194" i="2" a="1"/>
  <c r="AT194" i="2" s="1"/>
  <c r="AV194" i="2" a="1"/>
  <c r="AV194" i="2" s="1"/>
  <c r="AX194" i="2" a="1"/>
  <c r="AX194" i="2" s="1"/>
  <c r="AZ194" i="2" a="1"/>
  <c r="AZ194" i="2" s="1"/>
  <c r="BB194" i="2" a="1"/>
  <c r="BB194" i="2" s="1"/>
  <c r="BD194" i="2" a="1"/>
  <c r="BD194" i="2" s="1"/>
  <c r="BF194" i="2" a="1"/>
  <c r="BF194" i="2" s="1"/>
  <c r="BH194" i="2" a="1"/>
  <c r="BH194" i="2" s="1"/>
  <c r="BJ194" i="2" a="1"/>
  <c r="BJ194" i="2" s="1"/>
  <c r="BL194" i="2" a="1"/>
  <c r="BL194" i="2" s="1"/>
  <c r="BN194" i="2" a="1"/>
  <c r="BN194" i="2" s="1"/>
  <c r="BP194" i="2" a="1"/>
  <c r="BP194" i="2" s="1"/>
  <c r="BR194" i="2" a="1"/>
  <c r="BR194" i="2" s="1"/>
  <c r="BT194" i="2" a="1"/>
  <c r="BT194" i="2" s="1"/>
  <c r="BV194" i="2" a="1"/>
  <c r="BV194" i="2" s="1"/>
  <c r="BX194" i="2" a="1"/>
  <c r="BX194" i="2" s="1"/>
  <c r="BZ194" i="2" a="1"/>
  <c r="BZ194" i="2" s="1"/>
  <c r="CB194" i="2" a="1"/>
  <c r="CB194" i="2" s="1"/>
  <c r="CD194" i="2" a="1"/>
  <c r="CD194" i="2" s="1"/>
  <c r="CF194" i="2" a="1"/>
  <c r="CF194" i="2" s="1"/>
  <c r="CH194" i="2" a="1"/>
  <c r="CH194" i="2" s="1"/>
  <c r="AL195" i="2" a="1"/>
  <c r="AL195" i="2" s="1"/>
  <c r="AN195" i="2" a="1"/>
  <c r="AN195" i="2" s="1"/>
  <c r="AP195" i="2" a="1"/>
  <c r="AP195" i="2" s="1"/>
  <c r="AR195" i="2" a="1"/>
  <c r="AR195" i="2" s="1"/>
  <c r="AT195" i="2" a="1"/>
  <c r="AT195" i="2" s="1"/>
  <c r="AV195" i="2" a="1"/>
  <c r="AV195" i="2" s="1"/>
  <c r="AX195" i="2" a="1"/>
  <c r="AX195" i="2" s="1"/>
  <c r="AZ195" i="2" a="1"/>
  <c r="AZ195" i="2" s="1"/>
  <c r="BB195" i="2" a="1"/>
  <c r="BB195" i="2" s="1"/>
  <c r="BD195" i="2" a="1"/>
  <c r="BD195" i="2" s="1"/>
  <c r="BF195" i="2" a="1"/>
  <c r="BF195" i="2" s="1"/>
  <c r="BH195" i="2" a="1"/>
  <c r="BH195" i="2" s="1"/>
  <c r="BJ195" i="2" a="1"/>
  <c r="BJ195" i="2" s="1"/>
  <c r="BL195" i="2" a="1"/>
  <c r="BL195" i="2" s="1"/>
  <c r="BN195" i="2" a="1"/>
  <c r="BN195" i="2" s="1"/>
  <c r="BP195" i="2" a="1"/>
  <c r="BP195" i="2" s="1"/>
  <c r="BR195" i="2" a="1"/>
  <c r="BR195" i="2" s="1"/>
  <c r="BT195" i="2" a="1"/>
  <c r="BT195" i="2" s="1"/>
  <c r="BV195" i="2" a="1"/>
  <c r="BV195" i="2" s="1"/>
  <c r="BX195" i="2" a="1"/>
  <c r="BX195" i="2" s="1"/>
  <c r="BZ195" i="2" a="1"/>
  <c r="BZ195" i="2" s="1"/>
  <c r="CB195" i="2" a="1"/>
  <c r="CB195" i="2" s="1"/>
  <c r="CD195" i="2" a="1"/>
  <c r="CD195" i="2" s="1"/>
  <c r="CF195" i="2" a="1"/>
  <c r="CF195" i="2" s="1"/>
  <c r="CH195" i="2" a="1"/>
  <c r="CH195" i="2" s="1"/>
  <c r="AL196" i="2" a="1"/>
  <c r="AL196" i="2" s="1"/>
  <c r="AN196" i="2" a="1"/>
  <c r="AN196" i="2" s="1"/>
  <c r="AP196" i="2" a="1"/>
  <c r="AP196" i="2" s="1"/>
  <c r="AR196" i="2" a="1"/>
  <c r="AR196" i="2" s="1"/>
  <c r="AT196" i="2" a="1"/>
  <c r="AT196" i="2" s="1"/>
  <c r="AV196" i="2" a="1"/>
  <c r="AV196" i="2" s="1"/>
  <c r="AX196" i="2" a="1"/>
  <c r="AX196" i="2" s="1"/>
  <c r="AZ196" i="2" a="1"/>
  <c r="AZ196" i="2" s="1"/>
  <c r="BB196" i="2" a="1"/>
  <c r="BB196" i="2" s="1"/>
  <c r="BD196" i="2" a="1"/>
  <c r="BD196" i="2" s="1"/>
  <c r="BF196" i="2" a="1"/>
  <c r="BF196" i="2" s="1"/>
  <c r="BH196" i="2" a="1"/>
  <c r="BH196" i="2" s="1"/>
  <c r="BJ196" i="2" a="1"/>
  <c r="BJ196" i="2" s="1"/>
  <c r="BL196" i="2" a="1"/>
  <c r="BL196" i="2" s="1"/>
  <c r="BN196" i="2" a="1"/>
  <c r="BN196" i="2" s="1"/>
  <c r="BP196" i="2" a="1"/>
  <c r="BP196" i="2" s="1"/>
  <c r="BR196" i="2" a="1"/>
  <c r="BR196" i="2" s="1"/>
  <c r="BT196" i="2" a="1"/>
  <c r="BT196" i="2" s="1"/>
  <c r="BV196" i="2" a="1"/>
  <c r="BV196" i="2" s="1"/>
  <c r="BX196" i="2" a="1"/>
  <c r="BX196" i="2" s="1"/>
  <c r="BZ196" i="2" a="1"/>
  <c r="BZ196" i="2" s="1"/>
  <c r="CB196" i="2" a="1"/>
  <c r="CB196" i="2" s="1"/>
  <c r="CD196" i="2" a="1"/>
  <c r="CD196" i="2" s="1"/>
  <c r="CF196" i="2" a="1"/>
  <c r="CF196" i="2" s="1"/>
  <c r="CH196" i="2" a="1"/>
  <c r="CH196" i="2" s="1"/>
  <c r="AL197" i="2" a="1"/>
  <c r="AL197" i="2" s="1"/>
  <c r="AN197" i="2" a="1"/>
  <c r="AN197" i="2" s="1"/>
  <c r="AP197" i="2" a="1"/>
  <c r="AP197" i="2" s="1"/>
  <c r="AR197" i="2" a="1"/>
  <c r="AR197" i="2" s="1"/>
  <c r="AT197" i="2" a="1"/>
  <c r="AT197" i="2" s="1"/>
  <c r="AV197" i="2" a="1"/>
  <c r="AV197" i="2" s="1"/>
  <c r="AX197" i="2" a="1"/>
  <c r="AX197" i="2" s="1"/>
  <c r="AZ197" i="2" a="1"/>
  <c r="AZ197" i="2" s="1"/>
  <c r="BB197" i="2" a="1"/>
  <c r="BB197" i="2" s="1"/>
  <c r="BD197" i="2" a="1"/>
  <c r="BD197" i="2" s="1"/>
  <c r="BF197" i="2" a="1"/>
  <c r="BF197" i="2" s="1"/>
  <c r="BH197" i="2" a="1"/>
  <c r="BH197" i="2" s="1"/>
  <c r="BJ197" i="2" a="1"/>
  <c r="BJ197" i="2" s="1"/>
  <c r="BL197" i="2" a="1"/>
  <c r="BL197" i="2" s="1"/>
  <c r="BN197" i="2" a="1"/>
  <c r="BN197" i="2" s="1"/>
  <c r="BP197" i="2" a="1"/>
  <c r="BP197" i="2" s="1"/>
  <c r="BR197" i="2" a="1"/>
  <c r="BR197" i="2" s="1"/>
  <c r="BT197" i="2" a="1"/>
  <c r="BT197" i="2" s="1"/>
  <c r="BV197" i="2" a="1"/>
  <c r="BV197" i="2" s="1"/>
  <c r="BX197" i="2" a="1"/>
  <c r="BX197" i="2" s="1"/>
  <c r="BZ197" i="2" a="1"/>
  <c r="BZ197" i="2" s="1"/>
  <c r="CB197" i="2" a="1"/>
  <c r="CB197" i="2" s="1"/>
  <c r="CD197" i="2" a="1"/>
  <c r="CD197" i="2" s="1"/>
  <c r="CF197" i="2" a="1"/>
  <c r="CF197" i="2" s="1"/>
  <c r="CH197" i="2" a="1"/>
  <c r="CH197" i="2" s="1"/>
  <c r="AL198" i="2" a="1"/>
  <c r="AL198" i="2" s="1"/>
  <c r="AN198" i="2" a="1"/>
  <c r="AN198" i="2" s="1"/>
  <c r="AP198" i="2" a="1"/>
  <c r="AP198" i="2" s="1"/>
  <c r="AR198" i="2" a="1"/>
  <c r="AR198" i="2" s="1"/>
  <c r="AT198" i="2" a="1"/>
  <c r="AT198" i="2" s="1"/>
  <c r="AV198" i="2" a="1"/>
  <c r="AV198" i="2" s="1"/>
  <c r="AX198" i="2" a="1"/>
  <c r="AX198" i="2" s="1"/>
  <c r="AZ198" i="2" a="1"/>
  <c r="AZ198" i="2" s="1"/>
  <c r="BB198" i="2" a="1"/>
  <c r="BB198" i="2" s="1"/>
  <c r="BD198" i="2" a="1"/>
  <c r="BD198" i="2" s="1"/>
  <c r="BF198" i="2" a="1"/>
  <c r="BF198" i="2" s="1"/>
  <c r="BH198" i="2" a="1"/>
  <c r="BH198" i="2" s="1"/>
  <c r="BJ198" i="2" a="1"/>
  <c r="BJ198" i="2" s="1"/>
  <c r="BL198" i="2" a="1"/>
  <c r="BL198" i="2" s="1"/>
  <c r="BN198" i="2" a="1"/>
  <c r="BN198" i="2" s="1"/>
  <c r="BP198" i="2" a="1"/>
  <c r="BP198" i="2" s="1"/>
  <c r="BR198" i="2" a="1"/>
  <c r="BR198" i="2" s="1"/>
  <c r="BT198" i="2" a="1"/>
  <c r="BT198" i="2" s="1"/>
  <c r="BV198" i="2" a="1"/>
  <c r="BV198" i="2" s="1"/>
  <c r="BX198" i="2" a="1"/>
  <c r="BX198" i="2" s="1"/>
  <c r="BZ198" i="2" a="1"/>
  <c r="BZ198" i="2" s="1"/>
  <c r="CB198" i="2" a="1"/>
  <c r="CB198" i="2" s="1"/>
  <c r="CD198" i="2" a="1"/>
  <c r="CD198" i="2" s="1"/>
  <c r="CF198" i="2" a="1"/>
  <c r="CF198" i="2" s="1"/>
  <c r="CH198" i="2" a="1"/>
  <c r="CH198" i="2" s="1"/>
  <c r="AL199" i="2" a="1"/>
  <c r="AL199" i="2" s="1"/>
  <c r="AN199" i="2" a="1"/>
  <c r="AN199" i="2" s="1"/>
  <c r="AP199" i="2" a="1"/>
  <c r="AP199" i="2" s="1"/>
  <c r="AR199" i="2" a="1"/>
  <c r="AR199" i="2" s="1"/>
  <c r="AT199" i="2" a="1"/>
  <c r="AT199" i="2" s="1"/>
  <c r="AV199" i="2" a="1"/>
  <c r="AV199" i="2" s="1"/>
  <c r="AX199" i="2" a="1"/>
  <c r="AX199" i="2" s="1"/>
  <c r="AZ199" i="2" a="1"/>
  <c r="AZ199" i="2" s="1"/>
  <c r="BB199" i="2" a="1"/>
  <c r="BB199" i="2" s="1"/>
  <c r="BD199" i="2" a="1"/>
  <c r="BD199" i="2" s="1"/>
  <c r="BF199" i="2" a="1"/>
  <c r="BF199" i="2" s="1"/>
  <c r="BH199" i="2" a="1"/>
  <c r="BH199" i="2" s="1"/>
  <c r="BJ199" i="2" a="1"/>
  <c r="BJ199" i="2" s="1"/>
  <c r="BL199" i="2" a="1"/>
  <c r="BL199" i="2" s="1"/>
  <c r="BN199" i="2" a="1"/>
  <c r="BN199" i="2" s="1"/>
  <c r="BP199" i="2" a="1"/>
  <c r="BP199" i="2" s="1"/>
  <c r="BR199" i="2" a="1"/>
  <c r="BR199" i="2" s="1"/>
  <c r="BT199" i="2" a="1"/>
  <c r="BT199" i="2" s="1"/>
  <c r="BV199" i="2" a="1"/>
  <c r="BV199" i="2" s="1"/>
  <c r="BX199" i="2" a="1"/>
  <c r="BX199" i="2" s="1"/>
  <c r="BZ199" i="2" a="1"/>
  <c r="BZ199" i="2" s="1"/>
  <c r="CB199" i="2" a="1"/>
  <c r="CB199" i="2" s="1"/>
  <c r="CD199" i="2" a="1"/>
  <c r="CD199" i="2" s="1"/>
  <c r="CF199" i="2" a="1"/>
  <c r="CF199" i="2" s="1"/>
  <c r="CH199" i="2" a="1"/>
  <c r="CH199" i="2" s="1"/>
  <c r="AL200" i="2" a="1"/>
  <c r="AL200" i="2" s="1"/>
  <c r="AN200" i="2" a="1"/>
  <c r="AN200" i="2" s="1"/>
  <c r="AP200" i="2" a="1"/>
  <c r="AP200" i="2" s="1"/>
  <c r="AR200" i="2" a="1"/>
  <c r="AR200" i="2" s="1"/>
  <c r="AT200" i="2" a="1"/>
  <c r="AT200" i="2" s="1"/>
  <c r="AV200" i="2" a="1"/>
  <c r="AV200" i="2" s="1"/>
  <c r="AX200" i="2" a="1"/>
  <c r="AX200" i="2" s="1"/>
  <c r="AZ200" i="2" a="1"/>
  <c r="AZ200" i="2" s="1"/>
  <c r="BB200" i="2" a="1"/>
  <c r="BB200" i="2" s="1"/>
  <c r="BD200" i="2" a="1"/>
  <c r="BD200" i="2" s="1"/>
  <c r="BF200" i="2" a="1"/>
  <c r="BF200" i="2" s="1"/>
  <c r="BH200" i="2" a="1"/>
  <c r="BH200" i="2" s="1"/>
  <c r="BJ200" i="2" a="1"/>
  <c r="BJ200" i="2" s="1"/>
  <c r="BL200" i="2" a="1"/>
  <c r="BL200" i="2" s="1"/>
  <c r="BN200" i="2" a="1"/>
  <c r="BN200" i="2" s="1"/>
  <c r="BP200" i="2" a="1"/>
  <c r="BP200" i="2" s="1"/>
  <c r="BR200" i="2" a="1"/>
  <c r="BR200" i="2" s="1"/>
  <c r="BT200" i="2" a="1"/>
  <c r="BT200" i="2" s="1"/>
  <c r="BV200" i="2" a="1"/>
  <c r="BV200" i="2" s="1"/>
  <c r="BX200" i="2" a="1"/>
  <c r="BX200" i="2" s="1"/>
  <c r="BZ200" i="2" a="1"/>
  <c r="BZ200" i="2" s="1"/>
  <c r="CB200" i="2" a="1"/>
  <c r="CB200" i="2" s="1"/>
  <c r="CD200" i="2" a="1"/>
  <c r="CD200" i="2" s="1"/>
  <c r="CF200" i="2" a="1"/>
  <c r="CF200" i="2" s="1"/>
  <c r="CH200" i="2" a="1"/>
  <c r="CH200" i="2" s="1"/>
  <c r="AL201" i="2" a="1"/>
  <c r="AL201" i="2" s="1"/>
  <c r="AN201" i="2" a="1"/>
  <c r="AN201" i="2" s="1"/>
  <c r="AP201" i="2" a="1"/>
  <c r="AP201" i="2" s="1"/>
  <c r="AR201" i="2" a="1"/>
  <c r="AR201" i="2" s="1"/>
  <c r="AT201" i="2" a="1"/>
  <c r="AT201" i="2" s="1"/>
  <c r="AV201" i="2" a="1"/>
  <c r="AV201" i="2" s="1"/>
  <c r="AX201" i="2" a="1"/>
  <c r="AX201" i="2" s="1"/>
  <c r="AZ201" i="2" a="1"/>
  <c r="AZ201" i="2" s="1"/>
  <c r="BB201" i="2" a="1"/>
  <c r="BB201" i="2" s="1"/>
  <c r="BD201" i="2" a="1"/>
  <c r="BD201" i="2" s="1"/>
  <c r="BF201" i="2" a="1"/>
  <c r="BF201" i="2" s="1"/>
  <c r="BH201" i="2" a="1"/>
  <c r="BH201" i="2" s="1"/>
  <c r="BJ201" i="2" a="1"/>
  <c r="BJ201" i="2" s="1"/>
  <c r="BL201" i="2" a="1"/>
  <c r="BL201" i="2" s="1"/>
  <c r="BN201" i="2" a="1"/>
  <c r="BN201" i="2" s="1"/>
  <c r="BP201" i="2" a="1"/>
  <c r="BP201" i="2" s="1"/>
  <c r="BR201" i="2" a="1"/>
  <c r="BR201" i="2" s="1"/>
  <c r="BT201" i="2" a="1"/>
  <c r="BT201" i="2" s="1"/>
  <c r="BV201" i="2" a="1"/>
  <c r="BV201" i="2" s="1"/>
  <c r="BX201" i="2" a="1"/>
  <c r="BX201" i="2" s="1"/>
  <c r="BZ201" i="2" a="1"/>
  <c r="BZ201" i="2" s="1"/>
  <c r="CB201" i="2" a="1"/>
  <c r="CB201" i="2" s="1"/>
  <c r="CD201" i="2" a="1"/>
  <c r="CD201" i="2" s="1"/>
  <c r="CF201" i="2" a="1"/>
  <c r="CF201" i="2" s="1"/>
  <c r="CH201" i="2" a="1"/>
  <c r="CH201" i="2" s="1"/>
  <c r="AL202" i="2" a="1"/>
  <c r="AL202" i="2" s="1"/>
  <c r="AN202" i="2" a="1"/>
  <c r="AN202" i="2" s="1"/>
  <c r="AP202" i="2" a="1"/>
  <c r="AP202" i="2" s="1"/>
  <c r="AR202" i="2" a="1"/>
  <c r="AR202" i="2" s="1"/>
  <c r="AT202" i="2" a="1"/>
  <c r="AT202" i="2" s="1"/>
  <c r="AV202" i="2" a="1"/>
  <c r="AV202" i="2" s="1"/>
  <c r="AX202" i="2" a="1"/>
  <c r="AX202" i="2" s="1"/>
  <c r="AZ202" i="2" a="1"/>
  <c r="AZ202" i="2" s="1"/>
  <c r="BB202" i="2" a="1"/>
  <c r="BB202" i="2" s="1"/>
  <c r="BD202" i="2" a="1"/>
  <c r="BD202" i="2" s="1"/>
  <c r="BF202" i="2" a="1"/>
  <c r="BF202" i="2" s="1"/>
  <c r="BH202" i="2" a="1"/>
  <c r="BH202" i="2" s="1"/>
  <c r="BJ202" i="2" a="1"/>
  <c r="BJ202" i="2" s="1"/>
  <c r="BL202" i="2" a="1"/>
  <c r="BL202" i="2" s="1"/>
  <c r="BN202" i="2" a="1"/>
  <c r="BN202" i="2" s="1"/>
  <c r="BP202" i="2" a="1"/>
  <c r="BP202" i="2" s="1"/>
  <c r="BR202" i="2" a="1"/>
  <c r="BR202" i="2" s="1"/>
  <c r="BT202" i="2" a="1"/>
  <c r="BT202" i="2" s="1"/>
  <c r="BV202" i="2" a="1"/>
  <c r="BV202" i="2" s="1"/>
  <c r="BX202" i="2" a="1"/>
  <c r="BX202" i="2" s="1"/>
  <c r="BZ202" i="2" a="1"/>
  <c r="BZ202" i="2" s="1"/>
  <c r="CB202" i="2" a="1"/>
  <c r="CB202" i="2" s="1"/>
  <c r="CD202" i="2" a="1"/>
  <c r="CD202" i="2" s="1"/>
  <c r="CF202" i="2" a="1"/>
  <c r="CF202" i="2" s="1"/>
  <c r="CH202" i="2" a="1"/>
  <c r="CH202" i="2" s="1"/>
  <c r="AL203" i="2" a="1"/>
  <c r="AL203" i="2" s="1"/>
  <c r="AN203" i="2" a="1"/>
  <c r="AN203" i="2" s="1"/>
  <c r="AP203" i="2" a="1"/>
  <c r="AP203" i="2" s="1"/>
  <c r="AR203" i="2" a="1"/>
  <c r="AR203" i="2" s="1"/>
  <c r="AT203" i="2" a="1"/>
  <c r="AT203" i="2" s="1"/>
  <c r="AV203" i="2" a="1"/>
  <c r="AV203" i="2" s="1"/>
  <c r="AX203" i="2" a="1"/>
  <c r="AX203" i="2" s="1"/>
  <c r="AZ203" i="2" a="1"/>
  <c r="AZ203" i="2" s="1"/>
  <c r="BB203" i="2" a="1"/>
  <c r="BB203" i="2" s="1"/>
  <c r="BD203" i="2" a="1"/>
  <c r="BD203" i="2" s="1"/>
  <c r="BF203" i="2" a="1"/>
  <c r="BF203" i="2" s="1"/>
  <c r="BH203" i="2" a="1"/>
  <c r="BH203" i="2" s="1"/>
  <c r="BJ203" i="2" a="1"/>
  <c r="BJ203" i="2" s="1"/>
  <c r="BL203" i="2" a="1"/>
  <c r="BL203" i="2" s="1"/>
  <c r="BN203" i="2" a="1"/>
  <c r="BN203" i="2" s="1"/>
  <c r="BP203" i="2" a="1"/>
  <c r="BP203" i="2" s="1"/>
  <c r="BR203" i="2" a="1"/>
  <c r="BR203" i="2" s="1"/>
  <c r="BT203" i="2" a="1"/>
  <c r="BT203" i="2" s="1"/>
  <c r="BV203" i="2" a="1"/>
  <c r="BV203" i="2" s="1"/>
  <c r="BX203" i="2" a="1"/>
  <c r="BX203" i="2" s="1"/>
  <c r="BZ203" i="2" a="1"/>
  <c r="BZ203" i="2" s="1"/>
  <c r="CB203" i="2" a="1"/>
  <c r="CB203" i="2" s="1"/>
  <c r="CD203" i="2" a="1"/>
  <c r="CD203" i="2" s="1"/>
  <c r="CF203" i="2" a="1"/>
  <c r="CF203" i="2" s="1"/>
  <c r="CH203" i="2" a="1"/>
  <c r="CH203" i="2" s="1"/>
  <c r="AL204" i="2" a="1"/>
  <c r="AL204" i="2" s="1"/>
  <c r="AN204" i="2" a="1"/>
  <c r="AN204" i="2" s="1"/>
  <c r="AP204" i="2" a="1"/>
  <c r="AP204" i="2" s="1"/>
  <c r="AR204" i="2" a="1"/>
  <c r="AR204" i="2" s="1"/>
  <c r="AT204" i="2" a="1"/>
  <c r="AT204" i="2" s="1"/>
  <c r="AV204" i="2" a="1"/>
  <c r="AV204" i="2" s="1"/>
  <c r="AX204" i="2" a="1"/>
  <c r="AX204" i="2" s="1"/>
  <c r="AZ204" i="2" a="1"/>
  <c r="AZ204" i="2" s="1"/>
  <c r="BB204" i="2" a="1"/>
  <c r="BB204" i="2" s="1"/>
  <c r="BD204" i="2" a="1"/>
  <c r="BD204" i="2" s="1"/>
  <c r="BF204" i="2" a="1"/>
  <c r="BF204" i="2" s="1"/>
  <c r="BH204" i="2" a="1"/>
  <c r="BH204" i="2" s="1"/>
  <c r="BJ204" i="2" a="1"/>
  <c r="BJ204" i="2" s="1"/>
  <c r="BL204" i="2" a="1"/>
  <c r="BL204" i="2" s="1"/>
  <c r="BN204" i="2" a="1"/>
  <c r="BN204" i="2" s="1"/>
  <c r="BP204" i="2" a="1"/>
  <c r="BP204" i="2" s="1"/>
  <c r="BR204" i="2" a="1"/>
  <c r="BR204" i="2" s="1"/>
  <c r="BT204" i="2" a="1"/>
  <c r="BT204" i="2" s="1"/>
  <c r="BV204" i="2" a="1"/>
  <c r="BV204" i="2" s="1"/>
  <c r="BX204" i="2" a="1"/>
  <c r="BX204" i="2" s="1"/>
  <c r="BZ204" i="2" a="1"/>
  <c r="BZ204" i="2" s="1"/>
  <c r="CB204" i="2" a="1"/>
  <c r="CB204" i="2" s="1"/>
  <c r="CD204" i="2" a="1"/>
  <c r="CD204" i="2" s="1"/>
  <c r="CF204" i="2" a="1"/>
  <c r="CF204" i="2" s="1"/>
  <c r="CH204" i="2" a="1"/>
  <c r="CH204" i="2" s="1"/>
  <c r="AL205" i="2" a="1"/>
  <c r="AL205" i="2" s="1"/>
  <c r="AN205" i="2" a="1"/>
  <c r="AN205" i="2" s="1"/>
  <c r="AP205" i="2" a="1"/>
  <c r="AP205" i="2" s="1"/>
  <c r="AR205" i="2" a="1"/>
  <c r="AR205" i="2" s="1"/>
  <c r="AT205" i="2" a="1"/>
  <c r="AT205" i="2" s="1"/>
  <c r="AV205" i="2" a="1"/>
  <c r="AV205" i="2" s="1"/>
  <c r="AX205" i="2" a="1"/>
  <c r="AX205" i="2" s="1"/>
  <c r="AZ205" i="2" a="1"/>
  <c r="AZ205" i="2" s="1"/>
  <c r="BB205" i="2" a="1"/>
  <c r="BB205" i="2" s="1"/>
  <c r="BD205" i="2" a="1"/>
  <c r="BD205" i="2" s="1"/>
  <c r="BF205" i="2" a="1"/>
  <c r="BF205" i="2" s="1"/>
  <c r="BH205" i="2" a="1"/>
  <c r="BH205" i="2" s="1"/>
  <c r="BJ205" i="2" a="1"/>
  <c r="BJ205" i="2" s="1"/>
  <c r="BL205" i="2" a="1"/>
  <c r="BL205" i="2" s="1"/>
  <c r="BN205" i="2" a="1"/>
  <c r="BN205" i="2" s="1"/>
  <c r="BP205" i="2" a="1"/>
  <c r="BP205" i="2" s="1"/>
  <c r="BR205" i="2" a="1"/>
  <c r="BR205" i="2" s="1"/>
  <c r="BT205" i="2" a="1"/>
  <c r="BT205" i="2" s="1"/>
  <c r="BV205" i="2" a="1"/>
  <c r="BV205" i="2" s="1"/>
  <c r="BX205" i="2" a="1"/>
  <c r="BX205" i="2" s="1"/>
  <c r="BZ205" i="2" a="1"/>
  <c r="BZ205" i="2" s="1"/>
  <c r="CB205" i="2" a="1"/>
  <c r="CB205" i="2" s="1"/>
  <c r="CD205" i="2" a="1"/>
  <c r="CD205" i="2" s="1"/>
  <c r="CF205" i="2" a="1"/>
  <c r="CF205" i="2" s="1"/>
  <c r="CH205" i="2" a="1"/>
  <c r="CH205" i="2" s="1"/>
  <c r="AL206" i="2" a="1"/>
  <c r="AL206" i="2" s="1"/>
  <c r="AN206" i="2" a="1"/>
  <c r="AN206" i="2" s="1"/>
  <c r="AP206" i="2" a="1"/>
  <c r="AP206" i="2" s="1"/>
  <c r="AR206" i="2" a="1"/>
  <c r="AR206" i="2" s="1"/>
  <c r="AT206" i="2" a="1"/>
  <c r="AT206" i="2" s="1"/>
  <c r="AV206" i="2" a="1"/>
  <c r="AV206" i="2" s="1"/>
  <c r="AX206" i="2" a="1"/>
  <c r="AX206" i="2" s="1"/>
  <c r="AZ206" i="2" a="1"/>
  <c r="AZ206" i="2" s="1"/>
  <c r="BB206" i="2" a="1"/>
  <c r="BB206" i="2" s="1"/>
  <c r="BD206" i="2" a="1"/>
  <c r="BD206" i="2" s="1"/>
  <c r="BF206" i="2" a="1"/>
  <c r="BF206" i="2" s="1"/>
  <c r="BH206" i="2" a="1"/>
  <c r="BH206" i="2" s="1"/>
  <c r="BJ206" i="2" a="1"/>
  <c r="BJ206" i="2" s="1"/>
  <c r="BL206" i="2" a="1"/>
  <c r="BL206" i="2" s="1"/>
  <c r="BN206" i="2" a="1"/>
  <c r="BN206" i="2" s="1"/>
  <c r="BP206" i="2" a="1"/>
  <c r="BP206" i="2" s="1"/>
  <c r="BR206" i="2" a="1"/>
  <c r="BR206" i="2" s="1"/>
  <c r="BT206" i="2" a="1"/>
  <c r="BT206" i="2" s="1"/>
  <c r="BV206" i="2" a="1"/>
  <c r="BV206" i="2" s="1"/>
  <c r="BX206" i="2" a="1"/>
  <c r="BX206" i="2" s="1"/>
  <c r="BZ206" i="2" a="1"/>
  <c r="BZ206" i="2" s="1"/>
  <c r="CB206" i="2" a="1"/>
  <c r="CB206" i="2" s="1"/>
  <c r="CD206" i="2" a="1"/>
  <c r="CD206" i="2" s="1"/>
  <c r="CF206" i="2" a="1"/>
  <c r="CF206" i="2" s="1"/>
  <c r="CH206" i="2" a="1"/>
  <c r="CH206" i="2" s="1"/>
  <c r="AL12" i="2" a="1"/>
  <c r="AL12" i="2" s="1"/>
  <c r="AN12" i="2" a="1"/>
  <c r="AN12" i="2" s="1"/>
  <c r="AP12" i="2" a="1"/>
  <c r="AP12" i="2" s="1"/>
  <c r="AR12" i="2" a="1"/>
  <c r="AR12" i="2" s="1"/>
  <c r="AT12" i="2" a="1"/>
  <c r="AT12" i="2" s="1"/>
  <c r="AV12" i="2" a="1"/>
  <c r="AV12" i="2" s="1"/>
  <c r="AX12" i="2" a="1"/>
  <c r="AX12" i="2" s="1"/>
  <c r="AZ12" i="2" a="1"/>
  <c r="AZ12" i="2" s="1"/>
  <c r="BB12" i="2" a="1"/>
  <c r="BB12" i="2" s="1"/>
  <c r="BD12" i="2" a="1"/>
  <c r="BD12" i="2" s="1"/>
  <c r="BF12" i="2" a="1"/>
  <c r="BF12" i="2" s="1"/>
  <c r="BH12" i="2" a="1"/>
  <c r="BH12" i="2" s="1"/>
  <c r="BJ12" i="2" a="1"/>
  <c r="BJ12" i="2" s="1"/>
  <c r="BL12" i="2" a="1"/>
  <c r="BL12" i="2" s="1"/>
  <c r="BN12" i="2" a="1"/>
  <c r="BN12" i="2" s="1"/>
  <c r="BP12" i="2" a="1"/>
  <c r="BP12" i="2" s="1"/>
  <c r="BR12" i="2" a="1"/>
  <c r="BR12" i="2" s="1"/>
  <c r="BT12" i="2" a="1"/>
  <c r="BT12" i="2" s="1"/>
  <c r="BV12" i="2" a="1"/>
  <c r="BV12" i="2" s="1"/>
  <c r="BX12" i="2" a="1"/>
  <c r="BX12" i="2" s="1"/>
  <c r="BZ12" i="2" a="1"/>
  <c r="BZ12" i="2" s="1"/>
  <c r="CB12" i="2" a="1"/>
  <c r="CB12" i="2" s="1"/>
  <c r="CD12" i="2" a="1"/>
  <c r="CD12" i="2" s="1"/>
  <c r="CF12" i="2" a="1"/>
  <c r="CF12" i="2" s="1"/>
  <c r="CH12" i="2" a="1"/>
  <c r="CH12" i="2" s="1"/>
  <c r="AL13" i="2" a="1"/>
  <c r="AL13" i="2" s="1"/>
  <c r="AN13" i="2" a="1"/>
  <c r="AN13" i="2" s="1"/>
  <c r="AP13" i="2" a="1"/>
  <c r="AP13" i="2" s="1"/>
  <c r="AR13" i="2" a="1"/>
  <c r="AR13" i="2" s="1"/>
  <c r="AT13" i="2" a="1"/>
  <c r="AT13" i="2" s="1"/>
  <c r="AV13" i="2" a="1"/>
  <c r="AV13" i="2" s="1"/>
  <c r="AX13" i="2" a="1"/>
  <c r="AX13" i="2" s="1"/>
  <c r="AZ13" i="2" a="1"/>
  <c r="AZ13" i="2" s="1"/>
  <c r="BB13" i="2" a="1"/>
  <c r="BB13" i="2" s="1"/>
  <c r="BD13" i="2" a="1"/>
  <c r="BD13" i="2" s="1"/>
  <c r="BF13" i="2" a="1"/>
  <c r="BF13" i="2" s="1"/>
  <c r="BH13" i="2" a="1"/>
  <c r="BH13" i="2" s="1"/>
  <c r="BJ13" i="2" a="1"/>
  <c r="BJ13" i="2" s="1"/>
  <c r="BL13" i="2" a="1"/>
  <c r="BL13" i="2" s="1"/>
  <c r="BN13" i="2" a="1"/>
  <c r="BN13" i="2" s="1"/>
  <c r="BP13" i="2" a="1"/>
  <c r="BP13" i="2" s="1"/>
  <c r="BR13" i="2" a="1"/>
  <c r="BR13" i="2" s="1"/>
  <c r="BT13" i="2" a="1"/>
  <c r="BT13" i="2" s="1"/>
  <c r="BV13" i="2" a="1"/>
  <c r="BV13" i="2" s="1"/>
  <c r="BX13" i="2" a="1"/>
  <c r="BX13" i="2" s="1"/>
  <c r="BZ13" i="2" a="1"/>
  <c r="BZ13" i="2" s="1"/>
  <c r="CB13" i="2" a="1"/>
  <c r="CB13" i="2" s="1"/>
  <c r="CD13" i="2" a="1"/>
  <c r="CD13" i="2" s="1"/>
  <c r="CF13" i="2" a="1"/>
  <c r="CF13" i="2" s="1"/>
  <c r="CH13" i="2" a="1"/>
  <c r="CH13" i="2" s="1"/>
  <c r="AL14" i="2" a="1"/>
  <c r="AL14" i="2" s="1"/>
  <c r="AN14" i="2" a="1"/>
  <c r="AN14" i="2" s="1"/>
  <c r="AP14" i="2" a="1"/>
  <c r="AP14" i="2" s="1"/>
  <c r="AR14" i="2" a="1"/>
  <c r="AR14" i="2" s="1"/>
  <c r="AT14" i="2" a="1"/>
  <c r="AT14" i="2" s="1"/>
  <c r="AV14" i="2" a="1"/>
  <c r="AV14" i="2" s="1"/>
  <c r="AX14" i="2" a="1"/>
  <c r="AX14" i="2" s="1"/>
  <c r="AZ14" i="2" a="1"/>
  <c r="AZ14" i="2" s="1"/>
  <c r="BB14" i="2" a="1"/>
  <c r="BB14" i="2" s="1"/>
  <c r="BD14" i="2" a="1"/>
  <c r="BD14" i="2" s="1"/>
  <c r="BF14" i="2" a="1"/>
  <c r="BF14" i="2" s="1"/>
  <c r="BH14" i="2" a="1"/>
  <c r="BH14" i="2" s="1"/>
  <c r="BJ14" i="2" a="1"/>
  <c r="BJ14" i="2" s="1"/>
  <c r="BL14" i="2" a="1"/>
  <c r="BL14" i="2" s="1"/>
  <c r="BN14" i="2" a="1"/>
  <c r="BN14" i="2" s="1"/>
  <c r="BP14" i="2" a="1"/>
  <c r="BP14" i="2" s="1"/>
  <c r="BR14" i="2" a="1"/>
  <c r="BR14" i="2" s="1"/>
  <c r="BT14" i="2" a="1"/>
  <c r="BT14" i="2" s="1"/>
  <c r="BV14" i="2" a="1"/>
  <c r="BV14" i="2" s="1"/>
  <c r="BX14" i="2" a="1"/>
  <c r="BX14" i="2" s="1"/>
  <c r="BZ14" i="2" a="1"/>
  <c r="BZ14" i="2" s="1"/>
  <c r="CB14" i="2" a="1"/>
  <c r="CB14" i="2" s="1"/>
  <c r="CD14" i="2" a="1"/>
  <c r="CD14" i="2" s="1"/>
  <c r="CF14" i="2" a="1"/>
  <c r="CF14" i="2" s="1"/>
  <c r="CH14" i="2" a="1"/>
  <c r="CH14" i="2" s="1"/>
  <c r="AL15" i="2" a="1"/>
  <c r="AL15" i="2" s="1"/>
  <c r="AN15" i="2" a="1"/>
  <c r="AN15" i="2" s="1"/>
  <c r="AP15" i="2" a="1"/>
  <c r="AP15" i="2" s="1"/>
  <c r="AR15" i="2" a="1"/>
  <c r="AR15" i="2" s="1"/>
  <c r="AT15" i="2" a="1"/>
  <c r="AT15" i="2" s="1"/>
  <c r="AV15" i="2" a="1"/>
  <c r="AV15" i="2" s="1"/>
  <c r="AX15" i="2" a="1"/>
  <c r="AX15" i="2" s="1"/>
  <c r="AZ15" i="2" a="1"/>
  <c r="AZ15" i="2" s="1"/>
  <c r="BB15" i="2" a="1"/>
  <c r="BB15" i="2" s="1"/>
  <c r="BD15" i="2" a="1"/>
  <c r="BD15" i="2" s="1"/>
  <c r="BF15" i="2" a="1"/>
  <c r="BF15" i="2" s="1"/>
  <c r="BH15" i="2" a="1"/>
  <c r="BH15" i="2" s="1"/>
  <c r="BJ15" i="2" a="1"/>
  <c r="BJ15" i="2" s="1"/>
  <c r="BL15" i="2" a="1"/>
  <c r="BL15" i="2" s="1"/>
  <c r="BN15" i="2" a="1"/>
  <c r="BN15" i="2" s="1"/>
  <c r="BP15" i="2" a="1"/>
  <c r="BP15" i="2" s="1"/>
  <c r="BR15" i="2" a="1"/>
  <c r="BR15" i="2" s="1"/>
  <c r="BT15" i="2" a="1"/>
  <c r="BT15" i="2" s="1"/>
  <c r="BV15" i="2" a="1"/>
  <c r="BV15" i="2" s="1"/>
  <c r="BX15" i="2" a="1"/>
  <c r="BX15" i="2" s="1"/>
  <c r="BZ15" i="2" a="1"/>
  <c r="BZ15" i="2" s="1"/>
  <c r="CB15" i="2" a="1"/>
  <c r="CB15" i="2" s="1"/>
  <c r="CD15" i="2" a="1"/>
  <c r="CD15" i="2" s="1"/>
  <c r="CF15" i="2" a="1"/>
  <c r="CF15" i="2" s="1"/>
  <c r="CH15" i="2" a="1"/>
  <c r="CH15" i="2" s="1"/>
  <c r="AL16" i="2" a="1"/>
  <c r="AL16" i="2" s="1"/>
  <c r="AN16" i="2" a="1"/>
  <c r="AN16" i="2" s="1"/>
  <c r="AP16" i="2" a="1"/>
  <c r="AP16" i="2" s="1"/>
  <c r="AR16" i="2" a="1"/>
  <c r="AR16" i="2" s="1"/>
  <c r="AT16" i="2" a="1"/>
  <c r="AT16" i="2" s="1"/>
  <c r="AV16" i="2" a="1"/>
  <c r="AV16" i="2" s="1"/>
  <c r="AX16" i="2" a="1"/>
  <c r="AX16" i="2" s="1"/>
  <c r="AZ16" i="2" a="1"/>
  <c r="AZ16" i="2" s="1"/>
  <c r="BB16" i="2" a="1"/>
  <c r="BB16" i="2" s="1"/>
  <c r="BD16" i="2" a="1"/>
  <c r="BD16" i="2" s="1"/>
  <c r="BF16" i="2" a="1"/>
  <c r="BF16" i="2" s="1"/>
  <c r="BH16" i="2" a="1"/>
  <c r="BH16" i="2" s="1"/>
  <c r="BJ16" i="2" a="1"/>
  <c r="BJ16" i="2" s="1"/>
  <c r="BL16" i="2" a="1"/>
  <c r="BL16" i="2" s="1"/>
  <c r="BN16" i="2" a="1"/>
  <c r="BN16" i="2" s="1"/>
  <c r="BP16" i="2" a="1"/>
  <c r="BP16" i="2" s="1"/>
  <c r="BR16" i="2" a="1"/>
  <c r="BR16" i="2" s="1"/>
  <c r="BT16" i="2" a="1"/>
  <c r="BT16" i="2" s="1"/>
  <c r="BV16" i="2" a="1"/>
  <c r="BV16" i="2" s="1"/>
  <c r="BX16" i="2" a="1"/>
  <c r="BX16" i="2" s="1"/>
  <c r="BZ16" i="2" a="1"/>
  <c r="BZ16" i="2" s="1"/>
  <c r="CB16" i="2" a="1"/>
  <c r="CB16" i="2" s="1"/>
  <c r="CD16" i="2" a="1"/>
  <c r="CD16" i="2" s="1"/>
  <c r="CF16" i="2" a="1"/>
  <c r="CF16" i="2" s="1"/>
  <c r="CH16" i="2" a="1"/>
  <c r="CH16" i="2" s="1"/>
  <c r="AC206" i="2"/>
  <c r="AD206" i="2" s="1"/>
  <c r="AC201" i="2"/>
  <c r="AD201" i="2" s="1"/>
  <c r="AC202" i="2"/>
  <c r="AD202" i="2" s="1"/>
  <c r="AC203" i="2"/>
  <c r="AD203" i="2" s="1"/>
  <c r="AC204" i="2"/>
  <c r="AD204" i="2" s="1"/>
  <c r="AC205" i="2"/>
  <c r="AD205" i="2" s="1"/>
  <c r="AC198" i="2"/>
  <c r="AD198" i="2" s="1"/>
  <c r="AC199" i="2"/>
  <c r="AD199" i="2" s="1"/>
  <c r="AC200" i="2"/>
  <c r="AD200" i="2" s="1"/>
  <c r="AC182" i="2"/>
  <c r="AD182" i="2" s="1"/>
  <c r="AC183" i="2"/>
  <c r="AD183" i="2" s="1"/>
  <c r="AC184" i="2"/>
  <c r="AD184" i="2" s="1"/>
  <c r="AC185" i="2"/>
  <c r="AD185" i="2" s="1"/>
  <c r="AC186" i="2"/>
  <c r="AD186" i="2" s="1"/>
  <c r="AC187" i="2"/>
  <c r="AD187" i="2" s="1"/>
  <c r="AC188" i="2"/>
  <c r="AD188" i="2" s="1"/>
  <c r="AC189" i="2"/>
  <c r="AD189" i="2" s="1"/>
  <c r="AC190" i="2"/>
  <c r="AD190" i="2" s="1"/>
  <c r="AC191" i="2"/>
  <c r="AD191" i="2" s="1"/>
  <c r="AC192" i="2"/>
  <c r="AD192" i="2" s="1"/>
  <c r="AC193" i="2"/>
  <c r="AD193" i="2" s="1"/>
  <c r="AC194" i="2"/>
  <c r="AD194" i="2" s="1"/>
  <c r="AC195" i="2"/>
  <c r="AD195" i="2" s="1"/>
  <c r="AC196" i="2"/>
  <c r="AD196" i="2" s="1"/>
  <c r="AC197" i="2"/>
  <c r="AD197" i="2" s="1"/>
  <c r="AC171" i="2"/>
  <c r="AD171" i="2" s="1"/>
  <c r="AC172" i="2"/>
  <c r="AD172" i="2" s="1"/>
  <c r="AC173" i="2"/>
  <c r="AD173" i="2" s="1"/>
  <c r="AC174" i="2"/>
  <c r="AD174" i="2" s="1"/>
  <c r="AC175" i="2"/>
  <c r="AD175" i="2" s="1"/>
  <c r="AC176" i="2"/>
  <c r="AD176" i="2" s="1"/>
  <c r="AC177" i="2"/>
  <c r="AD177" i="2" s="1"/>
  <c r="AC178" i="2"/>
  <c r="AD178" i="2" s="1"/>
  <c r="AC179" i="2"/>
  <c r="AD179" i="2" s="1"/>
  <c r="AC180" i="2"/>
  <c r="AD180" i="2" s="1"/>
  <c r="AC181" i="2"/>
  <c r="AD181" i="2" s="1"/>
  <c r="AC145" i="2"/>
  <c r="AD145" i="2" s="1"/>
  <c r="AC146" i="2"/>
  <c r="AD146" i="2" s="1"/>
  <c r="AC147" i="2"/>
  <c r="AD147" i="2" s="1"/>
  <c r="AC148" i="2"/>
  <c r="AD148" i="2" s="1"/>
  <c r="AC149" i="2"/>
  <c r="AD149" i="2" s="1"/>
  <c r="AC150" i="2"/>
  <c r="AD150" i="2" s="1"/>
  <c r="AC151" i="2"/>
  <c r="AD151" i="2" s="1"/>
  <c r="AC152" i="2"/>
  <c r="AD152" i="2" s="1"/>
  <c r="AC153" i="2"/>
  <c r="AD153" i="2" s="1"/>
  <c r="AC154" i="2"/>
  <c r="AD154" i="2" s="1"/>
  <c r="AC155" i="2"/>
  <c r="AD155" i="2" s="1"/>
  <c r="AC156" i="2"/>
  <c r="AD156" i="2" s="1"/>
  <c r="AC157" i="2"/>
  <c r="AD157" i="2" s="1"/>
  <c r="AC158" i="2"/>
  <c r="AD158" i="2" s="1"/>
  <c r="AC159" i="2"/>
  <c r="AD159" i="2" s="1"/>
  <c r="AC160" i="2"/>
  <c r="AD160" i="2" s="1"/>
  <c r="AC161" i="2"/>
  <c r="AD161" i="2" s="1"/>
  <c r="AC162" i="2"/>
  <c r="AD162" i="2" s="1"/>
  <c r="AC163" i="2"/>
  <c r="AD163" i="2" s="1"/>
  <c r="AC164" i="2"/>
  <c r="AD164" i="2" s="1"/>
  <c r="AC165" i="2"/>
  <c r="AD165" i="2" s="1"/>
  <c r="AC166" i="2"/>
  <c r="AD166" i="2" s="1"/>
  <c r="AC167" i="2"/>
  <c r="AD167" i="2" s="1"/>
  <c r="AC168" i="2"/>
  <c r="AD168" i="2" s="1"/>
  <c r="AC169" i="2"/>
  <c r="AD169" i="2" s="1"/>
  <c r="AC170" i="2"/>
  <c r="AD170" i="2" s="1"/>
  <c r="AC135" i="2"/>
  <c r="AD135" i="2" s="1"/>
  <c r="AC136" i="2"/>
  <c r="AD136" i="2" s="1"/>
  <c r="AC137" i="2"/>
  <c r="AD137" i="2" s="1"/>
  <c r="AC138" i="2"/>
  <c r="AD138" i="2" s="1"/>
  <c r="AC139" i="2"/>
  <c r="AD139" i="2" s="1"/>
  <c r="AC140" i="2"/>
  <c r="AD140" i="2" s="1"/>
  <c r="AC141" i="2"/>
  <c r="AD141" i="2" s="1"/>
  <c r="AC142" i="2"/>
  <c r="AD142" i="2" s="1"/>
  <c r="AC143" i="2"/>
  <c r="AD143" i="2" s="1"/>
  <c r="AC144" i="2"/>
  <c r="AD144" i="2" s="1"/>
  <c r="AC127" i="2"/>
  <c r="AD127" i="2" s="1"/>
  <c r="AC128" i="2"/>
  <c r="AD128" i="2" s="1"/>
  <c r="AC129" i="2"/>
  <c r="AD129" i="2" s="1"/>
  <c r="AC130" i="2"/>
  <c r="AD130" i="2" s="1"/>
  <c r="AC131" i="2"/>
  <c r="AD131" i="2" s="1"/>
  <c r="AC132" i="2"/>
  <c r="AD132" i="2" s="1"/>
  <c r="AC133" i="2"/>
  <c r="AD133" i="2" s="1"/>
  <c r="AC134" i="2"/>
  <c r="AD134" i="2" s="1"/>
  <c r="W30" i="59"/>
  <c r="D37" i="59" s="1"/>
  <c r="X30" i="59"/>
  <c r="Y30" i="59"/>
  <c r="W31" i="59"/>
  <c r="X31" i="59"/>
  <c r="Y31" i="59"/>
  <c r="W32" i="59"/>
  <c r="H39" i="59" s="1"/>
  <c r="X32" i="59"/>
  <c r="Y32" i="59"/>
  <c r="W33" i="59"/>
  <c r="D40" i="59" s="1"/>
  <c r="X33" i="59"/>
  <c r="Y33" i="59"/>
  <c r="W34" i="59"/>
  <c r="D41" i="59" s="1"/>
  <c r="X34" i="59"/>
  <c r="Y34" i="59"/>
  <c r="W35" i="59"/>
  <c r="I42" i="59" s="1"/>
  <c r="X35" i="59"/>
  <c r="Y35" i="59"/>
  <c r="W36" i="59"/>
  <c r="H43" i="59" s="1"/>
  <c r="X36" i="59"/>
  <c r="Y36" i="59"/>
  <c r="W37" i="59"/>
  <c r="D44" i="59" s="1"/>
  <c r="X37" i="59"/>
  <c r="Y37" i="59"/>
  <c r="W38" i="59"/>
  <c r="D45" i="59" s="1"/>
  <c r="X38" i="59"/>
  <c r="Y38" i="59"/>
  <c r="W39" i="59"/>
  <c r="I46" i="59" s="1"/>
  <c r="X39" i="59"/>
  <c r="Y39" i="59"/>
  <c r="W40" i="59"/>
  <c r="X40" i="59"/>
  <c r="Y40" i="59"/>
  <c r="W41" i="59"/>
  <c r="D48" i="59" s="1"/>
  <c r="X41" i="59"/>
  <c r="Y41" i="59"/>
  <c r="X29" i="59"/>
  <c r="Y29" i="59"/>
  <c r="W29" i="59"/>
  <c r="W30" i="58"/>
  <c r="D37" i="58" s="1"/>
  <c r="X30" i="58"/>
  <c r="H37" i="58" s="1"/>
  <c r="Y30" i="58"/>
  <c r="I37" i="58" s="1"/>
  <c r="W31" i="58"/>
  <c r="D38" i="58" s="1"/>
  <c r="J38" i="58" s="1"/>
  <c r="X31" i="58"/>
  <c r="H38" i="58" s="1"/>
  <c r="Y31" i="58"/>
  <c r="I38" i="58" s="1"/>
  <c r="W32" i="58"/>
  <c r="D39" i="58" s="1"/>
  <c r="J39" i="58" s="1"/>
  <c r="X32" i="58"/>
  <c r="H39" i="58" s="1"/>
  <c r="Y32" i="58"/>
  <c r="I39" i="58" s="1"/>
  <c r="W33" i="58"/>
  <c r="D40" i="58" s="1"/>
  <c r="J40" i="58" s="1"/>
  <c r="X33" i="58"/>
  <c r="H40" i="58" s="1"/>
  <c r="Y33" i="58"/>
  <c r="I40" i="58" s="1"/>
  <c r="W34" i="58"/>
  <c r="D41" i="58" s="1"/>
  <c r="J41" i="58" s="1"/>
  <c r="X34" i="58"/>
  <c r="H41" i="58" s="1"/>
  <c r="Y34" i="58"/>
  <c r="I41" i="58" s="1"/>
  <c r="W35" i="58"/>
  <c r="D42" i="58" s="1"/>
  <c r="J42" i="58" s="1"/>
  <c r="X35" i="58"/>
  <c r="H42" i="58" s="1"/>
  <c r="Y35" i="58"/>
  <c r="I42" i="58" s="1"/>
  <c r="W36" i="58"/>
  <c r="D43" i="58" s="1"/>
  <c r="J43" i="58" s="1"/>
  <c r="X36" i="58"/>
  <c r="H43" i="58" s="1"/>
  <c r="Y36" i="58"/>
  <c r="I43" i="58" s="1"/>
  <c r="W37" i="58"/>
  <c r="D44" i="58" s="1"/>
  <c r="J44" i="58" s="1"/>
  <c r="X37" i="58"/>
  <c r="H44" i="58" s="1"/>
  <c r="Y37" i="58"/>
  <c r="I44" i="58" s="1"/>
  <c r="W38" i="58"/>
  <c r="D45" i="58" s="1"/>
  <c r="J45" i="58" s="1"/>
  <c r="X38" i="58"/>
  <c r="H45" i="58" s="1"/>
  <c r="Y38" i="58"/>
  <c r="I45" i="58" s="1"/>
  <c r="W39" i="58"/>
  <c r="D46" i="58" s="1"/>
  <c r="J46" i="58" s="1"/>
  <c r="X39" i="58"/>
  <c r="H46" i="58" s="1"/>
  <c r="Y39" i="58"/>
  <c r="I46" i="58" s="1"/>
  <c r="W40" i="58"/>
  <c r="D47" i="58" s="1"/>
  <c r="J47" i="58" s="1"/>
  <c r="X40" i="58"/>
  <c r="H47" i="58" s="1"/>
  <c r="Y40" i="58"/>
  <c r="I47" i="58" s="1"/>
  <c r="W41" i="58"/>
  <c r="D48" i="58" s="1"/>
  <c r="J48" i="58" s="1"/>
  <c r="X41" i="58"/>
  <c r="H48" i="58" s="1"/>
  <c r="Y41" i="58"/>
  <c r="I48" i="58" s="1"/>
  <c r="X29" i="58"/>
  <c r="H36" i="58" s="1"/>
  <c r="Y29" i="58"/>
  <c r="I36" i="58" s="1"/>
  <c r="W29" i="58"/>
  <c r="D36" i="58" s="1"/>
  <c r="Z29" i="57"/>
  <c r="D36" i="57" s="1"/>
  <c r="J36" i="57" s="1"/>
  <c r="AA29" i="57"/>
  <c r="H36" i="57" s="1"/>
  <c r="AB29" i="57"/>
  <c r="I36" i="57" s="1"/>
  <c r="Z30" i="57"/>
  <c r="D37" i="57" s="1"/>
  <c r="J37" i="57" s="1"/>
  <c r="AA30" i="57"/>
  <c r="H37" i="57" s="1"/>
  <c r="AB30" i="57"/>
  <c r="I37" i="57" s="1"/>
  <c r="Z31" i="57"/>
  <c r="D38" i="57" s="1"/>
  <c r="J38" i="57" s="1"/>
  <c r="AA31" i="57"/>
  <c r="H38" i="57" s="1"/>
  <c r="AB31" i="57"/>
  <c r="I38" i="57" s="1"/>
  <c r="Z32" i="57"/>
  <c r="D39" i="57" s="1"/>
  <c r="J39" i="57" s="1"/>
  <c r="AA32" i="57"/>
  <c r="H39" i="57" s="1"/>
  <c r="AB32" i="57"/>
  <c r="I39" i="57" s="1"/>
  <c r="Z33" i="57"/>
  <c r="D40" i="57" s="1"/>
  <c r="J40" i="57" s="1"/>
  <c r="AA33" i="57"/>
  <c r="H40" i="57" s="1"/>
  <c r="AB33" i="57"/>
  <c r="I40" i="57" s="1"/>
  <c r="Z34" i="57"/>
  <c r="D41" i="57" s="1"/>
  <c r="J41" i="57" s="1"/>
  <c r="AA34" i="57"/>
  <c r="H41" i="57" s="1"/>
  <c r="AB34" i="57"/>
  <c r="I41" i="57" s="1"/>
  <c r="Z35" i="57"/>
  <c r="D42" i="57" s="1"/>
  <c r="J42" i="57" s="1"/>
  <c r="AA35" i="57"/>
  <c r="H42" i="57" s="1"/>
  <c r="AB35" i="57"/>
  <c r="I42" i="57" s="1"/>
  <c r="Z36" i="57"/>
  <c r="D43" i="57" s="1"/>
  <c r="J43" i="57" s="1"/>
  <c r="AA36" i="57"/>
  <c r="H43" i="57" s="1"/>
  <c r="AB36" i="57"/>
  <c r="I43" i="57" s="1"/>
  <c r="Z37" i="57"/>
  <c r="D44" i="57" s="1"/>
  <c r="J44" i="57" s="1"/>
  <c r="AA37" i="57"/>
  <c r="H44" i="57" s="1"/>
  <c r="AB37" i="57"/>
  <c r="I44" i="57" s="1"/>
  <c r="Z38" i="57"/>
  <c r="D45" i="57" s="1"/>
  <c r="J45" i="57" s="1"/>
  <c r="AA38" i="57"/>
  <c r="H45" i="57" s="1"/>
  <c r="AB38" i="57"/>
  <c r="I45" i="57" s="1"/>
  <c r="Z39" i="57"/>
  <c r="D46" i="57" s="1"/>
  <c r="J46" i="57" s="1"/>
  <c r="AA39" i="57"/>
  <c r="H46" i="57" s="1"/>
  <c r="AB39" i="57"/>
  <c r="I46" i="57" s="1"/>
  <c r="Z40" i="57"/>
  <c r="D47" i="57" s="1"/>
  <c r="J47" i="57" s="1"/>
  <c r="AA40" i="57"/>
  <c r="H47" i="57" s="1"/>
  <c r="AB40" i="57"/>
  <c r="I47" i="57" s="1"/>
  <c r="Z41" i="57"/>
  <c r="D48" i="57" s="1"/>
  <c r="J48" i="57" s="1"/>
  <c r="AA41" i="57"/>
  <c r="H48" i="57" s="1"/>
  <c r="AB41" i="57"/>
  <c r="I48" i="57" s="1"/>
  <c r="AA28" i="57"/>
  <c r="H35" i="57" s="1"/>
  <c r="AB28" i="57"/>
  <c r="I35" i="57" s="1"/>
  <c r="Z28" i="57"/>
  <c r="D35" i="57" s="1"/>
  <c r="J35" i="57" s="1"/>
  <c r="Y31" i="55"/>
  <c r="D38" i="55" s="1"/>
  <c r="Z31" i="55"/>
  <c r="H38" i="55" s="1"/>
  <c r="AA31" i="55"/>
  <c r="I38" i="55" s="1"/>
  <c r="Y32" i="55"/>
  <c r="D39" i="55" s="1"/>
  <c r="J39" i="55" s="1"/>
  <c r="Z32" i="55"/>
  <c r="H39" i="55" s="1"/>
  <c r="AA32" i="55"/>
  <c r="I39" i="55" s="1"/>
  <c r="Y33" i="55"/>
  <c r="D40" i="55" s="1"/>
  <c r="J40" i="55" s="1"/>
  <c r="Z33" i="55"/>
  <c r="H40" i="55" s="1"/>
  <c r="AA33" i="55"/>
  <c r="I40" i="55" s="1"/>
  <c r="Y34" i="55"/>
  <c r="D41" i="55" s="1"/>
  <c r="J41" i="55" s="1"/>
  <c r="Z34" i="55"/>
  <c r="H41" i="55" s="1"/>
  <c r="AA34" i="55"/>
  <c r="I41" i="55" s="1"/>
  <c r="Y35" i="55"/>
  <c r="D42" i="55" s="1"/>
  <c r="J42" i="55" s="1"/>
  <c r="Z35" i="55"/>
  <c r="H42" i="55" s="1"/>
  <c r="AA35" i="55"/>
  <c r="I42" i="55" s="1"/>
  <c r="Y36" i="55"/>
  <c r="D43" i="55" s="1"/>
  <c r="J43" i="55" s="1"/>
  <c r="Z36" i="55"/>
  <c r="H43" i="55" s="1"/>
  <c r="AA36" i="55"/>
  <c r="I43" i="55" s="1"/>
  <c r="Y37" i="55"/>
  <c r="D44" i="55" s="1"/>
  <c r="J44" i="55" s="1"/>
  <c r="Z37" i="55"/>
  <c r="H44" i="55" s="1"/>
  <c r="AA37" i="55"/>
  <c r="I44" i="55" s="1"/>
  <c r="Y38" i="55"/>
  <c r="D45" i="55" s="1"/>
  <c r="J45" i="55" s="1"/>
  <c r="Z38" i="55"/>
  <c r="H45" i="55" s="1"/>
  <c r="AA38" i="55"/>
  <c r="I45" i="55" s="1"/>
  <c r="Y39" i="55"/>
  <c r="D46" i="55" s="1"/>
  <c r="J46" i="55" s="1"/>
  <c r="Z39" i="55"/>
  <c r="H46" i="55" s="1"/>
  <c r="AA39" i="55"/>
  <c r="I46" i="55" s="1"/>
  <c r="Y40" i="55"/>
  <c r="D47" i="55" s="1"/>
  <c r="J47" i="55" s="1"/>
  <c r="Z40" i="55"/>
  <c r="H47" i="55" s="1"/>
  <c r="AA40" i="55"/>
  <c r="I47" i="55" s="1"/>
  <c r="Y41" i="55"/>
  <c r="D48" i="55" s="1"/>
  <c r="J48" i="55" s="1"/>
  <c r="Z41" i="55"/>
  <c r="H48" i="55" s="1"/>
  <c r="AA41" i="55"/>
  <c r="I48" i="55" s="1"/>
  <c r="Y30" i="56"/>
  <c r="D37" i="56" s="1"/>
  <c r="J37" i="56" s="1"/>
  <c r="Z30" i="56"/>
  <c r="H37" i="56" s="1"/>
  <c r="AA30" i="56"/>
  <c r="I37" i="56" s="1"/>
  <c r="Y31" i="56"/>
  <c r="D38" i="56" s="1"/>
  <c r="J38" i="56" s="1"/>
  <c r="Z31" i="56"/>
  <c r="H38" i="56" s="1"/>
  <c r="AA31" i="56"/>
  <c r="I38" i="56" s="1"/>
  <c r="Y32" i="56"/>
  <c r="D39" i="56" s="1"/>
  <c r="J39" i="56" s="1"/>
  <c r="Z32" i="56"/>
  <c r="H39" i="56" s="1"/>
  <c r="AA32" i="56"/>
  <c r="I39" i="56" s="1"/>
  <c r="Y33" i="56"/>
  <c r="D40" i="56" s="1"/>
  <c r="J40" i="56" s="1"/>
  <c r="Z33" i="56"/>
  <c r="H40" i="56" s="1"/>
  <c r="AA33" i="56"/>
  <c r="I40" i="56" s="1"/>
  <c r="Y34" i="56"/>
  <c r="D41" i="56" s="1"/>
  <c r="J41" i="56" s="1"/>
  <c r="Z34" i="56"/>
  <c r="H41" i="56" s="1"/>
  <c r="AA34" i="56"/>
  <c r="I41" i="56" s="1"/>
  <c r="Y35" i="56"/>
  <c r="D42" i="56" s="1"/>
  <c r="J42" i="56" s="1"/>
  <c r="Z35" i="56"/>
  <c r="H42" i="56" s="1"/>
  <c r="AA35" i="56"/>
  <c r="I42" i="56" s="1"/>
  <c r="Y36" i="56"/>
  <c r="D43" i="56" s="1"/>
  <c r="J43" i="56" s="1"/>
  <c r="Z36" i="56"/>
  <c r="H43" i="56" s="1"/>
  <c r="AA36" i="56"/>
  <c r="I43" i="56" s="1"/>
  <c r="Y37" i="56"/>
  <c r="D44" i="56" s="1"/>
  <c r="J44" i="56" s="1"/>
  <c r="Z37" i="56"/>
  <c r="H44" i="56" s="1"/>
  <c r="AA37" i="56"/>
  <c r="I44" i="56" s="1"/>
  <c r="Y38" i="56"/>
  <c r="D45" i="56" s="1"/>
  <c r="J45" i="56" s="1"/>
  <c r="Z38" i="56"/>
  <c r="H45" i="56" s="1"/>
  <c r="AA38" i="56"/>
  <c r="I45" i="56" s="1"/>
  <c r="Y39" i="56"/>
  <c r="D46" i="56" s="1"/>
  <c r="J46" i="56" s="1"/>
  <c r="Z39" i="56"/>
  <c r="H46" i="56" s="1"/>
  <c r="AA39" i="56"/>
  <c r="I46" i="56" s="1"/>
  <c r="Y40" i="56"/>
  <c r="D47" i="56" s="1"/>
  <c r="J47" i="56" s="1"/>
  <c r="Z40" i="56"/>
  <c r="H47" i="56" s="1"/>
  <c r="AA40" i="56"/>
  <c r="I47" i="56" s="1"/>
  <c r="Y41" i="56"/>
  <c r="D48" i="56" s="1"/>
  <c r="J48" i="56" s="1"/>
  <c r="Z41" i="56"/>
  <c r="H48" i="56" s="1"/>
  <c r="AA41" i="56"/>
  <c r="I48" i="56" s="1"/>
  <c r="Y42" i="56"/>
  <c r="Z42" i="56"/>
  <c r="AA42" i="56"/>
  <c r="Y43" i="56"/>
  <c r="Z43" i="56"/>
  <c r="AA43" i="56"/>
  <c r="Y29" i="56"/>
  <c r="D36" i="56" s="1"/>
  <c r="Z29" i="56"/>
  <c r="H36" i="56" s="1"/>
  <c r="AA29" i="56"/>
  <c r="I36" i="56" s="1"/>
  <c r="AA28" i="56"/>
  <c r="I35" i="56" s="1"/>
  <c r="Z28" i="56"/>
  <c r="H35" i="56" s="1"/>
  <c r="Y28" i="56"/>
  <c r="D35" i="56" s="1"/>
  <c r="AA30" i="55"/>
  <c r="I37" i="55" s="1"/>
  <c r="Z30" i="55"/>
  <c r="H37" i="55" s="1"/>
  <c r="Y30" i="55"/>
  <c r="D37" i="55" s="1"/>
  <c r="Y29" i="55"/>
  <c r="D36" i="55" s="1"/>
  <c r="AA29" i="55"/>
  <c r="I36" i="55" s="1"/>
  <c r="AA28" i="55"/>
  <c r="Y28" i="55"/>
  <c r="Z29" i="55"/>
  <c r="H36" i="55" s="1"/>
  <c r="Z28" i="55"/>
  <c r="X5" i="47"/>
  <c r="AA5" i="47" s="1"/>
  <c r="X6" i="47"/>
  <c r="AA6" i="47" s="1"/>
  <c r="X7" i="47"/>
  <c r="AA7" i="47" s="1"/>
  <c r="X8" i="47"/>
  <c r="AA8" i="47" s="1"/>
  <c r="X9" i="47"/>
  <c r="AA9" i="47" s="1"/>
  <c r="X10" i="47"/>
  <c r="AA10" i="47" s="1"/>
  <c r="X11" i="47"/>
  <c r="AA11" i="47" s="1"/>
  <c r="X12" i="47"/>
  <c r="AA12" i="47" s="1"/>
  <c r="X13" i="47"/>
  <c r="X14" i="47"/>
  <c r="AA14" i="47" s="1"/>
  <c r="X15" i="47"/>
  <c r="X16" i="47"/>
  <c r="AA16" i="47" s="1"/>
  <c r="X17" i="47"/>
  <c r="AA17" i="47" s="1"/>
  <c r="X18" i="47"/>
  <c r="AA18" i="47" s="1"/>
  <c r="X19" i="47"/>
  <c r="AA19" i="47" s="1"/>
  <c r="X20" i="47"/>
  <c r="AA20" i="47" s="1"/>
  <c r="X21" i="47"/>
  <c r="AA21" i="47" s="1"/>
  <c r="X22" i="47"/>
  <c r="AB4" i="47" s="1"/>
  <c r="X23" i="47"/>
  <c r="AB5" i="47" s="1"/>
  <c r="X24" i="47"/>
  <c r="AB6" i="47" s="1"/>
  <c r="X25" i="47"/>
  <c r="AB7" i="47" s="1"/>
  <c r="X26" i="47"/>
  <c r="AB8" i="47" s="1"/>
  <c r="X27" i="47"/>
  <c r="AB9" i="47" s="1"/>
  <c r="X28" i="47"/>
  <c r="AB10" i="47" s="1"/>
  <c r="X29" i="47"/>
  <c r="AB11" i="47" s="1"/>
  <c r="X30" i="47"/>
  <c r="AB12" i="47" s="1"/>
  <c r="X31" i="47"/>
  <c r="X32" i="47"/>
  <c r="AB14" i="47" s="1"/>
  <c r="X33" i="47"/>
  <c r="AB15" i="47" s="1"/>
  <c r="X34" i="47"/>
  <c r="AB16" i="47" s="1"/>
  <c r="X35" i="47"/>
  <c r="AB17" i="47" s="1"/>
  <c r="X36" i="47"/>
  <c r="AB18" i="47" s="1"/>
  <c r="X37" i="47"/>
  <c r="AB19" i="47" s="1"/>
  <c r="X38" i="47"/>
  <c r="AB20" i="47" s="1"/>
  <c r="X39" i="47"/>
  <c r="AB21" i="47" s="1"/>
  <c r="X40" i="47"/>
  <c r="AB22" i="47" s="1"/>
  <c r="X41" i="47"/>
  <c r="AB23" i="47" s="1"/>
  <c r="X42" i="47"/>
  <c r="AB24" i="47" s="1"/>
  <c r="X43" i="47"/>
  <c r="AB25" i="47" s="1"/>
  <c r="X44" i="47"/>
  <c r="AC4" i="47" s="1"/>
  <c r="X45" i="47"/>
  <c r="AC5" i="47" s="1"/>
  <c r="X46" i="47"/>
  <c r="AC6" i="47" s="1"/>
  <c r="X47" i="47"/>
  <c r="X48" i="47"/>
  <c r="AC8" i="47" s="1"/>
  <c r="X49" i="47"/>
  <c r="AC9" i="47" s="1"/>
  <c r="X50" i="47"/>
  <c r="AC10" i="47" s="1"/>
  <c r="X51" i="47"/>
  <c r="AC11" i="47" s="1"/>
  <c r="X52" i="47"/>
  <c r="AC12" i="47" s="1"/>
  <c r="X53" i="47"/>
  <c r="AC13" i="47" s="1"/>
  <c r="X54" i="47"/>
  <c r="AC14" i="47" s="1"/>
  <c r="X55" i="47"/>
  <c r="AC15" i="47" s="1"/>
  <c r="X56" i="47"/>
  <c r="AC16" i="47" s="1"/>
  <c r="X57" i="47"/>
  <c r="AC17" i="47" s="1"/>
  <c r="X58" i="47"/>
  <c r="AC18" i="47" s="1"/>
  <c r="X59" i="47"/>
  <c r="AC19" i="47" s="1"/>
  <c r="X60" i="47"/>
  <c r="AC20" i="47" s="1"/>
  <c r="X61" i="47"/>
  <c r="AC21" i="47" s="1"/>
  <c r="X62" i="47"/>
  <c r="AC22" i="47" s="1"/>
  <c r="X63" i="47"/>
  <c r="X64" i="47"/>
  <c r="AC24" i="47" s="1"/>
  <c r="X65" i="47"/>
  <c r="AC25" i="47" s="1"/>
  <c r="X66" i="47"/>
  <c r="AC26" i="47" s="1"/>
  <c r="X67" i="47"/>
  <c r="AC27" i="47" s="1"/>
  <c r="X68" i="47"/>
  <c r="AC28" i="47" s="1"/>
  <c r="X69" i="47"/>
  <c r="AC29" i="47" s="1"/>
  <c r="X70" i="47"/>
  <c r="Z4" i="47" s="1"/>
  <c r="X71" i="47"/>
  <c r="Z5" i="47" s="1"/>
  <c r="X72" i="47"/>
  <c r="Z6" i="47" s="1"/>
  <c r="X73" i="47"/>
  <c r="Z7" i="47" s="1"/>
  <c r="X74" i="47"/>
  <c r="Z8" i="47" s="1"/>
  <c r="X75" i="47"/>
  <c r="Z9" i="47" s="1"/>
  <c r="X76" i="47"/>
  <c r="Z10" i="47" s="1"/>
  <c r="X77" i="47"/>
  <c r="X78" i="47"/>
  <c r="Z12" i="47" s="1"/>
  <c r="X79" i="47"/>
  <c r="X80" i="47"/>
  <c r="Z14" i="47" s="1"/>
  <c r="X81" i="47"/>
  <c r="Z15" i="47" s="1"/>
  <c r="X82" i="47"/>
  <c r="Z16" i="47" s="1"/>
  <c r="X83" i="47"/>
  <c r="Z17" i="47" s="1"/>
  <c r="X84" i="47"/>
  <c r="Z18" i="47" s="1"/>
  <c r="X85" i="47"/>
  <c r="Z19" i="47" s="1"/>
  <c r="X86" i="47"/>
  <c r="Z20" i="47" s="1"/>
  <c r="X87" i="47"/>
  <c r="Z21" i="47" s="1"/>
  <c r="X88" i="47"/>
  <c r="Z22" i="47" s="1"/>
  <c r="X89" i="47"/>
  <c r="Z23" i="47" s="1"/>
  <c r="X90" i="47"/>
  <c r="Z24" i="47" s="1"/>
  <c r="X91" i="47"/>
  <c r="Z25" i="47" s="1"/>
  <c r="X92" i="47"/>
  <c r="Y4" i="47" s="1"/>
  <c r="X93" i="47"/>
  <c r="Y5" i="47" s="1"/>
  <c r="X94" i="47"/>
  <c r="Y6" i="47" s="1"/>
  <c r="X95" i="47"/>
  <c r="X96" i="47"/>
  <c r="Y8" i="47" s="1"/>
  <c r="X97" i="47"/>
  <c r="Y9" i="47" s="1"/>
  <c r="X98" i="47"/>
  <c r="Y10" i="47" s="1"/>
  <c r="X99" i="47"/>
  <c r="Y11" i="47" s="1"/>
  <c r="X100" i="47"/>
  <c r="Y12" i="47" s="1"/>
  <c r="X101" i="47"/>
  <c r="Y13" i="47" s="1"/>
  <c r="X102" i="47"/>
  <c r="Y14" i="47" s="1"/>
  <c r="X103" i="47"/>
  <c r="Y15" i="47" s="1"/>
  <c r="X104" i="47"/>
  <c r="Y16" i="47" s="1"/>
  <c r="X105" i="47"/>
  <c r="Y17" i="47" s="1"/>
  <c r="X106" i="47"/>
  <c r="Y18" i="47" s="1"/>
  <c r="X107" i="47"/>
  <c r="X108" i="47"/>
  <c r="Y20" i="47" s="1"/>
  <c r="X109" i="47"/>
  <c r="Y21" i="47" s="1"/>
  <c r="X110" i="47"/>
  <c r="Y22" i="47" s="1"/>
  <c r="X111" i="47"/>
  <c r="Y23" i="47" s="1"/>
  <c r="X112" i="47"/>
  <c r="Y24" i="47" s="1"/>
  <c r="X113" i="47"/>
  <c r="Y25" i="47" s="1"/>
  <c r="X114" i="47"/>
  <c r="Y26" i="47" s="1"/>
  <c r="X115" i="47"/>
  <c r="Y27" i="47" s="1"/>
  <c r="X116" i="47"/>
  <c r="Y28" i="47" s="1"/>
  <c r="X117" i="47"/>
  <c r="Y29" i="47" s="1"/>
  <c r="X118" i="47"/>
  <c r="Y30" i="47" s="1"/>
  <c r="X119" i="47"/>
  <c r="X120" i="47"/>
  <c r="Y32" i="47" s="1"/>
  <c r="X121" i="47"/>
  <c r="AD4" i="47" s="1"/>
  <c r="X122" i="47"/>
  <c r="AD5" i="47" s="1"/>
  <c r="X123" i="47"/>
  <c r="AD6" i="47" s="1"/>
  <c r="X124" i="47"/>
  <c r="AD7" i="47" s="1"/>
  <c r="X125" i="47"/>
  <c r="AD8" i="47" s="1"/>
  <c r="X126" i="47"/>
  <c r="AD9" i="47" s="1"/>
  <c r="X127" i="47"/>
  <c r="AD10" i="47" s="1"/>
  <c r="X128" i="47"/>
  <c r="AD11" i="47" s="1"/>
  <c r="X129" i="47"/>
  <c r="AD12" i="47" s="1"/>
  <c r="X130" i="47"/>
  <c r="AD13" i="47" s="1"/>
  <c r="X131" i="47"/>
  <c r="AD14" i="47" s="1"/>
  <c r="X132" i="47"/>
  <c r="AD15" i="47" s="1"/>
  <c r="X133" i="47"/>
  <c r="AD16" i="47" s="1"/>
  <c r="X134" i="47"/>
  <c r="AD17" i="47" s="1"/>
  <c r="X135" i="47"/>
  <c r="AD18" i="47" s="1"/>
  <c r="X136" i="47"/>
  <c r="AD19" i="47" s="1"/>
  <c r="X137" i="47"/>
  <c r="AD20" i="47" s="1"/>
  <c r="X138" i="47"/>
  <c r="AD21" i="47" s="1"/>
  <c r="X139" i="47"/>
  <c r="X140" i="47"/>
  <c r="AD23" i="47" s="1"/>
  <c r="X141" i="47"/>
  <c r="AD24" i="47" s="1"/>
  <c r="X142" i="47"/>
  <c r="AD25" i="47" s="1"/>
  <c r="X143" i="47"/>
  <c r="AD26" i="47" s="1"/>
  <c r="X144" i="47"/>
  <c r="AD27" i="47" s="1"/>
  <c r="X145" i="47"/>
  <c r="AD28" i="47" s="1"/>
  <c r="X146" i="47"/>
  <c r="AD29" i="47" s="1"/>
  <c r="X147" i="47"/>
  <c r="AD30" i="47" s="1"/>
  <c r="X148" i="47"/>
  <c r="AD31" i="47" s="1"/>
  <c r="X149" i="47"/>
  <c r="AD32" i="47" s="1"/>
  <c r="X150" i="47"/>
  <c r="AD33" i="47" s="1"/>
  <c r="X151" i="47"/>
  <c r="AD34" i="47" s="1"/>
  <c r="X152" i="47"/>
  <c r="AD35" i="47" s="1"/>
  <c r="X153" i="47"/>
  <c r="AD36" i="47" s="1"/>
  <c r="X154" i="47"/>
  <c r="AD37" i="47" s="1"/>
  <c r="X155" i="47"/>
  <c r="AE4" i="47" s="1"/>
  <c r="X156" i="47"/>
  <c r="AE5" i="47" s="1"/>
  <c r="X157" i="47"/>
  <c r="AE6" i="47" s="1"/>
  <c r="X158" i="47"/>
  <c r="AE7" i="47" s="1"/>
  <c r="X159" i="47"/>
  <c r="X160" i="47"/>
  <c r="AE9" i="47" s="1"/>
  <c r="X161" i="47"/>
  <c r="AE10" i="47" s="1"/>
  <c r="X162" i="47"/>
  <c r="AE11" i="47" s="1"/>
  <c r="X163" i="47"/>
  <c r="AE12" i="47" s="1"/>
  <c r="X164" i="47"/>
  <c r="AE13" i="47" s="1"/>
  <c r="X165" i="47"/>
  <c r="AE14" i="47" s="1"/>
  <c r="X166" i="47"/>
  <c r="AE15" i="47" s="1"/>
  <c r="X167" i="47"/>
  <c r="AE16" i="47" s="1"/>
  <c r="X168" i="47"/>
  <c r="AE17" i="47" s="1"/>
  <c r="X169" i="47"/>
  <c r="AE18" i="47" s="1"/>
  <c r="X170" i="47"/>
  <c r="AE19" i="47" s="1"/>
  <c r="X171" i="47"/>
  <c r="AE20" i="47" s="1"/>
  <c r="X172" i="47"/>
  <c r="AE21" i="47" s="1"/>
  <c r="X173" i="47"/>
  <c r="AE22" i="47" s="1"/>
  <c r="X174" i="47"/>
  <c r="AE23" i="47" s="1"/>
  <c r="X175" i="47"/>
  <c r="X176" i="47"/>
  <c r="AE25" i="47" s="1"/>
  <c r="X177" i="47"/>
  <c r="AE26" i="47" s="1"/>
  <c r="X178" i="47"/>
  <c r="AE27" i="47" s="1"/>
  <c r="X179" i="47"/>
  <c r="AE28" i="47" s="1"/>
  <c r="X180" i="47"/>
  <c r="AE29" i="47" s="1"/>
  <c r="X181" i="47"/>
  <c r="AE30" i="47" s="1"/>
  <c r="X182" i="47"/>
  <c r="AE31" i="47" s="1"/>
  <c r="X183" i="47"/>
  <c r="AF4" i="47" s="1"/>
  <c r="X184" i="47"/>
  <c r="AF5" i="47" s="1"/>
  <c r="X185" i="47"/>
  <c r="AF6" i="47" s="1"/>
  <c r="X186" i="47"/>
  <c r="AF7" i="47" s="1"/>
  <c r="X187" i="47"/>
  <c r="AF8" i="47" s="1"/>
  <c r="X188" i="47"/>
  <c r="AF9" i="47" s="1"/>
  <c r="X189" i="47"/>
  <c r="X190" i="47"/>
  <c r="AF11" i="47" s="1"/>
  <c r="X191" i="47"/>
  <c r="X192" i="47"/>
  <c r="AF13" i="47" s="1"/>
  <c r="X193" i="47"/>
  <c r="AF14" i="47" s="1"/>
  <c r="X194" i="47"/>
  <c r="AF15" i="47" s="1"/>
  <c r="X195" i="47"/>
  <c r="AF16" i="47" s="1"/>
  <c r="X196" i="47"/>
  <c r="AF17" i="47" s="1"/>
  <c r="X197" i="47"/>
  <c r="AF18" i="47" s="1"/>
  <c r="X198" i="47"/>
  <c r="AF19" i="47" s="1"/>
  <c r="X199" i="47"/>
  <c r="AF20" i="47" s="1"/>
  <c r="X200" i="47"/>
  <c r="AF21" i="47" s="1"/>
  <c r="X201" i="47"/>
  <c r="AF22" i="47" s="1"/>
  <c r="X202" i="47"/>
  <c r="AF23" i="47" s="1"/>
  <c r="X203" i="47"/>
  <c r="AF24" i="47" s="1"/>
  <c r="X204" i="47"/>
  <c r="AF25" i="47" s="1"/>
  <c r="X205" i="47"/>
  <c r="AF26" i="47" s="1"/>
  <c r="X206" i="47"/>
  <c r="AF27" i="47" s="1"/>
  <c r="X207" i="47"/>
  <c r="X208" i="47"/>
  <c r="AF29" i="47" s="1"/>
  <c r="X209" i="47"/>
  <c r="AF30" i="47" s="1"/>
  <c r="X210" i="47"/>
  <c r="AF31" i="47" s="1"/>
  <c r="X211" i="47"/>
  <c r="AF32" i="47" s="1"/>
  <c r="X212" i="47"/>
  <c r="AF33" i="47" s="1"/>
  <c r="X4" i="47"/>
  <c r="AA4" i="47" s="1"/>
  <c r="AB14" i="63" a="1"/>
  <c r="AB14" i="63" s="1"/>
  <c r="AA15" i="63"/>
  <c r="AA18" i="63" s="1"/>
  <c r="AA16" i="63"/>
  <c r="AA17" i="63"/>
  <c r="AA14" i="63"/>
  <c r="X20" i="63"/>
  <c r="H27" i="60"/>
  <c r="H28" i="60"/>
  <c r="H29" i="60"/>
  <c r="H30" i="60"/>
  <c r="H31" i="60"/>
  <c r="H32" i="60"/>
  <c r="H33" i="60"/>
  <c r="H34" i="60"/>
  <c r="H35" i="60"/>
  <c r="H36" i="60"/>
  <c r="M1" i="60"/>
  <c r="L1" i="60"/>
  <c r="C1" i="60"/>
  <c r="A50" i="60"/>
  <c r="A49" i="60"/>
  <c r="A48" i="60"/>
  <c r="A47" i="60"/>
  <c r="A46" i="60"/>
  <c r="A45" i="60"/>
  <c r="A44" i="60"/>
  <c r="A43" i="60"/>
  <c r="A42" i="60"/>
  <c r="A41" i="60"/>
  <c r="A40" i="60"/>
  <c r="A39" i="60"/>
  <c r="A38" i="60"/>
  <c r="A37" i="60"/>
  <c r="A36" i="60"/>
  <c r="A35" i="60"/>
  <c r="A34" i="60"/>
  <c r="A33" i="60"/>
  <c r="A32" i="60"/>
  <c r="A31" i="60"/>
  <c r="A30" i="60"/>
  <c r="A29" i="60"/>
  <c r="A28" i="60"/>
  <c r="A27" i="60"/>
  <c r="A26" i="60"/>
  <c r="A25" i="60"/>
  <c r="A24" i="60"/>
  <c r="A107" i="60"/>
  <c r="A106" i="60"/>
  <c r="A105" i="60"/>
  <c r="A104" i="60"/>
  <c r="A103" i="60"/>
  <c r="A102" i="60"/>
  <c r="A101" i="60"/>
  <c r="A100" i="60"/>
  <c r="A99" i="60"/>
  <c r="A98" i="60"/>
  <c r="A97" i="60"/>
  <c r="A96" i="60"/>
  <c r="A95" i="60"/>
  <c r="A94" i="60"/>
  <c r="A93" i="60"/>
  <c r="A92" i="60"/>
  <c r="A91" i="60"/>
  <c r="A90" i="60"/>
  <c r="A89" i="60"/>
  <c r="A88" i="60"/>
  <c r="A87" i="60"/>
  <c r="A86" i="60"/>
  <c r="A85" i="60"/>
  <c r="A84" i="60"/>
  <c r="A83" i="60"/>
  <c r="A82" i="60"/>
  <c r="A81" i="60"/>
  <c r="A80" i="60"/>
  <c r="A141" i="60"/>
  <c r="A140" i="60"/>
  <c r="A139" i="60"/>
  <c r="A138" i="60"/>
  <c r="A137" i="60"/>
  <c r="A136" i="60"/>
  <c r="A135" i="60"/>
  <c r="A134" i="60"/>
  <c r="A133" i="60"/>
  <c r="A132" i="60"/>
  <c r="A131" i="60"/>
  <c r="A130" i="60"/>
  <c r="A129" i="60"/>
  <c r="A128" i="60"/>
  <c r="A127" i="60"/>
  <c r="A126" i="60"/>
  <c r="A125" i="60"/>
  <c r="A124" i="60"/>
  <c r="A123" i="60"/>
  <c r="A122" i="60"/>
  <c r="A121" i="60"/>
  <c r="A120" i="60"/>
  <c r="A119" i="60"/>
  <c r="A118" i="60"/>
  <c r="A117" i="60"/>
  <c r="A116" i="60"/>
  <c r="A115" i="60"/>
  <c r="A114" i="60"/>
  <c r="A113" i="60"/>
  <c r="A112" i="60"/>
  <c r="A111" i="60"/>
  <c r="A110" i="60"/>
  <c r="A109" i="60"/>
  <c r="A108" i="60"/>
  <c r="A79" i="60"/>
  <c r="A78" i="60"/>
  <c r="A77" i="60"/>
  <c r="A76" i="60"/>
  <c r="A75" i="60"/>
  <c r="A74" i="60"/>
  <c r="A73" i="60"/>
  <c r="A72" i="60"/>
  <c r="A71" i="60"/>
  <c r="A70" i="60"/>
  <c r="A69" i="60"/>
  <c r="A68" i="60"/>
  <c r="A67" i="60"/>
  <c r="A66" i="60"/>
  <c r="A65" i="60"/>
  <c r="A64" i="60"/>
  <c r="A63" i="60"/>
  <c r="A62" i="60"/>
  <c r="A61" i="60"/>
  <c r="A60" i="60"/>
  <c r="A59" i="60"/>
  <c r="A58" i="60"/>
  <c r="A57" i="60"/>
  <c r="A56" i="60"/>
  <c r="A55" i="60"/>
  <c r="A54" i="60"/>
  <c r="A53" i="60"/>
  <c r="A52" i="60"/>
  <c r="A51" i="60"/>
  <c r="A23" i="60"/>
  <c r="A22" i="60"/>
  <c r="A21" i="60"/>
  <c r="A20" i="60"/>
  <c r="A19" i="60"/>
  <c r="A18" i="60"/>
  <c r="A17" i="60"/>
  <c r="A16" i="60"/>
  <c r="A15" i="60"/>
  <c r="A14" i="60"/>
  <c r="A13" i="60"/>
  <c r="A12" i="60"/>
  <c r="A11" i="60"/>
  <c r="A10" i="60"/>
  <c r="A9" i="60"/>
  <c r="A8" i="60"/>
  <c r="A7" i="60"/>
  <c r="A6" i="60"/>
  <c r="A5" i="60"/>
  <c r="A4" i="60"/>
  <c r="A3" i="60"/>
  <c r="A2" i="60"/>
  <c r="D2" i="60" s="1"/>
  <c r="A185" i="60"/>
  <c r="A184" i="60"/>
  <c r="A183" i="60"/>
  <c r="A182" i="60"/>
  <c r="A181" i="60"/>
  <c r="A180" i="60"/>
  <c r="A179" i="60"/>
  <c r="A178" i="60"/>
  <c r="A177" i="60"/>
  <c r="A176" i="60"/>
  <c r="A175" i="60"/>
  <c r="A174" i="60"/>
  <c r="A173" i="60"/>
  <c r="A172" i="60"/>
  <c r="A171" i="60"/>
  <c r="A170" i="60"/>
  <c r="A169" i="60"/>
  <c r="A168" i="60"/>
  <c r="A167" i="60"/>
  <c r="A166" i="60"/>
  <c r="A165" i="60"/>
  <c r="A164" i="60"/>
  <c r="A163" i="60"/>
  <c r="A162" i="60"/>
  <c r="A161" i="60"/>
  <c r="A160" i="60"/>
  <c r="A207" i="60"/>
  <c r="A206" i="60"/>
  <c r="A205" i="60"/>
  <c r="A204" i="60"/>
  <c r="A203" i="60"/>
  <c r="A202" i="60"/>
  <c r="A201" i="60"/>
  <c r="A200" i="60"/>
  <c r="A199" i="60"/>
  <c r="A198" i="60"/>
  <c r="A197" i="60"/>
  <c r="A196" i="60"/>
  <c r="A195" i="60"/>
  <c r="A194" i="60"/>
  <c r="A193" i="60"/>
  <c r="A192" i="60"/>
  <c r="A191" i="60"/>
  <c r="A190" i="60"/>
  <c r="A189" i="60"/>
  <c r="A188" i="60"/>
  <c r="A187" i="60"/>
  <c r="A186" i="60"/>
  <c r="A159" i="60"/>
  <c r="A158" i="60"/>
  <c r="A157" i="60"/>
  <c r="A156" i="60"/>
  <c r="A155" i="60"/>
  <c r="A154" i="60"/>
  <c r="A153" i="60"/>
  <c r="A152" i="60"/>
  <c r="D152" i="60" s="1"/>
  <c r="A151" i="60"/>
  <c r="A150" i="60"/>
  <c r="A149" i="60"/>
  <c r="A148" i="60"/>
  <c r="A147" i="60"/>
  <c r="A146" i="60"/>
  <c r="A145" i="60"/>
  <c r="A144" i="60"/>
  <c r="D144" i="60" s="1"/>
  <c r="A143" i="60"/>
  <c r="A142" i="60"/>
  <c r="B1" i="60"/>
  <c r="A1" i="60"/>
  <c r="A182" i="61"/>
  <c r="A183" i="61"/>
  <c r="A184" i="61"/>
  <c r="A185" i="61"/>
  <c r="A186" i="61"/>
  <c r="A187" i="61"/>
  <c r="A188" i="61"/>
  <c r="A189" i="61"/>
  <c r="A190" i="61"/>
  <c r="A191" i="61"/>
  <c r="A192" i="61"/>
  <c r="A193" i="61"/>
  <c r="A194" i="61"/>
  <c r="A195" i="61"/>
  <c r="A196" i="61"/>
  <c r="A197" i="61"/>
  <c r="A198" i="61"/>
  <c r="A199" i="61"/>
  <c r="A200" i="61"/>
  <c r="A201" i="61"/>
  <c r="A202" i="61"/>
  <c r="A203" i="61"/>
  <c r="A204" i="61"/>
  <c r="A205" i="61"/>
  <c r="A206" i="61"/>
  <c r="A207" i="61"/>
  <c r="A181" i="61"/>
  <c r="A154" i="61"/>
  <c r="A155" i="61"/>
  <c r="A156" i="61"/>
  <c r="A157" i="61"/>
  <c r="A158" i="61"/>
  <c r="A159" i="61"/>
  <c r="A160" i="61"/>
  <c r="A161" i="61"/>
  <c r="A162" i="61"/>
  <c r="A163" i="61"/>
  <c r="A164" i="61"/>
  <c r="A165" i="61"/>
  <c r="A166" i="61"/>
  <c r="A167" i="61"/>
  <c r="A168" i="61"/>
  <c r="A169" i="61"/>
  <c r="A170" i="61"/>
  <c r="A171" i="61"/>
  <c r="A172" i="61"/>
  <c r="A173" i="61"/>
  <c r="A174" i="61"/>
  <c r="A175" i="61"/>
  <c r="A176" i="61"/>
  <c r="A177" i="61"/>
  <c r="A178" i="61"/>
  <c r="A179" i="61"/>
  <c r="A180" i="61"/>
  <c r="A153" i="61"/>
  <c r="A120" i="61"/>
  <c r="A121" i="61"/>
  <c r="A122" i="61"/>
  <c r="A123" i="61"/>
  <c r="A124" i="61"/>
  <c r="A125" i="61"/>
  <c r="A126" i="61"/>
  <c r="A127" i="61"/>
  <c r="A128" i="61"/>
  <c r="A129" i="61"/>
  <c r="A130" i="61"/>
  <c r="A131" i="61"/>
  <c r="A132" i="61"/>
  <c r="A133" i="61"/>
  <c r="A134" i="61"/>
  <c r="A135" i="61"/>
  <c r="A136" i="61"/>
  <c r="A137" i="61"/>
  <c r="A138" i="61"/>
  <c r="A139" i="61"/>
  <c r="A140" i="61"/>
  <c r="A141" i="61"/>
  <c r="A142" i="61"/>
  <c r="A143" i="61"/>
  <c r="A144" i="61"/>
  <c r="A145" i="61"/>
  <c r="A146" i="61"/>
  <c r="A147" i="61"/>
  <c r="A148" i="61"/>
  <c r="A149" i="61"/>
  <c r="A150" i="61"/>
  <c r="A151" i="61"/>
  <c r="A152" i="61"/>
  <c r="A119" i="61"/>
  <c r="A91" i="61"/>
  <c r="A92" i="61"/>
  <c r="A93" i="61"/>
  <c r="A94" i="61"/>
  <c r="A95" i="61"/>
  <c r="A96" i="61"/>
  <c r="A97" i="61"/>
  <c r="A98" i="61"/>
  <c r="A99" i="61"/>
  <c r="A100" i="61"/>
  <c r="A101" i="61"/>
  <c r="A102" i="61"/>
  <c r="A103" i="61"/>
  <c r="A104" i="61"/>
  <c r="A105" i="61"/>
  <c r="A106" i="61"/>
  <c r="A107" i="61"/>
  <c r="A108" i="61"/>
  <c r="A109" i="61"/>
  <c r="A110" i="61"/>
  <c r="A111" i="61"/>
  <c r="A112" i="61"/>
  <c r="A113" i="61"/>
  <c r="A114" i="61"/>
  <c r="A115" i="61"/>
  <c r="A116" i="61"/>
  <c r="A117" i="61"/>
  <c r="A118" i="61"/>
  <c r="A90" i="61"/>
  <c r="A69" i="61"/>
  <c r="A70" i="61"/>
  <c r="A71" i="61"/>
  <c r="A72" i="61"/>
  <c r="A73" i="61"/>
  <c r="A74" i="61"/>
  <c r="A75" i="61"/>
  <c r="A76" i="61"/>
  <c r="A77" i="61"/>
  <c r="A78" i="61"/>
  <c r="A79" i="61"/>
  <c r="A80" i="61"/>
  <c r="A81" i="61"/>
  <c r="A82" i="61"/>
  <c r="A83" i="61"/>
  <c r="A84" i="61"/>
  <c r="A85" i="61"/>
  <c r="A86" i="61"/>
  <c r="A87" i="61"/>
  <c r="A88" i="61"/>
  <c r="A89" i="61"/>
  <c r="A68" i="61"/>
  <c r="A43" i="61"/>
  <c r="A44" i="61"/>
  <c r="A45" i="61"/>
  <c r="A46" i="61"/>
  <c r="A47" i="61"/>
  <c r="A48" i="61"/>
  <c r="A49" i="61"/>
  <c r="A50" i="61"/>
  <c r="A51" i="61"/>
  <c r="A52" i="61"/>
  <c r="A53" i="61"/>
  <c r="A54" i="61"/>
  <c r="A55" i="61"/>
  <c r="A56" i="61"/>
  <c r="A57" i="61"/>
  <c r="A58" i="61"/>
  <c r="A59" i="61"/>
  <c r="A60" i="61"/>
  <c r="A61" i="61"/>
  <c r="A62" i="61"/>
  <c r="A63" i="61"/>
  <c r="A64" i="61"/>
  <c r="A65" i="61"/>
  <c r="A66" i="61"/>
  <c r="A67" i="61"/>
  <c r="A42" i="61"/>
  <c r="A21" i="61"/>
  <c r="A22" i="61"/>
  <c r="A23" i="61"/>
  <c r="A24" i="61"/>
  <c r="A25" i="61"/>
  <c r="A26" i="61"/>
  <c r="A27" i="61"/>
  <c r="A28" i="61"/>
  <c r="A29" i="61"/>
  <c r="A30" i="61"/>
  <c r="A31" i="61"/>
  <c r="A32" i="61"/>
  <c r="A33" i="61"/>
  <c r="A34" i="61"/>
  <c r="A35" i="61"/>
  <c r="A36" i="61"/>
  <c r="A37" i="61"/>
  <c r="A38" i="61"/>
  <c r="A39" i="61"/>
  <c r="A40" i="61"/>
  <c r="A41" i="61"/>
  <c r="A20" i="61"/>
  <c r="A3" i="61"/>
  <c r="A4" i="61"/>
  <c r="A5" i="61"/>
  <c r="A6" i="61"/>
  <c r="A7" i="61"/>
  <c r="A8" i="61"/>
  <c r="A9" i="61"/>
  <c r="A10" i="61"/>
  <c r="A11" i="61"/>
  <c r="A12" i="61"/>
  <c r="A13" i="61"/>
  <c r="A14" i="61"/>
  <c r="A15" i="61"/>
  <c r="A16" i="61"/>
  <c r="A17" i="61"/>
  <c r="A18" i="61"/>
  <c r="A19" i="61"/>
  <c r="A2" i="61"/>
  <c r="B1" i="61"/>
  <c r="A1" i="61"/>
  <c r="W1" i="60"/>
  <c r="S1" i="60"/>
  <c r="R1" i="60"/>
  <c r="AC1" i="60"/>
  <c r="AB1" i="60"/>
  <c r="V1" i="60"/>
  <c r="Z1" i="60"/>
  <c r="Y1" i="60"/>
  <c r="X13" i="33"/>
  <c r="I10" i="59" s="1"/>
  <c r="X13" i="32"/>
  <c r="I10" i="58" s="1"/>
  <c r="X13" i="31"/>
  <c r="I10" i="57" s="1"/>
  <c r="X13" i="30"/>
  <c r="I10" i="56" s="1"/>
  <c r="X13" i="25"/>
  <c r="I10" i="55" s="1"/>
  <c r="U9" i="46"/>
  <c r="U12" i="46"/>
  <c r="U16" i="46"/>
  <c r="U20" i="46"/>
  <c r="U21" i="46"/>
  <c r="U24" i="46"/>
  <c r="U25" i="46"/>
  <c r="B62" i="33"/>
  <c r="AB1" i="13" s="1"/>
  <c r="AB222" i="13" s="1"/>
  <c r="B60" i="33"/>
  <c r="AA1" i="13" s="1"/>
  <c r="AA221" i="13" s="1"/>
  <c r="B58" i="33"/>
  <c r="Z1" i="13" s="1"/>
  <c r="Z221" i="13" s="1"/>
  <c r="B56" i="33"/>
  <c r="Y1" i="13" s="1"/>
  <c r="Y220" i="13" s="1"/>
  <c r="B54" i="33"/>
  <c r="X1" i="13" s="1"/>
  <c r="X222" i="13" s="1"/>
  <c r="B52" i="33"/>
  <c r="B50" i="33"/>
  <c r="B48" i="33"/>
  <c r="U1" i="13" s="1"/>
  <c r="U220" i="13" s="1"/>
  <c r="B46" i="33"/>
  <c r="T1" i="13" s="1"/>
  <c r="T222" i="13" s="1"/>
  <c r="B44" i="33"/>
  <c r="B42" i="33"/>
  <c r="B40" i="33"/>
  <c r="Q1" i="13" s="1"/>
  <c r="Q220" i="13" s="1"/>
  <c r="B38" i="33"/>
  <c r="P1" i="13" s="1"/>
  <c r="P222" i="13" s="1"/>
  <c r="B36" i="33"/>
  <c r="B34" i="33"/>
  <c r="N1" i="13" s="1"/>
  <c r="N221" i="13" s="1"/>
  <c r="B32" i="33"/>
  <c r="M1" i="13" s="1"/>
  <c r="M220" i="13" s="1"/>
  <c r="B30" i="33"/>
  <c r="L1" i="13" s="1"/>
  <c r="L222" i="13" s="1"/>
  <c r="B28" i="33"/>
  <c r="K1" i="13" s="1"/>
  <c r="B26" i="33"/>
  <c r="J1" i="13" s="1"/>
  <c r="J222" i="13" s="1"/>
  <c r="B24" i="33"/>
  <c r="I1" i="13" s="1"/>
  <c r="I220" i="13" s="1"/>
  <c r="B22" i="33"/>
  <c r="H1" i="13" s="1"/>
  <c r="H221" i="13" s="1"/>
  <c r="B20" i="33"/>
  <c r="G1" i="13" s="1"/>
  <c r="G222" i="13" s="1"/>
  <c r="B18" i="33"/>
  <c r="F1" i="13" s="1"/>
  <c r="F221" i="13" s="1"/>
  <c r="B16" i="33"/>
  <c r="E1" i="13" s="1"/>
  <c r="E221" i="13" s="1"/>
  <c r="B14" i="33"/>
  <c r="D1" i="13" s="1"/>
  <c r="D222" i="13" s="1"/>
  <c r="V16" i="45"/>
  <c r="V19" i="45"/>
  <c r="V20" i="45"/>
  <c r="V22" i="45"/>
  <c r="V23" i="45"/>
  <c r="V24" i="45"/>
  <c r="V26" i="45"/>
  <c r="V27" i="45"/>
  <c r="B62" i="32"/>
  <c r="AB1" i="12" s="1"/>
  <c r="AB226" i="12" s="1"/>
  <c r="B60" i="32"/>
  <c r="AA1" i="12" s="1"/>
  <c r="AA225" i="12" s="1"/>
  <c r="B58" i="32"/>
  <c r="Z1" i="12" s="1"/>
  <c r="Z224" i="12" s="1"/>
  <c r="B56" i="32"/>
  <c r="Y1" i="12" s="1"/>
  <c r="Y226" i="12" s="1"/>
  <c r="B54" i="32"/>
  <c r="X1" i="12" s="1"/>
  <c r="X225" i="12" s="1"/>
  <c r="B52" i="32"/>
  <c r="W1" i="12" s="1"/>
  <c r="W225" i="12" s="1"/>
  <c r="B50" i="32"/>
  <c r="B48" i="32"/>
  <c r="U1" i="12" s="1"/>
  <c r="U226" i="12" s="1"/>
  <c r="B46" i="32"/>
  <c r="T1" i="12" s="1"/>
  <c r="T226" i="12" s="1"/>
  <c r="B44" i="32"/>
  <c r="S1" i="12" s="1"/>
  <c r="S225" i="12" s="1"/>
  <c r="B42" i="32"/>
  <c r="R1" i="12" s="1"/>
  <c r="R224" i="12" s="1"/>
  <c r="B40" i="32"/>
  <c r="B38" i="32"/>
  <c r="P1" i="12" s="1"/>
  <c r="P226" i="12" s="1"/>
  <c r="B36" i="32"/>
  <c r="O1" i="12" s="1"/>
  <c r="O225" i="12" s="1"/>
  <c r="B34" i="32"/>
  <c r="N1" i="12" s="1"/>
  <c r="N224" i="12" s="1"/>
  <c r="B32" i="32"/>
  <c r="M1" i="12" s="1"/>
  <c r="M226" i="12" s="1"/>
  <c r="B30" i="32"/>
  <c r="L1" i="12" s="1"/>
  <c r="L225" i="12" s="1"/>
  <c r="B28" i="32"/>
  <c r="K1" i="12" s="1"/>
  <c r="B26" i="32"/>
  <c r="J1" i="12" s="1"/>
  <c r="J224" i="12" s="1"/>
  <c r="B24" i="32"/>
  <c r="I1" i="12" s="1"/>
  <c r="I225" i="12" s="1"/>
  <c r="B22" i="32"/>
  <c r="H1" i="12" s="1"/>
  <c r="H226" i="12" s="1"/>
  <c r="B20" i="32"/>
  <c r="G1" i="12" s="1"/>
  <c r="G226" i="12" s="1"/>
  <c r="B18" i="32"/>
  <c r="F1" i="12" s="1"/>
  <c r="F224" i="12" s="1"/>
  <c r="B16" i="32"/>
  <c r="E1" i="12" s="1"/>
  <c r="E225" i="12" s="1"/>
  <c r="B14" i="32"/>
  <c r="D1" i="12" s="1"/>
  <c r="D226" i="12" s="1"/>
  <c r="W12" i="44"/>
  <c r="W15" i="44"/>
  <c r="W16" i="44"/>
  <c r="W17" i="44"/>
  <c r="W19" i="44"/>
  <c r="W20" i="44"/>
  <c r="W22" i="44"/>
  <c r="W23" i="44"/>
  <c r="W24" i="44"/>
  <c r="W27" i="44"/>
  <c r="B62" i="31"/>
  <c r="AB1" i="11" s="1"/>
  <c r="AB217" i="11" s="1"/>
  <c r="B60" i="31"/>
  <c r="B58" i="31"/>
  <c r="Z1" i="11" s="1"/>
  <c r="Z216" i="11" s="1"/>
  <c r="B56" i="31"/>
  <c r="Y1" i="11" s="1"/>
  <c r="Y218" i="11" s="1"/>
  <c r="B54" i="31"/>
  <c r="X1" i="11" s="1"/>
  <c r="X217" i="11" s="1"/>
  <c r="B52" i="31"/>
  <c r="W1" i="11" s="1"/>
  <c r="W216" i="11" s="1"/>
  <c r="B50" i="31"/>
  <c r="V1" i="11" s="1"/>
  <c r="V216" i="11" s="1"/>
  <c r="B48" i="31"/>
  <c r="U1" i="11" s="1"/>
  <c r="U218" i="11" s="1"/>
  <c r="B46" i="31"/>
  <c r="T1" i="11" s="1"/>
  <c r="T217" i="11" s="1"/>
  <c r="B44" i="31"/>
  <c r="S1" i="11" s="1"/>
  <c r="S216" i="11" s="1"/>
  <c r="B42" i="31"/>
  <c r="R1" i="11" s="1"/>
  <c r="R216" i="11" s="1"/>
  <c r="B40" i="31"/>
  <c r="Q1" i="11" s="1"/>
  <c r="Q218" i="11" s="1"/>
  <c r="B38" i="31"/>
  <c r="P1" i="11" s="1"/>
  <c r="P217" i="11" s="1"/>
  <c r="B36" i="31"/>
  <c r="O1" i="11" s="1"/>
  <c r="O216" i="11" s="1"/>
  <c r="B34" i="31"/>
  <c r="N1" i="11" s="1"/>
  <c r="N216" i="11" s="1"/>
  <c r="B32" i="31"/>
  <c r="M1" i="11" s="1"/>
  <c r="M218" i="11" s="1"/>
  <c r="B30" i="31"/>
  <c r="L1" i="11" s="1"/>
  <c r="L217" i="11" s="1"/>
  <c r="B28" i="31"/>
  <c r="K1" i="11" s="1"/>
  <c r="K216" i="11" s="1"/>
  <c r="B26" i="31"/>
  <c r="J1" i="11" s="1"/>
  <c r="B24" i="31"/>
  <c r="I1" i="11" s="1"/>
  <c r="I218" i="11" s="1"/>
  <c r="B22" i="31"/>
  <c r="H1" i="11" s="1"/>
  <c r="H216" i="11" s="1"/>
  <c r="B20" i="31"/>
  <c r="B18" i="31"/>
  <c r="BG17" i="31" s="1"/>
  <c r="B16" i="31"/>
  <c r="E1" i="11" s="1"/>
  <c r="E218" i="11" s="1"/>
  <c r="B14" i="31"/>
  <c r="BG15" i="31" s="1"/>
  <c r="X9" i="43"/>
  <c r="Y9" i="43" s="1"/>
  <c r="X13" i="43"/>
  <c r="Y13" i="43" s="1"/>
  <c r="X17" i="43"/>
  <c r="Y17" i="43" s="1"/>
  <c r="X21" i="43"/>
  <c r="Y21" i="43" s="1"/>
  <c r="X25" i="43"/>
  <c r="Y25" i="43" s="1"/>
  <c r="B62" i="30"/>
  <c r="AB1" i="10" s="1"/>
  <c r="AB226" i="10" s="1"/>
  <c r="B60" i="30"/>
  <c r="AA1" i="10" s="1"/>
  <c r="AA225" i="10" s="1"/>
  <c r="B58" i="30"/>
  <c r="Z1" i="10" s="1"/>
  <c r="Z225" i="10" s="1"/>
  <c r="B56" i="30"/>
  <c r="Y1" i="10" s="1"/>
  <c r="Y226" i="10" s="1"/>
  <c r="B54" i="30"/>
  <c r="X1" i="10" s="1"/>
  <c r="X226" i="10" s="1"/>
  <c r="B52" i="30"/>
  <c r="W1" i="10" s="1"/>
  <c r="W225" i="10" s="1"/>
  <c r="B50" i="30"/>
  <c r="V1" i="10" s="1"/>
  <c r="V225" i="10" s="1"/>
  <c r="B48" i="30"/>
  <c r="U1" i="10" s="1"/>
  <c r="U226" i="10" s="1"/>
  <c r="B46" i="30"/>
  <c r="T1" i="10" s="1"/>
  <c r="T226" i="10" s="1"/>
  <c r="B44" i="30"/>
  <c r="S1" i="10" s="1"/>
  <c r="S225" i="10" s="1"/>
  <c r="B42" i="30"/>
  <c r="R1" i="10" s="1"/>
  <c r="R225" i="10" s="1"/>
  <c r="B40" i="30"/>
  <c r="Q1" i="10" s="1"/>
  <c r="Q226" i="10" s="1"/>
  <c r="B38" i="30"/>
  <c r="P1" i="10" s="1"/>
  <c r="P226" i="10" s="1"/>
  <c r="B36" i="30"/>
  <c r="O1" i="10" s="1"/>
  <c r="O225" i="10" s="1"/>
  <c r="B34" i="30"/>
  <c r="N1" i="10" s="1"/>
  <c r="N225" i="10" s="1"/>
  <c r="B32" i="30"/>
  <c r="M1" i="10" s="1"/>
  <c r="M226" i="10" s="1"/>
  <c r="B30" i="30"/>
  <c r="L1" i="10" s="1"/>
  <c r="L226" i="10" s="1"/>
  <c r="B28" i="30"/>
  <c r="K1" i="10" s="1"/>
  <c r="K225" i="10" s="1"/>
  <c r="B26" i="30"/>
  <c r="J1" i="10" s="1"/>
  <c r="J226" i="10" s="1"/>
  <c r="B24" i="30"/>
  <c r="I1" i="10" s="1"/>
  <c r="I224" i="10" s="1"/>
  <c r="B22" i="30"/>
  <c r="H1" i="10" s="1"/>
  <c r="H225" i="10" s="1"/>
  <c r="B20" i="30"/>
  <c r="G1" i="10" s="1"/>
  <c r="G226" i="10" s="1"/>
  <c r="B18" i="30"/>
  <c r="F1" i="10" s="1"/>
  <c r="F226" i="10" s="1"/>
  <c r="B16" i="30"/>
  <c r="E1" i="10" s="1"/>
  <c r="E224" i="10" s="1"/>
  <c r="B14" i="30"/>
  <c r="D1" i="10" s="1"/>
  <c r="D225" i="10" s="1"/>
  <c r="B16" i="25"/>
  <c r="E1" i="8" s="1"/>
  <c r="E214" i="8" s="1"/>
  <c r="Z14" i="42"/>
  <c r="AA14" i="42" s="1"/>
  <c r="Z17" i="42"/>
  <c r="AA17" i="42" s="1"/>
  <c r="Z18" i="42"/>
  <c r="AA18" i="42" s="1"/>
  <c r="Z19" i="42"/>
  <c r="AA19" i="42" s="1"/>
  <c r="Z21" i="42"/>
  <c r="AA21" i="42" s="1"/>
  <c r="Z22" i="42"/>
  <c r="AA22" i="42" s="1"/>
  <c r="Z25" i="42"/>
  <c r="AA25" i="42" s="1"/>
  <c r="Z26" i="42"/>
  <c r="AA26" i="42" s="1"/>
  <c r="B62" i="25"/>
  <c r="AB1" i="8" s="1"/>
  <c r="AB214" i="8" s="1"/>
  <c r="B60" i="25"/>
  <c r="AA1" i="8" s="1"/>
  <c r="AA215" i="8" s="1"/>
  <c r="B58" i="25"/>
  <c r="B56" i="25"/>
  <c r="Y1" i="8" s="1"/>
  <c r="Y213" i="8" s="1"/>
  <c r="B54" i="25"/>
  <c r="X1" i="8" s="1"/>
  <c r="X214" i="8" s="1"/>
  <c r="B52" i="25"/>
  <c r="B50" i="25"/>
  <c r="V1" i="8" s="1"/>
  <c r="V215" i="8" s="1"/>
  <c r="B48" i="25"/>
  <c r="U1" i="8" s="1"/>
  <c r="U213" i="8" s="1"/>
  <c r="B46" i="25"/>
  <c r="T1" i="8" s="1"/>
  <c r="T214" i="8" s="1"/>
  <c r="B44" i="25"/>
  <c r="S1" i="8" s="1"/>
  <c r="S215" i="8" s="1"/>
  <c r="B42" i="25"/>
  <c r="B40" i="25"/>
  <c r="Q1" i="8" s="1"/>
  <c r="Q213" i="8" s="1"/>
  <c r="B38" i="25"/>
  <c r="P1" i="8" s="1"/>
  <c r="P214" i="8" s="1"/>
  <c r="B36" i="25"/>
  <c r="B34" i="25"/>
  <c r="N1" i="8" s="1"/>
  <c r="N215" i="8" s="1"/>
  <c r="B32" i="25"/>
  <c r="M1" i="8" s="1"/>
  <c r="B30" i="25"/>
  <c r="L1" i="8" s="1"/>
  <c r="L215" i="8" s="1"/>
  <c r="B28" i="25"/>
  <c r="K1" i="8" s="1"/>
  <c r="K215" i="8" s="1"/>
  <c r="B26" i="25"/>
  <c r="J1" i="8" s="1"/>
  <c r="B24" i="25"/>
  <c r="I1" i="8" s="1"/>
  <c r="I214" i="8" s="1"/>
  <c r="B22" i="25"/>
  <c r="H1" i="8" s="1"/>
  <c r="H215" i="8" s="1"/>
  <c r="B20" i="25"/>
  <c r="G1" i="8" s="1"/>
  <c r="G215" i="8" s="1"/>
  <c r="B18" i="25"/>
  <c r="F1" i="8" s="1"/>
  <c r="F213" i="8" s="1"/>
  <c r="B14" i="25"/>
  <c r="D1" i="8" s="1"/>
  <c r="D215" i="8" s="1"/>
  <c r="AC14" i="36"/>
  <c r="AE14" i="36" s="1"/>
  <c r="AC15" i="36"/>
  <c r="AE15" i="36" s="1"/>
  <c r="AC18" i="36"/>
  <c r="AE18" i="36" s="1"/>
  <c r="AC19" i="36"/>
  <c r="AE19" i="36" s="1"/>
  <c r="AC20" i="36"/>
  <c r="AE20" i="36" s="1"/>
  <c r="AC22" i="36"/>
  <c r="AE22" i="36" s="1"/>
  <c r="AC23" i="36"/>
  <c r="AE23" i="36" s="1"/>
  <c r="AC26" i="36"/>
  <c r="AE26" i="36" s="1"/>
  <c r="AC27" i="36"/>
  <c r="AE27" i="36" s="1"/>
  <c r="B62" i="3"/>
  <c r="B60" i="3"/>
  <c r="B58" i="3"/>
  <c r="B56" i="3"/>
  <c r="B54" i="3"/>
  <c r="B52" i="3"/>
  <c r="B50" i="3"/>
  <c r="B48" i="3"/>
  <c r="B46" i="3"/>
  <c r="B44" i="3"/>
  <c r="B42" i="3"/>
  <c r="B40" i="3"/>
  <c r="B38" i="3"/>
  <c r="B36" i="3"/>
  <c r="B34" i="3"/>
  <c r="B32" i="3"/>
  <c r="B30" i="3"/>
  <c r="B28" i="3"/>
  <c r="B26" i="3"/>
  <c r="B24" i="3"/>
  <c r="B22" i="3"/>
  <c r="B20" i="3"/>
  <c r="G1" i="2" s="1"/>
  <c r="G217" i="2" s="1"/>
  <c r="B18" i="3"/>
  <c r="B16" i="3"/>
  <c r="B14" i="3"/>
  <c r="U212" i="52"/>
  <c r="AC33" i="52" s="1"/>
  <c r="U211" i="52"/>
  <c r="AC32" i="52" s="1"/>
  <c r="U210" i="52"/>
  <c r="AC31" i="52" s="1"/>
  <c r="U209" i="52"/>
  <c r="AC30" i="52" s="1"/>
  <c r="U208" i="52"/>
  <c r="AC29" i="52" s="1"/>
  <c r="U207" i="52"/>
  <c r="AC28" i="52" s="1"/>
  <c r="U206" i="52"/>
  <c r="AC27" i="52" s="1"/>
  <c r="U205" i="52"/>
  <c r="AC26" i="52" s="1"/>
  <c r="U204" i="52"/>
  <c r="AC25" i="52" s="1"/>
  <c r="U203" i="52"/>
  <c r="AC24" i="52" s="1"/>
  <c r="U202" i="52"/>
  <c r="AC23" i="52" s="1"/>
  <c r="U201" i="52"/>
  <c r="AC22" i="52" s="1"/>
  <c r="U200" i="52"/>
  <c r="AC21" i="52" s="1"/>
  <c r="U199" i="52"/>
  <c r="AC20" i="52" s="1"/>
  <c r="U198" i="52"/>
  <c r="AC19" i="52" s="1"/>
  <c r="U197" i="52"/>
  <c r="AC18" i="52" s="1"/>
  <c r="U196" i="52"/>
  <c r="U195" i="52"/>
  <c r="U194" i="52"/>
  <c r="AC15" i="52" s="1"/>
  <c r="U193" i="52"/>
  <c r="AC14" i="52" s="1"/>
  <c r="U192" i="52"/>
  <c r="U191" i="52"/>
  <c r="AC12" i="52" s="1"/>
  <c r="U190" i="52"/>
  <c r="AC11" i="52" s="1"/>
  <c r="U189" i="52"/>
  <c r="AC10" i="52" s="1"/>
  <c r="U188" i="52"/>
  <c r="U187" i="52"/>
  <c r="AC8" i="52" s="1"/>
  <c r="U186" i="52"/>
  <c r="AC7" i="52" s="1"/>
  <c r="U185" i="52"/>
  <c r="AC6" i="52" s="1"/>
  <c r="U184" i="52"/>
  <c r="AC5" i="52" s="1"/>
  <c r="U183" i="52"/>
  <c r="AC4" i="52" s="1"/>
  <c r="U182" i="52"/>
  <c r="AB31" i="52" s="1"/>
  <c r="U181" i="52"/>
  <c r="AB30" i="52" s="1"/>
  <c r="U180" i="52"/>
  <c r="AB29" i="52" s="1"/>
  <c r="U179" i="52"/>
  <c r="AB28" i="52" s="1"/>
  <c r="U178" i="52"/>
  <c r="AB27" i="52" s="1"/>
  <c r="U177" i="52"/>
  <c r="AB26" i="52" s="1"/>
  <c r="U176" i="52"/>
  <c r="AB25" i="52" s="1"/>
  <c r="U175" i="52"/>
  <c r="U174" i="52"/>
  <c r="AB23" i="52" s="1"/>
  <c r="U173" i="52"/>
  <c r="AB22" i="52" s="1"/>
  <c r="U172" i="52"/>
  <c r="U171" i="52"/>
  <c r="AB20" i="52" s="1"/>
  <c r="U170" i="52"/>
  <c r="AB19" i="52" s="1"/>
  <c r="U169" i="52"/>
  <c r="AB18" i="52" s="1"/>
  <c r="U168" i="52"/>
  <c r="AB17" i="52" s="1"/>
  <c r="U167" i="52"/>
  <c r="AB16" i="52" s="1"/>
  <c r="U166" i="52"/>
  <c r="AB15" i="52" s="1"/>
  <c r="U165" i="52"/>
  <c r="AB14" i="52" s="1"/>
  <c r="U164" i="52"/>
  <c r="AB13" i="52" s="1"/>
  <c r="U163" i="52"/>
  <c r="AB12" i="52" s="1"/>
  <c r="U162" i="52"/>
  <c r="AB11" i="52" s="1"/>
  <c r="U161" i="52"/>
  <c r="AB10" i="52" s="1"/>
  <c r="U160" i="52"/>
  <c r="AB9" i="52" s="1"/>
  <c r="U159" i="52"/>
  <c r="AB8" i="52" s="1"/>
  <c r="U158" i="52"/>
  <c r="AB7" i="52" s="1"/>
  <c r="U157" i="52"/>
  <c r="AB6" i="52" s="1"/>
  <c r="U156" i="52"/>
  <c r="AB5" i="52" s="1"/>
  <c r="U155" i="52"/>
  <c r="AB4" i="52" s="1"/>
  <c r="U154" i="52"/>
  <c r="AA37" i="52" s="1"/>
  <c r="U153" i="52"/>
  <c r="AA36" i="52" s="1"/>
  <c r="U152" i="52"/>
  <c r="AA35" i="52" s="1"/>
  <c r="U151" i="52"/>
  <c r="AA34" i="52" s="1"/>
  <c r="U150" i="52"/>
  <c r="AA33" i="52" s="1"/>
  <c r="U149" i="52"/>
  <c r="AA32" i="52" s="1"/>
  <c r="U148" i="52"/>
  <c r="U147" i="52"/>
  <c r="U146" i="52"/>
  <c r="AA29" i="52" s="1"/>
  <c r="U145" i="52"/>
  <c r="AA28" i="52" s="1"/>
  <c r="U144" i="52"/>
  <c r="AA27" i="52" s="1"/>
  <c r="U143" i="52"/>
  <c r="U142" i="52"/>
  <c r="AA25" i="52" s="1"/>
  <c r="U141" i="52"/>
  <c r="AA24" i="52" s="1"/>
  <c r="U140" i="52"/>
  <c r="AA23" i="52" s="1"/>
  <c r="U139" i="52"/>
  <c r="AA22" i="52" s="1"/>
  <c r="U138" i="52"/>
  <c r="AA21" i="52" s="1"/>
  <c r="U137" i="52"/>
  <c r="AA20" i="52" s="1"/>
  <c r="U136" i="52"/>
  <c r="AA19" i="52" s="1"/>
  <c r="U135" i="52"/>
  <c r="U134" i="52"/>
  <c r="AA17" i="52" s="1"/>
  <c r="U133" i="52"/>
  <c r="AA16" i="52" s="1"/>
  <c r="U132" i="52"/>
  <c r="AA15" i="52" s="1"/>
  <c r="U131" i="52"/>
  <c r="AA14" i="52" s="1"/>
  <c r="U130" i="52"/>
  <c r="AA13" i="52" s="1"/>
  <c r="U129" i="52"/>
  <c r="AA12" i="52" s="1"/>
  <c r="U128" i="52"/>
  <c r="AA11" i="52" s="1"/>
  <c r="U127" i="52"/>
  <c r="AA10" i="52" s="1"/>
  <c r="U126" i="52"/>
  <c r="AA9" i="52" s="1"/>
  <c r="U125" i="52"/>
  <c r="AA8" i="52" s="1"/>
  <c r="U124" i="52"/>
  <c r="AA7" i="52" s="1"/>
  <c r="U123" i="52"/>
  <c r="AA6" i="52" s="1"/>
  <c r="U122" i="52"/>
  <c r="AA5" i="52" s="1"/>
  <c r="U121" i="52"/>
  <c r="AA4" i="52" s="1"/>
  <c r="U120" i="52"/>
  <c r="V32" i="52" s="1"/>
  <c r="U119" i="52"/>
  <c r="V31" i="52" s="1"/>
  <c r="U118" i="52"/>
  <c r="V30" i="52" s="1"/>
  <c r="U117" i="52"/>
  <c r="V29" i="52" s="1"/>
  <c r="U116" i="52"/>
  <c r="V28" i="52" s="1"/>
  <c r="U115" i="52"/>
  <c r="V27" i="52" s="1"/>
  <c r="U114" i="52"/>
  <c r="V26" i="52" s="1"/>
  <c r="U113" i="52"/>
  <c r="V25" i="52" s="1"/>
  <c r="U112" i="52"/>
  <c r="V24" i="52" s="1"/>
  <c r="U111" i="52"/>
  <c r="V23" i="52" s="1"/>
  <c r="U110" i="52"/>
  <c r="V22" i="52" s="1"/>
  <c r="U109" i="52"/>
  <c r="V21" i="52" s="1"/>
  <c r="U108" i="52"/>
  <c r="V20" i="52" s="1"/>
  <c r="U107" i="52"/>
  <c r="V19" i="52" s="1"/>
  <c r="U106" i="52"/>
  <c r="V18" i="52" s="1"/>
  <c r="U105" i="52"/>
  <c r="V17" i="52" s="1"/>
  <c r="U104" i="52"/>
  <c r="V16" i="52" s="1"/>
  <c r="U103" i="52"/>
  <c r="U102" i="52"/>
  <c r="V14" i="52" s="1"/>
  <c r="U101" i="52"/>
  <c r="V13" i="52" s="1"/>
  <c r="U100" i="52"/>
  <c r="V12" i="52" s="1"/>
  <c r="U99" i="52"/>
  <c r="V11" i="52" s="1"/>
  <c r="U98" i="52"/>
  <c r="V10" i="52" s="1"/>
  <c r="U97" i="52"/>
  <c r="V9" i="52" s="1"/>
  <c r="U96" i="52"/>
  <c r="V8" i="52" s="1"/>
  <c r="U95" i="52"/>
  <c r="V7" i="52" s="1"/>
  <c r="U94" i="52"/>
  <c r="V6" i="52" s="1"/>
  <c r="U93" i="52"/>
  <c r="V5" i="52" s="1"/>
  <c r="U92" i="52"/>
  <c r="V4" i="52" s="1"/>
  <c r="U91" i="52"/>
  <c r="W25" i="52" s="1"/>
  <c r="U90" i="52"/>
  <c r="W24" i="52" s="1"/>
  <c r="U89" i="52"/>
  <c r="W23" i="52" s="1"/>
  <c r="U88" i="52"/>
  <c r="W22" i="52" s="1"/>
  <c r="U87" i="52"/>
  <c r="W21" i="52" s="1"/>
  <c r="U86" i="52"/>
  <c r="W20" i="52" s="1"/>
  <c r="U85" i="52"/>
  <c r="W19" i="52" s="1"/>
  <c r="U84" i="52"/>
  <c r="W18" i="52" s="1"/>
  <c r="U83" i="52"/>
  <c r="W17" i="52" s="1"/>
  <c r="U82" i="52"/>
  <c r="W16" i="52" s="1"/>
  <c r="U81" i="52"/>
  <c r="W15" i="52" s="1"/>
  <c r="U80" i="52"/>
  <c r="W14" i="52" s="1"/>
  <c r="U79" i="52"/>
  <c r="U78" i="52"/>
  <c r="W12" i="52" s="1"/>
  <c r="U77" i="52"/>
  <c r="W11" i="52" s="1"/>
  <c r="U76" i="52"/>
  <c r="W10" i="52" s="1"/>
  <c r="U75" i="52"/>
  <c r="W9" i="52" s="1"/>
  <c r="U74" i="52"/>
  <c r="W8" i="52" s="1"/>
  <c r="U73" i="52"/>
  <c r="W7" i="52" s="1"/>
  <c r="U72" i="52"/>
  <c r="W6" i="52" s="1"/>
  <c r="U71" i="52"/>
  <c r="W5" i="52" s="1"/>
  <c r="U70" i="52"/>
  <c r="W4" i="52" s="1"/>
  <c r="U69" i="52"/>
  <c r="Z29" i="52" s="1"/>
  <c r="U68" i="52"/>
  <c r="Z28" i="52" s="1"/>
  <c r="U67" i="52"/>
  <c r="Z27" i="52" s="1"/>
  <c r="U66" i="52"/>
  <c r="Z26" i="52" s="1"/>
  <c r="U65" i="52"/>
  <c r="Z25" i="52" s="1"/>
  <c r="U64" i="52"/>
  <c r="Z24" i="52" s="1"/>
  <c r="U63" i="52"/>
  <c r="Z23" i="52" s="1"/>
  <c r="U62" i="52"/>
  <c r="Z22" i="52" s="1"/>
  <c r="U61" i="52"/>
  <c r="Z21" i="52" s="1"/>
  <c r="U60" i="52"/>
  <c r="Z20" i="52" s="1"/>
  <c r="U59" i="52"/>
  <c r="Z19" i="52" s="1"/>
  <c r="U58" i="52"/>
  <c r="Z18" i="52" s="1"/>
  <c r="U57" i="52"/>
  <c r="Z17" i="52" s="1"/>
  <c r="U56" i="52"/>
  <c r="Z16" i="52" s="1"/>
  <c r="U55" i="52"/>
  <c r="Z15" i="52" s="1"/>
  <c r="U54" i="52"/>
  <c r="Z14" i="52" s="1"/>
  <c r="U53" i="52"/>
  <c r="Z13" i="52" s="1"/>
  <c r="U52" i="52"/>
  <c r="Z12" i="52" s="1"/>
  <c r="U51" i="52"/>
  <c r="Z11" i="52" s="1"/>
  <c r="U50" i="52"/>
  <c r="Z10" i="52" s="1"/>
  <c r="U49" i="52"/>
  <c r="Z9" i="52" s="1"/>
  <c r="U48" i="52"/>
  <c r="Z8" i="52" s="1"/>
  <c r="U47" i="52"/>
  <c r="Z7" i="52" s="1"/>
  <c r="U46" i="52"/>
  <c r="Z6" i="52" s="1"/>
  <c r="U45" i="52"/>
  <c r="Z5" i="52" s="1"/>
  <c r="U44" i="52"/>
  <c r="Z4" i="52" s="1"/>
  <c r="U43" i="52"/>
  <c r="U42" i="52"/>
  <c r="Y24" i="52" s="1"/>
  <c r="U41" i="52"/>
  <c r="Y23" i="52" s="1"/>
  <c r="U40" i="52"/>
  <c r="U39" i="52"/>
  <c r="Y21" i="52" s="1"/>
  <c r="U38" i="52"/>
  <c r="Y20" i="52" s="1"/>
  <c r="U37" i="52"/>
  <c r="Y19" i="52" s="1"/>
  <c r="U36" i="52"/>
  <c r="Y18" i="52" s="1"/>
  <c r="U35" i="52"/>
  <c r="Y17" i="52" s="1"/>
  <c r="U34" i="52"/>
  <c r="Y16" i="52" s="1"/>
  <c r="U33" i="52"/>
  <c r="Y15" i="52" s="1"/>
  <c r="U32" i="52"/>
  <c r="Y14" i="52" s="1"/>
  <c r="AA31" i="52"/>
  <c r="U31" i="52"/>
  <c r="Y13" i="52" s="1"/>
  <c r="AA30" i="52"/>
  <c r="U30" i="52"/>
  <c r="Y12" i="52" s="1"/>
  <c r="U29" i="52"/>
  <c r="Y11" i="52" s="1"/>
  <c r="U28" i="52"/>
  <c r="Y10" i="52" s="1"/>
  <c r="U27" i="52"/>
  <c r="Y9" i="52" s="1"/>
  <c r="AA26" i="52"/>
  <c r="U26" i="52"/>
  <c r="Y8" i="52" s="1"/>
  <c r="Y25" i="52"/>
  <c r="U25" i="52"/>
  <c r="Y7" i="52" s="1"/>
  <c r="AB24" i="52"/>
  <c r="U24" i="52"/>
  <c r="Y6" i="52" s="1"/>
  <c r="U23" i="52"/>
  <c r="Y5" i="52" s="1"/>
  <c r="Y22" i="52"/>
  <c r="U22" i="52"/>
  <c r="Y4" i="52" s="1"/>
  <c r="AB21" i="52"/>
  <c r="U21" i="52"/>
  <c r="X21" i="52" s="1"/>
  <c r="U20" i="52"/>
  <c r="X20" i="52" s="1"/>
  <c r="U19" i="52"/>
  <c r="X19" i="52" s="1"/>
  <c r="AA18" i="52"/>
  <c r="U18" i="52"/>
  <c r="X18" i="52" s="1"/>
  <c r="AC17" i="52"/>
  <c r="U17" i="52"/>
  <c r="X17" i="52" s="1"/>
  <c r="AC16" i="52"/>
  <c r="U16" i="52"/>
  <c r="X16" i="52" s="1"/>
  <c r="V15" i="52"/>
  <c r="U15" i="52"/>
  <c r="X15" i="52" s="1"/>
  <c r="U14" i="52"/>
  <c r="X14" i="52" s="1"/>
  <c r="AC13" i="52"/>
  <c r="W13" i="52"/>
  <c r="U13" i="52"/>
  <c r="X13" i="52" s="1"/>
  <c r="U12" i="52"/>
  <c r="X12" i="52" s="1"/>
  <c r="U11" i="52"/>
  <c r="X11" i="52" s="1"/>
  <c r="U10" i="52"/>
  <c r="X10" i="52" s="1"/>
  <c r="AC9" i="52"/>
  <c r="U9" i="52"/>
  <c r="X9" i="52" s="1"/>
  <c r="U8" i="52"/>
  <c r="X8" i="52" s="1"/>
  <c r="U7" i="52"/>
  <c r="X7" i="52" s="1"/>
  <c r="U6" i="52"/>
  <c r="X6" i="52" s="1"/>
  <c r="U5" i="52"/>
  <c r="X5" i="52" s="1"/>
  <c r="U4" i="52"/>
  <c r="X4" i="52" s="1"/>
  <c r="U212" i="51"/>
  <c r="AC33" i="51" s="1"/>
  <c r="U211" i="51"/>
  <c r="AC32" i="51" s="1"/>
  <c r="U210" i="51"/>
  <c r="I208" i="60" s="1"/>
  <c r="U209" i="51"/>
  <c r="B50" i="60" s="1"/>
  <c r="U208" i="51"/>
  <c r="I206" i="60" s="1"/>
  <c r="U207" i="51"/>
  <c r="B205" i="61" s="1"/>
  <c r="U206" i="51"/>
  <c r="B47" i="60" s="1"/>
  <c r="U205" i="51"/>
  <c r="U204" i="51"/>
  <c r="I202" i="60" s="1"/>
  <c r="U203" i="51"/>
  <c r="B201" i="61" s="1"/>
  <c r="U202" i="51"/>
  <c r="B43" i="60" s="1"/>
  <c r="U201" i="51"/>
  <c r="U200" i="51"/>
  <c r="I198" i="60" s="1"/>
  <c r="U199" i="51"/>
  <c r="B197" i="61" s="1"/>
  <c r="U198" i="51"/>
  <c r="B39" i="60" s="1"/>
  <c r="U197" i="51"/>
  <c r="B38" i="60" s="1"/>
  <c r="U196" i="51"/>
  <c r="I194" i="60" s="1"/>
  <c r="U195" i="51"/>
  <c r="B193" i="61" s="1"/>
  <c r="U194" i="51"/>
  <c r="B35" i="60" s="1"/>
  <c r="U193" i="51"/>
  <c r="B34" i="60" s="1"/>
  <c r="U192" i="51"/>
  <c r="I190" i="60" s="1"/>
  <c r="U191" i="51"/>
  <c r="B189" i="61" s="1"/>
  <c r="U190" i="51"/>
  <c r="B31" i="60" s="1"/>
  <c r="U189" i="51"/>
  <c r="B30" i="60" s="1"/>
  <c r="U188" i="51"/>
  <c r="I186" i="60" s="1"/>
  <c r="U187" i="51"/>
  <c r="B185" i="61" s="1"/>
  <c r="U186" i="51"/>
  <c r="B27" i="60" s="1"/>
  <c r="U185" i="51"/>
  <c r="B26" i="60" s="1"/>
  <c r="U184" i="51"/>
  <c r="I182" i="60" s="1"/>
  <c r="U183" i="51"/>
  <c r="B181" i="61" s="1"/>
  <c r="U182" i="51"/>
  <c r="B107" i="60" s="1"/>
  <c r="U181" i="51"/>
  <c r="U180" i="51"/>
  <c r="I178" i="60" s="1"/>
  <c r="U179" i="51"/>
  <c r="B177" i="61" s="1"/>
  <c r="U178" i="51"/>
  <c r="AB27" i="51" s="1"/>
  <c r="U177" i="51"/>
  <c r="B102" i="60" s="1"/>
  <c r="U176" i="51"/>
  <c r="I174" i="60" s="1"/>
  <c r="U175" i="51"/>
  <c r="B173" i="61" s="1"/>
  <c r="U174" i="51"/>
  <c r="AB23" i="51" s="1"/>
  <c r="U173" i="51"/>
  <c r="U172" i="51"/>
  <c r="B97" i="60" s="1"/>
  <c r="U171" i="51"/>
  <c r="U170" i="51"/>
  <c r="AB19" i="51" s="1"/>
  <c r="U169" i="51"/>
  <c r="B167" i="61" s="1"/>
  <c r="U168" i="51"/>
  <c r="B93" i="60" s="1"/>
  <c r="U167" i="51"/>
  <c r="U166" i="51"/>
  <c r="AB15" i="51" s="1"/>
  <c r="U165" i="51"/>
  <c r="U164" i="51"/>
  <c r="B89" i="60" s="1"/>
  <c r="U163" i="51"/>
  <c r="B161" i="61" s="1"/>
  <c r="U162" i="51"/>
  <c r="AB11" i="51" s="1"/>
  <c r="U161" i="51"/>
  <c r="U160" i="51"/>
  <c r="I158" i="60" s="1"/>
  <c r="U159" i="51"/>
  <c r="B157" i="61" s="1"/>
  <c r="U158" i="51"/>
  <c r="AB7" i="51" s="1"/>
  <c r="U157" i="51"/>
  <c r="U156" i="51"/>
  <c r="B154" i="61" s="1"/>
  <c r="U155" i="51"/>
  <c r="U154" i="51"/>
  <c r="AA37" i="51" s="1"/>
  <c r="U153" i="51"/>
  <c r="B151" i="61" s="1"/>
  <c r="U152" i="51"/>
  <c r="B150" i="61" s="1"/>
  <c r="U151" i="51"/>
  <c r="U150" i="51"/>
  <c r="AA33" i="51" s="1"/>
  <c r="U149" i="51"/>
  <c r="B136" i="60" s="1"/>
  <c r="U148" i="51"/>
  <c r="I146" i="60" s="1"/>
  <c r="U147" i="51"/>
  <c r="B145" i="61" s="1"/>
  <c r="U146" i="51"/>
  <c r="AA29" i="51" s="1"/>
  <c r="U145" i="51"/>
  <c r="U144" i="51"/>
  <c r="I142" i="60" s="1"/>
  <c r="U143" i="51"/>
  <c r="B141" i="61" s="1"/>
  <c r="U142" i="51"/>
  <c r="AA25" i="51" s="1"/>
  <c r="U141" i="51"/>
  <c r="U140" i="51"/>
  <c r="B127" i="60" s="1"/>
  <c r="U139" i="51"/>
  <c r="U138" i="51"/>
  <c r="AA21" i="51" s="1"/>
  <c r="U137" i="51"/>
  <c r="B124" i="60" s="1"/>
  <c r="U136" i="51"/>
  <c r="B134" i="61" s="1"/>
  <c r="U135" i="51"/>
  <c r="U134" i="51"/>
  <c r="AA17" i="51" s="1"/>
  <c r="U133" i="51"/>
  <c r="B120" i="60" s="1"/>
  <c r="U132" i="51"/>
  <c r="B119" i="60" s="1"/>
  <c r="U131" i="51"/>
  <c r="B129" i="61" s="1"/>
  <c r="U130" i="51"/>
  <c r="AA13" i="51" s="1"/>
  <c r="U129" i="51"/>
  <c r="B116" i="60" s="1"/>
  <c r="U128" i="51"/>
  <c r="I126" i="60" s="1"/>
  <c r="U127" i="51"/>
  <c r="B125" i="61" s="1"/>
  <c r="U126" i="51"/>
  <c r="AA9" i="51" s="1"/>
  <c r="U125" i="51"/>
  <c r="B112" i="60" s="1"/>
  <c r="U124" i="51"/>
  <c r="B122" i="61" s="1"/>
  <c r="U123" i="51"/>
  <c r="U122" i="51"/>
  <c r="AA5" i="51" s="1"/>
  <c r="U121" i="51"/>
  <c r="B108" i="60" s="1"/>
  <c r="U120" i="51"/>
  <c r="B118" i="61" s="1"/>
  <c r="U119" i="51"/>
  <c r="U118" i="51"/>
  <c r="V30" i="51" s="1"/>
  <c r="U117" i="51"/>
  <c r="I115" i="60" s="1"/>
  <c r="U116" i="51"/>
  <c r="I114" i="60" s="1"/>
  <c r="U115" i="51"/>
  <c r="B113" i="61" s="1"/>
  <c r="U114" i="51"/>
  <c r="V26" i="51" s="1"/>
  <c r="U113" i="51"/>
  <c r="U112" i="51"/>
  <c r="B71" i="60" s="1"/>
  <c r="U111" i="51"/>
  <c r="B109" i="61" s="1"/>
  <c r="U110" i="51"/>
  <c r="V22" i="51" s="1"/>
  <c r="U109" i="51"/>
  <c r="I107" i="60" s="1"/>
  <c r="U108" i="51"/>
  <c r="B106" i="61" s="1"/>
  <c r="U107" i="51"/>
  <c r="U106" i="51"/>
  <c r="V18" i="51" s="1"/>
  <c r="U105" i="51"/>
  <c r="B64" i="60" s="1"/>
  <c r="U104" i="51"/>
  <c r="B63" i="60" s="1"/>
  <c r="U103" i="51"/>
  <c r="U102" i="51"/>
  <c r="V14" i="51" s="1"/>
  <c r="U101" i="51"/>
  <c r="B60" i="60" s="1"/>
  <c r="U100" i="51"/>
  <c r="B59" i="60" s="1"/>
  <c r="U99" i="51"/>
  <c r="B97" i="61" s="1"/>
  <c r="U98" i="51"/>
  <c r="V10" i="51" s="1"/>
  <c r="U97" i="51"/>
  <c r="B56" i="60" s="1"/>
  <c r="U96" i="51"/>
  <c r="I94" i="60" s="1"/>
  <c r="U95" i="51"/>
  <c r="B93" i="61" s="1"/>
  <c r="U94" i="51"/>
  <c r="V6" i="51" s="1"/>
  <c r="U93" i="51"/>
  <c r="B52" i="60" s="1"/>
  <c r="U92" i="51"/>
  <c r="B90" i="61" s="1"/>
  <c r="U91" i="51"/>
  <c r="U90" i="51"/>
  <c r="W24" i="51" s="1"/>
  <c r="U89" i="51"/>
  <c r="I87" i="60" s="1"/>
  <c r="U88" i="51"/>
  <c r="B20" i="60" s="1"/>
  <c r="U87" i="51"/>
  <c r="U86" i="51"/>
  <c r="W20" i="51" s="1"/>
  <c r="U85" i="51"/>
  <c r="U84" i="51"/>
  <c r="B16" i="60" s="1"/>
  <c r="U83" i="51"/>
  <c r="W17" i="51" s="1"/>
  <c r="U82" i="51"/>
  <c r="W16" i="51" s="1"/>
  <c r="U81" i="51"/>
  <c r="W15" i="51" s="1"/>
  <c r="U80" i="51"/>
  <c r="B12" i="60" s="1"/>
  <c r="U79" i="51"/>
  <c r="W13" i="51" s="1"/>
  <c r="U78" i="51"/>
  <c r="W12" i="51" s="1"/>
  <c r="U77" i="51"/>
  <c r="W11" i="51" s="1"/>
  <c r="U76" i="51"/>
  <c r="B74" i="61" s="1"/>
  <c r="U75" i="51"/>
  <c r="W9" i="51" s="1"/>
  <c r="U74" i="51"/>
  <c r="W8" i="51" s="1"/>
  <c r="U73" i="51"/>
  <c r="W7" i="51" s="1"/>
  <c r="U72" i="51"/>
  <c r="B70" i="61" s="1"/>
  <c r="U71" i="51"/>
  <c r="W5" i="51" s="1"/>
  <c r="U70" i="51"/>
  <c r="W4" i="51" s="1"/>
  <c r="U69" i="51"/>
  <c r="Z29" i="51" s="1"/>
  <c r="U68" i="51"/>
  <c r="I66" i="60" s="1"/>
  <c r="U67" i="51"/>
  <c r="Z27" i="51" s="1"/>
  <c r="U66" i="51"/>
  <c r="Z26" i="51" s="1"/>
  <c r="U65" i="51"/>
  <c r="Z25" i="51" s="1"/>
  <c r="U64" i="51"/>
  <c r="I62" i="60" s="1"/>
  <c r="U63" i="51"/>
  <c r="Z23" i="51" s="1"/>
  <c r="U62" i="51"/>
  <c r="Z22" i="51" s="1"/>
  <c r="U61" i="51"/>
  <c r="Z21" i="51" s="1"/>
  <c r="U60" i="51"/>
  <c r="B176" i="60" s="1"/>
  <c r="U59" i="51"/>
  <c r="Z19" i="51" s="1"/>
  <c r="U58" i="51"/>
  <c r="U57" i="51"/>
  <c r="Z17" i="51" s="1"/>
  <c r="U56" i="51"/>
  <c r="B54" i="61" s="1"/>
  <c r="U55" i="51"/>
  <c r="Z15" i="51" s="1"/>
  <c r="U54" i="51"/>
  <c r="Z14" i="51" s="1"/>
  <c r="U53" i="51"/>
  <c r="B169" i="60" s="1"/>
  <c r="U52" i="51"/>
  <c r="I50" i="60" s="1"/>
  <c r="U51" i="51"/>
  <c r="Z11" i="51" s="1"/>
  <c r="U50" i="51"/>
  <c r="Z10" i="51" s="1"/>
  <c r="U49" i="51"/>
  <c r="B47" i="61" s="1"/>
  <c r="U48" i="51"/>
  <c r="B164" i="60" s="1"/>
  <c r="U47" i="51"/>
  <c r="Z7" i="51" s="1"/>
  <c r="U46" i="51"/>
  <c r="U45" i="51"/>
  <c r="B161" i="60" s="1"/>
  <c r="U44" i="51"/>
  <c r="B42" i="61" s="1"/>
  <c r="U43" i="51"/>
  <c r="Y25" i="51" s="1"/>
  <c r="U42" i="51"/>
  <c r="Y24" i="51" s="1"/>
  <c r="U41" i="51"/>
  <c r="Y23" i="51" s="1"/>
  <c r="U40" i="51"/>
  <c r="B38" i="61" s="1"/>
  <c r="U39" i="51"/>
  <c r="Y21" i="51" s="1"/>
  <c r="U38" i="51"/>
  <c r="Y20" i="51" s="1"/>
  <c r="U37" i="51"/>
  <c r="B201" i="60" s="1"/>
  <c r="U36" i="51"/>
  <c r="I34" i="60" s="1"/>
  <c r="U35" i="51"/>
  <c r="Y17" i="51" s="1"/>
  <c r="U34" i="51"/>
  <c r="U33" i="51"/>
  <c r="Y15" i="51" s="1"/>
  <c r="U32" i="51"/>
  <c r="I30" i="60" s="1"/>
  <c r="AC31" i="51"/>
  <c r="U31" i="51"/>
  <c r="Y13" i="51" s="1"/>
  <c r="U30" i="51"/>
  <c r="U29" i="51"/>
  <c r="B193" i="60" s="1"/>
  <c r="U28" i="51"/>
  <c r="B26" i="61" s="1"/>
  <c r="U27" i="51"/>
  <c r="Y9" i="51" s="1"/>
  <c r="U26" i="51"/>
  <c r="U25" i="51"/>
  <c r="Y7" i="51" s="1"/>
  <c r="U24" i="51"/>
  <c r="B22" i="61" s="1"/>
  <c r="U23" i="51"/>
  <c r="Y5" i="51" s="1"/>
  <c r="U22" i="51"/>
  <c r="U21" i="51"/>
  <c r="X21" i="51" s="1"/>
  <c r="U20" i="51"/>
  <c r="I18" i="60" s="1"/>
  <c r="U19" i="51"/>
  <c r="X19" i="51" s="1"/>
  <c r="Z18" i="51"/>
  <c r="U18" i="51"/>
  <c r="AB17" i="51"/>
  <c r="U17" i="51"/>
  <c r="X17" i="51" s="1"/>
  <c r="U16" i="51"/>
  <c r="I14" i="60" s="1"/>
  <c r="U15" i="51"/>
  <c r="X15" i="51" s="1"/>
  <c r="U14" i="51"/>
  <c r="U13" i="51"/>
  <c r="X13" i="51" s="1"/>
  <c r="U12" i="51"/>
  <c r="I10" i="60" s="1"/>
  <c r="U11" i="51"/>
  <c r="X11" i="51" s="1"/>
  <c r="U10" i="51"/>
  <c r="U9" i="51"/>
  <c r="X9" i="51" s="1"/>
  <c r="U8" i="51"/>
  <c r="B6" i="61" s="1"/>
  <c r="U7" i="51"/>
  <c r="X7" i="51" s="1"/>
  <c r="Z6" i="51"/>
  <c r="U6" i="51"/>
  <c r="U5" i="51"/>
  <c r="X5" i="51" s="1"/>
  <c r="U4" i="51"/>
  <c r="I2" i="60" s="1"/>
  <c r="U212" i="50"/>
  <c r="U211" i="50"/>
  <c r="AC32" i="50" s="1"/>
  <c r="U210" i="50"/>
  <c r="AC31" i="50" s="1"/>
  <c r="U209" i="50"/>
  <c r="AC30" i="50" s="1"/>
  <c r="U208" i="50"/>
  <c r="AC29" i="50" s="1"/>
  <c r="U207" i="50"/>
  <c r="AC28" i="50" s="1"/>
  <c r="U206" i="50"/>
  <c r="U205" i="50"/>
  <c r="AC26" i="50" s="1"/>
  <c r="U204" i="50"/>
  <c r="AC25" i="50" s="1"/>
  <c r="U203" i="50"/>
  <c r="AC24" i="50" s="1"/>
  <c r="U202" i="50"/>
  <c r="AC23" i="50" s="1"/>
  <c r="U201" i="50"/>
  <c r="AC22" i="50" s="1"/>
  <c r="U200" i="50"/>
  <c r="AC21" i="50" s="1"/>
  <c r="U199" i="50"/>
  <c r="AC20" i="50" s="1"/>
  <c r="U198" i="50"/>
  <c r="AC19" i="50" s="1"/>
  <c r="U197" i="50"/>
  <c r="AC18" i="50" s="1"/>
  <c r="U196" i="50"/>
  <c r="AC17" i="50" s="1"/>
  <c r="U195" i="50"/>
  <c r="AC16" i="50" s="1"/>
  <c r="U194" i="50"/>
  <c r="AC15" i="50" s="1"/>
  <c r="U193" i="50"/>
  <c r="AC14" i="50" s="1"/>
  <c r="U192" i="50"/>
  <c r="AC13" i="50" s="1"/>
  <c r="U191" i="50"/>
  <c r="AC12" i="50" s="1"/>
  <c r="U190" i="50"/>
  <c r="AC11" i="50" s="1"/>
  <c r="U189" i="50"/>
  <c r="AC10" i="50" s="1"/>
  <c r="U188" i="50"/>
  <c r="AC9" i="50" s="1"/>
  <c r="U187" i="50"/>
  <c r="AC8" i="50" s="1"/>
  <c r="U186" i="50"/>
  <c r="AC7" i="50" s="1"/>
  <c r="U185" i="50"/>
  <c r="AC6" i="50" s="1"/>
  <c r="U184" i="50"/>
  <c r="AC5" i="50" s="1"/>
  <c r="U183" i="50"/>
  <c r="AC4" i="50" s="1"/>
  <c r="U182" i="50"/>
  <c r="AB31" i="50" s="1"/>
  <c r="U181" i="50"/>
  <c r="AB30" i="50" s="1"/>
  <c r="U180" i="50"/>
  <c r="AB29" i="50" s="1"/>
  <c r="U179" i="50"/>
  <c r="AB28" i="50" s="1"/>
  <c r="U178" i="50"/>
  <c r="AB27" i="50" s="1"/>
  <c r="U177" i="50"/>
  <c r="AB26" i="50" s="1"/>
  <c r="U176" i="50"/>
  <c r="AB25" i="50" s="1"/>
  <c r="U175" i="50"/>
  <c r="AB24" i="50" s="1"/>
  <c r="U174" i="50"/>
  <c r="AB23" i="50" s="1"/>
  <c r="U173" i="50"/>
  <c r="AB22" i="50" s="1"/>
  <c r="U172" i="50"/>
  <c r="AB21" i="50" s="1"/>
  <c r="U171" i="50"/>
  <c r="AB20" i="50" s="1"/>
  <c r="U170" i="50"/>
  <c r="AB19" i="50" s="1"/>
  <c r="U169" i="50"/>
  <c r="AB18" i="50" s="1"/>
  <c r="U168" i="50"/>
  <c r="AB17" i="50" s="1"/>
  <c r="U167" i="50"/>
  <c r="AB16" i="50" s="1"/>
  <c r="U166" i="50"/>
  <c r="U165" i="50"/>
  <c r="AB14" i="50" s="1"/>
  <c r="U164" i="50"/>
  <c r="AB13" i="50" s="1"/>
  <c r="U163" i="50"/>
  <c r="AB12" i="50" s="1"/>
  <c r="U162" i="50"/>
  <c r="U161" i="50"/>
  <c r="AB10" i="50" s="1"/>
  <c r="U160" i="50"/>
  <c r="AB9" i="50" s="1"/>
  <c r="U159" i="50"/>
  <c r="AB8" i="50" s="1"/>
  <c r="U158" i="50"/>
  <c r="AB7" i="50" s="1"/>
  <c r="U157" i="50"/>
  <c r="AB6" i="50" s="1"/>
  <c r="U156" i="50"/>
  <c r="AB5" i="50" s="1"/>
  <c r="U155" i="50"/>
  <c r="AB4" i="50" s="1"/>
  <c r="U154" i="50"/>
  <c r="U153" i="50"/>
  <c r="AA36" i="50" s="1"/>
  <c r="U152" i="50"/>
  <c r="AA35" i="50" s="1"/>
  <c r="U151" i="50"/>
  <c r="AA34" i="50" s="1"/>
  <c r="U150" i="50"/>
  <c r="AA33" i="50" s="1"/>
  <c r="U149" i="50"/>
  <c r="AA32" i="50" s="1"/>
  <c r="U148" i="50"/>
  <c r="AA31" i="50" s="1"/>
  <c r="U147" i="50"/>
  <c r="AA30" i="50" s="1"/>
  <c r="U146" i="50"/>
  <c r="AA29" i="50" s="1"/>
  <c r="U145" i="50"/>
  <c r="AA28" i="50" s="1"/>
  <c r="U144" i="50"/>
  <c r="AA27" i="50" s="1"/>
  <c r="U143" i="50"/>
  <c r="AA26" i="50" s="1"/>
  <c r="U142" i="50"/>
  <c r="AA25" i="50" s="1"/>
  <c r="U141" i="50"/>
  <c r="AA24" i="50" s="1"/>
  <c r="U140" i="50"/>
  <c r="AA23" i="50" s="1"/>
  <c r="U139" i="50"/>
  <c r="AA22" i="50" s="1"/>
  <c r="U138" i="50"/>
  <c r="AA21" i="50" s="1"/>
  <c r="U137" i="50"/>
  <c r="AA20" i="50" s="1"/>
  <c r="U136" i="50"/>
  <c r="AA19" i="50" s="1"/>
  <c r="U135" i="50"/>
  <c r="AA18" i="50" s="1"/>
  <c r="U134" i="50"/>
  <c r="U133" i="50"/>
  <c r="AA16" i="50" s="1"/>
  <c r="U132" i="50"/>
  <c r="AA15" i="50" s="1"/>
  <c r="U131" i="50"/>
  <c r="AA14" i="50" s="1"/>
  <c r="U130" i="50"/>
  <c r="AA13" i="50" s="1"/>
  <c r="U129" i="50"/>
  <c r="AA12" i="50" s="1"/>
  <c r="U128" i="50"/>
  <c r="AA11" i="50" s="1"/>
  <c r="U127" i="50"/>
  <c r="AA10" i="50" s="1"/>
  <c r="U126" i="50"/>
  <c r="AA9" i="50" s="1"/>
  <c r="U125" i="50"/>
  <c r="AA8" i="50" s="1"/>
  <c r="U124" i="50"/>
  <c r="AA7" i="50" s="1"/>
  <c r="U123" i="50"/>
  <c r="AA6" i="50" s="1"/>
  <c r="U122" i="50"/>
  <c r="AA5" i="50" s="1"/>
  <c r="U121" i="50"/>
  <c r="AA4" i="50" s="1"/>
  <c r="U120" i="50"/>
  <c r="V32" i="50" s="1"/>
  <c r="U119" i="50"/>
  <c r="V31" i="50" s="1"/>
  <c r="U118" i="50"/>
  <c r="V30" i="50" s="1"/>
  <c r="U117" i="50"/>
  <c r="V29" i="50" s="1"/>
  <c r="U116" i="50"/>
  <c r="V28" i="50" s="1"/>
  <c r="U115" i="50"/>
  <c r="V27" i="50" s="1"/>
  <c r="U114" i="50"/>
  <c r="V26" i="50" s="1"/>
  <c r="U113" i="50"/>
  <c r="V25" i="50" s="1"/>
  <c r="U112" i="50"/>
  <c r="V24" i="50" s="1"/>
  <c r="U111" i="50"/>
  <c r="V23" i="50" s="1"/>
  <c r="U110" i="50"/>
  <c r="V22" i="50" s="1"/>
  <c r="U109" i="50"/>
  <c r="V21" i="50" s="1"/>
  <c r="U108" i="50"/>
  <c r="V20" i="50" s="1"/>
  <c r="U107" i="50"/>
  <c r="V19" i="50" s="1"/>
  <c r="U106" i="50"/>
  <c r="V18" i="50" s="1"/>
  <c r="U105" i="50"/>
  <c r="V17" i="50" s="1"/>
  <c r="U104" i="50"/>
  <c r="V16" i="50" s="1"/>
  <c r="U103" i="50"/>
  <c r="V15" i="50" s="1"/>
  <c r="U102" i="50"/>
  <c r="V14" i="50" s="1"/>
  <c r="U101" i="50"/>
  <c r="V13" i="50" s="1"/>
  <c r="U100" i="50"/>
  <c r="V12" i="50" s="1"/>
  <c r="U99" i="50"/>
  <c r="V11" i="50" s="1"/>
  <c r="U98" i="50"/>
  <c r="V10" i="50" s="1"/>
  <c r="U97" i="50"/>
  <c r="V9" i="50" s="1"/>
  <c r="U96" i="50"/>
  <c r="V8" i="50" s="1"/>
  <c r="U95" i="50"/>
  <c r="V7" i="50" s="1"/>
  <c r="U94" i="50"/>
  <c r="V6" i="50" s="1"/>
  <c r="U93" i="50"/>
  <c r="V5" i="50" s="1"/>
  <c r="U92" i="50"/>
  <c r="V4" i="50" s="1"/>
  <c r="U91" i="50"/>
  <c r="W25" i="50" s="1"/>
  <c r="U90" i="50"/>
  <c r="W24" i="50" s="1"/>
  <c r="U89" i="50"/>
  <c r="W23" i="50" s="1"/>
  <c r="U88" i="50"/>
  <c r="W22" i="50" s="1"/>
  <c r="U87" i="50"/>
  <c r="W21" i="50" s="1"/>
  <c r="U86" i="50"/>
  <c r="U85" i="50"/>
  <c r="W19" i="50" s="1"/>
  <c r="U84" i="50"/>
  <c r="W18" i="50" s="1"/>
  <c r="U83" i="50"/>
  <c r="W17" i="50" s="1"/>
  <c r="U82" i="50"/>
  <c r="U81" i="50"/>
  <c r="W15" i="50" s="1"/>
  <c r="U80" i="50"/>
  <c r="W14" i="50" s="1"/>
  <c r="U79" i="50"/>
  <c r="W13" i="50" s="1"/>
  <c r="U78" i="50"/>
  <c r="U77" i="50"/>
  <c r="W11" i="50" s="1"/>
  <c r="U76" i="50"/>
  <c r="W10" i="50" s="1"/>
  <c r="U75" i="50"/>
  <c r="W9" i="50" s="1"/>
  <c r="U74" i="50"/>
  <c r="W8" i="50" s="1"/>
  <c r="U73" i="50"/>
  <c r="W7" i="50" s="1"/>
  <c r="U72" i="50"/>
  <c r="W6" i="50" s="1"/>
  <c r="U71" i="50"/>
  <c r="W5" i="50" s="1"/>
  <c r="U70" i="50"/>
  <c r="W4" i="50" s="1"/>
  <c r="U69" i="50"/>
  <c r="Z29" i="50" s="1"/>
  <c r="U68" i="50"/>
  <c r="Z28" i="50" s="1"/>
  <c r="U67" i="50"/>
  <c r="Z27" i="50" s="1"/>
  <c r="U66" i="50"/>
  <c r="Z26" i="50" s="1"/>
  <c r="U65" i="50"/>
  <c r="Z25" i="50" s="1"/>
  <c r="U64" i="50"/>
  <c r="Z24" i="50" s="1"/>
  <c r="U63" i="50"/>
  <c r="Z23" i="50" s="1"/>
  <c r="U62" i="50"/>
  <c r="Z22" i="50" s="1"/>
  <c r="U61" i="50"/>
  <c r="Z21" i="50" s="1"/>
  <c r="U60" i="50"/>
  <c r="Z20" i="50" s="1"/>
  <c r="U59" i="50"/>
  <c r="Z19" i="50" s="1"/>
  <c r="U58" i="50"/>
  <c r="Z18" i="50" s="1"/>
  <c r="U57" i="50"/>
  <c r="Z17" i="50" s="1"/>
  <c r="U56" i="50"/>
  <c r="Z16" i="50" s="1"/>
  <c r="U55" i="50"/>
  <c r="Z15" i="50" s="1"/>
  <c r="U54" i="50"/>
  <c r="Z14" i="50" s="1"/>
  <c r="U53" i="50"/>
  <c r="Z13" i="50" s="1"/>
  <c r="U52" i="50"/>
  <c r="Z12" i="50" s="1"/>
  <c r="U51" i="50"/>
  <c r="Z11" i="50" s="1"/>
  <c r="U50" i="50"/>
  <c r="Z10" i="50" s="1"/>
  <c r="U49" i="50"/>
  <c r="Z9" i="50" s="1"/>
  <c r="U48" i="50"/>
  <c r="Z8" i="50" s="1"/>
  <c r="U47" i="50"/>
  <c r="Z7" i="50" s="1"/>
  <c r="U46" i="50"/>
  <c r="Z6" i="50" s="1"/>
  <c r="U45" i="50"/>
  <c r="Z5" i="50" s="1"/>
  <c r="U44" i="50"/>
  <c r="Z4" i="50" s="1"/>
  <c r="U43" i="50"/>
  <c r="Y25" i="50" s="1"/>
  <c r="U42" i="50"/>
  <c r="Y24" i="50" s="1"/>
  <c r="U41" i="50"/>
  <c r="Y23" i="50" s="1"/>
  <c r="U40" i="50"/>
  <c r="Y22" i="50" s="1"/>
  <c r="U39" i="50"/>
  <c r="Y21" i="50" s="1"/>
  <c r="U38" i="50"/>
  <c r="AA37" i="50"/>
  <c r="U37" i="50"/>
  <c r="Y19" i="50" s="1"/>
  <c r="U36" i="50"/>
  <c r="Y18" i="50" s="1"/>
  <c r="U35" i="50"/>
  <c r="Y17" i="50" s="1"/>
  <c r="U34" i="50"/>
  <c r="Y16" i="50" s="1"/>
  <c r="AC33" i="50"/>
  <c r="U33" i="50"/>
  <c r="Y15" i="50" s="1"/>
  <c r="U32" i="50"/>
  <c r="Y14" i="50" s="1"/>
  <c r="U31" i="50"/>
  <c r="Y13" i="50" s="1"/>
  <c r="U30" i="50"/>
  <c r="Y12" i="50" s="1"/>
  <c r="U29" i="50"/>
  <c r="Y11" i="50" s="1"/>
  <c r="U28" i="50"/>
  <c r="Y10" i="50" s="1"/>
  <c r="AC27" i="50"/>
  <c r="U27" i="50"/>
  <c r="Y9" i="50" s="1"/>
  <c r="U26" i="50"/>
  <c r="Y8" i="50" s="1"/>
  <c r="U25" i="50"/>
  <c r="Y7" i="50" s="1"/>
  <c r="U24" i="50"/>
  <c r="Y6" i="50" s="1"/>
  <c r="U23" i="50"/>
  <c r="Y5" i="50" s="1"/>
  <c r="U22" i="50"/>
  <c r="Y4" i="50" s="1"/>
  <c r="U21" i="50"/>
  <c r="X21" i="50" s="1"/>
  <c r="Y20" i="50"/>
  <c r="W20" i="50"/>
  <c r="U20" i="50"/>
  <c r="X20" i="50" s="1"/>
  <c r="U19" i="50"/>
  <c r="X19" i="50" s="1"/>
  <c r="U18" i="50"/>
  <c r="X18" i="50" s="1"/>
  <c r="AA17" i="50"/>
  <c r="U17" i="50"/>
  <c r="X17" i="50" s="1"/>
  <c r="W16" i="50"/>
  <c r="U16" i="50"/>
  <c r="X16" i="50" s="1"/>
  <c r="AB15" i="50"/>
  <c r="U15" i="50"/>
  <c r="X15" i="50" s="1"/>
  <c r="U14" i="50"/>
  <c r="X14" i="50" s="1"/>
  <c r="U13" i="50"/>
  <c r="X13" i="50" s="1"/>
  <c r="W12" i="50"/>
  <c r="U12" i="50"/>
  <c r="X12" i="50" s="1"/>
  <c r="AB11" i="50"/>
  <c r="U11" i="50"/>
  <c r="X11" i="50" s="1"/>
  <c r="U10" i="50"/>
  <c r="X10" i="50" s="1"/>
  <c r="U9" i="50"/>
  <c r="X9" i="50" s="1"/>
  <c r="U8" i="50"/>
  <c r="X8" i="50" s="1"/>
  <c r="U7" i="50"/>
  <c r="X7" i="50" s="1"/>
  <c r="U6" i="50"/>
  <c r="X6" i="50" s="1"/>
  <c r="U5" i="50"/>
  <c r="X5" i="50" s="1"/>
  <c r="U4" i="50"/>
  <c r="X4" i="50" s="1"/>
  <c r="V212" i="49"/>
  <c r="AD33" i="49" s="1"/>
  <c r="V211" i="49"/>
  <c r="AD32" i="49" s="1"/>
  <c r="V210" i="49"/>
  <c r="AD31" i="49" s="1"/>
  <c r="V209" i="49"/>
  <c r="AD30" i="49" s="1"/>
  <c r="V208" i="49"/>
  <c r="AD29" i="49" s="1"/>
  <c r="V207" i="49"/>
  <c r="AD28" i="49" s="1"/>
  <c r="V206" i="49"/>
  <c r="AD27" i="49" s="1"/>
  <c r="V205" i="49"/>
  <c r="AD26" i="49" s="1"/>
  <c r="V204" i="49"/>
  <c r="AD25" i="49" s="1"/>
  <c r="V203" i="49"/>
  <c r="AD24" i="49" s="1"/>
  <c r="V202" i="49"/>
  <c r="AD23" i="49" s="1"/>
  <c r="V201" i="49"/>
  <c r="AD22" i="49" s="1"/>
  <c r="V200" i="49"/>
  <c r="AD21" i="49" s="1"/>
  <c r="V199" i="49"/>
  <c r="AD20" i="49" s="1"/>
  <c r="V198" i="49"/>
  <c r="AD19" i="49" s="1"/>
  <c r="V197" i="49"/>
  <c r="AD18" i="49" s="1"/>
  <c r="V196" i="49"/>
  <c r="AD17" i="49" s="1"/>
  <c r="V195" i="49"/>
  <c r="AD16" i="49" s="1"/>
  <c r="V194" i="49"/>
  <c r="AD15" i="49" s="1"/>
  <c r="V193" i="49"/>
  <c r="AD14" i="49" s="1"/>
  <c r="V192" i="49"/>
  <c r="AD13" i="49" s="1"/>
  <c r="V191" i="49"/>
  <c r="AD12" i="49" s="1"/>
  <c r="V190" i="49"/>
  <c r="AD11" i="49" s="1"/>
  <c r="V189" i="49"/>
  <c r="AD10" i="49" s="1"/>
  <c r="V188" i="49"/>
  <c r="AD9" i="49" s="1"/>
  <c r="V187" i="49"/>
  <c r="AD8" i="49" s="1"/>
  <c r="V186" i="49"/>
  <c r="AD7" i="49" s="1"/>
  <c r="V185" i="49"/>
  <c r="AD6" i="49" s="1"/>
  <c r="V184" i="49"/>
  <c r="AD5" i="49" s="1"/>
  <c r="V183" i="49"/>
  <c r="AD4" i="49" s="1"/>
  <c r="V182" i="49"/>
  <c r="AC31" i="49" s="1"/>
  <c r="V181" i="49"/>
  <c r="AC30" i="49" s="1"/>
  <c r="V180" i="49"/>
  <c r="AC29" i="49" s="1"/>
  <c r="V179" i="49"/>
  <c r="AC28" i="49" s="1"/>
  <c r="V178" i="49"/>
  <c r="AC27" i="49" s="1"/>
  <c r="V177" i="49"/>
  <c r="AC26" i="49" s="1"/>
  <c r="V176" i="49"/>
  <c r="AC25" i="49" s="1"/>
  <c r="V175" i="49"/>
  <c r="AC24" i="49" s="1"/>
  <c r="V174" i="49"/>
  <c r="AC23" i="49" s="1"/>
  <c r="V173" i="49"/>
  <c r="AC22" i="49" s="1"/>
  <c r="V172" i="49"/>
  <c r="AC21" i="49" s="1"/>
  <c r="V171" i="49"/>
  <c r="AC20" i="49" s="1"/>
  <c r="V170" i="49"/>
  <c r="AC19" i="49" s="1"/>
  <c r="V169" i="49"/>
  <c r="AC18" i="49" s="1"/>
  <c r="V168" i="49"/>
  <c r="AC17" i="49" s="1"/>
  <c r="V167" i="49"/>
  <c r="AC16" i="49" s="1"/>
  <c r="V166" i="49"/>
  <c r="AC15" i="49" s="1"/>
  <c r="V165" i="49"/>
  <c r="AC14" i="49" s="1"/>
  <c r="V164" i="49"/>
  <c r="AC13" i="49" s="1"/>
  <c r="V163" i="49"/>
  <c r="AC12" i="49" s="1"/>
  <c r="V162" i="49"/>
  <c r="AC11" i="49" s="1"/>
  <c r="V161" i="49"/>
  <c r="AC10" i="49" s="1"/>
  <c r="V160" i="49"/>
  <c r="AC9" i="49" s="1"/>
  <c r="V159" i="49"/>
  <c r="AC8" i="49" s="1"/>
  <c r="V158" i="49"/>
  <c r="AC7" i="49" s="1"/>
  <c r="V157" i="49"/>
  <c r="AC6" i="49" s="1"/>
  <c r="V156" i="49"/>
  <c r="AC5" i="49" s="1"/>
  <c r="V155" i="49"/>
  <c r="AC4" i="49" s="1"/>
  <c r="V154" i="49"/>
  <c r="AB37" i="49" s="1"/>
  <c r="V153" i="49"/>
  <c r="AB36" i="49" s="1"/>
  <c r="V152" i="49"/>
  <c r="AB35" i="49" s="1"/>
  <c r="V151" i="49"/>
  <c r="AB34" i="49" s="1"/>
  <c r="V150" i="49"/>
  <c r="AB33" i="49" s="1"/>
  <c r="V149" i="49"/>
  <c r="AB32" i="49" s="1"/>
  <c r="V148" i="49"/>
  <c r="AB31" i="49" s="1"/>
  <c r="V147" i="49"/>
  <c r="AB30" i="49" s="1"/>
  <c r="V146" i="49"/>
  <c r="AB29" i="49" s="1"/>
  <c r="V145" i="49"/>
  <c r="AB28" i="49" s="1"/>
  <c r="V144" i="49"/>
  <c r="AB27" i="49" s="1"/>
  <c r="V143" i="49"/>
  <c r="AB26" i="49" s="1"/>
  <c r="V142" i="49"/>
  <c r="AB25" i="49" s="1"/>
  <c r="V141" i="49"/>
  <c r="AB24" i="49" s="1"/>
  <c r="V140" i="49"/>
  <c r="AB23" i="49" s="1"/>
  <c r="V139" i="49"/>
  <c r="AB22" i="49" s="1"/>
  <c r="V138" i="49"/>
  <c r="AB21" i="49" s="1"/>
  <c r="V137" i="49"/>
  <c r="AB20" i="49" s="1"/>
  <c r="V136" i="49"/>
  <c r="AB19" i="49" s="1"/>
  <c r="V135" i="49"/>
  <c r="AB18" i="49" s="1"/>
  <c r="V134" i="49"/>
  <c r="AB17" i="49" s="1"/>
  <c r="V133" i="49"/>
  <c r="AB16" i="49" s="1"/>
  <c r="V132" i="49"/>
  <c r="AB15" i="49" s="1"/>
  <c r="V131" i="49"/>
  <c r="AB14" i="49" s="1"/>
  <c r="V130" i="49"/>
  <c r="AB13" i="49" s="1"/>
  <c r="V129" i="49"/>
  <c r="AB12" i="49" s="1"/>
  <c r="V128" i="49"/>
  <c r="AB11" i="49" s="1"/>
  <c r="V127" i="49"/>
  <c r="AB10" i="49" s="1"/>
  <c r="V126" i="49"/>
  <c r="AB9" i="49" s="1"/>
  <c r="V125" i="49"/>
  <c r="AB8" i="49" s="1"/>
  <c r="V124" i="49"/>
  <c r="AB7" i="49" s="1"/>
  <c r="V123" i="49"/>
  <c r="AB6" i="49" s="1"/>
  <c r="V122" i="49"/>
  <c r="AB5" i="49" s="1"/>
  <c r="V121" i="49"/>
  <c r="AB4" i="49" s="1"/>
  <c r="V120" i="49"/>
  <c r="W32" i="49" s="1"/>
  <c r="V119" i="49"/>
  <c r="W31" i="49" s="1"/>
  <c r="V118" i="49"/>
  <c r="W30" i="49" s="1"/>
  <c r="V117" i="49"/>
  <c r="W29" i="49" s="1"/>
  <c r="V116" i="49"/>
  <c r="W28" i="49" s="1"/>
  <c r="V115" i="49"/>
  <c r="W27" i="49" s="1"/>
  <c r="V114" i="49"/>
  <c r="W26" i="49" s="1"/>
  <c r="V113" i="49"/>
  <c r="W25" i="49" s="1"/>
  <c r="V112" i="49"/>
  <c r="W24" i="49" s="1"/>
  <c r="V111" i="49"/>
  <c r="W23" i="49" s="1"/>
  <c r="V110" i="49"/>
  <c r="W22" i="49" s="1"/>
  <c r="V109" i="49"/>
  <c r="W21" i="49" s="1"/>
  <c r="V108" i="49"/>
  <c r="W20" i="49" s="1"/>
  <c r="V107" i="49"/>
  <c r="W19" i="49" s="1"/>
  <c r="V106" i="49"/>
  <c r="W18" i="49" s="1"/>
  <c r="V105" i="49"/>
  <c r="W17" i="49" s="1"/>
  <c r="V104" i="49"/>
  <c r="W16" i="49" s="1"/>
  <c r="V103" i="49"/>
  <c r="W15" i="49" s="1"/>
  <c r="V102" i="49"/>
  <c r="W14" i="49" s="1"/>
  <c r="V101" i="49"/>
  <c r="W13" i="49" s="1"/>
  <c r="V100" i="49"/>
  <c r="W12" i="49" s="1"/>
  <c r="V99" i="49"/>
  <c r="V98" i="49"/>
  <c r="W10" i="49" s="1"/>
  <c r="V97" i="49"/>
  <c r="W9" i="49" s="1"/>
  <c r="V96" i="49"/>
  <c r="W8" i="49" s="1"/>
  <c r="V95" i="49"/>
  <c r="W7" i="49" s="1"/>
  <c r="V94" i="49"/>
  <c r="W6" i="49" s="1"/>
  <c r="V93" i="49"/>
  <c r="W5" i="49" s="1"/>
  <c r="V92" i="49"/>
  <c r="W4" i="49" s="1"/>
  <c r="V91" i="49"/>
  <c r="X25" i="49" s="1"/>
  <c r="V90" i="49"/>
  <c r="X24" i="49" s="1"/>
  <c r="V89" i="49"/>
  <c r="X23" i="49" s="1"/>
  <c r="V88" i="49"/>
  <c r="X22" i="49" s="1"/>
  <c r="V87" i="49"/>
  <c r="X21" i="49" s="1"/>
  <c r="V86" i="49"/>
  <c r="X20" i="49" s="1"/>
  <c r="V85" i="49"/>
  <c r="X19" i="49" s="1"/>
  <c r="V84" i="49"/>
  <c r="X18" i="49" s="1"/>
  <c r="V83" i="49"/>
  <c r="V82" i="49"/>
  <c r="X16" i="49" s="1"/>
  <c r="V81" i="49"/>
  <c r="X15" i="49" s="1"/>
  <c r="V80" i="49"/>
  <c r="X14" i="49" s="1"/>
  <c r="V79" i="49"/>
  <c r="X13" i="49" s="1"/>
  <c r="V78" i="49"/>
  <c r="X12" i="49" s="1"/>
  <c r="V77" i="49"/>
  <c r="X11" i="49" s="1"/>
  <c r="V76" i="49"/>
  <c r="X10" i="49" s="1"/>
  <c r="V75" i="49"/>
  <c r="X9" i="49" s="1"/>
  <c r="V74" i="49"/>
  <c r="X8" i="49" s="1"/>
  <c r="V73" i="49"/>
  <c r="X7" i="49" s="1"/>
  <c r="V72" i="49"/>
  <c r="X6" i="49" s="1"/>
  <c r="V71" i="49"/>
  <c r="X5" i="49" s="1"/>
  <c r="V70" i="49"/>
  <c r="X4" i="49" s="1"/>
  <c r="V69" i="49"/>
  <c r="AA29" i="49" s="1"/>
  <c r="V68" i="49"/>
  <c r="AA28" i="49" s="1"/>
  <c r="V67" i="49"/>
  <c r="V66" i="49"/>
  <c r="AA26" i="49" s="1"/>
  <c r="V65" i="49"/>
  <c r="AA25" i="49" s="1"/>
  <c r="V64" i="49"/>
  <c r="AA24" i="49" s="1"/>
  <c r="V63" i="49"/>
  <c r="AA23" i="49" s="1"/>
  <c r="V62" i="49"/>
  <c r="AA22" i="49" s="1"/>
  <c r="V61" i="49"/>
  <c r="AA21" i="49" s="1"/>
  <c r="V60" i="49"/>
  <c r="AA20" i="49" s="1"/>
  <c r="V59" i="49"/>
  <c r="AA19" i="49" s="1"/>
  <c r="V58" i="49"/>
  <c r="AA18" i="49" s="1"/>
  <c r="V57" i="49"/>
  <c r="AA17" i="49" s="1"/>
  <c r="V56" i="49"/>
  <c r="AA16" i="49" s="1"/>
  <c r="V55" i="49"/>
  <c r="AA15" i="49" s="1"/>
  <c r="V54" i="49"/>
  <c r="AA14" i="49" s="1"/>
  <c r="V53" i="49"/>
  <c r="AA13" i="49" s="1"/>
  <c r="V52" i="49"/>
  <c r="AA12" i="49" s="1"/>
  <c r="V51" i="49"/>
  <c r="AA11" i="49" s="1"/>
  <c r="V50" i="49"/>
  <c r="AA10" i="49" s="1"/>
  <c r="V49" i="49"/>
  <c r="V48" i="49"/>
  <c r="AA8" i="49" s="1"/>
  <c r="V47" i="49"/>
  <c r="AA7" i="49" s="1"/>
  <c r="V46" i="49"/>
  <c r="AA6" i="49" s="1"/>
  <c r="V45" i="49"/>
  <c r="AA5" i="49" s="1"/>
  <c r="V44" i="49"/>
  <c r="AA4" i="49" s="1"/>
  <c r="V43" i="49"/>
  <c r="Z25" i="49" s="1"/>
  <c r="V42" i="49"/>
  <c r="Z24" i="49" s="1"/>
  <c r="V41" i="49"/>
  <c r="Z23" i="49" s="1"/>
  <c r="V40" i="49"/>
  <c r="Z22" i="49" s="1"/>
  <c r="V39" i="49"/>
  <c r="Z21" i="49" s="1"/>
  <c r="V38" i="49"/>
  <c r="Z20" i="49" s="1"/>
  <c r="V37" i="49"/>
  <c r="Z19" i="49" s="1"/>
  <c r="V36" i="49"/>
  <c r="Z18" i="49" s="1"/>
  <c r="V35" i="49"/>
  <c r="Z17" i="49" s="1"/>
  <c r="V34" i="49"/>
  <c r="Z16" i="49" s="1"/>
  <c r="V33" i="49"/>
  <c r="Z15" i="49" s="1"/>
  <c r="V32" i="49"/>
  <c r="Z14" i="49" s="1"/>
  <c r="V31" i="49"/>
  <c r="Z13" i="49" s="1"/>
  <c r="V30" i="49"/>
  <c r="Z12" i="49" s="1"/>
  <c r="V29" i="49"/>
  <c r="Z11" i="49" s="1"/>
  <c r="V28" i="49"/>
  <c r="Z10" i="49" s="1"/>
  <c r="AA27" i="49"/>
  <c r="V27" i="49"/>
  <c r="Z9" i="49" s="1"/>
  <c r="V26" i="49"/>
  <c r="Z8" i="49" s="1"/>
  <c r="V25" i="49"/>
  <c r="Z7" i="49" s="1"/>
  <c r="V24" i="49"/>
  <c r="Z6" i="49" s="1"/>
  <c r="V23" i="49"/>
  <c r="Z5" i="49" s="1"/>
  <c r="V22" i="49"/>
  <c r="Z4" i="49" s="1"/>
  <c r="V21" i="49"/>
  <c r="Y21" i="49" s="1"/>
  <c r="V20" i="49"/>
  <c r="Y20" i="49" s="1"/>
  <c r="V19" i="49"/>
  <c r="Y19" i="49" s="1"/>
  <c r="V18" i="49"/>
  <c r="Y18" i="49" s="1"/>
  <c r="X17" i="49"/>
  <c r="V17" i="49"/>
  <c r="Y17" i="49" s="1"/>
  <c r="V16" i="49"/>
  <c r="Y16" i="49" s="1"/>
  <c r="V15" i="49"/>
  <c r="Y15" i="49" s="1"/>
  <c r="V14" i="49"/>
  <c r="Y14" i="49" s="1"/>
  <c r="V13" i="49"/>
  <c r="Y13" i="49" s="1"/>
  <c r="V12" i="49"/>
  <c r="Y12" i="49" s="1"/>
  <c r="W11" i="49"/>
  <c r="V11" i="49"/>
  <c r="Y11" i="49" s="1"/>
  <c r="V10" i="49"/>
  <c r="Y10" i="49" s="1"/>
  <c r="AA9" i="49"/>
  <c r="V9" i="49"/>
  <c r="Y9" i="49" s="1"/>
  <c r="V8" i="49"/>
  <c r="Y8" i="49" s="1"/>
  <c r="V7" i="49"/>
  <c r="Y7" i="49" s="1"/>
  <c r="V6" i="49"/>
  <c r="Y6" i="49" s="1"/>
  <c r="V5" i="49"/>
  <c r="Y5" i="49" s="1"/>
  <c r="V4" i="49"/>
  <c r="Y4" i="49" s="1"/>
  <c r="T212" i="48"/>
  <c r="AB33" i="48" s="1"/>
  <c r="T211" i="48"/>
  <c r="T210" i="48"/>
  <c r="AB31" i="48" s="1"/>
  <c r="T209" i="48"/>
  <c r="AB30" i="48" s="1"/>
  <c r="T208" i="48"/>
  <c r="AB29" i="48" s="1"/>
  <c r="T207" i="48"/>
  <c r="T206" i="48"/>
  <c r="AB27" i="48" s="1"/>
  <c r="T205" i="48"/>
  <c r="AB26" i="48" s="1"/>
  <c r="T204" i="48"/>
  <c r="AB25" i="48" s="1"/>
  <c r="T203" i="48"/>
  <c r="T202" i="48"/>
  <c r="AB23" i="48" s="1"/>
  <c r="T201" i="48"/>
  <c r="AB22" i="48" s="1"/>
  <c r="T200" i="48"/>
  <c r="AB21" i="48" s="1"/>
  <c r="T199" i="48"/>
  <c r="AB20" i="48" s="1"/>
  <c r="T198" i="48"/>
  <c r="AB19" i="48" s="1"/>
  <c r="T197" i="48"/>
  <c r="AB18" i="48" s="1"/>
  <c r="T196" i="48"/>
  <c r="AB17" i="48" s="1"/>
  <c r="T195" i="48"/>
  <c r="T194" i="48"/>
  <c r="AB15" i="48" s="1"/>
  <c r="T193" i="48"/>
  <c r="AB14" i="48" s="1"/>
  <c r="T192" i="48"/>
  <c r="AB13" i="48" s="1"/>
  <c r="T191" i="48"/>
  <c r="T190" i="48"/>
  <c r="AB11" i="48" s="1"/>
  <c r="T189" i="48"/>
  <c r="AB10" i="48" s="1"/>
  <c r="T188" i="48"/>
  <c r="AB9" i="48" s="1"/>
  <c r="T187" i="48"/>
  <c r="T186" i="48"/>
  <c r="AB7" i="48" s="1"/>
  <c r="T185" i="48"/>
  <c r="AB6" i="48" s="1"/>
  <c r="T184" i="48"/>
  <c r="AB5" i="48" s="1"/>
  <c r="T183" i="48"/>
  <c r="T182" i="48"/>
  <c r="AA31" i="48" s="1"/>
  <c r="T181" i="48"/>
  <c r="AA30" i="48" s="1"/>
  <c r="T180" i="48"/>
  <c r="AA29" i="48" s="1"/>
  <c r="T179" i="48"/>
  <c r="AA28" i="48" s="1"/>
  <c r="T178" i="48"/>
  <c r="T177" i="48"/>
  <c r="AA26" i="48" s="1"/>
  <c r="T176" i="48"/>
  <c r="AA25" i="48" s="1"/>
  <c r="T175" i="48"/>
  <c r="AA24" i="48" s="1"/>
  <c r="T174" i="48"/>
  <c r="AA23" i="48" s="1"/>
  <c r="T173" i="48"/>
  <c r="AA22" i="48" s="1"/>
  <c r="T172" i="48"/>
  <c r="AA21" i="48" s="1"/>
  <c r="T171" i="48"/>
  <c r="AA20" i="48" s="1"/>
  <c r="T170" i="48"/>
  <c r="AA19" i="48" s="1"/>
  <c r="T169" i="48"/>
  <c r="AA18" i="48" s="1"/>
  <c r="T168" i="48"/>
  <c r="AA17" i="48" s="1"/>
  <c r="T167" i="48"/>
  <c r="AA16" i="48" s="1"/>
  <c r="T166" i="48"/>
  <c r="AA15" i="48" s="1"/>
  <c r="T165" i="48"/>
  <c r="AA14" i="48" s="1"/>
  <c r="T164" i="48"/>
  <c r="AA13" i="48" s="1"/>
  <c r="T163" i="48"/>
  <c r="AA12" i="48" s="1"/>
  <c r="T162" i="48"/>
  <c r="AA11" i="48" s="1"/>
  <c r="T161" i="48"/>
  <c r="AA10" i="48" s="1"/>
  <c r="T160" i="48"/>
  <c r="AA9" i="48" s="1"/>
  <c r="T159" i="48"/>
  <c r="T158" i="48"/>
  <c r="AA7" i="48" s="1"/>
  <c r="T157" i="48"/>
  <c r="AA6" i="48" s="1"/>
  <c r="T156" i="48"/>
  <c r="AA5" i="48" s="1"/>
  <c r="T155" i="48"/>
  <c r="AA4" i="48" s="1"/>
  <c r="T154" i="48"/>
  <c r="Z37" i="48" s="1"/>
  <c r="T153" i="48"/>
  <c r="Z36" i="48" s="1"/>
  <c r="T152" i="48"/>
  <c r="Z35" i="48" s="1"/>
  <c r="T151" i="48"/>
  <c r="Z34" i="48" s="1"/>
  <c r="T150" i="48"/>
  <c r="Z33" i="48" s="1"/>
  <c r="T149" i="48"/>
  <c r="Z32" i="48" s="1"/>
  <c r="T148" i="48"/>
  <c r="Z31" i="48" s="1"/>
  <c r="T147" i="48"/>
  <c r="T146" i="48"/>
  <c r="Z29" i="48" s="1"/>
  <c r="T145" i="48"/>
  <c r="Z28" i="48" s="1"/>
  <c r="T144" i="48"/>
  <c r="Z27" i="48" s="1"/>
  <c r="T143" i="48"/>
  <c r="T142" i="48"/>
  <c r="Z25" i="48" s="1"/>
  <c r="T141" i="48"/>
  <c r="Z24" i="48" s="1"/>
  <c r="T140" i="48"/>
  <c r="Z23" i="48" s="1"/>
  <c r="T139" i="48"/>
  <c r="Z22" i="48" s="1"/>
  <c r="T138" i="48"/>
  <c r="Z21" i="48" s="1"/>
  <c r="T137" i="48"/>
  <c r="Z20" i="48" s="1"/>
  <c r="T136" i="48"/>
  <c r="Z19" i="48" s="1"/>
  <c r="T135" i="48"/>
  <c r="T134" i="48"/>
  <c r="Z17" i="48" s="1"/>
  <c r="T133" i="48"/>
  <c r="Z16" i="48" s="1"/>
  <c r="T132" i="48"/>
  <c r="Z15" i="48" s="1"/>
  <c r="T131" i="48"/>
  <c r="T130" i="48"/>
  <c r="Z13" i="48" s="1"/>
  <c r="T129" i="48"/>
  <c r="Z12" i="48" s="1"/>
  <c r="T128" i="48"/>
  <c r="Z11" i="48" s="1"/>
  <c r="T127" i="48"/>
  <c r="Z10" i="48" s="1"/>
  <c r="T126" i="48"/>
  <c r="Z9" i="48" s="1"/>
  <c r="T125" i="48"/>
  <c r="Z8" i="48" s="1"/>
  <c r="T124" i="48"/>
  <c r="Z7" i="48" s="1"/>
  <c r="T123" i="48"/>
  <c r="Z6" i="48" s="1"/>
  <c r="T122" i="48"/>
  <c r="Z5" i="48" s="1"/>
  <c r="T121" i="48"/>
  <c r="Z4" i="48" s="1"/>
  <c r="T120" i="48"/>
  <c r="U32" i="48" s="1"/>
  <c r="T119" i="48"/>
  <c r="U31" i="48" s="1"/>
  <c r="T118" i="48"/>
  <c r="U30" i="48" s="1"/>
  <c r="T117" i="48"/>
  <c r="U29" i="48" s="1"/>
  <c r="T116" i="48"/>
  <c r="U28" i="48" s="1"/>
  <c r="T115" i="48"/>
  <c r="T114" i="48"/>
  <c r="U26" i="48" s="1"/>
  <c r="T113" i="48"/>
  <c r="U25" i="48" s="1"/>
  <c r="T112" i="48"/>
  <c r="U24" i="48" s="1"/>
  <c r="T111" i="48"/>
  <c r="U23" i="48" s="1"/>
  <c r="T110" i="48"/>
  <c r="T109" i="48"/>
  <c r="U21" i="48" s="1"/>
  <c r="T108" i="48"/>
  <c r="U20" i="48" s="1"/>
  <c r="T107" i="48"/>
  <c r="T106" i="48"/>
  <c r="U18" i="48" s="1"/>
  <c r="T105" i="48"/>
  <c r="U17" i="48" s="1"/>
  <c r="T104" i="48"/>
  <c r="U16" i="48" s="1"/>
  <c r="T103" i="48"/>
  <c r="T102" i="48"/>
  <c r="U14" i="48" s="1"/>
  <c r="T101" i="48"/>
  <c r="U13" i="48" s="1"/>
  <c r="T100" i="48"/>
  <c r="T99" i="48"/>
  <c r="T98" i="48"/>
  <c r="U10" i="48" s="1"/>
  <c r="T97" i="48"/>
  <c r="U9" i="48" s="1"/>
  <c r="T96" i="48"/>
  <c r="U8" i="48" s="1"/>
  <c r="T95" i="48"/>
  <c r="U7" i="48" s="1"/>
  <c r="T94" i="48"/>
  <c r="U6" i="48" s="1"/>
  <c r="T93" i="48"/>
  <c r="U5" i="48" s="1"/>
  <c r="T92" i="48"/>
  <c r="U4" i="48" s="1"/>
  <c r="T91" i="48"/>
  <c r="T90" i="48"/>
  <c r="V24" i="48" s="1"/>
  <c r="T89" i="48"/>
  <c r="V23" i="48" s="1"/>
  <c r="T88" i="48"/>
  <c r="V22" i="48" s="1"/>
  <c r="T87" i="48"/>
  <c r="V21" i="48" s="1"/>
  <c r="T86" i="48"/>
  <c r="V20" i="48" s="1"/>
  <c r="T85" i="48"/>
  <c r="V19" i="48" s="1"/>
  <c r="T84" i="48"/>
  <c r="V18" i="48" s="1"/>
  <c r="T83" i="48"/>
  <c r="V17" i="48" s="1"/>
  <c r="T82" i="48"/>
  <c r="V16" i="48" s="1"/>
  <c r="T81" i="48"/>
  <c r="V15" i="48" s="1"/>
  <c r="T80" i="48"/>
  <c r="V14" i="48" s="1"/>
  <c r="T79" i="48"/>
  <c r="T78" i="48"/>
  <c r="V12" i="48" s="1"/>
  <c r="T77" i="48"/>
  <c r="V11" i="48" s="1"/>
  <c r="T76" i="48"/>
  <c r="V10" i="48" s="1"/>
  <c r="T75" i="48"/>
  <c r="V9" i="48" s="1"/>
  <c r="T74" i="48"/>
  <c r="V8" i="48" s="1"/>
  <c r="T73" i="48"/>
  <c r="V7" i="48" s="1"/>
  <c r="T72" i="48"/>
  <c r="V6" i="48" s="1"/>
  <c r="T71" i="48"/>
  <c r="T70" i="48"/>
  <c r="V4" i="48" s="1"/>
  <c r="T69" i="48"/>
  <c r="Y29" i="48" s="1"/>
  <c r="T68" i="48"/>
  <c r="Y28" i="48" s="1"/>
  <c r="T67" i="48"/>
  <c r="Y27" i="48" s="1"/>
  <c r="T66" i="48"/>
  <c r="Y26" i="48" s="1"/>
  <c r="T65" i="48"/>
  <c r="Y25" i="48" s="1"/>
  <c r="T64" i="48"/>
  <c r="Y24" i="48" s="1"/>
  <c r="T63" i="48"/>
  <c r="T62" i="48"/>
  <c r="Y22" i="48" s="1"/>
  <c r="T61" i="48"/>
  <c r="Y21" i="48" s="1"/>
  <c r="T60" i="48"/>
  <c r="Y20" i="48" s="1"/>
  <c r="T59" i="48"/>
  <c r="Y19" i="48" s="1"/>
  <c r="T58" i="48"/>
  <c r="Y18" i="48" s="1"/>
  <c r="T57" i="48"/>
  <c r="Y17" i="48" s="1"/>
  <c r="T56" i="48"/>
  <c r="Y16" i="48" s="1"/>
  <c r="T55" i="48"/>
  <c r="Y15" i="48" s="1"/>
  <c r="T54" i="48"/>
  <c r="Y14" i="48" s="1"/>
  <c r="T53" i="48"/>
  <c r="Y13" i="48" s="1"/>
  <c r="T52" i="48"/>
  <c r="Y12" i="48" s="1"/>
  <c r="T51" i="48"/>
  <c r="Y11" i="48" s="1"/>
  <c r="T50" i="48"/>
  <c r="Y10" i="48" s="1"/>
  <c r="T49" i="48"/>
  <c r="Y9" i="48" s="1"/>
  <c r="T48" i="48"/>
  <c r="Y8" i="48" s="1"/>
  <c r="T47" i="48"/>
  <c r="T46" i="48"/>
  <c r="Y6" i="48" s="1"/>
  <c r="T45" i="48"/>
  <c r="Y5" i="48" s="1"/>
  <c r="T44" i="48"/>
  <c r="Y4" i="48" s="1"/>
  <c r="T43" i="48"/>
  <c r="X25" i="48" s="1"/>
  <c r="T42" i="48"/>
  <c r="X24" i="48" s="1"/>
  <c r="T41" i="48"/>
  <c r="X23" i="48" s="1"/>
  <c r="T40" i="48"/>
  <c r="X22" i="48" s="1"/>
  <c r="T39" i="48"/>
  <c r="T38" i="48"/>
  <c r="X20" i="48" s="1"/>
  <c r="T37" i="48"/>
  <c r="X19" i="48" s="1"/>
  <c r="T36" i="48"/>
  <c r="T35" i="48"/>
  <c r="X17" i="48" s="1"/>
  <c r="T34" i="48"/>
  <c r="X16" i="48" s="1"/>
  <c r="T33" i="48"/>
  <c r="X15" i="48" s="1"/>
  <c r="AB32" i="48"/>
  <c r="T32" i="48"/>
  <c r="X14" i="48" s="1"/>
  <c r="T31" i="48"/>
  <c r="X13" i="48" s="1"/>
  <c r="Z30" i="48"/>
  <c r="T30" i="48"/>
  <c r="X12" i="48" s="1"/>
  <c r="T29" i="48"/>
  <c r="X11" i="48" s="1"/>
  <c r="AB28" i="48"/>
  <c r="T28" i="48"/>
  <c r="X10" i="48" s="1"/>
  <c r="AA27" i="48"/>
  <c r="U27" i="48"/>
  <c r="T27" i="48"/>
  <c r="X9" i="48" s="1"/>
  <c r="Z26" i="48"/>
  <c r="T26" i="48"/>
  <c r="X8" i="48" s="1"/>
  <c r="V25" i="48"/>
  <c r="T25" i="48"/>
  <c r="X7" i="48" s="1"/>
  <c r="AB24" i="48"/>
  <c r="T24" i="48"/>
  <c r="X6" i="48" s="1"/>
  <c r="Y23" i="48"/>
  <c r="T23" i="48"/>
  <c r="X5" i="48" s="1"/>
  <c r="U22" i="48"/>
  <c r="T22" i="48"/>
  <c r="X4" i="48" s="1"/>
  <c r="X21" i="48"/>
  <c r="T21" i="48"/>
  <c r="W21" i="48" s="1"/>
  <c r="T20" i="48"/>
  <c r="W20" i="48" s="1"/>
  <c r="U19" i="48"/>
  <c r="T19" i="48"/>
  <c r="W19" i="48" s="1"/>
  <c r="Z18" i="48"/>
  <c r="X18" i="48"/>
  <c r="T18" i="48"/>
  <c r="W18" i="48" s="1"/>
  <c r="T17" i="48"/>
  <c r="W17" i="48" s="1"/>
  <c r="AB16" i="48"/>
  <c r="T16" i="48"/>
  <c r="W16" i="48" s="1"/>
  <c r="U15" i="48"/>
  <c r="T15" i="48"/>
  <c r="W15" i="48" s="1"/>
  <c r="Z14" i="48"/>
  <c r="T14" i="48"/>
  <c r="W14" i="48" s="1"/>
  <c r="V13" i="48"/>
  <c r="T13" i="48"/>
  <c r="W13" i="48" s="1"/>
  <c r="AB12" i="48"/>
  <c r="U12" i="48"/>
  <c r="T12" i="48"/>
  <c r="W12" i="48" s="1"/>
  <c r="U11" i="48"/>
  <c r="T11" i="48"/>
  <c r="W11" i="48" s="1"/>
  <c r="T10" i="48"/>
  <c r="W10" i="48" s="1"/>
  <c r="T9" i="48"/>
  <c r="W9" i="48" s="1"/>
  <c r="AB8" i="48"/>
  <c r="AA8" i="48"/>
  <c r="T8" i="48"/>
  <c r="W8" i="48" s="1"/>
  <c r="Y7" i="48"/>
  <c r="T7" i="48"/>
  <c r="W7" i="48" s="1"/>
  <c r="T6" i="48"/>
  <c r="W6" i="48" s="1"/>
  <c r="V5" i="48"/>
  <c r="T5" i="48"/>
  <c r="W5" i="48" s="1"/>
  <c r="AB4" i="48"/>
  <c r="T4" i="48"/>
  <c r="W4" i="48" s="1"/>
  <c r="X13" i="3"/>
  <c r="I10" i="54" s="1"/>
  <c r="AA13" i="47"/>
  <c r="AA15" i="47"/>
  <c r="AB13" i="47"/>
  <c r="AC7" i="47"/>
  <c r="AC23" i="47"/>
  <c r="Z11" i="47"/>
  <c r="Z13" i="47"/>
  <c r="Y7" i="47"/>
  <c r="Y19" i="47"/>
  <c r="Y31" i="47"/>
  <c r="AD22" i="47"/>
  <c r="AE8" i="47"/>
  <c r="AE24" i="47"/>
  <c r="AF10" i="47"/>
  <c r="AF12" i="47"/>
  <c r="AF28" i="47"/>
  <c r="K7" i="35" a="1"/>
  <c r="K7" i="35" s="1"/>
  <c r="D7" i="24"/>
  <c r="W1" i="13"/>
  <c r="W221" i="13" s="1"/>
  <c r="V1" i="13"/>
  <c r="V221" i="13" s="1"/>
  <c r="S1" i="13"/>
  <c r="S221" i="13" s="1"/>
  <c r="R1" i="13"/>
  <c r="R221" i="13" s="1"/>
  <c r="O1" i="13"/>
  <c r="O221" i="13" s="1"/>
  <c r="D7" i="23"/>
  <c r="V1" i="12"/>
  <c r="V224" i="12" s="1"/>
  <c r="Q1" i="12"/>
  <c r="Q226" i="12" s="1"/>
  <c r="C7" i="22"/>
  <c r="N131" i="16"/>
  <c r="O131" i="16"/>
  <c r="AA1" i="11"/>
  <c r="AA216" i="11" s="1"/>
  <c r="C7" i="21"/>
  <c r="N131" i="15"/>
  <c r="O131" i="15"/>
  <c r="C7" i="20"/>
  <c r="B12" i="14"/>
  <c r="O12" i="14" s="1"/>
  <c r="B13" i="14"/>
  <c r="O13" i="14" s="1"/>
  <c r="B14" i="14"/>
  <c r="O14" i="14" s="1"/>
  <c r="B15" i="14"/>
  <c r="O15" i="14" s="1"/>
  <c r="B16" i="14"/>
  <c r="O16" i="14" s="1"/>
  <c r="B17" i="14"/>
  <c r="B18" i="14"/>
  <c r="O18" i="14" s="1"/>
  <c r="B19" i="14"/>
  <c r="AS19" i="14" s="1"/>
  <c r="L33" i="55" s="1"/>
  <c r="B20" i="14"/>
  <c r="B21" i="14"/>
  <c r="B22" i="14"/>
  <c r="G22" i="14" s="1"/>
  <c r="B23" i="14"/>
  <c r="B24" i="14"/>
  <c r="B25" i="14"/>
  <c r="B26" i="14"/>
  <c r="AT26" i="14" s="1"/>
  <c r="B27" i="14"/>
  <c r="AS27" i="14" s="1"/>
  <c r="B28" i="14"/>
  <c r="B29" i="14"/>
  <c r="B30" i="14"/>
  <c r="B31" i="14"/>
  <c r="B32" i="14"/>
  <c r="B33" i="14"/>
  <c r="B34" i="14"/>
  <c r="H34" i="14" s="1"/>
  <c r="B35" i="14"/>
  <c r="AS35" i="14" s="1"/>
  <c r="B36" i="14"/>
  <c r="B37" i="14"/>
  <c r="B38" i="14"/>
  <c r="B39" i="14"/>
  <c r="B40" i="14"/>
  <c r="B41" i="14"/>
  <c r="B42" i="14"/>
  <c r="G42" i="14" s="1"/>
  <c r="B43" i="14"/>
  <c r="AS43" i="14" s="1"/>
  <c r="B44" i="14"/>
  <c r="B45" i="14"/>
  <c r="B46" i="14"/>
  <c r="AT46" i="14" s="1"/>
  <c r="B47" i="14"/>
  <c r="B48" i="14"/>
  <c r="B49" i="14"/>
  <c r="B50" i="14"/>
  <c r="O50" i="14" s="1"/>
  <c r="B51" i="14"/>
  <c r="B52" i="14"/>
  <c r="B53" i="14"/>
  <c r="B54" i="14"/>
  <c r="G54" i="14" s="1"/>
  <c r="B55" i="14"/>
  <c r="G55" i="14" s="1"/>
  <c r="B56" i="14"/>
  <c r="B57" i="14"/>
  <c r="B58" i="14"/>
  <c r="G58" i="14" s="1"/>
  <c r="B59" i="14"/>
  <c r="B60" i="14"/>
  <c r="B61" i="14"/>
  <c r="B62" i="14"/>
  <c r="AT62" i="14" s="1"/>
  <c r="B63" i="14"/>
  <c r="G63" i="14" s="1"/>
  <c r="B64" i="14"/>
  <c r="B65" i="14"/>
  <c r="G65" i="14" s="1"/>
  <c r="B66" i="14"/>
  <c r="O66" i="14" s="1"/>
  <c r="B67" i="14"/>
  <c r="B68" i="14"/>
  <c r="B69" i="14"/>
  <c r="B70" i="14"/>
  <c r="AS70" i="14" s="1"/>
  <c r="B71" i="14"/>
  <c r="AS71" i="14" s="1"/>
  <c r="B72" i="14"/>
  <c r="B73" i="14"/>
  <c r="B74" i="14"/>
  <c r="AT74" i="14" s="1"/>
  <c r="B75" i="14"/>
  <c r="B76" i="14"/>
  <c r="B77" i="14"/>
  <c r="B78" i="14"/>
  <c r="AT78" i="14" s="1"/>
  <c r="B79" i="14"/>
  <c r="G79" i="14" s="1"/>
  <c r="B80" i="14"/>
  <c r="B81" i="14"/>
  <c r="B82" i="14"/>
  <c r="O82" i="14" s="1"/>
  <c r="B83" i="14"/>
  <c r="AS83" i="14" s="1"/>
  <c r="B84" i="14"/>
  <c r="AT84" i="14" s="1"/>
  <c r="B85" i="14"/>
  <c r="B86" i="14"/>
  <c r="G86" i="14" s="1"/>
  <c r="B87" i="14"/>
  <c r="B88" i="14"/>
  <c r="B89" i="14"/>
  <c r="B90" i="14"/>
  <c r="G90" i="14" s="1"/>
  <c r="B91" i="14"/>
  <c r="AS91" i="14" s="1"/>
  <c r="B92" i="14"/>
  <c r="AS92" i="14" s="1"/>
  <c r="B93" i="14"/>
  <c r="B94" i="14"/>
  <c r="B95" i="14"/>
  <c r="B96" i="14"/>
  <c r="B97" i="14"/>
  <c r="B98" i="14"/>
  <c r="O98" i="14" s="1"/>
  <c r="B99" i="14"/>
  <c r="AS99" i="14" s="1"/>
  <c r="B100" i="14"/>
  <c r="AT100" i="14" s="1"/>
  <c r="B101" i="14"/>
  <c r="B102" i="14"/>
  <c r="B103" i="14"/>
  <c r="B104" i="14"/>
  <c r="B105" i="14"/>
  <c r="B106" i="14"/>
  <c r="AT106" i="14" s="1"/>
  <c r="B107" i="14"/>
  <c r="AS107" i="14" s="1"/>
  <c r="B108" i="14"/>
  <c r="B109" i="14"/>
  <c r="B110" i="14"/>
  <c r="AT110" i="14" s="1"/>
  <c r="B111" i="14"/>
  <c r="B112" i="14"/>
  <c r="B113" i="14"/>
  <c r="G113" i="14" s="1"/>
  <c r="B114" i="14"/>
  <c r="O114" i="14" s="1"/>
  <c r="B115" i="14"/>
  <c r="B116" i="14"/>
  <c r="B117" i="14"/>
  <c r="B118" i="14"/>
  <c r="AS118" i="14" s="1"/>
  <c r="B119" i="14"/>
  <c r="AT119" i="14" s="1"/>
  <c r="B120" i="14"/>
  <c r="B121" i="14"/>
  <c r="B122" i="14"/>
  <c r="G122" i="14" s="1"/>
  <c r="B123" i="14"/>
  <c r="B124" i="14"/>
  <c r="B125" i="14"/>
  <c r="B126" i="14"/>
  <c r="AS126" i="14" s="1"/>
  <c r="B127" i="14"/>
  <c r="G127" i="14" s="1"/>
  <c r="B128" i="14"/>
  <c r="AS128" i="14" s="1"/>
  <c r="B129" i="14"/>
  <c r="B130" i="14"/>
  <c r="AT130" i="14" s="1"/>
  <c r="B11" i="14"/>
  <c r="O11" i="14" s="1"/>
  <c r="A130" i="14"/>
  <c r="N130" i="14" s="1"/>
  <c r="A129" i="14"/>
  <c r="N129" i="14" s="1"/>
  <c r="A128" i="14"/>
  <c r="N128" i="14" s="1"/>
  <c r="A127" i="14"/>
  <c r="N127" i="14" s="1"/>
  <c r="A126" i="14"/>
  <c r="N126" i="14" s="1"/>
  <c r="A125" i="14"/>
  <c r="N125" i="14" s="1"/>
  <c r="A124" i="14"/>
  <c r="N124" i="14" s="1"/>
  <c r="A123" i="14"/>
  <c r="N123" i="14" s="1"/>
  <c r="A122" i="14"/>
  <c r="N122" i="14" s="1"/>
  <c r="A121" i="14"/>
  <c r="N121" i="14" s="1"/>
  <c r="A120" i="14"/>
  <c r="N120" i="14" s="1"/>
  <c r="A119" i="14"/>
  <c r="N119" i="14" s="1"/>
  <c r="A118" i="14"/>
  <c r="N118" i="14" s="1"/>
  <c r="A117" i="14"/>
  <c r="N117" i="14" s="1"/>
  <c r="A116" i="14"/>
  <c r="N116" i="14" s="1"/>
  <c r="A115" i="14"/>
  <c r="N115" i="14" s="1"/>
  <c r="A114" i="14"/>
  <c r="N114" i="14" s="1"/>
  <c r="A113" i="14"/>
  <c r="N113" i="14" s="1"/>
  <c r="A112" i="14"/>
  <c r="N112" i="14" s="1"/>
  <c r="A111" i="14"/>
  <c r="N111" i="14" s="1"/>
  <c r="A110" i="14"/>
  <c r="N110" i="14" s="1"/>
  <c r="A109" i="14"/>
  <c r="N109" i="14" s="1"/>
  <c r="A108" i="14"/>
  <c r="N108" i="14" s="1"/>
  <c r="A107" i="14"/>
  <c r="N107" i="14" s="1"/>
  <c r="A106" i="14"/>
  <c r="N106" i="14" s="1"/>
  <c r="A105" i="14"/>
  <c r="N105" i="14" s="1"/>
  <c r="A104" i="14"/>
  <c r="N104" i="14" s="1"/>
  <c r="A103" i="14"/>
  <c r="N103" i="14" s="1"/>
  <c r="A102" i="14"/>
  <c r="N102" i="14" s="1"/>
  <c r="A101" i="14"/>
  <c r="N101" i="14" s="1"/>
  <c r="A100" i="14"/>
  <c r="N100" i="14" s="1"/>
  <c r="A99" i="14"/>
  <c r="N99" i="14" s="1"/>
  <c r="A98" i="14"/>
  <c r="N98" i="14" s="1"/>
  <c r="A97" i="14"/>
  <c r="N97" i="14" s="1"/>
  <c r="A96" i="14"/>
  <c r="N96" i="14" s="1"/>
  <c r="O95" i="14"/>
  <c r="A95" i="14"/>
  <c r="N95" i="14" s="1"/>
  <c r="A94" i="14"/>
  <c r="N94" i="14" s="1"/>
  <c r="A93" i="14"/>
  <c r="N93" i="14" s="1"/>
  <c r="A92" i="14"/>
  <c r="N92" i="14" s="1"/>
  <c r="A91" i="14"/>
  <c r="N91" i="14" s="1"/>
  <c r="A90" i="14"/>
  <c r="N90" i="14" s="1"/>
  <c r="A89" i="14"/>
  <c r="N89" i="14" s="1"/>
  <c r="A88" i="14"/>
  <c r="N88" i="14" s="1"/>
  <c r="A87" i="14"/>
  <c r="N87" i="14" s="1"/>
  <c r="A86" i="14"/>
  <c r="N86" i="14" s="1"/>
  <c r="A85" i="14"/>
  <c r="N85" i="14" s="1"/>
  <c r="A84" i="14"/>
  <c r="N84" i="14" s="1"/>
  <c r="A83" i="14"/>
  <c r="N83" i="14" s="1"/>
  <c r="A82" i="14"/>
  <c r="N82" i="14" s="1"/>
  <c r="A81" i="14"/>
  <c r="N81" i="14" s="1"/>
  <c r="A80" i="14"/>
  <c r="N80" i="14" s="1"/>
  <c r="A79" i="14"/>
  <c r="N79" i="14" s="1"/>
  <c r="A78" i="14"/>
  <c r="N78" i="14" s="1"/>
  <c r="A77" i="14"/>
  <c r="N77" i="14" s="1"/>
  <c r="A76" i="14"/>
  <c r="N76" i="14" s="1"/>
  <c r="A75" i="14"/>
  <c r="N75" i="14" s="1"/>
  <c r="A74" i="14"/>
  <c r="N74" i="14" s="1"/>
  <c r="A73" i="14"/>
  <c r="N73" i="14" s="1"/>
  <c r="A72" i="14"/>
  <c r="N72" i="14" s="1"/>
  <c r="A71" i="14"/>
  <c r="N71" i="14" s="1"/>
  <c r="A70" i="14"/>
  <c r="N70" i="14" s="1"/>
  <c r="A69" i="14"/>
  <c r="N69" i="14" s="1"/>
  <c r="A68" i="14"/>
  <c r="N68" i="14" s="1"/>
  <c r="A67" i="14"/>
  <c r="N67" i="14" s="1"/>
  <c r="A66" i="14"/>
  <c r="N66" i="14" s="1"/>
  <c r="A65" i="14"/>
  <c r="N65" i="14" s="1"/>
  <c r="A64" i="14"/>
  <c r="N64" i="14" s="1"/>
  <c r="A63" i="14"/>
  <c r="N63" i="14" s="1"/>
  <c r="A62" i="14"/>
  <c r="N62" i="14" s="1"/>
  <c r="A61" i="14"/>
  <c r="N61" i="14" s="1"/>
  <c r="A60" i="14"/>
  <c r="N60" i="14" s="1"/>
  <c r="A59" i="14"/>
  <c r="N59" i="14" s="1"/>
  <c r="A58" i="14"/>
  <c r="N58" i="14" s="1"/>
  <c r="A57" i="14"/>
  <c r="N57" i="14" s="1"/>
  <c r="A56" i="14"/>
  <c r="N56" i="14" s="1"/>
  <c r="A55" i="14"/>
  <c r="N55" i="14" s="1"/>
  <c r="A54" i="14"/>
  <c r="N54" i="14" s="1"/>
  <c r="A53" i="14"/>
  <c r="N53" i="14" s="1"/>
  <c r="A52" i="14"/>
  <c r="N52" i="14" s="1"/>
  <c r="A51" i="14"/>
  <c r="N51" i="14" s="1"/>
  <c r="A50" i="14"/>
  <c r="N50" i="14" s="1"/>
  <c r="A49" i="14"/>
  <c r="N49" i="14" s="1"/>
  <c r="A48" i="14"/>
  <c r="N48" i="14" s="1"/>
  <c r="A47" i="14"/>
  <c r="N47" i="14" s="1"/>
  <c r="A46" i="14"/>
  <c r="N46" i="14" s="1"/>
  <c r="A45" i="14"/>
  <c r="N45" i="14" s="1"/>
  <c r="A44" i="14"/>
  <c r="N44" i="14" s="1"/>
  <c r="A43" i="14"/>
  <c r="N43" i="14" s="1"/>
  <c r="A42" i="14"/>
  <c r="N42" i="14" s="1"/>
  <c r="A41" i="14"/>
  <c r="N41" i="14" s="1"/>
  <c r="A40" i="14"/>
  <c r="N40" i="14" s="1"/>
  <c r="A39" i="14"/>
  <c r="N39" i="14" s="1"/>
  <c r="A38" i="14"/>
  <c r="N38" i="14" s="1"/>
  <c r="A37" i="14"/>
  <c r="N37" i="14" s="1"/>
  <c r="A36" i="14"/>
  <c r="N36" i="14" s="1"/>
  <c r="A35" i="14"/>
  <c r="N35" i="14" s="1"/>
  <c r="A34" i="14"/>
  <c r="N34" i="14" s="1"/>
  <c r="A33" i="14"/>
  <c r="N33" i="14" s="1"/>
  <c r="A32" i="14"/>
  <c r="N32" i="14" s="1"/>
  <c r="A31" i="14"/>
  <c r="N31" i="14" s="1"/>
  <c r="A30" i="14"/>
  <c r="N30" i="14" s="1"/>
  <c r="A29" i="14"/>
  <c r="N29" i="14" s="1"/>
  <c r="A28" i="14"/>
  <c r="N28" i="14" s="1"/>
  <c r="A27" i="14"/>
  <c r="N27" i="14" s="1"/>
  <c r="A26" i="14"/>
  <c r="N26" i="14" s="1"/>
  <c r="A25" i="14"/>
  <c r="N25" i="14" s="1"/>
  <c r="A24" i="14"/>
  <c r="N24" i="14" s="1"/>
  <c r="A23" i="14"/>
  <c r="N23" i="14" s="1"/>
  <c r="A22" i="14"/>
  <c r="N22" i="14" s="1"/>
  <c r="A21" i="14"/>
  <c r="N21" i="14" s="1"/>
  <c r="A20" i="14"/>
  <c r="N20" i="14" s="1"/>
  <c r="A19" i="14"/>
  <c r="N19" i="14" s="1"/>
  <c r="A18" i="14"/>
  <c r="N18" i="14" s="1"/>
  <c r="A17" i="14"/>
  <c r="N17" i="14" s="1"/>
  <c r="A16" i="14"/>
  <c r="N16" i="14" s="1"/>
  <c r="A15" i="14"/>
  <c r="N15" i="14" s="1"/>
  <c r="A14" i="14"/>
  <c r="N14" i="14" s="1"/>
  <c r="A13" i="14"/>
  <c r="N13" i="14" s="1"/>
  <c r="A12" i="14"/>
  <c r="N12" i="14" s="1"/>
  <c r="A11" i="14"/>
  <c r="N11" i="14" s="1"/>
  <c r="D8" i="14"/>
  <c r="C8" i="14"/>
  <c r="B8" i="14"/>
  <c r="O8" i="14" s="1"/>
  <c r="A8" i="14"/>
  <c r="N8" i="14" s="1"/>
  <c r="Z1" i="8"/>
  <c r="Z215" i="8" s="1"/>
  <c r="W1" i="8"/>
  <c r="W215" i="8" s="1"/>
  <c r="R1" i="8"/>
  <c r="R215" i="8" s="1"/>
  <c r="O1" i="8"/>
  <c r="O215" i="8" s="1"/>
  <c r="AB225" i="13"/>
  <c r="AB238" i="13" s="1"/>
  <c r="AA225" i="13"/>
  <c r="AA238" i="13" s="1"/>
  <c r="Z225" i="13"/>
  <c r="Z238" i="13" s="1"/>
  <c r="Y225" i="13"/>
  <c r="Y238" i="13" s="1"/>
  <c r="X225" i="13"/>
  <c r="X238" i="13" s="1"/>
  <c r="W225" i="13"/>
  <c r="W238" i="13" s="1"/>
  <c r="V225" i="13"/>
  <c r="V238" i="13" s="1"/>
  <c r="U225" i="13"/>
  <c r="U238" i="13" s="1"/>
  <c r="T225" i="13"/>
  <c r="T238" i="13" s="1"/>
  <c r="S225" i="13"/>
  <c r="S238" i="13" s="1"/>
  <c r="R225" i="13"/>
  <c r="R238" i="13" s="1"/>
  <c r="Q225" i="13"/>
  <c r="Q238" i="13" s="1"/>
  <c r="P225" i="13"/>
  <c r="P238" i="13" s="1"/>
  <c r="O225" i="13"/>
  <c r="O238" i="13" s="1"/>
  <c r="N225" i="13"/>
  <c r="N238" i="13" s="1"/>
  <c r="M225" i="13"/>
  <c r="M238" i="13" s="1"/>
  <c r="L225" i="13"/>
  <c r="L238" i="13" s="1"/>
  <c r="K225" i="13"/>
  <c r="K238" i="13" s="1"/>
  <c r="J225" i="13"/>
  <c r="J238" i="13" s="1"/>
  <c r="I225" i="13"/>
  <c r="I238" i="13" s="1"/>
  <c r="H225" i="13"/>
  <c r="H238" i="13" s="1"/>
  <c r="G225" i="13"/>
  <c r="G238" i="13" s="1"/>
  <c r="F225" i="13"/>
  <c r="F238" i="13" s="1"/>
  <c r="E225" i="13"/>
  <c r="E238" i="13" s="1"/>
  <c r="D225" i="13"/>
  <c r="D238" i="13" s="1"/>
  <c r="AC125" i="13"/>
  <c r="AD125" i="13" s="1"/>
  <c r="AC124" i="13"/>
  <c r="AD124" i="13" s="1"/>
  <c r="AC123" i="13"/>
  <c r="AD123" i="13" s="1"/>
  <c r="AC122" i="13"/>
  <c r="AD122" i="13" s="1"/>
  <c r="AC121" i="13"/>
  <c r="AD121" i="13" s="1"/>
  <c r="AC120" i="13"/>
  <c r="AD120" i="13" s="1"/>
  <c r="AC119" i="13"/>
  <c r="AD119" i="13" s="1"/>
  <c r="AC118" i="13"/>
  <c r="AD118" i="13" s="1"/>
  <c r="AC117" i="13"/>
  <c r="AD117" i="13" s="1"/>
  <c r="AC116" i="13"/>
  <c r="AD116" i="13" s="1"/>
  <c r="AC115" i="13"/>
  <c r="AD115" i="13" s="1"/>
  <c r="AC114" i="13"/>
  <c r="AD114" i="13" s="1"/>
  <c r="AC113" i="13"/>
  <c r="AD113" i="13" s="1"/>
  <c r="AC112" i="13"/>
  <c r="AD112" i="13" s="1"/>
  <c r="AC111" i="13"/>
  <c r="AD111" i="13" s="1"/>
  <c r="AC110" i="13"/>
  <c r="AD110" i="13" s="1"/>
  <c r="AC109" i="13"/>
  <c r="AD109" i="13" s="1"/>
  <c r="AC108" i="13"/>
  <c r="AD108" i="13" s="1"/>
  <c r="AC107" i="13"/>
  <c r="AD107" i="13" s="1"/>
  <c r="AC106" i="13"/>
  <c r="AD106" i="13" s="1"/>
  <c r="AC105" i="13"/>
  <c r="AD105" i="13" s="1"/>
  <c r="AC104" i="13"/>
  <c r="AD104" i="13" s="1"/>
  <c r="AC103" i="13"/>
  <c r="AD103" i="13" s="1"/>
  <c r="AC102" i="13"/>
  <c r="AD102" i="13" s="1"/>
  <c r="AC101" i="13"/>
  <c r="AD101" i="13" s="1"/>
  <c r="AC100" i="13"/>
  <c r="AD100" i="13" s="1"/>
  <c r="AC99" i="13"/>
  <c r="AD99" i="13" s="1"/>
  <c r="AC98" i="13"/>
  <c r="AD98" i="13" s="1"/>
  <c r="AC97" i="13"/>
  <c r="AD97" i="13" s="1"/>
  <c r="AC96" i="13"/>
  <c r="AD96" i="13" s="1"/>
  <c r="AC95" i="13"/>
  <c r="AD95" i="13" s="1"/>
  <c r="AC94" i="13"/>
  <c r="AD94" i="13" s="1"/>
  <c r="AC93" i="13"/>
  <c r="AD93" i="13" s="1"/>
  <c r="AC92" i="13"/>
  <c r="AD92" i="13" s="1"/>
  <c r="AC91" i="13"/>
  <c r="AD91" i="13" s="1"/>
  <c r="AC90" i="13"/>
  <c r="AD90" i="13" s="1"/>
  <c r="AC89" i="13"/>
  <c r="AD89" i="13" s="1"/>
  <c r="AC88" i="13"/>
  <c r="AD88" i="13" s="1"/>
  <c r="AC87" i="13"/>
  <c r="AD87" i="13" s="1"/>
  <c r="AC86" i="13"/>
  <c r="AD86" i="13" s="1"/>
  <c r="AC85" i="13"/>
  <c r="AD85" i="13" s="1"/>
  <c r="AC84" i="13"/>
  <c r="AD84" i="13" s="1"/>
  <c r="AC83" i="13"/>
  <c r="AD83" i="13" s="1"/>
  <c r="AC82" i="13"/>
  <c r="AD82" i="13" s="1"/>
  <c r="AC81" i="13"/>
  <c r="AD81" i="13" s="1"/>
  <c r="AC80" i="13"/>
  <c r="AD80" i="13" s="1"/>
  <c r="AC79" i="13"/>
  <c r="AD79" i="13" s="1"/>
  <c r="AC78" i="13"/>
  <c r="AD78" i="13" s="1"/>
  <c r="AC77" i="13"/>
  <c r="AD77" i="13" s="1"/>
  <c r="AC76" i="13"/>
  <c r="AD76" i="13" s="1"/>
  <c r="AC75" i="13"/>
  <c r="AD75" i="13" s="1"/>
  <c r="AC74" i="13"/>
  <c r="AD74" i="13" s="1"/>
  <c r="AC73" i="13"/>
  <c r="AD73" i="13" s="1"/>
  <c r="AC72" i="13"/>
  <c r="AD72" i="13" s="1"/>
  <c r="AC71" i="13"/>
  <c r="AD71" i="13" s="1"/>
  <c r="AC70" i="13"/>
  <c r="AD70" i="13" s="1"/>
  <c r="AC69" i="13"/>
  <c r="AD69" i="13" s="1"/>
  <c r="AC68" i="13"/>
  <c r="AD68" i="13" s="1"/>
  <c r="AC67" i="13"/>
  <c r="AD67" i="13" s="1"/>
  <c r="AC66" i="13"/>
  <c r="AD66" i="13" s="1"/>
  <c r="AC65" i="13"/>
  <c r="AD65" i="13" s="1"/>
  <c r="AC64" i="13"/>
  <c r="AD64" i="13" s="1"/>
  <c r="AC63" i="13"/>
  <c r="AD63" i="13" s="1"/>
  <c r="AC62" i="13"/>
  <c r="AD62" i="13" s="1"/>
  <c r="AC61" i="13"/>
  <c r="AD61" i="13" s="1"/>
  <c r="AC60" i="13"/>
  <c r="AD60" i="13" s="1"/>
  <c r="AC59" i="13"/>
  <c r="AD59" i="13" s="1"/>
  <c r="AC58" i="13"/>
  <c r="AD58" i="13" s="1"/>
  <c r="AC57" i="13"/>
  <c r="AD57" i="13" s="1"/>
  <c r="AC56" i="13"/>
  <c r="AD56" i="13" s="1"/>
  <c r="AC55" i="13"/>
  <c r="AD55" i="13" s="1"/>
  <c r="AC54" i="13"/>
  <c r="AD54" i="13" s="1"/>
  <c r="AC53" i="13"/>
  <c r="AD53" i="13" s="1"/>
  <c r="AC52" i="13"/>
  <c r="AD52" i="13" s="1"/>
  <c r="AC51" i="13"/>
  <c r="AD51" i="13" s="1"/>
  <c r="AC50" i="13"/>
  <c r="AD50" i="13" s="1"/>
  <c r="AC49" i="13"/>
  <c r="AD49" i="13" s="1"/>
  <c r="AC48" i="13"/>
  <c r="AD48" i="13" s="1"/>
  <c r="AC47" i="13"/>
  <c r="AD47" i="13" s="1"/>
  <c r="AC46" i="13"/>
  <c r="AD46" i="13" s="1"/>
  <c r="AC45" i="13"/>
  <c r="AD45" i="13" s="1"/>
  <c r="AC44" i="13"/>
  <c r="AD44" i="13" s="1"/>
  <c r="AC43" i="13"/>
  <c r="AD43" i="13" s="1"/>
  <c r="AC42" i="13"/>
  <c r="AD42" i="13" s="1"/>
  <c r="AC41" i="13"/>
  <c r="AD41" i="13" s="1"/>
  <c r="AC40" i="13"/>
  <c r="AD40" i="13" s="1"/>
  <c r="AC39" i="13"/>
  <c r="AD39" i="13" s="1"/>
  <c r="AC38" i="13"/>
  <c r="AD38" i="13" s="1"/>
  <c r="AC37" i="13"/>
  <c r="AD37" i="13" s="1"/>
  <c r="AC36" i="13"/>
  <c r="AD36" i="13" s="1"/>
  <c r="AC35" i="13"/>
  <c r="AD35" i="13" s="1"/>
  <c r="AC34" i="13"/>
  <c r="AD34" i="13" s="1"/>
  <c r="AC33" i="13"/>
  <c r="AD33" i="13" s="1"/>
  <c r="AC32" i="13"/>
  <c r="AD32" i="13" s="1"/>
  <c r="AC31" i="13"/>
  <c r="AD31" i="13" s="1"/>
  <c r="AC30" i="13"/>
  <c r="AD30" i="13" s="1"/>
  <c r="AC29" i="13"/>
  <c r="AD29" i="13" s="1"/>
  <c r="AC28" i="13"/>
  <c r="AD28" i="13" s="1"/>
  <c r="AC27" i="13"/>
  <c r="AD27" i="13" s="1"/>
  <c r="AC26" i="13"/>
  <c r="AD26" i="13" s="1"/>
  <c r="AC25" i="13"/>
  <c r="AD25" i="13" s="1"/>
  <c r="AC24" i="13"/>
  <c r="AD24" i="13" s="1"/>
  <c r="AC23" i="13"/>
  <c r="AD23" i="13" s="1"/>
  <c r="AC22" i="13"/>
  <c r="AD22" i="13" s="1"/>
  <c r="AC21" i="13"/>
  <c r="AD21" i="13" s="1"/>
  <c r="AC20" i="13"/>
  <c r="AD20" i="13" s="1"/>
  <c r="AC19" i="13"/>
  <c r="AD19" i="13" s="1"/>
  <c r="AC18" i="13"/>
  <c r="AD18" i="13" s="1"/>
  <c r="AC17" i="13"/>
  <c r="AD17" i="13" s="1"/>
  <c r="AC16" i="13"/>
  <c r="AD16" i="13" s="1"/>
  <c r="AC15" i="13"/>
  <c r="AD15" i="13" s="1"/>
  <c r="AC14" i="13"/>
  <c r="AD14" i="13" s="1"/>
  <c r="AC13" i="13"/>
  <c r="AD13" i="13" s="1"/>
  <c r="AC12" i="13"/>
  <c r="AD12" i="13" s="1"/>
  <c r="AC11" i="13"/>
  <c r="AD11" i="13" s="1"/>
  <c r="AC10" i="13"/>
  <c r="AD10" i="13" s="1"/>
  <c r="AC9" i="13"/>
  <c r="AC8" i="13"/>
  <c r="AC7" i="13"/>
  <c r="AC6" i="13"/>
  <c r="AR3" i="13"/>
  <c r="AP3" i="13"/>
  <c r="AN3" i="13"/>
  <c r="AL3" i="13"/>
  <c r="AC3" i="13"/>
  <c r="AE3" i="13" s="1"/>
  <c r="AD9" i="13" s="1"/>
  <c r="AB229" i="12"/>
  <c r="AB242" i="12" s="1"/>
  <c r="AA229" i="12"/>
  <c r="AA242" i="12" s="1"/>
  <c r="Z229" i="12"/>
  <c r="Z242" i="12" s="1"/>
  <c r="Y229" i="12"/>
  <c r="Y242" i="12" s="1"/>
  <c r="X229" i="12"/>
  <c r="X242" i="12" s="1"/>
  <c r="W229" i="12"/>
  <c r="W242" i="12" s="1"/>
  <c r="V229" i="12"/>
  <c r="V242" i="12" s="1"/>
  <c r="U229" i="12"/>
  <c r="U242" i="12" s="1"/>
  <c r="T229" i="12"/>
  <c r="T242" i="12" s="1"/>
  <c r="S229" i="12"/>
  <c r="S242" i="12" s="1"/>
  <c r="R229" i="12"/>
  <c r="R242" i="12" s="1"/>
  <c r="Q229" i="12"/>
  <c r="Q242" i="12" s="1"/>
  <c r="P229" i="12"/>
  <c r="P242" i="12" s="1"/>
  <c r="O229" i="12"/>
  <c r="O242" i="12" s="1"/>
  <c r="N229" i="12"/>
  <c r="N242" i="12" s="1"/>
  <c r="M229" i="12"/>
  <c r="M242" i="12" s="1"/>
  <c r="L229" i="12"/>
  <c r="L242" i="12" s="1"/>
  <c r="K229" i="12"/>
  <c r="K242" i="12" s="1"/>
  <c r="J229" i="12"/>
  <c r="J242" i="12" s="1"/>
  <c r="I229" i="12"/>
  <c r="I242" i="12" s="1"/>
  <c r="H229" i="12"/>
  <c r="H242" i="12" s="1"/>
  <c r="G229" i="12"/>
  <c r="G242" i="12" s="1"/>
  <c r="F229" i="12"/>
  <c r="F242" i="12" s="1"/>
  <c r="E229" i="12"/>
  <c r="E242" i="12" s="1"/>
  <c r="D229" i="12"/>
  <c r="D242" i="12" s="1"/>
  <c r="AC125" i="12"/>
  <c r="AD125" i="12" s="1"/>
  <c r="AC124" i="12"/>
  <c r="AD124" i="12" s="1"/>
  <c r="AC123" i="12"/>
  <c r="AD123" i="12" s="1"/>
  <c r="AD122" i="12"/>
  <c r="AC122" i="12"/>
  <c r="AD121" i="12"/>
  <c r="AC121" i="12"/>
  <c r="AC120" i="12"/>
  <c r="AD120" i="12" s="1"/>
  <c r="AC119" i="12"/>
  <c r="AD119" i="12" s="1"/>
  <c r="AC118" i="12"/>
  <c r="AD118" i="12" s="1"/>
  <c r="AC117" i="12"/>
  <c r="AD117" i="12" s="1"/>
  <c r="AC116" i="12"/>
  <c r="AD116" i="12" s="1"/>
  <c r="AC115" i="12"/>
  <c r="AD115" i="12" s="1"/>
  <c r="AC114" i="12"/>
  <c r="AD114" i="12" s="1"/>
  <c r="AC113" i="12"/>
  <c r="AD113" i="12" s="1"/>
  <c r="AC112" i="12"/>
  <c r="AD112" i="12" s="1"/>
  <c r="AC111" i="12"/>
  <c r="AD111" i="12" s="1"/>
  <c r="AC110" i="12"/>
  <c r="AD110" i="12" s="1"/>
  <c r="AC109" i="12"/>
  <c r="AD109" i="12" s="1"/>
  <c r="AC108" i="12"/>
  <c r="AD108" i="12" s="1"/>
  <c r="AC107" i="12"/>
  <c r="AD107" i="12" s="1"/>
  <c r="AC106" i="12"/>
  <c r="AD106" i="12" s="1"/>
  <c r="AC105" i="12"/>
  <c r="AD105" i="12" s="1"/>
  <c r="AC104" i="12"/>
  <c r="AD104" i="12" s="1"/>
  <c r="AC103" i="12"/>
  <c r="AD103" i="12" s="1"/>
  <c r="AC102" i="12"/>
  <c r="AD102" i="12" s="1"/>
  <c r="AC101" i="12"/>
  <c r="AD101" i="12" s="1"/>
  <c r="AC100" i="12"/>
  <c r="AD100" i="12" s="1"/>
  <c r="AC99" i="12"/>
  <c r="AD99" i="12" s="1"/>
  <c r="AC98" i="12"/>
  <c r="AD98" i="12" s="1"/>
  <c r="AC97" i="12"/>
  <c r="AD97" i="12" s="1"/>
  <c r="AC96" i="12"/>
  <c r="AD96" i="12" s="1"/>
  <c r="AC95" i="12"/>
  <c r="AD95" i="12" s="1"/>
  <c r="AC94" i="12"/>
  <c r="AD94" i="12" s="1"/>
  <c r="AC93" i="12"/>
  <c r="AD93" i="12" s="1"/>
  <c r="AC92" i="12"/>
  <c r="AD92" i="12" s="1"/>
  <c r="AC91" i="12"/>
  <c r="AD91" i="12" s="1"/>
  <c r="AC90" i="12"/>
  <c r="AD90" i="12" s="1"/>
  <c r="AC89" i="12"/>
  <c r="AD89" i="12" s="1"/>
  <c r="AC88" i="12"/>
  <c r="AD88" i="12" s="1"/>
  <c r="AC87" i="12"/>
  <c r="AD87" i="12" s="1"/>
  <c r="AC86" i="12"/>
  <c r="AD86" i="12" s="1"/>
  <c r="AC85" i="12"/>
  <c r="AD85" i="12" s="1"/>
  <c r="AC84" i="12"/>
  <c r="AD84" i="12" s="1"/>
  <c r="AC83" i="12"/>
  <c r="AD83" i="12" s="1"/>
  <c r="AC82" i="12"/>
  <c r="AD82" i="12" s="1"/>
  <c r="AC81" i="12"/>
  <c r="AD81" i="12" s="1"/>
  <c r="AC80" i="12"/>
  <c r="AD80" i="12" s="1"/>
  <c r="AC79" i="12"/>
  <c r="AD79" i="12" s="1"/>
  <c r="AC78" i="12"/>
  <c r="AD78" i="12" s="1"/>
  <c r="AC77" i="12"/>
  <c r="AD77" i="12" s="1"/>
  <c r="AC76" i="12"/>
  <c r="AD76" i="12" s="1"/>
  <c r="AC75" i="12"/>
  <c r="AD75" i="12" s="1"/>
  <c r="AC74" i="12"/>
  <c r="AD74" i="12" s="1"/>
  <c r="AC73" i="12"/>
  <c r="AD73" i="12" s="1"/>
  <c r="AC72" i="12"/>
  <c r="AD72" i="12" s="1"/>
  <c r="AC71" i="12"/>
  <c r="AD71" i="12" s="1"/>
  <c r="AC70" i="12"/>
  <c r="AD70" i="12" s="1"/>
  <c r="AC69" i="12"/>
  <c r="AD69" i="12" s="1"/>
  <c r="AC68" i="12"/>
  <c r="AD68" i="12" s="1"/>
  <c r="AC67" i="12"/>
  <c r="AD67" i="12" s="1"/>
  <c r="AC66" i="12"/>
  <c r="AD66" i="12" s="1"/>
  <c r="AC65" i="12"/>
  <c r="AD65" i="12" s="1"/>
  <c r="AC64" i="12"/>
  <c r="AD64" i="12" s="1"/>
  <c r="AC63" i="12"/>
  <c r="AD63" i="12" s="1"/>
  <c r="AC62" i="12"/>
  <c r="AD62" i="12" s="1"/>
  <c r="AC61" i="12"/>
  <c r="AD61" i="12" s="1"/>
  <c r="AC60" i="12"/>
  <c r="AD60" i="12" s="1"/>
  <c r="AC59" i="12"/>
  <c r="AD59" i="12" s="1"/>
  <c r="AC58" i="12"/>
  <c r="AD58" i="12" s="1"/>
  <c r="AC57" i="12"/>
  <c r="AD57" i="12" s="1"/>
  <c r="AC56" i="12"/>
  <c r="AD56" i="12" s="1"/>
  <c r="AC55" i="12"/>
  <c r="AD55" i="12" s="1"/>
  <c r="AC54" i="12"/>
  <c r="AD54" i="12" s="1"/>
  <c r="AC53" i="12"/>
  <c r="AD53" i="12" s="1"/>
  <c r="AC52" i="12"/>
  <c r="AD52" i="12" s="1"/>
  <c r="AC51" i="12"/>
  <c r="AD51" i="12" s="1"/>
  <c r="AC50" i="12"/>
  <c r="AD50" i="12" s="1"/>
  <c r="AC49" i="12"/>
  <c r="AD49" i="12" s="1"/>
  <c r="AC48" i="12"/>
  <c r="AD48" i="12" s="1"/>
  <c r="AC47" i="12"/>
  <c r="AD47" i="12" s="1"/>
  <c r="AC46" i="12"/>
  <c r="AD46" i="12" s="1"/>
  <c r="AC45" i="12"/>
  <c r="AD45" i="12" s="1"/>
  <c r="AC44" i="12"/>
  <c r="AD44" i="12" s="1"/>
  <c r="AC43" i="12"/>
  <c r="AD43" i="12" s="1"/>
  <c r="AC42" i="12"/>
  <c r="AD42" i="12" s="1"/>
  <c r="AC41" i="12"/>
  <c r="AD41" i="12" s="1"/>
  <c r="AC40" i="12"/>
  <c r="AD40" i="12" s="1"/>
  <c r="AC39" i="12"/>
  <c r="AD39" i="12" s="1"/>
  <c r="AC38" i="12"/>
  <c r="AD38" i="12" s="1"/>
  <c r="AC37" i="12"/>
  <c r="AD37" i="12" s="1"/>
  <c r="AC36" i="12"/>
  <c r="AD36" i="12" s="1"/>
  <c r="AC35" i="12"/>
  <c r="AD35" i="12" s="1"/>
  <c r="AC34" i="12"/>
  <c r="AD34" i="12" s="1"/>
  <c r="AC33" i="12"/>
  <c r="AD33" i="12" s="1"/>
  <c r="AC32" i="12"/>
  <c r="AD32" i="12" s="1"/>
  <c r="AC31" i="12"/>
  <c r="AD31" i="12" s="1"/>
  <c r="AC30" i="12"/>
  <c r="AD30" i="12" s="1"/>
  <c r="AC29" i="12"/>
  <c r="AD29" i="12" s="1"/>
  <c r="AC28" i="12"/>
  <c r="AD28" i="12" s="1"/>
  <c r="AC27" i="12"/>
  <c r="AD27" i="12" s="1"/>
  <c r="AC26" i="12"/>
  <c r="AD26" i="12" s="1"/>
  <c r="AC25" i="12"/>
  <c r="AD25" i="12" s="1"/>
  <c r="AC24" i="12"/>
  <c r="AD24" i="12" s="1"/>
  <c r="AC23" i="12"/>
  <c r="AD23" i="12" s="1"/>
  <c r="AC22" i="12"/>
  <c r="AD22" i="12" s="1"/>
  <c r="AC21" i="12"/>
  <c r="AD21" i="12" s="1"/>
  <c r="AC20" i="12"/>
  <c r="AD20" i="12" s="1"/>
  <c r="AC19" i="12"/>
  <c r="AD19" i="12" s="1"/>
  <c r="AC18" i="12"/>
  <c r="AD18" i="12" s="1"/>
  <c r="AC17" i="12"/>
  <c r="AD17" i="12" s="1"/>
  <c r="AC16" i="12"/>
  <c r="AD16" i="12" s="1"/>
  <c r="AC15" i="12"/>
  <c r="AD15" i="12" s="1"/>
  <c r="AC14" i="12"/>
  <c r="AD14" i="12" s="1"/>
  <c r="AC13" i="12"/>
  <c r="AD13" i="12" s="1"/>
  <c r="AC12" i="12"/>
  <c r="AD12" i="12" s="1"/>
  <c r="AC11" i="12"/>
  <c r="AD11" i="12" s="1"/>
  <c r="AC10" i="12"/>
  <c r="AD10" i="12" s="1"/>
  <c r="AC9" i="12"/>
  <c r="AC8" i="12"/>
  <c r="AC7" i="12"/>
  <c r="AC6" i="12"/>
  <c r="AR3" i="12"/>
  <c r="AP3" i="12"/>
  <c r="AN3" i="12"/>
  <c r="AL3" i="12"/>
  <c r="AC3" i="12"/>
  <c r="AE3" i="12" s="1"/>
  <c r="AB221" i="11"/>
  <c r="AB234" i="11" s="1"/>
  <c r="AA221" i="11"/>
  <c r="AA234" i="11" s="1"/>
  <c r="Z221" i="11"/>
  <c r="Z234" i="11" s="1"/>
  <c r="Y221" i="11"/>
  <c r="Y234" i="11" s="1"/>
  <c r="X221" i="11"/>
  <c r="X234" i="11" s="1"/>
  <c r="W221" i="11"/>
  <c r="W234" i="11" s="1"/>
  <c r="V221" i="11"/>
  <c r="V234" i="11" s="1"/>
  <c r="U221" i="11"/>
  <c r="U234" i="11" s="1"/>
  <c r="T221" i="11"/>
  <c r="T234" i="11" s="1"/>
  <c r="S221" i="11"/>
  <c r="S234" i="11" s="1"/>
  <c r="R221" i="11"/>
  <c r="R234" i="11" s="1"/>
  <c r="Q221" i="11"/>
  <c r="Q234" i="11" s="1"/>
  <c r="P221" i="11"/>
  <c r="P234" i="11" s="1"/>
  <c r="O221" i="11"/>
  <c r="O234" i="11" s="1"/>
  <c r="N221" i="11"/>
  <c r="N234" i="11" s="1"/>
  <c r="M221" i="11"/>
  <c r="M234" i="11" s="1"/>
  <c r="L221" i="11"/>
  <c r="L234" i="11" s="1"/>
  <c r="K221" i="11"/>
  <c r="K234" i="11" s="1"/>
  <c r="J221" i="11"/>
  <c r="J234" i="11" s="1"/>
  <c r="I221" i="11"/>
  <c r="I234" i="11" s="1"/>
  <c r="H221" i="11"/>
  <c r="H234" i="11" s="1"/>
  <c r="G221" i="11"/>
  <c r="G234" i="11" s="1"/>
  <c r="F221" i="11"/>
  <c r="F234" i="11" s="1"/>
  <c r="E221" i="11"/>
  <c r="E234" i="11" s="1"/>
  <c r="D221" i="11"/>
  <c r="D234" i="11" s="1"/>
  <c r="F10" i="57"/>
  <c r="AC125" i="11"/>
  <c r="AD125" i="11" s="1"/>
  <c r="AC124" i="11"/>
  <c r="AD124" i="11" s="1"/>
  <c r="AC123" i="11"/>
  <c r="AD123" i="11" s="1"/>
  <c r="AC122" i="11"/>
  <c r="AD122" i="11" s="1"/>
  <c r="AC121" i="11"/>
  <c r="AD121" i="11" s="1"/>
  <c r="AC120" i="11"/>
  <c r="AD120" i="11" s="1"/>
  <c r="AC119" i="11"/>
  <c r="AD119" i="11" s="1"/>
  <c r="AC118" i="11"/>
  <c r="AD118" i="11" s="1"/>
  <c r="AC117" i="11"/>
  <c r="AD117" i="11" s="1"/>
  <c r="AC116" i="11"/>
  <c r="AD116" i="11" s="1"/>
  <c r="AC115" i="11"/>
  <c r="AD115" i="11" s="1"/>
  <c r="AC114" i="11"/>
  <c r="AD114" i="11" s="1"/>
  <c r="AC113" i="11"/>
  <c r="AD113" i="11" s="1"/>
  <c r="AC112" i="11"/>
  <c r="AD112" i="11" s="1"/>
  <c r="AC111" i="11"/>
  <c r="AD111" i="11" s="1"/>
  <c r="AC110" i="11"/>
  <c r="AD110" i="11" s="1"/>
  <c r="AC109" i="11"/>
  <c r="AD109" i="11" s="1"/>
  <c r="AC108" i="11"/>
  <c r="AD108" i="11" s="1"/>
  <c r="AC107" i="11"/>
  <c r="AD107" i="11" s="1"/>
  <c r="AC106" i="11"/>
  <c r="AD106" i="11" s="1"/>
  <c r="AC105" i="11"/>
  <c r="AD105" i="11" s="1"/>
  <c r="AC104" i="11"/>
  <c r="AD104" i="11" s="1"/>
  <c r="AC103" i="11"/>
  <c r="AD103" i="11" s="1"/>
  <c r="AC102" i="11"/>
  <c r="AD102" i="11" s="1"/>
  <c r="AC101" i="11"/>
  <c r="AD101" i="11" s="1"/>
  <c r="AC100" i="11"/>
  <c r="AD100" i="11" s="1"/>
  <c r="AC99" i="11"/>
  <c r="AD99" i="11" s="1"/>
  <c r="AC98" i="11"/>
  <c r="AD98" i="11" s="1"/>
  <c r="AC97" i="11"/>
  <c r="AD97" i="11" s="1"/>
  <c r="AC96" i="11"/>
  <c r="AD96" i="11" s="1"/>
  <c r="AC95" i="11"/>
  <c r="AD95" i="11" s="1"/>
  <c r="AC94" i="11"/>
  <c r="AD94" i="11" s="1"/>
  <c r="AC93" i="11"/>
  <c r="AD93" i="11" s="1"/>
  <c r="AC92" i="11"/>
  <c r="AD92" i="11" s="1"/>
  <c r="AC91" i="11"/>
  <c r="AD91" i="11" s="1"/>
  <c r="AC90" i="11"/>
  <c r="AD90" i="11" s="1"/>
  <c r="AC89" i="11"/>
  <c r="AD89" i="11" s="1"/>
  <c r="AC88" i="11"/>
  <c r="AD88" i="11" s="1"/>
  <c r="AC87" i="11"/>
  <c r="AD87" i="11" s="1"/>
  <c r="AC86" i="11"/>
  <c r="AD86" i="11" s="1"/>
  <c r="AC85" i="11"/>
  <c r="AD85" i="11" s="1"/>
  <c r="AC84" i="11"/>
  <c r="AD84" i="11" s="1"/>
  <c r="AC83" i="11"/>
  <c r="AD83" i="11" s="1"/>
  <c r="AC82" i="11"/>
  <c r="AD82" i="11" s="1"/>
  <c r="AC81" i="11"/>
  <c r="AD81" i="11" s="1"/>
  <c r="AC80" i="11"/>
  <c r="AD80" i="11" s="1"/>
  <c r="AC79" i="11"/>
  <c r="AD79" i="11" s="1"/>
  <c r="AC78" i="11"/>
  <c r="AD78" i="11" s="1"/>
  <c r="AC77" i="11"/>
  <c r="AD77" i="11" s="1"/>
  <c r="AC76" i="11"/>
  <c r="AD76" i="11" s="1"/>
  <c r="AC75" i="11"/>
  <c r="AD75" i="11" s="1"/>
  <c r="AC74" i="11"/>
  <c r="AD74" i="11" s="1"/>
  <c r="AC73" i="11"/>
  <c r="AD73" i="11" s="1"/>
  <c r="AC72" i="11"/>
  <c r="AD72" i="11" s="1"/>
  <c r="AC71" i="11"/>
  <c r="AD71" i="11" s="1"/>
  <c r="AC70" i="11"/>
  <c r="AD70" i="11" s="1"/>
  <c r="AC69" i="11"/>
  <c r="AD69" i="11" s="1"/>
  <c r="AC68" i="11"/>
  <c r="AD68" i="11" s="1"/>
  <c r="AC67" i="11"/>
  <c r="AD67" i="11" s="1"/>
  <c r="AC66" i="11"/>
  <c r="AD66" i="11" s="1"/>
  <c r="AC65" i="11"/>
  <c r="AD65" i="11" s="1"/>
  <c r="AC64" i="11"/>
  <c r="AD64" i="11" s="1"/>
  <c r="AC63" i="11"/>
  <c r="AD63" i="11" s="1"/>
  <c r="AC62" i="11"/>
  <c r="AD62" i="11" s="1"/>
  <c r="AC61" i="11"/>
  <c r="AD61" i="11" s="1"/>
  <c r="AC60" i="11"/>
  <c r="AD60" i="11" s="1"/>
  <c r="AC59" i="11"/>
  <c r="AD59" i="11" s="1"/>
  <c r="AC58" i="11"/>
  <c r="AD58" i="11" s="1"/>
  <c r="AC57" i="11"/>
  <c r="AD57" i="11" s="1"/>
  <c r="AC56" i="11"/>
  <c r="AD56" i="11" s="1"/>
  <c r="AC55" i="11"/>
  <c r="AD55" i="11" s="1"/>
  <c r="AC54" i="11"/>
  <c r="AD54" i="11" s="1"/>
  <c r="AC53" i="11"/>
  <c r="AD53" i="11" s="1"/>
  <c r="AC52" i="11"/>
  <c r="AD52" i="11" s="1"/>
  <c r="AC51" i="11"/>
  <c r="AD51" i="11" s="1"/>
  <c r="AC50" i="11"/>
  <c r="AD50" i="11" s="1"/>
  <c r="AC49" i="11"/>
  <c r="AD49" i="11" s="1"/>
  <c r="AC48" i="11"/>
  <c r="AD48" i="11" s="1"/>
  <c r="AC47" i="11"/>
  <c r="AD47" i="11" s="1"/>
  <c r="AC46" i="11"/>
  <c r="AD46" i="11" s="1"/>
  <c r="AC45" i="11"/>
  <c r="AD45" i="11" s="1"/>
  <c r="AC44" i="11"/>
  <c r="AD44" i="11" s="1"/>
  <c r="AC43" i="11"/>
  <c r="AD43" i="11" s="1"/>
  <c r="AC42" i="11"/>
  <c r="AD42" i="11" s="1"/>
  <c r="AC41" i="11"/>
  <c r="AD41" i="11" s="1"/>
  <c r="AC40" i="11"/>
  <c r="AD40" i="11" s="1"/>
  <c r="AC39" i="11"/>
  <c r="AD39" i="11" s="1"/>
  <c r="AC38" i="11"/>
  <c r="AD38" i="11" s="1"/>
  <c r="AC37" i="11"/>
  <c r="AD37" i="11" s="1"/>
  <c r="AC36" i="11"/>
  <c r="AD36" i="11" s="1"/>
  <c r="AC35" i="11"/>
  <c r="AD35" i="11" s="1"/>
  <c r="AC34" i="11"/>
  <c r="AD34" i="11" s="1"/>
  <c r="AC33" i="11"/>
  <c r="AD33" i="11" s="1"/>
  <c r="AC32" i="11"/>
  <c r="AD32" i="11" s="1"/>
  <c r="AC31" i="11"/>
  <c r="AD31" i="11" s="1"/>
  <c r="AC30" i="11"/>
  <c r="AD30" i="11" s="1"/>
  <c r="AC29" i="11"/>
  <c r="AD29" i="11" s="1"/>
  <c r="AC28" i="11"/>
  <c r="AD28" i="11" s="1"/>
  <c r="AC27" i="11"/>
  <c r="AD27" i="11" s="1"/>
  <c r="AC26" i="11"/>
  <c r="AD26" i="11" s="1"/>
  <c r="AC25" i="11"/>
  <c r="AD25" i="11" s="1"/>
  <c r="AC24" i="11"/>
  <c r="AD24" i="11" s="1"/>
  <c r="AC23" i="11"/>
  <c r="AD23" i="11" s="1"/>
  <c r="AC22" i="11"/>
  <c r="AD22" i="11" s="1"/>
  <c r="AC21" i="11"/>
  <c r="AD21" i="11" s="1"/>
  <c r="AC20" i="11"/>
  <c r="AD20" i="11" s="1"/>
  <c r="AC19" i="11"/>
  <c r="AD19" i="11" s="1"/>
  <c r="AC18" i="11"/>
  <c r="AD18" i="11" s="1"/>
  <c r="AC17" i="11"/>
  <c r="AD17" i="11" s="1"/>
  <c r="AC16" i="11"/>
  <c r="AD16" i="11" s="1"/>
  <c r="AC15" i="11"/>
  <c r="AD15" i="11" s="1"/>
  <c r="AC14" i="11"/>
  <c r="AD14" i="11" s="1"/>
  <c r="AC13" i="11"/>
  <c r="AD13" i="11" s="1"/>
  <c r="AC12" i="11"/>
  <c r="AD12" i="11" s="1"/>
  <c r="AC11" i="11"/>
  <c r="AD11" i="11" s="1"/>
  <c r="AC10" i="11"/>
  <c r="AC9" i="11"/>
  <c r="AC8" i="11"/>
  <c r="AC7" i="11"/>
  <c r="AC6" i="11"/>
  <c r="AR3" i="11"/>
  <c r="AP3" i="11"/>
  <c r="AN3" i="11"/>
  <c r="AL3" i="11"/>
  <c r="AC3" i="11"/>
  <c r="AE3" i="11" s="1"/>
  <c r="AB229" i="10"/>
  <c r="AB242" i="10" s="1"/>
  <c r="AA229" i="10"/>
  <c r="AA242" i="10" s="1"/>
  <c r="Z229" i="10"/>
  <c r="Z242" i="10" s="1"/>
  <c r="Y229" i="10"/>
  <c r="Y242" i="10" s="1"/>
  <c r="X229" i="10"/>
  <c r="X242" i="10" s="1"/>
  <c r="W229" i="10"/>
  <c r="W242" i="10" s="1"/>
  <c r="V229" i="10"/>
  <c r="V242" i="10" s="1"/>
  <c r="U229" i="10"/>
  <c r="U242" i="10" s="1"/>
  <c r="T229" i="10"/>
  <c r="T242" i="10" s="1"/>
  <c r="S229" i="10"/>
  <c r="S242" i="10" s="1"/>
  <c r="R229" i="10"/>
  <c r="R242" i="10" s="1"/>
  <c r="Q229" i="10"/>
  <c r="Q242" i="10" s="1"/>
  <c r="P229" i="10"/>
  <c r="P242" i="10" s="1"/>
  <c r="O229" i="10"/>
  <c r="O242" i="10" s="1"/>
  <c r="N229" i="10"/>
  <c r="N242" i="10" s="1"/>
  <c r="M229" i="10"/>
  <c r="M242" i="10" s="1"/>
  <c r="L229" i="10"/>
  <c r="L242" i="10" s="1"/>
  <c r="K229" i="10"/>
  <c r="K242" i="10" s="1"/>
  <c r="J229" i="10"/>
  <c r="J242" i="10" s="1"/>
  <c r="I229" i="10"/>
  <c r="I242" i="10" s="1"/>
  <c r="H229" i="10"/>
  <c r="H242" i="10" s="1"/>
  <c r="G229" i="10"/>
  <c r="G242" i="10" s="1"/>
  <c r="F229" i="10"/>
  <c r="F242" i="10" s="1"/>
  <c r="E229" i="10"/>
  <c r="E242" i="10" s="1"/>
  <c r="D229" i="10"/>
  <c r="D242" i="10" s="1"/>
  <c r="AC125" i="10"/>
  <c r="AD125" i="10" s="1"/>
  <c r="AC124" i="10"/>
  <c r="AD124" i="10" s="1"/>
  <c r="AC123" i="10"/>
  <c r="AD123" i="10" s="1"/>
  <c r="AC122" i="10"/>
  <c r="AD122" i="10" s="1"/>
  <c r="AC121" i="10"/>
  <c r="AD121" i="10" s="1"/>
  <c r="AC120" i="10"/>
  <c r="AD120" i="10" s="1"/>
  <c r="AC119" i="10"/>
  <c r="AD119" i="10" s="1"/>
  <c r="AC118" i="10"/>
  <c r="AD118" i="10" s="1"/>
  <c r="AC117" i="10"/>
  <c r="AD117" i="10" s="1"/>
  <c r="AC116" i="10"/>
  <c r="AD116" i="10" s="1"/>
  <c r="AC115" i="10"/>
  <c r="AD115" i="10" s="1"/>
  <c r="AC114" i="10"/>
  <c r="AD114" i="10" s="1"/>
  <c r="AC113" i="10"/>
  <c r="AD113" i="10" s="1"/>
  <c r="AC112" i="10"/>
  <c r="AD112" i="10" s="1"/>
  <c r="AC111" i="10"/>
  <c r="AD111" i="10" s="1"/>
  <c r="AC110" i="10"/>
  <c r="AD110" i="10" s="1"/>
  <c r="AC109" i="10"/>
  <c r="AD109" i="10" s="1"/>
  <c r="AC108" i="10"/>
  <c r="AD108" i="10" s="1"/>
  <c r="AC107" i="10"/>
  <c r="AD107" i="10" s="1"/>
  <c r="AC106" i="10"/>
  <c r="AD106" i="10" s="1"/>
  <c r="AC105" i="10"/>
  <c r="AD105" i="10" s="1"/>
  <c r="AC104" i="10"/>
  <c r="AD104" i="10" s="1"/>
  <c r="AC103" i="10"/>
  <c r="AD103" i="10" s="1"/>
  <c r="AC102" i="10"/>
  <c r="AD102" i="10" s="1"/>
  <c r="AC101" i="10"/>
  <c r="AD101" i="10" s="1"/>
  <c r="AC100" i="10"/>
  <c r="AD100" i="10" s="1"/>
  <c r="AC99" i="10"/>
  <c r="AD99" i="10" s="1"/>
  <c r="AC98" i="10"/>
  <c r="AD98" i="10" s="1"/>
  <c r="AC97" i="10"/>
  <c r="AD97" i="10" s="1"/>
  <c r="AC96" i="10"/>
  <c r="AD96" i="10" s="1"/>
  <c r="AC95" i="10"/>
  <c r="AD95" i="10" s="1"/>
  <c r="AC94" i="10"/>
  <c r="AD94" i="10" s="1"/>
  <c r="AC93" i="10"/>
  <c r="AD93" i="10" s="1"/>
  <c r="AC92" i="10"/>
  <c r="AD92" i="10" s="1"/>
  <c r="AC91" i="10"/>
  <c r="AD91" i="10" s="1"/>
  <c r="AC90" i="10"/>
  <c r="AD90" i="10" s="1"/>
  <c r="AC89" i="10"/>
  <c r="AD89" i="10" s="1"/>
  <c r="AC88" i="10"/>
  <c r="AD88" i="10" s="1"/>
  <c r="AC87" i="10"/>
  <c r="AD87" i="10" s="1"/>
  <c r="AC86" i="10"/>
  <c r="AD86" i="10" s="1"/>
  <c r="AC85" i="10"/>
  <c r="AD85" i="10" s="1"/>
  <c r="AC84" i="10"/>
  <c r="AD84" i="10" s="1"/>
  <c r="AC83" i="10"/>
  <c r="AD83" i="10" s="1"/>
  <c r="AC82" i="10"/>
  <c r="AD82" i="10" s="1"/>
  <c r="AC81" i="10"/>
  <c r="AD81" i="10" s="1"/>
  <c r="AC80" i="10"/>
  <c r="AD80" i="10" s="1"/>
  <c r="AC79" i="10"/>
  <c r="AD79" i="10" s="1"/>
  <c r="AC78" i="10"/>
  <c r="AD78" i="10" s="1"/>
  <c r="AC77" i="10"/>
  <c r="AD77" i="10" s="1"/>
  <c r="AC76" i="10"/>
  <c r="AD76" i="10" s="1"/>
  <c r="AC75" i="10"/>
  <c r="AD75" i="10" s="1"/>
  <c r="AC74" i="10"/>
  <c r="AD74" i="10" s="1"/>
  <c r="AC73" i="10"/>
  <c r="AD73" i="10" s="1"/>
  <c r="AC72" i="10"/>
  <c r="AD72" i="10" s="1"/>
  <c r="AC71" i="10"/>
  <c r="AD71" i="10" s="1"/>
  <c r="AC70" i="10"/>
  <c r="AD70" i="10" s="1"/>
  <c r="AC69" i="10"/>
  <c r="AD69" i="10" s="1"/>
  <c r="AC68" i="10"/>
  <c r="AD68" i="10" s="1"/>
  <c r="AC67" i="10"/>
  <c r="AD67" i="10" s="1"/>
  <c r="AC66" i="10"/>
  <c r="AD66" i="10" s="1"/>
  <c r="AC65" i="10"/>
  <c r="AD65" i="10" s="1"/>
  <c r="AC64" i="10"/>
  <c r="AD64" i="10" s="1"/>
  <c r="AC63" i="10"/>
  <c r="AD63" i="10" s="1"/>
  <c r="AC62" i="10"/>
  <c r="AD62" i="10" s="1"/>
  <c r="AC61" i="10"/>
  <c r="AD61" i="10" s="1"/>
  <c r="AC60" i="10"/>
  <c r="AD60" i="10" s="1"/>
  <c r="AC59" i="10"/>
  <c r="AD59" i="10" s="1"/>
  <c r="AC58" i="10"/>
  <c r="AD58" i="10" s="1"/>
  <c r="AC57" i="10"/>
  <c r="AD57" i="10" s="1"/>
  <c r="AC56" i="10"/>
  <c r="AD56" i="10" s="1"/>
  <c r="AC55" i="10"/>
  <c r="AD55" i="10" s="1"/>
  <c r="AC54" i="10"/>
  <c r="AD54" i="10" s="1"/>
  <c r="AC53" i="10"/>
  <c r="AD53" i="10" s="1"/>
  <c r="AC52" i="10"/>
  <c r="AD52" i="10" s="1"/>
  <c r="AC51" i="10"/>
  <c r="AD51" i="10" s="1"/>
  <c r="AC50" i="10"/>
  <c r="AD50" i="10" s="1"/>
  <c r="AC49" i="10"/>
  <c r="AD49" i="10" s="1"/>
  <c r="AC48" i="10"/>
  <c r="AD48" i="10" s="1"/>
  <c r="AC47" i="10"/>
  <c r="AD47" i="10" s="1"/>
  <c r="AC46" i="10"/>
  <c r="AD46" i="10" s="1"/>
  <c r="AC45" i="10"/>
  <c r="AD45" i="10" s="1"/>
  <c r="AC44" i="10"/>
  <c r="AD44" i="10" s="1"/>
  <c r="AC43" i="10"/>
  <c r="AD43" i="10" s="1"/>
  <c r="AC42" i="10"/>
  <c r="AD42" i="10" s="1"/>
  <c r="AC41" i="10"/>
  <c r="AD41" i="10" s="1"/>
  <c r="AC40" i="10"/>
  <c r="AD40" i="10" s="1"/>
  <c r="AC39" i="10"/>
  <c r="AD39" i="10" s="1"/>
  <c r="AC38" i="10"/>
  <c r="AD38" i="10" s="1"/>
  <c r="AC37" i="10"/>
  <c r="AD37" i="10" s="1"/>
  <c r="AC36" i="10"/>
  <c r="AD36" i="10" s="1"/>
  <c r="AC35" i="10"/>
  <c r="AD35" i="10" s="1"/>
  <c r="AC34" i="10"/>
  <c r="AD34" i="10" s="1"/>
  <c r="AC33" i="10"/>
  <c r="AD33" i="10" s="1"/>
  <c r="AC32" i="10"/>
  <c r="AD32" i="10" s="1"/>
  <c r="AC31" i="10"/>
  <c r="AD31" i="10" s="1"/>
  <c r="AC30" i="10"/>
  <c r="AD30" i="10" s="1"/>
  <c r="AC29" i="10"/>
  <c r="AD29" i="10" s="1"/>
  <c r="AC28" i="10"/>
  <c r="AD28" i="10" s="1"/>
  <c r="AC27" i="10"/>
  <c r="AD27" i="10" s="1"/>
  <c r="AC26" i="10"/>
  <c r="AD26" i="10" s="1"/>
  <c r="AC25" i="10"/>
  <c r="AD25" i="10" s="1"/>
  <c r="AC24" i="10"/>
  <c r="AD24" i="10" s="1"/>
  <c r="AC23" i="10"/>
  <c r="AD23" i="10" s="1"/>
  <c r="AC22" i="10"/>
  <c r="AD22" i="10" s="1"/>
  <c r="AC21" i="10"/>
  <c r="AD21" i="10" s="1"/>
  <c r="AC20" i="10"/>
  <c r="AD20" i="10" s="1"/>
  <c r="AC19" i="10"/>
  <c r="AD19" i="10" s="1"/>
  <c r="AC18" i="10"/>
  <c r="AD18" i="10" s="1"/>
  <c r="AC17" i="10"/>
  <c r="AD17" i="10" s="1"/>
  <c r="AC16" i="10"/>
  <c r="AD16" i="10" s="1"/>
  <c r="AC15" i="10"/>
  <c r="AD15" i="10" s="1"/>
  <c r="AC14" i="10"/>
  <c r="AD14" i="10" s="1"/>
  <c r="AC13" i="10"/>
  <c r="AD13" i="10" s="1"/>
  <c r="AC12" i="10"/>
  <c r="AD12" i="10" s="1"/>
  <c r="AC11" i="10"/>
  <c r="AD11" i="10" s="1"/>
  <c r="AC10" i="10"/>
  <c r="AC9" i="10"/>
  <c r="AC8" i="10"/>
  <c r="AC7" i="10"/>
  <c r="AC6" i="10"/>
  <c r="AR3" i="10"/>
  <c r="AP3" i="10"/>
  <c r="AN3" i="10"/>
  <c r="AL3" i="10"/>
  <c r="AC3" i="10"/>
  <c r="AE3" i="10" s="1"/>
  <c r="AB218" i="8"/>
  <c r="AB231" i="8" s="1"/>
  <c r="AA218" i="8"/>
  <c r="AA231" i="8" s="1"/>
  <c r="Z218" i="8"/>
  <c r="Z231" i="8" s="1"/>
  <c r="Y218" i="8"/>
  <c r="Y231" i="8" s="1"/>
  <c r="X218" i="8"/>
  <c r="X231" i="8" s="1"/>
  <c r="W218" i="8"/>
  <c r="W231" i="8" s="1"/>
  <c r="V218" i="8"/>
  <c r="V231" i="8" s="1"/>
  <c r="U218" i="8"/>
  <c r="U231" i="8" s="1"/>
  <c r="T218" i="8"/>
  <c r="T231" i="8" s="1"/>
  <c r="S218" i="8"/>
  <c r="S231" i="8" s="1"/>
  <c r="R218" i="8"/>
  <c r="R231" i="8" s="1"/>
  <c r="Q218" i="8"/>
  <c r="Q231" i="8" s="1"/>
  <c r="P218" i="8"/>
  <c r="P231" i="8" s="1"/>
  <c r="O218" i="8"/>
  <c r="O231" i="8" s="1"/>
  <c r="N218" i="8"/>
  <c r="N231" i="8" s="1"/>
  <c r="M218" i="8"/>
  <c r="M231" i="8" s="1"/>
  <c r="L218" i="8"/>
  <c r="L231" i="8" s="1"/>
  <c r="K218" i="8"/>
  <c r="K231" i="8" s="1"/>
  <c r="J218" i="8"/>
  <c r="J231" i="8" s="1"/>
  <c r="I218" i="8"/>
  <c r="I231" i="8" s="1"/>
  <c r="H218" i="8"/>
  <c r="H231" i="8" s="1"/>
  <c r="G218" i="8"/>
  <c r="G231" i="8" s="1"/>
  <c r="F218" i="8"/>
  <c r="F231" i="8" s="1"/>
  <c r="E218" i="8"/>
  <c r="E231" i="8" s="1"/>
  <c r="D218" i="8"/>
  <c r="D231" i="8" s="1"/>
  <c r="F10" i="55"/>
  <c r="AC125" i="8"/>
  <c r="C130" i="14" s="1"/>
  <c r="AC124" i="8"/>
  <c r="AD124" i="8" s="1"/>
  <c r="D129" i="14" s="1"/>
  <c r="L129" i="14" s="1"/>
  <c r="AC123" i="8"/>
  <c r="AD123" i="8" s="1"/>
  <c r="D128" i="14" s="1"/>
  <c r="L128" i="14" s="1"/>
  <c r="AC122" i="8"/>
  <c r="C127" i="14" s="1"/>
  <c r="AC121" i="8"/>
  <c r="C126" i="14" s="1"/>
  <c r="AC120" i="8"/>
  <c r="AD120" i="8" s="1"/>
  <c r="D125" i="14" s="1"/>
  <c r="L125" i="14" s="1"/>
  <c r="AC119" i="8"/>
  <c r="C124" i="14" s="1"/>
  <c r="AC118" i="8"/>
  <c r="AD118" i="8" s="1"/>
  <c r="D123" i="14" s="1"/>
  <c r="L123" i="14" s="1"/>
  <c r="AC117" i="8"/>
  <c r="AD117" i="8" s="1"/>
  <c r="D122" i="14" s="1"/>
  <c r="L122" i="14" s="1"/>
  <c r="AC116" i="8"/>
  <c r="AD116" i="8" s="1"/>
  <c r="D121" i="14" s="1"/>
  <c r="L121" i="14" s="1"/>
  <c r="AC115" i="8"/>
  <c r="C120" i="14" s="1"/>
  <c r="AC114" i="8"/>
  <c r="AD114" i="8" s="1"/>
  <c r="D119" i="14" s="1"/>
  <c r="L119" i="14" s="1"/>
  <c r="AC113" i="8"/>
  <c r="AD113" i="8" s="1"/>
  <c r="D118" i="14" s="1"/>
  <c r="L118" i="14" s="1"/>
  <c r="AC112" i="8"/>
  <c r="AD112" i="8" s="1"/>
  <c r="D117" i="14" s="1"/>
  <c r="L117" i="14" s="1"/>
  <c r="AC111" i="8"/>
  <c r="C116" i="14" s="1"/>
  <c r="AC110" i="8"/>
  <c r="AD110" i="8" s="1"/>
  <c r="D115" i="14" s="1"/>
  <c r="L115" i="14" s="1"/>
  <c r="AC109" i="8"/>
  <c r="AD109" i="8" s="1"/>
  <c r="D114" i="14" s="1"/>
  <c r="L114" i="14" s="1"/>
  <c r="AC108" i="8"/>
  <c r="AD108" i="8" s="1"/>
  <c r="D113" i="14" s="1"/>
  <c r="L113" i="14" s="1"/>
  <c r="AC107" i="8"/>
  <c r="C112" i="14" s="1"/>
  <c r="AC106" i="8"/>
  <c r="AD106" i="8" s="1"/>
  <c r="D111" i="14" s="1"/>
  <c r="L111" i="14" s="1"/>
  <c r="AC105" i="8"/>
  <c r="AD105" i="8" s="1"/>
  <c r="D110" i="14" s="1"/>
  <c r="L110" i="14" s="1"/>
  <c r="AC104" i="8"/>
  <c r="AD104" i="8" s="1"/>
  <c r="D109" i="14" s="1"/>
  <c r="L109" i="14" s="1"/>
  <c r="AC103" i="8"/>
  <c r="C108" i="14" s="1"/>
  <c r="AC102" i="8"/>
  <c r="AD102" i="8" s="1"/>
  <c r="D107" i="14" s="1"/>
  <c r="L107" i="14" s="1"/>
  <c r="AC101" i="8"/>
  <c r="AD101" i="8" s="1"/>
  <c r="D106" i="14" s="1"/>
  <c r="L106" i="14" s="1"/>
  <c r="AC100" i="8"/>
  <c r="C105" i="14" s="1"/>
  <c r="AC99" i="8"/>
  <c r="C104" i="14" s="1"/>
  <c r="AC98" i="8"/>
  <c r="AD98" i="8" s="1"/>
  <c r="D103" i="14" s="1"/>
  <c r="L103" i="14" s="1"/>
  <c r="AC97" i="8"/>
  <c r="AD97" i="8" s="1"/>
  <c r="D102" i="14" s="1"/>
  <c r="L102" i="14" s="1"/>
  <c r="AC96" i="8"/>
  <c r="AD96" i="8" s="1"/>
  <c r="D101" i="14" s="1"/>
  <c r="L101" i="14" s="1"/>
  <c r="AC95" i="8"/>
  <c r="C100" i="14" s="1"/>
  <c r="AC94" i="8"/>
  <c r="C99" i="14" s="1"/>
  <c r="AC93" i="8"/>
  <c r="AD93" i="8" s="1"/>
  <c r="D98" i="14" s="1"/>
  <c r="L98" i="14" s="1"/>
  <c r="AC92" i="8"/>
  <c r="AD92" i="8" s="1"/>
  <c r="D97" i="14" s="1"/>
  <c r="L97" i="14" s="1"/>
  <c r="AC91" i="8"/>
  <c r="C96" i="14" s="1"/>
  <c r="AC90" i="8"/>
  <c r="C95" i="14" s="1"/>
  <c r="AC89" i="8"/>
  <c r="AD89" i="8" s="1"/>
  <c r="D94" i="14" s="1"/>
  <c r="L94" i="14" s="1"/>
  <c r="AC88" i="8"/>
  <c r="AD88" i="8" s="1"/>
  <c r="D93" i="14" s="1"/>
  <c r="L93" i="14" s="1"/>
  <c r="AC87" i="8"/>
  <c r="C92" i="14" s="1"/>
  <c r="AC86" i="8"/>
  <c r="C91" i="14" s="1"/>
  <c r="AC85" i="8"/>
  <c r="AD85" i="8" s="1"/>
  <c r="D90" i="14" s="1"/>
  <c r="L90" i="14" s="1"/>
  <c r="AC84" i="8"/>
  <c r="AD84" i="8" s="1"/>
  <c r="D89" i="14" s="1"/>
  <c r="L89" i="14" s="1"/>
  <c r="AC83" i="8"/>
  <c r="C88" i="14" s="1"/>
  <c r="AC82" i="8"/>
  <c r="C87" i="14" s="1"/>
  <c r="AC81" i="8"/>
  <c r="C86" i="14" s="1"/>
  <c r="AC80" i="8"/>
  <c r="AD80" i="8" s="1"/>
  <c r="D85" i="14" s="1"/>
  <c r="L85" i="14" s="1"/>
  <c r="AC79" i="8"/>
  <c r="C84" i="14" s="1"/>
  <c r="AC78" i="8"/>
  <c r="AD78" i="8" s="1"/>
  <c r="D83" i="14" s="1"/>
  <c r="L83" i="14" s="1"/>
  <c r="AC77" i="8"/>
  <c r="AD77" i="8" s="1"/>
  <c r="D82" i="14" s="1"/>
  <c r="L82" i="14" s="1"/>
  <c r="AC76" i="8"/>
  <c r="AD76" i="8" s="1"/>
  <c r="D81" i="14" s="1"/>
  <c r="L81" i="14" s="1"/>
  <c r="AC75" i="8"/>
  <c r="C80" i="14" s="1"/>
  <c r="AC74" i="8"/>
  <c r="C79" i="14" s="1"/>
  <c r="AC73" i="8"/>
  <c r="AD73" i="8" s="1"/>
  <c r="D78" i="14" s="1"/>
  <c r="L78" i="14" s="1"/>
  <c r="AC72" i="8"/>
  <c r="AD72" i="8" s="1"/>
  <c r="D77" i="14" s="1"/>
  <c r="L77" i="14" s="1"/>
  <c r="AC71" i="8"/>
  <c r="C76" i="14" s="1"/>
  <c r="AC70" i="8"/>
  <c r="AD70" i="8" s="1"/>
  <c r="D75" i="14" s="1"/>
  <c r="L75" i="14" s="1"/>
  <c r="AC69" i="8"/>
  <c r="AD69" i="8" s="1"/>
  <c r="D74" i="14" s="1"/>
  <c r="L74" i="14" s="1"/>
  <c r="AC68" i="8"/>
  <c r="AD68" i="8" s="1"/>
  <c r="D73" i="14" s="1"/>
  <c r="L73" i="14" s="1"/>
  <c r="AC67" i="8"/>
  <c r="C72" i="14" s="1"/>
  <c r="AC66" i="8"/>
  <c r="C71" i="14" s="1"/>
  <c r="AC65" i="8"/>
  <c r="AD65" i="8" s="1"/>
  <c r="D70" i="14" s="1"/>
  <c r="L70" i="14" s="1"/>
  <c r="AC64" i="8"/>
  <c r="AD64" i="8" s="1"/>
  <c r="D69" i="14" s="1"/>
  <c r="L69" i="14" s="1"/>
  <c r="AC63" i="8"/>
  <c r="AD63" i="8" s="1"/>
  <c r="D68" i="14" s="1"/>
  <c r="L68" i="14" s="1"/>
  <c r="AC62" i="8"/>
  <c r="AD62" i="8" s="1"/>
  <c r="D67" i="14" s="1"/>
  <c r="L67" i="14" s="1"/>
  <c r="AC61" i="8"/>
  <c r="AD61" i="8" s="1"/>
  <c r="D66" i="14" s="1"/>
  <c r="L66" i="14" s="1"/>
  <c r="AC60" i="8"/>
  <c r="C65" i="14" s="1"/>
  <c r="AC59" i="8"/>
  <c r="AD59" i="8" s="1"/>
  <c r="D64" i="14" s="1"/>
  <c r="L64" i="14" s="1"/>
  <c r="AC58" i="8"/>
  <c r="AD58" i="8" s="1"/>
  <c r="D63" i="14" s="1"/>
  <c r="L63" i="14" s="1"/>
  <c r="AC57" i="8"/>
  <c r="C62" i="14" s="1"/>
  <c r="AC56" i="8"/>
  <c r="AD56" i="8" s="1"/>
  <c r="D61" i="14" s="1"/>
  <c r="L61" i="14" s="1"/>
  <c r="AC55" i="8"/>
  <c r="AD55" i="8" s="1"/>
  <c r="D60" i="14" s="1"/>
  <c r="L60" i="14" s="1"/>
  <c r="AC54" i="8"/>
  <c r="AD54" i="8" s="1"/>
  <c r="D59" i="14" s="1"/>
  <c r="L59" i="14" s="1"/>
  <c r="AC53" i="8"/>
  <c r="AD53" i="8" s="1"/>
  <c r="D58" i="14" s="1"/>
  <c r="L58" i="14" s="1"/>
  <c r="AC52" i="8"/>
  <c r="C57" i="14" s="1"/>
  <c r="AC51" i="8"/>
  <c r="AD51" i="8" s="1"/>
  <c r="D56" i="14" s="1"/>
  <c r="L56" i="14" s="1"/>
  <c r="AC50" i="8"/>
  <c r="AD50" i="8" s="1"/>
  <c r="D55" i="14" s="1"/>
  <c r="L55" i="14" s="1"/>
  <c r="AC49" i="8"/>
  <c r="C54" i="14" s="1"/>
  <c r="AC48" i="8"/>
  <c r="AD48" i="8" s="1"/>
  <c r="D53" i="14" s="1"/>
  <c r="L53" i="14" s="1"/>
  <c r="AC47" i="8"/>
  <c r="AD47" i="8" s="1"/>
  <c r="D52" i="14" s="1"/>
  <c r="L52" i="14" s="1"/>
  <c r="AC46" i="8"/>
  <c r="AD46" i="8" s="1"/>
  <c r="D51" i="14" s="1"/>
  <c r="L51" i="14" s="1"/>
  <c r="AC45" i="8"/>
  <c r="AD45" i="8" s="1"/>
  <c r="D50" i="14" s="1"/>
  <c r="L50" i="14" s="1"/>
  <c r="AC44" i="8"/>
  <c r="C49" i="14" s="1"/>
  <c r="AC43" i="8"/>
  <c r="AD43" i="8" s="1"/>
  <c r="D48" i="14" s="1"/>
  <c r="L48" i="14" s="1"/>
  <c r="AC42" i="8"/>
  <c r="AD42" i="8" s="1"/>
  <c r="D47" i="14" s="1"/>
  <c r="L47" i="14" s="1"/>
  <c r="AC41" i="8"/>
  <c r="C46" i="14" s="1"/>
  <c r="AC40" i="8"/>
  <c r="AD40" i="8" s="1"/>
  <c r="D45" i="14" s="1"/>
  <c r="L45" i="14" s="1"/>
  <c r="AC39" i="8"/>
  <c r="C44" i="14" s="1"/>
  <c r="AC38" i="8"/>
  <c r="AD38" i="8" s="1"/>
  <c r="D43" i="14" s="1"/>
  <c r="L43" i="14" s="1"/>
  <c r="AC37" i="8"/>
  <c r="AD37" i="8" s="1"/>
  <c r="D42" i="14" s="1"/>
  <c r="L42" i="14" s="1"/>
  <c r="AC36" i="8"/>
  <c r="AD36" i="8" s="1"/>
  <c r="D41" i="14" s="1"/>
  <c r="L41" i="14" s="1"/>
  <c r="AC35" i="8"/>
  <c r="C40" i="14" s="1"/>
  <c r="AC34" i="8"/>
  <c r="C39" i="14" s="1"/>
  <c r="AC33" i="8"/>
  <c r="C38" i="14" s="1"/>
  <c r="AC32" i="8"/>
  <c r="AD32" i="8" s="1"/>
  <c r="D37" i="14" s="1"/>
  <c r="L37" i="14" s="1"/>
  <c r="AC31" i="8"/>
  <c r="C36" i="14" s="1"/>
  <c r="AC30" i="8"/>
  <c r="AD30" i="8" s="1"/>
  <c r="D35" i="14" s="1"/>
  <c r="AC29" i="8"/>
  <c r="AD29" i="8" s="1"/>
  <c r="D34" i="14" s="1"/>
  <c r="L34" i="14" s="1"/>
  <c r="AC28" i="8"/>
  <c r="AD28" i="8" s="1"/>
  <c r="D33" i="14" s="1"/>
  <c r="L33" i="14" s="1"/>
  <c r="AC27" i="8"/>
  <c r="AD27" i="8" s="1"/>
  <c r="D32" i="14" s="1"/>
  <c r="L32" i="14" s="1"/>
  <c r="AC26" i="8"/>
  <c r="C31" i="14" s="1"/>
  <c r="AC25" i="8"/>
  <c r="AD25" i="8" s="1"/>
  <c r="D30" i="14" s="1"/>
  <c r="L30" i="14" s="1"/>
  <c r="AC24" i="8"/>
  <c r="AD24" i="8" s="1"/>
  <c r="D29" i="14" s="1"/>
  <c r="L29" i="14" s="1"/>
  <c r="AC23" i="8"/>
  <c r="C28" i="14" s="1"/>
  <c r="AC22" i="8"/>
  <c r="C27" i="14" s="1"/>
  <c r="AC21" i="8"/>
  <c r="AD21" i="8" s="1"/>
  <c r="D26" i="14" s="1"/>
  <c r="L26" i="14" s="1"/>
  <c r="AC20" i="8"/>
  <c r="AD20" i="8" s="1"/>
  <c r="D25" i="14" s="1"/>
  <c r="L25" i="14" s="1"/>
  <c r="AC19" i="8"/>
  <c r="AD19" i="8" s="1"/>
  <c r="D24" i="14" s="1"/>
  <c r="L24" i="14" s="1"/>
  <c r="AC18" i="8"/>
  <c r="C23" i="14" s="1"/>
  <c r="AC17" i="8"/>
  <c r="AD17" i="8" s="1"/>
  <c r="D22" i="14" s="1"/>
  <c r="L22" i="14" s="1"/>
  <c r="AC16" i="8"/>
  <c r="AD16" i="8" s="1"/>
  <c r="D21" i="14" s="1"/>
  <c r="L21" i="14" s="1"/>
  <c r="AC15" i="8"/>
  <c r="AD15" i="8" s="1"/>
  <c r="D20" i="14" s="1"/>
  <c r="L20" i="14" s="1"/>
  <c r="R47" i="55" s="1"/>
  <c r="AC14" i="8"/>
  <c r="C19" i="14" s="1"/>
  <c r="AC13" i="8"/>
  <c r="AD13" i="8" s="1"/>
  <c r="D18" i="14" s="1"/>
  <c r="L18" i="14" s="1"/>
  <c r="R45" i="55" s="1"/>
  <c r="AC12" i="8"/>
  <c r="C17" i="14" s="1"/>
  <c r="AC11" i="8"/>
  <c r="AD11" i="8" s="1"/>
  <c r="D16" i="14" s="1"/>
  <c r="L16" i="14" s="1"/>
  <c r="R43" i="55" s="1"/>
  <c r="AC10" i="8"/>
  <c r="AC9" i="8"/>
  <c r="C14" i="14" s="1"/>
  <c r="AC8" i="8"/>
  <c r="C13" i="14" s="1"/>
  <c r="AC7" i="8"/>
  <c r="C12" i="14" s="1"/>
  <c r="AC6" i="8"/>
  <c r="C11" i="14" s="1"/>
  <c r="AR3" i="8"/>
  <c r="AP3" i="8"/>
  <c r="AN3" i="8"/>
  <c r="AL3" i="8"/>
  <c r="AC3" i="8"/>
  <c r="AE3" i="8" s="1"/>
  <c r="AP3" i="2"/>
  <c r="AR3" i="2"/>
  <c r="AG31" i="35"/>
  <c r="AG32" i="35"/>
  <c r="AG33" i="35"/>
  <c r="AG34" i="35"/>
  <c r="AG35" i="35"/>
  <c r="AG36" i="35"/>
  <c r="AG37" i="35"/>
  <c r="AG38" i="35"/>
  <c r="AG39" i="35"/>
  <c r="AG40" i="35"/>
  <c r="AG41" i="35"/>
  <c r="AG42" i="35"/>
  <c r="AG43" i="35"/>
  <c r="AG44" i="35"/>
  <c r="AG45" i="35"/>
  <c r="AG46" i="35"/>
  <c r="AG47" i="35"/>
  <c r="AG48" i="35"/>
  <c r="AG49" i="35"/>
  <c r="AG52" i="35"/>
  <c r="AG53" i="35"/>
  <c r="AG54" i="35"/>
  <c r="AG55" i="35"/>
  <c r="AG56" i="35"/>
  <c r="AG57" i="35"/>
  <c r="AG58" i="35"/>
  <c r="AG59" i="35"/>
  <c r="AG60" i="35"/>
  <c r="AG61" i="35"/>
  <c r="AG62" i="35"/>
  <c r="AG63" i="35"/>
  <c r="AG64" i="35"/>
  <c r="AG65" i="35"/>
  <c r="AG66" i="35"/>
  <c r="AG67" i="35"/>
  <c r="AG68" i="35"/>
  <c r="AG69" i="35"/>
  <c r="AG70" i="35"/>
  <c r="AG71" i="35"/>
  <c r="AG72" i="35"/>
  <c r="AG73" i="35"/>
  <c r="AG74" i="35"/>
  <c r="AG75" i="35"/>
  <c r="AG76" i="35"/>
  <c r="AG77" i="35"/>
  <c r="AG78" i="35"/>
  <c r="AG79" i="35"/>
  <c r="AG80" i="35"/>
  <c r="AG81" i="35"/>
  <c r="AG82" i="35"/>
  <c r="AG83" i="35"/>
  <c r="AG84" i="35"/>
  <c r="AG85" i="35"/>
  <c r="AG86" i="35"/>
  <c r="AG87" i="35"/>
  <c r="AG88" i="35"/>
  <c r="AG89" i="35"/>
  <c r="AG90" i="35"/>
  <c r="AG91" i="35"/>
  <c r="AG92" i="35"/>
  <c r="AG93" i="35"/>
  <c r="AG94" i="35"/>
  <c r="AG95" i="35"/>
  <c r="AG96" i="35"/>
  <c r="AG97" i="35"/>
  <c r="AG98" i="35"/>
  <c r="AG99" i="35"/>
  <c r="AG100" i="35"/>
  <c r="AG101" i="35"/>
  <c r="AG102" i="35"/>
  <c r="AG103" i="35"/>
  <c r="AG104" i="35"/>
  <c r="AG105" i="35"/>
  <c r="AG106" i="35"/>
  <c r="AG107" i="35"/>
  <c r="AG108" i="35"/>
  <c r="AG109" i="35"/>
  <c r="AG110" i="35"/>
  <c r="AG111" i="35"/>
  <c r="AG112" i="35"/>
  <c r="AG113" i="35"/>
  <c r="AG114" i="35"/>
  <c r="AG115" i="35"/>
  <c r="AG116" i="35"/>
  <c r="AG117" i="35"/>
  <c r="AG118" i="35"/>
  <c r="AG119" i="35"/>
  <c r="AG120" i="35"/>
  <c r="AG121" i="35"/>
  <c r="AG122" i="35"/>
  <c r="AG123" i="35"/>
  <c r="AG124" i="35"/>
  <c r="AG125" i="35"/>
  <c r="AG126" i="35"/>
  <c r="AG127" i="35"/>
  <c r="AG128" i="35"/>
  <c r="AG129" i="35"/>
  <c r="AG130" i="35"/>
  <c r="AG131" i="35"/>
  <c r="AG132" i="35"/>
  <c r="AG133" i="35"/>
  <c r="AG134" i="35"/>
  <c r="AG135" i="35"/>
  <c r="AG136" i="35"/>
  <c r="AG137" i="35"/>
  <c r="AG138" i="35"/>
  <c r="AG139" i="35"/>
  <c r="AG140" i="35"/>
  <c r="AG141" i="35"/>
  <c r="AG142" i="35"/>
  <c r="AG143" i="35"/>
  <c r="AG144" i="35"/>
  <c r="AG145" i="35"/>
  <c r="AG146" i="35"/>
  <c r="AG147" i="35"/>
  <c r="AG148" i="35"/>
  <c r="AG149" i="35"/>
  <c r="AG150" i="35"/>
  <c r="AG151" i="35"/>
  <c r="AG152" i="35"/>
  <c r="AG153" i="35"/>
  <c r="AG154" i="35"/>
  <c r="AG155" i="35"/>
  <c r="AG156" i="35"/>
  <c r="AG157" i="35"/>
  <c r="AG158" i="35"/>
  <c r="AG159" i="35"/>
  <c r="AG160" i="35"/>
  <c r="AG161" i="35"/>
  <c r="AG162" i="35"/>
  <c r="AG163" i="35"/>
  <c r="AG164" i="35"/>
  <c r="AG165" i="35"/>
  <c r="AG166" i="35"/>
  <c r="AG167" i="35"/>
  <c r="AG168" i="35"/>
  <c r="AG169" i="35"/>
  <c r="AG170" i="35"/>
  <c r="AG171" i="35"/>
  <c r="AG172" i="35"/>
  <c r="AG173" i="35"/>
  <c r="AG174" i="35"/>
  <c r="AG175" i="35"/>
  <c r="AG176" i="35"/>
  <c r="AG177" i="35"/>
  <c r="AG178" i="35"/>
  <c r="AG179" i="35"/>
  <c r="AG180" i="35"/>
  <c r="AG181" i="35"/>
  <c r="AG182" i="35"/>
  <c r="AG183" i="35"/>
  <c r="AG184" i="35"/>
  <c r="AG185" i="35"/>
  <c r="AG186" i="35"/>
  <c r="AG187" i="35"/>
  <c r="AG188" i="35"/>
  <c r="AG189" i="35"/>
  <c r="AG190" i="35"/>
  <c r="AG191" i="35"/>
  <c r="AG192" i="35"/>
  <c r="AG193" i="35"/>
  <c r="AG194" i="35"/>
  <c r="AG195" i="35"/>
  <c r="AG196" i="35"/>
  <c r="AG197" i="35"/>
  <c r="AG198" i="35"/>
  <c r="AG199" i="35"/>
  <c r="AG200" i="35"/>
  <c r="AG201" i="35"/>
  <c r="AG202" i="35"/>
  <c r="AG203" i="35"/>
  <c r="AG204" i="35"/>
  <c r="AG205" i="35"/>
  <c r="AG206" i="35"/>
  <c r="AG207" i="35"/>
  <c r="AG28" i="35"/>
  <c r="AG29" i="35"/>
  <c r="AG30" i="35"/>
  <c r="AG208" i="35"/>
  <c r="AG209" i="35"/>
  <c r="AG210" i="35"/>
  <c r="AG211" i="35"/>
  <c r="AG15" i="35"/>
  <c r="AG18" i="35"/>
  <c r="AG20" i="35"/>
  <c r="AG21" i="35"/>
  <c r="AG23" i="35"/>
  <c r="AG24" i="35"/>
  <c r="AG25" i="35"/>
  <c r="AG26" i="35"/>
  <c r="AG27" i="35"/>
  <c r="AG12" i="35"/>
  <c r="AG13" i="35"/>
  <c r="AG212" i="35"/>
  <c r="AS98" i="14" l="1"/>
  <c r="G50" i="14"/>
  <c r="AS82" i="14"/>
  <c r="AT98" i="14"/>
  <c r="G82" i="14"/>
  <c r="AS62" i="14"/>
  <c r="AT126" i="14"/>
  <c r="G98" i="14"/>
  <c r="AS114" i="14"/>
  <c r="AS46" i="14"/>
  <c r="AT42" i="14"/>
  <c r="G27" i="14"/>
  <c r="G118" i="14"/>
  <c r="G91" i="14"/>
  <c r="G43" i="14"/>
  <c r="G26" i="14"/>
  <c r="AS110" i="14"/>
  <c r="AS78" i="14"/>
  <c r="AS55" i="14"/>
  <c r="AS22" i="14"/>
  <c r="AT114" i="14"/>
  <c r="AT90" i="14"/>
  <c r="AT34" i="14"/>
  <c r="G114" i="14"/>
  <c r="G71" i="14"/>
  <c r="AS119" i="14"/>
  <c r="AS86" i="14"/>
  <c r="AS54" i="14"/>
  <c r="AT82" i="14"/>
  <c r="AT50" i="14"/>
  <c r="G106" i="14"/>
  <c r="G70" i="14"/>
  <c r="G34" i="14"/>
  <c r="G18" i="14"/>
  <c r="AS50" i="14"/>
  <c r="AS34" i="14"/>
  <c r="AS18" i="14"/>
  <c r="L32" i="55" s="1"/>
  <c r="AT18" i="14"/>
  <c r="R32" i="55" s="1"/>
  <c r="H125" i="14"/>
  <c r="AS125" i="14"/>
  <c r="AT125" i="14"/>
  <c r="G125" i="14"/>
  <c r="AS117" i="14"/>
  <c r="G117" i="14"/>
  <c r="AT117" i="14"/>
  <c r="H109" i="14"/>
  <c r="AS109" i="14"/>
  <c r="AT109" i="14"/>
  <c r="G109" i="14"/>
  <c r="H101" i="14"/>
  <c r="AS101" i="14"/>
  <c r="AT101" i="14"/>
  <c r="H93" i="14"/>
  <c r="AS93" i="14"/>
  <c r="AT93" i="14"/>
  <c r="G93" i="14"/>
  <c r="H85" i="14"/>
  <c r="AS85" i="14"/>
  <c r="G85" i="14"/>
  <c r="H77" i="14"/>
  <c r="AS77" i="14"/>
  <c r="H69" i="14"/>
  <c r="AS69" i="14"/>
  <c r="G69" i="14"/>
  <c r="AT69" i="14"/>
  <c r="H61" i="14"/>
  <c r="AS61" i="14"/>
  <c r="AT61" i="14"/>
  <c r="G61" i="14"/>
  <c r="H53" i="14"/>
  <c r="AS53" i="14"/>
  <c r="G53" i="14"/>
  <c r="AT53" i="14"/>
  <c r="H45" i="14"/>
  <c r="AS45" i="14"/>
  <c r="AT45" i="14"/>
  <c r="G45" i="14"/>
  <c r="H37" i="14"/>
  <c r="AS37" i="14"/>
  <c r="AT37" i="14"/>
  <c r="H29" i="14"/>
  <c r="AS29" i="14"/>
  <c r="AT29" i="14"/>
  <c r="G29" i="14"/>
  <c r="H21" i="14"/>
  <c r="AS21" i="14"/>
  <c r="G21" i="14"/>
  <c r="AT21" i="14"/>
  <c r="H17" i="14"/>
  <c r="AS17" i="14"/>
  <c r="L31" i="55" s="1"/>
  <c r="O128" i="14"/>
  <c r="G128" i="14"/>
  <c r="AT128" i="14"/>
  <c r="O120" i="14"/>
  <c r="G120" i="14"/>
  <c r="AS120" i="14"/>
  <c r="AT120" i="14"/>
  <c r="O112" i="14"/>
  <c r="G112" i="14"/>
  <c r="AS112" i="14"/>
  <c r="O104" i="14"/>
  <c r="G104" i="14"/>
  <c r="AT104" i="14"/>
  <c r="AS104" i="14"/>
  <c r="O96" i="14"/>
  <c r="G96" i="14"/>
  <c r="AT96" i="14"/>
  <c r="AS96" i="14"/>
  <c r="O88" i="14"/>
  <c r="G88" i="14"/>
  <c r="AT88" i="14"/>
  <c r="AS88" i="14"/>
  <c r="O80" i="14"/>
  <c r="G80" i="14"/>
  <c r="AT80" i="14"/>
  <c r="AS80" i="14"/>
  <c r="O72" i="14"/>
  <c r="G72" i="14"/>
  <c r="AS72" i="14"/>
  <c r="AT72" i="14"/>
  <c r="O64" i="14"/>
  <c r="G64" i="14"/>
  <c r="AS64" i="14"/>
  <c r="O56" i="14"/>
  <c r="G56" i="14"/>
  <c r="AT56" i="14"/>
  <c r="O48" i="14"/>
  <c r="G48" i="14"/>
  <c r="O40" i="14"/>
  <c r="G40" i="14"/>
  <c r="AT40" i="14"/>
  <c r="AS40" i="14"/>
  <c r="O32" i="14"/>
  <c r="G32" i="14"/>
  <c r="AT32" i="14"/>
  <c r="AS32" i="14"/>
  <c r="O24" i="14"/>
  <c r="G24" i="14"/>
  <c r="AT24" i="14"/>
  <c r="AS24" i="14"/>
  <c r="G37" i="14"/>
  <c r="AS56" i="14"/>
  <c r="AS48" i="14"/>
  <c r="AT112" i="14"/>
  <c r="AT64" i="14"/>
  <c r="O129" i="14"/>
  <c r="AS129" i="14"/>
  <c r="AT129" i="14"/>
  <c r="G129" i="14"/>
  <c r="O121" i="14"/>
  <c r="AS121" i="14"/>
  <c r="G121" i="14"/>
  <c r="AS113" i="14"/>
  <c r="AT113" i="14"/>
  <c r="H105" i="14"/>
  <c r="AS105" i="14"/>
  <c r="G105" i="14"/>
  <c r="AT105" i="14"/>
  <c r="H97" i="14"/>
  <c r="AS97" i="14"/>
  <c r="AT97" i="14"/>
  <c r="G97" i="14"/>
  <c r="H89" i="14"/>
  <c r="AS89" i="14"/>
  <c r="G89" i="14"/>
  <c r="AT89" i="14"/>
  <c r="H81" i="14"/>
  <c r="AS81" i="14"/>
  <c r="AT81" i="14"/>
  <c r="G81" i="14"/>
  <c r="H73" i="14"/>
  <c r="AS73" i="14"/>
  <c r="G73" i="14"/>
  <c r="AT73" i="14"/>
  <c r="H65" i="14"/>
  <c r="AS65" i="14"/>
  <c r="AT65" i="14"/>
  <c r="H57" i="14"/>
  <c r="AS57" i="14"/>
  <c r="G57" i="14"/>
  <c r="AT57" i="14"/>
  <c r="H49" i="14"/>
  <c r="AS49" i="14"/>
  <c r="AT49" i="14"/>
  <c r="G49" i="14"/>
  <c r="H41" i="14"/>
  <c r="AS41" i="14"/>
  <c r="G41" i="14"/>
  <c r="H33" i="14"/>
  <c r="AS33" i="14"/>
  <c r="AT33" i="14"/>
  <c r="G33" i="14"/>
  <c r="H25" i="14"/>
  <c r="AS25" i="14"/>
  <c r="G25" i="14"/>
  <c r="AT25" i="14"/>
  <c r="G101" i="14"/>
  <c r="AT121" i="14"/>
  <c r="AT85" i="14"/>
  <c r="AT77" i="14"/>
  <c r="AT41" i="14"/>
  <c r="O124" i="14"/>
  <c r="G124" i="14"/>
  <c r="AT124" i="14"/>
  <c r="AS124" i="14"/>
  <c r="O116" i="14"/>
  <c r="G116" i="14"/>
  <c r="AS116" i="14"/>
  <c r="AT116" i="14"/>
  <c r="O108" i="14"/>
  <c r="G108" i="14"/>
  <c r="AT108" i="14"/>
  <c r="AS108" i="14"/>
  <c r="O100" i="14"/>
  <c r="G100" i="14"/>
  <c r="AS100" i="14"/>
  <c r="G92" i="14"/>
  <c r="AT92" i="14"/>
  <c r="O92" i="14"/>
  <c r="O84" i="14"/>
  <c r="G84" i="14"/>
  <c r="AS84" i="14"/>
  <c r="O76" i="14"/>
  <c r="G76" i="14"/>
  <c r="AT76" i="14"/>
  <c r="AS76" i="14"/>
  <c r="O68" i="14"/>
  <c r="G68" i="14"/>
  <c r="AS68" i="14"/>
  <c r="AT68" i="14"/>
  <c r="O60" i="14"/>
  <c r="G60" i="14"/>
  <c r="AT60" i="14"/>
  <c r="AS60" i="14"/>
  <c r="O52" i="14"/>
  <c r="G52" i="14"/>
  <c r="AS52" i="14"/>
  <c r="AT52" i="14"/>
  <c r="O44" i="14"/>
  <c r="G44" i="14"/>
  <c r="AT44" i="14"/>
  <c r="AS44" i="14"/>
  <c r="O36" i="14"/>
  <c r="G36" i="14"/>
  <c r="AS36" i="14"/>
  <c r="AT36" i="14"/>
  <c r="O28" i="14"/>
  <c r="G28" i="14"/>
  <c r="AT28" i="14"/>
  <c r="AS28" i="14"/>
  <c r="O20" i="14"/>
  <c r="G20" i="14"/>
  <c r="AS20" i="14"/>
  <c r="L34" i="55" s="1"/>
  <c r="AT20" i="14"/>
  <c r="R34" i="55" s="1"/>
  <c r="AT48" i="14"/>
  <c r="G77" i="14"/>
  <c r="O127" i="14"/>
  <c r="AT127" i="14"/>
  <c r="AS127" i="14"/>
  <c r="O123" i="14"/>
  <c r="AT123" i="14"/>
  <c r="AS123" i="14"/>
  <c r="G123" i="14"/>
  <c r="O115" i="14"/>
  <c r="AT115" i="14"/>
  <c r="G115" i="14"/>
  <c r="AS115" i="14"/>
  <c r="O111" i="14"/>
  <c r="AT111" i="14"/>
  <c r="AS111" i="14"/>
  <c r="G111" i="14"/>
  <c r="O107" i="14"/>
  <c r="AT107" i="14"/>
  <c r="O103" i="14"/>
  <c r="AT103" i="14"/>
  <c r="AS103" i="14"/>
  <c r="G103" i="14"/>
  <c r="G119" i="14"/>
  <c r="G107" i="14"/>
  <c r="O99" i="14"/>
  <c r="AT99" i="14"/>
  <c r="G99" i="14"/>
  <c r="AT95" i="14"/>
  <c r="AS95" i="14"/>
  <c r="O91" i="14"/>
  <c r="AT91" i="14"/>
  <c r="O87" i="14"/>
  <c r="AT87" i="14"/>
  <c r="O83" i="14"/>
  <c r="AT83" i="14"/>
  <c r="G83" i="14"/>
  <c r="O79" i="14"/>
  <c r="AT79" i="14"/>
  <c r="AS79" i="14"/>
  <c r="O75" i="14"/>
  <c r="AT75" i="14"/>
  <c r="O71" i="14"/>
  <c r="AT71" i="14"/>
  <c r="O67" i="14"/>
  <c r="AT67" i="14"/>
  <c r="G67" i="14"/>
  <c r="O63" i="14"/>
  <c r="AT63" i="14"/>
  <c r="AS63" i="14"/>
  <c r="O59" i="14"/>
  <c r="AT59" i="14"/>
  <c r="O55" i="14"/>
  <c r="AT55" i="14"/>
  <c r="O51" i="14"/>
  <c r="AT51" i="14"/>
  <c r="G51" i="14"/>
  <c r="O47" i="14"/>
  <c r="AT47" i="14"/>
  <c r="AS47" i="14"/>
  <c r="O43" i="14"/>
  <c r="AT43" i="14"/>
  <c r="O39" i="14"/>
  <c r="AT39" i="14"/>
  <c r="O35" i="14"/>
  <c r="AT35" i="14"/>
  <c r="G35" i="14"/>
  <c r="O31" i="14"/>
  <c r="AT31" i="14"/>
  <c r="AS31" i="14"/>
  <c r="O27" i="14"/>
  <c r="AT27" i="14"/>
  <c r="O23" i="14"/>
  <c r="AT23" i="14"/>
  <c r="O19" i="14"/>
  <c r="AT19" i="14"/>
  <c r="R33" i="55" s="1"/>
  <c r="G19" i="14"/>
  <c r="G75" i="14"/>
  <c r="G47" i="14"/>
  <c r="G39" i="14"/>
  <c r="AS75" i="14"/>
  <c r="AS67" i="14"/>
  <c r="AS39" i="14"/>
  <c r="O126" i="14"/>
  <c r="G126" i="14"/>
  <c r="O122" i="14"/>
  <c r="AS122" i="14"/>
  <c r="O118" i="14"/>
  <c r="AT118" i="14"/>
  <c r="H110" i="14"/>
  <c r="G110" i="14"/>
  <c r="O106" i="14"/>
  <c r="AS106" i="14"/>
  <c r="H102" i="14"/>
  <c r="AT102" i="14"/>
  <c r="O94" i="14"/>
  <c r="G94" i="14"/>
  <c r="O90" i="14"/>
  <c r="AS90" i="14"/>
  <c r="O86" i="14"/>
  <c r="AT86" i="14"/>
  <c r="O78" i="14"/>
  <c r="G78" i="14"/>
  <c r="O74" i="14"/>
  <c r="AS74" i="14"/>
  <c r="H70" i="14"/>
  <c r="AT70" i="14"/>
  <c r="H62" i="14"/>
  <c r="G62" i="14"/>
  <c r="O58" i="14"/>
  <c r="AS58" i="14"/>
  <c r="O54" i="14"/>
  <c r="AT54" i="14"/>
  <c r="O46" i="14"/>
  <c r="G46" i="14"/>
  <c r="H42" i="14"/>
  <c r="AS42" i="14"/>
  <c r="O38" i="14"/>
  <c r="AT38" i="14"/>
  <c r="O30" i="14"/>
  <c r="G30" i="14"/>
  <c r="O26" i="14"/>
  <c r="AS26" i="14"/>
  <c r="O22" i="14"/>
  <c r="AT22" i="14"/>
  <c r="G130" i="14"/>
  <c r="G102" i="14"/>
  <c r="G95" i="14"/>
  <c r="G87" i="14"/>
  <c r="G74" i="14"/>
  <c r="G66" i="14"/>
  <c r="G59" i="14"/>
  <c r="G38" i="14"/>
  <c r="G31" i="14"/>
  <c r="G23" i="14"/>
  <c r="AS130" i="14"/>
  <c r="AS102" i="14"/>
  <c r="AS94" i="14"/>
  <c r="AS87" i="14"/>
  <c r="AS66" i="14"/>
  <c r="AS59" i="14"/>
  <c r="AS51" i="14"/>
  <c r="AS38" i="14"/>
  <c r="AS30" i="14"/>
  <c r="AS23" i="14"/>
  <c r="AT122" i="14"/>
  <c r="AT94" i="14"/>
  <c r="AT66" i="14"/>
  <c r="AT58" i="14"/>
  <c r="AT30" i="14"/>
  <c r="CF10" i="13" a="1"/>
  <c r="CF10" i="13" s="1"/>
  <c r="BX10" i="13" a="1"/>
  <c r="BX10" i="13" s="1"/>
  <c r="BP10" i="13" a="1"/>
  <c r="BP10" i="13" s="1"/>
  <c r="BH10" i="13" a="1"/>
  <c r="BH10" i="13" s="1"/>
  <c r="AZ10" i="13" a="1"/>
  <c r="AZ10" i="13" s="1"/>
  <c r="CD10" i="13" a="1"/>
  <c r="CD10" i="13" s="1"/>
  <c r="BV10" i="13" a="1"/>
  <c r="BV10" i="13" s="1"/>
  <c r="BN10" i="13" a="1"/>
  <c r="BN10" i="13" s="1"/>
  <c r="BF10" i="13" a="1"/>
  <c r="BF10" i="13" s="1"/>
  <c r="AX10" i="13" a="1"/>
  <c r="AX10" i="13" s="1"/>
  <c r="CB10" i="13" a="1"/>
  <c r="CB10" i="13" s="1"/>
  <c r="BT10" i="13" a="1"/>
  <c r="BT10" i="13" s="1"/>
  <c r="BL10" i="13" a="1"/>
  <c r="BL10" i="13" s="1"/>
  <c r="BD10" i="13" a="1"/>
  <c r="BD10" i="13" s="1"/>
  <c r="L7" i="52"/>
  <c r="CH10" i="13" a="1"/>
  <c r="CH10" i="13" s="1"/>
  <c r="BZ10" i="13" a="1"/>
  <c r="BZ10" i="13" s="1"/>
  <c r="BR10" i="13" a="1"/>
  <c r="BR10" i="13" s="1"/>
  <c r="BJ10" i="13" a="1"/>
  <c r="BJ10" i="13" s="1"/>
  <c r="BB10" i="13" a="1"/>
  <c r="BB10" i="13" s="1"/>
  <c r="L7" i="50"/>
  <c r="P6" i="43"/>
  <c r="P7" i="43"/>
  <c r="CD10" i="10" a="1"/>
  <c r="CD10" i="10" s="1"/>
  <c r="BV10" i="10" a="1"/>
  <c r="BV10" i="10" s="1"/>
  <c r="BN10" i="10" a="1"/>
  <c r="BN10" i="10" s="1"/>
  <c r="BF10" i="10" a="1"/>
  <c r="BF10" i="10" s="1"/>
  <c r="AX10" i="10" a="1"/>
  <c r="AX10" i="10" s="1"/>
  <c r="K7" i="49"/>
  <c r="CB10" i="10" a="1"/>
  <c r="CB10" i="10" s="1"/>
  <c r="BT10" i="10" a="1"/>
  <c r="BT10" i="10" s="1"/>
  <c r="BL10" i="10" a="1"/>
  <c r="BL10" i="10" s="1"/>
  <c r="BD10" i="10" a="1"/>
  <c r="BD10" i="10" s="1"/>
  <c r="AV10" i="10" a="1"/>
  <c r="AV10" i="10" s="1"/>
  <c r="L7" i="49"/>
  <c r="CH10" i="10" a="1"/>
  <c r="CH10" i="10" s="1"/>
  <c r="BZ10" i="10" a="1"/>
  <c r="BZ10" i="10" s="1"/>
  <c r="BR10" i="10" a="1"/>
  <c r="BR10" i="10" s="1"/>
  <c r="BJ10" i="10" a="1"/>
  <c r="BJ10" i="10" s="1"/>
  <c r="BB10" i="10" a="1"/>
  <c r="BB10" i="10" s="1"/>
  <c r="I7" i="49"/>
  <c r="CF10" i="10" a="1"/>
  <c r="CF10" i="10" s="1"/>
  <c r="BX10" i="10" a="1"/>
  <c r="BX10" i="10" s="1"/>
  <c r="BP10" i="10" a="1"/>
  <c r="BP10" i="10" s="1"/>
  <c r="BH10" i="10" a="1"/>
  <c r="BH10" i="10" s="1"/>
  <c r="AZ10" i="10" a="1"/>
  <c r="AZ10" i="10" s="1"/>
  <c r="J36" i="58"/>
  <c r="J36" i="56"/>
  <c r="K43" i="56" s="1"/>
  <c r="J37" i="58"/>
  <c r="K37" i="58" s="1"/>
  <c r="BX10" i="8" a="1"/>
  <c r="BX10" i="8" s="1"/>
  <c r="CD10" i="8" a="1"/>
  <c r="CD10" i="8" s="1"/>
  <c r="BV10" i="8" a="1"/>
  <c r="BV10" i="8" s="1"/>
  <c r="BN10" i="8" a="1"/>
  <c r="BN10" i="8" s="1"/>
  <c r="BF10" i="8" a="1"/>
  <c r="BF10" i="8" s="1"/>
  <c r="CF10" i="8" a="1"/>
  <c r="CF10" i="8" s="1"/>
  <c r="BH10" i="8" a="1"/>
  <c r="BH10" i="8" s="1"/>
  <c r="CB10" i="8" a="1"/>
  <c r="CB10" i="8" s="1"/>
  <c r="BT10" i="8" a="1"/>
  <c r="BT10" i="8" s="1"/>
  <c r="BL10" i="8" a="1"/>
  <c r="BL10" i="8" s="1"/>
  <c r="BD10" i="8" a="1"/>
  <c r="BD10" i="8" s="1"/>
  <c r="L7" i="48"/>
  <c r="BP10" i="8" a="1"/>
  <c r="BP10" i="8" s="1"/>
  <c r="CH10" i="8" a="1"/>
  <c r="CH10" i="8" s="1"/>
  <c r="BZ10" i="8" a="1"/>
  <c r="BZ10" i="8" s="1"/>
  <c r="BR10" i="8" a="1"/>
  <c r="BR10" i="8" s="1"/>
  <c r="BJ10" i="8" a="1"/>
  <c r="BJ10" i="8" s="1"/>
  <c r="BB10" i="8" a="1"/>
  <c r="BB10" i="8" s="1"/>
  <c r="N6" i="47"/>
  <c r="AC24" i="36"/>
  <c r="AE24" i="36" s="1"/>
  <c r="AC16" i="36"/>
  <c r="AE16" i="36" s="1"/>
  <c r="J35" i="56"/>
  <c r="K36" i="57"/>
  <c r="J38" i="55"/>
  <c r="J36" i="55"/>
  <c r="J37" i="55"/>
  <c r="K36" i="56"/>
  <c r="K37" i="57"/>
  <c r="K38" i="57"/>
  <c r="K41" i="57"/>
  <c r="K46" i="57"/>
  <c r="K39" i="57"/>
  <c r="K47" i="56"/>
  <c r="K43" i="57"/>
  <c r="K42" i="57"/>
  <c r="K47" i="55"/>
  <c r="K40" i="56"/>
  <c r="J43" i="59"/>
  <c r="K44" i="57"/>
  <c r="K45" i="57"/>
  <c r="K40" i="57"/>
  <c r="K41" i="56"/>
  <c r="H47" i="59"/>
  <c r="D47" i="59"/>
  <c r="K48" i="57"/>
  <c r="K47" i="57"/>
  <c r="I38" i="59"/>
  <c r="AD10" i="11"/>
  <c r="AD10" i="10"/>
  <c r="AD10" i="8"/>
  <c r="D15" i="14" s="1"/>
  <c r="K6" i="47"/>
  <c r="U12" i="36"/>
  <c r="I7" i="51"/>
  <c r="J7" i="51"/>
  <c r="K7" i="51"/>
  <c r="AC7" i="51"/>
  <c r="V12" i="51"/>
  <c r="V16" i="51"/>
  <c r="AC19" i="51"/>
  <c r="AB21" i="51"/>
  <c r="AA23" i="51"/>
  <c r="AC11" i="51"/>
  <c r="AB13" i="51"/>
  <c r="AA15" i="51"/>
  <c r="V24" i="51"/>
  <c r="J7" i="50"/>
  <c r="K7" i="50"/>
  <c r="L6" i="47"/>
  <c r="M6" i="47"/>
  <c r="AC25" i="36"/>
  <c r="AE25" i="36" s="1"/>
  <c r="AC21" i="36"/>
  <c r="AE21" i="36" s="1"/>
  <c r="AC17" i="36"/>
  <c r="AE17" i="36" s="1"/>
  <c r="AC13" i="36"/>
  <c r="AE13" i="36" s="1"/>
  <c r="U11" i="36"/>
  <c r="K7" i="48"/>
  <c r="B27" i="42"/>
  <c r="B23" i="42"/>
  <c r="B10" i="36"/>
  <c r="AC10" i="36"/>
  <c r="AE10" i="36" s="1"/>
  <c r="G17" i="14"/>
  <c r="AS16" i="14"/>
  <c r="L30" i="55" s="1"/>
  <c r="G16" i="14"/>
  <c r="AT16" i="14"/>
  <c r="R30" i="55" s="1"/>
  <c r="AT17" i="14"/>
  <c r="R31" i="55" s="1"/>
  <c r="R6" i="52"/>
  <c r="M3" i="46" s="1"/>
  <c r="U3" i="46" s="1"/>
  <c r="M4" i="46"/>
  <c r="U4" i="46" s="1"/>
  <c r="M7" i="46"/>
  <c r="U7" i="46" s="1"/>
  <c r="M5" i="46"/>
  <c r="U5" i="46" s="1"/>
  <c r="M6" i="46"/>
  <c r="S6" i="46" s="1"/>
  <c r="R6" i="51"/>
  <c r="N3" i="45" s="1"/>
  <c r="V3" i="45" s="1"/>
  <c r="N5" i="45"/>
  <c r="V5" i="45" s="1"/>
  <c r="N9" i="45"/>
  <c r="V9" i="45" s="1"/>
  <c r="N7" i="45"/>
  <c r="V7" i="45" s="1"/>
  <c r="N11" i="45"/>
  <c r="V11" i="45" s="1"/>
  <c r="N6" i="45"/>
  <c r="V6" i="45" s="1"/>
  <c r="N10" i="45"/>
  <c r="V10" i="45" s="1"/>
  <c r="N4" i="45"/>
  <c r="V4" i="45" s="1"/>
  <c r="N8" i="45"/>
  <c r="V8" i="45" s="1"/>
  <c r="R6" i="50"/>
  <c r="O3" i="44" s="1"/>
  <c r="W3" i="44" s="1"/>
  <c r="O4" i="44"/>
  <c r="W4" i="44" s="1"/>
  <c r="O8" i="44"/>
  <c r="W8" i="44" s="1"/>
  <c r="O5" i="44"/>
  <c r="W5" i="44" s="1"/>
  <c r="O9" i="44"/>
  <c r="W9" i="44" s="1"/>
  <c r="O11" i="44"/>
  <c r="W11" i="44" s="1"/>
  <c r="O7" i="44"/>
  <c r="W7" i="44" s="1"/>
  <c r="O10" i="44"/>
  <c r="W10" i="44" s="1"/>
  <c r="O6" i="44"/>
  <c r="W6" i="44" s="1"/>
  <c r="Q6" i="48"/>
  <c r="R3" i="42" s="1"/>
  <c r="B3" i="42" s="1"/>
  <c r="R4" i="42"/>
  <c r="B4" i="42" s="1"/>
  <c r="R8" i="42"/>
  <c r="B8" i="42" s="1"/>
  <c r="R12" i="42"/>
  <c r="B12" i="42" s="1"/>
  <c r="R5" i="42"/>
  <c r="X5" i="42" s="1"/>
  <c r="R9" i="42"/>
  <c r="R13" i="42"/>
  <c r="X13" i="42" s="1"/>
  <c r="R6" i="42"/>
  <c r="X6" i="42" s="1"/>
  <c r="R10" i="42"/>
  <c r="R11" i="42"/>
  <c r="R7" i="42"/>
  <c r="X7" i="42" s="1"/>
  <c r="S6" i="47"/>
  <c r="U3" i="36" s="1"/>
  <c r="B3" i="36" s="1"/>
  <c r="U7" i="36"/>
  <c r="U6" i="36"/>
  <c r="D160" i="60"/>
  <c r="D168" i="60"/>
  <c r="D176" i="60"/>
  <c r="D184" i="60"/>
  <c r="K35" i="57"/>
  <c r="J39" i="59"/>
  <c r="I44" i="59"/>
  <c r="H45" i="59"/>
  <c r="D43" i="59"/>
  <c r="I37" i="59"/>
  <c r="H36" i="59"/>
  <c r="I36" i="59"/>
  <c r="I41" i="59"/>
  <c r="H41" i="59"/>
  <c r="D39" i="59"/>
  <c r="I45" i="59"/>
  <c r="J47" i="59"/>
  <c r="I48" i="59"/>
  <c r="I40" i="59"/>
  <c r="H37" i="59"/>
  <c r="J46" i="59"/>
  <c r="J38" i="59"/>
  <c r="D42" i="59"/>
  <c r="J36" i="59"/>
  <c r="J45" i="59"/>
  <c r="J41" i="59"/>
  <c r="J37" i="59"/>
  <c r="I47" i="59"/>
  <c r="I43" i="59"/>
  <c r="I39" i="59"/>
  <c r="H48" i="59"/>
  <c r="H44" i="59"/>
  <c r="H40" i="59"/>
  <c r="D36" i="59"/>
  <c r="H46" i="59"/>
  <c r="H42" i="59"/>
  <c r="H38" i="59"/>
  <c r="J42" i="59"/>
  <c r="D46" i="59"/>
  <c r="D38" i="59"/>
  <c r="J48" i="59"/>
  <c r="J44" i="59"/>
  <c r="J40" i="59"/>
  <c r="R6" i="49"/>
  <c r="P3" i="43" s="1"/>
  <c r="X3" i="43" s="1"/>
  <c r="Y3" i="43" s="1"/>
  <c r="P4" i="43"/>
  <c r="X4" i="43" s="1"/>
  <c r="Y4" i="43" s="1"/>
  <c r="P5" i="43"/>
  <c r="X5" i="43" s="1"/>
  <c r="Y5" i="43" s="1"/>
  <c r="Z8" i="51"/>
  <c r="I35" i="60"/>
  <c r="B206" i="61"/>
  <c r="B45" i="61"/>
  <c r="B183" i="60"/>
  <c r="W14" i="51"/>
  <c r="Y19" i="51"/>
  <c r="I31" i="60"/>
  <c r="B194" i="61"/>
  <c r="B146" i="61"/>
  <c r="B82" i="61"/>
  <c r="B18" i="61"/>
  <c r="W18" i="51"/>
  <c r="W22" i="51"/>
  <c r="B190" i="61"/>
  <c r="B77" i="61"/>
  <c r="B157" i="60"/>
  <c r="B178" i="61"/>
  <c r="B114" i="61"/>
  <c r="B50" i="61"/>
  <c r="B175" i="60"/>
  <c r="AC30" i="51"/>
  <c r="I23" i="60"/>
  <c r="I3" i="60"/>
  <c r="B202" i="61"/>
  <c r="B186" i="61"/>
  <c r="B162" i="61"/>
  <c r="B130" i="61"/>
  <c r="B98" i="61"/>
  <c r="B66" i="61"/>
  <c r="B34" i="61"/>
  <c r="B7" i="61"/>
  <c r="B207" i="60"/>
  <c r="B7" i="60"/>
  <c r="I11" i="60"/>
  <c r="B23" i="61"/>
  <c r="V5" i="51"/>
  <c r="Z9" i="51"/>
  <c r="Z13" i="51"/>
  <c r="I7" i="60"/>
  <c r="B199" i="60"/>
  <c r="AC15" i="51"/>
  <c r="AC23" i="51"/>
  <c r="AC27" i="51"/>
  <c r="AB31" i="51"/>
  <c r="I19" i="60"/>
  <c r="B198" i="61"/>
  <c r="B182" i="61"/>
  <c r="B61" i="61"/>
  <c r="B29" i="61"/>
  <c r="B149" i="60"/>
  <c r="B167" i="60"/>
  <c r="B15" i="60"/>
  <c r="Y8" i="51"/>
  <c r="B190" i="60"/>
  <c r="D190" i="60" s="1"/>
  <c r="B24" i="61"/>
  <c r="W19" i="51"/>
  <c r="B17" i="60"/>
  <c r="AA28" i="51"/>
  <c r="B132" i="60"/>
  <c r="AB10" i="51"/>
  <c r="B86" i="60"/>
  <c r="I207" i="60"/>
  <c r="I191" i="60"/>
  <c r="I175" i="60"/>
  <c r="I159" i="60"/>
  <c r="I143" i="60"/>
  <c r="I131" i="60"/>
  <c r="I119" i="60"/>
  <c r="I99" i="60"/>
  <c r="I91" i="60"/>
  <c r="I79" i="60"/>
  <c r="I71" i="60"/>
  <c r="I59" i="60"/>
  <c r="I55" i="60"/>
  <c r="I51" i="60"/>
  <c r="I47" i="60"/>
  <c r="I43" i="60"/>
  <c r="I27" i="60"/>
  <c r="I15" i="60"/>
  <c r="B135" i="61"/>
  <c r="B119" i="61"/>
  <c r="B87" i="61"/>
  <c r="B71" i="61"/>
  <c r="B55" i="61"/>
  <c r="B39" i="61"/>
  <c r="B13" i="61"/>
  <c r="B2" i="61"/>
  <c r="B191" i="60"/>
  <c r="Y16" i="51"/>
  <c r="B198" i="60"/>
  <c r="D198" i="60" s="1"/>
  <c r="B32" i="61"/>
  <c r="V21" i="51"/>
  <c r="B68" i="60"/>
  <c r="AA24" i="51"/>
  <c r="B128" i="60"/>
  <c r="AA36" i="51"/>
  <c r="B140" i="60"/>
  <c r="AB6" i="51"/>
  <c r="B82" i="60"/>
  <c r="AB18" i="51"/>
  <c r="B94" i="60"/>
  <c r="AB22" i="51"/>
  <c r="B98" i="60"/>
  <c r="AB30" i="51"/>
  <c r="B106" i="60"/>
  <c r="AC22" i="51"/>
  <c r="B42" i="60"/>
  <c r="I195" i="60"/>
  <c r="I183" i="60"/>
  <c r="I171" i="60"/>
  <c r="I155" i="60"/>
  <c r="I139" i="60"/>
  <c r="I127" i="60"/>
  <c r="I67" i="60"/>
  <c r="Z5" i="51"/>
  <c r="AA8" i="51"/>
  <c r="AC10" i="51"/>
  <c r="AA12" i="51"/>
  <c r="V17" i="51"/>
  <c r="X18" i="51"/>
  <c r="B156" i="60"/>
  <c r="B16" i="61"/>
  <c r="AC18" i="51"/>
  <c r="Z20" i="51"/>
  <c r="AA32" i="51"/>
  <c r="B202" i="60"/>
  <c r="B36" i="61"/>
  <c r="B206" i="60"/>
  <c r="B40" i="61"/>
  <c r="B162" i="60"/>
  <c r="B44" i="61"/>
  <c r="B166" i="60"/>
  <c r="B48" i="61"/>
  <c r="B170" i="60"/>
  <c r="B52" i="61"/>
  <c r="B174" i="60"/>
  <c r="B56" i="61"/>
  <c r="B178" i="60"/>
  <c r="B60" i="61"/>
  <c r="B182" i="60"/>
  <c r="B64" i="61"/>
  <c r="B2" i="60"/>
  <c r="B68" i="61"/>
  <c r="B6" i="60"/>
  <c r="B72" i="61"/>
  <c r="B10" i="60"/>
  <c r="B76" i="61"/>
  <c r="B14" i="60"/>
  <c r="B80" i="61"/>
  <c r="B18" i="60"/>
  <c r="B84" i="61"/>
  <c r="B22" i="60"/>
  <c r="B88" i="61"/>
  <c r="B53" i="60"/>
  <c r="B92" i="61"/>
  <c r="B57" i="60"/>
  <c r="B96" i="61"/>
  <c r="B61" i="60"/>
  <c r="B100" i="61"/>
  <c r="B65" i="60"/>
  <c r="B104" i="61"/>
  <c r="B69" i="60"/>
  <c r="B108" i="61"/>
  <c r="B73" i="60"/>
  <c r="B112" i="61"/>
  <c r="B77" i="60"/>
  <c r="B116" i="61"/>
  <c r="B109" i="60"/>
  <c r="B120" i="61"/>
  <c r="B113" i="60"/>
  <c r="B124" i="61"/>
  <c r="B117" i="60"/>
  <c r="B128" i="61"/>
  <c r="B121" i="60"/>
  <c r="B132" i="61"/>
  <c r="B125" i="60"/>
  <c r="B136" i="61"/>
  <c r="B129" i="60"/>
  <c r="B140" i="61"/>
  <c r="B133" i="60"/>
  <c r="B144" i="61"/>
  <c r="B137" i="60"/>
  <c r="B148" i="61"/>
  <c r="B141" i="60"/>
  <c r="B152" i="61"/>
  <c r="B83" i="60"/>
  <c r="B156" i="61"/>
  <c r="B87" i="60"/>
  <c r="B160" i="61"/>
  <c r="B91" i="60"/>
  <c r="B164" i="61"/>
  <c r="B95" i="60"/>
  <c r="B168" i="61"/>
  <c r="B99" i="60"/>
  <c r="B172" i="61"/>
  <c r="B103" i="60"/>
  <c r="B176" i="61"/>
  <c r="I210" i="60"/>
  <c r="I170" i="60"/>
  <c r="I166" i="60"/>
  <c r="I162" i="60"/>
  <c r="I154" i="60"/>
  <c r="I150" i="60"/>
  <c r="I138" i="60"/>
  <c r="I134" i="60"/>
  <c r="I130" i="60"/>
  <c r="I122" i="60"/>
  <c r="I118" i="60"/>
  <c r="I110" i="60"/>
  <c r="I106" i="60"/>
  <c r="I102" i="60"/>
  <c r="I98" i="60"/>
  <c r="I90" i="60"/>
  <c r="I86" i="60"/>
  <c r="I82" i="60"/>
  <c r="I78" i="60"/>
  <c r="I74" i="60"/>
  <c r="I70" i="60"/>
  <c r="I58" i="60"/>
  <c r="I54" i="60"/>
  <c r="I46" i="60"/>
  <c r="I42" i="60"/>
  <c r="I38" i="60"/>
  <c r="I26" i="60"/>
  <c r="I22" i="60"/>
  <c r="I6" i="60"/>
  <c r="B171" i="61"/>
  <c r="B166" i="61"/>
  <c r="B155" i="61"/>
  <c r="B139" i="61"/>
  <c r="B123" i="61"/>
  <c r="B107" i="61"/>
  <c r="B102" i="61"/>
  <c r="B91" i="61"/>
  <c r="B86" i="61"/>
  <c r="B81" i="61"/>
  <c r="B75" i="61"/>
  <c r="B65" i="61"/>
  <c r="B59" i="61"/>
  <c r="B49" i="61"/>
  <c r="B43" i="61"/>
  <c r="B33" i="61"/>
  <c r="B27" i="61"/>
  <c r="B17" i="61"/>
  <c r="B11" i="61"/>
  <c r="B147" i="60"/>
  <c r="B155" i="60"/>
  <c r="B189" i="60"/>
  <c r="B197" i="60"/>
  <c r="B205" i="60"/>
  <c r="D205" i="60" s="1"/>
  <c r="B165" i="60"/>
  <c r="B173" i="60"/>
  <c r="B181" i="60"/>
  <c r="B5" i="60"/>
  <c r="B13" i="60"/>
  <c r="V25" i="51"/>
  <c r="B72" i="60"/>
  <c r="AB14" i="51"/>
  <c r="B90" i="60"/>
  <c r="AC26" i="51"/>
  <c r="B46" i="60"/>
  <c r="I203" i="60"/>
  <c r="I179" i="60"/>
  <c r="I167" i="60"/>
  <c r="I151" i="60"/>
  <c r="I135" i="60"/>
  <c r="I123" i="60"/>
  <c r="I111" i="60"/>
  <c r="I103" i="60"/>
  <c r="I95" i="60"/>
  <c r="I75" i="60"/>
  <c r="I63" i="60"/>
  <c r="I39" i="60"/>
  <c r="B103" i="61"/>
  <c r="AA4" i="51"/>
  <c r="AC6" i="51"/>
  <c r="X8" i="51"/>
  <c r="B146" i="60"/>
  <c r="X10" i="51"/>
  <c r="B148" i="60"/>
  <c r="B8" i="61"/>
  <c r="X12" i="51"/>
  <c r="B150" i="60"/>
  <c r="X20" i="51"/>
  <c r="B158" i="60"/>
  <c r="AA20" i="51"/>
  <c r="Y4" i="51"/>
  <c r="B186" i="60"/>
  <c r="B20" i="61"/>
  <c r="Y6" i="51"/>
  <c r="B188" i="60"/>
  <c r="D188" i="60" s="1"/>
  <c r="Y12" i="51"/>
  <c r="B194" i="60"/>
  <c r="B28" i="61"/>
  <c r="Y18" i="51"/>
  <c r="B200" i="60"/>
  <c r="D200" i="60" s="1"/>
  <c r="W21" i="51"/>
  <c r="B19" i="60"/>
  <c r="W25" i="51"/>
  <c r="B23" i="60"/>
  <c r="V7" i="51"/>
  <c r="B54" i="60"/>
  <c r="V11" i="51"/>
  <c r="B58" i="60"/>
  <c r="V15" i="51"/>
  <c r="B62" i="60"/>
  <c r="V19" i="51"/>
  <c r="B66" i="60"/>
  <c r="V23" i="51"/>
  <c r="B70" i="60"/>
  <c r="V27" i="51"/>
  <c r="B74" i="60"/>
  <c r="V31" i="51"/>
  <c r="B78" i="60"/>
  <c r="AA6" i="51"/>
  <c r="B110" i="60"/>
  <c r="AA10" i="51"/>
  <c r="B114" i="60"/>
  <c r="AA14" i="51"/>
  <c r="B118" i="60"/>
  <c r="AA18" i="51"/>
  <c r="B122" i="60"/>
  <c r="AA22" i="51"/>
  <c r="B126" i="60"/>
  <c r="AA26" i="51"/>
  <c r="B130" i="60"/>
  <c r="AA30" i="51"/>
  <c r="B134" i="60"/>
  <c r="AA34" i="51"/>
  <c r="B138" i="60"/>
  <c r="AB4" i="51"/>
  <c r="B80" i="60"/>
  <c r="AB8" i="51"/>
  <c r="B84" i="60"/>
  <c r="AB12" i="51"/>
  <c r="B88" i="60"/>
  <c r="AB16" i="51"/>
  <c r="B92" i="60"/>
  <c r="AB20" i="51"/>
  <c r="B96" i="60"/>
  <c r="AB24" i="51"/>
  <c r="B100" i="60"/>
  <c r="AB28" i="51"/>
  <c r="B104" i="60"/>
  <c r="AC4" i="51"/>
  <c r="B24" i="60"/>
  <c r="AC8" i="51"/>
  <c r="B28" i="60"/>
  <c r="D28" i="60" s="1"/>
  <c r="AC12" i="51"/>
  <c r="B32" i="60"/>
  <c r="AC16" i="51"/>
  <c r="B36" i="60"/>
  <c r="AC20" i="51"/>
  <c r="B40" i="60"/>
  <c r="AC24" i="51"/>
  <c r="B44" i="60"/>
  <c r="D44" i="60" s="1"/>
  <c r="AC28" i="51"/>
  <c r="B48" i="60"/>
  <c r="I209" i="60"/>
  <c r="I205" i="60"/>
  <c r="I201" i="60"/>
  <c r="I197" i="60"/>
  <c r="I193" i="60"/>
  <c r="I189" i="60"/>
  <c r="I185" i="60"/>
  <c r="I181" i="60"/>
  <c r="I177" i="60"/>
  <c r="I173" i="60"/>
  <c r="I169" i="60"/>
  <c r="I165" i="60"/>
  <c r="I161" i="60"/>
  <c r="I157" i="60"/>
  <c r="I153" i="60"/>
  <c r="I149" i="60"/>
  <c r="I145" i="60"/>
  <c r="I141" i="60"/>
  <c r="I137" i="60"/>
  <c r="I133" i="60"/>
  <c r="I129" i="60"/>
  <c r="I125" i="60"/>
  <c r="I121" i="60"/>
  <c r="I117" i="60"/>
  <c r="I113" i="60"/>
  <c r="I109" i="60"/>
  <c r="I105" i="60"/>
  <c r="I101" i="60"/>
  <c r="I97" i="60"/>
  <c r="I93" i="60"/>
  <c r="I89" i="60"/>
  <c r="I85" i="60"/>
  <c r="I81" i="60"/>
  <c r="I77" i="60"/>
  <c r="I73" i="60"/>
  <c r="I69" i="60"/>
  <c r="I65" i="60"/>
  <c r="I61" i="60"/>
  <c r="I57" i="60"/>
  <c r="I53" i="60"/>
  <c r="I49" i="60"/>
  <c r="I45" i="60"/>
  <c r="I41" i="60"/>
  <c r="I37" i="60"/>
  <c r="I33" i="60"/>
  <c r="I29" i="60"/>
  <c r="I25" i="60"/>
  <c r="I21" i="60"/>
  <c r="I17" i="60"/>
  <c r="I13" i="60"/>
  <c r="I9" i="60"/>
  <c r="I5" i="60"/>
  <c r="B204" i="61"/>
  <c r="B200" i="61"/>
  <c r="B196" i="61"/>
  <c r="B192" i="61"/>
  <c r="B188" i="61"/>
  <c r="B184" i="61"/>
  <c r="B180" i="61"/>
  <c r="B175" i="61"/>
  <c r="B170" i="61"/>
  <c r="B165" i="61"/>
  <c r="B159" i="61"/>
  <c r="B149" i="61"/>
  <c r="B143" i="61"/>
  <c r="B138" i="61"/>
  <c r="B133" i="61"/>
  <c r="B127" i="61"/>
  <c r="B117" i="61"/>
  <c r="B111" i="61"/>
  <c r="B101" i="61"/>
  <c r="B95" i="61"/>
  <c r="B85" i="61"/>
  <c r="B79" i="61"/>
  <c r="B69" i="61"/>
  <c r="B63" i="61"/>
  <c r="B58" i="61"/>
  <c r="B53" i="61"/>
  <c r="B37" i="61"/>
  <c r="B31" i="61"/>
  <c r="B21" i="61"/>
  <c r="B15" i="61"/>
  <c r="B10" i="61"/>
  <c r="B5" i="61"/>
  <c r="B145" i="60"/>
  <c r="B153" i="60"/>
  <c r="B187" i="60"/>
  <c r="B195" i="60"/>
  <c r="D195" i="60" s="1"/>
  <c r="B203" i="60"/>
  <c r="D203" i="60" s="1"/>
  <c r="B163" i="60"/>
  <c r="B171" i="60"/>
  <c r="B179" i="60"/>
  <c r="B3" i="60"/>
  <c r="B11" i="60"/>
  <c r="X4" i="51"/>
  <c r="B142" i="60"/>
  <c r="X16" i="51"/>
  <c r="B154" i="60"/>
  <c r="Y14" i="51"/>
  <c r="B196" i="60"/>
  <c r="W23" i="51"/>
  <c r="B21" i="60"/>
  <c r="V29" i="51"/>
  <c r="B76" i="60"/>
  <c r="I199" i="60"/>
  <c r="I187" i="60"/>
  <c r="I163" i="60"/>
  <c r="I147" i="60"/>
  <c r="I83" i="60"/>
  <c r="X6" i="51"/>
  <c r="B144" i="60"/>
  <c r="B4" i="61"/>
  <c r="V9" i="51"/>
  <c r="Y11" i="51"/>
  <c r="V13" i="51"/>
  <c r="X14" i="51"/>
  <c r="B152" i="60"/>
  <c r="B12" i="61"/>
  <c r="AC14" i="51"/>
  <c r="AA16" i="51"/>
  <c r="AB26" i="51"/>
  <c r="Y10" i="51"/>
  <c r="B192" i="60"/>
  <c r="D192" i="60" s="1"/>
  <c r="Y22" i="51"/>
  <c r="B204" i="60"/>
  <c r="D204" i="60" s="1"/>
  <c r="Z4" i="51"/>
  <c r="B160" i="60"/>
  <c r="Z12" i="51"/>
  <c r="B168" i="60"/>
  <c r="Z16" i="51"/>
  <c r="B172" i="60"/>
  <c r="Z24" i="51"/>
  <c r="B180" i="60"/>
  <c r="Z28" i="51"/>
  <c r="B184" i="60"/>
  <c r="W6" i="51"/>
  <c r="B4" i="60"/>
  <c r="W10" i="51"/>
  <c r="B8" i="60"/>
  <c r="V4" i="51"/>
  <c r="B51" i="60"/>
  <c r="V8" i="51"/>
  <c r="B55" i="60"/>
  <c r="V20" i="51"/>
  <c r="B67" i="60"/>
  <c r="V28" i="51"/>
  <c r="B75" i="60"/>
  <c r="V32" i="51"/>
  <c r="B79" i="60"/>
  <c r="AA7" i="51"/>
  <c r="B111" i="60"/>
  <c r="AA11" i="51"/>
  <c r="B115" i="60"/>
  <c r="AA19" i="51"/>
  <c r="B123" i="60"/>
  <c r="AA27" i="51"/>
  <c r="B131" i="60"/>
  <c r="AA31" i="51"/>
  <c r="B135" i="60"/>
  <c r="AA35" i="51"/>
  <c r="B139" i="60"/>
  <c r="AB5" i="51"/>
  <c r="B81" i="60"/>
  <c r="AB9" i="51"/>
  <c r="B85" i="60"/>
  <c r="AB25" i="51"/>
  <c r="B101" i="60"/>
  <c r="AB29" i="51"/>
  <c r="B105" i="60"/>
  <c r="AC5" i="51"/>
  <c r="B25" i="60"/>
  <c r="AC9" i="51"/>
  <c r="B29" i="60"/>
  <c r="AC13" i="51"/>
  <c r="B33" i="60"/>
  <c r="AC17" i="51"/>
  <c r="B37" i="60"/>
  <c r="AC21" i="51"/>
  <c r="B41" i="60"/>
  <c r="AC25" i="51"/>
  <c r="B45" i="60"/>
  <c r="AC29" i="51"/>
  <c r="B49" i="60"/>
  <c r="I204" i="60"/>
  <c r="I200" i="60"/>
  <c r="I196" i="60"/>
  <c r="I192" i="60"/>
  <c r="I188" i="60"/>
  <c r="I184" i="60"/>
  <c r="I180" i="60"/>
  <c r="I176" i="60"/>
  <c r="I172" i="60"/>
  <c r="I168" i="60"/>
  <c r="I164" i="60"/>
  <c r="I160" i="60"/>
  <c r="I156" i="60"/>
  <c r="I152" i="60"/>
  <c r="I148" i="60"/>
  <c r="I144" i="60"/>
  <c r="I140" i="60"/>
  <c r="I136" i="60"/>
  <c r="I132" i="60"/>
  <c r="I128" i="60"/>
  <c r="I124" i="60"/>
  <c r="I120" i="60"/>
  <c r="I116" i="60"/>
  <c r="I112" i="60"/>
  <c r="I108" i="60"/>
  <c r="I104" i="60"/>
  <c r="I100" i="60"/>
  <c r="I96" i="60"/>
  <c r="I92" i="60"/>
  <c r="I88" i="60"/>
  <c r="I84" i="60"/>
  <c r="I80" i="60"/>
  <c r="I76" i="60"/>
  <c r="I72" i="60"/>
  <c r="I68" i="60"/>
  <c r="I64" i="60"/>
  <c r="I60" i="60"/>
  <c r="I56" i="60"/>
  <c r="I52" i="60"/>
  <c r="I48" i="60"/>
  <c r="I44" i="60"/>
  <c r="I40" i="60"/>
  <c r="I36" i="60"/>
  <c r="I32" i="60"/>
  <c r="I28" i="60"/>
  <c r="I24" i="60"/>
  <c r="I20" i="60"/>
  <c r="I16" i="60"/>
  <c r="I12" i="60"/>
  <c r="I8" i="60"/>
  <c r="I4" i="60"/>
  <c r="B207" i="61"/>
  <c r="B203" i="61"/>
  <c r="B199" i="61"/>
  <c r="B195" i="61"/>
  <c r="B191" i="61"/>
  <c r="B187" i="61"/>
  <c r="B183" i="61"/>
  <c r="B179" i="61"/>
  <c r="B174" i="61"/>
  <c r="B169" i="61"/>
  <c r="B163" i="61"/>
  <c r="B158" i="61"/>
  <c r="B153" i="61"/>
  <c r="B147" i="61"/>
  <c r="B142" i="61"/>
  <c r="B137" i="61"/>
  <c r="B131" i="61"/>
  <c r="B126" i="61"/>
  <c r="B121" i="61"/>
  <c r="B115" i="61"/>
  <c r="B110" i="61"/>
  <c r="B105" i="61"/>
  <c r="B99" i="61"/>
  <c r="B94" i="61"/>
  <c r="B89" i="61"/>
  <c r="B83" i="61"/>
  <c r="B78" i="61"/>
  <c r="B73" i="61"/>
  <c r="B67" i="61"/>
  <c r="B62" i="61"/>
  <c r="B57" i="61"/>
  <c r="B51" i="61"/>
  <c r="B46" i="61"/>
  <c r="B41" i="61"/>
  <c r="B35" i="61"/>
  <c r="B30" i="61"/>
  <c r="B25" i="61"/>
  <c r="B19" i="61"/>
  <c r="B14" i="61"/>
  <c r="B9" i="61"/>
  <c r="B3" i="61"/>
  <c r="B143" i="60"/>
  <c r="B151" i="60"/>
  <c r="B159" i="60"/>
  <c r="B177" i="60"/>
  <c r="B185" i="60"/>
  <c r="B9" i="60"/>
  <c r="U9" i="36"/>
  <c r="U5" i="36"/>
  <c r="U8" i="36"/>
  <c r="U4" i="36"/>
  <c r="L12" i="60"/>
  <c r="H12" i="60" s="1"/>
  <c r="L20" i="60"/>
  <c r="H20" i="60" s="1"/>
  <c r="A16" i="77"/>
  <c r="A12" i="77"/>
  <c r="D9" i="60"/>
  <c r="D21" i="60"/>
  <c r="D54" i="60"/>
  <c r="D56" i="60"/>
  <c r="D62" i="60"/>
  <c r="D64" i="60"/>
  <c r="D70" i="60"/>
  <c r="D72" i="60"/>
  <c r="D78" i="60"/>
  <c r="D80" i="60"/>
  <c r="D86" i="60"/>
  <c r="D88" i="60"/>
  <c r="D94" i="60"/>
  <c r="K221" i="13"/>
  <c r="K225" i="12"/>
  <c r="J218" i="11"/>
  <c r="J213" i="8"/>
  <c r="M222" i="13"/>
  <c r="N220" i="13"/>
  <c r="P221" i="13"/>
  <c r="V220" i="13"/>
  <c r="T221" i="13"/>
  <c r="Q222" i="13"/>
  <c r="Z220" i="13"/>
  <c r="X221" i="13"/>
  <c r="U222" i="13"/>
  <c r="L221" i="13"/>
  <c r="AB221" i="13"/>
  <c r="Y222" i="13"/>
  <c r="F220" i="13"/>
  <c r="R220" i="13"/>
  <c r="K220" i="13"/>
  <c r="O220" i="13"/>
  <c r="S220" i="13"/>
  <c r="W220" i="13"/>
  <c r="AA220" i="13"/>
  <c r="M221" i="13"/>
  <c r="Q221" i="13"/>
  <c r="U221" i="13"/>
  <c r="Y221" i="13"/>
  <c r="H222" i="13"/>
  <c r="N222" i="13"/>
  <c r="R222" i="13"/>
  <c r="V222" i="13"/>
  <c r="Z222" i="13"/>
  <c r="L220" i="13"/>
  <c r="P220" i="13"/>
  <c r="T220" i="13"/>
  <c r="X220" i="13"/>
  <c r="AB220" i="13"/>
  <c r="K222" i="13"/>
  <c r="O222" i="13"/>
  <c r="S222" i="13"/>
  <c r="W222" i="13"/>
  <c r="AA222" i="13"/>
  <c r="O224" i="12"/>
  <c r="R226" i="12"/>
  <c r="W224" i="12"/>
  <c r="V226" i="12"/>
  <c r="AA224" i="12"/>
  <c r="Z226" i="12"/>
  <c r="K224" i="12"/>
  <c r="N226" i="12"/>
  <c r="P225" i="12"/>
  <c r="AB225" i="12"/>
  <c r="L224" i="12"/>
  <c r="P224" i="12"/>
  <c r="T224" i="12"/>
  <c r="X224" i="12"/>
  <c r="AB224" i="12"/>
  <c r="M225" i="12"/>
  <c r="Q225" i="12"/>
  <c r="U225" i="12"/>
  <c r="Y225" i="12"/>
  <c r="K226" i="12"/>
  <c r="O226" i="12"/>
  <c r="S226" i="12"/>
  <c r="W226" i="12"/>
  <c r="AA226" i="12"/>
  <c r="T225" i="12"/>
  <c r="M224" i="12"/>
  <c r="Q224" i="12"/>
  <c r="U224" i="12"/>
  <c r="Y224" i="12"/>
  <c r="F225" i="12"/>
  <c r="N225" i="12"/>
  <c r="R225" i="12"/>
  <c r="V225" i="12"/>
  <c r="Z225" i="12"/>
  <c r="L226" i="12"/>
  <c r="X226" i="12"/>
  <c r="S224" i="12"/>
  <c r="AB216" i="11"/>
  <c r="R218" i="11"/>
  <c r="L216" i="11"/>
  <c r="M217" i="11"/>
  <c r="V218" i="11"/>
  <c r="T216" i="11"/>
  <c r="Q217" i="11"/>
  <c r="Z218" i="11"/>
  <c r="X216" i="11"/>
  <c r="U217" i="11"/>
  <c r="P216" i="11"/>
  <c r="N218" i="11"/>
  <c r="I216" i="11"/>
  <c r="M216" i="11"/>
  <c r="Q216" i="11"/>
  <c r="U216" i="11"/>
  <c r="Y216" i="11"/>
  <c r="J217" i="11"/>
  <c r="N217" i="11"/>
  <c r="R217" i="11"/>
  <c r="V217" i="11"/>
  <c r="Z217" i="11"/>
  <c r="K218" i="11"/>
  <c r="O218" i="11"/>
  <c r="S218" i="11"/>
  <c r="W218" i="11"/>
  <c r="AA218" i="11"/>
  <c r="Y217" i="11"/>
  <c r="J216" i="11"/>
  <c r="K217" i="11"/>
  <c r="O217" i="11"/>
  <c r="S217" i="11"/>
  <c r="W217" i="11"/>
  <c r="AA217" i="11"/>
  <c r="L218" i="11"/>
  <c r="P218" i="11"/>
  <c r="T218" i="11"/>
  <c r="X218" i="11"/>
  <c r="AB218" i="11"/>
  <c r="T225" i="10"/>
  <c r="R226" i="10"/>
  <c r="Z224" i="10"/>
  <c r="X225" i="10"/>
  <c r="V226" i="10"/>
  <c r="V224" i="10"/>
  <c r="N224" i="10"/>
  <c r="L225" i="10"/>
  <c r="AB225" i="10"/>
  <c r="Z226" i="10"/>
  <c r="R224" i="10"/>
  <c r="P225" i="10"/>
  <c r="N226" i="10"/>
  <c r="K224" i="10"/>
  <c r="O224" i="10"/>
  <c r="S224" i="10"/>
  <c r="W224" i="10"/>
  <c r="AA224" i="10"/>
  <c r="M225" i="10"/>
  <c r="Q225" i="10"/>
  <c r="U225" i="10"/>
  <c r="Y225" i="10"/>
  <c r="K226" i="10"/>
  <c r="O226" i="10"/>
  <c r="S226" i="10"/>
  <c r="W226" i="10"/>
  <c r="AA226" i="10"/>
  <c r="L224" i="10"/>
  <c r="P224" i="10"/>
  <c r="T224" i="10"/>
  <c r="X224" i="10"/>
  <c r="AB224" i="10"/>
  <c r="M224" i="10"/>
  <c r="Q224" i="10"/>
  <c r="U224" i="10"/>
  <c r="Y224" i="10"/>
  <c r="AD31" i="8"/>
  <c r="D36" i="14" s="1"/>
  <c r="L36" i="14" s="1"/>
  <c r="AD34" i="8"/>
  <c r="D39" i="14" s="1"/>
  <c r="L39" i="14" s="1"/>
  <c r="AD41" i="8"/>
  <c r="D46" i="14" s="1"/>
  <c r="L46" i="14" s="1"/>
  <c r="AD44" i="8"/>
  <c r="D49" i="14" s="1"/>
  <c r="L49" i="14" s="1"/>
  <c r="AD57" i="8"/>
  <c r="D62" i="14" s="1"/>
  <c r="L62" i="14" s="1"/>
  <c r="AD60" i="8"/>
  <c r="D65" i="14" s="1"/>
  <c r="L65" i="14" s="1"/>
  <c r="AD18" i="8"/>
  <c r="D23" i="14" s="1"/>
  <c r="L23" i="14" s="1"/>
  <c r="AD49" i="8"/>
  <c r="D54" i="14" s="1"/>
  <c r="L54" i="14" s="1"/>
  <c r="AD52" i="8"/>
  <c r="D57" i="14" s="1"/>
  <c r="L57" i="14" s="1"/>
  <c r="AD12" i="8"/>
  <c r="D17" i="14" s="1"/>
  <c r="L17" i="14" s="1"/>
  <c r="R44" i="55" s="1"/>
  <c r="AD66" i="8"/>
  <c r="D71" i="14" s="1"/>
  <c r="L71" i="14" s="1"/>
  <c r="AD79" i="8"/>
  <c r="D84" i="14" s="1"/>
  <c r="L84" i="14" s="1"/>
  <c r="AD82" i="8"/>
  <c r="D87" i="14" s="1"/>
  <c r="L87" i="14" s="1"/>
  <c r="AD95" i="8"/>
  <c r="D100" i="14" s="1"/>
  <c r="L100" i="14" s="1"/>
  <c r="AD122" i="8"/>
  <c r="D127" i="14" s="1"/>
  <c r="L127" i="14" s="1"/>
  <c r="AD71" i="8"/>
  <c r="D76" i="14" s="1"/>
  <c r="L76" i="14" s="1"/>
  <c r="AD74" i="8"/>
  <c r="D79" i="14" s="1"/>
  <c r="L79" i="14" s="1"/>
  <c r="AD87" i="8"/>
  <c r="D92" i="14" s="1"/>
  <c r="L92" i="14" s="1"/>
  <c r="AD90" i="8"/>
  <c r="D95" i="14" s="1"/>
  <c r="L95" i="14" s="1"/>
  <c r="AD33" i="8"/>
  <c r="D38" i="14" s="1"/>
  <c r="L38" i="14" s="1"/>
  <c r="AD35" i="8"/>
  <c r="D40" i="14" s="1"/>
  <c r="L40" i="14" s="1"/>
  <c r="AD81" i="8"/>
  <c r="D86" i="14" s="1"/>
  <c r="L86" i="14" s="1"/>
  <c r="AD83" i="8"/>
  <c r="D88" i="14" s="1"/>
  <c r="L88" i="14" s="1"/>
  <c r="AD86" i="8"/>
  <c r="D91" i="14" s="1"/>
  <c r="L91" i="14" s="1"/>
  <c r="AD91" i="8"/>
  <c r="D96" i="14" s="1"/>
  <c r="L96" i="14" s="1"/>
  <c r="AD94" i="8"/>
  <c r="D99" i="14" s="1"/>
  <c r="L99" i="14" s="1"/>
  <c r="AD121" i="8"/>
  <c r="D126" i="14" s="1"/>
  <c r="L126" i="14" s="1"/>
  <c r="C30" i="14"/>
  <c r="C26" i="14"/>
  <c r="C22" i="14"/>
  <c r="C18" i="14"/>
  <c r="C123" i="14"/>
  <c r="C119" i="14"/>
  <c r="C115" i="14"/>
  <c r="C111" i="14"/>
  <c r="C107" i="14"/>
  <c r="C103" i="14"/>
  <c r="C83" i="14"/>
  <c r="C75" i="14"/>
  <c r="C67" i="14"/>
  <c r="C63" i="14"/>
  <c r="C59" i="14"/>
  <c r="C55" i="14"/>
  <c r="C51" i="14"/>
  <c r="C47" i="14"/>
  <c r="C43" i="14"/>
  <c r="C35" i="14"/>
  <c r="C32" i="14"/>
  <c r="N213" i="8"/>
  <c r="R213" i="8"/>
  <c r="V213" i="8"/>
  <c r="Z213" i="8"/>
  <c r="K214" i="8"/>
  <c r="Q214" i="8"/>
  <c r="U214" i="8"/>
  <c r="Y214" i="8"/>
  <c r="E215" i="8"/>
  <c r="P215" i="8"/>
  <c r="T215" i="8"/>
  <c r="X215" i="8"/>
  <c r="AB215" i="8"/>
  <c r="AD14" i="8"/>
  <c r="D19" i="14" s="1"/>
  <c r="L19" i="14" s="1"/>
  <c r="R46" i="55" s="1"/>
  <c r="AD23" i="8"/>
  <c r="D28" i="14" s="1"/>
  <c r="L28" i="14" s="1"/>
  <c r="AD26" i="8"/>
  <c r="D31" i="14" s="1"/>
  <c r="L31" i="14" s="1"/>
  <c r="AD100" i="8"/>
  <c r="D105" i="14" s="1"/>
  <c r="L105" i="14" s="1"/>
  <c r="AD103" i="8"/>
  <c r="D108" i="14" s="1"/>
  <c r="L108" i="14" s="1"/>
  <c r="AD111" i="8"/>
  <c r="D116" i="14" s="1"/>
  <c r="L116" i="14" s="1"/>
  <c r="AD119" i="8"/>
  <c r="D124" i="14" s="1"/>
  <c r="L124" i="14" s="1"/>
  <c r="C29" i="14"/>
  <c r="C25" i="14"/>
  <c r="C21" i="14"/>
  <c r="C122" i="14"/>
  <c r="C118" i="14"/>
  <c r="C114" i="14"/>
  <c r="C110" i="14"/>
  <c r="C106" i="14"/>
  <c r="C102" i="14"/>
  <c r="C98" i="14"/>
  <c r="C94" i="14"/>
  <c r="C90" i="14"/>
  <c r="C82" i="14"/>
  <c r="C78" i="14"/>
  <c r="C74" i="14"/>
  <c r="C70" i="14"/>
  <c r="C66" i="14"/>
  <c r="C58" i="14"/>
  <c r="C50" i="14"/>
  <c r="C42" i="14"/>
  <c r="C34" i="14"/>
  <c r="O213" i="8"/>
  <c r="S213" i="8"/>
  <c r="W213" i="8"/>
  <c r="AA213" i="8"/>
  <c r="N214" i="8"/>
  <c r="R214" i="8"/>
  <c r="V214" i="8"/>
  <c r="Z214" i="8"/>
  <c r="J215" i="8"/>
  <c r="Q215" i="8"/>
  <c r="U215" i="8"/>
  <c r="Y215" i="8"/>
  <c r="C24" i="14"/>
  <c r="C20" i="14"/>
  <c r="C16" i="14"/>
  <c r="C125" i="14"/>
  <c r="C121" i="14"/>
  <c r="C117" i="14"/>
  <c r="C113" i="14"/>
  <c r="C109" i="14"/>
  <c r="C101" i="14"/>
  <c r="C97" i="14"/>
  <c r="C93" i="14"/>
  <c r="C89" i="14"/>
  <c r="C85" i="14"/>
  <c r="C81" i="14"/>
  <c r="C77" i="14"/>
  <c r="C73" i="14"/>
  <c r="C69" i="14"/>
  <c r="C61" i="14"/>
  <c r="C53" i="14"/>
  <c r="C45" i="14"/>
  <c r="C41" i="14"/>
  <c r="C37" i="14"/>
  <c r="C33" i="14"/>
  <c r="P213" i="8"/>
  <c r="T213" i="8"/>
  <c r="X213" i="8"/>
  <c r="AB213" i="8"/>
  <c r="O214" i="8"/>
  <c r="S214" i="8"/>
  <c r="W214" i="8"/>
  <c r="AA214" i="8"/>
  <c r="AD22" i="8"/>
  <c r="D27" i="14" s="1"/>
  <c r="L27" i="14" s="1"/>
  <c r="AD39" i="8"/>
  <c r="D44" i="14" s="1"/>
  <c r="L44" i="14" s="1"/>
  <c r="AD67" i="8"/>
  <c r="D72" i="14" s="1"/>
  <c r="L72" i="14" s="1"/>
  <c r="AD75" i="8"/>
  <c r="D80" i="14" s="1"/>
  <c r="L80" i="14" s="1"/>
  <c r="AD99" i="8"/>
  <c r="D104" i="14" s="1"/>
  <c r="L104" i="14" s="1"/>
  <c r="AD107" i="8"/>
  <c r="D112" i="14" s="1"/>
  <c r="L112" i="14" s="1"/>
  <c r="AD115" i="8"/>
  <c r="D120" i="14" s="1"/>
  <c r="L120" i="14" s="1"/>
  <c r="C128" i="14"/>
  <c r="C68" i="14"/>
  <c r="C64" i="14"/>
  <c r="C60" i="14"/>
  <c r="C56" i="14"/>
  <c r="C52" i="14"/>
  <c r="C48" i="14"/>
  <c r="K213" i="8"/>
  <c r="J214" i="8"/>
  <c r="O70" i="14"/>
  <c r="O110" i="14"/>
  <c r="H50" i="14"/>
  <c r="O34" i="14"/>
  <c r="H58" i="14"/>
  <c r="O42" i="14"/>
  <c r="H78" i="14"/>
  <c r="O125" i="14"/>
  <c r="O29" i="14"/>
  <c r="O62" i="14"/>
  <c r="H86" i="14"/>
  <c r="O102" i="14"/>
  <c r="H30" i="14"/>
  <c r="H126" i="14"/>
  <c r="H38" i="14"/>
  <c r="H66" i="14"/>
  <c r="H74" i="14"/>
  <c r="H94" i="14"/>
  <c r="H98" i="14"/>
  <c r="H106" i="14"/>
  <c r="H46" i="14"/>
  <c r="H54" i="14"/>
  <c r="H82" i="14"/>
  <c r="H90" i="14"/>
  <c r="H32" i="14"/>
  <c r="H121" i="14"/>
  <c r="J225" i="12"/>
  <c r="E225" i="10"/>
  <c r="J221" i="13"/>
  <c r="J220" i="13"/>
  <c r="D96" i="60"/>
  <c r="D102" i="60"/>
  <c r="D104" i="60"/>
  <c r="D26" i="60"/>
  <c r="D38" i="60"/>
  <c r="D42" i="60"/>
  <c r="F224" i="10"/>
  <c r="J224" i="10"/>
  <c r="D158" i="60"/>
  <c r="D17" i="60"/>
  <c r="D182" i="60"/>
  <c r="D150" i="60"/>
  <c r="D206" i="60"/>
  <c r="D174" i="60"/>
  <c r="D142" i="60"/>
  <c r="D110" i="60"/>
  <c r="D112" i="60"/>
  <c r="D118" i="60"/>
  <c r="D120" i="60"/>
  <c r="D126" i="60"/>
  <c r="D128" i="60"/>
  <c r="D134" i="60"/>
  <c r="D136" i="60"/>
  <c r="D166" i="60"/>
  <c r="D5" i="60"/>
  <c r="D196" i="60"/>
  <c r="D180" i="60"/>
  <c r="D172" i="60"/>
  <c r="D164" i="60"/>
  <c r="D156" i="60"/>
  <c r="D148" i="60"/>
  <c r="D140" i="60"/>
  <c r="D132" i="60"/>
  <c r="D124" i="60"/>
  <c r="D116" i="60"/>
  <c r="D108" i="60"/>
  <c r="D100" i="60"/>
  <c r="D92" i="60"/>
  <c r="D84" i="60"/>
  <c r="D76" i="60"/>
  <c r="D68" i="60"/>
  <c r="D60" i="60"/>
  <c r="D50" i="60"/>
  <c r="D34" i="60"/>
  <c r="D24" i="60"/>
  <c r="D202" i="60"/>
  <c r="D194" i="60"/>
  <c r="D186" i="60"/>
  <c r="D178" i="60"/>
  <c r="D170" i="60"/>
  <c r="D162" i="60"/>
  <c r="D154" i="60"/>
  <c r="D146" i="60"/>
  <c r="D138" i="60"/>
  <c r="D130" i="60"/>
  <c r="D122" i="60"/>
  <c r="D114" i="60"/>
  <c r="D106" i="60"/>
  <c r="D98" i="60"/>
  <c r="D90" i="60"/>
  <c r="D82" i="60"/>
  <c r="D74" i="60"/>
  <c r="D66" i="60"/>
  <c r="D58" i="60"/>
  <c r="D46" i="60"/>
  <c r="D30" i="60"/>
  <c r="D13" i="60"/>
  <c r="D201" i="60"/>
  <c r="D197" i="60"/>
  <c r="D193" i="60"/>
  <c r="D189" i="60"/>
  <c r="D185" i="60"/>
  <c r="D181" i="60"/>
  <c r="D177" i="60"/>
  <c r="D173" i="60"/>
  <c r="D169" i="60"/>
  <c r="D165" i="60"/>
  <c r="D161" i="60"/>
  <c r="D157" i="60"/>
  <c r="D153" i="60"/>
  <c r="D149" i="60"/>
  <c r="D145" i="60"/>
  <c r="D141" i="60"/>
  <c r="D137" i="60"/>
  <c r="D133" i="60"/>
  <c r="D129" i="60"/>
  <c r="D125" i="60"/>
  <c r="D121" i="60"/>
  <c r="D117" i="60"/>
  <c r="D113" i="60"/>
  <c r="D109" i="60"/>
  <c r="D105" i="60"/>
  <c r="D101" i="60"/>
  <c r="D97" i="60"/>
  <c r="D93" i="60"/>
  <c r="D89" i="60"/>
  <c r="D85" i="60"/>
  <c r="D81" i="60"/>
  <c r="D77" i="60"/>
  <c r="D73" i="60"/>
  <c r="D69" i="60"/>
  <c r="D65" i="60"/>
  <c r="D61" i="60"/>
  <c r="D57" i="60"/>
  <c r="D53" i="60"/>
  <c r="D49" i="60"/>
  <c r="D45" i="60"/>
  <c r="D41" i="60"/>
  <c r="D37" i="60"/>
  <c r="D33" i="60"/>
  <c r="D29" i="60"/>
  <c r="D25" i="60"/>
  <c r="D20" i="60"/>
  <c r="D16" i="60"/>
  <c r="D12" i="60"/>
  <c r="D8" i="60"/>
  <c r="D4" i="60"/>
  <c r="D52" i="60"/>
  <c r="D48" i="60"/>
  <c r="D40" i="60"/>
  <c r="D36" i="60"/>
  <c r="D32" i="60"/>
  <c r="D23" i="60"/>
  <c r="D19" i="60"/>
  <c r="D15" i="60"/>
  <c r="D11" i="60"/>
  <c r="D7" i="60"/>
  <c r="D3" i="60"/>
  <c r="D207" i="60"/>
  <c r="D199" i="60"/>
  <c r="D191" i="60"/>
  <c r="D187" i="60"/>
  <c r="D183" i="60"/>
  <c r="D179" i="60"/>
  <c r="D175" i="60"/>
  <c r="D171" i="60"/>
  <c r="D167" i="60"/>
  <c r="D163" i="60"/>
  <c r="D159" i="60"/>
  <c r="D155" i="60"/>
  <c r="D151" i="60"/>
  <c r="D147" i="60"/>
  <c r="D143" i="60"/>
  <c r="D139" i="60"/>
  <c r="D135" i="60"/>
  <c r="D131" i="60"/>
  <c r="D127" i="60"/>
  <c r="D123" i="60"/>
  <c r="D119" i="60"/>
  <c r="D115" i="60"/>
  <c r="D111" i="60"/>
  <c r="D107" i="60"/>
  <c r="D103" i="60"/>
  <c r="D99" i="60"/>
  <c r="D95" i="60"/>
  <c r="D91" i="60"/>
  <c r="D87" i="60"/>
  <c r="D83" i="60"/>
  <c r="D79" i="60"/>
  <c r="D75" i="60"/>
  <c r="D71" i="60"/>
  <c r="D67" i="60"/>
  <c r="D63" i="60"/>
  <c r="D59" i="60"/>
  <c r="D55" i="60"/>
  <c r="D51" i="60"/>
  <c r="D47" i="60"/>
  <c r="D43" i="60"/>
  <c r="D39" i="60"/>
  <c r="D35" i="60"/>
  <c r="D31" i="60"/>
  <c r="D27" i="60"/>
  <c r="D22" i="60"/>
  <c r="D18" i="60"/>
  <c r="D14" i="60"/>
  <c r="D10" i="60"/>
  <c r="D6" i="60"/>
  <c r="I221" i="13"/>
  <c r="I222" i="13"/>
  <c r="H220" i="13"/>
  <c r="G221" i="13"/>
  <c r="G220" i="13"/>
  <c r="F222" i="13"/>
  <c r="G224" i="12"/>
  <c r="E216" i="11"/>
  <c r="I225" i="10"/>
  <c r="I215" i="8"/>
  <c r="G213" i="8"/>
  <c r="G214" i="8"/>
  <c r="F214" i="8"/>
  <c r="F215" i="8"/>
  <c r="M214" i="8"/>
  <c r="M213" i="8"/>
  <c r="M215" i="8"/>
  <c r="D213" i="8"/>
  <c r="H213" i="8"/>
  <c r="E213" i="8"/>
  <c r="I213" i="8"/>
  <c r="D214" i="8"/>
  <c r="H214" i="8"/>
  <c r="L214" i="8"/>
  <c r="L213" i="8"/>
  <c r="E222" i="13"/>
  <c r="D220" i="13"/>
  <c r="E220" i="13"/>
  <c r="D221" i="13"/>
  <c r="E226" i="12"/>
  <c r="I226" i="12"/>
  <c r="D224" i="12"/>
  <c r="H224" i="12"/>
  <c r="G225" i="12"/>
  <c r="F226" i="12"/>
  <c r="J226" i="12"/>
  <c r="E224" i="12"/>
  <c r="I224" i="12"/>
  <c r="D225" i="12"/>
  <c r="H225" i="12"/>
  <c r="E217" i="11"/>
  <c r="I217" i="11"/>
  <c r="H218" i="11"/>
  <c r="H217" i="11"/>
  <c r="D1" i="11"/>
  <c r="D226" i="10"/>
  <c r="H226" i="10"/>
  <c r="G224" i="10"/>
  <c r="F225" i="10"/>
  <c r="J225" i="10"/>
  <c r="E226" i="10"/>
  <c r="I226" i="10"/>
  <c r="D224" i="10"/>
  <c r="H224" i="10"/>
  <c r="G225" i="10"/>
  <c r="AD7" i="12"/>
  <c r="F1" i="11"/>
  <c r="BG16" i="31"/>
  <c r="O25" i="14"/>
  <c r="O21" i="14"/>
  <c r="H129" i="14"/>
  <c r="O17" i="14"/>
  <c r="H115" i="14"/>
  <c r="AD8" i="8"/>
  <c r="D13" i="14" s="1"/>
  <c r="C15" i="14"/>
  <c r="AD7" i="11"/>
  <c r="AD125" i="8"/>
  <c r="D130" i="14" s="1"/>
  <c r="L130" i="14" s="1"/>
  <c r="C129" i="14"/>
  <c r="S26" i="46"/>
  <c r="S22" i="46"/>
  <c r="S18" i="46"/>
  <c r="S14" i="46"/>
  <c r="S10" i="46"/>
  <c r="S17" i="46"/>
  <c r="S13" i="46"/>
  <c r="S21" i="46"/>
  <c r="S9" i="46"/>
  <c r="U13" i="46"/>
  <c r="U17" i="46"/>
  <c r="S24" i="46"/>
  <c r="S20" i="46"/>
  <c r="S16" i="46"/>
  <c r="S12" i="46"/>
  <c r="S8" i="46"/>
  <c r="U10" i="46"/>
  <c r="U14" i="46"/>
  <c r="U18" i="46"/>
  <c r="U22" i="46"/>
  <c r="U26" i="46"/>
  <c r="S27" i="46"/>
  <c r="S23" i="46"/>
  <c r="S19" i="46"/>
  <c r="S15" i="46"/>
  <c r="S11" i="46"/>
  <c r="S7" i="46"/>
  <c r="S25" i="46"/>
  <c r="T26" i="45"/>
  <c r="T22" i="45"/>
  <c r="T18" i="45"/>
  <c r="T14" i="45"/>
  <c r="T10" i="45"/>
  <c r="T6" i="45"/>
  <c r="V14" i="45"/>
  <c r="T12" i="45"/>
  <c r="V18" i="45"/>
  <c r="T20" i="45"/>
  <c r="T27" i="45"/>
  <c r="T23" i="45"/>
  <c r="T19" i="45"/>
  <c r="T15" i="45"/>
  <c r="T24" i="45"/>
  <c r="T16" i="45"/>
  <c r="V12" i="45"/>
  <c r="T25" i="45"/>
  <c r="T21" i="45"/>
  <c r="T17" i="45"/>
  <c r="T13" i="45"/>
  <c r="T9" i="45"/>
  <c r="T5" i="45"/>
  <c r="U4" i="44"/>
  <c r="U26" i="44"/>
  <c r="U22" i="44"/>
  <c r="U18" i="44"/>
  <c r="U14" i="44"/>
  <c r="U10" i="44"/>
  <c r="U6" i="44"/>
  <c r="W26" i="44"/>
  <c r="W14" i="44"/>
  <c r="W18" i="44"/>
  <c r="U20" i="44"/>
  <c r="U16" i="44"/>
  <c r="U8" i="44"/>
  <c r="BG18" i="31"/>
  <c r="G1" i="11"/>
  <c r="U27" i="44"/>
  <c r="U23" i="44"/>
  <c r="U19" i="44"/>
  <c r="U15" i="44"/>
  <c r="U11" i="44"/>
  <c r="U7" i="44"/>
  <c r="U24" i="44"/>
  <c r="U12" i="44"/>
  <c r="U25" i="44"/>
  <c r="U21" i="44"/>
  <c r="U17" i="44"/>
  <c r="U13" i="44"/>
  <c r="U9" i="44"/>
  <c r="V9" i="43"/>
  <c r="V24" i="43"/>
  <c r="V16" i="43"/>
  <c r="V8" i="43"/>
  <c r="X16" i="43"/>
  <c r="Y16" i="43" s="1"/>
  <c r="X8" i="43"/>
  <c r="X27" i="43"/>
  <c r="Y27" i="43" s="1"/>
  <c r="V27" i="43"/>
  <c r="X11" i="43"/>
  <c r="Y11" i="43" s="1"/>
  <c r="V11" i="43"/>
  <c r="V21" i="43"/>
  <c r="V13" i="43"/>
  <c r="V18" i="43"/>
  <c r="V6" i="43"/>
  <c r="V3" i="43"/>
  <c r="V25" i="43"/>
  <c r="V17" i="43"/>
  <c r="X23" i="43"/>
  <c r="Y23" i="43" s="1"/>
  <c r="V23" i="43"/>
  <c r="X19" i="43"/>
  <c r="Y19" i="43" s="1"/>
  <c r="V19" i="43"/>
  <c r="X15" i="43"/>
  <c r="Y15" i="43" s="1"/>
  <c r="V15" i="43"/>
  <c r="X7" i="43"/>
  <c r="Y7" i="43" s="1"/>
  <c r="V7" i="43"/>
  <c r="V26" i="43"/>
  <c r="V22" i="43"/>
  <c r="V14" i="43"/>
  <c r="V10" i="43"/>
  <c r="V20" i="43"/>
  <c r="V12" i="43"/>
  <c r="X6" i="43"/>
  <c r="Y6" i="43" s="1"/>
  <c r="X10" i="43"/>
  <c r="Y10" i="43" s="1"/>
  <c r="X14" i="43"/>
  <c r="Y14" i="43" s="1"/>
  <c r="X18" i="43"/>
  <c r="Y18" i="43" s="1"/>
  <c r="X22" i="43"/>
  <c r="Y22" i="43" s="1"/>
  <c r="X26" i="43"/>
  <c r="Y26" i="43" s="1"/>
  <c r="X24" i="42"/>
  <c r="X20" i="42"/>
  <c r="X16" i="42"/>
  <c r="X27" i="42"/>
  <c r="X23" i="42"/>
  <c r="X19" i="42"/>
  <c r="X15" i="42"/>
  <c r="X11" i="42"/>
  <c r="X26" i="42"/>
  <c r="X22" i="42"/>
  <c r="X18" i="42"/>
  <c r="X14" i="42"/>
  <c r="X10" i="42"/>
  <c r="Z12" i="42"/>
  <c r="AA12" i="42" s="1"/>
  <c r="Z16" i="42"/>
  <c r="AA16" i="42" s="1"/>
  <c r="Z20" i="42"/>
  <c r="AA20" i="42" s="1"/>
  <c r="Z24" i="42"/>
  <c r="AA24" i="42" s="1"/>
  <c r="X25" i="42"/>
  <c r="X21" i="42"/>
  <c r="X17" i="42"/>
  <c r="X9" i="42"/>
  <c r="AD9" i="8"/>
  <c r="D14" i="14" s="1"/>
  <c r="AD6" i="8"/>
  <c r="D11" i="14" s="1"/>
  <c r="AD7" i="8"/>
  <c r="D12" i="14" s="1"/>
  <c r="AZ14" i="25" a="1"/>
  <c r="AZ14" i="25" s="1"/>
  <c r="AD7" i="10"/>
  <c r="H19" i="14"/>
  <c r="H23" i="14"/>
  <c r="H27" i="14"/>
  <c r="H31" i="14"/>
  <c r="H123" i="14"/>
  <c r="H127" i="14"/>
  <c r="O33" i="14"/>
  <c r="H35" i="14"/>
  <c r="O37" i="14"/>
  <c r="H39" i="14"/>
  <c r="O41" i="14"/>
  <c r="H43" i="14"/>
  <c r="O45" i="14"/>
  <c r="H47" i="14"/>
  <c r="O49" i="14"/>
  <c r="H51" i="14"/>
  <c r="O53" i="14"/>
  <c r="H55" i="14"/>
  <c r="O57" i="14"/>
  <c r="H59" i="14"/>
  <c r="O61" i="14"/>
  <c r="H63" i="14"/>
  <c r="O65" i="14"/>
  <c r="H67" i="14"/>
  <c r="O69" i="14"/>
  <c r="H71" i="14"/>
  <c r="O73" i="14"/>
  <c r="H75" i="14"/>
  <c r="O77" i="14"/>
  <c r="H79" i="14"/>
  <c r="O81" i="14"/>
  <c r="H83" i="14"/>
  <c r="O85" i="14"/>
  <c r="H87" i="14"/>
  <c r="O89" i="14"/>
  <c r="H91" i="14"/>
  <c r="O93" i="14"/>
  <c r="H95" i="14"/>
  <c r="O97" i="14"/>
  <c r="H99" i="14"/>
  <c r="O101" i="14"/>
  <c r="H103" i="14"/>
  <c r="O105" i="14"/>
  <c r="H107" i="14"/>
  <c r="O109" i="14"/>
  <c r="H111" i="14"/>
  <c r="H116" i="14"/>
  <c r="H118" i="14"/>
  <c r="H120" i="14"/>
  <c r="H124" i="14"/>
  <c r="H128" i="14"/>
  <c r="L35" i="14"/>
  <c r="H36" i="14"/>
  <c r="H40" i="14"/>
  <c r="H44" i="14"/>
  <c r="H48" i="14"/>
  <c r="H52" i="14"/>
  <c r="H56" i="14"/>
  <c r="H60" i="14"/>
  <c r="H64" i="14"/>
  <c r="H68" i="14"/>
  <c r="H72" i="14"/>
  <c r="H76" i="14"/>
  <c r="H80" i="14"/>
  <c r="H84" i="14"/>
  <c r="H88" i="14"/>
  <c r="H92" i="14"/>
  <c r="H96" i="14"/>
  <c r="H100" i="14"/>
  <c r="H104" i="14"/>
  <c r="H108" i="14"/>
  <c r="H112" i="14"/>
  <c r="H114" i="14"/>
  <c r="H122" i="14"/>
  <c r="H16" i="14"/>
  <c r="H20" i="14"/>
  <c r="H24" i="14"/>
  <c r="H28" i="14"/>
  <c r="H18" i="14"/>
  <c r="H22" i="14"/>
  <c r="H26" i="14"/>
  <c r="H113" i="14"/>
  <c r="O113" i="14"/>
  <c r="O117" i="14"/>
  <c r="H117" i="14"/>
  <c r="O119" i="14"/>
  <c r="H119" i="14"/>
  <c r="H130" i="14"/>
  <c r="O130" i="14"/>
  <c r="AD7" i="13"/>
  <c r="AD6" i="13"/>
  <c r="AD8" i="13"/>
  <c r="AD235" i="13"/>
  <c r="AD9" i="12"/>
  <c r="AD6" i="12"/>
  <c r="AD8" i="12"/>
  <c r="AD239" i="12"/>
  <c r="AD6" i="11"/>
  <c r="AD8" i="11"/>
  <c r="AD9" i="11"/>
  <c r="AD231" i="11"/>
  <c r="AD6" i="10"/>
  <c r="AD8" i="10"/>
  <c r="AD9" i="10"/>
  <c r="AD239" i="10"/>
  <c r="AD228" i="8"/>
  <c r="L2" i="14" s="1"/>
  <c r="I12" i="55" s="1"/>
  <c r="AG10" i="35"/>
  <c r="D126" i="15"/>
  <c r="D128" i="15"/>
  <c r="C43" i="15"/>
  <c r="D41" i="15"/>
  <c r="B12" i="15"/>
  <c r="B13" i="15"/>
  <c r="B14" i="15"/>
  <c r="B15" i="15"/>
  <c r="B16" i="15"/>
  <c r="B17" i="15"/>
  <c r="B18" i="15"/>
  <c r="B19" i="15"/>
  <c r="B20" i="15"/>
  <c r="B21" i="15"/>
  <c r="B22" i="15"/>
  <c r="B23" i="15"/>
  <c r="B24" i="15"/>
  <c r="B25" i="15"/>
  <c r="B26" i="15"/>
  <c r="C26" i="15"/>
  <c r="B27" i="15"/>
  <c r="B28" i="15"/>
  <c r="B29" i="15"/>
  <c r="B30" i="15"/>
  <c r="C30" i="15"/>
  <c r="B31" i="15"/>
  <c r="B32" i="15"/>
  <c r="B33" i="15"/>
  <c r="B34" i="15"/>
  <c r="C34" i="15"/>
  <c r="B35" i="15"/>
  <c r="B36" i="15"/>
  <c r="B37" i="15"/>
  <c r="B38" i="15"/>
  <c r="C38" i="15"/>
  <c r="B39" i="15"/>
  <c r="B40" i="15"/>
  <c r="B41" i="15"/>
  <c r="B42" i="15"/>
  <c r="C42" i="15"/>
  <c r="B43" i="15"/>
  <c r="B44" i="15"/>
  <c r="B45" i="15"/>
  <c r="B46" i="15"/>
  <c r="C46" i="15"/>
  <c r="B47" i="15"/>
  <c r="B48" i="15"/>
  <c r="B49" i="15"/>
  <c r="B50" i="15"/>
  <c r="C50" i="15"/>
  <c r="B51" i="15"/>
  <c r="B52" i="15"/>
  <c r="B53" i="15"/>
  <c r="B54" i="15"/>
  <c r="C54" i="15"/>
  <c r="B55" i="15"/>
  <c r="B56" i="15"/>
  <c r="B57" i="15"/>
  <c r="B58" i="15"/>
  <c r="B59" i="15"/>
  <c r="B60" i="15"/>
  <c r="B61" i="15"/>
  <c r="B62" i="15"/>
  <c r="C62" i="15"/>
  <c r="B63" i="15"/>
  <c r="B64" i="15"/>
  <c r="B65" i="15"/>
  <c r="B66" i="15"/>
  <c r="B67" i="15"/>
  <c r="B68" i="15"/>
  <c r="B69" i="15"/>
  <c r="B70" i="15"/>
  <c r="C70" i="15"/>
  <c r="B71" i="15"/>
  <c r="B72" i="15"/>
  <c r="B73" i="15"/>
  <c r="B74" i="15"/>
  <c r="C74" i="15"/>
  <c r="B75" i="15"/>
  <c r="B76" i="15"/>
  <c r="B77" i="15"/>
  <c r="B78" i="15"/>
  <c r="C78" i="15"/>
  <c r="B79" i="15"/>
  <c r="B80" i="15"/>
  <c r="B81" i="15"/>
  <c r="B82" i="15"/>
  <c r="C82" i="15"/>
  <c r="B83" i="15"/>
  <c r="B84" i="15"/>
  <c r="B85" i="15"/>
  <c r="B86" i="15"/>
  <c r="C86" i="15"/>
  <c r="B87" i="15"/>
  <c r="B88" i="15"/>
  <c r="B89" i="15"/>
  <c r="B90" i="15"/>
  <c r="C90" i="15"/>
  <c r="B91" i="15"/>
  <c r="B92" i="15"/>
  <c r="B93" i="15"/>
  <c r="B94" i="15"/>
  <c r="B95" i="15"/>
  <c r="B96" i="15"/>
  <c r="B97" i="15"/>
  <c r="B98" i="15"/>
  <c r="B99" i="15"/>
  <c r="B100" i="15"/>
  <c r="B101" i="15"/>
  <c r="B102" i="15"/>
  <c r="C102" i="15"/>
  <c r="B103" i="15"/>
  <c r="B104" i="15"/>
  <c r="B105" i="15"/>
  <c r="B106" i="15"/>
  <c r="C106" i="15"/>
  <c r="B107" i="15"/>
  <c r="B108" i="15"/>
  <c r="B109" i="15"/>
  <c r="B110" i="15"/>
  <c r="C110" i="15"/>
  <c r="B111" i="15"/>
  <c r="B112" i="15"/>
  <c r="B113" i="15"/>
  <c r="B114" i="15"/>
  <c r="C114" i="15"/>
  <c r="B115" i="15"/>
  <c r="B116" i="15"/>
  <c r="B117" i="15"/>
  <c r="B118" i="15"/>
  <c r="C118" i="15"/>
  <c r="B119" i="15"/>
  <c r="B120" i="15"/>
  <c r="B121" i="15"/>
  <c r="B122" i="15"/>
  <c r="C122" i="15"/>
  <c r="B123" i="15"/>
  <c r="B124" i="15"/>
  <c r="B125" i="15"/>
  <c r="B126" i="15"/>
  <c r="C126" i="15"/>
  <c r="B127" i="15"/>
  <c r="B128" i="15"/>
  <c r="B129" i="15"/>
  <c r="B130" i="15"/>
  <c r="C130" i="15"/>
  <c r="B16" i="18"/>
  <c r="B17" i="18"/>
  <c r="B18" i="18"/>
  <c r="B22" i="18"/>
  <c r="B25" i="18"/>
  <c r="C25" i="18"/>
  <c r="B26" i="18"/>
  <c r="B27" i="18"/>
  <c r="B28" i="18"/>
  <c r="B29" i="18"/>
  <c r="B30" i="18"/>
  <c r="B31" i="18"/>
  <c r="B32" i="18"/>
  <c r="B33" i="18"/>
  <c r="C33" i="18"/>
  <c r="B34" i="18"/>
  <c r="B35" i="18"/>
  <c r="B36" i="18"/>
  <c r="B37" i="18"/>
  <c r="B38" i="18"/>
  <c r="B39" i="18"/>
  <c r="B40" i="18"/>
  <c r="B41" i="18"/>
  <c r="B42" i="18"/>
  <c r="B43" i="18"/>
  <c r="B44" i="18"/>
  <c r="B45" i="18"/>
  <c r="B46" i="18"/>
  <c r="B47" i="18"/>
  <c r="B48" i="18"/>
  <c r="B49" i="18"/>
  <c r="C49" i="18"/>
  <c r="B50" i="18"/>
  <c r="B51" i="18"/>
  <c r="B52" i="18"/>
  <c r="B53" i="18"/>
  <c r="B54" i="18"/>
  <c r="B55" i="18"/>
  <c r="B56" i="18"/>
  <c r="B57" i="18"/>
  <c r="B58" i="18"/>
  <c r="B59" i="18"/>
  <c r="B60" i="18"/>
  <c r="B61" i="18"/>
  <c r="B62" i="18"/>
  <c r="B63" i="18"/>
  <c r="B64" i="18"/>
  <c r="B65" i="18"/>
  <c r="B66" i="18"/>
  <c r="B67" i="18"/>
  <c r="C67" i="18"/>
  <c r="B68" i="18"/>
  <c r="B69" i="18"/>
  <c r="B70" i="18"/>
  <c r="B71" i="18"/>
  <c r="B72" i="18"/>
  <c r="B73" i="18"/>
  <c r="B74" i="18"/>
  <c r="B75" i="18"/>
  <c r="C75" i="18"/>
  <c r="B76" i="18"/>
  <c r="B77" i="18"/>
  <c r="B78" i="18"/>
  <c r="B79" i="18"/>
  <c r="B80" i="18"/>
  <c r="B81" i="18"/>
  <c r="C81" i="18"/>
  <c r="B82" i="18"/>
  <c r="B83" i="18"/>
  <c r="B84" i="18"/>
  <c r="B85" i="18"/>
  <c r="C85" i="18"/>
  <c r="B86" i="18"/>
  <c r="B87" i="18"/>
  <c r="B88" i="18"/>
  <c r="B89" i="18"/>
  <c r="C89" i="18"/>
  <c r="B90" i="18"/>
  <c r="B91" i="18"/>
  <c r="C91" i="18"/>
  <c r="B92" i="18"/>
  <c r="B93" i="18"/>
  <c r="B94" i="18"/>
  <c r="B95" i="18"/>
  <c r="C95" i="18"/>
  <c r="B96" i="18"/>
  <c r="B97" i="18"/>
  <c r="B98" i="18"/>
  <c r="B99" i="18"/>
  <c r="C99" i="18"/>
  <c r="B100" i="18"/>
  <c r="B101" i="18"/>
  <c r="B102" i="18"/>
  <c r="B103" i="18"/>
  <c r="B104" i="18"/>
  <c r="B105" i="18"/>
  <c r="B106" i="18"/>
  <c r="B107" i="18"/>
  <c r="B108" i="18"/>
  <c r="B109" i="18"/>
  <c r="B110" i="18"/>
  <c r="B111" i="18"/>
  <c r="B112" i="18"/>
  <c r="B113" i="18"/>
  <c r="B114" i="18"/>
  <c r="B115" i="18"/>
  <c r="B116" i="18"/>
  <c r="B117" i="18"/>
  <c r="C117" i="18"/>
  <c r="B118" i="18"/>
  <c r="B119" i="18"/>
  <c r="B120" i="18"/>
  <c r="B121" i="18"/>
  <c r="C121" i="18"/>
  <c r="B122" i="18"/>
  <c r="B123" i="18"/>
  <c r="C123" i="18"/>
  <c r="B124" i="18"/>
  <c r="B125" i="18"/>
  <c r="B126" i="18"/>
  <c r="B127" i="18"/>
  <c r="C127" i="18"/>
  <c r="B128" i="18"/>
  <c r="B129" i="18"/>
  <c r="C129" i="18"/>
  <c r="B130" i="18"/>
  <c r="A130" i="18"/>
  <c r="A129" i="18"/>
  <c r="A128" i="18"/>
  <c r="A127" i="18"/>
  <c r="A126" i="18"/>
  <c r="A125" i="18"/>
  <c r="A124" i="18"/>
  <c r="A123" i="18"/>
  <c r="A122" i="18"/>
  <c r="A121" i="18"/>
  <c r="A120" i="18"/>
  <c r="A119" i="18"/>
  <c r="A118" i="18"/>
  <c r="A117" i="18"/>
  <c r="A116" i="18"/>
  <c r="A115" i="18"/>
  <c r="A114" i="18"/>
  <c r="A113" i="18"/>
  <c r="A112" i="18"/>
  <c r="A111" i="18"/>
  <c r="A110" i="18"/>
  <c r="A109" i="18"/>
  <c r="A108" i="18"/>
  <c r="A107" i="18"/>
  <c r="A106" i="18"/>
  <c r="A105" i="18"/>
  <c r="A104" i="18"/>
  <c r="A103" i="18"/>
  <c r="A102" i="18"/>
  <c r="A101" i="18"/>
  <c r="A100" i="18"/>
  <c r="A99" i="18"/>
  <c r="A98" i="18"/>
  <c r="A97" i="18"/>
  <c r="A96" i="18"/>
  <c r="A95" i="18"/>
  <c r="A94" i="18"/>
  <c r="A93" i="18"/>
  <c r="A92" i="18"/>
  <c r="A91" i="18"/>
  <c r="A90" i="18"/>
  <c r="A89" i="18"/>
  <c r="A88" i="18"/>
  <c r="A87" i="18"/>
  <c r="A86" i="18"/>
  <c r="A85" i="18"/>
  <c r="A84" i="18"/>
  <c r="A83" i="18"/>
  <c r="A82" i="18"/>
  <c r="A81" i="18"/>
  <c r="A80" i="18"/>
  <c r="A79" i="18"/>
  <c r="A78" i="18"/>
  <c r="A77" i="18"/>
  <c r="A76" i="18"/>
  <c r="A75" i="18"/>
  <c r="A74" i="18"/>
  <c r="A73" i="18"/>
  <c r="A72" i="18"/>
  <c r="A71" i="18"/>
  <c r="A70" i="18"/>
  <c r="A69" i="18"/>
  <c r="A68" i="18"/>
  <c r="A67" i="18"/>
  <c r="A66" i="18"/>
  <c r="A65" i="18"/>
  <c r="A64" i="18"/>
  <c r="A63" i="18"/>
  <c r="A62" i="18"/>
  <c r="A61" i="18"/>
  <c r="A60" i="18"/>
  <c r="A59" i="18"/>
  <c r="A58" i="18"/>
  <c r="A57" i="18"/>
  <c r="A56" i="18"/>
  <c r="A55" i="18"/>
  <c r="A54" i="18"/>
  <c r="A53" i="18"/>
  <c r="A52" i="18"/>
  <c r="A51" i="18"/>
  <c r="A50" i="18"/>
  <c r="A49" i="18"/>
  <c r="A48" i="18"/>
  <c r="A47" i="18"/>
  <c r="A46" i="18"/>
  <c r="A45" i="18"/>
  <c r="A44" i="18"/>
  <c r="A43" i="18"/>
  <c r="A42" i="18"/>
  <c r="A41" i="18"/>
  <c r="A40" i="18"/>
  <c r="A39" i="18"/>
  <c r="A38" i="18"/>
  <c r="A37" i="18"/>
  <c r="A36" i="18"/>
  <c r="A35" i="18"/>
  <c r="A34" i="18"/>
  <c r="A33" i="18"/>
  <c r="A32" i="18"/>
  <c r="A31" i="18"/>
  <c r="A30" i="18"/>
  <c r="A29" i="18"/>
  <c r="A28" i="18"/>
  <c r="A27" i="18"/>
  <c r="A26" i="18"/>
  <c r="A25" i="18"/>
  <c r="A24" i="18"/>
  <c r="A23" i="18"/>
  <c r="A22" i="18"/>
  <c r="A21" i="18"/>
  <c r="A20" i="18"/>
  <c r="A19" i="18"/>
  <c r="A18" i="18"/>
  <c r="A17" i="18"/>
  <c r="A16" i="18"/>
  <c r="A15" i="18"/>
  <c r="A14" i="18"/>
  <c r="A13" i="18"/>
  <c r="A12" i="18"/>
  <c r="A11" i="18"/>
  <c r="D8" i="18"/>
  <c r="C8" i="18"/>
  <c r="B8" i="18"/>
  <c r="A8" i="18"/>
  <c r="D129" i="18"/>
  <c r="D127" i="18"/>
  <c r="L127" i="18" s="1"/>
  <c r="D125" i="18"/>
  <c r="D123" i="18"/>
  <c r="L123" i="18" s="1"/>
  <c r="D121" i="18"/>
  <c r="D117" i="18"/>
  <c r="R115" i="19" s="1"/>
  <c r="S115" i="19" s="1"/>
  <c r="D112" i="18"/>
  <c r="C112" i="18"/>
  <c r="C110" i="18"/>
  <c r="D108" i="18"/>
  <c r="R106" i="19" s="1"/>
  <c r="S106" i="19" s="1"/>
  <c r="D106" i="18"/>
  <c r="R104" i="19" s="1"/>
  <c r="S104" i="19" s="1"/>
  <c r="D102" i="18"/>
  <c r="R100" i="19" s="1"/>
  <c r="S100" i="19" s="1"/>
  <c r="C102" i="18"/>
  <c r="D99" i="18"/>
  <c r="D97" i="18"/>
  <c r="R95" i="19" s="1"/>
  <c r="S95" i="19" s="1"/>
  <c r="D95" i="18"/>
  <c r="C93" i="18"/>
  <c r="D91" i="18"/>
  <c r="D89" i="18"/>
  <c r="R87" i="19" s="1"/>
  <c r="S87" i="19" s="1"/>
  <c r="D87" i="18"/>
  <c r="D85" i="18"/>
  <c r="R83" i="19" s="1"/>
  <c r="S83" i="19" s="1"/>
  <c r="D83" i="18"/>
  <c r="D81" i="18"/>
  <c r="R79" i="19" s="1"/>
  <c r="S79" i="19" s="1"/>
  <c r="C78" i="18"/>
  <c r="D76" i="18"/>
  <c r="R74" i="19" s="1"/>
  <c r="S74" i="19" s="1"/>
  <c r="C76" i="18"/>
  <c r="D75" i="18"/>
  <c r="C74" i="18"/>
  <c r="C70" i="18"/>
  <c r="D67" i="18"/>
  <c r="C66" i="18"/>
  <c r="D65" i="18"/>
  <c r="R63" i="19" s="1"/>
  <c r="S63" i="19" s="1"/>
  <c r="C64" i="18"/>
  <c r="C62" i="18"/>
  <c r="C56" i="18"/>
  <c r="D53" i="18"/>
  <c r="R51" i="19" s="1"/>
  <c r="S51" i="19" s="1"/>
  <c r="C52" i="18"/>
  <c r="D49" i="18"/>
  <c r="R47" i="19" s="1"/>
  <c r="S47" i="19" s="1"/>
  <c r="C40" i="18"/>
  <c r="D37" i="18"/>
  <c r="R35" i="19" s="1"/>
  <c r="S35" i="19" s="1"/>
  <c r="C36" i="18"/>
  <c r="D33" i="18"/>
  <c r="R31" i="19" s="1"/>
  <c r="S31" i="19" s="1"/>
  <c r="D25" i="18"/>
  <c r="R23" i="19" s="1"/>
  <c r="S23" i="19" s="1"/>
  <c r="C23" i="18"/>
  <c r="B12" i="18"/>
  <c r="C11" i="18"/>
  <c r="B20" i="17"/>
  <c r="B22" i="17"/>
  <c r="B25" i="17"/>
  <c r="B26" i="17"/>
  <c r="C26" i="17"/>
  <c r="B27" i="17"/>
  <c r="B28" i="17"/>
  <c r="B29" i="17"/>
  <c r="B30" i="17"/>
  <c r="B31" i="17"/>
  <c r="B32" i="17"/>
  <c r="B33" i="17"/>
  <c r="B34" i="17"/>
  <c r="C34" i="17"/>
  <c r="B35" i="17"/>
  <c r="B36" i="17"/>
  <c r="B37" i="17"/>
  <c r="B38" i="17"/>
  <c r="B39" i="17"/>
  <c r="B40" i="17"/>
  <c r="B41" i="17"/>
  <c r="B42" i="17"/>
  <c r="C42" i="17"/>
  <c r="B43" i="17"/>
  <c r="B44" i="17"/>
  <c r="B45" i="17"/>
  <c r="B46" i="17"/>
  <c r="B47" i="17"/>
  <c r="B48" i="17"/>
  <c r="B49" i="17"/>
  <c r="B50" i="17"/>
  <c r="C50" i="17"/>
  <c r="B51" i="17"/>
  <c r="B52" i="17"/>
  <c r="B53" i="17"/>
  <c r="B54" i="17"/>
  <c r="B55" i="17"/>
  <c r="B56" i="17"/>
  <c r="B57" i="17"/>
  <c r="B58" i="17"/>
  <c r="B59" i="17"/>
  <c r="B60" i="17"/>
  <c r="B61" i="17"/>
  <c r="B62" i="17"/>
  <c r="B63" i="17"/>
  <c r="B64" i="17"/>
  <c r="B65" i="17"/>
  <c r="B66" i="17"/>
  <c r="B67" i="17"/>
  <c r="B68" i="17"/>
  <c r="B69" i="17"/>
  <c r="B70" i="17"/>
  <c r="B71" i="17"/>
  <c r="B72" i="17"/>
  <c r="B73" i="17"/>
  <c r="B74" i="17"/>
  <c r="B75" i="17"/>
  <c r="B76" i="17"/>
  <c r="B77" i="17"/>
  <c r="B78" i="17"/>
  <c r="B79" i="17"/>
  <c r="B80" i="17"/>
  <c r="B81" i="17"/>
  <c r="B82" i="17"/>
  <c r="B83" i="17"/>
  <c r="B84" i="17"/>
  <c r="B85" i="17"/>
  <c r="B86" i="17"/>
  <c r="B87" i="17"/>
  <c r="B88" i="17"/>
  <c r="B89" i="17"/>
  <c r="B90" i="17"/>
  <c r="B91" i="17"/>
  <c r="B92" i="17"/>
  <c r="B93" i="17"/>
  <c r="B94" i="17"/>
  <c r="B95" i="17"/>
  <c r="B96" i="17"/>
  <c r="B97" i="17"/>
  <c r="B98" i="17"/>
  <c r="B99" i="17"/>
  <c r="B100" i="17"/>
  <c r="B101" i="17"/>
  <c r="B102" i="17"/>
  <c r="B103" i="17"/>
  <c r="B104" i="17"/>
  <c r="B105" i="17"/>
  <c r="B106" i="17"/>
  <c r="C106" i="17"/>
  <c r="B107" i="17"/>
  <c r="B108" i="17"/>
  <c r="C108" i="17"/>
  <c r="B109" i="17"/>
  <c r="B110" i="17"/>
  <c r="B111" i="17"/>
  <c r="B112" i="17"/>
  <c r="C112" i="17"/>
  <c r="B113" i="17"/>
  <c r="B114" i="17"/>
  <c r="B115" i="17"/>
  <c r="B116" i="17"/>
  <c r="C116" i="17"/>
  <c r="B117" i="17"/>
  <c r="B118" i="17"/>
  <c r="B119" i="17"/>
  <c r="B120" i="17"/>
  <c r="B121" i="17"/>
  <c r="B122" i="17"/>
  <c r="B123" i="17"/>
  <c r="B124" i="17"/>
  <c r="B125" i="17"/>
  <c r="B126" i="17"/>
  <c r="B127" i="17"/>
  <c r="B128" i="17"/>
  <c r="B129" i="17"/>
  <c r="B130" i="17"/>
  <c r="B16" i="17"/>
  <c r="B18" i="17"/>
  <c r="A130" i="17"/>
  <c r="N130" i="17" s="1"/>
  <c r="A129" i="17"/>
  <c r="N129" i="17" s="1"/>
  <c r="A128" i="17"/>
  <c r="N128" i="17" s="1"/>
  <c r="A127" i="17"/>
  <c r="N127" i="17" s="1"/>
  <c r="A126" i="17"/>
  <c r="N126" i="17" s="1"/>
  <c r="A125" i="17"/>
  <c r="N125" i="17" s="1"/>
  <c r="A124" i="17"/>
  <c r="N124" i="17" s="1"/>
  <c r="A123" i="17"/>
  <c r="N123" i="17" s="1"/>
  <c r="A122" i="17"/>
  <c r="N122" i="17" s="1"/>
  <c r="A121" i="17"/>
  <c r="N121" i="17" s="1"/>
  <c r="A120" i="17"/>
  <c r="N120" i="17" s="1"/>
  <c r="A119" i="17"/>
  <c r="N119" i="17" s="1"/>
  <c r="A118" i="17"/>
  <c r="N118" i="17" s="1"/>
  <c r="A117" i="17"/>
  <c r="N117" i="17" s="1"/>
  <c r="A116" i="17"/>
  <c r="N116" i="17" s="1"/>
  <c r="A115" i="17"/>
  <c r="N115" i="17" s="1"/>
  <c r="A114" i="17"/>
  <c r="N114" i="17" s="1"/>
  <c r="A113" i="17"/>
  <c r="N113" i="17" s="1"/>
  <c r="A112" i="17"/>
  <c r="N112" i="17" s="1"/>
  <c r="A111" i="17"/>
  <c r="N111" i="17" s="1"/>
  <c r="A110" i="17"/>
  <c r="N110" i="17" s="1"/>
  <c r="A109" i="17"/>
  <c r="N109" i="17" s="1"/>
  <c r="A108" i="17"/>
  <c r="N108" i="17" s="1"/>
  <c r="A107" i="17"/>
  <c r="N107" i="17" s="1"/>
  <c r="A106" i="17"/>
  <c r="N106" i="17" s="1"/>
  <c r="A105" i="17"/>
  <c r="N105" i="17" s="1"/>
  <c r="A104" i="17"/>
  <c r="N104" i="17" s="1"/>
  <c r="A103" i="17"/>
  <c r="N103" i="17" s="1"/>
  <c r="A102" i="17"/>
  <c r="N102" i="17" s="1"/>
  <c r="A101" i="17"/>
  <c r="N101" i="17" s="1"/>
  <c r="A100" i="17"/>
  <c r="N100" i="17" s="1"/>
  <c r="A99" i="17"/>
  <c r="N99" i="17" s="1"/>
  <c r="A98" i="17"/>
  <c r="N98" i="17" s="1"/>
  <c r="A97" i="17"/>
  <c r="N97" i="17" s="1"/>
  <c r="A96" i="17"/>
  <c r="N96" i="17" s="1"/>
  <c r="A95" i="17"/>
  <c r="N95" i="17" s="1"/>
  <c r="A94" i="17"/>
  <c r="N94" i="17" s="1"/>
  <c r="A93" i="17"/>
  <c r="N93" i="17" s="1"/>
  <c r="A92" i="17"/>
  <c r="N92" i="17" s="1"/>
  <c r="A91" i="17"/>
  <c r="N91" i="17" s="1"/>
  <c r="A90" i="17"/>
  <c r="N90" i="17" s="1"/>
  <c r="A89" i="17"/>
  <c r="N89" i="17" s="1"/>
  <c r="A88" i="17"/>
  <c r="N88" i="17" s="1"/>
  <c r="A87" i="17"/>
  <c r="N87" i="17" s="1"/>
  <c r="A86" i="17"/>
  <c r="N86" i="17" s="1"/>
  <c r="A85" i="17"/>
  <c r="N85" i="17" s="1"/>
  <c r="A84" i="17"/>
  <c r="N84" i="17" s="1"/>
  <c r="A83" i="17"/>
  <c r="N83" i="17" s="1"/>
  <c r="A82" i="17"/>
  <c r="N82" i="17" s="1"/>
  <c r="A81" i="17"/>
  <c r="N81" i="17" s="1"/>
  <c r="A80" i="17"/>
  <c r="N80" i="17" s="1"/>
  <c r="A79" i="17"/>
  <c r="N79" i="17" s="1"/>
  <c r="A78" i="17"/>
  <c r="N78" i="17" s="1"/>
  <c r="A77" i="17"/>
  <c r="N77" i="17" s="1"/>
  <c r="A76" i="17"/>
  <c r="N76" i="17" s="1"/>
  <c r="A75" i="17"/>
  <c r="N75" i="17" s="1"/>
  <c r="A74" i="17"/>
  <c r="N74" i="17" s="1"/>
  <c r="A73" i="17"/>
  <c r="N73" i="17" s="1"/>
  <c r="A72" i="17"/>
  <c r="N72" i="17" s="1"/>
  <c r="A71" i="17"/>
  <c r="N71" i="17" s="1"/>
  <c r="A70" i="17"/>
  <c r="N70" i="17" s="1"/>
  <c r="A69" i="17"/>
  <c r="N69" i="17" s="1"/>
  <c r="A68" i="17"/>
  <c r="N68" i="17" s="1"/>
  <c r="A67" i="17"/>
  <c r="N67" i="17" s="1"/>
  <c r="A66" i="17"/>
  <c r="N66" i="17" s="1"/>
  <c r="A65" i="17"/>
  <c r="N65" i="17" s="1"/>
  <c r="A64" i="17"/>
  <c r="N64" i="17" s="1"/>
  <c r="A63" i="17"/>
  <c r="N63" i="17" s="1"/>
  <c r="A62" i="17"/>
  <c r="N62" i="17" s="1"/>
  <c r="A61" i="17"/>
  <c r="N61" i="17" s="1"/>
  <c r="A60" i="17"/>
  <c r="N60" i="17" s="1"/>
  <c r="A59" i="17"/>
  <c r="N59" i="17" s="1"/>
  <c r="A58" i="17"/>
  <c r="N58" i="17" s="1"/>
  <c r="A57" i="17"/>
  <c r="N57" i="17" s="1"/>
  <c r="A56" i="17"/>
  <c r="N56" i="17" s="1"/>
  <c r="A55" i="17"/>
  <c r="N55" i="17" s="1"/>
  <c r="A54" i="17"/>
  <c r="N54" i="17" s="1"/>
  <c r="A53" i="17"/>
  <c r="N53" i="17" s="1"/>
  <c r="A52" i="17"/>
  <c r="N52" i="17" s="1"/>
  <c r="A51" i="17"/>
  <c r="N51" i="17" s="1"/>
  <c r="A50" i="17"/>
  <c r="N50" i="17" s="1"/>
  <c r="A49" i="17"/>
  <c r="N49" i="17" s="1"/>
  <c r="A48" i="17"/>
  <c r="N48" i="17" s="1"/>
  <c r="A47" i="17"/>
  <c r="N47" i="17" s="1"/>
  <c r="A46" i="17"/>
  <c r="N46" i="17" s="1"/>
  <c r="A45" i="17"/>
  <c r="N45" i="17" s="1"/>
  <c r="A44" i="17"/>
  <c r="N44" i="17" s="1"/>
  <c r="A43" i="17"/>
  <c r="N43" i="17" s="1"/>
  <c r="A42" i="17"/>
  <c r="N42" i="17" s="1"/>
  <c r="A41" i="17"/>
  <c r="N41" i="17" s="1"/>
  <c r="A40" i="17"/>
  <c r="N40" i="17" s="1"/>
  <c r="A39" i="17"/>
  <c r="N39" i="17" s="1"/>
  <c r="A38" i="17"/>
  <c r="N38" i="17" s="1"/>
  <c r="A37" i="17"/>
  <c r="N37" i="17" s="1"/>
  <c r="A36" i="17"/>
  <c r="N36" i="17" s="1"/>
  <c r="A35" i="17"/>
  <c r="N35" i="17" s="1"/>
  <c r="A34" i="17"/>
  <c r="N34" i="17" s="1"/>
  <c r="A33" i="17"/>
  <c r="N33" i="17" s="1"/>
  <c r="A32" i="17"/>
  <c r="N32" i="17" s="1"/>
  <c r="A31" i="17"/>
  <c r="N31" i="17" s="1"/>
  <c r="A30" i="17"/>
  <c r="N30" i="17" s="1"/>
  <c r="A29" i="17"/>
  <c r="N29" i="17" s="1"/>
  <c r="A28" i="17"/>
  <c r="N28" i="17" s="1"/>
  <c r="A27" i="17"/>
  <c r="N27" i="17" s="1"/>
  <c r="A26" i="17"/>
  <c r="N26" i="17" s="1"/>
  <c r="A25" i="17"/>
  <c r="N25" i="17" s="1"/>
  <c r="A24" i="17"/>
  <c r="N24" i="17" s="1"/>
  <c r="A23" i="17"/>
  <c r="N23" i="17" s="1"/>
  <c r="A22" i="17"/>
  <c r="N22" i="17" s="1"/>
  <c r="A21" i="17"/>
  <c r="N21" i="17" s="1"/>
  <c r="A20" i="17"/>
  <c r="N20" i="17" s="1"/>
  <c r="A19" i="17"/>
  <c r="N19" i="17" s="1"/>
  <c r="A18" i="17"/>
  <c r="N18" i="17" s="1"/>
  <c r="A17" i="17"/>
  <c r="N17" i="17" s="1"/>
  <c r="A16" i="17"/>
  <c r="N16" i="17" s="1"/>
  <c r="A15" i="17"/>
  <c r="N15" i="17" s="1"/>
  <c r="A14" i="17"/>
  <c r="N14" i="17" s="1"/>
  <c r="A13" i="17"/>
  <c r="N13" i="17" s="1"/>
  <c r="A12" i="17"/>
  <c r="N12" i="17" s="1"/>
  <c r="A11" i="17"/>
  <c r="N11" i="17" s="1"/>
  <c r="D8" i="17"/>
  <c r="C8" i="17"/>
  <c r="B8" i="17"/>
  <c r="O8" i="17" s="1"/>
  <c r="A8" i="17"/>
  <c r="N8" i="17" s="1"/>
  <c r="D116" i="17"/>
  <c r="D114" i="17"/>
  <c r="D112" i="17"/>
  <c r="D110" i="17"/>
  <c r="D108" i="17"/>
  <c r="D106" i="17"/>
  <c r="D91" i="17"/>
  <c r="L91" i="17" s="1"/>
  <c r="C91" i="17"/>
  <c r="C89" i="17"/>
  <c r="D87" i="17"/>
  <c r="C87" i="17"/>
  <c r="C85" i="17"/>
  <c r="D83" i="17"/>
  <c r="L83" i="17" s="1"/>
  <c r="C83" i="17"/>
  <c r="C81" i="17"/>
  <c r="D79" i="17"/>
  <c r="C79" i="17"/>
  <c r="D62" i="17"/>
  <c r="D60" i="17"/>
  <c r="D58" i="17"/>
  <c r="D56" i="17"/>
  <c r="D54" i="17"/>
  <c r="O52" i="19" s="1"/>
  <c r="P52" i="19" s="1"/>
  <c r="D52" i="17"/>
  <c r="O50" i="19" s="1"/>
  <c r="P50" i="19" s="1"/>
  <c r="D51" i="17"/>
  <c r="C51" i="17"/>
  <c r="D50" i="17"/>
  <c r="C49" i="17"/>
  <c r="D48" i="17"/>
  <c r="O46" i="19" s="1"/>
  <c r="P46" i="19" s="1"/>
  <c r="C47" i="17"/>
  <c r="D46" i="17"/>
  <c r="D45" i="17"/>
  <c r="C45" i="17"/>
  <c r="D44" i="17"/>
  <c r="O42" i="19" s="1"/>
  <c r="P42" i="19" s="1"/>
  <c r="D43" i="17"/>
  <c r="O41" i="19" s="1"/>
  <c r="P41" i="19" s="1"/>
  <c r="C43" i="17"/>
  <c r="D42" i="17"/>
  <c r="C41" i="17"/>
  <c r="D40" i="17"/>
  <c r="O38" i="19" s="1"/>
  <c r="P38" i="19" s="1"/>
  <c r="D38" i="17"/>
  <c r="D36" i="17"/>
  <c r="O34" i="19" s="1"/>
  <c r="P34" i="19" s="1"/>
  <c r="D34" i="17"/>
  <c r="D32" i="17"/>
  <c r="O30" i="19" s="1"/>
  <c r="P30" i="19" s="1"/>
  <c r="D30" i="17"/>
  <c r="D28" i="17"/>
  <c r="O26" i="19" s="1"/>
  <c r="P26" i="19" s="1"/>
  <c r="D26" i="17"/>
  <c r="D23" i="17"/>
  <c r="B13" i="17"/>
  <c r="B12" i="17"/>
  <c r="B11" i="17"/>
  <c r="C39" i="16"/>
  <c r="C43" i="16"/>
  <c r="C55" i="16"/>
  <c r="C82" i="16"/>
  <c r="C93" i="16"/>
  <c r="C115" i="16"/>
  <c r="B25" i="16"/>
  <c r="B26" i="16"/>
  <c r="B27" i="16"/>
  <c r="B28" i="16"/>
  <c r="B29" i="16"/>
  <c r="B30" i="16"/>
  <c r="B31" i="16"/>
  <c r="B32" i="16"/>
  <c r="B33" i="16"/>
  <c r="B34" i="16"/>
  <c r="B35" i="16"/>
  <c r="B36" i="16"/>
  <c r="B37" i="16"/>
  <c r="B38" i="16"/>
  <c r="B39" i="16"/>
  <c r="B40" i="16"/>
  <c r="B41" i="16"/>
  <c r="B42" i="16"/>
  <c r="B43" i="16"/>
  <c r="B44" i="16"/>
  <c r="B45" i="16"/>
  <c r="B46" i="16"/>
  <c r="B47" i="16"/>
  <c r="B48" i="16"/>
  <c r="B49" i="16"/>
  <c r="B50" i="16"/>
  <c r="B51" i="16"/>
  <c r="B52" i="16"/>
  <c r="B53" i="16"/>
  <c r="B54" i="16"/>
  <c r="B55" i="16"/>
  <c r="B56" i="16"/>
  <c r="B57" i="16"/>
  <c r="B58" i="16"/>
  <c r="B59" i="16"/>
  <c r="B60" i="16"/>
  <c r="B61" i="16"/>
  <c r="B62" i="16"/>
  <c r="B63" i="16"/>
  <c r="B64" i="16"/>
  <c r="B65" i="16"/>
  <c r="B66" i="16"/>
  <c r="B67" i="16"/>
  <c r="B68" i="16"/>
  <c r="B69" i="16"/>
  <c r="B70" i="16"/>
  <c r="B71" i="16"/>
  <c r="B72" i="16"/>
  <c r="B73" i="16"/>
  <c r="B74" i="16"/>
  <c r="B75" i="16"/>
  <c r="B76" i="16"/>
  <c r="B77" i="16"/>
  <c r="B78" i="16"/>
  <c r="B79" i="16"/>
  <c r="B80" i="16"/>
  <c r="B81" i="16"/>
  <c r="B82" i="16"/>
  <c r="B83" i="16"/>
  <c r="B84" i="16"/>
  <c r="B85" i="16"/>
  <c r="B86" i="16"/>
  <c r="B87" i="16"/>
  <c r="B88" i="16"/>
  <c r="B89" i="16"/>
  <c r="B90" i="16"/>
  <c r="B91" i="16"/>
  <c r="B92" i="16"/>
  <c r="B93" i="16"/>
  <c r="B94" i="16"/>
  <c r="B95" i="16"/>
  <c r="B96" i="16"/>
  <c r="B97" i="16"/>
  <c r="B98" i="16"/>
  <c r="B99" i="16"/>
  <c r="B100" i="16"/>
  <c r="B101" i="16"/>
  <c r="B102" i="16"/>
  <c r="B103" i="16"/>
  <c r="B104" i="16"/>
  <c r="B105" i="16"/>
  <c r="B106" i="16"/>
  <c r="B107" i="16"/>
  <c r="B108" i="16"/>
  <c r="B109" i="16"/>
  <c r="B110" i="16"/>
  <c r="B111" i="16"/>
  <c r="B112" i="16"/>
  <c r="B113" i="16"/>
  <c r="B114" i="16"/>
  <c r="B115" i="16"/>
  <c r="B116" i="16"/>
  <c r="B117" i="16"/>
  <c r="B118" i="16"/>
  <c r="B119" i="16"/>
  <c r="B120" i="16"/>
  <c r="B121" i="16"/>
  <c r="B122" i="16"/>
  <c r="B123" i="16"/>
  <c r="B124" i="16"/>
  <c r="B125" i="16"/>
  <c r="B126" i="16"/>
  <c r="B127" i="16"/>
  <c r="B128" i="16"/>
  <c r="B129" i="16"/>
  <c r="B130" i="16"/>
  <c r="B16" i="16"/>
  <c r="B20" i="16"/>
  <c r="B22" i="16"/>
  <c r="A130" i="16"/>
  <c r="N130" i="16" s="1"/>
  <c r="A129" i="16"/>
  <c r="N129" i="16" s="1"/>
  <c r="A128" i="16"/>
  <c r="N128" i="16" s="1"/>
  <c r="A127" i="16"/>
  <c r="N127" i="16" s="1"/>
  <c r="A126" i="16"/>
  <c r="N126" i="16" s="1"/>
  <c r="A125" i="16"/>
  <c r="N125" i="16" s="1"/>
  <c r="A124" i="16"/>
  <c r="N124" i="16" s="1"/>
  <c r="A123" i="16"/>
  <c r="N123" i="16" s="1"/>
  <c r="A122" i="16"/>
  <c r="N122" i="16" s="1"/>
  <c r="A121" i="16"/>
  <c r="N121" i="16" s="1"/>
  <c r="A120" i="16"/>
  <c r="N120" i="16" s="1"/>
  <c r="A119" i="16"/>
  <c r="N119" i="16" s="1"/>
  <c r="A118" i="16"/>
  <c r="N118" i="16" s="1"/>
  <c r="A117" i="16"/>
  <c r="N117" i="16" s="1"/>
  <c r="A116" i="16"/>
  <c r="N116" i="16" s="1"/>
  <c r="A115" i="16"/>
  <c r="N115" i="16" s="1"/>
  <c r="A114" i="16"/>
  <c r="N114" i="16" s="1"/>
  <c r="A113" i="16"/>
  <c r="N113" i="16" s="1"/>
  <c r="A112" i="16"/>
  <c r="N112" i="16" s="1"/>
  <c r="A111" i="16"/>
  <c r="N111" i="16" s="1"/>
  <c r="A110" i="16"/>
  <c r="N110" i="16" s="1"/>
  <c r="A109" i="16"/>
  <c r="N109" i="16" s="1"/>
  <c r="A108" i="16"/>
  <c r="N108" i="16" s="1"/>
  <c r="A107" i="16"/>
  <c r="N107" i="16" s="1"/>
  <c r="A106" i="16"/>
  <c r="N106" i="16" s="1"/>
  <c r="A105" i="16"/>
  <c r="N105" i="16" s="1"/>
  <c r="A104" i="16"/>
  <c r="N104" i="16" s="1"/>
  <c r="A103" i="16"/>
  <c r="N103" i="16" s="1"/>
  <c r="A102" i="16"/>
  <c r="N102" i="16" s="1"/>
  <c r="A101" i="16"/>
  <c r="N101" i="16" s="1"/>
  <c r="A100" i="16"/>
  <c r="N100" i="16" s="1"/>
  <c r="A99" i="16"/>
  <c r="N99" i="16" s="1"/>
  <c r="A98" i="16"/>
  <c r="N98" i="16" s="1"/>
  <c r="A97" i="16"/>
  <c r="N97" i="16" s="1"/>
  <c r="A96" i="16"/>
  <c r="N96" i="16" s="1"/>
  <c r="A95" i="16"/>
  <c r="N95" i="16" s="1"/>
  <c r="A94" i="16"/>
  <c r="N94" i="16" s="1"/>
  <c r="A93" i="16"/>
  <c r="N93" i="16" s="1"/>
  <c r="A92" i="16"/>
  <c r="N92" i="16" s="1"/>
  <c r="A91" i="16"/>
  <c r="N91" i="16" s="1"/>
  <c r="A90" i="16"/>
  <c r="N90" i="16" s="1"/>
  <c r="A89" i="16"/>
  <c r="N89" i="16" s="1"/>
  <c r="A88" i="16"/>
  <c r="N88" i="16" s="1"/>
  <c r="A87" i="16"/>
  <c r="N87" i="16" s="1"/>
  <c r="A86" i="16"/>
  <c r="N86" i="16" s="1"/>
  <c r="A85" i="16"/>
  <c r="N85" i="16" s="1"/>
  <c r="A84" i="16"/>
  <c r="N84" i="16" s="1"/>
  <c r="A83" i="16"/>
  <c r="N83" i="16" s="1"/>
  <c r="A82" i="16"/>
  <c r="N82" i="16" s="1"/>
  <c r="A81" i="16"/>
  <c r="N81" i="16" s="1"/>
  <c r="A80" i="16"/>
  <c r="N80" i="16" s="1"/>
  <c r="A79" i="16"/>
  <c r="N79" i="16" s="1"/>
  <c r="A78" i="16"/>
  <c r="N78" i="16" s="1"/>
  <c r="A77" i="16"/>
  <c r="N77" i="16" s="1"/>
  <c r="A76" i="16"/>
  <c r="N76" i="16" s="1"/>
  <c r="A75" i="16"/>
  <c r="N75" i="16" s="1"/>
  <c r="A74" i="16"/>
  <c r="N74" i="16" s="1"/>
  <c r="A73" i="16"/>
  <c r="N73" i="16" s="1"/>
  <c r="A72" i="16"/>
  <c r="N72" i="16" s="1"/>
  <c r="A71" i="16"/>
  <c r="N71" i="16" s="1"/>
  <c r="A70" i="16"/>
  <c r="N70" i="16" s="1"/>
  <c r="A69" i="16"/>
  <c r="N69" i="16" s="1"/>
  <c r="A68" i="16"/>
  <c r="N68" i="16" s="1"/>
  <c r="A67" i="16"/>
  <c r="N67" i="16" s="1"/>
  <c r="A66" i="16"/>
  <c r="N66" i="16" s="1"/>
  <c r="A65" i="16"/>
  <c r="N65" i="16" s="1"/>
  <c r="A64" i="16"/>
  <c r="N64" i="16" s="1"/>
  <c r="A63" i="16"/>
  <c r="N63" i="16" s="1"/>
  <c r="A62" i="16"/>
  <c r="N62" i="16" s="1"/>
  <c r="A61" i="16"/>
  <c r="N61" i="16" s="1"/>
  <c r="A60" i="16"/>
  <c r="N60" i="16" s="1"/>
  <c r="A59" i="16"/>
  <c r="N59" i="16" s="1"/>
  <c r="A58" i="16"/>
  <c r="N58" i="16" s="1"/>
  <c r="A57" i="16"/>
  <c r="N57" i="16" s="1"/>
  <c r="A56" i="16"/>
  <c r="N56" i="16" s="1"/>
  <c r="A55" i="16"/>
  <c r="N55" i="16" s="1"/>
  <c r="A54" i="16"/>
  <c r="N54" i="16" s="1"/>
  <c r="A53" i="16"/>
  <c r="N53" i="16" s="1"/>
  <c r="A52" i="16"/>
  <c r="N52" i="16" s="1"/>
  <c r="A51" i="16"/>
  <c r="N51" i="16" s="1"/>
  <c r="A50" i="16"/>
  <c r="N50" i="16" s="1"/>
  <c r="A49" i="16"/>
  <c r="N49" i="16" s="1"/>
  <c r="A48" i="16"/>
  <c r="N48" i="16" s="1"/>
  <c r="A47" i="16"/>
  <c r="N47" i="16" s="1"/>
  <c r="A46" i="16"/>
  <c r="N46" i="16" s="1"/>
  <c r="A45" i="16"/>
  <c r="N45" i="16" s="1"/>
  <c r="A44" i="16"/>
  <c r="N44" i="16" s="1"/>
  <c r="A43" i="16"/>
  <c r="N43" i="16" s="1"/>
  <c r="A42" i="16"/>
  <c r="N42" i="16" s="1"/>
  <c r="A41" i="16"/>
  <c r="N41" i="16" s="1"/>
  <c r="A40" i="16"/>
  <c r="N40" i="16" s="1"/>
  <c r="A39" i="16"/>
  <c r="N39" i="16" s="1"/>
  <c r="A38" i="16"/>
  <c r="N38" i="16" s="1"/>
  <c r="A37" i="16"/>
  <c r="N37" i="16" s="1"/>
  <c r="A36" i="16"/>
  <c r="N36" i="16" s="1"/>
  <c r="A35" i="16"/>
  <c r="N35" i="16" s="1"/>
  <c r="A34" i="16"/>
  <c r="N34" i="16" s="1"/>
  <c r="A33" i="16"/>
  <c r="N33" i="16" s="1"/>
  <c r="A32" i="16"/>
  <c r="N32" i="16" s="1"/>
  <c r="A31" i="16"/>
  <c r="N31" i="16" s="1"/>
  <c r="A30" i="16"/>
  <c r="N30" i="16" s="1"/>
  <c r="A29" i="16"/>
  <c r="N29" i="16" s="1"/>
  <c r="A28" i="16"/>
  <c r="N28" i="16" s="1"/>
  <c r="A27" i="16"/>
  <c r="N27" i="16" s="1"/>
  <c r="A26" i="16"/>
  <c r="N26" i="16" s="1"/>
  <c r="A25" i="16"/>
  <c r="N25" i="16" s="1"/>
  <c r="A24" i="16"/>
  <c r="N24" i="16" s="1"/>
  <c r="A23" i="16"/>
  <c r="N23" i="16" s="1"/>
  <c r="A22" i="16"/>
  <c r="N22" i="16" s="1"/>
  <c r="A21" i="16"/>
  <c r="N21" i="16" s="1"/>
  <c r="A20" i="16"/>
  <c r="N20" i="16" s="1"/>
  <c r="A19" i="16"/>
  <c r="N19" i="16" s="1"/>
  <c r="A18" i="16"/>
  <c r="N18" i="16" s="1"/>
  <c r="A17" i="16"/>
  <c r="N17" i="16" s="1"/>
  <c r="A16" i="16"/>
  <c r="N16" i="16" s="1"/>
  <c r="A15" i="16"/>
  <c r="N15" i="16" s="1"/>
  <c r="A14" i="16"/>
  <c r="N14" i="16" s="1"/>
  <c r="A13" i="16"/>
  <c r="N13" i="16" s="1"/>
  <c r="A12" i="16"/>
  <c r="N12" i="16" s="1"/>
  <c r="A11" i="16"/>
  <c r="N11" i="16" s="1"/>
  <c r="D8" i="16"/>
  <c r="C8" i="16"/>
  <c r="B8" i="16"/>
  <c r="O8" i="16" s="1"/>
  <c r="A8" i="16"/>
  <c r="N8" i="16" s="1"/>
  <c r="B12" i="16"/>
  <c r="B13" i="16"/>
  <c r="B14" i="16"/>
  <c r="D130" i="16"/>
  <c r="L130" i="16" s="1"/>
  <c r="D128" i="16"/>
  <c r="D126" i="16"/>
  <c r="D125" i="16"/>
  <c r="D122" i="16"/>
  <c r="D121" i="16"/>
  <c r="L121" i="16" s="1"/>
  <c r="D120" i="16"/>
  <c r="D117" i="16"/>
  <c r="D116" i="16"/>
  <c r="D115" i="16"/>
  <c r="D113" i="16"/>
  <c r="L113" i="16" s="1"/>
  <c r="D112" i="16"/>
  <c r="D110" i="16"/>
  <c r="D108" i="16"/>
  <c r="D106" i="16"/>
  <c r="D105" i="16"/>
  <c r="L105" i="16" s="1"/>
  <c r="D102" i="16"/>
  <c r="D101" i="16"/>
  <c r="D98" i="16"/>
  <c r="D97" i="16"/>
  <c r="L97" i="16" s="1"/>
  <c r="D93" i="16"/>
  <c r="D92" i="16"/>
  <c r="D90" i="16"/>
  <c r="D89" i="16"/>
  <c r="L89" i="16" s="1"/>
  <c r="D88" i="16"/>
  <c r="L86" i="19" s="1"/>
  <c r="M86" i="19" s="1"/>
  <c r="D85" i="16"/>
  <c r="D84" i="16"/>
  <c r="D82" i="16"/>
  <c r="C81" i="16"/>
  <c r="D78" i="16"/>
  <c r="D76" i="16"/>
  <c r="D74" i="16"/>
  <c r="D73" i="16"/>
  <c r="L73" i="16" s="1"/>
  <c r="C73" i="16"/>
  <c r="D72" i="16"/>
  <c r="L70" i="19" s="1"/>
  <c r="M70" i="19" s="1"/>
  <c r="D69" i="16"/>
  <c r="D65" i="16"/>
  <c r="L65" i="16" s="1"/>
  <c r="C62" i="16"/>
  <c r="D61" i="16"/>
  <c r="D60" i="16"/>
  <c r="C60" i="16"/>
  <c r="D58" i="16"/>
  <c r="L56" i="19" s="1"/>
  <c r="M56" i="19" s="1"/>
  <c r="D56" i="16"/>
  <c r="L54" i="19" s="1"/>
  <c r="M54" i="19" s="1"/>
  <c r="C56" i="16"/>
  <c r="D55" i="16"/>
  <c r="D52" i="16"/>
  <c r="D50" i="16"/>
  <c r="D46" i="16"/>
  <c r="L44" i="19" s="1"/>
  <c r="M44" i="19" s="1"/>
  <c r="C44" i="16"/>
  <c r="D43" i="16"/>
  <c r="C42" i="16"/>
  <c r="D41" i="16"/>
  <c r="L41" i="16" s="1"/>
  <c r="D39" i="16"/>
  <c r="D38" i="16"/>
  <c r="D36" i="16"/>
  <c r="C36" i="16"/>
  <c r="D35" i="16"/>
  <c r="L33" i="19" s="1"/>
  <c r="M33" i="19" s="1"/>
  <c r="C34" i="16"/>
  <c r="D33" i="16"/>
  <c r="L33" i="16" s="1"/>
  <c r="D31" i="16"/>
  <c r="D30" i="16"/>
  <c r="D29" i="16"/>
  <c r="L27" i="19" s="1"/>
  <c r="M27" i="19" s="1"/>
  <c r="D27" i="16"/>
  <c r="D26" i="16"/>
  <c r="L24" i="19" s="1"/>
  <c r="M24" i="19" s="1"/>
  <c r="D25" i="16"/>
  <c r="L25" i="16" s="1"/>
  <c r="D22" i="16"/>
  <c r="L20" i="19" s="1"/>
  <c r="M20" i="19" s="1"/>
  <c r="D20" i="16"/>
  <c r="D17" i="16"/>
  <c r="L17" i="16" s="1"/>
  <c r="R44" i="57" s="1"/>
  <c r="D16" i="16"/>
  <c r="C13" i="16"/>
  <c r="C12" i="16"/>
  <c r="B11" i="15"/>
  <c r="A130" i="15"/>
  <c r="N130" i="15" s="1"/>
  <c r="A129" i="15"/>
  <c r="N129" i="15" s="1"/>
  <c r="A128" i="15"/>
  <c r="N128" i="15" s="1"/>
  <c r="A127" i="15"/>
  <c r="N127" i="15" s="1"/>
  <c r="A126" i="15"/>
  <c r="N126" i="15" s="1"/>
  <c r="A125" i="15"/>
  <c r="N125" i="15" s="1"/>
  <c r="A124" i="15"/>
  <c r="N124" i="15" s="1"/>
  <c r="A123" i="15"/>
  <c r="N123" i="15" s="1"/>
  <c r="A122" i="15"/>
  <c r="N122" i="15" s="1"/>
  <c r="A121" i="15"/>
  <c r="N121" i="15" s="1"/>
  <c r="A120" i="15"/>
  <c r="N120" i="15" s="1"/>
  <c r="A119" i="15"/>
  <c r="N119" i="15" s="1"/>
  <c r="A118" i="15"/>
  <c r="N118" i="15" s="1"/>
  <c r="A117" i="15"/>
  <c r="N117" i="15" s="1"/>
  <c r="A116" i="15"/>
  <c r="N116" i="15" s="1"/>
  <c r="A115" i="15"/>
  <c r="N115" i="15" s="1"/>
  <c r="A114" i="15"/>
  <c r="N114" i="15" s="1"/>
  <c r="A113" i="15"/>
  <c r="N113" i="15" s="1"/>
  <c r="A112" i="15"/>
  <c r="N112" i="15" s="1"/>
  <c r="A111" i="15"/>
  <c r="N111" i="15" s="1"/>
  <c r="A110" i="15"/>
  <c r="N110" i="15" s="1"/>
  <c r="A109" i="15"/>
  <c r="N109" i="15" s="1"/>
  <c r="A108" i="15"/>
  <c r="N108" i="15" s="1"/>
  <c r="A107" i="15"/>
  <c r="N107" i="15" s="1"/>
  <c r="A106" i="15"/>
  <c r="N106" i="15" s="1"/>
  <c r="A105" i="15"/>
  <c r="N105" i="15" s="1"/>
  <c r="A104" i="15"/>
  <c r="N104" i="15" s="1"/>
  <c r="A103" i="15"/>
  <c r="N103" i="15" s="1"/>
  <c r="A102" i="15"/>
  <c r="N102" i="15" s="1"/>
  <c r="A101" i="15"/>
  <c r="N101" i="15" s="1"/>
  <c r="A100" i="15"/>
  <c r="N100" i="15" s="1"/>
  <c r="A99" i="15"/>
  <c r="N99" i="15" s="1"/>
  <c r="A98" i="15"/>
  <c r="N98" i="15" s="1"/>
  <c r="A97" i="15"/>
  <c r="N97" i="15" s="1"/>
  <c r="A96" i="15"/>
  <c r="N96" i="15" s="1"/>
  <c r="A95" i="15"/>
  <c r="N95" i="15" s="1"/>
  <c r="A94" i="15"/>
  <c r="N94" i="15" s="1"/>
  <c r="A93" i="15"/>
  <c r="N93" i="15" s="1"/>
  <c r="A92" i="15"/>
  <c r="N92" i="15" s="1"/>
  <c r="A91" i="15"/>
  <c r="N91" i="15" s="1"/>
  <c r="A90" i="15"/>
  <c r="N90" i="15" s="1"/>
  <c r="A89" i="15"/>
  <c r="N89" i="15" s="1"/>
  <c r="A88" i="15"/>
  <c r="N88" i="15" s="1"/>
  <c r="A87" i="15"/>
  <c r="N87" i="15" s="1"/>
  <c r="A86" i="15"/>
  <c r="N86" i="15" s="1"/>
  <c r="A85" i="15"/>
  <c r="N85" i="15" s="1"/>
  <c r="A84" i="15"/>
  <c r="N84" i="15" s="1"/>
  <c r="A83" i="15"/>
  <c r="N83" i="15" s="1"/>
  <c r="A82" i="15"/>
  <c r="N82" i="15" s="1"/>
  <c r="A81" i="15"/>
  <c r="N81" i="15" s="1"/>
  <c r="A80" i="15"/>
  <c r="N80" i="15" s="1"/>
  <c r="A79" i="15"/>
  <c r="N79" i="15" s="1"/>
  <c r="A78" i="15"/>
  <c r="N78" i="15" s="1"/>
  <c r="A77" i="15"/>
  <c r="N77" i="15" s="1"/>
  <c r="A76" i="15"/>
  <c r="N76" i="15" s="1"/>
  <c r="A75" i="15"/>
  <c r="N75" i="15" s="1"/>
  <c r="A74" i="15"/>
  <c r="N74" i="15" s="1"/>
  <c r="A73" i="15"/>
  <c r="N73" i="15" s="1"/>
  <c r="A72" i="15"/>
  <c r="N72" i="15" s="1"/>
  <c r="A71" i="15"/>
  <c r="N71" i="15" s="1"/>
  <c r="A70" i="15"/>
  <c r="N70" i="15" s="1"/>
  <c r="A69" i="15"/>
  <c r="N69" i="15" s="1"/>
  <c r="A68" i="15"/>
  <c r="N68" i="15" s="1"/>
  <c r="A67" i="15"/>
  <c r="N67" i="15" s="1"/>
  <c r="A66" i="15"/>
  <c r="N66" i="15" s="1"/>
  <c r="A65" i="15"/>
  <c r="N65" i="15" s="1"/>
  <c r="A64" i="15"/>
  <c r="N64" i="15" s="1"/>
  <c r="A63" i="15"/>
  <c r="N63" i="15" s="1"/>
  <c r="A62" i="15"/>
  <c r="N62" i="15" s="1"/>
  <c r="A61" i="15"/>
  <c r="N61" i="15" s="1"/>
  <c r="A60" i="15"/>
  <c r="N60" i="15" s="1"/>
  <c r="A59" i="15"/>
  <c r="N59" i="15" s="1"/>
  <c r="A58" i="15"/>
  <c r="N58" i="15" s="1"/>
  <c r="A57" i="15"/>
  <c r="N57" i="15" s="1"/>
  <c r="A56" i="15"/>
  <c r="N56" i="15" s="1"/>
  <c r="A55" i="15"/>
  <c r="N55" i="15" s="1"/>
  <c r="A54" i="15"/>
  <c r="N54" i="15" s="1"/>
  <c r="A53" i="15"/>
  <c r="N53" i="15" s="1"/>
  <c r="A52" i="15"/>
  <c r="N52" i="15" s="1"/>
  <c r="A51" i="15"/>
  <c r="N51" i="15" s="1"/>
  <c r="A50" i="15"/>
  <c r="N50" i="15" s="1"/>
  <c r="A49" i="15"/>
  <c r="N49" i="15" s="1"/>
  <c r="A48" i="15"/>
  <c r="N48" i="15" s="1"/>
  <c r="A47" i="15"/>
  <c r="N47" i="15" s="1"/>
  <c r="A46" i="15"/>
  <c r="N46" i="15" s="1"/>
  <c r="A45" i="15"/>
  <c r="N45" i="15" s="1"/>
  <c r="A44" i="15"/>
  <c r="N44" i="15" s="1"/>
  <c r="A43" i="15"/>
  <c r="N43" i="15" s="1"/>
  <c r="A42" i="15"/>
  <c r="N42" i="15" s="1"/>
  <c r="A41" i="15"/>
  <c r="N41" i="15" s="1"/>
  <c r="A40" i="15"/>
  <c r="N40" i="15" s="1"/>
  <c r="A39" i="15"/>
  <c r="N39" i="15" s="1"/>
  <c r="A38" i="15"/>
  <c r="N38" i="15" s="1"/>
  <c r="A37" i="15"/>
  <c r="N37" i="15" s="1"/>
  <c r="A36" i="15"/>
  <c r="N36" i="15" s="1"/>
  <c r="A35" i="15"/>
  <c r="N35" i="15" s="1"/>
  <c r="A34" i="15"/>
  <c r="N34" i="15" s="1"/>
  <c r="A33" i="15"/>
  <c r="N33" i="15" s="1"/>
  <c r="A32" i="15"/>
  <c r="N32" i="15" s="1"/>
  <c r="A31" i="15"/>
  <c r="N31" i="15" s="1"/>
  <c r="A30" i="15"/>
  <c r="N30" i="15" s="1"/>
  <c r="A29" i="15"/>
  <c r="N29" i="15" s="1"/>
  <c r="A28" i="15"/>
  <c r="N28" i="15" s="1"/>
  <c r="A27" i="15"/>
  <c r="N27" i="15" s="1"/>
  <c r="A26" i="15"/>
  <c r="N26" i="15" s="1"/>
  <c r="A25" i="15"/>
  <c r="N25" i="15" s="1"/>
  <c r="A24" i="15"/>
  <c r="N24" i="15" s="1"/>
  <c r="A23" i="15"/>
  <c r="N23" i="15" s="1"/>
  <c r="A22" i="15"/>
  <c r="N22" i="15" s="1"/>
  <c r="A21" i="15"/>
  <c r="N21" i="15" s="1"/>
  <c r="A20" i="15"/>
  <c r="N20" i="15" s="1"/>
  <c r="A19" i="15"/>
  <c r="N19" i="15" s="1"/>
  <c r="A18" i="15"/>
  <c r="N18" i="15" s="1"/>
  <c r="A17" i="15"/>
  <c r="N17" i="15" s="1"/>
  <c r="A16" i="15"/>
  <c r="N16" i="15" s="1"/>
  <c r="A15" i="15"/>
  <c r="N15" i="15" s="1"/>
  <c r="A14" i="15"/>
  <c r="N14" i="15" s="1"/>
  <c r="A13" i="15"/>
  <c r="N13" i="15" s="1"/>
  <c r="A12" i="15"/>
  <c r="N12" i="15" s="1"/>
  <c r="A11" i="15"/>
  <c r="N11" i="15" s="1"/>
  <c r="D8" i="15"/>
  <c r="I8" i="19" s="1"/>
  <c r="C8" i="15"/>
  <c r="B8" i="15"/>
  <c r="O8" i="15" s="1"/>
  <c r="A8" i="15"/>
  <c r="N8" i="15" s="1"/>
  <c r="D130" i="15"/>
  <c r="C124" i="15"/>
  <c r="C121" i="15"/>
  <c r="C120" i="15"/>
  <c r="D117" i="15"/>
  <c r="C116" i="15"/>
  <c r="C113" i="15"/>
  <c r="C112" i="15"/>
  <c r="C109" i="15"/>
  <c r="C108" i="15"/>
  <c r="C105" i="15"/>
  <c r="D104" i="15"/>
  <c r="C104" i="15"/>
  <c r="C101" i="15"/>
  <c r="C100" i="15"/>
  <c r="C97" i="15"/>
  <c r="C96" i="15"/>
  <c r="C93" i="15"/>
  <c r="C89" i="15"/>
  <c r="C88" i="15"/>
  <c r="C85" i="15"/>
  <c r="C84" i="15"/>
  <c r="C81" i="15"/>
  <c r="C77" i="15"/>
  <c r="C73" i="15"/>
  <c r="D68" i="15"/>
  <c r="C67" i="15"/>
  <c r="D65" i="15"/>
  <c r="C65" i="15"/>
  <c r="C64" i="15"/>
  <c r="C61" i="15"/>
  <c r="C60" i="15"/>
  <c r="C57" i="15"/>
  <c r="C56" i="15"/>
  <c r="C53" i="15"/>
  <c r="C52" i="15"/>
  <c r="C51" i="15"/>
  <c r="C49" i="15"/>
  <c r="C45" i="15"/>
  <c r="C44" i="15"/>
  <c r="C41" i="15"/>
  <c r="C40" i="15"/>
  <c r="C33" i="15"/>
  <c r="C32" i="15"/>
  <c r="C29" i="15"/>
  <c r="C25" i="15"/>
  <c r="C24" i="15"/>
  <c r="C17" i="15"/>
  <c r="C16" i="15"/>
  <c r="C13" i="15"/>
  <c r="F8" i="19"/>
  <c r="G127" i="16" l="1"/>
  <c r="BB127" i="16"/>
  <c r="BA127" i="16"/>
  <c r="G119" i="16"/>
  <c r="BA119" i="16"/>
  <c r="BB119" i="16"/>
  <c r="G111" i="16"/>
  <c r="BB111" i="16"/>
  <c r="BA111" i="16"/>
  <c r="G103" i="16"/>
  <c r="BA103" i="16"/>
  <c r="BB103" i="16"/>
  <c r="G95" i="16"/>
  <c r="BB95" i="16"/>
  <c r="BA95" i="16"/>
  <c r="G87" i="16"/>
  <c r="BA87" i="16"/>
  <c r="BB87" i="16"/>
  <c r="G79" i="16"/>
  <c r="BB79" i="16"/>
  <c r="BA79" i="16"/>
  <c r="G71" i="16"/>
  <c r="BA71" i="16"/>
  <c r="BB71" i="16"/>
  <c r="G63" i="16"/>
  <c r="BB63" i="16"/>
  <c r="BA63" i="16"/>
  <c r="G55" i="16"/>
  <c r="BA55" i="16"/>
  <c r="BB55" i="16"/>
  <c r="G47" i="16"/>
  <c r="BB47" i="16"/>
  <c r="BA47" i="16"/>
  <c r="G43" i="16"/>
  <c r="BB43" i="16"/>
  <c r="BA43" i="16"/>
  <c r="G35" i="16"/>
  <c r="BA35" i="16"/>
  <c r="BB35" i="16"/>
  <c r="G31" i="16"/>
  <c r="BB31" i="16"/>
  <c r="BA31" i="16"/>
  <c r="AU130" i="17"/>
  <c r="AT130" i="17"/>
  <c r="G130" i="17"/>
  <c r="O122" i="17"/>
  <c r="AU122" i="17"/>
  <c r="G122" i="17"/>
  <c r="AT122" i="17"/>
  <c r="AU115" i="17"/>
  <c r="AT115" i="17"/>
  <c r="G115" i="17"/>
  <c r="AU102" i="17"/>
  <c r="G102" i="17"/>
  <c r="AT102" i="17"/>
  <c r="AU94" i="17"/>
  <c r="AT94" i="17"/>
  <c r="G94" i="17"/>
  <c r="AU82" i="17"/>
  <c r="AT82" i="17"/>
  <c r="G82" i="17"/>
  <c r="O74" i="17"/>
  <c r="AU74" i="17"/>
  <c r="G74" i="17"/>
  <c r="AT74" i="17"/>
  <c r="AU66" i="17"/>
  <c r="AT66" i="17"/>
  <c r="G66" i="17"/>
  <c r="AU54" i="17"/>
  <c r="G54" i="17"/>
  <c r="AT54" i="17"/>
  <c r="AU47" i="17"/>
  <c r="AT47" i="17"/>
  <c r="G47" i="17"/>
  <c r="G36" i="17"/>
  <c r="AU36" i="17"/>
  <c r="AT36" i="17"/>
  <c r="AT33" i="17"/>
  <c r="G33" i="17"/>
  <c r="AU33" i="17"/>
  <c r="AU26" i="17"/>
  <c r="G26" i="17"/>
  <c r="AT26" i="17"/>
  <c r="K123" i="18"/>
  <c r="AT123" i="18"/>
  <c r="G123" i="18"/>
  <c r="AU123" i="18"/>
  <c r="K117" i="18"/>
  <c r="AU117" i="18"/>
  <c r="G117" i="18"/>
  <c r="AT117" i="18"/>
  <c r="H105" i="18"/>
  <c r="AU105" i="18"/>
  <c r="AT105" i="18"/>
  <c r="G105" i="18"/>
  <c r="H98" i="18"/>
  <c r="G98" i="18"/>
  <c r="AU98" i="18"/>
  <c r="AT98" i="18"/>
  <c r="H82" i="18"/>
  <c r="G82" i="18"/>
  <c r="AU82" i="18"/>
  <c r="AT82" i="18"/>
  <c r="K61" i="18"/>
  <c r="AU61" i="18"/>
  <c r="G61" i="18"/>
  <c r="AT61" i="18"/>
  <c r="K53" i="18"/>
  <c r="AU53" i="18"/>
  <c r="G53" i="18"/>
  <c r="AT53" i="18"/>
  <c r="H46" i="18"/>
  <c r="G46" i="18"/>
  <c r="AT46" i="18"/>
  <c r="AU46" i="18"/>
  <c r="H38" i="18"/>
  <c r="G38" i="18"/>
  <c r="AT38" i="18"/>
  <c r="AU38" i="18"/>
  <c r="K31" i="18"/>
  <c r="AT31" i="18"/>
  <c r="G31" i="18"/>
  <c r="AU31" i="18"/>
  <c r="G22" i="18"/>
  <c r="AT22" i="18"/>
  <c r="AU22" i="18"/>
  <c r="O127" i="15"/>
  <c r="AY127" i="15"/>
  <c r="AZ127" i="15"/>
  <c r="G127" i="15"/>
  <c r="AY121" i="15"/>
  <c r="G121" i="15"/>
  <c r="AZ121" i="15"/>
  <c r="AZ108" i="15"/>
  <c r="G108" i="15"/>
  <c r="AY108" i="15"/>
  <c r="O98" i="15"/>
  <c r="AZ98" i="15"/>
  <c r="AY98" i="15"/>
  <c r="G98" i="15"/>
  <c r="G84" i="15"/>
  <c r="AY84" i="15"/>
  <c r="AZ84" i="15"/>
  <c r="AZ78" i="15"/>
  <c r="AY78" i="15"/>
  <c r="G78" i="15"/>
  <c r="O71" i="15"/>
  <c r="AZ71" i="15"/>
  <c r="G71" i="15"/>
  <c r="AY71" i="15"/>
  <c r="AY64" i="15"/>
  <c r="G64" i="15"/>
  <c r="AZ64" i="15"/>
  <c r="G57" i="15"/>
  <c r="AZ57" i="15"/>
  <c r="AY57" i="15"/>
  <c r="AY44" i="15"/>
  <c r="AZ44" i="15"/>
  <c r="G44" i="15"/>
  <c r="AY28" i="15"/>
  <c r="AZ28" i="15"/>
  <c r="G28" i="15"/>
  <c r="AZ17" i="15"/>
  <c r="R31" i="56" s="1"/>
  <c r="AY17" i="15"/>
  <c r="L31" i="56" s="1"/>
  <c r="G17" i="15"/>
  <c r="BA130" i="16"/>
  <c r="BB130" i="16"/>
  <c r="G130" i="16"/>
  <c r="BA126" i="16"/>
  <c r="G126" i="16"/>
  <c r="BB126" i="16"/>
  <c r="BA122" i="16"/>
  <c r="BB122" i="16"/>
  <c r="G122" i="16"/>
  <c r="BA118" i="16"/>
  <c r="BB118" i="16"/>
  <c r="G118" i="16"/>
  <c r="BA114" i="16"/>
  <c r="G114" i="16"/>
  <c r="BB114" i="16"/>
  <c r="BA110" i="16"/>
  <c r="G110" i="16"/>
  <c r="BB110" i="16"/>
  <c r="BA106" i="16"/>
  <c r="BB106" i="16"/>
  <c r="G106" i="16"/>
  <c r="BA102" i="16"/>
  <c r="BB102" i="16"/>
  <c r="G102" i="16"/>
  <c r="BA98" i="16"/>
  <c r="G98" i="16"/>
  <c r="BB98" i="16"/>
  <c r="BA94" i="16"/>
  <c r="G94" i="16"/>
  <c r="BB94" i="16"/>
  <c r="BA90" i="16"/>
  <c r="BB90" i="16"/>
  <c r="G90" i="16"/>
  <c r="BA86" i="16"/>
  <c r="BB86" i="16"/>
  <c r="G86" i="16"/>
  <c r="BA82" i="16"/>
  <c r="G82" i="16"/>
  <c r="BB82" i="16"/>
  <c r="BA78" i="16"/>
  <c r="G78" i="16"/>
  <c r="BB78" i="16"/>
  <c r="BA74" i="16"/>
  <c r="BB74" i="16"/>
  <c r="G74" i="16"/>
  <c r="BA70" i="16"/>
  <c r="BB70" i="16"/>
  <c r="G70" i="16"/>
  <c r="BA66" i="16"/>
  <c r="G66" i="16"/>
  <c r="BB66" i="16"/>
  <c r="BA62" i="16"/>
  <c r="G62" i="16"/>
  <c r="BB62" i="16"/>
  <c r="BA58" i="16"/>
  <c r="BB58" i="16"/>
  <c r="G58" i="16"/>
  <c r="BA54" i="16"/>
  <c r="BB54" i="16"/>
  <c r="G54" i="16"/>
  <c r="BA50" i="16"/>
  <c r="G50" i="16"/>
  <c r="BB50" i="16"/>
  <c r="K46" i="16"/>
  <c r="BA46" i="16"/>
  <c r="G46" i="16"/>
  <c r="BB46" i="16"/>
  <c r="O42" i="16"/>
  <c r="BA42" i="16"/>
  <c r="BB42" i="16"/>
  <c r="G42" i="16"/>
  <c r="BA38" i="16"/>
  <c r="BB38" i="16"/>
  <c r="G38" i="16"/>
  <c r="O34" i="16"/>
  <c r="BA34" i="16"/>
  <c r="G34" i="16"/>
  <c r="BB34" i="16"/>
  <c r="BA30" i="16"/>
  <c r="G30" i="16"/>
  <c r="BB30" i="16"/>
  <c r="BA26" i="16"/>
  <c r="BB26" i="16"/>
  <c r="G26" i="16"/>
  <c r="AT129" i="17"/>
  <c r="G129" i="17"/>
  <c r="AU129" i="17"/>
  <c r="AT125" i="17"/>
  <c r="AU125" i="17"/>
  <c r="G125" i="17"/>
  <c r="AT121" i="17"/>
  <c r="AU121" i="17"/>
  <c r="G121" i="17"/>
  <c r="AT117" i="17"/>
  <c r="G117" i="17"/>
  <c r="AU117" i="17"/>
  <c r="AU114" i="17"/>
  <c r="AT114" i="17"/>
  <c r="G114" i="17"/>
  <c r="O111" i="17"/>
  <c r="AU111" i="17"/>
  <c r="G111" i="17"/>
  <c r="AT111" i="17"/>
  <c r="G108" i="17"/>
  <c r="AT108" i="17"/>
  <c r="AU108" i="17"/>
  <c r="AT105" i="17"/>
  <c r="AU105" i="17"/>
  <c r="G105" i="17"/>
  <c r="AT101" i="17"/>
  <c r="AU101" i="17"/>
  <c r="G101" i="17"/>
  <c r="AT97" i="17"/>
  <c r="G97" i="17"/>
  <c r="AU97" i="17"/>
  <c r="AT93" i="17"/>
  <c r="AU93" i="17"/>
  <c r="G93" i="17"/>
  <c r="AT89" i="17"/>
  <c r="AU89" i="17"/>
  <c r="G89" i="17"/>
  <c r="AT85" i="17"/>
  <c r="G85" i="17"/>
  <c r="AU85" i="17"/>
  <c r="AT81" i="17"/>
  <c r="G81" i="17"/>
  <c r="AU81" i="17"/>
  <c r="AT77" i="17"/>
  <c r="AU77" i="17"/>
  <c r="G77" i="17"/>
  <c r="AT73" i="17"/>
  <c r="AU73" i="17"/>
  <c r="G73" i="17"/>
  <c r="AT69" i="17"/>
  <c r="AU69" i="17"/>
  <c r="G69" i="17"/>
  <c r="AT65" i="17"/>
  <c r="G65" i="17"/>
  <c r="AU65" i="17"/>
  <c r="AT61" i="17"/>
  <c r="AU61" i="17"/>
  <c r="G61" i="17"/>
  <c r="AT57" i="17"/>
  <c r="AU57" i="17"/>
  <c r="G57" i="17"/>
  <c r="AT53" i="17"/>
  <c r="G53" i="17"/>
  <c r="AU53" i="17"/>
  <c r="O50" i="17"/>
  <c r="AU50" i="17"/>
  <c r="AT50" i="17"/>
  <c r="G50" i="17"/>
  <c r="AU46" i="17"/>
  <c r="AT46" i="17"/>
  <c r="G46" i="17"/>
  <c r="AT39" i="17"/>
  <c r="G39" i="17"/>
  <c r="AU39" i="17"/>
  <c r="O35" i="17"/>
  <c r="AU35" i="17"/>
  <c r="AT35" i="17"/>
  <c r="G35" i="17"/>
  <c r="G32" i="17"/>
  <c r="AU32" i="17"/>
  <c r="AT32" i="17"/>
  <c r="G28" i="17"/>
  <c r="AT28" i="17"/>
  <c r="AU28" i="17"/>
  <c r="AT25" i="17"/>
  <c r="AU25" i="17"/>
  <c r="G25" i="17"/>
  <c r="K128" i="18"/>
  <c r="AU128" i="18"/>
  <c r="AT128" i="18"/>
  <c r="G128" i="18"/>
  <c r="K125" i="18"/>
  <c r="AU125" i="18"/>
  <c r="G125" i="18"/>
  <c r="AT125" i="18"/>
  <c r="K122" i="18"/>
  <c r="G122" i="18"/>
  <c r="AU122" i="18"/>
  <c r="AT122" i="18"/>
  <c r="AT119" i="18"/>
  <c r="G119" i="18"/>
  <c r="AU119" i="18"/>
  <c r="K116" i="18"/>
  <c r="AU116" i="18"/>
  <c r="AT116" i="18"/>
  <c r="G116" i="18"/>
  <c r="K112" i="18"/>
  <c r="AU112" i="18"/>
  <c r="AT112" i="18"/>
  <c r="G112" i="18"/>
  <c r="K108" i="18"/>
  <c r="AU108" i="18"/>
  <c r="AT108" i="18"/>
  <c r="G108" i="18"/>
  <c r="K104" i="18"/>
  <c r="AU104" i="18"/>
  <c r="AT104" i="18"/>
  <c r="G104" i="18"/>
  <c r="K100" i="18"/>
  <c r="AU100" i="18"/>
  <c r="AT100" i="18"/>
  <c r="G100" i="18"/>
  <c r="H97" i="18"/>
  <c r="AU97" i="18"/>
  <c r="AT97" i="18"/>
  <c r="G97" i="18"/>
  <c r="H94" i="18"/>
  <c r="G94" i="18"/>
  <c r="AT94" i="18"/>
  <c r="AU94" i="18"/>
  <c r="AT91" i="18"/>
  <c r="G91" i="18"/>
  <c r="AU91" i="18"/>
  <c r="K88" i="18"/>
  <c r="AU88" i="18"/>
  <c r="AT88" i="18"/>
  <c r="G88" i="18"/>
  <c r="K85" i="18"/>
  <c r="AU85" i="18"/>
  <c r="G85" i="18"/>
  <c r="AT85" i="18"/>
  <c r="H78" i="18"/>
  <c r="G78" i="18"/>
  <c r="AT78" i="18"/>
  <c r="AU78" i="18"/>
  <c r="AT75" i="18"/>
  <c r="G75" i="18"/>
  <c r="AU75" i="18"/>
  <c r="AT71" i="18"/>
  <c r="G71" i="18"/>
  <c r="AU71" i="18"/>
  <c r="K64" i="18"/>
  <c r="AU64" i="18"/>
  <c r="AT64" i="18"/>
  <c r="G64" i="18"/>
  <c r="K60" i="18"/>
  <c r="AU60" i="18"/>
  <c r="AT60" i="18"/>
  <c r="G60" i="18"/>
  <c r="K56" i="18"/>
  <c r="AU56" i="18"/>
  <c r="AT56" i="18"/>
  <c r="G56" i="18"/>
  <c r="K52" i="18"/>
  <c r="AU52" i="18"/>
  <c r="AT52" i="18"/>
  <c r="G52" i="18"/>
  <c r="H49" i="18"/>
  <c r="AU49" i="18"/>
  <c r="AT49" i="18"/>
  <c r="G49" i="18"/>
  <c r="K45" i="18"/>
  <c r="AU45" i="18"/>
  <c r="G45" i="18"/>
  <c r="AT45" i="18"/>
  <c r="H41" i="18"/>
  <c r="AU41" i="18"/>
  <c r="AT41" i="18"/>
  <c r="G41" i="18"/>
  <c r="K37" i="18"/>
  <c r="AU37" i="18"/>
  <c r="G37" i="18"/>
  <c r="AT37" i="18"/>
  <c r="K30" i="18"/>
  <c r="G30" i="18"/>
  <c r="AT30" i="18"/>
  <c r="AU30" i="18"/>
  <c r="K26" i="18"/>
  <c r="G26" i="18"/>
  <c r="AU26" i="18"/>
  <c r="AT26" i="18"/>
  <c r="G18" i="18"/>
  <c r="AU18" i="18"/>
  <c r="R32" i="59" s="1"/>
  <c r="AT18" i="18"/>
  <c r="L32" i="59" s="1"/>
  <c r="O130" i="15"/>
  <c r="AZ130" i="15"/>
  <c r="AY130" i="15"/>
  <c r="G130" i="15"/>
  <c r="O123" i="15"/>
  <c r="AZ123" i="15"/>
  <c r="AY123" i="15"/>
  <c r="G123" i="15"/>
  <c r="G120" i="15"/>
  <c r="AZ120" i="15"/>
  <c r="AY120" i="15"/>
  <c r="O117" i="15"/>
  <c r="AZ117" i="15"/>
  <c r="AY117" i="15"/>
  <c r="G117" i="15"/>
  <c r="AZ114" i="15"/>
  <c r="AY114" i="15"/>
  <c r="G114" i="15"/>
  <c r="O107" i="15"/>
  <c r="AY107" i="15"/>
  <c r="G107" i="15"/>
  <c r="AZ107" i="15"/>
  <c r="G104" i="15"/>
  <c r="AZ104" i="15"/>
  <c r="AY104" i="15"/>
  <c r="AZ101" i="15"/>
  <c r="AY101" i="15"/>
  <c r="G101" i="15"/>
  <c r="O97" i="15"/>
  <c r="AZ97" i="15"/>
  <c r="G97" i="15"/>
  <c r="AY97" i="15"/>
  <c r="O93" i="15"/>
  <c r="G93" i="15"/>
  <c r="AY93" i="15"/>
  <c r="AZ93" i="15"/>
  <c r="O90" i="15"/>
  <c r="AZ90" i="15"/>
  <c r="AY90" i="15"/>
  <c r="G90" i="15"/>
  <c r="O83" i="15"/>
  <c r="AZ83" i="15"/>
  <c r="G83" i="15"/>
  <c r="AY83" i="15"/>
  <c r="G80" i="15"/>
  <c r="AZ80" i="15"/>
  <c r="AY80" i="15"/>
  <c r="G77" i="15"/>
  <c r="AZ77" i="15"/>
  <c r="AY77" i="15"/>
  <c r="AZ74" i="15"/>
  <c r="AY74" i="15"/>
  <c r="G74" i="15"/>
  <c r="O67" i="15"/>
  <c r="AZ67" i="15"/>
  <c r="AY67" i="15"/>
  <c r="G67" i="15"/>
  <c r="O63" i="15"/>
  <c r="AY63" i="15"/>
  <c r="AZ63" i="15"/>
  <c r="G63" i="15"/>
  <c r="AY60" i="15"/>
  <c r="AZ60" i="15"/>
  <c r="G60" i="15"/>
  <c r="AY56" i="15"/>
  <c r="G56" i="15"/>
  <c r="AZ56" i="15"/>
  <c r="AY53" i="15"/>
  <c r="AZ53" i="15"/>
  <c r="G53" i="15"/>
  <c r="AZ50" i="15"/>
  <c r="G50" i="15"/>
  <c r="AY50" i="15"/>
  <c r="AZ43" i="15"/>
  <c r="AY43" i="15"/>
  <c r="G43" i="15"/>
  <c r="AY40" i="15"/>
  <c r="G40" i="15"/>
  <c r="AZ40" i="15"/>
  <c r="AY37" i="15"/>
  <c r="AZ37" i="15"/>
  <c r="G37" i="15"/>
  <c r="AZ34" i="15"/>
  <c r="G34" i="15"/>
  <c r="AY34" i="15"/>
  <c r="AY27" i="15"/>
  <c r="G27" i="15"/>
  <c r="AZ27" i="15"/>
  <c r="O24" i="15"/>
  <c r="AY24" i="15"/>
  <c r="G24" i="15"/>
  <c r="AZ24" i="15"/>
  <c r="O20" i="15"/>
  <c r="AY20" i="15"/>
  <c r="L34" i="56" s="1"/>
  <c r="G20" i="15"/>
  <c r="AZ20" i="15"/>
  <c r="R34" i="56" s="1"/>
  <c r="O16" i="16"/>
  <c r="BB16" i="16"/>
  <c r="R30" i="57" s="1"/>
  <c r="G16" i="16"/>
  <c r="BA16" i="16"/>
  <c r="L30" i="57" s="1"/>
  <c r="O123" i="16"/>
  <c r="G123" i="16"/>
  <c r="BB123" i="16"/>
  <c r="BA123" i="16"/>
  <c r="G115" i="16"/>
  <c r="BA115" i="16"/>
  <c r="BB115" i="16"/>
  <c r="O107" i="16"/>
  <c r="G107" i="16"/>
  <c r="BB107" i="16"/>
  <c r="BA107" i="16"/>
  <c r="G99" i="16"/>
  <c r="BA99" i="16"/>
  <c r="BB99" i="16"/>
  <c r="G91" i="16"/>
  <c r="BB91" i="16"/>
  <c r="BA91" i="16"/>
  <c r="G83" i="16"/>
  <c r="BA83" i="16"/>
  <c r="BB83" i="16"/>
  <c r="G75" i="16"/>
  <c r="BB75" i="16"/>
  <c r="BA75" i="16"/>
  <c r="G67" i="16"/>
  <c r="BA67" i="16"/>
  <c r="BB67" i="16"/>
  <c r="G59" i="16"/>
  <c r="BB59" i="16"/>
  <c r="BA59" i="16"/>
  <c r="G51" i="16"/>
  <c r="BA51" i="16"/>
  <c r="BB51" i="16"/>
  <c r="G39" i="16"/>
  <c r="BA39" i="16"/>
  <c r="BB39" i="16"/>
  <c r="K27" i="16"/>
  <c r="G27" i="16"/>
  <c r="BB27" i="16"/>
  <c r="BA27" i="16"/>
  <c r="AU126" i="17"/>
  <c r="AT126" i="17"/>
  <c r="G126" i="17"/>
  <c r="AU118" i="17"/>
  <c r="G118" i="17"/>
  <c r="AT118" i="17"/>
  <c r="G112" i="17"/>
  <c r="AT112" i="17"/>
  <c r="AU112" i="17"/>
  <c r="AU106" i="17"/>
  <c r="G106" i="17"/>
  <c r="AT106" i="17"/>
  <c r="AU98" i="17"/>
  <c r="AT98" i="17"/>
  <c r="G98" i="17"/>
  <c r="AU90" i="17"/>
  <c r="AT90" i="17"/>
  <c r="G90" i="17"/>
  <c r="AU86" i="17"/>
  <c r="G86" i="17"/>
  <c r="AT86" i="17"/>
  <c r="AU78" i="17"/>
  <c r="AT78" i="17"/>
  <c r="G78" i="17"/>
  <c r="AU70" i="17"/>
  <c r="G70" i="17"/>
  <c r="AT70" i="17"/>
  <c r="AU62" i="17"/>
  <c r="AT62" i="17"/>
  <c r="G62" i="17"/>
  <c r="AU58" i="17"/>
  <c r="G58" i="17"/>
  <c r="AT58" i="17"/>
  <c r="G43" i="17"/>
  <c r="AT43" i="17"/>
  <c r="AU43" i="17"/>
  <c r="G40" i="17"/>
  <c r="AU40" i="17"/>
  <c r="AT40" i="17"/>
  <c r="AT29" i="17"/>
  <c r="AU29" i="17"/>
  <c r="G29" i="17"/>
  <c r="K129" i="18"/>
  <c r="AU129" i="18"/>
  <c r="AT129" i="18"/>
  <c r="G129" i="18"/>
  <c r="K126" i="18"/>
  <c r="G126" i="18"/>
  <c r="AT126" i="18"/>
  <c r="AU126" i="18"/>
  <c r="K120" i="18"/>
  <c r="AU120" i="18"/>
  <c r="AT120" i="18"/>
  <c r="G120" i="18"/>
  <c r="H113" i="18"/>
  <c r="AU113" i="18"/>
  <c r="AT113" i="18"/>
  <c r="G113" i="18"/>
  <c r="K109" i="18"/>
  <c r="AU109" i="18"/>
  <c r="G109" i="18"/>
  <c r="AT109" i="18"/>
  <c r="K101" i="18"/>
  <c r="AU101" i="18"/>
  <c r="G101" i="18"/>
  <c r="AT101" i="18"/>
  <c r="AT95" i="18"/>
  <c r="G95" i="18"/>
  <c r="AU95" i="18"/>
  <c r="H89" i="18"/>
  <c r="AU89" i="18"/>
  <c r="AT89" i="18"/>
  <c r="G89" i="18"/>
  <c r="AT79" i="18"/>
  <c r="G79" i="18"/>
  <c r="AU79" i="18"/>
  <c r="K72" i="18"/>
  <c r="AU72" i="18"/>
  <c r="AT72" i="18"/>
  <c r="G72" i="18"/>
  <c r="K68" i="18"/>
  <c r="AU68" i="18"/>
  <c r="AT68" i="18"/>
  <c r="G68" i="18"/>
  <c r="H65" i="18"/>
  <c r="AU65" i="18"/>
  <c r="AT65" i="18"/>
  <c r="G65" i="18"/>
  <c r="H57" i="18"/>
  <c r="AU57" i="18"/>
  <c r="AT57" i="18"/>
  <c r="G57" i="18"/>
  <c r="H42" i="18"/>
  <c r="G42" i="18"/>
  <c r="AU42" i="18"/>
  <c r="AT42" i="18"/>
  <c r="K34" i="18"/>
  <c r="G34" i="18"/>
  <c r="AU34" i="18"/>
  <c r="AT34" i="18"/>
  <c r="K27" i="18"/>
  <c r="AT27" i="18"/>
  <c r="G27" i="18"/>
  <c r="AU27" i="18"/>
  <c r="AZ124" i="15"/>
  <c r="G124" i="15"/>
  <c r="AY124" i="15"/>
  <c r="AZ118" i="15"/>
  <c r="AY118" i="15"/>
  <c r="G118" i="15"/>
  <c r="O111" i="15"/>
  <c r="AY111" i="15"/>
  <c r="AZ111" i="15"/>
  <c r="G111" i="15"/>
  <c r="O105" i="15"/>
  <c r="AY105" i="15"/>
  <c r="G105" i="15"/>
  <c r="AZ105" i="15"/>
  <c r="O102" i="15"/>
  <c r="AZ102" i="15"/>
  <c r="AY102" i="15"/>
  <c r="G102" i="15"/>
  <c r="O94" i="15"/>
  <c r="AZ94" i="15"/>
  <c r="AY94" i="15"/>
  <c r="G94" i="15"/>
  <c r="O87" i="15"/>
  <c r="AZ87" i="15"/>
  <c r="G87" i="15"/>
  <c r="AY87" i="15"/>
  <c r="O81" i="15"/>
  <c r="AZ81" i="15"/>
  <c r="G81" i="15"/>
  <c r="AY81" i="15"/>
  <c r="AY68" i="15"/>
  <c r="G68" i="15"/>
  <c r="AZ68" i="15"/>
  <c r="O61" i="15"/>
  <c r="G61" i="15"/>
  <c r="AZ61" i="15"/>
  <c r="AY61" i="15"/>
  <c r="AZ54" i="15"/>
  <c r="AY54" i="15"/>
  <c r="G54" i="15"/>
  <c r="O47" i="15"/>
  <c r="AY47" i="15"/>
  <c r="AZ47" i="15"/>
  <c r="G47" i="15"/>
  <c r="G41" i="15"/>
  <c r="AZ41" i="15"/>
  <c r="AY41" i="15"/>
  <c r="AZ38" i="15"/>
  <c r="AY38" i="15"/>
  <c r="G38" i="15"/>
  <c r="AY31" i="15"/>
  <c r="AZ31" i="15"/>
  <c r="G31" i="15"/>
  <c r="AZ25" i="15"/>
  <c r="AY25" i="15"/>
  <c r="G25" i="15"/>
  <c r="O21" i="15"/>
  <c r="AY21" i="15"/>
  <c r="G21" i="15"/>
  <c r="AZ21" i="15"/>
  <c r="O22" i="16"/>
  <c r="BA22" i="16"/>
  <c r="BB22" i="16"/>
  <c r="G22" i="16"/>
  <c r="O129" i="16"/>
  <c r="BB129" i="16"/>
  <c r="BA129" i="16"/>
  <c r="G129" i="16"/>
  <c r="BB125" i="16"/>
  <c r="BA125" i="16"/>
  <c r="G125" i="16"/>
  <c r="O121" i="16"/>
  <c r="BB121" i="16"/>
  <c r="G121" i="16"/>
  <c r="BA121" i="16"/>
  <c r="BB117" i="16"/>
  <c r="G117" i="16"/>
  <c r="BA117" i="16"/>
  <c r="O113" i="16"/>
  <c r="BB113" i="16"/>
  <c r="BA113" i="16"/>
  <c r="G113" i="16"/>
  <c r="BB109" i="16"/>
  <c r="BA109" i="16"/>
  <c r="G109" i="16"/>
  <c r="O105" i="16"/>
  <c r="BB105" i="16"/>
  <c r="G105" i="16"/>
  <c r="BA105" i="16"/>
  <c r="BB101" i="16"/>
  <c r="G101" i="16"/>
  <c r="BA101" i="16"/>
  <c r="O97" i="16"/>
  <c r="BB97" i="16"/>
  <c r="BA97" i="16"/>
  <c r="G97" i="16"/>
  <c r="BB93" i="16"/>
  <c r="BA93" i="16"/>
  <c r="G93" i="16"/>
  <c r="O89" i="16"/>
  <c r="BB89" i="16"/>
  <c r="G89" i="16"/>
  <c r="BA89" i="16"/>
  <c r="BB85" i="16"/>
  <c r="G85" i="16"/>
  <c r="BA85" i="16"/>
  <c r="O81" i="16"/>
  <c r="BB81" i="16"/>
  <c r="BA81" i="16"/>
  <c r="G81" i="16"/>
  <c r="BB77" i="16"/>
  <c r="BA77" i="16"/>
  <c r="G77" i="16"/>
  <c r="O73" i="16"/>
  <c r="BB73" i="16"/>
  <c r="G73" i="16"/>
  <c r="BA73" i="16"/>
  <c r="BB69" i="16"/>
  <c r="G69" i="16"/>
  <c r="BA69" i="16"/>
  <c r="O65" i="16"/>
  <c r="BB65" i="16"/>
  <c r="BA65" i="16"/>
  <c r="G65" i="16"/>
  <c r="BB61" i="16"/>
  <c r="BA61" i="16"/>
  <c r="G61" i="16"/>
  <c r="O57" i="16"/>
  <c r="BB57" i="16"/>
  <c r="G57" i="16"/>
  <c r="BA57" i="16"/>
  <c r="BB53" i="16"/>
  <c r="G53" i="16"/>
  <c r="BA53" i="16"/>
  <c r="O49" i="16"/>
  <c r="BB49" i="16"/>
  <c r="BA49" i="16"/>
  <c r="G49" i="16"/>
  <c r="O45" i="16"/>
  <c r="BB45" i="16"/>
  <c r="BA45" i="16"/>
  <c r="G45" i="16"/>
  <c r="BB41" i="16"/>
  <c r="G41" i="16"/>
  <c r="BA41" i="16"/>
  <c r="BB37" i="16"/>
  <c r="G37" i="16"/>
  <c r="BA37" i="16"/>
  <c r="O33" i="16"/>
  <c r="BB33" i="16"/>
  <c r="BA33" i="16"/>
  <c r="G33" i="16"/>
  <c r="O29" i="16"/>
  <c r="BB29" i="16"/>
  <c r="BA29" i="16"/>
  <c r="G29" i="16"/>
  <c r="BB25" i="16"/>
  <c r="G25" i="16"/>
  <c r="BA25" i="16"/>
  <c r="O18" i="17"/>
  <c r="AU18" i="17"/>
  <c r="R32" i="58" s="1"/>
  <c r="AT18" i="17"/>
  <c r="L32" i="58" s="1"/>
  <c r="G18" i="17"/>
  <c r="G128" i="17"/>
  <c r="AT128" i="17"/>
  <c r="AU128" i="17"/>
  <c r="G124" i="17"/>
  <c r="AT124" i="17"/>
  <c r="AU124" i="17"/>
  <c r="G120" i="17"/>
  <c r="AU120" i="17"/>
  <c r="AT120" i="17"/>
  <c r="AT113" i="17"/>
  <c r="G113" i="17"/>
  <c r="AU113" i="17"/>
  <c r="H110" i="17"/>
  <c r="AU110" i="17"/>
  <c r="AT110" i="17"/>
  <c r="G110" i="17"/>
  <c r="G107" i="17"/>
  <c r="AT107" i="17"/>
  <c r="AU107" i="17"/>
  <c r="G104" i="17"/>
  <c r="AU104" i="17"/>
  <c r="AT104" i="17"/>
  <c r="G100" i="17"/>
  <c r="AU100" i="17"/>
  <c r="AT100" i="17"/>
  <c r="G96" i="17"/>
  <c r="AT96" i="17"/>
  <c r="AU96" i="17"/>
  <c r="G92" i="17"/>
  <c r="AT92" i="17"/>
  <c r="AU92" i="17"/>
  <c r="G88" i="17"/>
  <c r="AU88" i="17"/>
  <c r="AT88" i="17"/>
  <c r="G84" i="17"/>
  <c r="AU84" i="17"/>
  <c r="AT84" i="17"/>
  <c r="G80" i="17"/>
  <c r="AT80" i="17"/>
  <c r="AU80" i="17"/>
  <c r="G76" i="17"/>
  <c r="AT76" i="17"/>
  <c r="AU76" i="17"/>
  <c r="G72" i="17"/>
  <c r="AU72" i="17"/>
  <c r="AT72" i="17"/>
  <c r="G68" i="17"/>
  <c r="AU68" i="17"/>
  <c r="AT68" i="17"/>
  <c r="G64" i="17"/>
  <c r="AT64" i="17"/>
  <c r="AU64" i="17"/>
  <c r="G60" i="17"/>
  <c r="AT60" i="17"/>
  <c r="AU60" i="17"/>
  <c r="G56" i="17"/>
  <c r="AU56" i="17"/>
  <c r="AT56" i="17"/>
  <c r="G52" i="17"/>
  <c r="AU52" i="17"/>
  <c r="AT52" i="17"/>
  <c r="AT49" i="17"/>
  <c r="G49" i="17"/>
  <c r="AU49" i="17"/>
  <c r="AT45" i="17"/>
  <c r="AU45" i="17"/>
  <c r="G45" i="17"/>
  <c r="AU42" i="17"/>
  <c r="G42" i="17"/>
  <c r="AT42" i="17"/>
  <c r="K38" i="17"/>
  <c r="AU38" i="17"/>
  <c r="G38" i="17"/>
  <c r="AT38" i="17"/>
  <c r="AU31" i="17"/>
  <c r="G31" i="17"/>
  <c r="AT31" i="17"/>
  <c r="G27" i="17"/>
  <c r="AT27" i="17"/>
  <c r="AU27" i="17"/>
  <c r="O22" i="17"/>
  <c r="AU22" i="17"/>
  <c r="G22" i="17"/>
  <c r="AT22" i="17"/>
  <c r="K130" i="18"/>
  <c r="G130" i="18"/>
  <c r="AU130" i="18"/>
  <c r="AT130" i="18"/>
  <c r="K124" i="18"/>
  <c r="AU124" i="18"/>
  <c r="AT124" i="18"/>
  <c r="G124" i="18"/>
  <c r="H118" i="18"/>
  <c r="G118" i="18"/>
  <c r="AT118" i="18"/>
  <c r="AU118" i="18"/>
  <c r="AT115" i="18"/>
  <c r="G115" i="18"/>
  <c r="AU115" i="18"/>
  <c r="AT111" i="18"/>
  <c r="G111" i="18"/>
  <c r="AU111" i="18"/>
  <c r="AT107" i="18"/>
  <c r="G107" i="18"/>
  <c r="AU107" i="18"/>
  <c r="AT103" i="18"/>
  <c r="G103" i="18"/>
  <c r="AU103" i="18"/>
  <c r="K96" i="18"/>
  <c r="AU96" i="18"/>
  <c r="AT96" i="18"/>
  <c r="G96" i="18"/>
  <c r="K93" i="18"/>
  <c r="AU93" i="18"/>
  <c r="G93" i="18"/>
  <c r="AT93" i="18"/>
  <c r="H90" i="18"/>
  <c r="G90" i="18"/>
  <c r="AU90" i="18"/>
  <c r="AT90" i="18"/>
  <c r="AT87" i="18"/>
  <c r="G87" i="18"/>
  <c r="AU87" i="18"/>
  <c r="K84" i="18"/>
  <c r="AU84" i="18"/>
  <c r="AT84" i="18"/>
  <c r="G84" i="18"/>
  <c r="H81" i="18"/>
  <c r="AU81" i="18"/>
  <c r="AT81" i="18"/>
  <c r="G81" i="18"/>
  <c r="K77" i="18"/>
  <c r="AU77" i="18"/>
  <c r="G77" i="18"/>
  <c r="AT77" i="18"/>
  <c r="H74" i="18"/>
  <c r="G74" i="18"/>
  <c r="AU74" i="18"/>
  <c r="AT74" i="18"/>
  <c r="H70" i="18"/>
  <c r="G70" i="18"/>
  <c r="AT70" i="18"/>
  <c r="AU70" i="18"/>
  <c r="AT67" i="18"/>
  <c r="G67" i="18"/>
  <c r="AU67" i="18"/>
  <c r="AT63" i="18"/>
  <c r="G63" i="18"/>
  <c r="AU63" i="18"/>
  <c r="AT59" i="18"/>
  <c r="G59" i="18"/>
  <c r="AU59" i="18"/>
  <c r="AT55" i="18"/>
  <c r="G55" i="18"/>
  <c r="AU55" i="18"/>
  <c r="AT51" i="18"/>
  <c r="G51" i="18"/>
  <c r="AU51" i="18"/>
  <c r="K48" i="18"/>
  <c r="AU48" i="18"/>
  <c r="AT48" i="18"/>
  <c r="G48" i="18"/>
  <c r="K44" i="18"/>
  <c r="AU44" i="18"/>
  <c r="AT44" i="18"/>
  <c r="G44" i="18"/>
  <c r="K40" i="18"/>
  <c r="AU40" i="18"/>
  <c r="AT40" i="18"/>
  <c r="G40" i="18"/>
  <c r="K36" i="18"/>
  <c r="AU36" i="18"/>
  <c r="AT36" i="18"/>
  <c r="G36" i="18"/>
  <c r="K33" i="18"/>
  <c r="AU33" i="18"/>
  <c r="AT33" i="18"/>
  <c r="G33" i="18"/>
  <c r="K29" i="18"/>
  <c r="AU29" i="18"/>
  <c r="G29" i="18"/>
  <c r="AT29" i="18"/>
  <c r="AZ129" i="15"/>
  <c r="G129" i="15"/>
  <c r="AY129" i="15"/>
  <c r="AZ126" i="15"/>
  <c r="AY126" i="15"/>
  <c r="G126" i="15"/>
  <c r="O119" i="15"/>
  <c r="AZ119" i="15"/>
  <c r="G119" i="15"/>
  <c r="AY119" i="15"/>
  <c r="G116" i="15"/>
  <c r="AZ116" i="15"/>
  <c r="AY116" i="15"/>
  <c r="AZ113" i="15"/>
  <c r="G113" i="15"/>
  <c r="AY113" i="15"/>
  <c r="O110" i="15"/>
  <c r="AZ110" i="15"/>
  <c r="AY110" i="15"/>
  <c r="G110" i="15"/>
  <c r="O103" i="15"/>
  <c r="AZ103" i="15"/>
  <c r="G103" i="15"/>
  <c r="AY103" i="15"/>
  <c r="G100" i="15"/>
  <c r="AY100" i="15"/>
  <c r="AZ100" i="15"/>
  <c r="G96" i="15"/>
  <c r="AZ96" i="15"/>
  <c r="AY96" i="15"/>
  <c r="AZ92" i="15"/>
  <c r="G92" i="15"/>
  <c r="AY92" i="15"/>
  <c r="AY89" i="15"/>
  <c r="AZ89" i="15"/>
  <c r="G89" i="15"/>
  <c r="O86" i="15"/>
  <c r="AZ86" i="15"/>
  <c r="AY86" i="15"/>
  <c r="G86" i="15"/>
  <c r="O79" i="15"/>
  <c r="AY79" i="15"/>
  <c r="G79" i="15"/>
  <c r="AZ79" i="15"/>
  <c r="AZ76" i="15"/>
  <c r="G76" i="15"/>
  <c r="AY76" i="15"/>
  <c r="AZ73" i="15"/>
  <c r="AY73" i="15"/>
  <c r="G73" i="15"/>
  <c r="AZ70" i="15"/>
  <c r="G70" i="15"/>
  <c r="AY70" i="15"/>
  <c r="AZ66" i="15"/>
  <c r="AY66" i="15"/>
  <c r="G66" i="15"/>
  <c r="O59" i="15"/>
  <c r="AZ59" i="15"/>
  <c r="AY59" i="15"/>
  <c r="G59" i="15"/>
  <c r="AZ55" i="15"/>
  <c r="G55" i="15"/>
  <c r="AY55" i="15"/>
  <c r="O52" i="15"/>
  <c r="AY52" i="15"/>
  <c r="G52" i="15"/>
  <c r="AZ52" i="15"/>
  <c r="AZ49" i="15"/>
  <c r="AY49" i="15"/>
  <c r="G49" i="15"/>
  <c r="AZ46" i="15"/>
  <c r="AY46" i="15"/>
  <c r="G46" i="15"/>
  <c r="O39" i="15"/>
  <c r="AZ39" i="15"/>
  <c r="G39" i="15"/>
  <c r="AY39" i="15"/>
  <c r="O36" i="15"/>
  <c r="AY36" i="15"/>
  <c r="G36" i="15"/>
  <c r="AZ36" i="15"/>
  <c r="AZ33" i="15"/>
  <c r="AY33" i="15"/>
  <c r="G33" i="15"/>
  <c r="O30" i="15"/>
  <c r="AZ30" i="15"/>
  <c r="AY30" i="15"/>
  <c r="G30" i="15"/>
  <c r="O23" i="15"/>
  <c r="AZ23" i="15"/>
  <c r="AY23" i="15"/>
  <c r="G23" i="15"/>
  <c r="O19" i="15"/>
  <c r="AZ19" i="15"/>
  <c r="R33" i="56" s="1"/>
  <c r="G19" i="15"/>
  <c r="AY19" i="15"/>
  <c r="L33" i="56" s="1"/>
  <c r="O20" i="16"/>
  <c r="BB20" i="16"/>
  <c r="R34" i="57" s="1"/>
  <c r="G20" i="16"/>
  <c r="BA20" i="16"/>
  <c r="L34" i="57" s="1"/>
  <c r="K128" i="16"/>
  <c r="BB128" i="16"/>
  <c r="G128" i="16"/>
  <c r="BA128" i="16"/>
  <c r="BA124" i="16"/>
  <c r="BB124" i="16"/>
  <c r="G124" i="16"/>
  <c r="O120" i="16"/>
  <c r="BA120" i="16"/>
  <c r="BB120" i="16"/>
  <c r="G120" i="16"/>
  <c r="BB116" i="16"/>
  <c r="G116" i="16"/>
  <c r="BA116" i="16"/>
  <c r="BB112" i="16"/>
  <c r="G112" i="16"/>
  <c r="BA112" i="16"/>
  <c r="BA108" i="16"/>
  <c r="G108" i="16"/>
  <c r="BB108" i="16"/>
  <c r="O104" i="16"/>
  <c r="BA104" i="16"/>
  <c r="G104" i="16"/>
  <c r="BB104" i="16"/>
  <c r="BB100" i="16"/>
  <c r="G100" i="16"/>
  <c r="BA100" i="16"/>
  <c r="BB96" i="16"/>
  <c r="G96" i="16"/>
  <c r="BA96" i="16"/>
  <c r="BA92" i="16"/>
  <c r="BB92" i="16"/>
  <c r="G92" i="16"/>
  <c r="BA88" i="16"/>
  <c r="BB88" i="16"/>
  <c r="G88" i="16"/>
  <c r="BB84" i="16"/>
  <c r="G84" i="16"/>
  <c r="BA84" i="16"/>
  <c r="BB80" i="16"/>
  <c r="G80" i="16"/>
  <c r="BA80" i="16"/>
  <c r="BA76" i="16"/>
  <c r="G76" i="16"/>
  <c r="BB76" i="16"/>
  <c r="O72" i="16"/>
  <c r="BA72" i="16"/>
  <c r="G72" i="16"/>
  <c r="BB72" i="16"/>
  <c r="BB68" i="16"/>
  <c r="G68" i="16"/>
  <c r="BA68" i="16"/>
  <c r="O64" i="16"/>
  <c r="BB64" i="16"/>
  <c r="G64" i="16"/>
  <c r="BA64" i="16"/>
  <c r="BA60" i="16"/>
  <c r="BB60" i="16"/>
  <c r="G60" i="16"/>
  <c r="BA56" i="16"/>
  <c r="BB56" i="16"/>
  <c r="G56" i="16"/>
  <c r="BB52" i="16"/>
  <c r="G52" i="16"/>
  <c r="BA52" i="16"/>
  <c r="BB48" i="16"/>
  <c r="G48" i="16"/>
  <c r="BA48" i="16"/>
  <c r="BA44" i="16"/>
  <c r="G44" i="16"/>
  <c r="BB44" i="16"/>
  <c r="BA40" i="16"/>
  <c r="G40" i="16"/>
  <c r="BB40" i="16"/>
  <c r="BB36" i="16"/>
  <c r="G36" i="16"/>
  <c r="BA36" i="16"/>
  <c r="BB32" i="16"/>
  <c r="G32" i="16"/>
  <c r="BA32" i="16"/>
  <c r="BA28" i="16"/>
  <c r="BB28" i="16"/>
  <c r="G28" i="16"/>
  <c r="AU127" i="17"/>
  <c r="G127" i="17"/>
  <c r="AT127" i="17"/>
  <c r="G123" i="17"/>
  <c r="AT123" i="17"/>
  <c r="AU123" i="17"/>
  <c r="AT119" i="17"/>
  <c r="G119" i="17"/>
  <c r="AU119" i="17"/>
  <c r="G116" i="17"/>
  <c r="AU116" i="17"/>
  <c r="AT116" i="17"/>
  <c r="AT109" i="17"/>
  <c r="AU109" i="17"/>
  <c r="G109" i="17"/>
  <c r="AT103" i="17"/>
  <c r="G103" i="17"/>
  <c r="AU103" i="17"/>
  <c r="AU99" i="17"/>
  <c r="AT99" i="17"/>
  <c r="G99" i="17"/>
  <c r="AU95" i="17"/>
  <c r="G95" i="17"/>
  <c r="AT95" i="17"/>
  <c r="G91" i="17"/>
  <c r="AT91" i="17"/>
  <c r="AU91" i="17"/>
  <c r="AT87" i="17"/>
  <c r="G87" i="17"/>
  <c r="AU87" i="17"/>
  <c r="AU83" i="17"/>
  <c r="AT83" i="17"/>
  <c r="G83" i="17"/>
  <c r="AU79" i="17"/>
  <c r="G79" i="17"/>
  <c r="AT79" i="17"/>
  <c r="G75" i="17"/>
  <c r="AU75" i="17"/>
  <c r="AT75" i="17"/>
  <c r="AT71" i="17"/>
  <c r="G71" i="17"/>
  <c r="AU71" i="17"/>
  <c r="AU67" i="17"/>
  <c r="AT67" i="17"/>
  <c r="G67" i="17"/>
  <c r="AU63" i="17"/>
  <c r="G63" i="17"/>
  <c r="AT63" i="17"/>
  <c r="G59" i="17"/>
  <c r="AT59" i="17"/>
  <c r="AU59" i="17"/>
  <c r="AT55" i="17"/>
  <c r="G55" i="17"/>
  <c r="AU55" i="17"/>
  <c r="AU51" i="17"/>
  <c r="AT51" i="17"/>
  <c r="G51" i="17"/>
  <c r="G48" i="17"/>
  <c r="AT48" i="17"/>
  <c r="AU48" i="17"/>
  <c r="G44" i="17"/>
  <c r="AT44" i="17"/>
  <c r="AU44" i="17"/>
  <c r="AT41" i="17"/>
  <c r="AU41" i="17"/>
  <c r="G41" i="17"/>
  <c r="AT37" i="17"/>
  <c r="AU37" i="17"/>
  <c r="G37" i="17"/>
  <c r="AU34" i="17"/>
  <c r="AT34" i="17"/>
  <c r="G34" i="17"/>
  <c r="AU30" i="17"/>
  <c r="AT30" i="17"/>
  <c r="G30" i="17"/>
  <c r="O20" i="17"/>
  <c r="G20" i="17"/>
  <c r="AU20" i="17"/>
  <c r="R34" i="58" s="1"/>
  <c r="AT20" i="17"/>
  <c r="L34" i="58" s="1"/>
  <c r="K127" i="18"/>
  <c r="AT127" i="18"/>
  <c r="G127" i="18"/>
  <c r="AU127" i="18"/>
  <c r="K121" i="18"/>
  <c r="AU121" i="18"/>
  <c r="AT121" i="18"/>
  <c r="G121" i="18"/>
  <c r="H114" i="18"/>
  <c r="G114" i="18"/>
  <c r="AU114" i="18"/>
  <c r="AT114" i="18"/>
  <c r="H110" i="18"/>
  <c r="G110" i="18"/>
  <c r="AT110" i="18"/>
  <c r="AU110" i="18"/>
  <c r="H106" i="18"/>
  <c r="G106" i="18"/>
  <c r="AU106" i="18"/>
  <c r="AT106" i="18"/>
  <c r="H102" i="18"/>
  <c r="G102" i="18"/>
  <c r="AT102" i="18"/>
  <c r="AU102" i="18"/>
  <c r="AT99" i="18"/>
  <c r="G99" i="18"/>
  <c r="AU99" i="18"/>
  <c r="K92" i="18"/>
  <c r="AU92" i="18"/>
  <c r="AT92" i="18"/>
  <c r="G92" i="18"/>
  <c r="H86" i="18"/>
  <c r="G86" i="18"/>
  <c r="AT86" i="18"/>
  <c r="AU86" i="18"/>
  <c r="AT83" i="18"/>
  <c r="G83" i="18"/>
  <c r="AU83" i="18"/>
  <c r="K80" i="18"/>
  <c r="AU80" i="18"/>
  <c r="AT80" i="18"/>
  <c r="G80" i="18"/>
  <c r="K76" i="18"/>
  <c r="AU76" i="18"/>
  <c r="AT76" i="18"/>
  <c r="G76" i="18"/>
  <c r="H73" i="18"/>
  <c r="AU73" i="18"/>
  <c r="AT73" i="18"/>
  <c r="G73" i="18"/>
  <c r="K69" i="18"/>
  <c r="AU69" i="18"/>
  <c r="G69" i="18"/>
  <c r="AT69" i="18"/>
  <c r="H66" i="18"/>
  <c r="G66" i="18"/>
  <c r="AU66" i="18"/>
  <c r="AT66" i="18"/>
  <c r="H62" i="18"/>
  <c r="G62" i="18"/>
  <c r="AT62" i="18"/>
  <c r="AU62" i="18"/>
  <c r="H58" i="18"/>
  <c r="G58" i="18"/>
  <c r="AU58" i="18"/>
  <c r="AT58" i="18"/>
  <c r="H54" i="18"/>
  <c r="G54" i="18"/>
  <c r="AT54" i="18"/>
  <c r="AU54" i="18"/>
  <c r="H50" i="18"/>
  <c r="G50" i="18"/>
  <c r="AU50" i="18"/>
  <c r="AT50" i="18"/>
  <c r="AT47" i="18"/>
  <c r="G47" i="18"/>
  <c r="AU47" i="18"/>
  <c r="AT43" i="18"/>
  <c r="G43" i="18"/>
  <c r="AU43" i="18"/>
  <c r="AT39" i="18"/>
  <c r="G39" i="18"/>
  <c r="AU39" i="18"/>
  <c r="K35" i="18"/>
  <c r="AT35" i="18"/>
  <c r="G35" i="18"/>
  <c r="AU35" i="18"/>
  <c r="K32" i="18"/>
  <c r="AU32" i="18"/>
  <c r="AT32" i="18"/>
  <c r="G32" i="18"/>
  <c r="K28" i="18"/>
  <c r="AU28" i="18"/>
  <c r="AT28" i="18"/>
  <c r="G28" i="18"/>
  <c r="K25" i="18"/>
  <c r="AU25" i="18"/>
  <c r="AT25" i="18"/>
  <c r="G25" i="18"/>
  <c r="G128" i="15"/>
  <c r="AY128" i="15"/>
  <c r="AZ128" i="15"/>
  <c r="O125" i="15"/>
  <c r="G125" i="15"/>
  <c r="AZ125" i="15"/>
  <c r="AY125" i="15"/>
  <c r="AZ122" i="15"/>
  <c r="AY122" i="15"/>
  <c r="G122" i="15"/>
  <c r="O115" i="15"/>
  <c r="G115" i="15"/>
  <c r="AZ115" i="15"/>
  <c r="AY115" i="15"/>
  <c r="G112" i="15"/>
  <c r="AY112" i="15"/>
  <c r="AZ112" i="15"/>
  <c r="O109" i="15"/>
  <c r="AZ109" i="15"/>
  <c r="G109" i="15"/>
  <c r="AY109" i="15"/>
  <c r="O106" i="15"/>
  <c r="AZ106" i="15"/>
  <c r="AY106" i="15"/>
  <c r="G106" i="15"/>
  <c r="O99" i="15"/>
  <c r="G99" i="15"/>
  <c r="AZ99" i="15"/>
  <c r="AY99" i="15"/>
  <c r="O95" i="15"/>
  <c r="AZ95" i="15"/>
  <c r="AY95" i="15"/>
  <c r="G95" i="15"/>
  <c r="O91" i="15"/>
  <c r="AY91" i="15"/>
  <c r="AZ91" i="15"/>
  <c r="G91" i="15"/>
  <c r="G88" i="15"/>
  <c r="AZ88" i="15"/>
  <c r="AY88" i="15"/>
  <c r="O85" i="15"/>
  <c r="AY85" i="15"/>
  <c r="AZ85" i="15"/>
  <c r="G85" i="15"/>
  <c r="O82" i="15"/>
  <c r="AZ82" i="15"/>
  <c r="AY82" i="15"/>
  <c r="G82" i="15"/>
  <c r="O75" i="15"/>
  <c r="AZ75" i="15"/>
  <c r="AY75" i="15"/>
  <c r="G75" i="15"/>
  <c r="O72" i="15"/>
  <c r="AY72" i="15"/>
  <c r="G72" i="15"/>
  <c r="AZ72" i="15"/>
  <c r="AY69" i="15"/>
  <c r="G69" i="15"/>
  <c r="AZ69" i="15"/>
  <c r="AZ65" i="15"/>
  <c r="G65" i="15"/>
  <c r="AY65" i="15"/>
  <c r="O62" i="15"/>
  <c r="AZ62" i="15"/>
  <c r="G62" i="15"/>
  <c r="AY62" i="15"/>
  <c r="AZ58" i="15"/>
  <c r="AY58" i="15"/>
  <c r="G58" i="15"/>
  <c r="O51" i="15"/>
  <c r="AY51" i="15"/>
  <c r="G51" i="15"/>
  <c r="AZ51" i="15"/>
  <c r="AY48" i="15"/>
  <c r="G48" i="15"/>
  <c r="AZ48" i="15"/>
  <c r="AZ45" i="15"/>
  <c r="AY45" i="15"/>
  <c r="G45" i="15"/>
  <c r="AZ42" i="15"/>
  <c r="AY42" i="15"/>
  <c r="G42" i="15"/>
  <c r="O35" i="15"/>
  <c r="G35" i="15"/>
  <c r="AZ35" i="15"/>
  <c r="AY35" i="15"/>
  <c r="AY32" i="15"/>
  <c r="G32" i="15"/>
  <c r="AZ32" i="15"/>
  <c r="O29" i="15"/>
  <c r="G29" i="15"/>
  <c r="AZ29" i="15"/>
  <c r="AY29" i="15"/>
  <c r="AZ26" i="15"/>
  <c r="AY26" i="15"/>
  <c r="G26" i="15"/>
  <c r="O22" i="15"/>
  <c r="AZ22" i="15"/>
  <c r="G22" i="15"/>
  <c r="AY22" i="15"/>
  <c r="O18" i="15"/>
  <c r="AZ18" i="15"/>
  <c r="R32" i="56" s="1"/>
  <c r="G18" i="15"/>
  <c r="AY18" i="15"/>
  <c r="L32" i="56" s="1"/>
  <c r="K35" i="56"/>
  <c r="K44" i="56"/>
  <c r="K38" i="56"/>
  <c r="K39" i="56"/>
  <c r="K46" i="56"/>
  <c r="K45" i="56"/>
  <c r="L14" i="56" s="1"/>
  <c r="K48" i="56"/>
  <c r="K37" i="56"/>
  <c r="K42" i="56"/>
  <c r="K39" i="55"/>
  <c r="K17" i="18"/>
  <c r="M45" i="59" s="1"/>
  <c r="AU17" i="18"/>
  <c r="R31" i="59" s="1"/>
  <c r="AT17" i="18"/>
  <c r="L31" i="59" s="1"/>
  <c r="G17" i="18"/>
  <c r="G16" i="18"/>
  <c r="AU16" i="18"/>
  <c r="R30" i="59" s="1"/>
  <c r="AT16" i="18"/>
  <c r="L30" i="59" s="1"/>
  <c r="T4" i="45"/>
  <c r="AX10" i="11" a="1"/>
  <c r="AX10" i="11" s="1"/>
  <c r="BF10" i="11" a="1"/>
  <c r="BF10" i="11" s="1"/>
  <c r="BN10" i="11" a="1"/>
  <c r="BN10" i="11" s="1"/>
  <c r="BV10" i="11" a="1"/>
  <c r="BV10" i="11" s="1"/>
  <c r="CD10" i="11" a="1"/>
  <c r="CD10" i="11" s="1"/>
  <c r="AZ10" i="11" a="1"/>
  <c r="AZ10" i="11" s="1"/>
  <c r="BH10" i="11" a="1"/>
  <c r="BH10" i="11" s="1"/>
  <c r="BP10" i="11" a="1"/>
  <c r="BP10" i="11" s="1"/>
  <c r="BX10" i="11" a="1"/>
  <c r="BX10" i="11" s="1"/>
  <c r="CF10" i="11" a="1"/>
  <c r="CF10" i="11" s="1"/>
  <c r="AT10" i="11" a="1"/>
  <c r="AT10" i="11" s="1"/>
  <c r="BB10" i="11" a="1"/>
  <c r="BB10" i="11" s="1"/>
  <c r="BJ10" i="11" a="1"/>
  <c r="BJ10" i="11" s="1"/>
  <c r="BR10" i="11" a="1"/>
  <c r="BR10" i="11" s="1"/>
  <c r="BZ10" i="11" a="1"/>
  <c r="BZ10" i="11" s="1"/>
  <c r="CH10" i="11" a="1"/>
  <c r="CH10" i="11" s="1"/>
  <c r="AV10" i="11" a="1"/>
  <c r="AV10" i="11" s="1"/>
  <c r="BD10" i="11" a="1"/>
  <c r="BD10" i="11" s="1"/>
  <c r="BL10" i="11" a="1"/>
  <c r="BL10" i="11" s="1"/>
  <c r="BT10" i="11" a="1"/>
  <c r="BT10" i="11" s="1"/>
  <c r="CB10" i="11" a="1"/>
  <c r="CB10" i="11" s="1"/>
  <c r="O16" i="15"/>
  <c r="G16" i="15"/>
  <c r="AY16" i="15"/>
  <c r="L30" i="56" s="1"/>
  <c r="AZ16" i="15"/>
  <c r="R30" i="56" s="1"/>
  <c r="K40" i="55"/>
  <c r="K36" i="55"/>
  <c r="K41" i="58"/>
  <c r="K48" i="58"/>
  <c r="K36" i="58"/>
  <c r="K45" i="58"/>
  <c r="K39" i="58"/>
  <c r="K38" i="58"/>
  <c r="K40" i="58"/>
  <c r="K43" i="58"/>
  <c r="K42" i="58"/>
  <c r="K44" i="58"/>
  <c r="K47" i="58"/>
  <c r="K46" i="58"/>
  <c r="K41" i="55"/>
  <c r="K48" i="55"/>
  <c r="K44" i="55"/>
  <c r="K46" i="55"/>
  <c r="K37" i="55"/>
  <c r="K49" i="55"/>
  <c r="K43" i="55"/>
  <c r="K42" i="55"/>
  <c r="K45" i="55"/>
  <c r="K38" i="55"/>
  <c r="K44" i="59"/>
  <c r="K42" i="59"/>
  <c r="K41" i="59"/>
  <c r="K48" i="59"/>
  <c r="K45" i="59"/>
  <c r="K46" i="59"/>
  <c r="K47" i="59"/>
  <c r="K43" i="59"/>
  <c r="K38" i="59"/>
  <c r="K36" i="59"/>
  <c r="T17" i="56"/>
  <c r="T15" i="56"/>
  <c r="L19" i="56"/>
  <c r="L17" i="56"/>
  <c r="T20" i="56"/>
  <c r="T18" i="56"/>
  <c r="T12" i="56"/>
  <c r="L16" i="56"/>
  <c r="L20" i="56"/>
  <c r="L12" i="56"/>
  <c r="K39" i="59"/>
  <c r="K40" i="59"/>
  <c r="K37" i="59"/>
  <c r="L18" i="58"/>
  <c r="G11" i="14"/>
  <c r="G13" i="14"/>
  <c r="G12" i="14"/>
  <c r="G15" i="14"/>
  <c r="H15" i="14"/>
  <c r="G14" i="14"/>
  <c r="AC3" i="36"/>
  <c r="AE3" i="36" s="1"/>
  <c r="B12" i="36"/>
  <c r="AC12" i="36"/>
  <c r="AE12" i="36" s="1"/>
  <c r="U6" i="46"/>
  <c r="T3" i="45"/>
  <c r="T11" i="45"/>
  <c r="T8" i="45"/>
  <c r="U3" i="44"/>
  <c r="AC11" i="36"/>
  <c r="AE11" i="36" s="1"/>
  <c r="B11" i="36"/>
  <c r="X3" i="42"/>
  <c r="S4" i="46"/>
  <c r="X12" i="42"/>
  <c r="AA3" i="36"/>
  <c r="Z4" i="42"/>
  <c r="AA4" i="42" s="1"/>
  <c r="X4" i="42"/>
  <c r="Z3" i="42"/>
  <c r="AA3" i="42" s="1"/>
  <c r="S5" i="46"/>
  <c r="S3" i="46"/>
  <c r="O12" i="17"/>
  <c r="O13" i="17"/>
  <c r="O16" i="17"/>
  <c r="AU16" i="17"/>
  <c r="R30" i="58" s="1"/>
  <c r="AT16" i="17"/>
  <c r="L30" i="58" s="1"/>
  <c r="G16" i="17"/>
  <c r="O11" i="17"/>
  <c r="O14" i="16"/>
  <c r="O13" i="16"/>
  <c r="O12" i="16"/>
  <c r="O15" i="15"/>
  <c r="O11" i="15"/>
  <c r="O14" i="15"/>
  <c r="O13" i="15"/>
  <c r="O12" i="15"/>
  <c r="V5" i="43"/>
  <c r="T7" i="45"/>
  <c r="U5" i="44"/>
  <c r="Z8" i="42"/>
  <c r="AA8" i="42" s="1"/>
  <c r="Z6" i="42"/>
  <c r="AA6" i="42" s="1"/>
  <c r="B6" i="42"/>
  <c r="B13" i="42"/>
  <c r="Z13" i="42"/>
  <c r="AA13" i="42" s="1"/>
  <c r="Z11" i="42"/>
  <c r="AA11" i="42" s="1"/>
  <c r="B11" i="42"/>
  <c r="B9" i="42"/>
  <c r="Z9" i="42"/>
  <c r="AA9" i="42" s="1"/>
  <c r="Z7" i="42"/>
  <c r="AA7" i="42" s="1"/>
  <c r="B7" i="42"/>
  <c r="X8" i="42"/>
  <c r="B10" i="42"/>
  <c r="Z10" i="42"/>
  <c r="AA10" i="42" s="1"/>
  <c r="B5" i="42"/>
  <c r="Z5" i="42"/>
  <c r="AA5" i="42" s="1"/>
  <c r="AC8" i="36"/>
  <c r="AE8" i="36" s="1"/>
  <c r="B8" i="36"/>
  <c r="AC5" i="36"/>
  <c r="AE5" i="36" s="1"/>
  <c r="B5" i="36"/>
  <c r="A4" i="77" s="1"/>
  <c r="K12" i="77" s="1"/>
  <c r="B6" i="36"/>
  <c r="A5" i="77" s="1"/>
  <c r="K13" i="77" s="1"/>
  <c r="AC6" i="36"/>
  <c r="AE6" i="36" s="1"/>
  <c r="AC9" i="36"/>
  <c r="AE9" i="36" s="1"/>
  <c r="B9" i="36"/>
  <c r="D41" i="54" s="1"/>
  <c r="Z34" i="54" s="1"/>
  <c r="AC7" i="36"/>
  <c r="AE7" i="36" s="1"/>
  <c r="B7" i="36"/>
  <c r="D39" i="54" s="1"/>
  <c r="Z32" i="54" s="1"/>
  <c r="AC4" i="36"/>
  <c r="AE4" i="36" s="1"/>
  <c r="B4" i="36"/>
  <c r="D36" i="54" s="1"/>
  <c r="Z29" i="54" s="1"/>
  <c r="T13" i="57"/>
  <c r="T17" i="57"/>
  <c r="T21" i="57"/>
  <c r="L15" i="57"/>
  <c r="L19" i="57"/>
  <c r="T20" i="57"/>
  <c r="L18" i="57"/>
  <c r="T14" i="57"/>
  <c r="T18" i="57"/>
  <c r="T12" i="57"/>
  <c r="L16" i="57"/>
  <c r="L20" i="57"/>
  <c r="L14" i="57"/>
  <c r="T15" i="57"/>
  <c r="T19" i="57"/>
  <c r="L13" i="57"/>
  <c r="L17" i="57"/>
  <c r="L21" i="57"/>
  <c r="T16" i="57"/>
  <c r="L12" i="57"/>
  <c r="V4" i="43"/>
  <c r="D19" i="58"/>
  <c r="AE225" i="11"/>
  <c r="AG225" i="11" s="1"/>
  <c r="AL4" i="36" a="1"/>
  <c r="AL4" i="36" s="1"/>
  <c r="D45" i="54"/>
  <c r="Z38" i="54" s="1"/>
  <c r="A20" i="77"/>
  <c r="D49" i="54"/>
  <c r="L16" i="60"/>
  <c r="H16" i="60" s="1"/>
  <c r="A24" i="77"/>
  <c r="L24" i="60"/>
  <c r="H24" i="60" s="1"/>
  <c r="D42" i="54"/>
  <c r="Z35" i="54" s="1"/>
  <c r="A9" i="77"/>
  <c r="L9" i="60"/>
  <c r="H9" i="60" s="1"/>
  <c r="L25" i="60"/>
  <c r="H25" i="60" s="1"/>
  <c r="A25" i="77"/>
  <c r="A22" i="77"/>
  <c r="L22" i="60"/>
  <c r="H22" i="60" s="1"/>
  <c r="L11" i="60"/>
  <c r="H11" i="60" s="1"/>
  <c r="D44" i="54"/>
  <c r="Z37" i="54" s="1"/>
  <c r="A11" i="77"/>
  <c r="L13" i="60"/>
  <c r="H13" i="60" s="1"/>
  <c r="D46" i="54"/>
  <c r="Z39" i="54" s="1"/>
  <c r="A13" i="77"/>
  <c r="D43" i="54"/>
  <c r="Z36" i="54" s="1"/>
  <c r="A10" i="77"/>
  <c r="L10" i="60"/>
  <c r="H10" i="60" s="1"/>
  <c r="L26" i="60"/>
  <c r="H26" i="60" s="1"/>
  <c r="A26" i="77"/>
  <c r="L15" i="60"/>
  <c r="H15" i="60" s="1"/>
  <c r="D48" i="54"/>
  <c r="Z41" i="54" s="1"/>
  <c r="A15" i="77"/>
  <c r="L17" i="60"/>
  <c r="H17" i="60" s="1"/>
  <c r="D50" i="54"/>
  <c r="A17" i="77"/>
  <c r="L14" i="60"/>
  <c r="H14" i="60" s="1"/>
  <c r="D47" i="54"/>
  <c r="Z40" i="54" s="1"/>
  <c r="A14" i="77"/>
  <c r="A19" i="77"/>
  <c r="L19" i="60"/>
  <c r="H19" i="60" s="1"/>
  <c r="L21" i="60"/>
  <c r="H21" i="60" s="1"/>
  <c r="A21" i="77"/>
  <c r="L18" i="60"/>
  <c r="H18" i="60" s="1"/>
  <c r="A18" i="77"/>
  <c r="A23" i="77"/>
  <c r="L23" i="60"/>
  <c r="H23" i="60" s="1"/>
  <c r="AF230" i="13"/>
  <c r="AD222" i="13"/>
  <c r="AF227" i="13"/>
  <c r="AF232" i="12"/>
  <c r="A2" i="77"/>
  <c r="K10" i="77" s="1"/>
  <c r="D35" i="54"/>
  <c r="Z28" i="54" s="1"/>
  <c r="E19" i="57"/>
  <c r="F2" i="60" a="1"/>
  <c r="AE230" i="13"/>
  <c r="AG230" i="13" s="1"/>
  <c r="AE232" i="12"/>
  <c r="AG232" i="12" s="1"/>
  <c r="AE234" i="12"/>
  <c r="AG234" i="12" s="1"/>
  <c r="C19" i="57"/>
  <c r="B19" i="57"/>
  <c r="B26" i="59" a="1"/>
  <c r="B26" i="59" s="1"/>
  <c r="AF231" i="12"/>
  <c r="B26" i="58" a="1"/>
  <c r="B26" i="58" s="1"/>
  <c r="B26" i="56" a="1"/>
  <c r="B26" i="56" s="1"/>
  <c r="AF231" i="10"/>
  <c r="AD215" i="8"/>
  <c r="AF221" i="8"/>
  <c r="AD226" i="12"/>
  <c r="AF220" i="8"/>
  <c r="AF223" i="8"/>
  <c r="B26" i="55" a="1"/>
  <c r="B26" i="55" s="1"/>
  <c r="AF228" i="13"/>
  <c r="AE233" i="12"/>
  <c r="AG233" i="12" s="1"/>
  <c r="AF234" i="12"/>
  <c r="F218" i="11"/>
  <c r="F217" i="11"/>
  <c r="F216" i="11"/>
  <c r="G217" i="11"/>
  <c r="G218" i="11"/>
  <c r="G216" i="11"/>
  <c r="D216" i="11"/>
  <c r="D217" i="11"/>
  <c r="D218" i="11"/>
  <c r="AF234" i="10"/>
  <c r="AD226" i="10"/>
  <c r="AF232" i="10"/>
  <c r="Y8" i="43"/>
  <c r="AB10" i="43" s="1"/>
  <c r="AE10" i="43"/>
  <c r="AD10" i="43"/>
  <c r="K125" i="16"/>
  <c r="O125" i="16"/>
  <c r="K117" i="16"/>
  <c r="O117" i="16"/>
  <c r="K109" i="16"/>
  <c r="O109" i="16"/>
  <c r="K101" i="16"/>
  <c r="O101" i="16"/>
  <c r="K93" i="16"/>
  <c r="O93" i="16"/>
  <c r="K85" i="16"/>
  <c r="O85" i="16"/>
  <c r="K77" i="16"/>
  <c r="O77" i="16"/>
  <c r="K69" i="16"/>
  <c r="O69" i="16"/>
  <c r="K61" i="16"/>
  <c r="O61" i="16"/>
  <c r="K53" i="16"/>
  <c r="O53" i="16"/>
  <c r="K41" i="16"/>
  <c r="O41" i="16"/>
  <c r="H37" i="16"/>
  <c r="O37" i="16"/>
  <c r="K25" i="16"/>
  <c r="O25" i="16"/>
  <c r="K130" i="17"/>
  <c r="O130" i="17"/>
  <c r="K126" i="17"/>
  <c r="O126" i="17"/>
  <c r="H118" i="17"/>
  <c r="O118" i="17"/>
  <c r="H115" i="17"/>
  <c r="O115" i="17"/>
  <c r="H112" i="17"/>
  <c r="O112" i="17"/>
  <c r="K106" i="17"/>
  <c r="O106" i="17"/>
  <c r="H102" i="17"/>
  <c r="O102" i="17"/>
  <c r="K98" i="17"/>
  <c r="O98" i="17"/>
  <c r="H94" i="17"/>
  <c r="O94" i="17"/>
  <c r="K90" i="17"/>
  <c r="O90" i="17"/>
  <c r="K86" i="17"/>
  <c r="O86" i="17"/>
  <c r="K82" i="17"/>
  <c r="O82" i="17"/>
  <c r="K78" i="17"/>
  <c r="O78" i="17"/>
  <c r="H70" i="17"/>
  <c r="O70" i="17"/>
  <c r="K66" i="17"/>
  <c r="O66" i="17"/>
  <c r="K62" i="17"/>
  <c r="O62" i="17"/>
  <c r="K58" i="17"/>
  <c r="O58" i="17"/>
  <c r="H54" i="17"/>
  <c r="O54" i="17"/>
  <c r="H47" i="17"/>
  <c r="O47" i="17"/>
  <c r="H43" i="17"/>
  <c r="O43" i="17"/>
  <c r="K40" i="17"/>
  <c r="O40" i="17"/>
  <c r="K36" i="17"/>
  <c r="O36" i="17"/>
  <c r="H33" i="17"/>
  <c r="O33" i="17"/>
  <c r="K29" i="17"/>
  <c r="O29" i="17"/>
  <c r="K26" i="17"/>
  <c r="O26" i="17"/>
  <c r="H124" i="15"/>
  <c r="O124" i="15"/>
  <c r="H121" i="15"/>
  <c r="O121" i="15"/>
  <c r="H118" i="15"/>
  <c r="O118" i="15"/>
  <c r="H108" i="15"/>
  <c r="O108" i="15"/>
  <c r="H84" i="15"/>
  <c r="O84" i="15"/>
  <c r="H78" i="15"/>
  <c r="O78" i="15"/>
  <c r="H68" i="15"/>
  <c r="O68" i="15"/>
  <c r="H64" i="15"/>
  <c r="O64" i="15"/>
  <c r="H57" i="15"/>
  <c r="O57" i="15"/>
  <c r="H54" i="15"/>
  <c r="O54" i="15"/>
  <c r="H44" i="15"/>
  <c r="O44" i="15"/>
  <c r="K41" i="15"/>
  <c r="O41" i="15"/>
  <c r="H38" i="15"/>
  <c r="O38" i="15"/>
  <c r="K31" i="15"/>
  <c r="O31" i="15"/>
  <c r="H28" i="15"/>
  <c r="O28" i="15"/>
  <c r="H25" i="15"/>
  <c r="O25" i="15"/>
  <c r="H128" i="16"/>
  <c r="O128" i="16"/>
  <c r="H124" i="16"/>
  <c r="O124" i="16"/>
  <c r="K116" i="16"/>
  <c r="O116" i="16"/>
  <c r="H112" i="16"/>
  <c r="O112" i="16"/>
  <c r="K108" i="16"/>
  <c r="O108" i="16"/>
  <c r="H100" i="16"/>
  <c r="O100" i="16"/>
  <c r="H96" i="16"/>
  <c r="O96" i="16"/>
  <c r="H92" i="16"/>
  <c r="O92" i="16"/>
  <c r="H88" i="16"/>
  <c r="O88" i="16"/>
  <c r="H84" i="16"/>
  <c r="O84" i="16"/>
  <c r="H80" i="16"/>
  <c r="O80" i="16"/>
  <c r="H76" i="16"/>
  <c r="O76" i="16"/>
  <c r="H68" i="16"/>
  <c r="O68" i="16"/>
  <c r="K60" i="16"/>
  <c r="O60" i="16"/>
  <c r="H56" i="16"/>
  <c r="O56" i="16"/>
  <c r="H52" i="16"/>
  <c r="O52" i="16"/>
  <c r="H48" i="16"/>
  <c r="O48" i="16"/>
  <c r="K44" i="16"/>
  <c r="O44" i="16"/>
  <c r="H40" i="16"/>
  <c r="O40" i="16"/>
  <c r="H36" i="16"/>
  <c r="O36" i="16"/>
  <c r="H32" i="16"/>
  <c r="O32" i="16"/>
  <c r="K28" i="16"/>
  <c r="O28" i="16"/>
  <c r="K129" i="17"/>
  <c r="O129" i="17"/>
  <c r="H125" i="17"/>
  <c r="O125" i="17"/>
  <c r="K121" i="17"/>
  <c r="O121" i="17"/>
  <c r="H117" i="17"/>
  <c r="O117" i="17"/>
  <c r="K114" i="17"/>
  <c r="O114" i="17"/>
  <c r="H108" i="17"/>
  <c r="O108" i="17"/>
  <c r="K105" i="17"/>
  <c r="O105" i="17"/>
  <c r="H101" i="17"/>
  <c r="O101" i="17"/>
  <c r="K97" i="17"/>
  <c r="O97" i="17"/>
  <c r="H93" i="17"/>
  <c r="O93" i="17"/>
  <c r="K89" i="17"/>
  <c r="O89" i="17"/>
  <c r="H85" i="17"/>
  <c r="O85" i="17"/>
  <c r="K81" i="17"/>
  <c r="O81" i="17"/>
  <c r="H77" i="17"/>
  <c r="O77" i="17"/>
  <c r="K73" i="17"/>
  <c r="O73" i="17"/>
  <c r="H69" i="17"/>
  <c r="O69" i="17"/>
  <c r="H65" i="17"/>
  <c r="O65" i="17"/>
  <c r="H61" i="17"/>
  <c r="O61" i="17"/>
  <c r="H57" i="17"/>
  <c r="O57" i="17"/>
  <c r="H53" i="17"/>
  <c r="O53" i="17"/>
  <c r="K46" i="17"/>
  <c r="O46" i="17"/>
  <c r="H39" i="17"/>
  <c r="O39" i="17"/>
  <c r="K32" i="17"/>
  <c r="O32" i="17"/>
  <c r="K28" i="17"/>
  <c r="O28" i="17"/>
  <c r="K25" i="17"/>
  <c r="O25" i="17"/>
  <c r="H120" i="15"/>
  <c r="O120" i="15"/>
  <c r="K114" i="15"/>
  <c r="O114" i="15"/>
  <c r="H104" i="15"/>
  <c r="O104" i="15"/>
  <c r="H101" i="15"/>
  <c r="O101" i="15"/>
  <c r="H80" i="15"/>
  <c r="O80" i="15"/>
  <c r="H77" i="15"/>
  <c r="O77" i="15"/>
  <c r="H74" i="15"/>
  <c r="O74" i="15"/>
  <c r="H60" i="15"/>
  <c r="O60" i="15"/>
  <c r="K56" i="15"/>
  <c r="O56" i="15"/>
  <c r="K53" i="15"/>
  <c r="O53" i="15"/>
  <c r="K50" i="15"/>
  <c r="O50" i="15"/>
  <c r="K43" i="15"/>
  <c r="O43" i="15"/>
  <c r="H40" i="15"/>
  <c r="O40" i="15"/>
  <c r="H37" i="15"/>
  <c r="O37" i="15"/>
  <c r="K34" i="15"/>
  <c r="O34" i="15"/>
  <c r="H27" i="15"/>
  <c r="O27" i="15"/>
  <c r="K127" i="16"/>
  <c r="O127" i="16"/>
  <c r="K119" i="16"/>
  <c r="O119" i="16"/>
  <c r="H115" i="16"/>
  <c r="O115" i="16"/>
  <c r="K111" i="16"/>
  <c r="O111" i="16"/>
  <c r="K103" i="16"/>
  <c r="O103" i="16"/>
  <c r="K99" i="16"/>
  <c r="O99" i="16"/>
  <c r="K95" i="16"/>
  <c r="O95" i="16"/>
  <c r="H91" i="16"/>
  <c r="O91" i="16"/>
  <c r="K87" i="16"/>
  <c r="O87" i="16"/>
  <c r="K83" i="16"/>
  <c r="O83" i="16"/>
  <c r="K79" i="16"/>
  <c r="O79" i="16"/>
  <c r="K75" i="16"/>
  <c r="O75" i="16"/>
  <c r="K71" i="16"/>
  <c r="O71" i="16"/>
  <c r="H67" i="16"/>
  <c r="O67" i="16"/>
  <c r="K63" i="16"/>
  <c r="O63" i="16"/>
  <c r="K59" i="16"/>
  <c r="O59" i="16"/>
  <c r="K55" i="16"/>
  <c r="O55" i="16"/>
  <c r="H51" i="16"/>
  <c r="O51" i="16"/>
  <c r="K47" i="16"/>
  <c r="O47" i="16"/>
  <c r="H43" i="16"/>
  <c r="O43" i="16"/>
  <c r="H39" i="16"/>
  <c r="O39" i="16"/>
  <c r="H35" i="16"/>
  <c r="O35" i="16"/>
  <c r="K31" i="16"/>
  <c r="O31" i="16"/>
  <c r="H27" i="16"/>
  <c r="O27" i="16"/>
  <c r="H128" i="17"/>
  <c r="O128" i="17"/>
  <c r="H124" i="17"/>
  <c r="O124" i="17"/>
  <c r="H120" i="17"/>
  <c r="O120" i="17"/>
  <c r="H113" i="17"/>
  <c r="O113" i="17"/>
  <c r="K110" i="17"/>
  <c r="O110" i="17"/>
  <c r="H107" i="17"/>
  <c r="O107" i="17"/>
  <c r="H104" i="17"/>
  <c r="O104" i="17"/>
  <c r="H100" i="17"/>
  <c r="O100" i="17"/>
  <c r="H96" i="17"/>
  <c r="O96" i="17"/>
  <c r="H92" i="17"/>
  <c r="O92" i="17"/>
  <c r="H88" i="17"/>
  <c r="O88" i="17"/>
  <c r="H84" i="17"/>
  <c r="O84" i="17"/>
  <c r="H80" i="17"/>
  <c r="O80" i="17"/>
  <c r="H76" i="17"/>
  <c r="O76" i="17"/>
  <c r="H72" i="17"/>
  <c r="O72" i="17"/>
  <c r="H68" i="17"/>
  <c r="O68" i="17"/>
  <c r="H64" i="17"/>
  <c r="O64" i="17"/>
  <c r="H60" i="17"/>
  <c r="O60" i="17"/>
  <c r="H56" i="17"/>
  <c r="O56" i="17"/>
  <c r="H52" i="17"/>
  <c r="O52" i="17"/>
  <c r="H49" i="17"/>
  <c r="O49" i="17"/>
  <c r="H45" i="17"/>
  <c r="O45" i="17"/>
  <c r="K42" i="17"/>
  <c r="O42" i="17"/>
  <c r="H38" i="17"/>
  <c r="O38" i="17"/>
  <c r="K31" i="17"/>
  <c r="O31" i="17"/>
  <c r="K27" i="17"/>
  <c r="O27" i="17"/>
  <c r="H126" i="15"/>
  <c r="O126" i="15"/>
  <c r="H116" i="15"/>
  <c r="O116" i="15"/>
  <c r="H113" i="15"/>
  <c r="O113" i="15"/>
  <c r="K100" i="15"/>
  <c r="O100" i="15"/>
  <c r="H96" i="15"/>
  <c r="O96" i="15"/>
  <c r="H92" i="15"/>
  <c r="O92" i="15"/>
  <c r="H89" i="15"/>
  <c r="O89" i="15"/>
  <c r="H76" i="15"/>
  <c r="O76" i="15"/>
  <c r="H73" i="15"/>
  <c r="O73" i="15"/>
  <c r="H70" i="15"/>
  <c r="O70" i="15"/>
  <c r="K66" i="15"/>
  <c r="O66" i="15"/>
  <c r="K55" i="15"/>
  <c r="O55" i="15"/>
  <c r="K49" i="15"/>
  <c r="O49" i="15"/>
  <c r="H46" i="15"/>
  <c r="O46" i="15"/>
  <c r="K33" i="15"/>
  <c r="O33" i="15"/>
  <c r="K130" i="16"/>
  <c r="O130" i="16"/>
  <c r="K126" i="16"/>
  <c r="O126" i="16"/>
  <c r="K122" i="16"/>
  <c r="O122" i="16"/>
  <c r="K118" i="16"/>
  <c r="O118" i="16"/>
  <c r="K114" i="16"/>
  <c r="O114" i="16"/>
  <c r="K110" i="16"/>
  <c r="O110" i="16"/>
  <c r="K106" i="16"/>
  <c r="O106" i="16"/>
  <c r="K102" i="16"/>
  <c r="O102" i="16"/>
  <c r="K98" i="16"/>
  <c r="O98" i="16"/>
  <c r="K94" i="16"/>
  <c r="O94" i="16"/>
  <c r="K90" i="16"/>
  <c r="O90" i="16"/>
  <c r="K86" i="16"/>
  <c r="O86" i="16"/>
  <c r="K82" i="16"/>
  <c r="O82" i="16"/>
  <c r="K78" i="16"/>
  <c r="O78" i="16"/>
  <c r="K74" i="16"/>
  <c r="O74" i="16"/>
  <c r="K70" i="16"/>
  <c r="O70" i="16"/>
  <c r="K66" i="16"/>
  <c r="O66" i="16"/>
  <c r="K62" i="16"/>
  <c r="O62" i="16"/>
  <c r="K58" i="16"/>
  <c r="O58" i="16"/>
  <c r="K54" i="16"/>
  <c r="O54" i="16"/>
  <c r="K50" i="16"/>
  <c r="O50" i="16"/>
  <c r="H46" i="16"/>
  <c r="O46" i="16"/>
  <c r="H38" i="16"/>
  <c r="O38" i="16"/>
  <c r="H30" i="16"/>
  <c r="O30" i="16"/>
  <c r="H26" i="16"/>
  <c r="O26" i="16"/>
  <c r="K127" i="17"/>
  <c r="O127" i="17"/>
  <c r="H123" i="17"/>
  <c r="O123" i="17"/>
  <c r="K119" i="17"/>
  <c r="O119" i="17"/>
  <c r="H116" i="17"/>
  <c r="O116" i="17"/>
  <c r="H109" i="17"/>
  <c r="O109" i="17"/>
  <c r="K103" i="17"/>
  <c r="O103" i="17"/>
  <c r="H99" i="17"/>
  <c r="O99" i="17"/>
  <c r="K95" i="17"/>
  <c r="O95" i="17"/>
  <c r="H91" i="17"/>
  <c r="O91" i="17"/>
  <c r="K87" i="17"/>
  <c r="O87" i="17"/>
  <c r="H83" i="17"/>
  <c r="O83" i="17"/>
  <c r="H79" i="17"/>
  <c r="O79" i="17"/>
  <c r="H75" i="17"/>
  <c r="O75" i="17"/>
  <c r="K71" i="17"/>
  <c r="O71" i="17"/>
  <c r="H67" i="17"/>
  <c r="O67" i="17"/>
  <c r="H63" i="17"/>
  <c r="O63" i="17"/>
  <c r="H59" i="17"/>
  <c r="O59" i="17"/>
  <c r="K55" i="17"/>
  <c r="O55" i="17"/>
  <c r="H51" i="17"/>
  <c r="O51" i="17"/>
  <c r="H48" i="17"/>
  <c r="O48" i="17"/>
  <c r="K44" i="17"/>
  <c r="O44" i="17"/>
  <c r="H41" i="17"/>
  <c r="O41" i="17"/>
  <c r="H37" i="17"/>
  <c r="O37" i="17"/>
  <c r="K34" i="17"/>
  <c r="O34" i="17"/>
  <c r="K30" i="17"/>
  <c r="O30" i="17"/>
  <c r="H128" i="15"/>
  <c r="O128" i="15"/>
  <c r="K122" i="15"/>
  <c r="O122" i="15"/>
  <c r="H112" i="15"/>
  <c r="O112" i="15"/>
  <c r="H88" i="15"/>
  <c r="O88" i="15"/>
  <c r="H69" i="15"/>
  <c r="O69" i="15"/>
  <c r="K65" i="15"/>
  <c r="O65" i="15"/>
  <c r="H58" i="15"/>
  <c r="O58" i="15"/>
  <c r="H48" i="15"/>
  <c r="O48" i="15"/>
  <c r="H45" i="15"/>
  <c r="O45" i="15"/>
  <c r="H42" i="15"/>
  <c r="O42" i="15"/>
  <c r="H32" i="15"/>
  <c r="O32" i="15"/>
  <c r="H26" i="15"/>
  <c r="O26" i="15"/>
  <c r="H17" i="15"/>
  <c r="O17" i="15"/>
  <c r="K129" i="15"/>
  <c r="O129" i="15"/>
  <c r="H42" i="17"/>
  <c r="K45" i="17"/>
  <c r="K112" i="15"/>
  <c r="H122" i="15"/>
  <c r="H55" i="15"/>
  <c r="K70" i="15"/>
  <c r="K115" i="14"/>
  <c r="K101" i="14"/>
  <c r="K85" i="14"/>
  <c r="K69" i="14"/>
  <c r="K53" i="14"/>
  <c r="K37" i="14"/>
  <c r="K129" i="14"/>
  <c r="K105" i="14"/>
  <c r="K97" i="14"/>
  <c r="K89" i="14"/>
  <c r="K81" i="14"/>
  <c r="K73" i="14"/>
  <c r="K65" i="14"/>
  <c r="K57" i="14"/>
  <c r="K49" i="14"/>
  <c r="K41" i="14"/>
  <c r="K17" i="14"/>
  <c r="M44" i="55" s="1"/>
  <c r="K127" i="14"/>
  <c r="K123" i="14"/>
  <c r="K118" i="14"/>
  <c r="K116" i="14"/>
  <c r="K110" i="14"/>
  <c r="K106" i="14"/>
  <c r="K102" i="14"/>
  <c r="K98" i="14"/>
  <c r="K94" i="14"/>
  <c r="K90" i="14"/>
  <c r="K86" i="14"/>
  <c r="K82" i="14"/>
  <c r="K78" i="14"/>
  <c r="K74" i="14"/>
  <c r="K70" i="14"/>
  <c r="K66" i="14"/>
  <c r="K62" i="14"/>
  <c r="K58" i="14"/>
  <c r="K54" i="14"/>
  <c r="K50" i="14"/>
  <c r="K46" i="14"/>
  <c r="K42" i="14"/>
  <c r="K38" i="14"/>
  <c r="K34" i="14"/>
  <c r="K128" i="14"/>
  <c r="K124" i="14"/>
  <c r="K99" i="14"/>
  <c r="K91" i="14"/>
  <c r="K83" i="14"/>
  <c r="K79" i="14"/>
  <c r="K67" i="14"/>
  <c r="K59" i="14"/>
  <c r="K55" i="14"/>
  <c r="K130" i="14"/>
  <c r="K126" i="14"/>
  <c r="K122" i="14"/>
  <c r="K119" i="14"/>
  <c r="K114" i="14"/>
  <c r="K112" i="14"/>
  <c r="K108" i="14"/>
  <c r="K104" i="14"/>
  <c r="K100" i="14"/>
  <c r="K96" i="14"/>
  <c r="K92" i="14"/>
  <c r="K88" i="14"/>
  <c r="K84" i="14"/>
  <c r="K80" i="14"/>
  <c r="K76" i="14"/>
  <c r="K72" i="14"/>
  <c r="K68" i="14"/>
  <c r="K64" i="14"/>
  <c r="K60" i="14"/>
  <c r="K56" i="14"/>
  <c r="K52" i="14"/>
  <c r="K48" i="14"/>
  <c r="K44" i="14"/>
  <c r="K40" i="14"/>
  <c r="K36" i="14"/>
  <c r="K32" i="14"/>
  <c r="K120" i="14"/>
  <c r="K111" i="14"/>
  <c r="K107" i="14"/>
  <c r="K103" i="14"/>
  <c r="K95" i="14"/>
  <c r="K87" i="14"/>
  <c r="K75" i="14"/>
  <c r="K71" i="14"/>
  <c r="K63" i="14"/>
  <c r="K51" i="14"/>
  <c r="K47" i="14"/>
  <c r="K43" i="14"/>
  <c r="K39" i="14"/>
  <c r="K35" i="14"/>
  <c r="K33" i="14"/>
  <c r="K109" i="14"/>
  <c r="K93" i="14"/>
  <c r="K77" i="14"/>
  <c r="K61" i="14"/>
  <c r="K45" i="14"/>
  <c r="K121" i="14"/>
  <c r="K117" i="14"/>
  <c r="K113" i="14"/>
  <c r="K25" i="14"/>
  <c r="K31" i="14"/>
  <c r="K27" i="14"/>
  <c r="K23" i="14"/>
  <c r="K19" i="14"/>
  <c r="M46" i="55" s="1"/>
  <c r="K28" i="14"/>
  <c r="K30" i="14"/>
  <c r="K26" i="14"/>
  <c r="K22" i="14"/>
  <c r="K18" i="14"/>
  <c r="M45" i="55" s="1"/>
  <c r="K24" i="14"/>
  <c r="K20" i="14"/>
  <c r="M47" i="55" s="1"/>
  <c r="K16" i="14"/>
  <c r="M43" i="55" s="1"/>
  <c r="K29" i="14"/>
  <c r="K21" i="14"/>
  <c r="K41" i="17"/>
  <c r="K46" i="15"/>
  <c r="K92" i="15"/>
  <c r="H56" i="15"/>
  <c r="K79" i="17"/>
  <c r="H119" i="17"/>
  <c r="H126" i="17"/>
  <c r="K59" i="17"/>
  <c r="H95" i="17"/>
  <c r="K102" i="17"/>
  <c r="H86" i="17"/>
  <c r="H89" i="17"/>
  <c r="K113" i="17"/>
  <c r="K51" i="16"/>
  <c r="K84" i="16"/>
  <c r="K40" i="16"/>
  <c r="H108" i="16"/>
  <c r="H111" i="16"/>
  <c r="K33" i="17"/>
  <c r="H62" i="17"/>
  <c r="H90" i="17"/>
  <c r="H44" i="17"/>
  <c r="H71" i="17"/>
  <c r="K99" i="17"/>
  <c r="K123" i="17"/>
  <c r="K43" i="17"/>
  <c r="K47" i="17"/>
  <c r="K63" i="17"/>
  <c r="K75" i="17"/>
  <c r="H78" i="17"/>
  <c r="K91" i="17"/>
  <c r="H34" i="15"/>
  <c r="K108" i="15"/>
  <c r="K118" i="15"/>
  <c r="K48" i="16"/>
  <c r="H93" i="16"/>
  <c r="K96" i="16"/>
  <c r="H34" i="17"/>
  <c r="H55" i="17"/>
  <c r="K67" i="17"/>
  <c r="K70" i="17"/>
  <c r="H81" i="17"/>
  <c r="H87" i="17"/>
  <c r="H103" i="17"/>
  <c r="H106" i="17"/>
  <c r="K109" i="17"/>
  <c r="H127" i="17"/>
  <c r="K37" i="16"/>
  <c r="K77" i="17"/>
  <c r="H85" i="16"/>
  <c r="K65" i="17"/>
  <c r="H97" i="17"/>
  <c r="H125" i="16"/>
  <c r="K57" i="17"/>
  <c r="K28" i="15"/>
  <c r="K38" i="15"/>
  <c r="K124" i="15"/>
  <c r="H25" i="16"/>
  <c r="H61" i="16"/>
  <c r="K88" i="16"/>
  <c r="K49" i="17"/>
  <c r="H114" i="17"/>
  <c r="H66" i="15"/>
  <c r="K76" i="15"/>
  <c r="K32" i="16"/>
  <c r="H41" i="16"/>
  <c r="H53" i="16"/>
  <c r="K56" i="16"/>
  <c r="H59" i="16"/>
  <c r="H69" i="16"/>
  <c r="K76" i="16"/>
  <c r="H116" i="16"/>
  <c r="H73" i="17"/>
  <c r="H105" i="17"/>
  <c r="K107" i="17"/>
  <c r="H121" i="17"/>
  <c r="H129" i="17"/>
  <c r="H120" i="16"/>
  <c r="K120" i="16"/>
  <c r="H104" i="16"/>
  <c r="K104" i="16"/>
  <c r="H72" i="16"/>
  <c r="K72" i="16"/>
  <c r="H64" i="16"/>
  <c r="K64" i="16"/>
  <c r="K40" i="15"/>
  <c r="K36" i="16"/>
  <c r="K68" i="16"/>
  <c r="K92" i="16"/>
  <c r="K100" i="16"/>
  <c r="K124" i="16"/>
  <c r="H123" i="16"/>
  <c r="K123" i="16"/>
  <c r="H107" i="16"/>
  <c r="K107" i="16"/>
  <c r="K122" i="17"/>
  <c r="H122" i="17"/>
  <c r="K74" i="17"/>
  <c r="H74" i="17"/>
  <c r="H114" i="15"/>
  <c r="H28" i="16"/>
  <c r="H31" i="16"/>
  <c r="K39" i="16"/>
  <c r="H44" i="16"/>
  <c r="K52" i="16"/>
  <c r="H60" i="16"/>
  <c r="K80" i="16"/>
  <c r="H83" i="16"/>
  <c r="H87" i="16"/>
  <c r="K112" i="16"/>
  <c r="H42" i="16"/>
  <c r="K42" i="16"/>
  <c r="H34" i="16"/>
  <c r="K34" i="16"/>
  <c r="H36" i="17"/>
  <c r="K54" i="17"/>
  <c r="H58" i="17"/>
  <c r="K94" i="17"/>
  <c r="K118" i="17"/>
  <c r="H111" i="17"/>
  <c r="K111" i="17"/>
  <c r="K50" i="17"/>
  <c r="H50" i="17"/>
  <c r="H35" i="17"/>
  <c r="K35" i="17"/>
  <c r="H50" i="15"/>
  <c r="K120" i="15"/>
  <c r="H63" i="16"/>
  <c r="K39" i="17"/>
  <c r="H82" i="17"/>
  <c r="AG22" i="35"/>
  <c r="AG8" i="35"/>
  <c r="AG17" i="35"/>
  <c r="AG19" i="35"/>
  <c r="AG51" i="35"/>
  <c r="AG50" i="35"/>
  <c r="AG14" i="35"/>
  <c r="AG16" i="35"/>
  <c r="AG9" i="35"/>
  <c r="AG11" i="35"/>
  <c r="AG7" i="35"/>
  <c r="C14" i="15"/>
  <c r="C92" i="15"/>
  <c r="H31" i="15"/>
  <c r="K54" i="15"/>
  <c r="H41" i="15"/>
  <c r="K44" i="15"/>
  <c r="C98" i="15"/>
  <c r="C94" i="15"/>
  <c r="C12" i="15"/>
  <c r="C20" i="15"/>
  <c r="C28" i="15"/>
  <c r="D28" i="15"/>
  <c r="I26" i="19" s="1"/>
  <c r="J26" i="19" s="1"/>
  <c r="C36" i="15"/>
  <c r="H72" i="15"/>
  <c r="K72" i="15"/>
  <c r="H62" i="15"/>
  <c r="K62" i="15"/>
  <c r="C58" i="15"/>
  <c r="H52" i="15"/>
  <c r="K52" i="15"/>
  <c r="H36" i="15"/>
  <c r="K36" i="15"/>
  <c r="K29" i="15"/>
  <c r="H29" i="15"/>
  <c r="C48" i="15"/>
  <c r="K116" i="15"/>
  <c r="K84" i="15"/>
  <c r="K32" i="15"/>
  <c r="H129" i="15"/>
  <c r="K26" i="15"/>
  <c r="K42" i="15"/>
  <c r="K48" i="15"/>
  <c r="K58" i="15"/>
  <c r="K60" i="15"/>
  <c r="K64" i="15"/>
  <c r="K68" i="15"/>
  <c r="K74" i="15"/>
  <c r="K78" i="15"/>
  <c r="K80" i="15"/>
  <c r="K96" i="15"/>
  <c r="K126" i="15"/>
  <c r="K128" i="15"/>
  <c r="H100" i="15"/>
  <c r="F16" i="19"/>
  <c r="D30" i="18"/>
  <c r="R28" i="19" s="1"/>
  <c r="S28" i="19" s="1"/>
  <c r="C30" i="18"/>
  <c r="D46" i="18"/>
  <c r="R44" i="19" s="1"/>
  <c r="S44" i="19" s="1"/>
  <c r="C46" i="18"/>
  <c r="C68" i="18"/>
  <c r="D68" i="18"/>
  <c r="R66" i="19" s="1"/>
  <c r="S66" i="19" s="1"/>
  <c r="D114" i="18"/>
  <c r="R112" i="19" s="1"/>
  <c r="S112" i="19" s="1"/>
  <c r="C114" i="18"/>
  <c r="H119" i="18"/>
  <c r="K119" i="18"/>
  <c r="H111" i="18"/>
  <c r="K111" i="18"/>
  <c r="H103" i="18"/>
  <c r="K103" i="18"/>
  <c r="C97" i="18"/>
  <c r="H95" i="18"/>
  <c r="K95" i="18"/>
  <c r="H87" i="18"/>
  <c r="K87" i="18"/>
  <c r="H79" i="18"/>
  <c r="K79" i="18"/>
  <c r="H71" i="18"/>
  <c r="K71" i="18"/>
  <c r="C65" i="18"/>
  <c r="H63" i="18"/>
  <c r="K63" i="18"/>
  <c r="H55" i="18"/>
  <c r="K55" i="18"/>
  <c r="H47" i="18"/>
  <c r="K47" i="18"/>
  <c r="H39" i="18"/>
  <c r="K39" i="18"/>
  <c r="D36" i="18"/>
  <c r="R34" i="19" s="1"/>
  <c r="S34" i="19" s="1"/>
  <c r="D48" i="18"/>
  <c r="R46" i="19" s="1"/>
  <c r="S46" i="19" s="1"/>
  <c r="C48" i="18"/>
  <c r="D56" i="18"/>
  <c r="L56" i="18" s="1"/>
  <c r="D74" i="18"/>
  <c r="R72" i="19" s="1"/>
  <c r="S72" i="19" s="1"/>
  <c r="D104" i="18"/>
  <c r="R102" i="19" s="1"/>
  <c r="S102" i="19" s="1"/>
  <c r="C104" i="18"/>
  <c r="D110" i="18"/>
  <c r="R108" i="19" s="1"/>
  <c r="S108" i="19" s="1"/>
  <c r="C116" i="18"/>
  <c r="D116" i="18"/>
  <c r="R114" i="19" s="1"/>
  <c r="S114" i="19" s="1"/>
  <c r="C83" i="18"/>
  <c r="D26" i="18"/>
  <c r="R24" i="19" s="1"/>
  <c r="S24" i="19" s="1"/>
  <c r="C26" i="18"/>
  <c r="D42" i="18"/>
  <c r="R40" i="19" s="1"/>
  <c r="S40" i="19" s="1"/>
  <c r="C42" i="18"/>
  <c r="D58" i="18"/>
  <c r="R56" i="19" s="1"/>
  <c r="S56" i="19" s="1"/>
  <c r="C58" i="18"/>
  <c r="D66" i="18"/>
  <c r="R64" i="19" s="1"/>
  <c r="S64" i="19" s="1"/>
  <c r="D70" i="18"/>
  <c r="R68" i="19" s="1"/>
  <c r="S68" i="19" s="1"/>
  <c r="D78" i="18"/>
  <c r="R76" i="19" s="1"/>
  <c r="S76" i="19" s="1"/>
  <c r="D93" i="18"/>
  <c r="R91" i="19" s="1"/>
  <c r="S91" i="19" s="1"/>
  <c r="C125" i="18"/>
  <c r="H115" i="18"/>
  <c r="K115" i="18"/>
  <c r="H107" i="18"/>
  <c r="K107" i="18"/>
  <c r="H99" i="18"/>
  <c r="K99" i="18"/>
  <c r="H91" i="18"/>
  <c r="K91" i="18"/>
  <c r="H83" i="18"/>
  <c r="K83" i="18"/>
  <c r="H75" i="18"/>
  <c r="K75" i="18"/>
  <c r="H67" i="18"/>
  <c r="K67" i="18"/>
  <c r="H59" i="18"/>
  <c r="K59" i="18"/>
  <c r="C53" i="18"/>
  <c r="H51" i="18"/>
  <c r="K51" i="18"/>
  <c r="H43" i="18"/>
  <c r="K43" i="18"/>
  <c r="C37" i="18"/>
  <c r="D32" i="18"/>
  <c r="L32" i="18" s="1"/>
  <c r="C32" i="18"/>
  <c r="D40" i="18"/>
  <c r="R38" i="19" s="1"/>
  <c r="S38" i="19" s="1"/>
  <c r="D52" i="18"/>
  <c r="R50" i="19" s="1"/>
  <c r="S50" i="19" s="1"/>
  <c r="D62" i="18"/>
  <c r="R60" i="19" s="1"/>
  <c r="S60" i="19" s="1"/>
  <c r="D28" i="18"/>
  <c r="R26" i="19" s="1"/>
  <c r="S26" i="19" s="1"/>
  <c r="C28" i="18"/>
  <c r="D34" i="18"/>
  <c r="R32" i="19" s="1"/>
  <c r="S32" i="19" s="1"/>
  <c r="C34" i="18"/>
  <c r="D38" i="18"/>
  <c r="R36" i="19" s="1"/>
  <c r="S36" i="19" s="1"/>
  <c r="C38" i="18"/>
  <c r="D44" i="18"/>
  <c r="R42" i="19" s="1"/>
  <c r="S42" i="19" s="1"/>
  <c r="C44" i="18"/>
  <c r="D50" i="18"/>
  <c r="R48" i="19" s="1"/>
  <c r="S48" i="19" s="1"/>
  <c r="C50" i="18"/>
  <c r="D54" i="18"/>
  <c r="R52" i="19" s="1"/>
  <c r="S52" i="19" s="1"/>
  <c r="C54" i="18"/>
  <c r="D60" i="18"/>
  <c r="L60" i="18" s="1"/>
  <c r="C60" i="18"/>
  <c r="D64" i="18"/>
  <c r="R62" i="19" s="1"/>
  <c r="S62" i="19" s="1"/>
  <c r="C72" i="18"/>
  <c r="D72" i="18"/>
  <c r="R70" i="19" s="1"/>
  <c r="S70" i="19" s="1"/>
  <c r="C87" i="18"/>
  <c r="C108" i="18"/>
  <c r="C106" i="18"/>
  <c r="D29" i="17"/>
  <c r="O27" i="19" s="1"/>
  <c r="P27" i="19" s="1"/>
  <c r="C29" i="17"/>
  <c r="C114" i="17"/>
  <c r="C58" i="17"/>
  <c r="D41" i="17"/>
  <c r="O39" i="19" s="1"/>
  <c r="P39" i="19" s="1"/>
  <c r="D49" i="17"/>
  <c r="O47" i="19" s="1"/>
  <c r="P47" i="19" s="1"/>
  <c r="D111" i="17"/>
  <c r="O109" i="19" s="1"/>
  <c r="P109" i="19" s="1"/>
  <c r="C111" i="17"/>
  <c r="D115" i="17"/>
  <c r="L115" i="17" s="1"/>
  <c r="C115" i="17"/>
  <c r="D127" i="17"/>
  <c r="O125" i="19" s="1"/>
  <c r="P125" i="19" s="1"/>
  <c r="C127" i="17"/>
  <c r="H32" i="17"/>
  <c r="K53" i="17"/>
  <c r="K85" i="17"/>
  <c r="K117" i="17"/>
  <c r="C60" i="17"/>
  <c r="C52" i="17"/>
  <c r="C44" i="17"/>
  <c r="C36" i="17"/>
  <c r="C28" i="17"/>
  <c r="D27" i="17"/>
  <c r="O25" i="19" s="1"/>
  <c r="P25" i="19" s="1"/>
  <c r="C27" i="17"/>
  <c r="D31" i="17"/>
  <c r="O29" i="19" s="1"/>
  <c r="P29" i="19" s="1"/>
  <c r="C31" i="17"/>
  <c r="D35" i="17"/>
  <c r="O33" i="19" s="1"/>
  <c r="P33" i="19" s="1"/>
  <c r="C35" i="17"/>
  <c r="D39" i="17"/>
  <c r="L39" i="17" s="1"/>
  <c r="C39" i="17"/>
  <c r="D47" i="17"/>
  <c r="O45" i="19" s="1"/>
  <c r="P45" i="19" s="1"/>
  <c r="D81" i="17"/>
  <c r="O79" i="19" s="1"/>
  <c r="P79" i="19" s="1"/>
  <c r="D85" i="17"/>
  <c r="O83" i="19" s="1"/>
  <c r="P83" i="19" s="1"/>
  <c r="D89" i="17"/>
  <c r="O87" i="19" s="1"/>
  <c r="P87" i="19" s="1"/>
  <c r="K37" i="17"/>
  <c r="K51" i="17"/>
  <c r="K61" i="17"/>
  <c r="H66" i="17"/>
  <c r="K83" i="17"/>
  <c r="K93" i="17"/>
  <c r="H98" i="17"/>
  <c r="K115" i="17"/>
  <c r="K125" i="17"/>
  <c r="C110" i="17"/>
  <c r="C62" i="17"/>
  <c r="C54" i="17"/>
  <c r="C46" i="17"/>
  <c r="C38" i="17"/>
  <c r="C30" i="17"/>
  <c r="D25" i="17"/>
  <c r="O23" i="19" s="1"/>
  <c r="P23" i="19" s="1"/>
  <c r="C25" i="17"/>
  <c r="D33" i="17"/>
  <c r="O31" i="19" s="1"/>
  <c r="P31" i="19" s="1"/>
  <c r="C33" i="17"/>
  <c r="D37" i="17"/>
  <c r="O35" i="19" s="1"/>
  <c r="P35" i="19" s="1"/>
  <c r="C37" i="17"/>
  <c r="D123" i="17"/>
  <c r="L123" i="17" s="1"/>
  <c r="C123" i="17"/>
  <c r="D109" i="17"/>
  <c r="O107" i="19" s="1"/>
  <c r="P107" i="19" s="1"/>
  <c r="C109" i="17"/>
  <c r="D113" i="17"/>
  <c r="O111" i="19" s="1"/>
  <c r="P111" i="19" s="1"/>
  <c r="C113" i="17"/>
  <c r="D119" i="17"/>
  <c r="L119" i="17" s="1"/>
  <c r="C119" i="17"/>
  <c r="H40" i="17"/>
  <c r="K69" i="17"/>
  <c r="K101" i="17"/>
  <c r="C56" i="17"/>
  <c r="C48" i="17"/>
  <c r="C40" i="17"/>
  <c r="C32" i="17"/>
  <c r="C117" i="16"/>
  <c r="D34" i="16"/>
  <c r="L32" i="19" s="1"/>
  <c r="M32" i="19" s="1"/>
  <c r="D44" i="16"/>
  <c r="L42" i="19" s="1"/>
  <c r="M42" i="19" s="1"/>
  <c r="H55" i="16"/>
  <c r="C89" i="16"/>
  <c r="K30" i="16"/>
  <c r="K38" i="16"/>
  <c r="K43" i="16"/>
  <c r="K67" i="16"/>
  <c r="H75" i="16"/>
  <c r="H99" i="16"/>
  <c r="K115" i="16"/>
  <c r="H79" i="16"/>
  <c r="H127" i="16"/>
  <c r="K26" i="16"/>
  <c r="H47" i="16"/>
  <c r="K91" i="16"/>
  <c r="H103" i="16"/>
  <c r="H119" i="16"/>
  <c r="C113" i="16"/>
  <c r="D62" i="16"/>
  <c r="L60" i="19" s="1"/>
  <c r="M60" i="19" s="1"/>
  <c r="K35" i="16"/>
  <c r="H71" i="16"/>
  <c r="H95" i="16"/>
  <c r="H101" i="16"/>
  <c r="C122" i="16"/>
  <c r="C98" i="16"/>
  <c r="C35" i="16"/>
  <c r="D24" i="16"/>
  <c r="L22" i="19" s="1"/>
  <c r="M22" i="19" s="1"/>
  <c r="C24" i="16"/>
  <c r="D28" i="16"/>
  <c r="L26" i="19" s="1"/>
  <c r="M26" i="19" s="1"/>
  <c r="C28" i="16"/>
  <c r="C32" i="16"/>
  <c r="D32" i="16"/>
  <c r="L30" i="19" s="1"/>
  <c r="M30" i="19" s="1"/>
  <c r="D49" i="16"/>
  <c r="L49" i="16" s="1"/>
  <c r="C49" i="16"/>
  <c r="D54" i="16"/>
  <c r="L52" i="19" s="1"/>
  <c r="M52" i="19" s="1"/>
  <c r="C54" i="16"/>
  <c r="D57" i="16"/>
  <c r="L57" i="16" s="1"/>
  <c r="C57" i="16"/>
  <c r="D70" i="16"/>
  <c r="L68" i="19" s="1"/>
  <c r="M68" i="19" s="1"/>
  <c r="C70" i="16"/>
  <c r="D80" i="16"/>
  <c r="L78" i="19" s="1"/>
  <c r="M78" i="19" s="1"/>
  <c r="C80" i="16"/>
  <c r="D104" i="16"/>
  <c r="L102" i="19" s="1"/>
  <c r="M102" i="19" s="1"/>
  <c r="C104" i="16"/>
  <c r="D109" i="16"/>
  <c r="L109" i="16" s="1"/>
  <c r="C109" i="16"/>
  <c r="D114" i="16"/>
  <c r="L112" i="19" s="1"/>
  <c r="M112" i="19" s="1"/>
  <c r="C114" i="16"/>
  <c r="D118" i="16"/>
  <c r="L116" i="19" s="1"/>
  <c r="M116" i="19" s="1"/>
  <c r="C118" i="16"/>
  <c r="D124" i="16"/>
  <c r="L124" i="16" s="1"/>
  <c r="C124" i="16"/>
  <c r="D129" i="16"/>
  <c r="L129" i="16" s="1"/>
  <c r="C129" i="16"/>
  <c r="H129" i="16"/>
  <c r="K129" i="16"/>
  <c r="H121" i="16"/>
  <c r="K121" i="16"/>
  <c r="H113" i="16"/>
  <c r="K113" i="16"/>
  <c r="H105" i="16"/>
  <c r="K105" i="16"/>
  <c r="H97" i="16"/>
  <c r="K97" i="16"/>
  <c r="H89" i="16"/>
  <c r="K89" i="16"/>
  <c r="H81" i="16"/>
  <c r="K81" i="16"/>
  <c r="H73" i="16"/>
  <c r="K73" i="16"/>
  <c r="H65" i="16"/>
  <c r="K65" i="16"/>
  <c r="H57" i="16"/>
  <c r="K57" i="16"/>
  <c r="H49" i="16"/>
  <c r="K49" i="16"/>
  <c r="H45" i="16"/>
  <c r="K45" i="16"/>
  <c r="H33" i="16"/>
  <c r="K33" i="16"/>
  <c r="H29" i="16"/>
  <c r="K29" i="16"/>
  <c r="D64" i="16"/>
  <c r="L62" i="19" s="1"/>
  <c r="M62" i="19" s="1"/>
  <c r="C64" i="16"/>
  <c r="D42" i="16"/>
  <c r="L42" i="16" s="1"/>
  <c r="D45" i="16"/>
  <c r="L43" i="19" s="1"/>
  <c r="M43" i="19" s="1"/>
  <c r="C45" i="16"/>
  <c r="D66" i="16"/>
  <c r="L66" i="16" s="1"/>
  <c r="C66" i="16"/>
  <c r="D94" i="16"/>
  <c r="L92" i="19" s="1"/>
  <c r="M92" i="19" s="1"/>
  <c r="C94" i="16"/>
  <c r="D100" i="16"/>
  <c r="L98" i="19" s="1"/>
  <c r="M98" i="19" s="1"/>
  <c r="C100" i="16"/>
  <c r="H117" i="16"/>
  <c r="C31" i="16"/>
  <c r="D37" i="16"/>
  <c r="L35" i="19" s="1"/>
  <c r="M35" i="19" s="1"/>
  <c r="C37" i="16"/>
  <c r="D48" i="16"/>
  <c r="L46" i="19" s="1"/>
  <c r="M46" i="19" s="1"/>
  <c r="C48" i="16"/>
  <c r="D53" i="16"/>
  <c r="L53" i="16" s="1"/>
  <c r="C53" i="16"/>
  <c r="C40" i="16"/>
  <c r="D40" i="16"/>
  <c r="L38" i="19" s="1"/>
  <c r="M38" i="19" s="1"/>
  <c r="D68" i="16"/>
  <c r="L68" i="16" s="1"/>
  <c r="C68" i="16"/>
  <c r="D77" i="16"/>
  <c r="L77" i="16" s="1"/>
  <c r="C77" i="16"/>
  <c r="D86" i="16"/>
  <c r="L84" i="19" s="1"/>
  <c r="M84" i="19" s="1"/>
  <c r="C86" i="16"/>
  <c r="D96" i="16"/>
  <c r="L94" i="19" s="1"/>
  <c r="M94" i="19" s="1"/>
  <c r="C96" i="16"/>
  <c r="H77" i="16"/>
  <c r="H109" i="16"/>
  <c r="C27" i="16"/>
  <c r="C130" i="16"/>
  <c r="C126" i="16"/>
  <c r="C110" i="16"/>
  <c r="C106" i="16"/>
  <c r="C102" i="16"/>
  <c r="C90" i="16"/>
  <c r="C78" i="16"/>
  <c r="C74" i="16"/>
  <c r="C58" i="16"/>
  <c r="C50" i="16"/>
  <c r="C46" i="16"/>
  <c r="C38" i="16"/>
  <c r="C30" i="16"/>
  <c r="C26" i="16"/>
  <c r="D81" i="16"/>
  <c r="L81" i="16" s="1"/>
  <c r="C125" i="16"/>
  <c r="C121" i="16"/>
  <c r="C105" i="16"/>
  <c r="C101" i="16"/>
  <c r="C97" i="16"/>
  <c r="C85" i="16"/>
  <c r="C69" i="16"/>
  <c r="C65" i="16"/>
  <c r="C61" i="16"/>
  <c r="C41" i="16"/>
  <c r="C33" i="16"/>
  <c r="C29" i="16"/>
  <c r="C25" i="16"/>
  <c r="H20" i="16"/>
  <c r="C128" i="16"/>
  <c r="C120" i="16"/>
  <c r="C116" i="16"/>
  <c r="C112" i="16"/>
  <c r="C108" i="16"/>
  <c r="C92" i="16"/>
  <c r="C88" i="16"/>
  <c r="C84" i="16"/>
  <c r="C76" i="16"/>
  <c r="C72" i="16"/>
  <c r="C52" i="16"/>
  <c r="C69" i="15"/>
  <c r="D69" i="15"/>
  <c r="I67" i="19" s="1"/>
  <c r="J67" i="19" s="1"/>
  <c r="D98" i="15"/>
  <c r="L98" i="15" s="1"/>
  <c r="D32" i="15"/>
  <c r="I30" i="19" s="1"/>
  <c r="J30" i="19" s="1"/>
  <c r="D50" i="15"/>
  <c r="I48" i="19" s="1"/>
  <c r="J48" i="19" s="1"/>
  <c r="D62" i="15"/>
  <c r="L62" i="15" s="1"/>
  <c r="K97" i="15"/>
  <c r="H97" i="15"/>
  <c r="H81" i="15"/>
  <c r="K81" i="15"/>
  <c r="D46" i="15"/>
  <c r="I44" i="19" s="1"/>
  <c r="J44" i="19" s="1"/>
  <c r="C76" i="15"/>
  <c r="D37" i="15"/>
  <c r="I35" i="19" s="1"/>
  <c r="J35" i="19" s="1"/>
  <c r="C37" i="15"/>
  <c r="D58" i="15"/>
  <c r="I56" i="19" s="1"/>
  <c r="J56" i="19" s="1"/>
  <c r="D66" i="15"/>
  <c r="I64" i="19" s="1"/>
  <c r="J64" i="19" s="1"/>
  <c r="C80" i="15"/>
  <c r="D94" i="15"/>
  <c r="I92" i="19" s="1"/>
  <c r="J92" i="19" s="1"/>
  <c r="H105" i="15"/>
  <c r="K105" i="15"/>
  <c r="D30" i="15"/>
  <c r="L30" i="15" s="1"/>
  <c r="C72" i="15"/>
  <c r="K73" i="15"/>
  <c r="H125" i="15"/>
  <c r="K125" i="15"/>
  <c r="H117" i="15"/>
  <c r="K117" i="15"/>
  <c r="K109" i="15"/>
  <c r="H109" i="15"/>
  <c r="H93" i="15"/>
  <c r="K93" i="15"/>
  <c r="K85" i="15"/>
  <c r="H85" i="15"/>
  <c r="C66" i="15"/>
  <c r="H61" i="15"/>
  <c r="K61" i="15"/>
  <c r="H49" i="15"/>
  <c r="D53" i="15"/>
  <c r="I51" i="19" s="1"/>
  <c r="J51" i="19" s="1"/>
  <c r="D57" i="15"/>
  <c r="L57" i="15" s="1"/>
  <c r="D73" i="15"/>
  <c r="L73" i="15" s="1"/>
  <c r="D77" i="15"/>
  <c r="I75" i="19" s="1"/>
  <c r="J75" i="19" s="1"/>
  <c r="D85" i="15"/>
  <c r="I83" i="19" s="1"/>
  <c r="J83" i="19" s="1"/>
  <c r="C128" i="15"/>
  <c r="C68" i="15"/>
  <c r="I63" i="19"/>
  <c r="J63" i="19" s="1"/>
  <c r="I66" i="19"/>
  <c r="J66" i="19" s="1"/>
  <c r="I102" i="19"/>
  <c r="J102" i="19" s="1"/>
  <c r="H33" i="15"/>
  <c r="C117" i="15"/>
  <c r="D82" i="15"/>
  <c r="I80" i="19" s="1"/>
  <c r="J80" i="19" s="1"/>
  <c r="D78" i="15"/>
  <c r="I76" i="19" s="1"/>
  <c r="J76" i="19" s="1"/>
  <c r="D70" i="15"/>
  <c r="I68" i="19" s="1"/>
  <c r="J68" i="19" s="1"/>
  <c r="K25" i="15"/>
  <c r="K37" i="15"/>
  <c r="K45" i="15"/>
  <c r="H53" i="15"/>
  <c r="H65" i="15"/>
  <c r="K89" i="15"/>
  <c r="K57" i="15"/>
  <c r="K69" i="15"/>
  <c r="K77" i="15"/>
  <c r="K101" i="15"/>
  <c r="K113" i="15"/>
  <c r="K121" i="15"/>
  <c r="B24" i="16"/>
  <c r="B24" i="17"/>
  <c r="B24" i="18"/>
  <c r="D23" i="18"/>
  <c r="L23" i="18" s="1"/>
  <c r="C23" i="17"/>
  <c r="B23" i="16"/>
  <c r="B23" i="17"/>
  <c r="B23" i="18"/>
  <c r="C22" i="15"/>
  <c r="C22" i="16"/>
  <c r="H22" i="16"/>
  <c r="B21" i="18"/>
  <c r="B21" i="17"/>
  <c r="C21" i="15"/>
  <c r="B21" i="16"/>
  <c r="B20" i="18"/>
  <c r="C20" i="16"/>
  <c r="B19" i="17"/>
  <c r="B19" i="18"/>
  <c r="B19" i="16"/>
  <c r="B18" i="16"/>
  <c r="C18" i="15"/>
  <c r="K17" i="15"/>
  <c r="M44" i="56" s="1"/>
  <c r="C17" i="16"/>
  <c r="B17" i="16"/>
  <c r="B17" i="17"/>
  <c r="D16" i="17"/>
  <c r="O14" i="19" s="1"/>
  <c r="P14" i="19" s="1"/>
  <c r="D14" i="16"/>
  <c r="L12" i="19" s="1"/>
  <c r="L71" i="19"/>
  <c r="M71" i="19" s="1"/>
  <c r="L63" i="19"/>
  <c r="M63" i="19" s="1"/>
  <c r="L31" i="19"/>
  <c r="M31" i="19" s="1"/>
  <c r="L102" i="18"/>
  <c r="C16" i="17"/>
  <c r="L72" i="19"/>
  <c r="M72" i="19" s="1"/>
  <c r="L74" i="16"/>
  <c r="L80" i="19"/>
  <c r="M80" i="19" s="1"/>
  <c r="L82" i="16"/>
  <c r="L124" i="19"/>
  <c r="M124" i="19" s="1"/>
  <c r="L126" i="16"/>
  <c r="L48" i="19"/>
  <c r="M48" i="19" s="1"/>
  <c r="L50" i="16"/>
  <c r="L50" i="19"/>
  <c r="M50" i="19" s="1"/>
  <c r="L52" i="16"/>
  <c r="L90" i="16"/>
  <c r="L88" i="19"/>
  <c r="M88" i="19" s="1"/>
  <c r="L90" i="19"/>
  <c r="M90" i="19" s="1"/>
  <c r="L92" i="16"/>
  <c r="L96" i="19"/>
  <c r="M96" i="19" s="1"/>
  <c r="L98" i="16"/>
  <c r="L108" i="19"/>
  <c r="M108" i="19" s="1"/>
  <c r="L110" i="16"/>
  <c r="L74" i="19"/>
  <c r="M74" i="19" s="1"/>
  <c r="L76" i="16"/>
  <c r="L103" i="19"/>
  <c r="M103" i="19" s="1"/>
  <c r="L23" i="19"/>
  <c r="M23" i="19" s="1"/>
  <c r="L58" i="16"/>
  <c r="C16" i="16"/>
  <c r="L87" i="19"/>
  <c r="M87" i="19" s="1"/>
  <c r="D15" i="16"/>
  <c r="L13" i="19" s="1"/>
  <c r="C15" i="16"/>
  <c r="L39" i="19"/>
  <c r="M39" i="19" s="1"/>
  <c r="L48" i="17"/>
  <c r="D11" i="15"/>
  <c r="I9" i="19" s="1"/>
  <c r="B15" i="16"/>
  <c r="B15" i="18"/>
  <c r="B15" i="17"/>
  <c r="B14" i="17"/>
  <c r="B14" i="18"/>
  <c r="C14" i="16"/>
  <c r="C12" i="17"/>
  <c r="C11" i="16"/>
  <c r="H123" i="15"/>
  <c r="K123" i="15"/>
  <c r="H98" i="15"/>
  <c r="K98" i="15"/>
  <c r="H82" i="15"/>
  <c r="K82" i="15"/>
  <c r="C123" i="15"/>
  <c r="C119" i="15"/>
  <c r="C115" i="15"/>
  <c r="C111" i="15"/>
  <c r="C107" i="15"/>
  <c r="C103" i="15"/>
  <c r="C99" i="15"/>
  <c r="C91" i="15"/>
  <c r="C83" i="15"/>
  <c r="C79" i="15"/>
  <c r="C71" i="15"/>
  <c r="C63" i="15"/>
  <c r="K51" i="15"/>
  <c r="H51" i="15"/>
  <c r="K47" i="15"/>
  <c r="H47" i="15"/>
  <c r="K39" i="15"/>
  <c r="H39" i="15"/>
  <c r="K35" i="15"/>
  <c r="H35" i="15"/>
  <c r="D14" i="15"/>
  <c r="C15" i="15"/>
  <c r="C19" i="15"/>
  <c r="C23" i="15"/>
  <c r="C47" i="15"/>
  <c r="C55" i="15"/>
  <c r="C87" i="15"/>
  <c r="H130" i="15"/>
  <c r="K130" i="15"/>
  <c r="C35" i="15"/>
  <c r="C39" i="15"/>
  <c r="C59" i="15"/>
  <c r="C95" i="15"/>
  <c r="C127" i="15"/>
  <c r="H43" i="15"/>
  <c r="D21" i="15"/>
  <c r="D20" i="15"/>
  <c r="C27" i="15"/>
  <c r="C31" i="15"/>
  <c r="C75" i="15"/>
  <c r="K27" i="15"/>
  <c r="K88" i="15"/>
  <c r="K104" i="15"/>
  <c r="H30" i="15"/>
  <c r="K30" i="15"/>
  <c r="H102" i="15"/>
  <c r="K102" i="15"/>
  <c r="H86" i="15"/>
  <c r="K86" i="15"/>
  <c r="H106" i="15"/>
  <c r="K106" i="15"/>
  <c r="H90" i="15"/>
  <c r="K90" i="15"/>
  <c r="H110" i="15"/>
  <c r="K110" i="15"/>
  <c r="H94" i="15"/>
  <c r="K94" i="15"/>
  <c r="R30" i="19"/>
  <c r="S30" i="19" s="1"/>
  <c r="R119" i="19"/>
  <c r="S119" i="19" s="1"/>
  <c r="L121" i="18"/>
  <c r="R110" i="19"/>
  <c r="S110" i="19" s="1"/>
  <c r="L112" i="18"/>
  <c r="R123" i="19"/>
  <c r="S123" i="19" s="1"/>
  <c r="L125" i="18"/>
  <c r="L99" i="18"/>
  <c r="R97" i="19"/>
  <c r="S97" i="19" s="1"/>
  <c r="L75" i="18"/>
  <c r="R73" i="19"/>
  <c r="S73" i="19" s="1"/>
  <c r="L83" i="18"/>
  <c r="R81" i="19"/>
  <c r="S81" i="19" s="1"/>
  <c r="L87" i="18"/>
  <c r="R85" i="19"/>
  <c r="S85" i="19" s="1"/>
  <c r="L91" i="18"/>
  <c r="R89" i="19"/>
  <c r="S89" i="19" s="1"/>
  <c r="R127" i="19"/>
  <c r="S127" i="19" s="1"/>
  <c r="L129" i="18"/>
  <c r="L67" i="18"/>
  <c r="R65" i="19"/>
  <c r="S65" i="19" s="1"/>
  <c r="L95" i="18"/>
  <c r="R93" i="19"/>
  <c r="S93" i="19" s="1"/>
  <c r="L37" i="18"/>
  <c r="L53" i="18"/>
  <c r="L76" i="18"/>
  <c r="L85" i="18"/>
  <c r="L108" i="18"/>
  <c r="L117" i="18"/>
  <c r="L33" i="18"/>
  <c r="L49" i="18"/>
  <c r="L65" i="18"/>
  <c r="L81" i="18"/>
  <c r="L97" i="18"/>
  <c r="R125" i="19"/>
  <c r="S125" i="19" s="1"/>
  <c r="L25" i="18"/>
  <c r="L89" i="18"/>
  <c r="L106" i="18"/>
  <c r="R121" i="19"/>
  <c r="S121" i="19" s="1"/>
  <c r="L76" i="19"/>
  <c r="M76" i="19" s="1"/>
  <c r="L78" i="16"/>
  <c r="L82" i="19"/>
  <c r="M82" i="19" s="1"/>
  <c r="L84" i="16"/>
  <c r="L100" i="19"/>
  <c r="M100" i="19" s="1"/>
  <c r="L102" i="16"/>
  <c r="L106" i="19"/>
  <c r="M106" i="19" s="1"/>
  <c r="L108" i="16"/>
  <c r="L114" i="19"/>
  <c r="M114" i="19" s="1"/>
  <c r="L116" i="16"/>
  <c r="L126" i="19"/>
  <c r="M126" i="19" s="1"/>
  <c r="L128" i="16"/>
  <c r="L20" i="16"/>
  <c r="R47" i="57" s="1"/>
  <c r="L18" i="19"/>
  <c r="M18" i="19" s="1"/>
  <c r="L34" i="19"/>
  <c r="M34" i="19" s="1"/>
  <c r="L36" i="16"/>
  <c r="L58" i="19"/>
  <c r="M58" i="19" s="1"/>
  <c r="L60" i="16"/>
  <c r="L104" i="19"/>
  <c r="M104" i="19" s="1"/>
  <c r="L106" i="16"/>
  <c r="L110" i="19"/>
  <c r="M110" i="19" s="1"/>
  <c r="L112" i="16"/>
  <c r="L118" i="19"/>
  <c r="M118" i="19" s="1"/>
  <c r="L120" i="16"/>
  <c r="L120" i="19"/>
  <c r="M120" i="19" s="1"/>
  <c r="L122" i="16"/>
  <c r="L101" i="16"/>
  <c r="L99" i="19"/>
  <c r="M99" i="19" s="1"/>
  <c r="L46" i="16"/>
  <c r="L43" i="16"/>
  <c r="L41" i="19"/>
  <c r="M41" i="19" s="1"/>
  <c r="L69" i="16"/>
  <c r="L67" i="19"/>
  <c r="M67" i="19" s="1"/>
  <c r="L93" i="16"/>
  <c r="L91" i="19"/>
  <c r="M91" i="19" s="1"/>
  <c r="L29" i="16"/>
  <c r="L115" i="16"/>
  <c r="L113" i="19"/>
  <c r="M113" i="19" s="1"/>
  <c r="L22" i="16"/>
  <c r="L26" i="16"/>
  <c r="L128" i="19"/>
  <c r="M128" i="19" s="1"/>
  <c r="L27" i="16"/>
  <c r="L25" i="19"/>
  <c r="M25" i="19" s="1"/>
  <c r="L36" i="19"/>
  <c r="M36" i="19" s="1"/>
  <c r="L38" i="16"/>
  <c r="L61" i="16"/>
  <c r="L59" i="19"/>
  <c r="M59" i="19" s="1"/>
  <c r="L85" i="16"/>
  <c r="L83" i="19"/>
  <c r="M83" i="19" s="1"/>
  <c r="L55" i="16"/>
  <c r="L53" i="19"/>
  <c r="M53" i="19" s="1"/>
  <c r="L125" i="16"/>
  <c r="L123" i="19"/>
  <c r="M123" i="19" s="1"/>
  <c r="L119" i="19"/>
  <c r="M119" i="19" s="1"/>
  <c r="L14" i="19"/>
  <c r="M14" i="19" s="1"/>
  <c r="L30" i="16"/>
  <c r="L28" i="19"/>
  <c r="M28" i="19" s="1"/>
  <c r="L117" i="16"/>
  <c r="L115" i="19"/>
  <c r="M115" i="19" s="1"/>
  <c r="L35" i="16"/>
  <c r="L56" i="16"/>
  <c r="L72" i="16"/>
  <c r="L88" i="16"/>
  <c r="L111" i="19"/>
  <c r="M111" i="19" s="1"/>
  <c r="L95" i="19"/>
  <c r="M95" i="19" s="1"/>
  <c r="L31" i="16"/>
  <c r="L29" i="19"/>
  <c r="M29" i="19" s="1"/>
  <c r="L15" i="19"/>
  <c r="M15" i="19" s="1"/>
  <c r="L39" i="16"/>
  <c r="L37" i="19"/>
  <c r="M37" i="19" s="1"/>
  <c r="L51" i="17"/>
  <c r="O49" i="19"/>
  <c r="P49" i="19" s="1"/>
  <c r="O85" i="19"/>
  <c r="P85" i="19" s="1"/>
  <c r="L87" i="17"/>
  <c r="O108" i="19"/>
  <c r="P108" i="19" s="1"/>
  <c r="L110" i="17"/>
  <c r="O112" i="19"/>
  <c r="P112" i="19" s="1"/>
  <c r="L114" i="17"/>
  <c r="O77" i="19"/>
  <c r="P77" i="19" s="1"/>
  <c r="L79" i="17"/>
  <c r="O104" i="19"/>
  <c r="P104" i="19" s="1"/>
  <c r="L106" i="17"/>
  <c r="L43" i="17"/>
  <c r="D14" i="17"/>
  <c r="C14" i="17"/>
  <c r="O43" i="19"/>
  <c r="P43" i="19" s="1"/>
  <c r="L45" i="17"/>
  <c r="L46" i="17"/>
  <c r="O44" i="19"/>
  <c r="P44" i="19" s="1"/>
  <c r="O48" i="19"/>
  <c r="P48" i="19" s="1"/>
  <c r="L50" i="17"/>
  <c r="O54" i="19"/>
  <c r="P54" i="19" s="1"/>
  <c r="L56" i="17"/>
  <c r="O56" i="19"/>
  <c r="P56" i="19" s="1"/>
  <c r="L58" i="17"/>
  <c r="O58" i="19"/>
  <c r="P58" i="19" s="1"/>
  <c r="L60" i="17"/>
  <c r="O60" i="19"/>
  <c r="P60" i="19" s="1"/>
  <c r="L62" i="17"/>
  <c r="O106" i="19"/>
  <c r="P106" i="19" s="1"/>
  <c r="L108" i="17"/>
  <c r="O110" i="19"/>
  <c r="P110" i="19" s="1"/>
  <c r="L112" i="17"/>
  <c r="O114" i="19"/>
  <c r="P114" i="19" s="1"/>
  <c r="L116" i="17"/>
  <c r="L23" i="17"/>
  <c r="O21" i="19"/>
  <c r="P21" i="19" s="1"/>
  <c r="O89" i="19"/>
  <c r="P89" i="19" s="1"/>
  <c r="L38" i="17"/>
  <c r="O36" i="19"/>
  <c r="P36" i="19" s="1"/>
  <c r="L32" i="17"/>
  <c r="L40" i="17"/>
  <c r="L54" i="17"/>
  <c r="L42" i="17"/>
  <c r="O40" i="19"/>
  <c r="P40" i="19" s="1"/>
  <c r="L52" i="17"/>
  <c r="O81" i="19"/>
  <c r="P81" i="19" s="1"/>
  <c r="L26" i="17"/>
  <c r="O24" i="19"/>
  <c r="P24" i="19" s="1"/>
  <c r="L30" i="17"/>
  <c r="O28" i="19"/>
  <c r="P28" i="19" s="1"/>
  <c r="L34" i="17"/>
  <c r="O32" i="19"/>
  <c r="P32" i="19" s="1"/>
  <c r="L28" i="17"/>
  <c r="L36" i="17"/>
  <c r="L44" i="17"/>
  <c r="I39" i="19"/>
  <c r="J39" i="19" s="1"/>
  <c r="L41" i="15"/>
  <c r="I126" i="19"/>
  <c r="J126" i="19" s="1"/>
  <c r="L128" i="15"/>
  <c r="I115" i="19"/>
  <c r="J115" i="19" s="1"/>
  <c r="L117" i="15"/>
  <c r="I124" i="19"/>
  <c r="J124" i="19" s="1"/>
  <c r="L126" i="15"/>
  <c r="I128" i="19"/>
  <c r="J128" i="19" s="1"/>
  <c r="L65" i="15"/>
  <c r="L68" i="15"/>
  <c r="L104" i="15"/>
  <c r="C11" i="15"/>
  <c r="B11" i="16"/>
  <c r="C11" i="17"/>
  <c r="C13" i="17"/>
  <c r="B13" i="18"/>
  <c r="C13" i="18"/>
  <c r="B11" i="18"/>
  <c r="F19" i="19"/>
  <c r="H37" i="18"/>
  <c r="K41" i="18"/>
  <c r="H45" i="18"/>
  <c r="K49" i="18"/>
  <c r="H53" i="18"/>
  <c r="K57" i="18"/>
  <c r="H61" i="18"/>
  <c r="K65" i="18"/>
  <c r="H69" i="18"/>
  <c r="K73" i="18"/>
  <c r="H77" i="18"/>
  <c r="K81" i="18"/>
  <c r="H85" i="18"/>
  <c r="K89" i="18"/>
  <c r="H93" i="18"/>
  <c r="K97" i="18"/>
  <c r="H101" i="18"/>
  <c r="K105" i="18"/>
  <c r="H109" i="18"/>
  <c r="K113" i="18"/>
  <c r="H117" i="18"/>
  <c r="K74" i="18"/>
  <c r="K90" i="18"/>
  <c r="K118" i="18"/>
  <c r="H17" i="18"/>
  <c r="H25" i="18"/>
  <c r="H26" i="18"/>
  <c r="H27" i="18"/>
  <c r="H28" i="18"/>
  <c r="H29" i="18"/>
  <c r="H30" i="18"/>
  <c r="H31" i="18"/>
  <c r="H32" i="18"/>
  <c r="H33" i="18"/>
  <c r="H34" i="18"/>
  <c r="H35" i="18"/>
  <c r="H36" i="18"/>
  <c r="H40" i="18"/>
  <c r="H44" i="18"/>
  <c r="H48" i="18"/>
  <c r="H52" i="18"/>
  <c r="H56" i="18"/>
  <c r="H60" i="18"/>
  <c r="H64" i="18"/>
  <c r="H68" i="18"/>
  <c r="H72" i="18"/>
  <c r="H76" i="18"/>
  <c r="H80" i="18"/>
  <c r="H84" i="18"/>
  <c r="H88" i="18"/>
  <c r="H92" i="18"/>
  <c r="H96" i="18"/>
  <c r="H100" i="18"/>
  <c r="H104" i="18"/>
  <c r="H108" i="18"/>
  <c r="H112" i="18"/>
  <c r="H116" i="18"/>
  <c r="H120" i="18"/>
  <c r="H121" i="18"/>
  <c r="H122" i="18"/>
  <c r="H123" i="18"/>
  <c r="H124" i="18"/>
  <c r="H125" i="18"/>
  <c r="H126" i="18"/>
  <c r="H127" i="18"/>
  <c r="H128" i="18"/>
  <c r="H129" i="18"/>
  <c r="H130" i="18"/>
  <c r="K38" i="18"/>
  <c r="K42" i="18"/>
  <c r="K50" i="18"/>
  <c r="K54" i="18"/>
  <c r="K62" i="18"/>
  <c r="K66" i="18"/>
  <c r="K70" i="18"/>
  <c r="K82" i="18"/>
  <c r="K86" i="18"/>
  <c r="K98" i="18"/>
  <c r="K102" i="18"/>
  <c r="K110" i="18"/>
  <c r="K114" i="18"/>
  <c r="K46" i="18"/>
  <c r="K58" i="18"/>
  <c r="K78" i="18"/>
  <c r="K94" i="18"/>
  <c r="K106" i="18"/>
  <c r="D11" i="18"/>
  <c r="L2" i="18"/>
  <c r="I12" i="59" s="1"/>
  <c r="K48" i="17"/>
  <c r="K52" i="17"/>
  <c r="K56" i="17"/>
  <c r="K60" i="17"/>
  <c r="K64" i="17"/>
  <c r="K68" i="17"/>
  <c r="K72" i="17"/>
  <c r="K76" i="17"/>
  <c r="K80" i="17"/>
  <c r="K84" i="17"/>
  <c r="K88" i="17"/>
  <c r="K92" i="17"/>
  <c r="K96" i="17"/>
  <c r="K100" i="17"/>
  <c r="K104" i="17"/>
  <c r="K108" i="17"/>
  <c r="K112" i="17"/>
  <c r="K116" i="17"/>
  <c r="K120" i="17"/>
  <c r="K124" i="17"/>
  <c r="K128" i="17"/>
  <c r="H130" i="17"/>
  <c r="H25" i="17"/>
  <c r="H26" i="17"/>
  <c r="H27" i="17"/>
  <c r="H28" i="17"/>
  <c r="H29" i="17"/>
  <c r="H30" i="17"/>
  <c r="H31" i="17"/>
  <c r="H46" i="17"/>
  <c r="L2" i="17"/>
  <c r="I12" i="58" s="1"/>
  <c r="H50" i="16"/>
  <c r="H54" i="16"/>
  <c r="H58" i="16"/>
  <c r="H62" i="16"/>
  <c r="H66" i="16"/>
  <c r="H70" i="16"/>
  <c r="H74" i="16"/>
  <c r="H78" i="16"/>
  <c r="H82" i="16"/>
  <c r="H86" i="16"/>
  <c r="H90" i="16"/>
  <c r="H94" i="16"/>
  <c r="H98" i="16"/>
  <c r="H102" i="16"/>
  <c r="H106" i="16"/>
  <c r="H110" i="16"/>
  <c r="H114" i="16"/>
  <c r="H118" i="16"/>
  <c r="H122" i="16"/>
  <c r="H126" i="16"/>
  <c r="H130" i="16"/>
  <c r="D12" i="16"/>
  <c r="L10" i="19" s="1"/>
  <c r="D13" i="16"/>
  <c r="L11" i="19" s="1"/>
  <c r="L2" i="16"/>
  <c r="I12" i="57" s="1"/>
  <c r="L2" i="15"/>
  <c r="I12" i="56" s="1"/>
  <c r="I29" i="7"/>
  <c r="AC88" i="2"/>
  <c r="AD88" i="2" s="1"/>
  <c r="AC89" i="2"/>
  <c r="AD89" i="2" s="1"/>
  <c r="AC90" i="2"/>
  <c r="AD90" i="2" s="1"/>
  <c r="AC91" i="2"/>
  <c r="AC92" i="2"/>
  <c r="AD92" i="2" s="1"/>
  <c r="AC93" i="2"/>
  <c r="AD93" i="2" s="1"/>
  <c r="AC94" i="2"/>
  <c r="AD94" i="2" s="1"/>
  <c r="AC95" i="2"/>
  <c r="AD95" i="2" s="1"/>
  <c r="AC96" i="2"/>
  <c r="AD96" i="2" s="1"/>
  <c r="AC8" i="2"/>
  <c r="AC9" i="2"/>
  <c r="AC10" i="2"/>
  <c r="AC11" i="2"/>
  <c r="AC12" i="2"/>
  <c r="AD12" i="2" s="1"/>
  <c r="AC13" i="2"/>
  <c r="AD13" i="2" s="1"/>
  <c r="AC14" i="2"/>
  <c r="AD14" i="2" s="1"/>
  <c r="AC15" i="2"/>
  <c r="AD15" i="2" s="1"/>
  <c r="AC16" i="2"/>
  <c r="AD16" i="2" s="1"/>
  <c r="AC17" i="2"/>
  <c r="AD17" i="2" s="1"/>
  <c r="AC18" i="2"/>
  <c r="AD18" i="2" s="1"/>
  <c r="AC19" i="2"/>
  <c r="AD19" i="2" s="1"/>
  <c r="AC20" i="2"/>
  <c r="AD20" i="2" s="1"/>
  <c r="AC21" i="2"/>
  <c r="AD21" i="2" s="1"/>
  <c r="AC22" i="2"/>
  <c r="AC23" i="2"/>
  <c r="AC24" i="2"/>
  <c r="AC25" i="2"/>
  <c r="AD25" i="2" s="1"/>
  <c r="AC26" i="2"/>
  <c r="AC27" i="2"/>
  <c r="AC28" i="2"/>
  <c r="AC29" i="2"/>
  <c r="AD29" i="2" s="1"/>
  <c r="AC30" i="2"/>
  <c r="AC31" i="2"/>
  <c r="AC32" i="2"/>
  <c r="AC33" i="2"/>
  <c r="AD33" i="2" s="1"/>
  <c r="AC34" i="2"/>
  <c r="AC35" i="2"/>
  <c r="AC36" i="2"/>
  <c r="AC37" i="2"/>
  <c r="AD37" i="2" s="1"/>
  <c r="AC38" i="2"/>
  <c r="AD38" i="2" s="1"/>
  <c r="AC39" i="2"/>
  <c r="AC40" i="2"/>
  <c r="AC41" i="2"/>
  <c r="AD41" i="2" s="1"/>
  <c r="AC42" i="2"/>
  <c r="AD42" i="2" s="1"/>
  <c r="AC43" i="2"/>
  <c r="AC44" i="2"/>
  <c r="AC45" i="2"/>
  <c r="AD45" i="2" s="1"/>
  <c r="AC46" i="2"/>
  <c r="AD46" i="2" s="1"/>
  <c r="AC47" i="2"/>
  <c r="AC48" i="2"/>
  <c r="AC49" i="2"/>
  <c r="AD49" i="2" s="1"/>
  <c r="AC50" i="2"/>
  <c r="AD50" i="2" s="1"/>
  <c r="AC51" i="2"/>
  <c r="AC52" i="2"/>
  <c r="AD52" i="2" s="1"/>
  <c r="AC53" i="2"/>
  <c r="AD53" i="2" s="1"/>
  <c r="AC54" i="2"/>
  <c r="AD54" i="2" s="1"/>
  <c r="AC55" i="2"/>
  <c r="AC56" i="2"/>
  <c r="AC57" i="2"/>
  <c r="AD57" i="2" s="1"/>
  <c r="AC58" i="2"/>
  <c r="AD58" i="2" s="1"/>
  <c r="AC59" i="2"/>
  <c r="AC60" i="2"/>
  <c r="AC61" i="2"/>
  <c r="AD61" i="2" s="1"/>
  <c r="AC62" i="2"/>
  <c r="AD62" i="2" s="1"/>
  <c r="AC63" i="2"/>
  <c r="AC64" i="2"/>
  <c r="AC65" i="2"/>
  <c r="AD65" i="2" s="1"/>
  <c r="AC66" i="2"/>
  <c r="AD66" i="2" s="1"/>
  <c r="AC67" i="2"/>
  <c r="AC68" i="2"/>
  <c r="AC69" i="2"/>
  <c r="AD69" i="2" s="1"/>
  <c r="AC70" i="2"/>
  <c r="AD70" i="2" s="1"/>
  <c r="AC71" i="2"/>
  <c r="AC72" i="2"/>
  <c r="AC73" i="2"/>
  <c r="AD73" i="2" s="1"/>
  <c r="AC74" i="2"/>
  <c r="AD74" i="2" s="1"/>
  <c r="AC75" i="2"/>
  <c r="AC76" i="2"/>
  <c r="AC77" i="2"/>
  <c r="AD77" i="2" s="1"/>
  <c r="AC78" i="2"/>
  <c r="AD78" i="2" s="1"/>
  <c r="AC79" i="2"/>
  <c r="AC80" i="2"/>
  <c r="AC81" i="2"/>
  <c r="AD81" i="2" s="1"/>
  <c r="AC82" i="2"/>
  <c r="AD82" i="2" s="1"/>
  <c r="AC83" i="2"/>
  <c r="AC84" i="2"/>
  <c r="AC85" i="2"/>
  <c r="AD85" i="2" s="1"/>
  <c r="AC86" i="2"/>
  <c r="AD86" i="2" s="1"/>
  <c r="AC87" i="2"/>
  <c r="AC97" i="2"/>
  <c r="AC98" i="2"/>
  <c r="AD98" i="2" s="1"/>
  <c r="AC99" i="2"/>
  <c r="AD99" i="2" s="1"/>
  <c r="AC100" i="2"/>
  <c r="AC101" i="2"/>
  <c r="AC102" i="2"/>
  <c r="AD102" i="2" s="1"/>
  <c r="AC103" i="2"/>
  <c r="AD103" i="2" s="1"/>
  <c r="AC104" i="2"/>
  <c r="AC105" i="2"/>
  <c r="AC106" i="2"/>
  <c r="AD106" i="2" s="1"/>
  <c r="AC107" i="2"/>
  <c r="AD107" i="2" s="1"/>
  <c r="AC108" i="2"/>
  <c r="AC109" i="2"/>
  <c r="AC110" i="2"/>
  <c r="AD110" i="2" s="1"/>
  <c r="AC111" i="2"/>
  <c r="AD111" i="2" s="1"/>
  <c r="AC112" i="2"/>
  <c r="AC113" i="2"/>
  <c r="AC114" i="2"/>
  <c r="AD114" i="2" s="1"/>
  <c r="AC115" i="2"/>
  <c r="AD115" i="2" s="1"/>
  <c r="AC116" i="2"/>
  <c r="AC117" i="2"/>
  <c r="AC118" i="2"/>
  <c r="AD118" i="2" s="1"/>
  <c r="AC119" i="2"/>
  <c r="AD119" i="2" s="1"/>
  <c r="AC120" i="2"/>
  <c r="AC121" i="2"/>
  <c r="AC122" i="2"/>
  <c r="AD122" i="2" s="1"/>
  <c r="AC123" i="2"/>
  <c r="AD123" i="2" s="1"/>
  <c r="AC124" i="2"/>
  <c r="AC125" i="2"/>
  <c r="AC126" i="2"/>
  <c r="AD126" i="2" s="1"/>
  <c r="AC7" i="2"/>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92" i="4"/>
  <c r="B93" i="4"/>
  <c r="B94" i="4"/>
  <c r="B95" i="4"/>
  <c r="B96" i="4"/>
  <c r="B97" i="4"/>
  <c r="B98" i="4"/>
  <c r="B99" i="4"/>
  <c r="B100" i="4"/>
  <c r="B101" i="4"/>
  <c r="B102" i="4"/>
  <c r="B103" i="4"/>
  <c r="B104" i="4"/>
  <c r="B105" i="4"/>
  <c r="B106" i="4"/>
  <c r="B107" i="4"/>
  <c r="B108" i="4"/>
  <c r="B109" i="4"/>
  <c r="B110" i="4"/>
  <c r="B111" i="4"/>
  <c r="B112" i="4"/>
  <c r="B113" i="4"/>
  <c r="B114" i="4"/>
  <c r="B115" i="4"/>
  <c r="B116" i="4"/>
  <c r="B117" i="4"/>
  <c r="B118" i="4"/>
  <c r="B119" i="4"/>
  <c r="B120" i="4"/>
  <c r="B121" i="4"/>
  <c r="B122" i="4"/>
  <c r="B123" i="4"/>
  <c r="B124" i="4"/>
  <c r="B125" i="4"/>
  <c r="B126" i="4"/>
  <c r="B127" i="4"/>
  <c r="B128" i="4"/>
  <c r="B129" i="4"/>
  <c r="B130" i="4"/>
  <c r="B11"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D8" i="4"/>
  <c r="D8" i="19" s="1"/>
  <c r="C8" i="4"/>
  <c r="B8" i="4"/>
  <c r="A8" i="4"/>
  <c r="AU123" i="4" l="1"/>
  <c r="AT123" i="4"/>
  <c r="G123" i="4"/>
  <c r="O115" i="4"/>
  <c r="AU115" i="4"/>
  <c r="AT115" i="4"/>
  <c r="G115" i="4"/>
  <c r="O107" i="4"/>
  <c r="AU107" i="4"/>
  <c r="AT107" i="4"/>
  <c r="G107" i="4"/>
  <c r="AU99" i="4"/>
  <c r="AT99" i="4"/>
  <c r="G99" i="4"/>
  <c r="O87" i="4"/>
  <c r="AU87" i="4"/>
  <c r="AT87" i="4"/>
  <c r="G87" i="4"/>
  <c r="O79" i="4"/>
  <c r="AU79" i="4"/>
  <c r="AT79" i="4"/>
  <c r="G79" i="4"/>
  <c r="O67" i="4"/>
  <c r="AU67" i="4"/>
  <c r="AT67" i="4"/>
  <c r="G67" i="4"/>
  <c r="O59" i="4"/>
  <c r="AU59" i="4"/>
  <c r="AT59" i="4"/>
  <c r="G59" i="4"/>
  <c r="AU47" i="4"/>
  <c r="AT47" i="4"/>
  <c r="G47" i="4"/>
  <c r="O39" i="4"/>
  <c r="AU39" i="4"/>
  <c r="AT39" i="4"/>
  <c r="G39" i="4"/>
  <c r="O31" i="4"/>
  <c r="AU31" i="4"/>
  <c r="AT31" i="4"/>
  <c r="G31" i="4"/>
  <c r="O19" i="4"/>
  <c r="AU19" i="4"/>
  <c r="R32" i="54" s="1"/>
  <c r="AT19" i="4"/>
  <c r="L32" i="54" s="1"/>
  <c r="G19" i="4"/>
  <c r="O19" i="16"/>
  <c r="G19" i="16"/>
  <c r="BA19" i="16"/>
  <c r="L33" i="57" s="1"/>
  <c r="BB19" i="16"/>
  <c r="R33" i="57" s="1"/>
  <c r="AU21" i="18"/>
  <c r="G21" i="18"/>
  <c r="AT21" i="18"/>
  <c r="H23" i="18"/>
  <c r="AT23" i="18"/>
  <c r="G23" i="18"/>
  <c r="AU23" i="18"/>
  <c r="AT126" i="4"/>
  <c r="G126" i="4"/>
  <c r="AU126" i="4"/>
  <c r="AT118" i="4"/>
  <c r="G118" i="4"/>
  <c r="AU118" i="4"/>
  <c r="AT110" i="4"/>
  <c r="G110" i="4"/>
  <c r="AU110" i="4"/>
  <c r="AT102" i="4"/>
  <c r="G102" i="4"/>
  <c r="AU102" i="4"/>
  <c r="AT90" i="4"/>
  <c r="G90" i="4"/>
  <c r="AU90" i="4"/>
  <c r="AT82" i="4"/>
  <c r="G82" i="4"/>
  <c r="AU82" i="4"/>
  <c r="AT74" i="4"/>
  <c r="G74" i="4"/>
  <c r="AU74" i="4"/>
  <c r="AT66" i="4"/>
  <c r="G66" i="4"/>
  <c r="AU66" i="4"/>
  <c r="AT54" i="4"/>
  <c r="G54" i="4"/>
  <c r="AU54" i="4"/>
  <c r="AT42" i="4"/>
  <c r="G42" i="4"/>
  <c r="AU42" i="4"/>
  <c r="AT30" i="4"/>
  <c r="G30" i="4"/>
  <c r="AU30" i="4"/>
  <c r="O21" i="16"/>
  <c r="BB21" i="16"/>
  <c r="G21" i="16"/>
  <c r="BA21" i="16"/>
  <c r="AT23" i="17"/>
  <c r="G23" i="17"/>
  <c r="AU23" i="17"/>
  <c r="AU129" i="4"/>
  <c r="G129" i="4"/>
  <c r="AT129" i="4"/>
  <c r="G121" i="4"/>
  <c r="AU121" i="4"/>
  <c r="AT121" i="4"/>
  <c r="G109" i="4"/>
  <c r="AT109" i="4"/>
  <c r="AU109" i="4"/>
  <c r="G97" i="4"/>
  <c r="AU97" i="4"/>
  <c r="AT97" i="4"/>
  <c r="G85" i="4"/>
  <c r="AU85" i="4"/>
  <c r="AT85" i="4"/>
  <c r="G73" i="4"/>
  <c r="AU73" i="4"/>
  <c r="AT73" i="4"/>
  <c r="G65" i="4"/>
  <c r="AU65" i="4"/>
  <c r="AT65" i="4"/>
  <c r="G53" i="4"/>
  <c r="AU53" i="4"/>
  <c r="AT53" i="4"/>
  <c r="G41" i="4"/>
  <c r="AU41" i="4"/>
  <c r="AT41" i="4"/>
  <c r="G29" i="4"/>
  <c r="AT29" i="4"/>
  <c r="AU29" i="4"/>
  <c r="G21" i="4"/>
  <c r="AU21" i="4"/>
  <c r="AT21" i="4"/>
  <c r="O19" i="17"/>
  <c r="AU19" i="17"/>
  <c r="R33" i="58" s="1"/>
  <c r="AT19" i="17"/>
  <c r="L33" i="58" s="1"/>
  <c r="G19" i="17"/>
  <c r="O23" i="16"/>
  <c r="G23" i="16"/>
  <c r="BA23" i="16"/>
  <c r="BB23" i="16"/>
  <c r="O24" i="17"/>
  <c r="G24" i="17"/>
  <c r="AU24" i="17"/>
  <c r="AT24" i="17"/>
  <c r="AU127" i="4"/>
  <c r="AT127" i="4"/>
  <c r="G127" i="4"/>
  <c r="O119" i="4"/>
  <c r="AU119" i="4"/>
  <c r="AT119" i="4"/>
  <c r="G119" i="4"/>
  <c r="O111" i="4"/>
  <c r="AU111" i="4"/>
  <c r="AT111" i="4"/>
  <c r="G111" i="4"/>
  <c r="O103" i="4"/>
  <c r="AU103" i="4"/>
  <c r="AT103" i="4"/>
  <c r="G103" i="4"/>
  <c r="AU95" i="4"/>
  <c r="AT95" i="4"/>
  <c r="G95" i="4"/>
  <c r="O91" i="4"/>
  <c r="AU91" i="4"/>
  <c r="AT91" i="4"/>
  <c r="G91" i="4"/>
  <c r="O83" i="4"/>
  <c r="AU83" i="4"/>
  <c r="AT83" i="4"/>
  <c r="G83" i="4"/>
  <c r="O75" i="4"/>
  <c r="AU75" i="4"/>
  <c r="AT75" i="4"/>
  <c r="G75" i="4"/>
  <c r="O71" i="4"/>
  <c r="AU71" i="4"/>
  <c r="AT71" i="4"/>
  <c r="G71" i="4"/>
  <c r="O63" i="4"/>
  <c r="AU63" i="4"/>
  <c r="AT63" i="4"/>
  <c r="G63" i="4"/>
  <c r="O55" i="4"/>
  <c r="AU55" i="4"/>
  <c r="AT55" i="4"/>
  <c r="G55" i="4"/>
  <c r="O51" i="4"/>
  <c r="AU51" i="4"/>
  <c r="AT51" i="4"/>
  <c r="G51" i="4"/>
  <c r="O43" i="4"/>
  <c r="AU43" i="4"/>
  <c r="AT43" i="4"/>
  <c r="G43" i="4"/>
  <c r="O35" i="4"/>
  <c r="AU35" i="4"/>
  <c r="AT35" i="4"/>
  <c r="G35" i="4"/>
  <c r="O27" i="4"/>
  <c r="AU27" i="4"/>
  <c r="AT27" i="4"/>
  <c r="G27" i="4"/>
  <c r="O23" i="4"/>
  <c r="AU23" i="4"/>
  <c r="AT23" i="4"/>
  <c r="G23" i="4"/>
  <c r="AU20" i="18"/>
  <c r="R34" i="59" s="1"/>
  <c r="AT20" i="18"/>
  <c r="L34" i="59" s="1"/>
  <c r="G20" i="18"/>
  <c r="AT130" i="4"/>
  <c r="AU130" i="4"/>
  <c r="G130" i="4"/>
  <c r="AT122" i="4"/>
  <c r="G122" i="4"/>
  <c r="AU122" i="4"/>
  <c r="AT114" i="4"/>
  <c r="G114" i="4"/>
  <c r="AU114" i="4"/>
  <c r="AT106" i="4"/>
  <c r="G106" i="4"/>
  <c r="AU106" i="4"/>
  <c r="AT98" i="4"/>
  <c r="G98" i="4"/>
  <c r="AU98" i="4"/>
  <c r="AT94" i="4"/>
  <c r="G94" i="4"/>
  <c r="AU94" i="4"/>
  <c r="AT86" i="4"/>
  <c r="G86" i="4"/>
  <c r="AU86" i="4"/>
  <c r="O78" i="4"/>
  <c r="AT78" i="4"/>
  <c r="G78" i="4"/>
  <c r="AU78" i="4"/>
  <c r="AT70" i="4"/>
  <c r="G70" i="4"/>
  <c r="AU70" i="4"/>
  <c r="O62" i="4"/>
  <c r="AT62" i="4"/>
  <c r="G62" i="4"/>
  <c r="AU62" i="4"/>
  <c r="AT58" i="4"/>
  <c r="G58" i="4"/>
  <c r="AU58" i="4"/>
  <c r="AT50" i="4"/>
  <c r="G50" i="4"/>
  <c r="AU50" i="4"/>
  <c r="O46" i="4"/>
  <c r="AT46" i="4"/>
  <c r="G46" i="4"/>
  <c r="AU46" i="4"/>
  <c r="AT38" i="4"/>
  <c r="G38" i="4"/>
  <c r="AU38" i="4"/>
  <c r="AT34" i="4"/>
  <c r="G34" i="4"/>
  <c r="AU34" i="4"/>
  <c r="AT26" i="4"/>
  <c r="G26" i="4"/>
  <c r="AU26" i="4"/>
  <c r="AT22" i="4"/>
  <c r="G22" i="4"/>
  <c r="AU22" i="4"/>
  <c r="AT18" i="4"/>
  <c r="L31" i="54" s="1"/>
  <c r="G18" i="4"/>
  <c r="AU18" i="4"/>
  <c r="R31" i="54" s="1"/>
  <c r="AT19" i="18"/>
  <c r="L33" i="59" s="1"/>
  <c r="G19" i="18"/>
  <c r="AU19" i="18"/>
  <c r="R33" i="59" s="1"/>
  <c r="AU24" i="18"/>
  <c r="AT24" i="18"/>
  <c r="G24" i="18"/>
  <c r="G125" i="4"/>
  <c r="AT125" i="4"/>
  <c r="AU125" i="4"/>
  <c r="G117" i="4"/>
  <c r="AU117" i="4"/>
  <c r="AT117" i="4"/>
  <c r="G113" i="4"/>
  <c r="AU113" i="4"/>
  <c r="AT113" i="4"/>
  <c r="G105" i="4"/>
  <c r="AU105" i="4"/>
  <c r="AT105" i="4"/>
  <c r="G101" i="4"/>
  <c r="AU101" i="4"/>
  <c r="AT101" i="4"/>
  <c r="G93" i="4"/>
  <c r="AT93" i="4"/>
  <c r="AU93" i="4"/>
  <c r="G89" i="4"/>
  <c r="AU89" i="4"/>
  <c r="AT89" i="4"/>
  <c r="G81" i="4"/>
  <c r="AU81" i="4"/>
  <c r="AT81" i="4"/>
  <c r="G77" i="4"/>
  <c r="AU77" i="4"/>
  <c r="AT77" i="4"/>
  <c r="G69" i="4"/>
  <c r="AU69" i="4"/>
  <c r="AT69" i="4"/>
  <c r="G61" i="4"/>
  <c r="AT61" i="4"/>
  <c r="AU61" i="4"/>
  <c r="G57" i="4"/>
  <c r="AU57" i="4"/>
  <c r="AT57" i="4"/>
  <c r="G49" i="4"/>
  <c r="AU49" i="4"/>
  <c r="AT49" i="4"/>
  <c r="G45" i="4"/>
  <c r="AU45" i="4"/>
  <c r="AT45" i="4"/>
  <c r="G37" i="4"/>
  <c r="AU37" i="4"/>
  <c r="AT37" i="4"/>
  <c r="G33" i="4"/>
  <c r="AU33" i="4"/>
  <c r="AT33" i="4"/>
  <c r="G25" i="4"/>
  <c r="AU25" i="4"/>
  <c r="AT25" i="4"/>
  <c r="O128" i="4"/>
  <c r="AU128" i="4"/>
  <c r="AT128" i="4"/>
  <c r="G128" i="4"/>
  <c r="O124" i="4"/>
  <c r="AU124" i="4"/>
  <c r="AT124" i="4"/>
  <c r="G124" i="4"/>
  <c r="O120" i="4"/>
  <c r="AU120" i="4"/>
  <c r="AT120" i="4"/>
  <c r="G120" i="4"/>
  <c r="O116" i="4"/>
  <c r="AU116" i="4"/>
  <c r="AT116" i="4"/>
  <c r="G116" i="4"/>
  <c r="O112" i="4"/>
  <c r="AU112" i="4"/>
  <c r="AT112" i="4"/>
  <c r="G112" i="4"/>
  <c r="O108" i="4"/>
  <c r="AU108" i="4"/>
  <c r="G108" i="4"/>
  <c r="AT108" i="4"/>
  <c r="O104" i="4"/>
  <c r="AU104" i="4"/>
  <c r="AT104" i="4"/>
  <c r="G104" i="4"/>
  <c r="AU100" i="4"/>
  <c r="AT100" i="4"/>
  <c r="G100" i="4"/>
  <c r="AU96" i="4"/>
  <c r="AT96" i="4"/>
  <c r="G96" i="4"/>
  <c r="AU92" i="4"/>
  <c r="AT92" i="4"/>
  <c r="G92" i="4"/>
  <c r="AU88" i="4"/>
  <c r="AT88" i="4"/>
  <c r="G88" i="4"/>
  <c r="AU84" i="4"/>
  <c r="AT84" i="4"/>
  <c r="G84" i="4"/>
  <c r="AU80" i="4"/>
  <c r="AT80" i="4"/>
  <c r="G80" i="4"/>
  <c r="AU76" i="4"/>
  <c r="G76" i="4"/>
  <c r="AT76" i="4"/>
  <c r="AU72" i="4"/>
  <c r="AT72" i="4"/>
  <c r="G72" i="4"/>
  <c r="AU68" i="4"/>
  <c r="AT68" i="4"/>
  <c r="G68" i="4"/>
  <c r="AU64" i="4"/>
  <c r="AT64" i="4"/>
  <c r="G64" i="4"/>
  <c r="AU60" i="4"/>
  <c r="AT60" i="4"/>
  <c r="G60" i="4"/>
  <c r="AU56" i="4"/>
  <c r="AT56" i="4"/>
  <c r="G56" i="4"/>
  <c r="AU52" i="4"/>
  <c r="AT52" i="4"/>
  <c r="G52" i="4"/>
  <c r="AU48" i="4"/>
  <c r="AT48" i="4"/>
  <c r="G48" i="4"/>
  <c r="AU44" i="4"/>
  <c r="G44" i="4"/>
  <c r="AT44" i="4"/>
  <c r="O40" i="4"/>
  <c r="AU40" i="4"/>
  <c r="AT40" i="4"/>
  <c r="G40" i="4"/>
  <c r="O36" i="4"/>
  <c r="AU36" i="4"/>
  <c r="AT36" i="4"/>
  <c r="G36" i="4"/>
  <c r="O32" i="4"/>
  <c r="AU32" i="4"/>
  <c r="AT32" i="4"/>
  <c r="G32" i="4"/>
  <c r="O28" i="4"/>
  <c r="AU28" i="4"/>
  <c r="AT28" i="4"/>
  <c r="G28" i="4"/>
  <c r="O24" i="4"/>
  <c r="AU24" i="4"/>
  <c r="AT24" i="4"/>
  <c r="G24" i="4"/>
  <c r="AU20" i="4"/>
  <c r="R33" i="54" s="1"/>
  <c r="AT20" i="4"/>
  <c r="L33" i="54" s="1"/>
  <c r="G20" i="4"/>
  <c r="O17" i="16"/>
  <c r="BB17" i="16"/>
  <c r="R31" i="57" s="1"/>
  <c r="BA17" i="16"/>
  <c r="L31" i="57" s="1"/>
  <c r="G17" i="16"/>
  <c r="O18" i="16"/>
  <c r="BA18" i="16"/>
  <c r="L32" i="57" s="1"/>
  <c r="G18" i="16"/>
  <c r="BB18" i="16"/>
  <c r="R32" i="57" s="1"/>
  <c r="O21" i="17"/>
  <c r="AT21" i="17"/>
  <c r="G21" i="17"/>
  <c r="AU21" i="17"/>
  <c r="O24" i="16"/>
  <c r="BA24" i="16"/>
  <c r="BB24" i="16"/>
  <c r="G24" i="16"/>
  <c r="C11" i="4"/>
  <c r="AD7" i="2"/>
  <c r="T13" i="58"/>
  <c r="T21" i="56"/>
  <c r="L18" i="56"/>
  <c r="T14" i="56"/>
  <c r="L13" i="56"/>
  <c r="L21" i="56"/>
  <c r="T19" i="56"/>
  <c r="T16" i="56"/>
  <c r="L15" i="56"/>
  <c r="T13" i="56"/>
  <c r="L13" i="55"/>
  <c r="T16" i="58"/>
  <c r="L14" i="58"/>
  <c r="T15" i="58"/>
  <c r="L15" i="58"/>
  <c r="L21" i="58"/>
  <c r="T21" i="58"/>
  <c r="T20" i="58"/>
  <c r="T19" i="58"/>
  <c r="L19" i="58"/>
  <c r="T18" i="58"/>
  <c r="T17" i="58"/>
  <c r="L20" i="58"/>
  <c r="L17" i="58"/>
  <c r="L16" i="58"/>
  <c r="L13" i="58"/>
  <c r="T14" i="58"/>
  <c r="T12" i="58"/>
  <c r="L12" i="58"/>
  <c r="AT17" i="4"/>
  <c r="L30" i="54" s="1"/>
  <c r="AU17" i="4"/>
  <c r="R30" i="54" s="1"/>
  <c r="G17" i="4"/>
  <c r="T14" i="55"/>
  <c r="T13" i="55"/>
  <c r="T12" i="55"/>
  <c r="L14" i="55"/>
  <c r="AT14" i="14"/>
  <c r="R28" i="55" s="1"/>
  <c r="AT11" i="14"/>
  <c r="R25" i="55" s="1"/>
  <c r="AS11" i="14"/>
  <c r="L25" i="55" s="1"/>
  <c r="L15" i="55"/>
  <c r="T20" i="55"/>
  <c r="L16" i="55"/>
  <c r="T18" i="55"/>
  <c r="L19" i="55"/>
  <c r="T19" i="55"/>
  <c r="L12" i="55"/>
  <c r="L18" i="55"/>
  <c r="L17" i="55"/>
  <c r="T17" i="55"/>
  <c r="T21" i="55"/>
  <c r="L21" i="55"/>
  <c r="T16" i="55"/>
  <c r="L20" i="55"/>
  <c r="T15" i="55"/>
  <c r="T17" i="59"/>
  <c r="T12" i="59"/>
  <c r="L20" i="59"/>
  <c r="T14" i="59"/>
  <c r="L16" i="59"/>
  <c r="T13" i="59"/>
  <c r="T20" i="59"/>
  <c r="L13" i="59"/>
  <c r="T21" i="59"/>
  <c r="L14" i="59"/>
  <c r="L17" i="59"/>
  <c r="T18" i="59"/>
  <c r="L12" i="59"/>
  <c r="T16" i="59"/>
  <c r="T19" i="59"/>
  <c r="T15" i="59"/>
  <c r="L19" i="59"/>
  <c r="L15" i="59"/>
  <c r="L18" i="59"/>
  <c r="L21" i="59"/>
  <c r="O15" i="16"/>
  <c r="AS15" i="14"/>
  <c r="L29" i="55" s="1"/>
  <c r="AT13" i="14"/>
  <c r="R27" i="55" s="1"/>
  <c r="AS13" i="14"/>
  <c r="L27" i="55" s="1"/>
  <c r="AT15" i="14"/>
  <c r="R29" i="55" s="1"/>
  <c r="AS12" i="14"/>
  <c r="L26" i="55" s="1"/>
  <c r="AS14" i="14"/>
  <c r="L28" i="55" s="1"/>
  <c r="AT12" i="14"/>
  <c r="R26" i="55" s="1"/>
  <c r="D38" i="54"/>
  <c r="Z31" i="54" s="1"/>
  <c r="A8" i="77"/>
  <c r="A6" i="77"/>
  <c r="K14" i="77" s="1"/>
  <c r="AH7" i="36"/>
  <c r="AE6" i="42"/>
  <c r="B19" i="55"/>
  <c r="E19" i="55"/>
  <c r="AG6" i="42"/>
  <c r="Y5" i="44"/>
  <c r="AF6" i="42"/>
  <c r="D19" i="54"/>
  <c r="AI7" i="36"/>
  <c r="D37" i="54"/>
  <c r="Z30" i="54" s="1"/>
  <c r="E19" i="54"/>
  <c r="AJ7" i="36"/>
  <c r="A3" i="77"/>
  <c r="K11" i="77" s="1"/>
  <c r="AK7" i="36"/>
  <c r="AE222" i="2"/>
  <c r="AE223" i="2"/>
  <c r="R9" i="19"/>
  <c r="O14" i="17"/>
  <c r="O15" i="17"/>
  <c r="AU17" i="17"/>
  <c r="R31" i="58" s="1"/>
  <c r="AT17" i="17"/>
  <c r="L31" i="58" s="1"/>
  <c r="G17" i="17"/>
  <c r="O11" i="16"/>
  <c r="AE222" i="13"/>
  <c r="AF229" i="13" s="1"/>
  <c r="AA5" i="44"/>
  <c r="AH6" i="42"/>
  <c r="AB5" i="44"/>
  <c r="AE221" i="8"/>
  <c r="AG221" i="8" s="1"/>
  <c r="AH221" i="8" s="1"/>
  <c r="M14" i="48" s="1"/>
  <c r="AE222" i="8"/>
  <c r="AG222" i="8" s="1"/>
  <c r="Z5" i="44"/>
  <c r="AU16" i="4"/>
  <c r="R29" i="54" s="1"/>
  <c r="G16" i="4"/>
  <c r="AT16" i="4"/>
  <c r="L29" i="54" s="1"/>
  <c r="A7" i="77"/>
  <c r="K15" i="77" s="1"/>
  <c r="D40" i="54"/>
  <c r="Z33" i="54" s="1"/>
  <c r="D19" i="57"/>
  <c r="AE224" i="2"/>
  <c r="AE226" i="11"/>
  <c r="AG226" i="11" s="1"/>
  <c r="AH232" i="12"/>
  <c r="M14" i="51" s="1"/>
  <c r="AH230" i="13"/>
  <c r="M16" i="52" s="1"/>
  <c r="C129" i="4"/>
  <c r="AD125" i="2"/>
  <c r="C125" i="4"/>
  <c r="AD121" i="2"/>
  <c r="C121" i="4"/>
  <c r="AD117" i="2"/>
  <c r="C117" i="4"/>
  <c r="AD113" i="2"/>
  <c r="C113" i="4"/>
  <c r="AD109" i="2"/>
  <c r="C109" i="4"/>
  <c r="AD105" i="2"/>
  <c r="C105" i="4"/>
  <c r="AD101" i="2"/>
  <c r="C101" i="4"/>
  <c r="AD97" i="2"/>
  <c r="C88" i="4"/>
  <c r="AD84" i="2"/>
  <c r="C84" i="4"/>
  <c r="AD80" i="2"/>
  <c r="C80" i="4"/>
  <c r="AD76" i="2"/>
  <c r="C76" i="4"/>
  <c r="AD72" i="2"/>
  <c r="C72" i="4"/>
  <c r="AD68" i="2"/>
  <c r="C68" i="4"/>
  <c r="AD64" i="2"/>
  <c r="C64" i="4"/>
  <c r="AD60" i="2"/>
  <c r="C60" i="4"/>
  <c r="AD56" i="2"/>
  <c r="C52" i="4"/>
  <c r="AD48" i="2"/>
  <c r="C48" i="4"/>
  <c r="AD44" i="2"/>
  <c r="C44" i="4"/>
  <c r="AD40" i="2"/>
  <c r="C40" i="4"/>
  <c r="AD36" i="2"/>
  <c r="C36" i="4"/>
  <c r="AD32" i="2"/>
  <c r="C32" i="4"/>
  <c r="AD28" i="2"/>
  <c r="C28" i="4"/>
  <c r="AD24" i="2"/>
  <c r="C95" i="4"/>
  <c r="AD91" i="2"/>
  <c r="C128" i="4"/>
  <c r="AD124" i="2"/>
  <c r="C124" i="4"/>
  <c r="AD120" i="2"/>
  <c r="C120" i="4"/>
  <c r="AD116" i="2"/>
  <c r="C116" i="4"/>
  <c r="AD112" i="2"/>
  <c r="C112" i="4"/>
  <c r="AD108" i="2"/>
  <c r="C108" i="4"/>
  <c r="AD104" i="2"/>
  <c r="C104" i="4"/>
  <c r="AD100" i="2"/>
  <c r="C91" i="4"/>
  <c r="AD87" i="2"/>
  <c r="C87" i="4"/>
  <c r="AD83" i="2"/>
  <c r="C83" i="4"/>
  <c r="AD79" i="2"/>
  <c r="C79" i="4"/>
  <c r="AD75" i="2"/>
  <c r="C75" i="4"/>
  <c r="AD71" i="2"/>
  <c r="C71" i="4"/>
  <c r="AD67" i="2"/>
  <c r="C67" i="4"/>
  <c r="AD63" i="2"/>
  <c r="C63" i="4"/>
  <c r="AD59" i="2"/>
  <c r="C59" i="4"/>
  <c r="AD55" i="2"/>
  <c r="C55" i="4"/>
  <c r="AD51" i="2"/>
  <c r="C51" i="4"/>
  <c r="AD47" i="2"/>
  <c r="C47" i="4"/>
  <c r="AD43" i="2"/>
  <c r="C43" i="4"/>
  <c r="AD39" i="2"/>
  <c r="C39" i="4"/>
  <c r="AD35" i="2"/>
  <c r="C35" i="4"/>
  <c r="AD31" i="2"/>
  <c r="C31" i="4"/>
  <c r="AD27" i="2"/>
  <c r="C27" i="4"/>
  <c r="AD23" i="2"/>
  <c r="C38" i="4"/>
  <c r="AD34" i="2"/>
  <c r="C34" i="4"/>
  <c r="AD30" i="2"/>
  <c r="C30" i="4"/>
  <c r="AD26" i="2"/>
  <c r="C26" i="4"/>
  <c r="AD22" i="2"/>
  <c r="L9" i="51"/>
  <c r="C12" i="58" s="1"/>
  <c r="AE231" i="12"/>
  <c r="AG231" i="12" s="1"/>
  <c r="AH231" i="12" s="1"/>
  <c r="M13" i="51" s="1"/>
  <c r="B19" i="58"/>
  <c r="AE223" i="8"/>
  <c r="AG223" i="8" s="1"/>
  <c r="AH223" i="8" s="1"/>
  <c r="M16" i="48" s="1"/>
  <c r="E19" i="59"/>
  <c r="L9" i="50"/>
  <c r="C12" i="57" s="1"/>
  <c r="AE223" i="11"/>
  <c r="AG223" i="11" s="1"/>
  <c r="AE224" i="11"/>
  <c r="AG224" i="11" s="1"/>
  <c r="C19" i="58"/>
  <c r="C12" i="4"/>
  <c r="F2" i="60"/>
  <c r="E19" i="58"/>
  <c r="AH234" i="12"/>
  <c r="M16" i="51" s="1"/>
  <c r="AC10" i="43"/>
  <c r="AE215" i="8"/>
  <c r="AF222" i="8" s="1"/>
  <c r="AE226" i="10"/>
  <c r="AF233" i="10" s="1"/>
  <c r="AE220" i="8"/>
  <c r="AG220" i="8" s="1"/>
  <c r="AH220" i="8" s="1"/>
  <c r="M13" i="48" s="1"/>
  <c r="AE227" i="13"/>
  <c r="AG227" i="13" s="1"/>
  <c r="AH227" i="13" s="1"/>
  <c r="M13" i="52" s="1"/>
  <c r="B19" i="59"/>
  <c r="AE228" i="13"/>
  <c r="AG228" i="13" s="1"/>
  <c r="AH228" i="13" s="1"/>
  <c r="M14" i="52" s="1"/>
  <c r="C19" i="59"/>
  <c r="AE229" i="13"/>
  <c r="AG229" i="13" s="1"/>
  <c r="D19" i="59"/>
  <c r="AE226" i="12"/>
  <c r="AF233" i="12" s="1"/>
  <c r="AH233" i="12" s="1"/>
  <c r="M15" i="51" s="1"/>
  <c r="AF226" i="11"/>
  <c r="AH226" i="11" s="1"/>
  <c r="M16" i="50" s="1"/>
  <c r="AF224" i="11"/>
  <c r="AD218" i="11"/>
  <c r="AF223" i="11"/>
  <c r="B26" i="57" a="1"/>
  <c r="B26" i="57" s="1"/>
  <c r="AE234" i="10"/>
  <c r="AG234" i="10" s="1"/>
  <c r="AH234" i="10" s="1"/>
  <c r="M16" i="49" s="1"/>
  <c r="E19" i="56"/>
  <c r="AE231" i="10"/>
  <c r="AG231" i="10" s="1"/>
  <c r="AH231" i="10" s="1"/>
  <c r="M13" i="49" s="1"/>
  <c r="B19" i="56"/>
  <c r="D19" i="56"/>
  <c r="L9" i="52"/>
  <c r="C12" i="59" s="1"/>
  <c r="B50" i="19"/>
  <c r="N52" i="4"/>
  <c r="B38" i="19"/>
  <c r="N40" i="4"/>
  <c r="B26" i="19"/>
  <c r="N28" i="4"/>
  <c r="B14" i="19"/>
  <c r="N16" i="4"/>
  <c r="B122" i="19"/>
  <c r="N124" i="4"/>
  <c r="B114" i="19"/>
  <c r="N116" i="4"/>
  <c r="B98" i="19"/>
  <c r="N100" i="4"/>
  <c r="B57" i="19"/>
  <c r="N59" i="4"/>
  <c r="B49" i="19"/>
  <c r="N51" i="4"/>
  <c r="B45" i="19"/>
  <c r="N47" i="4"/>
  <c r="B41" i="19"/>
  <c r="N43" i="4"/>
  <c r="B37" i="19"/>
  <c r="N39" i="4"/>
  <c r="B33" i="19"/>
  <c r="N35" i="4"/>
  <c r="B29" i="19"/>
  <c r="N31" i="4"/>
  <c r="B25" i="19"/>
  <c r="N27" i="4"/>
  <c r="B21" i="19"/>
  <c r="N23" i="4"/>
  <c r="B17" i="19"/>
  <c r="N19" i="4"/>
  <c r="B13" i="19"/>
  <c r="N15" i="4"/>
  <c r="B9" i="19"/>
  <c r="N11" i="4"/>
  <c r="B125" i="19"/>
  <c r="N127" i="4"/>
  <c r="B121" i="19"/>
  <c r="N123" i="4"/>
  <c r="B117" i="19"/>
  <c r="N119" i="4"/>
  <c r="B113" i="19"/>
  <c r="N115" i="4"/>
  <c r="B109" i="19"/>
  <c r="N111" i="4"/>
  <c r="B105" i="19"/>
  <c r="N107" i="4"/>
  <c r="B101" i="19"/>
  <c r="N103" i="4"/>
  <c r="B97" i="19"/>
  <c r="N99" i="4"/>
  <c r="B93" i="19"/>
  <c r="N95" i="4"/>
  <c r="B89" i="19"/>
  <c r="N91" i="4"/>
  <c r="B85" i="19"/>
  <c r="N87" i="4"/>
  <c r="B81" i="19"/>
  <c r="N83" i="4"/>
  <c r="B77" i="19"/>
  <c r="N79" i="4"/>
  <c r="B73" i="19"/>
  <c r="N75" i="4"/>
  <c r="B69" i="19"/>
  <c r="N71" i="4"/>
  <c r="B65" i="19"/>
  <c r="N67" i="4"/>
  <c r="C98" i="19"/>
  <c r="O100" i="4"/>
  <c r="C94" i="19"/>
  <c r="O96" i="4"/>
  <c r="C90" i="19"/>
  <c r="O92" i="4"/>
  <c r="C86" i="19"/>
  <c r="O88" i="4"/>
  <c r="C82" i="19"/>
  <c r="O84" i="4"/>
  <c r="C78" i="19"/>
  <c r="O80" i="4"/>
  <c r="C74" i="19"/>
  <c r="O76" i="4"/>
  <c r="C70" i="19"/>
  <c r="O72" i="4"/>
  <c r="C66" i="19"/>
  <c r="O68" i="4"/>
  <c r="C62" i="19"/>
  <c r="O64" i="4"/>
  <c r="C58" i="19"/>
  <c r="O60" i="4"/>
  <c r="C54" i="19"/>
  <c r="O56" i="4"/>
  <c r="C50" i="19"/>
  <c r="O52" i="4"/>
  <c r="C46" i="19"/>
  <c r="O48" i="4"/>
  <c r="C42" i="19"/>
  <c r="O44" i="4"/>
  <c r="C18" i="19"/>
  <c r="O20" i="4"/>
  <c r="C14" i="19"/>
  <c r="O16" i="4"/>
  <c r="K17" i="17"/>
  <c r="M44" i="58" s="1"/>
  <c r="O17" i="17"/>
  <c r="B54" i="19"/>
  <c r="N56" i="4"/>
  <c r="B42" i="19"/>
  <c r="N44" i="4"/>
  <c r="B30" i="19"/>
  <c r="N32" i="4"/>
  <c r="B18" i="19"/>
  <c r="N20" i="4"/>
  <c r="B126" i="19"/>
  <c r="N128" i="4"/>
  <c r="B106" i="19"/>
  <c r="N108" i="4"/>
  <c r="B61" i="19"/>
  <c r="N63" i="4"/>
  <c r="B53" i="19"/>
  <c r="N55" i="4"/>
  <c r="B64" i="19"/>
  <c r="N66" i="4"/>
  <c r="B52" i="19"/>
  <c r="N54" i="4"/>
  <c r="B40" i="19"/>
  <c r="N42" i="4"/>
  <c r="B28" i="19"/>
  <c r="N30" i="4"/>
  <c r="B16" i="19"/>
  <c r="N18" i="4"/>
  <c r="B124" i="19"/>
  <c r="N126" i="4"/>
  <c r="B112" i="19"/>
  <c r="N114" i="4"/>
  <c r="B104" i="19"/>
  <c r="N106" i="4"/>
  <c r="B92" i="19"/>
  <c r="N94" i="4"/>
  <c r="B80" i="19"/>
  <c r="N82" i="4"/>
  <c r="B72" i="19"/>
  <c r="N74" i="4"/>
  <c r="B68" i="19"/>
  <c r="N70" i="4"/>
  <c r="C121" i="19"/>
  <c r="O123" i="4"/>
  <c r="C93" i="19"/>
  <c r="O95" i="4"/>
  <c r="O47" i="4"/>
  <c r="B58" i="19"/>
  <c r="N60" i="4"/>
  <c r="B8" i="19"/>
  <c r="N8" i="4"/>
  <c r="B60" i="19"/>
  <c r="N62" i="4"/>
  <c r="B56" i="19"/>
  <c r="N58" i="4"/>
  <c r="B48" i="19"/>
  <c r="N50" i="4"/>
  <c r="B44" i="19"/>
  <c r="N46" i="4"/>
  <c r="B36" i="19"/>
  <c r="N38" i="4"/>
  <c r="B32" i="19"/>
  <c r="N34" i="4"/>
  <c r="B24" i="19"/>
  <c r="N26" i="4"/>
  <c r="B20" i="19"/>
  <c r="N22" i="4"/>
  <c r="B12" i="19"/>
  <c r="N14" i="4"/>
  <c r="B120" i="19"/>
  <c r="N122" i="4"/>
  <c r="B116" i="19"/>
  <c r="N118" i="4"/>
  <c r="B108" i="19"/>
  <c r="N110" i="4"/>
  <c r="B100" i="19"/>
  <c r="N102" i="4"/>
  <c r="B96" i="19"/>
  <c r="N98" i="4"/>
  <c r="B88" i="19"/>
  <c r="N90" i="4"/>
  <c r="B84" i="19"/>
  <c r="N86" i="4"/>
  <c r="B76" i="19"/>
  <c r="N78" i="4"/>
  <c r="C125" i="19"/>
  <c r="O127" i="4"/>
  <c r="C97" i="19"/>
  <c r="O99" i="4"/>
  <c r="B63" i="19"/>
  <c r="N65" i="4"/>
  <c r="B59" i="19"/>
  <c r="N61" i="4"/>
  <c r="B55" i="19"/>
  <c r="N57" i="4"/>
  <c r="B51" i="19"/>
  <c r="N53" i="4"/>
  <c r="B47" i="19"/>
  <c r="N49" i="4"/>
  <c r="B43" i="19"/>
  <c r="N45" i="4"/>
  <c r="B39" i="19"/>
  <c r="N41" i="4"/>
  <c r="B35" i="19"/>
  <c r="N37" i="4"/>
  <c r="B31" i="19"/>
  <c r="N33" i="4"/>
  <c r="B27" i="19"/>
  <c r="N29" i="4"/>
  <c r="B23" i="19"/>
  <c r="N25" i="4"/>
  <c r="B19" i="19"/>
  <c r="N21" i="4"/>
  <c r="B15" i="19"/>
  <c r="N17" i="4"/>
  <c r="B11" i="19"/>
  <c r="N13" i="4"/>
  <c r="B123" i="19"/>
  <c r="N125" i="4"/>
  <c r="B119" i="19"/>
  <c r="N121" i="4"/>
  <c r="B115" i="19"/>
  <c r="N117" i="4"/>
  <c r="B111" i="19"/>
  <c r="N113" i="4"/>
  <c r="B107" i="19"/>
  <c r="N109" i="4"/>
  <c r="B103" i="19"/>
  <c r="N105" i="4"/>
  <c r="B99" i="19"/>
  <c r="N101" i="4"/>
  <c r="B95" i="19"/>
  <c r="N97" i="4"/>
  <c r="B91" i="19"/>
  <c r="N93" i="4"/>
  <c r="B87" i="19"/>
  <c r="N89" i="4"/>
  <c r="B83" i="19"/>
  <c r="N85" i="4"/>
  <c r="B79" i="19"/>
  <c r="N81" i="4"/>
  <c r="B75" i="19"/>
  <c r="N77" i="4"/>
  <c r="B71" i="19"/>
  <c r="N73" i="4"/>
  <c r="B67" i="19"/>
  <c r="N69" i="4"/>
  <c r="C124" i="19"/>
  <c r="O126" i="4"/>
  <c r="C120" i="19"/>
  <c r="O122" i="4"/>
  <c r="C116" i="19"/>
  <c r="O118" i="4"/>
  <c r="C112" i="19"/>
  <c r="O114" i="4"/>
  <c r="C108" i="19"/>
  <c r="O110" i="4"/>
  <c r="C104" i="19"/>
  <c r="O106" i="4"/>
  <c r="C100" i="19"/>
  <c r="O102" i="4"/>
  <c r="C96" i="19"/>
  <c r="O98" i="4"/>
  <c r="C92" i="19"/>
  <c r="O94" i="4"/>
  <c r="C88" i="19"/>
  <c r="O90" i="4"/>
  <c r="C84" i="19"/>
  <c r="O86" i="4"/>
  <c r="C80" i="19"/>
  <c r="O82" i="4"/>
  <c r="C72" i="19"/>
  <c r="O74" i="4"/>
  <c r="C68" i="19"/>
  <c r="O70" i="4"/>
  <c r="C64" i="19"/>
  <c r="O66" i="4"/>
  <c r="C56" i="19"/>
  <c r="O58" i="4"/>
  <c r="C52" i="19"/>
  <c r="O54" i="4"/>
  <c r="C48" i="19"/>
  <c r="O50" i="4"/>
  <c r="C40" i="19"/>
  <c r="O42" i="4"/>
  <c r="C36" i="19"/>
  <c r="O38" i="4"/>
  <c r="C32" i="19"/>
  <c r="O34" i="4"/>
  <c r="C28" i="19"/>
  <c r="O30" i="4"/>
  <c r="C24" i="19"/>
  <c r="O26" i="4"/>
  <c r="C20" i="19"/>
  <c r="O22" i="4"/>
  <c r="C16" i="19"/>
  <c r="O18" i="4"/>
  <c r="B62" i="19"/>
  <c r="N64" i="4"/>
  <c r="B46" i="19"/>
  <c r="N48" i="4"/>
  <c r="B34" i="19"/>
  <c r="N36" i="4"/>
  <c r="B22" i="19"/>
  <c r="N24" i="4"/>
  <c r="B10" i="19"/>
  <c r="N12" i="4"/>
  <c r="B118" i="19"/>
  <c r="N120" i="4"/>
  <c r="B110" i="19"/>
  <c r="N112" i="4"/>
  <c r="B102" i="19"/>
  <c r="N104" i="4"/>
  <c r="B94" i="19"/>
  <c r="N96" i="4"/>
  <c r="B90" i="19"/>
  <c r="N92" i="4"/>
  <c r="B86" i="19"/>
  <c r="N88" i="4"/>
  <c r="B82" i="19"/>
  <c r="N84" i="4"/>
  <c r="B78" i="19"/>
  <c r="N80" i="4"/>
  <c r="B74" i="19"/>
  <c r="N76" i="4"/>
  <c r="B70" i="19"/>
  <c r="N72" i="4"/>
  <c r="B66" i="19"/>
  <c r="N68" i="4"/>
  <c r="C123" i="19"/>
  <c r="O125" i="4"/>
  <c r="C119" i="19"/>
  <c r="O121" i="4"/>
  <c r="C115" i="19"/>
  <c r="O117" i="4"/>
  <c r="C111" i="19"/>
  <c r="O113" i="4"/>
  <c r="C107" i="19"/>
  <c r="O109" i="4"/>
  <c r="C103" i="19"/>
  <c r="O105" i="4"/>
  <c r="C99" i="19"/>
  <c r="O101" i="4"/>
  <c r="C95" i="19"/>
  <c r="O97" i="4"/>
  <c r="C91" i="19"/>
  <c r="O93" i="4"/>
  <c r="C87" i="19"/>
  <c r="O89" i="4"/>
  <c r="C83" i="19"/>
  <c r="O85" i="4"/>
  <c r="C79" i="19"/>
  <c r="O81" i="4"/>
  <c r="C75" i="19"/>
  <c r="O77" i="4"/>
  <c r="C71" i="19"/>
  <c r="O73" i="4"/>
  <c r="C67" i="19"/>
  <c r="O69" i="4"/>
  <c r="C63" i="19"/>
  <c r="O65" i="4"/>
  <c r="C59" i="19"/>
  <c r="O61" i="4"/>
  <c r="C55" i="19"/>
  <c r="O57" i="4"/>
  <c r="C51" i="19"/>
  <c r="O53" i="4"/>
  <c r="C47" i="19"/>
  <c r="O49" i="4"/>
  <c r="C43" i="19"/>
  <c r="O45" i="4"/>
  <c r="C39" i="19"/>
  <c r="O41" i="4"/>
  <c r="C35" i="19"/>
  <c r="O37" i="4"/>
  <c r="C31" i="19"/>
  <c r="O33" i="4"/>
  <c r="C27" i="19"/>
  <c r="O29" i="4"/>
  <c r="C23" i="19"/>
  <c r="O25" i="4"/>
  <c r="C19" i="19"/>
  <c r="O21" i="4"/>
  <c r="C15" i="19"/>
  <c r="O17" i="4"/>
  <c r="H23" i="17"/>
  <c r="O23" i="17"/>
  <c r="B128" i="19"/>
  <c r="N130" i="4"/>
  <c r="B127" i="19"/>
  <c r="N129" i="4"/>
  <c r="C128" i="19"/>
  <c r="O130" i="4"/>
  <c r="C127" i="19"/>
  <c r="O129" i="4"/>
  <c r="L37" i="17"/>
  <c r="C12" i="19"/>
  <c r="O14" i="4"/>
  <c r="C9" i="19"/>
  <c r="O11" i="4"/>
  <c r="C13" i="19"/>
  <c r="O15" i="4"/>
  <c r="C11" i="19"/>
  <c r="O13" i="4"/>
  <c r="C10" i="19"/>
  <c r="O12" i="4"/>
  <c r="O117" i="19"/>
  <c r="P117" i="19" s="1"/>
  <c r="I55" i="19"/>
  <c r="J55" i="19" s="1"/>
  <c r="L70" i="18"/>
  <c r="L70" i="16"/>
  <c r="C8" i="19"/>
  <c r="O8" i="4"/>
  <c r="C93" i="4"/>
  <c r="L127" i="17"/>
  <c r="L62" i="16"/>
  <c r="L49" i="17"/>
  <c r="L47" i="17"/>
  <c r="L24" i="16"/>
  <c r="L35" i="17"/>
  <c r="L27" i="17"/>
  <c r="L40" i="18"/>
  <c r="L54" i="16"/>
  <c r="L104" i="16"/>
  <c r="L100" i="16"/>
  <c r="R54" i="19"/>
  <c r="S54" i="19" s="1"/>
  <c r="L33" i="17"/>
  <c r="L58" i="18"/>
  <c r="H17" i="17"/>
  <c r="L82" i="15"/>
  <c r="L89" i="17"/>
  <c r="L109" i="17"/>
  <c r="O113" i="19"/>
  <c r="P113" i="19" s="1"/>
  <c r="L41" i="17"/>
  <c r="L45" i="16"/>
  <c r="L29" i="17"/>
  <c r="L37" i="16"/>
  <c r="L25" i="17"/>
  <c r="L34" i="16"/>
  <c r="AM7" i="35" a="1"/>
  <c r="AM7" i="35" s="1"/>
  <c r="L74" i="18"/>
  <c r="L62" i="18"/>
  <c r="L30" i="18"/>
  <c r="L46" i="18"/>
  <c r="L114" i="18"/>
  <c r="R21" i="19"/>
  <c r="S21" i="19" s="1"/>
  <c r="L66" i="19"/>
  <c r="M66" i="19" s="1"/>
  <c r="L86" i="16"/>
  <c r="L32" i="16"/>
  <c r="L64" i="19"/>
  <c r="M64" i="19" s="1"/>
  <c r="D12" i="17"/>
  <c r="L113" i="17"/>
  <c r="L80" i="16"/>
  <c r="L51" i="19"/>
  <c r="M51" i="19" s="1"/>
  <c r="L107" i="19"/>
  <c r="M107" i="19" s="1"/>
  <c r="L44" i="16"/>
  <c r="L55" i="19"/>
  <c r="M55" i="19" s="1"/>
  <c r="L118" i="16"/>
  <c r="L47" i="19"/>
  <c r="M47" i="19" s="1"/>
  <c r="L122" i="19"/>
  <c r="M122" i="19" s="1"/>
  <c r="L64" i="16"/>
  <c r="L114" i="16"/>
  <c r="L40" i="16"/>
  <c r="L94" i="15"/>
  <c r="L46" i="15"/>
  <c r="L69" i="15"/>
  <c r="L58" i="15"/>
  <c r="L32" i="15"/>
  <c r="L36" i="18"/>
  <c r="L28" i="18"/>
  <c r="L54" i="18"/>
  <c r="L116" i="18"/>
  <c r="L104" i="18"/>
  <c r="L72" i="18"/>
  <c r="L50" i="18"/>
  <c r="L68" i="18"/>
  <c r="R58" i="19"/>
  <c r="S58" i="19" s="1"/>
  <c r="L48" i="18"/>
  <c r="L42" i="18"/>
  <c r="L38" i="18"/>
  <c r="L93" i="18"/>
  <c r="L66" i="18"/>
  <c r="L28" i="15"/>
  <c r="L78" i="15"/>
  <c r="C125" i="15"/>
  <c r="C129" i="15"/>
  <c r="I71" i="19"/>
  <c r="J71" i="19" s="1"/>
  <c r="L37" i="15"/>
  <c r="L50" i="15"/>
  <c r="I60" i="19"/>
  <c r="J60" i="19" s="1"/>
  <c r="L85" i="15"/>
  <c r="L53" i="15"/>
  <c r="L66" i="15"/>
  <c r="F10" i="19"/>
  <c r="F17" i="19"/>
  <c r="F11" i="19"/>
  <c r="F14" i="19"/>
  <c r="F12" i="19"/>
  <c r="D130" i="18"/>
  <c r="R128" i="19" s="1"/>
  <c r="S128" i="19" s="1"/>
  <c r="C130" i="18"/>
  <c r="D101" i="18"/>
  <c r="L101" i="18" s="1"/>
  <c r="C101" i="18"/>
  <c r="D84" i="18"/>
  <c r="R82" i="19" s="1"/>
  <c r="S82" i="19" s="1"/>
  <c r="C84" i="18"/>
  <c r="D55" i="18"/>
  <c r="L55" i="18" s="1"/>
  <c r="C55" i="18"/>
  <c r="D115" i="18"/>
  <c r="R113" i="19" s="1"/>
  <c r="S113" i="19" s="1"/>
  <c r="C115" i="18"/>
  <c r="D63" i="18"/>
  <c r="L63" i="18" s="1"/>
  <c r="C63" i="18"/>
  <c r="D41" i="18"/>
  <c r="R39" i="19" s="1"/>
  <c r="S39" i="19" s="1"/>
  <c r="C41" i="18"/>
  <c r="D122" i="18"/>
  <c r="L122" i="18" s="1"/>
  <c r="C122" i="18"/>
  <c r="D109" i="18"/>
  <c r="L109" i="18" s="1"/>
  <c r="C109" i="18"/>
  <c r="D118" i="18"/>
  <c r="L118" i="18" s="1"/>
  <c r="C118" i="18"/>
  <c r="D107" i="18"/>
  <c r="L107" i="18" s="1"/>
  <c r="C107" i="18"/>
  <c r="D80" i="18"/>
  <c r="R78" i="19" s="1"/>
  <c r="S78" i="19" s="1"/>
  <c r="C80" i="18"/>
  <c r="D69" i="18"/>
  <c r="L69" i="18" s="1"/>
  <c r="C69" i="18"/>
  <c r="D51" i="18"/>
  <c r="L51" i="18" s="1"/>
  <c r="C51" i="18"/>
  <c r="D35" i="18"/>
  <c r="L35" i="18" s="1"/>
  <c r="C35" i="18"/>
  <c r="D113" i="18"/>
  <c r="L113" i="18" s="1"/>
  <c r="C113" i="18"/>
  <c r="D73" i="18"/>
  <c r="R71" i="19" s="1"/>
  <c r="S71" i="19" s="1"/>
  <c r="C73" i="18"/>
  <c r="D94" i="18"/>
  <c r="R92" i="19" s="1"/>
  <c r="S92" i="19" s="1"/>
  <c r="C94" i="18"/>
  <c r="L52" i="18"/>
  <c r="L44" i="18"/>
  <c r="L64" i="18"/>
  <c r="D126" i="18"/>
  <c r="R124" i="19" s="1"/>
  <c r="S124" i="19" s="1"/>
  <c r="C126" i="18"/>
  <c r="D82" i="18"/>
  <c r="L82" i="18" s="1"/>
  <c r="C82" i="18"/>
  <c r="D77" i="18"/>
  <c r="R75" i="19" s="1"/>
  <c r="S75" i="19" s="1"/>
  <c r="C77" i="18"/>
  <c r="D39" i="18"/>
  <c r="L39" i="18" s="1"/>
  <c r="C39" i="18"/>
  <c r="D86" i="18"/>
  <c r="R84" i="19" s="1"/>
  <c r="S84" i="19" s="1"/>
  <c r="C86" i="18"/>
  <c r="D124" i="18"/>
  <c r="L124" i="18" s="1"/>
  <c r="C124" i="18"/>
  <c r="D103" i="18"/>
  <c r="L103" i="18" s="1"/>
  <c r="C103" i="18"/>
  <c r="D98" i="18"/>
  <c r="L98" i="18" s="1"/>
  <c r="C98" i="18"/>
  <c r="D100" i="18"/>
  <c r="L100" i="18" s="1"/>
  <c r="C100" i="18"/>
  <c r="D120" i="18"/>
  <c r="L120" i="18" s="1"/>
  <c r="C120" i="18"/>
  <c r="D61" i="18"/>
  <c r="R59" i="19" s="1"/>
  <c r="S59" i="19" s="1"/>
  <c r="C61" i="18"/>
  <c r="D47" i="18"/>
  <c r="R45" i="19" s="1"/>
  <c r="S45" i="19" s="1"/>
  <c r="C47" i="18"/>
  <c r="D31" i="18"/>
  <c r="L31" i="18" s="1"/>
  <c r="C31" i="18"/>
  <c r="D79" i="18"/>
  <c r="R77" i="19" s="1"/>
  <c r="S77" i="19" s="1"/>
  <c r="C79" i="18"/>
  <c r="D96" i="18"/>
  <c r="R94" i="19" s="1"/>
  <c r="S94" i="19" s="1"/>
  <c r="C96" i="18"/>
  <c r="D45" i="18"/>
  <c r="L45" i="18" s="1"/>
  <c r="C45" i="18"/>
  <c r="D119" i="18"/>
  <c r="R117" i="19" s="1"/>
  <c r="S117" i="19" s="1"/>
  <c r="C119" i="18"/>
  <c r="L78" i="18"/>
  <c r="D128" i="18"/>
  <c r="L128" i="18" s="1"/>
  <c r="C128" i="18"/>
  <c r="D111" i="18"/>
  <c r="R109" i="19" s="1"/>
  <c r="S109" i="19" s="1"/>
  <c r="C111" i="18"/>
  <c r="D90" i="18"/>
  <c r="R88" i="19" s="1"/>
  <c r="S88" i="19" s="1"/>
  <c r="C90" i="18"/>
  <c r="D92" i="18"/>
  <c r="L92" i="18" s="1"/>
  <c r="C92" i="18"/>
  <c r="D105" i="18"/>
  <c r="R103" i="19" s="1"/>
  <c r="S103" i="19" s="1"/>
  <c r="C105" i="18"/>
  <c r="D59" i="18"/>
  <c r="L59" i="18" s="1"/>
  <c r="C59" i="18"/>
  <c r="D43" i="18"/>
  <c r="L43" i="18" s="1"/>
  <c r="C43" i="18"/>
  <c r="D27" i="18"/>
  <c r="R25" i="19" s="1"/>
  <c r="S25" i="19" s="1"/>
  <c r="C27" i="18"/>
  <c r="D71" i="18"/>
  <c r="R69" i="19" s="1"/>
  <c r="S69" i="19" s="1"/>
  <c r="C71" i="18"/>
  <c r="D88" i="18"/>
  <c r="R86" i="19" s="1"/>
  <c r="S86" i="19" s="1"/>
  <c r="C88" i="18"/>
  <c r="D29" i="18"/>
  <c r="R27" i="19" s="1"/>
  <c r="S27" i="19" s="1"/>
  <c r="C29" i="18"/>
  <c r="D57" i="18"/>
  <c r="L57" i="18" s="1"/>
  <c r="C57" i="18"/>
  <c r="L26" i="18"/>
  <c r="L110" i="18"/>
  <c r="L34" i="18"/>
  <c r="D128" i="17"/>
  <c r="O126" i="19" s="1"/>
  <c r="P126" i="19" s="1"/>
  <c r="C128" i="17"/>
  <c r="D120" i="17"/>
  <c r="L120" i="17" s="1"/>
  <c r="C120" i="17"/>
  <c r="D125" i="17"/>
  <c r="O123" i="19" s="1"/>
  <c r="P123" i="19" s="1"/>
  <c r="C125" i="17"/>
  <c r="D101" i="17"/>
  <c r="O99" i="19" s="1"/>
  <c r="P99" i="19" s="1"/>
  <c r="C101" i="17"/>
  <c r="D75" i="17"/>
  <c r="O73" i="19" s="1"/>
  <c r="P73" i="19" s="1"/>
  <c r="C75" i="17"/>
  <c r="D67" i="17"/>
  <c r="O65" i="19" s="1"/>
  <c r="P65" i="19" s="1"/>
  <c r="C67" i="17"/>
  <c r="D107" i="17"/>
  <c r="L107" i="17" s="1"/>
  <c r="C107" i="17"/>
  <c r="D76" i="17"/>
  <c r="O74" i="19" s="1"/>
  <c r="P74" i="19" s="1"/>
  <c r="C76" i="17"/>
  <c r="D68" i="17"/>
  <c r="L68" i="17" s="1"/>
  <c r="C68" i="17"/>
  <c r="D65" i="17"/>
  <c r="L65" i="17" s="1"/>
  <c r="C65" i="17"/>
  <c r="D57" i="17"/>
  <c r="O55" i="19" s="1"/>
  <c r="P55" i="19" s="1"/>
  <c r="C57" i="17"/>
  <c r="D88" i="17"/>
  <c r="L88" i="17" s="1"/>
  <c r="C88" i="17"/>
  <c r="D90" i="17"/>
  <c r="O88" i="19" s="1"/>
  <c r="P88" i="19" s="1"/>
  <c r="C90" i="17"/>
  <c r="D82" i="17"/>
  <c r="L82" i="17" s="1"/>
  <c r="C82" i="17"/>
  <c r="D126" i="17"/>
  <c r="O124" i="19" s="1"/>
  <c r="P124" i="19" s="1"/>
  <c r="C126" i="17"/>
  <c r="D104" i="17"/>
  <c r="O102" i="19" s="1"/>
  <c r="P102" i="19" s="1"/>
  <c r="C104" i="17"/>
  <c r="D99" i="17"/>
  <c r="O97" i="19" s="1"/>
  <c r="P97" i="19" s="1"/>
  <c r="C99" i="17"/>
  <c r="D96" i="17"/>
  <c r="O94" i="19" s="1"/>
  <c r="P94" i="19" s="1"/>
  <c r="C96" i="17"/>
  <c r="D74" i="17"/>
  <c r="L74" i="17" s="1"/>
  <c r="C74" i="17"/>
  <c r="D63" i="17"/>
  <c r="O61" i="19" s="1"/>
  <c r="P61" i="19" s="1"/>
  <c r="C63" i="17"/>
  <c r="D124" i="17"/>
  <c r="O122" i="19" s="1"/>
  <c r="P122" i="19" s="1"/>
  <c r="C124" i="17"/>
  <c r="D129" i="17"/>
  <c r="O127" i="19" s="1"/>
  <c r="P127" i="19" s="1"/>
  <c r="C129" i="17"/>
  <c r="D102" i="17"/>
  <c r="O100" i="19" s="1"/>
  <c r="P100" i="19" s="1"/>
  <c r="C102" i="17"/>
  <c r="D105" i="17"/>
  <c r="O103" i="19" s="1"/>
  <c r="P103" i="19" s="1"/>
  <c r="C105" i="17"/>
  <c r="D95" i="17"/>
  <c r="O93" i="19" s="1"/>
  <c r="P93" i="19" s="1"/>
  <c r="C95" i="17"/>
  <c r="D71" i="17"/>
  <c r="O69" i="19" s="1"/>
  <c r="P69" i="19" s="1"/>
  <c r="C71" i="17"/>
  <c r="D97" i="17"/>
  <c r="O95" i="19" s="1"/>
  <c r="P95" i="19" s="1"/>
  <c r="C97" i="17"/>
  <c r="D92" i="17"/>
  <c r="L92" i="17" s="1"/>
  <c r="C92" i="17"/>
  <c r="D72" i="17"/>
  <c r="O70" i="19" s="1"/>
  <c r="P70" i="19" s="1"/>
  <c r="C72" i="17"/>
  <c r="D64" i="17"/>
  <c r="O62" i="19" s="1"/>
  <c r="P62" i="19" s="1"/>
  <c r="C64" i="17"/>
  <c r="D61" i="17"/>
  <c r="O59" i="19" s="1"/>
  <c r="P59" i="19" s="1"/>
  <c r="C61" i="17"/>
  <c r="D53" i="17"/>
  <c r="O51" i="19" s="1"/>
  <c r="P51" i="19" s="1"/>
  <c r="C53" i="17"/>
  <c r="L81" i="17"/>
  <c r="O121" i="19"/>
  <c r="P121" i="19" s="1"/>
  <c r="L111" i="17"/>
  <c r="O37" i="19"/>
  <c r="P37" i="19" s="1"/>
  <c r="D118" i="17"/>
  <c r="O116" i="19" s="1"/>
  <c r="P116" i="19" s="1"/>
  <c r="C118" i="17"/>
  <c r="D117" i="17"/>
  <c r="O115" i="19" s="1"/>
  <c r="P115" i="19" s="1"/>
  <c r="C117" i="17"/>
  <c r="D73" i="17"/>
  <c r="O71" i="19" s="1"/>
  <c r="P71" i="19" s="1"/>
  <c r="C73" i="17"/>
  <c r="D98" i="17"/>
  <c r="O96" i="19" s="1"/>
  <c r="P96" i="19" s="1"/>
  <c r="C98" i="17"/>
  <c r="D66" i="17"/>
  <c r="O64" i="19" s="1"/>
  <c r="P64" i="19" s="1"/>
  <c r="C66" i="17"/>
  <c r="D55" i="17"/>
  <c r="L55" i="17" s="1"/>
  <c r="C55" i="17"/>
  <c r="D80" i="17"/>
  <c r="L80" i="17" s="1"/>
  <c r="C80" i="17"/>
  <c r="D78" i="17"/>
  <c r="O76" i="19" s="1"/>
  <c r="P76" i="19" s="1"/>
  <c r="C78" i="17"/>
  <c r="L85" i="17"/>
  <c r="D130" i="17"/>
  <c r="L130" i="17" s="1"/>
  <c r="C130" i="17"/>
  <c r="D122" i="17"/>
  <c r="O120" i="19" s="1"/>
  <c r="P120" i="19" s="1"/>
  <c r="C122" i="17"/>
  <c r="D121" i="17"/>
  <c r="L121" i="17" s="1"/>
  <c r="C121" i="17"/>
  <c r="D100" i="17"/>
  <c r="O98" i="19" s="1"/>
  <c r="P98" i="19" s="1"/>
  <c r="C100" i="17"/>
  <c r="D103" i="17"/>
  <c r="O101" i="19" s="1"/>
  <c r="P101" i="19" s="1"/>
  <c r="C103" i="17"/>
  <c r="D77" i="17"/>
  <c r="L77" i="17" s="1"/>
  <c r="C77" i="17"/>
  <c r="D69" i="17"/>
  <c r="O67" i="19" s="1"/>
  <c r="P67" i="19" s="1"/>
  <c r="C69" i="17"/>
  <c r="D93" i="17"/>
  <c r="O91" i="19" s="1"/>
  <c r="P91" i="19" s="1"/>
  <c r="C93" i="17"/>
  <c r="D84" i="17"/>
  <c r="O82" i="19" s="1"/>
  <c r="P82" i="19" s="1"/>
  <c r="C84" i="17"/>
  <c r="D70" i="17"/>
  <c r="O68" i="19" s="1"/>
  <c r="P68" i="19" s="1"/>
  <c r="C70" i="17"/>
  <c r="D86" i="17"/>
  <c r="L86" i="17" s="1"/>
  <c r="C86" i="17"/>
  <c r="D59" i="17"/>
  <c r="O57" i="19" s="1"/>
  <c r="P57" i="19" s="1"/>
  <c r="C59" i="17"/>
  <c r="D94" i="17"/>
  <c r="O92" i="19" s="1"/>
  <c r="P92" i="19" s="1"/>
  <c r="C94" i="17"/>
  <c r="L31" i="17"/>
  <c r="L127" i="19"/>
  <c r="M127" i="19" s="1"/>
  <c r="L28" i="16"/>
  <c r="D11" i="16"/>
  <c r="L9" i="19" s="1"/>
  <c r="M9" i="19" s="1"/>
  <c r="L79" i="19"/>
  <c r="M79" i="19" s="1"/>
  <c r="L40" i="19"/>
  <c r="M40" i="19" s="1"/>
  <c r="L96" i="16"/>
  <c r="D91" i="16"/>
  <c r="L91" i="16" s="1"/>
  <c r="C91" i="16"/>
  <c r="D51" i="16"/>
  <c r="L51" i="16" s="1"/>
  <c r="C51" i="16"/>
  <c r="D71" i="16"/>
  <c r="L69" i="19" s="1"/>
  <c r="M69" i="19" s="1"/>
  <c r="C71" i="16"/>
  <c r="L75" i="19"/>
  <c r="M75" i="19" s="1"/>
  <c r="D87" i="16"/>
  <c r="L87" i="16" s="1"/>
  <c r="C87" i="16"/>
  <c r="D119" i="16"/>
  <c r="L117" i="19" s="1"/>
  <c r="M117" i="19" s="1"/>
  <c r="C119" i="16"/>
  <c r="D63" i="16"/>
  <c r="L63" i="16" s="1"/>
  <c r="C63" i="16"/>
  <c r="D99" i="16"/>
  <c r="L99" i="16" s="1"/>
  <c r="C99" i="16"/>
  <c r="D127" i="16"/>
  <c r="L125" i="19" s="1"/>
  <c r="M125" i="19" s="1"/>
  <c r="C127" i="16"/>
  <c r="D59" i="16"/>
  <c r="L59" i="16" s="1"/>
  <c r="C59" i="16"/>
  <c r="D111" i="16"/>
  <c r="L111" i="16" s="1"/>
  <c r="C111" i="16"/>
  <c r="D103" i="16"/>
  <c r="L101" i="19" s="1"/>
  <c r="M101" i="19" s="1"/>
  <c r="C103" i="16"/>
  <c r="D83" i="16"/>
  <c r="L83" i="16" s="1"/>
  <c r="C83" i="16"/>
  <c r="L48" i="16"/>
  <c r="L94" i="16"/>
  <c r="D67" i="16"/>
  <c r="L67" i="16" s="1"/>
  <c r="C67" i="16"/>
  <c r="D79" i="16"/>
  <c r="L79" i="16" s="1"/>
  <c r="C79" i="16"/>
  <c r="D123" i="16"/>
  <c r="L123" i="16" s="1"/>
  <c r="C123" i="16"/>
  <c r="D75" i="16"/>
  <c r="L73" i="19" s="1"/>
  <c r="M73" i="19" s="1"/>
  <c r="C75" i="16"/>
  <c r="D47" i="16"/>
  <c r="L47" i="16" s="1"/>
  <c r="C47" i="16"/>
  <c r="D107" i="16"/>
  <c r="L105" i="19" s="1"/>
  <c r="M105" i="19" s="1"/>
  <c r="C107" i="16"/>
  <c r="D95" i="16"/>
  <c r="L95" i="16" s="1"/>
  <c r="C95" i="16"/>
  <c r="D122" i="15"/>
  <c r="L122" i="15" s="1"/>
  <c r="D88" i="15"/>
  <c r="L88" i="15" s="1"/>
  <c r="D116" i="15"/>
  <c r="L116" i="15" s="1"/>
  <c r="D89" i="15"/>
  <c r="L89" i="15" s="1"/>
  <c r="D100" i="15"/>
  <c r="I98" i="19" s="1"/>
  <c r="J98" i="19" s="1"/>
  <c r="D40" i="15"/>
  <c r="L40" i="15" s="1"/>
  <c r="D33" i="15"/>
  <c r="I31" i="19" s="1"/>
  <c r="J31" i="19" s="1"/>
  <c r="D129" i="15"/>
  <c r="I127" i="19" s="1"/>
  <c r="J127" i="19" s="1"/>
  <c r="D43" i="15"/>
  <c r="I41" i="19" s="1"/>
  <c r="J41" i="19" s="1"/>
  <c r="D121" i="15"/>
  <c r="I119" i="19" s="1"/>
  <c r="J119" i="19" s="1"/>
  <c r="D74" i="15"/>
  <c r="I72" i="19" s="1"/>
  <c r="J72" i="19" s="1"/>
  <c r="D56" i="15"/>
  <c r="I54" i="19" s="1"/>
  <c r="J54" i="19" s="1"/>
  <c r="D45" i="15"/>
  <c r="I43" i="19" s="1"/>
  <c r="J43" i="19" s="1"/>
  <c r="D26" i="15"/>
  <c r="I24" i="19" s="1"/>
  <c r="J24" i="19" s="1"/>
  <c r="D76" i="15"/>
  <c r="L76" i="15" s="1"/>
  <c r="L77" i="15"/>
  <c r="D106" i="15"/>
  <c r="L106" i="15" s="1"/>
  <c r="D96" i="15"/>
  <c r="I94" i="19" s="1"/>
  <c r="J94" i="19" s="1"/>
  <c r="D118" i="15"/>
  <c r="L118" i="15" s="1"/>
  <c r="D86" i="15"/>
  <c r="I84" i="19" s="1"/>
  <c r="J84" i="19" s="1"/>
  <c r="D42" i="15"/>
  <c r="L42" i="15" s="1"/>
  <c r="L70" i="15"/>
  <c r="D113" i="15"/>
  <c r="L113" i="15" s="1"/>
  <c r="D93" i="15"/>
  <c r="I91" i="19" s="1"/>
  <c r="J91" i="19" s="1"/>
  <c r="D81" i="15"/>
  <c r="I79" i="19" s="1"/>
  <c r="J79" i="19" s="1"/>
  <c r="D109" i="15"/>
  <c r="L109" i="15" s="1"/>
  <c r="D120" i="15"/>
  <c r="L120" i="15" s="1"/>
  <c r="D64" i="15"/>
  <c r="I62" i="19" s="1"/>
  <c r="J62" i="19" s="1"/>
  <c r="D36" i="15"/>
  <c r="L36" i="15" s="1"/>
  <c r="D29" i="15"/>
  <c r="I27" i="19" s="1"/>
  <c r="J27" i="19" s="1"/>
  <c r="D52" i="15"/>
  <c r="L52" i="15" s="1"/>
  <c r="D102" i="15"/>
  <c r="I100" i="19" s="1"/>
  <c r="J100" i="19" s="1"/>
  <c r="D61" i="15"/>
  <c r="I59" i="19" s="1"/>
  <c r="J59" i="19" s="1"/>
  <c r="D54" i="15"/>
  <c r="I52" i="19" s="1"/>
  <c r="J52" i="19" s="1"/>
  <c r="D25" i="15"/>
  <c r="L25" i="15" s="1"/>
  <c r="D67" i="15"/>
  <c r="I65" i="19" s="1"/>
  <c r="J65" i="19" s="1"/>
  <c r="I28" i="19"/>
  <c r="J28" i="19" s="1"/>
  <c r="I96" i="19"/>
  <c r="J96" i="19" s="1"/>
  <c r="D12" i="15"/>
  <c r="D108" i="15"/>
  <c r="L108" i="15" s="1"/>
  <c r="D24" i="15"/>
  <c r="I22" i="19" s="1"/>
  <c r="J22" i="19" s="1"/>
  <c r="D72" i="15"/>
  <c r="L72" i="15" s="1"/>
  <c r="D80" i="15"/>
  <c r="L80" i="15" s="1"/>
  <c r="D114" i="15"/>
  <c r="I112" i="19" s="1"/>
  <c r="J112" i="19" s="1"/>
  <c r="D84" i="15"/>
  <c r="I82" i="19" s="1"/>
  <c r="J82" i="19" s="1"/>
  <c r="D110" i="15"/>
  <c r="I108" i="19" s="1"/>
  <c r="J108" i="19" s="1"/>
  <c r="D38" i="15"/>
  <c r="I36" i="19" s="1"/>
  <c r="J36" i="19" s="1"/>
  <c r="D17" i="15"/>
  <c r="I15" i="19" s="1"/>
  <c r="J15" i="19" s="1"/>
  <c r="D16" i="15"/>
  <c r="I14" i="19" s="1"/>
  <c r="J14" i="19" s="1"/>
  <c r="D48" i="15"/>
  <c r="L48" i="15" s="1"/>
  <c r="D97" i="15"/>
  <c r="L97" i="15" s="1"/>
  <c r="D13" i="15"/>
  <c r="D124" i="15"/>
  <c r="I122" i="19" s="1"/>
  <c r="J122" i="19" s="1"/>
  <c r="D112" i="15"/>
  <c r="I110" i="19" s="1"/>
  <c r="J110" i="19" s="1"/>
  <c r="D90" i="15"/>
  <c r="I88" i="19" s="1"/>
  <c r="J88" i="19" s="1"/>
  <c r="D125" i="15"/>
  <c r="I123" i="19" s="1"/>
  <c r="J123" i="19" s="1"/>
  <c r="D92" i="15"/>
  <c r="I90" i="19" s="1"/>
  <c r="J90" i="19" s="1"/>
  <c r="D105" i="15"/>
  <c r="L105" i="15" s="1"/>
  <c r="D49" i="15"/>
  <c r="L49" i="15" s="1"/>
  <c r="D34" i="15"/>
  <c r="I32" i="19" s="1"/>
  <c r="J32" i="19" s="1"/>
  <c r="D18" i="15"/>
  <c r="I16" i="19" s="1"/>
  <c r="J16" i="19" s="1"/>
  <c r="D44" i="15"/>
  <c r="L44" i="15" s="1"/>
  <c r="D101" i="15"/>
  <c r="I99" i="19" s="1"/>
  <c r="J99" i="19" s="1"/>
  <c r="D60" i="15"/>
  <c r="L60" i="15" s="1"/>
  <c r="D51" i="15"/>
  <c r="I49" i="19" s="1"/>
  <c r="J49" i="19" s="1"/>
  <c r="D24" i="17"/>
  <c r="H24" i="17" s="1"/>
  <c r="C24" i="17"/>
  <c r="D24" i="18"/>
  <c r="H24" i="18" s="1"/>
  <c r="C24" i="18"/>
  <c r="H24" i="16"/>
  <c r="C24" i="4"/>
  <c r="H24" i="15"/>
  <c r="D23" i="16"/>
  <c r="C23" i="16"/>
  <c r="C23" i="4"/>
  <c r="H23" i="16"/>
  <c r="C22" i="4"/>
  <c r="D22" i="17"/>
  <c r="H22" i="17" s="1"/>
  <c r="C22" i="17"/>
  <c r="D22" i="15"/>
  <c r="D22" i="18"/>
  <c r="H22" i="18" s="1"/>
  <c r="C22" i="18"/>
  <c r="D21" i="17"/>
  <c r="C21" i="17"/>
  <c r="I19" i="19"/>
  <c r="J19" i="19" s="1"/>
  <c r="H21" i="15"/>
  <c r="D21" i="16"/>
  <c r="C21" i="16"/>
  <c r="C21" i="18"/>
  <c r="D21" i="18"/>
  <c r="D20" i="18"/>
  <c r="R18" i="19" s="1"/>
  <c r="S18" i="19" s="1"/>
  <c r="C20" i="18"/>
  <c r="D20" i="17"/>
  <c r="H20" i="17" s="1"/>
  <c r="C20" i="17"/>
  <c r="H20" i="18"/>
  <c r="I18" i="19"/>
  <c r="J18" i="19" s="1"/>
  <c r="H20" i="15"/>
  <c r="D19" i="17"/>
  <c r="C19" i="17"/>
  <c r="D19" i="18"/>
  <c r="C19" i="18"/>
  <c r="D19" i="16"/>
  <c r="C19" i="16"/>
  <c r="D18" i="17"/>
  <c r="C18" i="17"/>
  <c r="D18" i="18"/>
  <c r="H18" i="18" s="1"/>
  <c r="C18" i="18"/>
  <c r="D18" i="16"/>
  <c r="H15" i="16" s="1"/>
  <c r="C18" i="16"/>
  <c r="H18" i="15"/>
  <c r="K17" i="16"/>
  <c r="M44" i="57" s="1"/>
  <c r="H17" i="16"/>
  <c r="D17" i="17"/>
  <c r="C17" i="17"/>
  <c r="C17" i="18"/>
  <c r="D17" i="18"/>
  <c r="H16" i="16"/>
  <c r="D13" i="18"/>
  <c r="R11" i="19" s="1"/>
  <c r="L21" i="15"/>
  <c r="D16" i="18"/>
  <c r="R14" i="19" s="1"/>
  <c r="S14" i="19" s="1"/>
  <c r="C16" i="18"/>
  <c r="L20" i="15"/>
  <c r="R47" i="56" s="1"/>
  <c r="D15" i="18"/>
  <c r="C15" i="18"/>
  <c r="D15" i="17"/>
  <c r="C15" i="17"/>
  <c r="D14" i="18"/>
  <c r="C14" i="18"/>
  <c r="D95" i="15"/>
  <c r="H67" i="15"/>
  <c r="K67" i="15"/>
  <c r="D123" i="15"/>
  <c r="D75" i="15"/>
  <c r="D27" i="15"/>
  <c r="D59" i="15"/>
  <c r="D87" i="15"/>
  <c r="I12" i="19"/>
  <c r="D83" i="15"/>
  <c r="H87" i="15"/>
  <c r="K87" i="15"/>
  <c r="D103" i="15"/>
  <c r="D107" i="15"/>
  <c r="H127" i="15"/>
  <c r="K127" i="15"/>
  <c r="D31" i="15"/>
  <c r="D127" i="15"/>
  <c r="D39" i="15"/>
  <c r="D55" i="15"/>
  <c r="K59" i="15"/>
  <c r="H59" i="15"/>
  <c r="K63" i="15"/>
  <c r="H63" i="15"/>
  <c r="D71" i="15"/>
  <c r="H75" i="15"/>
  <c r="K75" i="15"/>
  <c r="H79" i="15"/>
  <c r="K79" i="15"/>
  <c r="H83" i="15"/>
  <c r="K83" i="15"/>
  <c r="D91" i="15"/>
  <c r="H95" i="15"/>
  <c r="K95" i="15"/>
  <c r="H99" i="15"/>
  <c r="K99" i="15"/>
  <c r="H103" i="15"/>
  <c r="K103" i="15"/>
  <c r="H107" i="15"/>
  <c r="K107" i="15"/>
  <c r="D115" i="15"/>
  <c r="D119" i="15"/>
  <c r="H119" i="15"/>
  <c r="K119" i="15"/>
  <c r="H111" i="15"/>
  <c r="K111" i="15"/>
  <c r="D35" i="15"/>
  <c r="D47" i="15"/>
  <c r="D63" i="15"/>
  <c r="H71" i="15"/>
  <c r="K71" i="15"/>
  <c r="D79" i="15"/>
  <c r="H91" i="15"/>
  <c r="K91" i="15"/>
  <c r="D99" i="15"/>
  <c r="D111" i="15"/>
  <c r="H115" i="15"/>
  <c r="K115" i="15"/>
  <c r="O12" i="19"/>
  <c r="P12" i="19" s="1"/>
  <c r="D11" i="17"/>
  <c r="F92" i="19"/>
  <c r="G92" i="19" s="1"/>
  <c r="D127" i="4"/>
  <c r="D119" i="4"/>
  <c r="D115" i="4"/>
  <c r="D103" i="4"/>
  <c r="F95" i="19"/>
  <c r="G95" i="19" s="1"/>
  <c r="D130" i="4"/>
  <c r="D126" i="4"/>
  <c r="D122" i="4"/>
  <c r="D118" i="4"/>
  <c r="D114" i="4"/>
  <c r="D110" i="4"/>
  <c r="D106" i="4"/>
  <c r="D102" i="4"/>
  <c r="D90" i="4"/>
  <c r="D88" i="19" s="1"/>
  <c r="D86" i="4"/>
  <c r="D82" i="4"/>
  <c r="D78" i="4"/>
  <c r="D74" i="4"/>
  <c r="D70" i="4"/>
  <c r="D66" i="4"/>
  <c r="D62" i="4"/>
  <c r="D58" i="4"/>
  <c r="D56" i="19" s="1"/>
  <c r="D54" i="4"/>
  <c r="D50" i="4"/>
  <c r="D46" i="4"/>
  <c r="D42" i="4"/>
  <c r="F98" i="19"/>
  <c r="G98" i="19" s="1"/>
  <c r="F94" i="19"/>
  <c r="G94" i="19" s="1"/>
  <c r="F90" i="19"/>
  <c r="G90" i="19" s="1"/>
  <c r="D13" i="17"/>
  <c r="F96" i="19"/>
  <c r="G96" i="19" s="1"/>
  <c r="D12" i="18"/>
  <c r="C12" i="18"/>
  <c r="D123" i="4"/>
  <c r="D107" i="4"/>
  <c r="F91" i="19"/>
  <c r="G91" i="19" s="1"/>
  <c r="D33" i="4"/>
  <c r="F97" i="19"/>
  <c r="G97" i="19" s="1"/>
  <c r="C96" i="4"/>
  <c r="C117" i="19"/>
  <c r="C109" i="19"/>
  <c r="C105" i="19"/>
  <c r="C89" i="19"/>
  <c r="C81" i="19"/>
  <c r="C73" i="19"/>
  <c r="C65" i="19"/>
  <c r="C57" i="19"/>
  <c r="C49" i="19"/>
  <c r="C41" i="19"/>
  <c r="C33" i="19"/>
  <c r="C21" i="19"/>
  <c r="C76" i="19"/>
  <c r="C60" i="19"/>
  <c r="C44" i="19"/>
  <c r="C113" i="19"/>
  <c r="C101" i="19"/>
  <c r="C85" i="19"/>
  <c r="C77" i="19"/>
  <c r="C69" i="19"/>
  <c r="C61" i="19"/>
  <c r="C53" i="19"/>
  <c r="C45" i="19"/>
  <c r="C37" i="19"/>
  <c r="C29" i="19"/>
  <c r="C25" i="19"/>
  <c r="C17" i="19"/>
  <c r="C127" i="4"/>
  <c r="C126" i="19"/>
  <c r="C122" i="19"/>
  <c r="C118" i="19"/>
  <c r="C114" i="19"/>
  <c r="C110" i="19"/>
  <c r="C106" i="19"/>
  <c r="C102" i="19"/>
  <c r="C38" i="19"/>
  <c r="C34" i="19"/>
  <c r="C30" i="19"/>
  <c r="C26" i="19"/>
  <c r="C22" i="19"/>
  <c r="C100" i="4"/>
  <c r="C92" i="4"/>
  <c r="C56" i="4"/>
  <c r="C123" i="4"/>
  <c r="C107" i="4"/>
  <c r="C111" i="4"/>
  <c r="C18" i="4"/>
  <c r="C20" i="4"/>
  <c r="C16" i="4"/>
  <c r="C97" i="4"/>
  <c r="C19" i="4"/>
  <c r="C70" i="4"/>
  <c r="C54" i="4"/>
  <c r="C82" i="4"/>
  <c r="C66" i="4"/>
  <c r="C50" i="4"/>
  <c r="C14" i="4"/>
  <c r="C119" i="4"/>
  <c r="C103" i="4"/>
  <c r="C78" i="4"/>
  <c r="C62" i="4"/>
  <c r="C46" i="4"/>
  <c r="C86" i="4"/>
  <c r="C115" i="4"/>
  <c r="C90" i="4"/>
  <c r="C74" i="4"/>
  <c r="C58" i="4"/>
  <c r="C42" i="4"/>
  <c r="C89" i="4"/>
  <c r="C85" i="4"/>
  <c r="C81" i="4"/>
  <c r="C77" i="4"/>
  <c r="C73" i="4"/>
  <c r="C69" i="4"/>
  <c r="C65" i="4"/>
  <c r="C61" i="4"/>
  <c r="C57" i="4"/>
  <c r="C53" i="4"/>
  <c r="C49" i="4"/>
  <c r="C45" i="4"/>
  <c r="C41" i="4"/>
  <c r="C37" i="4"/>
  <c r="C29" i="4"/>
  <c r="C25" i="4"/>
  <c r="C21" i="4"/>
  <c r="C17" i="4"/>
  <c r="C33" i="4"/>
  <c r="C130" i="4"/>
  <c r="C126" i="4"/>
  <c r="C122" i="4"/>
  <c r="C118" i="4"/>
  <c r="C114" i="4"/>
  <c r="C110" i="4"/>
  <c r="C106" i="4"/>
  <c r="C102" i="4"/>
  <c r="C94" i="4"/>
  <c r="C98" i="4"/>
  <c r="C99" i="4"/>
  <c r="C13" i="4"/>
  <c r="C15" i="4"/>
  <c r="O80" i="19" l="1"/>
  <c r="P80" i="19" s="1"/>
  <c r="G14" i="18"/>
  <c r="G11" i="18"/>
  <c r="AU14" i="18" s="1"/>
  <c r="R28" i="59" s="1"/>
  <c r="G15" i="18"/>
  <c r="AT14" i="18"/>
  <c r="L28" i="59" s="1"/>
  <c r="G12" i="18"/>
  <c r="G13" i="18"/>
  <c r="G14" i="17"/>
  <c r="G15" i="17"/>
  <c r="G13" i="17"/>
  <c r="O10" i="19"/>
  <c r="P10" i="19" s="1"/>
  <c r="G12" i="17"/>
  <c r="G11" i="17"/>
  <c r="H11" i="17"/>
  <c r="K11" i="17" s="1"/>
  <c r="M38" i="58" s="1"/>
  <c r="G15" i="16"/>
  <c r="G14" i="16"/>
  <c r="G13" i="16"/>
  <c r="G11" i="16"/>
  <c r="G12" i="16"/>
  <c r="I11" i="19"/>
  <c r="J11" i="19" s="1"/>
  <c r="I10" i="19"/>
  <c r="M10" i="19" s="1"/>
  <c r="AH229" i="13"/>
  <c r="M15" i="52" s="1"/>
  <c r="D19" i="55"/>
  <c r="L9" i="48"/>
  <c r="C12" i="55" s="1"/>
  <c r="C19" i="55"/>
  <c r="AE225" i="2"/>
  <c r="C19" i="54"/>
  <c r="N8" i="47"/>
  <c r="C12" i="54" s="1"/>
  <c r="B19" i="54"/>
  <c r="AH224" i="11"/>
  <c r="M14" i="50" s="1"/>
  <c r="AE12" i="43"/>
  <c r="AH222" i="8"/>
  <c r="M15" i="48" s="1"/>
  <c r="AE218" i="11"/>
  <c r="AF225" i="11" s="1"/>
  <c r="AH225" i="11" s="1"/>
  <c r="M15" i="50" s="1"/>
  <c r="AH223" i="11"/>
  <c r="M13" i="50" s="1"/>
  <c r="AE232" i="10"/>
  <c r="AG232" i="10" s="1"/>
  <c r="AH232" i="10" s="1"/>
  <c r="M14" i="49" s="1"/>
  <c r="C19" i="56"/>
  <c r="L84" i="18"/>
  <c r="R107" i="19"/>
  <c r="S107" i="19" s="1"/>
  <c r="L130" i="18"/>
  <c r="L88" i="18"/>
  <c r="L9" i="49"/>
  <c r="C12" i="56" s="1"/>
  <c r="AE233" i="10"/>
  <c r="AG233" i="10" s="1"/>
  <c r="AH233" i="10" s="1"/>
  <c r="M15" i="49" s="1"/>
  <c r="R90" i="19"/>
  <c r="S90" i="19" s="1"/>
  <c r="L41" i="18"/>
  <c r="R67" i="19"/>
  <c r="S67" i="19" s="1"/>
  <c r="R33" i="19"/>
  <c r="S33" i="19" s="1"/>
  <c r="L111" i="18"/>
  <c r="R55" i="19"/>
  <c r="S55" i="19" s="1"/>
  <c r="L103" i="17"/>
  <c r="L38" i="15"/>
  <c r="L115" i="18"/>
  <c r="R105" i="19"/>
  <c r="S105" i="19" s="1"/>
  <c r="L73" i="18"/>
  <c r="L22" i="18"/>
  <c r="O119" i="19"/>
  <c r="P119" i="19" s="1"/>
  <c r="L121" i="19"/>
  <c r="M121" i="19" s="1"/>
  <c r="O72" i="19"/>
  <c r="P72" i="19" s="1"/>
  <c r="O128" i="19"/>
  <c r="P128" i="19" s="1"/>
  <c r="O84" i="19"/>
  <c r="P84" i="19" s="1"/>
  <c r="O63" i="19"/>
  <c r="P63" i="19" s="1"/>
  <c r="L64" i="17"/>
  <c r="L71" i="17"/>
  <c r="O86" i="19"/>
  <c r="P86" i="19" s="1"/>
  <c r="O53" i="19"/>
  <c r="P53" i="19" s="1"/>
  <c r="L76" i="17"/>
  <c r="O118" i="19"/>
  <c r="P118" i="19" s="1"/>
  <c r="D48" i="19"/>
  <c r="R96" i="19"/>
  <c r="S96" i="19" s="1"/>
  <c r="R118" i="19"/>
  <c r="S118" i="19" s="1"/>
  <c r="L18" i="18"/>
  <c r="R46" i="59" s="1"/>
  <c r="L84" i="17"/>
  <c r="L69" i="17"/>
  <c r="L102" i="17"/>
  <c r="L94" i="17"/>
  <c r="L79" i="18"/>
  <c r="L73" i="17"/>
  <c r="O66" i="19"/>
  <c r="P66" i="19" s="1"/>
  <c r="L61" i="19"/>
  <c r="M61" i="19" s="1"/>
  <c r="R80" i="19"/>
  <c r="S80" i="19" s="1"/>
  <c r="L47" i="18"/>
  <c r="R43" i="19"/>
  <c r="S43" i="19" s="1"/>
  <c r="AM8" i="35" a="1"/>
  <c r="AM8" i="35" s="1"/>
  <c r="D1" i="2"/>
  <c r="D217" i="2" s="1"/>
  <c r="S6" i="7"/>
  <c r="R53" i="19"/>
  <c r="S53" i="19" s="1"/>
  <c r="L20" i="17"/>
  <c r="R47" i="58" s="1"/>
  <c r="L70" i="17"/>
  <c r="L122" i="17"/>
  <c r="O18" i="19"/>
  <c r="P18" i="19" s="1"/>
  <c r="O90" i="19"/>
  <c r="P90" i="19" s="1"/>
  <c r="L98" i="17"/>
  <c r="L105" i="17"/>
  <c r="L129" i="17"/>
  <c r="L67" i="17"/>
  <c r="L71" i="16"/>
  <c r="M11" i="19"/>
  <c r="L99" i="17"/>
  <c r="L57" i="17"/>
  <c r="L75" i="17"/>
  <c r="L95" i="17"/>
  <c r="O78" i="19"/>
  <c r="P78" i="19" s="1"/>
  <c r="L97" i="17"/>
  <c r="L90" i="17"/>
  <c r="O105" i="19"/>
  <c r="P105" i="19" s="1"/>
  <c r="L126" i="17"/>
  <c r="L72" i="17"/>
  <c r="L128" i="17"/>
  <c r="L66" i="17"/>
  <c r="L61" i="17"/>
  <c r="L125" i="17"/>
  <c r="L124" i="17"/>
  <c r="L118" i="17"/>
  <c r="L85" i="19"/>
  <c r="M85" i="19" s="1"/>
  <c r="L109" i="19"/>
  <c r="M109" i="19" s="1"/>
  <c r="L127" i="16"/>
  <c r="L89" i="19"/>
  <c r="M89" i="19" s="1"/>
  <c r="L81" i="19"/>
  <c r="M81" i="19" s="1"/>
  <c r="L107" i="16"/>
  <c r="L103" i="16"/>
  <c r="L119" i="16"/>
  <c r="L75" i="16"/>
  <c r="H11" i="16"/>
  <c r="H12" i="16"/>
  <c r="L49" i="19"/>
  <c r="M49" i="19" s="1"/>
  <c r="H13" i="16"/>
  <c r="L54" i="15"/>
  <c r="I107" i="19"/>
  <c r="J107" i="19" s="1"/>
  <c r="L121" i="15"/>
  <c r="L64" i="15"/>
  <c r="L93" i="15"/>
  <c r="I87" i="19"/>
  <c r="J87" i="19" s="1"/>
  <c r="L102" i="15"/>
  <c r="L34" i="15"/>
  <c r="L67" i="15"/>
  <c r="I47" i="19"/>
  <c r="J47" i="19" s="1"/>
  <c r="I95" i="19"/>
  <c r="J95" i="19" s="1"/>
  <c r="L33" i="15"/>
  <c r="R98" i="19"/>
  <c r="S98" i="19" s="1"/>
  <c r="R29" i="19"/>
  <c r="S29" i="19" s="1"/>
  <c r="L119" i="18"/>
  <c r="L77" i="18"/>
  <c r="L61" i="18"/>
  <c r="R101" i="19"/>
  <c r="S101" i="19" s="1"/>
  <c r="L90" i="18"/>
  <c r="R116" i="19"/>
  <c r="S116" i="19" s="1"/>
  <c r="L105" i="18"/>
  <c r="R111" i="19"/>
  <c r="S111" i="19" s="1"/>
  <c r="L80" i="18"/>
  <c r="R126" i="19"/>
  <c r="S126" i="19" s="1"/>
  <c r="L71" i="18"/>
  <c r="R120" i="19"/>
  <c r="S120" i="19" s="1"/>
  <c r="R99" i="19"/>
  <c r="S99" i="19" s="1"/>
  <c r="R49" i="19"/>
  <c r="S49" i="19" s="1"/>
  <c r="L29" i="18"/>
  <c r="L20" i="18"/>
  <c r="R48" i="59" s="1"/>
  <c r="R61" i="19"/>
  <c r="S61" i="19" s="1"/>
  <c r="R41" i="19"/>
  <c r="S41" i="19" s="1"/>
  <c r="L94" i="18"/>
  <c r="R37" i="19"/>
  <c r="S37" i="19" s="1"/>
  <c r="R122" i="19"/>
  <c r="S122" i="19" s="1"/>
  <c r="L27" i="18"/>
  <c r="R57" i="19"/>
  <c r="S57" i="19" s="1"/>
  <c r="R16" i="19"/>
  <c r="S16" i="19" s="1"/>
  <c r="H14" i="16"/>
  <c r="L51" i="15"/>
  <c r="I104" i="19"/>
  <c r="J104" i="19" s="1"/>
  <c r="L84" i="15"/>
  <c r="L124" i="15"/>
  <c r="L43" i="15"/>
  <c r="L101" i="15"/>
  <c r="L90" i="15"/>
  <c r="I114" i="19"/>
  <c r="J114" i="19" s="1"/>
  <c r="L96" i="15"/>
  <c r="L74" i="15"/>
  <c r="I116" i="19"/>
  <c r="J116" i="19" s="1"/>
  <c r="L45" i="15"/>
  <c r="L110" i="15"/>
  <c r="I40" i="19"/>
  <c r="J40" i="19" s="1"/>
  <c r="I120" i="19"/>
  <c r="J120" i="19" s="1"/>
  <c r="L29" i="15"/>
  <c r="L100" i="15"/>
  <c r="L18" i="15"/>
  <c r="R45" i="56" s="1"/>
  <c r="L112" i="15"/>
  <c r="F9" i="19"/>
  <c r="J9" i="19" s="1"/>
  <c r="F18" i="19"/>
  <c r="F13" i="19"/>
  <c r="L96" i="18"/>
  <c r="L126" i="18"/>
  <c r="L86" i="18"/>
  <c r="R20" i="19"/>
  <c r="S20" i="19" s="1"/>
  <c r="L93" i="17"/>
  <c r="L100" i="17"/>
  <c r="L78" i="17"/>
  <c r="L53" i="17"/>
  <c r="L96" i="17"/>
  <c r="L63" i="17"/>
  <c r="L101" i="17"/>
  <c r="L117" i="17"/>
  <c r="O75" i="19"/>
  <c r="P75" i="19" s="1"/>
  <c r="L59" i="17"/>
  <c r="L24" i="17"/>
  <c r="L104" i="17"/>
  <c r="O20" i="19"/>
  <c r="P20" i="19" s="1"/>
  <c r="O22" i="19"/>
  <c r="P22" i="19" s="1"/>
  <c r="L22" i="17"/>
  <c r="L77" i="19"/>
  <c r="M77" i="19" s="1"/>
  <c r="L97" i="19"/>
  <c r="M97" i="19" s="1"/>
  <c r="L57" i="19"/>
  <c r="M57" i="19" s="1"/>
  <c r="L45" i="19"/>
  <c r="M45" i="19" s="1"/>
  <c r="L93" i="19"/>
  <c r="M93" i="19" s="1"/>
  <c r="L65" i="19"/>
  <c r="M65" i="19" s="1"/>
  <c r="H19" i="15"/>
  <c r="D19" i="15"/>
  <c r="L19" i="15" s="1"/>
  <c r="R46" i="56" s="1"/>
  <c r="I111" i="19"/>
  <c r="J111" i="19" s="1"/>
  <c r="L114" i="15"/>
  <c r="L125" i="15"/>
  <c r="L26" i="15"/>
  <c r="L56" i="15"/>
  <c r="I118" i="19"/>
  <c r="J118" i="19" s="1"/>
  <c r="I23" i="19"/>
  <c r="J23" i="19" s="1"/>
  <c r="I58" i="19"/>
  <c r="J58" i="19" s="1"/>
  <c r="I42" i="19"/>
  <c r="J42" i="19" s="1"/>
  <c r="I103" i="19"/>
  <c r="J103" i="19" s="1"/>
  <c r="I46" i="19"/>
  <c r="J46" i="19" s="1"/>
  <c r="L17" i="15"/>
  <c r="R44" i="56" s="1"/>
  <c r="I70" i="19"/>
  <c r="J70" i="19" s="1"/>
  <c r="I106" i="19"/>
  <c r="J106" i="19" s="1"/>
  <c r="L61" i="15"/>
  <c r="I50" i="19"/>
  <c r="J50" i="19" s="1"/>
  <c r="I34" i="19"/>
  <c r="J34" i="19" s="1"/>
  <c r="L81" i="15"/>
  <c r="L129" i="15"/>
  <c r="I38" i="19"/>
  <c r="J38" i="19" s="1"/>
  <c r="I86" i="19"/>
  <c r="J86" i="19" s="1"/>
  <c r="H23" i="15"/>
  <c r="D23" i="15"/>
  <c r="I21" i="19" s="1"/>
  <c r="J21" i="19" s="1"/>
  <c r="H16" i="15"/>
  <c r="D15" i="15"/>
  <c r="L86" i="15"/>
  <c r="L92" i="15"/>
  <c r="L24" i="15"/>
  <c r="I78" i="19"/>
  <c r="J78" i="19" s="1"/>
  <c r="I74" i="19"/>
  <c r="J74" i="19" s="1"/>
  <c r="L24" i="18"/>
  <c r="R22" i="19"/>
  <c r="S22" i="19" s="1"/>
  <c r="L21" i="19"/>
  <c r="M21" i="19" s="1"/>
  <c r="L23" i="16"/>
  <c r="I20" i="19"/>
  <c r="J20" i="19" s="1"/>
  <c r="H22" i="15"/>
  <c r="L22" i="15"/>
  <c r="L19" i="19"/>
  <c r="M19" i="19" s="1"/>
  <c r="L21" i="16"/>
  <c r="H21" i="16"/>
  <c r="O19" i="19"/>
  <c r="P19" i="19" s="1"/>
  <c r="L21" i="17"/>
  <c r="R19" i="19"/>
  <c r="S19" i="19" s="1"/>
  <c r="H21" i="18"/>
  <c r="L21" i="18"/>
  <c r="H21" i="17"/>
  <c r="R17" i="19"/>
  <c r="S17" i="19" s="1"/>
  <c r="L19" i="18"/>
  <c r="R47" i="59" s="1"/>
  <c r="H19" i="18"/>
  <c r="L17" i="19"/>
  <c r="M17" i="19" s="1"/>
  <c r="L19" i="16"/>
  <c r="R46" i="57" s="1"/>
  <c r="H19" i="16"/>
  <c r="L19" i="17"/>
  <c r="R46" i="58" s="1"/>
  <c r="O17" i="19"/>
  <c r="P17" i="19" s="1"/>
  <c r="H19" i="17"/>
  <c r="L18" i="16"/>
  <c r="R45" i="57" s="1"/>
  <c r="L16" i="19"/>
  <c r="M16" i="19" s="1"/>
  <c r="H18" i="16"/>
  <c r="K24" i="16" s="1"/>
  <c r="L18" i="17"/>
  <c r="R45" i="58" s="1"/>
  <c r="O16" i="19"/>
  <c r="P16" i="19" s="1"/>
  <c r="H18" i="17"/>
  <c r="O15" i="19"/>
  <c r="P15" i="19" s="1"/>
  <c r="L17" i="17"/>
  <c r="R44" i="58" s="1"/>
  <c r="F15" i="19"/>
  <c r="R15" i="19"/>
  <c r="S15" i="19" s="1"/>
  <c r="L17" i="18"/>
  <c r="R45" i="59" s="1"/>
  <c r="H16" i="17"/>
  <c r="H16" i="18"/>
  <c r="L16" i="16"/>
  <c r="R43" i="57" s="1"/>
  <c r="K16" i="16"/>
  <c r="M43" i="57" s="1"/>
  <c r="D31" i="19"/>
  <c r="D104" i="19"/>
  <c r="D80" i="19"/>
  <c r="D101" i="19"/>
  <c r="H14" i="18"/>
  <c r="D60" i="19"/>
  <c r="D113" i="19"/>
  <c r="D124" i="19"/>
  <c r="D68" i="19"/>
  <c r="D116" i="19"/>
  <c r="D44" i="19"/>
  <c r="D84" i="19"/>
  <c r="D52" i="19"/>
  <c r="D76" i="19"/>
  <c r="J12" i="19"/>
  <c r="M12" i="19"/>
  <c r="H11" i="18"/>
  <c r="H13" i="18"/>
  <c r="R12" i="19"/>
  <c r="S12" i="19" s="1"/>
  <c r="H14" i="17"/>
  <c r="H12" i="17"/>
  <c r="H15" i="15"/>
  <c r="D105" i="19"/>
  <c r="D112" i="19"/>
  <c r="D40" i="19"/>
  <c r="D72" i="19"/>
  <c r="D120" i="19"/>
  <c r="D64" i="19"/>
  <c r="D117" i="19"/>
  <c r="D128" i="19"/>
  <c r="R13" i="19"/>
  <c r="H15" i="18"/>
  <c r="H15" i="17"/>
  <c r="O13" i="19"/>
  <c r="P13" i="19" s="1"/>
  <c r="O11" i="19"/>
  <c r="H13" i="17"/>
  <c r="R10" i="19"/>
  <c r="S10" i="19" s="1"/>
  <c r="H12" i="18"/>
  <c r="O9" i="19"/>
  <c r="I61" i="19"/>
  <c r="J61" i="19" s="1"/>
  <c r="L63" i="15"/>
  <c r="L119" i="15"/>
  <c r="I117" i="19"/>
  <c r="J117" i="19" s="1"/>
  <c r="I69" i="19"/>
  <c r="J69" i="19" s="1"/>
  <c r="L71" i="15"/>
  <c r="I105" i="19"/>
  <c r="J105" i="19" s="1"/>
  <c r="L107" i="15"/>
  <c r="I97" i="19"/>
  <c r="J97" i="19" s="1"/>
  <c r="L99" i="15"/>
  <c r="I77" i="19"/>
  <c r="J77" i="19" s="1"/>
  <c r="L79" i="15"/>
  <c r="I89" i="19"/>
  <c r="J89" i="19" s="1"/>
  <c r="L91" i="15"/>
  <c r="I57" i="19"/>
  <c r="J57" i="19" s="1"/>
  <c r="L59" i="15"/>
  <c r="I73" i="19"/>
  <c r="J73" i="19" s="1"/>
  <c r="L75" i="15"/>
  <c r="I33" i="19"/>
  <c r="J33" i="19" s="1"/>
  <c r="L35" i="15"/>
  <c r="I29" i="19"/>
  <c r="J29" i="19" s="1"/>
  <c r="L31" i="15"/>
  <c r="I109" i="19"/>
  <c r="J109" i="19" s="1"/>
  <c r="L111" i="15"/>
  <c r="I53" i="19"/>
  <c r="J53" i="19" s="1"/>
  <c r="L55" i="15"/>
  <c r="I125" i="19"/>
  <c r="J125" i="19" s="1"/>
  <c r="L127" i="15"/>
  <c r="I101" i="19"/>
  <c r="J101" i="19" s="1"/>
  <c r="L103" i="15"/>
  <c r="I25" i="19"/>
  <c r="J25" i="19" s="1"/>
  <c r="L27" i="15"/>
  <c r="I37" i="19"/>
  <c r="J37" i="19" s="1"/>
  <c r="L39" i="15"/>
  <c r="I121" i="19"/>
  <c r="J121" i="19" s="1"/>
  <c r="L123" i="15"/>
  <c r="I45" i="19"/>
  <c r="J45" i="19" s="1"/>
  <c r="L47" i="15"/>
  <c r="I113" i="19"/>
  <c r="J113" i="19" s="1"/>
  <c r="L115" i="15"/>
  <c r="I81" i="19"/>
  <c r="J81" i="19" s="1"/>
  <c r="L83" i="15"/>
  <c r="I85" i="19"/>
  <c r="J85" i="19" s="1"/>
  <c r="L87" i="15"/>
  <c r="I93" i="19"/>
  <c r="J93" i="19" s="1"/>
  <c r="L95" i="15"/>
  <c r="D39" i="4"/>
  <c r="D71" i="4"/>
  <c r="D112" i="4"/>
  <c r="D117" i="4"/>
  <c r="D29" i="4"/>
  <c r="D49" i="4"/>
  <c r="D73" i="4"/>
  <c r="D89" i="4"/>
  <c r="D32" i="4"/>
  <c r="D40" i="4"/>
  <c r="F121" i="19"/>
  <c r="G121" i="19" s="1"/>
  <c r="F44" i="19"/>
  <c r="G44" i="19" s="1"/>
  <c r="F68" i="19"/>
  <c r="G68" i="19" s="1"/>
  <c r="F100" i="19"/>
  <c r="G100" i="19" s="1"/>
  <c r="F125" i="19"/>
  <c r="G125" i="19" s="1"/>
  <c r="D30" i="4"/>
  <c r="D27" i="4"/>
  <c r="D59" i="4"/>
  <c r="D91" i="4"/>
  <c r="D37" i="4"/>
  <c r="D48" i="4"/>
  <c r="D36" i="4"/>
  <c r="D72" i="4"/>
  <c r="D88" i="4"/>
  <c r="D31" i="4"/>
  <c r="D47" i="4"/>
  <c r="D79" i="4"/>
  <c r="D120" i="4"/>
  <c r="D25" i="4"/>
  <c r="D53" i="4"/>
  <c r="D69" i="4"/>
  <c r="D85" i="4"/>
  <c r="D64" i="4"/>
  <c r="D44" i="4"/>
  <c r="F105" i="19"/>
  <c r="G105" i="19" s="1"/>
  <c r="F40" i="19"/>
  <c r="G40" i="19" s="1"/>
  <c r="F48" i="19"/>
  <c r="G48" i="19" s="1"/>
  <c r="F56" i="19"/>
  <c r="G56" i="19" s="1"/>
  <c r="F64" i="19"/>
  <c r="G64" i="19" s="1"/>
  <c r="F72" i="19"/>
  <c r="G72" i="19" s="1"/>
  <c r="F80" i="19"/>
  <c r="G80" i="19" s="1"/>
  <c r="F88" i="19"/>
  <c r="G88" i="19" s="1"/>
  <c r="F104" i="19"/>
  <c r="G104" i="19" s="1"/>
  <c r="F112" i="19"/>
  <c r="G112" i="19" s="1"/>
  <c r="F120" i="19"/>
  <c r="G120" i="19" s="1"/>
  <c r="F128" i="19"/>
  <c r="G128" i="19" s="1"/>
  <c r="F101" i="19"/>
  <c r="G101" i="19" s="1"/>
  <c r="F117" i="19"/>
  <c r="G117" i="19" s="1"/>
  <c r="D26" i="4"/>
  <c r="D55" i="4"/>
  <c r="D87" i="4"/>
  <c r="D128" i="4"/>
  <c r="D113" i="4"/>
  <c r="D121" i="4"/>
  <c r="D41" i="4"/>
  <c r="D57" i="4"/>
  <c r="D65" i="4"/>
  <c r="D81" i="4"/>
  <c r="D125" i="4"/>
  <c r="D84" i="4"/>
  <c r="F93" i="19"/>
  <c r="G93" i="19" s="1"/>
  <c r="F31" i="19"/>
  <c r="G31" i="19" s="1"/>
  <c r="F52" i="19"/>
  <c r="G52" i="19" s="1"/>
  <c r="F60" i="19"/>
  <c r="G60" i="19" s="1"/>
  <c r="F76" i="19"/>
  <c r="G76" i="19" s="1"/>
  <c r="F84" i="19"/>
  <c r="G84" i="19" s="1"/>
  <c r="F108" i="19"/>
  <c r="G108" i="19" s="1"/>
  <c r="F116" i="19"/>
  <c r="G116" i="19" s="1"/>
  <c r="F124" i="19"/>
  <c r="G124" i="19" s="1"/>
  <c r="F113" i="19"/>
  <c r="G113" i="19" s="1"/>
  <c r="D43" i="4"/>
  <c r="D75" i="4"/>
  <c r="D116" i="4"/>
  <c r="D129" i="4"/>
  <c r="D28" i="4"/>
  <c r="D56" i="4"/>
  <c r="D34" i="4"/>
  <c r="D63" i="4"/>
  <c r="D104" i="4"/>
  <c r="D45" i="4"/>
  <c r="D61" i="4"/>
  <c r="D77" i="4"/>
  <c r="D52" i="4"/>
  <c r="D60" i="4"/>
  <c r="D111" i="4"/>
  <c r="D121" i="19"/>
  <c r="D100" i="19"/>
  <c r="D38" i="4"/>
  <c r="D35" i="4"/>
  <c r="D51" i="4"/>
  <c r="D67" i="4"/>
  <c r="D83" i="4"/>
  <c r="D108" i="4"/>
  <c r="D124" i="4"/>
  <c r="D101" i="4"/>
  <c r="D105" i="4"/>
  <c r="D80" i="4"/>
  <c r="D68" i="4"/>
  <c r="D109" i="4"/>
  <c r="D76" i="4"/>
  <c r="D125" i="19"/>
  <c r="D108" i="19"/>
  <c r="E220" i="2"/>
  <c r="F220" i="2"/>
  <c r="G220" i="2"/>
  <c r="H220" i="2"/>
  <c r="I220" i="2"/>
  <c r="J220" i="2"/>
  <c r="K220" i="2"/>
  <c r="L220" i="2"/>
  <c r="M220" i="2"/>
  <c r="N220" i="2"/>
  <c r="O220" i="2"/>
  <c r="P220" i="2"/>
  <c r="Q220" i="2"/>
  <c r="R220" i="2"/>
  <c r="S220" i="2"/>
  <c r="T220" i="2"/>
  <c r="U220" i="2"/>
  <c r="V220" i="2"/>
  <c r="W220" i="2"/>
  <c r="X220" i="2"/>
  <c r="Y220" i="2"/>
  <c r="Z220" i="2"/>
  <c r="AA220" i="2"/>
  <c r="AB220" i="2"/>
  <c r="D220" i="2"/>
  <c r="AC3" i="2"/>
  <c r="AD11" i="2" s="1"/>
  <c r="J10" i="19" l="1"/>
  <c r="K11" i="16"/>
  <c r="M38" i="57" s="1"/>
  <c r="L11" i="18"/>
  <c r="R39" i="59" s="1"/>
  <c r="AT12" i="18"/>
  <c r="L26" i="59" s="1"/>
  <c r="AT11" i="18"/>
  <c r="L25" i="59" s="1"/>
  <c r="AU11" i="18"/>
  <c r="R25" i="59" s="1"/>
  <c r="AT13" i="18"/>
  <c r="L27" i="59" s="1"/>
  <c r="AU13" i="18"/>
  <c r="R27" i="59" s="1"/>
  <c r="AU12" i="18"/>
  <c r="R26" i="59" s="1"/>
  <c r="AT15" i="18"/>
  <c r="L29" i="59" s="1"/>
  <c r="AU15" i="18"/>
  <c r="R29" i="59" s="1"/>
  <c r="AU12" i="17"/>
  <c r="R26" i="58" s="1"/>
  <c r="AU13" i="17"/>
  <c r="R27" i="58" s="1"/>
  <c r="AU11" i="17"/>
  <c r="R25" i="58" s="1"/>
  <c r="AT12" i="17"/>
  <c r="L26" i="58" s="1"/>
  <c r="AT13" i="17"/>
  <c r="L27" i="58" s="1"/>
  <c r="AT11" i="17"/>
  <c r="L25" i="58" s="1"/>
  <c r="AT14" i="17"/>
  <c r="L28" i="58" s="1"/>
  <c r="AU14" i="17"/>
  <c r="R28" i="58" s="1"/>
  <c r="AU15" i="17"/>
  <c r="R29" i="58" s="1"/>
  <c r="AT15" i="17"/>
  <c r="L29" i="58" s="1"/>
  <c r="BA14" i="16"/>
  <c r="L28" i="57" s="1"/>
  <c r="BA13" i="16"/>
  <c r="L27" i="57" s="1"/>
  <c r="BA12" i="16"/>
  <c r="L26" i="57" s="1"/>
  <c r="BB14" i="16"/>
  <c r="R28" i="57" s="1"/>
  <c r="BB13" i="16"/>
  <c r="R27" i="57" s="1"/>
  <c r="BB12" i="16"/>
  <c r="R26" i="57" s="1"/>
  <c r="BB15" i="16"/>
  <c r="R29" i="57" s="1"/>
  <c r="BB11" i="16"/>
  <c r="R25" i="57" s="1"/>
  <c r="BA15" i="16"/>
  <c r="L29" i="57" s="1"/>
  <c r="BA11" i="16"/>
  <c r="L25" i="57" s="1"/>
  <c r="K15" i="16"/>
  <c r="M42" i="57" s="1"/>
  <c r="L15" i="16"/>
  <c r="R42" i="57" s="1"/>
  <c r="I13" i="19"/>
  <c r="G15" i="15"/>
  <c r="G12" i="15"/>
  <c r="G14" i="15"/>
  <c r="G13" i="15"/>
  <c r="G11" i="15"/>
  <c r="D74" i="19"/>
  <c r="D103" i="19"/>
  <c r="D81" i="19"/>
  <c r="D36" i="19"/>
  <c r="D43" i="19"/>
  <c r="D55" i="19"/>
  <c r="D126" i="19"/>
  <c r="D86" i="19"/>
  <c r="D87" i="19"/>
  <c r="D115" i="19"/>
  <c r="D33" i="19"/>
  <c r="D114" i="19"/>
  <c r="D23" i="19"/>
  <c r="D26" i="19"/>
  <c r="D41" i="19"/>
  <c r="D123" i="19"/>
  <c r="D39" i="19"/>
  <c r="D85" i="19"/>
  <c r="D67" i="19"/>
  <c r="D77" i="19"/>
  <c r="D110" i="19"/>
  <c r="D106" i="19"/>
  <c r="D62" i="19"/>
  <c r="D27" i="19"/>
  <c r="D122" i="19"/>
  <c r="D49" i="19"/>
  <c r="D75" i="19"/>
  <c r="D127" i="19"/>
  <c r="D79" i="19"/>
  <c r="D119" i="19"/>
  <c r="D42" i="19"/>
  <c r="D34" i="19"/>
  <c r="D38" i="19"/>
  <c r="AD9" i="2"/>
  <c r="AD8" i="2"/>
  <c r="D12" i="4" s="1"/>
  <c r="AD10" i="2"/>
  <c r="D14" i="4" s="1"/>
  <c r="D215" i="2"/>
  <c r="E5" i="5"/>
  <c r="D216" i="2"/>
  <c r="N2" i="5"/>
  <c r="F10" i="54"/>
  <c r="AG225" i="2"/>
  <c r="AG223" i="2"/>
  <c r="AG222" i="2"/>
  <c r="AG224" i="2"/>
  <c r="L11" i="16"/>
  <c r="R38" i="57" s="1"/>
  <c r="S7" i="7"/>
  <c r="AM9" i="35" a="1"/>
  <c r="AM9" i="35" s="1"/>
  <c r="D37" i="19"/>
  <c r="K12" i="16"/>
  <c r="M39" i="57" s="1"/>
  <c r="K13" i="16"/>
  <c r="M40" i="57" s="1"/>
  <c r="L13" i="16"/>
  <c r="R40" i="57" s="1"/>
  <c r="L12" i="16"/>
  <c r="R39" i="57" s="1"/>
  <c r="L14" i="16"/>
  <c r="R41" i="57" s="1"/>
  <c r="K14" i="16"/>
  <c r="M41" i="57" s="1"/>
  <c r="H12" i="15"/>
  <c r="H14" i="15"/>
  <c r="H13" i="15"/>
  <c r="I17" i="19"/>
  <c r="J17" i="19" s="1"/>
  <c r="H11" i="15"/>
  <c r="L130" i="15" s="1"/>
  <c r="L23" i="15"/>
  <c r="D89" i="19"/>
  <c r="D30" i="19"/>
  <c r="D28" i="19"/>
  <c r="D71" i="19"/>
  <c r="D109" i="19"/>
  <c r="K24" i="15"/>
  <c r="D59" i="19"/>
  <c r="D32" i="19"/>
  <c r="D16" i="4"/>
  <c r="D14" i="19" s="1"/>
  <c r="G14" i="19" s="1"/>
  <c r="D19" i="4"/>
  <c r="D20" i="4"/>
  <c r="D21" i="4"/>
  <c r="D17" i="4"/>
  <c r="D18" i="4"/>
  <c r="D78" i="19"/>
  <c r="D102" i="19"/>
  <c r="D57" i="19"/>
  <c r="D35" i="19"/>
  <c r="K24" i="18"/>
  <c r="K24" i="17"/>
  <c r="K22" i="16"/>
  <c r="K22" i="15"/>
  <c r="K23" i="15"/>
  <c r="K23" i="17"/>
  <c r="K23" i="18"/>
  <c r="K23" i="16"/>
  <c r="K22" i="17"/>
  <c r="K21" i="18"/>
  <c r="K22" i="18"/>
  <c r="K20" i="16"/>
  <c r="M47" i="57" s="1"/>
  <c r="K21" i="17"/>
  <c r="K21" i="15"/>
  <c r="K21" i="16"/>
  <c r="K19" i="15"/>
  <c r="M46" i="56" s="1"/>
  <c r="K20" i="15"/>
  <c r="M47" i="56" s="1"/>
  <c r="K20" i="17"/>
  <c r="M47" i="58" s="1"/>
  <c r="K20" i="18"/>
  <c r="M48" i="59" s="1"/>
  <c r="K19" i="18"/>
  <c r="M47" i="59" s="1"/>
  <c r="K19" i="17"/>
  <c r="M46" i="58" s="1"/>
  <c r="K18" i="16"/>
  <c r="M45" i="57" s="1"/>
  <c r="K19" i="16"/>
  <c r="M46" i="57" s="1"/>
  <c r="K18" i="15"/>
  <c r="M45" i="56" s="1"/>
  <c r="K18" i="17"/>
  <c r="M45" i="58" s="1"/>
  <c r="K18" i="18"/>
  <c r="M46" i="59" s="1"/>
  <c r="D69" i="19"/>
  <c r="D70" i="19"/>
  <c r="L15" i="18"/>
  <c r="R43" i="59" s="1"/>
  <c r="K16" i="18"/>
  <c r="M44" i="59" s="1"/>
  <c r="D61" i="19"/>
  <c r="L16" i="18"/>
  <c r="R44" i="59" s="1"/>
  <c r="K16" i="17"/>
  <c r="M43" i="58" s="1"/>
  <c r="L16" i="17"/>
  <c r="R43" i="58" s="1"/>
  <c r="K16" i="15"/>
  <c r="M43" i="56" s="1"/>
  <c r="L16" i="15"/>
  <c r="R43" i="56" s="1"/>
  <c r="D29" i="19"/>
  <c r="D50" i="19"/>
  <c r="D25" i="19"/>
  <c r="D107" i="19"/>
  <c r="D47" i="19"/>
  <c r="D46" i="19"/>
  <c r="L14" i="18"/>
  <c r="R42" i="59" s="1"/>
  <c r="L11" i="17"/>
  <c r="R38" i="58" s="1"/>
  <c r="P9" i="19"/>
  <c r="S9" i="19"/>
  <c r="P11" i="19"/>
  <c r="S11" i="19"/>
  <c r="S13" i="19"/>
  <c r="D51" i="19"/>
  <c r="D45" i="19"/>
  <c r="D118" i="19"/>
  <c r="D53" i="19"/>
  <c r="D83" i="19"/>
  <c r="J13" i="19"/>
  <c r="M13" i="19"/>
  <c r="K15" i="18"/>
  <c r="M43" i="59" s="1"/>
  <c r="L12" i="18"/>
  <c r="R40" i="59" s="1"/>
  <c r="L13" i="18"/>
  <c r="R41" i="59" s="1"/>
  <c r="L15" i="17"/>
  <c r="R42" i="58" s="1"/>
  <c r="L12" i="17"/>
  <c r="R39" i="58" s="1"/>
  <c r="L14" i="17"/>
  <c r="R41" i="58" s="1"/>
  <c r="L13" i="17"/>
  <c r="R40" i="58" s="1"/>
  <c r="D54" i="19"/>
  <c r="D82" i="19"/>
  <c r="D24" i="19"/>
  <c r="D65" i="19"/>
  <c r="D73" i="19"/>
  <c r="D99" i="19"/>
  <c r="D58" i="19"/>
  <c r="K14" i="17"/>
  <c r="M41" i="58" s="1"/>
  <c r="K15" i="17"/>
  <c r="M42" i="58" s="1"/>
  <c r="K12" i="18"/>
  <c r="M40" i="59" s="1"/>
  <c r="K14" i="18"/>
  <c r="M42" i="59" s="1"/>
  <c r="K13" i="17"/>
  <c r="M40" i="58" s="1"/>
  <c r="K13" i="18"/>
  <c r="M41" i="59" s="1"/>
  <c r="K11" i="18"/>
  <c r="M39" i="59" s="1"/>
  <c r="K12" i="17"/>
  <c r="M39" i="58" s="1"/>
  <c r="F70" i="19"/>
  <c r="G70" i="19" s="1"/>
  <c r="F46" i="19"/>
  <c r="G46" i="19" s="1"/>
  <c r="F89" i="19"/>
  <c r="G89" i="19" s="1"/>
  <c r="F25" i="19"/>
  <c r="G25" i="19" s="1"/>
  <c r="F38" i="19"/>
  <c r="G38" i="19" s="1"/>
  <c r="F87" i="19"/>
  <c r="G87" i="19" s="1"/>
  <c r="F47" i="19"/>
  <c r="G47" i="19" s="1"/>
  <c r="F69" i="19"/>
  <c r="G69" i="19" s="1"/>
  <c r="D63" i="19"/>
  <c r="D111" i="19"/>
  <c r="D66" i="19"/>
  <c r="F99" i="19"/>
  <c r="G99" i="19" s="1"/>
  <c r="F33" i="19"/>
  <c r="G33" i="19" s="1"/>
  <c r="F127" i="19"/>
  <c r="G127" i="19" s="1"/>
  <c r="F79" i="19"/>
  <c r="G79" i="19" s="1"/>
  <c r="F119" i="19"/>
  <c r="G119" i="19" s="1"/>
  <c r="F126" i="19"/>
  <c r="G126" i="19" s="1"/>
  <c r="F53" i="19"/>
  <c r="G53" i="19" s="1"/>
  <c r="F24" i="19"/>
  <c r="G24" i="19" s="1"/>
  <c r="F109" i="19"/>
  <c r="G109" i="19" s="1"/>
  <c r="F50" i="19"/>
  <c r="G50" i="19" s="1"/>
  <c r="F59" i="19"/>
  <c r="G59" i="19" s="1"/>
  <c r="F102" i="19"/>
  <c r="G102" i="19" s="1"/>
  <c r="F32" i="19"/>
  <c r="G32" i="19" s="1"/>
  <c r="F62" i="19"/>
  <c r="G62" i="19" s="1"/>
  <c r="F67" i="19"/>
  <c r="G67" i="19" s="1"/>
  <c r="F23" i="19"/>
  <c r="G23" i="19" s="1"/>
  <c r="F77" i="19"/>
  <c r="G77" i="19" s="1"/>
  <c r="F29" i="19"/>
  <c r="G29" i="19" s="1"/>
  <c r="F86" i="19"/>
  <c r="G86" i="19" s="1"/>
  <c r="F34" i="19"/>
  <c r="G34" i="19" s="1"/>
  <c r="F35" i="19"/>
  <c r="G35" i="19" s="1"/>
  <c r="F57" i="19"/>
  <c r="G57" i="19" s="1"/>
  <c r="F28" i="19"/>
  <c r="G28" i="19" s="1"/>
  <c r="F30" i="19"/>
  <c r="G30" i="19" s="1"/>
  <c r="F71" i="19"/>
  <c r="G71" i="19" s="1"/>
  <c r="F27" i="19"/>
  <c r="G27" i="19" s="1"/>
  <c r="F110" i="19"/>
  <c r="G110" i="19" s="1"/>
  <c r="F37" i="19"/>
  <c r="G37" i="19" s="1"/>
  <c r="F58" i="19"/>
  <c r="G58" i="19" s="1"/>
  <c r="F75" i="19"/>
  <c r="G75" i="19" s="1"/>
  <c r="F43" i="19"/>
  <c r="G43" i="19" s="1"/>
  <c r="F61" i="19"/>
  <c r="G61" i="19" s="1"/>
  <c r="F42" i="19"/>
  <c r="G42" i="19" s="1"/>
  <c r="F83" i="19"/>
  <c r="G83" i="19" s="1"/>
  <c r="F51" i="19"/>
  <c r="G51" i="19" s="1"/>
  <c r="F118" i="19"/>
  <c r="G118" i="19" s="1"/>
  <c r="F45" i="19"/>
  <c r="G45" i="19" s="1"/>
  <c r="F115" i="19"/>
  <c r="G115" i="19" s="1"/>
  <c r="F107" i="19"/>
  <c r="G107" i="19" s="1"/>
  <c r="F78" i="19"/>
  <c r="G78" i="19" s="1"/>
  <c r="F106" i="19"/>
  <c r="G106" i="19" s="1"/>
  <c r="F65" i="19"/>
  <c r="G65" i="19" s="1"/>
  <c r="F54" i="19"/>
  <c r="G54" i="19" s="1"/>
  <c r="F73" i="19"/>
  <c r="G73" i="19" s="1"/>
  <c r="F82" i="19"/>
  <c r="G82" i="19" s="1"/>
  <c r="F55" i="19"/>
  <c r="G55" i="19" s="1"/>
  <c r="F74" i="19"/>
  <c r="G74" i="19" s="1"/>
  <c r="F66" i="19"/>
  <c r="G66" i="19" s="1"/>
  <c r="F103" i="19"/>
  <c r="G103" i="19" s="1"/>
  <c r="F122" i="19"/>
  <c r="G122" i="19" s="1"/>
  <c r="F81" i="19"/>
  <c r="G81" i="19" s="1"/>
  <c r="F49" i="19"/>
  <c r="G49" i="19" s="1"/>
  <c r="F36" i="19"/>
  <c r="G36" i="19" s="1"/>
  <c r="F26" i="19"/>
  <c r="G26" i="19" s="1"/>
  <c r="F114" i="19"/>
  <c r="G114" i="19" s="1"/>
  <c r="F41" i="19"/>
  <c r="G41" i="19" s="1"/>
  <c r="F123" i="19"/>
  <c r="G123" i="19" s="1"/>
  <c r="F63" i="19"/>
  <c r="G63" i="19" s="1"/>
  <c r="F39" i="19"/>
  <c r="G39" i="19" s="1"/>
  <c r="F111" i="19"/>
  <c r="G111" i="19" s="1"/>
  <c r="F85" i="19"/>
  <c r="G85" i="19" s="1"/>
  <c r="E6" i="5"/>
  <c r="D233" i="2"/>
  <c r="R6" i="5"/>
  <c r="Q233" i="2"/>
  <c r="J6" i="5"/>
  <c r="I233" i="2"/>
  <c r="AC6" i="5"/>
  <c r="AB233" i="2"/>
  <c r="Y6" i="5"/>
  <c r="X233" i="2"/>
  <c r="U6" i="5"/>
  <c r="T233" i="2"/>
  <c r="Q6" i="5"/>
  <c r="P233" i="2"/>
  <c r="M6" i="5"/>
  <c r="L233" i="2"/>
  <c r="I6" i="5"/>
  <c r="H233" i="2"/>
  <c r="Z6" i="5"/>
  <c r="Y233" i="2"/>
  <c r="N6" i="5"/>
  <c r="M233" i="2"/>
  <c r="AB6" i="5"/>
  <c r="AA233" i="2"/>
  <c r="X6" i="5"/>
  <c r="W233" i="2"/>
  <c r="T6" i="5"/>
  <c r="S233" i="2"/>
  <c r="P6" i="5"/>
  <c r="O233" i="2"/>
  <c r="L6" i="5"/>
  <c r="K233" i="2"/>
  <c r="H6" i="5"/>
  <c r="G233" i="2"/>
  <c r="V6" i="5"/>
  <c r="U233" i="2"/>
  <c r="F6" i="5"/>
  <c r="E233" i="2"/>
  <c r="AA6" i="5"/>
  <c r="Z233" i="2"/>
  <c r="W6" i="5"/>
  <c r="V233" i="2"/>
  <c r="S6" i="5"/>
  <c r="R233" i="2"/>
  <c r="O6" i="5"/>
  <c r="N233" i="2"/>
  <c r="K6" i="5"/>
  <c r="J233" i="2"/>
  <c r="G6" i="5"/>
  <c r="F233" i="2"/>
  <c r="D15" i="4"/>
  <c r="D13" i="4"/>
  <c r="D11" i="4"/>
  <c r="S2" i="5"/>
  <c r="D96" i="4"/>
  <c r="D94" i="19" s="1"/>
  <c r="D93" i="4"/>
  <c r="D91" i="19" s="1"/>
  <c r="D95" i="4"/>
  <c r="D93" i="19" s="1"/>
  <c r="D99" i="4"/>
  <c r="D97" i="19" s="1"/>
  <c r="D98" i="4"/>
  <c r="D96" i="19" s="1"/>
  <c r="D100" i="4"/>
  <c r="D98" i="19" s="1"/>
  <c r="D94" i="4"/>
  <c r="D92" i="19" s="1"/>
  <c r="D92" i="4"/>
  <c r="D90" i="19" s="1"/>
  <c r="D97" i="4"/>
  <c r="D95" i="19" s="1"/>
  <c r="F8" i="5" l="1"/>
  <c r="J8" i="5"/>
  <c r="N8" i="5"/>
  <c r="R8" i="5"/>
  <c r="V8" i="5"/>
  <c r="Z8" i="5"/>
  <c r="E8" i="5"/>
  <c r="G8" i="5"/>
  <c r="K8" i="5"/>
  <c r="O8" i="5"/>
  <c r="S8" i="5"/>
  <c r="W8" i="5"/>
  <c r="AA8" i="5"/>
  <c r="H8" i="5"/>
  <c r="L8" i="5"/>
  <c r="P8" i="5"/>
  <c r="T8" i="5"/>
  <c r="X8" i="5"/>
  <c r="AB8" i="5"/>
  <c r="I8" i="5"/>
  <c r="M8" i="5"/>
  <c r="Q8" i="5"/>
  <c r="U8" i="5"/>
  <c r="Y8" i="5"/>
  <c r="AC8" i="5"/>
  <c r="K15" i="15"/>
  <c r="M42" i="56" s="1"/>
  <c r="AZ15" i="15"/>
  <c r="R29" i="56" s="1"/>
  <c r="AY11" i="15"/>
  <c r="L25" i="56" s="1"/>
  <c r="AZ14" i="15"/>
  <c r="R28" i="56" s="1"/>
  <c r="AZ13" i="15"/>
  <c r="R27" i="56" s="1"/>
  <c r="AY13" i="15"/>
  <c r="L27" i="56" s="1"/>
  <c r="AY12" i="15"/>
  <c r="L26" i="56" s="1"/>
  <c r="AY14" i="15"/>
  <c r="L28" i="56" s="1"/>
  <c r="AY15" i="15"/>
  <c r="L29" i="56" s="1"/>
  <c r="AZ11" i="15"/>
  <c r="R25" i="56" s="1"/>
  <c r="AZ12" i="15"/>
  <c r="R26" i="56" s="1"/>
  <c r="L15" i="15"/>
  <c r="R42" i="56" s="1"/>
  <c r="D12" i="19"/>
  <c r="G12" i="19" s="1"/>
  <c r="D11" i="19"/>
  <c r="G11" i="19" s="1"/>
  <c r="D10" i="19"/>
  <c r="G10" i="19" s="1"/>
  <c r="D9" i="19"/>
  <c r="G9" i="19" s="1"/>
  <c r="D13" i="19"/>
  <c r="G13" i="19" s="1"/>
  <c r="E7" i="5"/>
  <c r="D219" i="2"/>
  <c r="E4" i="5"/>
  <c r="B3" i="45"/>
  <c r="B4" i="45"/>
  <c r="B3" i="46"/>
  <c r="B3" i="43"/>
  <c r="B4" i="43"/>
  <c r="B3" i="44"/>
  <c r="L3" i="60"/>
  <c r="H3" i="60" s="1"/>
  <c r="S8" i="7"/>
  <c r="AM10" i="35" a="1"/>
  <c r="AM10" i="35" s="1"/>
  <c r="L2" i="60"/>
  <c r="H2" i="60" s="1"/>
  <c r="K13" i="15"/>
  <c r="M40" i="56" s="1"/>
  <c r="L3" i="16"/>
  <c r="L12" i="15"/>
  <c r="R39" i="56" s="1"/>
  <c r="K14" i="15"/>
  <c r="M41" i="56" s="1"/>
  <c r="L14" i="15"/>
  <c r="R41" i="56" s="1"/>
  <c r="L11" i="15"/>
  <c r="R38" i="56" s="1"/>
  <c r="K11" i="15"/>
  <c r="M38" i="56" s="1"/>
  <c r="L13" i="15"/>
  <c r="R40" i="56" s="1"/>
  <c r="K12" i="15"/>
  <c r="M39" i="56" s="1"/>
  <c r="D16" i="19"/>
  <c r="G16" i="19" s="1"/>
  <c r="D18" i="19"/>
  <c r="G18" i="19" s="1"/>
  <c r="D22" i="4"/>
  <c r="H74" i="4" s="1"/>
  <c r="D19" i="19"/>
  <c r="G19" i="19" s="1"/>
  <c r="D17" i="19"/>
  <c r="G17" i="19" s="1"/>
  <c r="D15" i="19"/>
  <c r="G15" i="19" s="1"/>
  <c r="D23" i="4"/>
  <c r="D24" i="4"/>
  <c r="L3" i="18"/>
  <c r="L3" i="17"/>
  <c r="Y16" i="19"/>
  <c r="Y15" i="19"/>
  <c r="AD230" i="2"/>
  <c r="Y14" i="19"/>
  <c r="Y13" i="19"/>
  <c r="H94" i="4"/>
  <c r="H100" i="4"/>
  <c r="H97" i="4"/>
  <c r="H98" i="4"/>
  <c r="H96" i="4"/>
  <c r="H95" i="4"/>
  <c r="H93" i="4"/>
  <c r="H92" i="4"/>
  <c r="H99" i="4"/>
  <c r="G12" i="4" l="1"/>
  <c r="G14" i="4"/>
  <c r="G11" i="4"/>
  <c r="G13" i="4"/>
  <c r="G15" i="4"/>
  <c r="Y3" i="60"/>
  <c r="A3" i="81"/>
  <c r="Y2" i="60"/>
  <c r="A2" i="81"/>
  <c r="V2" i="60"/>
  <c r="A2" i="80"/>
  <c r="R3" i="60"/>
  <c r="O3" i="60" s="1"/>
  <c r="A3" i="79"/>
  <c r="R2" i="60"/>
  <c r="O2" i="60" s="1"/>
  <c r="A2" i="79"/>
  <c r="C8" i="20"/>
  <c r="A2" i="78"/>
  <c r="AB2" i="60"/>
  <c r="A2" i="82"/>
  <c r="H83" i="4"/>
  <c r="H128" i="4"/>
  <c r="H35" i="4"/>
  <c r="H27" i="4"/>
  <c r="H43" i="4"/>
  <c r="H73" i="4"/>
  <c r="H68" i="4"/>
  <c r="H55" i="4"/>
  <c r="H71" i="4"/>
  <c r="H45" i="4"/>
  <c r="H88" i="4"/>
  <c r="H65" i="4"/>
  <c r="H101" i="4"/>
  <c r="H87" i="4"/>
  <c r="H34" i="4"/>
  <c r="H77" i="4"/>
  <c r="H47" i="4"/>
  <c r="H115" i="4"/>
  <c r="H103" i="4"/>
  <c r="H86" i="4"/>
  <c r="H102" i="4"/>
  <c r="H33" i="4"/>
  <c r="H130" i="4"/>
  <c r="H62" i="4"/>
  <c r="H60" i="4"/>
  <c r="H120" i="4"/>
  <c r="H116" i="4"/>
  <c r="H39" i="4"/>
  <c r="H41" i="4"/>
  <c r="H108" i="4"/>
  <c r="H51" i="4"/>
  <c r="H53" i="4"/>
  <c r="H61" i="4"/>
  <c r="H75" i="4"/>
  <c r="H30" i="4"/>
  <c r="H25" i="4"/>
  <c r="H52" i="4"/>
  <c r="H79" i="4"/>
  <c r="H64" i="4"/>
  <c r="H129" i="4"/>
  <c r="H59" i="4"/>
  <c r="H106" i="4"/>
  <c r="H50" i="4"/>
  <c r="H118" i="4"/>
  <c r="H123" i="4"/>
  <c r="H58" i="4"/>
  <c r="H46" i="4"/>
  <c r="H78" i="4"/>
  <c r="H80" i="4"/>
  <c r="H56" i="4"/>
  <c r="H37" i="4"/>
  <c r="H26" i="4"/>
  <c r="H67" i="4"/>
  <c r="H69" i="4"/>
  <c r="H113" i="4"/>
  <c r="H63" i="4"/>
  <c r="H36" i="4"/>
  <c r="H105" i="4"/>
  <c r="H57" i="4"/>
  <c r="H117" i="4"/>
  <c r="H48" i="4"/>
  <c r="H28" i="4"/>
  <c r="H91" i="4"/>
  <c r="H109" i="4"/>
  <c r="H121" i="4"/>
  <c r="H49" i="4"/>
  <c r="H107" i="4"/>
  <c r="H70" i="4"/>
  <c r="H126" i="4"/>
  <c r="H42" i="4"/>
  <c r="H90" i="4"/>
  <c r="H119" i="4"/>
  <c r="H127" i="4"/>
  <c r="H76" i="4"/>
  <c r="H84" i="4"/>
  <c r="H89" i="4"/>
  <c r="H31" i="4"/>
  <c r="H104" i="4"/>
  <c r="H72" i="4"/>
  <c r="H29" i="4"/>
  <c r="H81" i="4"/>
  <c r="H40" i="4"/>
  <c r="H38" i="4"/>
  <c r="H85" i="4"/>
  <c r="H111" i="4"/>
  <c r="H32" i="4"/>
  <c r="H125" i="4"/>
  <c r="H112" i="4"/>
  <c r="H124" i="4"/>
  <c r="H44" i="4"/>
  <c r="H122" i="4"/>
  <c r="H82" i="4"/>
  <c r="H66" i="4"/>
  <c r="H54" i="4"/>
  <c r="H110" i="4"/>
  <c r="H114" i="4"/>
  <c r="L5" i="18"/>
  <c r="F14" i="59" s="1"/>
  <c r="F12" i="59"/>
  <c r="L5" i="17"/>
  <c r="F14" i="58" s="1"/>
  <c r="F12" i="58"/>
  <c r="L5" i="16"/>
  <c r="F14" i="57" s="1"/>
  <c r="F12" i="57"/>
  <c r="L2" i="4"/>
  <c r="I12" i="54" s="1"/>
  <c r="AL4" i="13"/>
  <c r="AL10" i="13" s="1" a="1"/>
  <c r="AL10" i="13" s="1"/>
  <c r="D8" i="24"/>
  <c r="AN4" i="12"/>
  <c r="D9" i="23"/>
  <c r="AL4" i="12"/>
  <c r="D8" i="23"/>
  <c r="AL4" i="11"/>
  <c r="AL10" i="11" s="1" a="1"/>
  <c r="AL10" i="11" s="1"/>
  <c r="C8" i="22"/>
  <c r="AL4" i="10"/>
  <c r="AL10" i="10" s="1" a="1"/>
  <c r="AL10" i="10" s="1"/>
  <c r="C8" i="21"/>
  <c r="AN4" i="10"/>
  <c r="AN10" i="10" s="1" a="1"/>
  <c r="AN10" i="10" s="1"/>
  <c r="C9" i="21"/>
  <c r="AL4" i="8"/>
  <c r="AL10" i="8" s="1" a="1"/>
  <c r="AL10" i="8" s="1"/>
  <c r="AL4" i="2"/>
  <c r="AN4" i="2"/>
  <c r="F6" i="43"/>
  <c r="E6" i="44"/>
  <c r="H6" i="42"/>
  <c r="D6" i="45"/>
  <c r="K6" i="36"/>
  <c r="H3" i="42"/>
  <c r="K3" i="36"/>
  <c r="D3" i="45"/>
  <c r="F3" i="43"/>
  <c r="E3" i="44"/>
  <c r="D4" i="45"/>
  <c r="H4" i="42"/>
  <c r="E4" i="44"/>
  <c r="K4" i="36"/>
  <c r="F4" i="43"/>
  <c r="E5" i="44"/>
  <c r="K5" i="36"/>
  <c r="D5" i="45"/>
  <c r="F5" i="43"/>
  <c r="H5" i="42"/>
  <c r="H7" i="42"/>
  <c r="K7" i="36"/>
  <c r="D7" i="45"/>
  <c r="F7" i="43"/>
  <c r="E7" i="44"/>
  <c r="D7" i="44"/>
  <c r="G7" i="42"/>
  <c r="E7" i="43"/>
  <c r="J7" i="36"/>
  <c r="D3" i="44"/>
  <c r="G3" i="42"/>
  <c r="E3" i="43"/>
  <c r="J3" i="36"/>
  <c r="E6" i="43"/>
  <c r="J6" i="36"/>
  <c r="D6" i="44"/>
  <c r="G6" i="42"/>
  <c r="E4" i="43"/>
  <c r="D4" i="44"/>
  <c r="G4" i="42"/>
  <c r="J4" i="36"/>
  <c r="D5" i="44"/>
  <c r="G5" i="42"/>
  <c r="J5" i="36"/>
  <c r="E5" i="43"/>
  <c r="D5" i="43"/>
  <c r="F5" i="42"/>
  <c r="I5" i="36"/>
  <c r="D6" i="43"/>
  <c r="I6" i="36"/>
  <c r="F6" i="42"/>
  <c r="F3" i="42"/>
  <c r="I3" i="36"/>
  <c r="D3" i="43"/>
  <c r="F7" i="42"/>
  <c r="I7" i="36"/>
  <c r="D7" i="43"/>
  <c r="F4" i="42"/>
  <c r="I4" i="36"/>
  <c r="D4" i="43"/>
  <c r="E5" i="42"/>
  <c r="H5" i="36"/>
  <c r="E6" i="42"/>
  <c r="H6" i="36"/>
  <c r="E7" i="42"/>
  <c r="H7" i="36"/>
  <c r="E3" i="42"/>
  <c r="H3" i="36"/>
  <c r="E4" i="42"/>
  <c r="H4" i="36"/>
  <c r="G4" i="36"/>
  <c r="G6" i="36"/>
  <c r="B5" i="45"/>
  <c r="B4" i="46"/>
  <c r="B5" i="43"/>
  <c r="B4" i="44"/>
  <c r="L4" i="60"/>
  <c r="H4" i="60" s="1"/>
  <c r="AM11" i="35" a="1"/>
  <c r="AM11" i="35" s="1"/>
  <c r="S9" i="7"/>
  <c r="E1" i="2"/>
  <c r="E217" i="2" s="1"/>
  <c r="L3" i="15"/>
  <c r="H12" i="4"/>
  <c r="L97" i="4" s="1"/>
  <c r="H19" i="4"/>
  <c r="H21" i="4"/>
  <c r="F22" i="19"/>
  <c r="D22" i="19"/>
  <c r="H24" i="4"/>
  <c r="F20" i="19"/>
  <c r="F21" i="19"/>
  <c r="H17" i="4"/>
  <c r="H22" i="4"/>
  <c r="D20" i="19"/>
  <c r="H23" i="4"/>
  <c r="D21" i="19"/>
  <c r="H20" i="4"/>
  <c r="H18" i="4"/>
  <c r="H16" i="4"/>
  <c r="H14" i="4"/>
  <c r="L93" i="4" s="1"/>
  <c r="H15" i="4"/>
  <c r="H13" i="4"/>
  <c r="H11" i="4"/>
  <c r="AU14" i="4" l="1"/>
  <c r="R27" i="54" s="1"/>
  <c r="AT15" i="4"/>
  <c r="L28" i="54" s="1"/>
  <c r="AU15" i="4"/>
  <c r="R28" i="54" s="1"/>
  <c r="AU11" i="4"/>
  <c r="R24" i="54" s="1"/>
  <c r="AT14" i="4"/>
  <c r="L27" i="54" s="1"/>
  <c r="AT11" i="4"/>
  <c r="L24" i="54" s="1"/>
  <c r="AT12" i="4"/>
  <c r="L25" i="54" s="1"/>
  <c r="AT13" i="4"/>
  <c r="L26" i="54" s="1"/>
  <c r="AU13" i="4"/>
  <c r="R26" i="54" s="1"/>
  <c r="AU12" i="4"/>
  <c r="R25" i="54" s="1"/>
  <c r="AO3" i="12"/>
  <c r="AO39" i="12" s="1"/>
  <c r="Q44" i="17" s="1"/>
  <c r="AN8" i="12" a="1"/>
  <c r="AN8" i="12" s="1"/>
  <c r="AN7" i="12" a="1"/>
  <c r="AN7" i="12" s="1"/>
  <c r="AN9" i="12" a="1"/>
  <c r="AN9" i="12" s="1"/>
  <c r="AN10" i="12" a="1"/>
  <c r="AN10" i="12" s="1"/>
  <c r="DB4" i="12"/>
  <c r="P2" i="17" s="1"/>
  <c r="AL7" i="12" a="1"/>
  <c r="AL7" i="12" s="1"/>
  <c r="AL10" i="12" a="1"/>
  <c r="AL10" i="12" s="1"/>
  <c r="AL8" i="12" a="1"/>
  <c r="AL8" i="12" s="1"/>
  <c r="AL9" i="12" a="1"/>
  <c r="AL9" i="12" s="1"/>
  <c r="Y4" i="60"/>
  <c r="A4" i="81"/>
  <c r="V3" i="60"/>
  <c r="A3" i="80"/>
  <c r="AL7" i="11" a="1"/>
  <c r="AL7" i="11" s="1"/>
  <c r="AL8" i="11" a="1"/>
  <c r="AL8" i="11" s="1"/>
  <c r="AL9" i="11" a="1"/>
  <c r="AL9" i="11" s="1"/>
  <c r="AL8" i="10" a="1"/>
  <c r="AL8" i="10" s="1"/>
  <c r="AL7" i="10" a="1"/>
  <c r="AL7" i="10" s="1"/>
  <c r="AL9" i="10" a="1"/>
  <c r="AL9" i="10" s="1"/>
  <c r="R4" i="60"/>
  <c r="O4" i="60" s="1"/>
  <c r="A4" i="79"/>
  <c r="AN9" i="10" a="1"/>
  <c r="AN9" i="10" s="1"/>
  <c r="AN8" i="10" a="1"/>
  <c r="AN8" i="10" s="1"/>
  <c r="AN7" i="10" a="1"/>
  <c r="AN7" i="10" s="1"/>
  <c r="C9" i="20"/>
  <c r="A3" i="78"/>
  <c r="AL7" i="8" a="1"/>
  <c r="AL7" i="8" s="1"/>
  <c r="AL8" i="8" a="1"/>
  <c r="AL8" i="8" s="1"/>
  <c r="AL9" i="8" a="1"/>
  <c r="AL9" i="8" s="1"/>
  <c r="AL7" i="13" a="1"/>
  <c r="AL7" i="13" s="1"/>
  <c r="AL9" i="13" a="1"/>
  <c r="AL9" i="13" s="1"/>
  <c r="AL8" i="13" a="1"/>
  <c r="AL8" i="13" s="1"/>
  <c r="AB3" i="60"/>
  <c r="A3" i="82"/>
  <c r="AO169" i="12"/>
  <c r="AO192" i="12"/>
  <c r="AO25" i="12"/>
  <c r="Q30" i="17" s="1"/>
  <c r="AO203" i="12"/>
  <c r="AO175" i="12"/>
  <c r="K99" i="4"/>
  <c r="L100" i="4"/>
  <c r="L99" i="4"/>
  <c r="K97" i="4"/>
  <c r="K94" i="4"/>
  <c r="L98" i="4"/>
  <c r="K62" i="4"/>
  <c r="K115" i="4"/>
  <c r="K36" i="4"/>
  <c r="K28" i="4"/>
  <c r="K120" i="4"/>
  <c r="K130" i="4"/>
  <c r="K122" i="4"/>
  <c r="K114" i="4"/>
  <c r="K106" i="4"/>
  <c r="K90" i="4"/>
  <c r="K82" i="4"/>
  <c r="K70" i="4"/>
  <c r="K58" i="4"/>
  <c r="K50" i="4"/>
  <c r="K37" i="4"/>
  <c r="K29" i="4"/>
  <c r="K59" i="4"/>
  <c r="K71" i="4"/>
  <c r="K67" i="4"/>
  <c r="K84" i="4"/>
  <c r="K68" i="4"/>
  <c r="K52" i="4"/>
  <c r="K128" i="4"/>
  <c r="K55" i="4"/>
  <c r="K51" i="4"/>
  <c r="K46" i="4"/>
  <c r="K40" i="4"/>
  <c r="K102" i="4"/>
  <c r="K66" i="4"/>
  <c r="K33" i="4"/>
  <c r="K112" i="4"/>
  <c r="K35" i="4"/>
  <c r="K26" i="4"/>
  <c r="K109" i="4"/>
  <c r="K69" i="4"/>
  <c r="K53" i="4"/>
  <c r="K88" i="4"/>
  <c r="K56" i="4"/>
  <c r="K47" i="4"/>
  <c r="K111" i="4"/>
  <c r="K123" i="4"/>
  <c r="K38" i="4"/>
  <c r="K30" i="4"/>
  <c r="K129" i="4"/>
  <c r="K121" i="4"/>
  <c r="K113" i="4"/>
  <c r="K105" i="4"/>
  <c r="K89" i="4"/>
  <c r="K81" i="4"/>
  <c r="K73" i="4"/>
  <c r="K65" i="4"/>
  <c r="K57" i="4"/>
  <c r="K49" i="4"/>
  <c r="K41" i="4"/>
  <c r="K116" i="4"/>
  <c r="K43" i="4"/>
  <c r="K76" i="4"/>
  <c r="K60" i="4"/>
  <c r="K44" i="4"/>
  <c r="K124" i="4"/>
  <c r="K78" i="4"/>
  <c r="K103" i="4"/>
  <c r="K32" i="4"/>
  <c r="K79" i="4"/>
  <c r="K126" i="4"/>
  <c r="K118" i="4"/>
  <c r="K86" i="4"/>
  <c r="K54" i="4"/>
  <c r="K25" i="4"/>
  <c r="K91" i="4"/>
  <c r="K39" i="4"/>
  <c r="K117" i="4"/>
  <c r="K77" i="4"/>
  <c r="K72" i="4"/>
  <c r="K83" i="4"/>
  <c r="K104" i="4"/>
  <c r="K63" i="4"/>
  <c r="K110" i="4"/>
  <c r="K74" i="4"/>
  <c r="K42" i="4"/>
  <c r="K27" i="4"/>
  <c r="K108" i="4"/>
  <c r="K125" i="4"/>
  <c r="K85" i="4"/>
  <c r="K80" i="4"/>
  <c r="K87" i="4"/>
  <c r="K119" i="4"/>
  <c r="K107" i="4"/>
  <c r="K31" i="4"/>
  <c r="K127" i="4"/>
  <c r="K34" i="4"/>
  <c r="K101" i="4"/>
  <c r="K61" i="4"/>
  <c r="K45" i="4"/>
  <c r="K75" i="4"/>
  <c r="K64" i="4"/>
  <c r="K48" i="4"/>
  <c r="L106" i="4"/>
  <c r="L54" i="4"/>
  <c r="L114" i="4"/>
  <c r="L126" i="4"/>
  <c r="L46" i="4"/>
  <c r="L118" i="4"/>
  <c r="L50" i="4"/>
  <c r="L122" i="4"/>
  <c r="L86" i="4"/>
  <c r="L123" i="4"/>
  <c r="L130" i="4"/>
  <c r="L62" i="4"/>
  <c r="L127" i="4"/>
  <c r="L58" i="4"/>
  <c r="L66" i="4"/>
  <c r="L103" i="4"/>
  <c r="L110" i="4"/>
  <c r="L42" i="4"/>
  <c r="L119" i="4"/>
  <c r="L78" i="4"/>
  <c r="L90" i="4"/>
  <c r="L82" i="4"/>
  <c r="L107" i="4"/>
  <c r="L115" i="4"/>
  <c r="L74" i="4"/>
  <c r="L70" i="4"/>
  <c r="L33" i="4"/>
  <c r="L102" i="4"/>
  <c r="L80" i="4"/>
  <c r="L60" i="4"/>
  <c r="L56" i="4"/>
  <c r="L84" i="4"/>
  <c r="L120" i="4"/>
  <c r="L37" i="4"/>
  <c r="L26" i="4"/>
  <c r="L31" i="4"/>
  <c r="L27" i="4"/>
  <c r="L39" i="4"/>
  <c r="L67" i="4"/>
  <c r="L104" i="4"/>
  <c r="L72" i="4"/>
  <c r="L73" i="4"/>
  <c r="L113" i="4"/>
  <c r="L68" i="4"/>
  <c r="L63" i="4"/>
  <c r="L55" i="4"/>
  <c r="L53" i="4"/>
  <c r="L71" i="4"/>
  <c r="L112" i="4"/>
  <c r="L36" i="4"/>
  <c r="L41" i="4"/>
  <c r="L105" i="4"/>
  <c r="L116" i="4"/>
  <c r="L83" i="4"/>
  <c r="L69" i="4"/>
  <c r="L108" i="4"/>
  <c r="L117" i="4"/>
  <c r="L87" i="4"/>
  <c r="L45" i="4"/>
  <c r="L76" i="4"/>
  <c r="L57" i="4"/>
  <c r="L25" i="4"/>
  <c r="L124" i="4"/>
  <c r="L61" i="4"/>
  <c r="L75" i="4"/>
  <c r="L85" i="4"/>
  <c r="L30" i="4"/>
  <c r="L111" i="4"/>
  <c r="L65" i="4"/>
  <c r="L48" i="4"/>
  <c r="L32" i="4"/>
  <c r="L101" i="4"/>
  <c r="L52" i="4"/>
  <c r="L91" i="4"/>
  <c r="L34" i="4"/>
  <c r="L109" i="4"/>
  <c r="L47" i="4"/>
  <c r="L59" i="4"/>
  <c r="L49" i="4"/>
  <c r="L29" i="4"/>
  <c r="L121" i="4"/>
  <c r="L43" i="4"/>
  <c r="L40" i="4"/>
  <c r="L128" i="4"/>
  <c r="L35" i="4"/>
  <c r="L51" i="4"/>
  <c r="L125" i="4"/>
  <c r="L129" i="4"/>
  <c r="L28" i="4"/>
  <c r="L64" i="4"/>
  <c r="L89" i="4"/>
  <c r="L77" i="4"/>
  <c r="L88" i="4"/>
  <c r="L79" i="4"/>
  <c r="L81" i="4"/>
  <c r="L38" i="4"/>
  <c r="L44" i="4"/>
  <c r="K93" i="4"/>
  <c r="K96" i="4"/>
  <c r="L95" i="4"/>
  <c r="L96" i="4"/>
  <c r="K98" i="4"/>
  <c r="L94" i="4"/>
  <c r="K92" i="4"/>
  <c r="K95" i="4"/>
  <c r="K100" i="4"/>
  <c r="L92" i="4"/>
  <c r="E215" i="2"/>
  <c r="F5" i="5"/>
  <c r="F7" i="5" s="1"/>
  <c r="E216" i="2"/>
  <c r="L5" i="15"/>
  <c r="F12" i="56"/>
  <c r="Y11" i="19"/>
  <c r="H12" i="14"/>
  <c r="H14" i="14"/>
  <c r="H11" i="14"/>
  <c r="H13" i="14"/>
  <c r="AN4" i="13"/>
  <c r="AN10" i="13" s="1" a="1"/>
  <c r="AN10" i="13" s="1"/>
  <c r="D9" i="24"/>
  <c r="AN6" i="12" a="1"/>
  <c r="AN6" i="12" s="1"/>
  <c r="AP4" i="12"/>
  <c r="D10" i="23"/>
  <c r="AN4" i="11"/>
  <c r="AN10" i="11" s="1" a="1"/>
  <c r="AN10" i="11" s="1"/>
  <c r="C9" i="22"/>
  <c r="AP4" i="10"/>
  <c r="AP10" i="10" s="1" a="1"/>
  <c r="AP10" i="10" s="1"/>
  <c r="C10" i="21"/>
  <c r="AN4" i="8"/>
  <c r="AN10" i="8" s="1" a="1"/>
  <c r="AN10" i="8" s="1"/>
  <c r="AL6" i="12" a="1"/>
  <c r="AL6" i="12" s="1"/>
  <c r="DC4" i="12"/>
  <c r="Q2" i="17" s="1"/>
  <c r="AM3" i="12"/>
  <c r="DC4" i="2"/>
  <c r="DB4" i="2"/>
  <c r="AL6" i="13" a="1"/>
  <c r="AL6" i="13" s="1"/>
  <c r="DB4" i="13"/>
  <c r="N2" i="18" s="1"/>
  <c r="AM3" i="13"/>
  <c r="AM3" i="11"/>
  <c r="DB4" i="11"/>
  <c r="P2" i="16" s="1"/>
  <c r="AL6" i="11" a="1"/>
  <c r="AL6" i="11" s="1"/>
  <c r="AP4" i="2"/>
  <c r="AM3" i="8"/>
  <c r="AL6" i="8" a="1"/>
  <c r="AL6" i="8" s="1"/>
  <c r="DB4" i="8"/>
  <c r="B6" i="45"/>
  <c r="B5" i="46"/>
  <c r="B6" i="43"/>
  <c r="B5" i="44"/>
  <c r="L5" i="60"/>
  <c r="H5" i="60" s="1"/>
  <c r="F1" i="2"/>
  <c r="F217" i="2" s="1"/>
  <c r="AM12" i="35" a="1"/>
  <c r="AM12" i="35" s="1"/>
  <c r="S10" i="7"/>
  <c r="Y12" i="19"/>
  <c r="G20" i="19"/>
  <c r="L20" i="4"/>
  <c r="R46" i="54" s="1"/>
  <c r="L21" i="4"/>
  <c r="L17" i="4"/>
  <c r="R43" i="54" s="1"/>
  <c r="L18" i="4"/>
  <c r="R44" i="54" s="1"/>
  <c r="L19" i="4"/>
  <c r="R45" i="54" s="1"/>
  <c r="L23" i="4"/>
  <c r="L22" i="4"/>
  <c r="L24" i="4"/>
  <c r="G22" i="19"/>
  <c r="G21" i="19"/>
  <c r="K24" i="4"/>
  <c r="K23" i="4"/>
  <c r="K22" i="4"/>
  <c r="K20" i="4"/>
  <c r="M46" i="54" s="1"/>
  <c r="K21" i="4"/>
  <c r="K19" i="4"/>
  <c r="M45" i="54" s="1"/>
  <c r="K18" i="4"/>
  <c r="M44" i="54" s="1"/>
  <c r="K17" i="4"/>
  <c r="M43" i="54" s="1"/>
  <c r="L16" i="4"/>
  <c r="R42" i="54" s="1"/>
  <c r="K16" i="4"/>
  <c r="M42" i="54" s="1"/>
  <c r="K13" i="4"/>
  <c r="M39" i="54" s="1"/>
  <c r="L12" i="4"/>
  <c r="R38" i="54" s="1"/>
  <c r="L14" i="4"/>
  <c r="R40" i="54" s="1"/>
  <c r="K14" i="4"/>
  <c r="M40" i="54" s="1"/>
  <c r="K11" i="4"/>
  <c r="M37" i="54" s="1"/>
  <c r="K12" i="4"/>
  <c r="M38" i="54" s="1"/>
  <c r="L11" i="4"/>
  <c r="R37" i="54" s="1"/>
  <c r="L13" i="4"/>
  <c r="R39" i="54" s="1"/>
  <c r="K15" i="4"/>
  <c r="M41" i="54" s="1"/>
  <c r="L15" i="4"/>
  <c r="R41" i="54" s="1"/>
  <c r="L15" i="14" l="1"/>
  <c r="R42" i="55" s="1"/>
  <c r="K15" i="14"/>
  <c r="M42" i="55" s="1"/>
  <c r="AO126" i="12"/>
  <c r="AO105" i="12"/>
  <c r="Q110" i="17" s="1"/>
  <c r="AO75" i="12"/>
  <c r="Q80" i="17" s="1"/>
  <c r="AO110" i="12"/>
  <c r="Q115" i="17" s="1"/>
  <c r="AO28" i="12"/>
  <c r="Q33" i="17" s="1"/>
  <c r="AO57" i="12"/>
  <c r="Q62" i="17" s="1"/>
  <c r="AO113" i="12"/>
  <c r="Q118" i="17" s="1"/>
  <c r="AO41" i="12"/>
  <c r="Q46" i="17" s="1"/>
  <c r="AO89" i="12"/>
  <c r="Q94" i="17" s="1"/>
  <c r="AO173" i="12"/>
  <c r="AO101" i="12"/>
  <c r="Q106" i="17" s="1"/>
  <c r="AO94" i="12"/>
  <c r="Q99" i="17" s="1"/>
  <c r="AO82" i="12"/>
  <c r="Q87" i="17" s="1"/>
  <c r="AO146" i="12"/>
  <c r="AO147" i="12"/>
  <c r="AO188" i="12"/>
  <c r="AO184" i="12"/>
  <c r="AO156" i="12"/>
  <c r="AO7" i="12"/>
  <c r="Q12" i="17" s="1"/>
  <c r="AO83" i="12"/>
  <c r="Q88" i="17" s="1"/>
  <c r="AO133" i="12"/>
  <c r="AO95" i="12"/>
  <c r="Q100" i="17" s="1"/>
  <c r="AO100" i="12"/>
  <c r="Q105" i="17" s="1"/>
  <c r="AO168" i="12"/>
  <c r="AO179" i="12"/>
  <c r="AO18" i="12"/>
  <c r="Q23" i="17" s="1"/>
  <c r="AO196" i="12"/>
  <c r="AO64" i="12"/>
  <c r="Q69" i="17" s="1"/>
  <c r="AO183" i="12"/>
  <c r="AO155" i="12"/>
  <c r="AO138" i="12"/>
  <c r="AO24" i="12"/>
  <c r="Q29" i="17" s="1"/>
  <c r="AO103" i="12"/>
  <c r="Q108" i="17" s="1"/>
  <c r="AO44" i="12"/>
  <c r="Q49" i="17" s="1"/>
  <c r="AO129" i="12"/>
  <c r="AO186" i="12"/>
  <c r="AO122" i="12"/>
  <c r="Q127" i="17" s="1"/>
  <c r="AO148" i="12"/>
  <c r="AO78" i="12"/>
  <c r="Q83" i="17" s="1"/>
  <c r="AO97" i="12"/>
  <c r="Q102" i="17" s="1"/>
  <c r="AO141" i="12"/>
  <c r="AO59" i="12"/>
  <c r="Q64" i="17" s="1"/>
  <c r="AO6" i="12"/>
  <c r="Q11" i="17" s="1"/>
  <c r="AO8" i="12"/>
  <c r="Q13" i="17" s="1"/>
  <c r="AO81" i="12"/>
  <c r="Q86" i="17" s="1"/>
  <c r="AO191" i="12"/>
  <c r="AO69" i="12"/>
  <c r="Q74" i="17" s="1"/>
  <c r="AO135" i="12"/>
  <c r="AO50" i="12"/>
  <c r="Q55" i="17" s="1"/>
  <c r="AO195" i="12"/>
  <c r="AO54" i="12"/>
  <c r="Q59" i="17" s="1"/>
  <c r="AO15" i="12"/>
  <c r="Q20" i="17" s="1"/>
  <c r="AO91" i="12"/>
  <c r="Q96" i="17" s="1"/>
  <c r="AO190" i="12"/>
  <c r="AO199" i="12"/>
  <c r="AO123" i="12"/>
  <c r="Q128" i="17" s="1"/>
  <c r="AO48" i="12"/>
  <c r="Q53" i="17" s="1"/>
  <c r="AO77" i="12"/>
  <c r="Q82" i="17" s="1"/>
  <c r="AO130" i="12"/>
  <c r="AO172" i="12"/>
  <c r="AO40" i="12"/>
  <c r="Q45" i="17" s="1"/>
  <c r="AO177" i="12"/>
  <c r="AO144" i="12"/>
  <c r="AO19" i="12"/>
  <c r="Q24" i="17" s="1"/>
  <c r="AO145" i="12"/>
  <c r="AO106" i="12"/>
  <c r="Q111" i="17" s="1"/>
  <c r="AO34" i="12"/>
  <c r="Q39" i="17" s="1"/>
  <c r="AO17" i="12"/>
  <c r="Q22" i="17" s="1"/>
  <c r="AO119" i="12"/>
  <c r="Q124" i="17" s="1"/>
  <c r="AO29" i="12"/>
  <c r="Q34" i="17" s="1"/>
  <c r="AO136" i="12"/>
  <c r="AO198" i="12"/>
  <c r="AO65" i="12"/>
  <c r="Q70" i="17" s="1"/>
  <c r="AO14" i="12"/>
  <c r="Q19" i="17" s="1"/>
  <c r="AO128" i="12"/>
  <c r="AO32" i="12"/>
  <c r="Q37" i="17" s="1"/>
  <c r="AO107" i="12"/>
  <c r="Q112" i="17" s="1"/>
  <c r="AO88" i="12"/>
  <c r="Q93" i="17" s="1"/>
  <c r="AO154" i="12"/>
  <c r="AO20" i="12"/>
  <c r="Q25" i="17" s="1"/>
  <c r="AO42" i="12"/>
  <c r="Q47" i="17" s="1"/>
  <c r="AO73" i="12"/>
  <c r="Q78" i="17" s="1"/>
  <c r="AO176" i="12"/>
  <c r="AO85" i="12"/>
  <c r="Q90" i="17" s="1"/>
  <c r="AO205" i="12"/>
  <c r="AO161" i="12"/>
  <c r="AO165" i="12"/>
  <c r="AO181" i="12"/>
  <c r="AO118" i="12"/>
  <c r="Q123" i="17" s="1"/>
  <c r="AO93" i="12"/>
  <c r="Q98" i="17" s="1"/>
  <c r="AO10" i="12"/>
  <c r="Q15" i="17" s="1"/>
  <c r="AO45" i="12"/>
  <c r="Q50" i="17" s="1"/>
  <c r="AO53" i="12"/>
  <c r="Q58" i="17" s="1"/>
  <c r="AO170" i="12"/>
  <c r="AO204" i="12"/>
  <c r="AO37" i="12"/>
  <c r="Q42" i="17" s="1"/>
  <c r="AO72" i="12"/>
  <c r="Q77" i="17" s="1"/>
  <c r="AO202" i="12"/>
  <c r="AO167" i="12"/>
  <c r="AO109" i="12"/>
  <c r="Q114" i="17" s="1"/>
  <c r="AO104" i="12"/>
  <c r="Q109" i="17" s="1"/>
  <c r="AO120" i="12"/>
  <c r="Q125" i="17" s="1"/>
  <c r="AO150" i="12"/>
  <c r="AO162" i="12"/>
  <c r="AO142" i="12"/>
  <c r="AO111" i="12"/>
  <c r="Q116" i="17" s="1"/>
  <c r="AO22" i="12"/>
  <c r="Q27" i="17" s="1"/>
  <c r="AO67" i="12"/>
  <c r="Q72" i="17" s="1"/>
  <c r="AO36" i="12"/>
  <c r="Q41" i="17" s="1"/>
  <c r="AO158" i="12"/>
  <c r="AO180" i="12"/>
  <c r="AO201" i="12"/>
  <c r="AO171" i="12"/>
  <c r="AO61" i="12"/>
  <c r="Q66" i="17" s="1"/>
  <c r="AO139" i="12"/>
  <c r="AO12" i="12"/>
  <c r="Q17" i="17" s="1"/>
  <c r="AO52" i="12"/>
  <c r="Q57" i="17" s="1"/>
  <c r="AO71" i="12"/>
  <c r="Q76" i="17" s="1"/>
  <c r="AO134" i="12"/>
  <c r="AO116" i="12"/>
  <c r="Q121" i="17" s="1"/>
  <c r="AO151" i="12"/>
  <c r="AO200" i="12"/>
  <c r="AO160" i="12"/>
  <c r="AO117" i="12"/>
  <c r="Q122" i="17" s="1"/>
  <c r="AO46" i="12"/>
  <c r="Q51" i="17" s="1"/>
  <c r="AO153" i="12"/>
  <c r="AO174" i="12"/>
  <c r="AO189" i="12"/>
  <c r="AO98" i="12"/>
  <c r="Q103" i="17" s="1"/>
  <c r="AO125" i="12"/>
  <c r="Q130" i="17" s="1"/>
  <c r="AO193" i="12"/>
  <c r="AO157" i="12"/>
  <c r="AO140" i="12"/>
  <c r="AO66" i="12"/>
  <c r="Q71" i="17" s="1"/>
  <c r="AO90" i="12"/>
  <c r="Q95" i="17" s="1"/>
  <c r="AO35" i="12"/>
  <c r="Q40" i="17" s="1"/>
  <c r="AO27" i="12"/>
  <c r="Q32" i="17" s="1"/>
  <c r="AO21" i="12"/>
  <c r="Q26" i="17" s="1"/>
  <c r="AO68" i="12"/>
  <c r="Q73" i="17" s="1"/>
  <c r="AO49" i="12"/>
  <c r="Q54" i="17" s="1"/>
  <c r="AO96" i="12"/>
  <c r="Q101" i="17" s="1"/>
  <c r="AO26" i="12"/>
  <c r="Q31" i="17" s="1"/>
  <c r="AO84" i="12"/>
  <c r="Q89" i="17" s="1"/>
  <c r="AO60" i="12"/>
  <c r="Q65" i="17" s="1"/>
  <c r="AO92" i="12"/>
  <c r="Q97" i="17" s="1"/>
  <c r="AO182" i="12"/>
  <c r="AO112" i="12"/>
  <c r="Q117" i="17" s="1"/>
  <c r="AO131" i="12"/>
  <c r="AO143" i="12"/>
  <c r="AO127" i="12"/>
  <c r="AO99" i="12"/>
  <c r="Q104" i="17" s="1"/>
  <c r="AO108" i="12"/>
  <c r="Q113" i="17" s="1"/>
  <c r="AO166" i="12"/>
  <c r="AO11" i="12"/>
  <c r="Q16" i="17" s="1"/>
  <c r="AO87" i="12"/>
  <c r="Q92" i="17" s="1"/>
  <c r="AO80" i="12"/>
  <c r="Q85" i="17" s="1"/>
  <c r="AO178" i="12"/>
  <c r="AO194" i="12"/>
  <c r="AO137" i="12"/>
  <c r="AO79" i="12"/>
  <c r="Q84" i="17" s="1"/>
  <c r="AO76" i="12"/>
  <c r="Q81" i="17" s="1"/>
  <c r="AO159" i="12"/>
  <c r="AO16" i="12"/>
  <c r="Q21" i="17" s="1"/>
  <c r="AO38" i="12"/>
  <c r="Q43" i="17" s="1"/>
  <c r="AO62" i="12"/>
  <c r="Q67" i="17" s="1"/>
  <c r="AO56" i="12"/>
  <c r="Q61" i="17" s="1"/>
  <c r="AO124" i="12"/>
  <c r="Q129" i="17" s="1"/>
  <c r="AO163" i="12"/>
  <c r="AO115" i="12"/>
  <c r="Q120" i="17" s="1"/>
  <c r="AO33" i="12"/>
  <c r="Q38" i="17" s="1"/>
  <c r="AO132" i="12"/>
  <c r="AO187" i="12"/>
  <c r="AO149" i="12"/>
  <c r="AO102" i="12"/>
  <c r="Q107" i="17" s="1"/>
  <c r="AO164" i="12"/>
  <c r="AO197" i="12"/>
  <c r="AO114" i="12"/>
  <c r="Q119" i="17" s="1"/>
  <c r="AO185" i="12"/>
  <c r="AO152" i="12"/>
  <c r="AO121" i="12"/>
  <c r="Q126" i="17" s="1"/>
  <c r="AO58" i="12"/>
  <c r="Q63" i="17" s="1"/>
  <c r="AO86" i="12"/>
  <c r="Q91" i="17" s="1"/>
  <c r="AO51" i="12"/>
  <c r="Q56" i="17" s="1"/>
  <c r="AO30" i="12"/>
  <c r="Q35" i="17" s="1"/>
  <c r="AO55" i="12"/>
  <c r="Q60" i="17" s="1"/>
  <c r="AO74" i="12"/>
  <c r="Q79" i="17" s="1"/>
  <c r="AO47" i="12"/>
  <c r="Q52" i="17" s="1"/>
  <c r="AO43" i="12"/>
  <c r="Q48" i="17" s="1"/>
  <c r="AO23" i="12"/>
  <c r="Q28" i="17" s="1"/>
  <c r="AO9" i="12"/>
  <c r="Q14" i="17" s="1"/>
  <c r="AO63" i="12"/>
  <c r="Q68" i="17" s="1"/>
  <c r="AO13" i="12"/>
  <c r="Q18" i="17" s="1"/>
  <c r="AO70" i="12"/>
  <c r="Q75" i="17" s="1"/>
  <c r="AO31" i="12"/>
  <c r="Q36" i="17" s="1"/>
  <c r="Y5" i="60"/>
  <c r="A5" i="81"/>
  <c r="AP9" i="12" a="1"/>
  <c r="AP9" i="12" s="1"/>
  <c r="AP7" i="12" a="1"/>
  <c r="AP7" i="12" s="1"/>
  <c r="AP8" i="12" a="1"/>
  <c r="AP8" i="12" s="1"/>
  <c r="AP10" i="12" a="1"/>
  <c r="AP10" i="12" s="1"/>
  <c r="AN9" i="11" a="1"/>
  <c r="AN9" i="11" s="1"/>
  <c r="AN8" i="11" a="1"/>
  <c r="AN8" i="11" s="1"/>
  <c r="AN7" i="11" a="1"/>
  <c r="AN7" i="11" s="1"/>
  <c r="V4" i="60"/>
  <c r="A4" i="80"/>
  <c r="R5" i="60"/>
  <c r="O5" i="60" s="1"/>
  <c r="A5" i="79"/>
  <c r="AP9" i="10" a="1"/>
  <c r="AP9" i="10" s="1"/>
  <c r="AP7" i="10" a="1"/>
  <c r="AP7" i="10" s="1"/>
  <c r="AP8" i="10" a="1"/>
  <c r="AP8" i="10" s="1"/>
  <c r="AN9" i="8" a="1"/>
  <c r="AN9" i="8" s="1"/>
  <c r="AN7" i="8" a="1"/>
  <c r="AN7" i="8" s="1"/>
  <c r="AN8" i="8" a="1"/>
  <c r="AN8" i="8" s="1"/>
  <c r="C10" i="20"/>
  <c r="A4" i="78"/>
  <c r="AB4" i="60"/>
  <c r="A4" i="82"/>
  <c r="AN9" i="13" a="1"/>
  <c r="AN9" i="13" s="1"/>
  <c r="AN7" i="13" a="1"/>
  <c r="AN7" i="13" s="1"/>
  <c r="AN8" i="13" a="1"/>
  <c r="AN8" i="13" s="1"/>
  <c r="AM7" i="13"/>
  <c r="N12" i="18" s="1"/>
  <c r="AM14" i="13"/>
  <c r="N19" i="18" s="1"/>
  <c r="AM21" i="13"/>
  <c r="N26" i="18" s="1"/>
  <c r="AM10" i="13"/>
  <c r="N15" i="18" s="1"/>
  <c r="AM33" i="13"/>
  <c r="N38" i="18" s="1"/>
  <c r="AM41" i="13"/>
  <c r="N46" i="18" s="1"/>
  <c r="AM51" i="13"/>
  <c r="N56" i="18" s="1"/>
  <c r="AM29" i="13"/>
  <c r="N34" i="18" s="1"/>
  <c r="AM25" i="13"/>
  <c r="N30" i="18" s="1"/>
  <c r="AM32" i="13"/>
  <c r="N37" i="18" s="1"/>
  <c r="AM49" i="13"/>
  <c r="N54" i="18" s="1"/>
  <c r="AM62" i="13"/>
  <c r="N67" i="18" s="1"/>
  <c r="AM20" i="13"/>
  <c r="N25" i="18" s="1"/>
  <c r="AM24" i="13"/>
  <c r="N29" i="18" s="1"/>
  <c r="AM45" i="13"/>
  <c r="N50" i="18" s="1"/>
  <c r="AM72" i="13"/>
  <c r="N77" i="18" s="1"/>
  <c r="AM103" i="13"/>
  <c r="N108" i="18" s="1"/>
  <c r="AM119" i="13"/>
  <c r="N124" i="18" s="1"/>
  <c r="AM138" i="13"/>
  <c r="AM37" i="13"/>
  <c r="N42" i="18" s="1"/>
  <c r="AM59" i="13"/>
  <c r="AM111" i="13"/>
  <c r="N116" i="18" s="1"/>
  <c r="AM123" i="13"/>
  <c r="N128" i="18" s="1"/>
  <c r="AM142" i="13"/>
  <c r="AM150" i="13"/>
  <c r="AM99" i="13"/>
  <c r="N104" i="18" s="1"/>
  <c r="AM154" i="13"/>
  <c r="AM146" i="13"/>
  <c r="AM174" i="13"/>
  <c r="AM181" i="13"/>
  <c r="AM190" i="13"/>
  <c r="AM198" i="13"/>
  <c r="AM201" i="13"/>
  <c r="AM130" i="13"/>
  <c r="AM134" i="13"/>
  <c r="AM162" i="13"/>
  <c r="AM166" i="13"/>
  <c r="AM178" i="13"/>
  <c r="AM185" i="13"/>
  <c r="AM194" i="13"/>
  <c r="AM170" i="13"/>
  <c r="AM189" i="13"/>
  <c r="AM193" i="13"/>
  <c r="AM197" i="13"/>
  <c r="AM42" i="13"/>
  <c r="N47" i="18" s="1"/>
  <c r="AM127" i="13"/>
  <c r="AM66" i="13"/>
  <c r="N71" i="18" s="1"/>
  <c r="AM115" i="13"/>
  <c r="N120" i="18" s="1"/>
  <c r="AM182" i="13"/>
  <c r="AM158" i="13"/>
  <c r="AM205" i="13"/>
  <c r="AM177" i="13"/>
  <c r="AM55" i="13"/>
  <c r="N60" i="18" s="1"/>
  <c r="AM167" i="13"/>
  <c r="AM186" i="13"/>
  <c r="AM169" i="13"/>
  <c r="AM173" i="13"/>
  <c r="AM81" i="13"/>
  <c r="N86" i="18" s="1"/>
  <c r="AM126" i="13"/>
  <c r="AM149" i="13"/>
  <c r="AM110" i="13"/>
  <c r="N115" i="18" s="1"/>
  <c r="AM195" i="13"/>
  <c r="AM157" i="13"/>
  <c r="AM129" i="13"/>
  <c r="AM199" i="13"/>
  <c r="AM203" i="13"/>
  <c r="AM116" i="13"/>
  <c r="N121" i="18" s="1"/>
  <c r="AM196" i="13"/>
  <c r="AM132" i="13"/>
  <c r="AM148" i="13"/>
  <c r="AM125" i="13"/>
  <c r="N130" i="18" s="1"/>
  <c r="AM100" i="13"/>
  <c r="N105" i="18" s="1"/>
  <c r="AM164" i="13"/>
  <c r="AM36" i="13"/>
  <c r="N41" i="18" s="1"/>
  <c r="AM165" i="13"/>
  <c r="AM188" i="13"/>
  <c r="AM160" i="13"/>
  <c r="AM176" i="13"/>
  <c r="AM187" i="13"/>
  <c r="AM175" i="13"/>
  <c r="AM200" i="13"/>
  <c r="AM104" i="13"/>
  <c r="N109" i="18" s="1"/>
  <c r="AM180" i="13"/>
  <c r="AM153" i="13"/>
  <c r="AM135" i="13"/>
  <c r="AM108" i="13"/>
  <c r="N113" i="18" s="1"/>
  <c r="AM192" i="13"/>
  <c r="AM147" i="13"/>
  <c r="AM120" i="13"/>
  <c r="N125" i="18" s="1"/>
  <c r="AM202" i="13"/>
  <c r="AM191" i="13"/>
  <c r="AM102" i="13"/>
  <c r="N107" i="18" s="1"/>
  <c r="AM161" i="13"/>
  <c r="AM107" i="13"/>
  <c r="N112" i="18" s="1"/>
  <c r="AM184" i="13"/>
  <c r="AM144" i="13"/>
  <c r="AM121" i="13"/>
  <c r="N126" i="18" s="1"/>
  <c r="AM106" i="13"/>
  <c r="N111" i="18" s="1"/>
  <c r="AM82" i="13"/>
  <c r="N87" i="18" s="1"/>
  <c r="AM79" i="13"/>
  <c r="N84" i="18" s="1"/>
  <c r="AM204" i="13"/>
  <c r="AM183" i="13"/>
  <c r="AM145" i="13"/>
  <c r="AM124" i="13"/>
  <c r="N129" i="18" s="1"/>
  <c r="AM88" i="13"/>
  <c r="N93" i="18" s="1"/>
  <c r="AM69" i="13"/>
  <c r="N74" i="18" s="1"/>
  <c r="AM179" i="13"/>
  <c r="AM168" i="13"/>
  <c r="AM83" i="13"/>
  <c r="N88" i="18" s="1"/>
  <c r="AM155" i="13"/>
  <c r="AM152" i="13"/>
  <c r="AM131" i="13"/>
  <c r="AM87" i="13"/>
  <c r="N92" i="18" s="1"/>
  <c r="AM80" i="13"/>
  <c r="N85" i="18" s="1"/>
  <c r="AM73" i="13"/>
  <c r="N78" i="18" s="1"/>
  <c r="AM65" i="13"/>
  <c r="N70" i="18" s="1"/>
  <c r="AM76" i="13"/>
  <c r="N81" i="18" s="1"/>
  <c r="AM89" i="13"/>
  <c r="N94" i="18" s="1"/>
  <c r="AM75" i="13"/>
  <c r="N80" i="18" s="1"/>
  <c r="AM70" i="13"/>
  <c r="N75" i="18" s="1"/>
  <c r="AM68" i="13"/>
  <c r="N73" i="18" s="1"/>
  <c r="AM18" i="13"/>
  <c r="N23" i="18" s="1"/>
  <c r="AM63" i="13"/>
  <c r="N68" i="18" s="1"/>
  <c r="AM40" i="13"/>
  <c r="N45" i="18" s="1"/>
  <c r="AM23" i="13"/>
  <c r="N28" i="18" s="1"/>
  <c r="AM22" i="13"/>
  <c r="N27" i="18" s="1"/>
  <c r="AM16" i="13"/>
  <c r="N21" i="18" s="1"/>
  <c r="AM141" i="13"/>
  <c r="AM84" i="13"/>
  <c r="N89" i="18" s="1"/>
  <c r="AM159" i="13"/>
  <c r="AM114" i="13"/>
  <c r="N119" i="18" s="1"/>
  <c r="AM94" i="13"/>
  <c r="N99" i="18" s="1"/>
  <c r="AM50" i="13"/>
  <c r="N55" i="18" s="1"/>
  <c r="AM163" i="13"/>
  <c r="AM137" i="13"/>
  <c r="AM133" i="13"/>
  <c r="AM97" i="13"/>
  <c r="N102" i="18" s="1"/>
  <c r="AM95" i="13"/>
  <c r="N100" i="18" s="1"/>
  <c r="AM128" i="13"/>
  <c r="AM140" i="13"/>
  <c r="AM101" i="13"/>
  <c r="N106" i="18" s="1"/>
  <c r="AM96" i="13"/>
  <c r="N101" i="18" s="1"/>
  <c r="AM93" i="13"/>
  <c r="N98" i="18" s="1"/>
  <c r="AM67" i="13"/>
  <c r="N72" i="18" s="1"/>
  <c r="AM44" i="13"/>
  <c r="N49" i="18" s="1"/>
  <c r="AM28" i="13"/>
  <c r="N33" i="18" s="1"/>
  <c r="AM52" i="13"/>
  <c r="N57" i="18" s="1"/>
  <c r="AM12" i="13"/>
  <c r="N17" i="18" s="1"/>
  <c r="AM47" i="13"/>
  <c r="N52" i="18" s="1"/>
  <c r="AM171" i="13"/>
  <c r="AM156" i="13"/>
  <c r="AM143" i="13"/>
  <c r="AM136" i="13"/>
  <c r="AM118" i="13"/>
  <c r="N123" i="18" s="1"/>
  <c r="AM91" i="13"/>
  <c r="N96" i="18" s="1"/>
  <c r="AM26" i="13"/>
  <c r="N31" i="18" s="1"/>
  <c r="AM151" i="13"/>
  <c r="AM92" i="13"/>
  <c r="N97" i="18" s="1"/>
  <c r="AM86" i="13"/>
  <c r="N91" i="18" s="1"/>
  <c r="AM78" i="13"/>
  <c r="N83" i="18" s="1"/>
  <c r="AM77" i="13"/>
  <c r="N82" i="18" s="1"/>
  <c r="AM58" i="13"/>
  <c r="N63" i="18" s="1"/>
  <c r="AM117" i="13"/>
  <c r="N122" i="18" s="1"/>
  <c r="AM64" i="13"/>
  <c r="N69" i="18" s="1"/>
  <c r="AM57" i="13"/>
  <c r="N62" i="18" s="1"/>
  <c r="AM48" i="13"/>
  <c r="N53" i="18" s="1"/>
  <c r="AM19" i="13"/>
  <c r="N24" i="18" s="1"/>
  <c r="AM60" i="13"/>
  <c r="N65" i="18" s="1"/>
  <c r="AM46" i="13"/>
  <c r="N51" i="18" s="1"/>
  <c r="AM43" i="13"/>
  <c r="N48" i="18" s="1"/>
  <c r="AM30" i="13"/>
  <c r="N35" i="18" s="1"/>
  <c r="AM61" i="13"/>
  <c r="N66" i="18" s="1"/>
  <c r="AM15" i="13"/>
  <c r="N20" i="18" s="1"/>
  <c r="AM17" i="13"/>
  <c r="N22" i="18" s="1"/>
  <c r="AM35" i="13"/>
  <c r="N40" i="18" s="1"/>
  <c r="AM172" i="13"/>
  <c r="AM90" i="13"/>
  <c r="N95" i="18" s="1"/>
  <c r="AM113" i="13"/>
  <c r="N118" i="18" s="1"/>
  <c r="AM112" i="13"/>
  <c r="N117" i="18" s="1"/>
  <c r="AM98" i="13"/>
  <c r="N103" i="18" s="1"/>
  <c r="AM54" i="13"/>
  <c r="N59" i="18" s="1"/>
  <c r="AM122" i="13"/>
  <c r="N127" i="18" s="1"/>
  <c r="AM109" i="13"/>
  <c r="N114" i="18" s="1"/>
  <c r="AM85" i="13"/>
  <c r="N90" i="18" s="1"/>
  <c r="AM71" i="13"/>
  <c r="N76" i="18" s="1"/>
  <c r="AM39" i="13"/>
  <c r="N44" i="18" s="1"/>
  <c r="AM31" i="13"/>
  <c r="N36" i="18" s="1"/>
  <c r="AM139" i="13"/>
  <c r="AM105" i="13"/>
  <c r="N110" i="18" s="1"/>
  <c r="AM56" i="13"/>
  <c r="N61" i="18" s="1"/>
  <c r="AM74" i="13"/>
  <c r="N79" i="18" s="1"/>
  <c r="AM38" i="13"/>
  <c r="N43" i="18" s="1"/>
  <c r="AM34" i="13"/>
  <c r="N39" i="18" s="1"/>
  <c r="AM27" i="13"/>
  <c r="N32" i="18" s="1"/>
  <c r="AM13" i="13"/>
  <c r="N18" i="18" s="1"/>
  <c r="AM53" i="13"/>
  <c r="N58" i="18" s="1"/>
  <c r="AM11" i="13"/>
  <c r="N16" i="18" s="1"/>
  <c r="AM8" i="13"/>
  <c r="N13" i="18" s="1"/>
  <c r="AM9" i="13"/>
  <c r="N14" i="18" s="1"/>
  <c r="AM24" i="12"/>
  <c r="AM20" i="12"/>
  <c r="P25" i="17" s="1"/>
  <c r="AM28" i="12"/>
  <c r="AM31" i="12"/>
  <c r="AM35" i="12"/>
  <c r="P40" i="17" s="1"/>
  <c r="AM40" i="12"/>
  <c r="P45" i="17" s="1"/>
  <c r="AM14" i="12"/>
  <c r="P19" i="17" s="1"/>
  <c r="AM36" i="12"/>
  <c r="AM56" i="12"/>
  <c r="P61" i="17" s="1"/>
  <c r="AM59" i="12"/>
  <c r="P64" i="17" s="1"/>
  <c r="AM48" i="12"/>
  <c r="P53" i="17" s="1"/>
  <c r="AM71" i="12"/>
  <c r="P76" i="17" s="1"/>
  <c r="AM91" i="12"/>
  <c r="P96" i="17" s="1"/>
  <c r="AM94" i="12"/>
  <c r="AM52" i="12"/>
  <c r="AM60" i="12"/>
  <c r="AM87" i="12"/>
  <c r="AM107" i="12"/>
  <c r="P112" i="17" s="1"/>
  <c r="AM122" i="12"/>
  <c r="AM126" i="12"/>
  <c r="AM134" i="12"/>
  <c r="AM146" i="12"/>
  <c r="AM44" i="12"/>
  <c r="AM86" i="12"/>
  <c r="P91" i="17" s="1"/>
  <c r="AM95" i="12"/>
  <c r="AM111" i="12"/>
  <c r="P116" i="17" s="1"/>
  <c r="AM115" i="12"/>
  <c r="AM119" i="12"/>
  <c r="AM127" i="12"/>
  <c r="AM135" i="12"/>
  <c r="AM141" i="12"/>
  <c r="AM150" i="12"/>
  <c r="AM130" i="12"/>
  <c r="AM131" i="12"/>
  <c r="AM142" i="12"/>
  <c r="AM149" i="12"/>
  <c r="AM153" i="12"/>
  <c r="AM166" i="12"/>
  <c r="AM170" i="12"/>
  <c r="AM194" i="12"/>
  <c r="AM198" i="12"/>
  <c r="AM32" i="12"/>
  <c r="P37" i="17" s="1"/>
  <c r="AM67" i="12"/>
  <c r="P72" i="17" s="1"/>
  <c r="AM79" i="12"/>
  <c r="P84" i="17" s="1"/>
  <c r="AM157" i="12"/>
  <c r="AM162" i="12"/>
  <c r="AM138" i="12"/>
  <c r="AM145" i="12"/>
  <c r="AM75" i="12"/>
  <c r="P80" i="17" s="1"/>
  <c r="AM103" i="12"/>
  <c r="P108" i="17" s="1"/>
  <c r="AM175" i="12"/>
  <c r="AM123" i="12"/>
  <c r="AM158" i="12"/>
  <c r="AM165" i="12"/>
  <c r="AM178" i="12"/>
  <c r="AM99" i="12"/>
  <c r="P104" i="17" s="1"/>
  <c r="AM154" i="12"/>
  <c r="AM167" i="12"/>
  <c r="AM143" i="12"/>
  <c r="AM202" i="12"/>
  <c r="AM169" i="12"/>
  <c r="AM114" i="12"/>
  <c r="P119" i="17" s="1"/>
  <c r="AM98" i="12"/>
  <c r="P103" i="17" s="1"/>
  <c r="AM177" i="12"/>
  <c r="AM124" i="12"/>
  <c r="AM84" i="12"/>
  <c r="AM62" i="12"/>
  <c r="AM186" i="12"/>
  <c r="AM104" i="12"/>
  <c r="AM97" i="12"/>
  <c r="P102" i="17" s="1"/>
  <c r="AM88" i="12"/>
  <c r="P93" i="17" s="1"/>
  <c r="AM199" i="12"/>
  <c r="AM195" i="12"/>
  <c r="AM188" i="12"/>
  <c r="AM168" i="12"/>
  <c r="AM92" i="12"/>
  <c r="AM85" i="12"/>
  <c r="P90" i="17" s="1"/>
  <c r="AM68" i="12"/>
  <c r="AM63" i="12"/>
  <c r="AM33" i="12"/>
  <c r="AM128" i="12"/>
  <c r="AM50" i="12"/>
  <c r="P55" i="17" s="1"/>
  <c r="AM38" i="12"/>
  <c r="AM72" i="12"/>
  <c r="P77" i="17" s="1"/>
  <c r="AM64" i="12"/>
  <c r="AM27" i="12"/>
  <c r="AM41" i="12"/>
  <c r="P46" i="17" s="1"/>
  <c r="AM29" i="12"/>
  <c r="P34" i="17" s="1"/>
  <c r="AM21" i="12"/>
  <c r="AM12" i="12"/>
  <c r="AM161" i="12"/>
  <c r="AM171" i="12"/>
  <c r="AM190" i="12"/>
  <c r="AM184" i="12"/>
  <c r="AM176" i="12"/>
  <c r="AM116" i="12"/>
  <c r="AM118" i="12"/>
  <c r="P123" i="17" s="1"/>
  <c r="AM205" i="12"/>
  <c r="AM201" i="12"/>
  <c r="AM183" i="12"/>
  <c r="AM164" i="12"/>
  <c r="AM144" i="12"/>
  <c r="AM156" i="12"/>
  <c r="AM155" i="12"/>
  <c r="AM137" i="12"/>
  <c r="AM96" i="12"/>
  <c r="AM148" i="12"/>
  <c r="AM121" i="12"/>
  <c r="P126" i="17" s="1"/>
  <c r="AM110" i="12"/>
  <c r="AM102" i="12"/>
  <c r="P107" i="17" s="1"/>
  <c r="AM66" i="12"/>
  <c r="AM139" i="12"/>
  <c r="AM69" i="12"/>
  <c r="P74" i="17" s="1"/>
  <c r="AM61" i="12"/>
  <c r="AM136" i="12"/>
  <c r="AM74" i="12"/>
  <c r="P79" i="17" s="1"/>
  <c r="AM51" i="12"/>
  <c r="AM81" i="12"/>
  <c r="AM53" i="12"/>
  <c r="AM18" i="12"/>
  <c r="P23" i="17" s="1"/>
  <c r="AM57" i="12"/>
  <c r="AM22" i="12"/>
  <c r="AM42" i="12"/>
  <c r="P47" i="17" s="1"/>
  <c r="AM16" i="12"/>
  <c r="AM15" i="12"/>
  <c r="P20" i="17" s="1"/>
  <c r="AM152" i="12"/>
  <c r="AM90" i="12"/>
  <c r="AM163" i="12"/>
  <c r="AM105" i="12"/>
  <c r="AM58" i="12"/>
  <c r="P63" i="17" s="1"/>
  <c r="AM34" i="12"/>
  <c r="AM11" i="12"/>
  <c r="AM160" i="12"/>
  <c r="AM174" i="12"/>
  <c r="AM147" i="12"/>
  <c r="AM179" i="12"/>
  <c r="AM101" i="12"/>
  <c r="P106" i="17" s="1"/>
  <c r="AM192" i="12"/>
  <c r="AM132" i="12"/>
  <c r="AM203" i="12"/>
  <c r="AM112" i="12"/>
  <c r="AM30" i="12"/>
  <c r="AM80" i="12"/>
  <c r="AM83" i="12"/>
  <c r="AM73" i="12"/>
  <c r="AM49" i="12"/>
  <c r="AM26" i="12"/>
  <c r="P31" i="17" s="1"/>
  <c r="AM204" i="12"/>
  <c r="AM200" i="12"/>
  <c r="AM180" i="12"/>
  <c r="AM173" i="12"/>
  <c r="AM125" i="12"/>
  <c r="P130" i="17" s="1"/>
  <c r="AM197" i="12"/>
  <c r="AM196" i="12"/>
  <c r="AM140" i="12"/>
  <c r="AM191" i="12"/>
  <c r="AM187" i="12"/>
  <c r="AM185" i="12"/>
  <c r="AM117" i="12"/>
  <c r="AM54" i="12"/>
  <c r="AM182" i="12"/>
  <c r="AM47" i="12"/>
  <c r="AM106" i="12"/>
  <c r="P111" i="17" s="1"/>
  <c r="AM108" i="12"/>
  <c r="AM93" i="12"/>
  <c r="AM78" i="12"/>
  <c r="P83" i="17" s="1"/>
  <c r="AM43" i="12"/>
  <c r="AM89" i="12"/>
  <c r="AM82" i="12"/>
  <c r="AM77" i="12"/>
  <c r="P82" i="17" s="1"/>
  <c r="AM23" i="12"/>
  <c r="P28" i="17" s="1"/>
  <c r="AM46" i="12"/>
  <c r="AM37" i="12"/>
  <c r="AM19" i="12"/>
  <c r="AM25" i="12"/>
  <c r="AM55" i="12"/>
  <c r="AM172" i="12"/>
  <c r="AM159" i="12"/>
  <c r="AM189" i="12"/>
  <c r="AM133" i="12"/>
  <c r="AM129" i="12"/>
  <c r="AM151" i="12"/>
  <c r="AM193" i="12"/>
  <c r="AM181" i="12"/>
  <c r="AM100" i="12"/>
  <c r="P105" i="17" s="1"/>
  <c r="AM45" i="12"/>
  <c r="AM113" i="12"/>
  <c r="P118" i="17" s="1"/>
  <c r="AM120" i="12"/>
  <c r="AM65" i="12"/>
  <c r="AM109" i="12"/>
  <c r="AM70" i="12"/>
  <c r="P75" i="17" s="1"/>
  <c r="AM76" i="12"/>
  <c r="AM39" i="12"/>
  <c r="AM13" i="12"/>
  <c r="AM17" i="12"/>
  <c r="P22" i="17" s="1"/>
  <c r="AM7" i="12"/>
  <c r="AM8" i="12"/>
  <c r="P13" i="17" s="1"/>
  <c r="AM10" i="12"/>
  <c r="P15" i="17" s="1"/>
  <c r="AM9" i="12"/>
  <c r="P14" i="17" s="1"/>
  <c r="AM10" i="11"/>
  <c r="P15" i="16" s="1"/>
  <c r="AM20" i="11"/>
  <c r="P25" i="16" s="1"/>
  <c r="AM14" i="11"/>
  <c r="P19" i="16" s="1"/>
  <c r="AM27" i="11"/>
  <c r="P32" i="16" s="1"/>
  <c r="AM37" i="11"/>
  <c r="AM36" i="11"/>
  <c r="P41" i="16" s="1"/>
  <c r="AM64" i="11"/>
  <c r="P69" i="16" s="1"/>
  <c r="AM68" i="11"/>
  <c r="P73" i="16" s="1"/>
  <c r="AM40" i="11"/>
  <c r="AM41" i="11"/>
  <c r="P46" i="16" s="1"/>
  <c r="AM33" i="11"/>
  <c r="P38" i="16" s="1"/>
  <c r="AM45" i="11"/>
  <c r="P50" i="16" s="1"/>
  <c r="AM71" i="11"/>
  <c r="P76" i="16" s="1"/>
  <c r="AM95" i="11"/>
  <c r="P100" i="16" s="1"/>
  <c r="AM99" i="11"/>
  <c r="P104" i="16" s="1"/>
  <c r="AM103" i="11"/>
  <c r="P108" i="16" s="1"/>
  <c r="AM107" i="11"/>
  <c r="P112" i="16" s="1"/>
  <c r="AM111" i="11"/>
  <c r="P116" i="16" s="1"/>
  <c r="AM79" i="11"/>
  <c r="P84" i="16" s="1"/>
  <c r="AM83" i="11"/>
  <c r="P88" i="16" s="1"/>
  <c r="AM90" i="11"/>
  <c r="AM91" i="11"/>
  <c r="P96" i="16" s="1"/>
  <c r="AM128" i="11"/>
  <c r="AM86" i="11"/>
  <c r="P91" i="16" s="1"/>
  <c r="AM87" i="11"/>
  <c r="AM75" i="11"/>
  <c r="P80" i="16" s="1"/>
  <c r="AM76" i="11"/>
  <c r="P81" i="16" s="1"/>
  <c r="AM80" i="11"/>
  <c r="P85" i="16" s="1"/>
  <c r="AM160" i="11"/>
  <c r="AM193" i="11"/>
  <c r="AM152" i="11"/>
  <c r="AM155" i="11"/>
  <c r="AM185" i="11"/>
  <c r="AM151" i="11"/>
  <c r="AM115" i="11"/>
  <c r="AM136" i="11"/>
  <c r="AM144" i="11"/>
  <c r="AM156" i="11"/>
  <c r="AM159" i="11"/>
  <c r="AM200" i="11"/>
  <c r="AM187" i="11"/>
  <c r="AM170" i="11"/>
  <c r="AM164" i="11"/>
  <c r="AM143" i="11"/>
  <c r="AM66" i="11"/>
  <c r="P71" i="16" s="1"/>
  <c r="AM198" i="11"/>
  <c r="AM186" i="11"/>
  <c r="AM197" i="11"/>
  <c r="AM184" i="11"/>
  <c r="AM173" i="11"/>
  <c r="AM138" i="11"/>
  <c r="AM131" i="11"/>
  <c r="AM109" i="11"/>
  <c r="AM189" i="11"/>
  <c r="AM177" i="11"/>
  <c r="AM165" i="11"/>
  <c r="AM93" i="11"/>
  <c r="P98" i="16" s="1"/>
  <c r="AM171" i="11"/>
  <c r="AM153" i="11"/>
  <c r="AM134" i="11"/>
  <c r="AM116" i="11"/>
  <c r="AM199" i="11"/>
  <c r="AM150" i="11"/>
  <c r="AM118" i="11"/>
  <c r="P123" i="16" s="1"/>
  <c r="AM104" i="11"/>
  <c r="AM130" i="11"/>
  <c r="AM122" i="11"/>
  <c r="P127" i="16" s="1"/>
  <c r="AM119" i="11"/>
  <c r="P124" i="16" s="1"/>
  <c r="AM105" i="11"/>
  <c r="AM100" i="11"/>
  <c r="P105" i="16" s="1"/>
  <c r="AM62" i="11"/>
  <c r="P67" i="16" s="1"/>
  <c r="AM70" i="11"/>
  <c r="P75" i="16" s="1"/>
  <c r="AM54" i="11"/>
  <c r="AM67" i="11"/>
  <c r="P72" i="16" s="1"/>
  <c r="AM145" i="11"/>
  <c r="AM137" i="11"/>
  <c r="AM129" i="11"/>
  <c r="AM121" i="11"/>
  <c r="P126" i="16" s="1"/>
  <c r="AM85" i="11"/>
  <c r="P90" i="16" s="1"/>
  <c r="AM74" i="11"/>
  <c r="P79" i="16" s="1"/>
  <c r="AM77" i="11"/>
  <c r="AM72" i="11"/>
  <c r="P77" i="16" s="1"/>
  <c r="AM73" i="11"/>
  <c r="P78" i="16" s="1"/>
  <c r="AM58" i="11"/>
  <c r="P63" i="16" s="1"/>
  <c r="AM38" i="11"/>
  <c r="P43" i="16" s="1"/>
  <c r="AM26" i="11"/>
  <c r="P31" i="16" s="1"/>
  <c r="AM57" i="11"/>
  <c r="P62" i="16" s="1"/>
  <c r="AM61" i="11"/>
  <c r="P66" i="16" s="1"/>
  <c r="AM52" i="11"/>
  <c r="P57" i="16" s="1"/>
  <c r="AM48" i="11"/>
  <c r="P53" i="16" s="1"/>
  <c r="AM43" i="11"/>
  <c r="P48" i="16" s="1"/>
  <c r="AM11" i="11"/>
  <c r="P16" i="16" s="1"/>
  <c r="AM31" i="11"/>
  <c r="AM17" i="11"/>
  <c r="P22" i="16" s="1"/>
  <c r="AM202" i="11"/>
  <c r="AM194" i="11"/>
  <c r="AM176" i="11"/>
  <c r="AM192" i="11"/>
  <c r="AM174" i="11"/>
  <c r="AM167" i="11"/>
  <c r="AM146" i="11"/>
  <c r="AM141" i="11"/>
  <c r="AM195" i="11"/>
  <c r="AM98" i="11"/>
  <c r="P103" i="16" s="1"/>
  <c r="AM163" i="11"/>
  <c r="AM127" i="11"/>
  <c r="AM63" i="11"/>
  <c r="P68" i="16" s="1"/>
  <c r="AM183" i="11"/>
  <c r="AM161" i="11"/>
  <c r="AM101" i="11"/>
  <c r="P106" i="16" s="1"/>
  <c r="AM89" i="11"/>
  <c r="P94" i="16" s="1"/>
  <c r="AM110" i="11"/>
  <c r="P115" i="16" s="1"/>
  <c r="AM94" i="11"/>
  <c r="P99" i="16" s="1"/>
  <c r="AM133" i="11"/>
  <c r="AM49" i="11"/>
  <c r="P54" i="16" s="1"/>
  <c r="AM53" i="11"/>
  <c r="P58" i="16" s="1"/>
  <c r="AM56" i="11"/>
  <c r="P61" i="16" s="1"/>
  <c r="AM44" i="11"/>
  <c r="P49" i="16" s="1"/>
  <c r="AM50" i="11"/>
  <c r="P55" i="16" s="1"/>
  <c r="AM47" i="11"/>
  <c r="P52" i="16" s="1"/>
  <c r="AM60" i="11"/>
  <c r="AM23" i="11"/>
  <c r="P28" i="16" s="1"/>
  <c r="AM34" i="11"/>
  <c r="P39" i="16" s="1"/>
  <c r="AM12" i="11"/>
  <c r="P17" i="16" s="1"/>
  <c r="AM35" i="11"/>
  <c r="AM13" i="11"/>
  <c r="P18" i="16" s="1"/>
  <c r="AM22" i="11"/>
  <c r="P27" i="16" s="1"/>
  <c r="AM203" i="11"/>
  <c r="AM135" i="11"/>
  <c r="AM205" i="11"/>
  <c r="AM180" i="11"/>
  <c r="AM169" i="11"/>
  <c r="AM196" i="11"/>
  <c r="AM168" i="11"/>
  <c r="AM157" i="11"/>
  <c r="AM149" i="11"/>
  <c r="AM139" i="11"/>
  <c r="AM120" i="11"/>
  <c r="P125" i="16" s="1"/>
  <c r="AM117" i="11"/>
  <c r="P122" i="16" s="1"/>
  <c r="AM112" i="11"/>
  <c r="P117" i="16" s="1"/>
  <c r="AM188" i="11"/>
  <c r="AM172" i="11"/>
  <c r="AM96" i="11"/>
  <c r="P101" i="16" s="1"/>
  <c r="AM179" i="11"/>
  <c r="AM113" i="11"/>
  <c r="P118" i="16" s="1"/>
  <c r="AM106" i="11"/>
  <c r="P111" i="16" s="1"/>
  <c r="AM88" i="11"/>
  <c r="P93" i="16" s="1"/>
  <c r="AM59" i="11"/>
  <c r="P64" i="16" s="1"/>
  <c r="AM132" i="11"/>
  <c r="AM125" i="11"/>
  <c r="P130" i="16" s="1"/>
  <c r="AM108" i="11"/>
  <c r="P113" i="16" s="1"/>
  <c r="AM97" i="11"/>
  <c r="P102" i="16" s="1"/>
  <c r="AM92" i="11"/>
  <c r="AM82" i="11"/>
  <c r="P87" i="16" s="1"/>
  <c r="AM69" i="11"/>
  <c r="P74" i="16" s="1"/>
  <c r="AM28" i="11"/>
  <c r="P33" i="16" s="1"/>
  <c r="AM18" i="11"/>
  <c r="AM46" i="11"/>
  <c r="P51" i="16" s="1"/>
  <c r="AM30" i="11"/>
  <c r="P35" i="16" s="1"/>
  <c r="AM201" i="11"/>
  <c r="AM181" i="11"/>
  <c r="AM162" i="11"/>
  <c r="AM123" i="11"/>
  <c r="P128" i="16" s="1"/>
  <c r="AM190" i="11"/>
  <c r="AM178" i="11"/>
  <c r="AM166" i="11"/>
  <c r="AM147" i="11"/>
  <c r="AM114" i="11"/>
  <c r="P119" i="16" s="1"/>
  <c r="AM182" i="11"/>
  <c r="AM158" i="11"/>
  <c r="AM148" i="11"/>
  <c r="AM140" i="11"/>
  <c r="AM191" i="11"/>
  <c r="AM142" i="11"/>
  <c r="AM39" i="11"/>
  <c r="P44" i="16" s="1"/>
  <c r="AM65" i="11"/>
  <c r="P70" i="16" s="1"/>
  <c r="AM78" i="11"/>
  <c r="AM51" i="11"/>
  <c r="P56" i="16" s="1"/>
  <c r="AM55" i="11"/>
  <c r="P60" i="16" s="1"/>
  <c r="AM19" i="11"/>
  <c r="P24" i="16" s="1"/>
  <c r="AM15" i="11"/>
  <c r="P20" i="16" s="1"/>
  <c r="AM84" i="11"/>
  <c r="P89" i="16" s="1"/>
  <c r="AM81" i="11"/>
  <c r="P86" i="16" s="1"/>
  <c r="AM154" i="11"/>
  <c r="AM204" i="11"/>
  <c r="AM126" i="11"/>
  <c r="AM175" i="11"/>
  <c r="AM124" i="11"/>
  <c r="P129" i="16" s="1"/>
  <c r="AM102" i="11"/>
  <c r="P107" i="16" s="1"/>
  <c r="AM32" i="11"/>
  <c r="P37" i="16" s="1"/>
  <c r="AM42" i="11"/>
  <c r="P47" i="16" s="1"/>
  <c r="AM25" i="11"/>
  <c r="P30" i="16" s="1"/>
  <c r="AM24" i="11"/>
  <c r="AM29" i="11"/>
  <c r="P34" i="16" s="1"/>
  <c r="AM21" i="11"/>
  <c r="P26" i="16" s="1"/>
  <c r="AM16" i="11"/>
  <c r="P21" i="16" s="1"/>
  <c r="AM9" i="11"/>
  <c r="P14" i="16" s="1"/>
  <c r="AM8" i="11"/>
  <c r="P13" i="16" s="1"/>
  <c r="AM7" i="11"/>
  <c r="P12" i="16" s="1"/>
  <c r="AM14" i="8"/>
  <c r="P19" i="14" s="1"/>
  <c r="AM23" i="8"/>
  <c r="AM10" i="8"/>
  <c r="AM22" i="8"/>
  <c r="P27" i="14" s="1"/>
  <c r="AM37" i="8"/>
  <c r="P42" i="14" s="1"/>
  <c r="AM40" i="8"/>
  <c r="P45" i="14" s="1"/>
  <c r="AM53" i="8"/>
  <c r="P58" i="14" s="1"/>
  <c r="AM74" i="8"/>
  <c r="P79" i="14" s="1"/>
  <c r="AM81" i="8"/>
  <c r="P86" i="14" s="1"/>
  <c r="AM29" i="8"/>
  <c r="P34" i="14" s="1"/>
  <c r="AM44" i="8"/>
  <c r="AM62" i="8"/>
  <c r="P67" i="14" s="1"/>
  <c r="AM48" i="8"/>
  <c r="P53" i="14" s="1"/>
  <c r="AM57" i="8"/>
  <c r="P62" i="14" s="1"/>
  <c r="AM66" i="8"/>
  <c r="P71" i="14" s="1"/>
  <c r="AM33" i="8"/>
  <c r="P38" i="14" s="1"/>
  <c r="AM52" i="8"/>
  <c r="P57" i="14" s="1"/>
  <c r="AM115" i="8"/>
  <c r="AM119" i="8"/>
  <c r="P124" i="14" s="1"/>
  <c r="AM146" i="8"/>
  <c r="AM150" i="8"/>
  <c r="AM184" i="8"/>
  <c r="AM142" i="8"/>
  <c r="AM160" i="8"/>
  <c r="AM176" i="8"/>
  <c r="AM200" i="8"/>
  <c r="AM204" i="8"/>
  <c r="AM139" i="8"/>
  <c r="AM164" i="8"/>
  <c r="AM143" i="8"/>
  <c r="AM152" i="8"/>
  <c r="AM168" i="8"/>
  <c r="AM195" i="8"/>
  <c r="AM196" i="8"/>
  <c r="AM156" i="8"/>
  <c r="AM172" i="8"/>
  <c r="AM188" i="8"/>
  <c r="AM149" i="8"/>
  <c r="AM203" i="8"/>
  <c r="AM134" i="8"/>
  <c r="AM127" i="8"/>
  <c r="AM198" i="8"/>
  <c r="AM194" i="8"/>
  <c r="AM181" i="8"/>
  <c r="AM191" i="8"/>
  <c r="AM155" i="8"/>
  <c r="AM189" i="8"/>
  <c r="AM84" i="8"/>
  <c r="P89" i="14" s="1"/>
  <c r="AM126" i="8"/>
  <c r="AM103" i="8"/>
  <c r="P108" i="14" s="1"/>
  <c r="AM166" i="8"/>
  <c r="AM123" i="8"/>
  <c r="P128" i="14" s="1"/>
  <c r="AM120" i="8"/>
  <c r="P125" i="14" s="1"/>
  <c r="AM110" i="8"/>
  <c r="P115" i="14" s="1"/>
  <c r="AM100" i="8"/>
  <c r="P105" i="14" s="1"/>
  <c r="AM79" i="8"/>
  <c r="P84" i="14" s="1"/>
  <c r="AM98" i="8"/>
  <c r="P103" i="14" s="1"/>
  <c r="AM78" i="8"/>
  <c r="AM61" i="8"/>
  <c r="P66" i="14" s="1"/>
  <c r="AM58" i="8"/>
  <c r="P63" i="14" s="1"/>
  <c r="AM30" i="8"/>
  <c r="P35" i="14" s="1"/>
  <c r="AM34" i="8"/>
  <c r="AM111" i="8"/>
  <c r="P116" i="14" s="1"/>
  <c r="AM105" i="8"/>
  <c r="P110" i="14" s="1"/>
  <c r="AM85" i="8"/>
  <c r="P90" i="14" s="1"/>
  <c r="AM11" i="8"/>
  <c r="P16" i="14" s="1"/>
  <c r="AM17" i="8"/>
  <c r="P22" i="14" s="1"/>
  <c r="AM27" i="8"/>
  <c r="P32" i="14" s="1"/>
  <c r="AM12" i="8"/>
  <c r="P17" i="14" s="1"/>
  <c r="AM122" i="8"/>
  <c r="P127" i="14" s="1"/>
  <c r="AM178" i="8"/>
  <c r="AM140" i="8"/>
  <c r="AM65" i="8"/>
  <c r="P70" i="14" s="1"/>
  <c r="AM63" i="8"/>
  <c r="P68" i="14" s="1"/>
  <c r="AM113" i="8"/>
  <c r="P118" i="14" s="1"/>
  <c r="AM101" i="8"/>
  <c r="P106" i="14" s="1"/>
  <c r="AM97" i="8"/>
  <c r="P102" i="14" s="1"/>
  <c r="AM36" i="8"/>
  <c r="P41" i="14" s="1"/>
  <c r="AM75" i="8"/>
  <c r="P80" i="14" s="1"/>
  <c r="AM55" i="8"/>
  <c r="P60" i="14" s="1"/>
  <c r="AM16" i="8"/>
  <c r="P21" i="14" s="1"/>
  <c r="AM94" i="8"/>
  <c r="AM56" i="8"/>
  <c r="P61" i="14" s="1"/>
  <c r="AM18" i="8"/>
  <c r="P23" i="14" s="1"/>
  <c r="AM190" i="8"/>
  <c r="AM185" i="8"/>
  <c r="AM175" i="8"/>
  <c r="AM169" i="8"/>
  <c r="AM141" i="8"/>
  <c r="AM136" i="8"/>
  <c r="AM202" i="8"/>
  <c r="AM199" i="8"/>
  <c r="AM182" i="8"/>
  <c r="AM145" i="8"/>
  <c r="AM132" i="8"/>
  <c r="AM205" i="8"/>
  <c r="AM183" i="8"/>
  <c r="AM177" i="8"/>
  <c r="AM118" i="8"/>
  <c r="AM121" i="8"/>
  <c r="P126" i="14" s="1"/>
  <c r="AM151" i="8"/>
  <c r="AM114" i="8"/>
  <c r="P119" i="14" s="1"/>
  <c r="AM170" i="8"/>
  <c r="AM154" i="8"/>
  <c r="AM54" i="8"/>
  <c r="P59" i="14" s="1"/>
  <c r="AM133" i="8"/>
  <c r="AM124" i="8"/>
  <c r="P129" i="14" s="1"/>
  <c r="AM106" i="8"/>
  <c r="P111" i="14" s="1"/>
  <c r="AM96" i="8"/>
  <c r="P101" i="14" s="1"/>
  <c r="AM88" i="8"/>
  <c r="AM86" i="8"/>
  <c r="P91" i="14" s="1"/>
  <c r="AM67" i="8"/>
  <c r="P72" i="14" s="1"/>
  <c r="AM26" i="8"/>
  <c r="P31" i="14" s="1"/>
  <c r="AM49" i="8"/>
  <c r="P54" i="14" s="1"/>
  <c r="AM135" i="8"/>
  <c r="AM107" i="8"/>
  <c r="P112" i="14" s="1"/>
  <c r="AM77" i="8"/>
  <c r="P82" i="14" s="1"/>
  <c r="AM95" i="8"/>
  <c r="P100" i="14" s="1"/>
  <c r="AM47" i="8"/>
  <c r="P52" i="14" s="1"/>
  <c r="AM59" i="8"/>
  <c r="P64" i="14" s="1"/>
  <c r="AM51" i="8"/>
  <c r="P56" i="14" s="1"/>
  <c r="AM60" i="8"/>
  <c r="AM35" i="8"/>
  <c r="P40" i="14" s="1"/>
  <c r="AM64" i="8"/>
  <c r="P69" i="14" s="1"/>
  <c r="AM24" i="8"/>
  <c r="P29" i="14" s="1"/>
  <c r="AM71" i="8"/>
  <c r="P76" i="14" s="1"/>
  <c r="AM13" i="8"/>
  <c r="P18" i="14" s="1"/>
  <c r="AM31" i="8"/>
  <c r="P36" i="14" s="1"/>
  <c r="AM137" i="8"/>
  <c r="AM192" i="8"/>
  <c r="AM171" i="8"/>
  <c r="AM165" i="8"/>
  <c r="AM162" i="8"/>
  <c r="AM129" i="8"/>
  <c r="AM131" i="8"/>
  <c r="AM87" i="8"/>
  <c r="P92" i="14" s="1"/>
  <c r="AM69" i="8"/>
  <c r="P74" i="14" s="1"/>
  <c r="AM46" i="8"/>
  <c r="P51" i="14" s="1"/>
  <c r="AM116" i="8"/>
  <c r="P121" i="14" s="1"/>
  <c r="AM109" i="8"/>
  <c r="P114" i="14" s="1"/>
  <c r="AM70" i="8"/>
  <c r="P75" i="14" s="1"/>
  <c r="AM89" i="8"/>
  <c r="P94" i="14" s="1"/>
  <c r="AM32" i="8"/>
  <c r="P37" i="14" s="1"/>
  <c r="AM80" i="8"/>
  <c r="P85" i="14" s="1"/>
  <c r="AM68" i="8"/>
  <c r="P73" i="14" s="1"/>
  <c r="AM19" i="8"/>
  <c r="P24" i="14" s="1"/>
  <c r="AM91" i="8"/>
  <c r="P96" i="14" s="1"/>
  <c r="AM20" i="8"/>
  <c r="P25" i="14" s="1"/>
  <c r="AM15" i="8"/>
  <c r="P20" i="14" s="1"/>
  <c r="AM201" i="8"/>
  <c r="AM179" i="8"/>
  <c r="AM173" i="8"/>
  <c r="AM144" i="8"/>
  <c r="AM138" i="8"/>
  <c r="AM125" i="8"/>
  <c r="P130" i="14" s="1"/>
  <c r="AM197" i="8"/>
  <c r="AM193" i="8"/>
  <c r="AM159" i="8"/>
  <c r="AM153" i="8"/>
  <c r="AM186" i="8"/>
  <c r="AM167" i="8"/>
  <c r="AM161" i="8"/>
  <c r="AM108" i="8"/>
  <c r="P113" i="14" s="1"/>
  <c r="AM128" i="8"/>
  <c r="AM104" i="8"/>
  <c r="P109" i="14" s="1"/>
  <c r="AM180" i="8"/>
  <c r="AM174" i="8"/>
  <c r="AM158" i="8"/>
  <c r="AM148" i="8"/>
  <c r="AM130" i="8"/>
  <c r="AM112" i="8"/>
  <c r="P117" i="14" s="1"/>
  <c r="AM90" i="8"/>
  <c r="P95" i="14" s="1"/>
  <c r="AM117" i="8"/>
  <c r="P122" i="14" s="1"/>
  <c r="AM102" i="8"/>
  <c r="P107" i="14" s="1"/>
  <c r="AM92" i="8"/>
  <c r="P97" i="14" s="1"/>
  <c r="AM82" i="8"/>
  <c r="P87" i="14" s="1"/>
  <c r="AM93" i="8"/>
  <c r="P98" i="14" s="1"/>
  <c r="AM83" i="8"/>
  <c r="P88" i="14" s="1"/>
  <c r="AM72" i="8"/>
  <c r="P77" i="14" s="1"/>
  <c r="AM45" i="8"/>
  <c r="P50" i="14" s="1"/>
  <c r="AM41" i="8"/>
  <c r="P46" i="14" s="1"/>
  <c r="AM76" i="8"/>
  <c r="P81" i="14" s="1"/>
  <c r="AM43" i="8"/>
  <c r="P48" i="14" s="1"/>
  <c r="AM28" i="8"/>
  <c r="P33" i="14" s="1"/>
  <c r="AM42" i="8"/>
  <c r="P47" i="14" s="1"/>
  <c r="AM39" i="8"/>
  <c r="P44" i="14" s="1"/>
  <c r="AM21" i="8"/>
  <c r="P26" i="14" s="1"/>
  <c r="AM99" i="8"/>
  <c r="P104" i="14" s="1"/>
  <c r="AM38" i="8"/>
  <c r="P43" i="14" s="1"/>
  <c r="AM25" i="8"/>
  <c r="P30" i="14" s="1"/>
  <c r="AM187" i="8"/>
  <c r="AM163" i="8"/>
  <c r="AM157" i="8"/>
  <c r="AM147" i="8"/>
  <c r="AM50" i="8"/>
  <c r="P55" i="14" s="1"/>
  <c r="AM73" i="8"/>
  <c r="P78" i="14" s="1"/>
  <c r="AM8" i="8"/>
  <c r="P13" i="14" s="1"/>
  <c r="AM7" i="8"/>
  <c r="P12" i="14" s="1"/>
  <c r="AM9" i="8"/>
  <c r="P14" i="14" s="1"/>
  <c r="P2" i="14"/>
  <c r="E219" i="2"/>
  <c r="F4" i="5"/>
  <c r="F216" i="2"/>
  <c r="G5" i="5"/>
  <c r="G7" i="5" s="1"/>
  <c r="F215" i="2"/>
  <c r="L3" i="4"/>
  <c r="K125" i="14"/>
  <c r="K12" i="14"/>
  <c r="M39" i="55" s="1"/>
  <c r="K13" i="14"/>
  <c r="M40" i="55" s="1"/>
  <c r="L12" i="14"/>
  <c r="R39" i="55" s="1"/>
  <c r="L13" i="14"/>
  <c r="R40" i="55" s="1"/>
  <c r="L14" i="14"/>
  <c r="R41" i="55" s="1"/>
  <c r="L11" i="14"/>
  <c r="R38" i="55" s="1"/>
  <c r="K14" i="14"/>
  <c r="M41" i="55" s="1"/>
  <c r="K11" i="14"/>
  <c r="M38" i="55" s="1"/>
  <c r="AO3" i="13"/>
  <c r="DC4" i="13"/>
  <c r="O2" i="18" s="1"/>
  <c r="AN6" i="13" a="1"/>
  <c r="AN6" i="13" s="1"/>
  <c r="AP4" i="13"/>
  <c r="AP10" i="13" s="1" a="1"/>
  <c r="AP10" i="13" s="1"/>
  <c r="D10" i="24"/>
  <c r="AN6" i="11" a="1"/>
  <c r="AN6" i="11" s="1"/>
  <c r="AO3" i="11"/>
  <c r="DC4" i="11"/>
  <c r="Q2" i="16" s="1"/>
  <c r="AR4" i="12"/>
  <c r="D11" i="23"/>
  <c r="AP4" i="11"/>
  <c r="AP10" i="11" s="1" a="1"/>
  <c r="AP10" i="11" s="1"/>
  <c r="C10" i="22"/>
  <c r="AR4" i="10"/>
  <c r="AR10" i="10" s="1" a="1"/>
  <c r="AR10" i="10" s="1"/>
  <c r="C11" i="21"/>
  <c r="AP4" i="8"/>
  <c r="AP10" i="8" s="1" a="1"/>
  <c r="AP10" i="8" s="1"/>
  <c r="Q2" i="4"/>
  <c r="P2" i="4"/>
  <c r="P113" i="17"/>
  <c r="AM6" i="12"/>
  <c r="P11" i="17" s="1"/>
  <c r="N64" i="18"/>
  <c r="AM6" i="13"/>
  <c r="DD4" i="2"/>
  <c r="P121" i="16"/>
  <c r="P120" i="16"/>
  <c r="P114" i="16"/>
  <c r="P110" i="16"/>
  <c r="P95" i="16"/>
  <c r="P109" i="16"/>
  <c r="P97" i="16"/>
  <c r="P83" i="16"/>
  <c r="P82" i="16"/>
  <c r="P45" i="16"/>
  <c r="P40" i="16"/>
  <c r="P36" i="16"/>
  <c r="P23" i="16"/>
  <c r="P92" i="16"/>
  <c r="P65" i="16"/>
  <c r="P42" i="16"/>
  <c r="P29" i="16"/>
  <c r="AM6" i="11"/>
  <c r="P59" i="16"/>
  <c r="AR4" i="2"/>
  <c r="P120" i="14"/>
  <c r="P123" i="14"/>
  <c r="P99" i="14"/>
  <c r="P83" i="14"/>
  <c r="P65" i="14"/>
  <c r="P49" i="14"/>
  <c r="P93" i="14"/>
  <c r="P39" i="14"/>
  <c r="P15" i="14"/>
  <c r="AM6" i="8"/>
  <c r="P11" i="14" s="1"/>
  <c r="P28" i="14"/>
  <c r="B7" i="45"/>
  <c r="A6" i="81" s="1"/>
  <c r="B6" i="46"/>
  <c r="B7" i="43"/>
  <c r="B6" i="44"/>
  <c r="L6" i="60"/>
  <c r="H6" i="60" s="1"/>
  <c r="AM13" i="35" a="1"/>
  <c r="AM13" i="35" s="1"/>
  <c r="S11" i="7"/>
  <c r="DC5" i="12" l="1"/>
  <c r="AR9" i="12" a="1"/>
  <c r="AR9" i="12" s="1"/>
  <c r="AR8" i="12" a="1"/>
  <c r="AR8" i="12" s="1"/>
  <c r="AR7" i="12" a="1"/>
  <c r="AR7" i="12" s="1"/>
  <c r="AR10" i="12" a="1"/>
  <c r="AR10" i="12" s="1"/>
  <c r="AP7" i="11" a="1"/>
  <c r="AP7" i="11" s="1"/>
  <c r="AP9" i="11" a="1"/>
  <c r="AP9" i="11" s="1"/>
  <c r="AP8" i="11" a="1"/>
  <c r="AP8" i="11" s="1"/>
  <c r="R6" i="60"/>
  <c r="O6" i="60" s="1"/>
  <c r="A6" i="79"/>
  <c r="AR7" i="10" a="1"/>
  <c r="AR7" i="10" s="1"/>
  <c r="AR8" i="10" a="1"/>
  <c r="AR8" i="10" s="1"/>
  <c r="AR9" i="10" a="1"/>
  <c r="AR9" i="10" s="1"/>
  <c r="C11" i="20"/>
  <c r="A5" i="78"/>
  <c r="DD4" i="8"/>
  <c r="R2" i="14" s="1"/>
  <c r="AP7" i="8" a="1"/>
  <c r="AP7" i="8" s="1"/>
  <c r="AP9" i="8" a="1"/>
  <c r="AP9" i="8" s="1"/>
  <c r="AP8" i="8" a="1"/>
  <c r="AP8" i="8" s="1"/>
  <c r="AB5" i="60"/>
  <c r="A5" i="82"/>
  <c r="AP9" i="13" a="1"/>
  <c r="AP9" i="13" s="1"/>
  <c r="AP7" i="13" a="1"/>
  <c r="AP7" i="13" s="1"/>
  <c r="AP8" i="13" a="1"/>
  <c r="AP8" i="13" s="1"/>
  <c r="AO26" i="13"/>
  <c r="O31" i="18" s="1"/>
  <c r="AO27" i="13"/>
  <c r="O32" i="18" s="1"/>
  <c r="AO40" i="13"/>
  <c r="O45" i="18" s="1"/>
  <c r="AO32" i="13"/>
  <c r="O37" i="18" s="1"/>
  <c r="AO58" i="13"/>
  <c r="O63" i="18" s="1"/>
  <c r="AO66" i="13"/>
  <c r="AO65" i="13"/>
  <c r="O70" i="18" s="1"/>
  <c r="AO62" i="13"/>
  <c r="O67" i="18" s="1"/>
  <c r="AO98" i="13"/>
  <c r="O103" i="18" s="1"/>
  <c r="AO28" i="13"/>
  <c r="O33" i="18" s="1"/>
  <c r="AO31" i="13"/>
  <c r="O36" i="18" s="1"/>
  <c r="AO54" i="13"/>
  <c r="O59" i="18" s="1"/>
  <c r="AO79" i="13"/>
  <c r="O84" i="18" s="1"/>
  <c r="AO81" i="13"/>
  <c r="AO102" i="13"/>
  <c r="O107" i="18" s="1"/>
  <c r="AO116" i="13"/>
  <c r="O121" i="18" s="1"/>
  <c r="AO137" i="13"/>
  <c r="AO61" i="13"/>
  <c r="O66" i="18" s="1"/>
  <c r="AO83" i="13"/>
  <c r="O88" i="18" s="1"/>
  <c r="AO85" i="13"/>
  <c r="O90" i="18" s="1"/>
  <c r="AO77" i="13"/>
  <c r="O82" i="18" s="1"/>
  <c r="AO129" i="13"/>
  <c r="AO133" i="13"/>
  <c r="AO149" i="13"/>
  <c r="AO36" i="13"/>
  <c r="O41" i="18" s="1"/>
  <c r="AO124" i="13"/>
  <c r="AO153" i="13"/>
  <c r="AO166" i="13"/>
  <c r="AO172" i="13"/>
  <c r="AO112" i="13"/>
  <c r="O117" i="18" s="1"/>
  <c r="AO145" i="13"/>
  <c r="AO180" i="13"/>
  <c r="AO185" i="13"/>
  <c r="AO204" i="13"/>
  <c r="AO120" i="13"/>
  <c r="O125" i="18" s="1"/>
  <c r="AO157" i="13"/>
  <c r="AO169" i="13"/>
  <c r="AO173" i="13"/>
  <c r="AO184" i="13"/>
  <c r="AO189" i="13"/>
  <c r="AO197" i="13"/>
  <c r="AO200" i="13"/>
  <c r="AO87" i="13"/>
  <c r="O92" i="18" s="1"/>
  <c r="AO141" i="13"/>
  <c r="AO176" i="13"/>
  <c r="AO71" i="13"/>
  <c r="O76" i="18" s="1"/>
  <c r="AO168" i="13"/>
  <c r="AO177" i="13"/>
  <c r="AO181" i="13"/>
  <c r="AO161" i="13"/>
  <c r="AO193" i="13"/>
  <c r="AO196" i="13"/>
  <c r="AO201" i="13"/>
  <c r="AO164" i="13"/>
  <c r="AO192" i="13"/>
  <c r="AO188" i="13"/>
  <c r="AO205" i="13"/>
  <c r="AO156" i="13"/>
  <c r="AO143" i="13"/>
  <c r="AO179" i="13"/>
  <c r="AO199" i="13"/>
  <c r="AO144" i="13"/>
  <c r="AO202" i="13"/>
  <c r="AO99" i="13"/>
  <c r="O104" i="18" s="1"/>
  <c r="AO198" i="13"/>
  <c r="AO174" i="13"/>
  <c r="AO155" i="13"/>
  <c r="AO119" i="13"/>
  <c r="O124" i="18" s="1"/>
  <c r="AO195" i="13"/>
  <c r="AO183" i="13"/>
  <c r="AO53" i="13"/>
  <c r="O58" i="18" s="1"/>
  <c r="AO154" i="13"/>
  <c r="AO148" i="13"/>
  <c r="AO118" i="13"/>
  <c r="O123" i="18" s="1"/>
  <c r="AO182" i="13"/>
  <c r="AO117" i="13"/>
  <c r="O122" i="18" s="1"/>
  <c r="AO105" i="13"/>
  <c r="O110" i="18" s="1"/>
  <c r="AO178" i="13"/>
  <c r="AO97" i="13"/>
  <c r="O102" i="18" s="1"/>
  <c r="AO23" i="13"/>
  <c r="O28" i="18" s="1"/>
  <c r="AO191" i="13"/>
  <c r="AO165" i="13"/>
  <c r="AO152" i="13"/>
  <c r="AO187" i="13"/>
  <c r="AO139" i="13"/>
  <c r="AO123" i="13"/>
  <c r="O128" i="18" s="1"/>
  <c r="AO203" i="13"/>
  <c r="AO194" i="13"/>
  <c r="AO163" i="13"/>
  <c r="AO80" i="13"/>
  <c r="AO159" i="13"/>
  <c r="AO103" i="13"/>
  <c r="O108" i="18" s="1"/>
  <c r="AO190" i="13"/>
  <c r="AO140" i="13"/>
  <c r="AO72" i="13"/>
  <c r="O77" i="18" s="1"/>
  <c r="AO48" i="13"/>
  <c r="AO130" i="13"/>
  <c r="AO101" i="13"/>
  <c r="O106" i="18" s="1"/>
  <c r="AO171" i="13"/>
  <c r="AO121" i="13"/>
  <c r="O126" i="18" s="1"/>
  <c r="AO38" i="13"/>
  <c r="O43" i="18" s="1"/>
  <c r="AO175" i="13"/>
  <c r="AO167" i="13"/>
  <c r="AO30" i="13"/>
  <c r="O35" i="18" s="1"/>
  <c r="AO186" i="13"/>
  <c r="AO160" i="13"/>
  <c r="AO128" i="13"/>
  <c r="AO122" i="13"/>
  <c r="O127" i="18" s="1"/>
  <c r="AO111" i="13"/>
  <c r="O116" i="18" s="1"/>
  <c r="AO92" i="13"/>
  <c r="O97" i="18" s="1"/>
  <c r="AO126" i="13"/>
  <c r="AO104" i="13"/>
  <c r="O109" i="18" s="1"/>
  <c r="AO94" i="13"/>
  <c r="O99" i="18" s="1"/>
  <c r="AO84" i="13"/>
  <c r="O89" i="18" s="1"/>
  <c r="AO64" i="13"/>
  <c r="O69" i="18" s="1"/>
  <c r="AO86" i="13"/>
  <c r="O91" i="18" s="1"/>
  <c r="AO57" i="13"/>
  <c r="O62" i="18" s="1"/>
  <c r="AO134" i="13"/>
  <c r="AO90" i="13"/>
  <c r="O95" i="18" s="1"/>
  <c r="AO68" i="13"/>
  <c r="O73" i="18" s="1"/>
  <c r="AO34" i="13"/>
  <c r="O39" i="18" s="1"/>
  <c r="AO25" i="13"/>
  <c r="O30" i="18" s="1"/>
  <c r="AO33" i="13"/>
  <c r="O38" i="18" s="1"/>
  <c r="AO56" i="13"/>
  <c r="O61" i="18" s="1"/>
  <c r="AO22" i="13"/>
  <c r="AO91" i="13"/>
  <c r="O96" i="18" s="1"/>
  <c r="AO150" i="13"/>
  <c r="AO108" i="13"/>
  <c r="O113" i="18" s="1"/>
  <c r="AO46" i="13"/>
  <c r="O51" i="18" s="1"/>
  <c r="AO158" i="13"/>
  <c r="AO147" i="13"/>
  <c r="AO125" i="13"/>
  <c r="O130" i="18" s="1"/>
  <c r="AO115" i="13"/>
  <c r="O120" i="18" s="1"/>
  <c r="AO73" i="13"/>
  <c r="O78" i="18" s="1"/>
  <c r="AO69" i="13"/>
  <c r="O74" i="18" s="1"/>
  <c r="AO82" i="13"/>
  <c r="O87" i="18" s="1"/>
  <c r="AO44" i="13"/>
  <c r="O49" i="18" s="1"/>
  <c r="AO63" i="13"/>
  <c r="O68" i="18" s="1"/>
  <c r="AO47" i="13"/>
  <c r="O52" i="18" s="1"/>
  <c r="AO21" i="13"/>
  <c r="O26" i="18" s="1"/>
  <c r="AO17" i="13"/>
  <c r="O22" i="18" s="1"/>
  <c r="AO11" i="13"/>
  <c r="AO136" i="13"/>
  <c r="AO95" i="13"/>
  <c r="O100" i="18" s="1"/>
  <c r="AO170" i="13"/>
  <c r="AO132" i="13"/>
  <c r="AO107" i="13"/>
  <c r="O112" i="18" s="1"/>
  <c r="AO93" i="13"/>
  <c r="O98" i="18" s="1"/>
  <c r="AO74" i="13"/>
  <c r="O79" i="18" s="1"/>
  <c r="AO131" i="13"/>
  <c r="AO110" i="13"/>
  <c r="O115" i="18" s="1"/>
  <c r="AO78" i="13"/>
  <c r="O83" i="18" s="1"/>
  <c r="AO70" i="13"/>
  <c r="O75" i="18" s="1"/>
  <c r="AO60" i="13"/>
  <c r="O65" i="18" s="1"/>
  <c r="AO45" i="13"/>
  <c r="O50" i="18" s="1"/>
  <c r="AO127" i="13"/>
  <c r="AO106" i="13"/>
  <c r="O111" i="18" s="1"/>
  <c r="AO135" i="13"/>
  <c r="AO88" i="13"/>
  <c r="O93" i="18" s="1"/>
  <c r="AO37" i="13"/>
  <c r="O42" i="18" s="1"/>
  <c r="AO51" i="13"/>
  <c r="O56" i="18" s="1"/>
  <c r="AO19" i="13"/>
  <c r="O24" i="18" s="1"/>
  <c r="AO41" i="13"/>
  <c r="O46" i="18" s="1"/>
  <c r="AO39" i="13"/>
  <c r="O44" i="18" s="1"/>
  <c r="AO14" i="13"/>
  <c r="O19" i="18" s="1"/>
  <c r="AO55" i="13"/>
  <c r="O60" i="18" s="1"/>
  <c r="AO42" i="13"/>
  <c r="O47" i="18" s="1"/>
  <c r="AO16" i="13"/>
  <c r="O21" i="18" s="1"/>
  <c r="AO18" i="13"/>
  <c r="O23" i="18" s="1"/>
  <c r="AO89" i="13"/>
  <c r="AO113" i="13"/>
  <c r="O118" i="18" s="1"/>
  <c r="AO100" i="13"/>
  <c r="O105" i="18" s="1"/>
  <c r="AO162" i="13"/>
  <c r="AO151" i="13"/>
  <c r="AO142" i="13"/>
  <c r="AO138" i="13"/>
  <c r="AO109" i="13"/>
  <c r="O114" i="18" s="1"/>
  <c r="AO96" i="13"/>
  <c r="O101" i="18" s="1"/>
  <c r="AO43" i="13"/>
  <c r="O48" i="18" s="1"/>
  <c r="AO146" i="13"/>
  <c r="AO76" i="13"/>
  <c r="O81" i="18" s="1"/>
  <c r="AO75" i="13"/>
  <c r="O80" i="18" s="1"/>
  <c r="AO114" i="13"/>
  <c r="O119" i="18" s="1"/>
  <c r="AO50" i="13"/>
  <c r="O55" i="18" s="1"/>
  <c r="AO35" i="13"/>
  <c r="O40" i="18" s="1"/>
  <c r="AO13" i="13"/>
  <c r="O18" i="18" s="1"/>
  <c r="AO67" i="13"/>
  <c r="O72" i="18" s="1"/>
  <c r="AO52" i="13"/>
  <c r="O57" i="18" s="1"/>
  <c r="AO49" i="13"/>
  <c r="O54" i="18" s="1"/>
  <c r="AO59" i="13"/>
  <c r="O64" i="18" s="1"/>
  <c r="AO29" i="13"/>
  <c r="O34" i="18" s="1"/>
  <c r="AO10" i="13"/>
  <c r="O15" i="18" s="1"/>
  <c r="AO24" i="13"/>
  <c r="O29" i="18" s="1"/>
  <c r="AO15" i="13"/>
  <c r="O20" i="18" s="1"/>
  <c r="AO12" i="13"/>
  <c r="O17" i="18" s="1"/>
  <c r="AO20" i="13"/>
  <c r="O25" i="18" s="1"/>
  <c r="AO8" i="13"/>
  <c r="O13" i="18" s="1"/>
  <c r="AO7" i="13"/>
  <c r="O12" i="18" s="1"/>
  <c r="AO9" i="13"/>
  <c r="O14" i="18" s="1"/>
  <c r="AO13" i="11"/>
  <c r="Q18" i="16" s="1"/>
  <c r="AO17" i="11"/>
  <c r="Q22" i="16" s="1"/>
  <c r="AO27" i="11"/>
  <c r="AO9" i="11"/>
  <c r="Q14" i="16" s="1"/>
  <c r="AO19" i="11"/>
  <c r="Q24" i="16" s="1"/>
  <c r="AO23" i="11"/>
  <c r="Q28" i="16" s="1"/>
  <c r="AO24" i="11"/>
  <c r="AO36" i="11"/>
  <c r="Q41" i="16" s="1"/>
  <c r="AO44" i="11"/>
  <c r="AO40" i="11"/>
  <c r="Q45" i="16" s="1"/>
  <c r="AO47" i="11"/>
  <c r="AO28" i="11"/>
  <c r="Q33" i="16" s="1"/>
  <c r="AO32" i="11"/>
  <c r="Q37" i="16" s="1"/>
  <c r="AO63" i="11"/>
  <c r="Q68" i="16" s="1"/>
  <c r="AO71" i="11"/>
  <c r="AO67" i="11"/>
  <c r="Q72" i="16" s="1"/>
  <c r="AO150" i="11"/>
  <c r="AO74" i="11"/>
  <c r="Q79" i="16" s="1"/>
  <c r="AO86" i="11"/>
  <c r="Q91" i="16" s="1"/>
  <c r="AO106" i="11"/>
  <c r="Q111" i="16" s="1"/>
  <c r="AO114" i="11"/>
  <c r="Q119" i="16" s="1"/>
  <c r="AO118" i="11"/>
  <c r="Q123" i="16" s="1"/>
  <c r="AO85" i="11"/>
  <c r="AO89" i="11"/>
  <c r="Q94" i="16" s="1"/>
  <c r="AO98" i="11"/>
  <c r="Q103" i="16" s="1"/>
  <c r="AO94" i="11"/>
  <c r="Q99" i="16" s="1"/>
  <c r="AO155" i="11"/>
  <c r="AO158" i="11"/>
  <c r="AO188" i="11"/>
  <c r="AO75" i="11"/>
  <c r="Q80" i="16" s="1"/>
  <c r="AO78" i="11"/>
  <c r="Q83" i="16" s="1"/>
  <c r="AO110" i="11"/>
  <c r="AO139" i="11"/>
  <c r="AO147" i="11"/>
  <c r="AO162" i="11"/>
  <c r="AO164" i="11"/>
  <c r="AO196" i="11"/>
  <c r="AO154" i="11"/>
  <c r="AO102" i="11"/>
  <c r="AO123" i="11"/>
  <c r="AO159" i="11"/>
  <c r="AO90" i="11"/>
  <c r="Q95" i="16" s="1"/>
  <c r="AO151" i="11"/>
  <c r="AO79" i="11"/>
  <c r="Q84" i="16" s="1"/>
  <c r="AO131" i="11"/>
  <c r="AO174" i="11"/>
  <c r="AO146" i="11"/>
  <c r="AO117" i="11"/>
  <c r="Q122" i="16" s="1"/>
  <c r="AO190" i="11"/>
  <c r="AO165" i="11"/>
  <c r="AO88" i="11"/>
  <c r="Q93" i="16" s="1"/>
  <c r="AO181" i="11"/>
  <c r="AO100" i="11"/>
  <c r="Q105" i="16" s="1"/>
  <c r="AO204" i="11"/>
  <c r="AO193" i="11"/>
  <c r="AO201" i="11"/>
  <c r="AO176" i="11"/>
  <c r="AO142" i="11"/>
  <c r="AO136" i="11"/>
  <c r="AO55" i="11"/>
  <c r="Q60" i="16" s="1"/>
  <c r="AO50" i="11"/>
  <c r="Q55" i="16" s="1"/>
  <c r="AO127" i="11"/>
  <c r="AO111" i="11"/>
  <c r="Q116" i="16" s="1"/>
  <c r="AO95" i="11"/>
  <c r="AO83" i="11"/>
  <c r="Q88" i="16" s="1"/>
  <c r="AO68" i="11"/>
  <c r="Q73" i="16" s="1"/>
  <c r="AO65" i="11"/>
  <c r="Q70" i="16" s="1"/>
  <c r="AO51" i="11"/>
  <c r="Q56" i="16" s="1"/>
  <c r="AO52" i="11"/>
  <c r="Q57" i="16" s="1"/>
  <c r="AO43" i="11"/>
  <c r="Q48" i="16" s="1"/>
  <c r="AO69" i="11"/>
  <c r="AO56" i="11"/>
  <c r="AO34" i="11"/>
  <c r="Q39" i="16" s="1"/>
  <c r="AO16" i="11"/>
  <c r="Q21" i="16" s="1"/>
  <c r="AO20" i="11"/>
  <c r="AO198" i="11"/>
  <c r="AO173" i="11"/>
  <c r="AO149" i="11"/>
  <c r="AO112" i="11"/>
  <c r="Q117" i="16" s="1"/>
  <c r="AO189" i="11"/>
  <c r="AO178" i="11"/>
  <c r="AO199" i="11"/>
  <c r="AO187" i="11"/>
  <c r="AO183" i="11"/>
  <c r="AO137" i="11"/>
  <c r="AO203" i="11"/>
  <c r="AO170" i="11"/>
  <c r="AO167" i="11"/>
  <c r="AO161" i="11"/>
  <c r="AO143" i="11"/>
  <c r="AO135" i="11"/>
  <c r="AO200" i="11"/>
  <c r="AO186" i="11"/>
  <c r="AO156" i="11"/>
  <c r="AO108" i="11"/>
  <c r="Q113" i="16" s="1"/>
  <c r="AO172" i="11"/>
  <c r="AO166" i="11"/>
  <c r="AO134" i="11"/>
  <c r="AO125" i="11"/>
  <c r="Q130" i="16" s="1"/>
  <c r="AO116" i="11"/>
  <c r="Q121" i="16" s="1"/>
  <c r="AO113" i="11"/>
  <c r="Q118" i="16" s="1"/>
  <c r="AO129" i="11"/>
  <c r="AO121" i="11"/>
  <c r="Q126" i="16" s="1"/>
  <c r="AO130" i="11"/>
  <c r="AO115" i="11"/>
  <c r="Q120" i="16" s="1"/>
  <c r="AO109" i="11"/>
  <c r="Q114" i="16" s="1"/>
  <c r="AO104" i="11"/>
  <c r="AO93" i="11"/>
  <c r="Q98" i="16" s="1"/>
  <c r="AO64" i="11"/>
  <c r="Q69" i="16" s="1"/>
  <c r="AO84" i="11"/>
  <c r="Q89" i="16" s="1"/>
  <c r="AO80" i="11"/>
  <c r="AO60" i="11"/>
  <c r="Q65" i="16" s="1"/>
  <c r="AO31" i="11"/>
  <c r="Q36" i="16" s="1"/>
  <c r="AO66" i="11"/>
  <c r="Q71" i="16" s="1"/>
  <c r="AO53" i="11"/>
  <c r="AO41" i="11"/>
  <c r="Q46" i="16" s="1"/>
  <c r="AO14" i="11"/>
  <c r="AO35" i="11"/>
  <c r="Q40" i="16" s="1"/>
  <c r="AO26" i="11"/>
  <c r="AO37" i="11"/>
  <c r="Q42" i="16" s="1"/>
  <c r="AO21" i="11"/>
  <c r="Q26" i="16" s="1"/>
  <c r="AO10" i="11"/>
  <c r="Q15" i="16" s="1"/>
  <c r="AO197" i="11"/>
  <c r="AO175" i="11"/>
  <c r="AO157" i="11"/>
  <c r="AO138" i="11"/>
  <c r="AO107" i="11"/>
  <c r="AO195" i="11"/>
  <c r="AO191" i="11"/>
  <c r="AO177" i="11"/>
  <c r="AO152" i="11"/>
  <c r="AO153" i="11"/>
  <c r="AO145" i="11"/>
  <c r="AO169" i="11"/>
  <c r="AO163" i="11"/>
  <c r="AO184" i="11"/>
  <c r="AO168" i="11"/>
  <c r="AO99" i="11"/>
  <c r="Q104" i="16" s="1"/>
  <c r="AO194" i="11"/>
  <c r="AO141" i="11"/>
  <c r="AO120" i="11"/>
  <c r="Q125" i="16" s="1"/>
  <c r="AO103" i="11"/>
  <c r="Q108" i="16" s="1"/>
  <c r="AO73" i="11"/>
  <c r="Q78" i="16" s="1"/>
  <c r="AO54" i="11"/>
  <c r="Q59" i="16" s="1"/>
  <c r="AO122" i="11"/>
  <c r="Q127" i="16" s="1"/>
  <c r="AO82" i="11"/>
  <c r="Q87" i="16" s="1"/>
  <c r="AO77" i="11"/>
  <c r="Q82" i="16" s="1"/>
  <c r="AO62" i="11"/>
  <c r="Q67" i="16" s="1"/>
  <c r="AO148" i="11"/>
  <c r="AO140" i="11"/>
  <c r="AO132" i="11"/>
  <c r="AO124" i="11"/>
  <c r="Q129" i="16" s="1"/>
  <c r="AO45" i="11"/>
  <c r="Q50" i="16" s="1"/>
  <c r="AO59" i="11"/>
  <c r="Q64" i="16" s="1"/>
  <c r="AO30" i="11"/>
  <c r="AO72" i="11"/>
  <c r="Q77" i="16" s="1"/>
  <c r="AO42" i="11"/>
  <c r="Q47" i="16" s="1"/>
  <c r="AO12" i="11"/>
  <c r="Q17" i="16" s="1"/>
  <c r="AO18" i="11"/>
  <c r="Q23" i="16" s="1"/>
  <c r="AO15" i="11"/>
  <c r="Q20" i="16" s="1"/>
  <c r="AO29" i="11"/>
  <c r="Q34" i="16" s="1"/>
  <c r="AO11" i="11"/>
  <c r="Q16" i="16" s="1"/>
  <c r="AO205" i="11"/>
  <c r="AO185" i="11"/>
  <c r="AO81" i="11"/>
  <c r="Q86" i="16" s="1"/>
  <c r="AO179" i="11"/>
  <c r="AO105" i="11"/>
  <c r="AO202" i="11"/>
  <c r="AO182" i="11"/>
  <c r="AO160" i="11"/>
  <c r="AO171" i="11"/>
  <c r="AO87" i="11"/>
  <c r="Q92" i="16" s="1"/>
  <c r="AO192" i="11"/>
  <c r="AO144" i="11"/>
  <c r="AO92" i="11"/>
  <c r="AO39" i="11"/>
  <c r="Q44" i="16" s="1"/>
  <c r="AO48" i="11"/>
  <c r="Q53" i="16" s="1"/>
  <c r="AO49" i="11"/>
  <c r="Q54" i="16" s="1"/>
  <c r="AO25" i="11"/>
  <c r="AO101" i="11"/>
  <c r="Q106" i="16" s="1"/>
  <c r="AO91" i="11"/>
  <c r="Q96" i="16" s="1"/>
  <c r="AO57" i="11"/>
  <c r="Q62" i="16" s="1"/>
  <c r="AO22" i="11"/>
  <c r="Q27" i="16" s="1"/>
  <c r="AO128" i="11"/>
  <c r="AO180" i="11"/>
  <c r="AO133" i="11"/>
  <c r="AO96" i="11"/>
  <c r="Q101" i="16" s="1"/>
  <c r="AO58" i="11"/>
  <c r="Q63" i="16" s="1"/>
  <c r="AO61" i="11"/>
  <c r="Q66" i="16" s="1"/>
  <c r="AO76" i="11"/>
  <c r="Q81" i="16" s="1"/>
  <c r="AO38" i="11"/>
  <c r="AO97" i="11"/>
  <c r="Q102" i="16" s="1"/>
  <c r="AO126" i="11"/>
  <c r="AO119" i="11"/>
  <c r="Q124" i="16" s="1"/>
  <c r="AO70" i="11"/>
  <c r="Q75" i="16" s="1"/>
  <c r="AO46" i="11"/>
  <c r="Q51" i="16" s="1"/>
  <c r="AO33" i="11"/>
  <c r="Q38" i="16" s="1"/>
  <c r="AO7" i="11"/>
  <c r="Q12" i="16" s="1"/>
  <c r="AO8" i="11"/>
  <c r="Q13" i="16" s="1"/>
  <c r="DE4" i="2"/>
  <c r="S2" i="4" s="1"/>
  <c r="V5" i="60"/>
  <c r="A5" i="80"/>
  <c r="D12" i="23"/>
  <c r="Y6" i="60"/>
  <c r="F219" i="2"/>
  <c r="G4" i="5"/>
  <c r="L5" i="4"/>
  <c r="F12" i="54"/>
  <c r="L3" i="14"/>
  <c r="O27" i="18"/>
  <c r="O94" i="18"/>
  <c r="AO6" i="13"/>
  <c r="O11" i="18" s="1"/>
  <c r="O53" i="18"/>
  <c r="DD4" i="13"/>
  <c r="P2" i="18" s="1"/>
  <c r="O85" i="18"/>
  <c r="O129" i="18"/>
  <c r="AP6" i="13" a="1"/>
  <c r="AP6" i="13" s="1"/>
  <c r="AQ3" i="13"/>
  <c r="O16" i="18"/>
  <c r="O71" i="18"/>
  <c r="O86" i="18"/>
  <c r="AR4" i="13"/>
  <c r="AR10" i="13" s="1" a="1"/>
  <c r="AR10" i="13" s="1"/>
  <c r="D11" i="24"/>
  <c r="Q85" i="16"/>
  <c r="Q109" i="16"/>
  <c r="Q30" i="16"/>
  <c r="Q32" i="16"/>
  <c r="Q97" i="16"/>
  <c r="Q110" i="16"/>
  <c r="Q115" i="16"/>
  <c r="AO6" i="11"/>
  <c r="Q11" i="16" s="1"/>
  <c r="Q31" i="16"/>
  <c r="Q29" i="16"/>
  <c r="Q61" i="16"/>
  <c r="Q90" i="16"/>
  <c r="Q128" i="16"/>
  <c r="Q19" i="16"/>
  <c r="Q52" i="16"/>
  <c r="Q35" i="16"/>
  <c r="Q58" i="16"/>
  <c r="Q49" i="16"/>
  <c r="Q74" i="16"/>
  <c r="Q76" i="16"/>
  <c r="Q107" i="16"/>
  <c r="Q112" i="16"/>
  <c r="Q25" i="16"/>
  <c r="Q43" i="16"/>
  <c r="Q100" i="16"/>
  <c r="P88" i="17"/>
  <c r="P57" i="17"/>
  <c r="P43" i="17"/>
  <c r="P33" i="17"/>
  <c r="P128" i="17"/>
  <c r="P87" i="17"/>
  <c r="P54" i="17"/>
  <c r="P35" i="17"/>
  <c r="P117" i="17"/>
  <c r="P94" i="17"/>
  <c r="P71" i="17"/>
  <c r="P48" i="17"/>
  <c r="P30" i="17"/>
  <c r="P92" i="17"/>
  <c r="P110" i="17"/>
  <c r="P56" i="17"/>
  <c r="P101" i="17"/>
  <c r="P32" i="17"/>
  <c r="P122" i="17"/>
  <c r="P99" i="17"/>
  <c r="P85" i="17"/>
  <c r="P38" i="17"/>
  <c r="P129" i="17"/>
  <c r="P73" i="17"/>
  <c r="P78" i="17"/>
  <c r="P24" i="17"/>
  <c r="P69" i="17"/>
  <c r="P51" i="17"/>
  <c r="P67" i="17"/>
  <c r="P27" i="17"/>
  <c r="P39" i="17"/>
  <c r="P44" i="17"/>
  <c r="P120" i="17"/>
  <c r="P100" i="17"/>
  <c r="P65" i="17"/>
  <c r="P41" i="17"/>
  <c r="P29" i="17"/>
  <c r="P16" i="17"/>
  <c r="P114" i="17"/>
  <c r="P98" i="17"/>
  <c r="P52" i="17"/>
  <c r="P86" i="17"/>
  <c r="P50" i="17"/>
  <c r="P124" i="17"/>
  <c r="P62" i="17"/>
  <c r="P21" i="17"/>
  <c r="P26" i="17"/>
  <c r="P125" i="17"/>
  <c r="P89" i="17"/>
  <c r="P68" i="17"/>
  <c r="P42" i="17"/>
  <c r="P17" i="17"/>
  <c r="P97" i="17"/>
  <c r="P59" i="17"/>
  <c r="P36" i="17"/>
  <c r="P18" i="17"/>
  <c r="P121" i="17"/>
  <c r="P95" i="17"/>
  <c r="P81" i="17"/>
  <c r="P60" i="17"/>
  <c r="P70" i="17"/>
  <c r="P66" i="17"/>
  <c r="P49" i="17"/>
  <c r="P115" i="17"/>
  <c r="P109" i="17"/>
  <c r="P58" i="17"/>
  <c r="P12" i="17"/>
  <c r="P127" i="17"/>
  <c r="AQ3" i="12"/>
  <c r="AT4" i="12"/>
  <c r="AP6" i="12" a="1"/>
  <c r="AP6" i="12" s="1"/>
  <c r="DD4" i="12"/>
  <c r="R2" i="17" s="1"/>
  <c r="DD4" i="11"/>
  <c r="R2" i="16" s="1"/>
  <c r="AQ3" i="11"/>
  <c r="AP6" i="11" a="1"/>
  <c r="AP6" i="11" s="1"/>
  <c r="AR4" i="11"/>
  <c r="AR10" i="11" s="1" a="1"/>
  <c r="AR10" i="11" s="1"/>
  <c r="C11" i="22"/>
  <c r="AT4" i="10"/>
  <c r="AT10" i="10" s="1" a="1"/>
  <c r="AT10" i="10" s="1"/>
  <c r="C12" i="21"/>
  <c r="AP6" i="8" a="1"/>
  <c r="AP6" i="8" s="1"/>
  <c r="AQ3" i="8"/>
  <c r="AR4" i="8"/>
  <c r="AR10" i="8" s="1" a="1"/>
  <c r="AR10" i="8" s="1"/>
  <c r="R2" i="4"/>
  <c r="DB5" i="12"/>
  <c r="DE4" i="12"/>
  <c r="S2" i="17" s="1"/>
  <c r="AS3" i="12"/>
  <c r="AR6" i="12" a="1"/>
  <c r="AR6" i="12" s="1"/>
  <c r="DB5" i="13"/>
  <c r="N11" i="18"/>
  <c r="DB5" i="11"/>
  <c r="P11" i="16"/>
  <c r="DB5" i="8"/>
  <c r="AT4" i="2"/>
  <c r="B8" i="45"/>
  <c r="B7" i="46"/>
  <c r="B7" i="44"/>
  <c r="L7" i="60"/>
  <c r="H7" i="60" s="1"/>
  <c r="S12" i="7"/>
  <c r="AM14" i="35" a="1"/>
  <c r="AM14" i="35" s="1"/>
  <c r="H1" i="2"/>
  <c r="H217" i="2" s="1"/>
  <c r="Y7" i="60" l="1"/>
  <c r="A7" i="81"/>
  <c r="AT7" i="12" a="1"/>
  <c r="AT7" i="12" s="1"/>
  <c r="AT10" i="12" a="1"/>
  <c r="AT10" i="12" s="1"/>
  <c r="AT9" i="12" a="1"/>
  <c r="AT9" i="12" s="1"/>
  <c r="AT8" i="12" a="1"/>
  <c r="AT8" i="12" s="1"/>
  <c r="V6" i="60"/>
  <c r="A6" i="80"/>
  <c r="AR7" i="11" a="1"/>
  <c r="AR7" i="11" s="1"/>
  <c r="AR8" i="11" a="1"/>
  <c r="AR8" i="11" s="1"/>
  <c r="AR9" i="11" a="1"/>
  <c r="AR9" i="11" s="1"/>
  <c r="AT6" i="10" a="1"/>
  <c r="AT6" i="10" s="1"/>
  <c r="AT7" i="10" a="1"/>
  <c r="AT7" i="10" s="1"/>
  <c r="AT9" i="10" a="1"/>
  <c r="AT9" i="10" s="1"/>
  <c r="AT8" i="10" a="1"/>
  <c r="AT8" i="10" s="1"/>
  <c r="C12" i="20"/>
  <c r="A6" i="78"/>
  <c r="AR7" i="8" a="1"/>
  <c r="AR7" i="8" s="1"/>
  <c r="AR8" i="8" a="1"/>
  <c r="AR8" i="8" s="1"/>
  <c r="AR9" i="8" a="1"/>
  <c r="AR9" i="8" s="1"/>
  <c r="AB6" i="60"/>
  <c r="A6" i="82"/>
  <c r="AR6" i="13" a="1"/>
  <c r="AR6" i="13" s="1"/>
  <c r="AR8" i="13" a="1"/>
  <c r="AR8" i="13" s="1"/>
  <c r="AR7" i="13" a="1"/>
  <c r="AR7" i="13" s="1"/>
  <c r="AR9" i="13" a="1"/>
  <c r="AR9" i="13" s="1"/>
  <c r="AQ12" i="13"/>
  <c r="P17" i="18" s="1"/>
  <c r="AQ8" i="13"/>
  <c r="P13" i="18" s="1"/>
  <c r="AQ23" i="13"/>
  <c r="P28" i="18" s="1"/>
  <c r="AQ13" i="13"/>
  <c r="AQ9" i="13"/>
  <c r="P14" i="18" s="1"/>
  <c r="AQ22" i="13"/>
  <c r="P27" i="18" s="1"/>
  <c r="AQ26" i="13"/>
  <c r="AQ39" i="13"/>
  <c r="AQ43" i="13"/>
  <c r="P48" i="18" s="1"/>
  <c r="AQ19" i="13"/>
  <c r="P24" i="18" s="1"/>
  <c r="AQ27" i="13"/>
  <c r="P32" i="18" s="1"/>
  <c r="AQ29" i="13"/>
  <c r="AQ31" i="13"/>
  <c r="P36" i="18" s="1"/>
  <c r="AQ18" i="13"/>
  <c r="P23" i="18" s="1"/>
  <c r="AQ25" i="13"/>
  <c r="AQ57" i="13"/>
  <c r="AQ30" i="13"/>
  <c r="P35" i="18" s="1"/>
  <c r="AQ44" i="13"/>
  <c r="P49" i="18" s="1"/>
  <c r="AQ53" i="13"/>
  <c r="P58" i="18" s="1"/>
  <c r="AQ61" i="13"/>
  <c r="AQ69" i="13"/>
  <c r="P74" i="18" s="1"/>
  <c r="AQ48" i="13"/>
  <c r="P53" i="18" s="1"/>
  <c r="AQ65" i="13"/>
  <c r="P70" i="18" s="1"/>
  <c r="AQ70" i="13"/>
  <c r="AQ101" i="13"/>
  <c r="P106" i="18" s="1"/>
  <c r="AQ119" i="13"/>
  <c r="P124" i="18" s="1"/>
  <c r="AQ136" i="13"/>
  <c r="AQ123" i="13"/>
  <c r="AQ144" i="13"/>
  <c r="AQ148" i="13"/>
  <c r="AQ38" i="13"/>
  <c r="P43" i="18" s="1"/>
  <c r="AQ97" i="13"/>
  <c r="AQ128" i="13"/>
  <c r="AQ140" i="13"/>
  <c r="AQ152" i="13"/>
  <c r="AQ159" i="13"/>
  <c r="AQ160" i="13"/>
  <c r="AQ163" i="13"/>
  <c r="AQ164" i="13"/>
  <c r="AQ175" i="13"/>
  <c r="AQ184" i="13"/>
  <c r="AQ191" i="13"/>
  <c r="AQ200" i="13"/>
  <c r="AQ35" i="13"/>
  <c r="AQ156" i="13"/>
  <c r="AQ171" i="13"/>
  <c r="AQ172" i="13"/>
  <c r="AQ179" i="13"/>
  <c r="AQ188" i="13"/>
  <c r="AQ196" i="13"/>
  <c r="AQ127" i="13"/>
  <c r="AQ176" i="13"/>
  <c r="AQ199" i="13"/>
  <c r="AQ203" i="13"/>
  <c r="AQ168" i="13"/>
  <c r="AQ187" i="13"/>
  <c r="AQ192" i="13"/>
  <c r="AQ195" i="13"/>
  <c r="AQ111" i="13"/>
  <c r="AQ115" i="13"/>
  <c r="P120" i="18" s="1"/>
  <c r="AQ132" i="13"/>
  <c r="AQ204" i="13"/>
  <c r="AQ165" i="13"/>
  <c r="AQ180" i="13"/>
  <c r="AQ183" i="13"/>
  <c r="AQ190" i="13"/>
  <c r="AQ189" i="13"/>
  <c r="AQ205" i="13"/>
  <c r="AQ198" i="13"/>
  <c r="AQ162" i="13"/>
  <c r="AQ122" i="13"/>
  <c r="P127" i="18" s="1"/>
  <c r="AQ178" i="13"/>
  <c r="AQ120" i="13"/>
  <c r="P125" i="18" s="1"/>
  <c r="AQ110" i="13"/>
  <c r="P115" i="18" s="1"/>
  <c r="AQ161" i="13"/>
  <c r="AQ154" i="13"/>
  <c r="AQ139" i="13"/>
  <c r="AQ114" i="13"/>
  <c r="P119" i="18" s="1"/>
  <c r="AQ85" i="13"/>
  <c r="AQ81" i="13"/>
  <c r="AQ182" i="13"/>
  <c r="AQ92" i="13"/>
  <c r="P97" i="18" s="1"/>
  <c r="AQ169" i="13"/>
  <c r="AQ153" i="13"/>
  <c r="AQ94" i="13"/>
  <c r="P99" i="18" s="1"/>
  <c r="AQ173" i="13"/>
  <c r="AQ193" i="13"/>
  <c r="AQ131" i="13"/>
  <c r="AQ118" i="13"/>
  <c r="P123" i="18" s="1"/>
  <c r="AQ102" i="13"/>
  <c r="P107" i="18" s="1"/>
  <c r="AQ83" i="13"/>
  <c r="P88" i="18" s="1"/>
  <c r="AQ202" i="13"/>
  <c r="AQ185" i="13"/>
  <c r="AQ170" i="13"/>
  <c r="AQ194" i="13"/>
  <c r="AQ124" i="13"/>
  <c r="AQ197" i="13"/>
  <c r="AQ167" i="13"/>
  <c r="AQ56" i="13"/>
  <c r="P61" i="18" s="1"/>
  <c r="AQ177" i="13"/>
  <c r="AQ150" i="13"/>
  <c r="AQ151" i="13"/>
  <c r="AQ109" i="13"/>
  <c r="AQ147" i="13"/>
  <c r="AQ166" i="13"/>
  <c r="AQ157" i="13"/>
  <c r="AQ174" i="13"/>
  <c r="AQ155" i="13"/>
  <c r="AQ186" i="13"/>
  <c r="AQ116" i="13"/>
  <c r="P121" i="18" s="1"/>
  <c r="AQ60" i="13"/>
  <c r="P65" i="18" s="1"/>
  <c r="AQ138" i="13"/>
  <c r="AQ98" i="13"/>
  <c r="P103" i="18" s="1"/>
  <c r="AQ93" i="13"/>
  <c r="P98" i="18" s="1"/>
  <c r="AQ126" i="13"/>
  <c r="AQ86" i="13"/>
  <c r="AQ141" i="13"/>
  <c r="AQ135" i="13"/>
  <c r="AQ51" i="13"/>
  <c r="P56" i="18" s="1"/>
  <c r="AQ146" i="13"/>
  <c r="AQ134" i="13"/>
  <c r="AQ129" i="13"/>
  <c r="AQ117" i="13"/>
  <c r="P122" i="18" s="1"/>
  <c r="AQ105" i="13"/>
  <c r="AQ67" i="13"/>
  <c r="P72" i="18" s="1"/>
  <c r="AQ52" i="13"/>
  <c r="P57" i="18" s="1"/>
  <c r="AQ145" i="13"/>
  <c r="AQ16" i="13"/>
  <c r="AQ28" i="13"/>
  <c r="P33" i="18" s="1"/>
  <c r="AQ121" i="13"/>
  <c r="P126" i="18" s="1"/>
  <c r="AQ73" i="13"/>
  <c r="AQ49" i="13"/>
  <c r="AQ42" i="13"/>
  <c r="P47" i="18" s="1"/>
  <c r="AQ58" i="13"/>
  <c r="P63" i="18" s="1"/>
  <c r="AQ15" i="13"/>
  <c r="P20" i="18" s="1"/>
  <c r="AQ10" i="13"/>
  <c r="AQ201" i="13"/>
  <c r="AQ108" i="13"/>
  <c r="P113" i="18" s="1"/>
  <c r="AQ87" i="13"/>
  <c r="P92" i="18" s="1"/>
  <c r="AQ158" i="13"/>
  <c r="AQ104" i="13"/>
  <c r="P109" i="18" s="1"/>
  <c r="AQ64" i="13"/>
  <c r="P69" i="18" s="1"/>
  <c r="AQ103" i="13"/>
  <c r="AQ77" i="13"/>
  <c r="AQ33" i="13"/>
  <c r="P38" i="18" s="1"/>
  <c r="AQ133" i="13"/>
  <c r="AQ95" i="13"/>
  <c r="P100" i="18" s="1"/>
  <c r="AQ80" i="13"/>
  <c r="AQ24" i="13"/>
  <c r="P29" i="18" s="1"/>
  <c r="AQ21" i="13"/>
  <c r="P26" i="18" s="1"/>
  <c r="AQ17" i="13"/>
  <c r="P22" i="18" s="1"/>
  <c r="AQ79" i="13"/>
  <c r="AQ181" i="13"/>
  <c r="AQ143" i="13"/>
  <c r="AQ47" i="13"/>
  <c r="P52" i="18" s="1"/>
  <c r="AQ149" i="13"/>
  <c r="AQ125" i="13"/>
  <c r="AQ112" i="13"/>
  <c r="P117" i="18" s="1"/>
  <c r="AQ106" i="13"/>
  <c r="AQ137" i="13"/>
  <c r="AQ100" i="13"/>
  <c r="P105" i="18" s="1"/>
  <c r="AQ89" i="13"/>
  <c r="P94" i="18" s="1"/>
  <c r="AQ82" i="13"/>
  <c r="P87" i="18" s="1"/>
  <c r="AQ71" i="13"/>
  <c r="AQ62" i="13"/>
  <c r="P67" i="18" s="1"/>
  <c r="AQ54" i="13"/>
  <c r="P59" i="18" s="1"/>
  <c r="AQ41" i="13"/>
  <c r="P46" i="18" s="1"/>
  <c r="AQ32" i="13"/>
  <c r="AQ107" i="13"/>
  <c r="P112" i="18" s="1"/>
  <c r="AQ78" i="13"/>
  <c r="P83" i="18" s="1"/>
  <c r="AQ74" i="13"/>
  <c r="P79" i="18" s="1"/>
  <c r="AQ72" i="13"/>
  <c r="AQ66" i="13"/>
  <c r="P71" i="18" s="1"/>
  <c r="AQ55" i="13"/>
  <c r="P60" i="18" s="1"/>
  <c r="AQ36" i="13"/>
  <c r="AQ34" i="13"/>
  <c r="AQ20" i="13"/>
  <c r="P25" i="18" s="1"/>
  <c r="AQ11" i="13"/>
  <c r="P16" i="18" s="1"/>
  <c r="AQ142" i="13"/>
  <c r="AQ96" i="13"/>
  <c r="AQ46" i="13"/>
  <c r="P51" i="18" s="1"/>
  <c r="AQ90" i="13"/>
  <c r="P95" i="18" s="1"/>
  <c r="AQ75" i="13"/>
  <c r="AQ113" i="13"/>
  <c r="AQ88" i="13"/>
  <c r="P93" i="18" s="1"/>
  <c r="AQ68" i="13"/>
  <c r="AQ130" i="13"/>
  <c r="AQ99" i="13"/>
  <c r="AQ63" i="13"/>
  <c r="AQ91" i="13"/>
  <c r="P96" i="18" s="1"/>
  <c r="AQ84" i="13"/>
  <c r="P89" i="18" s="1"/>
  <c r="AQ76" i="13"/>
  <c r="AQ59" i="13"/>
  <c r="P64" i="18" s="1"/>
  <c r="AQ40" i="13"/>
  <c r="P45" i="18" s="1"/>
  <c r="AQ50" i="13"/>
  <c r="P55" i="18" s="1"/>
  <c r="AQ45" i="13"/>
  <c r="AQ37" i="13"/>
  <c r="P42" i="18" s="1"/>
  <c r="AQ14" i="13"/>
  <c r="P19" i="18" s="1"/>
  <c r="AQ7" i="13"/>
  <c r="P12" i="18" s="1"/>
  <c r="AQ12" i="12"/>
  <c r="AQ22" i="12"/>
  <c r="R27" i="17" s="1"/>
  <c r="AQ29" i="12"/>
  <c r="R34" i="17" s="1"/>
  <c r="AQ38" i="12"/>
  <c r="AQ16" i="12"/>
  <c r="AQ18" i="12"/>
  <c r="R23" i="17" s="1"/>
  <c r="AQ26" i="12"/>
  <c r="R31" i="17" s="1"/>
  <c r="AQ30" i="12"/>
  <c r="AQ54" i="12"/>
  <c r="AQ17" i="12"/>
  <c r="R22" i="17" s="1"/>
  <c r="AQ34" i="12"/>
  <c r="R39" i="17" s="1"/>
  <c r="AQ58" i="12"/>
  <c r="AQ69" i="12"/>
  <c r="AQ42" i="12"/>
  <c r="R47" i="17" s="1"/>
  <c r="AQ50" i="12"/>
  <c r="R55" i="17" s="1"/>
  <c r="AQ62" i="12"/>
  <c r="AQ73" i="12"/>
  <c r="AQ81" i="12"/>
  <c r="R86" i="17" s="1"/>
  <c r="AQ65" i="12"/>
  <c r="R70" i="17" s="1"/>
  <c r="AQ105" i="12"/>
  <c r="AQ121" i="12"/>
  <c r="AQ128" i="12"/>
  <c r="AQ136" i="12"/>
  <c r="AQ140" i="12"/>
  <c r="AQ147" i="12"/>
  <c r="AQ85" i="12"/>
  <c r="AQ93" i="12"/>
  <c r="R98" i="17" s="1"/>
  <c r="AQ97" i="12"/>
  <c r="AQ109" i="12"/>
  <c r="AQ129" i="12"/>
  <c r="AQ137" i="12"/>
  <c r="AQ144" i="12"/>
  <c r="AQ151" i="12"/>
  <c r="AQ132" i="12"/>
  <c r="AQ133" i="12"/>
  <c r="AQ156" i="12"/>
  <c r="AQ160" i="12"/>
  <c r="AQ176" i="12"/>
  <c r="AQ180" i="12"/>
  <c r="AQ184" i="12"/>
  <c r="AQ88" i="12"/>
  <c r="AQ117" i="12"/>
  <c r="R122" i="17" s="1"/>
  <c r="AQ148" i="12"/>
  <c r="AQ164" i="12"/>
  <c r="AQ168" i="12"/>
  <c r="AQ172" i="12"/>
  <c r="AQ188" i="12"/>
  <c r="AQ89" i="12"/>
  <c r="AQ101" i="12"/>
  <c r="AQ113" i="12"/>
  <c r="R118" i="17" s="1"/>
  <c r="AQ46" i="12"/>
  <c r="R51" i="17" s="1"/>
  <c r="AQ155" i="12"/>
  <c r="AQ159" i="12"/>
  <c r="AQ143" i="12"/>
  <c r="AQ139" i="12"/>
  <c r="AQ152" i="12"/>
  <c r="AQ149" i="12"/>
  <c r="AQ120" i="12"/>
  <c r="R125" i="17" s="1"/>
  <c r="AQ196" i="12"/>
  <c r="AQ179" i="12"/>
  <c r="AQ124" i="12"/>
  <c r="AQ108" i="12"/>
  <c r="R113" i="17" s="1"/>
  <c r="AQ167" i="12"/>
  <c r="AQ110" i="12"/>
  <c r="AQ87" i="12"/>
  <c r="AQ205" i="12"/>
  <c r="AQ161" i="12"/>
  <c r="AQ154" i="12"/>
  <c r="AQ181" i="12"/>
  <c r="AQ174" i="12"/>
  <c r="AQ98" i="12"/>
  <c r="AQ20" i="12"/>
  <c r="AQ116" i="12"/>
  <c r="AQ106" i="12"/>
  <c r="R111" i="17" s="1"/>
  <c r="AQ122" i="12"/>
  <c r="R127" i="17" s="1"/>
  <c r="AQ90" i="12"/>
  <c r="AQ68" i="12"/>
  <c r="AQ53" i="12"/>
  <c r="R58" i="17" s="1"/>
  <c r="AQ75" i="12"/>
  <c r="R80" i="17" s="1"/>
  <c r="AQ67" i="12"/>
  <c r="AQ94" i="12"/>
  <c r="AQ78" i="12"/>
  <c r="R83" i="17" s="1"/>
  <c r="AQ39" i="12"/>
  <c r="R44" i="17" s="1"/>
  <c r="AQ45" i="12"/>
  <c r="AQ60" i="12"/>
  <c r="AQ27" i="12"/>
  <c r="R32" i="17" s="1"/>
  <c r="AQ51" i="12"/>
  <c r="R56" i="17" s="1"/>
  <c r="AQ36" i="12"/>
  <c r="AQ11" i="12"/>
  <c r="AQ41" i="12"/>
  <c r="R46" i="17" s="1"/>
  <c r="AQ198" i="12"/>
  <c r="AQ170" i="12"/>
  <c r="AQ107" i="12"/>
  <c r="AQ194" i="12"/>
  <c r="AQ158" i="12"/>
  <c r="AQ146" i="12"/>
  <c r="AQ57" i="12"/>
  <c r="AQ202" i="12"/>
  <c r="AQ203" i="12"/>
  <c r="AQ186" i="12"/>
  <c r="AQ166" i="12"/>
  <c r="AQ195" i="12"/>
  <c r="AQ183" i="12"/>
  <c r="AQ114" i="12"/>
  <c r="AQ199" i="12"/>
  <c r="AQ175" i="12"/>
  <c r="AQ142" i="12"/>
  <c r="AQ112" i="12"/>
  <c r="AQ185" i="12"/>
  <c r="AQ118" i="12"/>
  <c r="R123" i="17" s="1"/>
  <c r="AQ64" i="12"/>
  <c r="R69" i="17" s="1"/>
  <c r="AQ96" i="12"/>
  <c r="AQ80" i="12"/>
  <c r="AQ103" i="12"/>
  <c r="R108" i="17" s="1"/>
  <c r="AQ21" i="12"/>
  <c r="R26" i="17" s="1"/>
  <c r="AQ130" i="12"/>
  <c r="AQ123" i="12"/>
  <c r="AQ82" i="12"/>
  <c r="AQ74" i="12"/>
  <c r="R79" i="17" s="1"/>
  <c r="AQ63" i="12"/>
  <c r="AQ44" i="12"/>
  <c r="AQ28" i="12"/>
  <c r="R33" i="17" s="1"/>
  <c r="AQ31" i="12"/>
  <c r="R36" i="17" s="1"/>
  <c r="AQ72" i="12"/>
  <c r="AQ190" i="12"/>
  <c r="AQ201" i="12"/>
  <c r="AQ192" i="12"/>
  <c r="AQ127" i="12"/>
  <c r="AQ141" i="12"/>
  <c r="AQ71" i="12"/>
  <c r="R76" i="17" s="1"/>
  <c r="AQ83" i="12"/>
  <c r="R88" i="17" s="1"/>
  <c r="AQ92" i="12"/>
  <c r="AQ79" i="12"/>
  <c r="AQ15" i="12"/>
  <c r="R20" i="17" s="1"/>
  <c r="AQ47" i="12"/>
  <c r="R52" i="17" s="1"/>
  <c r="AQ171" i="12"/>
  <c r="AQ163" i="12"/>
  <c r="AQ200" i="12"/>
  <c r="AQ169" i="12"/>
  <c r="AQ157" i="12"/>
  <c r="AQ145" i="12"/>
  <c r="AQ119" i="12"/>
  <c r="AQ173" i="12"/>
  <c r="AQ150" i="12"/>
  <c r="AQ134" i="12"/>
  <c r="AQ115" i="12"/>
  <c r="R120" i="17" s="1"/>
  <c r="AQ104" i="12"/>
  <c r="R109" i="17" s="1"/>
  <c r="AQ91" i="12"/>
  <c r="AQ76" i="12"/>
  <c r="AQ70" i="12"/>
  <c r="R75" i="17" s="1"/>
  <c r="AQ59" i="12"/>
  <c r="AQ25" i="12"/>
  <c r="AQ23" i="12"/>
  <c r="AQ182" i="12"/>
  <c r="AQ135" i="12"/>
  <c r="AQ84" i="12"/>
  <c r="AQ191" i="12"/>
  <c r="AQ86" i="12"/>
  <c r="R91" i="17" s="1"/>
  <c r="AQ193" i="12"/>
  <c r="AQ178" i="12"/>
  <c r="AQ126" i="12"/>
  <c r="AQ189" i="12"/>
  <c r="AQ177" i="12"/>
  <c r="AQ153" i="12"/>
  <c r="AQ95" i="12"/>
  <c r="AQ131" i="12"/>
  <c r="AQ102" i="12"/>
  <c r="R107" i="17" s="1"/>
  <c r="AQ61" i="12"/>
  <c r="AQ66" i="12"/>
  <c r="AQ55" i="12"/>
  <c r="R60" i="17" s="1"/>
  <c r="AQ49" i="12"/>
  <c r="R54" i="17" s="1"/>
  <c r="AQ37" i="12"/>
  <c r="AQ48" i="12"/>
  <c r="AQ35" i="12"/>
  <c r="AQ19" i="12"/>
  <c r="R24" i="17" s="1"/>
  <c r="AQ14" i="12"/>
  <c r="AQ13" i="12"/>
  <c r="AQ197" i="12"/>
  <c r="AQ111" i="12"/>
  <c r="R116" i="17" s="1"/>
  <c r="AQ165" i="12"/>
  <c r="AQ162" i="12"/>
  <c r="AQ187" i="12"/>
  <c r="AQ204" i="12"/>
  <c r="AQ138" i="12"/>
  <c r="AQ32" i="12"/>
  <c r="AQ40" i="12"/>
  <c r="R45" i="17" s="1"/>
  <c r="AQ100" i="12"/>
  <c r="R105" i="17" s="1"/>
  <c r="AQ125" i="12"/>
  <c r="AQ99" i="12"/>
  <c r="AQ77" i="12"/>
  <c r="R82" i="17" s="1"/>
  <c r="AQ56" i="12"/>
  <c r="R61" i="17" s="1"/>
  <c r="AQ24" i="12"/>
  <c r="AQ43" i="12"/>
  <c r="AQ33" i="12"/>
  <c r="R38" i="17" s="1"/>
  <c r="AQ52" i="12"/>
  <c r="R57" i="17" s="1"/>
  <c r="AQ9" i="12"/>
  <c r="R14" i="17" s="1"/>
  <c r="AQ10" i="12"/>
  <c r="AQ7" i="12"/>
  <c r="R12" i="17" s="1"/>
  <c r="AQ8" i="12"/>
  <c r="R13" i="17" s="1"/>
  <c r="AS11" i="12"/>
  <c r="AS15" i="12"/>
  <c r="AS32" i="12"/>
  <c r="AS33" i="12"/>
  <c r="AS49" i="12"/>
  <c r="AS25" i="12"/>
  <c r="AS45" i="12"/>
  <c r="S50" i="17" s="1"/>
  <c r="AS7" i="12"/>
  <c r="AS21" i="12"/>
  <c r="AS29" i="12"/>
  <c r="AS53" i="12"/>
  <c r="AS57" i="12"/>
  <c r="S62" i="17" s="1"/>
  <c r="AS92" i="12"/>
  <c r="AS68" i="12"/>
  <c r="AS84" i="12"/>
  <c r="AS87" i="12"/>
  <c r="S92" i="17" s="1"/>
  <c r="AS91" i="12"/>
  <c r="AS72" i="12"/>
  <c r="S77" i="17" s="1"/>
  <c r="AS96" i="12"/>
  <c r="AS100" i="12"/>
  <c r="S105" i="17" s="1"/>
  <c r="AS116" i="12"/>
  <c r="AS131" i="12"/>
  <c r="AS132" i="12"/>
  <c r="AS138" i="12"/>
  <c r="AS36" i="12"/>
  <c r="AS64" i="12"/>
  <c r="AS80" i="12"/>
  <c r="S85" i="17" s="1"/>
  <c r="AS104" i="12"/>
  <c r="AS124" i="12"/>
  <c r="AS139" i="12"/>
  <c r="AS142" i="12"/>
  <c r="AS56" i="12"/>
  <c r="S61" i="17" s="1"/>
  <c r="AS135" i="12"/>
  <c r="AS136" i="12"/>
  <c r="AS146" i="12"/>
  <c r="AS154" i="12"/>
  <c r="AS143" i="12"/>
  <c r="AS147" i="12"/>
  <c r="AS155" i="12"/>
  <c r="AS158" i="12"/>
  <c r="AS166" i="12"/>
  <c r="AS175" i="12"/>
  <c r="AS179" i="12"/>
  <c r="AS183" i="12"/>
  <c r="AS108" i="12"/>
  <c r="AS150" i="12"/>
  <c r="AS171" i="12"/>
  <c r="AS195" i="12"/>
  <c r="AS41" i="12"/>
  <c r="AS123" i="12"/>
  <c r="AS151" i="12"/>
  <c r="AS187" i="12"/>
  <c r="AS191" i="12"/>
  <c r="AS61" i="12"/>
  <c r="AS76" i="12"/>
  <c r="S81" i="17" s="1"/>
  <c r="AS120" i="12"/>
  <c r="AS159" i="12"/>
  <c r="AS163" i="12"/>
  <c r="AS199" i="12"/>
  <c r="AS127" i="12"/>
  <c r="AS167" i="12"/>
  <c r="AS112" i="12"/>
  <c r="AS128" i="12"/>
  <c r="AS75" i="12"/>
  <c r="S80" i="17" s="1"/>
  <c r="AS196" i="12"/>
  <c r="AS190" i="12"/>
  <c r="AS202" i="12"/>
  <c r="AS170" i="12"/>
  <c r="AS148" i="12"/>
  <c r="AS192" i="12"/>
  <c r="AS156" i="12"/>
  <c r="AS122" i="12"/>
  <c r="AS60" i="12"/>
  <c r="AS203" i="12"/>
  <c r="AS149" i="12"/>
  <c r="AS130" i="12"/>
  <c r="AS107" i="12"/>
  <c r="AS119" i="12"/>
  <c r="AS117" i="12"/>
  <c r="S122" i="17" s="1"/>
  <c r="AS98" i="12"/>
  <c r="AS74" i="12"/>
  <c r="AS70" i="12"/>
  <c r="AS77" i="12"/>
  <c r="AS58" i="12"/>
  <c r="AS43" i="12"/>
  <c r="AS85" i="12"/>
  <c r="AS55" i="12"/>
  <c r="S60" i="17" s="1"/>
  <c r="AS38" i="12"/>
  <c r="S43" i="17" s="1"/>
  <c r="AS22" i="12"/>
  <c r="AS17" i="12"/>
  <c r="AS16" i="12"/>
  <c r="S21" i="17" s="1"/>
  <c r="AS12" i="12"/>
  <c r="S17" i="17" s="1"/>
  <c r="AS193" i="12"/>
  <c r="AS141" i="12"/>
  <c r="AS97" i="12"/>
  <c r="AS165" i="12"/>
  <c r="AS81" i="12"/>
  <c r="AS169" i="12"/>
  <c r="AS88" i="12"/>
  <c r="AS31" i="12"/>
  <c r="S36" i="17" s="1"/>
  <c r="AS99" i="12"/>
  <c r="AS200" i="12"/>
  <c r="AS153" i="12"/>
  <c r="AS126" i="12"/>
  <c r="AS46" i="12"/>
  <c r="AS111" i="12"/>
  <c r="S116" i="17" s="1"/>
  <c r="AS182" i="12"/>
  <c r="AS48" i="12"/>
  <c r="AS144" i="12"/>
  <c r="AS106" i="12"/>
  <c r="AS79" i="12"/>
  <c r="AS95" i="12"/>
  <c r="S100" i="17" s="1"/>
  <c r="AS78" i="12"/>
  <c r="AS69" i="12"/>
  <c r="AS37" i="12"/>
  <c r="AS19" i="12"/>
  <c r="S24" i="17" s="1"/>
  <c r="AS27" i="12"/>
  <c r="AS50" i="12"/>
  <c r="AS181" i="12"/>
  <c r="AS184" i="12"/>
  <c r="AS177" i="12"/>
  <c r="AS134" i="12"/>
  <c r="AS83" i="12"/>
  <c r="AS52" i="12"/>
  <c r="S57" i="17" s="1"/>
  <c r="AS101" i="12"/>
  <c r="AS66" i="12"/>
  <c r="AS39" i="12"/>
  <c r="AS93" i="12"/>
  <c r="AS35" i="12"/>
  <c r="AS13" i="12"/>
  <c r="AS197" i="12"/>
  <c r="AS188" i="12"/>
  <c r="AS129" i="12"/>
  <c r="AS174" i="12"/>
  <c r="AS162" i="12"/>
  <c r="AS62" i="12"/>
  <c r="AS201" i="12"/>
  <c r="AS189" i="12"/>
  <c r="AS186" i="12"/>
  <c r="AS180" i="12"/>
  <c r="AS176" i="12"/>
  <c r="AS137" i="12"/>
  <c r="AS109" i="12"/>
  <c r="AS82" i="12"/>
  <c r="AS161" i="12"/>
  <c r="AS59" i="12"/>
  <c r="S64" i="17" s="1"/>
  <c r="AS90" i="12"/>
  <c r="S95" i="17" s="1"/>
  <c r="AS89" i="12"/>
  <c r="S94" i="17" s="1"/>
  <c r="AS23" i="12"/>
  <c r="AS185" i="12"/>
  <c r="AS164" i="12"/>
  <c r="AS194" i="12"/>
  <c r="AS113" i="12"/>
  <c r="AS172" i="12"/>
  <c r="AS110" i="12"/>
  <c r="S115" i="17" s="1"/>
  <c r="AS173" i="12"/>
  <c r="AS160" i="12"/>
  <c r="AS63" i="12"/>
  <c r="S68" i="17" s="1"/>
  <c r="AS125" i="12"/>
  <c r="S130" i="17" s="1"/>
  <c r="AS115" i="12"/>
  <c r="AS102" i="12"/>
  <c r="AS94" i="12"/>
  <c r="S99" i="17" s="1"/>
  <c r="AS114" i="12"/>
  <c r="S119" i="17" s="1"/>
  <c r="AS86" i="12"/>
  <c r="S91" i="17" s="1"/>
  <c r="AS73" i="12"/>
  <c r="AS28" i="12"/>
  <c r="S33" i="17" s="1"/>
  <c r="AS51" i="12"/>
  <c r="AS54" i="12"/>
  <c r="S59" i="17" s="1"/>
  <c r="AS30" i="12"/>
  <c r="S35" i="17" s="1"/>
  <c r="AS14" i="12"/>
  <c r="AS42" i="12"/>
  <c r="S47" i="17" s="1"/>
  <c r="AS20" i="12"/>
  <c r="AS157" i="12"/>
  <c r="AS145" i="12"/>
  <c r="AS103" i="12"/>
  <c r="AS198" i="12"/>
  <c r="AS118" i="12"/>
  <c r="AS205" i="12"/>
  <c r="AS178" i="12"/>
  <c r="AS168" i="12"/>
  <c r="AS204" i="12"/>
  <c r="AS67" i="12"/>
  <c r="S72" i="17" s="1"/>
  <c r="AS152" i="12"/>
  <c r="AS71" i="12"/>
  <c r="AS121" i="12"/>
  <c r="S126" i="17" s="1"/>
  <c r="AS105" i="12"/>
  <c r="S110" i="17" s="1"/>
  <c r="AS133" i="12"/>
  <c r="AS65" i="12"/>
  <c r="AS40" i="12"/>
  <c r="AS26" i="12"/>
  <c r="S31" i="17" s="1"/>
  <c r="AS47" i="12"/>
  <c r="AS34" i="12"/>
  <c r="AS24" i="12"/>
  <c r="S29" i="17" s="1"/>
  <c r="AS18" i="12"/>
  <c r="AS140" i="12"/>
  <c r="AS44" i="12"/>
  <c r="AS9" i="12"/>
  <c r="AS8" i="12"/>
  <c r="AS10" i="12"/>
  <c r="AQ8" i="11"/>
  <c r="R13" i="16" s="1"/>
  <c r="AQ16" i="11"/>
  <c r="AQ12" i="11"/>
  <c r="R17" i="16" s="1"/>
  <c r="AQ35" i="11"/>
  <c r="R40" i="16" s="1"/>
  <c r="AQ31" i="11"/>
  <c r="R36" i="16" s="1"/>
  <c r="AQ43" i="11"/>
  <c r="AQ74" i="11"/>
  <c r="R79" i="16" s="1"/>
  <c r="AQ39" i="11"/>
  <c r="R44" i="16" s="1"/>
  <c r="AQ50" i="11"/>
  <c r="R55" i="16" s="1"/>
  <c r="AQ57" i="11"/>
  <c r="AQ18" i="11"/>
  <c r="R23" i="16" s="1"/>
  <c r="AQ47" i="11"/>
  <c r="R52" i="16" s="1"/>
  <c r="AQ78" i="11"/>
  <c r="AQ66" i="11"/>
  <c r="AQ113" i="11"/>
  <c r="R118" i="16" s="1"/>
  <c r="AQ65" i="11"/>
  <c r="R70" i="16" s="1"/>
  <c r="AQ70" i="11"/>
  <c r="R75" i="16" s="1"/>
  <c r="AQ85" i="11"/>
  <c r="AQ73" i="11"/>
  <c r="R78" i="16" s="1"/>
  <c r="AQ89" i="11"/>
  <c r="R94" i="16" s="1"/>
  <c r="AQ97" i="11"/>
  <c r="R102" i="16" s="1"/>
  <c r="AQ82" i="11"/>
  <c r="AQ88" i="11"/>
  <c r="R93" i="16" s="1"/>
  <c r="AQ105" i="11"/>
  <c r="R110" i="16" s="1"/>
  <c r="AQ122" i="11"/>
  <c r="R127" i="16" s="1"/>
  <c r="AQ130" i="11"/>
  <c r="AQ93" i="11"/>
  <c r="R98" i="16" s="1"/>
  <c r="AQ150" i="11"/>
  <c r="AQ162" i="11"/>
  <c r="AQ193" i="11"/>
  <c r="AQ109" i="11"/>
  <c r="R114" i="16" s="1"/>
  <c r="AQ158" i="11"/>
  <c r="AQ163" i="11"/>
  <c r="AQ185" i="11"/>
  <c r="AQ101" i="11"/>
  <c r="R106" i="16" s="1"/>
  <c r="AQ81" i="11"/>
  <c r="R86" i="16" s="1"/>
  <c r="AQ117" i="11"/>
  <c r="R122" i="16" s="1"/>
  <c r="AQ138" i="11"/>
  <c r="AQ146" i="11"/>
  <c r="AQ154" i="11"/>
  <c r="AQ167" i="11"/>
  <c r="AQ191" i="11"/>
  <c r="AQ184" i="11"/>
  <c r="AQ139" i="11"/>
  <c r="AQ137" i="11"/>
  <c r="AQ134" i="11"/>
  <c r="AQ120" i="11"/>
  <c r="R125" i="16" s="1"/>
  <c r="AQ170" i="11"/>
  <c r="AQ155" i="11"/>
  <c r="AQ148" i="11"/>
  <c r="AQ205" i="11"/>
  <c r="AQ201" i="11"/>
  <c r="AQ194" i="11"/>
  <c r="AQ164" i="11"/>
  <c r="AQ156" i="11"/>
  <c r="AQ186" i="11"/>
  <c r="AQ195" i="11"/>
  <c r="AQ181" i="11"/>
  <c r="AQ104" i="11"/>
  <c r="R109" i="16" s="1"/>
  <c r="AQ76" i="11"/>
  <c r="R81" i="16" s="1"/>
  <c r="AQ126" i="11"/>
  <c r="AQ123" i="11"/>
  <c r="AQ100" i="11"/>
  <c r="R105" i="16" s="1"/>
  <c r="AQ79" i="11"/>
  <c r="R84" i="16" s="1"/>
  <c r="AQ63" i="11"/>
  <c r="R68" i="16" s="1"/>
  <c r="AQ61" i="11"/>
  <c r="AQ14" i="11"/>
  <c r="R19" i="16" s="1"/>
  <c r="AQ51" i="11"/>
  <c r="R56" i="16" s="1"/>
  <c r="AQ45" i="11"/>
  <c r="R50" i="16" s="1"/>
  <c r="AQ32" i="11"/>
  <c r="AQ26" i="11"/>
  <c r="R31" i="16" s="1"/>
  <c r="AQ22" i="11"/>
  <c r="R27" i="16" s="1"/>
  <c r="AQ24" i="11"/>
  <c r="R29" i="16" s="1"/>
  <c r="AQ19" i="11"/>
  <c r="AQ13" i="11"/>
  <c r="R18" i="16" s="1"/>
  <c r="AQ182" i="11"/>
  <c r="AQ86" i="11"/>
  <c r="R91" i="16" s="1"/>
  <c r="AQ153" i="11"/>
  <c r="AQ204" i="11"/>
  <c r="AQ200" i="11"/>
  <c r="AQ176" i="11"/>
  <c r="AQ157" i="11"/>
  <c r="AQ149" i="11"/>
  <c r="AQ112" i="11"/>
  <c r="R117" i="16" s="1"/>
  <c r="AQ199" i="11"/>
  <c r="AQ192" i="11"/>
  <c r="AQ180" i="11"/>
  <c r="AQ121" i="11"/>
  <c r="R126" i="16" s="1"/>
  <c r="AQ103" i="11"/>
  <c r="R108" i="16" s="1"/>
  <c r="AQ84" i="11"/>
  <c r="AQ203" i="11"/>
  <c r="AQ189" i="11"/>
  <c r="AQ177" i="11"/>
  <c r="AQ133" i="11"/>
  <c r="AQ125" i="11"/>
  <c r="R130" i="16" s="1"/>
  <c r="AQ99" i="11"/>
  <c r="R104" i="16" s="1"/>
  <c r="AQ48" i="11"/>
  <c r="R53" i="16" s="1"/>
  <c r="AQ87" i="11"/>
  <c r="AQ75" i="11"/>
  <c r="R80" i="16" s="1"/>
  <c r="AQ64" i="11"/>
  <c r="R69" i="16" s="1"/>
  <c r="AQ46" i="11"/>
  <c r="R51" i="16" s="1"/>
  <c r="AQ56" i="11"/>
  <c r="AQ28" i="11"/>
  <c r="R33" i="16" s="1"/>
  <c r="AQ29" i="11"/>
  <c r="R34" i="16" s="1"/>
  <c r="AQ34" i="11"/>
  <c r="R39" i="16" s="1"/>
  <c r="AQ15" i="11"/>
  <c r="AQ30" i="11"/>
  <c r="R35" i="16" s="1"/>
  <c r="AQ23" i="11"/>
  <c r="R28" i="16" s="1"/>
  <c r="AQ179" i="11"/>
  <c r="AQ168" i="11"/>
  <c r="AQ147" i="11"/>
  <c r="AQ145" i="11"/>
  <c r="AQ142" i="11"/>
  <c r="AQ118" i="11"/>
  <c r="R123" i="16" s="1"/>
  <c r="AQ72" i="11"/>
  <c r="R77" i="16" s="1"/>
  <c r="AQ188" i="11"/>
  <c r="AQ96" i="11"/>
  <c r="R101" i="16" s="1"/>
  <c r="AQ198" i="11"/>
  <c r="AQ174" i="11"/>
  <c r="AQ136" i="11"/>
  <c r="AQ190" i="11"/>
  <c r="AQ178" i="11"/>
  <c r="AQ202" i="11"/>
  <c r="AQ173" i="11"/>
  <c r="AQ151" i="11"/>
  <c r="AQ129" i="11"/>
  <c r="AQ80" i="11"/>
  <c r="R85" i="16" s="1"/>
  <c r="AQ187" i="11"/>
  <c r="AQ165" i="11"/>
  <c r="AQ128" i="11"/>
  <c r="AQ108" i="11"/>
  <c r="R113" i="16" s="1"/>
  <c r="AQ92" i="11"/>
  <c r="R97" i="16" s="1"/>
  <c r="AQ42" i="11"/>
  <c r="R47" i="16" s="1"/>
  <c r="AQ83" i="11"/>
  <c r="AQ69" i="11"/>
  <c r="R74" i="16" s="1"/>
  <c r="AQ68" i="11"/>
  <c r="R73" i="16" s="1"/>
  <c r="AQ62" i="11"/>
  <c r="R67" i="16" s="1"/>
  <c r="AQ53" i="11"/>
  <c r="R58" i="16" s="1"/>
  <c r="AQ38" i="11"/>
  <c r="R43" i="16" s="1"/>
  <c r="AQ52" i="11"/>
  <c r="R57" i="16" s="1"/>
  <c r="AQ44" i="11"/>
  <c r="R49" i="16" s="1"/>
  <c r="AQ60" i="11"/>
  <c r="R65" i="16" s="1"/>
  <c r="AQ49" i="11"/>
  <c r="R54" i="16" s="1"/>
  <c r="AQ40" i="11"/>
  <c r="AQ54" i="11"/>
  <c r="R59" i="16" s="1"/>
  <c r="AQ41" i="11"/>
  <c r="R46" i="16" s="1"/>
  <c r="AQ20" i="11"/>
  <c r="R25" i="16" s="1"/>
  <c r="AQ36" i="11"/>
  <c r="R41" i="16" s="1"/>
  <c r="AQ21" i="11"/>
  <c r="R26" i="16" s="1"/>
  <c r="AQ10" i="11"/>
  <c r="AQ11" i="11"/>
  <c r="R16" i="16" s="1"/>
  <c r="AQ196" i="11"/>
  <c r="AQ166" i="11"/>
  <c r="AQ141" i="11"/>
  <c r="AQ71" i="11"/>
  <c r="R76" i="16" s="1"/>
  <c r="AQ183" i="11"/>
  <c r="AQ172" i="11"/>
  <c r="AQ161" i="11"/>
  <c r="AQ140" i="11"/>
  <c r="AQ171" i="11"/>
  <c r="AQ144" i="11"/>
  <c r="AQ119" i="11"/>
  <c r="R124" i="16" s="1"/>
  <c r="AQ111" i="11"/>
  <c r="R116" i="16" s="1"/>
  <c r="AQ175" i="11"/>
  <c r="AQ115" i="11"/>
  <c r="R120" i="16" s="1"/>
  <c r="AQ95" i="11"/>
  <c r="R100" i="16" s="1"/>
  <c r="AQ197" i="11"/>
  <c r="AQ116" i="11"/>
  <c r="R121" i="16" s="1"/>
  <c r="AQ169" i="11"/>
  <c r="AQ110" i="11"/>
  <c r="AQ94" i="11"/>
  <c r="R99" i="16" s="1"/>
  <c r="AQ77" i="11"/>
  <c r="R82" i="16" s="1"/>
  <c r="AQ25" i="11"/>
  <c r="R30" i="16" s="1"/>
  <c r="AQ17" i="11"/>
  <c r="R22" i="16" s="1"/>
  <c r="AQ160" i="11"/>
  <c r="AQ114" i="11"/>
  <c r="R119" i="16" s="1"/>
  <c r="AQ124" i="11"/>
  <c r="R129" i="16" s="1"/>
  <c r="AQ131" i="11"/>
  <c r="AQ90" i="11"/>
  <c r="R95" i="16" s="1"/>
  <c r="AQ143" i="11"/>
  <c r="AQ127" i="11"/>
  <c r="AQ106" i="11"/>
  <c r="AQ37" i="11"/>
  <c r="R42" i="16" s="1"/>
  <c r="AQ159" i="11"/>
  <c r="AQ107" i="11"/>
  <c r="R112" i="16" s="1"/>
  <c r="AQ102" i="11"/>
  <c r="AQ67" i="11"/>
  <c r="R72" i="16" s="1"/>
  <c r="AQ55" i="11"/>
  <c r="R60" i="16" s="1"/>
  <c r="AQ58" i="11"/>
  <c r="R63" i="16" s="1"/>
  <c r="AQ33" i="11"/>
  <c r="R38" i="16" s="1"/>
  <c r="AQ27" i="11"/>
  <c r="R32" i="16" s="1"/>
  <c r="AQ152" i="11"/>
  <c r="AQ132" i="11"/>
  <c r="AQ91" i="11"/>
  <c r="R96" i="16" s="1"/>
  <c r="AQ59" i="11"/>
  <c r="R64" i="16" s="1"/>
  <c r="AQ135" i="11"/>
  <c r="AQ98" i="11"/>
  <c r="R103" i="16" s="1"/>
  <c r="AQ7" i="11"/>
  <c r="R12" i="16" s="1"/>
  <c r="AQ9" i="11"/>
  <c r="R14" i="16" s="1"/>
  <c r="AQ8" i="8"/>
  <c r="R13" i="14" s="1"/>
  <c r="AQ12" i="8"/>
  <c r="R17" i="14" s="1"/>
  <c r="AQ16" i="8"/>
  <c r="R21" i="14" s="1"/>
  <c r="AQ20" i="8"/>
  <c r="R25" i="14" s="1"/>
  <c r="AQ31" i="8"/>
  <c r="AQ21" i="8"/>
  <c r="R26" i="14" s="1"/>
  <c r="AQ38" i="8"/>
  <c r="R43" i="14" s="1"/>
  <c r="AQ99" i="8"/>
  <c r="R104" i="14" s="1"/>
  <c r="AQ34" i="8"/>
  <c r="R39" i="14" s="1"/>
  <c r="AQ35" i="8"/>
  <c r="R40" i="14" s="1"/>
  <c r="AQ55" i="8"/>
  <c r="R60" i="14" s="1"/>
  <c r="AQ76" i="8"/>
  <c r="R81" i="14" s="1"/>
  <c r="AQ83" i="8"/>
  <c r="R88" i="14" s="1"/>
  <c r="AQ68" i="8"/>
  <c r="R73" i="14" s="1"/>
  <c r="AQ79" i="8"/>
  <c r="R84" i="14" s="1"/>
  <c r="AQ113" i="8"/>
  <c r="R118" i="14" s="1"/>
  <c r="AQ106" i="8"/>
  <c r="R111" i="14" s="1"/>
  <c r="AQ129" i="8"/>
  <c r="AQ54" i="8"/>
  <c r="R59" i="14" s="1"/>
  <c r="AQ149" i="8"/>
  <c r="AQ141" i="8"/>
  <c r="AQ154" i="8"/>
  <c r="AQ158" i="8"/>
  <c r="AQ162" i="8"/>
  <c r="AQ166" i="8"/>
  <c r="AQ170" i="8"/>
  <c r="AQ174" i="8"/>
  <c r="AQ178" i="8"/>
  <c r="AQ133" i="8"/>
  <c r="AQ194" i="8"/>
  <c r="AQ205" i="8"/>
  <c r="AQ182" i="8"/>
  <c r="AQ186" i="8"/>
  <c r="AQ190" i="8"/>
  <c r="AQ137" i="8"/>
  <c r="AQ197" i="8"/>
  <c r="AQ202" i="8"/>
  <c r="AQ144" i="8"/>
  <c r="AQ201" i="8"/>
  <c r="AQ198" i="8"/>
  <c r="AQ177" i="8"/>
  <c r="AQ171" i="8"/>
  <c r="AQ114" i="8"/>
  <c r="R119" i="14" s="1"/>
  <c r="AQ157" i="8"/>
  <c r="AQ199" i="8"/>
  <c r="AQ187" i="8"/>
  <c r="AQ179" i="8"/>
  <c r="AQ120" i="8"/>
  <c r="R125" i="14" s="1"/>
  <c r="AQ165" i="8"/>
  <c r="AQ159" i="8"/>
  <c r="AQ105" i="8"/>
  <c r="R110" i="14" s="1"/>
  <c r="AQ124" i="8"/>
  <c r="R129" i="14" s="1"/>
  <c r="AQ116" i="8"/>
  <c r="R121" i="14" s="1"/>
  <c r="AQ138" i="8"/>
  <c r="AQ111" i="8"/>
  <c r="R116" i="14" s="1"/>
  <c r="AQ107" i="8"/>
  <c r="R112" i="14" s="1"/>
  <c r="AQ172" i="8"/>
  <c r="AQ156" i="8"/>
  <c r="AQ146" i="8"/>
  <c r="AQ139" i="8"/>
  <c r="AQ126" i="8"/>
  <c r="AQ71" i="8"/>
  <c r="R76" i="14" s="1"/>
  <c r="AQ135" i="8"/>
  <c r="AQ103" i="8"/>
  <c r="R108" i="14" s="1"/>
  <c r="AQ84" i="8"/>
  <c r="R89" i="14" s="1"/>
  <c r="AQ74" i="8"/>
  <c r="R79" i="14" s="1"/>
  <c r="AQ100" i="8"/>
  <c r="R105" i="14" s="1"/>
  <c r="AQ91" i="8"/>
  <c r="R96" i="14" s="1"/>
  <c r="AQ86" i="8"/>
  <c r="R91" i="14" s="1"/>
  <c r="AQ89" i="8"/>
  <c r="R94" i="14" s="1"/>
  <c r="AQ51" i="8"/>
  <c r="R56" i="14" s="1"/>
  <c r="AQ88" i="8"/>
  <c r="R93" i="14" s="1"/>
  <c r="AQ49" i="8"/>
  <c r="R54" i="14" s="1"/>
  <c r="AQ42" i="8"/>
  <c r="R47" i="14" s="1"/>
  <c r="AQ58" i="8"/>
  <c r="R63" i="14" s="1"/>
  <c r="AQ43" i="8"/>
  <c r="R48" i="14" s="1"/>
  <c r="AQ77" i="8"/>
  <c r="R82" i="14" s="1"/>
  <c r="AQ52" i="8"/>
  <c r="R57" i="14" s="1"/>
  <c r="AQ36" i="8"/>
  <c r="R41" i="14" s="1"/>
  <c r="AQ32" i="8"/>
  <c r="R37" i="14" s="1"/>
  <c r="AQ27" i="8"/>
  <c r="R32" i="14" s="1"/>
  <c r="AQ11" i="8"/>
  <c r="R16" i="14" s="1"/>
  <c r="AQ90" i="8"/>
  <c r="R95" i="14" s="1"/>
  <c r="AQ168" i="8"/>
  <c r="AQ132" i="8"/>
  <c r="AQ75" i="8"/>
  <c r="R80" i="14" s="1"/>
  <c r="AQ64" i="8"/>
  <c r="R69" i="14" s="1"/>
  <c r="AQ53" i="8"/>
  <c r="R58" i="14" s="1"/>
  <c r="AQ17" i="8"/>
  <c r="R22" i="14" s="1"/>
  <c r="AQ62" i="8"/>
  <c r="R67" i="14" s="1"/>
  <c r="AQ70" i="8"/>
  <c r="R75" i="14" s="1"/>
  <c r="AQ46" i="8"/>
  <c r="R51" i="14" s="1"/>
  <c r="AQ28" i="8"/>
  <c r="R33" i="14" s="1"/>
  <c r="AQ147" i="8"/>
  <c r="AQ189" i="8"/>
  <c r="AQ161" i="8"/>
  <c r="AQ155" i="8"/>
  <c r="AQ204" i="8"/>
  <c r="AQ151" i="8"/>
  <c r="AQ61" i="8"/>
  <c r="R66" i="14" s="1"/>
  <c r="AQ169" i="8"/>
  <c r="AQ163" i="8"/>
  <c r="AQ123" i="8"/>
  <c r="R128" i="14" s="1"/>
  <c r="AQ112" i="8"/>
  <c r="R117" i="14" s="1"/>
  <c r="AQ142" i="8"/>
  <c r="AQ176" i="8"/>
  <c r="AQ160" i="8"/>
  <c r="AQ150" i="8"/>
  <c r="AQ122" i="8"/>
  <c r="R127" i="14" s="1"/>
  <c r="AQ115" i="8"/>
  <c r="R120" i="14" s="1"/>
  <c r="AQ102" i="8"/>
  <c r="R107" i="14" s="1"/>
  <c r="AQ92" i="8"/>
  <c r="R97" i="14" s="1"/>
  <c r="AQ94" i="8"/>
  <c r="R99" i="14" s="1"/>
  <c r="AQ131" i="8"/>
  <c r="AQ125" i="8"/>
  <c r="R130" i="14" s="1"/>
  <c r="AQ121" i="8"/>
  <c r="R126" i="14" s="1"/>
  <c r="AQ110" i="8"/>
  <c r="R115" i="14" s="1"/>
  <c r="AQ69" i="8"/>
  <c r="R74" i="14" s="1"/>
  <c r="AQ13" i="8"/>
  <c r="R18" i="14" s="1"/>
  <c r="AQ65" i="8"/>
  <c r="R70" i="14" s="1"/>
  <c r="AQ22" i="8"/>
  <c r="R27" i="14" s="1"/>
  <c r="AQ82" i="8"/>
  <c r="R87" i="14" s="1"/>
  <c r="AQ45" i="8"/>
  <c r="R50" i="14" s="1"/>
  <c r="AQ66" i="8"/>
  <c r="R71" i="14" s="1"/>
  <c r="AQ50" i="8"/>
  <c r="R55" i="14" s="1"/>
  <c r="AQ15" i="8"/>
  <c r="R20" i="14" s="1"/>
  <c r="AQ108" i="8"/>
  <c r="R113" i="14" s="1"/>
  <c r="AQ93" i="8"/>
  <c r="R98" i="14" s="1"/>
  <c r="AQ40" i="8"/>
  <c r="R45" i="14" s="1"/>
  <c r="AQ30" i="8"/>
  <c r="R35" i="14" s="1"/>
  <c r="AQ25" i="8"/>
  <c r="R30" i="14" s="1"/>
  <c r="AQ14" i="8"/>
  <c r="R19" i="14" s="1"/>
  <c r="AQ26" i="8"/>
  <c r="R31" i="14" s="1"/>
  <c r="AQ173" i="8"/>
  <c r="AQ167" i="8"/>
  <c r="AQ128" i="8"/>
  <c r="AQ196" i="8"/>
  <c r="AQ188" i="8"/>
  <c r="AQ148" i="8"/>
  <c r="AQ140" i="8"/>
  <c r="AQ175" i="8"/>
  <c r="AQ73" i="8"/>
  <c r="R78" i="14" s="1"/>
  <c r="AQ127" i="8"/>
  <c r="AQ183" i="8"/>
  <c r="AQ152" i="8"/>
  <c r="AQ80" i="8"/>
  <c r="R85" i="14" s="1"/>
  <c r="AQ96" i="8"/>
  <c r="R101" i="14" s="1"/>
  <c r="AQ78" i="8"/>
  <c r="R83" i="14" s="1"/>
  <c r="AQ97" i="8"/>
  <c r="R102" i="14" s="1"/>
  <c r="AQ41" i="8"/>
  <c r="R46" i="14" s="1"/>
  <c r="AQ48" i="8"/>
  <c r="R53" i="14" s="1"/>
  <c r="AQ37" i="8"/>
  <c r="R42" i="14" s="1"/>
  <c r="AQ23" i="8"/>
  <c r="R28" i="14" s="1"/>
  <c r="AQ193" i="8"/>
  <c r="AQ184" i="8"/>
  <c r="AQ130" i="8"/>
  <c r="AQ200" i="8"/>
  <c r="AQ192" i="8"/>
  <c r="AQ185" i="8"/>
  <c r="AQ153" i="8"/>
  <c r="AQ203" i="8"/>
  <c r="AQ181" i="8"/>
  <c r="AQ164" i="8"/>
  <c r="AQ143" i="8"/>
  <c r="AQ136" i="8"/>
  <c r="AQ117" i="8"/>
  <c r="R122" i="14" s="1"/>
  <c r="AQ109" i="8"/>
  <c r="R114" i="14" s="1"/>
  <c r="AQ134" i="8"/>
  <c r="AQ85" i="8"/>
  <c r="R90" i="14" s="1"/>
  <c r="AQ67" i="8"/>
  <c r="R72" i="14" s="1"/>
  <c r="AQ98" i="8"/>
  <c r="R103" i="14" s="1"/>
  <c r="AQ95" i="8"/>
  <c r="R100" i="14" s="1"/>
  <c r="AQ57" i="8"/>
  <c r="R62" i="14" s="1"/>
  <c r="AQ81" i="8"/>
  <c r="R86" i="14" s="1"/>
  <c r="AQ72" i="8"/>
  <c r="R77" i="14" s="1"/>
  <c r="AQ59" i="8"/>
  <c r="R64" i="14" s="1"/>
  <c r="AQ39" i="8"/>
  <c r="R44" i="14" s="1"/>
  <c r="AQ60" i="8"/>
  <c r="R65" i="14" s="1"/>
  <c r="AQ56" i="8"/>
  <c r="R61" i="14" s="1"/>
  <c r="AQ47" i="8"/>
  <c r="R52" i="14" s="1"/>
  <c r="AQ63" i="8"/>
  <c r="R68" i="14" s="1"/>
  <c r="AQ104" i="8"/>
  <c r="R109" i="14" s="1"/>
  <c r="AQ87" i="8"/>
  <c r="R92" i="14" s="1"/>
  <c r="AQ24" i="8"/>
  <c r="R29" i="14" s="1"/>
  <c r="AQ44" i="8"/>
  <c r="R49" i="14" s="1"/>
  <c r="AQ33" i="8"/>
  <c r="R38" i="14" s="1"/>
  <c r="AQ29" i="8"/>
  <c r="R34" i="14" s="1"/>
  <c r="AQ19" i="8"/>
  <c r="R24" i="14" s="1"/>
  <c r="AQ18" i="8"/>
  <c r="R23" i="14" s="1"/>
  <c r="AQ10" i="8"/>
  <c r="R15" i="14" s="1"/>
  <c r="AQ195" i="8"/>
  <c r="AQ191" i="8"/>
  <c r="AQ180" i="8"/>
  <c r="AQ145" i="8"/>
  <c r="AQ119" i="8"/>
  <c r="R124" i="14" s="1"/>
  <c r="AQ101" i="8"/>
  <c r="R106" i="14" s="1"/>
  <c r="AQ118" i="8"/>
  <c r="R123" i="14" s="1"/>
  <c r="AQ7" i="8"/>
  <c r="R12" i="14" s="1"/>
  <c r="AQ9" i="8"/>
  <c r="R14" i="14" s="1"/>
  <c r="DF4" i="2"/>
  <c r="T2" i="4" s="1"/>
  <c r="F14" i="54"/>
  <c r="F14" i="56"/>
  <c r="G215" i="2"/>
  <c r="G216" i="2"/>
  <c r="H215" i="2"/>
  <c r="I5" i="5"/>
  <c r="I7" i="5" s="1"/>
  <c r="H216" i="2"/>
  <c r="L5" i="14"/>
  <c r="F14" i="55" s="1"/>
  <c r="F12" i="55"/>
  <c r="P37" i="18"/>
  <c r="P50" i="18"/>
  <c r="P130" i="18"/>
  <c r="P41" i="18"/>
  <c r="P18" i="18"/>
  <c r="P91" i="18"/>
  <c r="P102" i="18"/>
  <c r="P68" i="18"/>
  <c r="P114" i="18"/>
  <c r="P101" i="18"/>
  <c r="P15" i="18"/>
  <c r="P73" i="18"/>
  <c r="P34" i="18"/>
  <c r="P54" i="18"/>
  <c r="P76" i="18"/>
  <c r="P31" i="18"/>
  <c r="P86" i="18"/>
  <c r="P75" i="18"/>
  <c r="P80" i="18"/>
  <c r="P116" i="18"/>
  <c r="P128" i="18"/>
  <c r="P40" i="18"/>
  <c r="P21" i="18"/>
  <c r="P77" i="18"/>
  <c r="P78" i="18"/>
  <c r="P62" i="18"/>
  <c r="P82" i="18"/>
  <c r="P81" i="18"/>
  <c r="P84" i="18"/>
  <c r="P104" i="18"/>
  <c r="P110" i="18"/>
  <c r="P129" i="18"/>
  <c r="P44" i="18"/>
  <c r="AQ6" i="13"/>
  <c r="P11" i="18" s="1"/>
  <c r="P85" i="18"/>
  <c r="P30" i="18"/>
  <c r="P39" i="18"/>
  <c r="P66" i="18"/>
  <c r="P90" i="18"/>
  <c r="P111" i="18"/>
  <c r="P118" i="18"/>
  <c r="P108" i="18"/>
  <c r="DE4" i="13"/>
  <c r="Q2" i="18" s="1"/>
  <c r="DC5" i="13"/>
  <c r="AS3" i="13"/>
  <c r="AT4" i="13"/>
  <c r="AT10" i="13" s="1" a="1"/>
  <c r="AT10" i="13" s="1"/>
  <c r="D12" i="24"/>
  <c r="AQ6" i="12"/>
  <c r="R11" i="17" s="1"/>
  <c r="DC5" i="11"/>
  <c r="AV4" i="12"/>
  <c r="D13" i="23"/>
  <c r="R89" i="17"/>
  <c r="R18" i="17"/>
  <c r="R81" i="17"/>
  <c r="R48" i="17"/>
  <c r="R17" i="17"/>
  <c r="R97" i="17"/>
  <c r="R119" i="17"/>
  <c r="R115" i="17"/>
  <c r="R110" i="17"/>
  <c r="R112" i="17"/>
  <c r="R42" i="17"/>
  <c r="R124" i="17"/>
  <c r="R126" i="17"/>
  <c r="R50" i="17"/>
  <c r="R100" i="17"/>
  <c r="R35" i="17"/>
  <c r="R93" i="17"/>
  <c r="R65" i="17"/>
  <c r="R28" i="17"/>
  <c r="R63" i="17"/>
  <c r="R128" i="17"/>
  <c r="R95" i="17"/>
  <c r="R74" i="17"/>
  <c r="R41" i="17"/>
  <c r="R37" i="17"/>
  <c r="R101" i="17"/>
  <c r="R73" i="17"/>
  <c r="R43" i="17"/>
  <c r="R129" i="17"/>
  <c r="R114" i="17"/>
  <c r="R92" i="17"/>
  <c r="R67" i="17"/>
  <c r="R85" i="17"/>
  <c r="R72" i="17"/>
  <c r="R16" i="17"/>
  <c r="R99" i="17"/>
  <c r="R78" i="17"/>
  <c r="R68" i="17"/>
  <c r="R49" i="17"/>
  <c r="R53" i="17"/>
  <c r="R130" i="17"/>
  <c r="R84" i="17"/>
  <c r="R21" i="17"/>
  <c r="R19" i="17"/>
  <c r="R96" i="17"/>
  <c r="R71" i="17"/>
  <c r="R106" i="17"/>
  <c r="R94" i="17"/>
  <c r="R66" i="17"/>
  <c r="R102" i="17"/>
  <c r="R62" i="17"/>
  <c r="R25" i="17"/>
  <c r="R117" i="17"/>
  <c r="R104" i="17"/>
  <c r="R90" i="17"/>
  <c r="R77" i="17"/>
  <c r="R59" i="17"/>
  <c r="AQ6" i="11"/>
  <c r="R11" i="16" s="1"/>
  <c r="R83" i="16"/>
  <c r="R21" i="16"/>
  <c r="R90" i="16"/>
  <c r="R111" i="16"/>
  <c r="R45" i="16"/>
  <c r="R115" i="16"/>
  <c r="R62" i="16"/>
  <c r="R88" i="16"/>
  <c r="R89" i="16"/>
  <c r="R24" i="16"/>
  <c r="R37" i="16"/>
  <c r="R48" i="16"/>
  <c r="R71" i="16"/>
  <c r="R15" i="16"/>
  <c r="R107" i="16"/>
  <c r="R61" i="16"/>
  <c r="R87" i="16"/>
  <c r="R92" i="16"/>
  <c r="R128" i="16"/>
  <c r="R20" i="16"/>
  <c r="R66" i="16"/>
  <c r="DE4" i="11"/>
  <c r="S2" i="16" s="1"/>
  <c r="AS3" i="11"/>
  <c r="AR6" i="11" a="1"/>
  <c r="AR6" i="11" s="1"/>
  <c r="AT4" i="11"/>
  <c r="C12" i="22"/>
  <c r="AR6" i="8" a="1"/>
  <c r="AR6" i="8" s="1"/>
  <c r="AS3" i="8"/>
  <c r="AQ6" i="8"/>
  <c r="R11" i="14" s="1"/>
  <c r="R36" i="14"/>
  <c r="DE4" i="8"/>
  <c r="S2" i="14" s="1"/>
  <c r="D3" i="42"/>
  <c r="D8" i="20" s="1"/>
  <c r="AT4" i="8"/>
  <c r="AT10" i="8" s="1" a="1"/>
  <c r="AT10" i="8" s="1"/>
  <c r="S66" i="17"/>
  <c r="S27" i="17"/>
  <c r="S104" i="17"/>
  <c r="S22" i="17"/>
  <c r="S20" i="17"/>
  <c r="S55" i="17"/>
  <c r="S86" i="17"/>
  <c r="S113" i="17"/>
  <c r="S128" i="17"/>
  <c r="S28" i="17"/>
  <c r="S32" i="17"/>
  <c r="S46" i="17"/>
  <c r="S117" i="17"/>
  <c r="AS6" i="12"/>
  <c r="S11" i="17" s="1"/>
  <c r="S26" i="17"/>
  <c r="S73" i="17"/>
  <c r="S54" i="17"/>
  <c r="S90" i="17"/>
  <c r="S96" i="17"/>
  <c r="S129" i="17"/>
  <c r="S16" i="17"/>
  <c r="S51" i="17"/>
  <c r="S83" i="17"/>
  <c r="S121" i="17"/>
  <c r="S118" i="17"/>
  <c r="AU3" i="12"/>
  <c r="AT6" i="12" a="1"/>
  <c r="AT6" i="12" s="1"/>
  <c r="DF4" i="12"/>
  <c r="T2" i="17" s="1"/>
  <c r="AV4" i="2"/>
  <c r="B9" i="45"/>
  <c r="B8" i="46"/>
  <c r="B8" i="43"/>
  <c r="B8" i="44"/>
  <c r="B9" i="43"/>
  <c r="A7" i="78"/>
  <c r="L8" i="60"/>
  <c r="H8" i="60" s="1"/>
  <c r="AM15" i="35" a="1"/>
  <c r="AM15" i="35" s="1"/>
  <c r="S13" i="7"/>
  <c r="I1" i="2"/>
  <c r="I217" i="2" s="1"/>
  <c r="DG4" i="2" l="1"/>
  <c r="AV7" i="12" a="1"/>
  <c r="AV7" i="12" s="1"/>
  <c r="AV10" i="12" a="1"/>
  <c r="AV10" i="12" s="1"/>
  <c r="AV9" i="12" a="1"/>
  <c r="AV9" i="12" s="1"/>
  <c r="AV8" i="12" a="1"/>
  <c r="AV8" i="12" s="1"/>
  <c r="Y8" i="60"/>
  <c r="A8" i="81"/>
  <c r="AU3" i="11"/>
  <c r="AU45" i="11" s="1"/>
  <c r="T50" i="16" s="1"/>
  <c r="AT7" i="11" a="1"/>
  <c r="AT7" i="11" s="1"/>
  <c r="AT8" i="11" a="1"/>
  <c r="AT8" i="11" s="1"/>
  <c r="AT9" i="11" a="1"/>
  <c r="AT9" i="11" s="1"/>
  <c r="V7" i="60"/>
  <c r="A7" i="80"/>
  <c r="R7" i="60"/>
  <c r="O7" i="60" s="1"/>
  <c r="A7" i="79"/>
  <c r="R8" i="60"/>
  <c r="O8" i="60" s="1"/>
  <c r="A8" i="79"/>
  <c r="AT6" i="8" a="1"/>
  <c r="AT6" i="8" s="1"/>
  <c r="AT8" i="8" a="1"/>
  <c r="AT8" i="8" s="1"/>
  <c r="AT7" i="8" a="1"/>
  <c r="AT7" i="8" s="1"/>
  <c r="AT9" i="8" a="1"/>
  <c r="AT9" i="8" s="1"/>
  <c r="AB7" i="60"/>
  <c r="A7" i="82"/>
  <c r="AT8" i="13" a="1"/>
  <c r="AT8" i="13" s="1"/>
  <c r="AT9" i="13" a="1"/>
  <c r="AT9" i="13" s="1"/>
  <c r="AT7" i="13" a="1"/>
  <c r="AT7" i="13" s="1"/>
  <c r="AS7" i="13"/>
  <c r="Q12" i="18" s="1"/>
  <c r="AS18" i="13"/>
  <c r="Q23" i="18" s="1"/>
  <c r="AS15" i="13"/>
  <c r="Q20" i="18" s="1"/>
  <c r="AS22" i="13"/>
  <c r="AS25" i="13"/>
  <c r="Q30" i="18" s="1"/>
  <c r="AS29" i="13"/>
  <c r="Q34" i="18" s="1"/>
  <c r="AS34" i="13"/>
  <c r="Q39" i="18" s="1"/>
  <c r="AS47" i="13"/>
  <c r="AS11" i="13"/>
  <c r="Q16" i="18" s="1"/>
  <c r="AS38" i="13"/>
  <c r="Q43" i="18" s="1"/>
  <c r="AS30" i="13"/>
  <c r="Q35" i="18" s="1"/>
  <c r="AS52" i="13"/>
  <c r="AS21" i="13"/>
  <c r="Q26" i="18" s="1"/>
  <c r="AS28" i="13"/>
  <c r="Q33" i="18" s="1"/>
  <c r="AS33" i="13"/>
  <c r="Q38" i="18" s="1"/>
  <c r="AS56" i="13"/>
  <c r="AS79" i="13"/>
  <c r="AS81" i="13"/>
  <c r="Q86" i="18" s="1"/>
  <c r="AS96" i="13"/>
  <c r="Q101" i="18" s="1"/>
  <c r="AS116" i="13"/>
  <c r="AS131" i="13"/>
  <c r="AS83" i="13"/>
  <c r="Q88" i="18" s="1"/>
  <c r="AS85" i="13"/>
  <c r="Q90" i="18" s="1"/>
  <c r="AS73" i="13"/>
  <c r="AS77" i="13"/>
  <c r="Q82" i="18" s="1"/>
  <c r="AS124" i="13"/>
  <c r="Q129" i="18" s="1"/>
  <c r="AS135" i="13"/>
  <c r="AS139" i="13"/>
  <c r="AS158" i="13"/>
  <c r="AS46" i="13"/>
  <c r="Q51" i="18" s="1"/>
  <c r="AS87" i="13"/>
  <c r="Q92" i="18" s="1"/>
  <c r="AS92" i="13"/>
  <c r="AS108" i="13"/>
  <c r="Q113" i="18" s="1"/>
  <c r="AS147" i="13"/>
  <c r="AS163" i="13"/>
  <c r="AS167" i="13"/>
  <c r="AS171" i="13"/>
  <c r="AS112" i="13"/>
  <c r="Q117" i="18" s="1"/>
  <c r="AS120" i="13"/>
  <c r="Q125" i="18" s="1"/>
  <c r="AS151" i="13"/>
  <c r="AS170" i="13"/>
  <c r="AS179" i="13"/>
  <c r="AS182" i="13"/>
  <c r="AS202" i="13"/>
  <c r="AS155" i="13"/>
  <c r="AS183" i="13"/>
  <c r="AS186" i="13"/>
  <c r="AS203" i="13"/>
  <c r="AS68" i="13"/>
  <c r="Q73" i="18" s="1"/>
  <c r="AS159" i="13"/>
  <c r="AS175" i="13"/>
  <c r="AS178" i="13"/>
  <c r="AS187" i="13"/>
  <c r="AS195" i="13"/>
  <c r="AS42" i="13"/>
  <c r="Q47" i="18" s="1"/>
  <c r="AS191" i="13"/>
  <c r="AS194" i="13"/>
  <c r="AS143" i="13"/>
  <c r="AS174" i="13"/>
  <c r="AS199" i="13"/>
  <c r="AS190" i="13"/>
  <c r="AS198" i="13"/>
  <c r="AS189" i="13"/>
  <c r="AS128" i="13"/>
  <c r="AS185" i="13"/>
  <c r="AS140" i="13"/>
  <c r="AS125" i="13"/>
  <c r="Q130" i="18" s="1"/>
  <c r="AS188" i="13"/>
  <c r="AS119" i="13"/>
  <c r="Q124" i="18" s="1"/>
  <c r="AS90" i="13"/>
  <c r="Q95" i="18" s="1"/>
  <c r="AS105" i="13"/>
  <c r="Q110" i="18" s="1"/>
  <c r="AS103" i="13"/>
  <c r="AS67" i="13"/>
  <c r="AS166" i="13"/>
  <c r="AS134" i="13"/>
  <c r="AS97" i="13"/>
  <c r="AS84" i="13"/>
  <c r="Q89" i="18" s="1"/>
  <c r="AS75" i="13"/>
  <c r="Q80" i="18" s="1"/>
  <c r="AS136" i="13"/>
  <c r="AS205" i="13"/>
  <c r="AS176" i="13"/>
  <c r="AS156" i="13"/>
  <c r="AS127" i="13"/>
  <c r="AS160" i="13"/>
  <c r="AS107" i="13"/>
  <c r="Q112" i="18" s="1"/>
  <c r="AS61" i="13"/>
  <c r="Q66" i="18" s="1"/>
  <c r="AS177" i="13"/>
  <c r="AS192" i="13"/>
  <c r="AS138" i="13"/>
  <c r="AS102" i="13"/>
  <c r="Q107" i="18" s="1"/>
  <c r="AS168" i="13"/>
  <c r="AS146" i="13"/>
  <c r="AS196" i="13"/>
  <c r="AS181" i="13"/>
  <c r="AS123" i="13"/>
  <c r="Q128" i="18" s="1"/>
  <c r="AS114" i="13"/>
  <c r="AS101" i="13"/>
  <c r="AS82" i="13"/>
  <c r="Q87" i="18" s="1"/>
  <c r="AS80" i="13"/>
  <c r="Q85" i="18" s="1"/>
  <c r="AS200" i="13"/>
  <c r="AS184" i="13"/>
  <c r="AS164" i="13"/>
  <c r="AS130" i="13"/>
  <c r="AS121" i="13"/>
  <c r="AS117" i="13"/>
  <c r="Q122" i="18" s="1"/>
  <c r="AS99" i="13"/>
  <c r="Q104" i="18" s="1"/>
  <c r="AS32" i="13"/>
  <c r="Q37" i="18" s="1"/>
  <c r="AS197" i="13"/>
  <c r="AS55" i="13"/>
  <c r="Q60" i="18" s="1"/>
  <c r="AS201" i="13"/>
  <c r="AS126" i="13"/>
  <c r="AS173" i="13"/>
  <c r="AS149" i="13"/>
  <c r="AS133" i="13"/>
  <c r="AS157" i="13"/>
  <c r="AS193" i="13"/>
  <c r="AS162" i="13"/>
  <c r="AS104" i="13"/>
  <c r="Q109" i="18" s="1"/>
  <c r="AS106" i="13"/>
  <c r="Q111" i="18" s="1"/>
  <c r="AS109" i="13"/>
  <c r="AS89" i="13"/>
  <c r="AS40" i="13"/>
  <c r="Q45" i="18" s="1"/>
  <c r="AS165" i="13"/>
  <c r="AS137" i="13"/>
  <c r="AS95" i="13"/>
  <c r="Q100" i="18" s="1"/>
  <c r="AS88" i="13"/>
  <c r="Q93" i="18" s="1"/>
  <c r="AS141" i="13"/>
  <c r="AS115" i="13"/>
  <c r="AS111" i="13"/>
  <c r="AS98" i="13"/>
  <c r="Q103" i="18" s="1"/>
  <c r="AS76" i="13"/>
  <c r="Q81" i="18" s="1"/>
  <c r="AS49" i="13"/>
  <c r="AS37" i="13"/>
  <c r="Q42" i="18" s="1"/>
  <c r="AS129" i="13"/>
  <c r="AS66" i="13"/>
  <c r="Q71" i="18" s="1"/>
  <c r="AS51" i="13"/>
  <c r="AS31" i="13"/>
  <c r="Q36" i="18" s="1"/>
  <c r="AS36" i="13"/>
  <c r="Q41" i="18" s="1"/>
  <c r="AS44" i="13"/>
  <c r="Q49" i="18" s="1"/>
  <c r="AS35" i="13"/>
  <c r="AS154" i="13"/>
  <c r="AS150" i="13"/>
  <c r="AS122" i="13"/>
  <c r="Q127" i="18" s="1"/>
  <c r="AS172" i="13"/>
  <c r="AS144" i="13"/>
  <c r="AS100" i="13"/>
  <c r="Q105" i="18" s="1"/>
  <c r="AS91" i="13"/>
  <c r="Q96" i="18" s="1"/>
  <c r="AS110" i="13"/>
  <c r="AS93" i="13"/>
  <c r="Q98" i="18" s="1"/>
  <c r="AS86" i="13"/>
  <c r="Q91" i="18" s="1"/>
  <c r="AS59" i="13"/>
  <c r="Q64" i="18" s="1"/>
  <c r="AS78" i="13"/>
  <c r="AS63" i="13"/>
  <c r="Q68" i="18" s="1"/>
  <c r="AS58" i="13"/>
  <c r="Q63" i="18" s="1"/>
  <c r="AS45" i="13"/>
  <c r="Q50" i="18" s="1"/>
  <c r="AS12" i="13"/>
  <c r="AS118" i="13"/>
  <c r="Q123" i="18" s="1"/>
  <c r="AS60" i="13"/>
  <c r="Q65" i="18" s="1"/>
  <c r="AS74" i="13"/>
  <c r="Q79" i="18" s="1"/>
  <c r="AS69" i="13"/>
  <c r="AS50" i="13"/>
  <c r="Q55" i="18" s="1"/>
  <c r="AS27" i="13"/>
  <c r="Q32" i="18" s="1"/>
  <c r="AS71" i="13"/>
  <c r="Q76" i="18" s="1"/>
  <c r="AS57" i="13"/>
  <c r="AS62" i="13"/>
  <c r="Q67" i="18" s="1"/>
  <c r="AS41" i="13"/>
  <c r="Q46" i="18" s="1"/>
  <c r="AS39" i="13"/>
  <c r="Q44" i="18" s="1"/>
  <c r="AS10" i="13"/>
  <c r="AS17" i="13"/>
  <c r="Q22" i="18" s="1"/>
  <c r="AS153" i="13"/>
  <c r="AS113" i="13"/>
  <c r="Q118" i="18" s="1"/>
  <c r="AS145" i="13"/>
  <c r="AS132" i="13"/>
  <c r="AS43" i="13"/>
  <c r="Q48" i="18" s="1"/>
  <c r="AS72" i="13"/>
  <c r="Q77" i="18" s="1"/>
  <c r="AS24" i="13"/>
  <c r="AS65" i="13"/>
  <c r="AS48" i="13"/>
  <c r="Q53" i="18" s="1"/>
  <c r="AS13" i="13"/>
  <c r="Q18" i="18" s="1"/>
  <c r="AS14" i="13"/>
  <c r="AS204" i="13"/>
  <c r="AS180" i="13"/>
  <c r="AS169" i="13"/>
  <c r="AS161" i="13"/>
  <c r="AS152" i="13"/>
  <c r="AS148" i="13"/>
  <c r="AS142" i="13"/>
  <c r="AS53" i="13"/>
  <c r="AS94" i="13"/>
  <c r="AS70" i="13"/>
  <c r="Q75" i="18" s="1"/>
  <c r="AS20" i="13"/>
  <c r="Q25" i="18" s="1"/>
  <c r="AS64" i="13"/>
  <c r="AS54" i="13"/>
  <c r="Q59" i="18" s="1"/>
  <c r="AS23" i="13"/>
  <c r="Q28" i="18" s="1"/>
  <c r="AS19" i="13"/>
  <c r="Q24" i="18" s="1"/>
  <c r="AS16" i="13"/>
  <c r="AS26" i="13"/>
  <c r="AS9" i="13"/>
  <c r="Q14" i="18" s="1"/>
  <c r="AS8" i="13"/>
  <c r="Q13" i="18" s="1"/>
  <c r="AU14" i="12"/>
  <c r="AU31" i="12"/>
  <c r="AU44" i="12"/>
  <c r="T49" i="17" s="1"/>
  <c r="AU52" i="12"/>
  <c r="AU28" i="12"/>
  <c r="AU40" i="12"/>
  <c r="T45" i="17" s="1"/>
  <c r="AU36" i="12"/>
  <c r="AU48" i="12"/>
  <c r="T53" i="17" s="1"/>
  <c r="AU56" i="12"/>
  <c r="AU24" i="12"/>
  <c r="T29" i="17" s="1"/>
  <c r="AU37" i="12"/>
  <c r="AU59" i="12"/>
  <c r="AU87" i="12"/>
  <c r="AU91" i="12"/>
  <c r="AU64" i="12"/>
  <c r="AU79" i="12"/>
  <c r="T84" i="17" s="1"/>
  <c r="AU75" i="12"/>
  <c r="AU83" i="12"/>
  <c r="T88" i="17" s="1"/>
  <c r="AU95" i="12"/>
  <c r="T100" i="17" s="1"/>
  <c r="AU111" i="12"/>
  <c r="AU127" i="12"/>
  <c r="AU135" i="12"/>
  <c r="AU142" i="12"/>
  <c r="AU149" i="12"/>
  <c r="AU32" i="12"/>
  <c r="AU60" i="12"/>
  <c r="T65" i="17" s="1"/>
  <c r="AU67" i="12"/>
  <c r="AU71" i="12"/>
  <c r="AU99" i="12"/>
  <c r="AU122" i="12"/>
  <c r="T127" i="17" s="1"/>
  <c r="AU130" i="12"/>
  <c r="AU137" i="12"/>
  <c r="AU146" i="12"/>
  <c r="AU20" i="12"/>
  <c r="AU115" i="12"/>
  <c r="AU134" i="12"/>
  <c r="AU158" i="12"/>
  <c r="AU166" i="12"/>
  <c r="AU186" i="12"/>
  <c r="AU119" i="12"/>
  <c r="AU123" i="12"/>
  <c r="AU126" i="12"/>
  <c r="AU138" i="12"/>
  <c r="AU145" i="12"/>
  <c r="AU150" i="12"/>
  <c r="AU153" i="12"/>
  <c r="AU162" i="12"/>
  <c r="AU174" i="12"/>
  <c r="AU141" i="12"/>
  <c r="AU161" i="12"/>
  <c r="AU178" i="12"/>
  <c r="AU194" i="12"/>
  <c r="AU157" i="12"/>
  <c r="AU182" i="12"/>
  <c r="AU154" i="12"/>
  <c r="AU170" i="12"/>
  <c r="AU198" i="12"/>
  <c r="AU103" i="12"/>
  <c r="AU131" i="12"/>
  <c r="AU107" i="12"/>
  <c r="AU156" i="12"/>
  <c r="AU193" i="12"/>
  <c r="AU181" i="12"/>
  <c r="AU172" i="12"/>
  <c r="AU163" i="12"/>
  <c r="AU125" i="12"/>
  <c r="AU203" i="12"/>
  <c r="AU177" i="12"/>
  <c r="AU171" i="12"/>
  <c r="AU143" i="12"/>
  <c r="AU205" i="12"/>
  <c r="AU192" i="12"/>
  <c r="AU118" i="12"/>
  <c r="AU188" i="12"/>
  <c r="AU106" i="12"/>
  <c r="T111" i="17" s="1"/>
  <c r="AU98" i="12"/>
  <c r="AU140" i="12"/>
  <c r="AU136" i="12"/>
  <c r="AU114" i="12"/>
  <c r="AU68" i="12"/>
  <c r="AU191" i="12"/>
  <c r="AU110" i="12"/>
  <c r="T115" i="17" s="1"/>
  <c r="AU100" i="12"/>
  <c r="T105" i="17" s="1"/>
  <c r="AU72" i="12"/>
  <c r="AU112" i="12"/>
  <c r="AU84" i="12"/>
  <c r="T89" i="17" s="1"/>
  <c r="AU92" i="12"/>
  <c r="T97" i="17" s="1"/>
  <c r="AU89" i="12"/>
  <c r="T94" i="17" s="1"/>
  <c r="AU54" i="12"/>
  <c r="AU97" i="12"/>
  <c r="AU21" i="12"/>
  <c r="T26" i="17" s="1"/>
  <c r="AU43" i="12"/>
  <c r="T48" i="17" s="1"/>
  <c r="AU46" i="12"/>
  <c r="AU189" i="12"/>
  <c r="AU204" i="12"/>
  <c r="AU185" i="12"/>
  <c r="AU180" i="12"/>
  <c r="AU164" i="12"/>
  <c r="AU93" i="12"/>
  <c r="T98" i="17" s="1"/>
  <c r="AU199" i="12"/>
  <c r="AU173" i="12"/>
  <c r="AU168" i="12"/>
  <c r="AU195" i="12"/>
  <c r="AU159" i="12"/>
  <c r="AU128" i="12"/>
  <c r="AU105" i="12"/>
  <c r="T110" i="17" s="1"/>
  <c r="AU197" i="12"/>
  <c r="AU183" i="12"/>
  <c r="AU133" i="12"/>
  <c r="AU148" i="12"/>
  <c r="AU155" i="12"/>
  <c r="AU165" i="12"/>
  <c r="AU35" i="12"/>
  <c r="AU202" i="12"/>
  <c r="AU151" i="12"/>
  <c r="AU132" i="12"/>
  <c r="AU74" i="12"/>
  <c r="AU81" i="12"/>
  <c r="T86" i="17" s="1"/>
  <c r="AU63" i="12"/>
  <c r="AU86" i="12"/>
  <c r="T91" i="17" s="1"/>
  <c r="AU57" i="12"/>
  <c r="AU34" i="12"/>
  <c r="AU76" i="12"/>
  <c r="AU23" i="12"/>
  <c r="T28" i="17" s="1"/>
  <c r="AU47" i="12"/>
  <c r="AU42" i="12"/>
  <c r="AU12" i="12"/>
  <c r="AU175" i="12"/>
  <c r="AU117" i="12"/>
  <c r="AU101" i="12"/>
  <c r="AU113" i="12"/>
  <c r="T118" i="17" s="1"/>
  <c r="AU18" i="12"/>
  <c r="T23" i="17" s="1"/>
  <c r="AU29" i="12"/>
  <c r="AU102" i="12"/>
  <c r="AU144" i="12"/>
  <c r="AU109" i="12"/>
  <c r="AU179" i="12"/>
  <c r="AU160" i="12"/>
  <c r="AU94" i="12"/>
  <c r="T99" i="17" s="1"/>
  <c r="AU200" i="12"/>
  <c r="AU190" i="12"/>
  <c r="AU124" i="12"/>
  <c r="AU25" i="12"/>
  <c r="AU96" i="12"/>
  <c r="AU38" i="12"/>
  <c r="AU39" i="12"/>
  <c r="T44" i="17" s="1"/>
  <c r="AU45" i="12"/>
  <c r="AU22" i="12"/>
  <c r="AU17" i="12"/>
  <c r="AU201" i="12"/>
  <c r="AU78" i="12"/>
  <c r="T83" i="17" s="1"/>
  <c r="AU152" i="12"/>
  <c r="AU62" i="12"/>
  <c r="AU167" i="12"/>
  <c r="AU169" i="12"/>
  <c r="AU19" i="12"/>
  <c r="T24" i="17" s="1"/>
  <c r="AU139" i="12"/>
  <c r="AU129" i="12"/>
  <c r="AU120" i="12"/>
  <c r="AU108" i="12"/>
  <c r="T113" i="17" s="1"/>
  <c r="AU73" i="12"/>
  <c r="AU147" i="12"/>
  <c r="AU58" i="12"/>
  <c r="AU85" i="12"/>
  <c r="T90" i="17" s="1"/>
  <c r="AU80" i="12"/>
  <c r="AU51" i="12"/>
  <c r="AU27" i="12"/>
  <c r="AU16" i="12"/>
  <c r="AU30" i="12"/>
  <c r="AU26" i="12"/>
  <c r="AU176" i="12"/>
  <c r="AU121" i="12"/>
  <c r="AU90" i="12"/>
  <c r="AU184" i="12"/>
  <c r="AU104" i="12"/>
  <c r="AU196" i="12"/>
  <c r="AU187" i="12"/>
  <c r="AU66" i="12"/>
  <c r="AU77" i="12"/>
  <c r="T82" i="17" s="1"/>
  <c r="AU41" i="12"/>
  <c r="T46" i="17" s="1"/>
  <c r="AU49" i="12"/>
  <c r="AU13" i="12"/>
  <c r="AU50" i="12"/>
  <c r="T55" i="17" s="1"/>
  <c r="AU15" i="12"/>
  <c r="T20" i="17" s="1"/>
  <c r="AU69" i="12"/>
  <c r="AU116" i="12"/>
  <c r="T121" i="17" s="1"/>
  <c r="AU70" i="12"/>
  <c r="T75" i="17" s="1"/>
  <c r="AU82" i="12"/>
  <c r="AU55" i="12"/>
  <c r="AU65" i="12"/>
  <c r="AU53" i="12"/>
  <c r="AU88" i="12"/>
  <c r="AU61" i="12"/>
  <c r="AU33" i="12"/>
  <c r="AU11" i="12"/>
  <c r="T16" i="17" s="1"/>
  <c r="AU7" i="12"/>
  <c r="AU8" i="12"/>
  <c r="AU9" i="12"/>
  <c r="AU10" i="12"/>
  <c r="AS7" i="11"/>
  <c r="S12" i="16" s="1"/>
  <c r="AS11" i="11"/>
  <c r="AS14" i="11"/>
  <c r="S19" i="16" s="1"/>
  <c r="AS21" i="11"/>
  <c r="S26" i="16" s="1"/>
  <c r="AS22" i="11"/>
  <c r="S27" i="16" s="1"/>
  <c r="AS34" i="11"/>
  <c r="S39" i="16" s="1"/>
  <c r="AS26" i="11"/>
  <c r="S31" i="16" s="1"/>
  <c r="AS38" i="11"/>
  <c r="S43" i="16" s="1"/>
  <c r="AS73" i="11"/>
  <c r="S78" i="16" s="1"/>
  <c r="AS15" i="11"/>
  <c r="S20" i="16" s="1"/>
  <c r="AS46" i="11"/>
  <c r="AS68" i="11"/>
  <c r="S73" i="16" s="1"/>
  <c r="AS76" i="11"/>
  <c r="S81" i="16" s="1"/>
  <c r="AS77" i="11"/>
  <c r="S82" i="16" s="1"/>
  <c r="AS69" i="11"/>
  <c r="S74" i="16" s="1"/>
  <c r="AS42" i="11"/>
  <c r="S47" i="16" s="1"/>
  <c r="AS61" i="11"/>
  <c r="S66" i="16" s="1"/>
  <c r="AS65" i="11"/>
  <c r="S70" i="16" s="1"/>
  <c r="AS91" i="11"/>
  <c r="AS112" i="11"/>
  <c r="S117" i="16" s="1"/>
  <c r="AS116" i="11"/>
  <c r="S121" i="16" s="1"/>
  <c r="AS81" i="11"/>
  <c r="S86" i="16" s="1"/>
  <c r="AS88" i="11"/>
  <c r="S93" i="16" s="1"/>
  <c r="AS104" i="11"/>
  <c r="S109" i="16" s="1"/>
  <c r="AS96" i="11"/>
  <c r="S101" i="16" s="1"/>
  <c r="AS120" i="11"/>
  <c r="S125" i="16" s="1"/>
  <c r="AS121" i="11"/>
  <c r="S126" i="16" s="1"/>
  <c r="AS129" i="11"/>
  <c r="AS84" i="11"/>
  <c r="S89" i="16" s="1"/>
  <c r="AS188" i="11"/>
  <c r="AS100" i="11"/>
  <c r="S105" i="16" s="1"/>
  <c r="AS156" i="11"/>
  <c r="AS196" i="11"/>
  <c r="AS160" i="11"/>
  <c r="AS72" i="11"/>
  <c r="S77" i="16" s="1"/>
  <c r="AS137" i="11"/>
  <c r="AS145" i="11"/>
  <c r="AS152" i="11"/>
  <c r="AS92" i="11"/>
  <c r="S97" i="16" s="1"/>
  <c r="AS108" i="11"/>
  <c r="S113" i="16" s="1"/>
  <c r="AS202" i="11"/>
  <c r="AS159" i="11"/>
  <c r="AS102" i="11"/>
  <c r="S107" i="16" s="1"/>
  <c r="AS203" i="11"/>
  <c r="AS193" i="11"/>
  <c r="AS175" i="11"/>
  <c r="AS135" i="11"/>
  <c r="AS118" i="11"/>
  <c r="S123" i="16" s="1"/>
  <c r="AS195" i="11"/>
  <c r="AS167" i="11"/>
  <c r="AS190" i="11"/>
  <c r="AS157" i="11"/>
  <c r="AS141" i="11"/>
  <c r="AS125" i="11"/>
  <c r="S130" i="16" s="1"/>
  <c r="AS94" i="11"/>
  <c r="AS174" i="11"/>
  <c r="AS161" i="11"/>
  <c r="AS132" i="11"/>
  <c r="AS89" i="11"/>
  <c r="AS111" i="11"/>
  <c r="S116" i="16" s="1"/>
  <c r="AS95" i="11"/>
  <c r="S100" i="16" s="1"/>
  <c r="AS49" i="11"/>
  <c r="S54" i="16" s="1"/>
  <c r="AS109" i="11"/>
  <c r="AS105" i="11"/>
  <c r="S110" i="16" s="1"/>
  <c r="AS101" i="11"/>
  <c r="S106" i="16" s="1"/>
  <c r="AS97" i="11"/>
  <c r="S102" i="16" s="1"/>
  <c r="AS93" i="11"/>
  <c r="AS90" i="11"/>
  <c r="S95" i="16" s="1"/>
  <c r="AS41" i="11"/>
  <c r="S46" i="16" s="1"/>
  <c r="AS56" i="11"/>
  <c r="S61" i="16" s="1"/>
  <c r="AS53" i="11"/>
  <c r="S58" i="16" s="1"/>
  <c r="AS45" i="11"/>
  <c r="S50" i="16" s="1"/>
  <c r="AS31" i="11"/>
  <c r="S36" i="16" s="1"/>
  <c r="AS27" i="11"/>
  <c r="S32" i="16" s="1"/>
  <c r="AS37" i="11"/>
  <c r="S42" i="16" s="1"/>
  <c r="AS13" i="11"/>
  <c r="S18" i="16" s="1"/>
  <c r="AS36" i="11"/>
  <c r="S41" i="16" s="1"/>
  <c r="AS28" i="11"/>
  <c r="S33" i="16" s="1"/>
  <c r="AS20" i="11"/>
  <c r="S25" i="16" s="1"/>
  <c r="AS136" i="11"/>
  <c r="AS205" i="11"/>
  <c r="AS201" i="11"/>
  <c r="AS169" i="11"/>
  <c r="AS164" i="11"/>
  <c r="AS143" i="11"/>
  <c r="AS192" i="11"/>
  <c r="AS180" i="11"/>
  <c r="AS184" i="11"/>
  <c r="AS151" i="11"/>
  <c r="AS170" i="11"/>
  <c r="AS133" i="11"/>
  <c r="AS114" i="11"/>
  <c r="S119" i="16" s="1"/>
  <c r="AS198" i="11"/>
  <c r="AS154" i="11"/>
  <c r="AS149" i="11"/>
  <c r="AS80" i="11"/>
  <c r="S85" i="16" s="1"/>
  <c r="AS59" i="11"/>
  <c r="S64" i="16" s="1"/>
  <c r="AS98" i="11"/>
  <c r="S103" i="16" s="1"/>
  <c r="AS50" i="11"/>
  <c r="AS60" i="11"/>
  <c r="S65" i="16" s="1"/>
  <c r="AS117" i="11"/>
  <c r="S122" i="16" s="1"/>
  <c r="AS79" i="11"/>
  <c r="S84" i="16" s="1"/>
  <c r="AS71" i="11"/>
  <c r="S76" i="16" s="1"/>
  <c r="AS57" i="11"/>
  <c r="S62" i="16" s="1"/>
  <c r="AS48" i="11"/>
  <c r="S53" i="16" s="1"/>
  <c r="AS66" i="11"/>
  <c r="AS55" i="11"/>
  <c r="S60" i="16" s="1"/>
  <c r="AS51" i="11"/>
  <c r="S56" i="16" s="1"/>
  <c r="AS47" i="11"/>
  <c r="S52" i="16" s="1"/>
  <c r="AS30" i="11"/>
  <c r="AS43" i="11"/>
  <c r="S48" i="16" s="1"/>
  <c r="AS19" i="11"/>
  <c r="S24" i="16" s="1"/>
  <c r="AS18" i="11"/>
  <c r="S23" i="16" s="1"/>
  <c r="AS12" i="11"/>
  <c r="S17" i="16" s="1"/>
  <c r="AS181" i="11"/>
  <c r="AS172" i="11"/>
  <c r="AS162" i="11"/>
  <c r="AS123" i="11"/>
  <c r="S128" i="16" s="1"/>
  <c r="AS200" i="11"/>
  <c r="AS163" i="11"/>
  <c r="AS115" i="11"/>
  <c r="S120" i="16" s="1"/>
  <c r="AS191" i="11"/>
  <c r="AS186" i="11"/>
  <c r="AS179" i="11"/>
  <c r="AS107" i="11"/>
  <c r="S112" i="16" s="1"/>
  <c r="AS85" i="11"/>
  <c r="S90" i="16" s="1"/>
  <c r="AS183" i="11"/>
  <c r="AS166" i="11"/>
  <c r="AS158" i="11"/>
  <c r="AS148" i="11"/>
  <c r="AS140" i="11"/>
  <c r="AS155" i="11"/>
  <c r="AS142" i="11"/>
  <c r="AS126" i="11"/>
  <c r="AS182" i="11"/>
  <c r="AS147" i="11"/>
  <c r="AS124" i="11"/>
  <c r="S129" i="16" s="1"/>
  <c r="AS110" i="11"/>
  <c r="S115" i="16" s="1"/>
  <c r="AS87" i="11"/>
  <c r="S92" i="16" s="1"/>
  <c r="AS113" i="11"/>
  <c r="S118" i="16" s="1"/>
  <c r="AS103" i="11"/>
  <c r="S108" i="16" s="1"/>
  <c r="AS86" i="11"/>
  <c r="S91" i="16" s="1"/>
  <c r="AS78" i="11"/>
  <c r="S83" i="16" s="1"/>
  <c r="AS62" i="11"/>
  <c r="S67" i="16" s="1"/>
  <c r="AS58" i="11"/>
  <c r="S63" i="16" s="1"/>
  <c r="AS74" i="11"/>
  <c r="S79" i="16" s="1"/>
  <c r="AS33" i="11"/>
  <c r="S38" i="16" s="1"/>
  <c r="AS54" i="11"/>
  <c r="S59" i="16" s="1"/>
  <c r="AS25" i="11"/>
  <c r="S30" i="16" s="1"/>
  <c r="AS24" i="11"/>
  <c r="S29" i="16" s="1"/>
  <c r="AS16" i="11"/>
  <c r="S21" i="16" s="1"/>
  <c r="AS187" i="11"/>
  <c r="AS171" i="11"/>
  <c r="AS153" i="11"/>
  <c r="AS144" i="11"/>
  <c r="AS204" i="11"/>
  <c r="AS199" i="11"/>
  <c r="AS194" i="11"/>
  <c r="AS176" i="11"/>
  <c r="AS197" i="11"/>
  <c r="AS185" i="11"/>
  <c r="AS173" i="11"/>
  <c r="AS150" i="11"/>
  <c r="AS131" i="11"/>
  <c r="AS189" i="11"/>
  <c r="AS177" i="11"/>
  <c r="AS168" i="11"/>
  <c r="AS165" i="11"/>
  <c r="AS127" i="11"/>
  <c r="AS106" i="11"/>
  <c r="S111" i="16" s="1"/>
  <c r="AS83" i="11"/>
  <c r="S88" i="16" s="1"/>
  <c r="AS146" i="11"/>
  <c r="AS130" i="11"/>
  <c r="AS70" i="11"/>
  <c r="S75" i="16" s="1"/>
  <c r="AS29" i="11"/>
  <c r="S34" i="16" s="1"/>
  <c r="AS17" i="11"/>
  <c r="S22" i="16" s="1"/>
  <c r="AS10" i="11"/>
  <c r="S15" i="16" s="1"/>
  <c r="AS134" i="11"/>
  <c r="AS139" i="11"/>
  <c r="AS64" i="11"/>
  <c r="S69" i="16" s="1"/>
  <c r="AS44" i="11"/>
  <c r="S49" i="16" s="1"/>
  <c r="AS52" i="11"/>
  <c r="S57" i="16" s="1"/>
  <c r="AS63" i="11"/>
  <c r="S68" i="16" s="1"/>
  <c r="AS39" i="11"/>
  <c r="S44" i="16" s="1"/>
  <c r="AS23" i="11"/>
  <c r="S28" i="16" s="1"/>
  <c r="AS178" i="11"/>
  <c r="AS75" i="11"/>
  <c r="S80" i="16" s="1"/>
  <c r="AS119" i="11"/>
  <c r="S124" i="16" s="1"/>
  <c r="AS128" i="11"/>
  <c r="AS138" i="11"/>
  <c r="AS122" i="11"/>
  <c r="S127" i="16" s="1"/>
  <c r="AS40" i="11"/>
  <c r="S45" i="16" s="1"/>
  <c r="AS32" i="11"/>
  <c r="S37" i="16" s="1"/>
  <c r="AS99" i="11"/>
  <c r="S104" i="16" s="1"/>
  <c r="AS67" i="11"/>
  <c r="S72" i="16" s="1"/>
  <c r="AS82" i="11"/>
  <c r="S87" i="16" s="1"/>
  <c r="AS35" i="11"/>
  <c r="S40" i="16" s="1"/>
  <c r="AS9" i="11"/>
  <c r="S14" i="16" s="1"/>
  <c r="AS8" i="11"/>
  <c r="S13" i="16" s="1"/>
  <c r="AS30" i="8"/>
  <c r="AS7" i="8"/>
  <c r="S12" i="14" s="1"/>
  <c r="AS11" i="8"/>
  <c r="S16" i="14" s="1"/>
  <c r="AS15" i="8"/>
  <c r="S20" i="14" s="1"/>
  <c r="AS24" i="8"/>
  <c r="AS34" i="8"/>
  <c r="AS75" i="8"/>
  <c r="S80" i="14" s="1"/>
  <c r="AS116" i="8"/>
  <c r="S121" i="14" s="1"/>
  <c r="AS37" i="8"/>
  <c r="AS53" i="8"/>
  <c r="S58" i="14" s="1"/>
  <c r="AS54" i="8"/>
  <c r="S59" i="14" s="1"/>
  <c r="AS55" i="8"/>
  <c r="S60" i="14" s="1"/>
  <c r="AS38" i="8"/>
  <c r="AS79" i="8"/>
  <c r="AS82" i="8"/>
  <c r="S87" i="14" s="1"/>
  <c r="AS140" i="8"/>
  <c r="AS90" i="8"/>
  <c r="AS110" i="8"/>
  <c r="AS136" i="8"/>
  <c r="AS120" i="8"/>
  <c r="S125" i="14" s="1"/>
  <c r="AS128" i="8"/>
  <c r="AS144" i="8"/>
  <c r="AS153" i="8"/>
  <c r="AS157" i="8"/>
  <c r="AS161" i="8"/>
  <c r="AS165" i="8"/>
  <c r="AS169" i="8"/>
  <c r="AS173" i="8"/>
  <c r="AS177" i="8"/>
  <c r="AS135" i="8"/>
  <c r="AS148" i="8"/>
  <c r="AS185" i="8"/>
  <c r="AS132" i="8"/>
  <c r="AS151" i="8"/>
  <c r="AS193" i="8"/>
  <c r="AS197" i="8"/>
  <c r="AS200" i="8"/>
  <c r="AS204" i="8"/>
  <c r="AS201" i="8"/>
  <c r="AS147" i="8"/>
  <c r="AS181" i="8"/>
  <c r="AS205" i="8"/>
  <c r="AS167" i="8"/>
  <c r="AS162" i="8"/>
  <c r="AS156" i="8"/>
  <c r="AS191" i="8"/>
  <c r="AS186" i="8"/>
  <c r="AS141" i="8"/>
  <c r="AS175" i="8"/>
  <c r="AS170" i="8"/>
  <c r="AS164" i="8"/>
  <c r="AS139" i="8"/>
  <c r="AS184" i="8"/>
  <c r="AS155" i="8"/>
  <c r="AS121" i="8"/>
  <c r="S126" i="14" s="1"/>
  <c r="AS99" i="8"/>
  <c r="S104" i="14" s="1"/>
  <c r="AS48" i="8"/>
  <c r="AS146" i="8"/>
  <c r="AS182" i="8"/>
  <c r="AS119" i="8"/>
  <c r="S124" i="14" s="1"/>
  <c r="AS130" i="8"/>
  <c r="AS124" i="8"/>
  <c r="AS88" i="8"/>
  <c r="S93" i="14" s="1"/>
  <c r="AS67" i="8"/>
  <c r="S72" i="14" s="1"/>
  <c r="AS100" i="8"/>
  <c r="AS122" i="8"/>
  <c r="S127" i="14" s="1"/>
  <c r="AS115" i="8"/>
  <c r="S120" i="14" s="1"/>
  <c r="AS111" i="8"/>
  <c r="S116" i="14" s="1"/>
  <c r="AS107" i="8"/>
  <c r="AS70" i="8"/>
  <c r="S75" i="14" s="1"/>
  <c r="AS78" i="8"/>
  <c r="S83" i="14" s="1"/>
  <c r="AS69" i="8"/>
  <c r="S74" i="14" s="1"/>
  <c r="AS28" i="8"/>
  <c r="AS17" i="8"/>
  <c r="AS52" i="8"/>
  <c r="S57" i="14" s="1"/>
  <c r="AS60" i="8"/>
  <c r="S65" i="14" s="1"/>
  <c r="AS47" i="8"/>
  <c r="AS36" i="8"/>
  <c r="S41" i="14" s="1"/>
  <c r="AS19" i="8"/>
  <c r="S24" i="14" s="1"/>
  <c r="AS80" i="8"/>
  <c r="S85" i="14" s="1"/>
  <c r="AS64" i="8"/>
  <c r="AS44" i="8"/>
  <c r="S49" i="14" s="1"/>
  <c r="AS35" i="8"/>
  <c r="S40" i="14" s="1"/>
  <c r="AS40" i="8"/>
  <c r="S45" i="14" s="1"/>
  <c r="AS71" i="8"/>
  <c r="AS61" i="8"/>
  <c r="AS27" i="8"/>
  <c r="S32" i="14" s="1"/>
  <c r="AS21" i="8"/>
  <c r="S26" i="14" s="1"/>
  <c r="AS166" i="8"/>
  <c r="AS112" i="8"/>
  <c r="S117" i="14" s="1"/>
  <c r="AS123" i="8"/>
  <c r="S128" i="14" s="1"/>
  <c r="AS97" i="8"/>
  <c r="S102" i="14" s="1"/>
  <c r="AS83" i="8"/>
  <c r="AS72" i="8"/>
  <c r="S77" i="14" s="1"/>
  <c r="AS86" i="8"/>
  <c r="S91" i="14" s="1"/>
  <c r="AS62" i="8"/>
  <c r="S67" i="14" s="1"/>
  <c r="AS29" i="8"/>
  <c r="AS22" i="8"/>
  <c r="S27" i="14" s="1"/>
  <c r="AS13" i="8"/>
  <c r="S18" i="14" s="1"/>
  <c r="AS202" i="8"/>
  <c r="AS203" i="8"/>
  <c r="AS195" i="8"/>
  <c r="AS131" i="8"/>
  <c r="AS125" i="8"/>
  <c r="S130" i="14" s="1"/>
  <c r="AS190" i="8"/>
  <c r="AS180" i="8"/>
  <c r="AS194" i="8"/>
  <c r="AS159" i="8"/>
  <c r="AS154" i="8"/>
  <c r="AS129" i="8"/>
  <c r="AS145" i="8"/>
  <c r="AS137" i="8"/>
  <c r="AS102" i="8"/>
  <c r="AS81" i="8"/>
  <c r="AS89" i="8"/>
  <c r="S94" i="14" s="1"/>
  <c r="AS77" i="8"/>
  <c r="S82" i="14" s="1"/>
  <c r="AS45" i="8"/>
  <c r="AS41" i="8"/>
  <c r="AS33" i="8"/>
  <c r="S38" i="14" s="1"/>
  <c r="AS76" i="8"/>
  <c r="S81" i="14" s="1"/>
  <c r="AS43" i="8"/>
  <c r="AS57" i="8"/>
  <c r="AS42" i="8"/>
  <c r="S47" i="14" s="1"/>
  <c r="AS39" i="8"/>
  <c r="S44" i="14" s="1"/>
  <c r="AS114" i="8"/>
  <c r="AS96" i="8"/>
  <c r="S101" i="14" s="1"/>
  <c r="AS84" i="8"/>
  <c r="S89" i="14" s="1"/>
  <c r="AS49" i="8"/>
  <c r="S54" i="14" s="1"/>
  <c r="AS10" i="8"/>
  <c r="S15" i="14" s="1"/>
  <c r="AS59" i="8"/>
  <c r="AS25" i="8"/>
  <c r="S30" i="14" s="1"/>
  <c r="AS158" i="8"/>
  <c r="AS152" i="8"/>
  <c r="AS138" i="8"/>
  <c r="AS183" i="8"/>
  <c r="AS160" i="8"/>
  <c r="AS106" i="8"/>
  <c r="AS149" i="8"/>
  <c r="AS103" i="8"/>
  <c r="S108" i="14" s="1"/>
  <c r="AS104" i="8"/>
  <c r="S109" i="14" s="1"/>
  <c r="AS93" i="8"/>
  <c r="AS98" i="8"/>
  <c r="AS26" i="8"/>
  <c r="S31" i="14" s="1"/>
  <c r="AS58" i="8"/>
  <c r="S63" i="14" s="1"/>
  <c r="AS31" i="8"/>
  <c r="AS73" i="8"/>
  <c r="S78" i="14" s="1"/>
  <c r="AS65" i="8"/>
  <c r="S70" i="14" s="1"/>
  <c r="AS51" i="8"/>
  <c r="S56" i="14" s="1"/>
  <c r="AS18" i="8"/>
  <c r="AS192" i="8"/>
  <c r="AS179" i="8"/>
  <c r="AS174" i="8"/>
  <c r="AS168" i="8"/>
  <c r="AS134" i="8"/>
  <c r="AS198" i="8"/>
  <c r="AS176" i="8"/>
  <c r="AS142" i="8"/>
  <c r="AS117" i="8"/>
  <c r="AS150" i="8"/>
  <c r="AS113" i="8"/>
  <c r="S118" i="14" s="1"/>
  <c r="AS108" i="8"/>
  <c r="AS101" i="8"/>
  <c r="S106" i="14" s="1"/>
  <c r="AS126" i="8"/>
  <c r="AS95" i="8"/>
  <c r="S100" i="14" s="1"/>
  <c r="AS87" i="8"/>
  <c r="AS85" i="8"/>
  <c r="S90" i="14" s="1"/>
  <c r="AS66" i="8"/>
  <c r="S71" i="14" s="1"/>
  <c r="AS63" i="8"/>
  <c r="S68" i="14" s="1"/>
  <c r="AS46" i="8"/>
  <c r="AS109" i="8"/>
  <c r="S114" i="14" s="1"/>
  <c r="AS105" i="8"/>
  <c r="S110" i="14" s="1"/>
  <c r="AS50" i="8"/>
  <c r="S55" i="14" s="1"/>
  <c r="AS32" i="8"/>
  <c r="AS74" i="8"/>
  <c r="S79" i="14" s="1"/>
  <c r="AS68" i="8"/>
  <c r="S73" i="14" s="1"/>
  <c r="AS16" i="8"/>
  <c r="S21" i="14" s="1"/>
  <c r="AS94" i="8"/>
  <c r="AS91" i="8"/>
  <c r="S96" i="14" s="1"/>
  <c r="AS56" i="8"/>
  <c r="S61" i="14" s="1"/>
  <c r="AS20" i="8"/>
  <c r="S25" i="14" s="1"/>
  <c r="AS12" i="8"/>
  <c r="AS14" i="8"/>
  <c r="S19" i="14" s="1"/>
  <c r="AS23" i="8"/>
  <c r="S28" i="14" s="1"/>
  <c r="AS196" i="8"/>
  <c r="AS188" i="8"/>
  <c r="AS178" i="8"/>
  <c r="AS172" i="8"/>
  <c r="AS127" i="8"/>
  <c r="AS118" i="8"/>
  <c r="AS199" i="8"/>
  <c r="AS187" i="8"/>
  <c r="AS163" i="8"/>
  <c r="AS143" i="8"/>
  <c r="AS189" i="8"/>
  <c r="AS171" i="8"/>
  <c r="AS133" i="8"/>
  <c r="AS92" i="8"/>
  <c r="AS9" i="8"/>
  <c r="S14" i="14" s="1"/>
  <c r="AS8" i="8"/>
  <c r="S13" i="14" s="1"/>
  <c r="B2" i="78"/>
  <c r="C2" i="76"/>
  <c r="C4" i="76" s="1"/>
  <c r="C13" i="20"/>
  <c r="I215" i="2"/>
  <c r="J5" i="5"/>
  <c r="J7" i="5" s="1"/>
  <c r="I216" i="2"/>
  <c r="H5" i="5"/>
  <c r="H7" i="5" s="1"/>
  <c r="H219" i="2"/>
  <c r="I4" i="5"/>
  <c r="G219" i="2"/>
  <c r="H4" i="5"/>
  <c r="AV6" i="12" a="1"/>
  <c r="AV6" i="12" s="1"/>
  <c r="DD5" i="13"/>
  <c r="Q15" i="18"/>
  <c r="Q70" i="18"/>
  <c r="Q94" i="18"/>
  <c r="Q83" i="18"/>
  <c r="Q97" i="18"/>
  <c r="Q119" i="18"/>
  <c r="Q58" i="18"/>
  <c r="Q57" i="18"/>
  <c r="Q17" i="18"/>
  <c r="Q54" i="18"/>
  <c r="Q31" i="18"/>
  <c r="Q40" i="18"/>
  <c r="Q56" i="18"/>
  <c r="Q78" i="18"/>
  <c r="Q72" i="18"/>
  <c r="Q115" i="18"/>
  <c r="Q120" i="18"/>
  <c r="Q29" i="18"/>
  <c r="Q108" i="18"/>
  <c r="Q106" i="18"/>
  <c r="Q27" i="18"/>
  <c r="Q62" i="18"/>
  <c r="Q52" i="18"/>
  <c r="Q99" i="18"/>
  <c r="Q116" i="18"/>
  <c r="Q121" i="18"/>
  <c r="Q126" i="18"/>
  <c r="AS6" i="13"/>
  <c r="Q11" i="18" s="1"/>
  <c r="Q74" i="18"/>
  <c r="Q21" i="18"/>
  <c r="Q69" i="18"/>
  <c r="Q19" i="18"/>
  <c r="Q61" i="18"/>
  <c r="Q84" i="18"/>
  <c r="Q102" i="18"/>
  <c r="Q114" i="18"/>
  <c r="AT6" i="13" a="1"/>
  <c r="AT6" i="13" s="1"/>
  <c r="DF4" i="13"/>
  <c r="R2" i="18" s="1"/>
  <c r="AU3" i="13"/>
  <c r="AV4" i="13"/>
  <c r="AV10" i="13" s="1" a="1"/>
  <c r="AV10" i="13" s="1"/>
  <c r="D13" i="24"/>
  <c r="AX4" i="12"/>
  <c r="D14" i="23"/>
  <c r="R87" i="17"/>
  <c r="S67" i="17"/>
  <c r="S65" i="17"/>
  <c r="S82" i="17"/>
  <c r="S40" i="17"/>
  <c r="S41" i="17"/>
  <c r="S97" i="17"/>
  <c r="S78" i="17"/>
  <c r="S52" i="17"/>
  <c r="S124" i="17"/>
  <c r="S89" i="17"/>
  <c r="S79" i="17"/>
  <c r="S49" i="17"/>
  <c r="S30" i="17"/>
  <c r="S15" i="17"/>
  <c r="S75" i="17"/>
  <c r="S23" i="17"/>
  <c r="S48" i="17"/>
  <c r="S71" i="17"/>
  <c r="S39" i="17"/>
  <c r="R30" i="17"/>
  <c r="S88" i="17"/>
  <c r="S37" i="17"/>
  <c r="S18" i="17"/>
  <c r="S108" i="17"/>
  <c r="S76" i="17"/>
  <c r="S111" i="17"/>
  <c r="R40" i="17"/>
  <c r="S112" i="17"/>
  <c r="S56" i="17"/>
  <c r="S14" i="17"/>
  <c r="S114" i="17"/>
  <c r="S98" i="17"/>
  <c r="S84" i="17"/>
  <c r="S63" i="17"/>
  <c r="S69" i="17"/>
  <c r="S19" i="17"/>
  <c r="S109" i="17"/>
  <c r="S70" i="17"/>
  <c r="S25" i="17"/>
  <c r="S125" i="17"/>
  <c r="S87" i="17"/>
  <c r="S127" i="17"/>
  <c r="S13" i="17"/>
  <c r="R15" i="17"/>
  <c r="S102" i="17"/>
  <c r="S58" i="17"/>
  <c r="S101" i="17"/>
  <c r="S106" i="17"/>
  <c r="R121" i="17"/>
  <c r="R64" i="17"/>
  <c r="S123" i="17"/>
  <c r="S103" i="17"/>
  <c r="S53" i="17"/>
  <c r="S34" i="17"/>
  <c r="S44" i="17"/>
  <c r="S120" i="17"/>
  <c r="S93" i="17"/>
  <c r="S74" i="17"/>
  <c r="S42" i="17"/>
  <c r="S45" i="17"/>
  <c r="S12" i="17"/>
  <c r="S107" i="17"/>
  <c r="S38" i="17"/>
  <c r="R29" i="17"/>
  <c r="R103" i="17"/>
  <c r="S71" i="16"/>
  <c r="S51" i="16"/>
  <c r="S98" i="16"/>
  <c r="S16" i="16"/>
  <c r="S114" i="16"/>
  <c r="S35" i="16"/>
  <c r="S55" i="16"/>
  <c r="S96" i="16"/>
  <c r="AS6" i="11"/>
  <c r="S11" i="16" s="1"/>
  <c r="S99" i="16"/>
  <c r="S94" i="16"/>
  <c r="DF4" i="11"/>
  <c r="T2" i="16" s="1"/>
  <c r="AT6" i="11" a="1"/>
  <c r="AT6" i="11" s="1"/>
  <c r="DD5" i="12"/>
  <c r="DD5" i="11"/>
  <c r="AV4" i="11"/>
  <c r="C13" i="22"/>
  <c r="AX4" i="10"/>
  <c r="C14" i="21"/>
  <c r="AV4" i="10"/>
  <c r="C13" i="21"/>
  <c r="AU3" i="8"/>
  <c r="S36" i="14"/>
  <c r="S29" i="14"/>
  <c r="S53" i="14"/>
  <c r="S39" i="14"/>
  <c r="S51" i="14"/>
  <c r="S48" i="14"/>
  <c r="S64" i="14"/>
  <c r="S105" i="14"/>
  <c r="S113" i="14"/>
  <c r="S119" i="14"/>
  <c r="S129" i="14"/>
  <c r="S66" i="14"/>
  <c r="S33" i="14"/>
  <c r="S46" i="14"/>
  <c r="S43" i="14"/>
  <c r="S52" i="14"/>
  <c r="S69" i="14"/>
  <c r="S86" i="14"/>
  <c r="S97" i="14"/>
  <c r="S98" i="14"/>
  <c r="S103" i="14"/>
  <c r="S123" i="14"/>
  <c r="S17" i="14"/>
  <c r="S88" i="14"/>
  <c r="S37" i="14"/>
  <c r="S76" i="14"/>
  <c r="S34" i="14"/>
  <c r="S62" i="14"/>
  <c r="S107" i="14"/>
  <c r="S112" i="14"/>
  <c r="S122" i="14"/>
  <c r="S42" i="14"/>
  <c r="AS6" i="8"/>
  <c r="S11" i="14" s="1"/>
  <c r="S23" i="14"/>
  <c r="S22" i="14"/>
  <c r="S50" i="14"/>
  <c r="S35" i="14"/>
  <c r="S92" i="14"/>
  <c r="S84" i="14"/>
  <c r="S95" i="14"/>
  <c r="S99" i="14"/>
  <c r="S111" i="14"/>
  <c r="S115" i="14"/>
  <c r="DF4" i="8"/>
  <c r="T2" i="14" s="1"/>
  <c r="DD5" i="8"/>
  <c r="D5" i="42" s="1"/>
  <c r="D10" i="20" s="1"/>
  <c r="AV4" i="8"/>
  <c r="AV10" i="8" s="1" a="1"/>
  <c r="AV10" i="8" s="1"/>
  <c r="T95" i="17"/>
  <c r="U2" i="4"/>
  <c r="AU6" i="12"/>
  <c r="T11" i="17" s="1"/>
  <c r="T40" i="17"/>
  <c r="T108" i="17"/>
  <c r="T92" i="17"/>
  <c r="T66" i="17"/>
  <c r="T130" i="17"/>
  <c r="T123" i="17"/>
  <c r="T34" i="17"/>
  <c r="T43" i="17"/>
  <c r="T96" i="17"/>
  <c r="DE5" i="12"/>
  <c r="AW3" i="12"/>
  <c r="DG4" i="12"/>
  <c r="U2" i="17" s="1"/>
  <c r="T51" i="17"/>
  <c r="T117" i="17"/>
  <c r="T19" i="17"/>
  <c r="T59" i="17"/>
  <c r="T60" i="17"/>
  <c r="T80" i="17"/>
  <c r="AX4" i="2"/>
  <c r="B10" i="45"/>
  <c r="B9" i="46"/>
  <c r="B10" i="43"/>
  <c r="B9" i="44"/>
  <c r="S14" i="7"/>
  <c r="AM16" i="35" a="1"/>
  <c r="AM16" i="35" s="1"/>
  <c r="AU145" i="11" l="1"/>
  <c r="AU15" i="11"/>
  <c r="T20" i="16" s="1"/>
  <c r="AU150" i="11"/>
  <c r="AU130" i="11"/>
  <c r="AU174" i="11"/>
  <c r="AU144" i="11"/>
  <c r="AU46" i="11"/>
  <c r="T51" i="16" s="1"/>
  <c r="AU33" i="11"/>
  <c r="T38" i="16" s="1"/>
  <c r="AU72" i="11"/>
  <c r="T77" i="16" s="1"/>
  <c r="AU196" i="11"/>
  <c r="AU179" i="11"/>
  <c r="AU165" i="11"/>
  <c r="AU183" i="11"/>
  <c r="AU114" i="11"/>
  <c r="T119" i="16" s="1"/>
  <c r="AU120" i="11"/>
  <c r="T125" i="16" s="1"/>
  <c r="AU169" i="11"/>
  <c r="AU170" i="11"/>
  <c r="AU90" i="11"/>
  <c r="T95" i="16" s="1"/>
  <c r="AU102" i="11"/>
  <c r="T107" i="16" s="1"/>
  <c r="AU198" i="11"/>
  <c r="AU122" i="11"/>
  <c r="T127" i="16" s="1"/>
  <c r="AU36" i="11"/>
  <c r="T41" i="16" s="1"/>
  <c r="AU149" i="11"/>
  <c r="AU29" i="11"/>
  <c r="T34" i="16" s="1"/>
  <c r="AU28" i="11"/>
  <c r="T33" i="16" s="1"/>
  <c r="AU74" i="11"/>
  <c r="T79" i="16" s="1"/>
  <c r="AU73" i="11"/>
  <c r="T78" i="16" s="1"/>
  <c r="AU201" i="11"/>
  <c r="AU190" i="11"/>
  <c r="AU18" i="11"/>
  <c r="T23" i="16" s="1"/>
  <c r="AU71" i="11"/>
  <c r="T76" i="16" s="1"/>
  <c r="AU137" i="11"/>
  <c r="AU205" i="11"/>
  <c r="AU30" i="11"/>
  <c r="T35" i="16" s="1"/>
  <c r="AU96" i="11"/>
  <c r="T101" i="16" s="1"/>
  <c r="AU148" i="11"/>
  <c r="AU94" i="11"/>
  <c r="T99" i="16" s="1"/>
  <c r="AU188" i="11"/>
  <c r="AU131" i="11"/>
  <c r="AU24" i="11"/>
  <c r="T29" i="16" s="1"/>
  <c r="AU134" i="11"/>
  <c r="AU57" i="11"/>
  <c r="T62" i="16" s="1"/>
  <c r="AU135" i="11"/>
  <c r="AU189" i="11"/>
  <c r="AU103" i="11"/>
  <c r="T108" i="16" s="1"/>
  <c r="AU151" i="11"/>
  <c r="AU111" i="11"/>
  <c r="T116" i="16" s="1"/>
  <c r="AU37" i="11"/>
  <c r="T42" i="16" s="1"/>
  <c r="AU14" i="11"/>
  <c r="T19" i="16" s="1"/>
  <c r="AU68" i="11"/>
  <c r="T73" i="16" s="1"/>
  <c r="AU64" i="11"/>
  <c r="T69" i="16" s="1"/>
  <c r="AU80" i="11"/>
  <c r="T85" i="16" s="1"/>
  <c r="AU107" i="11"/>
  <c r="T112" i="16" s="1"/>
  <c r="AU119" i="11"/>
  <c r="T124" i="16" s="1"/>
  <c r="AU193" i="11"/>
  <c r="AU185" i="11"/>
  <c r="AU155" i="11"/>
  <c r="AU152" i="11"/>
  <c r="AU79" i="11"/>
  <c r="T84" i="16" s="1"/>
  <c r="AU177" i="11"/>
  <c r="AU161" i="11"/>
  <c r="AU147" i="11"/>
  <c r="AU158" i="11"/>
  <c r="AU89" i="11"/>
  <c r="T94" i="16" s="1"/>
  <c r="AU105" i="11"/>
  <c r="T110" i="16" s="1"/>
  <c r="AU126" i="11"/>
  <c r="AU61" i="11"/>
  <c r="T66" i="16" s="1"/>
  <c r="AU16" i="11"/>
  <c r="T21" i="16" s="1"/>
  <c r="AU163" i="11"/>
  <c r="AU118" i="11"/>
  <c r="T123" i="16" s="1"/>
  <c r="AU172" i="11"/>
  <c r="AU176" i="11"/>
  <c r="AU139" i="11"/>
  <c r="AU116" i="11"/>
  <c r="T121" i="16" s="1"/>
  <c r="AU82" i="11"/>
  <c r="T87" i="16" s="1"/>
  <c r="AU140" i="11"/>
  <c r="AU108" i="11"/>
  <c r="T113" i="16" s="1"/>
  <c r="AU92" i="11"/>
  <c r="T97" i="16" s="1"/>
  <c r="AU43" i="11"/>
  <c r="T48" i="16" s="1"/>
  <c r="AU42" i="11"/>
  <c r="T47" i="16" s="1"/>
  <c r="AU25" i="11"/>
  <c r="T30" i="16" s="1"/>
  <c r="AU192" i="11"/>
  <c r="AU182" i="11"/>
  <c r="AU202" i="11"/>
  <c r="AU97" i="11"/>
  <c r="T102" i="16" s="1"/>
  <c r="AU65" i="11"/>
  <c r="T70" i="16" s="1"/>
  <c r="AU34" i="11"/>
  <c r="T39" i="16" s="1"/>
  <c r="AU21" i="11"/>
  <c r="T26" i="16" s="1"/>
  <c r="AU146" i="11"/>
  <c r="AU168" i="11"/>
  <c r="AU200" i="11"/>
  <c r="AU167" i="11"/>
  <c r="AU110" i="11"/>
  <c r="T115" i="16" s="1"/>
  <c r="AU51" i="11"/>
  <c r="T56" i="16" s="1"/>
  <c r="AU13" i="11"/>
  <c r="T18" i="16" s="1"/>
  <c r="AU85" i="11"/>
  <c r="T90" i="16" s="1"/>
  <c r="AU60" i="11"/>
  <c r="T65" i="16" s="1"/>
  <c r="AU7" i="11"/>
  <c r="T12" i="16" s="1"/>
  <c r="AU10" i="11"/>
  <c r="T15" i="16" s="1"/>
  <c r="AU41" i="11"/>
  <c r="T46" i="16" s="1"/>
  <c r="AU67" i="11"/>
  <c r="T72" i="16" s="1"/>
  <c r="AU83" i="11"/>
  <c r="T88" i="16" s="1"/>
  <c r="AU99" i="11"/>
  <c r="T104" i="16" s="1"/>
  <c r="AU156" i="11"/>
  <c r="AU76" i="11"/>
  <c r="T81" i="16" s="1"/>
  <c r="AU115" i="11"/>
  <c r="T120" i="16" s="1"/>
  <c r="AU160" i="11"/>
  <c r="AU204" i="11"/>
  <c r="AU178" i="11"/>
  <c r="AU141" i="11"/>
  <c r="AU154" i="11"/>
  <c r="AU127" i="11"/>
  <c r="AU113" i="11"/>
  <c r="T118" i="16" s="1"/>
  <c r="AU81" i="11"/>
  <c r="T86" i="16" s="1"/>
  <c r="AU84" i="11"/>
  <c r="T89" i="16" s="1"/>
  <c r="AU23" i="11"/>
  <c r="T28" i="16" s="1"/>
  <c r="AU47" i="11"/>
  <c r="T52" i="16" s="1"/>
  <c r="AU203" i="11"/>
  <c r="AU157" i="11"/>
  <c r="AU197" i="11"/>
  <c r="AU123" i="11"/>
  <c r="T128" i="16" s="1"/>
  <c r="AU164" i="11"/>
  <c r="AU93" i="11"/>
  <c r="T98" i="16" s="1"/>
  <c r="AU54" i="11"/>
  <c r="T59" i="16" s="1"/>
  <c r="AU69" i="11"/>
  <c r="T74" i="16" s="1"/>
  <c r="AU132" i="11"/>
  <c r="AU104" i="11"/>
  <c r="T109" i="16" s="1"/>
  <c r="AU70" i="11"/>
  <c r="T75" i="16" s="1"/>
  <c r="AU50" i="11"/>
  <c r="T55" i="16" s="1"/>
  <c r="AU31" i="11"/>
  <c r="T36" i="16" s="1"/>
  <c r="AU27" i="11"/>
  <c r="T32" i="16" s="1"/>
  <c r="AU173" i="11"/>
  <c r="AU194" i="11"/>
  <c r="AU171" i="11"/>
  <c r="AU59" i="11"/>
  <c r="T64" i="16" s="1"/>
  <c r="AU40" i="11"/>
  <c r="T45" i="16" s="1"/>
  <c r="AU26" i="11"/>
  <c r="T31" i="16" s="1"/>
  <c r="AU17" i="11"/>
  <c r="T22" i="16" s="1"/>
  <c r="AU117" i="11"/>
  <c r="T122" i="16" s="1"/>
  <c r="AU88" i="11"/>
  <c r="T93" i="16" s="1"/>
  <c r="AU187" i="11"/>
  <c r="AU121" i="11"/>
  <c r="T126" i="16" s="1"/>
  <c r="AU77" i="11"/>
  <c r="T82" i="16" s="1"/>
  <c r="AU32" i="11"/>
  <c r="T37" i="16" s="1"/>
  <c r="AU109" i="11"/>
  <c r="T114" i="16" s="1"/>
  <c r="AU35" i="11"/>
  <c r="T40" i="16" s="1"/>
  <c r="AU58" i="11"/>
  <c r="T63" i="16" s="1"/>
  <c r="AU8" i="11"/>
  <c r="T13" i="16" s="1"/>
  <c r="AU38" i="11"/>
  <c r="T43" i="16" s="1"/>
  <c r="AU44" i="11"/>
  <c r="T49" i="16" s="1"/>
  <c r="AU62" i="11"/>
  <c r="T67" i="16" s="1"/>
  <c r="AU195" i="11"/>
  <c r="AU11" i="11"/>
  <c r="T16" i="16" s="1"/>
  <c r="AU49" i="11"/>
  <c r="T54" i="16" s="1"/>
  <c r="AU153" i="11"/>
  <c r="AU166" i="11"/>
  <c r="AU19" i="11"/>
  <c r="T24" i="16" s="1"/>
  <c r="AU63" i="11"/>
  <c r="T68" i="16" s="1"/>
  <c r="AU124" i="11"/>
  <c r="T129" i="16" s="1"/>
  <c r="AU125" i="11"/>
  <c r="T130" i="16" s="1"/>
  <c r="AU175" i="11"/>
  <c r="AU184" i="11"/>
  <c r="AU186" i="11"/>
  <c r="AU53" i="11"/>
  <c r="T58" i="16" s="1"/>
  <c r="AU133" i="11"/>
  <c r="AU191" i="11"/>
  <c r="AU181" i="11"/>
  <c r="AU180" i="11"/>
  <c r="AU136" i="11"/>
  <c r="AU159" i="11"/>
  <c r="AU87" i="11"/>
  <c r="T92" i="16" s="1"/>
  <c r="AU48" i="11"/>
  <c r="T53" i="16" s="1"/>
  <c r="AU9" i="11"/>
  <c r="T14" i="16" s="1"/>
  <c r="AU6" i="11"/>
  <c r="T11" i="16" s="1"/>
  <c r="AU52" i="11"/>
  <c r="T57" i="16" s="1"/>
  <c r="AU55" i="11"/>
  <c r="T60" i="16" s="1"/>
  <c r="AU112" i="11"/>
  <c r="T117" i="16" s="1"/>
  <c r="AU162" i="11"/>
  <c r="AU106" i="11"/>
  <c r="T111" i="16" s="1"/>
  <c r="AU22" i="11"/>
  <c r="T27" i="16" s="1"/>
  <c r="AU78" i="11"/>
  <c r="T83" i="16" s="1"/>
  <c r="AU199" i="11"/>
  <c r="AU12" i="11"/>
  <c r="T17" i="16" s="1"/>
  <c r="AU56" i="11"/>
  <c r="T61" i="16" s="1"/>
  <c r="AU100" i="11"/>
  <c r="T105" i="16" s="1"/>
  <c r="AU66" i="11"/>
  <c r="T71" i="16" s="1"/>
  <c r="AU129" i="11"/>
  <c r="AU86" i="11"/>
  <c r="T91" i="16" s="1"/>
  <c r="AU138" i="11"/>
  <c r="AU39" i="11"/>
  <c r="T44" i="16" s="1"/>
  <c r="AU142" i="11"/>
  <c r="AU98" i="11"/>
  <c r="T103" i="16" s="1"/>
  <c r="AU143" i="11"/>
  <c r="AU101" i="11"/>
  <c r="T106" i="16" s="1"/>
  <c r="AU91" i="11"/>
  <c r="T96" i="16" s="1"/>
  <c r="AU95" i="11"/>
  <c r="T100" i="16" s="1"/>
  <c r="AU128" i="11"/>
  <c r="AU75" i="11"/>
  <c r="T80" i="16" s="1"/>
  <c r="AU20" i="11"/>
  <c r="T25" i="16" s="1"/>
  <c r="AX10" i="12" a="1"/>
  <c r="AX10" i="12" s="1"/>
  <c r="AX9" i="12" a="1"/>
  <c r="AX9" i="12" s="1"/>
  <c r="AX7" i="12" a="1"/>
  <c r="AX7" i="12" s="1"/>
  <c r="AX8" i="12" a="1"/>
  <c r="AX8" i="12" s="1"/>
  <c r="AV7" i="11" a="1"/>
  <c r="AV7" i="11" s="1"/>
  <c r="AV8" i="11" a="1"/>
  <c r="AV8" i="11" s="1"/>
  <c r="AV9" i="11" a="1"/>
  <c r="AV9" i="11" s="1"/>
  <c r="AX7" i="10" a="1"/>
  <c r="AX7" i="10" s="1"/>
  <c r="AX8" i="10" a="1"/>
  <c r="AX8" i="10" s="1"/>
  <c r="AX9" i="10" a="1"/>
  <c r="AX9" i="10" s="1"/>
  <c r="R9" i="60"/>
  <c r="O9" i="60" s="1"/>
  <c r="A9" i="79"/>
  <c r="AV8" i="10" a="1"/>
  <c r="AV8" i="10" s="1"/>
  <c r="AV7" i="10" a="1"/>
  <c r="AV7" i="10" s="1"/>
  <c r="AV9" i="10" a="1"/>
  <c r="AV9" i="10" s="1"/>
  <c r="AV9" i="8" a="1"/>
  <c r="AV9" i="8" s="1"/>
  <c r="AV8" i="8" a="1"/>
  <c r="AV8" i="8" s="1"/>
  <c r="AV7" i="8" a="1"/>
  <c r="AV7" i="8" s="1"/>
  <c r="AB8" i="60"/>
  <c r="A8" i="82"/>
  <c r="AV8" i="13" a="1"/>
  <c r="AV8" i="13" s="1"/>
  <c r="AV7" i="13" a="1"/>
  <c r="AV7" i="13" s="1"/>
  <c r="AV9" i="13" a="1"/>
  <c r="AV9" i="13" s="1"/>
  <c r="AU14" i="13"/>
  <c r="R19" i="18" s="1"/>
  <c r="AU24" i="13"/>
  <c r="R29" i="18" s="1"/>
  <c r="AU7" i="13"/>
  <c r="R12" i="18" s="1"/>
  <c r="AU20" i="13"/>
  <c r="R25" i="18" s="1"/>
  <c r="AU10" i="13"/>
  <c r="R15" i="18" s="1"/>
  <c r="AU41" i="13"/>
  <c r="R46" i="18" s="1"/>
  <c r="AU50" i="13"/>
  <c r="R55" i="18" s="1"/>
  <c r="AU21" i="13"/>
  <c r="R26" i="18" s="1"/>
  <c r="AU27" i="13"/>
  <c r="R32" i="18" s="1"/>
  <c r="AU28" i="13"/>
  <c r="R33" i="18" s="1"/>
  <c r="AU33" i="13"/>
  <c r="R38" i="18" s="1"/>
  <c r="AU37" i="13"/>
  <c r="R42" i="18" s="1"/>
  <c r="AU44" i="13"/>
  <c r="R49" i="18" s="1"/>
  <c r="AU55" i="13"/>
  <c r="R60" i="18" s="1"/>
  <c r="AU59" i="13"/>
  <c r="R64" i="18" s="1"/>
  <c r="AU66" i="13"/>
  <c r="R71" i="18" s="1"/>
  <c r="AU91" i="13"/>
  <c r="R96" i="18" s="1"/>
  <c r="AU107" i="13"/>
  <c r="R112" i="18" s="1"/>
  <c r="AU119" i="13"/>
  <c r="R124" i="18" s="1"/>
  <c r="AU142" i="13"/>
  <c r="AU32" i="13"/>
  <c r="R37" i="18" s="1"/>
  <c r="AU40" i="13"/>
  <c r="R45" i="18" s="1"/>
  <c r="AU51" i="13"/>
  <c r="R56" i="18" s="1"/>
  <c r="AU62" i="13"/>
  <c r="R67" i="18" s="1"/>
  <c r="AU103" i="13"/>
  <c r="R108" i="18" s="1"/>
  <c r="AU123" i="13"/>
  <c r="R128" i="18" s="1"/>
  <c r="AU130" i="13"/>
  <c r="AU154" i="13"/>
  <c r="AU45" i="13"/>
  <c r="R50" i="18" s="1"/>
  <c r="AU127" i="13"/>
  <c r="AU169" i="13"/>
  <c r="AU134" i="13"/>
  <c r="AU138" i="13"/>
  <c r="AU162" i="13"/>
  <c r="AU166" i="13"/>
  <c r="AU177" i="13"/>
  <c r="AU186" i="13"/>
  <c r="AU193" i="13"/>
  <c r="AU205" i="13"/>
  <c r="AU158" i="13"/>
  <c r="AU174" i="13"/>
  <c r="AU181" i="13"/>
  <c r="AU190" i="13"/>
  <c r="AU198" i="13"/>
  <c r="AU201" i="13"/>
  <c r="AU146" i="13"/>
  <c r="AU161" i="13"/>
  <c r="AU194" i="13"/>
  <c r="AU111" i="13"/>
  <c r="R116" i="18" s="1"/>
  <c r="AU173" i="13"/>
  <c r="AU185" i="13"/>
  <c r="AU115" i="13"/>
  <c r="R120" i="18" s="1"/>
  <c r="AU150" i="13"/>
  <c r="AU182" i="13"/>
  <c r="AU165" i="13"/>
  <c r="AU189" i="13"/>
  <c r="AU202" i="13"/>
  <c r="AU167" i="13"/>
  <c r="AU170" i="13"/>
  <c r="AU197" i="13"/>
  <c r="AU178" i="13"/>
  <c r="AU196" i="13"/>
  <c r="AU200" i="13"/>
  <c r="AU148" i="13"/>
  <c r="AU118" i="13"/>
  <c r="R123" i="18" s="1"/>
  <c r="AU53" i="13"/>
  <c r="R58" i="18" s="1"/>
  <c r="AU183" i="13"/>
  <c r="AU100" i="13"/>
  <c r="AU58" i="13"/>
  <c r="R63" i="18" s="1"/>
  <c r="AU23" i="13"/>
  <c r="R28" i="18" s="1"/>
  <c r="AU192" i="13"/>
  <c r="AU160" i="13"/>
  <c r="AU151" i="13"/>
  <c r="AU137" i="13"/>
  <c r="AU204" i="13"/>
  <c r="AU188" i="13"/>
  <c r="AU180" i="13"/>
  <c r="AU187" i="13"/>
  <c r="AU163" i="13"/>
  <c r="AU141" i="13"/>
  <c r="AU147" i="13"/>
  <c r="AU108" i="13"/>
  <c r="R113" i="18" s="1"/>
  <c r="AU104" i="13"/>
  <c r="R109" i="18" s="1"/>
  <c r="AU157" i="13"/>
  <c r="AU153" i="13"/>
  <c r="AU203" i="13"/>
  <c r="AU129" i="13"/>
  <c r="AU113" i="13"/>
  <c r="R118" i="18" s="1"/>
  <c r="AU101" i="13"/>
  <c r="R106" i="18" s="1"/>
  <c r="AU172" i="13"/>
  <c r="AU106" i="13"/>
  <c r="R111" i="18" s="1"/>
  <c r="AU176" i="13"/>
  <c r="AU168" i="13"/>
  <c r="AU88" i="13"/>
  <c r="R93" i="18" s="1"/>
  <c r="AU85" i="13"/>
  <c r="R90" i="18" s="1"/>
  <c r="AU83" i="13"/>
  <c r="R88" i="18" s="1"/>
  <c r="AU184" i="13"/>
  <c r="AU164" i="13"/>
  <c r="AU145" i="13"/>
  <c r="AU71" i="13"/>
  <c r="R76" i="18" s="1"/>
  <c r="AU195" i="13"/>
  <c r="AU46" i="13"/>
  <c r="R51" i="18" s="1"/>
  <c r="AU199" i="13"/>
  <c r="AU99" i="13"/>
  <c r="R104" i="18" s="1"/>
  <c r="AU87" i="13"/>
  <c r="R92" i="18" s="1"/>
  <c r="AU179" i="13"/>
  <c r="AU152" i="13"/>
  <c r="AU120" i="13"/>
  <c r="R125" i="18" s="1"/>
  <c r="AU116" i="13"/>
  <c r="R121" i="18" s="1"/>
  <c r="AU171" i="13"/>
  <c r="AU98" i="13"/>
  <c r="R103" i="18" s="1"/>
  <c r="AU95" i="13"/>
  <c r="R100" i="18" s="1"/>
  <c r="AU159" i="13"/>
  <c r="AU79" i="13"/>
  <c r="AU39" i="13"/>
  <c r="R44" i="18" s="1"/>
  <c r="AU77" i="13"/>
  <c r="R82" i="18" s="1"/>
  <c r="AU69" i="13"/>
  <c r="R74" i="18" s="1"/>
  <c r="AU143" i="13"/>
  <c r="AU84" i="13"/>
  <c r="R89" i="18" s="1"/>
  <c r="AU61" i="13"/>
  <c r="R66" i="18" s="1"/>
  <c r="AU54" i="13"/>
  <c r="R59" i="18" s="1"/>
  <c r="AU97" i="13"/>
  <c r="R102" i="18" s="1"/>
  <c r="AU31" i="13"/>
  <c r="R36" i="18" s="1"/>
  <c r="AU64" i="13"/>
  <c r="R69" i="18" s="1"/>
  <c r="AU48" i="13"/>
  <c r="R53" i="18" s="1"/>
  <c r="AU25" i="13"/>
  <c r="R30" i="18" s="1"/>
  <c r="AU17" i="13"/>
  <c r="R22" i="18" s="1"/>
  <c r="AU12" i="13"/>
  <c r="R17" i="18" s="1"/>
  <c r="AU18" i="13"/>
  <c r="R23" i="18" s="1"/>
  <c r="AU11" i="13"/>
  <c r="R16" i="18" s="1"/>
  <c r="AU122" i="13"/>
  <c r="R127" i="18" s="1"/>
  <c r="AU49" i="13"/>
  <c r="R54" i="18" s="1"/>
  <c r="AU22" i="13"/>
  <c r="R27" i="18" s="1"/>
  <c r="AU140" i="13"/>
  <c r="AU133" i="13"/>
  <c r="AU74" i="13"/>
  <c r="R79" i="18" s="1"/>
  <c r="AU121" i="13"/>
  <c r="R126" i="18" s="1"/>
  <c r="AU112" i="13"/>
  <c r="R117" i="18" s="1"/>
  <c r="AU110" i="13"/>
  <c r="R115" i="18" s="1"/>
  <c r="AU36" i="13"/>
  <c r="R41" i="18" s="1"/>
  <c r="AU96" i="13"/>
  <c r="R101" i="18" s="1"/>
  <c r="AU82" i="13"/>
  <c r="R87" i="18" s="1"/>
  <c r="AU78" i="13"/>
  <c r="R83" i="18" s="1"/>
  <c r="AU128" i="13"/>
  <c r="AU109" i="13"/>
  <c r="R114" i="18" s="1"/>
  <c r="AU89" i="13"/>
  <c r="R94" i="18" s="1"/>
  <c r="AU52" i="13"/>
  <c r="R57" i="18" s="1"/>
  <c r="AU30" i="13"/>
  <c r="R35" i="18" s="1"/>
  <c r="AU56" i="13"/>
  <c r="R61" i="18" s="1"/>
  <c r="AU42" i="13"/>
  <c r="R47" i="18" s="1"/>
  <c r="AU34" i="13"/>
  <c r="R39" i="18" s="1"/>
  <c r="AU16" i="13"/>
  <c r="R21" i="18" s="1"/>
  <c r="AU175" i="13"/>
  <c r="AU149" i="13"/>
  <c r="AU90" i="13"/>
  <c r="R95" i="18" s="1"/>
  <c r="AU139" i="13"/>
  <c r="AU156" i="13"/>
  <c r="AU132" i="13"/>
  <c r="AU117" i="13"/>
  <c r="R122" i="18" s="1"/>
  <c r="AU114" i="13"/>
  <c r="R119" i="18" s="1"/>
  <c r="AU76" i="13"/>
  <c r="R81" i="18" s="1"/>
  <c r="AU70" i="13"/>
  <c r="R75" i="18" s="1"/>
  <c r="AU75" i="13"/>
  <c r="R80" i="18" s="1"/>
  <c r="AU125" i="13"/>
  <c r="R130" i="18" s="1"/>
  <c r="AU26" i="13"/>
  <c r="R31" i="18" s="1"/>
  <c r="AU93" i="13"/>
  <c r="R98" i="18" s="1"/>
  <c r="AU67" i="13"/>
  <c r="R72" i="18" s="1"/>
  <c r="AU35" i="13"/>
  <c r="R40" i="18" s="1"/>
  <c r="AU29" i="13"/>
  <c r="R34" i="18" s="1"/>
  <c r="AU131" i="13"/>
  <c r="AU72" i="13"/>
  <c r="R77" i="18" s="1"/>
  <c r="AU191" i="13"/>
  <c r="AU136" i="13"/>
  <c r="AU92" i="13"/>
  <c r="R97" i="18" s="1"/>
  <c r="AU63" i="13"/>
  <c r="R68" i="18" s="1"/>
  <c r="AU135" i="13"/>
  <c r="AU124" i="13"/>
  <c r="R129" i="18" s="1"/>
  <c r="AU102" i="13"/>
  <c r="R107" i="18" s="1"/>
  <c r="AU81" i="13"/>
  <c r="R86" i="18" s="1"/>
  <c r="AU155" i="13"/>
  <c r="AU126" i="13"/>
  <c r="AU105" i="13"/>
  <c r="R110" i="18" s="1"/>
  <c r="AU94" i="13"/>
  <c r="R99" i="18" s="1"/>
  <c r="AU80" i="13"/>
  <c r="R85" i="18" s="1"/>
  <c r="AU60" i="13"/>
  <c r="R65" i="18" s="1"/>
  <c r="AU57" i="13"/>
  <c r="R62" i="18" s="1"/>
  <c r="AU144" i="13"/>
  <c r="AU86" i="13"/>
  <c r="R91" i="18" s="1"/>
  <c r="AU73" i="13"/>
  <c r="R78" i="18" s="1"/>
  <c r="AU43" i="13"/>
  <c r="R48" i="18" s="1"/>
  <c r="AU68" i="13"/>
  <c r="R73" i="18" s="1"/>
  <c r="AU65" i="13"/>
  <c r="R70" i="18" s="1"/>
  <c r="AU47" i="13"/>
  <c r="R52" i="18" s="1"/>
  <c r="AU38" i="13"/>
  <c r="R43" i="18" s="1"/>
  <c r="AU19" i="13"/>
  <c r="R24" i="18" s="1"/>
  <c r="AU13" i="13"/>
  <c r="R18" i="18" s="1"/>
  <c r="AU15" i="13"/>
  <c r="R20" i="18" s="1"/>
  <c r="AU8" i="13"/>
  <c r="R13" i="18" s="1"/>
  <c r="AU9" i="13"/>
  <c r="R14" i="18" s="1"/>
  <c r="AW19" i="12"/>
  <c r="AW43" i="12"/>
  <c r="AW13" i="12"/>
  <c r="AW27" i="12"/>
  <c r="AW23" i="12"/>
  <c r="AW31" i="12"/>
  <c r="U36" i="17" s="1"/>
  <c r="AW51" i="12"/>
  <c r="U56" i="17" s="1"/>
  <c r="AW59" i="12"/>
  <c r="AW30" i="12"/>
  <c r="AW55" i="12"/>
  <c r="AW86" i="12"/>
  <c r="AW89" i="12"/>
  <c r="AW39" i="12"/>
  <c r="AW90" i="12"/>
  <c r="U95" i="17" s="1"/>
  <c r="AW66" i="12"/>
  <c r="AW70" i="12"/>
  <c r="AW74" i="12"/>
  <c r="AW110" i="12"/>
  <c r="AW118" i="12"/>
  <c r="U123" i="17" s="1"/>
  <c r="AW122" i="12"/>
  <c r="U127" i="17" s="1"/>
  <c r="AW137" i="12"/>
  <c r="AW148" i="12"/>
  <c r="AW35" i="12"/>
  <c r="AW98" i="12"/>
  <c r="AW114" i="12"/>
  <c r="AW141" i="12"/>
  <c r="AW47" i="12"/>
  <c r="AW63" i="12"/>
  <c r="AW78" i="12"/>
  <c r="AW121" i="12"/>
  <c r="U126" i="17" s="1"/>
  <c r="AW125" i="12"/>
  <c r="AW153" i="12"/>
  <c r="AW165" i="12"/>
  <c r="AW169" i="12"/>
  <c r="AW197" i="12"/>
  <c r="AW82" i="12"/>
  <c r="AW94" i="12"/>
  <c r="AW106" i="12"/>
  <c r="U111" i="17" s="1"/>
  <c r="AW144" i="12"/>
  <c r="AW149" i="12"/>
  <c r="AW152" i="12"/>
  <c r="AW157" i="12"/>
  <c r="AW160" i="12"/>
  <c r="AW62" i="12"/>
  <c r="AW102" i="12"/>
  <c r="AW140" i="12"/>
  <c r="AW177" i="12"/>
  <c r="AW161" i="12"/>
  <c r="AW181" i="12"/>
  <c r="AW185" i="12"/>
  <c r="AW193" i="12"/>
  <c r="AW145" i="12"/>
  <c r="AW97" i="12"/>
  <c r="AW172" i="12"/>
  <c r="AW156" i="12"/>
  <c r="AW189" i="12"/>
  <c r="AW96" i="12"/>
  <c r="U101" i="17" s="1"/>
  <c r="AW174" i="12"/>
  <c r="AW143" i="12"/>
  <c r="AW159" i="12"/>
  <c r="AW131" i="12"/>
  <c r="AW46" i="12"/>
  <c r="U51" i="17" s="1"/>
  <c r="AW184" i="12"/>
  <c r="AW179" i="12"/>
  <c r="AW168" i="12"/>
  <c r="AW202" i="12"/>
  <c r="AW190" i="12"/>
  <c r="AW187" i="12"/>
  <c r="AW166" i="12"/>
  <c r="AW201" i="12"/>
  <c r="AW182" i="12"/>
  <c r="AW154" i="12"/>
  <c r="AW65" i="12"/>
  <c r="AW142" i="12"/>
  <c r="AW127" i="12"/>
  <c r="AW112" i="12"/>
  <c r="AW93" i="12"/>
  <c r="AW48" i="12"/>
  <c r="U53" i="17" s="1"/>
  <c r="AW136" i="12"/>
  <c r="AW107" i="12"/>
  <c r="AW79" i="12"/>
  <c r="AW36" i="12"/>
  <c r="U41" i="17" s="1"/>
  <c r="AW81" i="12"/>
  <c r="U86" i="17" s="1"/>
  <c r="AW61" i="12"/>
  <c r="AW60" i="12"/>
  <c r="AW52" i="12"/>
  <c r="U57" i="17" s="1"/>
  <c r="AW34" i="12"/>
  <c r="AW17" i="12"/>
  <c r="AW18" i="12"/>
  <c r="AW29" i="12"/>
  <c r="AW15" i="12"/>
  <c r="AW24" i="12"/>
  <c r="AW16" i="12"/>
  <c r="AW146" i="12"/>
  <c r="AW68" i="12"/>
  <c r="U73" i="17" s="1"/>
  <c r="AW162" i="12"/>
  <c r="AW109" i="12"/>
  <c r="AW178" i="12"/>
  <c r="AW155" i="12"/>
  <c r="AW129" i="12"/>
  <c r="AW105" i="12"/>
  <c r="AW173" i="12"/>
  <c r="AW117" i="12"/>
  <c r="AW204" i="12"/>
  <c r="AW183" i="12"/>
  <c r="AW176" i="12"/>
  <c r="AW151" i="12"/>
  <c r="AW113" i="12"/>
  <c r="AW175" i="12"/>
  <c r="AW67" i="12"/>
  <c r="U72" i="17" s="1"/>
  <c r="AW116" i="12"/>
  <c r="U121" i="17" s="1"/>
  <c r="AW192" i="12"/>
  <c r="AW191" i="12"/>
  <c r="AW188" i="12"/>
  <c r="AW167" i="12"/>
  <c r="AW199" i="12"/>
  <c r="AW194" i="12"/>
  <c r="AW171" i="12"/>
  <c r="AW133" i="12"/>
  <c r="AW54" i="12"/>
  <c r="AW111" i="12"/>
  <c r="AW85" i="12"/>
  <c r="U90" i="17" s="1"/>
  <c r="AW115" i="12"/>
  <c r="AW108" i="12"/>
  <c r="AW69" i="12"/>
  <c r="AW22" i="12"/>
  <c r="U27" i="17" s="1"/>
  <c r="AW95" i="12"/>
  <c r="U100" i="17" s="1"/>
  <c r="AW72" i="12"/>
  <c r="AW38" i="12"/>
  <c r="AW49" i="12"/>
  <c r="AW37" i="12"/>
  <c r="U42" i="17" s="1"/>
  <c r="AW21" i="12"/>
  <c r="AW25" i="12"/>
  <c r="AW123" i="12"/>
  <c r="AW53" i="12"/>
  <c r="U58" i="17" s="1"/>
  <c r="AW92" i="12"/>
  <c r="AW126" i="12"/>
  <c r="AW76" i="12"/>
  <c r="AW44" i="12"/>
  <c r="U49" i="17" s="1"/>
  <c r="AW12" i="12"/>
  <c r="AW40" i="12"/>
  <c r="AW196" i="12"/>
  <c r="AW132" i="12"/>
  <c r="AW103" i="12"/>
  <c r="AW203" i="12"/>
  <c r="AW64" i="12"/>
  <c r="U69" i="17" s="1"/>
  <c r="AW195" i="12"/>
  <c r="AW99" i="12"/>
  <c r="AW75" i="12"/>
  <c r="AW119" i="12"/>
  <c r="U124" i="17" s="1"/>
  <c r="AW87" i="12"/>
  <c r="AW45" i="12"/>
  <c r="AW57" i="12"/>
  <c r="AW32" i="12"/>
  <c r="U37" i="17" s="1"/>
  <c r="AW101" i="12"/>
  <c r="AW130" i="12"/>
  <c r="AW100" i="12"/>
  <c r="AW150" i="12"/>
  <c r="AW205" i="12"/>
  <c r="AW180" i="12"/>
  <c r="AW198" i="12"/>
  <c r="AW170" i="12"/>
  <c r="AW147" i="12"/>
  <c r="AW73" i="12"/>
  <c r="AW84" i="12"/>
  <c r="U89" i="17" s="1"/>
  <c r="AW33" i="12"/>
  <c r="AW134" i="12"/>
  <c r="AW128" i="12"/>
  <c r="AW120" i="12"/>
  <c r="U125" i="17" s="1"/>
  <c r="AW56" i="12"/>
  <c r="AW50" i="12"/>
  <c r="AW42" i="12"/>
  <c r="AW71" i="12"/>
  <c r="AW41" i="12"/>
  <c r="AW20" i="12"/>
  <c r="U25" i="17" s="1"/>
  <c r="AW14" i="12"/>
  <c r="AW163" i="12"/>
  <c r="AW200" i="12"/>
  <c r="AW164" i="12"/>
  <c r="AW104" i="12"/>
  <c r="AW186" i="12"/>
  <c r="AW158" i="12"/>
  <c r="AW139" i="12"/>
  <c r="AW124" i="12"/>
  <c r="AW135" i="12"/>
  <c r="AW77" i="12"/>
  <c r="U82" i="17" s="1"/>
  <c r="AW88" i="12"/>
  <c r="AW80" i="12"/>
  <c r="AW83" i="12"/>
  <c r="AW58" i="12"/>
  <c r="AW26" i="12"/>
  <c r="U31" i="17" s="1"/>
  <c r="AW11" i="12"/>
  <c r="AW138" i="12"/>
  <c r="AW91" i="12"/>
  <c r="U96" i="17" s="1"/>
  <c r="AW28" i="12"/>
  <c r="AW10" i="12"/>
  <c r="U15" i="17" s="1"/>
  <c r="AW8" i="12"/>
  <c r="AW7" i="12"/>
  <c r="U12" i="17" s="1"/>
  <c r="AW9" i="12"/>
  <c r="U14" i="17" s="1"/>
  <c r="Y9" i="60"/>
  <c r="A9" i="81"/>
  <c r="V8" i="60"/>
  <c r="A8" i="80"/>
  <c r="C14" i="20"/>
  <c r="A8" i="78"/>
  <c r="AU10" i="8"/>
  <c r="T15" i="14" s="1"/>
  <c r="AU22" i="8"/>
  <c r="AU29" i="8"/>
  <c r="T34" i="14" s="1"/>
  <c r="AU14" i="8"/>
  <c r="T19" i="14" s="1"/>
  <c r="AU27" i="8"/>
  <c r="T32" i="14" s="1"/>
  <c r="AU37" i="8"/>
  <c r="T42" i="14" s="1"/>
  <c r="AU53" i="8"/>
  <c r="T58" i="14" s="1"/>
  <c r="AU57" i="8"/>
  <c r="T62" i="14" s="1"/>
  <c r="AU80" i="8"/>
  <c r="T85" i="14" s="1"/>
  <c r="AU33" i="8"/>
  <c r="T38" i="14" s="1"/>
  <c r="AU23" i="8"/>
  <c r="T28" i="14" s="1"/>
  <c r="AU81" i="8"/>
  <c r="T86" i="14" s="1"/>
  <c r="AU74" i="8"/>
  <c r="T79" i="14" s="1"/>
  <c r="AU97" i="8"/>
  <c r="AU131" i="8"/>
  <c r="AU111" i="8"/>
  <c r="T116" i="14" s="1"/>
  <c r="AU127" i="8"/>
  <c r="AU139" i="8"/>
  <c r="AU138" i="8"/>
  <c r="AU142" i="8"/>
  <c r="AU143" i="8"/>
  <c r="AU147" i="8"/>
  <c r="AU152" i="8"/>
  <c r="AU156" i="8"/>
  <c r="AU160" i="8"/>
  <c r="AU164" i="8"/>
  <c r="AU168" i="8"/>
  <c r="AU172" i="8"/>
  <c r="AU176" i="8"/>
  <c r="AU123" i="8"/>
  <c r="T128" i="14" s="1"/>
  <c r="AU204" i="8"/>
  <c r="AU191" i="8"/>
  <c r="AU199" i="8"/>
  <c r="AU188" i="8"/>
  <c r="AU192" i="8"/>
  <c r="AU196" i="8"/>
  <c r="AU184" i="8"/>
  <c r="AU200" i="8"/>
  <c r="AU203" i="8"/>
  <c r="AU190" i="8"/>
  <c r="AU186" i="8"/>
  <c r="AU182" i="8"/>
  <c r="AU141" i="8"/>
  <c r="AU170" i="8"/>
  <c r="AU151" i="8"/>
  <c r="AU136" i="8"/>
  <c r="AU150" i="8"/>
  <c r="AU205" i="8"/>
  <c r="AU178" i="8"/>
  <c r="AU130" i="8"/>
  <c r="AU118" i="8"/>
  <c r="T123" i="14" s="1"/>
  <c r="AU114" i="8"/>
  <c r="T119" i="14" s="1"/>
  <c r="AU133" i="8"/>
  <c r="AU110" i="8"/>
  <c r="T115" i="14" s="1"/>
  <c r="AU96" i="8"/>
  <c r="T101" i="14" s="1"/>
  <c r="AU86" i="8"/>
  <c r="T91" i="14" s="1"/>
  <c r="AU26" i="8"/>
  <c r="T31" i="14" s="1"/>
  <c r="AU105" i="8"/>
  <c r="T110" i="14" s="1"/>
  <c r="AU132" i="8"/>
  <c r="AU77" i="8"/>
  <c r="T82" i="14" s="1"/>
  <c r="AU95" i="8"/>
  <c r="T100" i="14" s="1"/>
  <c r="AU92" i="8"/>
  <c r="T97" i="14" s="1"/>
  <c r="AU40" i="8"/>
  <c r="T45" i="14" s="1"/>
  <c r="AU61" i="8"/>
  <c r="T66" i="14" s="1"/>
  <c r="AU47" i="8"/>
  <c r="T52" i="14" s="1"/>
  <c r="AU25" i="8"/>
  <c r="AU18" i="8"/>
  <c r="AU101" i="8"/>
  <c r="T106" i="14" s="1"/>
  <c r="AU68" i="8"/>
  <c r="T73" i="14" s="1"/>
  <c r="AU63" i="8"/>
  <c r="T68" i="14" s="1"/>
  <c r="AU58" i="8"/>
  <c r="T63" i="14" s="1"/>
  <c r="AU45" i="8"/>
  <c r="T50" i="14" s="1"/>
  <c r="AU11" i="8"/>
  <c r="T16" i="14" s="1"/>
  <c r="AU42" i="8"/>
  <c r="AU15" i="8"/>
  <c r="T20" i="14" s="1"/>
  <c r="AU21" i="8"/>
  <c r="T26" i="14" s="1"/>
  <c r="AU19" i="8"/>
  <c r="T24" i="14" s="1"/>
  <c r="AU87" i="8"/>
  <c r="AU179" i="8"/>
  <c r="AU163" i="8"/>
  <c r="AU134" i="8"/>
  <c r="AU135" i="8"/>
  <c r="AU125" i="8"/>
  <c r="T130" i="14" s="1"/>
  <c r="AU128" i="8"/>
  <c r="AU119" i="8"/>
  <c r="T124" i="14" s="1"/>
  <c r="AU84" i="8"/>
  <c r="AU55" i="8"/>
  <c r="T60" i="14" s="1"/>
  <c r="AU54" i="8"/>
  <c r="T59" i="14" s="1"/>
  <c r="AU20" i="8"/>
  <c r="T25" i="14" s="1"/>
  <c r="AU70" i="8"/>
  <c r="T75" i="14" s="1"/>
  <c r="AU39" i="8"/>
  <c r="T44" i="14" s="1"/>
  <c r="AU103" i="8"/>
  <c r="T108" i="14" s="1"/>
  <c r="AU59" i="8"/>
  <c r="T64" i="14" s="1"/>
  <c r="AU13" i="8"/>
  <c r="T18" i="14" s="1"/>
  <c r="AU174" i="8"/>
  <c r="AU145" i="8"/>
  <c r="AU140" i="8"/>
  <c r="AU197" i="8"/>
  <c r="AU193" i="8"/>
  <c r="AU165" i="8"/>
  <c r="AU154" i="8"/>
  <c r="AU189" i="8"/>
  <c r="AU149" i="8"/>
  <c r="AU173" i="8"/>
  <c r="AU162" i="8"/>
  <c r="AU180" i="8"/>
  <c r="AU175" i="8"/>
  <c r="AU167" i="8"/>
  <c r="AU159" i="8"/>
  <c r="AU137" i="8"/>
  <c r="AU104" i="8"/>
  <c r="T109" i="14" s="1"/>
  <c r="AU94" i="8"/>
  <c r="T99" i="14" s="1"/>
  <c r="AU185" i="8"/>
  <c r="AU181" i="8"/>
  <c r="AU124" i="8"/>
  <c r="T129" i="14" s="1"/>
  <c r="AU116" i="8"/>
  <c r="T121" i="14" s="1"/>
  <c r="AU98" i="8"/>
  <c r="T103" i="14" s="1"/>
  <c r="AU78" i="8"/>
  <c r="T83" i="14" s="1"/>
  <c r="AU108" i="8"/>
  <c r="T113" i="14" s="1"/>
  <c r="AU73" i="8"/>
  <c r="T78" i="14" s="1"/>
  <c r="AU117" i="8"/>
  <c r="T122" i="14" s="1"/>
  <c r="AU102" i="8"/>
  <c r="T107" i="14" s="1"/>
  <c r="AU99" i="8"/>
  <c r="T104" i="14" s="1"/>
  <c r="AU88" i="8"/>
  <c r="T93" i="14" s="1"/>
  <c r="AU83" i="8"/>
  <c r="T88" i="14" s="1"/>
  <c r="AU72" i="8"/>
  <c r="T77" i="14" s="1"/>
  <c r="AU90" i="8"/>
  <c r="T95" i="14" s="1"/>
  <c r="AU67" i="8"/>
  <c r="T72" i="14" s="1"/>
  <c r="AU71" i="8"/>
  <c r="T76" i="14" s="1"/>
  <c r="AU69" i="8"/>
  <c r="T74" i="14" s="1"/>
  <c r="AU51" i="8"/>
  <c r="T56" i="14" s="1"/>
  <c r="AU34" i="8"/>
  <c r="T39" i="14" s="1"/>
  <c r="AU28" i="8"/>
  <c r="T33" i="14" s="1"/>
  <c r="AU89" i="8"/>
  <c r="T94" i="14" s="1"/>
  <c r="AU76" i="8"/>
  <c r="T81" i="14" s="1"/>
  <c r="AU46" i="8"/>
  <c r="AU35" i="8"/>
  <c r="T40" i="14" s="1"/>
  <c r="AU16" i="8"/>
  <c r="T21" i="14" s="1"/>
  <c r="AU195" i="8"/>
  <c r="AU202" i="8"/>
  <c r="AU126" i="8"/>
  <c r="AU171" i="8"/>
  <c r="AU100" i="8"/>
  <c r="T105" i="14" s="1"/>
  <c r="AU121" i="8"/>
  <c r="T126" i="14" s="1"/>
  <c r="AU65" i="8"/>
  <c r="T70" i="14" s="1"/>
  <c r="AU38" i="8"/>
  <c r="T43" i="14" s="1"/>
  <c r="AU64" i="8"/>
  <c r="T69" i="14" s="1"/>
  <c r="AU52" i="8"/>
  <c r="T57" i="14" s="1"/>
  <c r="AU106" i="8"/>
  <c r="T111" i="14" s="1"/>
  <c r="AU62" i="8"/>
  <c r="T67" i="14" s="1"/>
  <c r="AU187" i="8"/>
  <c r="AU201" i="8"/>
  <c r="AU146" i="8"/>
  <c r="AU169" i="8"/>
  <c r="AU158" i="8"/>
  <c r="AU198" i="8"/>
  <c r="AU177" i="8"/>
  <c r="AU166" i="8"/>
  <c r="AU148" i="8"/>
  <c r="AU144" i="8"/>
  <c r="AU157" i="8"/>
  <c r="AU122" i="8"/>
  <c r="T127" i="14" s="1"/>
  <c r="AU115" i="8"/>
  <c r="T120" i="14" s="1"/>
  <c r="AU93" i="8"/>
  <c r="T98" i="14" s="1"/>
  <c r="AU113" i="8"/>
  <c r="T118" i="14" s="1"/>
  <c r="AU91" i="8"/>
  <c r="T96" i="14" s="1"/>
  <c r="AU129" i="8"/>
  <c r="AU120" i="8"/>
  <c r="T125" i="14" s="1"/>
  <c r="AU41" i="8"/>
  <c r="T46" i="14" s="1"/>
  <c r="AU85" i="8"/>
  <c r="T90" i="14" s="1"/>
  <c r="AU75" i="8"/>
  <c r="T80" i="14" s="1"/>
  <c r="AU32" i="8"/>
  <c r="T37" i="14" s="1"/>
  <c r="AU44" i="8"/>
  <c r="T49" i="14" s="1"/>
  <c r="AU82" i="8"/>
  <c r="T87" i="14" s="1"/>
  <c r="AU49" i="8"/>
  <c r="T54" i="14" s="1"/>
  <c r="AU36" i="8"/>
  <c r="T41" i="14" s="1"/>
  <c r="AU112" i="8"/>
  <c r="T117" i="14" s="1"/>
  <c r="AU107" i="8"/>
  <c r="T112" i="14" s="1"/>
  <c r="AU79" i="8"/>
  <c r="T84" i="14" s="1"/>
  <c r="AU66" i="8"/>
  <c r="T71" i="14" s="1"/>
  <c r="AU60" i="8"/>
  <c r="T65" i="14" s="1"/>
  <c r="AU56" i="8"/>
  <c r="T61" i="14" s="1"/>
  <c r="AU48" i="8"/>
  <c r="T53" i="14" s="1"/>
  <c r="AU43" i="8"/>
  <c r="T48" i="14" s="1"/>
  <c r="AU50" i="8"/>
  <c r="T55" i="14" s="1"/>
  <c r="AU30" i="8"/>
  <c r="T35" i="14" s="1"/>
  <c r="AU12" i="8"/>
  <c r="T17" i="14" s="1"/>
  <c r="AU24" i="8"/>
  <c r="T29" i="14" s="1"/>
  <c r="AU194" i="8"/>
  <c r="AU183" i="8"/>
  <c r="AU153" i="8"/>
  <c r="AU161" i="8"/>
  <c r="AU155" i="8"/>
  <c r="AU109" i="8"/>
  <c r="T114" i="14" s="1"/>
  <c r="AU31" i="8"/>
  <c r="T36" i="14" s="1"/>
  <c r="AU17" i="8"/>
  <c r="T22" i="14" s="1"/>
  <c r="AU7" i="8"/>
  <c r="T12" i="14" s="1"/>
  <c r="AU9" i="8"/>
  <c r="T14" i="14" s="1"/>
  <c r="AU8" i="8"/>
  <c r="T13" i="14" s="1"/>
  <c r="B4" i="78"/>
  <c r="C14" i="76"/>
  <c r="C16" i="76" s="1"/>
  <c r="I219" i="2"/>
  <c r="J4" i="5"/>
  <c r="AV6" i="13" a="1"/>
  <c r="AV6" i="13" s="1"/>
  <c r="AX6" i="12" a="1"/>
  <c r="AX6" i="12" s="1"/>
  <c r="DH4" i="12"/>
  <c r="V2" i="17" s="1"/>
  <c r="AV6" i="11" a="1"/>
  <c r="AV6" i="11" s="1"/>
  <c r="AX6" i="10" a="1"/>
  <c r="AX6" i="10" s="1"/>
  <c r="AV6" i="10" a="1"/>
  <c r="AV6" i="10" s="1"/>
  <c r="DE5" i="13"/>
  <c r="AU6" i="13"/>
  <c r="R105" i="18"/>
  <c r="R84" i="18"/>
  <c r="AW3" i="13"/>
  <c r="DG4" i="13"/>
  <c r="S2" i="18" s="1"/>
  <c r="AX4" i="13"/>
  <c r="D14" i="24"/>
  <c r="AZ4" i="12"/>
  <c r="D15" i="23"/>
  <c r="T58" i="17"/>
  <c r="T13" i="17"/>
  <c r="T68" i="17"/>
  <c r="T27" i="17"/>
  <c r="T114" i="17"/>
  <c r="T57" i="17"/>
  <c r="T109" i="17"/>
  <c r="T77" i="17"/>
  <c r="T22" i="17"/>
  <c r="T17" i="17"/>
  <c r="T87" i="17"/>
  <c r="T78" i="17"/>
  <c r="T128" i="17"/>
  <c r="T74" i="17"/>
  <c r="T107" i="17"/>
  <c r="T72" i="17"/>
  <c r="T31" i="17"/>
  <c r="T42" i="17"/>
  <c r="T122" i="17"/>
  <c r="T56" i="17"/>
  <c r="T103" i="17"/>
  <c r="T129" i="17"/>
  <c r="T63" i="17"/>
  <c r="T93" i="17"/>
  <c r="T15" i="17"/>
  <c r="T124" i="17"/>
  <c r="T76" i="17"/>
  <c r="T54" i="17"/>
  <c r="T41" i="17"/>
  <c r="T37" i="17"/>
  <c r="T25" i="17"/>
  <c r="T67" i="17"/>
  <c r="T52" i="17"/>
  <c r="T30" i="17"/>
  <c r="T39" i="17"/>
  <c r="T112" i="17"/>
  <c r="T32" i="17"/>
  <c r="T71" i="17"/>
  <c r="T116" i="17"/>
  <c r="T21" i="17"/>
  <c r="T18" i="17"/>
  <c r="T81" i="17"/>
  <c r="T73" i="17"/>
  <c r="T35" i="17"/>
  <c r="T125" i="17"/>
  <c r="T14" i="17"/>
  <c r="T61" i="17"/>
  <c r="T101" i="17"/>
  <c r="T119" i="17"/>
  <c r="T85" i="17"/>
  <c r="T38" i="17"/>
  <c r="T12" i="17"/>
  <c r="T126" i="17"/>
  <c r="T104" i="17"/>
  <c r="T102" i="17"/>
  <c r="T69" i="17"/>
  <c r="T62" i="17"/>
  <c r="T36" i="17"/>
  <c r="T70" i="17"/>
  <c r="T79" i="17"/>
  <c r="T120" i="17"/>
  <c r="T50" i="17"/>
  <c r="T33" i="17"/>
  <c r="T106" i="17"/>
  <c r="T64" i="17"/>
  <c r="T47" i="17"/>
  <c r="DE5" i="11"/>
  <c r="DG4" i="11"/>
  <c r="U2" i="16" s="1"/>
  <c r="AW3" i="11"/>
  <c r="AX4" i="11"/>
  <c r="C14" i="22"/>
  <c r="T51" i="14"/>
  <c r="T23" i="14"/>
  <c r="AZ4" i="10"/>
  <c r="C15" i="21"/>
  <c r="AU6" i="8"/>
  <c r="T11" i="14" s="1"/>
  <c r="T30" i="14"/>
  <c r="T102" i="14"/>
  <c r="T47" i="14"/>
  <c r="T27" i="14"/>
  <c r="T89" i="14"/>
  <c r="T92" i="14"/>
  <c r="DE5" i="8"/>
  <c r="D6" i="42" s="1"/>
  <c r="D11" i="20" s="1"/>
  <c r="DG4" i="8"/>
  <c r="U2" i="14" s="1"/>
  <c r="AW3" i="8"/>
  <c r="AV6" i="8" a="1"/>
  <c r="AV6" i="8" s="1"/>
  <c r="AX4" i="8"/>
  <c r="AX10" i="8" s="1" a="1"/>
  <c r="AX10" i="8" s="1"/>
  <c r="U45" i="17"/>
  <c r="U114" i="17"/>
  <c r="AW6" i="12"/>
  <c r="U11" i="17" s="1"/>
  <c r="U109" i="17"/>
  <c r="U76" i="17"/>
  <c r="U24" i="17"/>
  <c r="U43" i="17"/>
  <c r="AY3" i="12"/>
  <c r="U28" i="17"/>
  <c r="U64" i="17"/>
  <c r="U83" i="17"/>
  <c r="U104" i="17"/>
  <c r="U113" i="17"/>
  <c r="U29" i="17"/>
  <c r="U16" i="17"/>
  <c r="U67" i="17"/>
  <c r="U68" i="17"/>
  <c r="U70" i="17"/>
  <c r="U98" i="17"/>
  <c r="U108" i="17"/>
  <c r="U116" i="17"/>
  <c r="U50" i="17"/>
  <c r="U30" i="17"/>
  <c r="U117" i="17"/>
  <c r="U105" i="17"/>
  <c r="DF5" i="12"/>
  <c r="DH4" i="2"/>
  <c r="AZ4" i="2"/>
  <c r="B11" i="45"/>
  <c r="B10" i="46"/>
  <c r="B11" i="43"/>
  <c r="B10" i="44"/>
  <c r="AM17" i="35" a="1"/>
  <c r="AM17" i="35" s="1"/>
  <c r="S15" i="7"/>
  <c r="DF5" i="11" l="1"/>
  <c r="Y10" i="60"/>
  <c r="A10" i="81"/>
  <c r="R10" i="60"/>
  <c r="O10" i="60" s="1"/>
  <c r="A10" i="79"/>
  <c r="AZ8" i="10" a="1"/>
  <c r="AZ8" i="10" s="1"/>
  <c r="AZ7" i="10" a="1"/>
  <c r="AZ7" i="10" s="1"/>
  <c r="AZ9" i="10" a="1"/>
  <c r="AZ9" i="10" s="1"/>
  <c r="AX8" i="13" a="1"/>
  <c r="AX8" i="13" s="1"/>
  <c r="AX7" i="13" a="1"/>
  <c r="AX7" i="13" s="1"/>
  <c r="AX9" i="13" a="1"/>
  <c r="AX9" i="13" s="1"/>
  <c r="AB9" i="60"/>
  <c r="A9" i="82"/>
  <c r="AW17" i="13"/>
  <c r="S22" i="18" s="1"/>
  <c r="AW27" i="13"/>
  <c r="S32" i="18" s="1"/>
  <c r="AW47" i="13"/>
  <c r="S52" i="18" s="1"/>
  <c r="AW54" i="13"/>
  <c r="S59" i="18" s="1"/>
  <c r="AW40" i="13"/>
  <c r="AW44" i="13"/>
  <c r="S49" i="18" s="1"/>
  <c r="AW48" i="13"/>
  <c r="S53" i="18" s="1"/>
  <c r="AW65" i="13"/>
  <c r="S70" i="18" s="1"/>
  <c r="AW31" i="13"/>
  <c r="S36" i="18" s="1"/>
  <c r="AW32" i="13"/>
  <c r="S37" i="18" s="1"/>
  <c r="AW39" i="13"/>
  <c r="S44" i="18" s="1"/>
  <c r="AW62" i="13"/>
  <c r="S67" i="18" s="1"/>
  <c r="AW61" i="13"/>
  <c r="S66" i="18" s="1"/>
  <c r="AW49" i="13"/>
  <c r="S54" i="18" s="1"/>
  <c r="AW79" i="13"/>
  <c r="S84" i="18" s="1"/>
  <c r="AW81" i="13"/>
  <c r="S86" i="18" s="1"/>
  <c r="AW116" i="13"/>
  <c r="S121" i="18" s="1"/>
  <c r="AW141" i="13"/>
  <c r="AW36" i="13"/>
  <c r="S41" i="18" s="1"/>
  <c r="AW58" i="13"/>
  <c r="S63" i="18" s="1"/>
  <c r="AW66" i="13"/>
  <c r="AW83" i="13"/>
  <c r="S88" i="18" s="1"/>
  <c r="AW85" i="13"/>
  <c r="S90" i="18" s="1"/>
  <c r="AW77" i="13"/>
  <c r="S82" i="18" s="1"/>
  <c r="AW153" i="13"/>
  <c r="AW90" i="13"/>
  <c r="S95" i="18" s="1"/>
  <c r="AW137" i="13"/>
  <c r="AW145" i="13"/>
  <c r="AW168" i="13"/>
  <c r="AW106" i="13"/>
  <c r="S111" i="18" s="1"/>
  <c r="AW112" i="13"/>
  <c r="S117" i="18" s="1"/>
  <c r="AW160" i="13"/>
  <c r="AW176" i="13"/>
  <c r="AW181" i="13"/>
  <c r="AW192" i="13"/>
  <c r="AW69" i="13"/>
  <c r="S74" i="18" s="1"/>
  <c r="AW75" i="13"/>
  <c r="AW129" i="13"/>
  <c r="AW164" i="13"/>
  <c r="AW169" i="13"/>
  <c r="AW180" i="13"/>
  <c r="AW185" i="13"/>
  <c r="AW204" i="13"/>
  <c r="AW157" i="13"/>
  <c r="AW166" i="13"/>
  <c r="AW173" i="13"/>
  <c r="AW120" i="13"/>
  <c r="S125" i="18" s="1"/>
  <c r="AW133" i="13"/>
  <c r="AW184" i="13"/>
  <c r="AW188" i="13"/>
  <c r="AW189" i="13"/>
  <c r="AW196" i="13"/>
  <c r="AW197" i="13"/>
  <c r="AW200" i="13"/>
  <c r="AW149" i="13"/>
  <c r="AW165" i="13"/>
  <c r="AW177" i="13"/>
  <c r="AW102" i="13"/>
  <c r="S107" i="18" s="1"/>
  <c r="AW124" i="13"/>
  <c r="S129" i="18" s="1"/>
  <c r="AW161" i="13"/>
  <c r="AW172" i="13"/>
  <c r="AW193" i="13"/>
  <c r="AW205" i="13"/>
  <c r="AW171" i="13"/>
  <c r="AW178" i="13"/>
  <c r="AW186" i="13"/>
  <c r="AW142" i="13"/>
  <c r="AW127" i="13"/>
  <c r="AW123" i="13"/>
  <c r="AW103" i="13"/>
  <c r="S108" i="18" s="1"/>
  <c r="AW86" i="13"/>
  <c r="S91" i="18" s="1"/>
  <c r="AW35" i="13"/>
  <c r="S40" i="18" s="1"/>
  <c r="AW29" i="13"/>
  <c r="S34" i="18" s="1"/>
  <c r="AW152" i="13"/>
  <c r="AW175" i="13"/>
  <c r="AW119" i="13"/>
  <c r="S124" i="18" s="1"/>
  <c r="AW183" i="13"/>
  <c r="AW203" i="13"/>
  <c r="AW132" i="13"/>
  <c r="AW198" i="13"/>
  <c r="AW194" i="13"/>
  <c r="AW109" i="13"/>
  <c r="S114" i="18" s="1"/>
  <c r="AW201" i="13"/>
  <c r="AW195" i="13"/>
  <c r="AW135" i="13"/>
  <c r="AW191" i="13"/>
  <c r="AW174" i="13"/>
  <c r="AW22" i="13"/>
  <c r="S27" i="18" s="1"/>
  <c r="AW156" i="13"/>
  <c r="AW125" i="13"/>
  <c r="S130" i="18" s="1"/>
  <c r="AW93" i="13"/>
  <c r="S98" i="18" s="1"/>
  <c r="AW159" i="13"/>
  <c r="AW131" i="13"/>
  <c r="AW111" i="13"/>
  <c r="S116" i="18" s="1"/>
  <c r="AW190" i="13"/>
  <c r="AW179" i="13"/>
  <c r="AW146" i="13"/>
  <c r="AW199" i="13"/>
  <c r="AW187" i="13"/>
  <c r="AW134" i="13"/>
  <c r="AW128" i="13"/>
  <c r="AW107" i="13"/>
  <c r="S112" i="18" s="1"/>
  <c r="AW202" i="13"/>
  <c r="AW147" i="13"/>
  <c r="AW91" i="13"/>
  <c r="S96" i="18" s="1"/>
  <c r="AW101" i="13"/>
  <c r="S106" i="18" s="1"/>
  <c r="AW97" i="13"/>
  <c r="S102" i="18" s="1"/>
  <c r="AW158" i="13"/>
  <c r="AW108" i="13"/>
  <c r="S113" i="18" s="1"/>
  <c r="AW59" i="13"/>
  <c r="S64" i="18" s="1"/>
  <c r="AW138" i="13"/>
  <c r="AW104" i="13"/>
  <c r="S109" i="18" s="1"/>
  <c r="AW98" i="13"/>
  <c r="AW60" i="13"/>
  <c r="S65" i="18" s="1"/>
  <c r="AW73" i="13"/>
  <c r="S78" i="18" s="1"/>
  <c r="AW53" i="13"/>
  <c r="S58" i="18" s="1"/>
  <c r="AW38" i="13"/>
  <c r="S43" i="18" s="1"/>
  <c r="AW45" i="13"/>
  <c r="S50" i="18" s="1"/>
  <c r="AW37" i="13"/>
  <c r="S42" i="18" s="1"/>
  <c r="AW28" i="13"/>
  <c r="S33" i="18" s="1"/>
  <c r="AW24" i="13"/>
  <c r="AW41" i="13"/>
  <c r="S46" i="18" s="1"/>
  <c r="AW18" i="13"/>
  <c r="S23" i="18" s="1"/>
  <c r="AW52" i="13"/>
  <c r="S57" i="18" s="1"/>
  <c r="AW14" i="13"/>
  <c r="S19" i="18" s="1"/>
  <c r="AW15" i="13"/>
  <c r="S20" i="18" s="1"/>
  <c r="AW182" i="13"/>
  <c r="AW170" i="13"/>
  <c r="AW167" i="13"/>
  <c r="AW144" i="13"/>
  <c r="AW154" i="13"/>
  <c r="AW140" i="13"/>
  <c r="AW126" i="13"/>
  <c r="AW114" i="13"/>
  <c r="S119" i="18" s="1"/>
  <c r="AW78" i="13"/>
  <c r="S83" i="18" s="1"/>
  <c r="AW70" i="13"/>
  <c r="S75" i="18" s="1"/>
  <c r="AW151" i="13"/>
  <c r="AW143" i="13"/>
  <c r="AW118" i="13"/>
  <c r="S123" i="18" s="1"/>
  <c r="AW89" i="13"/>
  <c r="S94" i="18" s="1"/>
  <c r="AW82" i="13"/>
  <c r="S87" i="18" s="1"/>
  <c r="AW55" i="13"/>
  <c r="S60" i="18" s="1"/>
  <c r="AW74" i="13"/>
  <c r="S79" i="18" s="1"/>
  <c r="AW72" i="13"/>
  <c r="S77" i="18" s="1"/>
  <c r="AW88" i="13"/>
  <c r="S93" i="18" s="1"/>
  <c r="AW67" i="13"/>
  <c r="S72" i="18" s="1"/>
  <c r="AW30" i="13"/>
  <c r="S35" i="18" s="1"/>
  <c r="AW43" i="13"/>
  <c r="S48" i="18" s="1"/>
  <c r="AW13" i="13"/>
  <c r="S18" i="18" s="1"/>
  <c r="AW11" i="13"/>
  <c r="S16" i="18" s="1"/>
  <c r="AW21" i="13"/>
  <c r="S26" i="18" s="1"/>
  <c r="AW163" i="13"/>
  <c r="AW121" i="13"/>
  <c r="S126" i="18" s="1"/>
  <c r="AW113" i="13"/>
  <c r="S118" i="18" s="1"/>
  <c r="AW84" i="13"/>
  <c r="S89" i="18" s="1"/>
  <c r="AW162" i="13"/>
  <c r="AW99" i="13"/>
  <c r="S104" i="18" s="1"/>
  <c r="AW96" i="13"/>
  <c r="S101" i="18" s="1"/>
  <c r="AW94" i="13"/>
  <c r="S99" i="18" s="1"/>
  <c r="AW95" i="13"/>
  <c r="S100" i="18" s="1"/>
  <c r="AW57" i="13"/>
  <c r="S62" i="18" s="1"/>
  <c r="AW68" i="13"/>
  <c r="S73" i="18" s="1"/>
  <c r="AW139" i="13"/>
  <c r="AW100" i="13"/>
  <c r="S105" i="18" s="1"/>
  <c r="AW92" i="13"/>
  <c r="S97" i="18" s="1"/>
  <c r="AW50" i="13"/>
  <c r="S55" i="18" s="1"/>
  <c r="AW56" i="13"/>
  <c r="S61" i="18" s="1"/>
  <c r="AW23" i="13"/>
  <c r="S28" i="18" s="1"/>
  <c r="AW20" i="13"/>
  <c r="S25" i="18" s="1"/>
  <c r="AW51" i="13"/>
  <c r="S56" i="18" s="1"/>
  <c r="AW46" i="13"/>
  <c r="S51" i="18" s="1"/>
  <c r="AW26" i="13"/>
  <c r="S31" i="18" s="1"/>
  <c r="AW12" i="13"/>
  <c r="S17" i="18" s="1"/>
  <c r="AW10" i="13"/>
  <c r="S15" i="18" s="1"/>
  <c r="AW110" i="13"/>
  <c r="S115" i="18" s="1"/>
  <c r="AW148" i="13"/>
  <c r="AW155" i="13"/>
  <c r="AW130" i="13"/>
  <c r="AW117" i="13"/>
  <c r="S122" i="18" s="1"/>
  <c r="AW105" i="13"/>
  <c r="S110" i="18" s="1"/>
  <c r="AW25" i="13"/>
  <c r="S30" i="18" s="1"/>
  <c r="AW150" i="13"/>
  <c r="AW136" i="13"/>
  <c r="AW115" i="13"/>
  <c r="S120" i="18" s="1"/>
  <c r="AW87" i="13"/>
  <c r="AW64" i="13"/>
  <c r="S69" i="18" s="1"/>
  <c r="AW34" i="13"/>
  <c r="S39" i="18" s="1"/>
  <c r="AW80" i="13"/>
  <c r="AW122" i="13"/>
  <c r="S127" i="18" s="1"/>
  <c r="AW76" i="13"/>
  <c r="S81" i="18" s="1"/>
  <c r="AW71" i="13"/>
  <c r="S76" i="18" s="1"/>
  <c r="AW63" i="13"/>
  <c r="S68" i="18" s="1"/>
  <c r="AW42" i="13"/>
  <c r="S47" i="18" s="1"/>
  <c r="AW33" i="13"/>
  <c r="S38" i="18" s="1"/>
  <c r="AW19" i="13"/>
  <c r="S24" i="18" s="1"/>
  <c r="AW16" i="13"/>
  <c r="S21" i="18" s="1"/>
  <c r="AW8" i="13"/>
  <c r="S13" i="18" s="1"/>
  <c r="AW7" i="13"/>
  <c r="S12" i="18" s="1"/>
  <c r="AW9" i="13"/>
  <c r="S14" i="18" s="1"/>
  <c r="AY17" i="12"/>
  <c r="V22" i="17" s="1"/>
  <c r="AY26" i="12"/>
  <c r="AY22" i="12"/>
  <c r="V27" i="17" s="1"/>
  <c r="AY42" i="12"/>
  <c r="AY12" i="12"/>
  <c r="V17" i="17" s="1"/>
  <c r="AY16" i="12"/>
  <c r="AY18" i="12"/>
  <c r="V23" i="17" s="1"/>
  <c r="AY30" i="12"/>
  <c r="V35" i="17" s="1"/>
  <c r="AY34" i="12"/>
  <c r="AY46" i="12"/>
  <c r="AY58" i="12"/>
  <c r="AY38" i="12"/>
  <c r="V43" i="17" s="1"/>
  <c r="AY50" i="12"/>
  <c r="AY73" i="12"/>
  <c r="AY81" i="12"/>
  <c r="AY88" i="12"/>
  <c r="AY54" i="12"/>
  <c r="AY85" i="12"/>
  <c r="AY93" i="12"/>
  <c r="AY109" i="12"/>
  <c r="V114" i="17" s="1"/>
  <c r="AY129" i="12"/>
  <c r="AY143" i="12"/>
  <c r="AY97" i="12"/>
  <c r="V102" i="17" s="1"/>
  <c r="AY113" i="12"/>
  <c r="AY121" i="12"/>
  <c r="V126" i="17" s="1"/>
  <c r="AY125" i="12"/>
  <c r="AY132" i="12"/>
  <c r="AY140" i="12"/>
  <c r="AY147" i="12"/>
  <c r="AY69" i="12"/>
  <c r="AY124" i="12"/>
  <c r="V129" i="17" s="1"/>
  <c r="AY139" i="12"/>
  <c r="AY148" i="12"/>
  <c r="AY152" i="12"/>
  <c r="AY159" i="12"/>
  <c r="AY160" i="12"/>
  <c r="AY164" i="12"/>
  <c r="AY167" i="12"/>
  <c r="AY188" i="12"/>
  <c r="AY89" i="12"/>
  <c r="AY136" i="12"/>
  <c r="AY156" i="12"/>
  <c r="AY168" i="12"/>
  <c r="AY196" i="12"/>
  <c r="AY200" i="12"/>
  <c r="AY77" i="12"/>
  <c r="AY105" i="12"/>
  <c r="AY117" i="12"/>
  <c r="V122" i="17" s="1"/>
  <c r="AY128" i="12"/>
  <c r="AY155" i="12"/>
  <c r="AY172" i="12"/>
  <c r="AY151" i="12"/>
  <c r="AY65" i="12"/>
  <c r="V70" i="17" s="1"/>
  <c r="AY101" i="12"/>
  <c r="AY144" i="12"/>
  <c r="AY176" i="12"/>
  <c r="AY180" i="12"/>
  <c r="AY133" i="12"/>
  <c r="AY171" i="12"/>
  <c r="AY184" i="12"/>
  <c r="AY192" i="12"/>
  <c r="AY76" i="12"/>
  <c r="AY161" i="12"/>
  <c r="AY199" i="12"/>
  <c r="AY157" i="12"/>
  <c r="AY61" i="12"/>
  <c r="AY174" i="12"/>
  <c r="AY195" i="12"/>
  <c r="AY190" i="12"/>
  <c r="AY146" i="12"/>
  <c r="AY108" i="12"/>
  <c r="V113" i="17" s="1"/>
  <c r="AY197" i="12"/>
  <c r="AY194" i="12"/>
  <c r="AY179" i="12"/>
  <c r="AY169" i="12"/>
  <c r="AY178" i="12"/>
  <c r="AY145" i="12"/>
  <c r="AY138" i="12"/>
  <c r="AY137" i="12"/>
  <c r="AY122" i="12"/>
  <c r="V127" i="17" s="1"/>
  <c r="AY104" i="12"/>
  <c r="AY80" i="12"/>
  <c r="AY149" i="12"/>
  <c r="AY131" i="12"/>
  <c r="AY86" i="12"/>
  <c r="AY83" i="12"/>
  <c r="AY82" i="12"/>
  <c r="V87" i="17" s="1"/>
  <c r="AY67" i="12"/>
  <c r="AY52" i="12"/>
  <c r="AY28" i="12"/>
  <c r="AY49" i="12"/>
  <c r="V54" i="17" s="1"/>
  <c r="AY29" i="12"/>
  <c r="V34" i="17" s="1"/>
  <c r="AY33" i="12"/>
  <c r="AY31" i="12"/>
  <c r="AY191" i="12"/>
  <c r="AY112" i="12"/>
  <c r="AY205" i="12"/>
  <c r="AY202" i="12"/>
  <c r="AY123" i="12"/>
  <c r="V128" i="17" s="1"/>
  <c r="AY111" i="12"/>
  <c r="AY94" i="12"/>
  <c r="AY203" i="12"/>
  <c r="AY166" i="12"/>
  <c r="AY130" i="12"/>
  <c r="AY175" i="12"/>
  <c r="AY41" i="12"/>
  <c r="AY189" i="12"/>
  <c r="AY95" i="12"/>
  <c r="AY163" i="12"/>
  <c r="AY102" i="12"/>
  <c r="AY158" i="12"/>
  <c r="AY37" i="12"/>
  <c r="AY170" i="12"/>
  <c r="AY198" i="12"/>
  <c r="AY182" i="12"/>
  <c r="AY173" i="12"/>
  <c r="AY127" i="12"/>
  <c r="AY141" i="12"/>
  <c r="AY119" i="12"/>
  <c r="AY115" i="12"/>
  <c r="AY103" i="12"/>
  <c r="V108" i="17" s="1"/>
  <c r="AY96" i="12"/>
  <c r="AY87" i="12"/>
  <c r="AY43" i="12"/>
  <c r="AY44" i="12"/>
  <c r="V49" i="17" s="1"/>
  <c r="AY51" i="12"/>
  <c r="AY32" i="12"/>
  <c r="AY36" i="12"/>
  <c r="AY27" i="12"/>
  <c r="AY20" i="12"/>
  <c r="AY181" i="12"/>
  <c r="AY59" i="12"/>
  <c r="V64" i="17" s="1"/>
  <c r="AY72" i="12"/>
  <c r="V77" i="17" s="1"/>
  <c r="AY57" i="12"/>
  <c r="AY84" i="12"/>
  <c r="AY55" i="12"/>
  <c r="V60" i="17" s="1"/>
  <c r="AY70" i="12"/>
  <c r="AY35" i="12"/>
  <c r="AY47" i="12"/>
  <c r="AY13" i="12"/>
  <c r="V18" i="17" s="1"/>
  <c r="AY23" i="12"/>
  <c r="V28" i="17" s="1"/>
  <c r="AY187" i="12"/>
  <c r="AY162" i="12"/>
  <c r="AY114" i="12"/>
  <c r="V119" i="17" s="1"/>
  <c r="AY204" i="12"/>
  <c r="AY177" i="12"/>
  <c r="AY120" i="12"/>
  <c r="V125" i="17" s="1"/>
  <c r="AY186" i="12"/>
  <c r="AY116" i="12"/>
  <c r="AY183" i="12"/>
  <c r="AY165" i="12"/>
  <c r="AY98" i="12"/>
  <c r="AY48" i="12"/>
  <c r="AY19" i="12"/>
  <c r="AY134" i="12"/>
  <c r="AY64" i="12"/>
  <c r="AY63" i="12"/>
  <c r="V68" i="17" s="1"/>
  <c r="AY40" i="12"/>
  <c r="AY21" i="12"/>
  <c r="V26" i="17" s="1"/>
  <c r="AY14" i="12"/>
  <c r="AY150" i="12"/>
  <c r="AY135" i="12"/>
  <c r="AY45" i="12"/>
  <c r="V50" i="17" s="1"/>
  <c r="AY154" i="12"/>
  <c r="AY153" i="12"/>
  <c r="AY142" i="12"/>
  <c r="AY78" i="12"/>
  <c r="AY193" i="12"/>
  <c r="AY100" i="12"/>
  <c r="AY118" i="12"/>
  <c r="AY110" i="12"/>
  <c r="AY79" i="12"/>
  <c r="AY66" i="12"/>
  <c r="AY68" i="12"/>
  <c r="AY92" i="12"/>
  <c r="AY75" i="12"/>
  <c r="AY62" i="12"/>
  <c r="AY15" i="12"/>
  <c r="AY11" i="12"/>
  <c r="V16" i="17" s="1"/>
  <c r="AY56" i="12"/>
  <c r="AY201" i="12"/>
  <c r="AY99" i="12"/>
  <c r="AY90" i="12"/>
  <c r="AY106" i="12"/>
  <c r="AY91" i="12"/>
  <c r="V96" i="17" s="1"/>
  <c r="AY71" i="12"/>
  <c r="AY60" i="12"/>
  <c r="V65" i="17" s="1"/>
  <c r="AY74" i="12"/>
  <c r="AY25" i="12"/>
  <c r="V30" i="17" s="1"/>
  <c r="AY24" i="12"/>
  <c r="AY185" i="12"/>
  <c r="AY126" i="12"/>
  <c r="AY107" i="12"/>
  <c r="AY53" i="12"/>
  <c r="AY39" i="12"/>
  <c r="AY10" i="12"/>
  <c r="AY8" i="12"/>
  <c r="V13" i="17" s="1"/>
  <c r="AY7" i="12"/>
  <c r="AY9" i="12"/>
  <c r="AZ8" i="12" a="1"/>
  <c r="AZ8" i="12" s="1"/>
  <c r="AZ10" i="12" a="1"/>
  <c r="AZ10" i="12" s="1"/>
  <c r="AZ7" i="12" a="1"/>
  <c r="AZ7" i="12" s="1"/>
  <c r="AZ9" i="12" a="1"/>
  <c r="AZ9" i="12" s="1"/>
  <c r="V9" i="60"/>
  <c r="A9" i="80"/>
  <c r="AX8" i="11" a="1"/>
  <c r="AX8" i="11" s="1"/>
  <c r="AX7" i="11" a="1"/>
  <c r="AX7" i="11" s="1"/>
  <c r="AX9" i="11" a="1"/>
  <c r="AX9" i="11" s="1"/>
  <c r="AW9" i="11"/>
  <c r="U14" i="16" s="1"/>
  <c r="AW13" i="11"/>
  <c r="AW19" i="11"/>
  <c r="U24" i="16" s="1"/>
  <c r="AW23" i="11"/>
  <c r="U28" i="16" s="1"/>
  <c r="AW24" i="11"/>
  <c r="AW28" i="11"/>
  <c r="AW32" i="11"/>
  <c r="U37" i="16" s="1"/>
  <c r="AW36" i="11"/>
  <c r="U41" i="16" s="1"/>
  <c r="AW51" i="11"/>
  <c r="U56" i="16" s="1"/>
  <c r="AW66" i="11"/>
  <c r="AW71" i="11"/>
  <c r="U76" i="16" s="1"/>
  <c r="AW40" i="11"/>
  <c r="U45" i="16" s="1"/>
  <c r="AW67" i="11"/>
  <c r="AW75" i="11"/>
  <c r="AW44" i="11"/>
  <c r="U49" i="16" s="1"/>
  <c r="AW63" i="11"/>
  <c r="U68" i="16" s="1"/>
  <c r="AW74" i="11"/>
  <c r="U79" i="16" s="1"/>
  <c r="AW94" i="11"/>
  <c r="AW110" i="11"/>
  <c r="U115" i="16" s="1"/>
  <c r="AW114" i="11"/>
  <c r="AW102" i="11"/>
  <c r="AW89" i="11"/>
  <c r="AW90" i="11"/>
  <c r="U95" i="16" s="1"/>
  <c r="AW139" i="11"/>
  <c r="AW147" i="11"/>
  <c r="AW151" i="11"/>
  <c r="AW154" i="11"/>
  <c r="AW188" i="11"/>
  <c r="AW106" i="11"/>
  <c r="U111" i="16" s="1"/>
  <c r="AW159" i="11"/>
  <c r="AW196" i="11"/>
  <c r="AW98" i="11"/>
  <c r="U103" i="16" s="1"/>
  <c r="AW150" i="11"/>
  <c r="AW79" i="11"/>
  <c r="AW131" i="11"/>
  <c r="AW86" i="11"/>
  <c r="U91" i="16" s="1"/>
  <c r="AW123" i="11"/>
  <c r="U128" i="16" s="1"/>
  <c r="AW155" i="11"/>
  <c r="AW158" i="11"/>
  <c r="AW195" i="11"/>
  <c r="AW177" i="11"/>
  <c r="AW182" i="11"/>
  <c r="AW167" i="11"/>
  <c r="AW170" i="11"/>
  <c r="AW157" i="11"/>
  <c r="AW149" i="11"/>
  <c r="AW146" i="11"/>
  <c r="AW112" i="11"/>
  <c r="U117" i="16" s="1"/>
  <c r="AW199" i="11"/>
  <c r="AW174" i="11"/>
  <c r="AW101" i="11"/>
  <c r="U106" i="16" s="1"/>
  <c r="AW166" i="11"/>
  <c r="AW109" i="11"/>
  <c r="AW84" i="11"/>
  <c r="AW203" i="11"/>
  <c r="AW184" i="11"/>
  <c r="AW168" i="11"/>
  <c r="AW125" i="11"/>
  <c r="U130" i="16" s="1"/>
  <c r="AW82" i="11"/>
  <c r="U87" i="16" s="1"/>
  <c r="AW120" i="11"/>
  <c r="U125" i="16" s="1"/>
  <c r="AW70" i="11"/>
  <c r="AW118" i="11"/>
  <c r="AW81" i="11"/>
  <c r="U86" i="16" s="1"/>
  <c r="AW60" i="11"/>
  <c r="U65" i="16" s="1"/>
  <c r="AW48" i="11"/>
  <c r="AW69" i="11"/>
  <c r="AW34" i="11"/>
  <c r="U39" i="16" s="1"/>
  <c r="AW54" i="11"/>
  <c r="U59" i="16" s="1"/>
  <c r="AW37" i="11"/>
  <c r="U42" i="16" s="1"/>
  <c r="AW17" i="11"/>
  <c r="AW31" i="11"/>
  <c r="U36" i="16" s="1"/>
  <c r="AW27" i="11"/>
  <c r="U32" i="16" s="1"/>
  <c r="AW35" i="11"/>
  <c r="AW11" i="11"/>
  <c r="AW22" i="11"/>
  <c r="U27" i="16" s="1"/>
  <c r="AW14" i="11"/>
  <c r="U19" i="16" s="1"/>
  <c r="AW190" i="11"/>
  <c r="AW179" i="11"/>
  <c r="AW145" i="11"/>
  <c r="AW142" i="11"/>
  <c r="AW72" i="11"/>
  <c r="U77" i="16" s="1"/>
  <c r="AW181" i="11"/>
  <c r="AW130" i="11"/>
  <c r="AW97" i="11"/>
  <c r="AW169" i="11"/>
  <c r="AW163" i="11"/>
  <c r="AW153" i="11"/>
  <c r="AW117" i="11"/>
  <c r="U122" i="16" s="1"/>
  <c r="AW108" i="11"/>
  <c r="AW173" i="11"/>
  <c r="AW92" i="11"/>
  <c r="U97" i="16" s="1"/>
  <c r="AW194" i="11"/>
  <c r="AW180" i="11"/>
  <c r="AW152" i="11"/>
  <c r="AW141" i="11"/>
  <c r="AW104" i="11"/>
  <c r="U109" i="16" s="1"/>
  <c r="AW88" i="11"/>
  <c r="AW80" i="11"/>
  <c r="AW83" i="11"/>
  <c r="U88" i="16" s="1"/>
  <c r="AW78" i="11"/>
  <c r="U83" i="16" s="1"/>
  <c r="AW62" i="11"/>
  <c r="U67" i="16" s="1"/>
  <c r="AW144" i="11"/>
  <c r="AW136" i="11"/>
  <c r="AW128" i="11"/>
  <c r="AW18" i="11"/>
  <c r="U23" i="16" s="1"/>
  <c r="AW42" i="11"/>
  <c r="AW25" i="11"/>
  <c r="U30" i="16" s="1"/>
  <c r="AW30" i="11"/>
  <c r="U35" i="16" s="1"/>
  <c r="AW16" i="11"/>
  <c r="AW189" i="11"/>
  <c r="AW185" i="11"/>
  <c r="AW85" i="11"/>
  <c r="U90" i="16" s="1"/>
  <c r="AW183" i="11"/>
  <c r="AW140" i="11"/>
  <c r="AW202" i="11"/>
  <c r="AW171" i="11"/>
  <c r="AW162" i="11"/>
  <c r="AW201" i="11"/>
  <c r="AW198" i="11"/>
  <c r="AW175" i="11"/>
  <c r="AW122" i="11"/>
  <c r="U127" i="16" s="1"/>
  <c r="AW192" i="11"/>
  <c r="AW161" i="11"/>
  <c r="AW116" i="11"/>
  <c r="U121" i="16" s="1"/>
  <c r="AW87" i="11"/>
  <c r="U92" i="16" s="1"/>
  <c r="AW205" i="11"/>
  <c r="AW176" i="11"/>
  <c r="AW160" i="11"/>
  <c r="AW133" i="11"/>
  <c r="AW126" i="11"/>
  <c r="AW100" i="11"/>
  <c r="U105" i="16" s="1"/>
  <c r="AW93" i="11"/>
  <c r="U98" i="16" s="1"/>
  <c r="AW77" i="11"/>
  <c r="U82" i="16" s="1"/>
  <c r="AW132" i="11"/>
  <c r="AW124" i="11"/>
  <c r="U129" i="16" s="1"/>
  <c r="AW115" i="11"/>
  <c r="U120" i="16" s="1"/>
  <c r="AW41" i="11"/>
  <c r="AW129" i="11"/>
  <c r="AW47" i="11"/>
  <c r="U52" i="16" s="1"/>
  <c r="AW65" i="11"/>
  <c r="AW58" i="11"/>
  <c r="U63" i="16" s="1"/>
  <c r="AW143" i="11"/>
  <c r="AW135" i="11"/>
  <c r="AW127" i="11"/>
  <c r="AW119" i="11"/>
  <c r="U124" i="16" s="1"/>
  <c r="AW111" i="11"/>
  <c r="AW107" i="11"/>
  <c r="U112" i="16" s="1"/>
  <c r="AW103" i="11"/>
  <c r="U108" i="16" s="1"/>
  <c r="AW99" i="11"/>
  <c r="AW95" i="11"/>
  <c r="AW91" i="11"/>
  <c r="U96" i="16" s="1"/>
  <c r="AW52" i="11"/>
  <c r="U57" i="16" s="1"/>
  <c r="AW76" i="11"/>
  <c r="U81" i="16" s="1"/>
  <c r="AW56" i="11"/>
  <c r="AW55" i="11"/>
  <c r="U60" i="16" s="1"/>
  <c r="AW39" i="11"/>
  <c r="U44" i="16" s="1"/>
  <c r="AW49" i="11"/>
  <c r="AW64" i="11"/>
  <c r="AW59" i="11"/>
  <c r="U64" i="16" s="1"/>
  <c r="AW46" i="11"/>
  <c r="U51" i="16" s="1"/>
  <c r="AW33" i="11"/>
  <c r="U38" i="16" s="1"/>
  <c r="AW29" i="11"/>
  <c r="AW15" i="11"/>
  <c r="U20" i="16" s="1"/>
  <c r="AW21" i="11"/>
  <c r="U26" i="16" s="1"/>
  <c r="AW191" i="11"/>
  <c r="AW178" i="11"/>
  <c r="AW137" i="11"/>
  <c r="AW134" i="11"/>
  <c r="AW187" i="11"/>
  <c r="AW165" i="11"/>
  <c r="AW148" i="11"/>
  <c r="AW156" i="11"/>
  <c r="AW138" i="11"/>
  <c r="AW204" i="11"/>
  <c r="AW197" i="11"/>
  <c r="AW193" i="11"/>
  <c r="AW121" i="11"/>
  <c r="U126" i="16" s="1"/>
  <c r="AW96" i="11"/>
  <c r="AW26" i="11"/>
  <c r="U31" i="16" s="1"/>
  <c r="AW186" i="11"/>
  <c r="AW164" i="11"/>
  <c r="AW61" i="11"/>
  <c r="AW68" i="11"/>
  <c r="U73" i="16" s="1"/>
  <c r="AW45" i="11"/>
  <c r="U50" i="16" s="1"/>
  <c r="AW10" i="11"/>
  <c r="U15" i="16" s="1"/>
  <c r="AW105" i="11"/>
  <c r="AW73" i="11"/>
  <c r="U78" i="16" s="1"/>
  <c r="AW43" i="11"/>
  <c r="U48" i="16" s="1"/>
  <c r="AW57" i="11"/>
  <c r="U62" i="16" s="1"/>
  <c r="AW12" i="11"/>
  <c r="AW20" i="11"/>
  <c r="U25" i="16" s="1"/>
  <c r="AW172" i="11"/>
  <c r="AW200" i="11"/>
  <c r="AW113" i="11"/>
  <c r="AW50" i="11"/>
  <c r="U55" i="16" s="1"/>
  <c r="AW38" i="11"/>
  <c r="U43" i="16" s="1"/>
  <c r="AW53" i="11"/>
  <c r="U58" i="16" s="1"/>
  <c r="AW8" i="11"/>
  <c r="U13" i="16" s="1"/>
  <c r="AW7" i="11"/>
  <c r="U12" i="16" s="1"/>
  <c r="C15" i="20"/>
  <c r="A9" i="78"/>
  <c r="AX6" i="8" a="1"/>
  <c r="AX6" i="8" s="1"/>
  <c r="AX7" i="8" a="1"/>
  <c r="AX7" i="8" s="1"/>
  <c r="AX8" i="8" a="1"/>
  <c r="AX8" i="8" s="1"/>
  <c r="AX9" i="8" a="1"/>
  <c r="AX9" i="8" s="1"/>
  <c r="AW9" i="8"/>
  <c r="U14" i="14" s="1"/>
  <c r="AW13" i="8"/>
  <c r="U18" i="14" s="1"/>
  <c r="AW18" i="8"/>
  <c r="U23" i="14" s="1"/>
  <c r="AW25" i="8"/>
  <c r="U30" i="14" s="1"/>
  <c r="AW57" i="8"/>
  <c r="U62" i="14" s="1"/>
  <c r="AW61" i="8"/>
  <c r="AW36" i="8"/>
  <c r="U41" i="14" s="1"/>
  <c r="AW51" i="8"/>
  <c r="U56" i="14" s="1"/>
  <c r="AW65" i="8"/>
  <c r="U70" i="14" s="1"/>
  <c r="AW114" i="8"/>
  <c r="AW26" i="8"/>
  <c r="U31" i="14" s="1"/>
  <c r="AW39" i="8"/>
  <c r="U44" i="14" s="1"/>
  <c r="AW35" i="8"/>
  <c r="U40" i="14" s="1"/>
  <c r="AW43" i="8"/>
  <c r="AW47" i="8"/>
  <c r="U52" i="14" s="1"/>
  <c r="AW32" i="8"/>
  <c r="U37" i="14" s="1"/>
  <c r="AW17" i="8"/>
  <c r="U22" i="14" s="1"/>
  <c r="AW28" i="8"/>
  <c r="U33" i="14" s="1"/>
  <c r="AW81" i="8"/>
  <c r="U86" i="14" s="1"/>
  <c r="AW69" i="8"/>
  <c r="U74" i="14" s="1"/>
  <c r="AW100" i="8"/>
  <c r="AW134" i="8"/>
  <c r="AW126" i="8"/>
  <c r="AW137" i="8"/>
  <c r="AW138" i="8"/>
  <c r="AW142" i="8"/>
  <c r="AW155" i="8"/>
  <c r="AW159" i="8"/>
  <c r="AW163" i="8"/>
  <c r="AW167" i="8"/>
  <c r="AW171" i="8"/>
  <c r="AW175" i="8"/>
  <c r="AW179" i="8"/>
  <c r="AW145" i="8"/>
  <c r="AW146" i="8"/>
  <c r="AW149" i="8"/>
  <c r="AW150" i="8"/>
  <c r="AW191" i="8"/>
  <c r="AW198" i="8"/>
  <c r="AW199" i="8"/>
  <c r="AW195" i="8"/>
  <c r="AW183" i="8"/>
  <c r="AW190" i="8"/>
  <c r="AW130" i="8"/>
  <c r="AW187" i="8"/>
  <c r="AW203" i="8"/>
  <c r="AW202" i="8"/>
  <c r="AW193" i="8"/>
  <c r="AW176" i="8"/>
  <c r="AW161" i="8"/>
  <c r="AW194" i="8"/>
  <c r="AW182" i="8"/>
  <c r="AW147" i="8"/>
  <c r="AW169" i="8"/>
  <c r="AW140" i="8"/>
  <c r="AW120" i="8"/>
  <c r="U125" i="14" s="1"/>
  <c r="AW178" i="8"/>
  <c r="AW170" i="8"/>
  <c r="AW162" i="8"/>
  <c r="AW154" i="8"/>
  <c r="AW79" i="8"/>
  <c r="AW151" i="8"/>
  <c r="AW131" i="8"/>
  <c r="AW115" i="8"/>
  <c r="U120" i="14" s="1"/>
  <c r="AW92" i="8"/>
  <c r="U97" i="14" s="1"/>
  <c r="AW136" i="8"/>
  <c r="AW83" i="8"/>
  <c r="U88" i="14" s="1"/>
  <c r="AW66" i="8"/>
  <c r="U71" i="14" s="1"/>
  <c r="AW48" i="8"/>
  <c r="U53" i="14" s="1"/>
  <c r="AW24" i="8"/>
  <c r="U29" i="14" s="1"/>
  <c r="AW82" i="8"/>
  <c r="U87" i="14" s="1"/>
  <c r="AW52" i="8"/>
  <c r="U57" i="14" s="1"/>
  <c r="AW37" i="8"/>
  <c r="U42" i="14" s="1"/>
  <c r="AW93" i="8"/>
  <c r="U98" i="14" s="1"/>
  <c r="AW90" i="8"/>
  <c r="U95" i="14" s="1"/>
  <c r="AW40" i="8"/>
  <c r="U45" i="14" s="1"/>
  <c r="AW30" i="8"/>
  <c r="U35" i="14" s="1"/>
  <c r="AW14" i="8"/>
  <c r="U19" i="14" s="1"/>
  <c r="AW141" i="8"/>
  <c r="AW112" i="8"/>
  <c r="U117" i="14" s="1"/>
  <c r="AW111" i="8"/>
  <c r="AW116" i="8"/>
  <c r="U121" i="14" s="1"/>
  <c r="AW108" i="8"/>
  <c r="U113" i="14" s="1"/>
  <c r="AW87" i="8"/>
  <c r="U92" i="14" s="1"/>
  <c r="AW91" i="8"/>
  <c r="U96" i="14" s="1"/>
  <c r="AW84" i="8"/>
  <c r="U89" i="14" s="1"/>
  <c r="AW55" i="8"/>
  <c r="U60" i="14" s="1"/>
  <c r="AW44" i="8"/>
  <c r="U49" i="14" s="1"/>
  <c r="AW86" i="8"/>
  <c r="AW27" i="8"/>
  <c r="U32" i="14" s="1"/>
  <c r="AW196" i="8"/>
  <c r="AW192" i="8"/>
  <c r="AW165" i="8"/>
  <c r="AW185" i="8"/>
  <c r="AW160" i="8"/>
  <c r="AW186" i="8"/>
  <c r="AW173" i="8"/>
  <c r="AW200" i="8"/>
  <c r="AW168" i="8"/>
  <c r="AW153" i="8"/>
  <c r="AW143" i="8"/>
  <c r="AW76" i="8"/>
  <c r="U81" i="14" s="1"/>
  <c r="AW148" i="8"/>
  <c r="AW125" i="8"/>
  <c r="U130" i="14" s="1"/>
  <c r="AW96" i="8"/>
  <c r="AW117" i="8"/>
  <c r="U122" i="14" s="1"/>
  <c r="AW109" i="8"/>
  <c r="U114" i="14" s="1"/>
  <c r="AW99" i="8"/>
  <c r="U104" i="14" s="1"/>
  <c r="AW85" i="8"/>
  <c r="U90" i="14" s="1"/>
  <c r="AW77" i="8"/>
  <c r="U82" i="14" s="1"/>
  <c r="AW67" i="8"/>
  <c r="U72" i="14" s="1"/>
  <c r="AW95" i="8"/>
  <c r="U100" i="14" s="1"/>
  <c r="AW72" i="8"/>
  <c r="AW50" i="8"/>
  <c r="U55" i="14" s="1"/>
  <c r="AW60" i="8"/>
  <c r="U65" i="14" s="1"/>
  <c r="AW56" i="8"/>
  <c r="U61" i="14" s="1"/>
  <c r="AW63" i="8"/>
  <c r="U68" i="14" s="1"/>
  <c r="AW53" i="8"/>
  <c r="U58" i="14" s="1"/>
  <c r="AW46" i="8"/>
  <c r="U51" i="14" s="1"/>
  <c r="AW31" i="8"/>
  <c r="U36" i="14" s="1"/>
  <c r="AW104" i="8"/>
  <c r="U109" i="14" s="1"/>
  <c r="AW38" i="8"/>
  <c r="U43" i="14" s="1"/>
  <c r="AW29" i="8"/>
  <c r="U34" i="14" s="1"/>
  <c r="AW21" i="8"/>
  <c r="U26" i="14" s="1"/>
  <c r="AW19" i="8"/>
  <c r="U24" i="14" s="1"/>
  <c r="AW16" i="8"/>
  <c r="U21" i="14" s="1"/>
  <c r="AW20" i="8"/>
  <c r="U25" i="14" s="1"/>
  <c r="AW10" i="8"/>
  <c r="U15" i="14" s="1"/>
  <c r="AW12" i="8"/>
  <c r="AW156" i="8"/>
  <c r="AW64" i="8"/>
  <c r="U69" i="14" s="1"/>
  <c r="AW180" i="8"/>
  <c r="AW122" i="8"/>
  <c r="U127" i="14" s="1"/>
  <c r="AW139" i="8"/>
  <c r="AW106" i="8"/>
  <c r="U111" i="14" s="1"/>
  <c r="AW73" i="8"/>
  <c r="U78" i="14" s="1"/>
  <c r="AW42" i="8"/>
  <c r="U47" i="14" s="1"/>
  <c r="AW58" i="8"/>
  <c r="U63" i="14" s="1"/>
  <c r="AW98" i="8"/>
  <c r="U103" i="14" s="1"/>
  <c r="AW41" i="8"/>
  <c r="U46" i="14" s="1"/>
  <c r="AW22" i="8"/>
  <c r="AW197" i="8"/>
  <c r="AW188" i="8"/>
  <c r="AW164" i="8"/>
  <c r="AW189" i="8"/>
  <c r="AW144" i="8"/>
  <c r="AW201" i="8"/>
  <c r="AW181" i="8"/>
  <c r="AW172" i="8"/>
  <c r="AW157" i="8"/>
  <c r="AW129" i="8"/>
  <c r="AW103" i="8"/>
  <c r="U108" i="14" s="1"/>
  <c r="AW152" i="8"/>
  <c r="AW133" i="8"/>
  <c r="AW127" i="8"/>
  <c r="AW119" i="8"/>
  <c r="U124" i="14" s="1"/>
  <c r="AW89" i="8"/>
  <c r="U94" i="14" s="1"/>
  <c r="AW174" i="8"/>
  <c r="AW166" i="8"/>
  <c r="AW158" i="8"/>
  <c r="AW135" i="8"/>
  <c r="AW184" i="8"/>
  <c r="AW132" i="8"/>
  <c r="AW121" i="8"/>
  <c r="U126" i="14" s="1"/>
  <c r="AW123" i="8"/>
  <c r="U128" i="14" s="1"/>
  <c r="AW105" i="8"/>
  <c r="U110" i="14" s="1"/>
  <c r="AW101" i="8"/>
  <c r="U106" i="14" s="1"/>
  <c r="AW75" i="8"/>
  <c r="U80" i="14" s="1"/>
  <c r="AW110" i="8"/>
  <c r="U115" i="14" s="1"/>
  <c r="AW102" i="8"/>
  <c r="U107" i="14" s="1"/>
  <c r="AW80" i="8"/>
  <c r="U85" i="14" s="1"/>
  <c r="AW124" i="8"/>
  <c r="U129" i="14" s="1"/>
  <c r="AW113" i="8"/>
  <c r="U118" i="14" s="1"/>
  <c r="AW97" i="8"/>
  <c r="U102" i="14" s="1"/>
  <c r="AW88" i="8"/>
  <c r="U93" i="14" s="1"/>
  <c r="AW74" i="8"/>
  <c r="U79" i="14" s="1"/>
  <c r="AW68" i="8"/>
  <c r="U73" i="14" s="1"/>
  <c r="AW54" i="8"/>
  <c r="U59" i="14" s="1"/>
  <c r="AW49" i="8"/>
  <c r="U54" i="14" s="1"/>
  <c r="AW33" i="8"/>
  <c r="U38" i="14" s="1"/>
  <c r="AW62" i="8"/>
  <c r="U67" i="14" s="1"/>
  <c r="AW59" i="8"/>
  <c r="U64" i="14" s="1"/>
  <c r="AW45" i="8"/>
  <c r="U50" i="14" s="1"/>
  <c r="AW118" i="8"/>
  <c r="U123" i="14" s="1"/>
  <c r="AW70" i="8"/>
  <c r="U75" i="14" s="1"/>
  <c r="AW23" i="8"/>
  <c r="U28" i="14" s="1"/>
  <c r="AW15" i="8"/>
  <c r="U20" i="14" s="1"/>
  <c r="AW11" i="8"/>
  <c r="U16" i="14" s="1"/>
  <c r="AW205" i="8"/>
  <c r="AW177" i="8"/>
  <c r="AW204" i="8"/>
  <c r="AW128" i="8"/>
  <c r="AW107" i="8"/>
  <c r="U112" i="14" s="1"/>
  <c r="AW94" i="8"/>
  <c r="U99" i="14" s="1"/>
  <c r="AW71" i="8"/>
  <c r="U76" i="14" s="1"/>
  <c r="AW78" i="8"/>
  <c r="U83" i="14" s="1"/>
  <c r="AW34" i="8"/>
  <c r="U39" i="14" s="1"/>
  <c r="AW7" i="8"/>
  <c r="U12" i="14" s="1"/>
  <c r="AW8" i="8"/>
  <c r="U13" i="14" s="1"/>
  <c r="C17" i="76"/>
  <c r="C18" i="76" s="1"/>
  <c r="B5" i="78"/>
  <c r="DH4" i="13"/>
  <c r="T2" i="18" s="1"/>
  <c r="AX6" i="13" a="1"/>
  <c r="AX6" i="13" s="1"/>
  <c r="DH4" i="11"/>
  <c r="V2" i="16" s="1"/>
  <c r="AX6" i="11" a="1"/>
  <c r="AX6" i="11" s="1"/>
  <c r="AZ6" i="10" a="1"/>
  <c r="AZ6" i="10" s="1"/>
  <c r="S85" i="18"/>
  <c r="AW6" i="13"/>
  <c r="S11" i="18" s="1"/>
  <c r="S29" i="18"/>
  <c r="S45" i="18"/>
  <c r="S80" i="18"/>
  <c r="S71" i="18"/>
  <c r="S92" i="18"/>
  <c r="S103" i="18"/>
  <c r="S128" i="18"/>
  <c r="AY3" i="13"/>
  <c r="DF5" i="13"/>
  <c r="R11" i="18"/>
  <c r="AZ4" i="13"/>
  <c r="D15" i="24"/>
  <c r="DI4" i="12"/>
  <c r="W2" i="17" s="1"/>
  <c r="AZ6" i="12" a="1"/>
  <c r="AZ6" i="12" s="1"/>
  <c r="BB4" i="12"/>
  <c r="D16" i="23"/>
  <c r="U102" i="17"/>
  <c r="U39" i="17"/>
  <c r="U20" i="17"/>
  <c r="U34" i="17"/>
  <c r="U130" i="17"/>
  <c r="U106" i="17"/>
  <c r="U112" i="17"/>
  <c r="U84" i="17"/>
  <c r="U62" i="17"/>
  <c r="U52" i="17"/>
  <c r="U85" i="17"/>
  <c r="U23" i="17"/>
  <c r="U60" i="17"/>
  <c r="U55" i="17"/>
  <c r="U38" i="17"/>
  <c r="U22" i="17"/>
  <c r="U119" i="17"/>
  <c r="U99" i="17"/>
  <c r="U97" i="17"/>
  <c r="U33" i="17"/>
  <c r="U115" i="17"/>
  <c r="U103" i="17"/>
  <c r="U81" i="17"/>
  <c r="U75" i="17"/>
  <c r="U40" i="17"/>
  <c r="U120" i="17"/>
  <c r="U32" i="17"/>
  <c r="U18" i="17"/>
  <c r="U44" i="17"/>
  <c r="U118" i="17"/>
  <c r="U80" i="17"/>
  <c r="U107" i="17"/>
  <c r="U77" i="17"/>
  <c r="U78" i="17"/>
  <c r="U87" i="17"/>
  <c r="U129" i="17"/>
  <c r="U65" i="17"/>
  <c r="U47" i="17"/>
  <c r="U13" i="17"/>
  <c r="U61" i="17"/>
  <c r="U92" i="17"/>
  <c r="U48" i="17"/>
  <c r="U46" i="17"/>
  <c r="U91" i="17"/>
  <c r="U128" i="17"/>
  <c r="U110" i="17"/>
  <c r="U74" i="17"/>
  <c r="U19" i="17"/>
  <c r="U93" i="17"/>
  <c r="U88" i="17"/>
  <c r="U35" i="17"/>
  <c r="U63" i="17"/>
  <c r="U94" i="17"/>
  <c r="U66" i="17"/>
  <c r="U59" i="17"/>
  <c r="U54" i="17"/>
  <c r="U26" i="17"/>
  <c r="U21" i="17"/>
  <c r="U17" i="17"/>
  <c r="U122" i="17"/>
  <c r="U79" i="17"/>
  <c r="U71" i="17"/>
  <c r="U54" i="16"/>
  <c r="AW6" i="11"/>
  <c r="U11" i="16" s="1"/>
  <c r="U72" i="16"/>
  <c r="U53" i="16"/>
  <c r="U114" i="16"/>
  <c r="U29" i="16"/>
  <c r="U107" i="16"/>
  <c r="U21" i="16"/>
  <c r="U61" i="16"/>
  <c r="U89" i="16"/>
  <c r="U94" i="16"/>
  <c r="U118" i="16"/>
  <c r="U17" i="16"/>
  <c r="U16" i="16"/>
  <c r="U66" i="16"/>
  <c r="U46" i="16"/>
  <c r="U69" i="16"/>
  <c r="U71" i="16"/>
  <c r="U80" i="16"/>
  <c r="U85" i="16"/>
  <c r="U99" i="16"/>
  <c r="U102" i="16"/>
  <c r="U100" i="16"/>
  <c r="U116" i="16"/>
  <c r="U113" i="16"/>
  <c r="U119" i="16"/>
  <c r="U22" i="16"/>
  <c r="U18" i="16"/>
  <c r="U40" i="16"/>
  <c r="U47" i="16"/>
  <c r="U33" i="16"/>
  <c r="U34" i="16"/>
  <c r="U74" i="16"/>
  <c r="U70" i="16"/>
  <c r="U75" i="16"/>
  <c r="U84" i="16"/>
  <c r="U93" i="16"/>
  <c r="U110" i="16"/>
  <c r="U101" i="16"/>
  <c r="U104" i="16"/>
  <c r="U123" i="16"/>
  <c r="AY3" i="11"/>
  <c r="AZ4" i="11"/>
  <c r="C15" i="22"/>
  <c r="BB4" i="10"/>
  <c r="C16" i="21"/>
  <c r="DF5" i="8"/>
  <c r="D7" i="42" s="1"/>
  <c r="D12" i="20" s="1"/>
  <c r="AW6" i="8"/>
  <c r="U11" i="14" s="1"/>
  <c r="U66" i="14"/>
  <c r="U91" i="14"/>
  <c r="U84" i="14"/>
  <c r="U17" i="14"/>
  <c r="U101" i="14"/>
  <c r="U116" i="14"/>
  <c r="U27" i="14"/>
  <c r="U48" i="14"/>
  <c r="U105" i="14"/>
  <c r="U119" i="14"/>
  <c r="U77" i="14"/>
  <c r="AY3" i="8"/>
  <c r="DH4" i="8"/>
  <c r="V2" i="14" s="1"/>
  <c r="AZ4" i="8"/>
  <c r="AZ10" i="8" s="1" a="1"/>
  <c r="AZ10" i="8" s="1"/>
  <c r="V33" i="17"/>
  <c r="V78" i="17"/>
  <c r="V123" i="17"/>
  <c r="V2" i="4"/>
  <c r="DI4" i="2"/>
  <c r="V12" i="17"/>
  <c r="V36" i="17"/>
  <c r="V62" i="17"/>
  <c r="V130" i="17"/>
  <c r="V14" i="17"/>
  <c r="V21" i="17"/>
  <c r="AY6" i="12"/>
  <c r="V11" i="17" s="1"/>
  <c r="V104" i="17"/>
  <c r="V121" i="17"/>
  <c r="V29" i="17"/>
  <c r="V71" i="17"/>
  <c r="V88" i="17"/>
  <c r="DG5" i="12"/>
  <c r="BA3" i="12"/>
  <c r="BB4" i="2"/>
  <c r="B12" i="45"/>
  <c r="B11" i="46"/>
  <c r="B12" i="43"/>
  <c r="B11" i="44"/>
  <c r="A10" i="78"/>
  <c r="S16" i="7"/>
  <c r="AM18" i="35" a="1"/>
  <c r="AM18" i="35" s="1"/>
  <c r="DJ4" i="12" l="1"/>
  <c r="X2" i="17" s="1"/>
  <c r="BB8" i="12" a="1"/>
  <c r="BB8" i="12" s="1"/>
  <c r="BB7" i="12" a="1"/>
  <c r="BB7" i="12" s="1"/>
  <c r="BB9" i="12" a="1"/>
  <c r="BB9" i="12" s="1"/>
  <c r="BB10" i="12" a="1"/>
  <c r="BB10" i="12" s="1"/>
  <c r="Y11" i="60"/>
  <c r="A11" i="81"/>
  <c r="R11" i="60"/>
  <c r="O11" i="60" s="1"/>
  <c r="A11" i="79"/>
  <c r="BB8" i="10" a="1"/>
  <c r="BB8" i="10" s="1"/>
  <c r="BB9" i="10" a="1"/>
  <c r="BB9" i="10" s="1"/>
  <c r="BB7" i="10" a="1"/>
  <c r="BB7" i="10" s="1"/>
  <c r="AB10" i="60"/>
  <c r="A10" i="82"/>
  <c r="AY9" i="13"/>
  <c r="T14" i="18" s="1"/>
  <c r="AY13" i="13"/>
  <c r="T18" i="18" s="1"/>
  <c r="AY18" i="13"/>
  <c r="T23" i="18" s="1"/>
  <c r="AY27" i="13"/>
  <c r="AY12" i="13"/>
  <c r="T17" i="18" s="1"/>
  <c r="AY8" i="13"/>
  <c r="T13" i="18" s="1"/>
  <c r="AY16" i="13"/>
  <c r="AY30" i="13"/>
  <c r="AY50" i="13"/>
  <c r="T55" i="18" s="1"/>
  <c r="AY53" i="13"/>
  <c r="T58" i="18" s="1"/>
  <c r="AY39" i="13"/>
  <c r="T44" i="18" s="1"/>
  <c r="AY31" i="13"/>
  <c r="AY34" i="13"/>
  <c r="T39" i="18" s="1"/>
  <c r="AY38" i="13"/>
  <c r="T43" i="18" s="1"/>
  <c r="AY61" i="13"/>
  <c r="T66" i="18" s="1"/>
  <c r="AY35" i="13"/>
  <c r="AY47" i="13"/>
  <c r="T52" i="18" s="1"/>
  <c r="AY68" i="13"/>
  <c r="T73" i="18" s="1"/>
  <c r="AY69" i="13"/>
  <c r="T74" i="18" s="1"/>
  <c r="AY19" i="13"/>
  <c r="AY74" i="13"/>
  <c r="T79" i="18" s="1"/>
  <c r="AY119" i="13"/>
  <c r="T124" i="18" s="1"/>
  <c r="AY140" i="13"/>
  <c r="AY57" i="13"/>
  <c r="AY123" i="13"/>
  <c r="T128" i="18" s="1"/>
  <c r="AY127" i="13"/>
  <c r="AY152" i="13"/>
  <c r="AY111" i="13"/>
  <c r="AY132" i="13"/>
  <c r="AY156" i="13"/>
  <c r="AY172" i="13"/>
  <c r="AY89" i="13"/>
  <c r="AY136" i="13"/>
  <c r="AY159" i="13"/>
  <c r="AY164" i="13"/>
  <c r="AY180" i="13"/>
  <c r="AY187" i="13"/>
  <c r="AY195" i="13"/>
  <c r="AY199" i="13"/>
  <c r="AY204" i="13"/>
  <c r="AY22" i="13"/>
  <c r="T27" i="18" s="1"/>
  <c r="AY171" i="13"/>
  <c r="AY175" i="13"/>
  <c r="AY184" i="13"/>
  <c r="AY191" i="13"/>
  <c r="AY200" i="13"/>
  <c r="AY23" i="13"/>
  <c r="T28" i="18" s="1"/>
  <c r="AY105" i="13"/>
  <c r="AY144" i="13"/>
  <c r="AY163" i="13"/>
  <c r="AY176" i="13"/>
  <c r="AY179" i="13"/>
  <c r="AY188" i="13"/>
  <c r="AY196" i="13"/>
  <c r="AY168" i="13"/>
  <c r="AY183" i="13"/>
  <c r="AY192" i="13"/>
  <c r="AY65" i="13"/>
  <c r="T70" i="18" s="1"/>
  <c r="AY101" i="13"/>
  <c r="AY115" i="13"/>
  <c r="AY160" i="13"/>
  <c r="AY203" i="13"/>
  <c r="AY148" i="13"/>
  <c r="AY128" i="13"/>
  <c r="AY167" i="13"/>
  <c r="AY186" i="13"/>
  <c r="AY162" i="13"/>
  <c r="AY197" i="13"/>
  <c r="AY170" i="13"/>
  <c r="AY143" i="13"/>
  <c r="AY94" i="13"/>
  <c r="AY173" i="13"/>
  <c r="AY166" i="13"/>
  <c r="AY178" i="13"/>
  <c r="AY106" i="13"/>
  <c r="AY62" i="13"/>
  <c r="AY198" i="13"/>
  <c r="AY189" i="13"/>
  <c r="AY165" i="13"/>
  <c r="AY182" i="13"/>
  <c r="AY114" i="13"/>
  <c r="T119" i="18" s="1"/>
  <c r="AY80" i="13"/>
  <c r="T85" i="18" s="1"/>
  <c r="AY43" i="13"/>
  <c r="AY181" i="13"/>
  <c r="AY202" i="13"/>
  <c r="AY126" i="13"/>
  <c r="AY88" i="13"/>
  <c r="AY145" i="13"/>
  <c r="AY129" i="13"/>
  <c r="AY116" i="13"/>
  <c r="T121" i="18" s="1"/>
  <c r="AY90" i="13"/>
  <c r="T95" i="18" s="1"/>
  <c r="AY60" i="13"/>
  <c r="AY42" i="13"/>
  <c r="T47" i="18" s="1"/>
  <c r="AY194" i="13"/>
  <c r="AY104" i="13"/>
  <c r="AY190" i="13"/>
  <c r="AY185" i="13"/>
  <c r="AY125" i="13"/>
  <c r="T130" i="18" s="1"/>
  <c r="AY122" i="13"/>
  <c r="T127" i="18" s="1"/>
  <c r="AY201" i="13"/>
  <c r="AY174" i="13"/>
  <c r="AY110" i="13"/>
  <c r="T115" i="18" s="1"/>
  <c r="AY161" i="13"/>
  <c r="AY100" i="13"/>
  <c r="AY103" i="13"/>
  <c r="AY155" i="13"/>
  <c r="AY84" i="13"/>
  <c r="AY147" i="13"/>
  <c r="AY154" i="13"/>
  <c r="AY151" i="13"/>
  <c r="AY117" i="13"/>
  <c r="AY150" i="13"/>
  <c r="AY141" i="13"/>
  <c r="AY112" i="13"/>
  <c r="T117" i="18" s="1"/>
  <c r="AY108" i="13"/>
  <c r="T113" i="18" s="1"/>
  <c r="AY71" i="13"/>
  <c r="AY149" i="13"/>
  <c r="AY135" i="13"/>
  <c r="AY121" i="13"/>
  <c r="T126" i="18" s="1"/>
  <c r="AY79" i="13"/>
  <c r="AY73" i="13"/>
  <c r="T78" i="18" s="1"/>
  <c r="AY113" i="13"/>
  <c r="T118" i="18" s="1"/>
  <c r="AY93" i="13"/>
  <c r="T98" i="18" s="1"/>
  <c r="AY82" i="13"/>
  <c r="AY44" i="13"/>
  <c r="T49" i="18" s="1"/>
  <c r="AY58" i="13"/>
  <c r="T63" i="18" s="1"/>
  <c r="AY51" i="13"/>
  <c r="T56" i="18" s="1"/>
  <c r="AY48" i="13"/>
  <c r="T53" i="18" s="1"/>
  <c r="AY17" i="13"/>
  <c r="T22" i="18" s="1"/>
  <c r="AY10" i="13"/>
  <c r="T15" i="18" s="1"/>
  <c r="AY99" i="13"/>
  <c r="AY177" i="13"/>
  <c r="AY97" i="13"/>
  <c r="T102" i="18" s="1"/>
  <c r="AY87" i="13"/>
  <c r="T92" i="18" s="1"/>
  <c r="AY138" i="13"/>
  <c r="AY133" i="13"/>
  <c r="AY107" i="13"/>
  <c r="T112" i="18" s="1"/>
  <c r="AY75" i="13"/>
  <c r="T80" i="18" s="1"/>
  <c r="AY72" i="13"/>
  <c r="AY137" i="13"/>
  <c r="AY52" i="13"/>
  <c r="T57" i="18" s="1"/>
  <c r="AY32" i="13"/>
  <c r="T37" i="18" s="1"/>
  <c r="AY64" i="13"/>
  <c r="AY59" i="13"/>
  <c r="T64" i="18" s="1"/>
  <c r="AY41" i="13"/>
  <c r="T46" i="18" s="1"/>
  <c r="AY46" i="13"/>
  <c r="T51" i="18" s="1"/>
  <c r="AY37" i="13"/>
  <c r="T42" i="18" s="1"/>
  <c r="AY24" i="13"/>
  <c r="T29" i="18" s="1"/>
  <c r="AY66" i="13"/>
  <c r="T71" i="18" s="1"/>
  <c r="AY49" i="13"/>
  <c r="T54" i="18" s="1"/>
  <c r="AY36" i="13"/>
  <c r="T41" i="18" s="1"/>
  <c r="AY21" i="13"/>
  <c r="T26" i="18" s="1"/>
  <c r="AY55" i="13"/>
  <c r="T60" i="18" s="1"/>
  <c r="AY29" i="13"/>
  <c r="T34" i="18" s="1"/>
  <c r="AY15" i="13"/>
  <c r="AY14" i="13"/>
  <c r="AY118" i="13"/>
  <c r="T123" i="18" s="1"/>
  <c r="AY205" i="13"/>
  <c r="AY193" i="13"/>
  <c r="AY158" i="13"/>
  <c r="AY139" i="13"/>
  <c r="AY96" i="13"/>
  <c r="T101" i="18" s="1"/>
  <c r="AY153" i="13"/>
  <c r="AY102" i="13"/>
  <c r="T107" i="18" s="1"/>
  <c r="AY85" i="13"/>
  <c r="T90" i="18" s="1"/>
  <c r="AY146" i="13"/>
  <c r="AY142" i="13"/>
  <c r="AY124" i="13"/>
  <c r="AY109" i="13"/>
  <c r="T114" i="18" s="1"/>
  <c r="AY81" i="13"/>
  <c r="T86" i="18" s="1"/>
  <c r="AY95" i="13"/>
  <c r="T100" i="18" s="1"/>
  <c r="AY63" i="13"/>
  <c r="T68" i="18" s="1"/>
  <c r="AY56" i="13"/>
  <c r="T61" i="18" s="1"/>
  <c r="AY86" i="13"/>
  <c r="T91" i="18" s="1"/>
  <c r="AY78" i="13"/>
  <c r="T83" i="18" s="1"/>
  <c r="AY70" i="13"/>
  <c r="T75" i="18" s="1"/>
  <c r="AY40" i="13"/>
  <c r="T45" i="18" s="1"/>
  <c r="AY26" i="13"/>
  <c r="T31" i="18" s="1"/>
  <c r="AY20" i="13"/>
  <c r="T25" i="18" s="1"/>
  <c r="AY11" i="13"/>
  <c r="AY157" i="13"/>
  <c r="AY130" i="13"/>
  <c r="AY120" i="13"/>
  <c r="T125" i="18" s="1"/>
  <c r="AY83" i="13"/>
  <c r="AY169" i="13"/>
  <c r="AY92" i="13"/>
  <c r="T97" i="18" s="1"/>
  <c r="AY67" i="13"/>
  <c r="T72" i="18" s="1"/>
  <c r="AY131" i="13"/>
  <c r="AY98" i="13"/>
  <c r="T103" i="18" s="1"/>
  <c r="AY77" i="13"/>
  <c r="T82" i="18" s="1"/>
  <c r="AY76" i="13"/>
  <c r="T81" i="18" s="1"/>
  <c r="AY134" i="13"/>
  <c r="AY91" i="13"/>
  <c r="T96" i="18" s="1"/>
  <c r="AY33" i="13"/>
  <c r="T38" i="18" s="1"/>
  <c r="AY54" i="13"/>
  <c r="T59" i="18" s="1"/>
  <c r="AY45" i="13"/>
  <c r="T50" i="18" s="1"/>
  <c r="AY28" i="13"/>
  <c r="T33" i="18" s="1"/>
  <c r="AY25" i="13"/>
  <c r="T30" i="18" s="1"/>
  <c r="AY7" i="13"/>
  <c r="T12" i="18" s="1"/>
  <c r="AZ8" i="13" a="1"/>
  <c r="AZ8" i="13" s="1"/>
  <c r="AZ9" i="13" a="1"/>
  <c r="AZ9" i="13" s="1"/>
  <c r="AZ7" i="13" a="1"/>
  <c r="AZ7" i="13" s="1"/>
  <c r="BA7" i="12"/>
  <c r="BA12" i="12"/>
  <c r="BA13" i="12"/>
  <c r="BA14" i="12"/>
  <c r="W19" i="17" s="1"/>
  <c r="BA18" i="12"/>
  <c r="BA21" i="12"/>
  <c r="BA24" i="12"/>
  <c r="BA20" i="12"/>
  <c r="W25" i="17" s="1"/>
  <c r="BA28" i="12"/>
  <c r="BA30" i="12"/>
  <c r="BA32" i="12"/>
  <c r="BA33" i="12"/>
  <c r="W38" i="17" s="1"/>
  <c r="BA34" i="12"/>
  <c r="BA37" i="12"/>
  <c r="BA40" i="12"/>
  <c r="BA47" i="12"/>
  <c r="BA50" i="12"/>
  <c r="BA10" i="12"/>
  <c r="BA19" i="12"/>
  <c r="BA23" i="12"/>
  <c r="W28" i="17" s="1"/>
  <c r="BA8" i="12"/>
  <c r="BA11" i="12"/>
  <c r="BA15" i="12"/>
  <c r="W20" i="17" s="1"/>
  <c r="BA26" i="12"/>
  <c r="W31" i="17" s="1"/>
  <c r="BA17" i="12"/>
  <c r="BA25" i="12"/>
  <c r="BA29" i="12"/>
  <c r="W34" i="17" s="1"/>
  <c r="BA41" i="12"/>
  <c r="W46" i="17" s="1"/>
  <c r="BA44" i="12"/>
  <c r="BA49" i="12"/>
  <c r="BA52" i="12"/>
  <c r="W57" i="17" s="1"/>
  <c r="BA53" i="12"/>
  <c r="W58" i="17" s="1"/>
  <c r="BA43" i="12"/>
  <c r="BA54" i="12"/>
  <c r="BA55" i="12"/>
  <c r="BA39" i="12"/>
  <c r="W44" i="17" s="1"/>
  <c r="BA57" i="12"/>
  <c r="BA58" i="12"/>
  <c r="BA60" i="12"/>
  <c r="BA65" i="12"/>
  <c r="W70" i="17" s="1"/>
  <c r="BA68" i="12"/>
  <c r="BA71" i="12"/>
  <c r="BA77" i="12"/>
  <c r="BA83" i="12"/>
  <c r="W88" i="17" s="1"/>
  <c r="BA84" i="12"/>
  <c r="BA85" i="12"/>
  <c r="BA86" i="12"/>
  <c r="BA92" i="12"/>
  <c r="W97" i="17" s="1"/>
  <c r="BA93" i="12"/>
  <c r="BA16" i="12"/>
  <c r="BA22" i="12"/>
  <c r="BA31" i="12"/>
  <c r="BA42" i="12"/>
  <c r="BA45" i="12"/>
  <c r="BA46" i="12"/>
  <c r="W51" i="17" s="1"/>
  <c r="BA56" i="12"/>
  <c r="BA59" i="12"/>
  <c r="BA61" i="12"/>
  <c r="BA66" i="12"/>
  <c r="BA69" i="12"/>
  <c r="W74" i="17" s="1"/>
  <c r="BA72" i="12"/>
  <c r="BA78" i="12"/>
  <c r="BA87" i="12"/>
  <c r="BA89" i="12"/>
  <c r="W94" i="17" s="1"/>
  <c r="BA90" i="12"/>
  <c r="BA91" i="12"/>
  <c r="BA9" i="12"/>
  <c r="W14" i="17" s="1"/>
  <c r="BA36" i="12"/>
  <c r="BA79" i="12"/>
  <c r="BA80" i="12"/>
  <c r="BA98" i="12"/>
  <c r="W103" i="17" s="1"/>
  <c r="BA101" i="12"/>
  <c r="BA104" i="12"/>
  <c r="BA107" i="12"/>
  <c r="BA114" i="12"/>
  <c r="W119" i="17" s="1"/>
  <c r="BA115" i="12"/>
  <c r="BA117" i="12"/>
  <c r="BA119" i="12"/>
  <c r="BA123" i="12"/>
  <c r="W128" i="17" s="1"/>
  <c r="BA126" i="12"/>
  <c r="BA133" i="12"/>
  <c r="BA134" i="12"/>
  <c r="BA137" i="12"/>
  <c r="BA144" i="12"/>
  <c r="BA147" i="12"/>
  <c r="BA35" i="12"/>
  <c r="BA48" i="12"/>
  <c r="BA62" i="12"/>
  <c r="W67" i="17" s="1"/>
  <c r="BA75" i="12"/>
  <c r="BA76" i="12"/>
  <c r="BA95" i="12"/>
  <c r="BA102" i="12"/>
  <c r="W107" i="17" s="1"/>
  <c r="BA105" i="12"/>
  <c r="BA108" i="12"/>
  <c r="BA111" i="12"/>
  <c r="BA120" i="12"/>
  <c r="W125" i="17" s="1"/>
  <c r="BA124" i="12"/>
  <c r="BA127" i="12"/>
  <c r="BA128" i="12"/>
  <c r="BA135" i="12"/>
  <c r="BA136" i="12"/>
  <c r="BA138" i="12"/>
  <c r="BA141" i="12"/>
  <c r="BA148" i="12"/>
  <c r="BA151" i="12"/>
  <c r="BA63" i="12"/>
  <c r="BA64" i="12"/>
  <c r="BA74" i="12"/>
  <c r="BA82" i="12"/>
  <c r="BA96" i="12"/>
  <c r="BA99" i="12"/>
  <c r="BA106" i="12"/>
  <c r="BA118" i="12"/>
  <c r="BA143" i="12"/>
  <c r="BA153" i="12"/>
  <c r="BA165" i="12"/>
  <c r="BA169" i="12"/>
  <c r="BA172" i="12"/>
  <c r="BA175" i="12"/>
  <c r="BA179" i="12"/>
  <c r="BA182" i="12"/>
  <c r="BA183" i="12"/>
  <c r="BA194" i="12"/>
  <c r="BA198" i="12"/>
  <c r="BA27" i="12"/>
  <c r="BA81" i="12"/>
  <c r="BA88" i="12"/>
  <c r="BA94" i="12"/>
  <c r="W99" i="17" s="1"/>
  <c r="BA112" i="12"/>
  <c r="BA113" i="12"/>
  <c r="BA129" i="12"/>
  <c r="BA130" i="12"/>
  <c r="BA149" i="12"/>
  <c r="BA154" i="12"/>
  <c r="BA157" i="12"/>
  <c r="BA161" i="12"/>
  <c r="BA166" i="12"/>
  <c r="BA170" i="12"/>
  <c r="BA176" i="12"/>
  <c r="BA177" i="12"/>
  <c r="BA180" i="12"/>
  <c r="BA184" i="12"/>
  <c r="BA186" i="12"/>
  <c r="BA189" i="12"/>
  <c r="BA190" i="12"/>
  <c r="BA192" i="12"/>
  <c r="BA195" i="12"/>
  <c r="BA199" i="12"/>
  <c r="BA202" i="12"/>
  <c r="BA51" i="12"/>
  <c r="BA70" i="12"/>
  <c r="BA132" i="12"/>
  <c r="BA139" i="12"/>
  <c r="BA142" i="12"/>
  <c r="BA159" i="12"/>
  <c r="BA164" i="12"/>
  <c r="BA188" i="12"/>
  <c r="BA196" i="12"/>
  <c r="BA38" i="12"/>
  <c r="BA122" i="12"/>
  <c r="BA152" i="12"/>
  <c r="BA155" i="12"/>
  <c r="BA167" i="12"/>
  <c r="BA173" i="12"/>
  <c r="BA191" i="12"/>
  <c r="BA73" i="12"/>
  <c r="BA140" i="12"/>
  <c r="BA146" i="12"/>
  <c r="BA163" i="12"/>
  <c r="BA171" i="12"/>
  <c r="BA204" i="12"/>
  <c r="BA205" i="12"/>
  <c r="BA67" i="12"/>
  <c r="BA100" i="12"/>
  <c r="BA109" i="12"/>
  <c r="BA121" i="12"/>
  <c r="BA150" i="12"/>
  <c r="BA158" i="12"/>
  <c r="BA162" i="12"/>
  <c r="BA174" i="12"/>
  <c r="BA178" i="12"/>
  <c r="BA181" i="12"/>
  <c r="BA185" i="12"/>
  <c r="BA193" i="12"/>
  <c r="BA197" i="12"/>
  <c r="BA203" i="12"/>
  <c r="BA97" i="12"/>
  <c r="W102" i="17" s="1"/>
  <c r="BA145" i="12"/>
  <c r="BA156" i="12"/>
  <c r="BA187" i="12"/>
  <c r="BA103" i="12"/>
  <c r="BA110" i="12"/>
  <c r="BA116" i="12"/>
  <c r="BA125" i="12"/>
  <c r="BA131" i="12"/>
  <c r="BA160" i="12"/>
  <c r="BA168" i="12"/>
  <c r="BA200" i="12"/>
  <c r="BA201" i="12"/>
  <c r="V10" i="60"/>
  <c r="A10" i="80"/>
  <c r="AZ9" i="11" a="1"/>
  <c r="AZ9" i="11" s="1"/>
  <c r="AZ7" i="11" a="1"/>
  <c r="AZ7" i="11" s="1"/>
  <c r="AZ8" i="11" a="1"/>
  <c r="AZ8" i="11" s="1"/>
  <c r="AY9" i="11"/>
  <c r="AY11" i="11"/>
  <c r="V16" i="16" s="1"/>
  <c r="AY13" i="11"/>
  <c r="V18" i="16" s="1"/>
  <c r="AY7" i="11"/>
  <c r="V12" i="16" s="1"/>
  <c r="AY8" i="11"/>
  <c r="AY15" i="11"/>
  <c r="V20" i="16" s="1"/>
  <c r="AY17" i="11"/>
  <c r="V22" i="16" s="1"/>
  <c r="AY19" i="11"/>
  <c r="V24" i="16" s="1"/>
  <c r="AY21" i="11"/>
  <c r="AY12" i="11"/>
  <c r="AY16" i="11"/>
  <c r="V21" i="16" s="1"/>
  <c r="AY10" i="11"/>
  <c r="V15" i="16" s="1"/>
  <c r="AY22" i="11"/>
  <c r="V27" i="16" s="1"/>
  <c r="AY34" i="11"/>
  <c r="V39" i="16" s="1"/>
  <c r="AY35" i="11"/>
  <c r="V40" i="16" s="1"/>
  <c r="AY18" i="11"/>
  <c r="V23" i="16" s="1"/>
  <c r="AY25" i="11"/>
  <c r="V30" i="16" s="1"/>
  <c r="AY26" i="11"/>
  <c r="V31" i="16" s="1"/>
  <c r="AY27" i="11"/>
  <c r="V32" i="16" s="1"/>
  <c r="AY31" i="11"/>
  <c r="V36" i="16" s="1"/>
  <c r="AY36" i="11"/>
  <c r="V41" i="16" s="1"/>
  <c r="AY38" i="11"/>
  <c r="AY20" i="11"/>
  <c r="V25" i="16" s="1"/>
  <c r="AY28" i="11"/>
  <c r="V33" i="16" s="1"/>
  <c r="AY29" i="11"/>
  <c r="V34" i="16" s="1"/>
  <c r="AY37" i="11"/>
  <c r="V42" i="16" s="1"/>
  <c r="AY46" i="11"/>
  <c r="V51" i="16" s="1"/>
  <c r="AY40" i="11"/>
  <c r="V45" i="16" s="1"/>
  <c r="AY42" i="11"/>
  <c r="AY49" i="11"/>
  <c r="V54" i="16" s="1"/>
  <c r="AY52" i="11"/>
  <c r="V57" i="16" s="1"/>
  <c r="AY60" i="11"/>
  <c r="V65" i="16" s="1"/>
  <c r="AY62" i="11"/>
  <c r="AY74" i="11"/>
  <c r="V79" i="16" s="1"/>
  <c r="AY30" i="11"/>
  <c r="V35" i="16" s="1"/>
  <c r="AY32" i="11"/>
  <c r="V37" i="16" s="1"/>
  <c r="AY41" i="11"/>
  <c r="AY44" i="11"/>
  <c r="AY48" i="11"/>
  <c r="V53" i="16" s="1"/>
  <c r="AY55" i="11"/>
  <c r="V60" i="16" s="1"/>
  <c r="AY56" i="11"/>
  <c r="AY33" i="11"/>
  <c r="V38" i="16" s="1"/>
  <c r="AY45" i="11"/>
  <c r="V50" i="16" s="1"/>
  <c r="AY47" i="11"/>
  <c r="V52" i="16" s="1"/>
  <c r="AY54" i="11"/>
  <c r="V59" i="16" s="1"/>
  <c r="AY14" i="11"/>
  <c r="V19" i="16" s="1"/>
  <c r="AY23" i="11"/>
  <c r="V28" i="16" s="1"/>
  <c r="AY24" i="11"/>
  <c r="V29" i="16" s="1"/>
  <c r="AY39" i="11"/>
  <c r="V44" i="16" s="1"/>
  <c r="AY59" i="11"/>
  <c r="V64" i="16" s="1"/>
  <c r="AY43" i="11"/>
  <c r="V48" i="16" s="1"/>
  <c r="AY61" i="11"/>
  <c r="V66" i="16" s="1"/>
  <c r="AY63" i="11"/>
  <c r="V68" i="16" s="1"/>
  <c r="AY65" i="11"/>
  <c r="V70" i="16" s="1"/>
  <c r="AY71" i="11"/>
  <c r="V76" i="16" s="1"/>
  <c r="AY72" i="11"/>
  <c r="V77" i="16" s="1"/>
  <c r="AY51" i="11"/>
  <c r="V56" i="16" s="1"/>
  <c r="AY53" i="11"/>
  <c r="V58" i="16" s="1"/>
  <c r="AY64" i="11"/>
  <c r="V69" i="16" s="1"/>
  <c r="AY66" i="11"/>
  <c r="V71" i="16" s="1"/>
  <c r="AY67" i="11"/>
  <c r="V72" i="16" s="1"/>
  <c r="AY70" i="11"/>
  <c r="AY75" i="11"/>
  <c r="V80" i="16" s="1"/>
  <c r="AY76" i="11"/>
  <c r="V81" i="16" s="1"/>
  <c r="AY77" i="11"/>
  <c r="AY58" i="11"/>
  <c r="V63" i="16" s="1"/>
  <c r="AY78" i="11"/>
  <c r="V83" i="16" s="1"/>
  <c r="AY83" i="11"/>
  <c r="V88" i="16" s="1"/>
  <c r="AY90" i="11"/>
  <c r="V95" i="16" s="1"/>
  <c r="AY92" i="11"/>
  <c r="AY94" i="11"/>
  <c r="AY96" i="11"/>
  <c r="V101" i="16" s="1"/>
  <c r="AY98" i="11"/>
  <c r="AY100" i="11"/>
  <c r="V105" i="16" s="1"/>
  <c r="AY102" i="11"/>
  <c r="V107" i="16" s="1"/>
  <c r="AY104" i="11"/>
  <c r="V109" i="16" s="1"/>
  <c r="AY106" i="11"/>
  <c r="AY108" i="11"/>
  <c r="V113" i="16" s="1"/>
  <c r="AY110" i="11"/>
  <c r="V115" i="16" s="1"/>
  <c r="AY114" i="11"/>
  <c r="V119" i="16" s="1"/>
  <c r="AY115" i="11"/>
  <c r="AY120" i="11"/>
  <c r="V125" i="16" s="1"/>
  <c r="AY126" i="11"/>
  <c r="AY134" i="11"/>
  <c r="AY142" i="11"/>
  <c r="AY149" i="11"/>
  <c r="AY68" i="11"/>
  <c r="V73" i="16" s="1"/>
  <c r="AY80" i="11"/>
  <c r="V85" i="16" s="1"/>
  <c r="AY82" i="11"/>
  <c r="V87" i="16" s="1"/>
  <c r="AY84" i="11"/>
  <c r="AY50" i="11"/>
  <c r="V55" i="16" s="1"/>
  <c r="AY95" i="11"/>
  <c r="V100" i="16" s="1"/>
  <c r="AY101" i="11"/>
  <c r="V106" i="16" s="1"/>
  <c r="AY111" i="11"/>
  <c r="V116" i="16" s="1"/>
  <c r="AY118" i="11"/>
  <c r="V123" i="16" s="1"/>
  <c r="AY119" i="11"/>
  <c r="V124" i="16" s="1"/>
  <c r="AY122" i="11"/>
  <c r="V127" i="16" s="1"/>
  <c r="AY124" i="11"/>
  <c r="V129" i="16" s="1"/>
  <c r="AY125" i="11"/>
  <c r="V130" i="16" s="1"/>
  <c r="AY130" i="11"/>
  <c r="AY132" i="11"/>
  <c r="AY133" i="11"/>
  <c r="AY73" i="11"/>
  <c r="V78" i="16" s="1"/>
  <c r="AY91" i="11"/>
  <c r="V96" i="16" s="1"/>
  <c r="AY93" i="11"/>
  <c r="V98" i="16" s="1"/>
  <c r="AY103" i="11"/>
  <c r="V108" i="16" s="1"/>
  <c r="AY109" i="11"/>
  <c r="V114" i="16" s="1"/>
  <c r="AY57" i="11"/>
  <c r="V62" i="16" s="1"/>
  <c r="AY69" i="11"/>
  <c r="AY87" i="11"/>
  <c r="V92" i="16" s="1"/>
  <c r="AY107" i="11"/>
  <c r="V112" i="16" s="1"/>
  <c r="AY116" i="11"/>
  <c r="V121" i="16" s="1"/>
  <c r="AY121" i="11"/>
  <c r="V126" i="16" s="1"/>
  <c r="AY129" i="11"/>
  <c r="AY136" i="11"/>
  <c r="AY144" i="11"/>
  <c r="AY152" i="11"/>
  <c r="AY157" i="11"/>
  <c r="AY159" i="11"/>
  <c r="AY162" i="11"/>
  <c r="AY165" i="11"/>
  <c r="AY170" i="11"/>
  <c r="AY171" i="11"/>
  <c r="AY178" i="11"/>
  <c r="AY179" i="11"/>
  <c r="AY190" i="11"/>
  <c r="AY191" i="11"/>
  <c r="AY193" i="11"/>
  <c r="AY202" i="11"/>
  <c r="AY204" i="11"/>
  <c r="AY89" i="11"/>
  <c r="V94" i="16" s="1"/>
  <c r="AY97" i="11"/>
  <c r="V102" i="16" s="1"/>
  <c r="AY135" i="11"/>
  <c r="AY137" i="11"/>
  <c r="AY139" i="11"/>
  <c r="AY143" i="11"/>
  <c r="AY145" i="11"/>
  <c r="AY147" i="11"/>
  <c r="AY151" i="11"/>
  <c r="AY154" i="11"/>
  <c r="AY160" i="11"/>
  <c r="AY167" i="11"/>
  <c r="AY174" i="11"/>
  <c r="AY175" i="11"/>
  <c r="AY182" i="11"/>
  <c r="AY183" i="11"/>
  <c r="AY185" i="11"/>
  <c r="AY198" i="11"/>
  <c r="AY199" i="11"/>
  <c r="AY201" i="11"/>
  <c r="AY113" i="11"/>
  <c r="V118" i="16" s="1"/>
  <c r="AY140" i="11"/>
  <c r="AY148" i="11"/>
  <c r="AY172" i="11"/>
  <c r="AY181" i="11"/>
  <c r="AY187" i="11"/>
  <c r="AY196" i="11"/>
  <c r="AY85" i="11"/>
  <c r="V90" i="16" s="1"/>
  <c r="AY86" i="11"/>
  <c r="V91" i="16" s="1"/>
  <c r="AY99" i="11"/>
  <c r="V104" i="16" s="1"/>
  <c r="AY123" i="11"/>
  <c r="V128" i="16" s="1"/>
  <c r="AY128" i="11"/>
  <c r="AY141" i="11"/>
  <c r="AY155" i="11"/>
  <c r="AY158" i="11"/>
  <c r="AY166" i="11"/>
  <c r="AY168" i="11"/>
  <c r="AY177" i="11"/>
  <c r="AY184" i="11"/>
  <c r="AY189" i="11"/>
  <c r="AY195" i="11"/>
  <c r="AY200" i="11"/>
  <c r="AY88" i="11"/>
  <c r="AY105" i="11"/>
  <c r="V110" i="16" s="1"/>
  <c r="AY127" i="11"/>
  <c r="AY150" i="11"/>
  <c r="AY173" i="11"/>
  <c r="AY180" i="11"/>
  <c r="AY186" i="11"/>
  <c r="AY192" i="11"/>
  <c r="AY197" i="11"/>
  <c r="AY79" i="11"/>
  <c r="V84" i="16" s="1"/>
  <c r="AY81" i="11"/>
  <c r="V86" i="16" s="1"/>
  <c r="AY112" i="11"/>
  <c r="V117" i="16" s="1"/>
  <c r="AY117" i="11"/>
  <c r="V122" i="16" s="1"/>
  <c r="AY131" i="11"/>
  <c r="AY138" i="11"/>
  <c r="AY146" i="11"/>
  <c r="AY153" i="11"/>
  <c r="AY156" i="11"/>
  <c r="AY161" i="11"/>
  <c r="AY163" i="11"/>
  <c r="AY164" i="11"/>
  <c r="AY169" i="11"/>
  <c r="AY176" i="11"/>
  <c r="AY188" i="11"/>
  <c r="AY194" i="11"/>
  <c r="AY205" i="11"/>
  <c r="AY203" i="11"/>
  <c r="AZ9" i="8" a="1"/>
  <c r="AZ9" i="8" s="1"/>
  <c r="AZ7" i="8" a="1"/>
  <c r="AZ7" i="8" s="1"/>
  <c r="AZ8" i="8" a="1"/>
  <c r="AZ8" i="8" s="1"/>
  <c r="AY8" i="8"/>
  <c r="AY10" i="8"/>
  <c r="V15" i="14" s="1"/>
  <c r="AY12" i="8"/>
  <c r="AY7" i="8"/>
  <c r="AY16" i="8"/>
  <c r="V21" i="14" s="1"/>
  <c r="AY19" i="8"/>
  <c r="V24" i="14" s="1"/>
  <c r="AY13" i="8"/>
  <c r="AY14" i="8"/>
  <c r="AY26" i="8"/>
  <c r="V31" i="14" s="1"/>
  <c r="AY17" i="8"/>
  <c r="V22" i="14" s="1"/>
  <c r="AY21" i="8"/>
  <c r="V26" i="14" s="1"/>
  <c r="AY23" i="8"/>
  <c r="AY27" i="8"/>
  <c r="V32" i="14" s="1"/>
  <c r="AY28" i="8"/>
  <c r="V33" i="14" s="1"/>
  <c r="AY29" i="8"/>
  <c r="V34" i="14" s="1"/>
  <c r="AY32" i="8"/>
  <c r="AY9" i="8"/>
  <c r="V14" i="14" s="1"/>
  <c r="AY15" i="8"/>
  <c r="V20" i="14" s="1"/>
  <c r="AY22" i="8"/>
  <c r="V27" i="14" s="1"/>
  <c r="AY31" i="8"/>
  <c r="AY33" i="8"/>
  <c r="V38" i="14" s="1"/>
  <c r="AY41" i="8"/>
  <c r="V46" i="14" s="1"/>
  <c r="AY42" i="8"/>
  <c r="V47" i="14" s="1"/>
  <c r="AY45" i="8"/>
  <c r="AY46" i="8"/>
  <c r="V51" i="14" s="1"/>
  <c r="AY49" i="8"/>
  <c r="V54" i="14" s="1"/>
  <c r="AY50" i="8"/>
  <c r="V55" i="14" s="1"/>
  <c r="AY62" i="8"/>
  <c r="AY11" i="8"/>
  <c r="V16" i="14" s="1"/>
  <c r="AY18" i="8"/>
  <c r="V23" i="14" s="1"/>
  <c r="AY25" i="8"/>
  <c r="AY30" i="8"/>
  <c r="AY35" i="8"/>
  <c r="V40" i="14" s="1"/>
  <c r="AY37" i="8"/>
  <c r="V42" i="14" s="1"/>
  <c r="AY39" i="8"/>
  <c r="V44" i="14" s="1"/>
  <c r="AY48" i="8"/>
  <c r="AY53" i="8"/>
  <c r="V58" i="14" s="1"/>
  <c r="AY55" i="8"/>
  <c r="V60" i="14" s="1"/>
  <c r="AY56" i="8"/>
  <c r="V61" i="14" s="1"/>
  <c r="AY57" i="8"/>
  <c r="AY60" i="8"/>
  <c r="V65" i="14" s="1"/>
  <c r="AY66" i="8"/>
  <c r="V71" i="14" s="1"/>
  <c r="AY68" i="8"/>
  <c r="AY69" i="8"/>
  <c r="AY76" i="8"/>
  <c r="V81" i="14" s="1"/>
  <c r="AY79" i="8"/>
  <c r="V84" i="14" s="1"/>
  <c r="AY80" i="8"/>
  <c r="V85" i="14" s="1"/>
  <c r="AY82" i="8"/>
  <c r="AY88" i="8"/>
  <c r="V93" i="14" s="1"/>
  <c r="AY89" i="8"/>
  <c r="V94" i="14" s="1"/>
  <c r="AY92" i="8"/>
  <c r="V97" i="14" s="1"/>
  <c r="AY97" i="8"/>
  <c r="AY103" i="8"/>
  <c r="V108" i="14" s="1"/>
  <c r="AY106" i="8"/>
  <c r="V111" i="14" s="1"/>
  <c r="AY107" i="8"/>
  <c r="V112" i="14" s="1"/>
  <c r="AY110" i="8"/>
  <c r="AY112" i="8"/>
  <c r="V117" i="14" s="1"/>
  <c r="AY24" i="8"/>
  <c r="V29" i="14" s="1"/>
  <c r="AY43" i="8"/>
  <c r="V48" i="14" s="1"/>
  <c r="AY52" i="8"/>
  <c r="AY61" i="8"/>
  <c r="V66" i="14" s="1"/>
  <c r="AY64" i="8"/>
  <c r="V69" i="14" s="1"/>
  <c r="AY47" i="8"/>
  <c r="V52" i="14" s="1"/>
  <c r="AY51" i="8"/>
  <c r="AY58" i="8"/>
  <c r="V63" i="14" s="1"/>
  <c r="AY67" i="8"/>
  <c r="V72" i="14" s="1"/>
  <c r="AY73" i="8"/>
  <c r="V78" i="14" s="1"/>
  <c r="AY20" i="8"/>
  <c r="AY38" i="8"/>
  <c r="V43" i="14" s="1"/>
  <c r="AY40" i="8"/>
  <c r="V45" i="14" s="1"/>
  <c r="AY44" i="8"/>
  <c r="V49" i="14" s="1"/>
  <c r="AY54" i="8"/>
  <c r="AY65" i="8"/>
  <c r="V70" i="14" s="1"/>
  <c r="AY74" i="8"/>
  <c r="V79" i="14" s="1"/>
  <c r="AY75" i="8"/>
  <c r="V80" i="14" s="1"/>
  <c r="AY77" i="8"/>
  <c r="V82" i="14" s="1"/>
  <c r="AY36" i="8"/>
  <c r="V41" i="14" s="1"/>
  <c r="AY59" i="8"/>
  <c r="V64" i="14" s="1"/>
  <c r="AY34" i="8"/>
  <c r="V39" i="14" s="1"/>
  <c r="AY63" i="8"/>
  <c r="AY86" i="8"/>
  <c r="V91" i="14" s="1"/>
  <c r="AY90" i="8"/>
  <c r="V95" i="14" s="1"/>
  <c r="AY70" i="8"/>
  <c r="V75" i="14" s="1"/>
  <c r="AY71" i="8"/>
  <c r="AY72" i="8"/>
  <c r="V77" i="14" s="1"/>
  <c r="AY78" i="8"/>
  <c r="V83" i="14" s="1"/>
  <c r="AY93" i="8"/>
  <c r="V98" i="14" s="1"/>
  <c r="AY94" i="8"/>
  <c r="AY95" i="8"/>
  <c r="V100" i="14" s="1"/>
  <c r="AY84" i="8"/>
  <c r="V89" i="14" s="1"/>
  <c r="AY101" i="8"/>
  <c r="V106" i="14" s="1"/>
  <c r="AY102" i="8"/>
  <c r="AY108" i="8"/>
  <c r="V113" i="14" s="1"/>
  <c r="AY109" i="8"/>
  <c r="V114" i="14" s="1"/>
  <c r="AY115" i="8"/>
  <c r="V120" i="14" s="1"/>
  <c r="AY116" i="8"/>
  <c r="AY117" i="8"/>
  <c r="V122" i="14" s="1"/>
  <c r="AY120" i="8"/>
  <c r="V125" i="14" s="1"/>
  <c r="AY123" i="8"/>
  <c r="V128" i="14" s="1"/>
  <c r="AY128" i="8"/>
  <c r="AY132" i="8"/>
  <c r="AY134" i="8"/>
  <c r="AY138" i="8"/>
  <c r="AY96" i="8"/>
  <c r="AY105" i="8"/>
  <c r="V110" i="14" s="1"/>
  <c r="AY111" i="8"/>
  <c r="V116" i="14" s="1"/>
  <c r="AY81" i="8"/>
  <c r="V86" i="14" s="1"/>
  <c r="AY83" i="8"/>
  <c r="AY85" i="8"/>
  <c r="V90" i="14" s="1"/>
  <c r="AY91" i="8"/>
  <c r="V96" i="14" s="1"/>
  <c r="AY98" i="8"/>
  <c r="V103" i="14" s="1"/>
  <c r="AY113" i="8"/>
  <c r="AY118" i="8"/>
  <c r="V123" i="14" s="1"/>
  <c r="AY121" i="8"/>
  <c r="V126" i="14" s="1"/>
  <c r="AY133" i="8"/>
  <c r="AY104" i="8"/>
  <c r="AY114" i="8"/>
  <c r="V119" i="14" s="1"/>
  <c r="AY119" i="8"/>
  <c r="V124" i="14" s="1"/>
  <c r="AY127" i="8"/>
  <c r="AY147" i="8"/>
  <c r="AY148" i="8"/>
  <c r="AY149" i="8"/>
  <c r="AY150" i="8"/>
  <c r="AY152" i="8"/>
  <c r="AY154" i="8"/>
  <c r="AY156" i="8"/>
  <c r="AY158" i="8"/>
  <c r="AY160" i="8"/>
  <c r="AY162" i="8"/>
  <c r="AY164" i="8"/>
  <c r="AY166" i="8"/>
  <c r="AY168" i="8"/>
  <c r="AY170" i="8"/>
  <c r="AY172" i="8"/>
  <c r="AY174" i="8"/>
  <c r="AY176" i="8"/>
  <c r="AY178" i="8"/>
  <c r="AY180" i="8"/>
  <c r="AY181" i="8"/>
  <c r="AY183" i="8"/>
  <c r="AY185" i="8"/>
  <c r="AY122" i="8"/>
  <c r="V127" i="14" s="1"/>
  <c r="AY129" i="8"/>
  <c r="AY130" i="8"/>
  <c r="AY136" i="8"/>
  <c r="AY143" i="8"/>
  <c r="AY87" i="8"/>
  <c r="V92" i="14" s="1"/>
  <c r="AY99" i="8"/>
  <c r="AY126" i="8"/>
  <c r="AY124" i="8"/>
  <c r="V129" i="14" s="1"/>
  <c r="AY135" i="8"/>
  <c r="AY144" i="8"/>
  <c r="AY157" i="8"/>
  <c r="AY163" i="8"/>
  <c r="AY173" i="8"/>
  <c r="AY179" i="8"/>
  <c r="AY182" i="8"/>
  <c r="AY186" i="8"/>
  <c r="AY194" i="8"/>
  <c r="AY201" i="8"/>
  <c r="AY204" i="8"/>
  <c r="AY137" i="8"/>
  <c r="AY139" i="8"/>
  <c r="AY142" i="8"/>
  <c r="AY151" i="8"/>
  <c r="AY161" i="8"/>
  <c r="AY167" i="8"/>
  <c r="AY177" i="8"/>
  <c r="AY187" i="8"/>
  <c r="AY188" i="8"/>
  <c r="AY189" i="8"/>
  <c r="AY190" i="8"/>
  <c r="AY192" i="8"/>
  <c r="AY196" i="8"/>
  <c r="AY203" i="8"/>
  <c r="AY205" i="8"/>
  <c r="AY100" i="8"/>
  <c r="V105" i="14" s="1"/>
  <c r="AY141" i="8"/>
  <c r="AY145" i="8"/>
  <c r="AY155" i="8"/>
  <c r="AY165" i="8"/>
  <c r="AY171" i="8"/>
  <c r="AY184" i="8"/>
  <c r="AY191" i="8"/>
  <c r="AY193" i="8"/>
  <c r="AY198" i="8"/>
  <c r="AY199" i="8"/>
  <c r="AY200" i="8"/>
  <c r="AY202" i="8"/>
  <c r="AY125" i="8"/>
  <c r="V130" i="14" s="1"/>
  <c r="AY131" i="8"/>
  <c r="AY140" i="8"/>
  <c r="AY146" i="8"/>
  <c r="AY153" i="8"/>
  <c r="AY159" i="8"/>
  <c r="AY169" i="8"/>
  <c r="AY175" i="8"/>
  <c r="AY195" i="8"/>
  <c r="AY197" i="8"/>
  <c r="B6" i="78"/>
  <c r="C24" i="76"/>
  <c r="C28" i="76" s="1"/>
  <c r="T129" i="18"/>
  <c r="T65" i="18"/>
  <c r="T108" i="18"/>
  <c r="T20" i="18"/>
  <c r="T40" i="18"/>
  <c r="T111" i="18"/>
  <c r="T62" i="18"/>
  <c r="T120" i="18"/>
  <c r="T122" i="18"/>
  <c r="T21" i="18"/>
  <c r="T94" i="18"/>
  <c r="T76" i="18"/>
  <c r="T99" i="18"/>
  <c r="T105" i="18"/>
  <c r="T106" i="18"/>
  <c r="T24" i="18"/>
  <c r="T48" i="18"/>
  <c r="T77" i="18"/>
  <c r="T36" i="18"/>
  <c r="T69" i="18"/>
  <c r="T19" i="18"/>
  <c r="T35" i="18"/>
  <c r="T93" i="18"/>
  <c r="T67" i="18"/>
  <c r="T89" i="18"/>
  <c r="T87" i="18"/>
  <c r="T84" i="18"/>
  <c r="T104" i="18"/>
  <c r="T110" i="18"/>
  <c r="T32" i="18"/>
  <c r="AY6" i="13"/>
  <c r="T11" i="18" s="1"/>
  <c r="T16" i="18"/>
  <c r="T88" i="18"/>
  <c r="T109" i="18"/>
  <c r="T116" i="18"/>
  <c r="DG5" i="13"/>
  <c r="DI4" i="13"/>
  <c r="U2" i="18" s="1"/>
  <c r="AZ6" i="13" a="1"/>
  <c r="AZ6" i="13" s="1"/>
  <c r="BA3" i="13"/>
  <c r="BB4" i="13"/>
  <c r="D16" i="24"/>
  <c r="BD4" i="12"/>
  <c r="D17" i="23"/>
  <c r="V67" i="16"/>
  <c r="AY6" i="11"/>
  <c r="V11" i="16" s="1"/>
  <c r="V120" i="16"/>
  <c r="V93" i="17"/>
  <c r="V32" i="17"/>
  <c r="V39" i="17"/>
  <c r="V84" i="17"/>
  <c r="V44" i="17"/>
  <c r="V111" i="17"/>
  <c r="V79" i="17"/>
  <c r="V61" i="17"/>
  <c r="V42" i="17"/>
  <c r="V24" i="17"/>
  <c r="V100" i="17"/>
  <c r="V20" i="17"/>
  <c r="V109" i="17"/>
  <c r="V106" i="17"/>
  <c r="V82" i="16"/>
  <c r="V118" i="17"/>
  <c r="V89" i="17"/>
  <c r="V63" i="17"/>
  <c r="V19" i="17"/>
  <c r="V117" i="17"/>
  <c r="V94" i="17"/>
  <c r="V80" i="17"/>
  <c r="V51" i="17"/>
  <c r="V110" i="17"/>
  <c r="V99" i="17"/>
  <c r="V91" i="17"/>
  <c r="V72" i="17"/>
  <c r="V41" i="17"/>
  <c r="V53" i="17"/>
  <c r="V15" i="17"/>
  <c r="V75" i="17"/>
  <c r="V83" i="17"/>
  <c r="V95" i="17"/>
  <c r="V86" i="17"/>
  <c r="V97" i="17"/>
  <c r="V116" i="17"/>
  <c r="V82" i="17"/>
  <c r="V69" i="17"/>
  <c r="V25" i="17"/>
  <c r="V17" i="16"/>
  <c r="V99" i="16"/>
  <c r="V74" i="17"/>
  <c r="V48" i="17"/>
  <c r="V45" i="17"/>
  <c r="V115" i="17"/>
  <c r="V85" i="17"/>
  <c r="V46" i="17"/>
  <c r="V31" i="17"/>
  <c r="V124" i="17"/>
  <c r="V66" i="17"/>
  <c r="V40" i="17"/>
  <c r="V56" i="17"/>
  <c r="V57" i="17"/>
  <c r="V47" i="17"/>
  <c r="AZ6" i="8" a="1"/>
  <c r="AZ6" i="8" s="1"/>
  <c r="V52" i="17"/>
  <c r="V73" i="17"/>
  <c r="V46" i="16"/>
  <c r="V120" i="17"/>
  <c r="V105" i="17"/>
  <c r="V103" i="17"/>
  <c r="V58" i="17"/>
  <c r="V98" i="17"/>
  <c r="V76" i="17"/>
  <c r="V112" i="17"/>
  <c r="V92" i="17"/>
  <c r="V67" i="17"/>
  <c r="V81" i="17"/>
  <c r="V101" i="17"/>
  <c r="V90" i="17"/>
  <c r="V59" i="17"/>
  <c r="V107" i="17"/>
  <c r="V38" i="17"/>
  <c r="V37" i="17"/>
  <c r="V55" i="17"/>
  <c r="V61" i="16"/>
  <c r="V97" i="16"/>
  <c r="V13" i="16"/>
  <c r="V111" i="16"/>
  <c r="V43" i="16"/>
  <c r="V74" i="16"/>
  <c r="V89" i="16"/>
  <c r="V14" i="16"/>
  <c r="V49" i="16"/>
  <c r="V26" i="16"/>
  <c r="V47" i="16"/>
  <c r="V75" i="16"/>
  <c r="V103" i="16"/>
  <c r="V93" i="16"/>
  <c r="DG5" i="11"/>
  <c r="BA3" i="11"/>
  <c r="DI4" i="11"/>
  <c r="W2" i="16" s="1"/>
  <c r="AZ6" i="11" a="1"/>
  <c r="AZ6" i="11" s="1"/>
  <c r="BB4" i="11"/>
  <c r="C16" i="22"/>
  <c r="V36" i="14"/>
  <c r="BD4" i="10"/>
  <c r="C17" i="21"/>
  <c r="V18" i="14"/>
  <c r="V73" i="14"/>
  <c r="V17" i="14"/>
  <c r="V62" i="14"/>
  <c r="V68" i="14"/>
  <c r="V101" i="14"/>
  <c r="V76" i="14"/>
  <c r="V102" i="14"/>
  <c r="AY6" i="8"/>
  <c r="V11" i="14" s="1"/>
  <c r="V12" i="14"/>
  <c r="V30" i="14"/>
  <c r="V57" i="14"/>
  <c r="V50" i="14"/>
  <c r="V67" i="14"/>
  <c r="V56" i="14"/>
  <c r="V107" i="14"/>
  <c r="V121" i="14"/>
  <c r="V53" i="14"/>
  <c r="V35" i="14"/>
  <c r="V28" i="14"/>
  <c r="V37" i="14"/>
  <c r="V74" i="14"/>
  <c r="V99" i="14"/>
  <c r="V109" i="14"/>
  <c r="V118" i="14"/>
  <c r="V19" i="14"/>
  <c r="V13" i="14"/>
  <c r="V25" i="14"/>
  <c r="V87" i="14"/>
  <c r="V59" i="14"/>
  <c r="V88" i="14"/>
  <c r="V104" i="14"/>
  <c r="V115" i="14"/>
  <c r="DG5" i="8"/>
  <c r="D8" i="42" s="1"/>
  <c r="D13" i="20" s="1"/>
  <c r="BA3" i="8"/>
  <c r="DI4" i="8"/>
  <c r="W2" i="14" s="1"/>
  <c r="BB4" i="8"/>
  <c r="C16" i="20"/>
  <c r="W2" i="4"/>
  <c r="W15" i="17"/>
  <c r="DH5" i="12"/>
  <c r="BC3" i="12"/>
  <c r="BB6" i="12" a="1"/>
  <c r="BB6" i="12" s="1"/>
  <c r="W24" i="17"/>
  <c r="W112" i="17"/>
  <c r="W90" i="17"/>
  <c r="W129" i="17"/>
  <c r="W40" i="17"/>
  <c r="W76" i="17"/>
  <c r="W32" i="17"/>
  <c r="W39" i="17"/>
  <c r="W55" i="17"/>
  <c r="W64" i="17"/>
  <c r="W83" i="17"/>
  <c r="W113" i="17"/>
  <c r="W118" i="17"/>
  <c r="W123" i="17"/>
  <c r="W50" i="17"/>
  <c r="BA6" i="12"/>
  <c r="W11" i="17" s="1"/>
  <c r="W56" i="17"/>
  <c r="W30" i="17"/>
  <c r="W78" i="17"/>
  <c r="W68" i="17"/>
  <c r="W87" i="17"/>
  <c r="W85" i="17"/>
  <c r="W101" i="17"/>
  <c r="W12" i="17"/>
  <c r="W13" i="17"/>
  <c r="W17" i="17"/>
  <c r="W33" i="17"/>
  <c r="W18" i="17"/>
  <c r="W81" i="17"/>
  <c r="W72" i="17"/>
  <c r="W89" i="17"/>
  <c r="W110" i="17"/>
  <c r="W122" i="17"/>
  <c r="DJ4" i="2"/>
  <c r="BD4" i="2"/>
  <c r="B13" i="45"/>
  <c r="B12" i="46"/>
  <c r="B13" i="43"/>
  <c r="B12" i="44"/>
  <c r="A11" i="78"/>
  <c r="AM19" i="35" a="1"/>
  <c r="AM19" i="35" s="1"/>
  <c r="S17" i="7"/>
  <c r="AB11" i="60" l="1"/>
  <c r="A11" i="82"/>
  <c r="Y12" i="60"/>
  <c r="A12" i="81"/>
  <c r="DK4" i="12"/>
  <c r="Y2" i="17" s="1"/>
  <c r="BD8" i="12" a="1"/>
  <c r="BD8" i="12" s="1"/>
  <c r="BD7" i="12" a="1"/>
  <c r="BD7" i="12" s="1"/>
  <c r="BD10" i="12" a="1"/>
  <c r="BD10" i="12" s="1"/>
  <c r="BD9" i="12" a="1"/>
  <c r="BD9" i="12" s="1"/>
  <c r="R12" i="60"/>
  <c r="O12" i="60" s="1"/>
  <c r="A12" i="79"/>
  <c r="BD7" i="10" a="1"/>
  <c r="BD7" i="10" s="1"/>
  <c r="BD9" i="10" a="1"/>
  <c r="BD9" i="10" s="1"/>
  <c r="BD8" i="10" a="1"/>
  <c r="BD8" i="10" s="1"/>
  <c r="BC3" i="13"/>
  <c r="BC14" i="13" s="1"/>
  <c r="V19" i="18" s="1"/>
  <c r="BB8" i="13" a="1"/>
  <c r="BB8" i="13" s="1"/>
  <c r="BB9" i="13" a="1"/>
  <c r="BB9" i="13" s="1"/>
  <c r="BB7" i="13" a="1"/>
  <c r="BB7" i="13" s="1"/>
  <c r="BA7" i="13"/>
  <c r="U12" i="18" s="1"/>
  <c r="BA12" i="13"/>
  <c r="U17" i="18" s="1"/>
  <c r="BA8" i="13"/>
  <c r="BA10" i="13"/>
  <c r="U15" i="18" s="1"/>
  <c r="BA21" i="13"/>
  <c r="U26" i="18" s="1"/>
  <c r="BA22" i="13"/>
  <c r="U27" i="18" s="1"/>
  <c r="BA25" i="13"/>
  <c r="BA13" i="13"/>
  <c r="U18" i="18" s="1"/>
  <c r="BA14" i="13"/>
  <c r="U19" i="18" s="1"/>
  <c r="BA9" i="13"/>
  <c r="U14" i="18" s="1"/>
  <c r="BA19" i="13"/>
  <c r="BA17" i="13"/>
  <c r="U22" i="18" s="1"/>
  <c r="BA18" i="13"/>
  <c r="U23" i="18" s="1"/>
  <c r="BA20" i="13"/>
  <c r="U25" i="18" s="1"/>
  <c r="BA26" i="13"/>
  <c r="BA27" i="13"/>
  <c r="U32" i="18" s="1"/>
  <c r="BA31" i="13"/>
  <c r="U36" i="18" s="1"/>
  <c r="BA40" i="13"/>
  <c r="U45" i="18" s="1"/>
  <c r="BA42" i="13"/>
  <c r="BA43" i="13"/>
  <c r="U48" i="18" s="1"/>
  <c r="BA46" i="13"/>
  <c r="U51" i="18" s="1"/>
  <c r="BA51" i="13"/>
  <c r="U56" i="18" s="1"/>
  <c r="BA56" i="13"/>
  <c r="BA16" i="13"/>
  <c r="U21" i="18" s="1"/>
  <c r="BA23" i="13"/>
  <c r="U28" i="18" s="1"/>
  <c r="BA24" i="13"/>
  <c r="U29" i="18" s="1"/>
  <c r="BA34" i="13"/>
  <c r="BA35" i="13"/>
  <c r="U40" i="18" s="1"/>
  <c r="BA38" i="13"/>
  <c r="U43" i="18" s="1"/>
  <c r="BA30" i="13"/>
  <c r="U35" i="18" s="1"/>
  <c r="BA37" i="13"/>
  <c r="BA39" i="13"/>
  <c r="U44" i="18" s="1"/>
  <c r="BA44" i="13"/>
  <c r="U49" i="18" s="1"/>
  <c r="BA45" i="13"/>
  <c r="U50" i="18" s="1"/>
  <c r="BA48" i="13"/>
  <c r="BA62" i="13"/>
  <c r="BA63" i="13"/>
  <c r="U68" i="18" s="1"/>
  <c r="BA65" i="13"/>
  <c r="U70" i="18" s="1"/>
  <c r="BA15" i="13"/>
  <c r="BA32" i="13"/>
  <c r="U37" i="18" s="1"/>
  <c r="BA33" i="13"/>
  <c r="U38" i="18" s="1"/>
  <c r="BA53" i="13"/>
  <c r="U58" i="18" s="1"/>
  <c r="BA57" i="13"/>
  <c r="BA60" i="13"/>
  <c r="U65" i="18" s="1"/>
  <c r="BA72" i="13"/>
  <c r="U77" i="18" s="1"/>
  <c r="BA73" i="13"/>
  <c r="U78" i="18" s="1"/>
  <c r="BA47" i="13"/>
  <c r="BA49" i="13"/>
  <c r="U54" i="18" s="1"/>
  <c r="BA52" i="13"/>
  <c r="U57" i="18" s="1"/>
  <c r="BA55" i="13"/>
  <c r="U60" i="18" s="1"/>
  <c r="BA58" i="13"/>
  <c r="BA68" i="13"/>
  <c r="U73" i="18" s="1"/>
  <c r="BA88" i="13"/>
  <c r="U93" i="18" s="1"/>
  <c r="BA11" i="13"/>
  <c r="U16" i="18" s="1"/>
  <c r="BA50" i="13"/>
  <c r="BA54" i="13"/>
  <c r="U59" i="18" s="1"/>
  <c r="BA59" i="13"/>
  <c r="U64" i="18" s="1"/>
  <c r="BA61" i="13"/>
  <c r="U66" i="18" s="1"/>
  <c r="BA66" i="13"/>
  <c r="BA70" i="13"/>
  <c r="U75" i="18" s="1"/>
  <c r="BA71" i="13"/>
  <c r="U76" i="18" s="1"/>
  <c r="BA78" i="13"/>
  <c r="U83" i="18" s="1"/>
  <c r="BA79" i="13"/>
  <c r="BA80" i="13"/>
  <c r="U85" i="18" s="1"/>
  <c r="BA81" i="13"/>
  <c r="U86" i="18" s="1"/>
  <c r="BA97" i="13"/>
  <c r="U102" i="18" s="1"/>
  <c r="BA100" i="13"/>
  <c r="BA104" i="13"/>
  <c r="U109" i="18" s="1"/>
  <c r="BA116" i="13"/>
  <c r="U121" i="18" s="1"/>
  <c r="BA117" i="13"/>
  <c r="U122" i="18" s="1"/>
  <c r="BA122" i="13"/>
  <c r="BA123" i="13"/>
  <c r="U128" i="18" s="1"/>
  <c r="BA129" i="13"/>
  <c r="BA132" i="13"/>
  <c r="BA135" i="13"/>
  <c r="BA138" i="13"/>
  <c r="BA145" i="13"/>
  <c r="BA28" i="13"/>
  <c r="U33" i="18" s="1"/>
  <c r="BA36" i="13"/>
  <c r="BA41" i="13"/>
  <c r="U46" i="18" s="1"/>
  <c r="BA82" i="13"/>
  <c r="U87" i="18" s="1"/>
  <c r="BA83" i="13"/>
  <c r="U88" i="18" s="1"/>
  <c r="BA84" i="13"/>
  <c r="BA85" i="13"/>
  <c r="U90" i="18" s="1"/>
  <c r="BA87" i="13"/>
  <c r="U92" i="18" s="1"/>
  <c r="BA89" i="13"/>
  <c r="U94" i="18" s="1"/>
  <c r="BA77" i="13"/>
  <c r="BA90" i="13"/>
  <c r="U95" i="18" s="1"/>
  <c r="BA91" i="13"/>
  <c r="BA94" i="13"/>
  <c r="U99" i="18" s="1"/>
  <c r="BA96" i="13"/>
  <c r="BA99" i="13"/>
  <c r="U104" i="18" s="1"/>
  <c r="BA113" i="13"/>
  <c r="U118" i="18" s="1"/>
  <c r="BA114" i="13"/>
  <c r="U119" i="18" s="1"/>
  <c r="BA118" i="13"/>
  <c r="BA137" i="13"/>
  <c r="BA144" i="13"/>
  <c r="BA147" i="13"/>
  <c r="BA150" i="13"/>
  <c r="BA76" i="13"/>
  <c r="U81" i="18" s="1"/>
  <c r="BA103" i="13"/>
  <c r="U108" i="18" s="1"/>
  <c r="BA105" i="13"/>
  <c r="U110" i="18" s="1"/>
  <c r="BA115" i="13"/>
  <c r="U120" i="18" s="1"/>
  <c r="BA126" i="13"/>
  <c r="BA128" i="13"/>
  <c r="BA130" i="13"/>
  <c r="BA136" i="13"/>
  <c r="BA140" i="13"/>
  <c r="BA143" i="13"/>
  <c r="BA148" i="13"/>
  <c r="BA151" i="13"/>
  <c r="BA154" i="13"/>
  <c r="BA158" i="13"/>
  <c r="BA159" i="13"/>
  <c r="BA163" i="13"/>
  <c r="BA164" i="13"/>
  <c r="BA170" i="13"/>
  <c r="BA74" i="13"/>
  <c r="U79" i="18" s="1"/>
  <c r="BA92" i="13"/>
  <c r="BA98" i="13"/>
  <c r="U103" i="18" s="1"/>
  <c r="BA110" i="13"/>
  <c r="U115" i="18" s="1"/>
  <c r="BA112" i="13"/>
  <c r="U117" i="18" s="1"/>
  <c r="BA127" i="13"/>
  <c r="BA142" i="13"/>
  <c r="BA156" i="13"/>
  <c r="BA160" i="13"/>
  <c r="BA168" i="13"/>
  <c r="BA175" i="13"/>
  <c r="BA178" i="13"/>
  <c r="BA181" i="13"/>
  <c r="BA188" i="13"/>
  <c r="BA191" i="13"/>
  <c r="BA194" i="13"/>
  <c r="BA196" i="13"/>
  <c r="BA29" i="13"/>
  <c r="U34" i="18" s="1"/>
  <c r="BA64" i="13"/>
  <c r="U69" i="18" s="1"/>
  <c r="BA69" i="13"/>
  <c r="U74" i="18" s="1"/>
  <c r="BA75" i="13"/>
  <c r="U80" i="18" s="1"/>
  <c r="BA86" i="13"/>
  <c r="U91" i="18" s="1"/>
  <c r="BA93" i="13"/>
  <c r="U98" i="18" s="1"/>
  <c r="BA95" i="13"/>
  <c r="U100" i="18" s="1"/>
  <c r="BA107" i="13"/>
  <c r="U112" i="18" s="1"/>
  <c r="BA125" i="13"/>
  <c r="U130" i="18" s="1"/>
  <c r="BA134" i="13"/>
  <c r="BA162" i="13"/>
  <c r="BA169" i="13"/>
  <c r="BA176" i="13"/>
  <c r="BA179" i="13"/>
  <c r="BA182" i="13"/>
  <c r="BA185" i="13"/>
  <c r="BA192" i="13"/>
  <c r="BA202" i="13"/>
  <c r="BA101" i="13"/>
  <c r="U106" i="18" s="1"/>
  <c r="BA108" i="13"/>
  <c r="U113" i="18" s="1"/>
  <c r="BA120" i="13"/>
  <c r="U125" i="18" s="1"/>
  <c r="BA133" i="13"/>
  <c r="BA166" i="13"/>
  <c r="BA173" i="13"/>
  <c r="BA174" i="13"/>
  <c r="BA183" i="13"/>
  <c r="BA184" i="13"/>
  <c r="BA187" i="13"/>
  <c r="BA195" i="13"/>
  <c r="BA200" i="13"/>
  <c r="BA201" i="13"/>
  <c r="BA109" i="13"/>
  <c r="U114" i="18" s="1"/>
  <c r="BA111" i="13"/>
  <c r="U116" i="18" s="1"/>
  <c r="BA121" i="13"/>
  <c r="U126" i="18" s="1"/>
  <c r="BA141" i="13"/>
  <c r="BA146" i="13"/>
  <c r="BA149" i="13"/>
  <c r="BA153" i="13"/>
  <c r="BA189" i="13"/>
  <c r="BA190" i="13"/>
  <c r="BA197" i="13"/>
  <c r="BA198" i="13"/>
  <c r="BA203" i="13"/>
  <c r="BA67" i="13"/>
  <c r="U72" i="18" s="1"/>
  <c r="BA106" i="13"/>
  <c r="BA119" i="13"/>
  <c r="U124" i="18" s="1"/>
  <c r="BA124" i="13"/>
  <c r="U129" i="18" s="1"/>
  <c r="BA152" i="13"/>
  <c r="BA165" i="13"/>
  <c r="BA167" i="13"/>
  <c r="BA172" i="13"/>
  <c r="BA177" i="13"/>
  <c r="BA155" i="13"/>
  <c r="BA157" i="13"/>
  <c r="BA171" i="13"/>
  <c r="BA199" i="13"/>
  <c r="BA204" i="13"/>
  <c r="BA102" i="13"/>
  <c r="U107" i="18" s="1"/>
  <c r="BA180" i="13"/>
  <c r="BA186" i="13"/>
  <c r="BA131" i="13"/>
  <c r="BA139" i="13"/>
  <c r="BA161" i="13"/>
  <c r="BA193" i="13"/>
  <c r="BA205" i="13"/>
  <c r="BC9" i="12"/>
  <c r="BC10" i="12"/>
  <c r="X15" i="17" s="1"/>
  <c r="BC13" i="12"/>
  <c r="X18" i="17" s="1"/>
  <c r="BC14" i="12"/>
  <c r="BC15" i="12"/>
  <c r="BC8" i="12"/>
  <c r="BC19" i="12"/>
  <c r="X24" i="17" s="1"/>
  <c r="BC26" i="12"/>
  <c r="BC12" i="12"/>
  <c r="BC22" i="12"/>
  <c r="X27" i="17" s="1"/>
  <c r="BC29" i="12"/>
  <c r="X34" i="17" s="1"/>
  <c r="BC42" i="12"/>
  <c r="BC44" i="12"/>
  <c r="BC45" i="12"/>
  <c r="X50" i="17" s="1"/>
  <c r="BC51" i="12"/>
  <c r="BC52" i="12"/>
  <c r="BC11" i="12"/>
  <c r="BC17" i="12"/>
  <c r="X22" i="17" s="1"/>
  <c r="BC18" i="12"/>
  <c r="X23" i="17" s="1"/>
  <c r="BC28" i="12"/>
  <c r="BC16" i="12"/>
  <c r="BC24" i="12"/>
  <c r="BC25" i="12"/>
  <c r="X30" i="17" s="1"/>
  <c r="BC27" i="12"/>
  <c r="BC21" i="12"/>
  <c r="BC30" i="12"/>
  <c r="BC33" i="12"/>
  <c r="BC34" i="12"/>
  <c r="BC35" i="12"/>
  <c r="BC39" i="12"/>
  <c r="BC43" i="12"/>
  <c r="X48" i="17" s="1"/>
  <c r="BC46" i="12"/>
  <c r="BC47" i="12"/>
  <c r="BC48" i="12"/>
  <c r="X53" i="17" s="1"/>
  <c r="BC55" i="12"/>
  <c r="BC57" i="12"/>
  <c r="BC23" i="12"/>
  <c r="BC31" i="12"/>
  <c r="X36" i="17" s="1"/>
  <c r="BC36" i="12"/>
  <c r="X41" i="17" s="1"/>
  <c r="BC38" i="12"/>
  <c r="BC50" i="12"/>
  <c r="BC56" i="12"/>
  <c r="BC58" i="12"/>
  <c r="X63" i="17" s="1"/>
  <c r="BC40" i="12"/>
  <c r="BC53" i="12"/>
  <c r="BC54" i="12"/>
  <c r="BC59" i="12"/>
  <c r="BC62" i="12"/>
  <c r="BC66" i="12"/>
  <c r="BC73" i="12"/>
  <c r="BC76" i="12"/>
  <c r="BC78" i="12"/>
  <c r="BC79" i="12"/>
  <c r="BC80" i="12"/>
  <c r="X85" i="17" s="1"/>
  <c r="BC81" i="12"/>
  <c r="X86" i="17" s="1"/>
  <c r="BC87" i="12"/>
  <c r="BC90" i="12"/>
  <c r="BC91" i="12"/>
  <c r="BC95" i="12"/>
  <c r="X100" i="17" s="1"/>
  <c r="BC7" i="12"/>
  <c r="X12" i="17" s="1"/>
  <c r="BC32" i="12"/>
  <c r="BC41" i="12"/>
  <c r="BC64" i="12"/>
  <c r="BC70" i="12"/>
  <c r="BC74" i="12"/>
  <c r="BC82" i="12"/>
  <c r="X87" i="17" s="1"/>
  <c r="BC88" i="12"/>
  <c r="BC60" i="12"/>
  <c r="BC67" i="12"/>
  <c r="BC68" i="12"/>
  <c r="BC71" i="12"/>
  <c r="X76" i="17" s="1"/>
  <c r="BC92" i="12"/>
  <c r="BC93" i="12"/>
  <c r="BC94" i="12"/>
  <c r="BC102" i="12"/>
  <c r="X107" i="17" s="1"/>
  <c r="BC109" i="12"/>
  <c r="BC111" i="12"/>
  <c r="BC112" i="12"/>
  <c r="X117" i="17" s="1"/>
  <c r="BC138" i="12"/>
  <c r="BC139" i="12"/>
  <c r="BC141" i="12"/>
  <c r="BC148" i="12"/>
  <c r="BC20" i="12"/>
  <c r="X25" i="17" s="1"/>
  <c r="BC37" i="12"/>
  <c r="BC61" i="12"/>
  <c r="BC63" i="12"/>
  <c r="X68" i="17" s="1"/>
  <c r="BC65" i="12"/>
  <c r="BC96" i="12"/>
  <c r="BC99" i="12"/>
  <c r="BC100" i="12"/>
  <c r="BC106" i="12"/>
  <c r="BC113" i="12"/>
  <c r="BC116" i="12"/>
  <c r="BC129" i="12"/>
  <c r="BC130" i="12"/>
  <c r="BC131" i="12"/>
  <c r="BC132" i="12"/>
  <c r="BC142" i="12"/>
  <c r="BC143" i="12"/>
  <c r="BC145" i="12"/>
  <c r="BC86" i="12"/>
  <c r="BC89" i="12"/>
  <c r="BC119" i="12"/>
  <c r="BC123" i="12"/>
  <c r="BC126" i="12"/>
  <c r="BC127" i="12"/>
  <c r="BC136" i="12"/>
  <c r="BC140" i="12"/>
  <c r="BC146" i="12"/>
  <c r="BC154" i="12"/>
  <c r="BC155" i="12"/>
  <c r="BC157" i="12"/>
  <c r="BC160" i="12"/>
  <c r="BC161" i="12"/>
  <c r="BC163" i="12"/>
  <c r="BC166" i="12"/>
  <c r="BC170" i="12"/>
  <c r="BC171" i="12"/>
  <c r="BC177" i="12"/>
  <c r="BC186" i="12"/>
  <c r="BC187" i="12"/>
  <c r="BC188" i="12"/>
  <c r="BC189" i="12"/>
  <c r="BC190" i="12"/>
  <c r="BC191" i="12"/>
  <c r="BC203" i="12"/>
  <c r="BC77" i="12"/>
  <c r="BC85" i="12"/>
  <c r="BC98" i="12"/>
  <c r="BC101" i="12"/>
  <c r="BC104" i="12"/>
  <c r="BC105" i="12"/>
  <c r="BC110" i="12"/>
  <c r="BC121" i="12"/>
  <c r="X126" i="17" s="1"/>
  <c r="BC122" i="12"/>
  <c r="X127" i="17" s="1"/>
  <c r="BC147" i="12"/>
  <c r="BC150" i="12"/>
  <c r="BC152" i="12"/>
  <c r="BC158" i="12"/>
  <c r="BC159" i="12"/>
  <c r="BC162" i="12"/>
  <c r="BC164" i="12"/>
  <c r="BC167" i="12"/>
  <c r="BC168" i="12"/>
  <c r="BC173" i="12"/>
  <c r="BC174" i="12"/>
  <c r="BC181" i="12"/>
  <c r="BC185" i="12"/>
  <c r="BC193" i="12"/>
  <c r="BC196" i="12"/>
  <c r="BC200" i="12"/>
  <c r="BC49" i="12"/>
  <c r="BC69" i="12"/>
  <c r="BC72" i="12"/>
  <c r="BC83" i="12"/>
  <c r="BC84" i="12"/>
  <c r="BC120" i="12"/>
  <c r="BC156" i="12"/>
  <c r="BC169" i="12"/>
  <c r="BC197" i="12"/>
  <c r="BC198" i="12"/>
  <c r="BC199" i="12"/>
  <c r="BC202" i="12"/>
  <c r="BC107" i="12"/>
  <c r="BC114" i="12"/>
  <c r="BC125" i="12"/>
  <c r="BC165" i="12"/>
  <c r="BC175" i="12"/>
  <c r="BC176" i="12"/>
  <c r="BC179" i="12"/>
  <c r="BC180" i="12"/>
  <c r="BC182" i="12"/>
  <c r="BC183" i="12"/>
  <c r="BC184" i="12"/>
  <c r="BC192" i="12"/>
  <c r="BC201" i="12"/>
  <c r="BC117" i="12"/>
  <c r="BC144" i="12"/>
  <c r="BC172" i="12"/>
  <c r="BC178" i="12"/>
  <c r="BC194" i="12"/>
  <c r="BC97" i="12"/>
  <c r="BC115" i="12"/>
  <c r="X120" i="17" s="1"/>
  <c r="BC118" i="12"/>
  <c r="BC124" i="12"/>
  <c r="BC133" i="12"/>
  <c r="BC134" i="12"/>
  <c r="BC137" i="12"/>
  <c r="BC149" i="12"/>
  <c r="BC151" i="12"/>
  <c r="BC204" i="12"/>
  <c r="BC75" i="12"/>
  <c r="BC103" i="12"/>
  <c r="BC135" i="12"/>
  <c r="BC153" i="12"/>
  <c r="BC205" i="12"/>
  <c r="BC108" i="12"/>
  <c r="BC128" i="12"/>
  <c r="BC195" i="12"/>
  <c r="V11" i="60"/>
  <c r="A11" i="80"/>
  <c r="BB9" i="11" a="1"/>
  <c r="BB9" i="11" s="1"/>
  <c r="BB8" i="11" a="1"/>
  <c r="BB8" i="11" s="1"/>
  <c r="BB7" i="11" a="1"/>
  <c r="BB7" i="11" s="1"/>
  <c r="BA7" i="11"/>
  <c r="W12" i="16" s="1"/>
  <c r="BA8" i="11"/>
  <c r="W13" i="16" s="1"/>
  <c r="BA12" i="11"/>
  <c r="W17" i="16" s="1"/>
  <c r="BA9" i="11"/>
  <c r="BA10" i="11"/>
  <c r="W15" i="16" s="1"/>
  <c r="BA18" i="11"/>
  <c r="W23" i="16" s="1"/>
  <c r="BA14" i="11"/>
  <c r="W19" i="16" s="1"/>
  <c r="BA20" i="11"/>
  <c r="BA22" i="11"/>
  <c r="W27" i="16" s="1"/>
  <c r="BA11" i="11"/>
  <c r="W16" i="16" s="1"/>
  <c r="BA13" i="11"/>
  <c r="W18" i="16" s="1"/>
  <c r="BA19" i="11"/>
  <c r="BA21" i="11"/>
  <c r="BA25" i="11"/>
  <c r="W30" i="16" s="1"/>
  <c r="BA33" i="11"/>
  <c r="W38" i="16" s="1"/>
  <c r="BA37" i="11"/>
  <c r="BA15" i="11"/>
  <c r="W20" i="16" s="1"/>
  <c r="BA23" i="11"/>
  <c r="BA28" i="11"/>
  <c r="W33" i="16" s="1"/>
  <c r="BA29" i="11"/>
  <c r="BA34" i="11"/>
  <c r="W39" i="16" s="1"/>
  <c r="BA35" i="11"/>
  <c r="W40" i="16" s="1"/>
  <c r="BA39" i="11"/>
  <c r="W44" i="16" s="1"/>
  <c r="BA16" i="11"/>
  <c r="BA26" i="11"/>
  <c r="W31" i="16" s="1"/>
  <c r="BA32" i="11"/>
  <c r="W37" i="16" s="1"/>
  <c r="BA43" i="11"/>
  <c r="W48" i="16" s="1"/>
  <c r="BA45" i="11"/>
  <c r="BA30" i="11"/>
  <c r="W35" i="16" s="1"/>
  <c r="BA36" i="11"/>
  <c r="W41" i="16" s="1"/>
  <c r="BA47" i="11"/>
  <c r="W52" i="16" s="1"/>
  <c r="BA48" i="11"/>
  <c r="BA51" i="11"/>
  <c r="W56" i="16" s="1"/>
  <c r="BA56" i="11"/>
  <c r="W61" i="16" s="1"/>
  <c r="BA59" i="11"/>
  <c r="W64" i="16" s="1"/>
  <c r="BA61" i="11"/>
  <c r="BA70" i="11"/>
  <c r="BA73" i="11"/>
  <c r="W78" i="16" s="1"/>
  <c r="BA17" i="11"/>
  <c r="W22" i="16" s="1"/>
  <c r="BA46" i="11"/>
  <c r="BA50" i="11"/>
  <c r="W55" i="16" s="1"/>
  <c r="BA53" i="11"/>
  <c r="W58" i="16" s="1"/>
  <c r="BA54" i="11"/>
  <c r="W59" i="16" s="1"/>
  <c r="BA57" i="11"/>
  <c r="BA58" i="11"/>
  <c r="W63" i="16" s="1"/>
  <c r="BA40" i="11"/>
  <c r="W45" i="16" s="1"/>
  <c r="BA38" i="11"/>
  <c r="W43" i="16" s="1"/>
  <c r="BA42" i="11"/>
  <c r="BA44" i="11"/>
  <c r="W49" i="16" s="1"/>
  <c r="BA66" i="11"/>
  <c r="BA67" i="11"/>
  <c r="W72" i="16" s="1"/>
  <c r="BA68" i="11"/>
  <c r="BA31" i="11"/>
  <c r="W36" i="16" s="1"/>
  <c r="BA52" i="11"/>
  <c r="W57" i="16" s="1"/>
  <c r="BA63" i="11"/>
  <c r="W68" i="16" s="1"/>
  <c r="BA65" i="11"/>
  <c r="BA69" i="11"/>
  <c r="W74" i="16" s="1"/>
  <c r="BA71" i="11"/>
  <c r="W76" i="16" s="1"/>
  <c r="BA72" i="11"/>
  <c r="W77" i="16" s="1"/>
  <c r="BA49" i="11"/>
  <c r="BA74" i="11"/>
  <c r="BA75" i="11"/>
  <c r="BA79" i="11"/>
  <c r="W84" i="16" s="1"/>
  <c r="BA82" i="11"/>
  <c r="BA87" i="11"/>
  <c r="W92" i="16" s="1"/>
  <c r="BA93" i="11"/>
  <c r="W98" i="16" s="1"/>
  <c r="BA97" i="11"/>
  <c r="W102" i="16" s="1"/>
  <c r="BA101" i="11"/>
  <c r="BA105" i="11"/>
  <c r="W110" i="16" s="1"/>
  <c r="BA109" i="11"/>
  <c r="W114" i="16" s="1"/>
  <c r="BA116" i="11"/>
  <c r="W121" i="16" s="1"/>
  <c r="BA118" i="11"/>
  <c r="BA121" i="11"/>
  <c r="W126" i="16" s="1"/>
  <c r="BA125" i="11"/>
  <c r="W130" i="16" s="1"/>
  <c r="BA127" i="11"/>
  <c r="BA129" i="11"/>
  <c r="BA133" i="11"/>
  <c r="BA135" i="11"/>
  <c r="BA137" i="11"/>
  <c r="BA141" i="11"/>
  <c r="BA143" i="11"/>
  <c r="BA145" i="11"/>
  <c r="BA78" i="11"/>
  <c r="W83" i="16" s="1"/>
  <c r="BA81" i="11"/>
  <c r="BA86" i="11"/>
  <c r="W91" i="16" s="1"/>
  <c r="BA24" i="11"/>
  <c r="W29" i="16" s="1"/>
  <c r="BA27" i="11"/>
  <c r="W32" i="16" s="1"/>
  <c r="BA83" i="11"/>
  <c r="BA91" i="11"/>
  <c r="W96" i="16" s="1"/>
  <c r="BA92" i="11"/>
  <c r="W97" i="16" s="1"/>
  <c r="BA98" i="11"/>
  <c r="W103" i="16" s="1"/>
  <c r="BA103" i="11"/>
  <c r="BA108" i="11"/>
  <c r="W113" i="16" s="1"/>
  <c r="BA41" i="11"/>
  <c r="W46" i="16" s="1"/>
  <c r="BA55" i="11"/>
  <c r="W60" i="16" s="1"/>
  <c r="BA62" i="11"/>
  <c r="BA64" i="11"/>
  <c r="W69" i="16" s="1"/>
  <c r="BA80" i="11"/>
  <c r="W85" i="16" s="1"/>
  <c r="BA95" i="11"/>
  <c r="W100" i="16" s="1"/>
  <c r="BA100" i="11"/>
  <c r="BA106" i="11"/>
  <c r="W111" i="16" s="1"/>
  <c r="BA111" i="11"/>
  <c r="W116" i="16" s="1"/>
  <c r="BA115" i="11"/>
  <c r="W120" i="16" s="1"/>
  <c r="BA119" i="11"/>
  <c r="BA122" i="11"/>
  <c r="W127" i="16" s="1"/>
  <c r="BA130" i="11"/>
  <c r="BA77" i="11"/>
  <c r="W82" i="16" s="1"/>
  <c r="BA89" i="11"/>
  <c r="BA102" i="11"/>
  <c r="W107" i="16" s="1"/>
  <c r="BA134" i="11"/>
  <c r="BA139" i="11"/>
  <c r="BA142" i="11"/>
  <c r="BA147" i="11"/>
  <c r="BA154" i="11"/>
  <c r="BA155" i="11"/>
  <c r="BA163" i="11"/>
  <c r="BA173" i="11"/>
  <c r="BA174" i="11"/>
  <c r="BA181" i="11"/>
  <c r="BA182" i="11"/>
  <c r="BA195" i="11"/>
  <c r="BA197" i="11"/>
  <c r="BA198" i="11"/>
  <c r="BA201" i="11"/>
  <c r="BA203" i="11"/>
  <c r="BA76" i="11"/>
  <c r="W81" i="16" s="1"/>
  <c r="BA84" i="11"/>
  <c r="W89" i="16" s="1"/>
  <c r="BA96" i="11"/>
  <c r="BA107" i="11"/>
  <c r="W112" i="16" s="1"/>
  <c r="BA120" i="11"/>
  <c r="W125" i="16" s="1"/>
  <c r="BA124" i="11"/>
  <c r="W129" i="16" s="1"/>
  <c r="BA132" i="11"/>
  <c r="BA136" i="11"/>
  <c r="BA140" i="11"/>
  <c r="BA144" i="11"/>
  <c r="BA148" i="11"/>
  <c r="BA156" i="11"/>
  <c r="BA157" i="11"/>
  <c r="BA162" i="11"/>
  <c r="BA169" i="11"/>
  <c r="BA170" i="11"/>
  <c r="BA177" i="11"/>
  <c r="BA178" i="11"/>
  <c r="BA187" i="11"/>
  <c r="BA189" i="11"/>
  <c r="BA190" i="11"/>
  <c r="BA202" i="11"/>
  <c r="BA88" i="11"/>
  <c r="BA94" i="11"/>
  <c r="W99" i="16" s="1"/>
  <c r="BA150" i="11"/>
  <c r="BA171" i="11"/>
  <c r="BA180" i="11"/>
  <c r="BA186" i="11"/>
  <c r="BA192" i="11"/>
  <c r="BA204" i="11"/>
  <c r="BA60" i="11"/>
  <c r="BA110" i="11"/>
  <c r="W115" i="16" s="1"/>
  <c r="BA112" i="11"/>
  <c r="W117" i="16" s="1"/>
  <c r="BA114" i="11"/>
  <c r="W119" i="16" s="1"/>
  <c r="BA117" i="11"/>
  <c r="BA126" i="11"/>
  <c r="BA131" i="11"/>
  <c r="BA138" i="11"/>
  <c r="BA146" i="11"/>
  <c r="BA149" i="11"/>
  <c r="BA153" i="11"/>
  <c r="BA159" i="11"/>
  <c r="BA161" i="11"/>
  <c r="BA164" i="11"/>
  <c r="BA165" i="11"/>
  <c r="BA167" i="11"/>
  <c r="BA176" i="11"/>
  <c r="BA183" i="11"/>
  <c r="BA188" i="11"/>
  <c r="BA194" i="11"/>
  <c r="BA200" i="11"/>
  <c r="BA205" i="11"/>
  <c r="BA104" i="11"/>
  <c r="W109" i="16" s="1"/>
  <c r="BA113" i="11"/>
  <c r="W118" i="16" s="1"/>
  <c r="BA151" i="11"/>
  <c r="BA160" i="11"/>
  <c r="BA172" i="11"/>
  <c r="BA179" i="11"/>
  <c r="BA185" i="11"/>
  <c r="BA191" i="11"/>
  <c r="BA196" i="11"/>
  <c r="BA85" i="11"/>
  <c r="W90" i="16" s="1"/>
  <c r="BA90" i="11"/>
  <c r="BA99" i="11"/>
  <c r="W104" i="16" s="1"/>
  <c r="BA123" i="11"/>
  <c r="W128" i="16" s="1"/>
  <c r="BA128" i="11"/>
  <c r="BA152" i="11"/>
  <c r="BA158" i="11"/>
  <c r="BA166" i="11"/>
  <c r="BA168" i="11"/>
  <c r="BA175" i="11"/>
  <c r="BA184" i="11"/>
  <c r="BA193" i="11"/>
  <c r="BA199" i="11"/>
  <c r="BC3" i="8"/>
  <c r="BC14" i="8" s="1"/>
  <c r="X19" i="14" s="1"/>
  <c r="BB8" i="8" a="1"/>
  <c r="BB8" i="8" s="1"/>
  <c r="BB9" i="8" a="1"/>
  <c r="BB9" i="8" s="1"/>
  <c r="BB7" i="8" a="1"/>
  <c r="BB7" i="8" s="1"/>
  <c r="BC12" i="8"/>
  <c r="BA9" i="8"/>
  <c r="BA13" i="8"/>
  <c r="W18" i="14" s="1"/>
  <c r="BA7" i="8"/>
  <c r="W12" i="14" s="1"/>
  <c r="BA12" i="8"/>
  <c r="W17" i="14" s="1"/>
  <c r="BA14" i="8"/>
  <c r="BA17" i="8"/>
  <c r="W22" i="14" s="1"/>
  <c r="BA18" i="8"/>
  <c r="W23" i="14" s="1"/>
  <c r="BA20" i="8"/>
  <c r="W25" i="14" s="1"/>
  <c r="BA23" i="8"/>
  <c r="BA30" i="8"/>
  <c r="W35" i="14" s="1"/>
  <c r="BA11" i="8"/>
  <c r="W16" i="14" s="1"/>
  <c r="BA22" i="8"/>
  <c r="W27" i="14" s="1"/>
  <c r="BA24" i="8"/>
  <c r="W29" i="14" s="1"/>
  <c r="BA15" i="8"/>
  <c r="W20" i="14" s="1"/>
  <c r="BA16" i="8"/>
  <c r="W21" i="14" s="1"/>
  <c r="BA25" i="8"/>
  <c r="W30" i="14" s="1"/>
  <c r="BA31" i="8"/>
  <c r="W36" i="14" s="1"/>
  <c r="BA33" i="8"/>
  <c r="W38" i="14" s="1"/>
  <c r="BA8" i="8"/>
  <c r="W13" i="14" s="1"/>
  <c r="BA10" i="8"/>
  <c r="W15" i="14" s="1"/>
  <c r="BA28" i="8"/>
  <c r="W33" i="14" s="1"/>
  <c r="BA34" i="8"/>
  <c r="W39" i="14" s="1"/>
  <c r="BA36" i="8"/>
  <c r="W41" i="14" s="1"/>
  <c r="BA39" i="8"/>
  <c r="W44" i="14" s="1"/>
  <c r="BA43" i="8"/>
  <c r="W48" i="14" s="1"/>
  <c r="BA47" i="8"/>
  <c r="W52" i="14" s="1"/>
  <c r="BA51" i="8"/>
  <c r="W56" i="14" s="1"/>
  <c r="BA55" i="8"/>
  <c r="W60" i="14" s="1"/>
  <c r="BA58" i="8"/>
  <c r="BA60" i="8"/>
  <c r="W65" i="14" s="1"/>
  <c r="BA19" i="8"/>
  <c r="W24" i="14" s="1"/>
  <c r="BA29" i="8"/>
  <c r="W34" i="14" s="1"/>
  <c r="BA41" i="8"/>
  <c r="W46" i="14" s="1"/>
  <c r="BA42" i="8"/>
  <c r="W47" i="14" s="1"/>
  <c r="BA52" i="8"/>
  <c r="W57" i="14" s="1"/>
  <c r="BA62" i="8"/>
  <c r="W67" i="14" s="1"/>
  <c r="BA64" i="8"/>
  <c r="W69" i="14" s="1"/>
  <c r="BA74" i="8"/>
  <c r="W79" i="14" s="1"/>
  <c r="BA81" i="8"/>
  <c r="W86" i="14" s="1"/>
  <c r="BA83" i="8"/>
  <c r="W88" i="14" s="1"/>
  <c r="BA84" i="8"/>
  <c r="W89" i="14" s="1"/>
  <c r="BA99" i="8"/>
  <c r="W104" i="14" s="1"/>
  <c r="BA102" i="8"/>
  <c r="W107" i="14" s="1"/>
  <c r="BA104" i="8"/>
  <c r="W109" i="14" s="1"/>
  <c r="BA109" i="8"/>
  <c r="W114" i="14" s="1"/>
  <c r="BA111" i="8"/>
  <c r="W116" i="14" s="1"/>
  <c r="BA114" i="8"/>
  <c r="W119" i="14" s="1"/>
  <c r="BA115" i="8"/>
  <c r="W120" i="14" s="1"/>
  <c r="BA118" i="8"/>
  <c r="W123" i="14" s="1"/>
  <c r="BA119" i="8"/>
  <c r="W124" i="14" s="1"/>
  <c r="BA26" i="8"/>
  <c r="W31" i="14" s="1"/>
  <c r="BA32" i="8"/>
  <c r="W37" i="14" s="1"/>
  <c r="BA40" i="8"/>
  <c r="W45" i="14" s="1"/>
  <c r="BA45" i="8"/>
  <c r="W50" i="14" s="1"/>
  <c r="BA46" i="8"/>
  <c r="W51" i="14" s="1"/>
  <c r="BA54" i="8"/>
  <c r="W59" i="14" s="1"/>
  <c r="BA59" i="8"/>
  <c r="W64" i="14" s="1"/>
  <c r="BA63" i="8"/>
  <c r="W68" i="14" s="1"/>
  <c r="BA65" i="8"/>
  <c r="W70" i="14" s="1"/>
  <c r="BA21" i="8"/>
  <c r="W26" i="14" s="1"/>
  <c r="BA27" i="8"/>
  <c r="W32" i="14" s="1"/>
  <c r="BA38" i="8"/>
  <c r="W43" i="14" s="1"/>
  <c r="BA44" i="8"/>
  <c r="W49" i="14" s="1"/>
  <c r="BA49" i="8"/>
  <c r="W54" i="14" s="1"/>
  <c r="BA57" i="8"/>
  <c r="W62" i="14" s="1"/>
  <c r="BA50" i="8"/>
  <c r="W55" i="14" s="1"/>
  <c r="BA69" i="8"/>
  <c r="W74" i="14" s="1"/>
  <c r="BA70" i="8"/>
  <c r="W75" i="14" s="1"/>
  <c r="BA71" i="8"/>
  <c r="W76" i="14" s="1"/>
  <c r="BA72" i="8"/>
  <c r="W77" i="14" s="1"/>
  <c r="BA78" i="8"/>
  <c r="W83" i="14" s="1"/>
  <c r="BA82" i="8"/>
  <c r="W87" i="14" s="1"/>
  <c r="BA53" i="8"/>
  <c r="W58" i="14" s="1"/>
  <c r="BA35" i="8"/>
  <c r="W40" i="14" s="1"/>
  <c r="BA37" i="8"/>
  <c r="W42" i="14" s="1"/>
  <c r="BA48" i="8"/>
  <c r="W53" i="14" s="1"/>
  <c r="BA61" i="8"/>
  <c r="BA66" i="8"/>
  <c r="W71" i="14" s="1"/>
  <c r="BA75" i="8"/>
  <c r="W80" i="14" s="1"/>
  <c r="BA79" i="8"/>
  <c r="W84" i="14" s="1"/>
  <c r="BA87" i="8"/>
  <c r="W92" i="14" s="1"/>
  <c r="BA92" i="8"/>
  <c r="W97" i="14" s="1"/>
  <c r="BA93" i="8"/>
  <c r="W98" i="14" s="1"/>
  <c r="BA94" i="8"/>
  <c r="W99" i="14" s="1"/>
  <c r="BA95" i="8"/>
  <c r="W100" i="14" s="1"/>
  <c r="BA98" i="8"/>
  <c r="W103" i="14" s="1"/>
  <c r="BA56" i="8"/>
  <c r="W61" i="14" s="1"/>
  <c r="BA76" i="8"/>
  <c r="W81" i="14" s="1"/>
  <c r="BA80" i="8"/>
  <c r="W85" i="14" s="1"/>
  <c r="BA86" i="8"/>
  <c r="W91" i="14" s="1"/>
  <c r="BA90" i="8"/>
  <c r="W95" i="14" s="1"/>
  <c r="BA67" i="8"/>
  <c r="W72" i="14" s="1"/>
  <c r="BA77" i="8"/>
  <c r="W82" i="14" s="1"/>
  <c r="BA85" i="8"/>
  <c r="W90" i="14" s="1"/>
  <c r="BA88" i="8"/>
  <c r="W93" i="14" s="1"/>
  <c r="BA91" i="8"/>
  <c r="W96" i="14" s="1"/>
  <c r="BA113" i="8"/>
  <c r="W118" i="14" s="1"/>
  <c r="BA121" i="8"/>
  <c r="W126" i="14" s="1"/>
  <c r="BA127" i="8"/>
  <c r="BA133" i="8"/>
  <c r="BA135" i="8"/>
  <c r="BA137" i="8"/>
  <c r="BA139" i="8"/>
  <c r="BA73" i="8"/>
  <c r="W78" i="14" s="1"/>
  <c r="BA100" i="8"/>
  <c r="W105" i="14" s="1"/>
  <c r="BA103" i="8"/>
  <c r="W108" i="14" s="1"/>
  <c r="BA106" i="8"/>
  <c r="W111" i="14" s="1"/>
  <c r="BA110" i="8"/>
  <c r="W115" i="14" s="1"/>
  <c r="BA89" i="8"/>
  <c r="W94" i="14" s="1"/>
  <c r="BA107" i="8"/>
  <c r="W112" i="14" s="1"/>
  <c r="BA108" i="8"/>
  <c r="W113" i="14" s="1"/>
  <c r="BA116" i="8"/>
  <c r="W121" i="14" s="1"/>
  <c r="BA117" i="8"/>
  <c r="W122" i="14" s="1"/>
  <c r="BA120" i="8"/>
  <c r="W125" i="14" s="1"/>
  <c r="BA128" i="8"/>
  <c r="BA131" i="8"/>
  <c r="BA134" i="8"/>
  <c r="BA136" i="8"/>
  <c r="BA126" i="8"/>
  <c r="BA132" i="8"/>
  <c r="BA143" i="8"/>
  <c r="BA155" i="8"/>
  <c r="BA159" i="8"/>
  <c r="BA163" i="8"/>
  <c r="BA167" i="8"/>
  <c r="BA171" i="8"/>
  <c r="BA175" i="8"/>
  <c r="BA179" i="8"/>
  <c r="BA182" i="8"/>
  <c r="BA112" i="8"/>
  <c r="W117" i="14" s="1"/>
  <c r="BA124" i="8"/>
  <c r="W129" i="14" s="1"/>
  <c r="BA125" i="8"/>
  <c r="W130" i="14" s="1"/>
  <c r="BA140" i="8"/>
  <c r="BA141" i="8"/>
  <c r="BA142" i="8"/>
  <c r="BA144" i="8"/>
  <c r="BA145" i="8"/>
  <c r="BA151" i="8"/>
  <c r="BA153" i="8"/>
  <c r="BA157" i="8"/>
  <c r="BA161" i="8"/>
  <c r="BA165" i="8"/>
  <c r="BA169" i="8"/>
  <c r="BA173" i="8"/>
  <c r="BA177" i="8"/>
  <c r="BA68" i="8"/>
  <c r="W73" i="14" s="1"/>
  <c r="BA97" i="8"/>
  <c r="W102" i="14" s="1"/>
  <c r="BA101" i="8"/>
  <c r="W106" i="14" s="1"/>
  <c r="BA123" i="8"/>
  <c r="W128" i="14" s="1"/>
  <c r="BA96" i="8"/>
  <c r="W101" i="14" s="1"/>
  <c r="BA105" i="8"/>
  <c r="W110" i="14" s="1"/>
  <c r="BA129" i="8"/>
  <c r="BA138" i="8"/>
  <c r="BA148" i="8"/>
  <c r="BA150" i="8"/>
  <c r="BA152" i="8"/>
  <c r="BA154" i="8"/>
  <c r="BA168" i="8"/>
  <c r="BA170" i="8"/>
  <c r="BA180" i="8"/>
  <c r="BA184" i="8"/>
  <c r="BA188" i="8"/>
  <c r="BA189" i="8"/>
  <c r="BA191" i="8"/>
  <c r="BA192" i="8"/>
  <c r="BA196" i="8"/>
  <c r="BA198" i="8"/>
  <c r="BA199" i="8"/>
  <c r="BA202" i="8"/>
  <c r="BA203" i="8"/>
  <c r="BA205" i="8"/>
  <c r="BA146" i="8"/>
  <c r="BA147" i="8"/>
  <c r="BA156" i="8"/>
  <c r="BA158" i="8"/>
  <c r="BA172" i="8"/>
  <c r="BA174" i="8"/>
  <c r="BA183" i="8"/>
  <c r="BA193" i="8"/>
  <c r="BA200" i="8"/>
  <c r="BA130" i="8"/>
  <c r="BA160" i="8"/>
  <c r="BA162" i="8"/>
  <c r="BA176" i="8"/>
  <c r="BA178" i="8"/>
  <c r="BA181" i="8"/>
  <c r="BA186" i="8"/>
  <c r="BA194" i="8"/>
  <c r="BA195" i="8"/>
  <c r="BA197" i="8"/>
  <c r="BA122" i="8"/>
  <c r="W127" i="14" s="1"/>
  <c r="BA149" i="8"/>
  <c r="BA164" i="8"/>
  <c r="BA166" i="8"/>
  <c r="BA185" i="8"/>
  <c r="BA187" i="8"/>
  <c r="BA190" i="8"/>
  <c r="BA201" i="8"/>
  <c r="BA204" i="8"/>
  <c r="C29" i="76"/>
  <c r="C31" i="76" s="1"/>
  <c r="B7" i="78"/>
  <c r="U96" i="18"/>
  <c r="U39" i="18"/>
  <c r="U123" i="18"/>
  <c r="BA6" i="13"/>
  <c r="U11" i="18" s="1"/>
  <c r="U71" i="18"/>
  <c r="U41" i="18"/>
  <c r="U55" i="18"/>
  <c r="U61" i="18"/>
  <c r="DH5" i="13"/>
  <c r="U53" i="18"/>
  <c r="U62" i="18"/>
  <c r="U84" i="18"/>
  <c r="U101" i="18"/>
  <c r="U89" i="18"/>
  <c r="U127" i="18"/>
  <c r="U30" i="18"/>
  <c r="U31" i="18"/>
  <c r="U47" i="18"/>
  <c r="U20" i="18"/>
  <c r="U52" i="18"/>
  <c r="U63" i="18"/>
  <c r="U105" i="18"/>
  <c r="U111" i="18"/>
  <c r="U42" i="18"/>
  <c r="U13" i="18"/>
  <c r="U24" i="18"/>
  <c r="U82" i="18"/>
  <c r="U67" i="18"/>
  <c r="U97" i="18"/>
  <c r="DJ4" i="13"/>
  <c r="V2" i="18" s="1"/>
  <c r="BB6" i="13" a="1"/>
  <c r="BB6" i="13" s="1"/>
  <c r="BD4" i="13"/>
  <c r="D17" i="24"/>
  <c r="BF4" i="12"/>
  <c r="D18" i="23"/>
  <c r="BC3" i="11"/>
  <c r="W120" i="17"/>
  <c r="W104" i="17"/>
  <c r="W66" i="17"/>
  <c r="W47" i="17"/>
  <c r="W79" i="17"/>
  <c r="W54" i="17"/>
  <c r="W69" i="17"/>
  <c r="W48" i="17"/>
  <c r="W36" i="17"/>
  <c r="W93" i="17"/>
  <c r="W92" i="17"/>
  <c r="W21" i="17"/>
  <c r="W98" i="17"/>
  <c r="W77" i="17"/>
  <c r="W65" i="17"/>
  <c r="W60" i="17"/>
  <c r="W127" i="17"/>
  <c r="W106" i="17"/>
  <c r="W63" i="17"/>
  <c r="W41" i="17"/>
  <c r="W126" i="17"/>
  <c r="W108" i="17"/>
  <c r="W96" i="17"/>
  <c r="W27" i="17"/>
  <c r="W71" i="17"/>
  <c r="W23" i="17"/>
  <c r="W22" i="17"/>
  <c r="W86" i="17"/>
  <c r="W91" i="17"/>
  <c r="W45" i="17"/>
  <c r="W16" i="17"/>
  <c r="W117" i="17"/>
  <c r="W61" i="17"/>
  <c r="W42" i="17"/>
  <c r="W115" i="17"/>
  <c r="W105" i="17"/>
  <c r="W75" i="17"/>
  <c r="W53" i="17"/>
  <c r="W109" i="17"/>
  <c r="W49" i="17"/>
  <c r="W80" i="17"/>
  <c r="W114" i="17"/>
  <c r="W124" i="17"/>
  <c r="W95" i="17"/>
  <c r="W82" i="17"/>
  <c r="W73" i="17"/>
  <c r="W52" i="17"/>
  <c r="W130" i="17"/>
  <c r="W116" i="17"/>
  <c r="W100" i="17"/>
  <c r="W62" i="17"/>
  <c r="W43" i="17"/>
  <c r="W29" i="17"/>
  <c r="W84" i="17"/>
  <c r="W59" i="17"/>
  <c r="W37" i="17"/>
  <c r="W26" i="17"/>
  <c r="W121" i="17"/>
  <c r="W111" i="17"/>
  <c r="W35" i="17"/>
  <c r="BB6" i="11" a="1"/>
  <c r="BB6" i="11" s="1"/>
  <c r="DJ4" i="11"/>
  <c r="X2" i="16" s="1"/>
  <c r="W75" i="16"/>
  <c r="W80" i="16"/>
  <c r="DH5" i="11"/>
  <c r="W101" i="16"/>
  <c r="W66" i="16"/>
  <c r="BA6" i="11"/>
  <c r="W11" i="16" s="1"/>
  <c r="W67" i="16"/>
  <c r="W70" i="16"/>
  <c r="W79" i="16"/>
  <c r="W93" i="16"/>
  <c r="W105" i="16"/>
  <c r="W122" i="16"/>
  <c r="W24" i="16"/>
  <c r="W21" i="16"/>
  <c r="W42" i="16"/>
  <c r="W47" i="16"/>
  <c r="W95" i="16"/>
  <c r="W73" i="16"/>
  <c r="W106" i="16"/>
  <c r="W28" i="16"/>
  <c r="W50" i="16"/>
  <c r="W51" i="16"/>
  <c r="W86" i="16"/>
  <c r="W94" i="16"/>
  <c r="W124" i="16"/>
  <c r="W14" i="16"/>
  <c r="W25" i="16"/>
  <c r="W53" i="16"/>
  <c r="W88" i="16"/>
  <c r="W65" i="16"/>
  <c r="W26" i="16"/>
  <c r="W54" i="16"/>
  <c r="W34" i="16"/>
  <c r="W62" i="16"/>
  <c r="W71" i="16"/>
  <c r="W87" i="16"/>
  <c r="W108" i="16"/>
  <c r="W123" i="16"/>
  <c r="BD4" i="11"/>
  <c r="C17" i="22"/>
  <c r="BF4" i="10"/>
  <c r="C18" i="21"/>
  <c r="BB6" i="8" a="1"/>
  <c r="BB6" i="8" s="1"/>
  <c r="BC6" i="8" s="1"/>
  <c r="X11" i="14" s="1"/>
  <c r="DH5" i="8"/>
  <c r="D9" i="42" s="1"/>
  <c r="D14" i="20" s="1"/>
  <c r="W28" i="14"/>
  <c r="W19" i="14"/>
  <c r="DJ4" i="8"/>
  <c r="X2" i="14" s="1"/>
  <c r="W63" i="14"/>
  <c r="W14" i="14"/>
  <c r="BA6" i="8"/>
  <c r="W11" i="14" s="1"/>
  <c r="W66" i="14"/>
  <c r="BD4" i="8"/>
  <c r="C17" i="20"/>
  <c r="X2" i="4"/>
  <c r="X28" i="17"/>
  <c r="X31" i="17"/>
  <c r="X65" i="17"/>
  <c r="X66" i="17"/>
  <c r="X118" i="17"/>
  <c r="DK4" i="2"/>
  <c r="BC6" i="12"/>
  <c r="X11" i="17" s="1"/>
  <c r="X54" i="17"/>
  <c r="X79" i="17"/>
  <c r="X91" i="17"/>
  <c r="X123" i="17"/>
  <c r="X125" i="17"/>
  <c r="X33" i="17"/>
  <c r="X37" i="17"/>
  <c r="X26" i="17"/>
  <c r="X49" i="17"/>
  <c r="X40" i="17"/>
  <c r="X57" i="17"/>
  <c r="X80" i="17"/>
  <c r="X97" i="17"/>
  <c r="X98" i="17"/>
  <c r="X104" i="17"/>
  <c r="X121" i="17"/>
  <c r="X128" i="17"/>
  <c r="X129" i="17"/>
  <c r="BD6" i="12" a="1"/>
  <c r="BD6" i="12" s="1"/>
  <c r="X47" i="17"/>
  <c r="X32" i="17"/>
  <c r="X55" i="17"/>
  <c r="X14" i="17"/>
  <c r="X62" i="17"/>
  <c r="X114" i="17"/>
  <c r="X122" i="17"/>
  <c r="BE3" i="12"/>
  <c r="DI5" i="12"/>
  <c r="BF4" i="2"/>
  <c r="X17" i="14"/>
  <c r="B13" i="46"/>
  <c r="B14" i="45"/>
  <c r="B14" i="43"/>
  <c r="B13" i="44"/>
  <c r="A12" i="78"/>
  <c r="J1" i="2"/>
  <c r="J217" i="2" s="1"/>
  <c r="AM20" i="35" a="1"/>
  <c r="AM20" i="35" s="1"/>
  <c r="S18" i="7"/>
  <c r="BC168" i="8" l="1"/>
  <c r="BC152" i="8"/>
  <c r="BC200" i="8"/>
  <c r="BC179" i="8"/>
  <c r="BC155" i="8"/>
  <c r="BC158" i="8"/>
  <c r="BC140" i="8"/>
  <c r="BC139" i="8"/>
  <c r="BC196" i="8"/>
  <c r="BC205" i="8"/>
  <c r="BC195" i="8"/>
  <c r="BC137" i="8"/>
  <c r="BC120" i="8"/>
  <c r="X125" i="14" s="1"/>
  <c r="BC188" i="8"/>
  <c r="BC189" i="8"/>
  <c r="BC176" i="8"/>
  <c r="BC148" i="8"/>
  <c r="BC45" i="8"/>
  <c r="X50" i="14" s="1"/>
  <c r="BC183" i="8"/>
  <c r="BC150" i="8"/>
  <c r="BC187" i="8"/>
  <c r="BC134" i="8"/>
  <c r="BC167" i="8"/>
  <c r="BC172" i="8"/>
  <c r="BC147" i="8"/>
  <c r="BC130" i="8"/>
  <c r="BC86" i="8"/>
  <c r="X91" i="14" s="1"/>
  <c r="BC198" i="8"/>
  <c r="BC173" i="8"/>
  <c r="BC110" i="8"/>
  <c r="X115" i="14" s="1"/>
  <c r="BC164" i="8"/>
  <c r="BC204" i="8"/>
  <c r="BC104" i="8"/>
  <c r="X109" i="14" s="1"/>
  <c r="BC151" i="8"/>
  <c r="BC178" i="8"/>
  <c r="BC118" i="8"/>
  <c r="X123" i="14" s="1"/>
  <c r="BC57" i="8"/>
  <c r="X62" i="14" s="1"/>
  <c r="BC203" i="8"/>
  <c r="BC193" i="8"/>
  <c r="BC182" i="8"/>
  <c r="BC159" i="8"/>
  <c r="BC144" i="8"/>
  <c r="BC202" i="8"/>
  <c r="BC171" i="8"/>
  <c r="BC153" i="8"/>
  <c r="BC125" i="8"/>
  <c r="X130" i="14" s="1"/>
  <c r="BC194" i="8"/>
  <c r="BC165" i="8"/>
  <c r="BC186" i="8"/>
  <c r="BC163" i="8"/>
  <c r="BC132" i="8"/>
  <c r="BC138" i="8"/>
  <c r="BC174" i="8"/>
  <c r="BC154" i="8"/>
  <c r="BC119" i="8"/>
  <c r="X124" i="14" s="1"/>
  <c r="BC127" i="8"/>
  <c r="BC99" i="8"/>
  <c r="X104" i="14" s="1"/>
  <c r="BC95" i="8"/>
  <c r="X100" i="14" s="1"/>
  <c r="BC64" i="8"/>
  <c r="X69" i="14" s="1"/>
  <c r="BC76" i="8"/>
  <c r="X81" i="14" s="1"/>
  <c r="BC33" i="8"/>
  <c r="X38" i="14" s="1"/>
  <c r="BC199" i="8"/>
  <c r="BC191" i="8"/>
  <c r="BC175" i="8"/>
  <c r="BC157" i="8"/>
  <c r="BC124" i="8"/>
  <c r="X129" i="14" s="1"/>
  <c r="BC192" i="8"/>
  <c r="BC169" i="8"/>
  <c r="BC143" i="8"/>
  <c r="BC114" i="8"/>
  <c r="X119" i="14" s="1"/>
  <c r="BC190" i="8"/>
  <c r="BC145" i="8"/>
  <c r="BC181" i="8"/>
  <c r="BC161" i="8"/>
  <c r="BC180" i="8"/>
  <c r="BC129" i="8"/>
  <c r="BC170" i="8"/>
  <c r="BC142" i="8"/>
  <c r="BC72" i="8"/>
  <c r="X77" i="14" s="1"/>
  <c r="BC126" i="8"/>
  <c r="BC105" i="8"/>
  <c r="X110" i="14" s="1"/>
  <c r="BC13" i="8"/>
  <c r="X18" i="14" s="1"/>
  <c r="BC29" i="8"/>
  <c r="X34" i="14" s="1"/>
  <c r="BC49" i="8"/>
  <c r="X54" i="14" s="1"/>
  <c r="BC34" i="8"/>
  <c r="X39" i="14" s="1"/>
  <c r="BC84" i="8"/>
  <c r="X89" i="14" s="1"/>
  <c r="BC162" i="8"/>
  <c r="BC141" i="8"/>
  <c r="BC135" i="8"/>
  <c r="BC121" i="8"/>
  <c r="X126" i="14" s="1"/>
  <c r="BC31" i="8"/>
  <c r="X36" i="14" s="1"/>
  <c r="BC83" i="8"/>
  <c r="X88" i="14" s="1"/>
  <c r="BC106" i="8"/>
  <c r="X111" i="14" s="1"/>
  <c r="BC30" i="8"/>
  <c r="X35" i="14" s="1"/>
  <c r="BC19" i="8"/>
  <c r="X24" i="14" s="1"/>
  <c r="BC201" i="8"/>
  <c r="BC185" i="8"/>
  <c r="BC160" i="8"/>
  <c r="BC197" i="8"/>
  <c r="BC177" i="8"/>
  <c r="BC156" i="8"/>
  <c r="BC102" i="8"/>
  <c r="X107" i="14" s="1"/>
  <c r="BC146" i="8"/>
  <c r="BC184" i="8"/>
  <c r="BC166" i="8"/>
  <c r="BC149" i="8"/>
  <c r="BC123" i="8"/>
  <c r="X128" i="14" s="1"/>
  <c r="BC133" i="8"/>
  <c r="BC122" i="8"/>
  <c r="X127" i="14" s="1"/>
  <c r="BC81" i="8"/>
  <c r="X86" i="14" s="1"/>
  <c r="BC109" i="8"/>
  <c r="X114" i="14" s="1"/>
  <c r="BC75" i="8"/>
  <c r="X80" i="14" s="1"/>
  <c r="BC43" i="8"/>
  <c r="X48" i="14" s="1"/>
  <c r="BC60" i="8"/>
  <c r="X65" i="14" s="1"/>
  <c r="BC48" i="8"/>
  <c r="X53" i="14" s="1"/>
  <c r="BC16" i="8"/>
  <c r="X21" i="14" s="1"/>
  <c r="BC91" i="8"/>
  <c r="X96" i="14" s="1"/>
  <c r="BC71" i="8"/>
  <c r="X76" i="14" s="1"/>
  <c r="BC98" i="8"/>
  <c r="X103" i="14" s="1"/>
  <c r="BC136" i="8"/>
  <c r="BC117" i="8"/>
  <c r="X122" i="14" s="1"/>
  <c r="BC100" i="8"/>
  <c r="X105" i="14" s="1"/>
  <c r="BC94" i="8"/>
  <c r="X99" i="14" s="1"/>
  <c r="BC11" i="8"/>
  <c r="X16" i="14" s="1"/>
  <c r="BC82" i="8"/>
  <c r="X87" i="14" s="1"/>
  <c r="BC74" i="8"/>
  <c r="X79" i="14" s="1"/>
  <c r="BC41" i="8"/>
  <c r="X46" i="14" s="1"/>
  <c r="BC58" i="8"/>
  <c r="X63" i="14" s="1"/>
  <c r="BC28" i="8"/>
  <c r="X33" i="14" s="1"/>
  <c r="BC112" i="8"/>
  <c r="X117" i="14" s="1"/>
  <c r="BC103" i="8"/>
  <c r="X108" i="14" s="1"/>
  <c r="BC79" i="8"/>
  <c r="X84" i="14" s="1"/>
  <c r="BC68" i="8"/>
  <c r="X73" i="14" s="1"/>
  <c r="BC59" i="8"/>
  <c r="X64" i="14" s="1"/>
  <c r="BC39" i="8"/>
  <c r="X44" i="14" s="1"/>
  <c r="BC24" i="8"/>
  <c r="X29" i="14" s="1"/>
  <c r="BC54" i="8"/>
  <c r="X59" i="14" s="1"/>
  <c r="BC44" i="8"/>
  <c r="X49" i="14" s="1"/>
  <c r="BC32" i="8"/>
  <c r="X37" i="14" s="1"/>
  <c r="BC27" i="8"/>
  <c r="X32" i="14" s="1"/>
  <c r="BC18" i="8"/>
  <c r="X23" i="14" s="1"/>
  <c r="BC15" i="8"/>
  <c r="X20" i="14" s="1"/>
  <c r="BC7" i="8"/>
  <c r="X12" i="14" s="1"/>
  <c r="BC88" i="8"/>
  <c r="X93" i="14" s="1"/>
  <c r="BC70" i="8"/>
  <c r="X75" i="14" s="1"/>
  <c r="BC97" i="8"/>
  <c r="X102" i="14" s="1"/>
  <c r="BC131" i="8"/>
  <c r="BC116" i="8"/>
  <c r="X121" i="14" s="1"/>
  <c r="BC89" i="8"/>
  <c r="X94" i="14" s="1"/>
  <c r="BC93" i="8"/>
  <c r="X98" i="14" s="1"/>
  <c r="BC96" i="8"/>
  <c r="X101" i="14" s="1"/>
  <c r="BC46" i="8"/>
  <c r="X51" i="14" s="1"/>
  <c r="BC73" i="8"/>
  <c r="X78" i="14" s="1"/>
  <c r="BC80" i="8"/>
  <c r="X85" i="14" s="1"/>
  <c r="BC51" i="8"/>
  <c r="X56" i="14" s="1"/>
  <c r="BC66" i="8"/>
  <c r="X71" i="14" s="1"/>
  <c r="BC108" i="8"/>
  <c r="X113" i="14" s="1"/>
  <c r="BC101" i="8"/>
  <c r="X106" i="14" s="1"/>
  <c r="BC78" i="8"/>
  <c r="X83" i="14" s="1"/>
  <c r="BC65" i="8"/>
  <c r="X70" i="14" s="1"/>
  <c r="BC55" i="8"/>
  <c r="X60" i="14" s="1"/>
  <c r="BC37" i="8"/>
  <c r="X42" i="14" s="1"/>
  <c r="BC17" i="8"/>
  <c r="X22" i="14" s="1"/>
  <c r="BC53" i="8"/>
  <c r="X58" i="14" s="1"/>
  <c r="BC40" i="8"/>
  <c r="X45" i="14" s="1"/>
  <c r="BC25" i="8"/>
  <c r="X30" i="14" s="1"/>
  <c r="BC26" i="8"/>
  <c r="X31" i="14" s="1"/>
  <c r="BC22" i="8"/>
  <c r="X27" i="14" s="1"/>
  <c r="BC10" i="8"/>
  <c r="X15" i="14" s="1"/>
  <c r="BC9" i="8"/>
  <c r="X14" i="14" s="1"/>
  <c r="BC113" i="8"/>
  <c r="X118" i="14" s="1"/>
  <c r="BC85" i="8"/>
  <c r="X90" i="14" s="1"/>
  <c r="BC111" i="8"/>
  <c r="X116" i="14" s="1"/>
  <c r="BC42" i="8"/>
  <c r="X47" i="14" s="1"/>
  <c r="BC128" i="8"/>
  <c r="BC115" i="8"/>
  <c r="X120" i="14" s="1"/>
  <c r="BC69" i="8"/>
  <c r="X74" i="14" s="1"/>
  <c r="BC92" i="8"/>
  <c r="X97" i="14" s="1"/>
  <c r="BC90" i="8"/>
  <c r="X95" i="14" s="1"/>
  <c r="BC36" i="8"/>
  <c r="X41" i="14" s="1"/>
  <c r="BC62" i="8"/>
  <c r="X67" i="14" s="1"/>
  <c r="BC67" i="8"/>
  <c r="X72" i="14" s="1"/>
  <c r="BC47" i="8"/>
  <c r="X52" i="14" s="1"/>
  <c r="BC56" i="8"/>
  <c r="X61" i="14" s="1"/>
  <c r="BC107" i="8"/>
  <c r="X112" i="14" s="1"/>
  <c r="BC87" i="8"/>
  <c r="X92" i="14" s="1"/>
  <c r="BC77" i="8"/>
  <c r="X82" i="14" s="1"/>
  <c r="BC63" i="8"/>
  <c r="X68" i="14" s="1"/>
  <c r="BC50" i="8"/>
  <c r="X55" i="14" s="1"/>
  <c r="BC35" i="8"/>
  <c r="X40" i="14" s="1"/>
  <c r="BC61" i="8"/>
  <c r="X66" i="14" s="1"/>
  <c r="BC52" i="8"/>
  <c r="X57" i="14" s="1"/>
  <c r="BC38" i="8"/>
  <c r="X43" i="14" s="1"/>
  <c r="BC20" i="8"/>
  <c r="X25" i="14" s="1"/>
  <c r="BC23" i="8"/>
  <c r="X28" i="14" s="1"/>
  <c r="BC21" i="8"/>
  <c r="X26" i="14" s="1"/>
  <c r="BC8" i="8"/>
  <c r="X13" i="14" s="1"/>
  <c r="BC136" i="13"/>
  <c r="BC141" i="13"/>
  <c r="BC180" i="13"/>
  <c r="BC203" i="13"/>
  <c r="BC116" i="13"/>
  <c r="V121" i="18" s="1"/>
  <c r="BC38" i="13"/>
  <c r="V43" i="18" s="1"/>
  <c r="BC109" i="13"/>
  <c r="V114" i="18" s="1"/>
  <c r="BC51" i="13"/>
  <c r="V56" i="18" s="1"/>
  <c r="BC18" i="13"/>
  <c r="V23" i="18" s="1"/>
  <c r="BC128" i="13"/>
  <c r="BC129" i="13"/>
  <c r="BC173" i="13"/>
  <c r="BC202" i="13"/>
  <c r="BC99" i="13"/>
  <c r="V104" i="18" s="1"/>
  <c r="BC155" i="13"/>
  <c r="BC95" i="13"/>
  <c r="V100" i="18" s="1"/>
  <c r="BC59" i="13"/>
  <c r="V64" i="18" s="1"/>
  <c r="BC13" i="13"/>
  <c r="V18" i="18" s="1"/>
  <c r="BC56" i="13"/>
  <c r="V61" i="18" s="1"/>
  <c r="BC150" i="13"/>
  <c r="BC204" i="13"/>
  <c r="BC118" i="13"/>
  <c r="V123" i="18" s="1"/>
  <c r="BC169" i="13"/>
  <c r="BC156" i="13"/>
  <c r="BC98" i="13"/>
  <c r="V103" i="18" s="1"/>
  <c r="BC79" i="13"/>
  <c r="V84" i="18" s="1"/>
  <c r="BC30" i="13"/>
  <c r="V35" i="18" s="1"/>
  <c r="BC200" i="13"/>
  <c r="BC112" i="13"/>
  <c r="V117" i="18" s="1"/>
  <c r="BC201" i="13"/>
  <c r="BC113" i="13"/>
  <c r="V118" i="18" s="1"/>
  <c r="BC165" i="13"/>
  <c r="BC149" i="13"/>
  <c r="BC72" i="13"/>
  <c r="V77" i="18" s="1"/>
  <c r="BC57" i="13"/>
  <c r="V62" i="18" s="1"/>
  <c r="BC49" i="13"/>
  <c r="V54" i="18" s="1"/>
  <c r="BC193" i="13"/>
  <c r="BC117" i="13"/>
  <c r="V122" i="18" s="1"/>
  <c r="BC191" i="13"/>
  <c r="BC194" i="13"/>
  <c r="BC102" i="13"/>
  <c r="V107" i="18" s="1"/>
  <c r="BC195" i="13"/>
  <c r="BC147" i="13"/>
  <c r="BC103" i="13"/>
  <c r="V108" i="18" s="1"/>
  <c r="BC183" i="13"/>
  <c r="BC159" i="13"/>
  <c r="BC168" i="13"/>
  <c r="BC111" i="13"/>
  <c r="V116" i="18" s="1"/>
  <c r="BC135" i="13"/>
  <c r="BC142" i="13"/>
  <c r="BC63" i="13"/>
  <c r="V68" i="18" s="1"/>
  <c r="BC19" i="13"/>
  <c r="V24" i="18" s="1"/>
  <c r="BC33" i="13"/>
  <c r="V38" i="18" s="1"/>
  <c r="BC22" i="13"/>
  <c r="V27" i="18" s="1"/>
  <c r="BC6" i="13"/>
  <c r="V11" i="18" s="1"/>
  <c r="BC178" i="13"/>
  <c r="BC181" i="13"/>
  <c r="BC177" i="13"/>
  <c r="BC190" i="13"/>
  <c r="BC100" i="13"/>
  <c r="V105" i="18" s="1"/>
  <c r="BC189" i="13"/>
  <c r="BC146" i="13"/>
  <c r="BC82" i="13"/>
  <c r="V87" i="18" s="1"/>
  <c r="BC182" i="13"/>
  <c r="BC153" i="13"/>
  <c r="BC167" i="13"/>
  <c r="BC88" i="13"/>
  <c r="V93" i="18" s="1"/>
  <c r="BC123" i="13"/>
  <c r="V128" i="18" s="1"/>
  <c r="BC125" i="13"/>
  <c r="V130" i="18" s="1"/>
  <c r="BC93" i="13"/>
  <c r="V98" i="18" s="1"/>
  <c r="BC64" i="13"/>
  <c r="V69" i="18" s="1"/>
  <c r="BC41" i="13"/>
  <c r="V46" i="18" s="1"/>
  <c r="BC10" i="13"/>
  <c r="V15" i="18" s="1"/>
  <c r="BC108" i="13"/>
  <c r="V113" i="18" s="1"/>
  <c r="BC27" i="13"/>
  <c r="V32" i="18" s="1"/>
  <c r="BC132" i="13"/>
  <c r="BC87" i="13"/>
  <c r="V92" i="18" s="1"/>
  <c r="BC140" i="13"/>
  <c r="BC107" i="13"/>
  <c r="V112" i="18" s="1"/>
  <c r="BC97" i="13"/>
  <c r="V102" i="18" s="1"/>
  <c r="BC74" i="13"/>
  <c r="V79" i="18" s="1"/>
  <c r="BC75" i="13"/>
  <c r="V80" i="18" s="1"/>
  <c r="BC50" i="13"/>
  <c r="V55" i="18" s="1"/>
  <c r="BC31" i="13"/>
  <c r="V36" i="18" s="1"/>
  <c r="BC29" i="13"/>
  <c r="V34" i="18" s="1"/>
  <c r="BC20" i="13"/>
  <c r="V25" i="18" s="1"/>
  <c r="BC17" i="13"/>
  <c r="V22" i="18" s="1"/>
  <c r="AB12" i="60"/>
  <c r="A12" i="82"/>
  <c r="BC60" i="13"/>
  <c r="V65" i="18" s="1"/>
  <c r="BC154" i="13"/>
  <c r="BC122" i="13"/>
  <c r="V127" i="18" s="1"/>
  <c r="BC45" i="13"/>
  <c r="V50" i="18" s="1"/>
  <c r="BC120" i="13"/>
  <c r="V125" i="18" s="1"/>
  <c r="BC86" i="13"/>
  <c r="V91" i="18" s="1"/>
  <c r="BC91" i="13"/>
  <c r="V96" i="18" s="1"/>
  <c r="BC54" i="13"/>
  <c r="V59" i="18" s="1"/>
  <c r="BC61" i="13"/>
  <c r="V66" i="18" s="1"/>
  <c r="BC52" i="13"/>
  <c r="V57" i="18" s="1"/>
  <c r="BC39" i="13"/>
  <c r="V44" i="18" s="1"/>
  <c r="BC47" i="13"/>
  <c r="V52" i="18" s="1"/>
  <c r="BC15" i="13"/>
  <c r="V20" i="18" s="1"/>
  <c r="BC7" i="13"/>
  <c r="V12" i="18" s="1"/>
  <c r="BD7" i="13" a="1"/>
  <c r="BD7" i="13" s="1"/>
  <c r="BD8" i="13" a="1"/>
  <c r="BD8" i="13" s="1"/>
  <c r="BD9" i="13" a="1"/>
  <c r="BD9" i="13" s="1"/>
  <c r="Y13" i="60"/>
  <c r="A13" i="81"/>
  <c r="BF10" i="12" a="1"/>
  <c r="BF10" i="12" s="1"/>
  <c r="BF9" i="12" a="1"/>
  <c r="BF9" i="12" s="1"/>
  <c r="BF8" i="12" a="1"/>
  <c r="BF8" i="12" s="1"/>
  <c r="BF7" i="12" a="1"/>
  <c r="BF7" i="12" s="1"/>
  <c r="V12" i="60"/>
  <c r="A12" i="80"/>
  <c r="R13" i="60"/>
  <c r="O13" i="60" s="1"/>
  <c r="A13" i="79"/>
  <c r="BF8" i="10" a="1"/>
  <c r="BF8" i="10" s="1"/>
  <c r="BF7" i="10" a="1"/>
  <c r="BF7" i="10" s="1"/>
  <c r="BF9" i="10" a="1"/>
  <c r="BF9" i="10" s="1"/>
  <c r="BC174" i="13"/>
  <c r="BC184" i="13"/>
  <c r="BC170" i="13"/>
  <c r="BC65" i="13"/>
  <c r="V70" i="18" s="1"/>
  <c r="BC160" i="13"/>
  <c r="BC198" i="13"/>
  <c r="BC188" i="13"/>
  <c r="BC114" i="13"/>
  <c r="V119" i="18" s="1"/>
  <c r="BC78" i="13"/>
  <c r="V83" i="18" s="1"/>
  <c r="BC199" i="13"/>
  <c r="BC187" i="13"/>
  <c r="BC171" i="13"/>
  <c r="BC145" i="13"/>
  <c r="BC105" i="13"/>
  <c r="V110" i="18" s="1"/>
  <c r="BC80" i="13"/>
  <c r="V85" i="18" s="1"/>
  <c r="BC192" i="13"/>
  <c r="BC176" i="13"/>
  <c r="BC164" i="13"/>
  <c r="BC134" i="13"/>
  <c r="BC84" i="13"/>
  <c r="V89" i="18" s="1"/>
  <c r="BC162" i="13"/>
  <c r="BC138" i="13"/>
  <c r="BC92" i="13"/>
  <c r="V97" i="18" s="1"/>
  <c r="BC48" i="13"/>
  <c r="V53" i="18" s="1"/>
  <c r="BC26" i="13"/>
  <c r="V31" i="18" s="1"/>
  <c r="BC152" i="13"/>
  <c r="BC127" i="13"/>
  <c r="BC121" i="13"/>
  <c r="V126" i="18" s="1"/>
  <c r="BC81" i="13"/>
  <c r="V86" i="18" s="1"/>
  <c r="BC37" i="13"/>
  <c r="V42" i="18" s="1"/>
  <c r="BC133" i="13"/>
  <c r="BC115" i="13"/>
  <c r="V120" i="18" s="1"/>
  <c r="BC106" i="13"/>
  <c r="V111" i="18" s="1"/>
  <c r="BC85" i="13"/>
  <c r="V90" i="18" s="1"/>
  <c r="BC96" i="13"/>
  <c r="V101" i="18" s="1"/>
  <c r="BC90" i="13"/>
  <c r="V95" i="18" s="1"/>
  <c r="BC73" i="13"/>
  <c r="V78" i="18" s="1"/>
  <c r="BC42" i="13"/>
  <c r="V47" i="18" s="1"/>
  <c r="BC69" i="13"/>
  <c r="V74" i="18" s="1"/>
  <c r="BC58" i="13"/>
  <c r="V63" i="18" s="1"/>
  <c r="BC46" i="13"/>
  <c r="V51" i="18" s="1"/>
  <c r="BC40" i="13"/>
  <c r="V45" i="18" s="1"/>
  <c r="BC25" i="13"/>
  <c r="V30" i="18" s="1"/>
  <c r="BC36" i="13"/>
  <c r="V41" i="18" s="1"/>
  <c r="BC28" i="13"/>
  <c r="V33" i="18" s="1"/>
  <c r="BC44" i="13"/>
  <c r="V49" i="18" s="1"/>
  <c r="BC16" i="13"/>
  <c r="V21" i="18" s="1"/>
  <c r="BC24" i="13"/>
  <c r="V29" i="18" s="1"/>
  <c r="BC9" i="13"/>
  <c r="V14" i="18" s="1"/>
  <c r="BC163" i="13"/>
  <c r="BC137" i="13"/>
  <c r="BC179" i="13"/>
  <c r="BC148" i="13"/>
  <c r="BC205" i="13"/>
  <c r="BC151" i="13"/>
  <c r="BC196" i="13"/>
  <c r="BC175" i="13"/>
  <c r="BC68" i="13"/>
  <c r="V73" i="18" s="1"/>
  <c r="BC70" i="13"/>
  <c r="V75" i="18" s="1"/>
  <c r="BC197" i="13"/>
  <c r="BC186" i="13"/>
  <c r="BC166" i="13"/>
  <c r="BC144" i="13"/>
  <c r="BC104" i="13"/>
  <c r="V109" i="18" s="1"/>
  <c r="BC62" i="13"/>
  <c r="V67" i="18" s="1"/>
  <c r="BC185" i="13"/>
  <c r="BC172" i="13"/>
  <c r="BC161" i="13"/>
  <c r="BC130" i="13"/>
  <c r="BC77" i="13"/>
  <c r="V82" i="18" s="1"/>
  <c r="BC157" i="13"/>
  <c r="BC131" i="13"/>
  <c r="BC89" i="13"/>
  <c r="V94" i="18" s="1"/>
  <c r="BC43" i="13"/>
  <c r="V48" i="18" s="1"/>
  <c r="BC158" i="13"/>
  <c r="BC139" i="13"/>
  <c r="BC124" i="13"/>
  <c r="V129" i="18" s="1"/>
  <c r="BC119" i="13"/>
  <c r="V124" i="18" s="1"/>
  <c r="BC76" i="13"/>
  <c r="V81" i="18" s="1"/>
  <c r="BC143" i="13"/>
  <c r="BC126" i="13"/>
  <c r="BC110" i="13"/>
  <c r="V115" i="18" s="1"/>
  <c r="BC101" i="13"/>
  <c r="V106" i="18" s="1"/>
  <c r="BC67" i="13"/>
  <c r="V72" i="18" s="1"/>
  <c r="BC94" i="13"/>
  <c r="V99" i="18" s="1"/>
  <c r="BC83" i="13"/>
  <c r="V88" i="18" s="1"/>
  <c r="BC71" i="13"/>
  <c r="V76" i="18" s="1"/>
  <c r="BC34" i="13"/>
  <c r="V39" i="18" s="1"/>
  <c r="BC66" i="13"/>
  <c r="V71" i="18" s="1"/>
  <c r="BC55" i="13"/>
  <c r="V60" i="18" s="1"/>
  <c r="BC12" i="13"/>
  <c r="V17" i="18" s="1"/>
  <c r="BC35" i="13"/>
  <c r="V40" i="18" s="1"/>
  <c r="BC21" i="13"/>
  <c r="V26" i="18" s="1"/>
  <c r="BC32" i="13"/>
  <c r="V37" i="18" s="1"/>
  <c r="BC53" i="13"/>
  <c r="V58" i="18" s="1"/>
  <c r="BC8" i="13"/>
  <c r="V13" i="18" s="1"/>
  <c r="BC11" i="13"/>
  <c r="V16" i="18" s="1"/>
  <c r="BC23" i="13"/>
  <c r="V28" i="18" s="1"/>
  <c r="BE7" i="12"/>
  <c r="Y12" i="17" s="1"/>
  <c r="BE12" i="12"/>
  <c r="BE14" i="12"/>
  <c r="Y19" i="17" s="1"/>
  <c r="BE17" i="12"/>
  <c r="Y22" i="17" s="1"/>
  <c r="BE20" i="12"/>
  <c r="Y25" i="17" s="1"/>
  <c r="BE21" i="12"/>
  <c r="Y26" i="17" s="1"/>
  <c r="BE23" i="12"/>
  <c r="BE9" i="12"/>
  <c r="BE19" i="12"/>
  <c r="Y24" i="17" s="1"/>
  <c r="BE24" i="12"/>
  <c r="Y29" i="17" s="1"/>
  <c r="BE27" i="12"/>
  <c r="Y32" i="17" s="1"/>
  <c r="BE31" i="12"/>
  <c r="Y36" i="17" s="1"/>
  <c r="BE33" i="12"/>
  <c r="Y38" i="17" s="1"/>
  <c r="BE35" i="12"/>
  <c r="Y40" i="17" s="1"/>
  <c r="BE36" i="12"/>
  <c r="Y41" i="17" s="1"/>
  <c r="BE37" i="12"/>
  <c r="BE39" i="12"/>
  <c r="Y44" i="17" s="1"/>
  <c r="BE46" i="12"/>
  <c r="Y51" i="17" s="1"/>
  <c r="BE8" i="12"/>
  <c r="Y13" i="17" s="1"/>
  <c r="BE15" i="12"/>
  <c r="BE11" i="12"/>
  <c r="Y16" i="17" s="1"/>
  <c r="BE26" i="12"/>
  <c r="BE32" i="12"/>
  <c r="Y37" i="17" s="1"/>
  <c r="BE38" i="12"/>
  <c r="BE41" i="12"/>
  <c r="Y46" i="17" s="1"/>
  <c r="BE44" i="12"/>
  <c r="Y49" i="17" s="1"/>
  <c r="BE49" i="12"/>
  <c r="Y54" i="17" s="1"/>
  <c r="BE52" i="12"/>
  <c r="BE53" i="12"/>
  <c r="Y58" i="17" s="1"/>
  <c r="BE58" i="12"/>
  <c r="Y63" i="17" s="1"/>
  <c r="BE59" i="12"/>
  <c r="Y64" i="17" s="1"/>
  <c r="BE60" i="12"/>
  <c r="BE10" i="12"/>
  <c r="Y15" i="17" s="1"/>
  <c r="BE16" i="12"/>
  <c r="Y21" i="17" s="1"/>
  <c r="BE40" i="12"/>
  <c r="Y45" i="17" s="1"/>
  <c r="BE30" i="12"/>
  <c r="BE45" i="12"/>
  <c r="Y50" i="17" s="1"/>
  <c r="BE50" i="12"/>
  <c r="Y55" i="17" s="1"/>
  <c r="BE56" i="12"/>
  <c r="Y61" i="17" s="1"/>
  <c r="BE63" i="12"/>
  <c r="BE67" i="12"/>
  <c r="Y72" i="17" s="1"/>
  <c r="BE68" i="12"/>
  <c r="BE70" i="12"/>
  <c r="Y75" i="17" s="1"/>
  <c r="BE75" i="12"/>
  <c r="Y80" i="17" s="1"/>
  <c r="BE84" i="12"/>
  <c r="Y89" i="17" s="1"/>
  <c r="BE88" i="12"/>
  <c r="BE92" i="12"/>
  <c r="BE13" i="12"/>
  <c r="BE18" i="12"/>
  <c r="Y23" i="17" s="1"/>
  <c r="BE22" i="12"/>
  <c r="Y27" i="17" s="1"/>
  <c r="BE25" i="12"/>
  <c r="BE28" i="12"/>
  <c r="Y33" i="17" s="1"/>
  <c r="BE42" i="12"/>
  <c r="Y47" i="17" s="1"/>
  <c r="BE48" i="12"/>
  <c r="Y53" i="17" s="1"/>
  <c r="BE65" i="12"/>
  <c r="Y70" i="17" s="1"/>
  <c r="BE71" i="12"/>
  <c r="Y76" i="17" s="1"/>
  <c r="BE72" i="12"/>
  <c r="Y77" i="17" s="1"/>
  <c r="BE77" i="12"/>
  <c r="Y82" i="17" s="1"/>
  <c r="BE83" i="12"/>
  <c r="Y88" i="17" s="1"/>
  <c r="BE85" i="12"/>
  <c r="BE86" i="12"/>
  <c r="Y91" i="17" s="1"/>
  <c r="BE29" i="12"/>
  <c r="Y34" i="17" s="1"/>
  <c r="BE61" i="12"/>
  <c r="Y66" i="17" s="1"/>
  <c r="BE76" i="12"/>
  <c r="Y81" i="17" s="1"/>
  <c r="BE78" i="12"/>
  <c r="Y83" i="17" s="1"/>
  <c r="BE103" i="12"/>
  <c r="Y108" i="17" s="1"/>
  <c r="BE104" i="12"/>
  <c r="Y109" i="17" s="1"/>
  <c r="BE106" i="12"/>
  <c r="BE113" i="12"/>
  <c r="Y118" i="17" s="1"/>
  <c r="BE115" i="12"/>
  <c r="BE118" i="12"/>
  <c r="Y123" i="17" s="1"/>
  <c r="BE129" i="12"/>
  <c r="BE132" i="12"/>
  <c r="BE143" i="12"/>
  <c r="BE145" i="12"/>
  <c r="BE146" i="12"/>
  <c r="BE43" i="12"/>
  <c r="Y48" i="17" s="1"/>
  <c r="BE54" i="12"/>
  <c r="Y59" i="17" s="1"/>
  <c r="BE57" i="12"/>
  <c r="Y62" i="17" s="1"/>
  <c r="BE62" i="12"/>
  <c r="Y67" i="17" s="1"/>
  <c r="BE64" i="12"/>
  <c r="Y69" i="17" s="1"/>
  <c r="BE69" i="12"/>
  <c r="Y74" i="17" s="1"/>
  <c r="BE82" i="12"/>
  <c r="BE87" i="12"/>
  <c r="Y92" i="17" s="1"/>
  <c r="BE89" i="12"/>
  <c r="Y94" i="17" s="1"/>
  <c r="BE91" i="12"/>
  <c r="Y96" i="17" s="1"/>
  <c r="BE95" i="12"/>
  <c r="Y100" i="17" s="1"/>
  <c r="BE97" i="12"/>
  <c r="Y102" i="17" s="1"/>
  <c r="BE101" i="12"/>
  <c r="Y106" i="17" s="1"/>
  <c r="BE107" i="12"/>
  <c r="Y112" i="17" s="1"/>
  <c r="BE108" i="12"/>
  <c r="Y113" i="17" s="1"/>
  <c r="BE110" i="12"/>
  <c r="BE117" i="12"/>
  <c r="Y122" i="17" s="1"/>
  <c r="BE119" i="12"/>
  <c r="Y124" i="17" s="1"/>
  <c r="BE120" i="12"/>
  <c r="BE121" i="12"/>
  <c r="Y126" i="17" s="1"/>
  <c r="BE122" i="12"/>
  <c r="Y127" i="17" s="1"/>
  <c r="BE123" i="12"/>
  <c r="Y128" i="17" s="1"/>
  <c r="BE125" i="12"/>
  <c r="Y130" i="17" s="1"/>
  <c r="BE126" i="12"/>
  <c r="BE127" i="12"/>
  <c r="BE134" i="12"/>
  <c r="BE135" i="12"/>
  <c r="BE140" i="12"/>
  <c r="BE147" i="12"/>
  <c r="BE149" i="12"/>
  <c r="BE150" i="12"/>
  <c r="BE90" i="12"/>
  <c r="Y95" i="17" s="1"/>
  <c r="BE94" i="12"/>
  <c r="Y99" i="17" s="1"/>
  <c r="BE98" i="12"/>
  <c r="Y103" i="17" s="1"/>
  <c r="BE105" i="12"/>
  <c r="Y110" i="17" s="1"/>
  <c r="BE111" i="12"/>
  <c r="BE112" i="12"/>
  <c r="BE128" i="12"/>
  <c r="BE130" i="12"/>
  <c r="BE133" i="12"/>
  <c r="BE137" i="12"/>
  <c r="BE152" i="12"/>
  <c r="BE159" i="12"/>
  <c r="BE164" i="12"/>
  <c r="BE168" i="12"/>
  <c r="BE173" i="12"/>
  <c r="BE175" i="12"/>
  <c r="BE178" i="12"/>
  <c r="BE179" i="12"/>
  <c r="BE181" i="12"/>
  <c r="BE183" i="12"/>
  <c r="BE185" i="12"/>
  <c r="BE193" i="12"/>
  <c r="BE196" i="12"/>
  <c r="BE197" i="12"/>
  <c r="BE200" i="12"/>
  <c r="BE201" i="12"/>
  <c r="BE204" i="12"/>
  <c r="BE79" i="12"/>
  <c r="Y84" i="17" s="1"/>
  <c r="BE81" i="12"/>
  <c r="Y86" i="17" s="1"/>
  <c r="BE93" i="12"/>
  <c r="Y98" i="17" s="1"/>
  <c r="BE102" i="12"/>
  <c r="Y107" i="17" s="1"/>
  <c r="BE116" i="12"/>
  <c r="Y121" i="17" s="1"/>
  <c r="BE124" i="12"/>
  <c r="Y129" i="17" s="1"/>
  <c r="BE138" i="12"/>
  <c r="BE144" i="12"/>
  <c r="BE151" i="12"/>
  <c r="BE156" i="12"/>
  <c r="BE172" i="12"/>
  <c r="BE182" i="12"/>
  <c r="BE194" i="12"/>
  <c r="BE195" i="12"/>
  <c r="BE198" i="12"/>
  <c r="BE199" i="12"/>
  <c r="BE202" i="12"/>
  <c r="BE51" i="12"/>
  <c r="Y56" i="17" s="1"/>
  <c r="BE74" i="12"/>
  <c r="Y79" i="17" s="1"/>
  <c r="BE100" i="12"/>
  <c r="Y105" i="17" s="1"/>
  <c r="BE139" i="12"/>
  <c r="BE141" i="12"/>
  <c r="BE148" i="12"/>
  <c r="BE153" i="12"/>
  <c r="BE158" i="12"/>
  <c r="BE162" i="12"/>
  <c r="BE166" i="12"/>
  <c r="BE174" i="12"/>
  <c r="BE188" i="12"/>
  <c r="BE203" i="12"/>
  <c r="BE205" i="12"/>
  <c r="BE163" i="12"/>
  <c r="BE34" i="12"/>
  <c r="Y39" i="17" s="1"/>
  <c r="BE55" i="12"/>
  <c r="Y60" i="17" s="1"/>
  <c r="BE66" i="12"/>
  <c r="Y71" i="17" s="1"/>
  <c r="BE136" i="12"/>
  <c r="BE157" i="12"/>
  <c r="BE171" i="12"/>
  <c r="BE47" i="12"/>
  <c r="Y52" i="17" s="1"/>
  <c r="BE80" i="12"/>
  <c r="BE96" i="12"/>
  <c r="Y101" i="17" s="1"/>
  <c r="BE109" i="12"/>
  <c r="Y114" i="17" s="1"/>
  <c r="BE114" i="12"/>
  <c r="Y119" i="17" s="1"/>
  <c r="BE154" i="12"/>
  <c r="BE161" i="12"/>
  <c r="BE165" i="12"/>
  <c r="BE167" i="12"/>
  <c r="BE170" i="12"/>
  <c r="BE176" i="12"/>
  <c r="BE180" i="12"/>
  <c r="BE184" i="12"/>
  <c r="BE186" i="12"/>
  <c r="BE187" i="12"/>
  <c r="BE189" i="12"/>
  <c r="BE190" i="12"/>
  <c r="BE191" i="12"/>
  <c r="BE192" i="12"/>
  <c r="BE99" i="12"/>
  <c r="BE131" i="12"/>
  <c r="BE155" i="12"/>
  <c r="BE73" i="12"/>
  <c r="Y78" i="17" s="1"/>
  <c r="BE142" i="12"/>
  <c r="BE160" i="12"/>
  <c r="BE169" i="12"/>
  <c r="BE177" i="12"/>
  <c r="BE3" i="11"/>
  <c r="BD9" i="11" a="1"/>
  <c r="BD9" i="11" s="1"/>
  <c r="BD7" i="11" a="1"/>
  <c r="BD7" i="11" s="1"/>
  <c r="BD8" i="11" a="1"/>
  <c r="BD8" i="11" s="1"/>
  <c r="BC10" i="11"/>
  <c r="BC7" i="11"/>
  <c r="BC8" i="11"/>
  <c r="X13" i="16" s="1"/>
  <c r="BC12" i="11"/>
  <c r="X17" i="16" s="1"/>
  <c r="BC13" i="11"/>
  <c r="BC14" i="11"/>
  <c r="BC17" i="11"/>
  <c r="BC20" i="11"/>
  <c r="X25" i="16" s="1"/>
  <c r="BC11" i="11"/>
  <c r="BC15" i="11"/>
  <c r="BC16" i="11"/>
  <c r="BC19" i="11"/>
  <c r="X24" i="16" s="1"/>
  <c r="BC21" i="11"/>
  <c r="BC18" i="11"/>
  <c r="BC28" i="11"/>
  <c r="X33" i="16" s="1"/>
  <c r="BC29" i="11"/>
  <c r="X34" i="16" s="1"/>
  <c r="BC30" i="11"/>
  <c r="BC32" i="11"/>
  <c r="BC35" i="11"/>
  <c r="X40" i="16" s="1"/>
  <c r="BC24" i="11"/>
  <c r="X29" i="16" s="1"/>
  <c r="BC27" i="11"/>
  <c r="BC22" i="11"/>
  <c r="BC26" i="11"/>
  <c r="X31" i="16" s="1"/>
  <c r="BC31" i="11"/>
  <c r="X36" i="16" s="1"/>
  <c r="BC36" i="11"/>
  <c r="BC37" i="11"/>
  <c r="BC38" i="11"/>
  <c r="X43" i="16" s="1"/>
  <c r="BC42" i="11"/>
  <c r="X47" i="16" s="1"/>
  <c r="BC45" i="11"/>
  <c r="BC49" i="11"/>
  <c r="BC62" i="11"/>
  <c r="X67" i="16" s="1"/>
  <c r="BC63" i="11"/>
  <c r="X68" i="16" s="1"/>
  <c r="BC64" i="11"/>
  <c r="BC67" i="11"/>
  <c r="BC68" i="11"/>
  <c r="X73" i="16" s="1"/>
  <c r="BC69" i="11"/>
  <c r="X74" i="16" s="1"/>
  <c r="BC71" i="11"/>
  <c r="BC23" i="11"/>
  <c r="BC25" i="11"/>
  <c r="X30" i="16" s="1"/>
  <c r="BC40" i="11"/>
  <c r="X45" i="16" s="1"/>
  <c r="BC41" i="11"/>
  <c r="BC52" i="11"/>
  <c r="BC43" i="11"/>
  <c r="X48" i="16" s="1"/>
  <c r="BC47" i="11"/>
  <c r="X52" i="16" s="1"/>
  <c r="BC53" i="11"/>
  <c r="BC58" i="11"/>
  <c r="BC39" i="11"/>
  <c r="X44" i="16" s="1"/>
  <c r="BC46" i="11"/>
  <c r="X51" i="16" s="1"/>
  <c r="BC48" i="11"/>
  <c r="BC50" i="11"/>
  <c r="BC57" i="11"/>
  <c r="X62" i="16" s="1"/>
  <c r="BC59" i="11"/>
  <c r="X64" i="16" s="1"/>
  <c r="BC34" i="11"/>
  <c r="BC56" i="11"/>
  <c r="BC65" i="11"/>
  <c r="X70" i="16" s="1"/>
  <c r="BC72" i="11"/>
  <c r="X77" i="16" s="1"/>
  <c r="BC78" i="11"/>
  <c r="BC33" i="11"/>
  <c r="BC51" i="11"/>
  <c r="X56" i="16" s="1"/>
  <c r="BC54" i="11"/>
  <c r="X59" i="16" s="1"/>
  <c r="BC66" i="11"/>
  <c r="BC81" i="11"/>
  <c r="BC91" i="11"/>
  <c r="X96" i="16" s="1"/>
  <c r="BC95" i="11"/>
  <c r="X100" i="16" s="1"/>
  <c r="BC99" i="11"/>
  <c r="BC103" i="11"/>
  <c r="BC107" i="11"/>
  <c r="X112" i="16" s="1"/>
  <c r="BC111" i="11"/>
  <c r="X116" i="16" s="1"/>
  <c r="BC124" i="11"/>
  <c r="BC126" i="11"/>
  <c r="BC132" i="11"/>
  <c r="BC134" i="11"/>
  <c r="BC140" i="11"/>
  <c r="BC142" i="11"/>
  <c r="BC148" i="11"/>
  <c r="BC149" i="11"/>
  <c r="BC9" i="11"/>
  <c r="BC74" i="11"/>
  <c r="BC75" i="11"/>
  <c r="X80" i="16" s="1"/>
  <c r="BC79" i="11"/>
  <c r="X84" i="16" s="1"/>
  <c r="BC83" i="11"/>
  <c r="BC85" i="11"/>
  <c r="BC44" i="11"/>
  <c r="X49" i="16" s="1"/>
  <c r="BC55" i="11"/>
  <c r="X60" i="16" s="1"/>
  <c r="BC61" i="11"/>
  <c r="BC80" i="11"/>
  <c r="BC87" i="11"/>
  <c r="X92" i="16" s="1"/>
  <c r="BC89" i="11"/>
  <c r="X94" i="16" s="1"/>
  <c r="BC100" i="11"/>
  <c r="BC105" i="11"/>
  <c r="BC106" i="11"/>
  <c r="X111" i="16" s="1"/>
  <c r="BC115" i="11"/>
  <c r="X120" i="16" s="1"/>
  <c r="BC117" i="11"/>
  <c r="BC118" i="11"/>
  <c r="BC119" i="11"/>
  <c r="X124" i="16" s="1"/>
  <c r="BC122" i="11"/>
  <c r="X127" i="16" s="1"/>
  <c r="BC123" i="11"/>
  <c r="BC130" i="11"/>
  <c r="BC131" i="11"/>
  <c r="BC73" i="11"/>
  <c r="X78" i="16" s="1"/>
  <c r="BC90" i="11"/>
  <c r="BC92" i="11"/>
  <c r="BC97" i="11"/>
  <c r="X102" i="16" s="1"/>
  <c r="BC98" i="11"/>
  <c r="X103" i="16" s="1"/>
  <c r="BC108" i="11"/>
  <c r="BC121" i="11"/>
  <c r="X126" i="16" s="1"/>
  <c r="BC129" i="11"/>
  <c r="BC76" i="11"/>
  <c r="X81" i="16" s="1"/>
  <c r="BC82" i="11"/>
  <c r="BC84" i="11"/>
  <c r="BC96" i="11"/>
  <c r="X101" i="16" s="1"/>
  <c r="BC101" i="11"/>
  <c r="X106" i="16" s="1"/>
  <c r="BC116" i="11"/>
  <c r="BC120" i="11"/>
  <c r="BC127" i="11"/>
  <c r="BC136" i="11"/>
  <c r="BC144" i="11"/>
  <c r="BC150" i="11"/>
  <c r="BC151" i="11"/>
  <c r="BC156" i="11"/>
  <c r="BC157" i="11"/>
  <c r="BC164" i="11"/>
  <c r="BC168" i="11"/>
  <c r="BC169" i="11"/>
  <c r="BC176" i="11"/>
  <c r="BC177" i="11"/>
  <c r="BC184" i="11"/>
  <c r="BC186" i="11"/>
  <c r="BC187" i="11"/>
  <c r="BC188" i="11"/>
  <c r="BC189" i="11"/>
  <c r="BC200" i="11"/>
  <c r="BC202" i="11"/>
  <c r="BC77" i="11"/>
  <c r="BC102" i="11"/>
  <c r="X107" i="16" s="1"/>
  <c r="BC135" i="11"/>
  <c r="BC141" i="11"/>
  <c r="BC143" i="11"/>
  <c r="BC158" i="11"/>
  <c r="BC159" i="11"/>
  <c r="BC163" i="11"/>
  <c r="BC166" i="11"/>
  <c r="BC172" i="11"/>
  <c r="BC173" i="11"/>
  <c r="BC180" i="11"/>
  <c r="BC181" i="11"/>
  <c r="BC192" i="11"/>
  <c r="BC194" i="11"/>
  <c r="BC195" i="11"/>
  <c r="BC196" i="11"/>
  <c r="BC197" i="11"/>
  <c r="BC201" i="11"/>
  <c r="BC104" i="11"/>
  <c r="BC109" i="11"/>
  <c r="BC113" i="11"/>
  <c r="X118" i="16" s="1"/>
  <c r="BC125" i="11"/>
  <c r="X130" i="16" s="1"/>
  <c r="BC137" i="11"/>
  <c r="BC139" i="11"/>
  <c r="BC145" i="11"/>
  <c r="BC147" i="11"/>
  <c r="BC160" i="11"/>
  <c r="BC178" i="11"/>
  <c r="BC179" i="11"/>
  <c r="BC185" i="11"/>
  <c r="BC190" i="11"/>
  <c r="BC191" i="11"/>
  <c r="BC70" i="11"/>
  <c r="X75" i="16" s="1"/>
  <c r="BC86" i="11"/>
  <c r="X91" i="16" s="1"/>
  <c r="BC128" i="11"/>
  <c r="BC152" i="11"/>
  <c r="BC155" i="11"/>
  <c r="BC174" i="11"/>
  <c r="BC175" i="11"/>
  <c r="BC193" i="11"/>
  <c r="BC198" i="11"/>
  <c r="BC199" i="11"/>
  <c r="BC88" i="11"/>
  <c r="X93" i="16" s="1"/>
  <c r="BC94" i="11"/>
  <c r="BC133" i="11"/>
  <c r="BC154" i="11"/>
  <c r="BC162" i="11"/>
  <c r="BC170" i="11"/>
  <c r="BC171" i="11"/>
  <c r="BC204" i="11"/>
  <c r="BC60" i="11"/>
  <c r="BC93" i="11"/>
  <c r="BC110" i="11"/>
  <c r="X115" i="16" s="1"/>
  <c r="BC112" i="11"/>
  <c r="X117" i="16" s="1"/>
  <c r="BC114" i="11"/>
  <c r="BC138" i="11"/>
  <c r="BC146" i="11"/>
  <c r="BC153" i="11"/>
  <c r="BC161" i="11"/>
  <c r="BC165" i="11"/>
  <c r="BC167" i="11"/>
  <c r="BC182" i="11"/>
  <c r="BC183" i="11"/>
  <c r="BC203" i="11"/>
  <c r="BC205" i="11"/>
  <c r="BE13" i="11"/>
  <c r="Y18" i="16" s="1"/>
  <c r="BE10" i="11"/>
  <c r="BE16" i="11"/>
  <c r="BE19" i="11"/>
  <c r="Y24" i="16" s="1"/>
  <c r="BE18" i="11"/>
  <c r="Y23" i="16" s="1"/>
  <c r="BE14" i="11"/>
  <c r="BE15" i="11"/>
  <c r="BE27" i="11"/>
  <c r="Y32" i="16" s="1"/>
  <c r="BE33" i="11"/>
  <c r="Y38" i="16" s="1"/>
  <c r="BE36" i="11"/>
  <c r="BE25" i="11"/>
  <c r="BE26" i="11"/>
  <c r="Y31" i="16" s="1"/>
  <c r="BE11" i="11"/>
  <c r="Y16" i="16" s="1"/>
  <c r="BE12" i="11"/>
  <c r="BE21" i="11"/>
  <c r="BE34" i="11"/>
  <c r="Y39" i="16" s="1"/>
  <c r="BE35" i="11"/>
  <c r="Y40" i="16" s="1"/>
  <c r="BE23" i="11"/>
  <c r="BE24" i="11"/>
  <c r="BE30" i="11"/>
  <c r="Y35" i="16" s="1"/>
  <c r="BE28" i="11"/>
  <c r="Y33" i="16" s="1"/>
  <c r="BE43" i="11"/>
  <c r="BE44" i="11"/>
  <c r="BE48" i="11"/>
  <c r="Y53" i="16" s="1"/>
  <c r="BE55" i="11"/>
  <c r="Y60" i="16" s="1"/>
  <c r="BE56" i="11"/>
  <c r="BE74" i="11"/>
  <c r="BE75" i="11"/>
  <c r="Y80" i="16" s="1"/>
  <c r="BE17" i="11"/>
  <c r="Y22" i="16" s="1"/>
  <c r="BE29" i="11"/>
  <c r="BE37" i="11"/>
  <c r="BE39" i="11"/>
  <c r="Y44" i="16" s="1"/>
  <c r="BE46" i="11"/>
  <c r="Y51" i="16" s="1"/>
  <c r="BE47" i="11"/>
  <c r="BE51" i="11"/>
  <c r="BE53" i="11"/>
  <c r="Y58" i="16" s="1"/>
  <c r="BE57" i="11"/>
  <c r="Y62" i="16" s="1"/>
  <c r="BE22" i="11"/>
  <c r="BE41" i="11"/>
  <c r="BE50" i="11"/>
  <c r="Y55" i="16" s="1"/>
  <c r="BE52" i="11"/>
  <c r="Y57" i="16" s="1"/>
  <c r="BE59" i="11"/>
  <c r="BE32" i="11"/>
  <c r="BE49" i="11"/>
  <c r="Y54" i="16" s="1"/>
  <c r="BE58" i="11"/>
  <c r="Y63" i="16" s="1"/>
  <c r="BE54" i="11"/>
  <c r="BE64" i="11"/>
  <c r="BE31" i="11"/>
  <c r="Y36" i="16" s="1"/>
  <c r="BE42" i="11"/>
  <c r="Y47" i="16" s="1"/>
  <c r="BE72" i="11"/>
  <c r="BE62" i="11"/>
  <c r="BE71" i="11"/>
  <c r="Y76" i="16" s="1"/>
  <c r="BE83" i="11"/>
  <c r="Y88" i="16" s="1"/>
  <c r="BE86" i="11"/>
  <c r="BE94" i="11"/>
  <c r="BE98" i="11"/>
  <c r="Y103" i="16" s="1"/>
  <c r="BE102" i="11"/>
  <c r="Y107" i="16" s="1"/>
  <c r="BE106" i="11"/>
  <c r="BE110" i="11"/>
  <c r="BE114" i="11"/>
  <c r="Y119" i="16" s="1"/>
  <c r="BE116" i="11"/>
  <c r="Y121" i="16" s="1"/>
  <c r="BE121" i="11"/>
  <c r="Y126" i="16" s="1"/>
  <c r="BE122" i="11"/>
  <c r="BE123" i="11"/>
  <c r="Y128" i="16" s="1"/>
  <c r="BE125" i="11"/>
  <c r="Y130" i="16" s="1"/>
  <c r="BE129" i="11"/>
  <c r="BE130" i="11"/>
  <c r="BE131" i="11"/>
  <c r="BE133" i="11"/>
  <c r="BE137" i="11"/>
  <c r="BE138" i="11"/>
  <c r="BE139" i="11"/>
  <c r="BE141" i="11"/>
  <c r="BE145" i="11"/>
  <c r="BE146" i="11"/>
  <c r="BE147" i="11"/>
  <c r="BE20" i="11"/>
  <c r="Y25" i="16" s="1"/>
  <c r="BE63" i="11"/>
  <c r="Y68" i="16" s="1"/>
  <c r="BE67" i="11"/>
  <c r="BE69" i="11"/>
  <c r="Y74" i="16" s="1"/>
  <c r="BE78" i="11"/>
  <c r="Y83" i="16" s="1"/>
  <c r="BE82" i="11"/>
  <c r="BE38" i="11"/>
  <c r="BE66" i="11"/>
  <c r="Y71" i="16" s="1"/>
  <c r="BE73" i="11"/>
  <c r="Y78" i="16" s="1"/>
  <c r="BE79" i="11"/>
  <c r="BE88" i="11"/>
  <c r="BE90" i="11"/>
  <c r="Y95" i="16" s="1"/>
  <c r="BE91" i="11"/>
  <c r="Y96" i="16" s="1"/>
  <c r="BE92" i="11"/>
  <c r="Y97" i="16" s="1"/>
  <c r="BE97" i="11"/>
  <c r="BE103" i="11"/>
  <c r="Y108" i="16" s="1"/>
  <c r="BE108" i="11"/>
  <c r="Y113" i="16" s="1"/>
  <c r="BE113" i="11"/>
  <c r="BE40" i="11"/>
  <c r="BE45" i="11"/>
  <c r="Y50" i="16" s="1"/>
  <c r="BE61" i="11"/>
  <c r="Y66" i="16" s="1"/>
  <c r="BE68" i="11"/>
  <c r="BE80" i="11"/>
  <c r="BE81" i="11"/>
  <c r="Y86" i="16" s="1"/>
  <c r="BE87" i="11"/>
  <c r="Y92" i="16" s="1"/>
  <c r="BE89" i="11"/>
  <c r="BE95" i="11"/>
  <c r="BE100" i="11"/>
  <c r="Y105" i="16" s="1"/>
  <c r="BE105" i="11"/>
  <c r="Y110" i="16" s="1"/>
  <c r="BE111" i="11"/>
  <c r="BE115" i="11"/>
  <c r="BE117" i="11"/>
  <c r="Y122" i="16" s="1"/>
  <c r="BE118" i="11"/>
  <c r="Y123" i="16" s="1"/>
  <c r="BE119" i="11"/>
  <c r="BE124" i="11"/>
  <c r="BE132" i="11"/>
  <c r="BE77" i="11"/>
  <c r="Y82" i="16" s="1"/>
  <c r="BE134" i="11"/>
  <c r="BE135" i="11"/>
  <c r="BE142" i="11"/>
  <c r="BE143" i="11"/>
  <c r="BE159" i="11"/>
  <c r="BE161" i="11"/>
  <c r="BE165" i="11"/>
  <c r="BE166" i="11"/>
  <c r="BE171" i="11"/>
  <c r="BE172" i="11"/>
  <c r="BE179" i="11"/>
  <c r="BE180" i="11"/>
  <c r="BE191" i="11"/>
  <c r="BE192" i="11"/>
  <c r="BE193" i="11"/>
  <c r="BE194" i="11"/>
  <c r="BE196" i="11"/>
  <c r="BE201" i="11"/>
  <c r="BE65" i="11"/>
  <c r="Y70" i="16" s="1"/>
  <c r="BE76" i="11"/>
  <c r="Y81" i="16" s="1"/>
  <c r="BE84" i="11"/>
  <c r="BE96" i="11"/>
  <c r="BE101" i="11"/>
  <c r="Y106" i="16" s="1"/>
  <c r="BE107" i="11"/>
  <c r="Y112" i="16" s="1"/>
  <c r="BE120" i="11"/>
  <c r="BE126" i="11"/>
  <c r="BE127" i="11"/>
  <c r="BE136" i="11"/>
  <c r="BE144" i="11"/>
  <c r="BE149" i="11"/>
  <c r="BE151" i="11"/>
  <c r="BE154" i="11"/>
  <c r="BE156" i="11"/>
  <c r="BE157" i="11"/>
  <c r="BE164" i="11"/>
  <c r="BE167" i="11"/>
  <c r="BE168" i="11"/>
  <c r="BE175" i="11"/>
  <c r="BE176" i="11"/>
  <c r="BE183" i="11"/>
  <c r="BE184" i="11"/>
  <c r="BE185" i="11"/>
  <c r="BE186" i="11"/>
  <c r="BE188" i="11"/>
  <c r="BE199" i="11"/>
  <c r="BE200" i="11"/>
  <c r="BE150" i="11"/>
  <c r="BE162" i="11"/>
  <c r="BE163" i="11"/>
  <c r="BE169" i="11"/>
  <c r="BE170" i="11"/>
  <c r="BE204" i="11"/>
  <c r="BE60" i="11"/>
  <c r="BE93" i="11"/>
  <c r="Y98" i="16" s="1"/>
  <c r="BE112" i="11"/>
  <c r="Y117" i="16" s="1"/>
  <c r="BE140" i="11"/>
  <c r="BE148" i="11"/>
  <c r="BE153" i="11"/>
  <c r="BE181" i="11"/>
  <c r="BE182" i="11"/>
  <c r="BE187" i="11"/>
  <c r="BE203" i="11"/>
  <c r="BE205" i="11"/>
  <c r="BE104" i="11"/>
  <c r="Y109" i="16" s="1"/>
  <c r="BE109" i="11"/>
  <c r="BE160" i="11"/>
  <c r="BE177" i="11"/>
  <c r="BE178" i="11"/>
  <c r="BE189" i="11"/>
  <c r="BE190" i="11"/>
  <c r="BE195" i="11"/>
  <c r="BE202" i="11"/>
  <c r="BE70" i="11"/>
  <c r="BE85" i="11"/>
  <c r="Y90" i="16" s="1"/>
  <c r="BE99" i="11"/>
  <c r="Y104" i="16" s="1"/>
  <c r="BE128" i="11"/>
  <c r="BE152" i="11"/>
  <c r="BE155" i="11"/>
  <c r="BE158" i="11"/>
  <c r="BE173" i="11"/>
  <c r="BE174" i="11"/>
  <c r="BE197" i="11"/>
  <c r="BE198" i="11"/>
  <c r="BD7" i="8" a="1"/>
  <c r="BD7" i="8" s="1"/>
  <c r="BD8" i="8" a="1"/>
  <c r="BD8" i="8" s="1"/>
  <c r="BD9" i="8" a="1"/>
  <c r="BD9" i="8" s="1"/>
  <c r="B8" i="78"/>
  <c r="C51" i="76"/>
  <c r="J215" i="2"/>
  <c r="J216" i="2"/>
  <c r="X26" i="16"/>
  <c r="DI5" i="13"/>
  <c r="X121" i="16"/>
  <c r="X82" i="16"/>
  <c r="X46" i="16"/>
  <c r="X21" i="16"/>
  <c r="X27" i="16"/>
  <c r="X58" i="16"/>
  <c r="X87" i="16"/>
  <c r="X95" i="16"/>
  <c r="X114" i="16"/>
  <c r="BE3" i="13"/>
  <c r="DK4" i="13"/>
  <c r="W2" i="18" s="1"/>
  <c r="X35" i="16"/>
  <c r="X65" i="16"/>
  <c r="X69" i="16"/>
  <c r="X72" i="16"/>
  <c r="X105" i="16"/>
  <c r="BD6" i="13" a="1"/>
  <c r="BD6" i="13" s="1"/>
  <c r="X20" i="16"/>
  <c r="X42" i="16"/>
  <c r="X61" i="16"/>
  <c r="X63" i="16"/>
  <c r="X109" i="16"/>
  <c r="X108" i="16"/>
  <c r="X129" i="16"/>
  <c r="BF4" i="13"/>
  <c r="D18" i="24"/>
  <c r="BF6" i="12" a="1"/>
  <c r="BF6" i="12" s="1"/>
  <c r="X54" i="16"/>
  <c r="X50" i="16"/>
  <c r="X66" i="16"/>
  <c r="X71" i="16"/>
  <c r="X119" i="16"/>
  <c r="X85" i="16"/>
  <c r="X12" i="16"/>
  <c r="X19" i="16"/>
  <c r="X38" i="16"/>
  <c r="X41" i="16"/>
  <c r="X79" i="16"/>
  <c r="X88" i="16"/>
  <c r="X113" i="16"/>
  <c r="BH4" i="12"/>
  <c r="D19" i="23"/>
  <c r="X18" i="16"/>
  <c r="X55" i="16"/>
  <c r="X15" i="16"/>
  <c r="X28" i="16"/>
  <c r="X57" i="16"/>
  <c r="X37" i="16"/>
  <c r="X53" i="16"/>
  <c r="X86" i="16"/>
  <c r="X97" i="16"/>
  <c r="X98" i="16"/>
  <c r="X99" i="16"/>
  <c r="X110" i="16"/>
  <c r="X104" i="16"/>
  <c r="X123" i="16"/>
  <c r="X125" i="16"/>
  <c r="X14" i="16"/>
  <c r="BC6" i="11"/>
  <c r="X11" i="16" s="1"/>
  <c r="X16" i="16"/>
  <c r="X22" i="16"/>
  <c r="X23" i="16"/>
  <c r="X39" i="16"/>
  <c r="X32" i="16"/>
  <c r="X89" i="16"/>
  <c r="X83" i="16"/>
  <c r="X76" i="16"/>
  <c r="X90" i="16"/>
  <c r="X122" i="16"/>
  <c r="X128" i="16"/>
  <c r="X105" i="17"/>
  <c r="X84" i="17"/>
  <c r="X71" i="17"/>
  <c r="X44" i="17"/>
  <c r="X73" i="17"/>
  <c r="X61" i="17"/>
  <c r="X112" i="17"/>
  <c r="X94" i="17"/>
  <c r="X83" i="17"/>
  <c r="X75" i="17"/>
  <c r="X130" i="17"/>
  <c r="X59" i="17"/>
  <c r="X124" i="17"/>
  <c r="X16" i="17"/>
  <c r="X108" i="17"/>
  <c r="X101" i="17"/>
  <c r="X77" i="17"/>
  <c r="X70" i="17"/>
  <c r="X103" i="17"/>
  <c r="X92" i="17"/>
  <c r="X72" i="17"/>
  <c r="X42" i="17"/>
  <c r="X17" i="17"/>
  <c r="X13" i="17"/>
  <c r="X116" i="17"/>
  <c r="X93" i="17"/>
  <c r="X69" i="17"/>
  <c r="X29" i="17"/>
  <c r="X109" i="17"/>
  <c r="X111" i="17"/>
  <c r="X110" i="17"/>
  <c r="X46" i="17"/>
  <c r="X21" i="17"/>
  <c r="X95" i="17"/>
  <c r="X56" i="17"/>
  <c r="X43" i="17"/>
  <c r="X113" i="17"/>
  <c r="X89" i="17"/>
  <c r="X38" i="17"/>
  <c r="X19" i="17"/>
  <c r="X106" i="17"/>
  <c r="X102" i="17"/>
  <c r="X90" i="17"/>
  <c r="X119" i="17"/>
  <c r="X64" i="17"/>
  <c r="X99" i="17"/>
  <c r="X81" i="17"/>
  <c r="X60" i="17"/>
  <c r="X58" i="17"/>
  <c r="X51" i="17"/>
  <c r="X67" i="17"/>
  <c r="X39" i="17"/>
  <c r="X115" i="17"/>
  <c r="X96" i="17"/>
  <c r="X52" i="17"/>
  <c r="X35" i="17"/>
  <c r="X88" i="17"/>
  <c r="X74" i="17"/>
  <c r="X82" i="17"/>
  <c r="X45" i="17"/>
  <c r="X20" i="17"/>
  <c r="X78" i="17"/>
  <c r="BD6" i="11" a="1"/>
  <c r="BD6" i="11" s="1"/>
  <c r="BE6" i="11" s="1"/>
  <c r="Y11" i="16" s="1"/>
  <c r="DK4" i="11"/>
  <c r="Y2" i="16" s="1"/>
  <c r="DI5" i="11"/>
  <c r="BF4" i="11"/>
  <c r="C18" i="22"/>
  <c r="BH4" i="10"/>
  <c r="C19" i="21"/>
  <c r="BD6" i="8" a="1"/>
  <c r="BD6" i="8" s="1"/>
  <c r="BE3" i="8"/>
  <c r="DK4" i="8"/>
  <c r="Y2" i="14" s="1"/>
  <c r="DI5" i="8"/>
  <c r="D10" i="42" s="1"/>
  <c r="D15" i="20" s="1"/>
  <c r="BF4" i="8"/>
  <c r="C18" i="20"/>
  <c r="Y2" i="4"/>
  <c r="Y125" i="17"/>
  <c r="Y87" i="17"/>
  <c r="DL4" i="2"/>
  <c r="Y30" i="17"/>
  <c r="Y17" i="17"/>
  <c r="Y31" i="17"/>
  <c r="Y35" i="17"/>
  <c r="Y115" i="17"/>
  <c r="Y20" i="17"/>
  <c r="Y111" i="17"/>
  <c r="Y57" i="17"/>
  <c r="Y73" i="17"/>
  <c r="Y90" i="17"/>
  <c r="Y93" i="17"/>
  <c r="Y104" i="17"/>
  <c r="Y117" i="17"/>
  <c r="Y14" i="17"/>
  <c r="Y18" i="17"/>
  <c r="Y28" i="17"/>
  <c r="Y43" i="17"/>
  <c r="Y68" i="17"/>
  <c r="Y97" i="17"/>
  <c r="Y120" i="17"/>
  <c r="Y42" i="17"/>
  <c r="BE6" i="12"/>
  <c r="Y11" i="17" s="1"/>
  <c r="Y65" i="17"/>
  <c r="Y85" i="17"/>
  <c r="Y116" i="17"/>
  <c r="DJ5" i="12"/>
  <c r="BG3" i="12"/>
  <c r="DL4" i="12"/>
  <c r="Z2" i="17" s="1"/>
  <c r="Y127" i="16"/>
  <c r="Y129" i="16"/>
  <c r="Y125" i="16"/>
  <c r="Y124" i="16"/>
  <c r="Y120" i="16"/>
  <c r="Y115" i="16"/>
  <c r="Y118" i="16"/>
  <c r="Y114" i="16"/>
  <c r="Y100" i="16"/>
  <c r="Y116" i="16"/>
  <c r="Y111" i="16"/>
  <c r="Y102" i="16"/>
  <c r="Y99" i="16"/>
  <c r="Y91" i="16"/>
  <c r="Y94" i="16"/>
  <c r="Y101" i="16"/>
  <c r="Y85" i="16"/>
  <c r="Y77" i="16"/>
  <c r="Y73" i="16"/>
  <c r="Y93" i="16"/>
  <c r="Y89" i="16"/>
  <c r="Y84" i="16"/>
  <c r="Y72" i="16"/>
  <c r="Y87" i="16"/>
  <c r="Y79" i="16"/>
  <c r="Y75" i="16"/>
  <c r="Y67" i="16"/>
  <c r="Y59" i="16"/>
  <c r="Y69" i="16"/>
  <c r="Y61" i="16"/>
  <c r="Y46" i="16"/>
  <c r="Y42" i="16"/>
  <c r="Y34" i="16"/>
  <c r="Y49" i="16"/>
  <c r="Y45" i="16"/>
  <c r="Y41" i="16"/>
  <c r="Y37" i="16"/>
  <c r="Y64" i="16"/>
  <c r="Y43" i="16"/>
  <c r="Y29" i="16"/>
  <c r="Y65" i="16"/>
  <c r="Y28" i="16"/>
  <c r="Y20" i="16"/>
  <c r="Y56" i="16"/>
  <c r="Y48" i="16"/>
  <c r="Y17" i="16"/>
  <c r="Y15" i="16"/>
  <c r="Y19" i="16"/>
  <c r="Y30" i="16"/>
  <c r="Y26" i="16"/>
  <c r="Y52" i="16"/>
  <c r="Y27" i="16"/>
  <c r="Y21" i="16"/>
  <c r="BH4" i="2"/>
  <c r="B14" i="46"/>
  <c r="B15" i="45"/>
  <c r="B15" i="43"/>
  <c r="B14" i="44"/>
  <c r="A13" i="78"/>
  <c r="AM21" i="35" a="1"/>
  <c r="AM21" i="35" s="1"/>
  <c r="S19" i="7"/>
  <c r="BE7" i="11" l="1"/>
  <c r="Y12" i="16" s="1"/>
  <c r="BE9" i="11"/>
  <c r="Y14" i="16" s="1"/>
  <c r="BE8" i="11"/>
  <c r="Y13" i="16" s="1"/>
  <c r="DJ5" i="8"/>
  <c r="D11" i="42" s="1"/>
  <c r="D16" i="20" s="1"/>
  <c r="AB13" i="60"/>
  <c r="A13" i="82"/>
  <c r="BF6" i="13" a="1"/>
  <c r="BF6" i="13" s="1"/>
  <c r="BF8" i="13" a="1"/>
  <c r="BF8" i="13" s="1"/>
  <c r="BF7" i="13" a="1"/>
  <c r="BF7" i="13" s="1"/>
  <c r="BF9" i="13" a="1"/>
  <c r="BF9" i="13" s="1"/>
  <c r="Y14" i="60"/>
  <c r="A14" i="81"/>
  <c r="BH7" i="12" a="1"/>
  <c r="BH7" i="12" s="1"/>
  <c r="BH8" i="12" a="1"/>
  <c r="BH8" i="12" s="1"/>
  <c r="BH9" i="12" a="1"/>
  <c r="BH9" i="12" s="1"/>
  <c r="BH10" i="12" a="1"/>
  <c r="BH10" i="12" s="1"/>
  <c r="BG3" i="11"/>
  <c r="BG9" i="11" s="1"/>
  <c r="Z14" i="16" s="1"/>
  <c r="BF8" i="11" a="1"/>
  <c r="BF8" i="11" s="1"/>
  <c r="BF7" i="11" a="1"/>
  <c r="BF7" i="11" s="1"/>
  <c r="BF9" i="11" a="1"/>
  <c r="BF9" i="11" s="1"/>
  <c r="V13" i="60"/>
  <c r="A13" i="80"/>
  <c r="BH9" i="10" a="1"/>
  <c r="BH9" i="10" s="1"/>
  <c r="BH7" i="10" a="1"/>
  <c r="BH7" i="10" s="1"/>
  <c r="BH8" i="10" a="1"/>
  <c r="BH8" i="10" s="1"/>
  <c r="R14" i="60"/>
  <c r="O14" i="60" s="1"/>
  <c r="A14" i="79"/>
  <c r="DJ5" i="13"/>
  <c r="BE7" i="13"/>
  <c r="W12" i="18" s="1"/>
  <c r="BE9" i="13"/>
  <c r="W14" i="18" s="1"/>
  <c r="BE12" i="13"/>
  <c r="W17" i="18" s="1"/>
  <c r="BE8" i="13"/>
  <c r="W13" i="18" s="1"/>
  <c r="BE10" i="13"/>
  <c r="W15" i="18" s="1"/>
  <c r="BE20" i="13"/>
  <c r="BE21" i="13"/>
  <c r="W26" i="18" s="1"/>
  <c r="BE25" i="13"/>
  <c r="W30" i="18" s="1"/>
  <c r="BE26" i="13"/>
  <c r="W31" i="18" s="1"/>
  <c r="BE27" i="13"/>
  <c r="BE13" i="13"/>
  <c r="W18" i="18" s="1"/>
  <c r="BE17" i="13"/>
  <c r="W22" i="18" s="1"/>
  <c r="BE16" i="13"/>
  <c r="BE30" i="13"/>
  <c r="BE32" i="13"/>
  <c r="W37" i="18" s="1"/>
  <c r="BE33" i="13"/>
  <c r="W38" i="18" s="1"/>
  <c r="BE36" i="13"/>
  <c r="BE37" i="13"/>
  <c r="W42" i="18" s="1"/>
  <c r="BE39" i="13"/>
  <c r="W44" i="18" s="1"/>
  <c r="BE42" i="13"/>
  <c r="W47" i="18" s="1"/>
  <c r="BE43" i="13"/>
  <c r="W48" i="18" s="1"/>
  <c r="BE46" i="13"/>
  <c r="BE50" i="13"/>
  <c r="W55" i="18" s="1"/>
  <c r="BE54" i="13"/>
  <c r="W59" i="18" s="1"/>
  <c r="BE55" i="13"/>
  <c r="W60" i="18" s="1"/>
  <c r="BE56" i="13"/>
  <c r="BE11" i="13"/>
  <c r="W16" i="18" s="1"/>
  <c r="BE15" i="13"/>
  <c r="W20" i="18" s="1"/>
  <c r="BE19" i="13"/>
  <c r="W24" i="18" s="1"/>
  <c r="BE24" i="13"/>
  <c r="W29" i="18" s="1"/>
  <c r="BE34" i="13"/>
  <c r="W39" i="18" s="1"/>
  <c r="BE18" i="13"/>
  <c r="W23" i="18" s="1"/>
  <c r="BE44" i="13"/>
  <c r="W49" i="18" s="1"/>
  <c r="BE45" i="13"/>
  <c r="BE61" i="13"/>
  <c r="W66" i="18" s="1"/>
  <c r="BE63" i="13"/>
  <c r="W68" i="18" s="1"/>
  <c r="BE23" i="13"/>
  <c r="W28" i="18" s="1"/>
  <c r="BE29" i="13"/>
  <c r="W34" i="18" s="1"/>
  <c r="BE48" i="13"/>
  <c r="W53" i="18" s="1"/>
  <c r="BE53" i="13"/>
  <c r="W58" i="18" s="1"/>
  <c r="BE60" i="13"/>
  <c r="W65" i="18" s="1"/>
  <c r="BE62" i="13"/>
  <c r="W67" i="18" s="1"/>
  <c r="BE70" i="13"/>
  <c r="W75" i="18" s="1"/>
  <c r="BE71" i="13"/>
  <c r="W76" i="18" s="1"/>
  <c r="BE35" i="13"/>
  <c r="W40" i="18" s="1"/>
  <c r="BE38" i="13"/>
  <c r="W43" i="18" s="1"/>
  <c r="BE68" i="13"/>
  <c r="W73" i="18" s="1"/>
  <c r="BE77" i="13"/>
  <c r="W82" i="18" s="1"/>
  <c r="BE78" i="13"/>
  <c r="W83" i="18" s="1"/>
  <c r="BE81" i="13"/>
  <c r="W86" i="18" s="1"/>
  <c r="BE82" i="13"/>
  <c r="W87" i="18" s="1"/>
  <c r="BE85" i="13"/>
  <c r="W90" i="18" s="1"/>
  <c r="BE86" i="13"/>
  <c r="W91" i="18" s="1"/>
  <c r="BE28" i="13"/>
  <c r="BE41" i="13"/>
  <c r="W46" i="18" s="1"/>
  <c r="BE51" i="13"/>
  <c r="W56" i="18" s="1"/>
  <c r="BE52" i="13"/>
  <c r="W57" i="18" s="1"/>
  <c r="BE65" i="13"/>
  <c r="W70" i="18" s="1"/>
  <c r="BE76" i="13"/>
  <c r="W81" i="18" s="1"/>
  <c r="BE79" i="13"/>
  <c r="W84" i="18" s="1"/>
  <c r="BE97" i="13"/>
  <c r="W102" i="18" s="1"/>
  <c r="BE102" i="13"/>
  <c r="W107" i="18" s="1"/>
  <c r="BE112" i="13"/>
  <c r="W117" i="18" s="1"/>
  <c r="BE113" i="13"/>
  <c r="W118" i="18" s="1"/>
  <c r="BE118" i="13"/>
  <c r="W123" i="18" s="1"/>
  <c r="BE119" i="13"/>
  <c r="BE128" i="13"/>
  <c r="BE134" i="13"/>
  <c r="BE135" i="13"/>
  <c r="BE137" i="13"/>
  <c r="BE144" i="13"/>
  <c r="BE31" i="13"/>
  <c r="W36" i="18" s="1"/>
  <c r="BE40" i="13"/>
  <c r="W45" i="18" s="1"/>
  <c r="BE49" i="13"/>
  <c r="W54" i="18" s="1"/>
  <c r="BE57" i="13"/>
  <c r="W62" i="18" s="1"/>
  <c r="BE80" i="13"/>
  <c r="W85" i="18" s="1"/>
  <c r="BE83" i="13"/>
  <c r="W88" i="18" s="1"/>
  <c r="BE88" i="13"/>
  <c r="W93" i="18" s="1"/>
  <c r="BE14" i="13"/>
  <c r="W19" i="18" s="1"/>
  <c r="BE89" i="13"/>
  <c r="W94" i="18" s="1"/>
  <c r="BE91" i="13"/>
  <c r="W96" i="18" s="1"/>
  <c r="BE100" i="13"/>
  <c r="BE111" i="13"/>
  <c r="W116" i="18" s="1"/>
  <c r="BE114" i="13"/>
  <c r="W119" i="18" s="1"/>
  <c r="BE117" i="13"/>
  <c r="W122" i="18" s="1"/>
  <c r="BE141" i="13"/>
  <c r="BE143" i="13"/>
  <c r="BE146" i="13"/>
  <c r="BE147" i="13"/>
  <c r="BE149" i="13"/>
  <c r="BE156" i="13"/>
  <c r="BE157" i="13"/>
  <c r="BE58" i="13"/>
  <c r="W63" i="18" s="1"/>
  <c r="BE66" i="13"/>
  <c r="BE73" i="13"/>
  <c r="W78" i="18" s="1"/>
  <c r="BE84" i="13"/>
  <c r="W89" i="18" s="1"/>
  <c r="BE99" i="13"/>
  <c r="W104" i="18" s="1"/>
  <c r="BE104" i="13"/>
  <c r="BE115" i="13"/>
  <c r="W120" i="18" s="1"/>
  <c r="BE116" i="13"/>
  <c r="W121" i="18" s="1"/>
  <c r="BE126" i="13"/>
  <c r="BE130" i="13"/>
  <c r="BE140" i="13"/>
  <c r="BE145" i="13"/>
  <c r="BE150" i="13"/>
  <c r="BE151" i="13"/>
  <c r="BE153" i="13"/>
  <c r="BE160" i="13"/>
  <c r="BE161" i="13"/>
  <c r="BE165" i="13"/>
  <c r="BE172" i="13"/>
  <c r="BE64" i="13"/>
  <c r="W69" i="18" s="1"/>
  <c r="BE72" i="13"/>
  <c r="W77" i="18" s="1"/>
  <c r="BE74" i="13"/>
  <c r="BE96" i="13"/>
  <c r="W101" i="18" s="1"/>
  <c r="BE103" i="13"/>
  <c r="W108" i="18" s="1"/>
  <c r="BE105" i="13"/>
  <c r="W110" i="18" s="1"/>
  <c r="BE122" i="13"/>
  <c r="BE125" i="13"/>
  <c r="W130" i="18" s="1"/>
  <c r="BE127" i="13"/>
  <c r="BE132" i="13"/>
  <c r="BE148" i="13"/>
  <c r="BE163" i="13"/>
  <c r="BE171" i="13"/>
  <c r="BE173" i="13"/>
  <c r="BE174" i="13"/>
  <c r="BE180" i="13"/>
  <c r="BE187" i="13"/>
  <c r="BE189" i="13"/>
  <c r="BE190" i="13"/>
  <c r="BE195" i="13"/>
  <c r="BE197" i="13"/>
  <c r="BE198" i="13"/>
  <c r="BE199" i="13"/>
  <c r="BE201" i="13"/>
  <c r="BE204" i="13"/>
  <c r="BE22" i="13"/>
  <c r="W27" i="18" s="1"/>
  <c r="BE47" i="13"/>
  <c r="BE59" i="13"/>
  <c r="W64" i="18" s="1"/>
  <c r="BE69" i="13"/>
  <c r="W74" i="18" s="1"/>
  <c r="BE75" i="13"/>
  <c r="W80" i="18" s="1"/>
  <c r="BE93" i="13"/>
  <c r="W98" i="18" s="1"/>
  <c r="BE95" i="13"/>
  <c r="W100" i="18" s="1"/>
  <c r="BE101" i="13"/>
  <c r="W106" i="18" s="1"/>
  <c r="BE107" i="13"/>
  <c r="W112" i="18" s="1"/>
  <c r="BE120" i="13"/>
  <c r="W125" i="18" s="1"/>
  <c r="BE124" i="13"/>
  <c r="W129" i="18" s="1"/>
  <c r="BE129" i="13"/>
  <c r="BE131" i="13"/>
  <c r="BE139" i="13"/>
  <c r="BE154" i="13"/>
  <c r="BE158" i="13"/>
  <c r="BE162" i="13"/>
  <c r="BE168" i="13"/>
  <c r="BE170" i="13"/>
  <c r="BE175" i="13"/>
  <c r="BE177" i="13"/>
  <c r="BE178" i="13"/>
  <c r="BE184" i="13"/>
  <c r="BE191" i="13"/>
  <c r="BE193" i="13"/>
  <c r="BE194" i="13"/>
  <c r="BE200" i="13"/>
  <c r="BE67" i="13"/>
  <c r="W72" i="18" s="1"/>
  <c r="BE87" i="13"/>
  <c r="W92" i="18" s="1"/>
  <c r="BE90" i="13"/>
  <c r="W95" i="18" s="1"/>
  <c r="BE106" i="13"/>
  <c r="W111" i="18" s="1"/>
  <c r="BE92" i="13"/>
  <c r="W97" i="18" s="1"/>
  <c r="BE133" i="13"/>
  <c r="BE183" i="13"/>
  <c r="BE109" i="13"/>
  <c r="W114" i="18" s="1"/>
  <c r="BE110" i="13"/>
  <c r="W115" i="18" s="1"/>
  <c r="BE121" i="13"/>
  <c r="W126" i="18" s="1"/>
  <c r="BE136" i="13"/>
  <c r="BE142" i="13"/>
  <c r="BE159" i="13"/>
  <c r="BE169" i="13"/>
  <c r="BE181" i="13"/>
  <c r="BE185" i="13"/>
  <c r="BE186" i="13"/>
  <c r="BE203" i="13"/>
  <c r="BE94" i="13"/>
  <c r="W99" i="18" s="1"/>
  <c r="BE123" i="13"/>
  <c r="W128" i="18" s="1"/>
  <c r="BE152" i="13"/>
  <c r="BE155" i="13"/>
  <c r="BE167" i="13"/>
  <c r="BE176" i="13"/>
  <c r="BE179" i="13"/>
  <c r="BE182" i="13"/>
  <c r="BE108" i="13"/>
  <c r="W113" i="18" s="1"/>
  <c r="BE166" i="13"/>
  <c r="BE188" i="13"/>
  <c r="BE192" i="13"/>
  <c r="BE98" i="13"/>
  <c r="W103" i="18" s="1"/>
  <c r="BE138" i="13"/>
  <c r="BE164" i="13"/>
  <c r="BE196" i="13"/>
  <c r="BE202" i="13"/>
  <c r="BE205" i="13"/>
  <c r="BG8" i="12"/>
  <c r="Z13" i="17" s="1"/>
  <c r="BG9" i="12"/>
  <c r="BG10" i="12"/>
  <c r="Z15" i="17" s="1"/>
  <c r="BG12" i="12"/>
  <c r="BG14" i="12"/>
  <c r="BG15" i="12"/>
  <c r="BG11" i="12"/>
  <c r="Z16" i="17" s="1"/>
  <c r="BG16" i="12"/>
  <c r="BG18" i="12"/>
  <c r="Z23" i="17" s="1"/>
  <c r="BG25" i="12"/>
  <c r="BG7" i="12"/>
  <c r="Z12" i="17" s="1"/>
  <c r="BG32" i="12"/>
  <c r="BG41" i="12"/>
  <c r="Z46" i="17" s="1"/>
  <c r="BG44" i="12"/>
  <c r="BG47" i="12"/>
  <c r="Z52" i="17" s="1"/>
  <c r="BG50" i="12"/>
  <c r="BG51" i="12"/>
  <c r="Z56" i="17" s="1"/>
  <c r="BG52" i="12"/>
  <c r="BG13" i="12"/>
  <c r="Z18" i="17" s="1"/>
  <c r="BG17" i="12"/>
  <c r="BG22" i="12"/>
  <c r="Z27" i="17" s="1"/>
  <c r="BG24" i="12"/>
  <c r="BG26" i="12"/>
  <c r="Z31" i="17" s="1"/>
  <c r="BG28" i="12"/>
  <c r="BG20" i="12"/>
  <c r="Z25" i="17" s="1"/>
  <c r="BG21" i="12"/>
  <c r="BG27" i="12"/>
  <c r="Z32" i="17" s="1"/>
  <c r="BG29" i="12"/>
  <c r="BG19" i="12"/>
  <c r="Z24" i="17" s="1"/>
  <c r="BG33" i="12"/>
  <c r="BG35" i="12"/>
  <c r="Z40" i="17" s="1"/>
  <c r="BG39" i="12"/>
  <c r="BG43" i="12"/>
  <c r="Z48" i="17" s="1"/>
  <c r="BG45" i="12"/>
  <c r="BG48" i="12"/>
  <c r="Z53" i="17" s="1"/>
  <c r="BG55" i="12"/>
  <c r="BG23" i="12"/>
  <c r="Z28" i="17" s="1"/>
  <c r="BG30" i="12"/>
  <c r="BG31" i="12"/>
  <c r="Z36" i="17" s="1"/>
  <c r="BG34" i="12"/>
  <c r="BG36" i="12"/>
  <c r="Z41" i="17" s="1"/>
  <c r="BG46" i="12"/>
  <c r="BG54" i="12"/>
  <c r="Z59" i="17" s="1"/>
  <c r="BG57" i="12"/>
  <c r="BG38" i="12"/>
  <c r="Z43" i="17" s="1"/>
  <c r="BG42" i="12"/>
  <c r="BG53" i="12"/>
  <c r="Z58" i="17" s="1"/>
  <c r="BG61" i="12"/>
  <c r="BG65" i="12"/>
  <c r="BG72" i="12"/>
  <c r="BG77" i="12"/>
  <c r="Z82" i="17" s="1"/>
  <c r="BG78" i="12"/>
  <c r="BG79" i="12"/>
  <c r="Z84" i="17" s="1"/>
  <c r="BG85" i="12"/>
  <c r="BG89" i="12"/>
  <c r="Z94" i="17" s="1"/>
  <c r="BG90" i="12"/>
  <c r="BG95" i="12"/>
  <c r="Z100" i="17" s="1"/>
  <c r="BG66" i="12"/>
  <c r="BG69" i="12"/>
  <c r="Z74" i="17" s="1"/>
  <c r="BG74" i="12"/>
  <c r="BG76" i="12"/>
  <c r="Z81" i="17" s="1"/>
  <c r="BG80" i="12"/>
  <c r="BG82" i="12"/>
  <c r="Z87" i="17" s="1"/>
  <c r="BG87" i="12"/>
  <c r="BG91" i="12"/>
  <c r="Z96" i="17" s="1"/>
  <c r="BG59" i="12"/>
  <c r="BG63" i="12"/>
  <c r="Z68" i="17" s="1"/>
  <c r="BG68" i="12"/>
  <c r="BG70" i="12"/>
  <c r="Z75" i="17" s="1"/>
  <c r="BG73" i="12"/>
  <c r="BG88" i="12"/>
  <c r="Z93" i="17" s="1"/>
  <c r="BG92" i="12"/>
  <c r="BG94" i="12"/>
  <c r="BG98" i="12"/>
  <c r="BG101" i="12"/>
  <c r="Z106" i="17" s="1"/>
  <c r="BG108" i="12"/>
  <c r="BG111" i="12"/>
  <c r="Z116" i="17" s="1"/>
  <c r="BG114" i="12"/>
  <c r="BG117" i="12"/>
  <c r="Z122" i="17" s="1"/>
  <c r="BG120" i="12"/>
  <c r="Z125" i="17" s="1"/>
  <c r="BG121" i="12"/>
  <c r="Z126" i="17" s="1"/>
  <c r="BG123" i="12"/>
  <c r="BG125" i="12"/>
  <c r="Z130" i="17" s="1"/>
  <c r="BG127" i="12"/>
  <c r="BG133" i="12"/>
  <c r="BG135" i="12"/>
  <c r="BG137" i="12"/>
  <c r="BG140" i="12"/>
  <c r="BG147" i="12"/>
  <c r="BG37" i="12"/>
  <c r="BG56" i="12"/>
  <c r="Z61" i="17" s="1"/>
  <c r="BG81" i="12"/>
  <c r="BG86" i="12"/>
  <c r="Z91" i="17" s="1"/>
  <c r="BG93" i="12"/>
  <c r="BG99" i="12"/>
  <c r="Z104" i="17" s="1"/>
  <c r="BG102" i="12"/>
  <c r="BG105" i="12"/>
  <c r="Z110" i="17" s="1"/>
  <c r="BG112" i="12"/>
  <c r="BG124" i="12"/>
  <c r="Z129" i="17" s="1"/>
  <c r="BG128" i="12"/>
  <c r="BG130" i="12"/>
  <c r="BG136" i="12"/>
  <c r="BG138" i="12"/>
  <c r="BG141" i="12"/>
  <c r="BG144" i="12"/>
  <c r="BG151" i="12"/>
  <c r="BG64" i="12"/>
  <c r="Z69" i="17" s="1"/>
  <c r="BG110" i="12"/>
  <c r="BG116" i="12"/>
  <c r="Z121" i="17" s="1"/>
  <c r="BG122" i="12"/>
  <c r="BG131" i="12"/>
  <c r="BG132" i="12"/>
  <c r="BG139" i="12"/>
  <c r="BG142" i="12"/>
  <c r="BG146" i="12"/>
  <c r="BG148" i="12"/>
  <c r="BG153" i="12"/>
  <c r="BG156" i="12"/>
  <c r="BG165" i="12"/>
  <c r="BG169" i="12"/>
  <c r="BG170" i="12"/>
  <c r="BG172" i="12"/>
  <c r="BG176" i="12"/>
  <c r="BG186" i="12"/>
  <c r="BG189" i="12"/>
  <c r="BG190" i="12"/>
  <c r="BG195" i="12"/>
  <c r="BG199" i="12"/>
  <c r="BG58" i="12"/>
  <c r="Z63" i="17" s="1"/>
  <c r="BG62" i="12"/>
  <c r="BG75" i="12"/>
  <c r="Z80" i="17" s="1"/>
  <c r="BG83" i="12"/>
  <c r="BG97" i="12"/>
  <c r="Z102" i="17" s="1"/>
  <c r="BG100" i="12"/>
  <c r="BG103" i="12"/>
  <c r="Z108" i="17" s="1"/>
  <c r="BG104" i="12"/>
  <c r="BG106" i="12"/>
  <c r="Z111" i="17" s="1"/>
  <c r="BG107" i="12"/>
  <c r="BG115" i="12"/>
  <c r="Z120" i="17" s="1"/>
  <c r="BG150" i="12"/>
  <c r="BG154" i="12"/>
  <c r="BG157" i="12"/>
  <c r="BG161" i="12"/>
  <c r="BG163" i="12"/>
  <c r="BG166" i="12"/>
  <c r="BG174" i="12"/>
  <c r="BG177" i="12"/>
  <c r="BG180" i="12"/>
  <c r="BG184" i="12"/>
  <c r="BG187" i="12"/>
  <c r="BG188" i="12"/>
  <c r="BG191" i="12"/>
  <c r="BG192" i="12"/>
  <c r="BG49" i="12"/>
  <c r="BG84" i="12"/>
  <c r="Z89" i="17" s="1"/>
  <c r="BG96" i="12"/>
  <c r="BG109" i="12"/>
  <c r="Z114" i="17" s="1"/>
  <c r="BG118" i="12"/>
  <c r="BG134" i="12"/>
  <c r="BG143" i="12"/>
  <c r="BG149" i="12"/>
  <c r="BG152" i="12"/>
  <c r="BG155" i="12"/>
  <c r="BG167" i="12"/>
  <c r="BG40" i="12"/>
  <c r="Z45" i="17" s="1"/>
  <c r="BG119" i="12"/>
  <c r="BG162" i="12"/>
  <c r="BG175" i="12"/>
  <c r="BG178" i="12"/>
  <c r="BG179" i="12"/>
  <c r="BG181" i="12"/>
  <c r="BG183" i="12"/>
  <c r="BG194" i="12"/>
  <c r="BG203" i="12"/>
  <c r="BG71" i="12"/>
  <c r="Z76" i="17" s="1"/>
  <c r="BG113" i="12"/>
  <c r="BG129" i="12"/>
  <c r="BG197" i="12"/>
  <c r="BG198" i="12"/>
  <c r="BG202" i="12"/>
  <c r="BG67" i="12"/>
  <c r="Z72" i="17" s="1"/>
  <c r="BG160" i="12"/>
  <c r="BG168" i="12"/>
  <c r="BG171" i="12"/>
  <c r="BG182" i="12"/>
  <c r="BG196" i="12"/>
  <c r="BG200" i="12"/>
  <c r="BG201" i="12"/>
  <c r="BG204" i="12"/>
  <c r="BG145" i="12"/>
  <c r="BG158" i="12"/>
  <c r="BG159" i="12"/>
  <c r="BG164" i="12"/>
  <c r="BG185" i="12"/>
  <c r="BG193" i="12"/>
  <c r="BG205" i="12"/>
  <c r="BG60" i="12"/>
  <c r="Z65" i="17" s="1"/>
  <c r="BG126" i="12"/>
  <c r="BG173" i="12"/>
  <c r="BF6" i="8" a="1"/>
  <c r="BF6" i="8" s="1"/>
  <c r="BF9" i="8" a="1"/>
  <c r="BF9" i="8" s="1"/>
  <c r="BF7" i="8" a="1"/>
  <c r="BF7" i="8" s="1"/>
  <c r="BF8" i="8" a="1"/>
  <c r="BF8" i="8" s="1"/>
  <c r="BE10" i="8"/>
  <c r="Y15" i="14" s="1"/>
  <c r="BE12" i="8"/>
  <c r="Y17" i="14" s="1"/>
  <c r="BE13" i="8"/>
  <c r="Y18" i="14" s="1"/>
  <c r="BE7" i="8"/>
  <c r="Y12" i="14" s="1"/>
  <c r="BE14" i="8"/>
  <c r="Y19" i="14" s="1"/>
  <c r="BE15" i="8"/>
  <c r="Y20" i="14" s="1"/>
  <c r="BE20" i="8"/>
  <c r="Y25" i="14" s="1"/>
  <c r="BE23" i="8"/>
  <c r="Y28" i="14" s="1"/>
  <c r="BE24" i="8"/>
  <c r="Y29" i="14" s="1"/>
  <c r="BE25" i="8"/>
  <c r="Y30" i="14" s="1"/>
  <c r="BE30" i="8"/>
  <c r="Y35" i="14" s="1"/>
  <c r="BE8" i="8"/>
  <c r="Y13" i="14" s="1"/>
  <c r="BE11" i="8"/>
  <c r="Y16" i="14" s="1"/>
  <c r="BE21" i="8"/>
  <c r="Y26" i="14" s="1"/>
  <c r="BE22" i="8"/>
  <c r="Y27" i="14" s="1"/>
  <c r="BE16" i="8"/>
  <c r="Y21" i="14" s="1"/>
  <c r="BE17" i="8"/>
  <c r="Y22" i="14" s="1"/>
  <c r="BE32" i="8"/>
  <c r="Y37" i="14" s="1"/>
  <c r="BE33" i="8"/>
  <c r="Y38" i="14" s="1"/>
  <c r="BE35" i="8"/>
  <c r="Y40" i="14" s="1"/>
  <c r="BE19" i="8"/>
  <c r="Y24" i="14" s="1"/>
  <c r="BE26" i="8"/>
  <c r="Y31" i="14" s="1"/>
  <c r="BE34" i="8"/>
  <c r="Y39" i="14" s="1"/>
  <c r="BE42" i="8"/>
  <c r="Y47" i="14" s="1"/>
  <c r="BE46" i="8"/>
  <c r="Y51" i="14" s="1"/>
  <c r="BE50" i="8"/>
  <c r="BE58" i="8"/>
  <c r="Y63" i="14" s="1"/>
  <c r="BE59" i="8"/>
  <c r="Y64" i="14" s="1"/>
  <c r="BE62" i="8"/>
  <c r="Y67" i="14" s="1"/>
  <c r="BE63" i="8"/>
  <c r="Y68" i="14" s="1"/>
  <c r="BE18" i="8"/>
  <c r="Y23" i="14" s="1"/>
  <c r="BE29" i="8"/>
  <c r="Y34" i="14" s="1"/>
  <c r="BE41" i="8"/>
  <c r="Y46" i="14" s="1"/>
  <c r="BE47" i="8"/>
  <c r="Y52" i="14" s="1"/>
  <c r="BE52" i="8"/>
  <c r="Y57" i="14" s="1"/>
  <c r="BE66" i="8"/>
  <c r="Y71" i="14" s="1"/>
  <c r="BE73" i="8"/>
  <c r="Y78" i="14" s="1"/>
  <c r="BE74" i="8"/>
  <c r="Y79" i="14" s="1"/>
  <c r="BE80" i="8"/>
  <c r="Y85" i="14" s="1"/>
  <c r="BE89" i="8"/>
  <c r="Y94" i="14" s="1"/>
  <c r="BE91" i="8"/>
  <c r="BE96" i="8"/>
  <c r="Y101" i="14" s="1"/>
  <c r="BE100" i="8"/>
  <c r="Y105" i="14" s="1"/>
  <c r="BE102" i="8"/>
  <c r="Y107" i="14" s="1"/>
  <c r="BE109" i="8"/>
  <c r="Y114" i="14" s="1"/>
  <c r="BE111" i="8"/>
  <c r="Y116" i="14" s="1"/>
  <c r="BE115" i="8"/>
  <c r="Y120" i="14" s="1"/>
  <c r="BE119" i="8"/>
  <c r="Y124" i="14" s="1"/>
  <c r="BE9" i="8"/>
  <c r="Y14" i="14" s="1"/>
  <c r="BE28" i="8"/>
  <c r="Y33" i="14" s="1"/>
  <c r="BE31" i="8"/>
  <c r="Y36" i="14" s="1"/>
  <c r="BE40" i="8"/>
  <c r="Y45" i="14" s="1"/>
  <c r="BE45" i="8"/>
  <c r="Y50" i="14" s="1"/>
  <c r="BE51" i="8"/>
  <c r="Y56" i="14" s="1"/>
  <c r="BE54" i="8"/>
  <c r="Y59" i="14" s="1"/>
  <c r="BE64" i="8"/>
  <c r="Y69" i="14" s="1"/>
  <c r="BE27" i="8"/>
  <c r="Y32" i="14" s="1"/>
  <c r="BE38" i="8"/>
  <c r="Y43" i="14" s="1"/>
  <c r="BE39" i="8"/>
  <c r="Y44" i="14" s="1"/>
  <c r="BE44" i="8"/>
  <c r="Y49" i="14" s="1"/>
  <c r="BE55" i="8"/>
  <c r="Y60" i="14" s="1"/>
  <c r="BE78" i="8"/>
  <c r="Y83" i="14" s="1"/>
  <c r="BE81" i="8"/>
  <c r="Y86" i="14" s="1"/>
  <c r="BE36" i="8"/>
  <c r="Y41" i="14" s="1"/>
  <c r="BE53" i="8"/>
  <c r="Y58" i="14" s="1"/>
  <c r="BE69" i="8"/>
  <c r="Y74" i="14" s="1"/>
  <c r="BE70" i="8"/>
  <c r="Y75" i="14" s="1"/>
  <c r="BE71" i="8"/>
  <c r="Y76" i="14" s="1"/>
  <c r="BE82" i="8"/>
  <c r="Y87" i="14" s="1"/>
  <c r="BE83" i="8"/>
  <c r="Y88" i="14" s="1"/>
  <c r="BE37" i="8"/>
  <c r="Y42" i="14" s="1"/>
  <c r="BE43" i="8"/>
  <c r="Y48" i="14" s="1"/>
  <c r="BE60" i="8"/>
  <c r="Y65" i="14" s="1"/>
  <c r="BE48" i="8"/>
  <c r="Y53" i="14" s="1"/>
  <c r="BE49" i="8"/>
  <c r="Y54" i="14" s="1"/>
  <c r="BE61" i="8"/>
  <c r="Y66" i="14" s="1"/>
  <c r="BE67" i="8"/>
  <c r="Y72" i="14" s="1"/>
  <c r="BE68" i="8"/>
  <c r="Y73" i="14" s="1"/>
  <c r="BE72" i="8"/>
  <c r="Y77" i="14" s="1"/>
  <c r="BE77" i="8"/>
  <c r="Y82" i="14" s="1"/>
  <c r="BE79" i="8"/>
  <c r="Y84" i="14" s="1"/>
  <c r="BE87" i="8"/>
  <c r="Y92" i="14" s="1"/>
  <c r="BE92" i="8"/>
  <c r="Y97" i="14" s="1"/>
  <c r="BE93" i="8"/>
  <c r="Y98" i="14" s="1"/>
  <c r="BE94" i="8"/>
  <c r="Y99" i="14" s="1"/>
  <c r="BE98" i="8"/>
  <c r="Y103" i="14" s="1"/>
  <c r="BE56" i="8"/>
  <c r="Y61" i="14" s="1"/>
  <c r="BE65" i="8"/>
  <c r="Y70" i="14" s="1"/>
  <c r="BE76" i="8"/>
  <c r="Y81" i="14" s="1"/>
  <c r="BE85" i="8"/>
  <c r="Y90" i="14" s="1"/>
  <c r="BE86" i="8"/>
  <c r="Y91" i="14" s="1"/>
  <c r="BE90" i="8"/>
  <c r="Y95" i="14" s="1"/>
  <c r="BE88" i="8"/>
  <c r="Y93" i="14" s="1"/>
  <c r="BE99" i="8"/>
  <c r="Y104" i="14" s="1"/>
  <c r="BE106" i="8"/>
  <c r="Y111" i="14" s="1"/>
  <c r="BE118" i="8"/>
  <c r="Y123" i="14" s="1"/>
  <c r="BE122" i="8"/>
  <c r="Y127" i="14" s="1"/>
  <c r="BE127" i="8"/>
  <c r="BE129" i="8"/>
  <c r="BE134" i="8"/>
  <c r="BE135" i="8"/>
  <c r="BE138" i="8"/>
  <c r="BE57" i="8"/>
  <c r="Y62" i="14" s="1"/>
  <c r="BE84" i="8"/>
  <c r="Y89" i="14" s="1"/>
  <c r="BE103" i="8"/>
  <c r="Y108" i="14" s="1"/>
  <c r="BE104" i="8"/>
  <c r="Y109" i="14" s="1"/>
  <c r="BE110" i="8"/>
  <c r="Y115" i="14" s="1"/>
  <c r="BE101" i="8"/>
  <c r="Y106" i="14" s="1"/>
  <c r="BE107" i="8"/>
  <c r="Y112" i="14" s="1"/>
  <c r="BE108" i="8"/>
  <c r="Y113" i="14" s="1"/>
  <c r="BE112" i="8"/>
  <c r="Y117" i="14" s="1"/>
  <c r="BE116" i="8"/>
  <c r="Y121" i="14" s="1"/>
  <c r="BE120" i="8"/>
  <c r="Y125" i="14" s="1"/>
  <c r="BE125" i="8"/>
  <c r="Y130" i="14" s="1"/>
  <c r="BE128" i="8"/>
  <c r="BE131" i="8"/>
  <c r="BE75" i="8"/>
  <c r="Y80" i="14" s="1"/>
  <c r="BE117" i="8"/>
  <c r="Y122" i="14" s="1"/>
  <c r="BE126" i="8"/>
  <c r="BE132" i="8"/>
  <c r="BE133" i="8"/>
  <c r="BE137" i="8"/>
  <c r="BE146" i="8"/>
  <c r="BE150" i="8"/>
  <c r="BE152" i="8"/>
  <c r="BE156" i="8"/>
  <c r="BE160" i="8"/>
  <c r="BE164" i="8"/>
  <c r="BE168" i="8"/>
  <c r="BE172" i="8"/>
  <c r="BE176" i="8"/>
  <c r="BE183" i="8"/>
  <c r="BE95" i="8"/>
  <c r="BE97" i="8"/>
  <c r="Y102" i="14" s="1"/>
  <c r="BE114" i="8"/>
  <c r="Y119" i="14" s="1"/>
  <c r="BE121" i="8"/>
  <c r="Y126" i="14" s="1"/>
  <c r="BE124" i="8"/>
  <c r="Y129" i="14" s="1"/>
  <c r="BE140" i="8"/>
  <c r="BE143" i="8"/>
  <c r="BE151" i="8"/>
  <c r="BE153" i="8"/>
  <c r="BE157" i="8"/>
  <c r="BE161" i="8"/>
  <c r="BE165" i="8"/>
  <c r="BE169" i="8"/>
  <c r="BE173" i="8"/>
  <c r="BE177" i="8"/>
  <c r="BE105" i="8"/>
  <c r="Y110" i="14" s="1"/>
  <c r="BE113" i="8"/>
  <c r="Y118" i="14" s="1"/>
  <c r="BE123" i="8"/>
  <c r="Y128" i="14" s="1"/>
  <c r="BE141" i="8"/>
  <c r="BE147" i="8"/>
  <c r="BE154" i="8"/>
  <c r="BE167" i="8"/>
  <c r="BE170" i="8"/>
  <c r="BE184" i="8"/>
  <c r="BE189" i="8"/>
  <c r="BE190" i="8"/>
  <c r="BE192" i="8"/>
  <c r="BE194" i="8"/>
  <c r="BE195" i="8"/>
  <c r="BE201" i="8"/>
  <c r="BE136" i="8"/>
  <c r="BE144" i="8"/>
  <c r="BE155" i="8"/>
  <c r="BE158" i="8"/>
  <c r="BE171" i="8"/>
  <c r="BE174" i="8"/>
  <c r="BE182" i="8"/>
  <c r="BE187" i="8"/>
  <c r="BE188" i="8"/>
  <c r="BE193" i="8"/>
  <c r="BE196" i="8"/>
  <c r="BE202" i="8"/>
  <c r="BE205" i="8"/>
  <c r="BE130" i="8"/>
  <c r="BE142" i="8"/>
  <c r="BE159" i="8"/>
  <c r="BE162" i="8"/>
  <c r="BE175" i="8"/>
  <c r="BE178" i="8"/>
  <c r="BE181" i="8"/>
  <c r="BE191" i="8"/>
  <c r="BE198" i="8"/>
  <c r="BE199" i="8"/>
  <c r="BE200" i="8"/>
  <c r="BE203" i="8"/>
  <c r="BE139" i="8"/>
  <c r="BE145" i="8"/>
  <c r="BE148" i="8"/>
  <c r="BE149" i="8"/>
  <c r="BE163" i="8"/>
  <c r="BE166" i="8"/>
  <c r="BE179" i="8"/>
  <c r="BE180" i="8"/>
  <c r="BE185" i="8"/>
  <c r="BE186" i="8"/>
  <c r="BE204" i="8"/>
  <c r="BE197" i="8"/>
  <c r="C52" i="76"/>
  <c r="B9" i="78"/>
  <c r="J219" i="2"/>
  <c r="K4" i="5"/>
  <c r="K5" i="5"/>
  <c r="K7" i="5" s="1"/>
  <c r="BG3" i="13"/>
  <c r="DL4" i="13"/>
  <c r="X2" i="18" s="1"/>
  <c r="W51" i="18"/>
  <c r="W35" i="18"/>
  <c r="W52" i="18"/>
  <c r="W33" i="18"/>
  <c r="W61" i="18"/>
  <c r="W124" i="18"/>
  <c r="W127" i="18"/>
  <c r="W21" i="18"/>
  <c r="W50" i="18"/>
  <c r="W71" i="18"/>
  <c r="W79" i="18"/>
  <c r="W105" i="18"/>
  <c r="BE6" i="13"/>
  <c r="W11" i="18" s="1"/>
  <c r="W32" i="18"/>
  <c r="W25" i="18"/>
  <c r="W41" i="18"/>
  <c r="W109" i="18"/>
  <c r="BH4" i="13"/>
  <c r="D19" i="24"/>
  <c r="DL4" i="11"/>
  <c r="Z2" i="16" s="1"/>
  <c r="BJ4" i="12"/>
  <c r="D20" i="23"/>
  <c r="DJ5" i="11"/>
  <c r="BF6" i="11" a="1"/>
  <c r="BF6" i="11" s="1"/>
  <c r="BH4" i="11"/>
  <c r="C19" i="22"/>
  <c r="BJ4" i="10"/>
  <c r="C20" i="21"/>
  <c r="Y55" i="14"/>
  <c r="Y96" i="14"/>
  <c r="BE6" i="8"/>
  <c r="Y11" i="14" s="1"/>
  <c r="Y100" i="14"/>
  <c r="DL4" i="8"/>
  <c r="Z2" i="14" s="1"/>
  <c r="BG3" i="8"/>
  <c r="BH4" i="8"/>
  <c r="C19" i="20"/>
  <c r="Z57" i="17"/>
  <c r="Z112" i="17"/>
  <c r="Z2" i="4"/>
  <c r="Z123" i="17"/>
  <c r="Z73" i="17"/>
  <c r="Z90" i="17"/>
  <c r="Z55" i="17"/>
  <c r="Z62" i="17"/>
  <c r="Z98" i="17"/>
  <c r="Z105" i="17"/>
  <c r="Z47" i="17"/>
  <c r="Z22" i="17"/>
  <c r="Z29" i="17"/>
  <c r="Z44" i="17"/>
  <c r="Z78" i="17"/>
  <c r="Z103" i="17"/>
  <c r="BG6" i="12"/>
  <c r="Z11" i="17" s="1"/>
  <c r="Z60" i="17"/>
  <c r="Z14" i="17"/>
  <c r="Z30" i="17"/>
  <c r="Z20" i="17"/>
  <c r="Z35" i="17"/>
  <c r="Z17" i="17"/>
  <c r="Z33" i="17"/>
  <c r="Z64" i="17"/>
  <c r="Z50" i="17"/>
  <c r="Z77" i="17"/>
  <c r="Z66" i="17"/>
  <c r="Z85" i="17"/>
  <c r="Z79" i="17"/>
  <c r="Z95" i="17"/>
  <c r="Z92" i="17"/>
  <c r="Z97" i="17"/>
  <c r="Z109" i="17"/>
  <c r="Z107" i="17"/>
  <c r="Z115" i="17"/>
  <c r="Z113" i="17"/>
  <c r="Z124" i="17"/>
  <c r="Z127" i="17"/>
  <c r="Z37" i="17"/>
  <c r="Z21" i="17"/>
  <c r="Z38" i="17"/>
  <c r="Z54" i="17"/>
  <c r="Z70" i="17"/>
  <c r="Z67" i="17"/>
  <c r="Z83" i="17"/>
  <c r="Z88" i="17"/>
  <c r="Z99" i="17"/>
  <c r="Z101" i="17"/>
  <c r="Z119" i="17"/>
  <c r="Z117" i="17"/>
  <c r="Z128" i="17"/>
  <c r="Z34" i="17"/>
  <c r="Z26" i="17"/>
  <c r="Z39" i="17"/>
  <c r="Z19" i="17"/>
  <c r="Z51" i="17"/>
  <c r="Z49" i="17"/>
  <c r="Z42" i="17"/>
  <c r="Z71" i="17"/>
  <c r="Z86" i="17"/>
  <c r="Z118" i="17"/>
  <c r="DK5" i="12"/>
  <c r="BI3" i="12"/>
  <c r="DM4" i="12"/>
  <c r="AA2" i="17" s="1"/>
  <c r="BH6" i="12" a="1"/>
  <c r="BH6" i="12" s="1"/>
  <c r="DK5" i="11"/>
  <c r="DM4" i="2"/>
  <c r="BJ4" i="2"/>
  <c r="B16" i="45"/>
  <c r="B15" i="46"/>
  <c r="B16" i="43"/>
  <c r="B15" i="44"/>
  <c r="A14" i="78"/>
  <c r="K1" i="2"/>
  <c r="K217" i="2" s="1"/>
  <c r="AM22" i="35" a="1"/>
  <c r="AM22" i="35" s="1"/>
  <c r="S20" i="7"/>
  <c r="C53" i="76" l="1"/>
  <c r="B10" i="78"/>
  <c r="BG173" i="11"/>
  <c r="BG131" i="11"/>
  <c r="BG79" i="11"/>
  <c r="Z84" i="16" s="1"/>
  <c r="BG99" i="11"/>
  <c r="Z104" i="16" s="1"/>
  <c r="BG76" i="11"/>
  <c r="Z81" i="16" s="1"/>
  <c r="BG39" i="11"/>
  <c r="Z44" i="16" s="1"/>
  <c r="BG201" i="11"/>
  <c r="BG176" i="11"/>
  <c r="BG128" i="11"/>
  <c r="BG170" i="11"/>
  <c r="BG205" i="11"/>
  <c r="BG133" i="11"/>
  <c r="BG120" i="11"/>
  <c r="Z125" i="16" s="1"/>
  <c r="BG71" i="11"/>
  <c r="Z76" i="16" s="1"/>
  <c r="BG91" i="11"/>
  <c r="Z96" i="16" s="1"/>
  <c r="BG48" i="11"/>
  <c r="Z53" i="16" s="1"/>
  <c r="BG61" i="11"/>
  <c r="Z66" i="16" s="1"/>
  <c r="BG15" i="11"/>
  <c r="Z20" i="16" s="1"/>
  <c r="BG6" i="11"/>
  <c r="Z11" i="16" s="1"/>
  <c r="BG181" i="11"/>
  <c r="BG150" i="11"/>
  <c r="BG184" i="11"/>
  <c r="BG153" i="11"/>
  <c r="BG183" i="11"/>
  <c r="BG108" i="11"/>
  <c r="Z113" i="16" s="1"/>
  <c r="BG115" i="11"/>
  <c r="Z120" i="16" s="1"/>
  <c r="BG124" i="11"/>
  <c r="Z129" i="16" s="1"/>
  <c r="BG82" i="11"/>
  <c r="Z87" i="16" s="1"/>
  <c r="BG55" i="11"/>
  <c r="Z60" i="16" s="1"/>
  <c r="BG53" i="11"/>
  <c r="Z58" i="16" s="1"/>
  <c r="BG28" i="11"/>
  <c r="Z33" i="16" s="1"/>
  <c r="BG204" i="11"/>
  <c r="BG190" i="11"/>
  <c r="BG151" i="11"/>
  <c r="BG86" i="11"/>
  <c r="Z91" i="16" s="1"/>
  <c r="BG40" i="11"/>
  <c r="Z45" i="16" s="1"/>
  <c r="BG138" i="11"/>
  <c r="BG197" i="11"/>
  <c r="BG157" i="11"/>
  <c r="BG141" i="11"/>
  <c r="BG167" i="11"/>
  <c r="BG104" i="11"/>
  <c r="Z109" i="16" s="1"/>
  <c r="BG87" i="11"/>
  <c r="Z92" i="16" s="1"/>
  <c r="BG107" i="11"/>
  <c r="Z112" i="16" s="1"/>
  <c r="BG78" i="11"/>
  <c r="Z83" i="16" s="1"/>
  <c r="BG11" i="11"/>
  <c r="Z16" i="16" s="1"/>
  <c r="BG42" i="11"/>
  <c r="Z47" i="16" s="1"/>
  <c r="BG203" i="11"/>
  <c r="BG172" i="11"/>
  <c r="BG137" i="11"/>
  <c r="BG200" i="11"/>
  <c r="BG169" i="11"/>
  <c r="BG100" i="11"/>
  <c r="Z105" i="16" s="1"/>
  <c r="BG192" i="11"/>
  <c r="BG158" i="11"/>
  <c r="BG202" i="11"/>
  <c r="BG177" i="11"/>
  <c r="BG116" i="11"/>
  <c r="Z121" i="16" s="1"/>
  <c r="BG179" i="11"/>
  <c r="BG165" i="11"/>
  <c r="BG147" i="11"/>
  <c r="BG139" i="11"/>
  <c r="BG123" i="11"/>
  <c r="Z128" i="16" s="1"/>
  <c r="BG199" i="11"/>
  <c r="BG182" i="11"/>
  <c r="BG160" i="11"/>
  <c r="BG149" i="11"/>
  <c r="BG127" i="11"/>
  <c r="BG65" i="11"/>
  <c r="Z70" i="16" s="1"/>
  <c r="BG98" i="11"/>
  <c r="Z103" i="16" s="1"/>
  <c r="BG66" i="11"/>
  <c r="Z71" i="16" s="1"/>
  <c r="BG119" i="11"/>
  <c r="Z124" i="16" s="1"/>
  <c r="BG112" i="11"/>
  <c r="Z117" i="16" s="1"/>
  <c r="BG80" i="11"/>
  <c r="Z85" i="16" s="1"/>
  <c r="BG83" i="11"/>
  <c r="Z88" i="16" s="1"/>
  <c r="BG148" i="11"/>
  <c r="BG113" i="11"/>
  <c r="Z118" i="16" s="1"/>
  <c r="BG105" i="11"/>
  <c r="Z110" i="16" s="1"/>
  <c r="BG97" i="11"/>
  <c r="Z102" i="16" s="1"/>
  <c r="BG89" i="11"/>
  <c r="Z94" i="16" s="1"/>
  <c r="BG69" i="11"/>
  <c r="Z74" i="16" s="1"/>
  <c r="BG60" i="11"/>
  <c r="Z65" i="16" s="1"/>
  <c r="BG74" i="11"/>
  <c r="Z79" i="16" s="1"/>
  <c r="BG34" i="11"/>
  <c r="Z39" i="16" s="1"/>
  <c r="BG51" i="11"/>
  <c r="Z56" i="16" s="1"/>
  <c r="BG52" i="11"/>
  <c r="Z57" i="16" s="1"/>
  <c r="BG73" i="11"/>
  <c r="Z78" i="16" s="1"/>
  <c r="BG58" i="11"/>
  <c r="Z63" i="16" s="1"/>
  <c r="BG50" i="11"/>
  <c r="Z55" i="16" s="1"/>
  <c r="BG38" i="11"/>
  <c r="Z43" i="16" s="1"/>
  <c r="BG37" i="11"/>
  <c r="Z42" i="16" s="1"/>
  <c r="BG32" i="11"/>
  <c r="Z37" i="16" s="1"/>
  <c r="BG24" i="11"/>
  <c r="Z29" i="16" s="1"/>
  <c r="BG31" i="11"/>
  <c r="Z36" i="16" s="1"/>
  <c r="BG17" i="11"/>
  <c r="Z22" i="16" s="1"/>
  <c r="BG18" i="11"/>
  <c r="Z23" i="16" s="1"/>
  <c r="BG10" i="11"/>
  <c r="Z15" i="16" s="1"/>
  <c r="BG196" i="11"/>
  <c r="BG146" i="11"/>
  <c r="BG114" i="11"/>
  <c r="Z119" i="16" s="1"/>
  <c r="BG194" i="11"/>
  <c r="BG164" i="11"/>
  <c r="BG94" i="11"/>
  <c r="Z99" i="16" s="1"/>
  <c r="BG186" i="11"/>
  <c r="BG155" i="11"/>
  <c r="BG195" i="11"/>
  <c r="BG168" i="11"/>
  <c r="BG193" i="11"/>
  <c r="BG178" i="11"/>
  <c r="BG162" i="11"/>
  <c r="BG143" i="11"/>
  <c r="BG135" i="11"/>
  <c r="BG102" i="11"/>
  <c r="Z107" i="16" s="1"/>
  <c r="BG198" i="11"/>
  <c r="BG175" i="11"/>
  <c r="BG156" i="11"/>
  <c r="BG144" i="11"/>
  <c r="BG126" i="11"/>
  <c r="BG129" i="11"/>
  <c r="BG90" i="11"/>
  <c r="Z95" i="16" s="1"/>
  <c r="BG130" i="11"/>
  <c r="BG118" i="11"/>
  <c r="Z123" i="16" s="1"/>
  <c r="BG106" i="11"/>
  <c r="Z111" i="16" s="1"/>
  <c r="BG68" i="11"/>
  <c r="Z73" i="16" s="1"/>
  <c r="BG81" i="11"/>
  <c r="Z86" i="16" s="1"/>
  <c r="BG140" i="11"/>
  <c r="BG111" i="11"/>
  <c r="Z116" i="16" s="1"/>
  <c r="BG103" i="11"/>
  <c r="Z108" i="16" s="1"/>
  <c r="BG95" i="11"/>
  <c r="Z100" i="16" s="1"/>
  <c r="BG85" i="11"/>
  <c r="Z90" i="16" s="1"/>
  <c r="BG67" i="11"/>
  <c r="Z72" i="16" s="1"/>
  <c r="BG47" i="11"/>
  <c r="Z52" i="16" s="1"/>
  <c r="BG72" i="11"/>
  <c r="Z77" i="16" s="1"/>
  <c r="BG56" i="11"/>
  <c r="Z61" i="16" s="1"/>
  <c r="BG44" i="11"/>
  <c r="Z49" i="16" s="1"/>
  <c r="BG49" i="11"/>
  <c r="Z54" i="16" s="1"/>
  <c r="BG70" i="11"/>
  <c r="Z75" i="16" s="1"/>
  <c r="BG57" i="11"/>
  <c r="Z62" i="16" s="1"/>
  <c r="BG46" i="11"/>
  <c r="Z51" i="16" s="1"/>
  <c r="BG25" i="11"/>
  <c r="Z30" i="16" s="1"/>
  <c r="BG36" i="11"/>
  <c r="Z41" i="16" s="1"/>
  <c r="BG27" i="11"/>
  <c r="Z32" i="16" s="1"/>
  <c r="BG19" i="11"/>
  <c r="Z24" i="16" s="1"/>
  <c r="BG29" i="11"/>
  <c r="Z34" i="16" s="1"/>
  <c r="BG14" i="11"/>
  <c r="Z19" i="16" s="1"/>
  <c r="BG13" i="11"/>
  <c r="Z18" i="16" s="1"/>
  <c r="BG8" i="11"/>
  <c r="Z13" i="16" s="1"/>
  <c r="BG7" i="11"/>
  <c r="Z12" i="16" s="1"/>
  <c r="BG22" i="11"/>
  <c r="Z27" i="16" s="1"/>
  <c r="BG20" i="11"/>
  <c r="Z25" i="16" s="1"/>
  <c r="BG12" i="11"/>
  <c r="Z17" i="16" s="1"/>
  <c r="BG187" i="11"/>
  <c r="BG145" i="11"/>
  <c r="BG110" i="11"/>
  <c r="Z115" i="16" s="1"/>
  <c r="BG188" i="11"/>
  <c r="BG163" i="11"/>
  <c r="BG161" i="11"/>
  <c r="BG180" i="11"/>
  <c r="BG152" i="11"/>
  <c r="BG189" i="11"/>
  <c r="BG166" i="11"/>
  <c r="BG191" i="11"/>
  <c r="BG171" i="11"/>
  <c r="BG159" i="11"/>
  <c r="BG142" i="11"/>
  <c r="BG134" i="11"/>
  <c r="BG92" i="11"/>
  <c r="Z97" i="16" s="1"/>
  <c r="BG185" i="11"/>
  <c r="BG174" i="11"/>
  <c r="BG154" i="11"/>
  <c r="BG136" i="11"/>
  <c r="BG125" i="11"/>
  <c r="Z130" i="16" s="1"/>
  <c r="BG121" i="11"/>
  <c r="Z126" i="16" s="1"/>
  <c r="BG88" i="11"/>
  <c r="Z93" i="16" s="1"/>
  <c r="BG122" i="11"/>
  <c r="Z127" i="16" s="1"/>
  <c r="BG117" i="11"/>
  <c r="Z122" i="16" s="1"/>
  <c r="BG96" i="11"/>
  <c r="Z101" i="16" s="1"/>
  <c r="BG59" i="11"/>
  <c r="Z64" i="16" s="1"/>
  <c r="BG75" i="11"/>
  <c r="Z80" i="16" s="1"/>
  <c r="BG132" i="11"/>
  <c r="BG109" i="11"/>
  <c r="Z114" i="16" s="1"/>
  <c r="BG101" i="11"/>
  <c r="Z106" i="16" s="1"/>
  <c r="BG93" i="11"/>
  <c r="Z98" i="16" s="1"/>
  <c r="BG84" i="11"/>
  <c r="Z89" i="16" s="1"/>
  <c r="BG63" i="11"/>
  <c r="Z68" i="16" s="1"/>
  <c r="BG77" i="11"/>
  <c r="Z82" i="16" s="1"/>
  <c r="BG62" i="11"/>
  <c r="Z67" i="16" s="1"/>
  <c r="BG21" i="11"/>
  <c r="Z26" i="16" s="1"/>
  <c r="BG35" i="11"/>
  <c r="Z40" i="16" s="1"/>
  <c r="BG41" i="11"/>
  <c r="Z46" i="16" s="1"/>
  <c r="BG64" i="11"/>
  <c r="Z69" i="16" s="1"/>
  <c r="BG54" i="11"/>
  <c r="Z59" i="16" s="1"/>
  <c r="BG45" i="11"/>
  <c r="Z50" i="16" s="1"/>
  <c r="BG43" i="11"/>
  <c r="Z48" i="16" s="1"/>
  <c r="BG33" i="11"/>
  <c r="Z38" i="16" s="1"/>
  <c r="BG30" i="11"/>
  <c r="Z35" i="16" s="1"/>
  <c r="BG16" i="11"/>
  <c r="Z21" i="16" s="1"/>
  <c r="BG26" i="11"/>
  <c r="Z31" i="16" s="1"/>
  <c r="BG23" i="11"/>
  <c r="Z28" i="16" s="1"/>
  <c r="AB14" i="60"/>
  <c r="A14" i="82"/>
  <c r="BH9" i="13" a="1"/>
  <c r="BH9" i="13" s="1"/>
  <c r="BH8" i="13" a="1"/>
  <c r="BH8" i="13" s="1"/>
  <c r="BH7" i="13" a="1"/>
  <c r="BH7" i="13" s="1"/>
  <c r="Y15" i="60"/>
  <c r="A15" i="81"/>
  <c r="BJ6" i="12" a="1"/>
  <c r="BJ6" i="12" s="1"/>
  <c r="BJ10" i="12" a="1"/>
  <c r="BJ10" i="12" s="1"/>
  <c r="BJ9" i="12" a="1"/>
  <c r="BJ9" i="12" s="1"/>
  <c r="BJ7" i="12" a="1"/>
  <c r="BJ7" i="12" s="1"/>
  <c r="BJ8" i="12" a="1"/>
  <c r="BJ8" i="12" s="1"/>
  <c r="V14" i="60"/>
  <c r="A14" i="80"/>
  <c r="BH6" i="11" a="1"/>
  <c r="BH6" i="11" s="1"/>
  <c r="BH8" i="11" a="1"/>
  <c r="BH8" i="11" s="1"/>
  <c r="BH9" i="11" a="1"/>
  <c r="BH9" i="11" s="1"/>
  <c r="BH7" i="11" a="1"/>
  <c r="BH7" i="11" s="1"/>
  <c r="BJ6" i="10" a="1"/>
  <c r="BJ6" i="10" s="1"/>
  <c r="BJ8" i="10" a="1"/>
  <c r="BJ8" i="10" s="1"/>
  <c r="BJ9" i="10" a="1"/>
  <c r="BJ9" i="10" s="1"/>
  <c r="BJ7" i="10" a="1"/>
  <c r="BJ7" i="10" s="1"/>
  <c r="R15" i="60"/>
  <c r="O15" i="60" s="1"/>
  <c r="A15" i="79"/>
  <c r="BH9" i="8" a="1"/>
  <c r="BH9" i="8" s="1"/>
  <c r="BH7" i="8" a="1"/>
  <c r="BH7" i="8" s="1"/>
  <c r="BH8" i="8" a="1"/>
  <c r="BH8" i="8" s="1"/>
  <c r="BG8" i="13"/>
  <c r="X13" i="18" s="1"/>
  <c r="BG14" i="13"/>
  <c r="X19" i="18" s="1"/>
  <c r="BG7" i="13"/>
  <c r="X12" i="18" s="1"/>
  <c r="BG16" i="13"/>
  <c r="X21" i="18" s="1"/>
  <c r="BG22" i="13"/>
  <c r="X27" i="18" s="1"/>
  <c r="BG24" i="13"/>
  <c r="X29" i="18" s="1"/>
  <c r="BG9" i="13"/>
  <c r="BG10" i="13"/>
  <c r="X15" i="18" s="1"/>
  <c r="BG15" i="13"/>
  <c r="X20" i="18" s="1"/>
  <c r="BG11" i="13"/>
  <c r="X16" i="18" s="1"/>
  <c r="BG18" i="13"/>
  <c r="X23" i="18" s="1"/>
  <c r="BG23" i="13"/>
  <c r="X28" i="18" s="1"/>
  <c r="BG34" i="13"/>
  <c r="X39" i="18" s="1"/>
  <c r="BG40" i="13"/>
  <c r="X45" i="18" s="1"/>
  <c r="BG52" i="13"/>
  <c r="X57" i="18" s="1"/>
  <c r="BG12" i="13"/>
  <c r="X17" i="18" s="1"/>
  <c r="BG17" i="13"/>
  <c r="X22" i="18" s="1"/>
  <c r="BG20" i="13"/>
  <c r="X25" i="18" s="1"/>
  <c r="BG28" i="13"/>
  <c r="X33" i="18" s="1"/>
  <c r="BG31" i="13"/>
  <c r="X36" i="18" s="1"/>
  <c r="BG35" i="13"/>
  <c r="X40" i="18" s="1"/>
  <c r="BG38" i="13"/>
  <c r="X43" i="18" s="1"/>
  <c r="BG41" i="13"/>
  <c r="X46" i="18" s="1"/>
  <c r="BG25" i="13"/>
  <c r="X30" i="18" s="1"/>
  <c r="BG29" i="13"/>
  <c r="X34" i="18" s="1"/>
  <c r="BG33" i="13"/>
  <c r="X38" i="18" s="1"/>
  <c r="BG36" i="13"/>
  <c r="X41" i="18" s="1"/>
  <c r="BG46" i="13"/>
  <c r="X51" i="18" s="1"/>
  <c r="BG49" i="13"/>
  <c r="X54" i="18" s="1"/>
  <c r="BG53" i="13"/>
  <c r="X58" i="18" s="1"/>
  <c r="BG55" i="13"/>
  <c r="BG59" i="13"/>
  <c r="X64" i="18" s="1"/>
  <c r="BG60" i="13"/>
  <c r="X65" i="18" s="1"/>
  <c r="BG65" i="13"/>
  <c r="X70" i="18" s="1"/>
  <c r="BG13" i="13"/>
  <c r="X18" i="18" s="1"/>
  <c r="BG27" i="13"/>
  <c r="X32" i="18" s="1"/>
  <c r="BG42" i="13"/>
  <c r="X47" i="18" s="1"/>
  <c r="BG47" i="13"/>
  <c r="X52" i="18" s="1"/>
  <c r="BG50" i="13"/>
  <c r="X55" i="18" s="1"/>
  <c r="BG51" i="13"/>
  <c r="X56" i="18" s="1"/>
  <c r="BG54" i="13"/>
  <c r="X59" i="18" s="1"/>
  <c r="BG57" i="13"/>
  <c r="X62" i="18" s="1"/>
  <c r="BG58" i="13"/>
  <c r="X63" i="18" s="1"/>
  <c r="BG66" i="13"/>
  <c r="X71" i="18" s="1"/>
  <c r="BG73" i="13"/>
  <c r="BG74" i="13"/>
  <c r="X79" i="18" s="1"/>
  <c r="BG45" i="13"/>
  <c r="X50" i="18" s="1"/>
  <c r="BG48" i="13"/>
  <c r="X53" i="18" s="1"/>
  <c r="BG61" i="13"/>
  <c r="X66" i="18" s="1"/>
  <c r="BG63" i="13"/>
  <c r="X68" i="18" s="1"/>
  <c r="BG71" i="13"/>
  <c r="BG76" i="13"/>
  <c r="X81" i="18" s="1"/>
  <c r="BG80" i="13"/>
  <c r="X85" i="18" s="1"/>
  <c r="BG84" i="13"/>
  <c r="X89" i="18" s="1"/>
  <c r="BG87" i="13"/>
  <c r="X92" i="18" s="1"/>
  <c r="BG88" i="13"/>
  <c r="X93" i="18" s="1"/>
  <c r="BG89" i="13"/>
  <c r="X94" i="18" s="1"/>
  <c r="BG95" i="13"/>
  <c r="X100" i="18" s="1"/>
  <c r="BG37" i="13"/>
  <c r="X42" i="18" s="1"/>
  <c r="BG64" i="13"/>
  <c r="X69" i="18" s="1"/>
  <c r="BG67" i="13"/>
  <c r="X72" i="18" s="1"/>
  <c r="BG85" i="13"/>
  <c r="X90" i="18" s="1"/>
  <c r="BG86" i="13"/>
  <c r="X91" i="18" s="1"/>
  <c r="BG90" i="13"/>
  <c r="X95" i="18" s="1"/>
  <c r="BG94" i="13"/>
  <c r="BG96" i="13"/>
  <c r="X101" i="18" s="1"/>
  <c r="BG99" i="13"/>
  <c r="X104" i="18" s="1"/>
  <c r="BG100" i="13"/>
  <c r="X105" i="18" s="1"/>
  <c r="BG103" i="13"/>
  <c r="BG104" i="13"/>
  <c r="X109" i="18" s="1"/>
  <c r="BG105" i="13"/>
  <c r="X110" i="18" s="1"/>
  <c r="BG111" i="13"/>
  <c r="X116" i="18" s="1"/>
  <c r="BG116" i="13"/>
  <c r="X121" i="18" s="1"/>
  <c r="BG121" i="13"/>
  <c r="X126" i="18" s="1"/>
  <c r="BG122" i="13"/>
  <c r="X127" i="18" s="1"/>
  <c r="BG127" i="13"/>
  <c r="BG129" i="13"/>
  <c r="BG132" i="13"/>
  <c r="BG139" i="13"/>
  <c r="BG142" i="13"/>
  <c r="BG145" i="13"/>
  <c r="BG19" i="13"/>
  <c r="X24" i="18" s="1"/>
  <c r="BG39" i="13"/>
  <c r="X44" i="18" s="1"/>
  <c r="BG44" i="13"/>
  <c r="X49" i="18" s="1"/>
  <c r="BG72" i="13"/>
  <c r="X77" i="18" s="1"/>
  <c r="BG75" i="13"/>
  <c r="X80" i="18" s="1"/>
  <c r="BG43" i="13"/>
  <c r="X48" i="18" s="1"/>
  <c r="BG81" i="13"/>
  <c r="X86" i="18" s="1"/>
  <c r="BG83" i="13"/>
  <c r="X88" i="18" s="1"/>
  <c r="BG101" i="13"/>
  <c r="X106" i="18" s="1"/>
  <c r="BG106" i="13"/>
  <c r="X111" i="18" s="1"/>
  <c r="BG110" i="13"/>
  <c r="X115" i="18" s="1"/>
  <c r="BG119" i="13"/>
  <c r="X124" i="18" s="1"/>
  <c r="BG120" i="13"/>
  <c r="X125" i="18" s="1"/>
  <c r="BG123" i="13"/>
  <c r="X128" i="18" s="1"/>
  <c r="BG125" i="13"/>
  <c r="X130" i="18" s="1"/>
  <c r="BG128" i="13"/>
  <c r="BG135" i="13"/>
  <c r="BG136" i="13"/>
  <c r="BG140" i="13"/>
  <c r="BG151" i="13"/>
  <c r="BG154" i="13"/>
  <c r="BG26" i="13"/>
  <c r="X31" i="18" s="1"/>
  <c r="BG32" i="13"/>
  <c r="X37" i="18" s="1"/>
  <c r="BG70" i="13"/>
  <c r="X75" i="18" s="1"/>
  <c r="BG78" i="13"/>
  <c r="X83" i="18" s="1"/>
  <c r="BG93" i="13"/>
  <c r="X98" i="18" s="1"/>
  <c r="BG97" i="13"/>
  <c r="X102" i="18" s="1"/>
  <c r="BG98" i="13"/>
  <c r="X103" i="18" s="1"/>
  <c r="BG107" i="13"/>
  <c r="X112" i="18" s="1"/>
  <c r="BG109" i="13"/>
  <c r="X114" i="18" s="1"/>
  <c r="BG124" i="13"/>
  <c r="X129" i="18" s="1"/>
  <c r="BG133" i="13"/>
  <c r="BG134" i="13"/>
  <c r="BG138" i="13"/>
  <c r="BG148" i="13"/>
  <c r="BG155" i="13"/>
  <c r="BG158" i="13"/>
  <c r="BG159" i="13"/>
  <c r="BG162" i="13"/>
  <c r="BG163" i="13"/>
  <c r="BG170" i="13"/>
  <c r="BG62" i="13"/>
  <c r="X67" i="18" s="1"/>
  <c r="BG69" i="13"/>
  <c r="X74" i="18" s="1"/>
  <c r="BG77" i="13"/>
  <c r="X82" i="18" s="1"/>
  <c r="BG91" i="13"/>
  <c r="X96" i="18" s="1"/>
  <c r="BG113" i="13"/>
  <c r="X118" i="18" s="1"/>
  <c r="BG115" i="13"/>
  <c r="X120" i="18" s="1"/>
  <c r="BG126" i="13"/>
  <c r="BG131" i="13"/>
  <c r="BG143" i="13"/>
  <c r="BG146" i="13"/>
  <c r="BG152" i="13"/>
  <c r="BG161" i="13"/>
  <c r="BG165" i="13"/>
  <c r="BG167" i="13"/>
  <c r="BG168" i="13"/>
  <c r="BG169" i="13"/>
  <c r="BG175" i="13"/>
  <c r="BG178" i="13"/>
  <c r="BG181" i="13"/>
  <c r="BG184" i="13"/>
  <c r="BG191" i="13"/>
  <c r="BG194" i="13"/>
  <c r="BG200" i="13"/>
  <c r="BG21" i="13"/>
  <c r="X26" i="18" s="1"/>
  <c r="BG30" i="13"/>
  <c r="X35" i="18" s="1"/>
  <c r="BG79" i="13"/>
  <c r="X84" i="18" s="1"/>
  <c r="BG82" i="13"/>
  <c r="X87" i="18" s="1"/>
  <c r="BG102" i="13"/>
  <c r="X107" i="18" s="1"/>
  <c r="BG108" i="13"/>
  <c r="X113" i="18" s="1"/>
  <c r="BG118" i="13"/>
  <c r="X123" i="18" s="1"/>
  <c r="BG137" i="13"/>
  <c r="BG141" i="13"/>
  <c r="BG144" i="13"/>
  <c r="BG147" i="13"/>
  <c r="BG150" i="13"/>
  <c r="BG164" i="13"/>
  <c r="BG172" i="13"/>
  <c r="BG179" i="13"/>
  <c r="BG182" i="13"/>
  <c r="BG185" i="13"/>
  <c r="BG188" i="13"/>
  <c r="BG196" i="13"/>
  <c r="BG202" i="13"/>
  <c r="BG92" i="13"/>
  <c r="X97" i="18" s="1"/>
  <c r="BG68" i="13"/>
  <c r="X73" i="18" s="1"/>
  <c r="BG112" i="13"/>
  <c r="X117" i="18" s="1"/>
  <c r="BG114" i="13"/>
  <c r="X119" i="18" s="1"/>
  <c r="BG156" i="13"/>
  <c r="BG157" i="13"/>
  <c r="BG171" i="13"/>
  <c r="BG177" i="13"/>
  <c r="BG186" i="13"/>
  <c r="BG190" i="13"/>
  <c r="BG198" i="13"/>
  <c r="BG203" i="13"/>
  <c r="BG153" i="13"/>
  <c r="BG160" i="13"/>
  <c r="BG173" i="13"/>
  <c r="BG176" i="13"/>
  <c r="BG180" i="13"/>
  <c r="BG193" i="13"/>
  <c r="BG199" i="13"/>
  <c r="BG201" i="13"/>
  <c r="BG204" i="13"/>
  <c r="BG205" i="13"/>
  <c r="BG117" i="13"/>
  <c r="X122" i="18" s="1"/>
  <c r="BG149" i="13"/>
  <c r="BG166" i="13"/>
  <c r="BG195" i="13"/>
  <c r="BG130" i="13"/>
  <c r="BG56" i="13"/>
  <c r="X61" i="18" s="1"/>
  <c r="BG174" i="13"/>
  <c r="BG189" i="13"/>
  <c r="BG183" i="13"/>
  <c r="BG187" i="13"/>
  <c r="BG192" i="13"/>
  <c r="BG197" i="13"/>
  <c r="BI12" i="12"/>
  <c r="BI23" i="12"/>
  <c r="AA28" i="17" s="1"/>
  <c r="BI26" i="12"/>
  <c r="AA31" i="17" s="1"/>
  <c r="BI14" i="12"/>
  <c r="BI15" i="12"/>
  <c r="BI19" i="12"/>
  <c r="BI20" i="12"/>
  <c r="AA25" i="17" s="1"/>
  <c r="BI21" i="12"/>
  <c r="BI25" i="12"/>
  <c r="BI27" i="12"/>
  <c r="AA32" i="17" s="1"/>
  <c r="BI31" i="12"/>
  <c r="AA36" i="17" s="1"/>
  <c r="BI35" i="12"/>
  <c r="BI39" i="12"/>
  <c r="BI42" i="12"/>
  <c r="AA47" i="17" s="1"/>
  <c r="BI45" i="12"/>
  <c r="AA50" i="17" s="1"/>
  <c r="BI48" i="12"/>
  <c r="BI7" i="12"/>
  <c r="BI8" i="12"/>
  <c r="AA13" i="17" s="1"/>
  <c r="BI11" i="12"/>
  <c r="AA16" i="17" s="1"/>
  <c r="BI9" i="12"/>
  <c r="BI13" i="12"/>
  <c r="BI36" i="12"/>
  <c r="AA41" i="17" s="1"/>
  <c r="BI38" i="12"/>
  <c r="AA43" i="17" s="1"/>
  <c r="BI44" i="12"/>
  <c r="BI52" i="12"/>
  <c r="BI57" i="12"/>
  <c r="AA62" i="17" s="1"/>
  <c r="BI61" i="12"/>
  <c r="AA66" i="17" s="1"/>
  <c r="BI16" i="12"/>
  <c r="BI22" i="12"/>
  <c r="BI32" i="12"/>
  <c r="AA37" i="17" s="1"/>
  <c r="BI37" i="12"/>
  <c r="AA42" i="17" s="1"/>
  <c r="BI41" i="12"/>
  <c r="BI49" i="12"/>
  <c r="BI56" i="12"/>
  <c r="BI58" i="12"/>
  <c r="AA63" i="17" s="1"/>
  <c r="BI50" i="12"/>
  <c r="BI60" i="12"/>
  <c r="BI62" i="12"/>
  <c r="AA67" i="17" s="1"/>
  <c r="BI63" i="12"/>
  <c r="AA68" i="17" s="1"/>
  <c r="BI70" i="12"/>
  <c r="BI73" i="12"/>
  <c r="BI76" i="12"/>
  <c r="AA81" i="17" s="1"/>
  <c r="BI80" i="12"/>
  <c r="AA85" i="17" s="1"/>
  <c r="BI81" i="12"/>
  <c r="BI87" i="12"/>
  <c r="BI91" i="12"/>
  <c r="AA96" i="17" s="1"/>
  <c r="BI18" i="12"/>
  <c r="AA23" i="17" s="1"/>
  <c r="BI28" i="12"/>
  <c r="BI33" i="12"/>
  <c r="BI47" i="12"/>
  <c r="AA52" i="17" s="1"/>
  <c r="BI55" i="12"/>
  <c r="AA60" i="17" s="1"/>
  <c r="BI59" i="12"/>
  <c r="BI64" i="12"/>
  <c r="BI67" i="12"/>
  <c r="AA72" i="17" s="1"/>
  <c r="BI75" i="12"/>
  <c r="AA80" i="17" s="1"/>
  <c r="BI86" i="12"/>
  <c r="BI29" i="12"/>
  <c r="BI30" i="12"/>
  <c r="BI43" i="12"/>
  <c r="AA48" i="17" s="1"/>
  <c r="BI54" i="12"/>
  <c r="BI69" i="12"/>
  <c r="BI82" i="12"/>
  <c r="AA87" i="17" s="1"/>
  <c r="BI85" i="12"/>
  <c r="AA90" i="17" s="1"/>
  <c r="BI89" i="12"/>
  <c r="BI96" i="12"/>
  <c r="BI99" i="12"/>
  <c r="AA104" i="17" s="1"/>
  <c r="BI106" i="12"/>
  <c r="AA111" i="17" s="1"/>
  <c r="BI109" i="12"/>
  <c r="BI112" i="12"/>
  <c r="BI118" i="12"/>
  <c r="BI124" i="12"/>
  <c r="AA129" i="17" s="1"/>
  <c r="BI129" i="12"/>
  <c r="BI130" i="12"/>
  <c r="BI138" i="12"/>
  <c r="BI141" i="12"/>
  <c r="BI148" i="12"/>
  <c r="BI17" i="12"/>
  <c r="BI24" i="12"/>
  <c r="AA29" i="17" s="1"/>
  <c r="BI34" i="12"/>
  <c r="AA39" i="17" s="1"/>
  <c r="BI40" i="12"/>
  <c r="BI72" i="12"/>
  <c r="BI74" i="12"/>
  <c r="AA79" i="17" s="1"/>
  <c r="BI83" i="12"/>
  <c r="AA88" i="17" s="1"/>
  <c r="BI90" i="12"/>
  <c r="BI95" i="12"/>
  <c r="BI97" i="12"/>
  <c r="AA102" i="17" s="1"/>
  <c r="BI100" i="12"/>
  <c r="AA105" i="17" s="1"/>
  <c r="BI103" i="12"/>
  <c r="BI110" i="12"/>
  <c r="BI113" i="12"/>
  <c r="BI115" i="12"/>
  <c r="AA120" i="17" s="1"/>
  <c r="BI116" i="12"/>
  <c r="BI131" i="12"/>
  <c r="BI132" i="12"/>
  <c r="BI139" i="12"/>
  <c r="BI142" i="12"/>
  <c r="BI145" i="12"/>
  <c r="BI53" i="12"/>
  <c r="AA58" i="17" s="1"/>
  <c r="BI65" i="12"/>
  <c r="AA70" i="17" s="1"/>
  <c r="BI78" i="12"/>
  <c r="BI93" i="12"/>
  <c r="BI102" i="12"/>
  <c r="AA107" i="17" s="1"/>
  <c r="BI104" i="12"/>
  <c r="AA109" i="17" s="1"/>
  <c r="BI107" i="12"/>
  <c r="BI108" i="12"/>
  <c r="BI111" i="12"/>
  <c r="AA116" i="17" s="1"/>
  <c r="BI120" i="12"/>
  <c r="AA125" i="17" s="1"/>
  <c r="BI134" i="12"/>
  <c r="BI135" i="12"/>
  <c r="BI137" i="12"/>
  <c r="BI143" i="12"/>
  <c r="BI144" i="12"/>
  <c r="BI149" i="12"/>
  <c r="BI150" i="12"/>
  <c r="BI154" i="12"/>
  <c r="BI157" i="12"/>
  <c r="BI160" i="12"/>
  <c r="BI163" i="12"/>
  <c r="BI166" i="12"/>
  <c r="BI173" i="12"/>
  <c r="BI181" i="12"/>
  <c r="BI185" i="12"/>
  <c r="BI187" i="12"/>
  <c r="BI191" i="12"/>
  <c r="BI193" i="12"/>
  <c r="BI196" i="12"/>
  <c r="BI197" i="12"/>
  <c r="BI201" i="12"/>
  <c r="BI204" i="12"/>
  <c r="BI66" i="12"/>
  <c r="AA71" i="17" s="1"/>
  <c r="BI79" i="12"/>
  <c r="AA84" i="17" s="1"/>
  <c r="BI88" i="12"/>
  <c r="BI114" i="12"/>
  <c r="BI136" i="12"/>
  <c r="BI140" i="12"/>
  <c r="BI152" i="12"/>
  <c r="BI155" i="12"/>
  <c r="BI158" i="12"/>
  <c r="BI162" i="12"/>
  <c r="BI164" i="12"/>
  <c r="BI167" i="12"/>
  <c r="BI168" i="12"/>
  <c r="BI171" i="12"/>
  <c r="BI178" i="12"/>
  <c r="BI200" i="12"/>
  <c r="BI68" i="12"/>
  <c r="AA73" i="17" s="1"/>
  <c r="BI92" i="12"/>
  <c r="AA97" i="17" s="1"/>
  <c r="BI94" i="12"/>
  <c r="BI153" i="12"/>
  <c r="BI159" i="12"/>
  <c r="BI161" i="12"/>
  <c r="BI165" i="12"/>
  <c r="BI172" i="12"/>
  <c r="BI176" i="12"/>
  <c r="BI180" i="12"/>
  <c r="BI182" i="12"/>
  <c r="BI184" i="12"/>
  <c r="BI189" i="12"/>
  <c r="BI192" i="12"/>
  <c r="BI203" i="12"/>
  <c r="BI205" i="12"/>
  <c r="BI10" i="12"/>
  <c r="BI46" i="12"/>
  <c r="AA51" i="17" s="1"/>
  <c r="BI71" i="12"/>
  <c r="BI123" i="12"/>
  <c r="BI125" i="12"/>
  <c r="AA130" i="17" s="1"/>
  <c r="BI126" i="12"/>
  <c r="BI151" i="12"/>
  <c r="BI177" i="12"/>
  <c r="BI51" i="12"/>
  <c r="AA56" i="17" s="1"/>
  <c r="BI77" i="12"/>
  <c r="AA82" i="17" s="1"/>
  <c r="BI84" i="12"/>
  <c r="BI117" i="12"/>
  <c r="BI122" i="12"/>
  <c r="AA127" i="17" s="1"/>
  <c r="BI147" i="12"/>
  <c r="BI169" i="12"/>
  <c r="BI188" i="12"/>
  <c r="BI101" i="12"/>
  <c r="AA106" i="17" s="1"/>
  <c r="BI119" i="12"/>
  <c r="AA124" i="17" s="1"/>
  <c r="BI127" i="12"/>
  <c r="BI133" i="12"/>
  <c r="BI146" i="12"/>
  <c r="BI156" i="12"/>
  <c r="BI170" i="12"/>
  <c r="BI175" i="12"/>
  <c r="BI179" i="12"/>
  <c r="BI183" i="12"/>
  <c r="BI186" i="12"/>
  <c r="BI190" i="12"/>
  <c r="BI194" i="12"/>
  <c r="BI195" i="12"/>
  <c r="BI199" i="12"/>
  <c r="BI98" i="12"/>
  <c r="BI121" i="12"/>
  <c r="AA126" i="17" s="1"/>
  <c r="BI198" i="12"/>
  <c r="BI202" i="12"/>
  <c r="BI105" i="12"/>
  <c r="BI128" i="12"/>
  <c r="BI174" i="12"/>
  <c r="BG7" i="8"/>
  <c r="BG9" i="8"/>
  <c r="Z14" i="14" s="1"/>
  <c r="BG11" i="8"/>
  <c r="Z16" i="14" s="1"/>
  <c r="BG13" i="8"/>
  <c r="Z18" i="14" s="1"/>
  <c r="BG14" i="8"/>
  <c r="BG10" i="8"/>
  <c r="Z15" i="14" s="1"/>
  <c r="BG17" i="8"/>
  <c r="Z22" i="14" s="1"/>
  <c r="BG22" i="8"/>
  <c r="Z27" i="14" s="1"/>
  <c r="BG8" i="8"/>
  <c r="Z13" i="14" s="1"/>
  <c r="BG16" i="8"/>
  <c r="Z21" i="14" s="1"/>
  <c r="BG18" i="8"/>
  <c r="Z23" i="14" s="1"/>
  <c r="BG19" i="8"/>
  <c r="Z24" i="14" s="1"/>
  <c r="BG15" i="8"/>
  <c r="Z20" i="14" s="1"/>
  <c r="BG23" i="8"/>
  <c r="Z28" i="14" s="1"/>
  <c r="BG26" i="8"/>
  <c r="Z31" i="14" s="1"/>
  <c r="BG21" i="8"/>
  <c r="Z26" i="14" s="1"/>
  <c r="BG27" i="8"/>
  <c r="Z32" i="14" s="1"/>
  <c r="BG31" i="8"/>
  <c r="Z36" i="14" s="1"/>
  <c r="BG32" i="8"/>
  <c r="Z37" i="14" s="1"/>
  <c r="BG36" i="8"/>
  <c r="Z41" i="14" s="1"/>
  <c r="BG37" i="8"/>
  <c r="Z42" i="14" s="1"/>
  <c r="BG39" i="8"/>
  <c r="Z44" i="14" s="1"/>
  <c r="BG43" i="8"/>
  <c r="Z48" i="14" s="1"/>
  <c r="BG47" i="8"/>
  <c r="Z52" i="14" s="1"/>
  <c r="BG51" i="8"/>
  <c r="Z56" i="14" s="1"/>
  <c r="BG55" i="8"/>
  <c r="Z60" i="14" s="1"/>
  <c r="BG57" i="8"/>
  <c r="Z62" i="14" s="1"/>
  <c r="BG12" i="8"/>
  <c r="Z17" i="14" s="1"/>
  <c r="BG24" i="8"/>
  <c r="Z29" i="14" s="1"/>
  <c r="BG30" i="8"/>
  <c r="Z35" i="14" s="1"/>
  <c r="BG44" i="8"/>
  <c r="Z49" i="14" s="1"/>
  <c r="BG45" i="8"/>
  <c r="Z50" i="14" s="1"/>
  <c r="BG50" i="8"/>
  <c r="Z55" i="14" s="1"/>
  <c r="BG53" i="8"/>
  <c r="Z58" i="14" s="1"/>
  <c r="BG54" i="8"/>
  <c r="Z59" i="14" s="1"/>
  <c r="BG59" i="8"/>
  <c r="Z64" i="14" s="1"/>
  <c r="BG60" i="8"/>
  <c r="Z65" i="14" s="1"/>
  <c r="BG63" i="8"/>
  <c r="Z68" i="14" s="1"/>
  <c r="BG72" i="8"/>
  <c r="Z77" i="14" s="1"/>
  <c r="BG77" i="8"/>
  <c r="Z82" i="14" s="1"/>
  <c r="BG84" i="8"/>
  <c r="Z89" i="14" s="1"/>
  <c r="BG85" i="8"/>
  <c r="Z90" i="14" s="1"/>
  <c r="BG90" i="8"/>
  <c r="Z95" i="14" s="1"/>
  <c r="BG95" i="8"/>
  <c r="Z100" i="14" s="1"/>
  <c r="BG98" i="8"/>
  <c r="BG101" i="8"/>
  <c r="Z106" i="14" s="1"/>
  <c r="BG108" i="8"/>
  <c r="Z113" i="14" s="1"/>
  <c r="BG113" i="8"/>
  <c r="Z118" i="14" s="1"/>
  <c r="BG117" i="8"/>
  <c r="Z122" i="14" s="1"/>
  <c r="BG25" i="8"/>
  <c r="Z30" i="14" s="1"/>
  <c r="BG33" i="8"/>
  <c r="Z38" i="14" s="1"/>
  <c r="BG35" i="8"/>
  <c r="Z40" i="14" s="1"/>
  <c r="BG38" i="8"/>
  <c r="Z43" i="14" s="1"/>
  <c r="BG48" i="8"/>
  <c r="Z53" i="14" s="1"/>
  <c r="BG49" i="8"/>
  <c r="Z54" i="14" s="1"/>
  <c r="BG56" i="8"/>
  <c r="Z61" i="14" s="1"/>
  <c r="BG61" i="8"/>
  <c r="Z66" i="14" s="1"/>
  <c r="BG65" i="8"/>
  <c r="Z70" i="14" s="1"/>
  <c r="BG58" i="8"/>
  <c r="Z63" i="14" s="1"/>
  <c r="BG62" i="8"/>
  <c r="Z67" i="14" s="1"/>
  <c r="BG66" i="8"/>
  <c r="BG68" i="8"/>
  <c r="Z73" i="14" s="1"/>
  <c r="BG71" i="8"/>
  <c r="BG73" i="8"/>
  <c r="Z78" i="14" s="1"/>
  <c r="BG74" i="8"/>
  <c r="Z79" i="14" s="1"/>
  <c r="BG80" i="8"/>
  <c r="Z85" i="14" s="1"/>
  <c r="BG82" i="8"/>
  <c r="Z87" i="14" s="1"/>
  <c r="BG41" i="8"/>
  <c r="Z46" i="14" s="1"/>
  <c r="BG52" i="8"/>
  <c r="Z57" i="14" s="1"/>
  <c r="BG67" i="8"/>
  <c r="Z72" i="14" s="1"/>
  <c r="BG76" i="8"/>
  <c r="Z81" i="14" s="1"/>
  <c r="BG79" i="8"/>
  <c r="Z84" i="14" s="1"/>
  <c r="BG20" i="8"/>
  <c r="BG42" i="8"/>
  <c r="Z47" i="14" s="1"/>
  <c r="BG46" i="8"/>
  <c r="Z51" i="14" s="1"/>
  <c r="BG29" i="8"/>
  <c r="Z34" i="14" s="1"/>
  <c r="BG69" i="8"/>
  <c r="Z74" i="14" s="1"/>
  <c r="BG70" i="8"/>
  <c r="Z75" i="14" s="1"/>
  <c r="BG78" i="8"/>
  <c r="Z83" i="14" s="1"/>
  <c r="BG81" i="8"/>
  <c r="Z86" i="14" s="1"/>
  <c r="BG86" i="8"/>
  <c r="Z91" i="14" s="1"/>
  <c r="BG75" i="8"/>
  <c r="Z80" i="14" s="1"/>
  <c r="BG87" i="8"/>
  <c r="Z92" i="14" s="1"/>
  <c r="BG88" i="8"/>
  <c r="Z93" i="14" s="1"/>
  <c r="BG92" i="8"/>
  <c r="Z97" i="14" s="1"/>
  <c r="BG93" i="8"/>
  <c r="Z98" i="14" s="1"/>
  <c r="BG28" i="8"/>
  <c r="Z33" i="14" s="1"/>
  <c r="BG89" i="8"/>
  <c r="Z94" i="14" s="1"/>
  <c r="BG96" i="8"/>
  <c r="Z101" i="14" s="1"/>
  <c r="BG107" i="8"/>
  <c r="Z112" i="14" s="1"/>
  <c r="BG109" i="8"/>
  <c r="Z114" i="14" s="1"/>
  <c r="BG110" i="8"/>
  <c r="Z115" i="14" s="1"/>
  <c r="BG111" i="8"/>
  <c r="Z116" i="14" s="1"/>
  <c r="BG112" i="8"/>
  <c r="Z117" i="14" s="1"/>
  <c r="BG124" i="8"/>
  <c r="Z129" i="14" s="1"/>
  <c r="BG131" i="8"/>
  <c r="BG133" i="8"/>
  <c r="BG137" i="8"/>
  <c r="BG139" i="8"/>
  <c r="BG140" i="8"/>
  <c r="BG34" i="8"/>
  <c r="Z39" i="14" s="1"/>
  <c r="BG97" i="8"/>
  <c r="Z102" i="14" s="1"/>
  <c r="BG105" i="8"/>
  <c r="Z110" i="14" s="1"/>
  <c r="BG40" i="8"/>
  <c r="Z45" i="14" s="1"/>
  <c r="BG64" i="8"/>
  <c r="Z69" i="14" s="1"/>
  <c r="BG91" i="8"/>
  <c r="Z96" i="14" s="1"/>
  <c r="BG99" i="8"/>
  <c r="Z104" i="14" s="1"/>
  <c r="BG106" i="8"/>
  <c r="Z111" i="14" s="1"/>
  <c r="BG118" i="8"/>
  <c r="Z123" i="14" s="1"/>
  <c r="BG119" i="8"/>
  <c r="Z124" i="14" s="1"/>
  <c r="BG122" i="8"/>
  <c r="Z127" i="14" s="1"/>
  <c r="BG127" i="8"/>
  <c r="BG132" i="8"/>
  <c r="BG134" i="8"/>
  <c r="BG136" i="8"/>
  <c r="BG115" i="8"/>
  <c r="Z120" i="14" s="1"/>
  <c r="BG116" i="8"/>
  <c r="Z121" i="14" s="1"/>
  <c r="BG123" i="8"/>
  <c r="Z128" i="14" s="1"/>
  <c r="BG142" i="8"/>
  <c r="BG151" i="8"/>
  <c r="BG153" i="8"/>
  <c r="BG155" i="8"/>
  <c r="BG157" i="8"/>
  <c r="BG159" i="8"/>
  <c r="BG161" i="8"/>
  <c r="BG163" i="8"/>
  <c r="BG165" i="8"/>
  <c r="BG167" i="8"/>
  <c r="BG169" i="8"/>
  <c r="BG171" i="8"/>
  <c r="BG173" i="8"/>
  <c r="BG175" i="8"/>
  <c r="BG177" i="8"/>
  <c r="BG179" i="8"/>
  <c r="BG182" i="8"/>
  <c r="BG184" i="8"/>
  <c r="BG94" i="8"/>
  <c r="Z99" i="14" s="1"/>
  <c r="BG100" i="8"/>
  <c r="Z105" i="14" s="1"/>
  <c r="BG103" i="8"/>
  <c r="Z108" i="14" s="1"/>
  <c r="BG129" i="8"/>
  <c r="BG130" i="8"/>
  <c r="BG135" i="8"/>
  <c r="BG138" i="8"/>
  <c r="BG144" i="8"/>
  <c r="BG145" i="8"/>
  <c r="BG180" i="8"/>
  <c r="BG102" i="8"/>
  <c r="Z107" i="14" s="1"/>
  <c r="BG104" i="8"/>
  <c r="Z109" i="14" s="1"/>
  <c r="BG120" i="8"/>
  <c r="Z125" i="14" s="1"/>
  <c r="BG126" i="8"/>
  <c r="BG128" i="8"/>
  <c r="BG158" i="8"/>
  <c r="BG160" i="8"/>
  <c r="BG174" i="8"/>
  <c r="BG176" i="8"/>
  <c r="BG191" i="8"/>
  <c r="BG193" i="8"/>
  <c r="BG196" i="8"/>
  <c r="BG199" i="8"/>
  <c r="BG202" i="8"/>
  <c r="BG203" i="8"/>
  <c r="BG205" i="8"/>
  <c r="BG114" i="8"/>
  <c r="Z119" i="14" s="1"/>
  <c r="BG121" i="8"/>
  <c r="Z126" i="14" s="1"/>
  <c r="BG143" i="8"/>
  <c r="BG148" i="8"/>
  <c r="BG162" i="8"/>
  <c r="BG164" i="8"/>
  <c r="BG178" i="8"/>
  <c r="BG181" i="8"/>
  <c r="BG198" i="8"/>
  <c r="BG200" i="8"/>
  <c r="BG125" i="8"/>
  <c r="Z130" i="14" s="1"/>
  <c r="BG141" i="8"/>
  <c r="BG146" i="8"/>
  <c r="BG149" i="8"/>
  <c r="BG150" i="8"/>
  <c r="BG152" i="8"/>
  <c r="BG166" i="8"/>
  <c r="BG168" i="8"/>
  <c r="BG185" i="8"/>
  <c r="BG186" i="8"/>
  <c r="BG192" i="8"/>
  <c r="BG195" i="8"/>
  <c r="BG197" i="8"/>
  <c r="BG204" i="8"/>
  <c r="BG83" i="8"/>
  <c r="Z88" i="14" s="1"/>
  <c r="BG147" i="8"/>
  <c r="BG154" i="8"/>
  <c r="BG156" i="8"/>
  <c r="BG170" i="8"/>
  <c r="BG172" i="8"/>
  <c r="BG183" i="8"/>
  <c r="BG187" i="8"/>
  <c r="BG188" i="8"/>
  <c r="BG189" i="8"/>
  <c r="BG190" i="8"/>
  <c r="BG194" i="8"/>
  <c r="BG201" i="8"/>
  <c r="K215" i="2"/>
  <c r="K216" i="2"/>
  <c r="X78" i="18"/>
  <c r="BG6" i="13"/>
  <c r="X11" i="18" s="1"/>
  <c r="X14" i="18"/>
  <c r="X60" i="18"/>
  <c r="X76" i="18"/>
  <c r="X108" i="18"/>
  <c r="X99" i="18"/>
  <c r="DM4" i="13"/>
  <c r="Y2" i="18" s="1"/>
  <c r="BI3" i="13"/>
  <c r="BH6" i="13" a="1"/>
  <c r="BH6" i="13" s="1"/>
  <c r="DK5" i="13"/>
  <c r="BJ4" i="13"/>
  <c r="D20" i="24"/>
  <c r="BL4" i="12"/>
  <c r="D21" i="23"/>
  <c r="DM4" i="11"/>
  <c r="AA2" i="16" s="1"/>
  <c r="BI3" i="11"/>
  <c r="BJ4" i="11"/>
  <c r="C20" i="22"/>
  <c r="BL4" i="10"/>
  <c r="C21" i="21"/>
  <c r="DK5" i="8"/>
  <c r="D12" i="42" s="1"/>
  <c r="D17" i="20" s="1"/>
  <c r="BI3" i="8"/>
  <c r="G3" i="36"/>
  <c r="BH6" i="8" a="1"/>
  <c r="BH6" i="8" s="1"/>
  <c r="DM4" i="8"/>
  <c r="AA2" i="14" s="1"/>
  <c r="BG6" i="8"/>
  <c r="Z11" i="14" s="1"/>
  <c r="Z25" i="14"/>
  <c r="Z71" i="14"/>
  <c r="Z103" i="14"/>
  <c r="Z19" i="14"/>
  <c r="Z12" i="14"/>
  <c r="Z76" i="14"/>
  <c r="AA18" i="17"/>
  <c r="AA98" i="17"/>
  <c r="AA40" i="17"/>
  <c r="AA93" i="17"/>
  <c r="AA77" i="17"/>
  <c r="AA114" i="17"/>
  <c r="AA24" i="17"/>
  <c r="AA34" i="17"/>
  <c r="AA45" i="17"/>
  <c r="AA91" i="17"/>
  <c r="AA110" i="17"/>
  <c r="AA119" i="17"/>
  <c r="BJ4" i="8"/>
  <c r="C20" i="20"/>
  <c r="AA14" i="17"/>
  <c r="AA21" i="17"/>
  <c r="AA69" i="17"/>
  <c r="AA64" i="17"/>
  <c r="AA92" i="17"/>
  <c r="AA108" i="17"/>
  <c r="AA15" i="17"/>
  <c r="AA20" i="17"/>
  <c r="AA17" i="17"/>
  <c r="AA33" i="17"/>
  <c r="AA65" i="17"/>
  <c r="AA30" i="17"/>
  <c r="AA54" i="17"/>
  <c r="AA61" i="17"/>
  <c r="AA57" i="17"/>
  <c r="AA76" i="17"/>
  <c r="AA99" i="17"/>
  <c r="AA95" i="17"/>
  <c r="AA94" i="17"/>
  <c r="AA117" i="17"/>
  <c r="AA122" i="17"/>
  <c r="AA44" i="17"/>
  <c r="AA19" i="17"/>
  <c r="BI6" i="12"/>
  <c r="AA11" i="17" s="1"/>
  <c r="AA22" i="17"/>
  <c r="AA38" i="17"/>
  <c r="AA35" i="17"/>
  <c r="AA86" i="17"/>
  <c r="AA49" i="17"/>
  <c r="AA74" i="17"/>
  <c r="AA83" i="17"/>
  <c r="AA103" i="17"/>
  <c r="AA112" i="17"/>
  <c r="AA121" i="17"/>
  <c r="AA123" i="17"/>
  <c r="AA27" i="17"/>
  <c r="AA12" i="17"/>
  <c r="AA26" i="17"/>
  <c r="AA46" i="17"/>
  <c r="AA55" i="17"/>
  <c r="AA53" i="17"/>
  <c r="AA78" i="17"/>
  <c r="AA59" i="17"/>
  <c r="AA75" i="17"/>
  <c r="AA89" i="17"/>
  <c r="AA100" i="17"/>
  <c r="AA101" i="17"/>
  <c r="AA115" i="17"/>
  <c r="AA113" i="17"/>
  <c r="AA118" i="17"/>
  <c r="AA128" i="17"/>
  <c r="AA2" i="4"/>
  <c r="DN4" i="2"/>
  <c r="DL5" i="12"/>
  <c r="DN4" i="12"/>
  <c r="AB2" i="17" s="1"/>
  <c r="BK3" i="12"/>
  <c r="BL4" i="2"/>
  <c r="B17" i="45"/>
  <c r="B16" i="46"/>
  <c r="B17" i="43"/>
  <c r="B16" i="44"/>
  <c r="A15" i="78"/>
  <c r="AM23" i="35" a="1"/>
  <c r="AM23" i="35" s="1"/>
  <c r="S21" i="7"/>
  <c r="DL5" i="11" l="1"/>
  <c r="BJ6" i="13" a="1"/>
  <c r="BJ6" i="13" s="1"/>
  <c r="BJ7" i="13" a="1"/>
  <c r="BJ7" i="13" s="1"/>
  <c r="BJ9" i="13" a="1"/>
  <c r="BJ9" i="13" s="1"/>
  <c r="BJ8" i="13" a="1"/>
  <c r="BJ8" i="13" s="1"/>
  <c r="AB15" i="60"/>
  <c r="A15" i="82"/>
  <c r="Y16" i="60"/>
  <c r="A16" i="81"/>
  <c r="BL6" i="12" a="1"/>
  <c r="BL6" i="12" s="1"/>
  <c r="BL7" i="12" a="1"/>
  <c r="BL7" i="12" s="1"/>
  <c r="BL9" i="12" a="1"/>
  <c r="BL9" i="12" s="1"/>
  <c r="BL10" i="12" a="1"/>
  <c r="BL10" i="12" s="1"/>
  <c r="BL8" i="12" a="1"/>
  <c r="BL8" i="12" s="1"/>
  <c r="V15" i="60"/>
  <c r="A15" i="80"/>
  <c r="DN4" i="11"/>
  <c r="AB2" i="16" s="1"/>
  <c r="BJ7" i="11" a="1"/>
  <c r="BJ7" i="11" s="1"/>
  <c r="BJ8" i="11" a="1"/>
  <c r="BJ8" i="11" s="1"/>
  <c r="BJ9" i="11" a="1"/>
  <c r="BJ9" i="11" s="1"/>
  <c r="R16" i="60"/>
  <c r="O16" i="60" s="1"/>
  <c r="A16" i="79"/>
  <c r="DO4" i="10"/>
  <c r="AC2" i="15" s="1"/>
  <c r="BL7" i="10" a="1"/>
  <c r="BL7" i="10" s="1"/>
  <c r="BL9" i="10" a="1"/>
  <c r="BL9" i="10" s="1"/>
  <c r="BL8" i="10" a="1"/>
  <c r="BL8" i="10" s="1"/>
  <c r="BJ7" i="8" a="1"/>
  <c r="BJ7" i="8" s="1"/>
  <c r="BJ8" i="8" a="1"/>
  <c r="BJ8" i="8" s="1"/>
  <c r="BJ9" i="8" a="1"/>
  <c r="BJ9" i="8" s="1"/>
  <c r="BI9" i="13"/>
  <c r="BI11" i="13"/>
  <c r="BI7" i="13"/>
  <c r="Y12" i="18" s="1"/>
  <c r="BI8" i="13"/>
  <c r="Y13" i="18" s="1"/>
  <c r="BI10" i="13"/>
  <c r="Y15" i="18" s="1"/>
  <c r="BI15" i="13"/>
  <c r="BI17" i="13"/>
  <c r="Y22" i="18" s="1"/>
  <c r="BI18" i="13"/>
  <c r="Y23" i="18" s="1"/>
  <c r="BI27" i="13"/>
  <c r="BI12" i="13"/>
  <c r="Y17" i="18" s="1"/>
  <c r="BI13" i="13"/>
  <c r="Y18" i="18" s="1"/>
  <c r="BI21" i="13"/>
  <c r="Y26" i="18" s="1"/>
  <c r="BI28" i="13"/>
  <c r="BI38" i="13"/>
  <c r="BI45" i="13"/>
  <c r="Y50" i="18" s="1"/>
  <c r="BI53" i="13"/>
  <c r="Y58" i="18" s="1"/>
  <c r="BI54" i="13"/>
  <c r="BI19" i="13"/>
  <c r="BI22" i="13"/>
  <c r="Y27" i="18" s="1"/>
  <c r="BI23" i="13"/>
  <c r="Y28" i="18" s="1"/>
  <c r="BI24" i="13"/>
  <c r="BI26" i="13"/>
  <c r="BI29" i="13"/>
  <c r="Y34" i="18" s="1"/>
  <c r="BI32" i="13"/>
  <c r="Y37" i="18" s="1"/>
  <c r="BI36" i="13"/>
  <c r="BI37" i="13"/>
  <c r="BI39" i="13"/>
  <c r="Y44" i="18" s="1"/>
  <c r="BI20" i="13"/>
  <c r="Y25" i="18" s="1"/>
  <c r="BI43" i="13"/>
  <c r="BI44" i="13"/>
  <c r="BI51" i="13"/>
  <c r="Y56" i="18" s="1"/>
  <c r="BI61" i="13"/>
  <c r="Y66" i="18" s="1"/>
  <c r="BI64" i="13"/>
  <c r="BI16" i="13"/>
  <c r="BI30" i="13"/>
  <c r="Y35" i="18" s="1"/>
  <c r="BI34" i="13"/>
  <c r="Y39" i="18" s="1"/>
  <c r="BI41" i="13"/>
  <c r="BI62" i="13"/>
  <c r="BI63" i="13"/>
  <c r="Y68" i="18" s="1"/>
  <c r="BI68" i="13"/>
  <c r="Y73" i="18" s="1"/>
  <c r="BI69" i="13"/>
  <c r="BI14" i="13"/>
  <c r="BI42" i="13"/>
  <c r="Y47" i="18" s="1"/>
  <c r="BI50" i="13"/>
  <c r="Y55" i="18" s="1"/>
  <c r="BI65" i="13"/>
  <c r="BI66" i="13"/>
  <c r="Y71" i="18" s="1"/>
  <c r="BI91" i="13"/>
  <c r="Y96" i="18" s="1"/>
  <c r="BI92" i="13"/>
  <c r="BI93" i="13"/>
  <c r="BI97" i="13"/>
  <c r="BI98" i="13"/>
  <c r="Y103" i="18" s="1"/>
  <c r="BI31" i="13"/>
  <c r="Y36" i="18" s="1"/>
  <c r="BI35" i="13"/>
  <c r="BI46" i="13"/>
  <c r="BI49" i="13"/>
  <c r="Y54" i="18" s="1"/>
  <c r="BI52" i="13"/>
  <c r="Y57" i="18" s="1"/>
  <c r="BI57" i="13"/>
  <c r="BI70" i="13"/>
  <c r="BI72" i="13"/>
  <c r="Y77" i="18" s="1"/>
  <c r="BI76" i="13"/>
  <c r="Y81" i="18" s="1"/>
  <c r="BI77" i="13"/>
  <c r="BI78" i="13"/>
  <c r="BI79" i="13"/>
  <c r="Y84" i="18" s="1"/>
  <c r="BI101" i="13"/>
  <c r="Y106" i="18" s="1"/>
  <c r="BI107" i="13"/>
  <c r="BI108" i="13"/>
  <c r="BI109" i="13"/>
  <c r="Y114" i="18" s="1"/>
  <c r="BI114" i="13"/>
  <c r="Y119" i="18" s="1"/>
  <c r="BI115" i="13"/>
  <c r="BI124" i="13"/>
  <c r="BI125" i="13"/>
  <c r="Y130" i="18" s="1"/>
  <c r="BI130" i="13"/>
  <c r="BI137" i="13"/>
  <c r="BI140" i="13"/>
  <c r="BI143" i="13"/>
  <c r="BI25" i="13"/>
  <c r="Y30" i="18" s="1"/>
  <c r="BI33" i="13"/>
  <c r="BI40" i="13"/>
  <c r="BI55" i="13"/>
  <c r="Y60" i="18" s="1"/>
  <c r="BI58" i="13"/>
  <c r="Y63" i="18" s="1"/>
  <c r="BI80" i="13"/>
  <c r="BI81" i="13"/>
  <c r="BI82" i="13"/>
  <c r="Y87" i="18" s="1"/>
  <c r="BI83" i="13"/>
  <c r="Y88" i="18" s="1"/>
  <c r="BI88" i="13"/>
  <c r="BI73" i="13"/>
  <c r="Y78" i="18" s="1"/>
  <c r="BI89" i="13"/>
  <c r="Y94" i="18" s="1"/>
  <c r="BI100" i="13"/>
  <c r="Y105" i="18" s="1"/>
  <c r="BI102" i="13"/>
  <c r="BI111" i="13"/>
  <c r="BI112" i="13"/>
  <c r="Y117" i="18" s="1"/>
  <c r="BI113" i="13"/>
  <c r="Y118" i="18" s="1"/>
  <c r="BI131" i="13"/>
  <c r="BI138" i="13"/>
  <c r="BI141" i="13"/>
  <c r="BI145" i="13"/>
  <c r="BI149" i="13"/>
  <c r="BI152" i="13"/>
  <c r="BI155" i="13"/>
  <c r="BI158" i="13"/>
  <c r="BI60" i="13"/>
  <c r="BI71" i="13"/>
  <c r="Y76" i="18" s="1"/>
  <c r="BI75" i="13"/>
  <c r="Y80" i="18" s="1"/>
  <c r="BI84" i="13"/>
  <c r="Y89" i="18" s="1"/>
  <c r="BI85" i="13"/>
  <c r="BI86" i="13"/>
  <c r="BI99" i="13"/>
  <c r="Y104" i="18" s="1"/>
  <c r="BI104" i="13"/>
  <c r="Y109" i="18" s="1"/>
  <c r="BI116" i="13"/>
  <c r="BI117" i="13"/>
  <c r="BI118" i="13"/>
  <c r="Y123" i="18" s="1"/>
  <c r="BI126" i="13"/>
  <c r="BI129" i="13"/>
  <c r="BI144" i="13"/>
  <c r="BI146" i="13"/>
  <c r="BI153" i="13"/>
  <c r="BI156" i="13"/>
  <c r="BI157" i="13"/>
  <c r="BI166" i="13"/>
  <c r="BI167" i="13"/>
  <c r="BI168" i="13"/>
  <c r="BI171" i="13"/>
  <c r="BI47" i="13"/>
  <c r="Y52" i="18" s="1"/>
  <c r="BI74" i="13"/>
  <c r="Y79" i="18" s="1"/>
  <c r="BI119" i="13"/>
  <c r="BI120" i="13"/>
  <c r="Y125" i="18" s="1"/>
  <c r="BI127" i="13"/>
  <c r="BI134" i="13"/>
  <c r="BI176" i="13"/>
  <c r="BI179" i="13"/>
  <c r="BI182" i="13"/>
  <c r="BI185" i="13"/>
  <c r="BI192" i="13"/>
  <c r="BI202" i="13"/>
  <c r="BI59" i="13"/>
  <c r="Y64" i="18" s="1"/>
  <c r="BI90" i="13"/>
  <c r="Y95" i="18" s="1"/>
  <c r="BI95" i="13"/>
  <c r="BI106" i="13"/>
  <c r="Y111" i="18" s="1"/>
  <c r="BI133" i="13"/>
  <c r="BI136" i="13"/>
  <c r="BI139" i="13"/>
  <c r="BI151" i="13"/>
  <c r="BI154" i="13"/>
  <c r="BI160" i="13"/>
  <c r="BI162" i="13"/>
  <c r="BI163" i="13"/>
  <c r="BI173" i="13"/>
  <c r="BI180" i="13"/>
  <c r="BI183" i="13"/>
  <c r="BI186" i="13"/>
  <c r="BI189" i="13"/>
  <c r="BI197" i="13"/>
  <c r="BI201" i="13"/>
  <c r="BI203" i="13"/>
  <c r="BI56" i="13"/>
  <c r="Y61" i="18" s="1"/>
  <c r="BI67" i="13"/>
  <c r="Y72" i="18" s="1"/>
  <c r="BI87" i="13"/>
  <c r="BI94" i="13"/>
  <c r="BI96" i="13"/>
  <c r="Y101" i="18" s="1"/>
  <c r="BI110" i="13"/>
  <c r="Y115" i="18" s="1"/>
  <c r="BI135" i="13"/>
  <c r="BI142" i="13"/>
  <c r="BI165" i="13"/>
  <c r="BI170" i="13"/>
  <c r="BI172" i="13"/>
  <c r="BI184" i="13"/>
  <c r="BI193" i="13"/>
  <c r="BI199" i="13"/>
  <c r="BI200" i="13"/>
  <c r="BI205" i="13"/>
  <c r="BI121" i="13"/>
  <c r="Y126" i="18" s="1"/>
  <c r="BI122" i="13"/>
  <c r="Y127" i="18" s="1"/>
  <c r="BI150" i="13"/>
  <c r="BI159" i="13"/>
  <c r="BI161" i="13"/>
  <c r="BI169" i="13"/>
  <c r="BI178" i="13"/>
  <c r="BI181" i="13"/>
  <c r="BI187" i="13"/>
  <c r="BI195" i="13"/>
  <c r="BI103" i="13"/>
  <c r="BI123" i="13"/>
  <c r="Y128" i="18" s="1"/>
  <c r="BI132" i="13"/>
  <c r="BI147" i="13"/>
  <c r="BI148" i="13"/>
  <c r="BI164" i="13"/>
  <c r="BI174" i="13"/>
  <c r="BI175" i="13"/>
  <c r="BI177" i="13"/>
  <c r="BI191" i="13"/>
  <c r="BI194" i="13"/>
  <c r="BI196" i="13"/>
  <c r="BI198" i="13"/>
  <c r="BI48" i="13"/>
  <c r="Y53" i="18" s="1"/>
  <c r="BI128" i="13"/>
  <c r="BI105" i="13"/>
  <c r="BI204" i="13"/>
  <c r="BI188" i="13"/>
  <c r="BI190" i="13"/>
  <c r="BK7" i="12"/>
  <c r="AB12" i="17" s="1"/>
  <c r="BK8" i="12"/>
  <c r="BK12" i="12"/>
  <c r="AB17" i="17" s="1"/>
  <c r="BK11" i="12"/>
  <c r="AB16" i="17" s="1"/>
  <c r="BK16" i="12"/>
  <c r="BK18" i="12"/>
  <c r="BK20" i="12"/>
  <c r="AB25" i="17" s="1"/>
  <c r="BK21" i="12"/>
  <c r="AB26" i="17" s="1"/>
  <c r="BK9" i="12"/>
  <c r="AB14" i="17" s="1"/>
  <c r="BK26" i="12"/>
  <c r="BK33" i="12"/>
  <c r="AB38" i="17" s="1"/>
  <c r="BK37" i="12"/>
  <c r="AB42" i="17" s="1"/>
  <c r="BK43" i="12"/>
  <c r="BK50" i="12"/>
  <c r="BK13" i="12"/>
  <c r="AB18" i="17" s="1"/>
  <c r="BK10" i="12"/>
  <c r="BK14" i="12"/>
  <c r="BK17" i="12"/>
  <c r="BK22" i="12"/>
  <c r="AB27" i="17" s="1"/>
  <c r="BK24" i="12"/>
  <c r="AB29" i="17" s="1"/>
  <c r="BK25" i="12"/>
  <c r="BK27" i="12"/>
  <c r="BK28" i="12"/>
  <c r="AB33" i="17" s="1"/>
  <c r="BK29" i="12"/>
  <c r="AB34" i="17" s="1"/>
  <c r="BK15" i="12"/>
  <c r="BK19" i="12"/>
  <c r="BK23" i="12"/>
  <c r="AB28" i="17" s="1"/>
  <c r="BK32" i="12"/>
  <c r="AB37" i="17" s="1"/>
  <c r="BK35" i="12"/>
  <c r="BK39" i="12"/>
  <c r="BK40" i="12"/>
  <c r="AB45" i="17" s="1"/>
  <c r="BK45" i="12"/>
  <c r="AB50" i="17" s="1"/>
  <c r="BK47" i="12"/>
  <c r="BK51" i="12"/>
  <c r="BK53" i="12"/>
  <c r="AB58" i="17" s="1"/>
  <c r="BK56" i="12"/>
  <c r="AB61" i="17" s="1"/>
  <c r="BK58" i="12"/>
  <c r="BK59" i="12"/>
  <c r="BK60" i="12"/>
  <c r="AB65" i="17" s="1"/>
  <c r="BK30" i="12"/>
  <c r="AB35" i="17" s="1"/>
  <c r="BK31" i="12"/>
  <c r="BK42" i="12"/>
  <c r="BK46" i="12"/>
  <c r="AB51" i="17" s="1"/>
  <c r="BK48" i="12"/>
  <c r="AB53" i="17" s="1"/>
  <c r="BK54" i="12"/>
  <c r="BK55" i="12"/>
  <c r="BK57" i="12"/>
  <c r="AB62" i="17" s="1"/>
  <c r="BK61" i="12"/>
  <c r="AB66" i="17" s="1"/>
  <c r="BK65" i="12"/>
  <c r="BK67" i="12"/>
  <c r="BK68" i="12"/>
  <c r="AB73" i="17" s="1"/>
  <c r="BK75" i="12"/>
  <c r="AB80" i="17" s="1"/>
  <c r="BK77" i="12"/>
  <c r="BK83" i="12"/>
  <c r="BK84" i="12"/>
  <c r="AB89" i="17" s="1"/>
  <c r="BK85" i="12"/>
  <c r="AB90" i="17" s="1"/>
  <c r="BK86" i="12"/>
  <c r="BK88" i="12"/>
  <c r="BK92" i="12"/>
  <c r="AB97" i="17" s="1"/>
  <c r="BK34" i="12"/>
  <c r="AB39" i="17" s="1"/>
  <c r="BK69" i="12"/>
  <c r="BK71" i="12"/>
  <c r="BK72" i="12"/>
  <c r="AB77" i="17" s="1"/>
  <c r="BK78" i="12"/>
  <c r="BK89" i="12"/>
  <c r="BK90" i="12"/>
  <c r="BK36" i="12"/>
  <c r="AB41" i="17" s="1"/>
  <c r="BK63" i="12"/>
  <c r="AB68" i="17" s="1"/>
  <c r="BK66" i="12"/>
  <c r="BK70" i="12"/>
  <c r="BK80" i="12"/>
  <c r="AB85" i="17" s="1"/>
  <c r="BK81" i="12"/>
  <c r="AB86" i="17" s="1"/>
  <c r="BK101" i="12"/>
  <c r="BK103" i="12"/>
  <c r="BK104" i="12"/>
  <c r="AB109" i="17" s="1"/>
  <c r="BK110" i="12"/>
  <c r="AB115" i="17" s="1"/>
  <c r="BK117" i="12"/>
  <c r="BK121" i="12"/>
  <c r="AB126" i="17" s="1"/>
  <c r="BK125" i="12"/>
  <c r="AB130" i="17" s="1"/>
  <c r="BK133" i="12"/>
  <c r="BK142" i="12"/>
  <c r="BK143" i="12"/>
  <c r="BK145" i="12"/>
  <c r="BK38" i="12"/>
  <c r="AB43" i="17" s="1"/>
  <c r="BK44" i="12"/>
  <c r="BK76" i="12"/>
  <c r="BK94" i="12"/>
  <c r="AB99" i="17" s="1"/>
  <c r="BK98" i="12"/>
  <c r="AB103" i="17" s="1"/>
  <c r="BK105" i="12"/>
  <c r="BK107" i="12"/>
  <c r="BK108" i="12"/>
  <c r="AB113" i="17" s="1"/>
  <c r="BK114" i="12"/>
  <c r="AB119" i="17" s="1"/>
  <c r="BK119" i="12"/>
  <c r="BK120" i="12"/>
  <c r="BK122" i="12"/>
  <c r="AB127" i="17" s="1"/>
  <c r="BK126" i="12"/>
  <c r="BK127" i="12"/>
  <c r="BK128" i="12"/>
  <c r="BK134" i="12"/>
  <c r="BK135" i="12"/>
  <c r="BK136" i="12"/>
  <c r="BK140" i="12"/>
  <c r="BK146" i="12"/>
  <c r="BK147" i="12"/>
  <c r="BK149" i="12"/>
  <c r="BK79" i="12"/>
  <c r="BK97" i="12"/>
  <c r="AB102" i="17" s="1"/>
  <c r="BK100" i="12"/>
  <c r="AB105" i="17" s="1"/>
  <c r="BK115" i="12"/>
  <c r="BK123" i="12"/>
  <c r="AB128" i="17" s="1"/>
  <c r="BK141" i="12"/>
  <c r="BK148" i="12"/>
  <c r="BK151" i="12"/>
  <c r="BK152" i="12"/>
  <c r="BK158" i="12"/>
  <c r="BK159" i="12"/>
  <c r="BK162" i="12"/>
  <c r="BK164" i="12"/>
  <c r="BK168" i="12"/>
  <c r="BK172" i="12"/>
  <c r="BK175" i="12"/>
  <c r="BK176" i="12"/>
  <c r="BK178" i="12"/>
  <c r="BK179" i="12"/>
  <c r="BK182" i="12"/>
  <c r="BK183" i="12"/>
  <c r="BK199" i="12"/>
  <c r="BK202" i="12"/>
  <c r="BK49" i="12"/>
  <c r="BK52" i="12"/>
  <c r="BK62" i="12"/>
  <c r="AB67" i="17" s="1"/>
  <c r="BK87" i="12"/>
  <c r="AB92" i="17" s="1"/>
  <c r="BK91" i="12"/>
  <c r="BK96" i="12"/>
  <c r="BK99" i="12"/>
  <c r="AB104" i="17" s="1"/>
  <c r="BK106" i="12"/>
  <c r="AB111" i="17" s="1"/>
  <c r="BK109" i="12"/>
  <c r="BK112" i="12"/>
  <c r="BK129" i="12"/>
  <c r="BK156" i="12"/>
  <c r="BK165" i="12"/>
  <c r="BK180" i="12"/>
  <c r="BK184" i="12"/>
  <c r="BK188" i="12"/>
  <c r="BK189" i="12"/>
  <c r="BK192" i="12"/>
  <c r="BK194" i="12"/>
  <c r="BK195" i="12"/>
  <c r="BK198" i="12"/>
  <c r="BK74" i="12"/>
  <c r="BK118" i="12"/>
  <c r="AB123" i="17" s="1"/>
  <c r="BK130" i="12"/>
  <c r="BK139" i="12"/>
  <c r="BK144" i="12"/>
  <c r="BK160" i="12"/>
  <c r="BK170" i="12"/>
  <c r="BK171" i="12"/>
  <c r="BK186" i="12"/>
  <c r="BK190" i="12"/>
  <c r="BK196" i="12"/>
  <c r="BK200" i="12"/>
  <c r="BK204" i="12"/>
  <c r="BK41" i="12"/>
  <c r="AB46" i="17" s="1"/>
  <c r="BK113" i="12"/>
  <c r="BK116" i="12"/>
  <c r="BK131" i="12"/>
  <c r="BK138" i="12"/>
  <c r="BK153" i="12"/>
  <c r="BK173" i="12"/>
  <c r="BK181" i="12"/>
  <c r="BK187" i="12"/>
  <c r="BK73" i="12"/>
  <c r="AB78" i="17" s="1"/>
  <c r="BK95" i="12"/>
  <c r="BK102" i="12"/>
  <c r="AB107" i="17" s="1"/>
  <c r="BK132" i="12"/>
  <c r="BK137" i="12"/>
  <c r="BK154" i="12"/>
  <c r="BK64" i="12"/>
  <c r="BK93" i="12"/>
  <c r="AB98" i="17" s="1"/>
  <c r="BK150" i="12"/>
  <c r="BK157" i="12"/>
  <c r="BK169" i="12"/>
  <c r="BK174" i="12"/>
  <c r="BK177" i="12"/>
  <c r="BK201" i="12"/>
  <c r="BK82" i="12"/>
  <c r="BK124" i="12"/>
  <c r="AB129" i="17" s="1"/>
  <c r="BK161" i="12"/>
  <c r="BK166" i="12"/>
  <c r="BK185" i="12"/>
  <c r="BK191" i="12"/>
  <c r="BK193" i="12"/>
  <c r="BK203" i="12"/>
  <c r="BK111" i="12"/>
  <c r="AB116" i="17" s="1"/>
  <c r="BK155" i="12"/>
  <c r="BK163" i="12"/>
  <c r="BK167" i="12"/>
  <c r="BK197" i="12"/>
  <c r="BK205" i="12"/>
  <c r="BI9" i="11"/>
  <c r="AA14" i="16" s="1"/>
  <c r="BI13" i="11"/>
  <c r="BI7" i="11"/>
  <c r="AA12" i="16" s="1"/>
  <c r="BI8" i="11"/>
  <c r="BI10" i="11"/>
  <c r="AA15" i="16" s="1"/>
  <c r="BI11" i="11"/>
  <c r="BI14" i="11"/>
  <c r="AA19" i="16" s="1"/>
  <c r="BI19" i="11"/>
  <c r="AA24" i="16" s="1"/>
  <c r="BI15" i="11"/>
  <c r="AA20" i="16" s="1"/>
  <c r="BI16" i="11"/>
  <c r="BI21" i="11"/>
  <c r="AA26" i="16" s="1"/>
  <c r="BI30" i="11"/>
  <c r="AA35" i="16" s="1"/>
  <c r="BI34" i="11"/>
  <c r="AA39" i="16" s="1"/>
  <c r="BI35" i="11"/>
  <c r="BI12" i="11"/>
  <c r="AA17" i="16" s="1"/>
  <c r="BI17" i="11"/>
  <c r="BI18" i="11"/>
  <c r="AA23" i="16" s="1"/>
  <c r="BI22" i="11"/>
  <c r="BI23" i="11"/>
  <c r="AA28" i="16" s="1"/>
  <c r="BI27" i="11"/>
  <c r="AA32" i="16" s="1"/>
  <c r="BI24" i="11"/>
  <c r="AA29" i="16" s="1"/>
  <c r="BI37" i="11"/>
  <c r="BI25" i="11"/>
  <c r="AA30" i="16" s="1"/>
  <c r="BI26" i="11"/>
  <c r="AA31" i="16" s="1"/>
  <c r="BI38" i="11"/>
  <c r="AA43" i="16" s="1"/>
  <c r="BI42" i="11"/>
  <c r="BI41" i="11"/>
  <c r="AA46" i="16" s="1"/>
  <c r="BI43" i="11"/>
  <c r="AA48" i="16" s="1"/>
  <c r="BI52" i="11"/>
  <c r="AA57" i="16" s="1"/>
  <c r="BI55" i="11"/>
  <c r="BI62" i="11"/>
  <c r="AA67" i="16" s="1"/>
  <c r="BI63" i="11"/>
  <c r="AA68" i="16" s="1"/>
  <c r="BI65" i="11"/>
  <c r="AA70" i="16" s="1"/>
  <c r="BI68" i="11"/>
  <c r="BI69" i="11"/>
  <c r="AA74" i="16" s="1"/>
  <c r="BI71" i="11"/>
  <c r="AA76" i="16" s="1"/>
  <c r="BI29" i="11"/>
  <c r="AA34" i="16" s="1"/>
  <c r="BI32" i="11"/>
  <c r="BI39" i="11"/>
  <c r="AA44" i="16" s="1"/>
  <c r="BI44" i="11"/>
  <c r="AA49" i="16" s="1"/>
  <c r="BI47" i="11"/>
  <c r="AA52" i="16" s="1"/>
  <c r="BI48" i="11"/>
  <c r="BI51" i="11"/>
  <c r="AA56" i="16" s="1"/>
  <c r="BI56" i="11"/>
  <c r="AA61" i="16" s="1"/>
  <c r="BI54" i="11"/>
  <c r="AA59" i="16" s="1"/>
  <c r="BI59" i="11"/>
  <c r="BI60" i="11"/>
  <c r="AA65" i="16" s="1"/>
  <c r="BI31" i="11"/>
  <c r="BI40" i="11"/>
  <c r="AA45" i="16" s="1"/>
  <c r="BI28" i="11"/>
  <c r="BI57" i="11"/>
  <c r="BI64" i="11"/>
  <c r="BI73" i="11"/>
  <c r="AA78" i="16" s="1"/>
  <c r="BI78" i="11"/>
  <c r="BI33" i="11"/>
  <c r="AA38" i="16" s="1"/>
  <c r="BI49" i="11"/>
  <c r="BI74" i="11"/>
  <c r="AA79" i="16" s="1"/>
  <c r="BI46" i="11"/>
  <c r="BI75" i="11"/>
  <c r="BI88" i="11"/>
  <c r="AA93" i="16" s="1"/>
  <c r="BI94" i="11"/>
  <c r="AA99" i="16" s="1"/>
  <c r="BI98" i="11"/>
  <c r="BI102" i="11"/>
  <c r="AA107" i="16" s="1"/>
  <c r="BI106" i="11"/>
  <c r="BI110" i="11"/>
  <c r="AA115" i="16" s="1"/>
  <c r="BI114" i="11"/>
  <c r="BI115" i="11"/>
  <c r="AA120" i="16" s="1"/>
  <c r="BI122" i="11"/>
  <c r="AA127" i="16" s="1"/>
  <c r="BI123" i="11"/>
  <c r="AA128" i="16" s="1"/>
  <c r="BI130" i="11"/>
  <c r="BI131" i="11"/>
  <c r="BI138" i="11"/>
  <c r="BI139" i="11"/>
  <c r="BI146" i="11"/>
  <c r="BI147" i="11"/>
  <c r="BI20" i="11"/>
  <c r="AA25" i="16" s="1"/>
  <c r="BI36" i="11"/>
  <c r="AA41" i="16" s="1"/>
  <c r="BI53" i="11"/>
  <c r="BI58" i="11"/>
  <c r="AA63" i="16" s="1"/>
  <c r="BI67" i="11"/>
  <c r="BI72" i="11"/>
  <c r="AA77" i="16" s="1"/>
  <c r="BI79" i="11"/>
  <c r="BI80" i="11"/>
  <c r="AA85" i="16" s="1"/>
  <c r="BI82" i="11"/>
  <c r="AA87" i="16" s="1"/>
  <c r="BI85" i="11"/>
  <c r="AA90" i="16" s="1"/>
  <c r="BI66" i="11"/>
  <c r="BI86" i="11"/>
  <c r="AA91" i="16" s="1"/>
  <c r="BI90" i="11"/>
  <c r="AA95" i="16" s="1"/>
  <c r="BI91" i="11"/>
  <c r="AA96" i="16" s="1"/>
  <c r="BI97" i="11"/>
  <c r="BI103" i="11"/>
  <c r="AA108" i="16" s="1"/>
  <c r="BI104" i="11"/>
  <c r="AA109" i="16" s="1"/>
  <c r="BI121" i="11"/>
  <c r="AA126" i="16" s="1"/>
  <c r="BI128" i="11"/>
  <c r="BI129" i="11"/>
  <c r="BI45" i="11"/>
  <c r="AA50" i="16" s="1"/>
  <c r="BI50" i="11"/>
  <c r="AA55" i="16" s="1"/>
  <c r="BI61" i="11"/>
  <c r="BI81" i="11"/>
  <c r="AA86" i="16" s="1"/>
  <c r="BI83" i="11"/>
  <c r="BI89" i="11"/>
  <c r="AA94" i="16" s="1"/>
  <c r="BI95" i="11"/>
  <c r="BI96" i="11"/>
  <c r="AA101" i="16" s="1"/>
  <c r="BI105" i="11"/>
  <c r="AA110" i="16" s="1"/>
  <c r="BI111" i="11"/>
  <c r="AA116" i="16" s="1"/>
  <c r="BI112" i="11"/>
  <c r="BI117" i="11"/>
  <c r="AA122" i="16" s="1"/>
  <c r="BI118" i="11"/>
  <c r="AA123" i="16" s="1"/>
  <c r="BI120" i="11"/>
  <c r="AA125" i="16" s="1"/>
  <c r="BI124" i="11"/>
  <c r="BI132" i="11"/>
  <c r="BI77" i="11"/>
  <c r="AA82" i="16" s="1"/>
  <c r="BI92" i="11"/>
  <c r="AA97" i="16" s="1"/>
  <c r="BI113" i="11"/>
  <c r="BI134" i="11"/>
  <c r="BI135" i="11"/>
  <c r="BI141" i="11"/>
  <c r="BI142" i="11"/>
  <c r="BI143" i="11"/>
  <c r="BI152" i="11"/>
  <c r="BI153" i="11"/>
  <c r="BI162" i="11"/>
  <c r="BI169" i="11"/>
  <c r="BI170" i="11"/>
  <c r="BI177" i="11"/>
  <c r="BI178" i="11"/>
  <c r="BI187" i="11"/>
  <c r="BI189" i="11"/>
  <c r="BI190" i="11"/>
  <c r="BI204" i="11"/>
  <c r="BI76" i="11"/>
  <c r="AA81" i="16" s="1"/>
  <c r="BI84" i="11"/>
  <c r="AA89" i="16" s="1"/>
  <c r="BI99" i="11"/>
  <c r="AA104" i="16" s="1"/>
  <c r="BI101" i="11"/>
  <c r="BI108" i="11"/>
  <c r="AA113" i="16" s="1"/>
  <c r="BI125" i="11"/>
  <c r="AA130" i="16" s="1"/>
  <c r="BI126" i="11"/>
  <c r="BI127" i="11"/>
  <c r="BI133" i="11"/>
  <c r="BI149" i="11"/>
  <c r="BI154" i="11"/>
  <c r="BI155" i="11"/>
  <c r="BI163" i="11"/>
  <c r="BI173" i="11"/>
  <c r="BI174" i="11"/>
  <c r="BI181" i="11"/>
  <c r="BI182" i="11"/>
  <c r="BI195" i="11"/>
  <c r="BI197" i="11"/>
  <c r="BI198" i="11"/>
  <c r="BI87" i="11"/>
  <c r="AA92" i="16" s="1"/>
  <c r="BI100" i="11"/>
  <c r="AA105" i="16" s="1"/>
  <c r="BI107" i="11"/>
  <c r="AA112" i="16" s="1"/>
  <c r="BI119" i="11"/>
  <c r="BI140" i="11"/>
  <c r="BI148" i="11"/>
  <c r="BI150" i="11"/>
  <c r="BI151" i="11"/>
  <c r="BI164" i="11"/>
  <c r="BI165" i="11"/>
  <c r="BI167" i="11"/>
  <c r="BI176" i="11"/>
  <c r="BI183" i="11"/>
  <c r="BI188" i="11"/>
  <c r="BI194" i="11"/>
  <c r="BI200" i="11"/>
  <c r="BI93" i="11"/>
  <c r="AA98" i="16" s="1"/>
  <c r="BI137" i="11"/>
  <c r="BI145" i="11"/>
  <c r="BI161" i="11"/>
  <c r="BI172" i="11"/>
  <c r="BI179" i="11"/>
  <c r="BI185" i="11"/>
  <c r="BI191" i="11"/>
  <c r="BI196" i="11"/>
  <c r="BI201" i="11"/>
  <c r="BI203" i="11"/>
  <c r="BI205" i="11"/>
  <c r="BI109" i="11"/>
  <c r="AA114" i="16" s="1"/>
  <c r="BI116" i="11"/>
  <c r="AA121" i="16" s="1"/>
  <c r="BI136" i="11"/>
  <c r="BI144" i="11"/>
  <c r="BI156" i="11"/>
  <c r="BI157" i="11"/>
  <c r="BI160" i="11"/>
  <c r="BI166" i="11"/>
  <c r="BI168" i="11"/>
  <c r="BI175" i="11"/>
  <c r="BI184" i="11"/>
  <c r="BI193" i="11"/>
  <c r="BI199" i="11"/>
  <c r="BI202" i="11"/>
  <c r="BI70" i="11"/>
  <c r="AA75" i="16" s="1"/>
  <c r="BI158" i="11"/>
  <c r="BI159" i="11"/>
  <c r="BI171" i="11"/>
  <c r="BI180" i="11"/>
  <c r="BI186" i="11"/>
  <c r="BI192" i="11"/>
  <c r="BI8" i="8"/>
  <c r="BI12" i="8"/>
  <c r="BI7" i="8"/>
  <c r="AA12" i="14" s="1"/>
  <c r="BI13" i="8"/>
  <c r="AA18" i="14" s="1"/>
  <c r="BI15" i="8"/>
  <c r="BI16" i="8"/>
  <c r="AA21" i="14" s="1"/>
  <c r="BI9" i="8"/>
  <c r="AA14" i="14" s="1"/>
  <c r="BI19" i="8"/>
  <c r="AA24" i="14" s="1"/>
  <c r="BI25" i="8"/>
  <c r="BI29" i="8"/>
  <c r="AA34" i="14" s="1"/>
  <c r="BI10" i="8"/>
  <c r="AA15" i="14" s="1"/>
  <c r="BI20" i="8"/>
  <c r="AA25" i="14" s="1"/>
  <c r="BI21" i="8"/>
  <c r="BI22" i="8"/>
  <c r="AA27" i="14" s="1"/>
  <c r="BI23" i="8"/>
  <c r="AA28" i="14" s="1"/>
  <c r="BI11" i="8"/>
  <c r="AA16" i="14" s="1"/>
  <c r="BI17" i="8"/>
  <c r="BI24" i="8"/>
  <c r="BI32" i="8"/>
  <c r="AA37" i="14" s="1"/>
  <c r="BI14" i="8"/>
  <c r="AA19" i="14" s="1"/>
  <c r="BI35" i="8"/>
  <c r="BI40" i="8"/>
  <c r="AA45" i="14" s="1"/>
  <c r="BI41" i="8"/>
  <c r="AA46" i="14" s="1"/>
  <c r="BI44" i="8"/>
  <c r="AA49" i="14" s="1"/>
  <c r="BI45" i="8"/>
  <c r="BI48" i="8"/>
  <c r="AA53" i="14" s="1"/>
  <c r="BI49" i="8"/>
  <c r="AA54" i="14" s="1"/>
  <c r="BI52" i="8"/>
  <c r="AA57" i="14" s="1"/>
  <c r="BI53" i="8"/>
  <c r="BI31" i="8"/>
  <c r="AA36" i="14" s="1"/>
  <c r="BI34" i="8"/>
  <c r="AA39" i="14" s="1"/>
  <c r="BI42" i="8"/>
  <c r="AA47" i="14" s="1"/>
  <c r="BI47" i="8"/>
  <c r="BI56" i="8"/>
  <c r="BI62" i="8"/>
  <c r="AA67" i="14" s="1"/>
  <c r="BI67" i="8"/>
  <c r="AA72" i="14" s="1"/>
  <c r="BI71" i="8"/>
  <c r="BI73" i="8"/>
  <c r="BI75" i="8"/>
  <c r="AA80" i="14" s="1"/>
  <c r="BI78" i="8"/>
  <c r="AA83" i="14" s="1"/>
  <c r="BI79" i="8"/>
  <c r="BI82" i="8"/>
  <c r="AA87" i="14" s="1"/>
  <c r="BI87" i="8"/>
  <c r="AA92" i="14" s="1"/>
  <c r="BI88" i="8"/>
  <c r="AA93" i="14" s="1"/>
  <c r="BI91" i="8"/>
  <c r="BI94" i="8"/>
  <c r="AA99" i="14" s="1"/>
  <c r="BI96" i="8"/>
  <c r="AA101" i="14" s="1"/>
  <c r="BI97" i="8"/>
  <c r="AA102" i="14" s="1"/>
  <c r="BI100" i="8"/>
  <c r="BI110" i="8"/>
  <c r="AA115" i="14" s="1"/>
  <c r="BI116" i="8"/>
  <c r="AA121" i="14" s="1"/>
  <c r="BI27" i="8"/>
  <c r="AA32" i="14" s="1"/>
  <c r="BI28" i="8"/>
  <c r="BI36" i="8"/>
  <c r="BI46" i="8"/>
  <c r="AA51" i="14" s="1"/>
  <c r="BI51" i="8"/>
  <c r="AA56" i="14" s="1"/>
  <c r="BI66" i="8"/>
  <c r="BI26" i="8"/>
  <c r="AA31" i="14" s="1"/>
  <c r="BI30" i="8"/>
  <c r="AA35" i="14" s="1"/>
  <c r="BI38" i="8"/>
  <c r="AA43" i="14" s="1"/>
  <c r="BI33" i="8"/>
  <c r="BI54" i="8"/>
  <c r="BI61" i="8"/>
  <c r="AA66" i="14" s="1"/>
  <c r="BI65" i="8"/>
  <c r="AA70" i="14" s="1"/>
  <c r="BI69" i="8"/>
  <c r="BI72" i="8"/>
  <c r="BI81" i="8"/>
  <c r="AA86" i="14" s="1"/>
  <c r="BI37" i="8"/>
  <c r="AA42" i="14" s="1"/>
  <c r="BI43" i="8"/>
  <c r="BI59" i="8"/>
  <c r="AA64" i="14" s="1"/>
  <c r="BI60" i="8"/>
  <c r="AA65" i="14" s="1"/>
  <c r="BI18" i="8"/>
  <c r="AA23" i="14" s="1"/>
  <c r="BI64" i="8"/>
  <c r="BI80" i="8"/>
  <c r="AA85" i="14" s="1"/>
  <c r="BI92" i="8"/>
  <c r="AA97" i="14" s="1"/>
  <c r="BI95" i="8"/>
  <c r="AA100" i="14" s="1"/>
  <c r="BI98" i="8"/>
  <c r="BI83" i="8"/>
  <c r="AA88" i="14" s="1"/>
  <c r="BI85" i="8"/>
  <c r="AA90" i="14" s="1"/>
  <c r="BI86" i="8"/>
  <c r="AA91" i="14" s="1"/>
  <c r="BI90" i="8"/>
  <c r="BI63" i="8"/>
  <c r="AA68" i="14" s="1"/>
  <c r="BI68" i="8"/>
  <c r="AA73" i="14" s="1"/>
  <c r="BI93" i="8"/>
  <c r="AA98" i="14" s="1"/>
  <c r="BI99" i="8"/>
  <c r="BI105" i="8"/>
  <c r="AA110" i="14" s="1"/>
  <c r="BI106" i="8"/>
  <c r="AA111" i="14" s="1"/>
  <c r="BI113" i="8"/>
  <c r="AA118" i="14" s="1"/>
  <c r="BI118" i="8"/>
  <c r="BI119" i="8"/>
  <c r="AA124" i="14" s="1"/>
  <c r="BI122" i="8"/>
  <c r="AA127" i="14" s="1"/>
  <c r="BI123" i="8"/>
  <c r="AA128" i="14" s="1"/>
  <c r="BI128" i="8"/>
  <c r="BI138" i="8"/>
  <c r="BI39" i="8"/>
  <c r="AA44" i="14" s="1"/>
  <c r="BI57" i="8"/>
  <c r="AA62" i="14" s="1"/>
  <c r="BI58" i="8"/>
  <c r="BI77" i="8"/>
  <c r="AA82" i="14" s="1"/>
  <c r="BI84" i="8"/>
  <c r="AA89" i="14" s="1"/>
  <c r="BI102" i="8"/>
  <c r="AA107" i="14" s="1"/>
  <c r="BI103" i="8"/>
  <c r="BI104" i="8"/>
  <c r="AA109" i="14" s="1"/>
  <c r="BI108" i="8"/>
  <c r="AA113" i="14" s="1"/>
  <c r="BI50" i="8"/>
  <c r="AA55" i="14" s="1"/>
  <c r="BI89" i="8"/>
  <c r="BI101" i="8"/>
  <c r="BI107" i="8"/>
  <c r="AA112" i="14" s="1"/>
  <c r="BI111" i="8"/>
  <c r="AA116" i="14" s="1"/>
  <c r="BI112" i="8"/>
  <c r="BI117" i="8"/>
  <c r="AA122" i="14" s="1"/>
  <c r="BI124" i="8"/>
  <c r="AA129" i="14" s="1"/>
  <c r="BI133" i="8"/>
  <c r="BI135" i="8"/>
  <c r="BI120" i="8"/>
  <c r="AA125" i="14" s="1"/>
  <c r="BI126" i="8"/>
  <c r="BI132" i="8"/>
  <c r="BI134" i="8"/>
  <c r="BI137" i="8"/>
  <c r="BI141" i="8"/>
  <c r="BI144" i="8"/>
  <c r="BI146" i="8"/>
  <c r="BI148" i="8"/>
  <c r="BI149" i="8"/>
  <c r="BI150" i="8"/>
  <c r="BI154" i="8"/>
  <c r="BI158" i="8"/>
  <c r="BI162" i="8"/>
  <c r="BI166" i="8"/>
  <c r="BI170" i="8"/>
  <c r="BI174" i="8"/>
  <c r="BI178" i="8"/>
  <c r="BI180" i="8"/>
  <c r="BI183" i="8"/>
  <c r="BI74" i="8"/>
  <c r="AA79" i="14" s="1"/>
  <c r="BI109" i="8"/>
  <c r="AA114" i="14" s="1"/>
  <c r="BI114" i="8"/>
  <c r="AA119" i="14" s="1"/>
  <c r="BI121" i="8"/>
  <c r="BI125" i="8"/>
  <c r="BI131" i="8"/>
  <c r="BI147" i="8"/>
  <c r="BI152" i="8"/>
  <c r="BI156" i="8"/>
  <c r="BI160" i="8"/>
  <c r="BI164" i="8"/>
  <c r="BI168" i="8"/>
  <c r="BI172" i="8"/>
  <c r="BI176" i="8"/>
  <c r="BI70" i="8"/>
  <c r="AA75" i="14" s="1"/>
  <c r="BI76" i="8"/>
  <c r="BI115" i="8"/>
  <c r="AA120" i="14" s="1"/>
  <c r="BI143" i="8"/>
  <c r="BI153" i="8"/>
  <c r="BI155" i="8"/>
  <c r="BI169" i="8"/>
  <c r="BI171" i="8"/>
  <c r="BI184" i="8"/>
  <c r="BI185" i="8"/>
  <c r="BI186" i="8"/>
  <c r="BI195" i="8"/>
  <c r="BI200" i="8"/>
  <c r="BI130" i="8"/>
  <c r="BI136" i="8"/>
  <c r="BI142" i="8"/>
  <c r="BI157" i="8"/>
  <c r="BI159" i="8"/>
  <c r="BI173" i="8"/>
  <c r="BI175" i="8"/>
  <c r="BI182" i="8"/>
  <c r="BI187" i="8"/>
  <c r="BI190" i="8"/>
  <c r="BI192" i="8"/>
  <c r="BI194" i="8"/>
  <c r="BI197" i="8"/>
  <c r="BI204" i="8"/>
  <c r="BI55" i="8"/>
  <c r="AA60" i="14" s="1"/>
  <c r="BI127" i="8"/>
  <c r="BI129" i="8"/>
  <c r="BI145" i="8"/>
  <c r="BI151" i="8"/>
  <c r="BI161" i="8"/>
  <c r="BI163" i="8"/>
  <c r="BI177" i="8"/>
  <c r="BI179" i="8"/>
  <c r="BI188" i="8"/>
  <c r="BI189" i="8"/>
  <c r="BI201" i="8"/>
  <c r="BI202" i="8"/>
  <c r="BI203" i="8"/>
  <c r="BI139" i="8"/>
  <c r="BI140" i="8"/>
  <c r="BI165" i="8"/>
  <c r="BI167" i="8"/>
  <c r="BI181" i="8"/>
  <c r="BI191" i="8"/>
  <c r="BI193" i="8"/>
  <c r="BI198" i="8"/>
  <c r="BI199" i="8"/>
  <c r="BI196" i="8"/>
  <c r="BI205" i="8"/>
  <c r="L5" i="5"/>
  <c r="L7" i="5" s="1"/>
  <c r="K219" i="2"/>
  <c r="L4" i="5"/>
  <c r="C54" i="76"/>
  <c r="B11" i="78"/>
  <c r="DL5" i="13"/>
  <c r="Y110" i="18"/>
  <c r="Y48" i="18"/>
  <c r="Y49" i="18"/>
  <c r="Y70" i="18"/>
  <c r="Y97" i="18"/>
  <c r="Y90" i="18"/>
  <c r="Y16" i="18"/>
  <c r="Y98" i="18"/>
  <c r="Y102" i="18"/>
  <c r="Y29" i="18"/>
  <c r="Y31" i="18"/>
  <c r="Y32" i="18"/>
  <c r="Y92" i="18"/>
  <c r="Y129" i="18"/>
  <c r="BI6" i="13"/>
  <c r="Y11" i="18" s="1"/>
  <c r="Y46" i="18"/>
  <c r="Y45" i="18"/>
  <c r="Y21" i="18"/>
  <c r="Y69" i="18"/>
  <c r="Y43" i="18"/>
  <c r="Y65" i="18"/>
  <c r="Y59" i="18"/>
  <c r="Y75" i="18"/>
  <c r="Y99" i="18"/>
  <c r="Y91" i="18"/>
  <c r="Y93" i="18"/>
  <c r="Y122" i="18"/>
  <c r="Y116" i="18"/>
  <c r="Y124" i="18"/>
  <c r="BK3" i="13"/>
  <c r="Y74" i="18"/>
  <c r="Y33" i="18"/>
  <c r="Y14" i="18"/>
  <c r="Y38" i="18"/>
  <c r="Y19" i="18"/>
  <c r="Y51" i="18"/>
  <c r="Y82" i="18"/>
  <c r="Y20" i="18"/>
  <c r="Y67" i="18"/>
  <c r="Y86" i="18"/>
  <c r="Y85" i="18"/>
  <c r="Y100" i="18"/>
  <c r="Y107" i="18"/>
  <c r="DN4" i="13"/>
  <c r="Z2" i="18" s="1"/>
  <c r="Y42" i="18"/>
  <c r="Y41" i="18"/>
  <c r="Y62" i="18"/>
  <c r="Y24" i="18"/>
  <c r="Y40" i="18"/>
  <c r="Y83" i="18"/>
  <c r="Y108" i="18"/>
  <c r="Y112" i="18"/>
  <c r="Y113" i="18"/>
  <c r="Y120" i="18"/>
  <c r="Y121" i="18"/>
  <c r="BL4" i="13"/>
  <c r="D21" i="24"/>
  <c r="BJ6" i="11" a="1"/>
  <c r="BJ6" i="11" s="1"/>
  <c r="BK3" i="11"/>
  <c r="BN4" i="12"/>
  <c r="D22" i="23"/>
  <c r="AA33" i="16"/>
  <c r="AA54" i="16"/>
  <c r="AA38" i="14"/>
  <c r="BI6" i="11"/>
  <c r="AA11" i="16" s="1"/>
  <c r="AA36" i="16"/>
  <c r="AA73" i="16"/>
  <c r="AA83" i="16"/>
  <c r="AA13" i="16"/>
  <c r="AA58" i="16"/>
  <c r="AA124" i="16"/>
  <c r="AA123" i="14"/>
  <c r="AA42" i="16"/>
  <c r="AA64" i="16"/>
  <c r="AA62" i="16"/>
  <c r="AA40" i="16"/>
  <c r="AA60" i="16"/>
  <c r="AA88" i="16"/>
  <c r="AA80" i="16"/>
  <c r="AA66" i="16"/>
  <c r="AA71" i="16"/>
  <c r="AA100" i="16"/>
  <c r="AA118" i="16"/>
  <c r="AA117" i="16"/>
  <c r="AA69" i="14"/>
  <c r="AA18" i="16"/>
  <c r="AA37" i="16"/>
  <c r="AA27" i="16"/>
  <c r="AA72" i="16"/>
  <c r="AA47" i="16"/>
  <c r="AA84" i="16"/>
  <c r="AA103" i="16"/>
  <c r="AA102" i="16"/>
  <c r="AA129" i="16"/>
  <c r="AA16" i="16"/>
  <c r="AA21" i="16"/>
  <c r="AA22" i="16"/>
  <c r="AA53" i="16"/>
  <c r="AA51" i="16"/>
  <c r="AA69" i="16"/>
  <c r="AA106" i="16"/>
  <c r="AA111" i="16"/>
  <c r="AA119" i="16"/>
  <c r="BI6" i="8"/>
  <c r="AA11" i="14" s="1"/>
  <c r="AA22" i="14"/>
  <c r="AA105" i="14"/>
  <c r="AA40" i="14"/>
  <c r="AA29" i="14"/>
  <c r="AA108" i="14"/>
  <c r="AA130" i="14"/>
  <c r="AA17" i="14"/>
  <c r="AA74" i="14"/>
  <c r="AA117" i="14"/>
  <c r="BL4" i="11"/>
  <c r="C21" i="22"/>
  <c r="AA50" i="14"/>
  <c r="AA20" i="14"/>
  <c r="AA33" i="14"/>
  <c r="AA26" i="14"/>
  <c r="AA59" i="14"/>
  <c r="AA48" i="14"/>
  <c r="AA104" i="14"/>
  <c r="AA71" i="14"/>
  <c r="AA78" i="14"/>
  <c r="AA96" i="14"/>
  <c r="AA103" i="14"/>
  <c r="AA58" i="14"/>
  <c r="AA30" i="14"/>
  <c r="AA63" i="14"/>
  <c r="AA52" i="14"/>
  <c r="AA77" i="14"/>
  <c r="AA95" i="14"/>
  <c r="AA106" i="14"/>
  <c r="AA126" i="14"/>
  <c r="AA84" i="14"/>
  <c r="AA13" i="14"/>
  <c r="AA41" i="14"/>
  <c r="AA76" i="14"/>
  <c r="AA61" i="14"/>
  <c r="AA81" i="14"/>
  <c r="AA94" i="14"/>
  <c r="BN4" i="10"/>
  <c r="C22" i="21"/>
  <c r="DL5" i="8"/>
  <c r="D13" i="42" s="1"/>
  <c r="D18" i="20" s="1"/>
  <c r="BJ6" i="8" a="1"/>
  <c r="BJ6" i="8" s="1"/>
  <c r="G5" i="36"/>
  <c r="BK3" i="8"/>
  <c r="DN4" i="8"/>
  <c r="AB2" i="14" s="1"/>
  <c r="BL4" i="8"/>
  <c r="C21" i="20"/>
  <c r="DM5" i="12"/>
  <c r="AB2" i="4"/>
  <c r="AB100" i="17"/>
  <c r="AB44" i="17"/>
  <c r="AB82" i="17"/>
  <c r="BL6" i="10" a="1"/>
  <c r="BL6" i="10" s="1"/>
  <c r="AB55" i="17"/>
  <c r="AB84" i="17"/>
  <c r="AB19" i="17"/>
  <c r="AB122" i="17"/>
  <c r="AB24" i="17"/>
  <c r="AB93" i="17"/>
  <c r="AB112" i="17"/>
  <c r="AB124" i="17"/>
  <c r="AB22" i="17"/>
  <c r="AB15" i="17"/>
  <c r="AB31" i="17"/>
  <c r="AB40" i="17"/>
  <c r="AB57" i="17"/>
  <c r="AB54" i="17"/>
  <c r="AB63" i="17"/>
  <c r="AB79" i="17"/>
  <c r="AB64" i="17"/>
  <c r="AB83" i="17"/>
  <c r="AB96" i="17"/>
  <c r="AB106" i="17"/>
  <c r="AB95" i="17"/>
  <c r="AB114" i="17"/>
  <c r="AB120" i="17"/>
  <c r="AB21" i="17"/>
  <c r="BK6" i="12"/>
  <c r="AB11" i="17" s="1"/>
  <c r="AB30" i="17"/>
  <c r="AB23" i="17"/>
  <c r="AB49" i="17"/>
  <c r="AB48" i="17"/>
  <c r="AB74" i="17"/>
  <c r="AB71" i="17"/>
  <c r="AB56" i="17"/>
  <c r="AB72" i="17"/>
  <c r="AB69" i="17"/>
  <c r="AB87" i="17"/>
  <c r="AB88" i="17"/>
  <c r="AB94" i="17"/>
  <c r="AB110" i="17"/>
  <c r="AB118" i="17"/>
  <c r="AB121" i="17"/>
  <c r="AB47" i="17"/>
  <c r="AB32" i="17"/>
  <c r="AB20" i="17"/>
  <c r="AB13" i="17"/>
  <c r="AB70" i="17"/>
  <c r="AB36" i="17"/>
  <c r="AB52" i="17"/>
  <c r="AB59" i="17"/>
  <c r="AB75" i="17"/>
  <c r="AB60" i="17"/>
  <c r="AB76" i="17"/>
  <c r="AB81" i="17"/>
  <c r="AB101" i="17"/>
  <c r="AB91" i="17"/>
  <c r="AB108" i="17"/>
  <c r="AB117" i="17"/>
  <c r="AB125" i="17"/>
  <c r="DO4" i="2"/>
  <c r="BM3" i="12"/>
  <c r="DO4" i="12"/>
  <c r="AC2" i="17" s="1"/>
  <c r="BM3" i="10"/>
  <c r="BN4" i="2"/>
  <c r="B18" i="45"/>
  <c r="B17" i="46"/>
  <c r="B18" i="43"/>
  <c r="B17" i="44"/>
  <c r="A16" i="78"/>
  <c r="L1" i="2"/>
  <c r="L217" i="2" s="1"/>
  <c r="AM24" i="35" a="1"/>
  <c r="AM24" i="35" s="1"/>
  <c r="S22" i="7"/>
  <c r="AB16" i="60" l="1"/>
  <c r="A16" i="82"/>
  <c r="BL9" i="13" a="1"/>
  <c r="BL9" i="13" s="1"/>
  <c r="BL7" i="13" a="1"/>
  <c r="BL7" i="13" s="1"/>
  <c r="BL8" i="13" a="1"/>
  <c r="BL8" i="13" s="1"/>
  <c r="BN10" i="12" a="1"/>
  <c r="BN10" i="12" s="1"/>
  <c r="BN8" i="12" a="1"/>
  <c r="BN8" i="12" s="1"/>
  <c r="BN9" i="12" a="1"/>
  <c r="BN9" i="12" s="1"/>
  <c r="BN7" i="12" a="1"/>
  <c r="BN7" i="12" s="1"/>
  <c r="Y17" i="60"/>
  <c r="A17" i="81"/>
  <c r="V16" i="60"/>
  <c r="A16" i="80"/>
  <c r="BL8" i="11" a="1"/>
  <c r="BL8" i="11" s="1"/>
  <c r="BL9" i="11" a="1"/>
  <c r="BL9" i="11" s="1"/>
  <c r="BL7" i="11" a="1"/>
  <c r="BL7" i="11" s="1"/>
  <c r="BO3" i="10"/>
  <c r="BN8" i="10" a="1"/>
  <c r="BN8" i="10" s="1"/>
  <c r="BN7" i="10" a="1"/>
  <c r="BN7" i="10" s="1"/>
  <c r="BN9" i="10" a="1"/>
  <c r="BN9" i="10" s="1"/>
  <c r="BM8" i="10"/>
  <c r="BM11" i="10"/>
  <c r="BM7" i="10"/>
  <c r="AC12" i="15" s="1"/>
  <c r="BM9" i="10"/>
  <c r="AC14" i="15" s="1"/>
  <c r="BM10" i="10"/>
  <c r="BM12" i="10"/>
  <c r="BM13" i="10"/>
  <c r="BM18" i="10"/>
  <c r="AC23" i="15" s="1"/>
  <c r="BM20" i="10"/>
  <c r="BM21" i="10"/>
  <c r="BM15" i="10"/>
  <c r="BM17" i="10"/>
  <c r="AC22" i="15" s="1"/>
  <c r="BM14" i="10"/>
  <c r="BM16" i="10"/>
  <c r="BM19" i="10"/>
  <c r="AC24" i="15" s="1"/>
  <c r="BM22" i="10"/>
  <c r="AC27" i="15" s="1"/>
  <c r="BM23" i="10"/>
  <c r="BM24" i="10"/>
  <c r="BM34" i="10"/>
  <c r="BM36" i="10"/>
  <c r="AC41" i="15" s="1"/>
  <c r="BM26" i="10"/>
  <c r="BM29" i="10"/>
  <c r="BM30" i="10"/>
  <c r="BM32" i="10"/>
  <c r="AC37" i="15" s="1"/>
  <c r="BM35" i="10"/>
  <c r="BM41" i="10"/>
  <c r="BM25" i="10"/>
  <c r="AC30" i="15" s="1"/>
  <c r="BM37" i="10"/>
  <c r="AC42" i="15" s="1"/>
  <c r="BM39" i="10"/>
  <c r="BM42" i="10"/>
  <c r="BM45" i="10"/>
  <c r="AC50" i="15" s="1"/>
  <c r="BM43" i="10"/>
  <c r="AC48" i="15" s="1"/>
  <c r="BM44" i="10"/>
  <c r="BM46" i="10"/>
  <c r="BM27" i="10"/>
  <c r="BM28" i="10"/>
  <c r="AC33" i="15" s="1"/>
  <c r="BM31" i="10"/>
  <c r="BM33" i="10"/>
  <c r="BM47" i="10"/>
  <c r="BM48" i="10"/>
  <c r="AC53" i="15" s="1"/>
  <c r="BM50" i="10"/>
  <c r="BM55" i="10"/>
  <c r="BM56" i="10"/>
  <c r="BM58" i="10"/>
  <c r="AC63" i="15" s="1"/>
  <c r="BM60" i="10"/>
  <c r="BM65" i="10"/>
  <c r="BM67" i="10"/>
  <c r="AC72" i="15" s="1"/>
  <c r="BM70" i="10"/>
  <c r="AC75" i="15" s="1"/>
  <c r="BM72" i="10"/>
  <c r="BM83" i="10"/>
  <c r="BM38" i="10"/>
  <c r="AC43" i="15" s="1"/>
  <c r="BM40" i="10"/>
  <c r="AC45" i="15" s="1"/>
  <c r="BM49" i="10"/>
  <c r="BM59" i="10"/>
  <c r="BM68" i="10"/>
  <c r="BM69" i="10"/>
  <c r="AC74" i="15" s="1"/>
  <c r="BM71" i="10"/>
  <c r="BM79" i="10"/>
  <c r="BM53" i="10"/>
  <c r="BM51" i="10"/>
  <c r="AC56" i="15" s="1"/>
  <c r="BM87" i="10"/>
  <c r="BM52" i="10"/>
  <c r="BM61" i="10"/>
  <c r="AC66" i="15" s="1"/>
  <c r="BM63" i="10"/>
  <c r="AC68" i="15" s="1"/>
  <c r="BM73" i="10"/>
  <c r="BM81" i="10"/>
  <c r="BM84" i="10"/>
  <c r="AC89" i="15" s="1"/>
  <c r="BM85" i="10"/>
  <c r="AC90" i="15" s="1"/>
  <c r="BM99" i="10"/>
  <c r="BM57" i="10"/>
  <c r="BM62" i="10"/>
  <c r="BM66" i="10"/>
  <c r="AC71" i="15" s="1"/>
  <c r="BM75" i="10"/>
  <c r="BM78" i="10"/>
  <c r="BM89" i="10"/>
  <c r="BM92" i="10"/>
  <c r="AC97" i="15" s="1"/>
  <c r="BM93" i="10"/>
  <c r="BM96" i="10"/>
  <c r="BM90" i="10"/>
  <c r="AC95" i="15" s="1"/>
  <c r="BM100" i="10"/>
  <c r="AC105" i="15" s="1"/>
  <c r="BM104" i="10"/>
  <c r="BM107" i="10"/>
  <c r="BM109" i="10"/>
  <c r="BM110" i="10"/>
  <c r="AC115" i="15" s="1"/>
  <c r="BM111" i="10"/>
  <c r="BM113" i="10"/>
  <c r="BM119" i="10"/>
  <c r="AC124" i="15" s="1"/>
  <c r="BM123" i="10"/>
  <c r="AC128" i="15" s="1"/>
  <c r="BM77" i="10"/>
  <c r="BM80" i="10"/>
  <c r="BM82" i="10"/>
  <c r="AC87" i="15" s="1"/>
  <c r="BM101" i="10"/>
  <c r="AC106" i="15" s="1"/>
  <c r="BM103" i="10"/>
  <c r="AC108" i="15" s="1"/>
  <c r="BM105" i="10"/>
  <c r="BM106" i="10"/>
  <c r="BM114" i="10"/>
  <c r="AC119" i="15" s="1"/>
  <c r="BM118" i="10"/>
  <c r="AC123" i="15" s="1"/>
  <c r="BM122" i="10"/>
  <c r="BM127" i="10"/>
  <c r="BM91" i="10"/>
  <c r="AC96" i="15" s="1"/>
  <c r="BM94" i="10"/>
  <c r="BM102" i="10"/>
  <c r="BM116" i="10"/>
  <c r="AC121" i="15" s="1"/>
  <c r="BM117" i="10"/>
  <c r="AC122" i="15" s="1"/>
  <c r="BM120" i="10"/>
  <c r="AC125" i="15" s="1"/>
  <c r="BM121" i="10"/>
  <c r="BM125" i="10"/>
  <c r="AC130" i="15" s="1"/>
  <c r="BM54" i="10"/>
  <c r="AC59" i="15" s="1"/>
  <c r="BM64" i="10"/>
  <c r="BM108" i="10"/>
  <c r="BM115" i="10"/>
  <c r="BM128" i="10"/>
  <c r="BM129" i="10"/>
  <c r="BM131" i="10"/>
  <c r="BM137" i="10"/>
  <c r="BM138" i="10"/>
  <c r="BM142" i="10"/>
  <c r="BM151" i="10"/>
  <c r="BM156" i="10"/>
  <c r="BM164" i="10"/>
  <c r="BM171" i="10"/>
  <c r="BM175" i="10"/>
  <c r="BM176" i="10"/>
  <c r="BM177" i="10"/>
  <c r="BM181" i="10"/>
  <c r="BM182" i="10"/>
  <c r="BM74" i="10"/>
  <c r="BM88" i="10"/>
  <c r="AC93" i="15" s="1"/>
  <c r="BM139" i="10"/>
  <c r="BM140" i="10"/>
  <c r="BM141" i="10"/>
  <c r="BM147" i="10"/>
  <c r="BM152" i="10"/>
  <c r="BM154" i="10"/>
  <c r="BM157" i="10"/>
  <c r="BM158" i="10"/>
  <c r="BM163" i="10"/>
  <c r="BM165" i="10"/>
  <c r="BM166" i="10"/>
  <c r="BM170" i="10"/>
  <c r="BM174" i="10"/>
  <c r="BM178" i="10"/>
  <c r="BM98" i="10"/>
  <c r="BM124" i="10"/>
  <c r="AC129" i="15" s="1"/>
  <c r="BM126" i="10"/>
  <c r="BM134" i="10"/>
  <c r="BM135" i="10"/>
  <c r="BM143" i="10"/>
  <c r="BM148" i="10"/>
  <c r="BM150" i="10"/>
  <c r="BM153" i="10"/>
  <c r="BM160" i="10"/>
  <c r="BM168" i="10"/>
  <c r="BM95" i="10"/>
  <c r="BM133" i="10"/>
  <c r="BM145" i="10"/>
  <c r="BM159" i="10"/>
  <c r="BM173" i="10"/>
  <c r="BM179" i="10"/>
  <c r="BM194" i="10"/>
  <c r="BM196" i="10"/>
  <c r="BM198" i="10"/>
  <c r="BM204" i="10"/>
  <c r="BM205" i="10"/>
  <c r="BM76" i="10"/>
  <c r="AC81" i="15" s="1"/>
  <c r="BM86" i="10"/>
  <c r="BM97" i="10"/>
  <c r="AC102" i="15" s="1"/>
  <c r="BM112" i="10"/>
  <c r="AC117" i="15" s="1"/>
  <c r="BM130" i="10"/>
  <c r="BM144" i="10"/>
  <c r="BM161" i="10"/>
  <c r="BM162" i="10"/>
  <c r="BM167" i="10"/>
  <c r="BM172" i="10"/>
  <c r="BM180" i="10"/>
  <c r="BM184" i="10"/>
  <c r="BM185" i="10"/>
  <c r="BM188" i="10"/>
  <c r="BM189" i="10"/>
  <c r="BM200" i="10"/>
  <c r="BM202" i="10"/>
  <c r="BM191" i="10"/>
  <c r="BM192" i="10"/>
  <c r="BM193" i="10"/>
  <c r="BM195" i="10"/>
  <c r="BM203" i="10"/>
  <c r="BM136" i="10"/>
  <c r="BM146" i="10"/>
  <c r="BM169" i="10"/>
  <c r="BM186" i="10"/>
  <c r="BM187" i="10"/>
  <c r="BM199" i="10"/>
  <c r="BM132" i="10"/>
  <c r="BM149" i="10"/>
  <c r="BM155" i="10"/>
  <c r="BM183" i="10"/>
  <c r="BM190" i="10"/>
  <c r="BM197" i="10"/>
  <c r="BM201" i="10"/>
  <c r="R17" i="60"/>
  <c r="O17" i="60" s="1"/>
  <c r="A17" i="79"/>
  <c r="DO4" i="8"/>
  <c r="AC2" i="14" s="1"/>
  <c r="BL9" i="8" a="1"/>
  <c r="BL9" i="8" s="1"/>
  <c r="BL7" i="8" a="1"/>
  <c r="BL7" i="8" s="1"/>
  <c r="BL8" i="8" a="1"/>
  <c r="BL8" i="8" s="1"/>
  <c r="BK8" i="13"/>
  <c r="BK15" i="13"/>
  <c r="Z20" i="18" s="1"/>
  <c r="BK9" i="13"/>
  <c r="Z14" i="18" s="1"/>
  <c r="BK16" i="13"/>
  <c r="Z21" i="18" s="1"/>
  <c r="BK20" i="13"/>
  <c r="BK21" i="13"/>
  <c r="Z26" i="18" s="1"/>
  <c r="BK22" i="13"/>
  <c r="Z27" i="18" s="1"/>
  <c r="BK25" i="13"/>
  <c r="Z30" i="18" s="1"/>
  <c r="BK26" i="13"/>
  <c r="BK10" i="13"/>
  <c r="Z15" i="18" s="1"/>
  <c r="BK14" i="13"/>
  <c r="Z19" i="18" s="1"/>
  <c r="BK18" i="13"/>
  <c r="Z23" i="18" s="1"/>
  <c r="BK7" i="13"/>
  <c r="BK11" i="13"/>
  <c r="BK23" i="13"/>
  <c r="Z28" i="18" s="1"/>
  <c r="BK12" i="13"/>
  <c r="Z17" i="18" s="1"/>
  <c r="BK17" i="13"/>
  <c r="Z22" i="18" s="1"/>
  <c r="BK24" i="13"/>
  <c r="BK29" i="13"/>
  <c r="Z34" i="18" s="1"/>
  <c r="BK30" i="13"/>
  <c r="Z35" i="18" s="1"/>
  <c r="BK32" i="13"/>
  <c r="BK36" i="13"/>
  <c r="Z41" i="18" s="1"/>
  <c r="BK37" i="13"/>
  <c r="Z42" i="18" s="1"/>
  <c r="BK48" i="13"/>
  <c r="Z53" i="18" s="1"/>
  <c r="BK55" i="13"/>
  <c r="BK13" i="13"/>
  <c r="Z18" i="18" s="1"/>
  <c r="BK33" i="13"/>
  <c r="Z38" i="18" s="1"/>
  <c r="BK34" i="13"/>
  <c r="Z39" i="18" s="1"/>
  <c r="BK28" i="13"/>
  <c r="BK41" i="13"/>
  <c r="BK46" i="13"/>
  <c r="Z51" i="18" s="1"/>
  <c r="BK56" i="13"/>
  <c r="Z61" i="18" s="1"/>
  <c r="BK60" i="13"/>
  <c r="BK62" i="13"/>
  <c r="BK19" i="13"/>
  <c r="Z24" i="18" s="1"/>
  <c r="BK27" i="13"/>
  <c r="BK31" i="13"/>
  <c r="BK35" i="13"/>
  <c r="BK39" i="13"/>
  <c r="Z44" i="18" s="1"/>
  <c r="BK42" i="13"/>
  <c r="Z47" i="18" s="1"/>
  <c r="BK47" i="13"/>
  <c r="BK49" i="13"/>
  <c r="Z54" i="18" s="1"/>
  <c r="BK50" i="13"/>
  <c r="Z55" i="18" s="1"/>
  <c r="BK52" i="13"/>
  <c r="Z57" i="18" s="1"/>
  <c r="BK54" i="13"/>
  <c r="Z59" i="18" s="1"/>
  <c r="BK57" i="13"/>
  <c r="Z62" i="18" s="1"/>
  <c r="BK59" i="13"/>
  <c r="Z64" i="18" s="1"/>
  <c r="BK65" i="13"/>
  <c r="Z70" i="18" s="1"/>
  <c r="BK67" i="13"/>
  <c r="BK71" i="13"/>
  <c r="BK72" i="13"/>
  <c r="Z77" i="18" s="1"/>
  <c r="BK38" i="13"/>
  <c r="Z43" i="18" s="1"/>
  <c r="BK43" i="13"/>
  <c r="BK45" i="13"/>
  <c r="BK58" i="13"/>
  <c r="Z63" i="18" s="1"/>
  <c r="BK61" i="13"/>
  <c r="Z66" i="18" s="1"/>
  <c r="BK73" i="13"/>
  <c r="BK77" i="13"/>
  <c r="Z82" i="18" s="1"/>
  <c r="BK81" i="13"/>
  <c r="Z86" i="18" s="1"/>
  <c r="BK85" i="13"/>
  <c r="Z90" i="18" s="1"/>
  <c r="BK40" i="13"/>
  <c r="Z45" i="18" s="1"/>
  <c r="BK44" i="13"/>
  <c r="BK83" i="13"/>
  <c r="Z88" i="18" s="1"/>
  <c r="BK84" i="13"/>
  <c r="Z89" i="18" s="1"/>
  <c r="BK86" i="13"/>
  <c r="BK87" i="13"/>
  <c r="BK89" i="13"/>
  <c r="Z94" i="18" s="1"/>
  <c r="BK102" i="13"/>
  <c r="Z107" i="18" s="1"/>
  <c r="BK112" i="13"/>
  <c r="BK117" i="13"/>
  <c r="BK118" i="13"/>
  <c r="Z123" i="18" s="1"/>
  <c r="BK123" i="13"/>
  <c r="Z128" i="18" s="1"/>
  <c r="BK132" i="13"/>
  <c r="BK134" i="13"/>
  <c r="BK135" i="13"/>
  <c r="BK141" i="13"/>
  <c r="BK51" i="13"/>
  <c r="BK63" i="13"/>
  <c r="BK74" i="13"/>
  <c r="Z79" i="18" s="1"/>
  <c r="BK70" i="13"/>
  <c r="Z75" i="18" s="1"/>
  <c r="BK75" i="13"/>
  <c r="BK78" i="13"/>
  <c r="BK80" i="13"/>
  <c r="Z85" i="18" s="1"/>
  <c r="BK97" i="13"/>
  <c r="Z102" i="18" s="1"/>
  <c r="BK101" i="13"/>
  <c r="Z106" i="18" s="1"/>
  <c r="BK103" i="13"/>
  <c r="Z108" i="18" s="1"/>
  <c r="BK105" i="13"/>
  <c r="Z110" i="18" s="1"/>
  <c r="BK119" i="13"/>
  <c r="Z124" i="18" s="1"/>
  <c r="BK122" i="13"/>
  <c r="BK125" i="13"/>
  <c r="Z130" i="18" s="1"/>
  <c r="BK126" i="13"/>
  <c r="BK128" i="13"/>
  <c r="BK130" i="13"/>
  <c r="BK136" i="13"/>
  <c r="BK146" i="13"/>
  <c r="BK147" i="13"/>
  <c r="BK153" i="13"/>
  <c r="BK157" i="13"/>
  <c r="BK66" i="13"/>
  <c r="Z71" i="18" s="1"/>
  <c r="BK76" i="13"/>
  <c r="Z81" i="18" s="1"/>
  <c r="BK82" i="13"/>
  <c r="Z87" i="18" s="1"/>
  <c r="BK90" i="13"/>
  <c r="Z95" i="18" s="1"/>
  <c r="BK93" i="13"/>
  <c r="Z98" i="18" s="1"/>
  <c r="BK94" i="13"/>
  <c r="Z99" i="18" s="1"/>
  <c r="BK95" i="13"/>
  <c r="BK96" i="13"/>
  <c r="BK98" i="13"/>
  <c r="Z103" i="18" s="1"/>
  <c r="BK106" i="13"/>
  <c r="Z111" i="18" s="1"/>
  <c r="BK107" i="13"/>
  <c r="BK109" i="13"/>
  <c r="BK110" i="13"/>
  <c r="Z115" i="18" s="1"/>
  <c r="BK120" i="13"/>
  <c r="Z125" i="18" s="1"/>
  <c r="BK121" i="13"/>
  <c r="Z126" i="18" s="1"/>
  <c r="BK124" i="13"/>
  <c r="BK127" i="13"/>
  <c r="BK139" i="13"/>
  <c r="BK142" i="13"/>
  <c r="BK148" i="13"/>
  <c r="BK150" i="13"/>
  <c r="BK151" i="13"/>
  <c r="BK160" i="13"/>
  <c r="BK161" i="13"/>
  <c r="BK172" i="13"/>
  <c r="BK64" i="13"/>
  <c r="Z69" i="18" s="1"/>
  <c r="BK69" i="13"/>
  <c r="Z74" i="18" s="1"/>
  <c r="BK100" i="13"/>
  <c r="BK108" i="13"/>
  <c r="Z113" i="18" s="1"/>
  <c r="BK133" i="13"/>
  <c r="BK137" i="13"/>
  <c r="BK138" i="13"/>
  <c r="BK140" i="13"/>
  <c r="BK144" i="13"/>
  <c r="BK162" i="13"/>
  <c r="BK165" i="13"/>
  <c r="BK167" i="13"/>
  <c r="BK168" i="13"/>
  <c r="BK173" i="13"/>
  <c r="BK180" i="13"/>
  <c r="BK186" i="13"/>
  <c r="BK187" i="13"/>
  <c r="BK189" i="13"/>
  <c r="BK195" i="13"/>
  <c r="BK197" i="13"/>
  <c r="BK199" i="13"/>
  <c r="BK201" i="13"/>
  <c r="BK204" i="13"/>
  <c r="BK79" i="13"/>
  <c r="Z84" i="18" s="1"/>
  <c r="BK129" i="13"/>
  <c r="BK156" i="13"/>
  <c r="BK159" i="13"/>
  <c r="BK164" i="13"/>
  <c r="BK169" i="13"/>
  <c r="BK170" i="13"/>
  <c r="BK174" i="13"/>
  <c r="BK175" i="13"/>
  <c r="BK177" i="13"/>
  <c r="BK184" i="13"/>
  <c r="BK190" i="13"/>
  <c r="BK191" i="13"/>
  <c r="BK193" i="13"/>
  <c r="BK198" i="13"/>
  <c r="BK200" i="13"/>
  <c r="BK68" i="13"/>
  <c r="Z73" i="18" s="1"/>
  <c r="BK92" i="13"/>
  <c r="Z97" i="18" s="1"/>
  <c r="BK99" i="13"/>
  <c r="BK91" i="13"/>
  <c r="Z96" i="18" s="1"/>
  <c r="BK104" i="13"/>
  <c r="Z109" i="18" s="1"/>
  <c r="BK111" i="13"/>
  <c r="Z116" i="18" s="1"/>
  <c r="BK113" i="13"/>
  <c r="BK114" i="13"/>
  <c r="BK145" i="13"/>
  <c r="BK178" i="13"/>
  <c r="BK181" i="13"/>
  <c r="BK182" i="13"/>
  <c r="BK116" i="13"/>
  <c r="Z121" i="18" s="1"/>
  <c r="BK158" i="13"/>
  <c r="BK163" i="13"/>
  <c r="BK176" i="13"/>
  <c r="BK188" i="13"/>
  <c r="BK194" i="13"/>
  <c r="BK196" i="13"/>
  <c r="BK202" i="13"/>
  <c r="BK53" i="13"/>
  <c r="Z58" i="18" s="1"/>
  <c r="BK88" i="13"/>
  <c r="Z93" i="18" s="1"/>
  <c r="BK115" i="13"/>
  <c r="BK131" i="13"/>
  <c r="BK143" i="13"/>
  <c r="BK149" i="13"/>
  <c r="BK152" i="13"/>
  <c r="BK154" i="13"/>
  <c r="BK166" i="13"/>
  <c r="BK179" i="13"/>
  <c r="BK205" i="13"/>
  <c r="BK203" i="13"/>
  <c r="BK183" i="13"/>
  <c r="BK185" i="13"/>
  <c r="BK155" i="13"/>
  <c r="BK171" i="13"/>
  <c r="BK192" i="13"/>
  <c r="BM9" i="12"/>
  <c r="AC14" i="17" s="1"/>
  <c r="BM13" i="12"/>
  <c r="BM8" i="12"/>
  <c r="AC13" i="17" s="1"/>
  <c r="BM12" i="12"/>
  <c r="AC17" i="17" s="1"/>
  <c r="BM22" i="12"/>
  <c r="AC27" i="17" s="1"/>
  <c r="BM10" i="12"/>
  <c r="BM14" i="12"/>
  <c r="BM15" i="12"/>
  <c r="AC20" i="17" s="1"/>
  <c r="BM20" i="12"/>
  <c r="AC25" i="17" s="1"/>
  <c r="BM25" i="12"/>
  <c r="BM30" i="12"/>
  <c r="AC35" i="17" s="1"/>
  <c r="BM32" i="12"/>
  <c r="AC37" i="17" s="1"/>
  <c r="BM38" i="12"/>
  <c r="AC43" i="17" s="1"/>
  <c r="BM44" i="12"/>
  <c r="BM45" i="12"/>
  <c r="BM47" i="12"/>
  <c r="AC52" i="17" s="1"/>
  <c r="BM51" i="12"/>
  <c r="AC56" i="17" s="1"/>
  <c r="BM52" i="12"/>
  <c r="BM19" i="12"/>
  <c r="AC24" i="17" s="1"/>
  <c r="BM26" i="12"/>
  <c r="AC31" i="17" s="1"/>
  <c r="BM27" i="12"/>
  <c r="AC32" i="17" s="1"/>
  <c r="BM7" i="12"/>
  <c r="BM23" i="12"/>
  <c r="AC28" i="17" s="1"/>
  <c r="BM31" i="12"/>
  <c r="BM34" i="12"/>
  <c r="AC39" i="17" s="1"/>
  <c r="BM36" i="12"/>
  <c r="BM37" i="12"/>
  <c r="AC42" i="17" s="1"/>
  <c r="BM46" i="12"/>
  <c r="AC51" i="17" s="1"/>
  <c r="BM54" i="12"/>
  <c r="AC59" i="17" s="1"/>
  <c r="BM61" i="12"/>
  <c r="BM16" i="12"/>
  <c r="AC21" i="17" s="1"/>
  <c r="BM17" i="12"/>
  <c r="AC22" i="17" s="1"/>
  <c r="BM24" i="12"/>
  <c r="AC29" i="17" s="1"/>
  <c r="BM41" i="12"/>
  <c r="BM49" i="12"/>
  <c r="AC54" i="17" s="1"/>
  <c r="BM57" i="12"/>
  <c r="AC62" i="17" s="1"/>
  <c r="BM21" i="12"/>
  <c r="AC26" i="17" s="1"/>
  <c r="BM28" i="12"/>
  <c r="BM42" i="12"/>
  <c r="AC47" i="17" s="1"/>
  <c r="BM50" i="12"/>
  <c r="BM55" i="12"/>
  <c r="AC60" i="17" s="1"/>
  <c r="BM56" i="12"/>
  <c r="BM58" i="12"/>
  <c r="BM60" i="12"/>
  <c r="AC65" i="17" s="1"/>
  <c r="BM69" i="12"/>
  <c r="AC74" i="17" s="1"/>
  <c r="BM76" i="12"/>
  <c r="BM78" i="12"/>
  <c r="AC83" i="17" s="1"/>
  <c r="BM79" i="12"/>
  <c r="AC84" i="17" s="1"/>
  <c r="BM80" i="12"/>
  <c r="AC85" i="17" s="1"/>
  <c r="BM89" i="12"/>
  <c r="BM90" i="12"/>
  <c r="BM91" i="12"/>
  <c r="AC96" i="17" s="1"/>
  <c r="BM94" i="12"/>
  <c r="AC99" i="17" s="1"/>
  <c r="BM18" i="12"/>
  <c r="BM33" i="12"/>
  <c r="AC38" i="17" s="1"/>
  <c r="BM35" i="12"/>
  <c r="AC40" i="17" s="1"/>
  <c r="BM40" i="12"/>
  <c r="AC45" i="17" s="1"/>
  <c r="BM64" i="12"/>
  <c r="BM66" i="12"/>
  <c r="BM73" i="12"/>
  <c r="AC78" i="17" s="1"/>
  <c r="BM74" i="12"/>
  <c r="AC79" i="17" s="1"/>
  <c r="BM81" i="12"/>
  <c r="BM82" i="12"/>
  <c r="AC87" i="17" s="1"/>
  <c r="BM87" i="12"/>
  <c r="BM11" i="12"/>
  <c r="AC16" i="17" s="1"/>
  <c r="BM29" i="12"/>
  <c r="BM39" i="12"/>
  <c r="AC44" i="17" s="1"/>
  <c r="BM43" i="12"/>
  <c r="AC48" i="17" s="1"/>
  <c r="BM67" i="12"/>
  <c r="AC72" i="17" s="1"/>
  <c r="BM72" i="12"/>
  <c r="BM83" i="12"/>
  <c r="AC88" i="17" s="1"/>
  <c r="BM85" i="12"/>
  <c r="AC90" i="17" s="1"/>
  <c r="BM93" i="12"/>
  <c r="AC98" i="17" s="1"/>
  <c r="BM98" i="12"/>
  <c r="BM105" i="12"/>
  <c r="BM111" i="12"/>
  <c r="AC116" i="17" s="1"/>
  <c r="BM112" i="12"/>
  <c r="AC117" i="17" s="1"/>
  <c r="BM114" i="12"/>
  <c r="BM123" i="12"/>
  <c r="AC128" i="17" s="1"/>
  <c r="BM128" i="12"/>
  <c r="BM136" i="12"/>
  <c r="BM140" i="12"/>
  <c r="BM147" i="12"/>
  <c r="BM149" i="12"/>
  <c r="BM48" i="12"/>
  <c r="BM53" i="12"/>
  <c r="BM59" i="12"/>
  <c r="AC64" i="17" s="1"/>
  <c r="BM62" i="12"/>
  <c r="AC67" i="17" s="1"/>
  <c r="BM68" i="12"/>
  <c r="AC73" i="17" s="1"/>
  <c r="BM71" i="12"/>
  <c r="BM84" i="12"/>
  <c r="AC89" i="17" s="1"/>
  <c r="BM95" i="12"/>
  <c r="AC100" i="17" s="1"/>
  <c r="BM96" i="12"/>
  <c r="AC101" i="17" s="1"/>
  <c r="BM99" i="12"/>
  <c r="BM100" i="12"/>
  <c r="AC105" i="17" s="1"/>
  <c r="BM102" i="12"/>
  <c r="BM109" i="12"/>
  <c r="AC114" i="17" s="1"/>
  <c r="BM115" i="12"/>
  <c r="BM116" i="12"/>
  <c r="AC121" i="17" s="1"/>
  <c r="BM118" i="12"/>
  <c r="AC123" i="17" s="1"/>
  <c r="BM124" i="12"/>
  <c r="AC129" i="17" s="1"/>
  <c r="BM129" i="12"/>
  <c r="BM130" i="12"/>
  <c r="BM131" i="12"/>
  <c r="BM137" i="12"/>
  <c r="BM138" i="12"/>
  <c r="BM144" i="12"/>
  <c r="BM151" i="12"/>
  <c r="BM63" i="12"/>
  <c r="AC68" i="17" s="1"/>
  <c r="BM65" i="12"/>
  <c r="BM70" i="12"/>
  <c r="AC75" i="17" s="1"/>
  <c r="BM88" i="12"/>
  <c r="AC93" i="17" s="1"/>
  <c r="BM106" i="12"/>
  <c r="AC111" i="17" s="1"/>
  <c r="BM143" i="12"/>
  <c r="BM150" i="12"/>
  <c r="BM156" i="12"/>
  <c r="BM165" i="12"/>
  <c r="BM170" i="12"/>
  <c r="BM174" i="12"/>
  <c r="BM180" i="12"/>
  <c r="BM184" i="12"/>
  <c r="BM186" i="12"/>
  <c r="BM187" i="12"/>
  <c r="BM188" i="12"/>
  <c r="BM189" i="12"/>
  <c r="BM190" i="12"/>
  <c r="BM191" i="12"/>
  <c r="BM192" i="12"/>
  <c r="BM113" i="12"/>
  <c r="AC118" i="17" s="1"/>
  <c r="BM119" i="12"/>
  <c r="BM122" i="12"/>
  <c r="AC127" i="17" s="1"/>
  <c r="BM126" i="12"/>
  <c r="BM127" i="12"/>
  <c r="BM132" i="12"/>
  <c r="BM139" i="12"/>
  <c r="BM142" i="12"/>
  <c r="BM145" i="12"/>
  <c r="BM146" i="12"/>
  <c r="BM153" i="12"/>
  <c r="BM154" i="12"/>
  <c r="BM160" i="12"/>
  <c r="BM161" i="12"/>
  <c r="BM163" i="12"/>
  <c r="BM166" i="12"/>
  <c r="BM167" i="12"/>
  <c r="BM169" i="12"/>
  <c r="BM171" i="12"/>
  <c r="BM173" i="12"/>
  <c r="BM177" i="12"/>
  <c r="BM196" i="12"/>
  <c r="BM201" i="12"/>
  <c r="BM86" i="12"/>
  <c r="AC91" i="17" s="1"/>
  <c r="BM92" i="12"/>
  <c r="AC97" i="17" s="1"/>
  <c r="BM97" i="12"/>
  <c r="BM103" i="12"/>
  <c r="AC108" i="17" s="1"/>
  <c r="BM134" i="12"/>
  <c r="BM159" i="12"/>
  <c r="BM164" i="12"/>
  <c r="BM172" i="12"/>
  <c r="BM175" i="12"/>
  <c r="BM176" i="12"/>
  <c r="BM179" i="12"/>
  <c r="BM183" i="12"/>
  <c r="BM194" i="12"/>
  <c r="BM195" i="12"/>
  <c r="BM199" i="12"/>
  <c r="BM203" i="12"/>
  <c r="BM121" i="12"/>
  <c r="AC126" i="17" s="1"/>
  <c r="BM125" i="12"/>
  <c r="AC130" i="17" s="1"/>
  <c r="BM135" i="12"/>
  <c r="BM152" i="12"/>
  <c r="BM197" i="12"/>
  <c r="BM204" i="12"/>
  <c r="BM77" i="12"/>
  <c r="BM117" i="12"/>
  <c r="AC122" i="17" s="1"/>
  <c r="BM120" i="12"/>
  <c r="AC125" i="17" s="1"/>
  <c r="BM157" i="12"/>
  <c r="BM168" i="12"/>
  <c r="BM182" i="12"/>
  <c r="BM75" i="12"/>
  <c r="AC80" i="17" s="1"/>
  <c r="BM101" i="12"/>
  <c r="AC106" i="17" s="1"/>
  <c r="BM104" i="12"/>
  <c r="BM107" i="12"/>
  <c r="AC112" i="17" s="1"/>
  <c r="BM110" i="12"/>
  <c r="BM133" i="12"/>
  <c r="BM155" i="12"/>
  <c r="BM181" i="12"/>
  <c r="BM185" i="12"/>
  <c r="BM193" i="12"/>
  <c r="BM198" i="12"/>
  <c r="BM202" i="12"/>
  <c r="BM205" i="12"/>
  <c r="BM108" i="12"/>
  <c r="AC113" i="17" s="1"/>
  <c r="BM148" i="12"/>
  <c r="BM141" i="12"/>
  <c r="BM158" i="12"/>
  <c r="BM162" i="12"/>
  <c r="BM178" i="12"/>
  <c r="BM200" i="12"/>
  <c r="BK7" i="11"/>
  <c r="AB12" i="16" s="1"/>
  <c r="BK8" i="11"/>
  <c r="BK12" i="11"/>
  <c r="BK9" i="11"/>
  <c r="AB14" i="16" s="1"/>
  <c r="BK13" i="11"/>
  <c r="AB18" i="16" s="1"/>
  <c r="BK16" i="11"/>
  <c r="BK18" i="11"/>
  <c r="BK22" i="11"/>
  <c r="AB27" i="16" s="1"/>
  <c r="BK17" i="11"/>
  <c r="AB22" i="16" s="1"/>
  <c r="BK25" i="11"/>
  <c r="BK31" i="11"/>
  <c r="BK36" i="11"/>
  <c r="AB41" i="16" s="1"/>
  <c r="BK11" i="11"/>
  <c r="AB16" i="16" s="1"/>
  <c r="BK15" i="11"/>
  <c r="BK19" i="11"/>
  <c r="BK21" i="11"/>
  <c r="AB26" i="16" s="1"/>
  <c r="BK26" i="11"/>
  <c r="AB31" i="16" s="1"/>
  <c r="BK14" i="11"/>
  <c r="BK20" i="11"/>
  <c r="BK23" i="11"/>
  <c r="AB28" i="16" s="1"/>
  <c r="BK28" i="11"/>
  <c r="AB33" i="16" s="1"/>
  <c r="BK29" i="11"/>
  <c r="BK32" i="11"/>
  <c r="BK33" i="11"/>
  <c r="AB38" i="16" s="1"/>
  <c r="BK41" i="11"/>
  <c r="AB46" i="16" s="1"/>
  <c r="BK10" i="11"/>
  <c r="BK42" i="11"/>
  <c r="BK46" i="11"/>
  <c r="AB51" i="16" s="1"/>
  <c r="BK47" i="11"/>
  <c r="AB52" i="16" s="1"/>
  <c r="BK50" i="11"/>
  <c r="BK51" i="11"/>
  <c r="BK53" i="11"/>
  <c r="AB58" i="16" s="1"/>
  <c r="BK54" i="11"/>
  <c r="AB59" i="16" s="1"/>
  <c r="BK57" i="11"/>
  <c r="BK58" i="11"/>
  <c r="BK59" i="11"/>
  <c r="AB64" i="16" s="1"/>
  <c r="BK61" i="11"/>
  <c r="AB66" i="16" s="1"/>
  <c r="BK24" i="11"/>
  <c r="BK35" i="11"/>
  <c r="BK45" i="11"/>
  <c r="AB50" i="16" s="1"/>
  <c r="BK49" i="11"/>
  <c r="AB54" i="16" s="1"/>
  <c r="BK27" i="11"/>
  <c r="BK30" i="11"/>
  <c r="BK37" i="11"/>
  <c r="AB42" i="16" s="1"/>
  <c r="BK39" i="11"/>
  <c r="AB44" i="16" s="1"/>
  <c r="BK44" i="11"/>
  <c r="BK48" i="11"/>
  <c r="BK55" i="11"/>
  <c r="AB60" i="16" s="1"/>
  <c r="BK34" i="11"/>
  <c r="AB39" i="16" s="1"/>
  <c r="BK43" i="11"/>
  <c r="BK62" i="11"/>
  <c r="BK67" i="11"/>
  <c r="AB72" i="16" s="1"/>
  <c r="BK74" i="11"/>
  <c r="AB79" i="16" s="1"/>
  <c r="BK75" i="11"/>
  <c r="BK40" i="11"/>
  <c r="BK63" i="11"/>
  <c r="AB68" i="16" s="1"/>
  <c r="BK68" i="11"/>
  <c r="AB73" i="16" s="1"/>
  <c r="BK71" i="11"/>
  <c r="BK73" i="11"/>
  <c r="BK76" i="11"/>
  <c r="AB81" i="16" s="1"/>
  <c r="BK56" i="11"/>
  <c r="AB61" i="16" s="1"/>
  <c r="BK60" i="11"/>
  <c r="BK69" i="11"/>
  <c r="BK72" i="11"/>
  <c r="AB77" i="16" s="1"/>
  <c r="BK83" i="11"/>
  <c r="AB88" i="16" s="1"/>
  <c r="BK86" i="11"/>
  <c r="BK89" i="11"/>
  <c r="BK90" i="11"/>
  <c r="AB95" i="16" s="1"/>
  <c r="BK93" i="11"/>
  <c r="AB98" i="16" s="1"/>
  <c r="BK97" i="11"/>
  <c r="BK101" i="11"/>
  <c r="BK105" i="11"/>
  <c r="AB110" i="16" s="1"/>
  <c r="BK109" i="11"/>
  <c r="AB114" i="16" s="1"/>
  <c r="BK113" i="11"/>
  <c r="BK118" i="11"/>
  <c r="BK127" i="11"/>
  <c r="BK128" i="11"/>
  <c r="BK135" i="11"/>
  <c r="BK136" i="11"/>
  <c r="BK143" i="11"/>
  <c r="BK144" i="11"/>
  <c r="BK52" i="11"/>
  <c r="BK38" i="11"/>
  <c r="BK80" i="11"/>
  <c r="AB85" i="16" s="1"/>
  <c r="BK81" i="11"/>
  <c r="AB86" i="16" s="1"/>
  <c r="BK85" i="11"/>
  <c r="BK96" i="11"/>
  <c r="BK106" i="11"/>
  <c r="AB111" i="16" s="1"/>
  <c r="BK107" i="11"/>
  <c r="AB112" i="16" s="1"/>
  <c r="BK112" i="11"/>
  <c r="BK115" i="11"/>
  <c r="BK117" i="11"/>
  <c r="AB122" i="16" s="1"/>
  <c r="BK120" i="11"/>
  <c r="AB125" i="16" s="1"/>
  <c r="BK124" i="11"/>
  <c r="BK132" i="11"/>
  <c r="BK64" i="11"/>
  <c r="AB69" i="16" s="1"/>
  <c r="BK66" i="11"/>
  <c r="AB71" i="16" s="1"/>
  <c r="BK78" i="11"/>
  <c r="BK79" i="11"/>
  <c r="BK88" i="11"/>
  <c r="AB93" i="16" s="1"/>
  <c r="BK91" i="11"/>
  <c r="AB96" i="16" s="1"/>
  <c r="BK98" i="11"/>
  <c r="BK99" i="11"/>
  <c r="BK104" i="11"/>
  <c r="AB109" i="16" s="1"/>
  <c r="BK121" i="11"/>
  <c r="AB126" i="16" s="1"/>
  <c r="BK129" i="11"/>
  <c r="BK65" i="11"/>
  <c r="BK84" i="11"/>
  <c r="AB89" i="16" s="1"/>
  <c r="BK103" i="11"/>
  <c r="AB108" i="16" s="1"/>
  <c r="BK108" i="11"/>
  <c r="BK110" i="11"/>
  <c r="BK125" i="11"/>
  <c r="AB130" i="16" s="1"/>
  <c r="BK126" i="11"/>
  <c r="BK133" i="11"/>
  <c r="BK149" i="11"/>
  <c r="BK158" i="11"/>
  <c r="BK159" i="11"/>
  <c r="BK161" i="11"/>
  <c r="BK163" i="11"/>
  <c r="BK166" i="11"/>
  <c r="BK172" i="11"/>
  <c r="BK173" i="11"/>
  <c r="BK180" i="11"/>
  <c r="BK181" i="11"/>
  <c r="BK192" i="11"/>
  <c r="BK194" i="11"/>
  <c r="BK195" i="11"/>
  <c r="BK196" i="11"/>
  <c r="BK197" i="11"/>
  <c r="BK203" i="11"/>
  <c r="BK205" i="11"/>
  <c r="BK77" i="11"/>
  <c r="AB82" i="16" s="1"/>
  <c r="BK82" i="11"/>
  <c r="AB87" i="16" s="1"/>
  <c r="BK92" i="11"/>
  <c r="BK94" i="11"/>
  <c r="BK114" i="11"/>
  <c r="AB119" i="16" s="1"/>
  <c r="BK134" i="11"/>
  <c r="BK138" i="11"/>
  <c r="BK139" i="11"/>
  <c r="BK141" i="11"/>
  <c r="BK142" i="11"/>
  <c r="BK146" i="11"/>
  <c r="BK147" i="11"/>
  <c r="BK150" i="11"/>
  <c r="BK151" i="11"/>
  <c r="BK152" i="11"/>
  <c r="BK153" i="11"/>
  <c r="BK164" i="11"/>
  <c r="BK168" i="11"/>
  <c r="BK169" i="11"/>
  <c r="BK176" i="11"/>
  <c r="BK177" i="11"/>
  <c r="BK184" i="11"/>
  <c r="BK186" i="11"/>
  <c r="BK187" i="11"/>
  <c r="BK188" i="11"/>
  <c r="BK189" i="11"/>
  <c r="BK102" i="11"/>
  <c r="BK116" i="11"/>
  <c r="BK122" i="11"/>
  <c r="AB127" i="16" s="1"/>
  <c r="BK131" i="11"/>
  <c r="BK154" i="11"/>
  <c r="BK156" i="11"/>
  <c r="BK157" i="11"/>
  <c r="BK160" i="11"/>
  <c r="BK174" i="11"/>
  <c r="BK175" i="11"/>
  <c r="BK193" i="11"/>
  <c r="BK198" i="11"/>
  <c r="BK199" i="11"/>
  <c r="BK202" i="11"/>
  <c r="BK70" i="11"/>
  <c r="AB75" i="16" s="1"/>
  <c r="BK95" i="11"/>
  <c r="AB100" i="16" s="1"/>
  <c r="BK155" i="11"/>
  <c r="BK162" i="11"/>
  <c r="BK170" i="11"/>
  <c r="BK171" i="11"/>
  <c r="BK87" i="11"/>
  <c r="BK100" i="11"/>
  <c r="BK111" i="11"/>
  <c r="AB116" i="16" s="1"/>
  <c r="BK119" i="11"/>
  <c r="AB124" i="16" s="1"/>
  <c r="BK123" i="11"/>
  <c r="BK130" i="11"/>
  <c r="BK140" i="11"/>
  <c r="BK148" i="11"/>
  <c r="BK165" i="11"/>
  <c r="BK167" i="11"/>
  <c r="BK182" i="11"/>
  <c r="BK183" i="11"/>
  <c r="BK200" i="11"/>
  <c r="BK204" i="11"/>
  <c r="BK137" i="11"/>
  <c r="BK145" i="11"/>
  <c r="BK178" i="11"/>
  <c r="BK179" i="11"/>
  <c r="BK185" i="11"/>
  <c r="BK190" i="11"/>
  <c r="BK191" i="11"/>
  <c r="BK201" i="11"/>
  <c r="BK10" i="8"/>
  <c r="AB15" i="14" s="1"/>
  <c r="BK8" i="8"/>
  <c r="AB13" i="14" s="1"/>
  <c r="BK9" i="8"/>
  <c r="AB14" i="14" s="1"/>
  <c r="BK11" i="8"/>
  <c r="AB16" i="14" s="1"/>
  <c r="BK14" i="8"/>
  <c r="AB19" i="14" s="1"/>
  <c r="BK7" i="8"/>
  <c r="AB12" i="14" s="1"/>
  <c r="BK12" i="8"/>
  <c r="AB17" i="14" s="1"/>
  <c r="BK18" i="8"/>
  <c r="BK23" i="8"/>
  <c r="AB28" i="14" s="1"/>
  <c r="BK28" i="8"/>
  <c r="AB33" i="14" s="1"/>
  <c r="BK30" i="8"/>
  <c r="AB35" i="14" s="1"/>
  <c r="BK15" i="8"/>
  <c r="AB20" i="14" s="1"/>
  <c r="BK19" i="8"/>
  <c r="AB24" i="14" s="1"/>
  <c r="BK33" i="8"/>
  <c r="AB38" i="14" s="1"/>
  <c r="BK35" i="8"/>
  <c r="AB40" i="14" s="1"/>
  <c r="BK27" i="8"/>
  <c r="BK29" i="8"/>
  <c r="BK31" i="8"/>
  <c r="AB36" i="14" s="1"/>
  <c r="BK32" i="8"/>
  <c r="AB37" i="14" s="1"/>
  <c r="BK55" i="8"/>
  <c r="AB60" i="14" s="1"/>
  <c r="BK56" i="8"/>
  <c r="AB61" i="14" s="1"/>
  <c r="BK58" i="8"/>
  <c r="AB63" i="14" s="1"/>
  <c r="BK59" i="8"/>
  <c r="AB64" i="14" s="1"/>
  <c r="BK60" i="8"/>
  <c r="AB65" i="14" s="1"/>
  <c r="BK63" i="8"/>
  <c r="BK39" i="8"/>
  <c r="AB44" i="14" s="1"/>
  <c r="BK44" i="8"/>
  <c r="AB49" i="14" s="1"/>
  <c r="BK45" i="8"/>
  <c r="AB50" i="14" s="1"/>
  <c r="BK50" i="8"/>
  <c r="AB55" i="14" s="1"/>
  <c r="BK54" i="8"/>
  <c r="AB59" i="14" s="1"/>
  <c r="BK64" i="8"/>
  <c r="AB69" i="14" s="1"/>
  <c r="BK70" i="8"/>
  <c r="AB75" i="14" s="1"/>
  <c r="BK72" i="8"/>
  <c r="AB77" i="14" s="1"/>
  <c r="BK83" i="8"/>
  <c r="AB88" i="14" s="1"/>
  <c r="BK90" i="8"/>
  <c r="AB95" i="14" s="1"/>
  <c r="BK93" i="8"/>
  <c r="AB98" i="14" s="1"/>
  <c r="BK95" i="8"/>
  <c r="AB100" i="14" s="1"/>
  <c r="BK98" i="8"/>
  <c r="AB103" i="14" s="1"/>
  <c r="BK104" i="8"/>
  <c r="AB109" i="14" s="1"/>
  <c r="BK105" i="8"/>
  <c r="AB110" i="14" s="1"/>
  <c r="BK109" i="8"/>
  <c r="AB114" i="14" s="1"/>
  <c r="BK113" i="8"/>
  <c r="AB118" i="14" s="1"/>
  <c r="BK114" i="8"/>
  <c r="AB119" i="14" s="1"/>
  <c r="BK117" i="8"/>
  <c r="AB122" i="14" s="1"/>
  <c r="BK118" i="8"/>
  <c r="AB123" i="14" s="1"/>
  <c r="BK21" i="8"/>
  <c r="AB26" i="14" s="1"/>
  <c r="BK25" i="8"/>
  <c r="AB30" i="14" s="1"/>
  <c r="BK26" i="8"/>
  <c r="BK38" i="8"/>
  <c r="AB43" i="14" s="1"/>
  <c r="BK43" i="8"/>
  <c r="AB48" i="14" s="1"/>
  <c r="BK48" i="8"/>
  <c r="AB53" i="14" s="1"/>
  <c r="BK49" i="8"/>
  <c r="AB54" i="14" s="1"/>
  <c r="BK53" i="8"/>
  <c r="BK57" i="8"/>
  <c r="AB62" i="14" s="1"/>
  <c r="BK16" i="8"/>
  <c r="AB21" i="14" s="1"/>
  <c r="BK52" i="8"/>
  <c r="AB57" i="14" s="1"/>
  <c r="BK61" i="8"/>
  <c r="BK65" i="8"/>
  <c r="AB70" i="14" s="1"/>
  <c r="BK67" i="8"/>
  <c r="AB72" i="14" s="1"/>
  <c r="BK68" i="8"/>
  <c r="BK69" i="8"/>
  <c r="AB74" i="14" s="1"/>
  <c r="BK73" i="8"/>
  <c r="AB78" i="14" s="1"/>
  <c r="BK74" i="8"/>
  <c r="AB79" i="14" s="1"/>
  <c r="BK77" i="8"/>
  <c r="AB82" i="14" s="1"/>
  <c r="BK79" i="8"/>
  <c r="AB84" i="14" s="1"/>
  <c r="BK80" i="8"/>
  <c r="AB85" i="14" s="1"/>
  <c r="BK82" i="8"/>
  <c r="AB87" i="14" s="1"/>
  <c r="BK17" i="8"/>
  <c r="AB22" i="14" s="1"/>
  <c r="BK20" i="8"/>
  <c r="AB25" i="14" s="1"/>
  <c r="BK36" i="8"/>
  <c r="AB41" i="14" s="1"/>
  <c r="BK37" i="8"/>
  <c r="AB42" i="14" s="1"/>
  <c r="BK41" i="8"/>
  <c r="BK42" i="8"/>
  <c r="AB47" i="14" s="1"/>
  <c r="BK46" i="8"/>
  <c r="AB51" i="14" s="1"/>
  <c r="BK75" i="8"/>
  <c r="AB80" i="14" s="1"/>
  <c r="BK76" i="8"/>
  <c r="AB81" i="14" s="1"/>
  <c r="BK13" i="8"/>
  <c r="AB18" i="14" s="1"/>
  <c r="BK22" i="8"/>
  <c r="AB27" i="14" s="1"/>
  <c r="BK34" i="8"/>
  <c r="AB39" i="14" s="1"/>
  <c r="BK47" i="8"/>
  <c r="AB52" i="14" s="1"/>
  <c r="BK51" i="8"/>
  <c r="AB56" i="14" s="1"/>
  <c r="BK81" i="8"/>
  <c r="AB86" i="14" s="1"/>
  <c r="BK85" i="8"/>
  <c r="AB90" i="14" s="1"/>
  <c r="BK91" i="8"/>
  <c r="BK87" i="8"/>
  <c r="AB92" i="14" s="1"/>
  <c r="BK88" i="8"/>
  <c r="AB93" i="14" s="1"/>
  <c r="BK94" i="8"/>
  <c r="AB99" i="14" s="1"/>
  <c r="BK24" i="8"/>
  <c r="BK71" i="8"/>
  <c r="AB76" i="14" s="1"/>
  <c r="BK78" i="8"/>
  <c r="AB83" i="14" s="1"/>
  <c r="BK89" i="8"/>
  <c r="AB94" i="14" s="1"/>
  <c r="BK101" i="8"/>
  <c r="AB106" i="14" s="1"/>
  <c r="BK107" i="8"/>
  <c r="AB112" i="14" s="1"/>
  <c r="BK111" i="8"/>
  <c r="AB116" i="14" s="1"/>
  <c r="BK112" i="8"/>
  <c r="AB117" i="14" s="1"/>
  <c r="BK116" i="8"/>
  <c r="BK124" i="8"/>
  <c r="AB129" i="14" s="1"/>
  <c r="BK126" i="8"/>
  <c r="BK130" i="8"/>
  <c r="BK133" i="8"/>
  <c r="BK134" i="8"/>
  <c r="BK135" i="8"/>
  <c r="BK137" i="8"/>
  <c r="BK86" i="8"/>
  <c r="AB91" i="14" s="1"/>
  <c r="BK97" i="8"/>
  <c r="AB102" i="14" s="1"/>
  <c r="BK40" i="8"/>
  <c r="AB45" i="14" s="1"/>
  <c r="BK99" i="8"/>
  <c r="AB104" i="14" s="1"/>
  <c r="BK106" i="8"/>
  <c r="BK119" i="8"/>
  <c r="AB124" i="14" s="1"/>
  <c r="BK123" i="8"/>
  <c r="AB128" i="14" s="1"/>
  <c r="BK128" i="8"/>
  <c r="BK131" i="8"/>
  <c r="BK62" i="8"/>
  <c r="AB67" i="14" s="1"/>
  <c r="BK100" i="8"/>
  <c r="AB105" i="14" s="1"/>
  <c r="BK103" i="8"/>
  <c r="AB108" i="14" s="1"/>
  <c r="BK115" i="8"/>
  <c r="AB120" i="14" s="1"/>
  <c r="BK136" i="8"/>
  <c r="BK140" i="8"/>
  <c r="BK147" i="8"/>
  <c r="BK152" i="8"/>
  <c r="BK156" i="8"/>
  <c r="BK160" i="8"/>
  <c r="BK164" i="8"/>
  <c r="BK168" i="8"/>
  <c r="BK172" i="8"/>
  <c r="BK176" i="8"/>
  <c r="BK182" i="8"/>
  <c r="BK66" i="8"/>
  <c r="AB71" i="14" s="1"/>
  <c r="BK102" i="8"/>
  <c r="BK110" i="8"/>
  <c r="AB115" i="14" s="1"/>
  <c r="BK127" i="8"/>
  <c r="BK129" i="8"/>
  <c r="BK138" i="8"/>
  <c r="BK142" i="8"/>
  <c r="BK143" i="8"/>
  <c r="BK153" i="8"/>
  <c r="BK155" i="8"/>
  <c r="BK157" i="8"/>
  <c r="BK159" i="8"/>
  <c r="BK161" i="8"/>
  <c r="BK163" i="8"/>
  <c r="BK165" i="8"/>
  <c r="BK167" i="8"/>
  <c r="BK169" i="8"/>
  <c r="BK171" i="8"/>
  <c r="BK173" i="8"/>
  <c r="BK175" i="8"/>
  <c r="BK177" i="8"/>
  <c r="BK179" i="8"/>
  <c r="BK92" i="8"/>
  <c r="AB97" i="14" s="1"/>
  <c r="BK96" i="8"/>
  <c r="AB101" i="14" s="1"/>
  <c r="BK120" i="8"/>
  <c r="AB125" i="14" s="1"/>
  <c r="BK122" i="8"/>
  <c r="AB127" i="14" s="1"/>
  <c r="BK108" i="8"/>
  <c r="AB113" i="14" s="1"/>
  <c r="BK121" i="8"/>
  <c r="AB126" i="14" s="1"/>
  <c r="BK145" i="8"/>
  <c r="BK148" i="8"/>
  <c r="BK162" i="8"/>
  <c r="BK178" i="8"/>
  <c r="BK187" i="8"/>
  <c r="BK189" i="8"/>
  <c r="BK190" i="8"/>
  <c r="BK201" i="8"/>
  <c r="BK204" i="8"/>
  <c r="BK125" i="8"/>
  <c r="AB130" i="14" s="1"/>
  <c r="BK141" i="8"/>
  <c r="BK151" i="8"/>
  <c r="BK166" i="8"/>
  <c r="BK180" i="8"/>
  <c r="BK181" i="8"/>
  <c r="BK188" i="8"/>
  <c r="BK193" i="8"/>
  <c r="BK198" i="8"/>
  <c r="BK202" i="8"/>
  <c r="BK203" i="8"/>
  <c r="BK205" i="8"/>
  <c r="BK84" i="8"/>
  <c r="AB89" i="14" s="1"/>
  <c r="BK132" i="8"/>
  <c r="BK139" i="8"/>
  <c r="BK144" i="8"/>
  <c r="BK146" i="8"/>
  <c r="BK149" i="8"/>
  <c r="BK150" i="8"/>
  <c r="BK154" i="8"/>
  <c r="BK170" i="8"/>
  <c r="BK185" i="8"/>
  <c r="BK186" i="8"/>
  <c r="BK191" i="8"/>
  <c r="BK196" i="8"/>
  <c r="BK199" i="8"/>
  <c r="BK158" i="8"/>
  <c r="BK174" i="8"/>
  <c r="BK183" i="8"/>
  <c r="BK184" i="8"/>
  <c r="BK192" i="8"/>
  <c r="BK194" i="8"/>
  <c r="BK195" i="8"/>
  <c r="BK200" i="8"/>
  <c r="BK197" i="8"/>
  <c r="L216" i="2"/>
  <c r="L215" i="2"/>
  <c r="B12" i="78"/>
  <c r="C55" i="76"/>
  <c r="BM3" i="13"/>
  <c r="AB76" i="16"/>
  <c r="AB107" i="16"/>
  <c r="AB35" i="16"/>
  <c r="AB63" i="16"/>
  <c r="AB121" i="16"/>
  <c r="AB106" i="16"/>
  <c r="Z127" i="18"/>
  <c r="BK6" i="11"/>
  <c r="AB11" i="16" s="1"/>
  <c r="AB15" i="16"/>
  <c r="AB36" i="16"/>
  <c r="AB67" i="16"/>
  <c r="DO4" i="13"/>
  <c r="AA2" i="18" s="1"/>
  <c r="AB55" i="16"/>
  <c r="AB83" i="16"/>
  <c r="AB99" i="16"/>
  <c r="Z32" i="18"/>
  <c r="Z13" i="18"/>
  <c r="Z92" i="18"/>
  <c r="Z119" i="18"/>
  <c r="Z40" i="18"/>
  <c r="Z29" i="18"/>
  <c r="Z60" i="18"/>
  <c r="Z120" i="18"/>
  <c r="Z16" i="18"/>
  <c r="Z48" i="18"/>
  <c r="Z37" i="18"/>
  <c r="Z68" i="18"/>
  <c r="Z117" i="18"/>
  <c r="Z83" i="18"/>
  <c r="Z56" i="18"/>
  <c r="Z67" i="18"/>
  <c r="Z76" i="18"/>
  <c r="Z80" i="18"/>
  <c r="Z122" i="18"/>
  <c r="Z12" i="18"/>
  <c r="Z50" i="18"/>
  <c r="Z36" i="18"/>
  <c r="Z52" i="18"/>
  <c r="Z25" i="18"/>
  <c r="Z72" i="18"/>
  <c r="Z65" i="18"/>
  <c r="Z112" i="18"/>
  <c r="Z129" i="18"/>
  <c r="Z100" i="18"/>
  <c r="Z31" i="18"/>
  <c r="Z91" i="18"/>
  <c r="BK6" i="13"/>
  <c r="Z11" i="18" s="1"/>
  <c r="Z46" i="18"/>
  <c r="Z33" i="18"/>
  <c r="Z49" i="18"/>
  <c r="Z101" i="18"/>
  <c r="Z105" i="18"/>
  <c r="Z78" i="18"/>
  <c r="Z104" i="18"/>
  <c r="Z114" i="18"/>
  <c r="Z118" i="18"/>
  <c r="DM5" i="13"/>
  <c r="AB21" i="16"/>
  <c r="AB34" i="16"/>
  <c r="AB25" i="16"/>
  <c r="AB43" i="16"/>
  <c r="AB23" i="16"/>
  <c r="AB47" i="16"/>
  <c r="AB49" i="16"/>
  <c r="AB74" i="16"/>
  <c r="AB92" i="16"/>
  <c r="AB84" i="16"/>
  <c r="AB90" i="16"/>
  <c r="AB91" i="16"/>
  <c r="AB115" i="16"/>
  <c r="AB104" i="16"/>
  <c r="AB113" i="16"/>
  <c r="AB118" i="16"/>
  <c r="AB128" i="16"/>
  <c r="AB129" i="16"/>
  <c r="AB30" i="16"/>
  <c r="AB29" i="16"/>
  <c r="AB20" i="16"/>
  <c r="AB32" i="16"/>
  <c r="AB48" i="16"/>
  <c r="AB37" i="16"/>
  <c r="AB53" i="16"/>
  <c r="AB78" i="16"/>
  <c r="AB101" i="16"/>
  <c r="AB94" i="16"/>
  <c r="AB102" i="16"/>
  <c r="AB103" i="16"/>
  <c r="AB117" i="16"/>
  <c r="AB120" i="16"/>
  <c r="AB13" i="16"/>
  <c r="AB17" i="16"/>
  <c r="AB19" i="16"/>
  <c r="AB24" i="16"/>
  <c r="AB65" i="16"/>
  <c r="AB40" i="16"/>
  <c r="AB57" i="16"/>
  <c r="AB45" i="16"/>
  <c r="AB56" i="16"/>
  <c r="AB62" i="16"/>
  <c r="AB70" i="16"/>
  <c r="AB80" i="16"/>
  <c r="AB97" i="16"/>
  <c r="AB105" i="16"/>
  <c r="AB123" i="16"/>
  <c r="BL6" i="13" a="1"/>
  <c r="BL6" i="13" s="1"/>
  <c r="BN4" i="13"/>
  <c r="D22" i="24"/>
  <c r="BP4" i="12"/>
  <c r="D23" i="23"/>
  <c r="DM5" i="11"/>
  <c r="BM3" i="11"/>
  <c r="DO4" i="11"/>
  <c r="AC2" i="16" s="1"/>
  <c r="BL6" i="11" a="1"/>
  <c r="BL6" i="11" s="1"/>
  <c r="BN4" i="11"/>
  <c r="C22" i="22"/>
  <c r="DM5" i="8"/>
  <c r="D14" i="42" s="1"/>
  <c r="D19" i="20" s="1"/>
  <c r="DP4" i="2"/>
  <c r="AD2" i="4" s="1"/>
  <c r="BP4" i="10"/>
  <c r="C23" i="21"/>
  <c r="AC16" i="15"/>
  <c r="AC20" i="15"/>
  <c r="AC28" i="15"/>
  <c r="AC32" i="15"/>
  <c r="AC36" i="15"/>
  <c r="AC40" i="15"/>
  <c r="AC44" i="15"/>
  <c r="AC52" i="15"/>
  <c r="AC60" i="15"/>
  <c r="AC64" i="15"/>
  <c r="AC76" i="15"/>
  <c r="AC80" i="15"/>
  <c r="AC84" i="15"/>
  <c r="AC88" i="15"/>
  <c r="AC92" i="15"/>
  <c r="AC100" i="15"/>
  <c r="AC104" i="15"/>
  <c r="AC112" i="15"/>
  <c r="AC116" i="15"/>
  <c r="AC120" i="15"/>
  <c r="AC15" i="15"/>
  <c r="AC31" i="15"/>
  <c r="AC39" i="15"/>
  <c r="AC51" i="15"/>
  <c r="AC67" i="15"/>
  <c r="AC79" i="15"/>
  <c r="AC103" i="15"/>
  <c r="AC111" i="15"/>
  <c r="AC13" i="15"/>
  <c r="AC17" i="15"/>
  <c r="AC21" i="15"/>
  <c r="AC25" i="15"/>
  <c r="AC29" i="15"/>
  <c r="AC49" i="15"/>
  <c r="AC57" i="15"/>
  <c r="AC61" i="15"/>
  <c r="AC65" i="15"/>
  <c r="AC69" i="15"/>
  <c r="AC73" i="15"/>
  <c r="AC77" i="15"/>
  <c r="AC85" i="15"/>
  <c r="AC101" i="15"/>
  <c r="AC109" i="15"/>
  <c r="AC113" i="15"/>
  <c r="AC19" i="15"/>
  <c r="AC35" i="15"/>
  <c r="AC47" i="15"/>
  <c r="AC55" i="15"/>
  <c r="AC83" i="15"/>
  <c r="AC91" i="15"/>
  <c r="AC99" i="15"/>
  <c r="AC107" i="15"/>
  <c r="AC127" i="15"/>
  <c r="AC18" i="15"/>
  <c r="AC26" i="15"/>
  <c r="AC34" i="15"/>
  <c r="AC38" i="15"/>
  <c r="AC46" i="15"/>
  <c r="AC54" i="15"/>
  <c r="AC58" i="15"/>
  <c r="AC62" i="15"/>
  <c r="AC70" i="15"/>
  <c r="AC78" i="15"/>
  <c r="AC82" i="15"/>
  <c r="AC86" i="15"/>
  <c r="AC94" i="15"/>
  <c r="AC98" i="15"/>
  <c r="AC110" i="15"/>
  <c r="AC114" i="15"/>
  <c r="AC118" i="15"/>
  <c r="AC126" i="15"/>
  <c r="AB66" i="14"/>
  <c r="AB111" i="14"/>
  <c r="AB32" i="14"/>
  <c r="AB46" i="14"/>
  <c r="AB29" i="14"/>
  <c r="BK6" i="8"/>
  <c r="AB11" i="14" s="1"/>
  <c r="AB31" i="14"/>
  <c r="AB68" i="14"/>
  <c r="AB58" i="14"/>
  <c r="AB96" i="14"/>
  <c r="AB34" i="14"/>
  <c r="AB23" i="14"/>
  <c r="AB73" i="14"/>
  <c r="AB107" i="14"/>
  <c r="AB121" i="14"/>
  <c r="BL6" i="8" a="1"/>
  <c r="BL6" i="8" s="1"/>
  <c r="BM3" i="8"/>
  <c r="G7" i="36"/>
  <c r="AC109" i="17"/>
  <c r="AC77" i="17"/>
  <c r="BN4" i="8"/>
  <c r="C22" i="20"/>
  <c r="AC70" i="17"/>
  <c r="AC115" i="17"/>
  <c r="AC30" i="17"/>
  <c r="AC119" i="17"/>
  <c r="AC71" i="17"/>
  <c r="AC61" i="17"/>
  <c r="AC2" i="4"/>
  <c r="AC33" i="17"/>
  <c r="BM6" i="12"/>
  <c r="AC11" i="17" s="1"/>
  <c r="AC12" i="17"/>
  <c r="AC15" i="17"/>
  <c r="AC63" i="17"/>
  <c r="AC49" i="17"/>
  <c r="AC55" i="17"/>
  <c r="AC102" i="17"/>
  <c r="AC103" i="17"/>
  <c r="AC34" i="17"/>
  <c r="AC19" i="17"/>
  <c r="AC53" i="17"/>
  <c r="AC58" i="17"/>
  <c r="AC76" i="17"/>
  <c r="AC69" i="17"/>
  <c r="AC81" i="17"/>
  <c r="AC82" i="17"/>
  <c r="AC107" i="17"/>
  <c r="AC124" i="17"/>
  <c r="BM6" i="10"/>
  <c r="AC11" i="15" s="1"/>
  <c r="AC50" i="17"/>
  <c r="AC36" i="17"/>
  <c r="AC18" i="17"/>
  <c r="AC23" i="17"/>
  <c r="AC46" i="17"/>
  <c r="AC41" i="17"/>
  <c r="AC57" i="17"/>
  <c r="AC66" i="17"/>
  <c r="AC86" i="17"/>
  <c r="AC94" i="17"/>
  <c r="AC110" i="17"/>
  <c r="AC95" i="17"/>
  <c r="AC92" i="17"/>
  <c r="AC104" i="17"/>
  <c r="AC120" i="17"/>
  <c r="DN5" i="12"/>
  <c r="BN6" i="12" a="1"/>
  <c r="BN6" i="12" s="1"/>
  <c r="DP4" i="12"/>
  <c r="AD2" i="17" s="1"/>
  <c r="BO3" i="12"/>
  <c r="BN6" i="10" a="1"/>
  <c r="BN6" i="10" s="1"/>
  <c r="DP4" i="10"/>
  <c r="AD2" i="15" s="1"/>
  <c r="BO6" i="10"/>
  <c r="AD11" i="15" s="1"/>
  <c r="BP4" i="2"/>
  <c r="B18" i="46"/>
  <c r="B19" i="45"/>
  <c r="B19" i="43"/>
  <c r="B18" i="44"/>
  <c r="A17" i="78"/>
  <c r="AM25" i="35" a="1"/>
  <c r="AM25" i="35" s="1"/>
  <c r="S23" i="7"/>
  <c r="AB17" i="60" l="1"/>
  <c r="A17" i="82"/>
  <c r="BN6" i="13" a="1"/>
  <c r="BN6" i="13" s="1"/>
  <c r="BN7" i="13" a="1"/>
  <c r="BN7" i="13" s="1"/>
  <c r="BN8" i="13" a="1"/>
  <c r="BN8" i="13" s="1"/>
  <c r="BN9" i="13" a="1"/>
  <c r="BN9" i="13" s="1"/>
  <c r="Y18" i="60"/>
  <c r="A18" i="81"/>
  <c r="BP8" i="12" a="1"/>
  <c r="BP8" i="12" s="1"/>
  <c r="BP7" i="12" a="1"/>
  <c r="BP7" i="12" s="1"/>
  <c r="BP9" i="12" a="1"/>
  <c r="BP9" i="12" s="1"/>
  <c r="BP10" i="12" a="1"/>
  <c r="BP10" i="12" s="1"/>
  <c r="V17" i="60"/>
  <c r="A17" i="80"/>
  <c r="DP4" i="11"/>
  <c r="AD2" i="16" s="1"/>
  <c r="BN8" i="11" a="1"/>
  <c r="BN8" i="11" s="1"/>
  <c r="BN7" i="11" a="1"/>
  <c r="BN7" i="11" s="1"/>
  <c r="BN9" i="11" a="1"/>
  <c r="BN9" i="11" s="1"/>
  <c r="R18" i="60"/>
  <c r="O18" i="60" s="1"/>
  <c r="A18" i="79"/>
  <c r="BP6" i="10" a="1"/>
  <c r="BP6" i="10" s="1"/>
  <c r="BP8" i="10" a="1"/>
  <c r="BP8" i="10" s="1"/>
  <c r="BP7" i="10" a="1"/>
  <c r="BP7" i="10" s="1"/>
  <c r="BP9" i="10" a="1"/>
  <c r="BP9" i="10" s="1"/>
  <c r="BO10" i="10"/>
  <c r="AD15" i="15" s="1"/>
  <c r="BO11" i="10"/>
  <c r="AD16" i="15" s="1"/>
  <c r="BO12" i="10"/>
  <c r="AD17" i="15" s="1"/>
  <c r="BO7" i="10"/>
  <c r="AD12" i="15" s="1"/>
  <c r="BO9" i="10"/>
  <c r="AD14" i="15" s="1"/>
  <c r="BO13" i="10"/>
  <c r="AD18" i="15" s="1"/>
  <c r="BO14" i="10"/>
  <c r="AD19" i="15" s="1"/>
  <c r="BO16" i="10"/>
  <c r="AD21" i="15" s="1"/>
  <c r="BO15" i="10"/>
  <c r="AD20" i="15" s="1"/>
  <c r="BO17" i="10"/>
  <c r="AD22" i="15" s="1"/>
  <c r="BO19" i="10"/>
  <c r="AD24" i="15" s="1"/>
  <c r="BO18" i="10"/>
  <c r="AD23" i="15" s="1"/>
  <c r="BO20" i="10"/>
  <c r="AD25" i="15" s="1"/>
  <c r="BO23" i="10"/>
  <c r="AD28" i="15" s="1"/>
  <c r="BO24" i="10"/>
  <c r="AD29" i="15" s="1"/>
  <c r="BO25" i="10"/>
  <c r="AD30" i="15" s="1"/>
  <c r="BO26" i="10"/>
  <c r="AD31" i="15" s="1"/>
  <c r="BO30" i="10"/>
  <c r="AD35" i="15" s="1"/>
  <c r="BO35" i="10"/>
  <c r="AD40" i="15" s="1"/>
  <c r="BO37" i="10"/>
  <c r="AD42" i="15" s="1"/>
  <c r="BO27" i="10"/>
  <c r="AD32" i="15" s="1"/>
  <c r="BO28" i="10"/>
  <c r="AD33" i="15" s="1"/>
  <c r="BO31" i="10"/>
  <c r="AD36" i="15" s="1"/>
  <c r="BO33" i="10"/>
  <c r="AD38" i="15" s="1"/>
  <c r="BO38" i="10"/>
  <c r="AD43" i="15" s="1"/>
  <c r="BO22" i="10"/>
  <c r="AD27" i="15" s="1"/>
  <c r="BO32" i="10"/>
  <c r="AD37" i="15" s="1"/>
  <c r="BO46" i="10"/>
  <c r="AD51" i="15" s="1"/>
  <c r="BO47" i="10"/>
  <c r="AD52" i="15" s="1"/>
  <c r="BO48" i="10"/>
  <c r="AD53" i="15" s="1"/>
  <c r="BO49" i="10"/>
  <c r="AD54" i="15" s="1"/>
  <c r="BO21" i="10"/>
  <c r="AD26" i="15" s="1"/>
  <c r="BO40" i="10"/>
  <c r="AD45" i="15" s="1"/>
  <c r="BO8" i="10"/>
  <c r="AD13" i="15" s="1"/>
  <c r="BO36" i="10"/>
  <c r="AD41" i="15" s="1"/>
  <c r="BO39" i="10"/>
  <c r="AD44" i="15" s="1"/>
  <c r="BO41" i="10"/>
  <c r="AD46" i="15" s="1"/>
  <c r="BO43" i="10"/>
  <c r="AD48" i="15" s="1"/>
  <c r="BO44" i="10"/>
  <c r="AD49" i="15" s="1"/>
  <c r="BO64" i="10"/>
  <c r="AD69" i="15" s="1"/>
  <c r="BO71" i="10"/>
  <c r="AD76" i="15" s="1"/>
  <c r="BO73" i="10"/>
  <c r="AD78" i="15" s="1"/>
  <c r="BO77" i="10"/>
  <c r="AD82" i="15" s="1"/>
  <c r="BO79" i="10"/>
  <c r="AD84" i="15" s="1"/>
  <c r="BO80" i="10"/>
  <c r="AD85" i="15" s="1"/>
  <c r="BO84" i="10"/>
  <c r="AD89" i="15" s="1"/>
  <c r="BO45" i="10"/>
  <c r="AD50" i="15" s="1"/>
  <c r="BO51" i="10"/>
  <c r="AD56" i="15" s="1"/>
  <c r="BO52" i="10"/>
  <c r="AD57" i="15" s="1"/>
  <c r="BO53" i="10"/>
  <c r="AD58" i="15" s="1"/>
  <c r="BO61" i="10"/>
  <c r="AD66" i="15" s="1"/>
  <c r="BO63" i="10"/>
  <c r="AD68" i="15" s="1"/>
  <c r="BO74" i="10"/>
  <c r="AD79" i="15" s="1"/>
  <c r="BO76" i="10"/>
  <c r="AD81" i="15" s="1"/>
  <c r="BO81" i="10"/>
  <c r="AD86" i="15" s="1"/>
  <c r="BO29" i="10"/>
  <c r="AD34" i="15" s="1"/>
  <c r="BO34" i="10"/>
  <c r="AD39" i="15" s="1"/>
  <c r="BO54" i="10"/>
  <c r="AD59" i="15" s="1"/>
  <c r="BO55" i="10"/>
  <c r="AD60" i="15" s="1"/>
  <c r="BO56" i="10"/>
  <c r="AD61" i="15" s="1"/>
  <c r="BO57" i="10"/>
  <c r="AD62" i="15" s="1"/>
  <c r="BO65" i="10"/>
  <c r="AD70" i="15" s="1"/>
  <c r="BO78" i="10"/>
  <c r="AD83" i="15" s="1"/>
  <c r="BO89" i="10"/>
  <c r="AD94" i="15" s="1"/>
  <c r="BO62" i="10"/>
  <c r="AD67" i="15" s="1"/>
  <c r="BO66" i="10"/>
  <c r="AD71" i="15" s="1"/>
  <c r="BO70" i="10"/>
  <c r="AD75" i="15" s="1"/>
  <c r="BO75" i="10"/>
  <c r="AD80" i="15" s="1"/>
  <c r="BO83" i="10"/>
  <c r="AD88" i="15" s="1"/>
  <c r="BO88" i="10"/>
  <c r="AD93" i="15" s="1"/>
  <c r="BO91" i="10"/>
  <c r="AD96" i="15" s="1"/>
  <c r="BO93" i="10"/>
  <c r="AD98" i="15" s="1"/>
  <c r="BO95" i="10"/>
  <c r="AD100" i="15" s="1"/>
  <c r="BO97" i="10"/>
  <c r="AD102" i="15" s="1"/>
  <c r="BO42" i="10"/>
  <c r="AD47" i="15" s="1"/>
  <c r="BO50" i="10"/>
  <c r="AD55" i="15" s="1"/>
  <c r="BO59" i="10"/>
  <c r="AD64" i="15" s="1"/>
  <c r="BO67" i="10"/>
  <c r="AD72" i="15" s="1"/>
  <c r="BO72" i="10"/>
  <c r="AD77" i="15" s="1"/>
  <c r="BO82" i="10"/>
  <c r="AD87" i="15" s="1"/>
  <c r="BO86" i="10"/>
  <c r="AD91" i="15" s="1"/>
  <c r="BO87" i="10"/>
  <c r="AD92" i="15" s="1"/>
  <c r="BO90" i="10"/>
  <c r="AD95" i="15" s="1"/>
  <c r="BO94" i="10"/>
  <c r="AD99" i="15" s="1"/>
  <c r="BO69" i="10"/>
  <c r="AD74" i="15" s="1"/>
  <c r="BO96" i="10"/>
  <c r="AD101" i="15" s="1"/>
  <c r="BO102" i="10"/>
  <c r="AD107" i="15" s="1"/>
  <c r="BO105" i="10"/>
  <c r="AD110" i="15" s="1"/>
  <c r="BO126" i="10"/>
  <c r="BO98" i="10"/>
  <c r="AD103" i="15" s="1"/>
  <c r="BO115" i="10"/>
  <c r="AD120" i="15" s="1"/>
  <c r="BO116" i="10"/>
  <c r="AD121" i="15" s="1"/>
  <c r="BO117" i="10"/>
  <c r="AD122" i="15" s="1"/>
  <c r="BO120" i="10"/>
  <c r="AD125" i="15" s="1"/>
  <c r="BO121" i="10"/>
  <c r="AD126" i="15" s="1"/>
  <c r="BO125" i="10"/>
  <c r="AD130" i="15" s="1"/>
  <c r="BO68" i="10"/>
  <c r="AD73" i="15" s="1"/>
  <c r="BO85" i="10"/>
  <c r="AD90" i="15" s="1"/>
  <c r="BO99" i="10"/>
  <c r="AD104" i="15" s="1"/>
  <c r="BO100" i="10"/>
  <c r="AD105" i="15" s="1"/>
  <c r="BO107" i="10"/>
  <c r="AD112" i="15" s="1"/>
  <c r="BO108" i="10"/>
  <c r="AD113" i="15" s="1"/>
  <c r="BO110" i="10"/>
  <c r="AD115" i="15" s="1"/>
  <c r="BO111" i="10"/>
  <c r="AD116" i="15" s="1"/>
  <c r="BO112" i="10"/>
  <c r="AD117" i="15" s="1"/>
  <c r="BO119" i="10"/>
  <c r="AD124" i="15" s="1"/>
  <c r="BO123" i="10"/>
  <c r="AD128" i="15" s="1"/>
  <c r="BO124" i="10"/>
  <c r="AD129" i="15" s="1"/>
  <c r="BO114" i="10"/>
  <c r="AD119" i="15" s="1"/>
  <c r="BO127" i="10"/>
  <c r="BO134" i="10"/>
  <c r="BO135" i="10"/>
  <c r="BO139" i="10"/>
  <c r="BO140" i="10"/>
  <c r="BO141" i="10"/>
  <c r="BO143" i="10"/>
  <c r="BO148" i="10"/>
  <c r="BO150" i="10"/>
  <c r="BO157" i="10"/>
  <c r="BO165" i="10"/>
  <c r="BO170" i="10"/>
  <c r="BO174" i="10"/>
  <c r="BO178" i="10"/>
  <c r="BO180" i="10"/>
  <c r="BO187" i="10"/>
  <c r="BO58" i="10"/>
  <c r="AD63" i="15" s="1"/>
  <c r="BO60" i="10"/>
  <c r="AD65" i="15" s="1"/>
  <c r="BO113" i="10"/>
  <c r="AD118" i="15" s="1"/>
  <c r="BO122" i="10"/>
  <c r="AD127" i="15" s="1"/>
  <c r="BO130" i="10"/>
  <c r="BO146" i="10"/>
  <c r="BO153" i="10"/>
  <c r="BO155" i="10"/>
  <c r="BO159" i="10"/>
  <c r="BO160" i="10"/>
  <c r="BO162" i="10"/>
  <c r="BO167" i="10"/>
  <c r="BO168" i="10"/>
  <c r="BO173" i="10"/>
  <c r="BO101" i="10"/>
  <c r="AD106" i="15" s="1"/>
  <c r="BO103" i="10"/>
  <c r="AD108" i="15" s="1"/>
  <c r="BO104" i="10"/>
  <c r="AD109" i="15" s="1"/>
  <c r="BO109" i="10"/>
  <c r="AD114" i="15" s="1"/>
  <c r="BO118" i="10"/>
  <c r="AD123" i="15" s="1"/>
  <c r="BO131" i="10"/>
  <c r="BO132" i="10"/>
  <c r="BO133" i="10"/>
  <c r="BO136" i="10"/>
  <c r="BO138" i="10"/>
  <c r="BO142" i="10"/>
  <c r="BO144" i="10"/>
  <c r="BO145" i="10"/>
  <c r="BO149" i="10"/>
  <c r="BO151" i="10"/>
  <c r="BO161" i="10"/>
  <c r="BO92" i="10"/>
  <c r="AD97" i="15" s="1"/>
  <c r="BO129" i="10"/>
  <c r="BO137" i="10"/>
  <c r="BO147" i="10"/>
  <c r="BO152" i="10"/>
  <c r="BO154" i="10"/>
  <c r="BO172" i="10"/>
  <c r="BO188" i="10"/>
  <c r="BO193" i="10"/>
  <c r="BO200" i="10"/>
  <c r="BO202" i="10"/>
  <c r="BO128" i="10"/>
  <c r="BO179" i="10"/>
  <c r="BO189" i="10"/>
  <c r="BO158" i="10"/>
  <c r="BO169" i="10"/>
  <c r="BO182" i="10"/>
  <c r="BO183" i="10"/>
  <c r="BO186" i="10"/>
  <c r="BO191" i="10"/>
  <c r="BO192" i="10"/>
  <c r="BO197" i="10"/>
  <c r="BO199" i="10"/>
  <c r="BO201" i="10"/>
  <c r="BO205" i="10"/>
  <c r="BO203" i="10"/>
  <c r="BO204" i="10"/>
  <c r="BO106" i="10"/>
  <c r="AD111" i="15" s="1"/>
  <c r="BO156" i="10"/>
  <c r="BO166" i="10"/>
  <c r="BO175" i="10"/>
  <c r="BO176" i="10"/>
  <c r="BO177" i="10"/>
  <c r="BO190" i="10"/>
  <c r="BO195" i="10"/>
  <c r="BO196" i="10"/>
  <c r="BO198" i="10"/>
  <c r="BO163" i="10"/>
  <c r="BO164" i="10"/>
  <c r="BO171" i="10"/>
  <c r="BO181" i="10"/>
  <c r="BO184" i="10"/>
  <c r="BO185" i="10"/>
  <c r="BO194" i="10"/>
  <c r="BN6" i="8" a="1"/>
  <c r="BN6" i="8" s="1"/>
  <c r="BN7" i="8" a="1"/>
  <c r="BN7" i="8" s="1"/>
  <c r="BN8" i="8" a="1"/>
  <c r="BN8" i="8" s="1"/>
  <c r="BN9" i="8" a="1"/>
  <c r="BN9" i="8" s="1"/>
  <c r="BM10" i="13"/>
  <c r="AA15" i="18" s="1"/>
  <c r="BM11" i="13"/>
  <c r="AA16" i="18" s="1"/>
  <c r="BM13" i="13"/>
  <c r="AA18" i="18" s="1"/>
  <c r="BM7" i="13"/>
  <c r="AA12" i="18" s="1"/>
  <c r="BM12" i="13"/>
  <c r="AA17" i="18" s="1"/>
  <c r="BM17" i="13"/>
  <c r="AA22" i="18" s="1"/>
  <c r="BM23" i="13"/>
  <c r="AA28" i="18" s="1"/>
  <c r="BM24" i="13"/>
  <c r="AA29" i="18" s="1"/>
  <c r="BM15" i="13"/>
  <c r="AA20" i="18" s="1"/>
  <c r="BM38" i="13"/>
  <c r="AA43" i="18" s="1"/>
  <c r="BM41" i="13"/>
  <c r="AA46" i="18" s="1"/>
  <c r="BM44" i="13"/>
  <c r="AA49" i="18" s="1"/>
  <c r="BM49" i="13"/>
  <c r="AA54" i="18" s="1"/>
  <c r="BM9" i="13"/>
  <c r="AA14" i="18" s="1"/>
  <c r="BM14" i="13"/>
  <c r="AA19" i="18" s="1"/>
  <c r="BM18" i="13"/>
  <c r="AA23" i="18" s="1"/>
  <c r="BM22" i="13"/>
  <c r="AA27" i="18" s="1"/>
  <c r="BM27" i="13"/>
  <c r="AA32" i="18" s="1"/>
  <c r="BM28" i="13"/>
  <c r="AA33" i="18" s="1"/>
  <c r="BM31" i="13"/>
  <c r="AA36" i="18" s="1"/>
  <c r="BM35" i="13"/>
  <c r="AA40" i="18" s="1"/>
  <c r="BM40" i="13"/>
  <c r="AA45" i="18" s="1"/>
  <c r="BM16" i="13"/>
  <c r="AA21" i="18" s="1"/>
  <c r="BM19" i="13"/>
  <c r="AA24" i="18" s="1"/>
  <c r="BM20" i="13"/>
  <c r="AA25" i="18" s="1"/>
  <c r="BM21" i="13"/>
  <c r="AA26" i="18" s="1"/>
  <c r="BM32" i="13"/>
  <c r="AA37" i="18" s="1"/>
  <c r="BM34" i="13"/>
  <c r="AA39" i="18" s="1"/>
  <c r="BM39" i="13"/>
  <c r="AA44" i="18" s="1"/>
  <c r="BM51" i="13"/>
  <c r="AA56" i="18" s="1"/>
  <c r="BM57" i="13"/>
  <c r="AA62" i="18" s="1"/>
  <c r="BM58" i="13"/>
  <c r="AA63" i="18" s="1"/>
  <c r="BM64" i="13"/>
  <c r="AA69" i="18" s="1"/>
  <c r="BM65" i="13"/>
  <c r="AA70" i="18" s="1"/>
  <c r="BM8" i="13"/>
  <c r="AA13" i="18" s="1"/>
  <c r="BM26" i="13"/>
  <c r="AA31" i="18" s="1"/>
  <c r="BM29" i="13"/>
  <c r="AA34" i="18" s="1"/>
  <c r="BM30" i="13"/>
  <c r="AA35" i="18" s="1"/>
  <c r="BM43" i="13"/>
  <c r="AA48" i="18" s="1"/>
  <c r="BM45" i="13"/>
  <c r="AA50" i="18" s="1"/>
  <c r="BM53" i="13"/>
  <c r="AA58" i="18" s="1"/>
  <c r="BM63" i="13"/>
  <c r="AA68" i="18" s="1"/>
  <c r="BM68" i="13"/>
  <c r="AA73" i="18" s="1"/>
  <c r="BM74" i="13"/>
  <c r="AA79" i="18" s="1"/>
  <c r="BM56" i="13"/>
  <c r="AA61" i="18" s="1"/>
  <c r="BM59" i="13"/>
  <c r="AA64" i="18" s="1"/>
  <c r="BM66" i="13"/>
  <c r="AA71" i="18" s="1"/>
  <c r="BM69" i="13"/>
  <c r="AA74" i="18" s="1"/>
  <c r="BM70" i="13"/>
  <c r="AA75" i="18" s="1"/>
  <c r="BM75" i="13"/>
  <c r="AA80" i="18" s="1"/>
  <c r="BM76" i="13"/>
  <c r="AA81" i="18" s="1"/>
  <c r="BM79" i="13"/>
  <c r="AA84" i="18" s="1"/>
  <c r="BM80" i="13"/>
  <c r="AA85" i="18" s="1"/>
  <c r="BM83" i="13"/>
  <c r="AA88" i="18" s="1"/>
  <c r="BM84" i="13"/>
  <c r="AA89" i="18" s="1"/>
  <c r="BM87" i="13"/>
  <c r="AA92" i="18" s="1"/>
  <c r="BM89" i="13"/>
  <c r="AA94" i="18" s="1"/>
  <c r="BM90" i="13"/>
  <c r="AA95" i="18" s="1"/>
  <c r="BM94" i="13"/>
  <c r="AA99" i="18" s="1"/>
  <c r="BM95" i="13"/>
  <c r="AA100" i="18" s="1"/>
  <c r="BM96" i="13"/>
  <c r="AA101" i="18" s="1"/>
  <c r="BM33" i="13"/>
  <c r="AA38" i="18" s="1"/>
  <c r="BM37" i="13"/>
  <c r="AA42" i="18" s="1"/>
  <c r="BM50" i="13"/>
  <c r="AA55" i="18" s="1"/>
  <c r="BM54" i="13"/>
  <c r="AA59" i="18" s="1"/>
  <c r="BM55" i="13"/>
  <c r="AA60" i="18" s="1"/>
  <c r="BM72" i="13"/>
  <c r="AA77" i="18" s="1"/>
  <c r="BM77" i="13"/>
  <c r="AA82" i="18" s="1"/>
  <c r="BM92" i="13"/>
  <c r="AA97" i="18" s="1"/>
  <c r="BM97" i="13"/>
  <c r="AA102" i="18" s="1"/>
  <c r="BM98" i="13"/>
  <c r="AA103" i="18" s="1"/>
  <c r="BM99" i="13"/>
  <c r="AA104" i="18" s="1"/>
  <c r="BM103" i="13"/>
  <c r="AA108" i="18" s="1"/>
  <c r="BM105" i="13"/>
  <c r="AA110" i="18" s="1"/>
  <c r="BM106" i="13"/>
  <c r="AA111" i="18" s="1"/>
  <c r="BM110" i="13"/>
  <c r="AA115" i="18" s="1"/>
  <c r="BM111" i="13"/>
  <c r="AA116" i="18" s="1"/>
  <c r="BM120" i="13"/>
  <c r="AA125" i="18" s="1"/>
  <c r="BM121" i="13"/>
  <c r="AA126" i="18" s="1"/>
  <c r="BM126" i="13"/>
  <c r="BM127" i="13"/>
  <c r="BM129" i="13"/>
  <c r="BM136" i="13"/>
  <c r="BM142" i="13"/>
  <c r="BM143" i="13"/>
  <c r="BM145" i="13"/>
  <c r="BM25" i="13"/>
  <c r="AA30" i="18" s="1"/>
  <c r="BM47" i="13"/>
  <c r="AA52" i="18" s="1"/>
  <c r="BM61" i="13"/>
  <c r="AA66" i="18" s="1"/>
  <c r="BM73" i="13"/>
  <c r="AA78" i="18" s="1"/>
  <c r="BM78" i="13"/>
  <c r="AA83" i="18" s="1"/>
  <c r="BM81" i="13"/>
  <c r="AA86" i="18" s="1"/>
  <c r="BM88" i="13"/>
  <c r="AA93" i="18" s="1"/>
  <c r="BM60" i="13"/>
  <c r="AA65" i="18" s="1"/>
  <c r="BM71" i="13"/>
  <c r="AA76" i="18" s="1"/>
  <c r="BM82" i="13"/>
  <c r="AA87" i="18" s="1"/>
  <c r="BM85" i="13"/>
  <c r="AA90" i="18" s="1"/>
  <c r="BM91" i="13"/>
  <c r="AA96" i="18" s="1"/>
  <c r="BM100" i="13"/>
  <c r="AA105" i="18" s="1"/>
  <c r="BM102" i="13"/>
  <c r="AA107" i="18" s="1"/>
  <c r="BM108" i="13"/>
  <c r="AA113" i="18" s="1"/>
  <c r="BM112" i="13"/>
  <c r="AA117" i="18" s="1"/>
  <c r="BM131" i="13"/>
  <c r="BM133" i="13"/>
  <c r="BM138" i="13"/>
  <c r="BM148" i="13"/>
  <c r="BM154" i="13"/>
  <c r="BM155" i="13"/>
  <c r="BM46" i="13"/>
  <c r="AA51" i="18" s="1"/>
  <c r="BM48" i="13"/>
  <c r="AA53" i="18" s="1"/>
  <c r="BM67" i="13"/>
  <c r="AA72" i="18" s="1"/>
  <c r="BM86" i="13"/>
  <c r="AA91" i="18" s="1"/>
  <c r="BM104" i="13"/>
  <c r="AA109" i="18" s="1"/>
  <c r="BM113" i="13"/>
  <c r="AA118" i="18" s="1"/>
  <c r="BM114" i="13"/>
  <c r="AA119" i="18" s="1"/>
  <c r="BM115" i="13"/>
  <c r="AA120" i="18" s="1"/>
  <c r="BM116" i="13"/>
  <c r="AA121" i="18" s="1"/>
  <c r="BM117" i="13"/>
  <c r="AA122" i="18" s="1"/>
  <c r="BM118" i="13"/>
  <c r="AA123" i="18" s="1"/>
  <c r="BM137" i="13"/>
  <c r="BM140" i="13"/>
  <c r="BM141" i="13"/>
  <c r="BM152" i="13"/>
  <c r="BM158" i="13"/>
  <c r="BM162" i="13"/>
  <c r="BM163" i="13"/>
  <c r="BM164" i="13"/>
  <c r="BM167" i="13"/>
  <c r="BM169" i="13"/>
  <c r="BM170" i="13"/>
  <c r="BM52" i="13"/>
  <c r="AA57" i="18" s="1"/>
  <c r="BM119" i="13"/>
  <c r="AA124" i="18" s="1"/>
  <c r="BM130" i="13"/>
  <c r="BM139" i="13"/>
  <c r="BM151" i="13"/>
  <c r="BM166" i="13"/>
  <c r="BM171" i="13"/>
  <c r="BM172" i="13"/>
  <c r="BM175" i="13"/>
  <c r="BM177" i="13"/>
  <c r="BM178" i="13"/>
  <c r="BM184" i="13"/>
  <c r="BM191" i="13"/>
  <c r="BM193" i="13"/>
  <c r="BM194" i="13"/>
  <c r="BM200" i="13"/>
  <c r="BM62" i="13"/>
  <c r="AA67" i="18" s="1"/>
  <c r="BM109" i="13"/>
  <c r="AA114" i="18" s="1"/>
  <c r="BM135" i="13"/>
  <c r="BM146" i="13"/>
  <c r="BM149" i="13"/>
  <c r="BM153" i="13"/>
  <c r="BM157" i="13"/>
  <c r="BM179" i="13"/>
  <c r="BM181" i="13"/>
  <c r="BM182" i="13"/>
  <c r="BM188" i="13"/>
  <c r="BM196" i="13"/>
  <c r="BM202" i="13"/>
  <c r="BM42" i="13"/>
  <c r="AA47" i="18" s="1"/>
  <c r="BM93" i="13"/>
  <c r="AA98" i="18" s="1"/>
  <c r="BM101" i="13"/>
  <c r="AA106" i="18" s="1"/>
  <c r="BM122" i="13"/>
  <c r="AA127" i="18" s="1"/>
  <c r="BM125" i="13"/>
  <c r="AA130" i="18" s="1"/>
  <c r="BM134" i="13"/>
  <c r="BM150" i="13"/>
  <c r="BM156" i="13"/>
  <c r="BM159" i="13"/>
  <c r="BM165" i="13"/>
  <c r="BM176" i="13"/>
  <c r="BM189" i="13"/>
  <c r="BM197" i="13"/>
  <c r="BM199" i="13"/>
  <c r="BM204" i="13"/>
  <c r="BM205" i="13"/>
  <c r="BM132" i="13"/>
  <c r="BM147" i="13"/>
  <c r="BM161" i="13"/>
  <c r="BM168" i="13"/>
  <c r="BM174" i="13"/>
  <c r="BM183" i="13"/>
  <c r="BM186" i="13"/>
  <c r="BM187" i="13"/>
  <c r="BM192" i="13"/>
  <c r="BM195" i="13"/>
  <c r="BM107" i="13"/>
  <c r="AA112" i="18" s="1"/>
  <c r="BM123" i="13"/>
  <c r="AA128" i="18" s="1"/>
  <c r="BM124" i="13"/>
  <c r="AA129" i="18" s="1"/>
  <c r="BM144" i="13"/>
  <c r="BM160" i="13"/>
  <c r="BM203" i="13"/>
  <c r="BM128" i="13"/>
  <c r="BM185" i="13"/>
  <c r="BM173" i="13"/>
  <c r="BM190" i="13"/>
  <c r="BM201" i="13"/>
  <c r="BM36" i="13"/>
  <c r="AA41" i="18" s="1"/>
  <c r="BM180" i="13"/>
  <c r="BM198" i="13"/>
  <c r="BM6" i="13"/>
  <c r="AA11" i="18" s="1"/>
  <c r="BO7" i="12"/>
  <c r="AD12" i="17" s="1"/>
  <c r="BO11" i="12"/>
  <c r="BO15" i="12"/>
  <c r="AD20" i="17" s="1"/>
  <c r="BO17" i="12"/>
  <c r="AD22" i="17" s="1"/>
  <c r="BO20" i="12"/>
  <c r="BO23" i="12"/>
  <c r="BO26" i="12"/>
  <c r="AD31" i="17" s="1"/>
  <c r="BO27" i="12"/>
  <c r="BO31" i="12"/>
  <c r="BO34" i="12"/>
  <c r="BO35" i="12"/>
  <c r="AD40" i="17" s="1"/>
  <c r="BO39" i="12"/>
  <c r="AD44" i="17" s="1"/>
  <c r="BO42" i="12"/>
  <c r="BO49" i="12"/>
  <c r="BO10" i="12"/>
  <c r="AD15" i="17" s="1"/>
  <c r="BO13" i="12"/>
  <c r="BO9" i="12"/>
  <c r="AD14" i="17" s="1"/>
  <c r="BO21" i="12"/>
  <c r="BO12" i="12"/>
  <c r="AD17" i="17" s="1"/>
  <c r="BO18" i="12"/>
  <c r="AD23" i="17" s="1"/>
  <c r="BO22" i="12"/>
  <c r="BO24" i="12"/>
  <c r="BO25" i="12"/>
  <c r="AD30" i="17" s="1"/>
  <c r="BO28" i="12"/>
  <c r="AD33" i="17" s="1"/>
  <c r="BO16" i="12"/>
  <c r="AD21" i="17" s="1"/>
  <c r="BO40" i="12"/>
  <c r="BO41" i="12"/>
  <c r="AD46" i="17" s="1"/>
  <c r="BO45" i="12"/>
  <c r="AD50" i="17" s="1"/>
  <c r="BO47" i="12"/>
  <c r="AD52" i="17" s="1"/>
  <c r="BO51" i="12"/>
  <c r="BO56" i="12"/>
  <c r="AD61" i="17" s="1"/>
  <c r="BO57" i="12"/>
  <c r="BO8" i="12"/>
  <c r="AD13" i="17" s="1"/>
  <c r="BO14" i="12"/>
  <c r="BO29" i="12"/>
  <c r="AD34" i="17" s="1"/>
  <c r="BO43" i="12"/>
  <c r="AD48" i="17" s="1"/>
  <c r="BO48" i="12"/>
  <c r="AD53" i="17" s="1"/>
  <c r="BO53" i="12"/>
  <c r="BO55" i="12"/>
  <c r="AD60" i="17" s="1"/>
  <c r="BO33" i="12"/>
  <c r="AD38" i="17" s="1"/>
  <c r="BO37" i="12"/>
  <c r="AD42" i="17" s="1"/>
  <c r="BO46" i="12"/>
  <c r="BO54" i="12"/>
  <c r="AD59" i="17" s="1"/>
  <c r="BO59" i="12"/>
  <c r="AD64" i="17" s="1"/>
  <c r="BO61" i="12"/>
  <c r="AD66" i="17" s="1"/>
  <c r="BO63" i="12"/>
  <c r="BO64" i="12"/>
  <c r="AD69" i="17" s="1"/>
  <c r="BO67" i="12"/>
  <c r="AD72" i="17" s="1"/>
  <c r="BO70" i="12"/>
  <c r="AD75" i="17" s="1"/>
  <c r="BO75" i="12"/>
  <c r="BO83" i="12"/>
  <c r="AD88" i="17" s="1"/>
  <c r="BO93" i="12"/>
  <c r="AD98" i="17" s="1"/>
  <c r="BO19" i="12"/>
  <c r="AD24" i="17" s="1"/>
  <c r="BO30" i="12"/>
  <c r="BO52" i="12"/>
  <c r="AD57" i="17" s="1"/>
  <c r="BO62" i="12"/>
  <c r="AD67" i="17" s="1"/>
  <c r="BO68" i="12"/>
  <c r="BO71" i="12"/>
  <c r="BO84" i="12"/>
  <c r="AD89" i="17" s="1"/>
  <c r="BO86" i="12"/>
  <c r="BO88" i="12"/>
  <c r="AD93" i="17" s="1"/>
  <c r="BO32" i="12"/>
  <c r="BO36" i="12"/>
  <c r="AD41" i="17" s="1"/>
  <c r="BO44" i="12"/>
  <c r="AD49" i="17" s="1"/>
  <c r="BO65" i="12"/>
  <c r="AD70" i="17" s="1"/>
  <c r="BO78" i="12"/>
  <c r="BO80" i="12"/>
  <c r="AD85" i="17" s="1"/>
  <c r="BO94" i="12"/>
  <c r="AD99" i="17" s="1"/>
  <c r="BO95" i="12"/>
  <c r="AD100" i="17" s="1"/>
  <c r="BO100" i="12"/>
  <c r="BO103" i="12"/>
  <c r="AD108" i="17" s="1"/>
  <c r="BO106" i="12"/>
  <c r="AD111" i="17" s="1"/>
  <c r="BO109" i="12"/>
  <c r="AD114" i="17" s="1"/>
  <c r="BO116" i="12"/>
  <c r="BO124" i="12"/>
  <c r="AD129" i="17" s="1"/>
  <c r="BO131" i="12"/>
  <c r="BO138" i="12"/>
  <c r="BO141" i="12"/>
  <c r="BO144" i="12"/>
  <c r="BO38" i="12"/>
  <c r="AD43" i="17" s="1"/>
  <c r="BO60" i="12"/>
  <c r="AD65" i="17" s="1"/>
  <c r="BO76" i="12"/>
  <c r="BO77" i="12"/>
  <c r="AD82" i="17" s="1"/>
  <c r="BO79" i="12"/>
  <c r="AD84" i="17" s="1"/>
  <c r="BO91" i="12"/>
  <c r="AD96" i="17" s="1"/>
  <c r="BO97" i="12"/>
  <c r="BO104" i="12"/>
  <c r="AD109" i="17" s="1"/>
  <c r="BO107" i="12"/>
  <c r="AD112" i="17" s="1"/>
  <c r="BO110" i="12"/>
  <c r="BO113" i="12"/>
  <c r="BO117" i="12"/>
  <c r="AD122" i="17" s="1"/>
  <c r="BO119" i="12"/>
  <c r="BO122" i="12"/>
  <c r="AD127" i="17" s="1"/>
  <c r="BO125" i="12"/>
  <c r="BO126" i="12"/>
  <c r="BO132" i="12"/>
  <c r="BO133" i="12"/>
  <c r="BO134" i="12"/>
  <c r="BO139" i="12"/>
  <c r="BO142" i="12"/>
  <c r="BO145" i="12"/>
  <c r="BO148" i="12"/>
  <c r="BO58" i="12"/>
  <c r="AD63" i="17" s="1"/>
  <c r="BO81" i="12"/>
  <c r="AD86" i="17" s="1"/>
  <c r="BO87" i="12"/>
  <c r="AD92" i="17" s="1"/>
  <c r="BO98" i="12"/>
  <c r="BO99" i="12"/>
  <c r="AD104" i="17" s="1"/>
  <c r="BO121" i="12"/>
  <c r="AD126" i="17" s="1"/>
  <c r="BO123" i="12"/>
  <c r="AD128" i="17" s="1"/>
  <c r="BO129" i="12"/>
  <c r="BO154" i="12"/>
  <c r="BO157" i="12"/>
  <c r="BO160" i="12"/>
  <c r="BO162" i="12"/>
  <c r="BO163" i="12"/>
  <c r="BO166" i="12"/>
  <c r="BO167" i="12"/>
  <c r="BO171" i="12"/>
  <c r="BO178" i="12"/>
  <c r="BO181" i="12"/>
  <c r="BO182" i="12"/>
  <c r="BO185" i="12"/>
  <c r="BO193" i="12"/>
  <c r="BO196" i="12"/>
  <c r="BO197" i="12"/>
  <c r="BO202" i="12"/>
  <c r="BO66" i="12"/>
  <c r="AD71" i="17" s="1"/>
  <c r="BO69" i="12"/>
  <c r="AD74" i="17" s="1"/>
  <c r="BO96" i="12"/>
  <c r="AD101" i="17" s="1"/>
  <c r="BO101" i="12"/>
  <c r="BO105" i="12"/>
  <c r="AD110" i="17" s="1"/>
  <c r="BO112" i="12"/>
  <c r="AD117" i="17" s="1"/>
  <c r="BO118" i="12"/>
  <c r="AD123" i="17" s="1"/>
  <c r="BO120" i="12"/>
  <c r="BO128" i="12"/>
  <c r="BO130" i="12"/>
  <c r="BO135" i="12"/>
  <c r="BO137" i="12"/>
  <c r="BO147" i="12"/>
  <c r="BO149" i="12"/>
  <c r="BO151" i="12"/>
  <c r="BO155" i="12"/>
  <c r="BO158" i="12"/>
  <c r="BO175" i="12"/>
  <c r="BO179" i="12"/>
  <c r="BO183" i="12"/>
  <c r="BO194" i="12"/>
  <c r="BO198" i="12"/>
  <c r="BO199" i="12"/>
  <c r="BO200" i="12"/>
  <c r="BO50" i="12"/>
  <c r="AD55" i="17" s="1"/>
  <c r="BO90" i="12"/>
  <c r="AD95" i="17" s="1"/>
  <c r="BO115" i="12"/>
  <c r="AD120" i="17" s="1"/>
  <c r="BO152" i="12"/>
  <c r="BO169" i="12"/>
  <c r="BO170" i="12"/>
  <c r="BO174" i="12"/>
  <c r="BO177" i="12"/>
  <c r="BO201" i="12"/>
  <c r="BO204" i="12"/>
  <c r="BO73" i="12"/>
  <c r="AD78" i="17" s="1"/>
  <c r="BO102" i="12"/>
  <c r="BO111" i="12"/>
  <c r="AD116" i="17" s="1"/>
  <c r="BO136" i="12"/>
  <c r="BO143" i="12"/>
  <c r="BO159" i="12"/>
  <c r="BO180" i="12"/>
  <c r="BO187" i="12"/>
  <c r="BO192" i="12"/>
  <c r="BO164" i="12"/>
  <c r="BO176" i="12"/>
  <c r="BO186" i="12"/>
  <c r="BO190" i="12"/>
  <c r="BO195" i="12"/>
  <c r="BO205" i="12"/>
  <c r="BO72" i="12"/>
  <c r="AD77" i="17" s="1"/>
  <c r="BO82" i="12"/>
  <c r="AD87" i="17" s="1"/>
  <c r="BO85" i="12"/>
  <c r="AD90" i="17" s="1"/>
  <c r="BO108" i="12"/>
  <c r="AD113" i="17" s="1"/>
  <c r="BO127" i="12"/>
  <c r="BO140" i="12"/>
  <c r="BO146" i="12"/>
  <c r="BO150" i="12"/>
  <c r="BO153" i="12"/>
  <c r="BO161" i="12"/>
  <c r="BO165" i="12"/>
  <c r="BO173" i="12"/>
  <c r="BO188" i="12"/>
  <c r="BO189" i="12"/>
  <c r="BO89" i="12"/>
  <c r="BO168" i="12"/>
  <c r="BO172" i="12"/>
  <c r="BO184" i="12"/>
  <c r="BO191" i="12"/>
  <c r="BO74" i="12"/>
  <c r="AD79" i="17" s="1"/>
  <c r="BO92" i="12"/>
  <c r="AD97" i="17" s="1"/>
  <c r="BO114" i="12"/>
  <c r="BO156" i="12"/>
  <c r="BO203" i="12"/>
  <c r="BM10" i="11"/>
  <c r="AC15" i="16" s="1"/>
  <c r="BM7" i="11"/>
  <c r="AC12" i="16" s="1"/>
  <c r="BM9" i="11"/>
  <c r="BM11" i="11"/>
  <c r="BM20" i="11"/>
  <c r="AC25" i="16" s="1"/>
  <c r="BM23" i="11"/>
  <c r="AC28" i="16" s="1"/>
  <c r="BM14" i="11"/>
  <c r="BM15" i="11"/>
  <c r="BM17" i="11"/>
  <c r="AC22" i="16" s="1"/>
  <c r="BM21" i="11"/>
  <c r="AC26" i="16" s="1"/>
  <c r="BM12" i="11"/>
  <c r="BM19" i="11"/>
  <c r="BM22" i="11"/>
  <c r="AC27" i="16" s="1"/>
  <c r="BM24" i="11"/>
  <c r="AC29" i="16" s="1"/>
  <c r="BM29" i="11"/>
  <c r="BM30" i="11"/>
  <c r="BM32" i="11"/>
  <c r="AC37" i="16" s="1"/>
  <c r="BM34" i="11"/>
  <c r="AC39" i="16" s="1"/>
  <c r="BM8" i="11"/>
  <c r="BM18" i="11"/>
  <c r="BM28" i="11"/>
  <c r="AC33" i="16" s="1"/>
  <c r="BM25" i="11"/>
  <c r="AC30" i="16" s="1"/>
  <c r="BM26" i="11"/>
  <c r="BM35" i="11"/>
  <c r="BM36" i="11"/>
  <c r="AC41" i="16" s="1"/>
  <c r="BM37" i="11"/>
  <c r="AC42" i="16" s="1"/>
  <c r="BM38" i="11"/>
  <c r="BM39" i="11"/>
  <c r="BM42" i="11"/>
  <c r="AC47" i="16" s="1"/>
  <c r="BM43" i="11"/>
  <c r="AC48" i="16" s="1"/>
  <c r="BM44" i="11"/>
  <c r="BM13" i="11"/>
  <c r="BM16" i="11"/>
  <c r="AC21" i="16" s="1"/>
  <c r="BM40" i="11"/>
  <c r="AC45" i="16" s="1"/>
  <c r="BM52" i="11"/>
  <c r="BM64" i="11"/>
  <c r="BM65" i="11"/>
  <c r="BM66" i="11"/>
  <c r="AC71" i="16" s="1"/>
  <c r="BM69" i="11"/>
  <c r="BM70" i="11"/>
  <c r="BM73" i="11"/>
  <c r="AC78" i="16" s="1"/>
  <c r="BM27" i="11"/>
  <c r="AC32" i="16" s="1"/>
  <c r="BM31" i="11"/>
  <c r="BM33" i="11"/>
  <c r="BM48" i="11"/>
  <c r="AC53" i="16" s="1"/>
  <c r="BM55" i="11"/>
  <c r="AC60" i="16" s="1"/>
  <c r="BM56" i="11"/>
  <c r="BM45" i="11"/>
  <c r="BM47" i="11"/>
  <c r="AC52" i="16" s="1"/>
  <c r="BM49" i="11"/>
  <c r="AC54" i="16" s="1"/>
  <c r="BM53" i="11"/>
  <c r="BM54" i="11"/>
  <c r="BM59" i="11"/>
  <c r="AC64" i="16" s="1"/>
  <c r="BM60" i="11"/>
  <c r="AC65" i="16" s="1"/>
  <c r="BM41" i="11"/>
  <c r="BM57" i="11"/>
  <c r="BM61" i="11"/>
  <c r="AC66" i="16" s="1"/>
  <c r="BM68" i="11"/>
  <c r="AC73" i="16" s="1"/>
  <c r="BM76" i="11"/>
  <c r="BM77" i="11"/>
  <c r="BM67" i="11"/>
  <c r="AC72" i="16" s="1"/>
  <c r="BM78" i="11"/>
  <c r="AC83" i="16" s="1"/>
  <c r="BM46" i="11"/>
  <c r="BM62" i="11"/>
  <c r="BM75" i="11"/>
  <c r="AC80" i="16" s="1"/>
  <c r="BM79" i="11"/>
  <c r="AC84" i="16" s="1"/>
  <c r="BM82" i="11"/>
  <c r="BM85" i="11"/>
  <c r="BM95" i="11"/>
  <c r="AC100" i="16" s="1"/>
  <c r="BM99" i="11"/>
  <c r="AC104" i="16" s="1"/>
  <c r="BM103" i="11"/>
  <c r="BM107" i="11"/>
  <c r="BM111" i="11"/>
  <c r="AC116" i="16" s="1"/>
  <c r="BM115" i="11"/>
  <c r="AC120" i="16" s="1"/>
  <c r="BM126" i="11"/>
  <c r="BM134" i="11"/>
  <c r="BM142" i="11"/>
  <c r="BM51" i="11"/>
  <c r="AC56" i="16" s="1"/>
  <c r="BM58" i="11"/>
  <c r="BM72" i="11"/>
  <c r="BM83" i="11"/>
  <c r="AC88" i="16" s="1"/>
  <c r="BM86" i="11"/>
  <c r="AC91" i="16" s="1"/>
  <c r="BM88" i="11"/>
  <c r="BM91" i="11"/>
  <c r="BM94" i="11"/>
  <c r="AC99" i="16" s="1"/>
  <c r="BM97" i="11"/>
  <c r="AC102" i="16" s="1"/>
  <c r="BM104" i="11"/>
  <c r="BM110" i="11"/>
  <c r="BM114" i="11"/>
  <c r="AC119" i="16" s="1"/>
  <c r="BM121" i="11"/>
  <c r="AC126" i="16" s="1"/>
  <c r="BM129" i="11"/>
  <c r="BM50" i="11"/>
  <c r="BM80" i="11"/>
  <c r="AC85" i="16" s="1"/>
  <c r="BM81" i="11"/>
  <c r="AC86" i="16" s="1"/>
  <c r="BM89" i="11"/>
  <c r="BM96" i="11"/>
  <c r="BM102" i="11"/>
  <c r="AC107" i="16" s="1"/>
  <c r="BM105" i="11"/>
  <c r="AC110" i="16" s="1"/>
  <c r="BM112" i="11"/>
  <c r="BM118" i="11"/>
  <c r="BM124" i="11"/>
  <c r="AC129" i="16" s="1"/>
  <c r="BM132" i="11"/>
  <c r="BM63" i="11"/>
  <c r="BM92" i="11"/>
  <c r="BM109" i="11"/>
  <c r="AC114" i="16" s="1"/>
  <c r="BM135" i="11"/>
  <c r="BM138" i="11"/>
  <c r="BM139" i="11"/>
  <c r="BM141" i="11"/>
  <c r="BM143" i="11"/>
  <c r="BM146" i="11"/>
  <c r="BM147" i="11"/>
  <c r="BM151" i="11"/>
  <c r="BM152" i="11"/>
  <c r="BM153" i="11"/>
  <c r="BM154" i="11"/>
  <c r="BM160" i="11"/>
  <c r="BM164" i="11"/>
  <c r="BM167" i="11"/>
  <c r="BM168" i="11"/>
  <c r="BM175" i="11"/>
  <c r="BM176" i="11"/>
  <c r="BM183" i="11"/>
  <c r="BM184" i="11"/>
  <c r="BM185" i="11"/>
  <c r="BM186" i="11"/>
  <c r="BM188" i="11"/>
  <c r="BM199" i="11"/>
  <c r="BM202" i="11"/>
  <c r="BM204" i="11"/>
  <c r="BM74" i="11"/>
  <c r="BM84" i="11"/>
  <c r="BM93" i="11"/>
  <c r="AC98" i="16" s="1"/>
  <c r="BM98" i="11"/>
  <c r="AC103" i="16" s="1"/>
  <c r="BM108" i="11"/>
  <c r="BM117" i="11"/>
  <c r="BM125" i="11"/>
  <c r="AC130" i="16" s="1"/>
  <c r="BM127" i="11"/>
  <c r="BM128" i="11"/>
  <c r="BM133" i="11"/>
  <c r="BM136" i="11"/>
  <c r="BM144" i="11"/>
  <c r="BM149" i="11"/>
  <c r="BM159" i="11"/>
  <c r="BM161" i="11"/>
  <c r="BM165" i="11"/>
  <c r="BM166" i="11"/>
  <c r="BM171" i="11"/>
  <c r="BM172" i="11"/>
  <c r="BM179" i="11"/>
  <c r="BM180" i="11"/>
  <c r="BM191" i="11"/>
  <c r="BM192" i="11"/>
  <c r="BM193" i="11"/>
  <c r="BM194" i="11"/>
  <c r="BM196" i="11"/>
  <c r="BM87" i="11"/>
  <c r="AC92" i="16" s="1"/>
  <c r="BM100" i="11"/>
  <c r="AC105" i="16" s="1"/>
  <c r="BM106" i="11"/>
  <c r="BM119" i="11"/>
  <c r="BM123" i="11"/>
  <c r="AC128" i="16" s="1"/>
  <c r="BM130" i="11"/>
  <c r="BM140" i="11"/>
  <c r="BM148" i="11"/>
  <c r="BM150" i="11"/>
  <c r="BM181" i="11"/>
  <c r="BM182" i="11"/>
  <c r="BM187" i="11"/>
  <c r="BM200" i="11"/>
  <c r="BM205" i="11"/>
  <c r="BM137" i="11"/>
  <c r="BM145" i="11"/>
  <c r="BM177" i="11"/>
  <c r="BM178" i="11"/>
  <c r="BM189" i="11"/>
  <c r="BM190" i="11"/>
  <c r="BM195" i="11"/>
  <c r="BM201" i="11"/>
  <c r="BM203" i="11"/>
  <c r="BM116" i="11"/>
  <c r="BM120" i="11"/>
  <c r="AC125" i="16" s="1"/>
  <c r="BM122" i="11"/>
  <c r="AC127" i="16" s="1"/>
  <c r="BM131" i="11"/>
  <c r="BM156" i="11"/>
  <c r="BM157" i="11"/>
  <c r="BM173" i="11"/>
  <c r="BM174" i="11"/>
  <c r="BM197" i="11"/>
  <c r="BM198" i="11"/>
  <c r="BM71" i="11"/>
  <c r="AC76" i="16" s="1"/>
  <c r="BM90" i="11"/>
  <c r="BM101" i="11"/>
  <c r="BM113" i="11"/>
  <c r="AC118" i="16" s="1"/>
  <c r="BM155" i="11"/>
  <c r="BM158" i="11"/>
  <c r="BM162" i="11"/>
  <c r="BM163" i="11"/>
  <c r="BM169" i="11"/>
  <c r="BM170" i="11"/>
  <c r="BM9" i="8"/>
  <c r="AC14" i="14" s="1"/>
  <c r="BM12" i="8"/>
  <c r="AC17" i="14" s="1"/>
  <c r="BM15" i="8"/>
  <c r="AC20" i="14" s="1"/>
  <c r="BM17" i="8"/>
  <c r="BM19" i="8"/>
  <c r="AC24" i="14" s="1"/>
  <c r="BM21" i="8"/>
  <c r="AC26" i="14" s="1"/>
  <c r="BM22" i="8"/>
  <c r="AC27" i="14" s="1"/>
  <c r="BM26" i="8"/>
  <c r="AC31" i="14" s="1"/>
  <c r="BM27" i="8"/>
  <c r="AC32" i="14" s="1"/>
  <c r="BM31" i="8"/>
  <c r="AC36" i="14" s="1"/>
  <c r="BM11" i="8"/>
  <c r="BM13" i="8"/>
  <c r="AC18" i="14" s="1"/>
  <c r="BM16" i="8"/>
  <c r="AC21" i="14" s="1"/>
  <c r="BM20" i="8"/>
  <c r="AC25" i="14" s="1"/>
  <c r="BM24" i="8"/>
  <c r="AC29" i="14" s="1"/>
  <c r="BM28" i="8"/>
  <c r="AC33" i="14" s="1"/>
  <c r="BM29" i="8"/>
  <c r="AC34" i="14" s="1"/>
  <c r="BM10" i="8"/>
  <c r="AC15" i="14" s="1"/>
  <c r="BM14" i="8"/>
  <c r="AC19" i="14" s="1"/>
  <c r="BM18" i="8"/>
  <c r="AC23" i="14" s="1"/>
  <c r="BM30" i="8"/>
  <c r="AC35" i="14" s="1"/>
  <c r="BM37" i="8"/>
  <c r="AC42" i="14" s="1"/>
  <c r="BM57" i="8"/>
  <c r="AC62" i="14" s="1"/>
  <c r="BM61" i="8"/>
  <c r="AC66" i="14" s="1"/>
  <c r="BM25" i="8"/>
  <c r="AC30" i="14" s="1"/>
  <c r="BM34" i="8"/>
  <c r="AC39" i="14" s="1"/>
  <c r="BM47" i="8"/>
  <c r="AC52" i="14" s="1"/>
  <c r="BM52" i="8"/>
  <c r="BM56" i="8"/>
  <c r="AC61" i="14" s="1"/>
  <c r="BM65" i="8"/>
  <c r="AC70" i="14" s="1"/>
  <c r="BM67" i="8"/>
  <c r="AC72" i="14" s="1"/>
  <c r="BM68" i="8"/>
  <c r="BM69" i="8"/>
  <c r="AC74" i="14" s="1"/>
  <c r="BM71" i="8"/>
  <c r="AC76" i="14" s="1"/>
  <c r="BM75" i="8"/>
  <c r="AC80" i="14" s="1"/>
  <c r="BM76" i="8"/>
  <c r="AC81" i="14" s="1"/>
  <c r="BM78" i="8"/>
  <c r="AC83" i="14" s="1"/>
  <c r="BM85" i="8"/>
  <c r="AC90" i="14" s="1"/>
  <c r="BM86" i="8"/>
  <c r="AC91" i="14" s="1"/>
  <c r="BM92" i="8"/>
  <c r="AC97" i="14" s="1"/>
  <c r="BM94" i="8"/>
  <c r="AC99" i="14" s="1"/>
  <c r="BM97" i="8"/>
  <c r="AC102" i="14" s="1"/>
  <c r="BM103" i="8"/>
  <c r="AC108" i="14" s="1"/>
  <c r="BM106" i="8"/>
  <c r="AC111" i="14" s="1"/>
  <c r="BM107" i="8"/>
  <c r="AC112" i="14" s="1"/>
  <c r="BM110" i="8"/>
  <c r="AC115" i="14" s="1"/>
  <c r="BM116" i="8"/>
  <c r="AC121" i="14" s="1"/>
  <c r="BM7" i="8"/>
  <c r="BM36" i="8"/>
  <c r="AC41" i="14" s="1"/>
  <c r="BM40" i="8"/>
  <c r="AC45" i="14" s="1"/>
  <c r="BM41" i="8"/>
  <c r="AC46" i="14" s="1"/>
  <c r="BM42" i="8"/>
  <c r="AC47" i="14" s="1"/>
  <c r="BM51" i="8"/>
  <c r="BM62" i="8"/>
  <c r="AC67" i="14" s="1"/>
  <c r="BM23" i="8"/>
  <c r="AC28" i="14" s="1"/>
  <c r="BM32" i="8"/>
  <c r="AC37" i="14" s="1"/>
  <c r="BM35" i="8"/>
  <c r="BM46" i="8"/>
  <c r="AC51" i="14" s="1"/>
  <c r="BM54" i="8"/>
  <c r="AC59" i="14" s="1"/>
  <c r="BM33" i="8"/>
  <c r="AC38" i="14" s="1"/>
  <c r="BM43" i="8"/>
  <c r="AC48" i="14" s="1"/>
  <c r="BM45" i="8"/>
  <c r="AC50" i="14" s="1"/>
  <c r="BM48" i="8"/>
  <c r="AC53" i="14" s="1"/>
  <c r="BM49" i="8"/>
  <c r="AC54" i="14" s="1"/>
  <c r="BM59" i="8"/>
  <c r="AC64" i="14" s="1"/>
  <c r="BM70" i="8"/>
  <c r="AC75" i="14" s="1"/>
  <c r="BM72" i="8"/>
  <c r="AC77" i="14" s="1"/>
  <c r="BM81" i="8"/>
  <c r="AC86" i="14" s="1"/>
  <c r="BM39" i="8"/>
  <c r="BM44" i="8"/>
  <c r="AC49" i="14" s="1"/>
  <c r="BM60" i="8"/>
  <c r="AC65" i="14" s="1"/>
  <c r="BM8" i="8"/>
  <c r="AC13" i="14" s="1"/>
  <c r="BM53" i="8"/>
  <c r="AC58" i="14" s="1"/>
  <c r="BM64" i="8"/>
  <c r="AC69" i="14" s="1"/>
  <c r="BM73" i="8"/>
  <c r="AC78" i="14" s="1"/>
  <c r="BM80" i="8"/>
  <c r="AC85" i="14" s="1"/>
  <c r="BM82" i="8"/>
  <c r="AC87" i="14" s="1"/>
  <c r="BM87" i="8"/>
  <c r="AC92" i="14" s="1"/>
  <c r="BM88" i="8"/>
  <c r="AC93" i="14" s="1"/>
  <c r="BM89" i="8"/>
  <c r="BM93" i="8"/>
  <c r="BM95" i="8"/>
  <c r="AC100" i="14" s="1"/>
  <c r="BM63" i="8"/>
  <c r="AC68" i="14" s="1"/>
  <c r="BM66" i="8"/>
  <c r="AC71" i="14" s="1"/>
  <c r="BM74" i="8"/>
  <c r="BM77" i="8"/>
  <c r="AC82" i="14" s="1"/>
  <c r="BM79" i="8"/>
  <c r="AC84" i="14" s="1"/>
  <c r="BM91" i="8"/>
  <c r="AC96" i="14" s="1"/>
  <c r="BM83" i="8"/>
  <c r="AC88" i="14" s="1"/>
  <c r="BM98" i="8"/>
  <c r="AC103" i="14" s="1"/>
  <c r="BM113" i="8"/>
  <c r="AC118" i="14" s="1"/>
  <c r="BM118" i="8"/>
  <c r="AC123" i="14" s="1"/>
  <c r="BM119" i="8"/>
  <c r="AC124" i="14" s="1"/>
  <c r="BM123" i="8"/>
  <c r="AC128" i="14" s="1"/>
  <c r="BM125" i="8"/>
  <c r="AC130" i="14" s="1"/>
  <c r="BM128" i="8"/>
  <c r="BM131" i="8"/>
  <c r="BM139" i="8"/>
  <c r="BM140" i="8"/>
  <c r="BM38" i="8"/>
  <c r="AC43" i="14" s="1"/>
  <c r="BM58" i="8"/>
  <c r="AC63" i="14" s="1"/>
  <c r="BM84" i="8"/>
  <c r="AC89" i="14" s="1"/>
  <c r="BM90" i="8"/>
  <c r="AC95" i="14" s="1"/>
  <c r="BM96" i="8"/>
  <c r="AC101" i="14" s="1"/>
  <c r="BM99" i="8"/>
  <c r="AC104" i="14" s="1"/>
  <c r="BM100" i="8"/>
  <c r="AC105" i="14" s="1"/>
  <c r="BM102" i="8"/>
  <c r="AC107" i="14" s="1"/>
  <c r="BM104" i="8"/>
  <c r="AC109" i="14" s="1"/>
  <c r="BM108" i="8"/>
  <c r="AC113" i="14" s="1"/>
  <c r="BM50" i="8"/>
  <c r="AC55" i="14" s="1"/>
  <c r="BM101" i="8"/>
  <c r="AC106" i="14" s="1"/>
  <c r="BM109" i="8"/>
  <c r="AC114" i="14" s="1"/>
  <c r="BM111" i="8"/>
  <c r="AC116" i="14" s="1"/>
  <c r="BM112" i="8"/>
  <c r="AC117" i="14" s="1"/>
  <c r="BM117" i="8"/>
  <c r="AC122" i="14" s="1"/>
  <c r="BM121" i="8"/>
  <c r="AC126" i="14" s="1"/>
  <c r="BM124" i="8"/>
  <c r="AC129" i="14" s="1"/>
  <c r="BM129" i="8"/>
  <c r="BM130" i="8"/>
  <c r="BM135" i="8"/>
  <c r="BM136" i="8"/>
  <c r="BM105" i="8"/>
  <c r="AC110" i="14" s="1"/>
  <c r="BM120" i="8"/>
  <c r="AC125" i="14" s="1"/>
  <c r="BM122" i="8"/>
  <c r="AC127" i="14" s="1"/>
  <c r="BM126" i="8"/>
  <c r="BM132" i="8"/>
  <c r="BM134" i="8"/>
  <c r="BM137" i="8"/>
  <c r="BM138" i="8"/>
  <c r="BM142" i="8"/>
  <c r="BM151" i="8"/>
  <c r="BM155" i="8"/>
  <c r="BM159" i="8"/>
  <c r="BM163" i="8"/>
  <c r="BM167" i="8"/>
  <c r="BM171" i="8"/>
  <c r="BM175" i="8"/>
  <c r="BM179" i="8"/>
  <c r="BM184" i="8"/>
  <c r="BM114" i="8"/>
  <c r="AC119" i="14" s="1"/>
  <c r="BM141" i="8"/>
  <c r="BM144" i="8"/>
  <c r="BM145" i="8"/>
  <c r="BM148" i="8"/>
  <c r="BM150" i="8"/>
  <c r="BM154" i="8"/>
  <c r="BM158" i="8"/>
  <c r="BM162" i="8"/>
  <c r="BM166" i="8"/>
  <c r="BM170" i="8"/>
  <c r="BM174" i="8"/>
  <c r="BM178" i="8"/>
  <c r="BM115" i="8"/>
  <c r="AC120" i="14" s="1"/>
  <c r="BM146" i="8"/>
  <c r="BM147" i="8"/>
  <c r="BM156" i="8"/>
  <c r="BM157" i="8"/>
  <c r="BM172" i="8"/>
  <c r="BM173" i="8"/>
  <c r="BM185" i="8"/>
  <c r="BM193" i="8"/>
  <c r="BM196" i="8"/>
  <c r="BM198" i="8"/>
  <c r="BM202" i="8"/>
  <c r="BM127" i="8"/>
  <c r="BM149" i="8"/>
  <c r="BM160" i="8"/>
  <c r="BM161" i="8"/>
  <c r="BM176" i="8"/>
  <c r="BM177" i="8"/>
  <c r="BM182" i="8"/>
  <c r="BM186" i="8"/>
  <c r="BM191" i="8"/>
  <c r="BM192" i="8"/>
  <c r="BM197" i="8"/>
  <c r="BM199" i="8"/>
  <c r="BM200" i="8"/>
  <c r="BM55" i="8"/>
  <c r="AC60" i="14" s="1"/>
  <c r="BM164" i="8"/>
  <c r="BM165" i="8"/>
  <c r="BM183" i="8"/>
  <c r="BM189" i="8"/>
  <c r="BM194" i="8"/>
  <c r="BM195" i="8"/>
  <c r="BM201" i="8"/>
  <c r="BM204" i="8"/>
  <c r="BM133" i="8"/>
  <c r="BM143" i="8"/>
  <c r="BM152" i="8"/>
  <c r="BM153" i="8"/>
  <c r="BM168" i="8"/>
  <c r="BM169" i="8"/>
  <c r="BM180" i="8"/>
  <c r="BM181" i="8"/>
  <c r="BM187" i="8"/>
  <c r="BM188" i="8"/>
  <c r="BM190" i="8"/>
  <c r="BM205" i="8"/>
  <c r="BM203" i="8"/>
  <c r="M5" i="5"/>
  <c r="M7" i="5" s="1"/>
  <c r="L219" i="2"/>
  <c r="M4" i="5"/>
  <c r="C56" i="76"/>
  <c r="C169" i="76" s="1"/>
  <c r="B13" i="78"/>
  <c r="DN5" i="13"/>
  <c r="BO3" i="13"/>
  <c r="DP4" i="13"/>
  <c r="AB2" i="18" s="1"/>
  <c r="DN5" i="11"/>
  <c r="BP4" i="13"/>
  <c r="D23" i="24"/>
  <c r="AC51" i="16"/>
  <c r="AC69" i="16"/>
  <c r="AC17" i="16"/>
  <c r="AC58" i="16"/>
  <c r="AC94" i="16"/>
  <c r="AC121" i="16"/>
  <c r="AC23" i="16"/>
  <c r="AC55" i="16"/>
  <c r="AC62" i="16"/>
  <c r="AC70" i="16"/>
  <c r="AC87" i="16"/>
  <c r="AC89" i="16"/>
  <c r="AC96" i="16"/>
  <c r="AC108" i="16"/>
  <c r="AC122" i="16"/>
  <c r="AC16" i="16"/>
  <c r="AC35" i="16"/>
  <c r="AC67" i="16"/>
  <c r="AC77" i="16"/>
  <c r="AC95" i="16"/>
  <c r="AC109" i="16"/>
  <c r="AC20" i="16"/>
  <c r="AC36" i="16"/>
  <c r="AC46" i="16"/>
  <c r="AC82" i="16"/>
  <c r="AC81" i="16"/>
  <c r="AC113" i="16"/>
  <c r="AC124" i="16"/>
  <c r="BR4" i="12"/>
  <c r="D24" i="23"/>
  <c r="BM6" i="11"/>
  <c r="AC11" i="16" s="1"/>
  <c r="AC18" i="16"/>
  <c r="AC13" i="16"/>
  <c r="AC24" i="16"/>
  <c r="AC43" i="16"/>
  <c r="AC34" i="16"/>
  <c r="AC50" i="16"/>
  <c r="AC57" i="16"/>
  <c r="AC59" i="16"/>
  <c r="AC74" i="16"/>
  <c r="AC75" i="16"/>
  <c r="AC93" i="16"/>
  <c r="AC97" i="16"/>
  <c r="AC101" i="16"/>
  <c r="AC111" i="16"/>
  <c r="AC112" i="16"/>
  <c r="AC117" i="16"/>
  <c r="AC123" i="16"/>
  <c r="AC31" i="16"/>
  <c r="AC19" i="16"/>
  <c r="AC14" i="16"/>
  <c r="AC40" i="16"/>
  <c r="AC44" i="16"/>
  <c r="AC49" i="16"/>
  <c r="AC38" i="16"/>
  <c r="AC61" i="16"/>
  <c r="AC63" i="16"/>
  <c r="AC79" i="16"/>
  <c r="AC68" i="16"/>
  <c r="AC90" i="16"/>
  <c r="AC106" i="16"/>
  <c r="AC115" i="16"/>
  <c r="BN6" i="11" a="1"/>
  <c r="BN6" i="11" s="1"/>
  <c r="BO3" i="11"/>
  <c r="BP4" i="11"/>
  <c r="C23" i="22"/>
  <c r="BR4" i="10"/>
  <c r="C24" i="21"/>
  <c r="BO3" i="8"/>
  <c r="DP4" i="8"/>
  <c r="AD2" i="14" s="1"/>
  <c r="AC98" i="14"/>
  <c r="AC16" i="14"/>
  <c r="AC79" i="14"/>
  <c r="AC40" i="14"/>
  <c r="AC94" i="14"/>
  <c r="AC22" i="14"/>
  <c r="AC44" i="14"/>
  <c r="AC57" i="14"/>
  <c r="BM6" i="8"/>
  <c r="AC11" i="14" s="1"/>
  <c r="AC12" i="14"/>
  <c r="AC56" i="14"/>
  <c r="AC73" i="14"/>
  <c r="DN5" i="8"/>
  <c r="D15" i="42" s="1"/>
  <c r="D20" i="20" s="1"/>
  <c r="BP4" i="8"/>
  <c r="C23" i="20"/>
  <c r="DO5" i="10"/>
  <c r="DO5" i="12"/>
  <c r="AD28" i="17"/>
  <c r="AD83" i="17"/>
  <c r="AD47" i="17"/>
  <c r="AD26" i="17"/>
  <c r="AD39" i="17"/>
  <c r="AD35" i="17"/>
  <c r="AD36" i="17"/>
  <c r="AD58" i="17"/>
  <c r="AD115" i="17"/>
  <c r="AD125" i="17"/>
  <c r="AD45" i="17"/>
  <c r="AD27" i="17"/>
  <c r="AD62" i="17"/>
  <c r="AD103" i="17"/>
  <c r="AD124" i="17"/>
  <c r="BO6" i="12"/>
  <c r="AD11" i="17" s="1"/>
  <c r="AD68" i="17"/>
  <c r="AD73" i="17"/>
  <c r="AD105" i="17"/>
  <c r="AD119" i="17"/>
  <c r="AD19" i="17"/>
  <c r="AD37" i="17"/>
  <c r="AD51" i="17"/>
  <c r="AD29" i="17"/>
  <c r="AD76" i="17"/>
  <c r="AD54" i="17"/>
  <c r="AD80" i="17"/>
  <c r="AD94" i="17"/>
  <c r="AD106" i="17"/>
  <c r="AD130" i="17"/>
  <c r="BQ3" i="12"/>
  <c r="BP6" i="12" a="1"/>
  <c r="BP6" i="12" s="1"/>
  <c r="DQ4" i="12"/>
  <c r="AE2" i="17" s="1"/>
  <c r="AD18" i="17"/>
  <c r="AD16" i="17"/>
  <c r="AD32" i="17"/>
  <c r="AD56" i="17"/>
  <c r="AD25" i="17"/>
  <c r="AD81" i="17"/>
  <c r="AD91" i="17"/>
  <c r="AD102" i="17"/>
  <c r="AD107" i="17"/>
  <c r="AD118" i="17"/>
  <c r="AD121" i="17"/>
  <c r="DQ4" i="10"/>
  <c r="AE2" i="15" s="1"/>
  <c r="BQ3" i="10"/>
  <c r="DQ4" i="2"/>
  <c r="BR4" i="2"/>
  <c r="B20" i="45"/>
  <c r="B19" i="46"/>
  <c r="B20" i="43"/>
  <c r="B19" i="44"/>
  <c r="A18" i="78"/>
  <c r="M1" i="2"/>
  <c r="M217" i="2" s="1"/>
  <c r="AM26" i="35" a="1"/>
  <c r="AM26" i="35" s="1"/>
  <c r="S24" i="7"/>
  <c r="DP5" i="10" l="1"/>
  <c r="AB18" i="60"/>
  <c r="A18" i="82"/>
  <c r="BP7" i="13" a="1"/>
  <c r="BP7" i="13" s="1"/>
  <c r="BP9" i="13" a="1"/>
  <c r="BP9" i="13" s="1"/>
  <c r="BP8" i="13" a="1"/>
  <c r="BP8" i="13" s="1"/>
  <c r="Y19" i="60"/>
  <c r="A19" i="81"/>
  <c r="BR7" i="12" a="1"/>
  <c r="BR7" i="12" s="1"/>
  <c r="BR8" i="12" a="1"/>
  <c r="BR8" i="12" s="1"/>
  <c r="BR9" i="12" a="1"/>
  <c r="BR9" i="12" s="1"/>
  <c r="BR10" i="12" a="1"/>
  <c r="BR10" i="12" s="1"/>
  <c r="DQ4" i="11"/>
  <c r="AE2" i="16" s="1"/>
  <c r="BP9" i="11" a="1"/>
  <c r="BP9" i="11" s="1"/>
  <c r="BP8" i="11" a="1"/>
  <c r="BP8" i="11" s="1"/>
  <c r="BP7" i="11" a="1"/>
  <c r="BP7" i="11" s="1"/>
  <c r="V18" i="60"/>
  <c r="A18" i="80"/>
  <c r="BR7" i="10" a="1"/>
  <c r="BR7" i="10" s="1"/>
  <c r="BR9" i="10" a="1"/>
  <c r="BR9" i="10" s="1"/>
  <c r="BR8" i="10" a="1"/>
  <c r="BR8" i="10" s="1"/>
  <c r="R19" i="60"/>
  <c r="O19" i="60" s="1"/>
  <c r="A19" i="79"/>
  <c r="BQ14" i="10"/>
  <c r="BQ8" i="10"/>
  <c r="AE13" i="15" s="1"/>
  <c r="BQ11" i="10"/>
  <c r="BQ9" i="10"/>
  <c r="AE14" i="15" s="1"/>
  <c r="BQ10" i="10"/>
  <c r="AE15" i="15" s="1"/>
  <c r="BQ19" i="10"/>
  <c r="AE24" i="15" s="1"/>
  <c r="BQ20" i="10"/>
  <c r="BQ7" i="10"/>
  <c r="BQ18" i="10"/>
  <c r="AE23" i="15" s="1"/>
  <c r="BQ13" i="10"/>
  <c r="AE18" i="15" s="1"/>
  <c r="BQ16" i="10"/>
  <c r="BQ21" i="10"/>
  <c r="AE26" i="15" s="1"/>
  <c r="BQ12" i="10"/>
  <c r="AE17" i="15" s="1"/>
  <c r="BQ36" i="10"/>
  <c r="AE41" i="15" s="1"/>
  <c r="BQ38" i="10"/>
  <c r="BQ32" i="10"/>
  <c r="AE37" i="15" s="1"/>
  <c r="BQ34" i="10"/>
  <c r="AE39" i="15" s="1"/>
  <c r="BQ23" i="10"/>
  <c r="AE28" i="15" s="1"/>
  <c r="BQ25" i="10"/>
  <c r="BQ30" i="10"/>
  <c r="AE35" i="15" s="1"/>
  <c r="BQ35" i="10"/>
  <c r="AE40" i="15" s="1"/>
  <c r="BQ39" i="10"/>
  <c r="BQ15" i="10"/>
  <c r="BQ17" i="10"/>
  <c r="AE22" i="15" s="1"/>
  <c r="BQ24" i="10"/>
  <c r="AE29" i="15" s="1"/>
  <c r="BQ27" i="10"/>
  <c r="AE32" i="15" s="1"/>
  <c r="BQ28" i="10"/>
  <c r="BQ29" i="10"/>
  <c r="BQ31" i="10"/>
  <c r="AE36" i="15" s="1"/>
  <c r="BQ33" i="10"/>
  <c r="BQ41" i="10"/>
  <c r="BQ42" i="10"/>
  <c r="BQ43" i="10"/>
  <c r="AE48" i="15" s="1"/>
  <c r="BQ44" i="10"/>
  <c r="BQ45" i="10"/>
  <c r="BQ46" i="10"/>
  <c r="AE51" i="15" s="1"/>
  <c r="BQ47" i="10"/>
  <c r="AE52" i="15" s="1"/>
  <c r="BQ22" i="10"/>
  <c r="BQ40" i="10"/>
  <c r="BQ52" i="10"/>
  <c r="BQ53" i="10"/>
  <c r="AE58" i="15" s="1"/>
  <c r="BQ54" i="10"/>
  <c r="AE59" i="15" s="1"/>
  <c r="BQ55" i="10"/>
  <c r="BQ61" i="10"/>
  <c r="BQ62" i="10"/>
  <c r="AE67" i="15" s="1"/>
  <c r="BQ72" i="10"/>
  <c r="AE77" i="15" s="1"/>
  <c r="BQ75" i="10"/>
  <c r="BQ78" i="10"/>
  <c r="AE83" i="15" s="1"/>
  <c r="BQ81" i="10"/>
  <c r="AE86" i="15" s="1"/>
  <c r="BQ37" i="10"/>
  <c r="BQ49" i="10"/>
  <c r="BQ50" i="10"/>
  <c r="AE55" i="15" s="1"/>
  <c r="BQ56" i="10"/>
  <c r="AE61" i="15" s="1"/>
  <c r="BQ57" i="10"/>
  <c r="AE62" i="15" s="1"/>
  <c r="BQ58" i="10"/>
  <c r="BQ59" i="10"/>
  <c r="BQ60" i="10"/>
  <c r="AE65" i="15" s="1"/>
  <c r="BQ65" i="10"/>
  <c r="AE70" i="15" s="1"/>
  <c r="BQ66" i="10"/>
  <c r="BQ67" i="10"/>
  <c r="BQ68" i="10"/>
  <c r="AE73" i="15" s="1"/>
  <c r="BQ82" i="10"/>
  <c r="AE87" i="15" s="1"/>
  <c r="BQ83" i="10"/>
  <c r="BQ26" i="10"/>
  <c r="BQ48" i="10"/>
  <c r="AE53" i="15" s="1"/>
  <c r="BQ63" i="10"/>
  <c r="AE68" i="15" s="1"/>
  <c r="BQ84" i="10"/>
  <c r="BQ87" i="10"/>
  <c r="AE92" i="15" s="1"/>
  <c r="BQ69" i="10"/>
  <c r="AE74" i="15" s="1"/>
  <c r="BQ71" i="10"/>
  <c r="BQ73" i="10"/>
  <c r="BQ86" i="10"/>
  <c r="BQ90" i="10"/>
  <c r="AE95" i="15" s="1"/>
  <c r="BQ99" i="10"/>
  <c r="BQ74" i="10"/>
  <c r="BQ76" i="10"/>
  <c r="AE81" i="15" s="1"/>
  <c r="BQ79" i="10"/>
  <c r="AE84" i="15" s="1"/>
  <c r="BQ80" i="10"/>
  <c r="AE85" i="15" s="1"/>
  <c r="BQ85" i="10"/>
  <c r="BQ92" i="10"/>
  <c r="AE97" i="15" s="1"/>
  <c r="BQ96" i="10"/>
  <c r="AE101" i="15" s="1"/>
  <c r="BQ93" i="10"/>
  <c r="AE98" i="15" s="1"/>
  <c r="BQ97" i="10"/>
  <c r="BQ100" i="10"/>
  <c r="BQ110" i="10"/>
  <c r="AE115" i="15" s="1"/>
  <c r="BQ115" i="10"/>
  <c r="AE120" i="15" s="1"/>
  <c r="BQ120" i="10"/>
  <c r="BQ51" i="10"/>
  <c r="AE56" i="15" s="1"/>
  <c r="BQ77" i="10"/>
  <c r="AE82" i="15" s="1"/>
  <c r="BQ89" i="10"/>
  <c r="AE94" i="15" s="1"/>
  <c r="BQ91" i="10"/>
  <c r="BQ94" i="10"/>
  <c r="BQ101" i="10"/>
  <c r="AE106" i="15" s="1"/>
  <c r="BQ106" i="10"/>
  <c r="AE111" i="15" s="1"/>
  <c r="BQ107" i="10"/>
  <c r="BQ108" i="10"/>
  <c r="AE113" i="15" s="1"/>
  <c r="BQ109" i="10"/>
  <c r="AE114" i="15" s="1"/>
  <c r="BQ111" i="10"/>
  <c r="AE116" i="15" s="1"/>
  <c r="BQ112" i="10"/>
  <c r="BQ113" i="10"/>
  <c r="BQ114" i="10"/>
  <c r="AE119" i="15" s="1"/>
  <c r="BQ118" i="10"/>
  <c r="AE123" i="15" s="1"/>
  <c r="BQ119" i="10"/>
  <c r="BQ122" i="10"/>
  <c r="AE127" i="15" s="1"/>
  <c r="BQ123" i="10"/>
  <c r="AE128" i="15" s="1"/>
  <c r="BQ124" i="10"/>
  <c r="AE129" i="15" s="1"/>
  <c r="BQ88" i="10"/>
  <c r="BQ95" i="10"/>
  <c r="AE100" i="15" s="1"/>
  <c r="BQ102" i="10"/>
  <c r="AE107" i="15" s="1"/>
  <c r="BQ103" i="10"/>
  <c r="AE108" i="15" s="1"/>
  <c r="BQ104" i="10"/>
  <c r="BQ105" i="10"/>
  <c r="AE110" i="15" s="1"/>
  <c r="BQ64" i="10"/>
  <c r="AE69" i="15" s="1"/>
  <c r="BQ70" i="10"/>
  <c r="AE75" i="15" s="1"/>
  <c r="BQ116" i="10"/>
  <c r="BQ121" i="10"/>
  <c r="BQ125" i="10"/>
  <c r="AE130" i="15" s="1"/>
  <c r="BQ133" i="10"/>
  <c r="BQ138" i="10"/>
  <c r="BQ145" i="10"/>
  <c r="BQ149" i="10"/>
  <c r="BQ151" i="10"/>
  <c r="BQ159" i="10"/>
  <c r="BQ160" i="10"/>
  <c r="BQ161" i="10"/>
  <c r="BQ167" i="10"/>
  <c r="BQ168" i="10"/>
  <c r="BQ169" i="10"/>
  <c r="BQ172" i="10"/>
  <c r="BQ173" i="10"/>
  <c r="BQ183" i="10"/>
  <c r="BQ98" i="10"/>
  <c r="BQ126" i="10"/>
  <c r="BQ128" i="10"/>
  <c r="BQ129" i="10"/>
  <c r="BQ131" i="10"/>
  <c r="BQ132" i="10"/>
  <c r="BQ136" i="10"/>
  <c r="BQ137" i="10"/>
  <c r="BQ142" i="10"/>
  <c r="BQ144" i="10"/>
  <c r="BQ147" i="10"/>
  <c r="BQ154" i="10"/>
  <c r="BQ158" i="10"/>
  <c r="BQ166" i="10"/>
  <c r="BQ176" i="10"/>
  <c r="BQ177" i="10"/>
  <c r="BQ179" i="10"/>
  <c r="BQ181" i="10"/>
  <c r="BQ127" i="10"/>
  <c r="BQ141" i="10"/>
  <c r="BQ150" i="10"/>
  <c r="BQ152" i="10"/>
  <c r="BQ156" i="10"/>
  <c r="BQ157" i="10"/>
  <c r="BQ163" i="10"/>
  <c r="BQ164" i="10"/>
  <c r="BQ165" i="10"/>
  <c r="BQ130" i="10"/>
  <c r="BQ143" i="10"/>
  <c r="BQ148" i="10"/>
  <c r="BQ162" i="10"/>
  <c r="BQ178" i="10"/>
  <c r="BQ180" i="10"/>
  <c r="BQ182" i="10"/>
  <c r="BQ191" i="10"/>
  <c r="BQ196" i="10"/>
  <c r="BQ197" i="10"/>
  <c r="BQ199" i="10"/>
  <c r="BQ201" i="10"/>
  <c r="BQ204" i="10"/>
  <c r="BQ205" i="10"/>
  <c r="BQ186" i="10"/>
  <c r="BQ192" i="10"/>
  <c r="BQ117" i="10"/>
  <c r="BQ140" i="10"/>
  <c r="BQ146" i="10"/>
  <c r="BQ153" i="10"/>
  <c r="BQ175" i="10"/>
  <c r="BQ184" i="10"/>
  <c r="BQ190" i="10"/>
  <c r="BQ195" i="10"/>
  <c r="BQ198" i="10"/>
  <c r="BQ203" i="10"/>
  <c r="BQ193" i="10"/>
  <c r="BQ134" i="10"/>
  <c r="BQ135" i="10"/>
  <c r="BQ139" i="10"/>
  <c r="BQ155" i="10"/>
  <c r="BQ171" i="10"/>
  <c r="BQ174" i="10"/>
  <c r="BQ185" i="10"/>
  <c r="BQ188" i="10"/>
  <c r="BQ189" i="10"/>
  <c r="BQ194" i="10"/>
  <c r="BQ200" i="10"/>
  <c r="BQ170" i="10"/>
  <c r="BQ187" i="10"/>
  <c r="BQ202" i="10"/>
  <c r="BQ3" i="8"/>
  <c r="BQ9" i="8" s="1"/>
  <c r="AE14" i="14" s="1"/>
  <c r="BP8" i="8" a="1"/>
  <c r="BP8" i="8" s="1"/>
  <c r="BP7" i="8" a="1"/>
  <c r="BP7" i="8" s="1"/>
  <c r="BP9" i="8" a="1"/>
  <c r="BP9" i="8" s="1"/>
  <c r="DO5" i="13"/>
  <c r="BO7" i="13"/>
  <c r="AB12" i="18" s="1"/>
  <c r="BO8" i="13"/>
  <c r="AB13" i="18" s="1"/>
  <c r="BO9" i="13"/>
  <c r="AB14" i="18" s="1"/>
  <c r="BO18" i="13"/>
  <c r="BO19" i="13"/>
  <c r="AB24" i="18" s="1"/>
  <c r="BO20" i="13"/>
  <c r="AB25" i="18" s="1"/>
  <c r="BO14" i="13"/>
  <c r="AB19" i="18" s="1"/>
  <c r="BO16" i="13"/>
  <c r="BO11" i="13"/>
  <c r="AB16" i="18" s="1"/>
  <c r="BO23" i="13"/>
  <c r="AB28" i="18" s="1"/>
  <c r="BO12" i="13"/>
  <c r="AB17" i="18" s="1"/>
  <c r="BO13" i="13"/>
  <c r="BO15" i="13"/>
  <c r="AB20" i="18" s="1"/>
  <c r="BO22" i="13"/>
  <c r="AB27" i="18" s="1"/>
  <c r="BO28" i="13"/>
  <c r="AB33" i="18" s="1"/>
  <c r="BO31" i="13"/>
  <c r="BO35" i="13"/>
  <c r="AB40" i="18" s="1"/>
  <c r="BO42" i="13"/>
  <c r="AB47" i="18" s="1"/>
  <c r="BO53" i="13"/>
  <c r="AB58" i="18" s="1"/>
  <c r="BO55" i="13"/>
  <c r="BO10" i="13"/>
  <c r="AB15" i="18" s="1"/>
  <c r="BO21" i="13"/>
  <c r="AB26" i="18" s="1"/>
  <c r="BO25" i="13"/>
  <c r="AB30" i="18" s="1"/>
  <c r="BO26" i="13"/>
  <c r="BO29" i="13"/>
  <c r="AB34" i="18" s="1"/>
  <c r="BO32" i="13"/>
  <c r="AB37" i="18" s="1"/>
  <c r="BO36" i="13"/>
  <c r="AB41" i="18" s="1"/>
  <c r="BO37" i="13"/>
  <c r="BO39" i="13"/>
  <c r="AB44" i="18" s="1"/>
  <c r="BO24" i="13"/>
  <c r="AB29" i="18" s="1"/>
  <c r="BO27" i="13"/>
  <c r="AB32" i="18" s="1"/>
  <c r="BO30" i="13"/>
  <c r="BO46" i="13"/>
  <c r="AB51" i="18" s="1"/>
  <c r="BO48" i="13"/>
  <c r="AB53" i="18" s="1"/>
  <c r="BO49" i="13"/>
  <c r="AB54" i="18" s="1"/>
  <c r="BO61" i="13"/>
  <c r="BO62" i="13"/>
  <c r="AB67" i="18" s="1"/>
  <c r="BO33" i="13"/>
  <c r="AB38" i="18" s="1"/>
  <c r="BO40" i="13"/>
  <c r="AB45" i="18" s="1"/>
  <c r="BO50" i="13"/>
  <c r="BO54" i="13"/>
  <c r="AB59" i="18" s="1"/>
  <c r="BO56" i="13"/>
  <c r="AB61" i="18" s="1"/>
  <c r="BO59" i="13"/>
  <c r="AB64" i="18" s="1"/>
  <c r="BO60" i="13"/>
  <c r="BO67" i="13"/>
  <c r="AB72" i="18" s="1"/>
  <c r="BO69" i="13"/>
  <c r="AB74" i="18" s="1"/>
  <c r="BO70" i="13"/>
  <c r="AB75" i="18" s="1"/>
  <c r="BO38" i="13"/>
  <c r="BO43" i="13"/>
  <c r="AB48" i="18" s="1"/>
  <c r="BO47" i="13"/>
  <c r="AB52" i="18" s="1"/>
  <c r="BO71" i="13"/>
  <c r="AB76" i="18" s="1"/>
  <c r="BO72" i="13"/>
  <c r="BO78" i="13"/>
  <c r="AB83" i="18" s="1"/>
  <c r="BO82" i="13"/>
  <c r="AB87" i="18" s="1"/>
  <c r="BO86" i="13"/>
  <c r="AB91" i="18" s="1"/>
  <c r="BO92" i="13"/>
  <c r="BO98" i="13"/>
  <c r="AB103" i="18" s="1"/>
  <c r="BO34" i="13"/>
  <c r="AB39" i="18" s="1"/>
  <c r="BO51" i="13"/>
  <c r="AB56" i="18" s="1"/>
  <c r="BO63" i="13"/>
  <c r="BO73" i="13"/>
  <c r="AB78" i="18" s="1"/>
  <c r="BO83" i="13"/>
  <c r="AB88" i="18" s="1"/>
  <c r="BO84" i="13"/>
  <c r="AB89" i="18" s="1"/>
  <c r="BO85" i="13"/>
  <c r="BO87" i="13"/>
  <c r="AB92" i="18" s="1"/>
  <c r="BO88" i="13"/>
  <c r="AB93" i="18" s="1"/>
  <c r="BO89" i="13"/>
  <c r="AB94" i="18" s="1"/>
  <c r="BO108" i="13"/>
  <c r="BO113" i="13"/>
  <c r="AB118" i="18" s="1"/>
  <c r="BO114" i="13"/>
  <c r="AB119" i="18" s="1"/>
  <c r="BO119" i="13"/>
  <c r="AB124" i="18" s="1"/>
  <c r="BO124" i="13"/>
  <c r="AB129" i="18" s="1"/>
  <c r="BO131" i="13"/>
  <c r="BO134" i="13"/>
  <c r="BO137" i="13"/>
  <c r="BO140" i="13"/>
  <c r="BO45" i="13"/>
  <c r="AB50" i="18" s="1"/>
  <c r="BO57" i="13"/>
  <c r="AB62" i="18" s="1"/>
  <c r="BO58" i="13"/>
  <c r="AB63" i="18" s="1"/>
  <c r="BO74" i="13"/>
  <c r="BO17" i="13"/>
  <c r="AB22" i="18" s="1"/>
  <c r="BO66" i="13"/>
  <c r="AB71" i="18" s="1"/>
  <c r="BO75" i="13"/>
  <c r="AB80" i="18" s="1"/>
  <c r="BO76" i="13"/>
  <c r="BO80" i="13"/>
  <c r="AB85" i="18" s="1"/>
  <c r="BO90" i="13"/>
  <c r="AB95" i="18" s="1"/>
  <c r="BO94" i="13"/>
  <c r="AB99" i="18" s="1"/>
  <c r="BO96" i="13"/>
  <c r="BO101" i="13"/>
  <c r="AB106" i="18" s="1"/>
  <c r="BO103" i="13"/>
  <c r="AB108" i="18" s="1"/>
  <c r="BO104" i="13"/>
  <c r="AB109" i="18" s="1"/>
  <c r="BO105" i="13"/>
  <c r="BO116" i="13"/>
  <c r="AB121" i="18" s="1"/>
  <c r="BO125" i="13"/>
  <c r="AB130" i="18" s="1"/>
  <c r="BO126" i="13"/>
  <c r="BO130" i="13"/>
  <c r="BO135" i="13"/>
  <c r="BO142" i="13"/>
  <c r="BO144" i="13"/>
  <c r="BO146" i="13"/>
  <c r="BO149" i="13"/>
  <c r="BO152" i="13"/>
  <c r="BO158" i="13"/>
  <c r="BO41" i="13"/>
  <c r="BO44" i="13"/>
  <c r="AB49" i="18" s="1"/>
  <c r="BO77" i="13"/>
  <c r="AB82" i="18" s="1"/>
  <c r="BO93" i="13"/>
  <c r="AB98" i="18" s="1"/>
  <c r="BO95" i="13"/>
  <c r="BO106" i="13"/>
  <c r="AB111" i="18" s="1"/>
  <c r="BO107" i="13"/>
  <c r="AB112" i="18" s="1"/>
  <c r="BO109" i="13"/>
  <c r="AB114" i="18" s="1"/>
  <c r="BO110" i="13"/>
  <c r="BO120" i="13"/>
  <c r="AB125" i="18" s="1"/>
  <c r="BO121" i="13"/>
  <c r="AB126" i="18" s="1"/>
  <c r="BO122" i="13"/>
  <c r="AB127" i="18" s="1"/>
  <c r="BO123" i="13"/>
  <c r="BO127" i="13"/>
  <c r="BO128" i="13"/>
  <c r="BO132" i="13"/>
  <c r="BO136" i="13"/>
  <c r="BO147" i="13"/>
  <c r="BO150" i="13"/>
  <c r="BO153" i="13"/>
  <c r="BO156" i="13"/>
  <c r="BO157" i="13"/>
  <c r="BO165" i="13"/>
  <c r="BO171" i="13"/>
  <c r="BO64" i="13"/>
  <c r="BO81" i="13"/>
  <c r="AB86" i="18" s="1"/>
  <c r="BO100" i="13"/>
  <c r="AB105" i="18" s="1"/>
  <c r="BO112" i="13"/>
  <c r="AB117" i="18" s="1"/>
  <c r="BO117" i="13"/>
  <c r="BO129" i="13"/>
  <c r="BO162" i="13"/>
  <c r="BO163" i="13"/>
  <c r="BO167" i="13"/>
  <c r="BO179" i="13"/>
  <c r="BO182" i="13"/>
  <c r="BO185" i="13"/>
  <c r="BO188" i="13"/>
  <c r="BO196" i="13"/>
  <c r="BO202" i="13"/>
  <c r="BO79" i="13"/>
  <c r="AB84" i="18" s="1"/>
  <c r="BO99" i="13"/>
  <c r="BO111" i="13"/>
  <c r="AB116" i="18" s="1"/>
  <c r="BO148" i="13"/>
  <c r="BO160" i="13"/>
  <c r="BO161" i="13"/>
  <c r="BO168" i="13"/>
  <c r="BO169" i="13"/>
  <c r="BO170" i="13"/>
  <c r="BO173" i="13"/>
  <c r="BO176" i="13"/>
  <c r="BO183" i="13"/>
  <c r="BO186" i="13"/>
  <c r="BO189" i="13"/>
  <c r="BO192" i="13"/>
  <c r="BO197" i="13"/>
  <c r="BO201" i="13"/>
  <c r="BO203" i="13"/>
  <c r="BO68" i="13"/>
  <c r="AB73" i="18" s="1"/>
  <c r="BO91" i="13"/>
  <c r="AB96" i="18" s="1"/>
  <c r="BO52" i="13"/>
  <c r="AB57" i="18" s="1"/>
  <c r="BO141" i="13"/>
  <c r="BO164" i="13"/>
  <c r="BO174" i="13"/>
  <c r="BO175" i="13"/>
  <c r="BO177" i="13"/>
  <c r="BO178" i="13"/>
  <c r="BO187" i="13"/>
  <c r="BO195" i="13"/>
  <c r="BO97" i="13"/>
  <c r="BO102" i="13"/>
  <c r="AB107" i="18" s="1"/>
  <c r="BO115" i="13"/>
  <c r="AB120" i="18" s="1"/>
  <c r="BO118" i="13"/>
  <c r="AB123" i="18" s="1"/>
  <c r="BO139" i="13"/>
  <c r="BO143" i="13"/>
  <c r="BO154" i="13"/>
  <c r="BO166" i="13"/>
  <c r="BO190" i="13"/>
  <c r="BO191" i="13"/>
  <c r="BO193" i="13"/>
  <c r="BO194" i="13"/>
  <c r="BO198" i="13"/>
  <c r="BO65" i="13"/>
  <c r="AB70" i="18" s="1"/>
  <c r="BO138" i="13"/>
  <c r="BO151" i="13"/>
  <c r="BO180" i="13"/>
  <c r="BO133" i="13"/>
  <c r="BO159" i="13"/>
  <c r="BO172" i="13"/>
  <c r="BO181" i="13"/>
  <c r="BO204" i="13"/>
  <c r="BO199" i="13"/>
  <c r="BO145" i="13"/>
  <c r="BO155" i="13"/>
  <c r="BO184" i="13"/>
  <c r="BO200" i="13"/>
  <c r="BO205" i="13"/>
  <c r="BQ9" i="12"/>
  <c r="BQ12" i="12"/>
  <c r="AE17" i="17" s="1"/>
  <c r="BQ13" i="12"/>
  <c r="AE18" i="17" s="1"/>
  <c r="BQ14" i="12"/>
  <c r="BQ8" i="12"/>
  <c r="BQ10" i="12"/>
  <c r="AE15" i="17" s="1"/>
  <c r="BQ16" i="12"/>
  <c r="BQ18" i="12"/>
  <c r="AE23" i="17" s="1"/>
  <c r="BQ21" i="12"/>
  <c r="BQ24" i="12"/>
  <c r="AE29" i="17" s="1"/>
  <c r="BQ7" i="12"/>
  <c r="AE12" i="17" s="1"/>
  <c r="BQ20" i="12"/>
  <c r="AE25" i="17" s="1"/>
  <c r="BQ22" i="12"/>
  <c r="BQ28" i="12"/>
  <c r="AE33" i="17" s="1"/>
  <c r="BQ29" i="12"/>
  <c r="AE34" i="17" s="1"/>
  <c r="BQ36" i="12"/>
  <c r="AE41" i="17" s="1"/>
  <c r="BQ37" i="12"/>
  <c r="BQ40" i="12"/>
  <c r="AE45" i="17" s="1"/>
  <c r="BQ47" i="12"/>
  <c r="AE52" i="17" s="1"/>
  <c r="BQ50" i="12"/>
  <c r="AE55" i="17" s="1"/>
  <c r="BQ51" i="12"/>
  <c r="BQ15" i="12"/>
  <c r="AE20" i="17" s="1"/>
  <c r="BQ19" i="12"/>
  <c r="AE24" i="17" s="1"/>
  <c r="BQ23" i="12"/>
  <c r="AE28" i="17" s="1"/>
  <c r="BQ30" i="12"/>
  <c r="BQ31" i="12"/>
  <c r="AE36" i="17" s="1"/>
  <c r="BQ33" i="12"/>
  <c r="AE38" i="17" s="1"/>
  <c r="BQ34" i="12"/>
  <c r="BQ44" i="12"/>
  <c r="BQ46" i="12"/>
  <c r="AE51" i="17" s="1"/>
  <c r="BQ48" i="12"/>
  <c r="AE53" i="17" s="1"/>
  <c r="BQ52" i="12"/>
  <c r="BQ53" i="12"/>
  <c r="BQ58" i="12"/>
  <c r="AE63" i="17" s="1"/>
  <c r="BQ59" i="12"/>
  <c r="AE64" i="17" s="1"/>
  <c r="BQ60" i="12"/>
  <c r="AE65" i="17" s="1"/>
  <c r="BQ17" i="12"/>
  <c r="BQ25" i="12"/>
  <c r="AE30" i="17" s="1"/>
  <c r="BQ26" i="12"/>
  <c r="AE31" i="17" s="1"/>
  <c r="BQ32" i="12"/>
  <c r="AE37" i="17" s="1"/>
  <c r="BQ38" i="12"/>
  <c r="BQ54" i="12"/>
  <c r="AE59" i="17" s="1"/>
  <c r="BQ35" i="12"/>
  <c r="AE40" i="17" s="1"/>
  <c r="BQ41" i="12"/>
  <c r="AE46" i="17" s="1"/>
  <c r="BQ42" i="12"/>
  <c r="BQ49" i="12"/>
  <c r="AE54" i="17" s="1"/>
  <c r="BQ56" i="12"/>
  <c r="AE61" i="17" s="1"/>
  <c r="BQ65" i="12"/>
  <c r="AE70" i="17" s="1"/>
  <c r="BQ68" i="12"/>
  <c r="BQ71" i="12"/>
  <c r="AE76" i="17" s="1"/>
  <c r="BQ77" i="12"/>
  <c r="AE82" i="17" s="1"/>
  <c r="BQ78" i="12"/>
  <c r="AE83" i="17" s="1"/>
  <c r="BQ85" i="12"/>
  <c r="BQ86" i="12"/>
  <c r="AE91" i="17" s="1"/>
  <c r="BQ88" i="12"/>
  <c r="AE93" i="17" s="1"/>
  <c r="BQ90" i="12"/>
  <c r="AE95" i="17" s="1"/>
  <c r="BQ96" i="12"/>
  <c r="BQ39" i="12"/>
  <c r="AE44" i="17" s="1"/>
  <c r="BQ43" i="12"/>
  <c r="AE48" i="17" s="1"/>
  <c r="BQ66" i="12"/>
  <c r="AE71" i="17" s="1"/>
  <c r="BQ69" i="12"/>
  <c r="BQ72" i="12"/>
  <c r="AE77" i="17" s="1"/>
  <c r="BQ73" i="12"/>
  <c r="AE78" i="17" s="1"/>
  <c r="BQ74" i="12"/>
  <c r="AE79" i="17" s="1"/>
  <c r="BQ79" i="12"/>
  <c r="BQ80" i="12"/>
  <c r="AE85" i="17" s="1"/>
  <c r="BQ81" i="12"/>
  <c r="BQ82" i="12"/>
  <c r="AE87" i="17" s="1"/>
  <c r="BQ89" i="12"/>
  <c r="BQ91" i="12"/>
  <c r="AE96" i="17" s="1"/>
  <c r="BQ11" i="12"/>
  <c r="AE16" i="17" s="1"/>
  <c r="BQ45" i="12"/>
  <c r="AE50" i="17" s="1"/>
  <c r="BQ62" i="12"/>
  <c r="BQ64" i="12"/>
  <c r="AE69" i="17" s="1"/>
  <c r="BQ67" i="12"/>
  <c r="BQ83" i="12"/>
  <c r="BQ84" i="12"/>
  <c r="BQ92" i="12"/>
  <c r="AE97" i="17" s="1"/>
  <c r="BQ93" i="12"/>
  <c r="AE98" i="17" s="1"/>
  <c r="BQ98" i="12"/>
  <c r="AE103" i="17" s="1"/>
  <c r="BQ101" i="12"/>
  <c r="BQ104" i="12"/>
  <c r="AE109" i="17" s="1"/>
  <c r="BQ107" i="12"/>
  <c r="AE112" i="17" s="1"/>
  <c r="BQ114" i="12"/>
  <c r="AE119" i="17" s="1"/>
  <c r="BQ119" i="12"/>
  <c r="BQ121" i="12"/>
  <c r="AE126" i="17" s="1"/>
  <c r="BQ122" i="12"/>
  <c r="AE127" i="17" s="1"/>
  <c r="BQ126" i="12"/>
  <c r="BQ134" i="12"/>
  <c r="BQ139" i="12"/>
  <c r="BQ142" i="12"/>
  <c r="BQ145" i="12"/>
  <c r="BQ63" i="12"/>
  <c r="BQ70" i="12"/>
  <c r="AE75" i="17" s="1"/>
  <c r="BQ87" i="12"/>
  <c r="AE92" i="17" s="1"/>
  <c r="BQ102" i="12"/>
  <c r="AE107" i="17" s="1"/>
  <c r="BQ105" i="12"/>
  <c r="BQ108" i="12"/>
  <c r="AE113" i="17" s="1"/>
  <c r="BQ111" i="12"/>
  <c r="BQ118" i="12"/>
  <c r="AE123" i="17" s="1"/>
  <c r="BQ120" i="12"/>
  <c r="AE125" i="17" s="1"/>
  <c r="BQ127" i="12"/>
  <c r="BQ128" i="12"/>
  <c r="BQ129" i="12"/>
  <c r="BQ135" i="12"/>
  <c r="BQ136" i="12"/>
  <c r="BQ140" i="12"/>
  <c r="BQ143" i="12"/>
  <c r="BQ146" i="12"/>
  <c r="BQ149" i="12"/>
  <c r="BQ27" i="12"/>
  <c r="AE32" i="17" s="1"/>
  <c r="BQ112" i="12"/>
  <c r="AE117" i="17" s="1"/>
  <c r="BQ113" i="12"/>
  <c r="BQ124" i="12"/>
  <c r="AE129" i="17" s="1"/>
  <c r="BQ132" i="12"/>
  <c r="BQ151" i="12"/>
  <c r="BQ152" i="12"/>
  <c r="BQ155" i="12"/>
  <c r="BQ158" i="12"/>
  <c r="BQ164" i="12"/>
  <c r="BQ165" i="12"/>
  <c r="BQ168" i="12"/>
  <c r="BQ172" i="12"/>
  <c r="BQ175" i="12"/>
  <c r="BQ176" i="12"/>
  <c r="BQ179" i="12"/>
  <c r="BQ183" i="12"/>
  <c r="BQ189" i="12"/>
  <c r="BQ194" i="12"/>
  <c r="BQ198" i="12"/>
  <c r="BQ199" i="12"/>
  <c r="BQ203" i="12"/>
  <c r="BQ55" i="12"/>
  <c r="BQ57" i="12"/>
  <c r="AE62" i="17" s="1"/>
  <c r="BQ61" i="12"/>
  <c r="BQ94" i="12"/>
  <c r="AE99" i="17" s="1"/>
  <c r="BQ110" i="12"/>
  <c r="BQ116" i="12"/>
  <c r="AE121" i="17" s="1"/>
  <c r="BQ131" i="12"/>
  <c r="BQ138" i="12"/>
  <c r="BQ148" i="12"/>
  <c r="BQ150" i="12"/>
  <c r="BQ156" i="12"/>
  <c r="BQ159" i="12"/>
  <c r="BQ169" i="12"/>
  <c r="BQ173" i="12"/>
  <c r="BQ174" i="12"/>
  <c r="BQ177" i="12"/>
  <c r="BQ180" i="12"/>
  <c r="BQ184" i="12"/>
  <c r="BQ186" i="12"/>
  <c r="BQ187" i="12"/>
  <c r="BQ188" i="12"/>
  <c r="BQ190" i="12"/>
  <c r="BQ192" i="12"/>
  <c r="BQ195" i="12"/>
  <c r="BQ201" i="12"/>
  <c r="BQ95" i="12"/>
  <c r="AE100" i="17" s="1"/>
  <c r="BQ99" i="12"/>
  <c r="BQ103" i="12"/>
  <c r="AE108" i="17" s="1"/>
  <c r="BQ123" i="12"/>
  <c r="BQ130" i="12"/>
  <c r="BQ133" i="12"/>
  <c r="BQ144" i="12"/>
  <c r="BQ166" i="12"/>
  <c r="BQ181" i="12"/>
  <c r="BQ185" i="12"/>
  <c r="BQ193" i="12"/>
  <c r="BQ100" i="12"/>
  <c r="BQ109" i="12"/>
  <c r="AE114" i="17" s="1"/>
  <c r="BQ147" i="12"/>
  <c r="BQ171" i="12"/>
  <c r="BQ200" i="12"/>
  <c r="BQ204" i="12"/>
  <c r="BQ115" i="12"/>
  <c r="BQ137" i="12"/>
  <c r="BQ153" i="12"/>
  <c r="BQ157" i="12"/>
  <c r="BQ182" i="12"/>
  <c r="BQ75" i="12"/>
  <c r="AE80" i="17" s="1"/>
  <c r="BQ76" i="12"/>
  <c r="BQ125" i="12"/>
  <c r="BQ154" i="12"/>
  <c r="BQ160" i="12"/>
  <c r="BQ163" i="12"/>
  <c r="BQ167" i="12"/>
  <c r="BQ191" i="12"/>
  <c r="BQ196" i="12"/>
  <c r="BQ197" i="12"/>
  <c r="BQ202" i="12"/>
  <c r="BQ205" i="12"/>
  <c r="BQ106" i="12"/>
  <c r="AE111" i="17" s="1"/>
  <c r="BQ117" i="12"/>
  <c r="BQ170" i="12"/>
  <c r="BQ97" i="12"/>
  <c r="AE102" i="17" s="1"/>
  <c r="BQ141" i="12"/>
  <c r="BQ161" i="12"/>
  <c r="BQ162" i="12"/>
  <c r="BQ178" i="12"/>
  <c r="BO9" i="11"/>
  <c r="BO11" i="11"/>
  <c r="BO13" i="11"/>
  <c r="AD18" i="16" s="1"/>
  <c r="BO7" i="11"/>
  <c r="AD12" i="16" s="1"/>
  <c r="BO8" i="11"/>
  <c r="BO14" i="11"/>
  <c r="AD19" i="16" s="1"/>
  <c r="BO15" i="11"/>
  <c r="AD20" i="16" s="1"/>
  <c r="BO19" i="11"/>
  <c r="AD24" i="16" s="1"/>
  <c r="BO12" i="11"/>
  <c r="BO18" i="11"/>
  <c r="AD23" i="16" s="1"/>
  <c r="BO21" i="11"/>
  <c r="AD26" i="16" s="1"/>
  <c r="BO25" i="11"/>
  <c r="BO35" i="11"/>
  <c r="BO10" i="11"/>
  <c r="BO20" i="11"/>
  <c r="AD25" i="16" s="1"/>
  <c r="BO27" i="11"/>
  <c r="AD32" i="16" s="1"/>
  <c r="BO28" i="11"/>
  <c r="BO29" i="11"/>
  <c r="BO31" i="11"/>
  <c r="AD36" i="16" s="1"/>
  <c r="BO32" i="11"/>
  <c r="BO37" i="11"/>
  <c r="BO38" i="11"/>
  <c r="AD43" i="16" s="1"/>
  <c r="BO17" i="11"/>
  <c r="AD22" i="16" s="1"/>
  <c r="BO23" i="11"/>
  <c r="AD28" i="16" s="1"/>
  <c r="BO33" i="11"/>
  <c r="BO24" i="11"/>
  <c r="AD29" i="16" s="1"/>
  <c r="BO26" i="11"/>
  <c r="AD31" i="16" s="1"/>
  <c r="BO39" i="11"/>
  <c r="BO42" i="11"/>
  <c r="BO47" i="11"/>
  <c r="AD52" i="16" s="1"/>
  <c r="BO51" i="11"/>
  <c r="AD56" i="16" s="1"/>
  <c r="BO56" i="11"/>
  <c r="AD61" i="16" s="1"/>
  <c r="BO59" i="11"/>
  <c r="BO63" i="11"/>
  <c r="AD68" i="16" s="1"/>
  <c r="BO68" i="11"/>
  <c r="AD73" i="16" s="1"/>
  <c r="BO71" i="11"/>
  <c r="BO22" i="11"/>
  <c r="BO34" i="11"/>
  <c r="AD39" i="16" s="1"/>
  <c r="BO41" i="11"/>
  <c r="AD46" i="16" s="1"/>
  <c r="BO45" i="11"/>
  <c r="BO46" i="11"/>
  <c r="BO50" i="11"/>
  <c r="AD55" i="16" s="1"/>
  <c r="BO53" i="11"/>
  <c r="AD58" i="16" s="1"/>
  <c r="BO54" i="11"/>
  <c r="BO58" i="11"/>
  <c r="BO30" i="11"/>
  <c r="BO40" i="11"/>
  <c r="AD45" i="16" s="1"/>
  <c r="BO52" i="11"/>
  <c r="BO43" i="11"/>
  <c r="BO49" i="11"/>
  <c r="AD54" i="16" s="1"/>
  <c r="BO60" i="11"/>
  <c r="AD65" i="16" s="1"/>
  <c r="BO66" i="11"/>
  <c r="BO67" i="11"/>
  <c r="BO57" i="11"/>
  <c r="BO61" i="11"/>
  <c r="AD66" i="16" s="1"/>
  <c r="BO64" i="11"/>
  <c r="AD69" i="16" s="1"/>
  <c r="BO70" i="11"/>
  <c r="BO16" i="11"/>
  <c r="AD21" i="16" s="1"/>
  <c r="BO48" i="11"/>
  <c r="AD53" i="16" s="1"/>
  <c r="BO72" i="11"/>
  <c r="AD77" i="16" s="1"/>
  <c r="BO81" i="11"/>
  <c r="BO83" i="11"/>
  <c r="AD88" i="16" s="1"/>
  <c r="BO88" i="11"/>
  <c r="AD93" i="16" s="1"/>
  <c r="BO92" i="11"/>
  <c r="AD97" i="16" s="1"/>
  <c r="BO94" i="11"/>
  <c r="BO96" i="11"/>
  <c r="AD101" i="16" s="1"/>
  <c r="BO98" i="11"/>
  <c r="AD103" i="16" s="1"/>
  <c r="BO100" i="11"/>
  <c r="BO102" i="11"/>
  <c r="BO104" i="11"/>
  <c r="AD109" i="16" s="1"/>
  <c r="BO106" i="11"/>
  <c r="AD111" i="16" s="1"/>
  <c r="BO108" i="11"/>
  <c r="AD113" i="16" s="1"/>
  <c r="BO110" i="11"/>
  <c r="BO112" i="11"/>
  <c r="AD117" i="16" s="1"/>
  <c r="BO114" i="11"/>
  <c r="AD119" i="16" s="1"/>
  <c r="BO116" i="11"/>
  <c r="BO118" i="11"/>
  <c r="BO121" i="11"/>
  <c r="AD126" i="16" s="1"/>
  <c r="BO125" i="11"/>
  <c r="AD130" i="16" s="1"/>
  <c r="BO127" i="11"/>
  <c r="BO128" i="11"/>
  <c r="BO129" i="11"/>
  <c r="BO133" i="11"/>
  <c r="BO135" i="11"/>
  <c r="BO136" i="11"/>
  <c r="BO137" i="11"/>
  <c r="BO141" i="11"/>
  <c r="BO143" i="11"/>
  <c r="BO144" i="11"/>
  <c r="BO145" i="11"/>
  <c r="BO36" i="11"/>
  <c r="AD41" i="16" s="1"/>
  <c r="BO62" i="11"/>
  <c r="AD67" i="16" s="1"/>
  <c r="BO65" i="11"/>
  <c r="BO75" i="11"/>
  <c r="AD80" i="16" s="1"/>
  <c r="BO76" i="11"/>
  <c r="AD81" i="16" s="1"/>
  <c r="BO79" i="11"/>
  <c r="AD84" i="16" s="1"/>
  <c r="BO80" i="11"/>
  <c r="BO82" i="11"/>
  <c r="BO84" i="11"/>
  <c r="AD89" i="16" s="1"/>
  <c r="BO44" i="11"/>
  <c r="AD49" i="16" s="1"/>
  <c r="BO55" i="11"/>
  <c r="BO69" i="11"/>
  <c r="BO73" i="11"/>
  <c r="AD78" i="16" s="1"/>
  <c r="BO85" i="11"/>
  <c r="AD90" i="16" s="1"/>
  <c r="BO95" i="11"/>
  <c r="BO101" i="11"/>
  <c r="BO111" i="11"/>
  <c r="AD116" i="16" s="1"/>
  <c r="BO124" i="11"/>
  <c r="AD129" i="16" s="1"/>
  <c r="BO132" i="11"/>
  <c r="BO78" i="11"/>
  <c r="BO86" i="11"/>
  <c r="AD91" i="16" s="1"/>
  <c r="BO93" i="11"/>
  <c r="BO103" i="11"/>
  <c r="BO109" i="11"/>
  <c r="AD114" i="16" s="1"/>
  <c r="BO74" i="11"/>
  <c r="AD79" i="16" s="1"/>
  <c r="BO91" i="11"/>
  <c r="AD96" i="16" s="1"/>
  <c r="BO105" i="11"/>
  <c r="BO117" i="11"/>
  <c r="AD122" i="16" s="1"/>
  <c r="BO126" i="11"/>
  <c r="BO159" i="11"/>
  <c r="BO162" i="11"/>
  <c r="BO165" i="11"/>
  <c r="BO170" i="11"/>
  <c r="BO171" i="11"/>
  <c r="BO178" i="11"/>
  <c r="BO179" i="11"/>
  <c r="BO190" i="11"/>
  <c r="BO191" i="11"/>
  <c r="BO193" i="11"/>
  <c r="BO201" i="11"/>
  <c r="BO203" i="11"/>
  <c r="BO77" i="11"/>
  <c r="AD82" i="16" s="1"/>
  <c r="BO107" i="11"/>
  <c r="BO134" i="11"/>
  <c r="BO138" i="11"/>
  <c r="BO139" i="11"/>
  <c r="BO142" i="11"/>
  <c r="BO146" i="11"/>
  <c r="BO147" i="11"/>
  <c r="BO151" i="11"/>
  <c r="BO152" i="11"/>
  <c r="BO154" i="11"/>
  <c r="BO157" i="11"/>
  <c r="BO160" i="11"/>
  <c r="BO167" i="11"/>
  <c r="BO174" i="11"/>
  <c r="BO175" i="11"/>
  <c r="BO182" i="11"/>
  <c r="BO183" i="11"/>
  <c r="BO185" i="11"/>
  <c r="BO198" i="11"/>
  <c r="BO199" i="11"/>
  <c r="BO202" i="11"/>
  <c r="BO115" i="11"/>
  <c r="AD120" i="16" s="1"/>
  <c r="BO120" i="11"/>
  <c r="AD125" i="16" s="1"/>
  <c r="BO122" i="11"/>
  <c r="AD127" i="16" s="1"/>
  <c r="BO131" i="11"/>
  <c r="BO153" i="11"/>
  <c r="BO156" i="11"/>
  <c r="BO173" i="11"/>
  <c r="BO180" i="11"/>
  <c r="BO186" i="11"/>
  <c r="BO192" i="11"/>
  <c r="BO197" i="11"/>
  <c r="BO90" i="11"/>
  <c r="BO113" i="11"/>
  <c r="AD118" i="16" s="1"/>
  <c r="BO155" i="11"/>
  <c r="BO158" i="11"/>
  <c r="BO163" i="11"/>
  <c r="BO164" i="11"/>
  <c r="BO169" i="11"/>
  <c r="BO176" i="11"/>
  <c r="BO188" i="11"/>
  <c r="BO194" i="11"/>
  <c r="BO204" i="11"/>
  <c r="BO87" i="11"/>
  <c r="AD92" i="16" s="1"/>
  <c r="BO89" i="11"/>
  <c r="BO99" i="11"/>
  <c r="AD104" i="16" s="1"/>
  <c r="BO119" i="11"/>
  <c r="AD124" i="16" s="1"/>
  <c r="BO123" i="11"/>
  <c r="AD128" i="16" s="1"/>
  <c r="BO130" i="11"/>
  <c r="BO140" i="11"/>
  <c r="BO148" i="11"/>
  <c r="BO149" i="11"/>
  <c r="BO150" i="11"/>
  <c r="BO161" i="11"/>
  <c r="BO172" i="11"/>
  <c r="BO181" i="11"/>
  <c r="BO187" i="11"/>
  <c r="BO196" i="11"/>
  <c r="BO200" i="11"/>
  <c r="BO205" i="11"/>
  <c r="BO97" i="11"/>
  <c r="BO166" i="11"/>
  <c r="BO168" i="11"/>
  <c r="BO177" i="11"/>
  <c r="BO184" i="11"/>
  <c r="BO189" i="11"/>
  <c r="BO195" i="11"/>
  <c r="BQ21" i="8"/>
  <c r="AE26" i="14" s="1"/>
  <c r="BQ8" i="8"/>
  <c r="AE13" i="14" s="1"/>
  <c r="BQ16" i="8"/>
  <c r="AE21" i="14" s="1"/>
  <c r="BQ27" i="8"/>
  <c r="AE32" i="14" s="1"/>
  <c r="BQ39" i="8"/>
  <c r="AE44" i="14" s="1"/>
  <c r="BQ55" i="8"/>
  <c r="AE60" i="14" s="1"/>
  <c r="BQ19" i="8"/>
  <c r="AE24" i="14" s="1"/>
  <c r="BQ53" i="8"/>
  <c r="AE58" i="14" s="1"/>
  <c r="BQ64" i="8"/>
  <c r="AE69" i="14" s="1"/>
  <c r="BQ68" i="8"/>
  <c r="AE73" i="14" s="1"/>
  <c r="BQ81" i="8"/>
  <c r="AE86" i="14" s="1"/>
  <c r="BQ83" i="8"/>
  <c r="AE88" i="14" s="1"/>
  <c r="BQ101" i="8"/>
  <c r="BQ103" i="8"/>
  <c r="AE108" i="14" s="1"/>
  <c r="BQ112" i="8"/>
  <c r="BQ26" i="8"/>
  <c r="AE31" i="14" s="1"/>
  <c r="BQ41" i="8"/>
  <c r="AE46" i="14" s="1"/>
  <c r="BQ42" i="8"/>
  <c r="AE47" i="14" s="1"/>
  <c r="BQ65" i="8"/>
  <c r="AE70" i="14" s="1"/>
  <c r="BQ10" i="8"/>
  <c r="AE15" i="14" s="1"/>
  <c r="BQ45" i="8"/>
  <c r="BQ46" i="8"/>
  <c r="AE51" i="14" s="1"/>
  <c r="BQ31" i="8"/>
  <c r="BQ37" i="8"/>
  <c r="AE42" i="14" s="1"/>
  <c r="BQ57" i="8"/>
  <c r="AE62" i="14" s="1"/>
  <c r="BQ63" i="8"/>
  <c r="AE68" i="14" s="1"/>
  <c r="BQ72" i="8"/>
  <c r="AE77" i="14" s="1"/>
  <c r="BQ78" i="8"/>
  <c r="AE83" i="14" s="1"/>
  <c r="BQ88" i="8"/>
  <c r="AE93" i="14" s="1"/>
  <c r="BQ89" i="8"/>
  <c r="AE94" i="14" s="1"/>
  <c r="BQ95" i="8"/>
  <c r="AE100" i="14" s="1"/>
  <c r="BQ32" i="8"/>
  <c r="AE37" i="14" s="1"/>
  <c r="BQ85" i="8"/>
  <c r="AE90" i="14" s="1"/>
  <c r="BQ91" i="8"/>
  <c r="AE96" i="14" s="1"/>
  <c r="BQ87" i="8"/>
  <c r="AE92" i="14" s="1"/>
  <c r="BQ98" i="8"/>
  <c r="AE103" i="14" s="1"/>
  <c r="BQ113" i="8"/>
  <c r="BQ114" i="8"/>
  <c r="AE119" i="14" s="1"/>
  <c r="BQ137" i="8"/>
  <c r="BQ90" i="8"/>
  <c r="AE95" i="14" s="1"/>
  <c r="BQ102" i="8"/>
  <c r="AE107" i="14" s="1"/>
  <c r="BQ106" i="8"/>
  <c r="AE111" i="14" s="1"/>
  <c r="BQ50" i="8"/>
  <c r="AE55" i="14" s="1"/>
  <c r="BQ77" i="8"/>
  <c r="AE82" i="14" s="1"/>
  <c r="BQ109" i="8"/>
  <c r="AE114" i="14" s="1"/>
  <c r="BQ115" i="8"/>
  <c r="AE120" i="14" s="1"/>
  <c r="BQ121" i="8"/>
  <c r="AE126" i="14" s="1"/>
  <c r="BQ127" i="8"/>
  <c r="BQ67" i="8"/>
  <c r="BQ82" i="8"/>
  <c r="AE87" i="14" s="1"/>
  <c r="BQ126" i="8"/>
  <c r="BQ132" i="8"/>
  <c r="BQ138" i="8"/>
  <c r="BQ140" i="8"/>
  <c r="BQ155" i="8"/>
  <c r="BQ159" i="8"/>
  <c r="BQ171" i="8"/>
  <c r="BQ175" i="8"/>
  <c r="BQ73" i="8"/>
  <c r="AE78" i="14" s="1"/>
  <c r="BQ111" i="8"/>
  <c r="AE116" i="14" s="1"/>
  <c r="BQ153" i="8"/>
  <c r="BQ157" i="8"/>
  <c r="BQ169" i="8"/>
  <c r="BQ173" i="8"/>
  <c r="BQ124" i="8"/>
  <c r="AE129" i="14" s="1"/>
  <c r="BQ123" i="8"/>
  <c r="AE128" i="14" s="1"/>
  <c r="BQ147" i="8"/>
  <c r="BQ149" i="8"/>
  <c r="BQ158" i="8"/>
  <c r="BQ172" i="8"/>
  <c r="BQ181" i="8"/>
  <c r="BQ184" i="8"/>
  <c r="BQ198" i="8"/>
  <c r="BQ201" i="8"/>
  <c r="BQ160" i="8"/>
  <c r="BQ162" i="8"/>
  <c r="BQ183" i="8"/>
  <c r="BQ185" i="8"/>
  <c r="BQ199" i="8"/>
  <c r="BQ202" i="8"/>
  <c r="BQ141" i="8"/>
  <c r="BQ164" i="8"/>
  <c r="BQ192" i="8"/>
  <c r="BQ193" i="8"/>
  <c r="BQ131" i="8"/>
  <c r="BQ136" i="8"/>
  <c r="BQ154" i="8"/>
  <c r="BQ168" i="8"/>
  <c r="BQ189" i="8"/>
  <c r="BQ194" i="8"/>
  <c r="BQ204" i="8"/>
  <c r="AD126" i="14"/>
  <c r="BO8" i="8"/>
  <c r="BO10" i="8"/>
  <c r="AD15" i="14" s="1"/>
  <c r="BO12" i="8"/>
  <c r="BO9" i="8"/>
  <c r="AD14" i="14" s="1"/>
  <c r="BO14" i="8"/>
  <c r="BO15" i="8"/>
  <c r="AD20" i="14" s="1"/>
  <c r="BO16" i="8"/>
  <c r="AD21" i="14" s="1"/>
  <c r="BO11" i="8"/>
  <c r="AD16" i="14" s="1"/>
  <c r="BO18" i="8"/>
  <c r="BO23" i="8"/>
  <c r="AD28" i="14" s="1"/>
  <c r="BO24" i="8"/>
  <c r="AD29" i="14" s="1"/>
  <c r="BO25" i="8"/>
  <c r="AD30" i="14" s="1"/>
  <c r="BO19" i="8"/>
  <c r="BO26" i="8"/>
  <c r="AD31" i="14" s="1"/>
  <c r="BO31" i="8"/>
  <c r="BO32" i="8"/>
  <c r="AD37" i="14" s="1"/>
  <c r="BO33" i="8"/>
  <c r="BO34" i="8"/>
  <c r="AD39" i="14" s="1"/>
  <c r="BO13" i="8"/>
  <c r="BO17" i="8"/>
  <c r="AD22" i="14" s="1"/>
  <c r="BO35" i="8"/>
  <c r="BO38" i="8"/>
  <c r="AD43" i="14" s="1"/>
  <c r="BO41" i="8"/>
  <c r="AD46" i="14" s="1"/>
  <c r="BO42" i="8"/>
  <c r="AD47" i="14" s="1"/>
  <c r="BO45" i="8"/>
  <c r="BO46" i="8"/>
  <c r="AD51" i="14" s="1"/>
  <c r="BO49" i="8"/>
  <c r="AD54" i="14" s="1"/>
  <c r="BO50" i="8"/>
  <c r="AD55" i="14" s="1"/>
  <c r="BO53" i="8"/>
  <c r="BO54" i="8"/>
  <c r="AD59" i="14" s="1"/>
  <c r="BO62" i="8"/>
  <c r="AD67" i="14" s="1"/>
  <c r="BO21" i="8"/>
  <c r="AD26" i="14" s="1"/>
  <c r="BO44" i="8"/>
  <c r="BO51" i="8"/>
  <c r="AD56" i="14" s="1"/>
  <c r="BO58" i="8"/>
  <c r="AD63" i="14" s="1"/>
  <c r="BO59" i="8"/>
  <c r="AD64" i="14" s="1"/>
  <c r="BO66" i="8"/>
  <c r="BO70" i="8"/>
  <c r="AD75" i="14" s="1"/>
  <c r="BO79" i="8"/>
  <c r="AD84" i="14" s="1"/>
  <c r="BO80" i="8"/>
  <c r="AD85" i="14" s="1"/>
  <c r="BO82" i="8"/>
  <c r="BO88" i="8"/>
  <c r="AD93" i="14" s="1"/>
  <c r="BO89" i="8"/>
  <c r="AD94" i="14" s="1"/>
  <c r="BO93" i="8"/>
  <c r="AD98" i="14" s="1"/>
  <c r="BO99" i="8"/>
  <c r="BO102" i="8"/>
  <c r="AD107" i="14" s="1"/>
  <c r="BO104" i="8"/>
  <c r="AD109" i="14" s="1"/>
  <c r="BO109" i="8"/>
  <c r="AD114" i="14" s="1"/>
  <c r="BO114" i="8"/>
  <c r="BO118" i="8"/>
  <c r="AD123" i="14" s="1"/>
  <c r="BO22" i="8"/>
  <c r="AD27" i="14" s="1"/>
  <c r="BO29" i="8"/>
  <c r="AD34" i="14" s="1"/>
  <c r="BO37" i="8"/>
  <c r="BO39" i="8"/>
  <c r="AD44" i="14" s="1"/>
  <c r="BO48" i="8"/>
  <c r="AD53" i="14" s="1"/>
  <c r="BO55" i="8"/>
  <c r="AD60" i="14" s="1"/>
  <c r="BO57" i="8"/>
  <c r="BO60" i="8"/>
  <c r="AD65" i="14" s="1"/>
  <c r="BO63" i="8"/>
  <c r="BO64" i="8"/>
  <c r="AD69" i="14" s="1"/>
  <c r="BO7" i="8"/>
  <c r="BO30" i="8"/>
  <c r="AD35" i="14" s="1"/>
  <c r="BO36" i="8"/>
  <c r="AD41" i="14" s="1"/>
  <c r="BO43" i="8"/>
  <c r="AD48" i="14" s="1"/>
  <c r="BO61" i="8"/>
  <c r="BO65" i="8"/>
  <c r="AD70" i="14" s="1"/>
  <c r="BO67" i="8"/>
  <c r="AD72" i="14" s="1"/>
  <c r="BO68" i="8"/>
  <c r="AD73" i="14" s="1"/>
  <c r="BO73" i="8"/>
  <c r="BO74" i="8"/>
  <c r="AD79" i="14" s="1"/>
  <c r="BO77" i="8"/>
  <c r="AD82" i="14" s="1"/>
  <c r="BO81" i="8"/>
  <c r="AD86" i="14" s="1"/>
  <c r="BO20" i="8"/>
  <c r="BO75" i="8"/>
  <c r="AD80" i="14" s="1"/>
  <c r="BO76" i="8"/>
  <c r="AD81" i="14" s="1"/>
  <c r="BO28" i="8"/>
  <c r="AD33" i="14" s="1"/>
  <c r="BO40" i="8"/>
  <c r="BO47" i="8"/>
  <c r="AD52" i="14" s="1"/>
  <c r="BO27" i="8"/>
  <c r="AD32" i="14" s="1"/>
  <c r="BO84" i="8"/>
  <c r="AD89" i="14" s="1"/>
  <c r="BO85" i="8"/>
  <c r="BO91" i="8"/>
  <c r="AD96" i="14" s="1"/>
  <c r="BO97" i="8"/>
  <c r="AD102" i="14" s="1"/>
  <c r="BO52" i="8"/>
  <c r="AD57" i="14" s="1"/>
  <c r="BO69" i="8"/>
  <c r="BO72" i="8"/>
  <c r="AD77" i="14" s="1"/>
  <c r="BO78" i="8"/>
  <c r="AD83" i="14" s="1"/>
  <c r="BO87" i="8"/>
  <c r="AD92" i="14" s="1"/>
  <c r="BO92" i="8"/>
  <c r="BO94" i="8"/>
  <c r="AD99" i="14" s="1"/>
  <c r="BO95" i="8"/>
  <c r="AD100" i="14" s="1"/>
  <c r="BO71" i="8"/>
  <c r="AD76" i="14" s="1"/>
  <c r="BO86" i="8"/>
  <c r="BO101" i="8"/>
  <c r="AD106" i="14" s="1"/>
  <c r="BO107" i="8"/>
  <c r="AD112" i="14" s="1"/>
  <c r="BO111" i="8"/>
  <c r="AD116" i="14" s="1"/>
  <c r="BO116" i="8"/>
  <c r="BO117" i="8"/>
  <c r="AD122" i="14" s="1"/>
  <c r="BO121" i="8"/>
  <c r="BO130" i="8"/>
  <c r="BO132" i="8"/>
  <c r="BO135" i="8"/>
  <c r="BO138" i="8"/>
  <c r="BO105" i="8"/>
  <c r="AD110" i="14" s="1"/>
  <c r="BO83" i="8"/>
  <c r="BO98" i="8"/>
  <c r="AD103" i="14" s="1"/>
  <c r="BO113" i="8"/>
  <c r="AD118" i="14" s="1"/>
  <c r="BO119" i="8"/>
  <c r="AD124" i="14" s="1"/>
  <c r="BO120" i="8"/>
  <c r="BO123" i="8"/>
  <c r="AD128" i="14" s="1"/>
  <c r="BO131" i="8"/>
  <c r="BO133" i="8"/>
  <c r="BO103" i="8"/>
  <c r="BO110" i="8"/>
  <c r="AD115" i="14" s="1"/>
  <c r="BO115" i="8"/>
  <c r="AD120" i="14" s="1"/>
  <c r="BO124" i="8"/>
  <c r="AD129" i="14" s="1"/>
  <c r="BO128" i="8"/>
  <c r="BO136" i="8"/>
  <c r="BO141" i="8"/>
  <c r="BO144" i="8"/>
  <c r="BO145" i="8"/>
  <c r="BO146" i="8"/>
  <c r="BO147" i="8"/>
  <c r="BO148" i="8"/>
  <c r="BO149" i="8"/>
  <c r="BO152" i="8"/>
  <c r="BO154" i="8"/>
  <c r="BO156" i="8"/>
  <c r="BO158" i="8"/>
  <c r="BO160" i="8"/>
  <c r="BO162" i="8"/>
  <c r="BO164" i="8"/>
  <c r="BO166" i="8"/>
  <c r="BO168" i="8"/>
  <c r="BO170" i="8"/>
  <c r="BO172" i="8"/>
  <c r="BO174" i="8"/>
  <c r="BO176" i="8"/>
  <c r="BO178" i="8"/>
  <c r="BO181" i="8"/>
  <c r="BO183" i="8"/>
  <c r="BO185" i="8"/>
  <c r="BO96" i="8"/>
  <c r="AD101" i="14" s="1"/>
  <c r="BO127" i="8"/>
  <c r="BO129" i="8"/>
  <c r="BO139" i="8"/>
  <c r="BO140" i="8"/>
  <c r="BO143" i="8"/>
  <c r="BO108" i="8"/>
  <c r="BO112" i="8"/>
  <c r="AD117" i="14" s="1"/>
  <c r="BO122" i="8"/>
  <c r="AD127" i="14" s="1"/>
  <c r="BO126" i="8"/>
  <c r="BO100" i="8"/>
  <c r="BO151" i="8"/>
  <c r="BO161" i="8"/>
  <c r="BO167" i="8"/>
  <c r="BO177" i="8"/>
  <c r="BO182" i="8"/>
  <c r="BO186" i="8"/>
  <c r="BO195" i="8"/>
  <c r="BO197" i="8"/>
  <c r="BO204" i="8"/>
  <c r="BO106" i="8"/>
  <c r="AD111" i="14" s="1"/>
  <c r="BO125" i="8"/>
  <c r="AD130" i="14" s="1"/>
  <c r="BO150" i="8"/>
  <c r="BO155" i="8"/>
  <c r="BO165" i="8"/>
  <c r="BO171" i="8"/>
  <c r="BO180" i="8"/>
  <c r="BO187" i="8"/>
  <c r="BO188" i="8"/>
  <c r="BO189" i="8"/>
  <c r="BO194" i="8"/>
  <c r="BO201" i="8"/>
  <c r="BO203" i="8"/>
  <c r="BO56" i="8"/>
  <c r="AD61" i="14" s="1"/>
  <c r="BO90" i="8"/>
  <c r="BO137" i="8"/>
  <c r="BO142" i="8"/>
  <c r="BO153" i="8"/>
  <c r="BO159" i="8"/>
  <c r="BO169" i="8"/>
  <c r="BO175" i="8"/>
  <c r="BO184" i="8"/>
  <c r="BO190" i="8"/>
  <c r="BO196" i="8"/>
  <c r="BO198" i="8"/>
  <c r="BO205" i="8"/>
  <c r="BO134" i="8"/>
  <c r="BO157" i="8"/>
  <c r="BO163" i="8"/>
  <c r="BO173" i="8"/>
  <c r="BO179" i="8"/>
  <c r="BO191" i="8"/>
  <c r="BO192" i="8"/>
  <c r="BO193" i="8"/>
  <c r="BO202" i="8"/>
  <c r="BO199" i="8"/>
  <c r="BO200" i="8"/>
  <c r="M215" i="2"/>
  <c r="M216" i="2"/>
  <c r="B14" i="78"/>
  <c r="C57" i="76"/>
  <c r="AB21" i="18"/>
  <c r="AB68" i="18"/>
  <c r="AB122" i="18"/>
  <c r="AB65" i="18"/>
  <c r="AB79" i="18"/>
  <c r="AB102" i="18"/>
  <c r="AB43" i="18"/>
  <c r="AB97" i="18"/>
  <c r="AB128" i="18"/>
  <c r="BO6" i="13"/>
  <c r="AB11" i="18" s="1"/>
  <c r="AB46" i="18"/>
  <c r="AB60" i="18"/>
  <c r="AB35" i="18"/>
  <c r="AB77" i="18"/>
  <c r="AB115" i="18"/>
  <c r="AB113" i="18"/>
  <c r="AB36" i="18"/>
  <c r="AB18" i="18"/>
  <c r="AB69" i="18"/>
  <c r="AB23" i="18"/>
  <c r="AB55" i="18"/>
  <c r="AB66" i="18"/>
  <c r="AB90" i="18"/>
  <c r="AB81" i="18"/>
  <c r="AB104" i="18"/>
  <c r="AB110" i="18"/>
  <c r="AB42" i="18"/>
  <c r="AB31" i="18"/>
  <c r="AB100" i="18"/>
  <c r="AB101" i="18"/>
  <c r="AD40" i="16"/>
  <c r="DQ4" i="13"/>
  <c r="AC2" i="18" s="1"/>
  <c r="BQ3" i="13"/>
  <c r="BP6" i="13" a="1"/>
  <c r="BP6" i="13" s="1"/>
  <c r="BR4" i="13"/>
  <c r="D24" i="24"/>
  <c r="AD15" i="16"/>
  <c r="AD16" i="16"/>
  <c r="AD86" i="16"/>
  <c r="AD27" i="16"/>
  <c r="AD17" i="16"/>
  <c r="AD38" i="16"/>
  <c r="AD95" i="16"/>
  <c r="AD33" i="16"/>
  <c r="AD71" i="16"/>
  <c r="AD112" i="16"/>
  <c r="BO6" i="11"/>
  <c r="AD11" i="16" s="1"/>
  <c r="AD85" i="16"/>
  <c r="AD37" i="16"/>
  <c r="AD59" i="16"/>
  <c r="AD48" i="16"/>
  <c r="AD42" i="16"/>
  <c r="AD57" i="16"/>
  <c r="AD63" i="16"/>
  <c r="AD83" i="16"/>
  <c r="AD60" i="16"/>
  <c r="AD72" i="16"/>
  <c r="AD74" i="16"/>
  <c r="AD99" i="16"/>
  <c r="AD108" i="16"/>
  <c r="AD13" i="16"/>
  <c r="AD44" i="16"/>
  <c r="AD30" i="16"/>
  <c r="AD47" i="16"/>
  <c r="AD62" i="16"/>
  <c r="AD75" i="16"/>
  <c r="AD64" i="16"/>
  <c r="AD76" i="16"/>
  <c r="AD98" i="16"/>
  <c r="AD100" i="16"/>
  <c r="AD102" i="16"/>
  <c r="AD106" i="16"/>
  <c r="AD121" i="16"/>
  <c r="AD14" i="16"/>
  <c r="AD34" i="16"/>
  <c r="AD50" i="16"/>
  <c r="AD35" i="16"/>
  <c r="AD51" i="16"/>
  <c r="AD94" i="16"/>
  <c r="AD70" i="16"/>
  <c r="AD87" i="16"/>
  <c r="AD107" i="16"/>
  <c r="AD105" i="16"/>
  <c r="AD110" i="16"/>
  <c r="AD115" i="16"/>
  <c r="AD123" i="16"/>
  <c r="BT4" i="12"/>
  <c r="D25" i="23"/>
  <c r="DO5" i="11"/>
  <c r="BP6" i="11" a="1"/>
  <c r="BP6" i="11" s="1"/>
  <c r="BQ3" i="11"/>
  <c r="BR4" i="11"/>
  <c r="C24" i="22"/>
  <c r="AD125" i="14"/>
  <c r="AD18" i="14"/>
  <c r="AD25" i="14"/>
  <c r="AD62" i="14"/>
  <c r="AD87" i="14"/>
  <c r="AD19" i="14"/>
  <c r="AD24" i="14"/>
  <c r="AD23" i="14"/>
  <c r="AD40" i="14"/>
  <c r="AD12" i="14"/>
  <c r="AD49" i="14"/>
  <c r="AD74" i="14"/>
  <c r="AD45" i="14"/>
  <c r="AD38" i="14"/>
  <c r="AD50" i="14"/>
  <c r="AD66" i="14"/>
  <c r="AD105" i="14"/>
  <c r="AD113" i="14"/>
  <c r="BP6" i="8" a="1"/>
  <c r="BP6" i="8" s="1"/>
  <c r="BO6" i="8"/>
  <c r="AD11" i="14" s="1"/>
  <c r="AD13" i="14"/>
  <c r="AD91" i="14"/>
  <c r="AD42" i="14"/>
  <c r="AD71" i="14"/>
  <c r="AD68" i="14"/>
  <c r="AD88" i="14"/>
  <c r="AD90" i="14"/>
  <c r="AD97" i="14"/>
  <c r="AD17" i="14"/>
  <c r="AD36" i="14"/>
  <c r="AD58" i="14"/>
  <c r="AD78" i="14"/>
  <c r="AD95" i="14"/>
  <c r="AD108" i="14"/>
  <c r="AD104" i="14"/>
  <c r="AD119" i="14"/>
  <c r="AD121" i="14"/>
  <c r="DQ4" i="8"/>
  <c r="AE2" i="14" s="1"/>
  <c r="BT4" i="10"/>
  <c r="C25" i="21"/>
  <c r="AE14" i="17"/>
  <c r="AE47" i="17"/>
  <c r="DO5" i="8"/>
  <c r="D16" i="42" s="1"/>
  <c r="D21" i="20" s="1"/>
  <c r="AE73" i="17"/>
  <c r="AE68" i="17"/>
  <c r="BQ6" i="12"/>
  <c r="AE11" i="17" s="1"/>
  <c r="AE105" i="17"/>
  <c r="BR4" i="8"/>
  <c r="C24" i="20"/>
  <c r="AE2" i="4"/>
  <c r="AE49" i="15"/>
  <c r="AE66" i="15"/>
  <c r="BS3" i="10"/>
  <c r="AE50" i="15"/>
  <c r="AE91" i="15"/>
  <c r="AE109" i="15"/>
  <c r="AE79" i="15"/>
  <c r="AE31" i="15"/>
  <c r="AE72" i="15"/>
  <c r="BR6" i="10" a="1"/>
  <c r="BR6" i="10" s="1"/>
  <c r="AE30" i="15"/>
  <c r="AE71" i="15"/>
  <c r="AE102" i="15"/>
  <c r="DP5" i="12"/>
  <c r="AE33" i="15"/>
  <c r="AE21" i="15"/>
  <c r="AE16" i="15"/>
  <c r="AE34" i="15"/>
  <c r="AE19" i="15"/>
  <c r="AE38" i="15"/>
  <c r="AE54" i="15"/>
  <c r="AE60" i="15"/>
  <c r="AE76" i="15"/>
  <c r="AE99" i="15"/>
  <c r="AE88" i="15"/>
  <c r="AE89" i="15"/>
  <c r="AE104" i="15"/>
  <c r="AE126" i="15"/>
  <c r="AE13" i="17"/>
  <c r="AE27" i="17"/>
  <c r="AE35" i="17"/>
  <c r="AE90" i="17"/>
  <c r="AE49" i="17"/>
  <c r="AE58" i="17"/>
  <c r="AE74" i="17"/>
  <c r="AE81" i="17"/>
  <c r="AE72" i="17"/>
  <c r="AE84" i="17"/>
  <c r="AE115" i="17"/>
  <c r="AE118" i="17"/>
  <c r="AE47" i="15"/>
  <c r="AE25" i="15"/>
  <c r="AE44" i="15"/>
  <c r="AE57" i="15"/>
  <c r="AE42" i="15"/>
  <c r="AE64" i="15"/>
  <c r="AE80" i="15"/>
  <c r="AE93" i="15"/>
  <c r="AE105" i="15"/>
  <c r="AE124" i="15"/>
  <c r="AE125" i="15"/>
  <c r="AE19" i="17"/>
  <c r="AE22" i="17"/>
  <c r="AE39" i="17"/>
  <c r="AE67" i="17"/>
  <c r="AE88" i="17"/>
  <c r="AE89" i="17"/>
  <c r="AE106" i="17"/>
  <c r="AE116" i="17"/>
  <c r="AE122" i="17"/>
  <c r="AE128" i="17"/>
  <c r="AE130" i="17"/>
  <c r="BQ6" i="10"/>
  <c r="AE11" i="15" s="1"/>
  <c r="AE12" i="15"/>
  <c r="AE27" i="15"/>
  <c r="AE20" i="15"/>
  <c r="AE43" i="15"/>
  <c r="AE45" i="15"/>
  <c r="AE63" i="15"/>
  <c r="AE46" i="15"/>
  <c r="AE90" i="15"/>
  <c r="AE78" i="15"/>
  <c r="AE103" i="15"/>
  <c r="AE96" i="15"/>
  <c r="AE122" i="15"/>
  <c r="AE118" i="15"/>
  <c r="AE112" i="15"/>
  <c r="AE117" i="15"/>
  <c r="AE121" i="15"/>
  <c r="AE60" i="17"/>
  <c r="AE56" i="17"/>
  <c r="AE42" i="17"/>
  <c r="AE21" i="17"/>
  <c r="AE26" i="17"/>
  <c r="AE43" i="17"/>
  <c r="AE57" i="17"/>
  <c r="AE66" i="17"/>
  <c r="AE86" i="17"/>
  <c r="AE101" i="17"/>
  <c r="AE104" i="17"/>
  <c r="AE94" i="17"/>
  <c r="AE110" i="17"/>
  <c r="AE120" i="17"/>
  <c r="AE124" i="17"/>
  <c r="DR4" i="10"/>
  <c r="AF2" i="15" s="1"/>
  <c r="DR4" i="12"/>
  <c r="AF2" i="17" s="1"/>
  <c r="BR6" i="12" a="1"/>
  <c r="BR6" i="12" s="1"/>
  <c r="BS3" i="12"/>
  <c r="DR4" i="2"/>
  <c r="AE118" i="14"/>
  <c r="AE117" i="14"/>
  <c r="AE106" i="14"/>
  <c r="AE72" i="14"/>
  <c r="AE50" i="14"/>
  <c r="AE36" i="14"/>
  <c r="BT4" i="2"/>
  <c r="B20" i="46"/>
  <c r="B21" i="45"/>
  <c r="A20" i="81" s="1"/>
  <c r="B21" i="43"/>
  <c r="B20" i="44"/>
  <c r="A19" i="78"/>
  <c r="AM27" i="35" a="1"/>
  <c r="AM27" i="35" s="1"/>
  <c r="S25" i="7"/>
  <c r="BQ203" i="8" l="1"/>
  <c r="BQ187" i="8"/>
  <c r="BQ152" i="8"/>
  <c r="BQ200" i="8"/>
  <c r="BQ186" i="8"/>
  <c r="BQ139" i="8"/>
  <c r="BQ196" i="8"/>
  <c r="BQ178" i="8"/>
  <c r="BQ148" i="8"/>
  <c r="BQ190" i="8"/>
  <c r="BQ180" i="8"/>
  <c r="BQ156" i="8"/>
  <c r="BQ144" i="8"/>
  <c r="BQ118" i="8"/>
  <c r="AE123" i="14" s="1"/>
  <c r="BQ165" i="8"/>
  <c r="BQ142" i="8"/>
  <c r="BQ182" i="8"/>
  <c r="BQ167" i="8"/>
  <c r="BQ151" i="8"/>
  <c r="BQ135" i="8"/>
  <c r="BQ122" i="8"/>
  <c r="AE127" i="14" s="1"/>
  <c r="BQ130" i="8"/>
  <c r="BQ117" i="8"/>
  <c r="AE122" i="14" s="1"/>
  <c r="BQ86" i="8"/>
  <c r="AE91" i="14" s="1"/>
  <c r="BQ110" i="8"/>
  <c r="AE115" i="14" s="1"/>
  <c r="BQ100" i="8"/>
  <c r="AE105" i="14" s="1"/>
  <c r="BQ133" i="8"/>
  <c r="BQ104" i="8"/>
  <c r="AE109" i="14" s="1"/>
  <c r="BQ79" i="8"/>
  <c r="AE84" i="14" s="1"/>
  <c r="BQ74" i="8"/>
  <c r="AE79" i="14" s="1"/>
  <c r="BQ94" i="8"/>
  <c r="AE99" i="14" s="1"/>
  <c r="BQ75" i="8"/>
  <c r="AE80" i="14" s="1"/>
  <c r="BQ71" i="8"/>
  <c r="AE76" i="14" s="1"/>
  <c r="BQ49" i="8"/>
  <c r="AE54" i="14" s="1"/>
  <c r="BQ59" i="8"/>
  <c r="AE64" i="14" s="1"/>
  <c r="BQ33" i="8"/>
  <c r="AE38" i="14" s="1"/>
  <c r="BQ62" i="8"/>
  <c r="AE67" i="14" s="1"/>
  <c r="BQ36" i="8"/>
  <c r="AE41" i="14" s="1"/>
  <c r="BQ107" i="8"/>
  <c r="AE112" i="14" s="1"/>
  <c r="BQ92" i="8"/>
  <c r="AE97" i="14" s="1"/>
  <c r="BQ76" i="8"/>
  <c r="AE81" i="14" s="1"/>
  <c r="BQ61" i="8"/>
  <c r="AE66" i="14" s="1"/>
  <c r="BQ38" i="8"/>
  <c r="AE43" i="14" s="1"/>
  <c r="BQ60" i="8"/>
  <c r="AE65" i="14" s="1"/>
  <c r="BQ47" i="8"/>
  <c r="AE52" i="14" s="1"/>
  <c r="BQ35" i="8"/>
  <c r="AE40" i="14" s="1"/>
  <c r="BQ24" i="8"/>
  <c r="AE29" i="14" s="1"/>
  <c r="BQ13" i="8"/>
  <c r="AE18" i="14" s="1"/>
  <c r="BQ30" i="8"/>
  <c r="AE35" i="14" s="1"/>
  <c r="BQ12" i="8"/>
  <c r="AE17" i="14" s="1"/>
  <c r="BQ48" i="8"/>
  <c r="AE53" i="14" s="1"/>
  <c r="BQ18" i="8"/>
  <c r="AE23" i="14" s="1"/>
  <c r="BQ51" i="8"/>
  <c r="AE56" i="14" s="1"/>
  <c r="BQ14" i="8"/>
  <c r="AE19" i="14" s="1"/>
  <c r="BQ25" i="8"/>
  <c r="AE30" i="14" s="1"/>
  <c r="BQ15" i="8"/>
  <c r="AE20" i="14" s="1"/>
  <c r="BQ7" i="8"/>
  <c r="AE12" i="14" s="1"/>
  <c r="BQ17" i="8"/>
  <c r="AE22" i="14" s="1"/>
  <c r="BQ6" i="8"/>
  <c r="AE11" i="14" s="1"/>
  <c r="BQ195" i="8"/>
  <c r="BQ170" i="8"/>
  <c r="BQ146" i="8"/>
  <c r="BQ197" i="8"/>
  <c r="BQ166" i="8"/>
  <c r="BQ205" i="8"/>
  <c r="BQ191" i="8"/>
  <c r="BQ176" i="8"/>
  <c r="BQ145" i="8"/>
  <c r="BQ188" i="8"/>
  <c r="BQ174" i="8"/>
  <c r="BQ150" i="8"/>
  <c r="BQ129" i="8"/>
  <c r="BQ177" i="8"/>
  <c r="BQ161" i="8"/>
  <c r="BQ125" i="8"/>
  <c r="AE130" i="14" s="1"/>
  <c r="BQ179" i="8"/>
  <c r="BQ163" i="8"/>
  <c r="BQ143" i="8"/>
  <c r="BQ134" i="8"/>
  <c r="BQ119" i="8"/>
  <c r="AE124" i="14" s="1"/>
  <c r="BQ128" i="8"/>
  <c r="BQ116" i="8"/>
  <c r="AE121" i="14" s="1"/>
  <c r="BQ80" i="8"/>
  <c r="AE85" i="14" s="1"/>
  <c r="BQ108" i="8"/>
  <c r="AE113" i="14" s="1"/>
  <c r="BQ96" i="8"/>
  <c r="AE101" i="14" s="1"/>
  <c r="BQ120" i="8"/>
  <c r="AE125" i="14" s="1"/>
  <c r="BQ99" i="8"/>
  <c r="AE104" i="14" s="1"/>
  <c r="BQ97" i="8"/>
  <c r="AE102" i="14" s="1"/>
  <c r="BQ66" i="8"/>
  <c r="AE71" i="14" s="1"/>
  <c r="BQ93" i="8"/>
  <c r="AE98" i="14" s="1"/>
  <c r="BQ44" i="8"/>
  <c r="AE49" i="14" s="1"/>
  <c r="BQ70" i="8"/>
  <c r="AE75" i="14" s="1"/>
  <c r="BQ40" i="8"/>
  <c r="AE45" i="14" s="1"/>
  <c r="BQ54" i="8"/>
  <c r="AE59" i="14" s="1"/>
  <c r="BQ23" i="8"/>
  <c r="AE28" i="14" s="1"/>
  <c r="BQ52" i="8"/>
  <c r="AE57" i="14" s="1"/>
  <c r="BQ34" i="8"/>
  <c r="AE39" i="14" s="1"/>
  <c r="BQ105" i="8"/>
  <c r="AE110" i="14" s="1"/>
  <c r="BQ84" i="8"/>
  <c r="AE89" i="14" s="1"/>
  <c r="BQ69" i="8"/>
  <c r="AE74" i="14" s="1"/>
  <c r="BQ56" i="8"/>
  <c r="AE61" i="14" s="1"/>
  <c r="BQ29" i="8"/>
  <c r="AE34" i="14" s="1"/>
  <c r="BQ58" i="8"/>
  <c r="AE63" i="14" s="1"/>
  <c r="BQ43" i="8"/>
  <c r="AE48" i="14" s="1"/>
  <c r="BQ28" i="8"/>
  <c r="AE33" i="14" s="1"/>
  <c r="BQ20" i="8"/>
  <c r="AE25" i="14" s="1"/>
  <c r="BQ11" i="8"/>
  <c r="AE16" i="14" s="1"/>
  <c r="BQ22" i="8"/>
  <c r="AE27" i="14" s="1"/>
  <c r="BR8" i="13" a="1"/>
  <c r="BR8" i="13" s="1"/>
  <c r="BR9" i="13" a="1"/>
  <c r="BR9" i="13" s="1"/>
  <c r="BR7" i="13" a="1"/>
  <c r="BR7" i="13" s="1"/>
  <c r="AB19" i="60"/>
  <c r="A19" i="82"/>
  <c r="DS4" i="12"/>
  <c r="AG2" i="17" s="1"/>
  <c r="BT10" i="12" a="1"/>
  <c r="BT10" i="12" s="1"/>
  <c r="BT9" i="12" a="1"/>
  <c r="BT9" i="12" s="1"/>
  <c r="BT7" i="12" a="1"/>
  <c r="BT7" i="12" s="1"/>
  <c r="BT8" i="12" a="1"/>
  <c r="BT8" i="12" s="1"/>
  <c r="BS3" i="11"/>
  <c r="BS12" i="11" s="1"/>
  <c r="AF17" i="16" s="1"/>
  <c r="BR9" i="11" a="1"/>
  <c r="BR9" i="11" s="1"/>
  <c r="BR8" i="11" a="1"/>
  <c r="BR8" i="11" s="1"/>
  <c r="BR7" i="11" a="1"/>
  <c r="BR7" i="11" s="1"/>
  <c r="V19" i="60"/>
  <c r="A19" i="80"/>
  <c r="BS7" i="10"/>
  <c r="BS10" i="10"/>
  <c r="BS11" i="10"/>
  <c r="AF16" i="15" s="1"/>
  <c r="BS12" i="10"/>
  <c r="AF17" i="15" s="1"/>
  <c r="BS9" i="10"/>
  <c r="BS13" i="10"/>
  <c r="BS14" i="10"/>
  <c r="BS21" i="10"/>
  <c r="AF26" i="15" s="1"/>
  <c r="BS16" i="10"/>
  <c r="BS8" i="10"/>
  <c r="BS18" i="10"/>
  <c r="AF23" i="15" s="1"/>
  <c r="BS15" i="10"/>
  <c r="AF20" i="15" s="1"/>
  <c r="BS17" i="10"/>
  <c r="BS20" i="10"/>
  <c r="BS22" i="10"/>
  <c r="AF27" i="15" s="1"/>
  <c r="BS23" i="10"/>
  <c r="AF28" i="15" s="1"/>
  <c r="BS35" i="10"/>
  <c r="BS24" i="10"/>
  <c r="BS26" i="10"/>
  <c r="AF31" i="15" s="1"/>
  <c r="BS27" i="10"/>
  <c r="AF32" i="15" s="1"/>
  <c r="BS29" i="10"/>
  <c r="BS30" i="10"/>
  <c r="BS31" i="10"/>
  <c r="AF36" i="15" s="1"/>
  <c r="BS37" i="10"/>
  <c r="AF42" i="15" s="1"/>
  <c r="BS41" i="10"/>
  <c r="BS38" i="10"/>
  <c r="BS43" i="10"/>
  <c r="AF48" i="15" s="1"/>
  <c r="BS45" i="10"/>
  <c r="AF50" i="15" s="1"/>
  <c r="BS46" i="10"/>
  <c r="BS36" i="10"/>
  <c r="BS44" i="10"/>
  <c r="AF49" i="15" s="1"/>
  <c r="BS19" i="10"/>
  <c r="AF24" i="15" s="1"/>
  <c r="BS25" i="10"/>
  <c r="BS34" i="10"/>
  <c r="BS39" i="10"/>
  <c r="AF44" i="15" s="1"/>
  <c r="BS40" i="10"/>
  <c r="AF45" i="15" s="1"/>
  <c r="BS48" i="10"/>
  <c r="BS28" i="10"/>
  <c r="BS32" i="10"/>
  <c r="AF37" i="15" s="1"/>
  <c r="BS56" i="10"/>
  <c r="AF61" i="15" s="1"/>
  <c r="BS59" i="10"/>
  <c r="BS60" i="10"/>
  <c r="BS65" i="10"/>
  <c r="AF70" i="15" s="1"/>
  <c r="BS68" i="10"/>
  <c r="AF73" i="15" s="1"/>
  <c r="BS70" i="10"/>
  <c r="BS71" i="10"/>
  <c r="BS79" i="10"/>
  <c r="AF84" i="15" s="1"/>
  <c r="BS69" i="10"/>
  <c r="AF74" i="15" s="1"/>
  <c r="BS73" i="10"/>
  <c r="BS74" i="10"/>
  <c r="BS77" i="10"/>
  <c r="AF82" i="15" s="1"/>
  <c r="BS80" i="10"/>
  <c r="AF85" i="15" s="1"/>
  <c r="BS84" i="10"/>
  <c r="BS42" i="10"/>
  <c r="BS47" i="10"/>
  <c r="AF52" i="15" s="1"/>
  <c r="BS51" i="10"/>
  <c r="AF56" i="15" s="1"/>
  <c r="BS53" i="10"/>
  <c r="BS54" i="10"/>
  <c r="BS62" i="10"/>
  <c r="AF67" i="15" s="1"/>
  <c r="BS66" i="10"/>
  <c r="AF71" i="15" s="1"/>
  <c r="BS75" i="10"/>
  <c r="BS83" i="10"/>
  <c r="BS85" i="10"/>
  <c r="BS33" i="10"/>
  <c r="AF38" i="15" s="1"/>
  <c r="BS49" i="10"/>
  <c r="BS50" i="10"/>
  <c r="BS55" i="10"/>
  <c r="AF60" i="15" s="1"/>
  <c r="BS67" i="10"/>
  <c r="AF72" i="15" s="1"/>
  <c r="BS76" i="10"/>
  <c r="BS82" i="10"/>
  <c r="BS91" i="10"/>
  <c r="AF96" i="15" s="1"/>
  <c r="BS92" i="10"/>
  <c r="AF97" i="15" s="1"/>
  <c r="BS95" i="10"/>
  <c r="BS96" i="10"/>
  <c r="BS58" i="10"/>
  <c r="AF63" i="15" s="1"/>
  <c r="BS61" i="10"/>
  <c r="AF66" i="15" s="1"/>
  <c r="BS64" i="10"/>
  <c r="BS72" i="10"/>
  <c r="BS81" i="10"/>
  <c r="AF86" i="15" s="1"/>
  <c r="BS87" i="10"/>
  <c r="AF92" i="15" s="1"/>
  <c r="BS88" i="10"/>
  <c r="BS89" i="10"/>
  <c r="BS93" i="10"/>
  <c r="AF98" i="15" s="1"/>
  <c r="BS94" i="10"/>
  <c r="AF99" i="15" s="1"/>
  <c r="BS90" i="10"/>
  <c r="BS104" i="10"/>
  <c r="BS105" i="10"/>
  <c r="AF110" i="15" s="1"/>
  <c r="BS106" i="10"/>
  <c r="AF111" i="15" s="1"/>
  <c r="BS107" i="10"/>
  <c r="BS111" i="10"/>
  <c r="BS114" i="10"/>
  <c r="AF119" i="15" s="1"/>
  <c r="BS118" i="10"/>
  <c r="AF123" i="15" s="1"/>
  <c r="BS119" i="10"/>
  <c r="BS122" i="10"/>
  <c r="BS123" i="10"/>
  <c r="AF128" i="15" s="1"/>
  <c r="BS57" i="10"/>
  <c r="AF62" i="15" s="1"/>
  <c r="BS98" i="10"/>
  <c r="BS102" i="10"/>
  <c r="BS103" i="10"/>
  <c r="AF108" i="15" s="1"/>
  <c r="BS116" i="10"/>
  <c r="AF121" i="15" s="1"/>
  <c r="BS117" i="10"/>
  <c r="BS121" i="10"/>
  <c r="AF126" i="15" s="1"/>
  <c r="BS125" i="10"/>
  <c r="AF130" i="15" s="1"/>
  <c r="BS126" i="10"/>
  <c r="BS127" i="10"/>
  <c r="BS63" i="10"/>
  <c r="BS97" i="10"/>
  <c r="AF102" i="15" s="1"/>
  <c r="BS99" i="10"/>
  <c r="AF104" i="15" s="1"/>
  <c r="BS120" i="10"/>
  <c r="BS78" i="10"/>
  <c r="BS100" i="10"/>
  <c r="AF105" i="15" s="1"/>
  <c r="BS108" i="10"/>
  <c r="AF113" i="15" s="1"/>
  <c r="BS113" i="10"/>
  <c r="BS131" i="10"/>
  <c r="BS142" i="10"/>
  <c r="BS147" i="10"/>
  <c r="BS150" i="10"/>
  <c r="BS152" i="10"/>
  <c r="BS156" i="10"/>
  <c r="BS157" i="10"/>
  <c r="BS164" i="10"/>
  <c r="BS165" i="10"/>
  <c r="BS171" i="10"/>
  <c r="BS175" i="10"/>
  <c r="BS176" i="10"/>
  <c r="BS177" i="10"/>
  <c r="BS181" i="10"/>
  <c r="BS186" i="10"/>
  <c r="BS52" i="10"/>
  <c r="BS101" i="10"/>
  <c r="BS109" i="10"/>
  <c r="AF114" i="15" s="1"/>
  <c r="BS135" i="10"/>
  <c r="BS140" i="10"/>
  <c r="BS141" i="10"/>
  <c r="BS146" i="10"/>
  <c r="BS148" i="10"/>
  <c r="BS153" i="10"/>
  <c r="BS162" i="10"/>
  <c r="BS163" i="10"/>
  <c r="BS178" i="10"/>
  <c r="BS180" i="10"/>
  <c r="BS182" i="10"/>
  <c r="BS110" i="10"/>
  <c r="AF115" i="15" s="1"/>
  <c r="BS115" i="10"/>
  <c r="AF120" i="15" s="1"/>
  <c r="BS124" i="10"/>
  <c r="BS130" i="10"/>
  <c r="BS133" i="10"/>
  <c r="BS134" i="10"/>
  <c r="BS139" i="10"/>
  <c r="BS143" i="10"/>
  <c r="BS149" i="10"/>
  <c r="BS155" i="10"/>
  <c r="BS160" i="10"/>
  <c r="BS161" i="10"/>
  <c r="BS132" i="10"/>
  <c r="BS138" i="10"/>
  <c r="BS158" i="10"/>
  <c r="BS169" i="10"/>
  <c r="BS172" i="10"/>
  <c r="BS184" i="10"/>
  <c r="BS185" i="10"/>
  <c r="BS190" i="10"/>
  <c r="BS198" i="10"/>
  <c r="BS129" i="10"/>
  <c r="BS154" i="10"/>
  <c r="BS167" i="10"/>
  <c r="BS195" i="10"/>
  <c r="BS196" i="10"/>
  <c r="BS205" i="10"/>
  <c r="BS86" i="10"/>
  <c r="BS112" i="10"/>
  <c r="AF117" i="15" s="1"/>
  <c r="BS151" i="10"/>
  <c r="BS166" i="10"/>
  <c r="BS168" i="10"/>
  <c r="BS174" i="10"/>
  <c r="BS183" i="10"/>
  <c r="BS187" i="10"/>
  <c r="BS188" i="10"/>
  <c r="BS189" i="10"/>
  <c r="BS194" i="10"/>
  <c r="BS200" i="10"/>
  <c r="BS193" i="10"/>
  <c r="BS197" i="10"/>
  <c r="BS203" i="10"/>
  <c r="BS128" i="10"/>
  <c r="BS136" i="10"/>
  <c r="BS144" i="10"/>
  <c r="BS145" i="10"/>
  <c r="BS159" i="10"/>
  <c r="BS170" i="10"/>
  <c r="BS173" i="10"/>
  <c r="BS179" i="10"/>
  <c r="BS191" i="10"/>
  <c r="BS192" i="10"/>
  <c r="BS199" i="10"/>
  <c r="BS202" i="10"/>
  <c r="BS137" i="10"/>
  <c r="BS201" i="10"/>
  <c r="BS204" i="10"/>
  <c r="BT8" i="10" a="1"/>
  <c r="BT8" i="10" s="1"/>
  <c r="BT7" i="10" a="1"/>
  <c r="BT7" i="10" s="1"/>
  <c r="BT9" i="10" a="1"/>
  <c r="BT9" i="10" s="1"/>
  <c r="R20" i="60"/>
  <c r="O20" i="60" s="1"/>
  <c r="A20" i="79"/>
  <c r="BR9" i="8" a="1"/>
  <c r="BR9" i="8" s="1"/>
  <c r="BR8" i="8" a="1"/>
  <c r="BR8" i="8" s="1"/>
  <c r="BR7" i="8" a="1"/>
  <c r="BR7" i="8" s="1"/>
  <c r="BQ8" i="13"/>
  <c r="AC13" i="18" s="1"/>
  <c r="BQ13" i="13"/>
  <c r="BQ10" i="13"/>
  <c r="AC15" i="18" s="1"/>
  <c r="BQ12" i="13"/>
  <c r="AC17" i="18" s="1"/>
  <c r="BQ15" i="13"/>
  <c r="AC20" i="18" s="1"/>
  <c r="BQ21" i="13"/>
  <c r="BQ22" i="13"/>
  <c r="AC27" i="18" s="1"/>
  <c r="BQ23" i="13"/>
  <c r="AC28" i="18" s="1"/>
  <c r="BQ26" i="13"/>
  <c r="AC31" i="18" s="1"/>
  <c r="BQ11" i="13"/>
  <c r="BQ9" i="13"/>
  <c r="AC14" i="18" s="1"/>
  <c r="BQ17" i="13"/>
  <c r="AC22" i="18" s="1"/>
  <c r="BQ14" i="13"/>
  <c r="AC19" i="18" s="1"/>
  <c r="BQ18" i="13"/>
  <c r="BQ29" i="13"/>
  <c r="AC34" i="18" s="1"/>
  <c r="BQ32" i="13"/>
  <c r="AC37" i="18" s="1"/>
  <c r="BQ37" i="13"/>
  <c r="AC42" i="18" s="1"/>
  <c r="BQ44" i="13"/>
  <c r="BQ47" i="13"/>
  <c r="AC52" i="18" s="1"/>
  <c r="BQ49" i="13"/>
  <c r="AC54" i="18" s="1"/>
  <c r="BQ51" i="13"/>
  <c r="AC56" i="18" s="1"/>
  <c r="BQ16" i="13"/>
  <c r="BQ19" i="13"/>
  <c r="AC24" i="18" s="1"/>
  <c r="BQ24" i="13"/>
  <c r="AC29" i="18" s="1"/>
  <c r="BQ30" i="13"/>
  <c r="AC35" i="18" s="1"/>
  <c r="BQ33" i="13"/>
  <c r="BQ34" i="13"/>
  <c r="AC39" i="18" s="1"/>
  <c r="BQ41" i="13"/>
  <c r="AC46" i="18" s="1"/>
  <c r="BQ40" i="13"/>
  <c r="AC45" i="18" s="1"/>
  <c r="BQ42" i="13"/>
  <c r="BQ50" i="13"/>
  <c r="AC55" i="18" s="1"/>
  <c r="BQ52" i="13"/>
  <c r="AC57" i="18" s="1"/>
  <c r="BQ56" i="13"/>
  <c r="AC61" i="18" s="1"/>
  <c r="BQ58" i="13"/>
  <c r="BQ59" i="13"/>
  <c r="AC64" i="18" s="1"/>
  <c r="BQ65" i="13"/>
  <c r="AC70" i="18" s="1"/>
  <c r="BQ7" i="13"/>
  <c r="AC12" i="18" s="1"/>
  <c r="BQ36" i="13"/>
  <c r="BQ43" i="13"/>
  <c r="AC48" i="18" s="1"/>
  <c r="BQ53" i="13"/>
  <c r="AC58" i="18" s="1"/>
  <c r="BQ57" i="13"/>
  <c r="AC62" i="18" s="1"/>
  <c r="BQ64" i="13"/>
  <c r="BQ72" i="13"/>
  <c r="AC77" i="18" s="1"/>
  <c r="BQ73" i="13"/>
  <c r="AC78" i="18" s="1"/>
  <c r="BQ28" i="13"/>
  <c r="AC33" i="18" s="1"/>
  <c r="BQ39" i="13"/>
  <c r="BQ55" i="13"/>
  <c r="AC60" i="18" s="1"/>
  <c r="BQ60" i="13"/>
  <c r="AC65" i="18" s="1"/>
  <c r="BQ63" i="13"/>
  <c r="AC68" i="18" s="1"/>
  <c r="BQ66" i="13"/>
  <c r="BQ69" i="13"/>
  <c r="AC74" i="18" s="1"/>
  <c r="BQ70" i="13"/>
  <c r="AC75" i="18" s="1"/>
  <c r="BQ88" i="13"/>
  <c r="AC93" i="18" s="1"/>
  <c r="BQ27" i="13"/>
  <c r="BQ45" i="13"/>
  <c r="AC50" i="18" s="1"/>
  <c r="BQ61" i="13"/>
  <c r="AC66" i="18" s="1"/>
  <c r="BQ75" i="13"/>
  <c r="AC80" i="18" s="1"/>
  <c r="BQ76" i="13"/>
  <c r="BQ77" i="13"/>
  <c r="AC82" i="18" s="1"/>
  <c r="BQ91" i="13"/>
  <c r="AC96" i="18" s="1"/>
  <c r="BQ92" i="13"/>
  <c r="AC97" i="18" s="1"/>
  <c r="BQ93" i="13"/>
  <c r="BQ98" i="13"/>
  <c r="AC103" i="18" s="1"/>
  <c r="BQ100" i="13"/>
  <c r="AC105" i="18" s="1"/>
  <c r="BQ104" i="13"/>
  <c r="AC109" i="18" s="1"/>
  <c r="BQ116" i="13"/>
  <c r="BQ117" i="13"/>
  <c r="AC122" i="18" s="1"/>
  <c r="BQ122" i="13"/>
  <c r="AC127" i="18" s="1"/>
  <c r="BQ123" i="13"/>
  <c r="AC128" i="18" s="1"/>
  <c r="BQ129" i="13"/>
  <c r="BQ132" i="13"/>
  <c r="BQ135" i="13"/>
  <c r="BQ138" i="13"/>
  <c r="BQ145" i="13"/>
  <c r="BQ25" i="13"/>
  <c r="AC30" i="18" s="1"/>
  <c r="BQ38" i="13"/>
  <c r="AC43" i="18" s="1"/>
  <c r="BQ48" i="13"/>
  <c r="AC53" i="18" s="1"/>
  <c r="BQ67" i="13"/>
  <c r="BQ68" i="13"/>
  <c r="AC73" i="18" s="1"/>
  <c r="BQ71" i="13"/>
  <c r="AC76" i="18" s="1"/>
  <c r="BQ78" i="13"/>
  <c r="AC83" i="18" s="1"/>
  <c r="BQ79" i="13"/>
  <c r="BQ80" i="13"/>
  <c r="AC85" i="18" s="1"/>
  <c r="BQ81" i="13"/>
  <c r="AC86" i="18" s="1"/>
  <c r="BQ74" i="13"/>
  <c r="AC79" i="18" s="1"/>
  <c r="BQ82" i="13"/>
  <c r="BQ83" i="13"/>
  <c r="AC88" i="18" s="1"/>
  <c r="BQ102" i="13"/>
  <c r="AC107" i="18" s="1"/>
  <c r="BQ107" i="13"/>
  <c r="AC112" i="18" s="1"/>
  <c r="BQ108" i="13"/>
  <c r="BQ109" i="13"/>
  <c r="AC114" i="18" s="1"/>
  <c r="BQ111" i="13"/>
  <c r="AC116" i="18" s="1"/>
  <c r="BQ112" i="13"/>
  <c r="AC117" i="18" s="1"/>
  <c r="BQ133" i="13"/>
  <c r="BQ137" i="13"/>
  <c r="BQ139" i="13"/>
  <c r="BQ147" i="13"/>
  <c r="BQ150" i="13"/>
  <c r="BQ35" i="13"/>
  <c r="AC40" i="18" s="1"/>
  <c r="BQ46" i="13"/>
  <c r="AC51" i="18" s="1"/>
  <c r="BQ86" i="13"/>
  <c r="AC91" i="18" s="1"/>
  <c r="BQ87" i="13"/>
  <c r="BQ99" i="13"/>
  <c r="AC104" i="18" s="1"/>
  <c r="BQ113" i="13"/>
  <c r="AC118" i="18" s="1"/>
  <c r="BQ114" i="13"/>
  <c r="AC119" i="18" s="1"/>
  <c r="BQ118" i="13"/>
  <c r="BQ131" i="13"/>
  <c r="BQ140" i="13"/>
  <c r="BQ141" i="13"/>
  <c r="BQ143" i="13"/>
  <c r="BQ148" i="13"/>
  <c r="BQ151" i="13"/>
  <c r="BQ154" i="13"/>
  <c r="BQ160" i="13"/>
  <c r="BQ161" i="13"/>
  <c r="BQ172" i="13"/>
  <c r="BQ54" i="13"/>
  <c r="AC59" i="18" s="1"/>
  <c r="BQ62" i="13"/>
  <c r="BQ85" i="13"/>
  <c r="AC90" i="18" s="1"/>
  <c r="BQ94" i="13"/>
  <c r="AC99" i="18" s="1"/>
  <c r="BQ110" i="13"/>
  <c r="AC115" i="18" s="1"/>
  <c r="BQ119" i="13"/>
  <c r="BQ126" i="13"/>
  <c r="BQ130" i="13"/>
  <c r="BQ142" i="13"/>
  <c r="BQ149" i="13"/>
  <c r="BQ152" i="13"/>
  <c r="BQ153" i="13"/>
  <c r="BQ157" i="13"/>
  <c r="BQ159" i="13"/>
  <c r="BQ164" i="13"/>
  <c r="BQ170" i="13"/>
  <c r="BQ173" i="13"/>
  <c r="BQ180" i="13"/>
  <c r="BQ183" i="13"/>
  <c r="BQ186" i="13"/>
  <c r="BQ189" i="13"/>
  <c r="BQ197" i="13"/>
  <c r="BQ199" i="13"/>
  <c r="BQ201" i="13"/>
  <c r="BQ205" i="13"/>
  <c r="BQ20" i="13"/>
  <c r="BQ89" i="13"/>
  <c r="AC94" i="18" s="1"/>
  <c r="BQ96" i="13"/>
  <c r="AC101" i="18" s="1"/>
  <c r="BQ103" i="13"/>
  <c r="AC108" i="18" s="1"/>
  <c r="BQ105" i="13"/>
  <c r="BQ115" i="13"/>
  <c r="AC120" i="18" s="1"/>
  <c r="BQ121" i="13"/>
  <c r="AC126" i="18" s="1"/>
  <c r="BQ146" i="13"/>
  <c r="BQ155" i="13"/>
  <c r="BQ158" i="13"/>
  <c r="BQ166" i="13"/>
  <c r="BQ171" i="13"/>
  <c r="BQ174" i="13"/>
  <c r="BQ177" i="13"/>
  <c r="BQ184" i="13"/>
  <c r="BQ187" i="13"/>
  <c r="BQ190" i="13"/>
  <c r="BQ193" i="13"/>
  <c r="BQ195" i="13"/>
  <c r="BQ198" i="13"/>
  <c r="BQ200" i="13"/>
  <c r="BQ31" i="13"/>
  <c r="AC36" i="18" s="1"/>
  <c r="BQ97" i="13"/>
  <c r="AC102" i="18" s="1"/>
  <c r="BQ101" i="13"/>
  <c r="AC106" i="18" s="1"/>
  <c r="BQ106" i="13"/>
  <c r="BQ125" i="13"/>
  <c r="AC130" i="18" s="1"/>
  <c r="BQ134" i="13"/>
  <c r="BQ163" i="13"/>
  <c r="BQ167" i="13"/>
  <c r="BQ168" i="13"/>
  <c r="BQ191" i="13"/>
  <c r="BQ192" i="13"/>
  <c r="BQ194" i="13"/>
  <c r="BQ204" i="13"/>
  <c r="BQ124" i="13"/>
  <c r="AC129" i="18" s="1"/>
  <c r="BQ127" i="13"/>
  <c r="BQ136" i="13"/>
  <c r="BQ144" i="13"/>
  <c r="BQ179" i="13"/>
  <c r="BQ203" i="13"/>
  <c r="BQ84" i="13"/>
  <c r="BQ90" i="13"/>
  <c r="AC95" i="18" s="1"/>
  <c r="BQ120" i="13"/>
  <c r="AC125" i="18" s="1"/>
  <c r="BQ128" i="13"/>
  <c r="BQ162" i="13"/>
  <c r="BQ181" i="13"/>
  <c r="BQ182" i="13"/>
  <c r="BQ169" i="13"/>
  <c r="BQ176" i="13"/>
  <c r="BQ156" i="13"/>
  <c r="BQ165" i="13"/>
  <c r="BQ185" i="13"/>
  <c r="BQ188" i="13"/>
  <c r="BQ196" i="13"/>
  <c r="BQ95" i="13"/>
  <c r="AC100" i="18" s="1"/>
  <c r="BQ175" i="13"/>
  <c r="BQ178" i="13"/>
  <c r="BQ202" i="13"/>
  <c r="BS7" i="12"/>
  <c r="BS19" i="12"/>
  <c r="BS26" i="12"/>
  <c r="AF31" i="17" s="1"/>
  <c r="BS11" i="12"/>
  <c r="BS17" i="12"/>
  <c r="BS24" i="12"/>
  <c r="AF29" i="17" s="1"/>
  <c r="BS32" i="12"/>
  <c r="AF37" i="17" s="1"/>
  <c r="BS34" i="12"/>
  <c r="BS42" i="12"/>
  <c r="BS44" i="12"/>
  <c r="AF49" i="17" s="1"/>
  <c r="BS45" i="12"/>
  <c r="AF50" i="17" s="1"/>
  <c r="BS52" i="12"/>
  <c r="BS8" i="12"/>
  <c r="BS9" i="12"/>
  <c r="AF14" i="17" s="1"/>
  <c r="BS12" i="12"/>
  <c r="AF17" i="17" s="1"/>
  <c r="BS13" i="12"/>
  <c r="BS18" i="12"/>
  <c r="BS21" i="12"/>
  <c r="AF26" i="17" s="1"/>
  <c r="BS22" i="12"/>
  <c r="AF27" i="17" s="1"/>
  <c r="BS15" i="12"/>
  <c r="BS16" i="12"/>
  <c r="BS25" i="12"/>
  <c r="AF30" i="17" s="1"/>
  <c r="BS27" i="12"/>
  <c r="AF32" i="17" s="1"/>
  <c r="BS20" i="12"/>
  <c r="BS35" i="12"/>
  <c r="BS39" i="12"/>
  <c r="BS41" i="12"/>
  <c r="AF46" i="17" s="1"/>
  <c r="BS47" i="12"/>
  <c r="BS49" i="12"/>
  <c r="BS51" i="12"/>
  <c r="AF56" i="17" s="1"/>
  <c r="BS14" i="12"/>
  <c r="AF19" i="17" s="1"/>
  <c r="BS29" i="12"/>
  <c r="BS40" i="12"/>
  <c r="BS50" i="12"/>
  <c r="BS57" i="12"/>
  <c r="AF62" i="17" s="1"/>
  <c r="BS10" i="12"/>
  <c r="BS23" i="12"/>
  <c r="BS30" i="12"/>
  <c r="AF35" i="17" s="1"/>
  <c r="BS43" i="12"/>
  <c r="AF48" i="17" s="1"/>
  <c r="BS48" i="12"/>
  <c r="BS66" i="12"/>
  <c r="BS74" i="12"/>
  <c r="AF79" i="17" s="1"/>
  <c r="BS76" i="12"/>
  <c r="AF81" i="17" s="1"/>
  <c r="BS79" i="12"/>
  <c r="BS82" i="12"/>
  <c r="BS89" i="12"/>
  <c r="AF94" i="17" s="1"/>
  <c r="BS91" i="12"/>
  <c r="AF96" i="17" s="1"/>
  <c r="BS93" i="12"/>
  <c r="BS94" i="12"/>
  <c r="BS95" i="12"/>
  <c r="AF100" i="17" s="1"/>
  <c r="BS28" i="12"/>
  <c r="AF33" i="17" s="1"/>
  <c r="BS59" i="12"/>
  <c r="BS61" i="12"/>
  <c r="BS63" i="12"/>
  <c r="AF68" i="17" s="1"/>
  <c r="BS64" i="12"/>
  <c r="AF69" i="17" s="1"/>
  <c r="BS70" i="12"/>
  <c r="BS84" i="12"/>
  <c r="BS87" i="12"/>
  <c r="AF92" i="17" s="1"/>
  <c r="BS31" i="12"/>
  <c r="AF36" i="17" s="1"/>
  <c r="BS36" i="12"/>
  <c r="BS38" i="12"/>
  <c r="BS60" i="12"/>
  <c r="AF65" i="17" s="1"/>
  <c r="BS77" i="12"/>
  <c r="AF82" i="17" s="1"/>
  <c r="BS78" i="12"/>
  <c r="BS102" i="12"/>
  <c r="BS109" i="12"/>
  <c r="AF114" i="17" s="1"/>
  <c r="BS111" i="12"/>
  <c r="AF116" i="17" s="1"/>
  <c r="BS112" i="12"/>
  <c r="BS118" i="12"/>
  <c r="BS123" i="12"/>
  <c r="BS129" i="12"/>
  <c r="BS140" i="12"/>
  <c r="BS146" i="12"/>
  <c r="BS147" i="12"/>
  <c r="BS149" i="12"/>
  <c r="BS37" i="12"/>
  <c r="BS46" i="12"/>
  <c r="BS53" i="12"/>
  <c r="AF58" i="17" s="1"/>
  <c r="BS55" i="12"/>
  <c r="AF60" i="17" s="1"/>
  <c r="BS58" i="12"/>
  <c r="BS69" i="12"/>
  <c r="BS72" i="12"/>
  <c r="BS73" i="12"/>
  <c r="AF78" i="17" s="1"/>
  <c r="BS75" i="12"/>
  <c r="BS86" i="12"/>
  <c r="BS97" i="12"/>
  <c r="AF102" i="17" s="1"/>
  <c r="BS99" i="12"/>
  <c r="AF104" i="17" s="1"/>
  <c r="BS100" i="12"/>
  <c r="BS106" i="12"/>
  <c r="BS113" i="12"/>
  <c r="AF118" i="17" s="1"/>
  <c r="BS115" i="12"/>
  <c r="AF120" i="17" s="1"/>
  <c r="BS116" i="12"/>
  <c r="BS117" i="12"/>
  <c r="BS124" i="12"/>
  <c r="AF129" i="17" s="1"/>
  <c r="BS130" i="12"/>
  <c r="BS131" i="12"/>
  <c r="BS132" i="12"/>
  <c r="BS137" i="12"/>
  <c r="BS144" i="12"/>
  <c r="BS150" i="12"/>
  <c r="BS151" i="12"/>
  <c r="BS33" i="12"/>
  <c r="AF38" i="17" s="1"/>
  <c r="BS65" i="12"/>
  <c r="AF70" i="17" s="1"/>
  <c r="BS67" i="12"/>
  <c r="BS98" i="12"/>
  <c r="BS101" i="12"/>
  <c r="AF106" i="17" s="1"/>
  <c r="BS104" i="12"/>
  <c r="AF109" i="17" s="1"/>
  <c r="BS105" i="12"/>
  <c r="BS110" i="12"/>
  <c r="BS120" i="12"/>
  <c r="BS121" i="12"/>
  <c r="AF126" i="17" s="1"/>
  <c r="BS128" i="12"/>
  <c r="BS133" i="12"/>
  <c r="BS135" i="12"/>
  <c r="BS141" i="12"/>
  <c r="BS156" i="12"/>
  <c r="BS160" i="12"/>
  <c r="BS169" i="12"/>
  <c r="BS173" i="12"/>
  <c r="BS174" i="12"/>
  <c r="BS177" i="12"/>
  <c r="BS186" i="12"/>
  <c r="BS190" i="12"/>
  <c r="BS191" i="12"/>
  <c r="BS196" i="12"/>
  <c r="BS201" i="12"/>
  <c r="BS68" i="12"/>
  <c r="AF73" i="17" s="1"/>
  <c r="BS71" i="12"/>
  <c r="BS80" i="12"/>
  <c r="BS88" i="12"/>
  <c r="AF93" i="17" s="1"/>
  <c r="BS92" i="12"/>
  <c r="AF97" i="17" s="1"/>
  <c r="BS96" i="12"/>
  <c r="BS103" i="12"/>
  <c r="BS107" i="12"/>
  <c r="AF112" i="17" s="1"/>
  <c r="BS108" i="12"/>
  <c r="AF113" i="17" s="1"/>
  <c r="BS125" i="12"/>
  <c r="AF130" i="17" s="1"/>
  <c r="BS134" i="12"/>
  <c r="BS143" i="12"/>
  <c r="BS153" i="12"/>
  <c r="BS161" i="12"/>
  <c r="BS163" i="12"/>
  <c r="BS167" i="12"/>
  <c r="BS170" i="12"/>
  <c r="BS171" i="12"/>
  <c r="BS181" i="12"/>
  <c r="BS185" i="12"/>
  <c r="BS193" i="12"/>
  <c r="BS197" i="12"/>
  <c r="BS200" i="12"/>
  <c r="BS202" i="12"/>
  <c r="BS54" i="12"/>
  <c r="AF59" i="17" s="1"/>
  <c r="BS83" i="12"/>
  <c r="BS85" i="12"/>
  <c r="BS90" i="12"/>
  <c r="AF95" i="17" s="1"/>
  <c r="BS119" i="12"/>
  <c r="AF124" i="17" s="1"/>
  <c r="BS127" i="12"/>
  <c r="BS145" i="12"/>
  <c r="BS152" i="12"/>
  <c r="BS188" i="12"/>
  <c r="BS204" i="12"/>
  <c r="BS205" i="12"/>
  <c r="BS176" i="12"/>
  <c r="BS178" i="12"/>
  <c r="BS182" i="12"/>
  <c r="BS195" i="12"/>
  <c r="BS203" i="12"/>
  <c r="BS114" i="12"/>
  <c r="AF119" i="17" s="1"/>
  <c r="BS154" i="12"/>
  <c r="BS198" i="12"/>
  <c r="BS56" i="12"/>
  <c r="AF61" i="17" s="1"/>
  <c r="BS81" i="12"/>
  <c r="AF86" i="17" s="1"/>
  <c r="BS126" i="12"/>
  <c r="BS136" i="12"/>
  <c r="BS138" i="12"/>
  <c r="BS139" i="12"/>
  <c r="BS142" i="12"/>
  <c r="BS157" i="12"/>
  <c r="BS158" i="12"/>
  <c r="BS159" i="12"/>
  <c r="BS162" i="12"/>
  <c r="BS165" i="12"/>
  <c r="BS175" i="12"/>
  <c r="BS179" i="12"/>
  <c r="BS180" i="12"/>
  <c r="BS183" i="12"/>
  <c r="BS184" i="12"/>
  <c r="BS187" i="12"/>
  <c r="BS189" i="12"/>
  <c r="BS192" i="12"/>
  <c r="BS199" i="12"/>
  <c r="BS62" i="12"/>
  <c r="AF67" i="17" s="1"/>
  <c r="BS122" i="12"/>
  <c r="BS148" i="12"/>
  <c r="BS155" i="12"/>
  <c r="BS164" i="12"/>
  <c r="BS168" i="12"/>
  <c r="BS172" i="12"/>
  <c r="BS194" i="12"/>
  <c r="BS166" i="12"/>
  <c r="BS7" i="11"/>
  <c r="BS21" i="11"/>
  <c r="AF26" i="16" s="1"/>
  <c r="BS19" i="11"/>
  <c r="AF24" i="16" s="1"/>
  <c r="BS34" i="11"/>
  <c r="BS27" i="11"/>
  <c r="AF32" i="16" s="1"/>
  <c r="BS22" i="11"/>
  <c r="BS29" i="11"/>
  <c r="AF34" i="16" s="1"/>
  <c r="BS60" i="11"/>
  <c r="AF65" i="16" s="1"/>
  <c r="BS69" i="11"/>
  <c r="AF74" i="16" s="1"/>
  <c r="BS46" i="11"/>
  <c r="AF51" i="16" s="1"/>
  <c r="BS53" i="11"/>
  <c r="BS11" i="11"/>
  <c r="AF16" i="16" s="1"/>
  <c r="BS33" i="11"/>
  <c r="AF38" i="16" s="1"/>
  <c r="BS66" i="11"/>
  <c r="AF71" i="16" s="1"/>
  <c r="BS59" i="11"/>
  <c r="AF64" i="16" s="1"/>
  <c r="BS71" i="11"/>
  <c r="AF76" i="16" s="1"/>
  <c r="BS43" i="11"/>
  <c r="BS99" i="11"/>
  <c r="BS115" i="11"/>
  <c r="BS125" i="11"/>
  <c r="BS137" i="11"/>
  <c r="BS147" i="11"/>
  <c r="BS83" i="11"/>
  <c r="AF88" i="16" s="1"/>
  <c r="BS81" i="11"/>
  <c r="AF86" i="16" s="1"/>
  <c r="BS92" i="11"/>
  <c r="AF97" i="16" s="1"/>
  <c r="BS124" i="11"/>
  <c r="AF129" i="16" s="1"/>
  <c r="BS97" i="11"/>
  <c r="AF102" i="16" s="1"/>
  <c r="BS126" i="11"/>
  <c r="BS84" i="11"/>
  <c r="AF89" i="16" s="1"/>
  <c r="BS136" i="11"/>
  <c r="BS151" i="11"/>
  <c r="BS176" i="11"/>
  <c r="BS187" i="11"/>
  <c r="BS88" i="11"/>
  <c r="BS138" i="11"/>
  <c r="BS158" i="11"/>
  <c r="BS172" i="11"/>
  <c r="BS192" i="11"/>
  <c r="BS197" i="11"/>
  <c r="BS104" i="11"/>
  <c r="BS134" i="11"/>
  <c r="BS170" i="11"/>
  <c r="BS155" i="11"/>
  <c r="BS183" i="11"/>
  <c r="BS130" i="11"/>
  <c r="BS154" i="11"/>
  <c r="BS185" i="11"/>
  <c r="BS205" i="11"/>
  <c r="BS143" i="11"/>
  <c r="BS193" i="11"/>
  <c r="BQ8" i="11"/>
  <c r="AE13" i="16" s="1"/>
  <c r="BQ12" i="11"/>
  <c r="AE17" i="16" s="1"/>
  <c r="BQ9" i="11"/>
  <c r="BQ10" i="11"/>
  <c r="AE15" i="16" s="1"/>
  <c r="BQ16" i="11"/>
  <c r="AE21" i="16" s="1"/>
  <c r="BQ18" i="11"/>
  <c r="AE23" i="16" s="1"/>
  <c r="BQ22" i="11"/>
  <c r="AE27" i="16" s="1"/>
  <c r="BQ23" i="11"/>
  <c r="AE28" i="16" s="1"/>
  <c r="BQ11" i="11"/>
  <c r="AE16" i="16" s="1"/>
  <c r="BQ20" i="11"/>
  <c r="AE25" i="16" s="1"/>
  <c r="BQ14" i="11"/>
  <c r="AE19" i="16" s="1"/>
  <c r="BQ26" i="11"/>
  <c r="BQ32" i="11"/>
  <c r="AE37" i="16" s="1"/>
  <c r="BQ24" i="11"/>
  <c r="AE29" i="16" s="1"/>
  <c r="BQ28" i="11"/>
  <c r="AE33" i="16" s="1"/>
  <c r="BQ29" i="11"/>
  <c r="AE34" i="16" s="1"/>
  <c r="BQ7" i="11"/>
  <c r="AE12" i="16" s="1"/>
  <c r="BQ15" i="11"/>
  <c r="AE20" i="16" s="1"/>
  <c r="BQ17" i="11"/>
  <c r="AE22" i="16" s="1"/>
  <c r="BQ19" i="11"/>
  <c r="AE24" i="16" s="1"/>
  <c r="BQ25" i="11"/>
  <c r="AE30" i="16" s="1"/>
  <c r="BQ33" i="11"/>
  <c r="AE38" i="16" s="1"/>
  <c r="BQ35" i="11"/>
  <c r="BQ36" i="11"/>
  <c r="AE41" i="16" s="1"/>
  <c r="BQ27" i="11"/>
  <c r="AE32" i="16" s="1"/>
  <c r="BQ30" i="11"/>
  <c r="AE35" i="16" s="1"/>
  <c r="BQ34" i="11"/>
  <c r="AE39" i="16" s="1"/>
  <c r="BQ41" i="11"/>
  <c r="BQ44" i="11"/>
  <c r="AE49" i="16" s="1"/>
  <c r="BQ45" i="11"/>
  <c r="AE50" i="16" s="1"/>
  <c r="BQ46" i="11"/>
  <c r="BQ13" i="11"/>
  <c r="AE18" i="16" s="1"/>
  <c r="BQ31" i="11"/>
  <c r="AE36" i="16" s="1"/>
  <c r="BQ40" i="11"/>
  <c r="AE45" i="16" s="1"/>
  <c r="BQ49" i="11"/>
  <c r="AE54" i="16" s="1"/>
  <c r="BQ57" i="11"/>
  <c r="AE62" i="16" s="1"/>
  <c r="BQ72" i="11"/>
  <c r="AE77" i="16" s="1"/>
  <c r="BQ21" i="11"/>
  <c r="AE26" i="16" s="1"/>
  <c r="BQ37" i="11"/>
  <c r="AE42" i="16" s="1"/>
  <c r="BQ38" i="11"/>
  <c r="AE43" i="16" s="1"/>
  <c r="BQ43" i="11"/>
  <c r="AE48" i="16" s="1"/>
  <c r="BQ52" i="11"/>
  <c r="AE57" i="16" s="1"/>
  <c r="BQ55" i="11"/>
  <c r="AE60" i="16" s="1"/>
  <c r="BQ51" i="11"/>
  <c r="AE56" i="16" s="1"/>
  <c r="BQ58" i="11"/>
  <c r="AE63" i="16" s="1"/>
  <c r="BQ50" i="11"/>
  <c r="AE55" i="16" s="1"/>
  <c r="BQ47" i="11"/>
  <c r="AE52" i="16" s="1"/>
  <c r="BQ54" i="11"/>
  <c r="AE59" i="16" s="1"/>
  <c r="BQ59" i="11"/>
  <c r="AE64" i="16" s="1"/>
  <c r="BQ61" i="11"/>
  <c r="AE66" i="16" s="1"/>
  <c r="BQ63" i="11"/>
  <c r="AE68" i="16" s="1"/>
  <c r="BQ64" i="11"/>
  <c r="AE69" i="16" s="1"/>
  <c r="BQ65" i="11"/>
  <c r="AE70" i="16" s="1"/>
  <c r="BQ70" i="11"/>
  <c r="AE75" i="16" s="1"/>
  <c r="BQ71" i="11"/>
  <c r="AE76" i="16" s="1"/>
  <c r="BQ39" i="11"/>
  <c r="AE44" i="16" s="1"/>
  <c r="BQ53" i="11"/>
  <c r="AE58" i="16" s="1"/>
  <c r="BQ56" i="11"/>
  <c r="AE61" i="16" s="1"/>
  <c r="BQ66" i="11"/>
  <c r="AE71" i="16" s="1"/>
  <c r="BQ67" i="11"/>
  <c r="BQ69" i="11"/>
  <c r="AE74" i="16" s="1"/>
  <c r="BQ73" i="11"/>
  <c r="AE78" i="16" s="1"/>
  <c r="BQ76" i="11"/>
  <c r="AE81" i="16" s="1"/>
  <c r="BQ77" i="11"/>
  <c r="AE82" i="16" s="1"/>
  <c r="BQ62" i="11"/>
  <c r="AE67" i="16" s="1"/>
  <c r="BQ75" i="11"/>
  <c r="AE80" i="16" s="1"/>
  <c r="BQ79" i="11"/>
  <c r="AE84" i="16" s="1"/>
  <c r="BQ82" i="11"/>
  <c r="BQ87" i="11"/>
  <c r="AE92" i="16" s="1"/>
  <c r="BQ89" i="11"/>
  <c r="AE94" i="16" s="1"/>
  <c r="BQ93" i="11"/>
  <c r="AE98" i="16" s="1"/>
  <c r="BQ97" i="11"/>
  <c r="AE102" i="16" s="1"/>
  <c r="BQ101" i="11"/>
  <c r="AE106" i="16" s="1"/>
  <c r="BQ105" i="11"/>
  <c r="AE110" i="16" s="1"/>
  <c r="BQ109" i="11"/>
  <c r="AE114" i="16" s="1"/>
  <c r="BQ119" i="11"/>
  <c r="AE124" i="16" s="1"/>
  <c r="BQ124" i="11"/>
  <c r="AE129" i="16" s="1"/>
  <c r="BQ126" i="11"/>
  <c r="BQ132" i="11"/>
  <c r="BQ134" i="11"/>
  <c r="BQ140" i="11"/>
  <c r="BQ142" i="11"/>
  <c r="BQ148" i="11"/>
  <c r="BQ149" i="11"/>
  <c r="BQ48" i="11"/>
  <c r="AE53" i="16" s="1"/>
  <c r="BQ68" i="11"/>
  <c r="AE73" i="16" s="1"/>
  <c r="BQ78" i="11"/>
  <c r="AE83" i="16" s="1"/>
  <c r="BQ83" i="11"/>
  <c r="AE88" i="16" s="1"/>
  <c r="BQ86" i="11"/>
  <c r="AE91" i="16" s="1"/>
  <c r="BQ98" i="11"/>
  <c r="AE103" i="16" s="1"/>
  <c r="BQ100" i="11"/>
  <c r="AE105" i="16" s="1"/>
  <c r="BQ103" i="11"/>
  <c r="AE108" i="16" s="1"/>
  <c r="BQ114" i="11"/>
  <c r="AE119" i="16" s="1"/>
  <c r="BQ121" i="11"/>
  <c r="AE126" i="16" s="1"/>
  <c r="BQ127" i="11"/>
  <c r="BQ129" i="11"/>
  <c r="BQ60" i="11"/>
  <c r="AE65" i="16" s="1"/>
  <c r="BQ80" i="11"/>
  <c r="AE85" i="16" s="1"/>
  <c r="BQ81" i="11"/>
  <c r="AE86" i="16" s="1"/>
  <c r="BQ85" i="11"/>
  <c r="AE90" i="16" s="1"/>
  <c r="BQ92" i="11"/>
  <c r="AE97" i="16" s="1"/>
  <c r="BQ95" i="11"/>
  <c r="AE100" i="16" s="1"/>
  <c r="BQ106" i="11"/>
  <c r="BQ108" i="11"/>
  <c r="BQ111" i="11"/>
  <c r="AE116" i="16" s="1"/>
  <c r="BQ42" i="11"/>
  <c r="AE47" i="16" s="1"/>
  <c r="BQ88" i="11"/>
  <c r="AE93" i="16" s="1"/>
  <c r="BQ107" i="11"/>
  <c r="AE112" i="16" s="1"/>
  <c r="BQ118" i="11"/>
  <c r="AE123" i="16" s="1"/>
  <c r="BQ138" i="11"/>
  <c r="BQ139" i="11"/>
  <c r="BQ141" i="11"/>
  <c r="BQ146" i="11"/>
  <c r="BQ147" i="11"/>
  <c r="BQ154" i="11"/>
  <c r="BQ155" i="11"/>
  <c r="BQ156" i="11"/>
  <c r="BQ157" i="11"/>
  <c r="BQ163" i="11"/>
  <c r="BQ173" i="11"/>
  <c r="BQ174" i="11"/>
  <c r="BQ181" i="11"/>
  <c r="BQ182" i="11"/>
  <c r="BQ195" i="11"/>
  <c r="BQ197" i="11"/>
  <c r="BQ198" i="11"/>
  <c r="BQ200" i="11"/>
  <c r="BQ202" i="11"/>
  <c r="BQ74" i="11"/>
  <c r="AE79" i="16" s="1"/>
  <c r="BQ84" i="11"/>
  <c r="AE89" i="16" s="1"/>
  <c r="BQ91" i="11"/>
  <c r="BQ96" i="11"/>
  <c r="AE101" i="16" s="1"/>
  <c r="BQ102" i="11"/>
  <c r="AE107" i="16" s="1"/>
  <c r="BQ117" i="11"/>
  <c r="AE122" i="16" s="1"/>
  <c r="BQ125" i="11"/>
  <c r="AE130" i="16" s="1"/>
  <c r="BQ133" i="11"/>
  <c r="BQ136" i="11"/>
  <c r="BQ144" i="11"/>
  <c r="BQ162" i="11"/>
  <c r="BQ169" i="11"/>
  <c r="BQ170" i="11"/>
  <c r="BQ177" i="11"/>
  <c r="BQ178" i="11"/>
  <c r="BQ187" i="11"/>
  <c r="BQ189" i="11"/>
  <c r="BQ190" i="11"/>
  <c r="BQ201" i="11"/>
  <c r="BQ99" i="11"/>
  <c r="AE104" i="16" s="1"/>
  <c r="BQ123" i="11"/>
  <c r="AE128" i="16" s="1"/>
  <c r="BQ128" i="11"/>
  <c r="BQ130" i="11"/>
  <c r="BQ150" i="11"/>
  <c r="BQ152" i="11"/>
  <c r="BQ161" i="11"/>
  <c r="BQ172" i="11"/>
  <c r="BQ179" i="11"/>
  <c r="BQ185" i="11"/>
  <c r="BQ191" i="11"/>
  <c r="BQ196" i="11"/>
  <c r="BQ203" i="11"/>
  <c r="BQ205" i="11"/>
  <c r="BQ94" i="11"/>
  <c r="AE99" i="16" s="1"/>
  <c r="BQ112" i="11"/>
  <c r="AE117" i="16" s="1"/>
  <c r="BQ135" i="11"/>
  <c r="BQ137" i="11"/>
  <c r="BQ143" i="11"/>
  <c r="BQ145" i="11"/>
  <c r="BQ159" i="11"/>
  <c r="BQ160" i="11"/>
  <c r="BQ166" i="11"/>
  <c r="BQ168" i="11"/>
  <c r="BQ175" i="11"/>
  <c r="BQ184" i="11"/>
  <c r="BQ193" i="11"/>
  <c r="BQ199" i="11"/>
  <c r="BQ104" i="11"/>
  <c r="AE109" i="16" s="1"/>
  <c r="BQ110" i="11"/>
  <c r="AE115" i="16" s="1"/>
  <c r="BQ115" i="11"/>
  <c r="AE120" i="16" s="1"/>
  <c r="BQ116" i="11"/>
  <c r="BQ120" i="11"/>
  <c r="AE125" i="16" s="1"/>
  <c r="BQ122" i="11"/>
  <c r="AE127" i="16" s="1"/>
  <c r="BQ131" i="11"/>
  <c r="BQ151" i="11"/>
  <c r="BQ153" i="11"/>
  <c r="BQ171" i="11"/>
  <c r="BQ180" i="11"/>
  <c r="BQ186" i="11"/>
  <c r="BQ192" i="11"/>
  <c r="BQ90" i="11"/>
  <c r="AE95" i="16" s="1"/>
  <c r="BQ113" i="11"/>
  <c r="AE118" i="16" s="1"/>
  <c r="BQ158" i="11"/>
  <c r="BQ164" i="11"/>
  <c r="BQ165" i="11"/>
  <c r="BQ167" i="11"/>
  <c r="BQ176" i="11"/>
  <c r="BQ183" i="11"/>
  <c r="BQ188" i="11"/>
  <c r="BQ194" i="11"/>
  <c r="BQ204" i="11"/>
  <c r="M219" i="2"/>
  <c r="N4" i="5"/>
  <c r="N5" i="5"/>
  <c r="N7" i="5" s="1"/>
  <c r="C58" i="76"/>
  <c r="B15" i="78"/>
  <c r="BV4" i="12"/>
  <c r="Y20" i="60"/>
  <c r="DP5" i="13"/>
  <c r="AC67" i="18"/>
  <c r="AC47" i="18"/>
  <c r="AC110" i="18"/>
  <c r="AC44" i="18"/>
  <c r="AC21" i="18"/>
  <c r="AC18" i="18"/>
  <c r="AC23" i="18"/>
  <c r="AC72" i="18"/>
  <c r="BR6" i="13" a="1"/>
  <c r="BR6" i="13" s="1"/>
  <c r="AC49" i="18"/>
  <c r="AC124" i="18"/>
  <c r="AC26" i="18"/>
  <c r="AC87" i="18"/>
  <c r="AC98" i="18"/>
  <c r="BS3" i="13"/>
  <c r="AC25" i="18"/>
  <c r="AC63" i="18"/>
  <c r="AC92" i="18"/>
  <c r="AC81" i="18"/>
  <c r="AC111" i="18"/>
  <c r="AC123" i="18"/>
  <c r="AC121" i="18"/>
  <c r="DR4" i="13"/>
  <c r="AD2" i="18" s="1"/>
  <c r="BQ6" i="13"/>
  <c r="AC11" i="18" s="1"/>
  <c r="AC41" i="18"/>
  <c r="AC69" i="18"/>
  <c r="AC38" i="18"/>
  <c r="AC16" i="18"/>
  <c r="AC32" i="18"/>
  <c r="AC71" i="18"/>
  <c r="AC84" i="18"/>
  <c r="AC89" i="18"/>
  <c r="AC113" i="18"/>
  <c r="BT4" i="13"/>
  <c r="D25" i="24"/>
  <c r="DP5" i="11"/>
  <c r="DR4" i="11"/>
  <c r="AF2" i="16" s="1"/>
  <c r="BQ6" i="11"/>
  <c r="AE11" i="16" s="1"/>
  <c r="AE121" i="16"/>
  <c r="AE87" i="16"/>
  <c r="AE14" i="16"/>
  <c r="AE51" i="16"/>
  <c r="AE113" i="16"/>
  <c r="AE46" i="16"/>
  <c r="AE31" i="16"/>
  <c r="AE111" i="16"/>
  <c r="AE40" i="16"/>
  <c r="AE72" i="16"/>
  <c r="AE96" i="16"/>
  <c r="BR6" i="11" a="1"/>
  <c r="BR6" i="11" s="1"/>
  <c r="BT4" i="11"/>
  <c r="C25" i="22"/>
  <c r="AF95" i="15"/>
  <c r="DP5" i="8"/>
  <c r="D17" i="42" s="1"/>
  <c r="D22" i="20" s="1"/>
  <c r="BV4" i="10"/>
  <c r="C26" i="21"/>
  <c r="AF22" i="15"/>
  <c r="AF103" i="15"/>
  <c r="AF40" i="15"/>
  <c r="AF13" i="15"/>
  <c r="AF43" i="15"/>
  <c r="AF30" i="15"/>
  <c r="AF41" i="15"/>
  <c r="AF76" i="15"/>
  <c r="AF122" i="15"/>
  <c r="AF34" i="15"/>
  <c r="AF33" i="15"/>
  <c r="AF81" i="15"/>
  <c r="AF46" i="15"/>
  <c r="AF91" i="15"/>
  <c r="AF90" i="15"/>
  <c r="AF112" i="15"/>
  <c r="AF21" i="15"/>
  <c r="AF59" i="15"/>
  <c r="AF65" i="15"/>
  <c r="AF75" i="15"/>
  <c r="AF101" i="15"/>
  <c r="DR4" i="8"/>
  <c r="AF2" i="14" s="1"/>
  <c r="BS3" i="8"/>
  <c r="BR6" i="8" a="1"/>
  <c r="BR6" i="8" s="1"/>
  <c r="AF57" i="15"/>
  <c r="AF18" i="15"/>
  <c r="AF15" i="15"/>
  <c r="AF12" i="15"/>
  <c r="AF25" i="15"/>
  <c r="AF53" i="15"/>
  <c r="AF47" i="15"/>
  <c r="AF64" i="15"/>
  <c r="AF69" i="15"/>
  <c r="AF79" i="15"/>
  <c r="AF89" i="15"/>
  <c r="AF94" i="15"/>
  <c r="AF107" i="15"/>
  <c r="AF116" i="15"/>
  <c r="AF124" i="15"/>
  <c r="AF125" i="15"/>
  <c r="AF127" i="15"/>
  <c r="BS6" i="10"/>
  <c r="AF11" i="15" s="1"/>
  <c r="AF14" i="15"/>
  <c r="AF19" i="15"/>
  <c r="AF35" i="15"/>
  <c r="AF68" i="15"/>
  <c r="AF29" i="15"/>
  <c r="AF54" i="15"/>
  <c r="AF51" i="15"/>
  <c r="AF80" i="15"/>
  <c r="AF78" i="15"/>
  <c r="AF83" i="15"/>
  <c r="AF88" i="15"/>
  <c r="AF93" i="15"/>
  <c r="AF100" i="15"/>
  <c r="AF106" i="15"/>
  <c r="AF109" i="15"/>
  <c r="AF118" i="15"/>
  <c r="AF129" i="15"/>
  <c r="AF58" i="15"/>
  <c r="AF39" i="15"/>
  <c r="AF55" i="15"/>
  <c r="AF77" i="15"/>
  <c r="AF87" i="15"/>
  <c r="BT4" i="8"/>
  <c r="C25" i="20"/>
  <c r="AF2" i="4"/>
  <c r="DQ5" i="10"/>
  <c r="AF74" i="17"/>
  <c r="AF25" i="17"/>
  <c r="AF128" i="17"/>
  <c r="AF51" i="17"/>
  <c r="AF99" i="17"/>
  <c r="AF47" i="17"/>
  <c r="AF28" i="17"/>
  <c r="AF23" i="17"/>
  <c r="AF76" i="17"/>
  <c r="AF107" i="17"/>
  <c r="AF127" i="17"/>
  <c r="AF75" i="17"/>
  <c r="AF80" i="17"/>
  <c r="AF101" i="17"/>
  <c r="AF121" i="17"/>
  <c r="DQ5" i="12"/>
  <c r="BU3" i="12"/>
  <c r="AF39" i="17"/>
  <c r="AF16" i="17"/>
  <c r="AF18" i="17"/>
  <c r="AF34" i="17"/>
  <c r="AF52" i="17"/>
  <c r="AF54" i="17"/>
  <c r="AF63" i="17"/>
  <c r="AF64" i="17"/>
  <c r="AF87" i="17"/>
  <c r="AF77" i="17"/>
  <c r="AF84" i="17"/>
  <c r="AF85" i="17"/>
  <c r="AF90" i="17"/>
  <c r="AF110" i="17"/>
  <c r="AF105" i="17"/>
  <c r="AF117" i="17"/>
  <c r="AF122" i="17"/>
  <c r="BT6" i="12" a="1"/>
  <c r="BT6" i="12" s="1"/>
  <c r="AF21" i="17"/>
  <c r="AF45" i="17"/>
  <c r="AF55" i="17"/>
  <c r="AF12" i="17"/>
  <c r="AF22" i="17"/>
  <c r="AF15" i="17"/>
  <c r="AF40" i="17"/>
  <c r="AF57" i="17"/>
  <c r="AF42" i="17"/>
  <c r="AF83" i="17"/>
  <c r="AF88" i="17"/>
  <c r="AF89" i="17"/>
  <c r="AF91" i="17"/>
  <c r="AF13" i="17"/>
  <c r="AF24" i="17"/>
  <c r="BS6" i="12"/>
  <c r="AF11" i="17" s="1"/>
  <c r="AF66" i="17"/>
  <c r="AF20" i="17"/>
  <c r="AF53" i="17"/>
  <c r="AF43" i="17"/>
  <c r="AF41" i="17"/>
  <c r="AF44" i="17"/>
  <c r="AF71" i="17"/>
  <c r="AF72" i="17"/>
  <c r="AF98" i="17"/>
  <c r="AF103" i="17"/>
  <c r="AF108" i="17"/>
  <c r="AF115" i="17"/>
  <c r="AF123" i="17"/>
  <c r="AF111" i="17"/>
  <c r="AF125" i="17"/>
  <c r="DS4" i="10"/>
  <c r="AG2" i="15" s="1"/>
  <c r="BU3" i="10"/>
  <c r="BT6" i="10" a="1"/>
  <c r="BT6" i="10" s="1"/>
  <c r="DS4" i="2"/>
  <c r="AF130" i="16"/>
  <c r="AF120" i="16"/>
  <c r="AF104" i="16"/>
  <c r="AF109" i="16"/>
  <c r="AF93" i="16"/>
  <c r="AF58" i="16"/>
  <c r="AF48" i="16"/>
  <c r="AF39" i="16"/>
  <c r="AF27" i="16"/>
  <c r="AF12" i="16"/>
  <c r="BS6" i="11"/>
  <c r="AF11" i="16" s="1"/>
  <c r="BV4" i="2"/>
  <c r="B22" i="45"/>
  <c r="A21" i="81" s="1"/>
  <c r="B21" i="46"/>
  <c r="B22" i="43"/>
  <c r="B21" i="44"/>
  <c r="A20" i="78"/>
  <c r="N1" i="2"/>
  <c r="N217" i="2" s="1"/>
  <c r="AM28" i="35" a="1"/>
  <c r="AM28" i="35" s="1"/>
  <c r="S26" i="7"/>
  <c r="BS198" i="11" l="1"/>
  <c r="BS160" i="11"/>
  <c r="BS94" i="11"/>
  <c r="AF99" i="16" s="1"/>
  <c r="BS190" i="11"/>
  <c r="BS161" i="11"/>
  <c r="BS140" i="11"/>
  <c r="BS204" i="11"/>
  <c r="BS165" i="11"/>
  <c r="BS171" i="11"/>
  <c r="BS142" i="11"/>
  <c r="BS110" i="11"/>
  <c r="AF115" i="16" s="1"/>
  <c r="BS200" i="11"/>
  <c r="BS194" i="11"/>
  <c r="BS173" i="11"/>
  <c r="BS159" i="11"/>
  <c r="BS146" i="11"/>
  <c r="BS101" i="11"/>
  <c r="AF106" i="16" s="1"/>
  <c r="BS188" i="11"/>
  <c r="BS177" i="11"/>
  <c r="BS164" i="11"/>
  <c r="BS144" i="11"/>
  <c r="BS96" i="11"/>
  <c r="AF101" i="16" s="1"/>
  <c r="BS127" i="11"/>
  <c r="BS98" i="11"/>
  <c r="AF103" i="16" s="1"/>
  <c r="BS132" i="11"/>
  <c r="BS105" i="11"/>
  <c r="AF110" i="16" s="1"/>
  <c r="BS85" i="11"/>
  <c r="AF90" i="16" s="1"/>
  <c r="BS86" i="11"/>
  <c r="AF91" i="16" s="1"/>
  <c r="BS36" i="11"/>
  <c r="AF41" i="16" s="1"/>
  <c r="BS139" i="11"/>
  <c r="BS129" i="11"/>
  <c r="BS116" i="11"/>
  <c r="AF121" i="16" s="1"/>
  <c r="BS103" i="11"/>
  <c r="AF108" i="16" s="1"/>
  <c r="BS80" i="11"/>
  <c r="AF85" i="16" s="1"/>
  <c r="BS72" i="11"/>
  <c r="AF77" i="16" s="1"/>
  <c r="BS61" i="11"/>
  <c r="AF66" i="16" s="1"/>
  <c r="BS68" i="11"/>
  <c r="AF73" i="16" s="1"/>
  <c r="BS37" i="11"/>
  <c r="AF42" i="16" s="1"/>
  <c r="BS18" i="11"/>
  <c r="AF23" i="16" s="1"/>
  <c r="BS54" i="11"/>
  <c r="AF59" i="16" s="1"/>
  <c r="BS47" i="11"/>
  <c r="AF52" i="16" s="1"/>
  <c r="BS73" i="11"/>
  <c r="AF78" i="16" s="1"/>
  <c r="BS64" i="11"/>
  <c r="AF69" i="16" s="1"/>
  <c r="BS39" i="11"/>
  <c r="AF44" i="16" s="1"/>
  <c r="BS38" i="11"/>
  <c r="AF43" i="16" s="1"/>
  <c r="BS23" i="11"/>
  <c r="AF28" i="16" s="1"/>
  <c r="BS35" i="11"/>
  <c r="AF40" i="16" s="1"/>
  <c r="BS24" i="11"/>
  <c r="AF29" i="16" s="1"/>
  <c r="BS9" i="11"/>
  <c r="AF14" i="16" s="1"/>
  <c r="BS8" i="11"/>
  <c r="AF13" i="16" s="1"/>
  <c r="BS175" i="11"/>
  <c r="BS135" i="11"/>
  <c r="BS203" i="11"/>
  <c r="BS179" i="11"/>
  <c r="BS152" i="11"/>
  <c r="BS128" i="11"/>
  <c r="BS182" i="11"/>
  <c r="BS113" i="11"/>
  <c r="AF118" i="16" s="1"/>
  <c r="BS162" i="11"/>
  <c r="BS122" i="11"/>
  <c r="AF127" i="16" s="1"/>
  <c r="BS93" i="11"/>
  <c r="AF98" i="16" s="1"/>
  <c r="BS196" i="11"/>
  <c r="BS181" i="11"/>
  <c r="BS166" i="11"/>
  <c r="BS157" i="11"/>
  <c r="BS118" i="11"/>
  <c r="AF123" i="16" s="1"/>
  <c r="BS201" i="11"/>
  <c r="BS186" i="11"/>
  <c r="BS169" i="11"/>
  <c r="BS150" i="11"/>
  <c r="BS117" i="11"/>
  <c r="AF122" i="16" s="1"/>
  <c r="BS82" i="11"/>
  <c r="AF87" i="16" s="1"/>
  <c r="BS119" i="11"/>
  <c r="AF124" i="16" s="1"/>
  <c r="BS87" i="11"/>
  <c r="AF92" i="16" s="1"/>
  <c r="BS108" i="11"/>
  <c r="AF113" i="16" s="1"/>
  <c r="BS90" i="11"/>
  <c r="AF95" i="16" s="1"/>
  <c r="BS79" i="11"/>
  <c r="AF84" i="16" s="1"/>
  <c r="BS76" i="11"/>
  <c r="AF81" i="16" s="1"/>
  <c r="BS145" i="11"/>
  <c r="BS133" i="11"/>
  <c r="BS123" i="11"/>
  <c r="AF128" i="16" s="1"/>
  <c r="BS111" i="11"/>
  <c r="AF116" i="16" s="1"/>
  <c r="BS95" i="11"/>
  <c r="AF100" i="16" s="1"/>
  <c r="BS16" i="11"/>
  <c r="AF21" i="16" s="1"/>
  <c r="BS70" i="11"/>
  <c r="AF75" i="16" s="1"/>
  <c r="BS52" i="11"/>
  <c r="AF57" i="16" s="1"/>
  <c r="BS49" i="11"/>
  <c r="AF54" i="16" s="1"/>
  <c r="BS26" i="11"/>
  <c r="AF31" i="16" s="1"/>
  <c r="BS58" i="11"/>
  <c r="AF63" i="16" s="1"/>
  <c r="BS51" i="11"/>
  <c r="AF56" i="16" s="1"/>
  <c r="BS41" i="11"/>
  <c r="AF46" i="16" s="1"/>
  <c r="BS67" i="11"/>
  <c r="AF72" i="16" s="1"/>
  <c r="BS55" i="11"/>
  <c r="AF60" i="16" s="1"/>
  <c r="BS42" i="11"/>
  <c r="AF47" i="16" s="1"/>
  <c r="BS32" i="11"/>
  <c r="AF37" i="16" s="1"/>
  <c r="BS25" i="11"/>
  <c r="AF30" i="16" s="1"/>
  <c r="BS30" i="11"/>
  <c r="AF35" i="16" s="1"/>
  <c r="BS17" i="11"/>
  <c r="AF22" i="16" s="1"/>
  <c r="BS20" i="11"/>
  <c r="AF25" i="16" s="1"/>
  <c r="BS10" i="11"/>
  <c r="AF15" i="16" s="1"/>
  <c r="BS174" i="11"/>
  <c r="BS112" i="11"/>
  <c r="AF117" i="16" s="1"/>
  <c r="BS191" i="11"/>
  <c r="BS178" i="11"/>
  <c r="BS148" i="11"/>
  <c r="BS199" i="11"/>
  <c r="BS167" i="11"/>
  <c r="BS109" i="11"/>
  <c r="AF114" i="16" s="1"/>
  <c r="BS153" i="11"/>
  <c r="BS120" i="11"/>
  <c r="AF125" i="16" s="1"/>
  <c r="BS202" i="11"/>
  <c r="BS195" i="11"/>
  <c r="BS180" i="11"/>
  <c r="BS163" i="11"/>
  <c r="BS156" i="11"/>
  <c r="BS114" i="11"/>
  <c r="AF119" i="16" s="1"/>
  <c r="BS189" i="11"/>
  <c r="BS184" i="11"/>
  <c r="BS168" i="11"/>
  <c r="BS149" i="11"/>
  <c r="BS102" i="11"/>
  <c r="AF107" i="16" s="1"/>
  <c r="BS74" i="11"/>
  <c r="AF79" i="16" s="1"/>
  <c r="BS100" i="11"/>
  <c r="AF105" i="16" s="1"/>
  <c r="BS78" i="11"/>
  <c r="AF83" i="16" s="1"/>
  <c r="BS106" i="11"/>
  <c r="AF111" i="16" s="1"/>
  <c r="BS89" i="11"/>
  <c r="AF94" i="16" s="1"/>
  <c r="BS44" i="11"/>
  <c r="AF49" i="16" s="1"/>
  <c r="BS62" i="11"/>
  <c r="AF67" i="16" s="1"/>
  <c r="BS141" i="11"/>
  <c r="BS131" i="11"/>
  <c r="BS121" i="11"/>
  <c r="AF126" i="16" s="1"/>
  <c r="BS107" i="11"/>
  <c r="AF112" i="16" s="1"/>
  <c r="BS91" i="11"/>
  <c r="AF96" i="16" s="1"/>
  <c r="BS75" i="11"/>
  <c r="AF80" i="16" s="1"/>
  <c r="BS63" i="11"/>
  <c r="AF68" i="16" s="1"/>
  <c r="BS77" i="11"/>
  <c r="AF82" i="16" s="1"/>
  <c r="BS45" i="11"/>
  <c r="AF50" i="16" s="1"/>
  <c r="BS57" i="11"/>
  <c r="AF62" i="16" s="1"/>
  <c r="BS56" i="11"/>
  <c r="AF61" i="16" s="1"/>
  <c r="BS50" i="11"/>
  <c r="AF55" i="16" s="1"/>
  <c r="BS14" i="11"/>
  <c r="AF19" i="16" s="1"/>
  <c r="BS65" i="11"/>
  <c r="AF70" i="16" s="1"/>
  <c r="BS48" i="11"/>
  <c r="AF53" i="16" s="1"/>
  <c r="BS40" i="11"/>
  <c r="AF45" i="16" s="1"/>
  <c r="BS31" i="11"/>
  <c r="AF36" i="16" s="1"/>
  <c r="BS13" i="11"/>
  <c r="AF18" i="16" s="1"/>
  <c r="BS28" i="11"/>
  <c r="AF33" i="16" s="1"/>
  <c r="BS15" i="11"/>
  <c r="AF20" i="16" s="1"/>
  <c r="DQ5" i="8"/>
  <c r="D18" i="42" s="1"/>
  <c r="D23" i="20" s="1"/>
  <c r="AB20" i="60"/>
  <c r="A20" i="82"/>
  <c r="DS4" i="13"/>
  <c r="AE2" i="18" s="1"/>
  <c r="BT7" i="13" a="1"/>
  <c r="BT7" i="13" s="1"/>
  <c r="BT8" i="13" a="1"/>
  <c r="BT8" i="13" s="1"/>
  <c r="BT9" i="13" a="1"/>
  <c r="BT9" i="13" s="1"/>
  <c r="BV10" i="12" a="1"/>
  <c r="BV10" i="12" s="1"/>
  <c r="BV8" i="12" a="1"/>
  <c r="BV8" i="12" s="1"/>
  <c r="BV7" i="12" a="1"/>
  <c r="BV7" i="12" s="1"/>
  <c r="BV9" i="12" a="1"/>
  <c r="BV9" i="12" s="1"/>
  <c r="V20" i="60"/>
  <c r="A20" i="80"/>
  <c r="BT8" i="11" a="1"/>
  <c r="BT8" i="11" s="1"/>
  <c r="BT7" i="11" a="1"/>
  <c r="BT7" i="11" s="1"/>
  <c r="BT9" i="11" a="1"/>
  <c r="BT9" i="11" s="1"/>
  <c r="R21" i="60"/>
  <c r="O21" i="60" s="1"/>
  <c r="A21" i="79"/>
  <c r="BU9" i="10"/>
  <c r="AG14" i="15" s="1"/>
  <c r="BU10" i="10"/>
  <c r="AG15" i="15" s="1"/>
  <c r="BU12" i="10"/>
  <c r="AG17" i="15" s="1"/>
  <c r="BU13" i="10"/>
  <c r="BU8" i="10"/>
  <c r="AG13" i="15" s="1"/>
  <c r="BU15" i="10"/>
  <c r="AG20" i="15" s="1"/>
  <c r="BU16" i="10"/>
  <c r="BU17" i="10"/>
  <c r="BU14" i="10"/>
  <c r="BU19" i="10"/>
  <c r="AG24" i="15" s="1"/>
  <c r="BU11" i="10"/>
  <c r="AG16" i="15" s="1"/>
  <c r="BU20" i="10"/>
  <c r="BU7" i="10"/>
  <c r="BU21" i="10"/>
  <c r="AG26" i="15" s="1"/>
  <c r="BU24" i="10"/>
  <c r="BU18" i="10"/>
  <c r="BU25" i="10"/>
  <c r="AG30" i="15" s="1"/>
  <c r="BU27" i="10"/>
  <c r="AG32" i="15" s="1"/>
  <c r="BU33" i="10"/>
  <c r="BU38" i="10"/>
  <c r="BU22" i="10"/>
  <c r="AG27" i="15" s="1"/>
  <c r="BU28" i="10"/>
  <c r="AG33" i="15" s="1"/>
  <c r="BU34" i="10"/>
  <c r="AG39" i="15" s="1"/>
  <c r="BU36" i="10"/>
  <c r="BU23" i="10"/>
  <c r="AG28" i="15" s="1"/>
  <c r="BU29" i="10"/>
  <c r="AG34" i="15" s="1"/>
  <c r="BU31" i="10"/>
  <c r="AG36" i="15" s="1"/>
  <c r="BU39" i="10"/>
  <c r="BU40" i="10"/>
  <c r="AG45" i="15" s="1"/>
  <c r="BU47" i="10"/>
  <c r="AG52" i="15" s="1"/>
  <c r="BU48" i="10"/>
  <c r="AG53" i="15" s="1"/>
  <c r="BU50" i="10"/>
  <c r="BU32" i="10"/>
  <c r="BU41" i="10"/>
  <c r="AG46" i="15" s="1"/>
  <c r="BU26" i="10"/>
  <c r="AG31" i="15" s="1"/>
  <c r="BU37" i="10"/>
  <c r="BU42" i="10"/>
  <c r="BU45" i="10"/>
  <c r="AG50" i="15" s="1"/>
  <c r="BU35" i="10"/>
  <c r="AG40" i="15" s="1"/>
  <c r="BU46" i="10"/>
  <c r="BU53" i="10"/>
  <c r="AG58" i="15" s="1"/>
  <c r="BU61" i="10"/>
  <c r="AG66" i="15" s="1"/>
  <c r="BU64" i="10"/>
  <c r="AG69" i="15" s="1"/>
  <c r="BU76" i="10"/>
  <c r="BU78" i="10"/>
  <c r="AG83" i="15" s="1"/>
  <c r="BU80" i="10"/>
  <c r="AG85" i="15" s="1"/>
  <c r="BU81" i="10"/>
  <c r="BU84" i="10"/>
  <c r="BU43" i="10"/>
  <c r="BU44" i="10"/>
  <c r="AG49" i="15" s="1"/>
  <c r="BU49" i="10"/>
  <c r="BU51" i="10"/>
  <c r="BU52" i="10"/>
  <c r="AG57" i="15" s="1"/>
  <c r="BU54" i="10"/>
  <c r="AG59" i="15" s="1"/>
  <c r="BU57" i="10"/>
  <c r="BU62" i="10"/>
  <c r="BU63" i="10"/>
  <c r="AG68" i="15" s="1"/>
  <c r="BU66" i="10"/>
  <c r="AG71" i="15" s="1"/>
  <c r="BU72" i="10"/>
  <c r="BU75" i="10"/>
  <c r="BU82" i="10"/>
  <c r="AG87" i="15" s="1"/>
  <c r="BU30" i="10"/>
  <c r="AG35" i="15" s="1"/>
  <c r="BU55" i="10"/>
  <c r="AG60" i="15" s="1"/>
  <c r="BU56" i="10"/>
  <c r="BU58" i="10"/>
  <c r="BU59" i="10"/>
  <c r="AG64" i="15" s="1"/>
  <c r="BU60" i="10"/>
  <c r="AG65" i="15" s="1"/>
  <c r="BU67" i="10"/>
  <c r="BU69" i="10"/>
  <c r="AG74" i="15" s="1"/>
  <c r="BU73" i="10"/>
  <c r="AG78" i="15" s="1"/>
  <c r="BU89" i="10"/>
  <c r="AG94" i="15" s="1"/>
  <c r="BU65" i="10"/>
  <c r="BU68" i="10"/>
  <c r="AG73" i="15" s="1"/>
  <c r="BU71" i="10"/>
  <c r="AG76" i="15" s="1"/>
  <c r="BU74" i="10"/>
  <c r="AG79" i="15" s="1"/>
  <c r="BU86" i="10"/>
  <c r="BU87" i="10"/>
  <c r="BU88" i="10"/>
  <c r="AG93" i="15" s="1"/>
  <c r="BU90" i="10"/>
  <c r="BU94" i="10"/>
  <c r="BU98" i="10"/>
  <c r="BU70" i="10"/>
  <c r="AG75" i="15" s="1"/>
  <c r="BU77" i="10"/>
  <c r="AG82" i="15" s="1"/>
  <c r="BU79" i="10"/>
  <c r="BU83" i="10"/>
  <c r="AG88" i="15" s="1"/>
  <c r="BU85" i="10"/>
  <c r="AG90" i="15" s="1"/>
  <c r="BU92" i="10"/>
  <c r="AG97" i="15" s="1"/>
  <c r="BU97" i="10"/>
  <c r="BU102" i="10"/>
  <c r="BU117" i="10"/>
  <c r="AG122" i="15" s="1"/>
  <c r="BU120" i="10"/>
  <c r="AG125" i="15" s="1"/>
  <c r="BU121" i="10"/>
  <c r="BU125" i="10"/>
  <c r="AG130" i="15" s="1"/>
  <c r="BU126" i="10"/>
  <c r="BU91" i="10"/>
  <c r="AG96" i="15" s="1"/>
  <c r="BU96" i="10"/>
  <c r="BU99" i="10"/>
  <c r="AG104" i="15" s="1"/>
  <c r="BU100" i="10"/>
  <c r="AG105" i="15" s="1"/>
  <c r="BU108" i="10"/>
  <c r="AG113" i="15" s="1"/>
  <c r="BU112" i="10"/>
  <c r="BU115" i="10"/>
  <c r="BU124" i="10"/>
  <c r="AG129" i="15" s="1"/>
  <c r="BU95" i="10"/>
  <c r="BU101" i="10"/>
  <c r="BU104" i="10"/>
  <c r="BU107" i="10"/>
  <c r="AG112" i="15" s="1"/>
  <c r="BU109" i="10"/>
  <c r="BU110" i="10"/>
  <c r="BU111" i="10"/>
  <c r="BU113" i="10"/>
  <c r="AG118" i="15" s="1"/>
  <c r="BU118" i="10"/>
  <c r="AG123" i="15" s="1"/>
  <c r="BU119" i="10"/>
  <c r="BU123" i="10"/>
  <c r="BU106" i="10"/>
  <c r="AG111" i="15" s="1"/>
  <c r="BU130" i="10"/>
  <c r="BU134" i="10"/>
  <c r="BU139" i="10"/>
  <c r="BU140" i="10"/>
  <c r="BU141" i="10"/>
  <c r="BU143" i="10"/>
  <c r="BU146" i="10"/>
  <c r="BU149" i="10"/>
  <c r="BU155" i="10"/>
  <c r="BU160" i="10"/>
  <c r="BU162" i="10"/>
  <c r="BU168" i="10"/>
  <c r="BU170" i="10"/>
  <c r="BU174" i="10"/>
  <c r="BU180" i="10"/>
  <c r="BU185" i="10"/>
  <c r="BU187" i="10"/>
  <c r="BU128" i="10"/>
  <c r="BU133" i="10"/>
  <c r="BU151" i="10"/>
  <c r="BU159" i="10"/>
  <c r="BU161" i="10"/>
  <c r="BU167" i="10"/>
  <c r="BU169" i="10"/>
  <c r="BU103" i="10"/>
  <c r="BU105" i="10"/>
  <c r="BU114" i="10"/>
  <c r="BU127" i="10"/>
  <c r="BU129" i="10"/>
  <c r="BU131" i="10"/>
  <c r="BU132" i="10"/>
  <c r="BU136" i="10"/>
  <c r="BU137" i="10"/>
  <c r="BU138" i="10"/>
  <c r="BU144" i="10"/>
  <c r="BU145" i="10"/>
  <c r="BU147" i="10"/>
  <c r="BU152" i="10"/>
  <c r="BU154" i="10"/>
  <c r="BU156" i="10"/>
  <c r="BU158" i="10"/>
  <c r="BU164" i="10"/>
  <c r="BU166" i="10"/>
  <c r="BU153" i="10"/>
  <c r="BU157" i="10"/>
  <c r="BU163" i="10"/>
  <c r="BU176" i="10"/>
  <c r="BU177" i="10"/>
  <c r="BU188" i="10"/>
  <c r="BU189" i="10"/>
  <c r="BU200" i="10"/>
  <c r="BU202" i="10"/>
  <c r="BU195" i="10"/>
  <c r="BU201" i="10"/>
  <c r="BU203" i="10"/>
  <c r="BU148" i="10"/>
  <c r="BU172" i="10"/>
  <c r="BU178" i="10"/>
  <c r="BU186" i="10"/>
  <c r="BU93" i="10"/>
  <c r="AG98" i="15" s="1"/>
  <c r="BU116" i="10"/>
  <c r="BU135" i="10"/>
  <c r="BU150" i="10"/>
  <c r="BU165" i="10"/>
  <c r="BU173" i="10"/>
  <c r="BU175" i="10"/>
  <c r="BU179" i="10"/>
  <c r="BU181" i="10"/>
  <c r="BU191" i="10"/>
  <c r="BU192" i="10"/>
  <c r="BU193" i="10"/>
  <c r="BU199" i="10"/>
  <c r="BU196" i="10"/>
  <c r="BU197" i="10"/>
  <c r="BU204" i="10"/>
  <c r="BU182" i="10"/>
  <c r="BU142" i="10"/>
  <c r="BU171" i="10"/>
  <c r="BU184" i="10"/>
  <c r="BU190" i="10"/>
  <c r="BU198" i="10"/>
  <c r="BU205" i="10"/>
  <c r="BU122" i="10"/>
  <c r="AG127" i="15" s="1"/>
  <c r="BU183" i="10"/>
  <c r="BU194" i="10"/>
  <c r="DT4" i="10"/>
  <c r="AH2" i="15" s="1"/>
  <c r="BV7" i="10" a="1"/>
  <c r="BV7" i="10" s="1"/>
  <c r="BV9" i="10" a="1"/>
  <c r="BV9" i="10" s="1"/>
  <c r="BV8" i="10" a="1"/>
  <c r="BV8" i="10" s="1"/>
  <c r="DS4" i="8"/>
  <c r="AG2" i="14" s="1"/>
  <c r="BT9" i="8" a="1"/>
  <c r="BT9" i="8" s="1"/>
  <c r="BT8" i="8" a="1"/>
  <c r="BT8" i="8" s="1"/>
  <c r="BT7" i="8" a="1"/>
  <c r="BT7" i="8" s="1"/>
  <c r="BS9" i="13"/>
  <c r="BS10" i="13"/>
  <c r="BS11" i="13"/>
  <c r="AD16" i="18" s="1"/>
  <c r="BS7" i="13"/>
  <c r="AD12" i="18" s="1"/>
  <c r="BS14" i="13"/>
  <c r="BS17" i="13"/>
  <c r="BS18" i="13"/>
  <c r="AD23" i="18" s="1"/>
  <c r="BS24" i="13"/>
  <c r="AD29" i="18" s="1"/>
  <c r="BS16" i="13"/>
  <c r="BS8" i="13"/>
  <c r="BS12" i="13"/>
  <c r="AD17" i="18" s="1"/>
  <c r="BS13" i="13"/>
  <c r="AD18" i="18" s="1"/>
  <c r="BS20" i="13"/>
  <c r="BS22" i="13"/>
  <c r="BS23" i="13"/>
  <c r="AD28" i="18" s="1"/>
  <c r="BS33" i="13"/>
  <c r="AD38" i="18" s="1"/>
  <c r="BS38" i="13"/>
  <c r="BS41" i="13"/>
  <c r="BS46" i="13"/>
  <c r="AD51" i="18" s="1"/>
  <c r="BS50" i="13"/>
  <c r="AD55" i="18" s="1"/>
  <c r="BS53" i="13"/>
  <c r="BS54" i="13"/>
  <c r="BS21" i="13"/>
  <c r="AD26" i="18" s="1"/>
  <c r="BS25" i="13"/>
  <c r="AD30" i="18" s="1"/>
  <c r="BS26" i="13"/>
  <c r="BS27" i="13"/>
  <c r="BS31" i="13"/>
  <c r="AD36" i="18" s="1"/>
  <c r="BS35" i="13"/>
  <c r="AD40" i="18" s="1"/>
  <c r="BS40" i="13"/>
  <c r="BS15" i="13"/>
  <c r="BS19" i="13"/>
  <c r="AD24" i="18" s="1"/>
  <c r="BS36" i="13"/>
  <c r="AD41" i="18" s="1"/>
  <c r="BS43" i="13"/>
  <c r="BS45" i="13"/>
  <c r="BS48" i="13"/>
  <c r="AD53" i="18" s="1"/>
  <c r="BS49" i="13"/>
  <c r="AD54" i="18" s="1"/>
  <c r="BS63" i="13"/>
  <c r="BS28" i="13"/>
  <c r="BS37" i="13"/>
  <c r="AD42" i="18" s="1"/>
  <c r="BS47" i="13"/>
  <c r="AD52" i="18" s="1"/>
  <c r="BS55" i="13"/>
  <c r="BS60" i="13"/>
  <c r="BS61" i="13"/>
  <c r="AD66" i="18" s="1"/>
  <c r="BS62" i="13"/>
  <c r="AD67" i="18" s="1"/>
  <c r="BS68" i="13"/>
  <c r="BS30" i="13"/>
  <c r="BS42" i="13"/>
  <c r="AD47" i="18" s="1"/>
  <c r="BS44" i="13"/>
  <c r="AD49" i="18" s="1"/>
  <c r="BS52" i="13"/>
  <c r="BS72" i="13"/>
  <c r="BS75" i="13"/>
  <c r="AD80" i="18" s="1"/>
  <c r="BS79" i="13"/>
  <c r="AD84" i="18" s="1"/>
  <c r="BS83" i="13"/>
  <c r="BS90" i="13"/>
  <c r="BS91" i="13"/>
  <c r="AD96" i="18" s="1"/>
  <c r="BS93" i="13"/>
  <c r="AD98" i="18" s="1"/>
  <c r="BS94" i="13"/>
  <c r="BS96" i="13"/>
  <c r="BS97" i="13"/>
  <c r="AD102" i="18" s="1"/>
  <c r="BS32" i="13"/>
  <c r="AD37" i="18" s="1"/>
  <c r="BS51" i="13"/>
  <c r="BS57" i="13"/>
  <c r="BS69" i="13"/>
  <c r="AD74" i="18" s="1"/>
  <c r="BS71" i="13"/>
  <c r="AD76" i="18" s="1"/>
  <c r="BS81" i="13"/>
  <c r="BS82" i="13"/>
  <c r="BS84" i="13"/>
  <c r="AD89" i="18" s="1"/>
  <c r="BS87" i="13"/>
  <c r="AD92" i="18" s="1"/>
  <c r="BS88" i="13"/>
  <c r="BS89" i="13"/>
  <c r="BS101" i="13"/>
  <c r="AD106" i="18" s="1"/>
  <c r="BS106" i="13"/>
  <c r="AD111" i="18" s="1"/>
  <c r="BS107" i="13"/>
  <c r="BS109" i="13"/>
  <c r="BS110" i="13"/>
  <c r="AD115" i="18" s="1"/>
  <c r="BS115" i="13"/>
  <c r="AD120" i="18" s="1"/>
  <c r="BS120" i="13"/>
  <c r="BS125" i="13"/>
  <c r="BS126" i="13"/>
  <c r="BS133" i="13"/>
  <c r="BS140" i="13"/>
  <c r="BS142" i="13"/>
  <c r="BS143" i="13"/>
  <c r="BS56" i="13"/>
  <c r="AD61" i="18" s="1"/>
  <c r="BS58" i="13"/>
  <c r="BS70" i="13"/>
  <c r="BS74" i="13"/>
  <c r="AD79" i="18" s="1"/>
  <c r="BS85" i="13"/>
  <c r="AD90" i="18" s="1"/>
  <c r="BS86" i="13"/>
  <c r="BS34" i="13"/>
  <c r="BS66" i="13"/>
  <c r="BS92" i="13"/>
  <c r="AD97" i="18" s="1"/>
  <c r="BS103" i="13"/>
  <c r="BS104" i="13"/>
  <c r="BS105" i="13"/>
  <c r="AD110" i="18" s="1"/>
  <c r="BS116" i="13"/>
  <c r="AD121" i="18" s="1"/>
  <c r="BS118" i="13"/>
  <c r="BS132" i="13"/>
  <c r="BS135" i="13"/>
  <c r="BS141" i="13"/>
  <c r="BS144" i="13"/>
  <c r="BS152" i="13"/>
  <c r="BS154" i="13"/>
  <c r="BS155" i="13"/>
  <c r="BS59" i="13"/>
  <c r="BS64" i="13"/>
  <c r="BS67" i="13"/>
  <c r="AD72" i="18" s="1"/>
  <c r="BS77" i="13"/>
  <c r="AD82" i="18" s="1"/>
  <c r="BS95" i="13"/>
  <c r="BS119" i="13"/>
  <c r="BS121" i="13"/>
  <c r="AD126" i="18" s="1"/>
  <c r="BS122" i="13"/>
  <c r="AD127" i="18" s="1"/>
  <c r="BS123" i="13"/>
  <c r="BS124" i="13"/>
  <c r="BS127" i="13"/>
  <c r="BS128" i="13"/>
  <c r="BS130" i="13"/>
  <c r="BS136" i="13"/>
  <c r="BS149" i="13"/>
  <c r="BS156" i="13"/>
  <c r="BS163" i="13"/>
  <c r="BS164" i="13"/>
  <c r="BS167" i="13"/>
  <c r="BS169" i="13"/>
  <c r="BS39" i="13"/>
  <c r="BS78" i="13"/>
  <c r="BS80" i="13"/>
  <c r="AD85" i="18" s="1"/>
  <c r="BS99" i="13"/>
  <c r="AD104" i="18" s="1"/>
  <c r="BS100" i="13"/>
  <c r="BS111" i="13"/>
  <c r="BS112" i="13"/>
  <c r="AD117" i="18" s="1"/>
  <c r="BS114" i="13"/>
  <c r="AD119" i="18" s="1"/>
  <c r="BS129" i="13"/>
  <c r="BS148" i="13"/>
  <c r="BS150" i="13"/>
  <c r="BS165" i="13"/>
  <c r="BS174" i="13"/>
  <c r="BS175" i="13"/>
  <c r="BS177" i="13"/>
  <c r="BS184" i="13"/>
  <c r="BS190" i="13"/>
  <c r="BS191" i="13"/>
  <c r="BS193" i="13"/>
  <c r="BS198" i="13"/>
  <c r="BS200" i="13"/>
  <c r="BS29" i="13"/>
  <c r="BS98" i="13"/>
  <c r="AD103" i="18" s="1"/>
  <c r="BS113" i="13"/>
  <c r="AD118" i="18" s="1"/>
  <c r="BS131" i="13"/>
  <c r="BS145" i="13"/>
  <c r="BS151" i="13"/>
  <c r="BS160" i="13"/>
  <c r="BS162" i="13"/>
  <c r="BS178" i="13"/>
  <c r="BS179" i="13"/>
  <c r="BS181" i="13"/>
  <c r="BS188" i="13"/>
  <c r="BS194" i="13"/>
  <c r="BS196" i="13"/>
  <c r="BS203" i="13"/>
  <c r="BS73" i="13"/>
  <c r="BS139" i="13"/>
  <c r="BS158" i="13"/>
  <c r="BS170" i="13"/>
  <c r="BS102" i="13"/>
  <c r="BS108" i="13"/>
  <c r="BS137" i="13"/>
  <c r="BS146" i="13"/>
  <c r="BS157" i="13"/>
  <c r="BS166" i="13"/>
  <c r="BS171" i="13"/>
  <c r="BS173" i="13"/>
  <c r="BS182" i="13"/>
  <c r="BS185" i="13"/>
  <c r="BS201" i="13"/>
  <c r="BS65" i="13"/>
  <c r="AD70" i="18" s="1"/>
  <c r="BS76" i="13"/>
  <c r="BS117" i="13"/>
  <c r="BS138" i="13"/>
  <c r="BS147" i="13"/>
  <c r="BS153" i="13"/>
  <c r="BS159" i="13"/>
  <c r="BS176" i="13"/>
  <c r="BS180" i="13"/>
  <c r="BS161" i="13"/>
  <c r="BS172" i="13"/>
  <c r="BS183" i="13"/>
  <c r="BS199" i="13"/>
  <c r="BS204" i="13"/>
  <c r="BS134" i="13"/>
  <c r="BS187" i="13"/>
  <c r="BS189" i="13"/>
  <c r="BS168" i="13"/>
  <c r="BS186" i="13"/>
  <c r="BS192" i="13"/>
  <c r="BS195" i="13"/>
  <c r="BS197" i="13"/>
  <c r="BS202" i="13"/>
  <c r="BS205" i="13"/>
  <c r="BU8" i="12"/>
  <c r="AG13" i="17" s="1"/>
  <c r="BU9" i="12"/>
  <c r="BU12" i="12"/>
  <c r="AG17" i="17" s="1"/>
  <c r="BU14" i="12"/>
  <c r="AG19" i="17" s="1"/>
  <c r="BU16" i="12"/>
  <c r="BU20" i="12"/>
  <c r="AG25" i="17" s="1"/>
  <c r="BU21" i="12"/>
  <c r="AG26" i="17" s="1"/>
  <c r="BU23" i="12"/>
  <c r="AG28" i="17" s="1"/>
  <c r="BU13" i="12"/>
  <c r="BU27" i="12"/>
  <c r="AG32" i="17" s="1"/>
  <c r="BU29" i="12"/>
  <c r="AG34" i="17" s="1"/>
  <c r="BU35" i="12"/>
  <c r="AG40" i="17" s="1"/>
  <c r="BU37" i="12"/>
  <c r="BU39" i="12"/>
  <c r="AG44" i="17" s="1"/>
  <c r="BU46" i="12"/>
  <c r="AG51" i="17" s="1"/>
  <c r="BU7" i="12"/>
  <c r="AG12" i="17" s="1"/>
  <c r="BU10" i="12"/>
  <c r="AG15" i="17" s="1"/>
  <c r="BU15" i="12"/>
  <c r="BU19" i="12"/>
  <c r="AG24" i="17" s="1"/>
  <c r="BU17" i="12"/>
  <c r="AG22" i="17" s="1"/>
  <c r="BU18" i="12"/>
  <c r="BU25" i="12"/>
  <c r="BU34" i="12"/>
  <c r="AG39" i="17" s="1"/>
  <c r="BU43" i="12"/>
  <c r="AG48" i="17" s="1"/>
  <c r="BU44" i="12"/>
  <c r="BU48" i="12"/>
  <c r="BU52" i="12"/>
  <c r="AG57" i="17" s="1"/>
  <c r="BU53" i="12"/>
  <c r="AG58" i="17" s="1"/>
  <c r="BU56" i="12"/>
  <c r="BU57" i="12"/>
  <c r="AG62" i="17" s="1"/>
  <c r="BU60" i="12"/>
  <c r="AG65" i="17" s="1"/>
  <c r="BU26" i="12"/>
  <c r="AG31" i="17" s="1"/>
  <c r="BU28" i="12"/>
  <c r="BU30" i="12"/>
  <c r="AG35" i="17" s="1"/>
  <c r="BU31" i="12"/>
  <c r="AG36" i="17" s="1"/>
  <c r="BU32" i="12"/>
  <c r="AG37" i="17" s="1"/>
  <c r="BU33" i="12"/>
  <c r="BU36" i="12"/>
  <c r="AG41" i="17" s="1"/>
  <c r="BU55" i="12"/>
  <c r="AG60" i="17" s="1"/>
  <c r="BU58" i="12"/>
  <c r="AG63" i="17" s="1"/>
  <c r="BU42" i="12"/>
  <c r="BU51" i="12"/>
  <c r="BU59" i="12"/>
  <c r="AG64" i="17" s="1"/>
  <c r="BU63" i="12"/>
  <c r="AG68" i="17" s="1"/>
  <c r="BU67" i="12"/>
  <c r="BU68" i="12"/>
  <c r="BU70" i="12"/>
  <c r="AG75" i="17" s="1"/>
  <c r="BU75" i="12"/>
  <c r="AG80" i="17" s="1"/>
  <c r="BU83" i="12"/>
  <c r="BU88" i="12"/>
  <c r="AG93" i="17" s="1"/>
  <c r="BU11" i="12"/>
  <c r="AG16" i="17" s="1"/>
  <c r="BU22" i="12"/>
  <c r="AG27" i="17" s="1"/>
  <c r="BU38" i="12"/>
  <c r="BU45" i="12"/>
  <c r="BU62" i="12"/>
  <c r="AG67" i="17" s="1"/>
  <c r="BU65" i="12"/>
  <c r="AG70" i="17" s="1"/>
  <c r="BU71" i="12"/>
  <c r="BU72" i="12"/>
  <c r="BU77" i="12"/>
  <c r="AG82" i="17" s="1"/>
  <c r="BU80" i="12"/>
  <c r="AG85" i="17" s="1"/>
  <c r="BU85" i="12"/>
  <c r="BU74" i="12"/>
  <c r="BU82" i="12"/>
  <c r="AG87" i="17" s="1"/>
  <c r="BU86" i="12"/>
  <c r="AG91" i="17" s="1"/>
  <c r="BU87" i="12"/>
  <c r="BU89" i="12"/>
  <c r="AG94" i="17" s="1"/>
  <c r="BU93" i="12"/>
  <c r="AG98" i="17" s="1"/>
  <c r="BU97" i="12"/>
  <c r="AG102" i="17" s="1"/>
  <c r="BU103" i="12"/>
  <c r="BU104" i="12"/>
  <c r="AG109" i="17" s="1"/>
  <c r="BU106" i="12"/>
  <c r="AG111" i="17" s="1"/>
  <c r="BU113" i="12"/>
  <c r="AG118" i="17" s="1"/>
  <c r="BU117" i="12"/>
  <c r="BU124" i="12"/>
  <c r="AG129" i="17" s="1"/>
  <c r="BU132" i="12"/>
  <c r="BU137" i="12"/>
  <c r="BU138" i="12"/>
  <c r="BU144" i="12"/>
  <c r="BU24" i="12"/>
  <c r="AG29" i="17" s="1"/>
  <c r="BU40" i="12"/>
  <c r="AG45" i="17" s="1"/>
  <c r="BU47" i="12"/>
  <c r="BU49" i="12"/>
  <c r="BU61" i="12"/>
  <c r="AG66" i="17" s="1"/>
  <c r="BU66" i="12"/>
  <c r="AG71" i="17" s="1"/>
  <c r="BU81" i="12"/>
  <c r="BU90" i="12"/>
  <c r="AG95" i="17" s="1"/>
  <c r="BU92" i="12"/>
  <c r="AG97" i="17" s="1"/>
  <c r="BU96" i="12"/>
  <c r="AG101" i="17" s="1"/>
  <c r="BU101" i="12"/>
  <c r="BU107" i="12"/>
  <c r="BU108" i="12"/>
  <c r="AG113" i="17" s="1"/>
  <c r="BU110" i="12"/>
  <c r="AG115" i="17" s="1"/>
  <c r="BU119" i="12"/>
  <c r="BU125" i="12"/>
  <c r="AG130" i="17" s="1"/>
  <c r="BU126" i="12"/>
  <c r="BU127" i="12"/>
  <c r="BU133" i="12"/>
  <c r="BU134" i="12"/>
  <c r="BU135" i="12"/>
  <c r="BU139" i="12"/>
  <c r="BU141" i="12"/>
  <c r="BU142" i="12"/>
  <c r="BU148" i="12"/>
  <c r="BU102" i="12"/>
  <c r="AG107" i="17" s="1"/>
  <c r="BU116" i="12"/>
  <c r="BU131" i="12"/>
  <c r="BU136" i="12"/>
  <c r="BU146" i="12"/>
  <c r="BU151" i="12"/>
  <c r="BU153" i="12"/>
  <c r="BU154" i="12"/>
  <c r="BU161" i="12"/>
  <c r="BU162" i="12"/>
  <c r="BU163" i="12"/>
  <c r="BU166" i="12"/>
  <c r="BU167" i="12"/>
  <c r="BU175" i="12"/>
  <c r="BU178" i="12"/>
  <c r="BU179" i="12"/>
  <c r="BU182" i="12"/>
  <c r="BU183" i="12"/>
  <c r="BU193" i="12"/>
  <c r="BU197" i="12"/>
  <c r="BU199" i="12"/>
  <c r="BU200" i="12"/>
  <c r="BU203" i="12"/>
  <c r="BU41" i="12"/>
  <c r="AG46" i="17" s="1"/>
  <c r="BU69" i="12"/>
  <c r="AG74" i="17" s="1"/>
  <c r="BU84" i="12"/>
  <c r="BU94" i="12"/>
  <c r="AG99" i="17" s="1"/>
  <c r="BU100" i="12"/>
  <c r="AG105" i="17" s="1"/>
  <c r="BU114" i="12"/>
  <c r="AG119" i="17" s="1"/>
  <c r="BU115" i="12"/>
  <c r="BU122" i="12"/>
  <c r="AG127" i="17" s="1"/>
  <c r="BU123" i="12"/>
  <c r="AG128" i="17" s="1"/>
  <c r="BU140" i="12"/>
  <c r="BU145" i="12"/>
  <c r="BU150" i="12"/>
  <c r="BU155" i="12"/>
  <c r="BU157" i="12"/>
  <c r="BU158" i="12"/>
  <c r="BU164" i="12"/>
  <c r="BU176" i="12"/>
  <c r="BU187" i="12"/>
  <c r="BU194" i="12"/>
  <c r="BU195" i="12"/>
  <c r="BU198" i="12"/>
  <c r="BU50" i="12"/>
  <c r="AG55" i="17" s="1"/>
  <c r="BU76" i="12"/>
  <c r="BU79" i="12"/>
  <c r="AG84" i="17" s="1"/>
  <c r="BU98" i="12"/>
  <c r="AG103" i="17" s="1"/>
  <c r="BU120" i="12"/>
  <c r="AG125" i="17" s="1"/>
  <c r="BU121" i="12"/>
  <c r="BU128" i="12"/>
  <c r="BU165" i="12"/>
  <c r="BU172" i="12"/>
  <c r="BU180" i="12"/>
  <c r="BU184" i="12"/>
  <c r="BU186" i="12"/>
  <c r="BU189" i="12"/>
  <c r="BU190" i="12"/>
  <c r="BU191" i="12"/>
  <c r="BU192" i="12"/>
  <c r="BU202" i="12"/>
  <c r="BU91" i="12"/>
  <c r="BU111" i="12"/>
  <c r="AG116" i="17" s="1"/>
  <c r="BU118" i="12"/>
  <c r="AG123" i="17" s="1"/>
  <c r="BU149" i="12"/>
  <c r="BU152" i="12"/>
  <c r="BU177" i="12"/>
  <c r="BU205" i="12"/>
  <c r="BU54" i="12"/>
  <c r="AG59" i="17" s="1"/>
  <c r="BU95" i="12"/>
  <c r="BU99" i="12"/>
  <c r="AG104" i="17" s="1"/>
  <c r="BU204" i="12"/>
  <c r="BU64" i="12"/>
  <c r="AG69" i="17" s="1"/>
  <c r="BU78" i="12"/>
  <c r="BU105" i="12"/>
  <c r="AG110" i="17" s="1"/>
  <c r="BU129" i="12"/>
  <c r="BU156" i="12"/>
  <c r="BU160" i="12"/>
  <c r="BU168" i="12"/>
  <c r="BU170" i="12"/>
  <c r="BU171" i="12"/>
  <c r="BU174" i="12"/>
  <c r="BU196" i="12"/>
  <c r="BU201" i="12"/>
  <c r="BU73" i="12"/>
  <c r="AG78" i="17" s="1"/>
  <c r="BU109" i="12"/>
  <c r="AG114" i="17" s="1"/>
  <c r="BU143" i="12"/>
  <c r="BU147" i="12"/>
  <c r="BU169" i="12"/>
  <c r="BU112" i="12"/>
  <c r="BU130" i="12"/>
  <c r="BU159" i="12"/>
  <c r="BU173" i="12"/>
  <c r="BU181" i="12"/>
  <c r="BU185" i="12"/>
  <c r="BU188" i="12"/>
  <c r="BS8" i="8"/>
  <c r="AF13" i="14" s="1"/>
  <c r="BS12" i="8"/>
  <c r="AF17" i="14" s="1"/>
  <c r="BS13" i="8"/>
  <c r="AF18" i="14" s="1"/>
  <c r="BS9" i="8"/>
  <c r="AF14" i="14" s="1"/>
  <c r="BS10" i="8"/>
  <c r="AF15" i="14" s="1"/>
  <c r="BS16" i="8"/>
  <c r="AF21" i="14" s="1"/>
  <c r="BS11" i="8"/>
  <c r="AF16" i="14" s="1"/>
  <c r="BS19" i="8"/>
  <c r="AF24" i="14" s="1"/>
  <c r="BS24" i="8"/>
  <c r="AF29" i="14" s="1"/>
  <c r="BS25" i="8"/>
  <c r="AF30" i="14" s="1"/>
  <c r="BS26" i="8"/>
  <c r="AF31" i="14" s="1"/>
  <c r="BS7" i="8"/>
  <c r="AF12" i="14" s="1"/>
  <c r="BS18" i="8"/>
  <c r="AF23" i="14" s="1"/>
  <c r="BS23" i="8"/>
  <c r="AF28" i="14" s="1"/>
  <c r="BS31" i="8"/>
  <c r="BS22" i="8"/>
  <c r="AF27" i="14" s="1"/>
  <c r="BS27" i="8"/>
  <c r="AF32" i="14" s="1"/>
  <c r="BS29" i="8"/>
  <c r="AF34" i="14" s="1"/>
  <c r="BS32" i="8"/>
  <c r="BS34" i="8"/>
  <c r="AF39" i="14" s="1"/>
  <c r="BS37" i="8"/>
  <c r="BS40" i="8"/>
  <c r="AF45" i="14" s="1"/>
  <c r="BS44" i="8"/>
  <c r="AF49" i="14" s="1"/>
  <c r="BS48" i="8"/>
  <c r="AF53" i="14" s="1"/>
  <c r="BS52" i="8"/>
  <c r="AF57" i="14" s="1"/>
  <c r="BS57" i="8"/>
  <c r="AF62" i="14" s="1"/>
  <c r="BS61" i="8"/>
  <c r="AF66" i="14" s="1"/>
  <c r="BS15" i="8"/>
  <c r="AF20" i="14" s="1"/>
  <c r="BS33" i="8"/>
  <c r="AF38" i="14" s="1"/>
  <c r="BS36" i="8"/>
  <c r="AF41" i="14" s="1"/>
  <c r="BS45" i="8"/>
  <c r="AF50" i="14" s="1"/>
  <c r="BS46" i="8"/>
  <c r="AF51" i="14" s="1"/>
  <c r="BS51" i="8"/>
  <c r="BS58" i="8"/>
  <c r="AF63" i="14" s="1"/>
  <c r="BS65" i="8"/>
  <c r="AF70" i="14" s="1"/>
  <c r="BS73" i="8"/>
  <c r="AF78" i="14" s="1"/>
  <c r="BS74" i="8"/>
  <c r="AF79" i="14" s="1"/>
  <c r="BS78" i="8"/>
  <c r="AF83" i="14" s="1"/>
  <c r="BS79" i="8"/>
  <c r="AF84" i="14" s="1"/>
  <c r="BS86" i="8"/>
  <c r="AF91" i="14" s="1"/>
  <c r="BS87" i="8"/>
  <c r="AF92" i="14" s="1"/>
  <c r="BS96" i="8"/>
  <c r="AF101" i="14" s="1"/>
  <c r="BS99" i="8"/>
  <c r="AF104" i="14" s="1"/>
  <c r="BS100" i="8"/>
  <c r="AF105" i="14" s="1"/>
  <c r="BS102" i="8"/>
  <c r="AF107" i="14" s="1"/>
  <c r="BS111" i="8"/>
  <c r="AF116" i="14" s="1"/>
  <c r="BS115" i="8"/>
  <c r="AF120" i="14" s="1"/>
  <c r="BS20" i="8"/>
  <c r="AF25" i="14" s="1"/>
  <c r="BS39" i="8"/>
  <c r="AF44" i="14" s="1"/>
  <c r="BS49" i="8"/>
  <c r="AF54" i="14" s="1"/>
  <c r="BS50" i="8"/>
  <c r="AF55" i="14" s="1"/>
  <c r="BS54" i="8"/>
  <c r="BS55" i="8"/>
  <c r="AF60" i="14" s="1"/>
  <c r="BS59" i="8"/>
  <c r="AF64" i="14" s="1"/>
  <c r="BS60" i="8"/>
  <c r="AF65" i="14" s="1"/>
  <c r="BS30" i="8"/>
  <c r="AF35" i="14" s="1"/>
  <c r="BS43" i="8"/>
  <c r="AF48" i="14" s="1"/>
  <c r="BS63" i="8"/>
  <c r="AF68" i="14" s="1"/>
  <c r="BS66" i="8"/>
  <c r="AF71" i="14" s="1"/>
  <c r="BS67" i="8"/>
  <c r="AF72" i="14" s="1"/>
  <c r="BS76" i="8"/>
  <c r="AF81" i="14" s="1"/>
  <c r="BS80" i="8"/>
  <c r="AF85" i="14" s="1"/>
  <c r="BS81" i="8"/>
  <c r="AF86" i="14" s="1"/>
  <c r="BS82" i="8"/>
  <c r="AF87" i="14" s="1"/>
  <c r="BS35" i="8"/>
  <c r="AF40" i="14" s="1"/>
  <c r="BS38" i="8"/>
  <c r="AF43" i="14" s="1"/>
  <c r="BS62" i="8"/>
  <c r="AF67" i="14" s="1"/>
  <c r="BS75" i="8"/>
  <c r="AF80" i="14" s="1"/>
  <c r="BS77" i="8"/>
  <c r="AF82" i="14" s="1"/>
  <c r="BS14" i="8"/>
  <c r="AF19" i="14" s="1"/>
  <c r="BS17" i="8"/>
  <c r="BS28" i="8"/>
  <c r="AF33" i="14" s="1"/>
  <c r="BS47" i="8"/>
  <c r="AF52" i="14" s="1"/>
  <c r="BS53" i="8"/>
  <c r="AF58" i="14" s="1"/>
  <c r="BS64" i="8"/>
  <c r="AF69" i="14" s="1"/>
  <c r="BS84" i="8"/>
  <c r="AF89" i="14" s="1"/>
  <c r="BS85" i="8"/>
  <c r="BS91" i="8"/>
  <c r="AF96" i="14" s="1"/>
  <c r="BS97" i="8"/>
  <c r="AF102" i="14" s="1"/>
  <c r="BS41" i="8"/>
  <c r="AF46" i="14" s="1"/>
  <c r="BS68" i="8"/>
  <c r="AF73" i="14" s="1"/>
  <c r="BS69" i="8"/>
  <c r="AF74" i="14" s="1"/>
  <c r="BS71" i="8"/>
  <c r="AF76" i="14" s="1"/>
  <c r="BS88" i="8"/>
  <c r="AF93" i="14" s="1"/>
  <c r="BS89" i="8"/>
  <c r="AF94" i="14" s="1"/>
  <c r="BS92" i="8"/>
  <c r="AF97" i="14" s="1"/>
  <c r="BS93" i="8"/>
  <c r="AF98" i="14" s="1"/>
  <c r="BS94" i="8"/>
  <c r="AF99" i="14" s="1"/>
  <c r="BS95" i="8"/>
  <c r="AF100" i="14" s="1"/>
  <c r="BS101" i="8"/>
  <c r="AF106" i="14" s="1"/>
  <c r="BS108" i="8"/>
  <c r="AF113" i="14" s="1"/>
  <c r="BS109" i="8"/>
  <c r="AF114" i="14" s="1"/>
  <c r="BS112" i="8"/>
  <c r="AF117" i="14" s="1"/>
  <c r="BS116" i="8"/>
  <c r="AF121" i="14" s="1"/>
  <c r="BS117" i="8"/>
  <c r="AF122" i="14" s="1"/>
  <c r="BS121" i="8"/>
  <c r="AF126" i="14" s="1"/>
  <c r="BS122" i="8"/>
  <c r="AF127" i="14" s="1"/>
  <c r="BS127" i="8"/>
  <c r="BS128" i="8"/>
  <c r="BS131" i="8"/>
  <c r="BS139" i="8"/>
  <c r="BS140" i="8"/>
  <c r="BS70" i="8"/>
  <c r="AF75" i="14" s="1"/>
  <c r="BS72" i="8"/>
  <c r="AF77" i="14" s="1"/>
  <c r="BS105" i="8"/>
  <c r="AF110" i="14" s="1"/>
  <c r="BS21" i="8"/>
  <c r="AF26" i="14" s="1"/>
  <c r="BS83" i="8"/>
  <c r="AF88" i="14" s="1"/>
  <c r="BS98" i="8"/>
  <c r="AF103" i="14" s="1"/>
  <c r="BS103" i="8"/>
  <c r="AF108" i="14" s="1"/>
  <c r="BS104" i="8"/>
  <c r="AF109" i="14" s="1"/>
  <c r="BS113" i="8"/>
  <c r="AF118" i="14" s="1"/>
  <c r="BS114" i="8"/>
  <c r="AF119" i="14" s="1"/>
  <c r="BS120" i="8"/>
  <c r="AF125" i="14" s="1"/>
  <c r="BS126" i="8"/>
  <c r="BS133" i="8"/>
  <c r="BS134" i="8"/>
  <c r="BS118" i="8"/>
  <c r="AF123" i="14" s="1"/>
  <c r="BS124" i="8"/>
  <c r="AF129" i="14" s="1"/>
  <c r="BS136" i="8"/>
  <c r="BS141" i="8"/>
  <c r="BS142" i="8"/>
  <c r="BS148" i="8"/>
  <c r="BS149" i="8"/>
  <c r="BS154" i="8"/>
  <c r="BS158" i="8"/>
  <c r="BS162" i="8"/>
  <c r="BS166" i="8"/>
  <c r="BS170" i="8"/>
  <c r="BS174" i="8"/>
  <c r="BS178" i="8"/>
  <c r="BS184" i="8"/>
  <c r="BS123" i="8"/>
  <c r="AF128" i="14" s="1"/>
  <c r="BS129" i="8"/>
  <c r="BS144" i="8"/>
  <c r="BS145" i="8"/>
  <c r="BS146" i="8"/>
  <c r="BS150" i="8"/>
  <c r="BS42" i="8"/>
  <c r="AF47" i="14" s="1"/>
  <c r="BS90" i="8"/>
  <c r="AF95" i="14" s="1"/>
  <c r="BS106" i="8"/>
  <c r="AF111" i="14" s="1"/>
  <c r="BS107" i="8"/>
  <c r="AF112" i="14" s="1"/>
  <c r="BS119" i="8"/>
  <c r="AF124" i="14" s="1"/>
  <c r="BS125" i="8"/>
  <c r="AF130" i="14" s="1"/>
  <c r="BS130" i="8"/>
  <c r="BS132" i="8"/>
  <c r="BS151" i="8"/>
  <c r="BS160" i="8"/>
  <c r="BS165" i="8"/>
  <c r="BS167" i="8"/>
  <c r="BS176" i="8"/>
  <c r="BS186" i="8"/>
  <c r="BS191" i="8"/>
  <c r="BS192" i="8"/>
  <c r="BS193" i="8"/>
  <c r="BS196" i="8"/>
  <c r="BS197" i="8"/>
  <c r="BS199" i="8"/>
  <c r="BS110" i="8"/>
  <c r="AF115" i="14" s="1"/>
  <c r="BS135" i="8"/>
  <c r="BS143" i="8"/>
  <c r="BS153" i="8"/>
  <c r="BS155" i="8"/>
  <c r="BS164" i="8"/>
  <c r="BS169" i="8"/>
  <c r="BS171" i="8"/>
  <c r="BS189" i="8"/>
  <c r="BS200" i="8"/>
  <c r="BS56" i="8"/>
  <c r="AF61" i="14" s="1"/>
  <c r="BS137" i="8"/>
  <c r="BS138" i="8"/>
  <c r="BS152" i="8"/>
  <c r="BS157" i="8"/>
  <c r="BS159" i="8"/>
  <c r="BS168" i="8"/>
  <c r="BS173" i="8"/>
  <c r="BS175" i="8"/>
  <c r="BS180" i="8"/>
  <c r="BS181" i="8"/>
  <c r="BS187" i="8"/>
  <c r="BS190" i="8"/>
  <c r="BS194" i="8"/>
  <c r="BS195" i="8"/>
  <c r="BS198" i="8"/>
  <c r="BS201" i="8"/>
  <c r="BS203" i="8"/>
  <c r="BS204" i="8"/>
  <c r="BS147" i="8"/>
  <c r="BS156" i="8"/>
  <c r="BS161" i="8"/>
  <c r="BS163" i="8"/>
  <c r="BS172" i="8"/>
  <c r="BS177" i="8"/>
  <c r="BS179" i="8"/>
  <c r="BS182" i="8"/>
  <c r="BS183" i="8"/>
  <c r="BS185" i="8"/>
  <c r="BS188" i="8"/>
  <c r="BS202" i="8"/>
  <c r="BS205" i="8"/>
  <c r="N216" i="2"/>
  <c r="N215" i="2"/>
  <c r="B16" i="78"/>
  <c r="C59" i="76"/>
  <c r="BX4" i="12"/>
  <c r="Y21" i="60"/>
  <c r="BT6" i="13" a="1"/>
  <c r="BT6" i="13" s="1"/>
  <c r="BU3" i="13"/>
  <c r="AD71" i="18"/>
  <c r="AD108" i="18"/>
  <c r="AD128" i="18"/>
  <c r="AD22" i="18"/>
  <c r="AD99" i="18"/>
  <c r="AD95" i="18"/>
  <c r="AD34" i="18"/>
  <c r="AD65" i="18"/>
  <c r="AD78" i="18"/>
  <c r="AD114" i="18"/>
  <c r="AD13" i="18"/>
  <c r="AD50" i="18"/>
  <c r="AD56" i="18"/>
  <c r="AD94" i="18"/>
  <c r="AD15" i="18"/>
  <c r="AD33" i="18"/>
  <c r="AD68" i="18"/>
  <c r="AD93" i="18"/>
  <c r="AD100" i="18"/>
  <c r="AD130" i="18"/>
  <c r="DQ5" i="13"/>
  <c r="AD39" i="18"/>
  <c r="AD63" i="18"/>
  <c r="AD83" i="18"/>
  <c r="AD19" i="18"/>
  <c r="AD35" i="18"/>
  <c r="AD101" i="18"/>
  <c r="AD44" i="18"/>
  <c r="AD75" i="18"/>
  <c r="AD21" i="18"/>
  <c r="AD112" i="18"/>
  <c r="AD69" i="18"/>
  <c r="AD81" i="18"/>
  <c r="AD109" i="18"/>
  <c r="AD129" i="18"/>
  <c r="AD124" i="18"/>
  <c r="AD123" i="18"/>
  <c r="AD43" i="18"/>
  <c r="AD58" i="18"/>
  <c r="AD32" i="18"/>
  <c r="AD48" i="18"/>
  <c r="AD25" i="18"/>
  <c r="AD57" i="18"/>
  <c r="AD60" i="18"/>
  <c r="AD73" i="18"/>
  <c r="AD87" i="18"/>
  <c r="AD105" i="18"/>
  <c r="AD86" i="18"/>
  <c r="AD116" i="18"/>
  <c r="AD122" i="18"/>
  <c r="AD31" i="18"/>
  <c r="AD113" i="18"/>
  <c r="BS6" i="13"/>
  <c r="AD11" i="18" s="1"/>
  <c r="AD14" i="18"/>
  <c r="AD27" i="18"/>
  <c r="AD46" i="18"/>
  <c r="AD59" i="18"/>
  <c r="AD20" i="18"/>
  <c r="AD45" i="18"/>
  <c r="AD62" i="18"/>
  <c r="AD91" i="18"/>
  <c r="AD64" i="18"/>
  <c r="AD77" i="18"/>
  <c r="AD88" i="18"/>
  <c r="AD107" i="18"/>
  <c r="AD125" i="18"/>
  <c r="BU3" i="11"/>
  <c r="BV4" i="13"/>
  <c r="D26" i="24"/>
  <c r="DQ5" i="11"/>
  <c r="BT6" i="11" a="1"/>
  <c r="BT6" i="11" s="1"/>
  <c r="DS4" i="11"/>
  <c r="AG2" i="16" s="1"/>
  <c r="BV4" i="11"/>
  <c r="C26" i="22"/>
  <c r="BX4" i="10"/>
  <c r="C27" i="21"/>
  <c r="BU3" i="8"/>
  <c r="BT6" i="8" a="1"/>
  <c r="BT6" i="8" s="1"/>
  <c r="AG89" i="15"/>
  <c r="AF90" i="14"/>
  <c r="AF36" i="14"/>
  <c r="AF37" i="14"/>
  <c r="AF59" i="14"/>
  <c r="BS6" i="8"/>
  <c r="AF11" i="14" s="1"/>
  <c r="AF22" i="14"/>
  <c r="AF56" i="14"/>
  <c r="AF42" i="14"/>
  <c r="DR5" i="10"/>
  <c r="BV4" i="8"/>
  <c r="C26" i="20"/>
  <c r="AG38" i="17"/>
  <c r="AG126" i="17"/>
  <c r="AG50" i="17"/>
  <c r="AG23" i="17"/>
  <c r="AG79" i="17"/>
  <c r="AG42" i="17"/>
  <c r="AG89" i="17"/>
  <c r="AG21" i="17"/>
  <c r="AG20" i="17"/>
  <c r="AG43" i="17"/>
  <c r="AG18" i="17"/>
  <c r="AG52" i="17"/>
  <c r="BU6" i="12"/>
  <c r="AG11" i="17" s="1"/>
  <c r="AG47" i="17"/>
  <c r="AG73" i="17"/>
  <c r="AG83" i="17"/>
  <c r="AG92" i="17"/>
  <c r="AG108" i="17"/>
  <c r="AG106" i="17"/>
  <c r="AG14" i="17"/>
  <c r="AG30" i="17"/>
  <c r="AG54" i="17"/>
  <c r="AG49" i="17"/>
  <c r="AG56" i="17"/>
  <c r="AG72" i="17"/>
  <c r="AG61" i="17"/>
  <c r="AG77" i="17"/>
  <c r="AG81" i="17"/>
  <c r="AG86" i="17"/>
  <c r="AG96" i="17"/>
  <c r="AG117" i="17"/>
  <c r="AG120" i="17"/>
  <c r="AG121" i="17"/>
  <c r="AG33" i="17"/>
  <c r="AG53" i="17"/>
  <c r="AG76" i="17"/>
  <c r="AG88" i="17"/>
  <c r="AG90" i="17"/>
  <c r="AG100" i="17"/>
  <c r="AG122" i="17"/>
  <c r="AG112" i="17"/>
  <c r="AG124" i="17"/>
  <c r="AG2" i="4"/>
  <c r="AG48" i="15"/>
  <c r="DT4" i="2"/>
  <c r="DT4" i="12"/>
  <c r="AH2" i="17" s="1"/>
  <c r="AG21" i="15"/>
  <c r="AG61" i="15"/>
  <c r="AG91" i="15"/>
  <c r="AG22" i="15"/>
  <c r="AG110" i="15"/>
  <c r="AG51" i="15"/>
  <c r="AG128" i="15"/>
  <c r="BV6" i="10" a="1"/>
  <c r="BV6" i="10" s="1"/>
  <c r="BW3" i="10"/>
  <c r="AG25" i="15"/>
  <c r="AG55" i="15"/>
  <c r="AG81" i="15"/>
  <c r="AG84" i="15"/>
  <c r="AG72" i="15"/>
  <c r="AG102" i="15"/>
  <c r="AG37" i="15"/>
  <c r="AG54" i="15"/>
  <c r="AG70" i="15"/>
  <c r="AG67" i="15"/>
  <c r="AG99" i="15"/>
  <c r="AG121" i="15"/>
  <c r="AG23" i="15"/>
  <c r="AG42" i="15"/>
  <c r="AG38" i="15"/>
  <c r="AG92" i="15"/>
  <c r="BU6" i="10"/>
  <c r="AG11" i="15" s="1"/>
  <c r="AG12" i="15"/>
  <c r="AG29" i="15"/>
  <c r="AG43" i="15"/>
  <c r="AG56" i="15"/>
  <c r="AG62" i="15"/>
  <c r="AG116" i="15"/>
  <c r="AG95" i="15"/>
  <c r="AG106" i="15"/>
  <c r="AG103" i="15"/>
  <c r="AG109" i="15"/>
  <c r="AG114" i="15"/>
  <c r="AG115" i="15"/>
  <c r="AG126" i="15"/>
  <c r="AG19" i="15"/>
  <c r="AG41" i="15"/>
  <c r="AG18" i="15"/>
  <c r="AG47" i="15"/>
  <c r="AG44" i="15"/>
  <c r="AG77" i="15"/>
  <c r="AG63" i="15"/>
  <c r="AG80" i="15"/>
  <c r="AG86" i="15"/>
  <c r="AG101" i="15"/>
  <c r="AG107" i="15"/>
  <c r="AG100" i="15"/>
  <c r="AG119" i="15"/>
  <c r="AG108" i="15"/>
  <c r="AG117" i="15"/>
  <c r="AG120" i="15"/>
  <c r="AG124" i="15"/>
  <c r="DR5" i="12"/>
  <c r="BV6" i="12" a="1"/>
  <c r="BV6" i="12" s="1"/>
  <c r="BW3" i="12"/>
  <c r="BX4" i="2"/>
  <c r="B23" i="45"/>
  <c r="A22" i="81" s="1"/>
  <c r="B22" i="46"/>
  <c r="B23" i="43"/>
  <c r="B22" i="44"/>
  <c r="A21" i="78"/>
  <c r="AM29" i="35" a="1"/>
  <c r="AM29" i="35" s="1"/>
  <c r="S27" i="7"/>
  <c r="C60" i="76" l="1"/>
  <c r="B17" i="78"/>
  <c r="DR5" i="11"/>
  <c r="AB21" i="60"/>
  <c r="A21" i="82"/>
  <c r="BV7" i="13" a="1"/>
  <c r="BV7" i="13" s="1"/>
  <c r="BV9" i="13" a="1"/>
  <c r="BV9" i="13" s="1"/>
  <c r="BV8" i="13" a="1"/>
  <c r="BV8" i="13" s="1"/>
  <c r="DU4" i="12"/>
  <c r="AI2" i="17" s="1"/>
  <c r="BX7" i="12" a="1"/>
  <c r="BX7" i="12" s="1"/>
  <c r="BX10" i="12" a="1"/>
  <c r="BX10" i="12" s="1"/>
  <c r="BX8" i="12" a="1"/>
  <c r="BX8" i="12" s="1"/>
  <c r="BX9" i="12" a="1"/>
  <c r="BX9" i="12" s="1"/>
  <c r="V21" i="60"/>
  <c r="A21" i="80"/>
  <c r="DT4" i="11"/>
  <c r="AH2" i="16" s="1"/>
  <c r="BV7" i="11" a="1"/>
  <c r="BV7" i="11" s="1"/>
  <c r="BV8" i="11" a="1"/>
  <c r="BV8" i="11" s="1"/>
  <c r="BV9" i="11" a="1"/>
  <c r="BV9" i="11" s="1"/>
  <c r="BX9" i="10" a="1"/>
  <c r="BX9" i="10" s="1"/>
  <c r="BX8" i="10" a="1"/>
  <c r="BX8" i="10" s="1"/>
  <c r="BX7" i="10" a="1"/>
  <c r="BX7" i="10" s="1"/>
  <c r="BW8" i="10"/>
  <c r="AH13" i="15" s="1"/>
  <c r="BW7" i="10"/>
  <c r="BW10" i="10"/>
  <c r="BW11" i="10"/>
  <c r="AH16" i="15" s="1"/>
  <c r="BW12" i="10"/>
  <c r="AH17" i="15" s="1"/>
  <c r="BW18" i="10"/>
  <c r="BW19" i="10"/>
  <c r="BW20" i="10"/>
  <c r="BW21" i="10"/>
  <c r="AH26" i="15" s="1"/>
  <c r="BW14" i="10"/>
  <c r="BW13" i="10"/>
  <c r="BW15" i="10"/>
  <c r="BW17" i="10"/>
  <c r="AH22" i="15" s="1"/>
  <c r="BW16" i="10"/>
  <c r="BW22" i="10"/>
  <c r="BW32" i="10"/>
  <c r="BW9" i="10"/>
  <c r="AH14" i="15" s="1"/>
  <c r="BW24" i="10"/>
  <c r="BW29" i="10"/>
  <c r="BW35" i="10"/>
  <c r="BW37" i="10"/>
  <c r="AH42" i="15" s="1"/>
  <c r="BW41" i="10"/>
  <c r="BW26" i="10"/>
  <c r="BW36" i="10"/>
  <c r="BW38" i="10"/>
  <c r="AH43" i="15" s="1"/>
  <c r="BW25" i="10"/>
  <c r="BW30" i="10"/>
  <c r="BW34" i="10"/>
  <c r="AH39" i="15" s="1"/>
  <c r="BW42" i="10"/>
  <c r="AH47" i="15" s="1"/>
  <c r="BW43" i="10"/>
  <c r="BW44" i="10"/>
  <c r="BW45" i="10"/>
  <c r="AH50" i="15" s="1"/>
  <c r="BW28" i="10"/>
  <c r="AH33" i="15" s="1"/>
  <c r="BW31" i="10"/>
  <c r="BW33" i="10"/>
  <c r="BW40" i="10"/>
  <c r="AH45" i="15" s="1"/>
  <c r="BW46" i="10"/>
  <c r="AH51" i="15" s="1"/>
  <c r="BW47" i="10"/>
  <c r="BW48" i="10"/>
  <c r="BW49" i="10"/>
  <c r="AH54" i="15" s="1"/>
  <c r="BW39" i="10"/>
  <c r="AH44" i="15" s="1"/>
  <c r="BW54" i="10"/>
  <c r="BW55" i="10"/>
  <c r="BW56" i="10"/>
  <c r="AH61" i="15" s="1"/>
  <c r="BW57" i="10"/>
  <c r="AH62" i="15" s="1"/>
  <c r="BW60" i="10"/>
  <c r="BW62" i="10"/>
  <c r="BW65" i="10"/>
  <c r="AH70" i="15" s="1"/>
  <c r="BW66" i="10"/>
  <c r="AH71" i="15" s="1"/>
  <c r="BW75" i="10"/>
  <c r="BW82" i="10"/>
  <c r="BW83" i="10"/>
  <c r="AH88" i="15" s="1"/>
  <c r="BW58" i="10"/>
  <c r="AH63" i="15" s="1"/>
  <c r="BW59" i="10"/>
  <c r="BW67" i="10"/>
  <c r="BW68" i="10"/>
  <c r="AH73" i="15" s="1"/>
  <c r="BW69" i="10"/>
  <c r="AH74" i="15" s="1"/>
  <c r="BW70" i="10"/>
  <c r="BW71" i="10"/>
  <c r="BW73" i="10"/>
  <c r="BW77" i="10"/>
  <c r="AH82" i="15" s="1"/>
  <c r="BW79" i="10"/>
  <c r="BW23" i="10"/>
  <c r="BW27" i="10"/>
  <c r="AH32" i="15" s="1"/>
  <c r="BW51" i="10"/>
  <c r="AH56" i="15" s="1"/>
  <c r="BW74" i="10"/>
  <c r="BW76" i="10"/>
  <c r="BW85" i="10"/>
  <c r="BW86" i="10"/>
  <c r="AH91" i="15" s="1"/>
  <c r="BW87" i="10"/>
  <c r="BW90" i="10"/>
  <c r="BW50" i="10"/>
  <c r="AH55" i="15" s="1"/>
  <c r="BW53" i="10"/>
  <c r="AH58" i="15" s="1"/>
  <c r="BW64" i="10"/>
  <c r="BW72" i="10"/>
  <c r="BW81" i="10"/>
  <c r="BW84" i="10"/>
  <c r="AH89" i="15" s="1"/>
  <c r="BW92" i="10"/>
  <c r="BW96" i="10"/>
  <c r="BW52" i="10"/>
  <c r="BW61" i="10"/>
  <c r="AH66" i="15" s="1"/>
  <c r="BW63" i="10"/>
  <c r="BW89" i="10"/>
  <c r="BW91" i="10"/>
  <c r="AH96" i="15" s="1"/>
  <c r="BW93" i="10"/>
  <c r="AH98" i="15" s="1"/>
  <c r="BW95" i="10"/>
  <c r="BW101" i="10"/>
  <c r="BW107" i="10"/>
  <c r="AH112" i="15" s="1"/>
  <c r="BW108" i="10"/>
  <c r="AH113" i="15" s="1"/>
  <c r="BW110" i="10"/>
  <c r="BW111" i="10"/>
  <c r="BW112" i="10"/>
  <c r="BW118" i="10"/>
  <c r="AH123" i="15" s="1"/>
  <c r="BW119" i="10"/>
  <c r="BW123" i="10"/>
  <c r="AH128" i="15" s="1"/>
  <c r="BW124" i="10"/>
  <c r="BW103" i="10"/>
  <c r="AH108" i="15" s="1"/>
  <c r="BW104" i="10"/>
  <c r="BW106" i="10"/>
  <c r="BW109" i="10"/>
  <c r="BW113" i="10"/>
  <c r="AH118" i="15" s="1"/>
  <c r="BW114" i="10"/>
  <c r="BW122" i="10"/>
  <c r="BW127" i="10"/>
  <c r="BW128" i="10"/>
  <c r="BW88" i="10"/>
  <c r="BW97" i="10"/>
  <c r="BW98" i="10"/>
  <c r="AH103" i="15" s="1"/>
  <c r="BW102" i="10"/>
  <c r="AH107" i="15" s="1"/>
  <c r="BW105" i="10"/>
  <c r="BW116" i="10"/>
  <c r="BW78" i="10"/>
  <c r="BW120" i="10"/>
  <c r="AH125" i="15" s="1"/>
  <c r="BW131" i="10"/>
  <c r="BW138" i="10"/>
  <c r="BW147" i="10"/>
  <c r="BW152" i="10"/>
  <c r="BW154" i="10"/>
  <c r="BW158" i="10"/>
  <c r="BW161" i="10"/>
  <c r="BW166" i="10"/>
  <c r="BW169" i="10"/>
  <c r="BW173" i="10"/>
  <c r="BW183" i="10"/>
  <c r="BW184" i="10"/>
  <c r="BW80" i="10"/>
  <c r="BW99" i="10"/>
  <c r="BW115" i="10"/>
  <c r="AH120" i="15" s="1"/>
  <c r="BW117" i="10"/>
  <c r="AH122" i="15" s="1"/>
  <c r="BW129" i="10"/>
  <c r="BW132" i="10"/>
  <c r="BW136" i="10"/>
  <c r="BW137" i="10"/>
  <c r="BW142" i="10"/>
  <c r="BW144" i="10"/>
  <c r="BW145" i="10"/>
  <c r="BW148" i="10"/>
  <c r="BW150" i="10"/>
  <c r="BW156" i="10"/>
  <c r="BW163" i="10"/>
  <c r="BW164" i="10"/>
  <c r="BW172" i="10"/>
  <c r="BW177" i="10"/>
  <c r="BW179" i="10"/>
  <c r="BW181" i="10"/>
  <c r="BW94" i="10"/>
  <c r="BW121" i="10"/>
  <c r="BW125" i="10"/>
  <c r="BW126" i="10"/>
  <c r="BW130" i="10"/>
  <c r="BW134" i="10"/>
  <c r="BW135" i="10"/>
  <c r="BW143" i="10"/>
  <c r="BW146" i="10"/>
  <c r="BW153" i="10"/>
  <c r="BW155" i="10"/>
  <c r="BW157" i="10"/>
  <c r="BW162" i="10"/>
  <c r="BW165" i="10"/>
  <c r="BW151" i="10"/>
  <c r="BW175" i="10"/>
  <c r="BW185" i="10"/>
  <c r="BW191" i="10"/>
  <c r="BW192" i="10"/>
  <c r="BW197" i="10"/>
  <c r="BW199" i="10"/>
  <c r="BW201" i="10"/>
  <c r="BW205" i="10"/>
  <c r="BW100" i="10"/>
  <c r="AH105" i="15" s="1"/>
  <c r="BW139" i="10"/>
  <c r="BW140" i="10"/>
  <c r="BW149" i="10"/>
  <c r="BW188" i="10"/>
  <c r="BW141" i="10"/>
  <c r="BW159" i="10"/>
  <c r="BW168" i="10"/>
  <c r="BW171" i="10"/>
  <c r="BW174" i="10"/>
  <c r="BW186" i="10"/>
  <c r="BW190" i="10"/>
  <c r="BW195" i="10"/>
  <c r="BW196" i="10"/>
  <c r="BW198" i="10"/>
  <c r="BW203" i="10"/>
  <c r="BW204" i="10"/>
  <c r="BW202" i="10"/>
  <c r="BW133" i="10"/>
  <c r="BW167" i="10"/>
  <c r="BW170" i="10"/>
  <c r="BW178" i="10"/>
  <c r="BW180" i="10"/>
  <c r="BW182" i="10"/>
  <c r="BW187" i="10"/>
  <c r="BW189" i="10"/>
  <c r="BW194" i="10"/>
  <c r="BW160" i="10"/>
  <c r="BW176" i="10"/>
  <c r="BW193" i="10"/>
  <c r="BW200" i="10"/>
  <c r="R22" i="60"/>
  <c r="O22" i="60" s="1"/>
  <c r="A22" i="79"/>
  <c r="BW3" i="8"/>
  <c r="BW7" i="8" s="1"/>
  <c r="AH12" i="14" s="1"/>
  <c r="BV7" i="8" a="1"/>
  <c r="BV7" i="8" s="1"/>
  <c r="BV8" i="8" a="1"/>
  <c r="BV8" i="8" s="1"/>
  <c r="BV9" i="8" a="1"/>
  <c r="BV9" i="8" s="1"/>
  <c r="BU8" i="13"/>
  <c r="BU14" i="13"/>
  <c r="BU10" i="13"/>
  <c r="BU12" i="13"/>
  <c r="AE17" i="18" s="1"/>
  <c r="BU13" i="13"/>
  <c r="BU15" i="13"/>
  <c r="BU16" i="13"/>
  <c r="BU19" i="13"/>
  <c r="AE24" i="18" s="1"/>
  <c r="BU20" i="13"/>
  <c r="BU21" i="13"/>
  <c r="BU7" i="13"/>
  <c r="AE12" i="18" s="1"/>
  <c r="BU17" i="13"/>
  <c r="AE22" i="18" s="1"/>
  <c r="BU9" i="13"/>
  <c r="BU11" i="13"/>
  <c r="BU22" i="13"/>
  <c r="AE27" i="18" s="1"/>
  <c r="BU25" i="13"/>
  <c r="AE30" i="18" s="1"/>
  <c r="BU26" i="13"/>
  <c r="BU27" i="13"/>
  <c r="AE32" i="18" s="1"/>
  <c r="BU28" i="13"/>
  <c r="AE33" i="18" s="1"/>
  <c r="BU31" i="13"/>
  <c r="AE36" i="18" s="1"/>
  <c r="BU35" i="13"/>
  <c r="BU40" i="13"/>
  <c r="BU42" i="13"/>
  <c r="BU48" i="13"/>
  <c r="AE53" i="18" s="1"/>
  <c r="BU55" i="13"/>
  <c r="BU24" i="13"/>
  <c r="BU29" i="13"/>
  <c r="BU36" i="13"/>
  <c r="AE41" i="18" s="1"/>
  <c r="BU37" i="13"/>
  <c r="BU39" i="13"/>
  <c r="BU41" i="13"/>
  <c r="BU52" i="13"/>
  <c r="AE57" i="18" s="1"/>
  <c r="BU54" i="13"/>
  <c r="BU56" i="13"/>
  <c r="BU59" i="13"/>
  <c r="AE64" i="18" s="1"/>
  <c r="BU61" i="13"/>
  <c r="AE66" i="18" s="1"/>
  <c r="BU32" i="13"/>
  <c r="AE37" i="18" s="1"/>
  <c r="BU34" i="13"/>
  <c r="BU38" i="13"/>
  <c r="BU44" i="13"/>
  <c r="AE49" i="18" s="1"/>
  <c r="BU51" i="13"/>
  <c r="BU53" i="13"/>
  <c r="BU58" i="13"/>
  <c r="BU64" i="13"/>
  <c r="AE69" i="18" s="1"/>
  <c r="BU66" i="13"/>
  <c r="BU70" i="13"/>
  <c r="BU71" i="13"/>
  <c r="BU47" i="13"/>
  <c r="AE52" i="18" s="1"/>
  <c r="BU57" i="13"/>
  <c r="BU69" i="13"/>
  <c r="AE74" i="18" s="1"/>
  <c r="BU74" i="13"/>
  <c r="AE79" i="18" s="1"/>
  <c r="BU77" i="13"/>
  <c r="AE82" i="18" s="1"/>
  <c r="BU78" i="13"/>
  <c r="BU81" i="13"/>
  <c r="BU82" i="13"/>
  <c r="AE87" i="18" s="1"/>
  <c r="BU85" i="13"/>
  <c r="AE90" i="18" s="1"/>
  <c r="BU86" i="13"/>
  <c r="BU43" i="13"/>
  <c r="BU63" i="13"/>
  <c r="AE68" i="18" s="1"/>
  <c r="BU68" i="13"/>
  <c r="AE73" i="18" s="1"/>
  <c r="BU75" i="13"/>
  <c r="BU91" i="13"/>
  <c r="BU92" i="13"/>
  <c r="AE97" i="18" s="1"/>
  <c r="BU93" i="13"/>
  <c r="AE98" i="18" s="1"/>
  <c r="BU95" i="13"/>
  <c r="BU98" i="13"/>
  <c r="BU102" i="13"/>
  <c r="BU112" i="13"/>
  <c r="AE117" i="18" s="1"/>
  <c r="BU113" i="13"/>
  <c r="BU118" i="13"/>
  <c r="BU119" i="13"/>
  <c r="AE124" i="18" s="1"/>
  <c r="BU128" i="13"/>
  <c r="BU134" i="13"/>
  <c r="BU135" i="13"/>
  <c r="BU137" i="13"/>
  <c r="BU144" i="13"/>
  <c r="BU49" i="13"/>
  <c r="BU62" i="13"/>
  <c r="BU65" i="13"/>
  <c r="BU67" i="13"/>
  <c r="AE72" i="18" s="1"/>
  <c r="BU73" i="13"/>
  <c r="BU76" i="13"/>
  <c r="BU79" i="13"/>
  <c r="BU18" i="13"/>
  <c r="AE23" i="18" s="1"/>
  <c r="BU33" i="13"/>
  <c r="BU46" i="13"/>
  <c r="AE51" i="18" s="1"/>
  <c r="BU107" i="13"/>
  <c r="BU108" i="13"/>
  <c r="AE113" i="18" s="1"/>
  <c r="BU109" i="13"/>
  <c r="BU121" i="13"/>
  <c r="BU127" i="13"/>
  <c r="BU136" i="13"/>
  <c r="BU139" i="13"/>
  <c r="BU143" i="13"/>
  <c r="BU146" i="13"/>
  <c r="BU147" i="13"/>
  <c r="BU149" i="13"/>
  <c r="BU156" i="13"/>
  <c r="BU158" i="13"/>
  <c r="BU60" i="13"/>
  <c r="AE65" i="18" s="1"/>
  <c r="BU87" i="13"/>
  <c r="BU97" i="13"/>
  <c r="BU100" i="13"/>
  <c r="BU111" i="13"/>
  <c r="AE116" i="18" s="1"/>
  <c r="BU114" i="13"/>
  <c r="BU117" i="13"/>
  <c r="BU131" i="13"/>
  <c r="BU133" i="13"/>
  <c r="BU138" i="13"/>
  <c r="BU140" i="13"/>
  <c r="BU145" i="13"/>
  <c r="BU150" i="13"/>
  <c r="BU151" i="13"/>
  <c r="BU153" i="13"/>
  <c r="BU157" i="13"/>
  <c r="BU165" i="13"/>
  <c r="BU171" i="13"/>
  <c r="BU45" i="13"/>
  <c r="AE50" i="18" s="1"/>
  <c r="BU72" i="13"/>
  <c r="AE77" i="18" s="1"/>
  <c r="BU94" i="13"/>
  <c r="AE99" i="18" s="1"/>
  <c r="BU115" i="13"/>
  <c r="AE120" i="18" s="1"/>
  <c r="BU122" i="13"/>
  <c r="BU132" i="13"/>
  <c r="BU141" i="13"/>
  <c r="BU152" i="13"/>
  <c r="BU155" i="13"/>
  <c r="BU160" i="13"/>
  <c r="BU168" i="13"/>
  <c r="BU169" i="13"/>
  <c r="BU170" i="13"/>
  <c r="BU179" i="13"/>
  <c r="BU181" i="13"/>
  <c r="BU182" i="13"/>
  <c r="BU188" i="13"/>
  <c r="BU196" i="13"/>
  <c r="BU202" i="13"/>
  <c r="BU203" i="13"/>
  <c r="BU23" i="13"/>
  <c r="BU30" i="13"/>
  <c r="AE35" i="18" s="1"/>
  <c r="BU50" i="13"/>
  <c r="AE55" i="18" s="1"/>
  <c r="BU89" i="13"/>
  <c r="BU96" i="13"/>
  <c r="BU103" i="13"/>
  <c r="AE108" i="18" s="1"/>
  <c r="BU105" i="13"/>
  <c r="AE110" i="18" s="1"/>
  <c r="BU120" i="13"/>
  <c r="AE125" i="18" s="1"/>
  <c r="BU123" i="13"/>
  <c r="BU124" i="13"/>
  <c r="BU159" i="13"/>
  <c r="BU161" i="13"/>
  <c r="BU164" i="13"/>
  <c r="BU166" i="13"/>
  <c r="BU176" i="13"/>
  <c r="BU183" i="13"/>
  <c r="BU185" i="13"/>
  <c r="BU186" i="13"/>
  <c r="BU192" i="13"/>
  <c r="BU199" i="13"/>
  <c r="BU83" i="13"/>
  <c r="BU88" i="13"/>
  <c r="AE93" i="18" s="1"/>
  <c r="BU106" i="13"/>
  <c r="AE111" i="18" s="1"/>
  <c r="BU101" i="13"/>
  <c r="BU104" i="13"/>
  <c r="BU110" i="13"/>
  <c r="AE115" i="18" s="1"/>
  <c r="BU116" i="13"/>
  <c r="AE121" i="18" s="1"/>
  <c r="BU125" i="13"/>
  <c r="BU142" i="13"/>
  <c r="BU167" i="13"/>
  <c r="BU173" i="13"/>
  <c r="BU184" i="13"/>
  <c r="BU191" i="13"/>
  <c r="BU200" i="13"/>
  <c r="BU201" i="13"/>
  <c r="BU129" i="13"/>
  <c r="BU130" i="13"/>
  <c r="BU162" i="13"/>
  <c r="BU174" i="13"/>
  <c r="BU180" i="13"/>
  <c r="BU189" i="13"/>
  <c r="BU197" i="13"/>
  <c r="BU204" i="13"/>
  <c r="BU84" i="13"/>
  <c r="BU90" i="13"/>
  <c r="BU126" i="13"/>
  <c r="BU154" i="13"/>
  <c r="BU172" i="13"/>
  <c r="BU177" i="13"/>
  <c r="BU178" i="13"/>
  <c r="BU187" i="13"/>
  <c r="BU190" i="13"/>
  <c r="BU99" i="13"/>
  <c r="BU163" i="13"/>
  <c r="BU195" i="13"/>
  <c r="BU198" i="13"/>
  <c r="BU194" i="13"/>
  <c r="BU205" i="13"/>
  <c r="BU80" i="13"/>
  <c r="AE85" i="18" s="1"/>
  <c r="BU148" i="13"/>
  <c r="BU175" i="13"/>
  <c r="BU193" i="13"/>
  <c r="BW12" i="12"/>
  <c r="AH17" i="17" s="1"/>
  <c r="BW13" i="12"/>
  <c r="AH18" i="17" s="1"/>
  <c r="BW7" i="12"/>
  <c r="AH12" i="17" s="1"/>
  <c r="BW10" i="12"/>
  <c r="AH15" i="17" s="1"/>
  <c r="BW18" i="12"/>
  <c r="AH23" i="17" s="1"/>
  <c r="BW25" i="12"/>
  <c r="AH30" i="17" s="1"/>
  <c r="BW8" i="12"/>
  <c r="AH13" i="17" s="1"/>
  <c r="BW19" i="12"/>
  <c r="AH24" i="17" s="1"/>
  <c r="BW24" i="12"/>
  <c r="AH29" i="17" s="1"/>
  <c r="BW32" i="12"/>
  <c r="AH37" i="17" s="1"/>
  <c r="BW41" i="12"/>
  <c r="AH46" i="17" s="1"/>
  <c r="BW44" i="12"/>
  <c r="AH49" i="17" s="1"/>
  <c r="BW47" i="12"/>
  <c r="AH52" i="17" s="1"/>
  <c r="BW50" i="12"/>
  <c r="AH55" i="17" s="1"/>
  <c r="BW51" i="12"/>
  <c r="AH56" i="17" s="1"/>
  <c r="BW11" i="12"/>
  <c r="BW15" i="12"/>
  <c r="AH20" i="17" s="1"/>
  <c r="BW16" i="12"/>
  <c r="AH21" i="17" s="1"/>
  <c r="BW17" i="12"/>
  <c r="AH22" i="17" s="1"/>
  <c r="BW22" i="12"/>
  <c r="AH27" i="17" s="1"/>
  <c r="BW27" i="12"/>
  <c r="AH32" i="17" s="1"/>
  <c r="BW14" i="12"/>
  <c r="AH19" i="17" s="1"/>
  <c r="BW26" i="12"/>
  <c r="AH31" i="17" s="1"/>
  <c r="BW35" i="12"/>
  <c r="BW38" i="12"/>
  <c r="AH43" i="17" s="1"/>
  <c r="BW39" i="12"/>
  <c r="AH44" i="17" s="1"/>
  <c r="BW45" i="12"/>
  <c r="AH50" i="17" s="1"/>
  <c r="BW58" i="12"/>
  <c r="AH63" i="17" s="1"/>
  <c r="BW59" i="12"/>
  <c r="AH64" i="17" s="1"/>
  <c r="BW9" i="12"/>
  <c r="AH14" i="17" s="1"/>
  <c r="BW29" i="12"/>
  <c r="BW40" i="12"/>
  <c r="BW49" i="12"/>
  <c r="AH54" i="17" s="1"/>
  <c r="BW54" i="12"/>
  <c r="AH59" i="17" s="1"/>
  <c r="BW23" i="12"/>
  <c r="AH28" i="17" s="1"/>
  <c r="BW28" i="12"/>
  <c r="AH33" i="17" s="1"/>
  <c r="BW30" i="12"/>
  <c r="AH35" i="17" s="1"/>
  <c r="BW57" i="12"/>
  <c r="AH62" i="17" s="1"/>
  <c r="BW62" i="12"/>
  <c r="AH67" i="17" s="1"/>
  <c r="BW65" i="12"/>
  <c r="AH70" i="17" s="1"/>
  <c r="BW72" i="12"/>
  <c r="AH77" i="17" s="1"/>
  <c r="BW77" i="12"/>
  <c r="AH82" i="17" s="1"/>
  <c r="BW78" i="12"/>
  <c r="BW79" i="12"/>
  <c r="AH84" i="17" s="1"/>
  <c r="BW80" i="12"/>
  <c r="AH85" i="17" s="1"/>
  <c r="BW85" i="12"/>
  <c r="AH90" i="17" s="1"/>
  <c r="BW86" i="12"/>
  <c r="AH91" i="17" s="1"/>
  <c r="BW90" i="12"/>
  <c r="BW91" i="12"/>
  <c r="AH96" i="17" s="1"/>
  <c r="BW96" i="12"/>
  <c r="AH101" i="17" s="1"/>
  <c r="BW36" i="12"/>
  <c r="AH41" i="17" s="1"/>
  <c r="BW55" i="12"/>
  <c r="BW60" i="12"/>
  <c r="AH65" i="17" s="1"/>
  <c r="BW66" i="12"/>
  <c r="AH71" i="17" s="1"/>
  <c r="BW69" i="12"/>
  <c r="BW73" i="12"/>
  <c r="AH78" i="17" s="1"/>
  <c r="BW74" i="12"/>
  <c r="AH79" i="17" s="1"/>
  <c r="BW76" i="12"/>
  <c r="AH81" i="17" s="1"/>
  <c r="BW81" i="12"/>
  <c r="AH86" i="17" s="1"/>
  <c r="BW82" i="12"/>
  <c r="AH87" i="17" s="1"/>
  <c r="BW87" i="12"/>
  <c r="AH92" i="17" s="1"/>
  <c r="BW34" i="12"/>
  <c r="AH39" i="17" s="1"/>
  <c r="BW48" i="12"/>
  <c r="AH53" i="17" s="1"/>
  <c r="BW75" i="12"/>
  <c r="AH80" i="17" s="1"/>
  <c r="BW95" i="12"/>
  <c r="AH100" i="17" s="1"/>
  <c r="BW98" i="12"/>
  <c r="AH103" i="17" s="1"/>
  <c r="BW101" i="12"/>
  <c r="AH106" i="17" s="1"/>
  <c r="BW108" i="12"/>
  <c r="AH113" i="17" s="1"/>
  <c r="BW111" i="12"/>
  <c r="AH116" i="17" s="1"/>
  <c r="BW114" i="12"/>
  <c r="AH119" i="17" s="1"/>
  <c r="BW118" i="12"/>
  <c r="BW122" i="12"/>
  <c r="AH127" i="17" s="1"/>
  <c r="BW123" i="12"/>
  <c r="AH128" i="17" s="1"/>
  <c r="BW127" i="12"/>
  <c r="BW135" i="12"/>
  <c r="BW139" i="12"/>
  <c r="BW142" i="12"/>
  <c r="BW145" i="12"/>
  <c r="BW148" i="12"/>
  <c r="BW20" i="12"/>
  <c r="AH25" i="17" s="1"/>
  <c r="BW21" i="12"/>
  <c r="AH26" i="17" s="1"/>
  <c r="BW37" i="12"/>
  <c r="AH42" i="17" s="1"/>
  <c r="BW42" i="12"/>
  <c r="AH47" i="17" s="1"/>
  <c r="BW46" i="12"/>
  <c r="AH51" i="17" s="1"/>
  <c r="BW53" i="12"/>
  <c r="AH58" i="17" s="1"/>
  <c r="BW64" i="12"/>
  <c r="BW67" i="12"/>
  <c r="AH72" i="17" s="1"/>
  <c r="BW94" i="12"/>
  <c r="BW99" i="12"/>
  <c r="AH104" i="17" s="1"/>
  <c r="BW102" i="12"/>
  <c r="AH107" i="17" s="1"/>
  <c r="BW105" i="12"/>
  <c r="BW112" i="12"/>
  <c r="AH117" i="17" s="1"/>
  <c r="BW115" i="12"/>
  <c r="AH120" i="17" s="1"/>
  <c r="BW120" i="12"/>
  <c r="AH125" i="17" s="1"/>
  <c r="BW121" i="12"/>
  <c r="AH126" i="17" s="1"/>
  <c r="BW128" i="12"/>
  <c r="BW129" i="12"/>
  <c r="BW130" i="12"/>
  <c r="BW136" i="12"/>
  <c r="BW143" i="12"/>
  <c r="BW146" i="12"/>
  <c r="BW149" i="12"/>
  <c r="BW33" i="12"/>
  <c r="AH38" i="17" s="1"/>
  <c r="BW71" i="12"/>
  <c r="AH76" i="17" s="1"/>
  <c r="BW84" i="12"/>
  <c r="AH89" i="17" s="1"/>
  <c r="BW97" i="12"/>
  <c r="AH102" i="17" s="1"/>
  <c r="BW100" i="12"/>
  <c r="AH105" i="17" s="1"/>
  <c r="BW103" i="12"/>
  <c r="AH108" i="17" s="1"/>
  <c r="BW104" i="12"/>
  <c r="AH109" i="17" s="1"/>
  <c r="BW106" i="12"/>
  <c r="AH111" i="17" s="1"/>
  <c r="BW107" i="12"/>
  <c r="BW117" i="12"/>
  <c r="AH122" i="17" s="1"/>
  <c r="BW125" i="12"/>
  <c r="AH130" i="17" s="1"/>
  <c r="BW134" i="12"/>
  <c r="BW137" i="12"/>
  <c r="BW155" i="12"/>
  <c r="BW158" i="12"/>
  <c r="BW164" i="12"/>
  <c r="BW165" i="12"/>
  <c r="BW176" i="12"/>
  <c r="BW186" i="12"/>
  <c r="BW187" i="12"/>
  <c r="BW188" i="12"/>
  <c r="BW189" i="12"/>
  <c r="BW190" i="12"/>
  <c r="BW195" i="12"/>
  <c r="BW201" i="12"/>
  <c r="BW204" i="12"/>
  <c r="BW52" i="12"/>
  <c r="AH57" i="17" s="1"/>
  <c r="BW61" i="12"/>
  <c r="AH66" i="17" s="1"/>
  <c r="BW68" i="12"/>
  <c r="AH73" i="17" s="1"/>
  <c r="BW88" i="12"/>
  <c r="AH93" i="17" s="1"/>
  <c r="BW92" i="12"/>
  <c r="AH97" i="17" s="1"/>
  <c r="BW93" i="12"/>
  <c r="AH98" i="17" s="1"/>
  <c r="BW109" i="12"/>
  <c r="AH114" i="17" s="1"/>
  <c r="BW144" i="12"/>
  <c r="BW147" i="12"/>
  <c r="BW152" i="12"/>
  <c r="BW159" i="12"/>
  <c r="BW168" i="12"/>
  <c r="BW169" i="12"/>
  <c r="BW172" i="12"/>
  <c r="BW173" i="12"/>
  <c r="BW174" i="12"/>
  <c r="BW177" i="12"/>
  <c r="BW180" i="12"/>
  <c r="BW181" i="12"/>
  <c r="BW184" i="12"/>
  <c r="BW185" i="12"/>
  <c r="BW191" i="12"/>
  <c r="BW192" i="12"/>
  <c r="BW202" i="12"/>
  <c r="BW56" i="12"/>
  <c r="AH61" i="17" s="1"/>
  <c r="BW110" i="12"/>
  <c r="AH115" i="17" s="1"/>
  <c r="BW113" i="12"/>
  <c r="BW124" i="12"/>
  <c r="AH129" i="17" s="1"/>
  <c r="BW126" i="12"/>
  <c r="BW132" i="12"/>
  <c r="BW133" i="12"/>
  <c r="BW140" i="12"/>
  <c r="BW153" i="12"/>
  <c r="BW156" i="12"/>
  <c r="BW157" i="12"/>
  <c r="BW160" i="12"/>
  <c r="BW161" i="12"/>
  <c r="BW162" i="12"/>
  <c r="BW196" i="12"/>
  <c r="BW205" i="12"/>
  <c r="BW198" i="12"/>
  <c r="BW31" i="12"/>
  <c r="AH36" i="17" s="1"/>
  <c r="BW83" i="12"/>
  <c r="AH88" i="17" s="1"/>
  <c r="BW163" i="12"/>
  <c r="BW167" i="12"/>
  <c r="BW43" i="12"/>
  <c r="AH48" i="17" s="1"/>
  <c r="BW138" i="12"/>
  <c r="BW175" i="12"/>
  <c r="BW178" i="12"/>
  <c r="BW179" i="12"/>
  <c r="BW182" i="12"/>
  <c r="BW183" i="12"/>
  <c r="BW193" i="12"/>
  <c r="BW194" i="12"/>
  <c r="BW199" i="12"/>
  <c r="BW70" i="12"/>
  <c r="AH75" i="17" s="1"/>
  <c r="BW89" i="12"/>
  <c r="AH94" i="17" s="1"/>
  <c r="BW151" i="12"/>
  <c r="BW166" i="12"/>
  <c r="BW197" i="12"/>
  <c r="BW203" i="12"/>
  <c r="BW63" i="12"/>
  <c r="AH68" i="17" s="1"/>
  <c r="BW116" i="12"/>
  <c r="AH121" i="17" s="1"/>
  <c r="BW119" i="12"/>
  <c r="AH124" i="17" s="1"/>
  <c r="BW131" i="12"/>
  <c r="BW141" i="12"/>
  <c r="BW150" i="12"/>
  <c r="BW154" i="12"/>
  <c r="BW170" i="12"/>
  <c r="BW171" i="12"/>
  <c r="BW200" i="12"/>
  <c r="BU9" i="11"/>
  <c r="BU8" i="11"/>
  <c r="AG13" i="16" s="1"/>
  <c r="BU10" i="11"/>
  <c r="BU13" i="11"/>
  <c r="AG18" i="16" s="1"/>
  <c r="BU14" i="11"/>
  <c r="BU15" i="11"/>
  <c r="AG20" i="16" s="1"/>
  <c r="BU17" i="11"/>
  <c r="BU19" i="11"/>
  <c r="AG24" i="16" s="1"/>
  <c r="BU11" i="11"/>
  <c r="BU18" i="11"/>
  <c r="AG23" i="16" s="1"/>
  <c r="BU22" i="11"/>
  <c r="BU23" i="11"/>
  <c r="BU26" i="11"/>
  <c r="BU27" i="11"/>
  <c r="AG32" i="16" s="1"/>
  <c r="BU31" i="11"/>
  <c r="BU16" i="11"/>
  <c r="AG21" i="16" s="1"/>
  <c r="BU29" i="11"/>
  <c r="BU30" i="11"/>
  <c r="AG35" i="16" s="1"/>
  <c r="BU33" i="11"/>
  <c r="BU34" i="11"/>
  <c r="AG39" i="16" s="1"/>
  <c r="BU35" i="11"/>
  <c r="BU37" i="11"/>
  <c r="AG42" i="16" s="1"/>
  <c r="BU38" i="11"/>
  <c r="BU7" i="11"/>
  <c r="AG12" i="16" s="1"/>
  <c r="BU21" i="11"/>
  <c r="BU36" i="11"/>
  <c r="AG41" i="16" s="1"/>
  <c r="BU41" i="11"/>
  <c r="BU46" i="11"/>
  <c r="AG51" i="16" s="1"/>
  <c r="BU12" i="11"/>
  <c r="BU24" i="11"/>
  <c r="AG29" i="16" s="1"/>
  <c r="BU40" i="11"/>
  <c r="BU45" i="11"/>
  <c r="AG50" i="16" s="1"/>
  <c r="BU49" i="11"/>
  <c r="BU50" i="11"/>
  <c r="AG55" i="16" s="1"/>
  <c r="BU54" i="11"/>
  <c r="BU57" i="11"/>
  <c r="AG62" i="16" s="1"/>
  <c r="BU58" i="11"/>
  <c r="BU61" i="11"/>
  <c r="AG66" i="16" s="1"/>
  <c r="BU62" i="11"/>
  <c r="BU63" i="11"/>
  <c r="AG68" i="16" s="1"/>
  <c r="BU68" i="11"/>
  <c r="BU74" i="11"/>
  <c r="AG79" i="16" s="1"/>
  <c r="BU28" i="11"/>
  <c r="BU52" i="11"/>
  <c r="AG57" i="16" s="1"/>
  <c r="BU25" i="11"/>
  <c r="BU43" i="11"/>
  <c r="AG48" i="16" s="1"/>
  <c r="BU48" i="11"/>
  <c r="BU55" i="11"/>
  <c r="AG60" i="16" s="1"/>
  <c r="BU60" i="11"/>
  <c r="BU44" i="11"/>
  <c r="AG49" i="16" s="1"/>
  <c r="BU47" i="11"/>
  <c r="BU53" i="11"/>
  <c r="BU56" i="11"/>
  <c r="BU59" i="11"/>
  <c r="AG64" i="16" s="1"/>
  <c r="BU64" i="11"/>
  <c r="BU71" i="11"/>
  <c r="AG76" i="16" s="1"/>
  <c r="BU72" i="11"/>
  <c r="BU78" i="11"/>
  <c r="AG83" i="16" s="1"/>
  <c r="BU39" i="11"/>
  <c r="BU51" i="11"/>
  <c r="AG56" i="16" s="1"/>
  <c r="BU69" i="11"/>
  <c r="BU32" i="11"/>
  <c r="AG37" i="16" s="1"/>
  <c r="BU70" i="11"/>
  <c r="BU75" i="11"/>
  <c r="AG80" i="16" s="1"/>
  <c r="BU76" i="11"/>
  <c r="BU77" i="11"/>
  <c r="AG82" i="16" s="1"/>
  <c r="BU83" i="11"/>
  <c r="BU94" i="11"/>
  <c r="AG99" i="16" s="1"/>
  <c r="BU98" i="11"/>
  <c r="BU102" i="11"/>
  <c r="AG107" i="16" s="1"/>
  <c r="BU106" i="11"/>
  <c r="BU110" i="11"/>
  <c r="AG115" i="16" s="1"/>
  <c r="BU112" i="11"/>
  <c r="BU113" i="11"/>
  <c r="AG118" i="16" s="1"/>
  <c r="BU117" i="11"/>
  <c r="BU118" i="11"/>
  <c r="AG123" i="16" s="1"/>
  <c r="BU124" i="11"/>
  <c r="BU132" i="11"/>
  <c r="BU140" i="11"/>
  <c r="BU148" i="11"/>
  <c r="BU149" i="11"/>
  <c r="BU20" i="11"/>
  <c r="AG25" i="16" s="1"/>
  <c r="BU66" i="11"/>
  <c r="BU67" i="11"/>
  <c r="AG72" i="16" s="1"/>
  <c r="BU73" i="11"/>
  <c r="BU79" i="11"/>
  <c r="AG84" i="16" s="1"/>
  <c r="BU80" i="11"/>
  <c r="BU82" i="11"/>
  <c r="AG87" i="16" s="1"/>
  <c r="BU85" i="11"/>
  <c r="BU86" i="11"/>
  <c r="AG91" i="16" s="1"/>
  <c r="BU87" i="11"/>
  <c r="BU97" i="11"/>
  <c r="AG102" i="16" s="1"/>
  <c r="BU100" i="11"/>
  <c r="BU103" i="11"/>
  <c r="AG108" i="16" s="1"/>
  <c r="BU119" i="11"/>
  <c r="BU125" i="11"/>
  <c r="AG130" i="16" s="1"/>
  <c r="BU126" i="11"/>
  <c r="BU127" i="11"/>
  <c r="BU65" i="11"/>
  <c r="BU81" i="11"/>
  <c r="AG86" i="16" s="1"/>
  <c r="BU89" i="11"/>
  <c r="BU90" i="11"/>
  <c r="AG95" i="16" s="1"/>
  <c r="BU92" i="11"/>
  <c r="BU95" i="11"/>
  <c r="AG100" i="16" s="1"/>
  <c r="BU105" i="11"/>
  <c r="BU108" i="11"/>
  <c r="AG113" i="16" s="1"/>
  <c r="BU111" i="11"/>
  <c r="BU116" i="11"/>
  <c r="AG121" i="16" s="1"/>
  <c r="BU122" i="11"/>
  <c r="BU130" i="11"/>
  <c r="BU42" i="11"/>
  <c r="BU88" i="11"/>
  <c r="AG93" i="16" s="1"/>
  <c r="BU101" i="11"/>
  <c r="BU107" i="11"/>
  <c r="AG112" i="16" s="1"/>
  <c r="BU114" i="11"/>
  <c r="BU139" i="11"/>
  <c r="BU147" i="11"/>
  <c r="BU156" i="11"/>
  <c r="BU157" i="11"/>
  <c r="BU159" i="11"/>
  <c r="BU161" i="11"/>
  <c r="BU165" i="11"/>
  <c r="BU166" i="11"/>
  <c r="BU171" i="11"/>
  <c r="BU172" i="11"/>
  <c r="BU179" i="11"/>
  <c r="BU180" i="11"/>
  <c r="BU191" i="11"/>
  <c r="BU192" i="11"/>
  <c r="BU193" i="11"/>
  <c r="BU194" i="11"/>
  <c r="BU196" i="11"/>
  <c r="BU200" i="11"/>
  <c r="BU84" i="11"/>
  <c r="AG89" i="16" s="1"/>
  <c r="BU91" i="11"/>
  <c r="BU96" i="11"/>
  <c r="AG101" i="16" s="1"/>
  <c r="BU136" i="11"/>
  <c r="BU137" i="11"/>
  <c r="BU144" i="11"/>
  <c r="BU145" i="11"/>
  <c r="BU151" i="11"/>
  <c r="BU154" i="11"/>
  <c r="BU164" i="11"/>
  <c r="BU167" i="11"/>
  <c r="BU168" i="11"/>
  <c r="BU175" i="11"/>
  <c r="BU176" i="11"/>
  <c r="BU183" i="11"/>
  <c r="BU184" i="11"/>
  <c r="BU185" i="11"/>
  <c r="BU186" i="11"/>
  <c r="BU188" i="11"/>
  <c r="BU199" i="11"/>
  <c r="BU201" i="11"/>
  <c r="BU99" i="11"/>
  <c r="BU123" i="11"/>
  <c r="AG128" i="16" s="1"/>
  <c r="BU128" i="11"/>
  <c r="BU138" i="11"/>
  <c r="BU146" i="11"/>
  <c r="BU150" i="11"/>
  <c r="BU152" i="11"/>
  <c r="BU177" i="11"/>
  <c r="BU178" i="11"/>
  <c r="BU189" i="11"/>
  <c r="BU190" i="11"/>
  <c r="BU195" i="11"/>
  <c r="BU203" i="11"/>
  <c r="BU205" i="11"/>
  <c r="BU121" i="11"/>
  <c r="AG126" i="16" s="1"/>
  <c r="BU133" i="11"/>
  <c r="BU135" i="11"/>
  <c r="BU143" i="11"/>
  <c r="BU160" i="11"/>
  <c r="BU173" i="11"/>
  <c r="BU174" i="11"/>
  <c r="BU197" i="11"/>
  <c r="BU198" i="11"/>
  <c r="BU93" i="11"/>
  <c r="AG98" i="16" s="1"/>
  <c r="BU104" i="11"/>
  <c r="BU115" i="11"/>
  <c r="AG120" i="16" s="1"/>
  <c r="BU120" i="11"/>
  <c r="BU131" i="11"/>
  <c r="BU134" i="11"/>
  <c r="BU141" i="11"/>
  <c r="BU142" i="11"/>
  <c r="BU153" i="11"/>
  <c r="BU162" i="11"/>
  <c r="BU163" i="11"/>
  <c r="BU169" i="11"/>
  <c r="BU170" i="11"/>
  <c r="BU109" i="11"/>
  <c r="AG114" i="16" s="1"/>
  <c r="BU129" i="11"/>
  <c r="BU155" i="11"/>
  <c r="BU158" i="11"/>
  <c r="BU181" i="11"/>
  <c r="BU182" i="11"/>
  <c r="BU187" i="11"/>
  <c r="BU202" i="11"/>
  <c r="BU204" i="11"/>
  <c r="BW49" i="8"/>
  <c r="AH54" i="14" s="1"/>
  <c r="BW117" i="8"/>
  <c r="AH122" i="14" s="1"/>
  <c r="BW133" i="8"/>
  <c r="BW68" i="8"/>
  <c r="AH73" i="14" s="1"/>
  <c r="BW109" i="8"/>
  <c r="AH114" i="14" s="1"/>
  <c r="BW103" i="8"/>
  <c r="BW124" i="8"/>
  <c r="AH129" i="14" s="1"/>
  <c r="BW135" i="8"/>
  <c r="BW137" i="8"/>
  <c r="BW155" i="8"/>
  <c r="BW163" i="8"/>
  <c r="BW171" i="8"/>
  <c r="BW179" i="8"/>
  <c r="BW123" i="8"/>
  <c r="AH128" i="14" s="1"/>
  <c r="BW150" i="8"/>
  <c r="BW126" i="8"/>
  <c r="BW141" i="8"/>
  <c r="BW178" i="8"/>
  <c r="BW194" i="8"/>
  <c r="BW138" i="8"/>
  <c r="BW168" i="8"/>
  <c r="BW197" i="8"/>
  <c r="BW101" i="8"/>
  <c r="AH106" i="14" s="1"/>
  <c r="BW156" i="8"/>
  <c r="BW186" i="8"/>
  <c r="BW140" i="8"/>
  <c r="BW174" i="8"/>
  <c r="BW188" i="8"/>
  <c r="BU10" i="8"/>
  <c r="AG15" i="14" s="1"/>
  <c r="BU12" i="8"/>
  <c r="AG17" i="14" s="1"/>
  <c r="BU14" i="8"/>
  <c r="BU8" i="8"/>
  <c r="AG13" i="14" s="1"/>
  <c r="BU13" i="8"/>
  <c r="AG18" i="14" s="1"/>
  <c r="BU18" i="8"/>
  <c r="BU30" i="8"/>
  <c r="AG35" i="14" s="1"/>
  <c r="BU17" i="8"/>
  <c r="AG22" i="14" s="1"/>
  <c r="BU22" i="8"/>
  <c r="AG27" i="14" s="1"/>
  <c r="BU7" i="8"/>
  <c r="AG12" i="14" s="1"/>
  <c r="BU15" i="8"/>
  <c r="BU16" i="8"/>
  <c r="AG21" i="14" s="1"/>
  <c r="BU20" i="8"/>
  <c r="AG25" i="14" s="1"/>
  <c r="BU21" i="8"/>
  <c r="AG26" i="14" s="1"/>
  <c r="BU24" i="8"/>
  <c r="AG29" i="14" s="1"/>
  <c r="BU25" i="8"/>
  <c r="AG30" i="14" s="1"/>
  <c r="BU32" i="8"/>
  <c r="AG37" i="14" s="1"/>
  <c r="BU34" i="8"/>
  <c r="AG39" i="14" s="1"/>
  <c r="BU38" i="8"/>
  <c r="BU42" i="8"/>
  <c r="AG47" i="14" s="1"/>
  <c r="BU46" i="8"/>
  <c r="BU50" i="8"/>
  <c r="AG55" i="14" s="1"/>
  <c r="BU53" i="8"/>
  <c r="AG58" i="14" s="1"/>
  <c r="BU54" i="8"/>
  <c r="AG59" i="14" s="1"/>
  <c r="BU58" i="8"/>
  <c r="AG63" i="14" s="1"/>
  <c r="BU59" i="8"/>
  <c r="AG64" i="14" s="1"/>
  <c r="BU62" i="8"/>
  <c r="BU9" i="8"/>
  <c r="AG14" i="14" s="1"/>
  <c r="BU11" i="8"/>
  <c r="AG16" i="14" s="1"/>
  <c r="BU26" i="8"/>
  <c r="AG31" i="14" s="1"/>
  <c r="BU27" i="8"/>
  <c r="BU43" i="8"/>
  <c r="AG48" i="14" s="1"/>
  <c r="BU48" i="8"/>
  <c r="AG53" i="14" s="1"/>
  <c r="BU61" i="8"/>
  <c r="BU63" i="8"/>
  <c r="AG68" i="14" s="1"/>
  <c r="BU66" i="8"/>
  <c r="AG71" i="14" s="1"/>
  <c r="BU72" i="8"/>
  <c r="AG77" i="14" s="1"/>
  <c r="BU77" i="8"/>
  <c r="AG82" i="14" s="1"/>
  <c r="BU80" i="8"/>
  <c r="AG85" i="14" s="1"/>
  <c r="BU89" i="8"/>
  <c r="AG94" i="14" s="1"/>
  <c r="BU95" i="8"/>
  <c r="AG100" i="14" s="1"/>
  <c r="BU101" i="8"/>
  <c r="BU105" i="8"/>
  <c r="AG110" i="14" s="1"/>
  <c r="BU108" i="8"/>
  <c r="AG113" i="14" s="1"/>
  <c r="BU112" i="8"/>
  <c r="AG117" i="14" s="1"/>
  <c r="BU113" i="8"/>
  <c r="AG118" i="14" s="1"/>
  <c r="BU117" i="8"/>
  <c r="BU23" i="8"/>
  <c r="AG28" i="14" s="1"/>
  <c r="BU28" i="8"/>
  <c r="AG33" i="14" s="1"/>
  <c r="BU35" i="8"/>
  <c r="AG40" i="14" s="1"/>
  <c r="BU41" i="8"/>
  <c r="BU47" i="8"/>
  <c r="AG52" i="14" s="1"/>
  <c r="BU52" i="8"/>
  <c r="AG57" i="14" s="1"/>
  <c r="BU56" i="8"/>
  <c r="BU64" i="8"/>
  <c r="BU19" i="8"/>
  <c r="AG24" i="14" s="1"/>
  <c r="BU39" i="8"/>
  <c r="AG44" i="14" s="1"/>
  <c r="BU49" i="8"/>
  <c r="AG54" i="14" s="1"/>
  <c r="BU60" i="8"/>
  <c r="BU78" i="8"/>
  <c r="AG83" i="14" s="1"/>
  <c r="BU31" i="8"/>
  <c r="AG36" i="14" s="1"/>
  <c r="BU36" i="8"/>
  <c r="AG41" i="14" s="1"/>
  <c r="BU37" i="8"/>
  <c r="AG42" i="14" s="1"/>
  <c r="BU40" i="8"/>
  <c r="AG45" i="14" s="1"/>
  <c r="BU55" i="8"/>
  <c r="AG60" i="14" s="1"/>
  <c r="BU57" i="8"/>
  <c r="BU65" i="8"/>
  <c r="AG70" i="14" s="1"/>
  <c r="BU68" i="8"/>
  <c r="AG73" i="14" s="1"/>
  <c r="BU69" i="8"/>
  <c r="AG74" i="14" s="1"/>
  <c r="BU70" i="8"/>
  <c r="AG75" i="14" s="1"/>
  <c r="BU71" i="8"/>
  <c r="AG76" i="14" s="1"/>
  <c r="BU29" i="8"/>
  <c r="AG34" i="14" s="1"/>
  <c r="BU44" i="8"/>
  <c r="AG49" i="14" s="1"/>
  <c r="BU51" i="8"/>
  <c r="AG56" i="14" s="1"/>
  <c r="BU67" i="8"/>
  <c r="BU81" i="8"/>
  <c r="AG86" i="14" s="1"/>
  <c r="BU88" i="8"/>
  <c r="AG93" i="14" s="1"/>
  <c r="BU92" i="8"/>
  <c r="BU93" i="8"/>
  <c r="AG98" i="14" s="1"/>
  <c r="BU94" i="8"/>
  <c r="AG99" i="14" s="1"/>
  <c r="BU33" i="8"/>
  <c r="AG38" i="14" s="1"/>
  <c r="BU73" i="8"/>
  <c r="AG78" i="14" s="1"/>
  <c r="BU82" i="8"/>
  <c r="AG87" i="14" s="1"/>
  <c r="BU84" i="8"/>
  <c r="AG89" i="14" s="1"/>
  <c r="BU97" i="8"/>
  <c r="AG102" i="14" s="1"/>
  <c r="BU79" i="8"/>
  <c r="AG84" i="14" s="1"/>
  <c r="BU83" i="8"/>
  <c r="AG88" i="14" s="1"/>
  <c r="BU98" i="8"/>
  <c r="AG103" i="14" s="1"/>
  <c r="BU99" i="8"/>
  <c r="AG104" i="14" s="1"/>
  <c r="BU102" i="8"/>
  <c r="AG107" i="14" s="1"/>
  <c r="BU103" i="8"/>
  <c r="AG108" i="14" s="1"/>
  <c r="BU104" i="8"/>
  <c r="AG109" i="14" s="1"/>
  <c r="BU114" i="8"/>
  <c r="AG119" i="14" s="1"/>
  <c r="BU120" i="8"/>
  <c r="AG125" i="14" s="1"/>
  <c r="BU129" i="8"/>
  <c r="BU130" i="8"/>
  <c r="BU75" i="8"/>
  <c r="AG80" i="14" s="1"/>
  <c r="BU90" i="8"/>
  <c r="AG95" i="14" s="1"/>
  <c r="BU96" i="8"/>
  <c r="AG101" i="14" s="1"/>
  <c r="BU100" i="8"/>
  <c r="AG105" i="14" s="1"/>
  <c r="BU106" i="8"/>
  <c r="AG111" i="14" s="1"/>
  <c r="BU107" i="8"/>
  <c r="AG112" i="14" s="1"/>
  <c r="BU110" i="8"/>
  <c r="BU76" i="8"/>
  <c r="AG81" i="14" s="1"/>
  <c r="BU86" i="8"/>
  <c r="AG91" i="14" s="1"/>
  <c r="BU109" i="8"/>
  <c r="AG114" i="14" s="1"/>
  <c r="BU111" i="8"/>
  <c r="AG116" i="14" s="1"/>
  <c r="BU116" i="8"/>
  <c r="AG121" i="14" s="1"/>
  <c r="BU122" i="8"/>
  <c r="AG127" i="14" s="1"/>
  <c r="BU125" i="8"/>
  <c r="BU127" i="8"/>
  <c r="BU128" i="8"/>
  <c r="BU131" i="8"/>
  <c r="BU119" i="8"/>
  <c r="AG124" i="14" s="1"/>
  <c r="BU126" i="8"/>
  <c r="BU132" i="8"/>
  <c r="BU133" i="8"/>
  <c r="BU134" i="8"/>
  <c r="BU135" i="8"/>
  <c r="BU140" i="8"/>
  <c r="BU145" i="8"/>
  <c r="BU146" i="8"/>
  <c r="BU147" i="8"/>
  <c r="BU152" i="8"/>
  <c r="BU156" i="8"/>
  <c r="BU160" i="8"/>
  <c r="BU164" i="8"/>
  <c r="BU168" i="8"/>
  <c r="BU172" i="8"/>
  <c r="BU176" i="8"/>
  <c r="BU183" i="8"/>
  <c r="BU74" i="8"/>
  <c r="AG79" i="14" s="1"/>
  <c r="BU85" i="8"/>
  <c r="AG90" i="14" s="1"/>
  <c r="BU87" i="8"/>
  <c r="AG92" i="14" s="1"/>
  <c r="BU115" i="8"/>
  <c r="AG120" i="14" s="1"/>
  <c r="BU138" i="8"/>
  <c r="BU143" i="8"/>
  <c r="BU153" i="8"/>
  <c r="BU157" i="8"/>
  <c r="BU161" i="8"/>
  <c r="BU165" i="8"/>
  <c r="BU169" i="8"/>
  <c r="BU173" i="8"/>
  <c r="BU177" i="8"/>
  <c r="BU45" i="8"/>
  <c r="AG50" i="14" s="1"/>
  <c r="BU91" i="8"/>
  <c r="AG96" i="14" s="1"/>
  <c r="BU118" i="8"/>
  <c r="AG123" i="14" s="1"/>
  <c r="BU121" i="8"/>
  <c r="AG126" i="14" s="1"/>
  <c r="BU124" i="8"/>
  <c r="AG129" i="14" s="1"/>
  <c r="BU142" i="8"/>
  <c r="BU148" i="8"/>
  <c r="BU149" i="8"/>
  <c r="BU155" i="8"/>
  <c r="BU158" i="8"/>
  <c r="BU171" i="8"/>
  <c r="BU174" i="8"/>
  <c r="BU180" i="8"/>
  <c r="BU181" i="8"/>
  <c r="BU184" i="8"/>
  <c r="BU187" i="8"/>
  <c r="BU189" i="8"/>
  <c r="BU203" i="8"/>
  <c r="BU204" i="8"/>
  <c r="BU137" i="8"/>
  <c r="BU159" i="8"/>
  <c r="BU162" i="8"/>
  <c r="BU175" i="8"/>
  <c r="BU178" i="8"/>
  <c r="BU182" i="8"/>
  <c r="BU185" i="8"/>
  <c r="BU188" i="8"/>
  <c r="BU190" i="8"/>
  <c r="BU194" i="8"/>
  <c r="BU195" i="8"/>
  <c r="BU198" i="8"/>
  <c r="BU201" i="8"/>
  <c r="BU136" i="8"/>
  <c r="BU139" i="8"/>
  <c r="BU141" i="8"/>
  <c r="BU163" i="8"/>
  <c r="BU166" i="8"/>
  <c r="BU179" i="8"/>
  <c r="BU192" i="8"/>
  <c r="BU193" i="8"/>
  <c r="BU196" i="8"/>
  <c r="BU197" i="8"/>
  <c r="BU202" i="8"/>
  <c r="BU205" i="8"/>
  <c r="BU123" i="8"/>
  <c r="AG128" i="14" s="1"/>
  <c r="BU144" i="8"/>
  <c r="BU150" i="8"/>
  <c r="BU151" i="8"/>
  <c r="BU154" i="8"/>
  <c r="BU167" i="8"/>
  <c r="BU170" i="8"/>
  <c r="BU186" i="8"/>
  <c r="BU191" i="8"/>
  <c r="BU199" i="8"/>
  <c r="BU200" i="8"/>
  <c r="AE15" i="18"/>
  <c r="AE18" i="18"/>
  <c r="AE61" i="18"/>
  <c r="AE86" i="18"/>
  <c r="AE122" i="18"/>
  <c r="AE43" i="18"/>
  <c r="AE47" i="18"/>
  <c r="AE71" i="18"/>
  <c r="AE95" i="18"/>
  <c r="AE112" i="18"/>
  <c r="BU6" i="13"/>
  <c r="AE11" i="18" s="1"/>
  <c r="AE21" i="18"/>
  <c r="AE34" i="18"/>
  <c r="AE102" i="18"/>
  <c r="AE105" i="18"/>
  <c r="AE129" i="18"/>
  <c r="N219" i="2"/>
  <c r="O4" i="5"/>
  <c r="O5" i="5"/>
  <c r="O7" i="5" s="1"/>
  <c r="BZ4" i="12"/>
  <c r="Y22" i="60"/>
  <c r="AG46" i="16"/>
  <c r="AG26" i="16"/>
  <c r="AG73" i="16"/>
  <c r="AG30" i="16"/>
  <c r="AG77" i="16"/>
  <c r="AG36" i="16"/>
  <c r="AG70" i="16"/>
  <c r="AG43" i="16"/>
  <c r="AG67" i="16"/>
  <c r="AG111" i="16"/>
  <c r="AG52" i="16"/>
  <c r="AG16" i="16"/>
  <c r="AG45" i="16"/>
  <c r="AG61" i="16"/>
  <c r="AG22" i="16"/>
  <c r="AG17" i="16"/>
  <c r="AG58" i="16"/>
  <c r="AG90" i="16"/>
  <c r="AG92" i="16"/>
  <c r="AG122" i="16"/>
  <c r="AG31" i="16"/>
  <c r="AG47" i="16"/>
  <c r="AG65" i="16"/>
  <c r="AG59" i="16"/>
  <c r="AG88" i="16"/>
  <c r="AG94" i="16"/>
  <c r="AG96" i="16"/>
  <c r="BV6" i="13" a="1"/>
  <c r="BV6" i="13" s="1"/>
  <c r="AG19" i="16"/>
  <c r="AG44" i="16"/>
  <c r="AG63" i="16"/>
  <c r="AG40" i="16"/>
  <c r="AG27" i="16"/>
  <c r="AG15" i="16"/>
  <c r="AG28" i="16"/>
  <c r="AG53" i="16"/>
  <c r="AG38" i="16"/>
  <c r="AG54" i="16"/>
  <c r="AG74" i="16"/>
  <c r="AG69" i="16"/>
  <c r="AG75" i="16"/>
  <c r="AG97" i="16"/>
  <c r="AG85" i="16"/>
  <c r="AG106" i="16"/>
  <c r="AG110" i="16"/>
  <c r="AG103" i="16"/>
  <c r="AG104" i="16"/>
  <c r="AG109" i="16"/>
  <c r="AG119" i="16"/>
  <c r="AG125" i="16"/>
  <c r="AG116" i="16"/>
  <c r="AG129" i="16"/>
  <c r="AG127" i="16"/>
  <c r="BU6" i="11"/>
  <c r="AG11" i="16" s="1"/>
  <c r="AG14" i="16"/>
  <c r="AG33" i="16"/>
  <c r="AG34" i="16"/>
  <c r="AG78" i="16"/>
  <c r="AG71" i="16"/>
  <c r="AG81" i="16"/>
  <c r="AG105" i="16"/>
  <c r="AG117" i="16"/>
  <c r="AG124" i="16"/>
  <c r="AE16" i="18"/>
  <c r="AE28" i="18"/>
  <c r="AE67" i="18"/>
  <c r="AE60" i="18"/>
  <c r="AE39" i="18"/>
  <c r="AE48" i="18"/>
  <c r="AE88" i="18"/>
  <c r="AE25" i="18"/>
  <c r="AE38" i="18"/>
  <c r="AE54" i="18"/>
  <c r="AE62" i="18"/>
  <c r="AE84" i="18"/>
  <c r="AE103" i="18"/>
  <c r="AE83" i="18"/>
  <c r="AE114" i="18"/>
  <c r="AE126" i="18"/>
  <c r="AE119" i="18"/>
  <c r="AE127" i="18"/>
  <c r="AE19" i="18"/>
  <c r="AE89" i="18"/>
  <c r="AE76" i="18"/>
  <c r="AE75" i="18"/>
  <c r="AE40" i="18"/>
  <c r="AE106" i="18"/>
  <c r="AE29" i="18"/>
  <c r="AE45" i="18"/>
  <c r="AE59" i="18"/>
  <c r="AE26" i="18"/>
  <c r="AE42" i="18"/>
  <c r="AE58" i="18"/>
  <c r="AE80" i="18"/>
  <c r="AE78" i="18"/>
  <c r="AE94" i="18"/>
  <c r="AE107" i="18"/>
  <c r="AE100" i="18"/>
  <c r="AE130" i="18"/>
  <c r="AE123" i="18"/>
  <c r="AE128" i="18"/>
  <c r="AE13" i="18"/>
  <c r="AE20" i="18"/>
  <c r="AE14" i="18"/>
  <c r="AE81" i="18"/>
  <c r="AE96" i="18"/>
  <c r="AE31" i="18"/>
  <c r="AE44" i="18"/>
  <c r="AE56" i="18"/>
  <c r="AE63" i="18"/>
  <c r="AE46" i="18"/>
  <c r="AE70" i="18"/>
  <c r="AE92" i="18"/>
  <c r="AE109" i="18"/>
  <c r="AE91" i="18"/>
  <c r="AE104" i="18"/>
  <c r="AE101" i="18"/>
  <c r="AE118" i="18"/>
  <c r="DT4" i="13"/>
  <c r="AF2" i="18" s="1"/>
  <c r="DR5" i="13"/>
  <c r="BW3" i="13"/>
  <c r="BX4" i="13"/>
  <c r="D27" i="24"/>
  <c r="BV6" i="8" a="1"/>
  <c r="BV6" i="8" s="1"/>
  <c r="DT4" i="8"/>
  <c r="AH2" i="14" s="1"/>
  <c r="BW3" i="11"/>
  <c r="BV6" i="11" a="1"/>
  <c r="BV6" i="11" s="1"/>
  <c r="BX4" i="11"/>
  <c r="C27" i="22"/>
  <c r="AH129" i="15"/>
  <c r="BZ4" i="10"/>
  <c r="C28" i="21"/>
  <c r="AH37" i="15"/>
  <c r="DR5" i="8"/>
  <c r="D19" i="42" s="1"/>
  <c r="D24" i="20" s="1"/>
  <c r="AG23" i="14"/>
  <c r="AG32" i="14"/>
  <c r="AG67" i="14"/>
  <c r="AG72" i="14"/>
  <c r="AG97" i="14"/>
  <c r="AG115" i="14"/>
  <c r="AG130" i="14"/>
  <c r="BU6" i="8"/>
  <c r="AG11" i="14" s="1"/>
  <c r="AG69" i="14"/>
  <c r="AG19" i="14"/>
  <c r="AG43" i="14"/>
  <c r="AG20" i="14"/>
  <c r="AG51" i="14"/>
  <c r="AG61" i="14"/>
  <c r="AG46" i="14"/>
  <c r="AG62" i="14"/>
  <c r="AG106" i="14"/>
  <c r="AG65" i="14"/>
  <c r="AG66" i="14"/>
  <c r="AG122" i="14"/>
  <c r="AH21" i="15"/>
  <c r="AH84" i="15"/>
  <c r="AH23" i="15"/>
  <c r="AH24" i="15"/>
  <c r="AH53" i="15"/>
  <c r="AH60" i="15"/>
  <c r="AH87" i="15"/>
  <c r="AH121" i="15"/>
  <c r="BW6" i="10"/>
  <c r="AH11" i="15" s="1"/>
  <c r="AH40" i="15"/>
  <c r="AH76" i="15"/>
  <c r="AH116" i="15"/>
  <c r="AH20" i="15"/>
  <c r="AH69" i="15"/>
  <c r="AH100" i="15"/>
  <c r="AH126" i="15"/>
  <c r="AH15" i="15"/>
  <c r="AH25" i="15"/>
  <c r="AH27" i="15"/>
  <c r="AH46" i="15"/>
  <c r="AH41" i="15"/>
  <c r="AH57" i="15"/>
  <c r="AH59" i="15"/>
  <c r="AH75" i="15"/>
  <c r="AH64" i="15"/>
  <c r="AH80" i="15"/>
  <c r="AH86" i="15"/>
  <c r="AH95" i="15"/>
  <c r="AH106" i="15"/>
  <c r="AH104" i="15"/>
  <c r="AH117" i="15"/>
  <c r="AH124" i="15"/>
  <c r="AH28" i="15"/>
  <c r="AH29" i="15"/>
  <c r="AH30" i="15"/>
  <c r="AH31" i="15"/>
  <c r="AH48" i="15"/>
  <c r="AH78" i="15"/>
  <c r="AH79" i="15"/>
  <c r="AH68" i="15"/>
  <c r="AH85" i="15"/>
  <c r="AH77" i="15"/>
  <c r="AH94" i="15"/>
  <c r="AH102" i="15"/>
  <c r="AH99" i="15"/>
  <c r="AH110" i="15"/>
  <c r="AH111" i="15"/>
  <c r="AH119" i="15"/>
  <c r="BY3" i="10"/>
  <c r="AH38" i="15"/>
  <c r="AH12" i="15"/>
  <c r="AH18" i="15"/>
  <c r="AH34" i="15"/>
  <c r="AH19" i="15"/>
  <c r="AH35" i="15"/>
  <c r="AH36" i="15"/>
  <c r="AH52" i="15"/>
  <c r="AH93" i="15"/>
  <c r="AH49" i="15"/>
  <c r="AH65" i="15"/>
  <c r="AH67" i="15"/>
  <c r="AH97" i="15"/>
  <c r="AH72" i="15"/>
  <c r="AH81" i="15"/>
  <c r="AH83" i="15"/>
  <c r="AH101" i="15"/>
  <c r="AH114" i="15"/>
  <c r="AH127" i="15"/>
  <c r="AH90" i="15"/>
  <c r="AH92" i="15"/>
  <c r="AH109" i="15"/>
  <c r="AH115" i="15"/>
  <c r="AH130" i="15"/>
  <c r="BX4" i="8"/>
  <c r="C27" i="20"/>
  <c r="AH45" i="17"/>
  <c r="DS5" i="12"/>
  <c r="AH112" i="17"/>
  <c r="BW6" i="12"/>
  <c r="AH11" i="17" s="1"/>
  <c r="AH69" i="17"/>
  <c r="AH110" i="17"/>
  <c r="AH34" i="17"/>
  <c r="AH99" i="17"/>
  <c r="AH118" i="17"/>
  <c r="AH2" i="4"/>
  <c r="DU4" i="2"/>
  <c r="BY3" i="12"/>
  <c r="AH40" i="17"/>
  <c r="AH83" i="17"/>
  <c r="AH16" i="17"/>
  <c r="AH60" i="17"/>
  <c r="AH74" i="17"/>
  <c r="AH95" i="17"/>
  <c r="AH123" i="17"/>
  <c r="DS5" i="10"/>
  <c r="BX6" i="10" a="1"/>
  <c r="BX6" i="10" s="1"/>
  <c r="BX6" i="12" a="1"/>
  <c r="BX6" i="12" s="1"/>
  <c r="DU4" i="10"/>
  <c r="AI2" i="15" s="1"/>
  <c r="BZ4" i="2"/>
  <c r="AH108" i="14"/>
  <c r="B24" i="45"/>
  <c r="A23" i="81" s="1"/>
  <c r="B23" i="46"/>
  <c r="B24" i="43"/>
  <c r="B23" i="44"/>
  <c r="A22" i="80" s="1"/>
  <c r="A22" i="78"/>
  <c r="O1" i="2"/>
  <c r="O217" i="2" s="1"/>
  <c r="AM30" i="35" a="1"/>
  <c r="AM30" i="35" s="1"/>
  <c r="S28" i="7"/>
  <c r="BW89" i="8" l="1"/>
  <c r="AH94" i="14" s="1"/>
  <c r="BW78" i="8"/>
  <c r="AH83" i="14" s="1"/>
  <c r="BW54" i="8"/>
  <c r="AH59" i="14" s="1"/>
  <c r="BW62" i="8"/>
  <c r="AH67" i="14" s="1"/>
  <c r="BW27" i="8"/>
  <c r="AH32" i="14" s="1"/>
  <c r="BW80" i="8"/>
  <c r="AH85" i="14" s="1"/>
  <c r="BW63" i="8"/>
  <c r="AH68" i="14" s="1"/>
  <c r="BW60" i="8"/>
  <c r="AH65" i="14" s="1"/>
  <c r="BW44" i="8"/>
  <c r="AH49" i="14" s="1"/>
  <c r="BW111" i="8"/>
  <c r="AH116" i="14" s="1"/>
  <c r="BW96" i="8"/>
  <c r="AH101" i="14" s="1"/>
  <c r="BW84" i="8"/>
  <c r="AH89" i="14" s="1"/>
  <c r="BW71" i="8"/>
  <c r="AH76" i="14" s="1"/>
  <c r="BW41" i="8"/>
  <c r="AH46" i="14" s="1"/>
  <c r="BW23" i="8"/>
  <c r="AH28" i="14" s="1"/>
  <c r="BW47" i="8"/>
  <c r="AH52" i="14" s="1"/>
  <c r="BW31" i="8"/>
  <c r="AH36" i="14" s="1"/>
  <c r="BW10" i="8"/>
  <c r="AH15" i="14" s="1"/>
  <c r="BW20" i="8"/>
  <c r="AH25" i="14" s="1"/>
  <c r="BW21" i="8"/>
  <c r="AH26" i="14" s="1"/>
  <c r="BW8" i="8"/>
  <c r="AH13" i="14" s="1"/>
  <c r="BW6" i="8"/>
  <c r="AH11" i="14" s="1"/>
  <c r="BW204" i="8"/>
  <c r="BW183" i="8"/>
  <c r="BW160" i="8"/>
  <c r="BW203" i="8"/>
  <c r="BW180" i="8"/>
  <c r="BW154" i="8"/>
  <c r="BW205" i="8"/>
  <c r="BW196" i="8"/>
  <c r="BW166" i="8"/>
  <c r="BW134" i="8"/>
  <c r="BW192" i="8"/>
  <c r="BW164" i="8"/>
  <c r="BW125" i="8"/>
  <c r="AH130" i="14" s="1"/>
  <c r="BW119" i="8"/>
  <c r="AH124" i="14" s="1"/>
  <c r="BW148" i="8"/>
  <c r="BW107" i="8"/>
  <c r="AH112" i="14" s="1"/>
  <c r="BW177" i="8"/>
  <c r="BW169" i="8"/>
  <c r="BW161" i="8"/>
  <c r="BW153" i="8"/>
  <c r="BW121" i="8"/>
  <c r="AH126" i="14" s="1"/>
  <c r="BW132" i="8"/>
  <c r="BW114" i="8"/>
  <c r="AH119" i="14" s="1"/>
  <c r="BW102" i="8"/>
  <c r="AH107" i="14" s="1"/>
  <c r="BW88" i="8"/>
  <c r="AH93" i="14" s="1"/>
  <c r="BW64" i="8"/>
  <c r="AH69" i="14" s="1"/>
  <c r="BW131" i="8"/>
  <c r="BW112" i="8"/>
  <c r="AH117" i="14" s="1"/>
  <c r="BW95" i="8"/>
  <c r="AH100" i="14" s="1"/>
  <c r="BW34" i="8"/>
  <c r="AH39" i="14" s="1"/>
  <c r="BW72" i="8"/>
  <c r="AH77" i="14" s="1"/>
  <c r="BW53" i="8"/>
  <c r="AH58" i="14" s="1"/>
  <c r="BW52" i="8"/>
  <c r="AH57" i="14" s="1"/>
  <c r="BW22" i="8"/>
  <c r="AH27" i="14" s="1"/>
  <c r="BW77" i="8"/>
  <c r="AH82" i="14" s="1"/>
  <c r="BW38" i="8"/>
  <c r="AH43" i="14" s="1"/>
  <c r="BW59" i="8"/>
  <c r="AH64" i="14" s="1"/>
  <c r="BW37" i="8"/>
  <c r="AH42" i="14" s="1"/>
  <c r="BW110" i="8"/>
  <c r="AH115" i="14" s="1"/>
  <c r="BW94" i="8"/>
  <c r="AH99" i="14" s="1"/>
  <c r="BW75" i="8"/>
  <c r="AH80" i="14" s="1"/>
  <c r="BW67" i="8"/>
  <c r="AH72" i="14" s="1"/>
  <c r="BW40" i="8"/>
  <c r="AH45" i="14" s="1"/>
  <c r="BW57" i="8"/>
  <c r="AH62" i="14" s="1"/>
  <c r="BW43" i="8"/>
  <c r="AH48" i="14" s="1"/>
  <c r="BW29" i="8"/>
  <c r="AH34" i="14" s="1"/>
  <c r="BW35" i="8"/>
  <c r="AH40" i="14" s="1"/>
  <c r="BW18" i="8"/>
  <c r="AH23" i="14" s="1"/>
  <c r="BW19" i="8"/>
  <c r="AH24" i="14" s="1"/>
  <c r="BW11" i="8"/>
  <c r="AH16" i="14" s="1"/>
  <c r="BW195" i="8"/>
  <c r="BW181" i="8"/>
  <c r="BW158" i="8"/>
  <c r="BW200" i="8"/>
  <c r="BW172" i="8"/>
  <c r="BW147" i="8"/>
  <c r="BW202" i="8"/>
  <c r="BW193" i="8"/>
  <c r="BW152" i="8"/>
  <c r="BW201" i="8"/>
  <c r="BW190" i="8"/>
  <c r="BW162" i="8"/>
  <c r="BW120" i="8"/>
  <c r="AH125" i="14" s="1"/>
  <c r="BW98" i="8"/>
  <c r="AH103" i="14" s="1"/>
  <c r="BW142" i="8"/>
  <c r="BW184" i="8"/>
  <c r="BW175" i="8"/>
  <c r="BW167" i="8"/>
  <c r="BW159" i="8"/>
  <c r="BW151" i="8"/>
  <c r="BW118" i="8"/>
  <c r="AH123" i="14" s="1"/>
  <c r="BW130" i="8"/>
  <c r="BW113" i="8"/>
  <c r="AH118" i="14" s="1"/>
  <c r="BW99" i="8"/>
  <c r="AH104" i="14" s="1"/>
  <c r="BW87" i="8"/>
  <c r="AH92" i="14" s="1"/>
  <c r="BW61" i="8"/>
  <c r="AH66" i="14" s="1"/>
  <c r="BW127" i="8"/>
  <c r="BW105" i="8"/>
  <c r="AH110" i="14" s="1"/>
  <c r="BW93" i="8"/>
  <c r="AH98" i="14" s="1"/>
  <c r="BW97" i="8"/>
  <c r="AH102" i="14" s="1"/>
  <c r="BW70" i="8"/>
  <c r="AH75" i="14" s="1"/>
  <c r="BW82" i="8"/>
  <c r="AH87" i="14" s="1"/>
  <c r="BW48" i="8"/>
  <c r="AH53" i="14" s="1"/>
  <c r="BW17" i="8"/>
  <c r="AH22" i="14" s="1"/>
  <c r="BW76" i="8"/>
  <c r="AH81" i="14" s="1"/>
  <c r="BW30" i="8"/>
  <c r="AH35" i="14" s="1"/>
  <c r="BW50" i="8"/>
  <c r="AH55" i="14" s="1"/>
  <c r="BW116" i="8"/>
  <c r="AH121" i="14" s="1"/>
  <c r="BW106" i="8"/>
  <c r="AH111" i="14" s="1"/>
  <c r="BW91" i="8"/>
  <c r="AH96" i="14" s="1"/>
  <c r="BW74" i="8"/>
  <c r="AH79" i="14" s="1"/>
  <c r="BW58" i="8"/>
  <c r="AH63" i="14" s="1"/>
  <c r="BW36" i="8"/>
  <c r="AH41" i="14" s="1"/>
  <c r="BW55" i="8"/>
  <c r="AH60" i="14" s="1"/>
  <c r="BW39" i="8"/>
  <c r="AH44" i="14" s="1"/>
  <c r="BW25" i="8"/>
  <c r="AH30" i="14" s="1"/>
  <c r="BW14" i="8"/>
  <c r="AH19" i="14" s="1"/>
  <c r="BW16" i="8"/>
  <c r="AH21" i="14" s="1"/>
  <c r="BW15" i="8"/>
  <c r="AH20" i="14" s="1"/>
  <c r="BW9" i="8"/>
  <c r="AH14" i="14" s="1"/>
  <c r="BW189" i="8"/>
  <c r="BW176" i="8"/>
  <c r="BW149" i="8"/>
  <c r="BW187" i="8"/>
  <c r="BW170" i="8"/>
  <c r="BW145" i="8"/>
  <c r="BW199" i="8"/>
  <c r="BW191" i="8"/>
  <c r="BW144" i="8"/>
  <c r="BW198" i="8"/>
  <c r="BW185" i="8"/>
  <c r="BW146" i="8"/>
  <c r="BW128" i="8"/>
  <c r="BW42" i="8"/>
  <c r="AH47" i="14" s="1"/>
  <c r="BW136" i="8"/>
  <c r="BW182" i="8"/>
  <c r="BW173" i="8"/>
  <c r="BW165" i="8"/>
  <c r="BW157" i="8"/>
  <c r="BW143" i="8"/>
  <c r="BW108" i="8"/>
  <c r="AH113" i="14" s="1"/>
  <c r="BW129" i="8"/>
  <c r="BW104" i="8"/>
  <c r="AH109" i="14" s="1"/>
  <c r="BW83" i="8"/>
  <c r="AH88" i="14" s="1"/>
  <c r="BW69" i="8"/>
  <c r="AH74" i="14" s="1"/>
  <c r="BW139" i="8"/>
  <c r="BW122" i="8"/>
  <c r="AH127" i="14" s="1"/>
  <c r="BW86" i="8"/>
  <c r="AH91" i="14" s="1"/>
  <c r="BW92" i="8"/>
  <c r="AH97" i="14" s="1"/>
  <c r="BW90" i="8"/>
  <c r="AH95" i="14" s="1"/>
  <c r="BW56" i="8"/>
  <c r="AH61" i="14" s="1"/>
  <c r="BW79" i="8"/>
  <c r="AH84" i="14" s="1"/>
  <c r="BW28" i="8"/>
  <c r="AH33" i="14" s="1"/>
  <c r="BW81" i="8"/>
  <c r="AH86" i="14" s="1"/>
  <c r="BW66" i="8"/>
  <c r="AH71" i="14" s="1"/>
  <c r="BW65" i="8"/>
  <c r="AH70" i="14" s="1"/>
  <c r="BW45" i="8"/>
  <c r="AH50" i="14" s="1"/>
  <c r="BW115" i="8"/>
  <c r="AH120" i="14" s="1"/>
  <c r="BW100" i="8"/>
  <c r="AH105" i="14" s="1"/>
  <c r="BW85" i="8"/>
  <c r="AH90" i="14" s="1"/>
  <c r="BW73" i="8"/>
  <c r="AH78" i="14" s="1"/>
  <c r="BW46" i="8"/>
  <c r="AH51" i="14" s="1"/>
  <c r="BW33" i="8"/>
  <c r="AH38" i="14" s="1"/>
  <c r="BW51" i="8"/>
  <c r="AH56" i="14" s="1"/>
  <c r="BW32" i="8"/>
  <c r="AH37" i="14" s="1"/>
  <c r="BW12" i="8"/>
  <c r="AH17" i="14" s="1"/>
  <c r="BW24" i="8"/>
  <c r="AH29" i="14" s="1"/>
  <c r="BW26" i="8"/>
  <c r="AH31" i="14" s="1"/>
  <c r="BW13" i="8"/>
  <c r="AH18" i="14" s="1"/>
  <c r="BX8" i="13" a="1"/>
  <c r="BX8" i="13" s="1"/>
  <c r="BX9" i="13" a="1"/>
  <c r="BX9" i="13" s="1"/>
  <c r="BX7" i="13" a="1"/>
  <c r="BX7" i="13" s="1"/>
  <c r="AB22" i="60"/>
  <c r="A22" i="82"/>
  <c r="BZ10" i="12" a="1"/>
  <c r="BZ10" i="12" s="1"/>
  <c r="BZ9" i="12" a="1"/>
  <c r="BZ9" i="12" s="1"/>
  <c r="BZ7" i="12" a="1"/>
  <c r="BZ7" i="12" s="1"/>
  <c r="BZ8" i="12" a="1"/>
  <c r="BZ8" i="12" s="1"/>
  <c r="DU4" i="11"/>
  <c r="AI2" i="16" s="1"/>
  <c r="BX7" i="11" a="1"/>
  <c r="BX7" i="11" s="1"/>
  <c r="BX9" i="11" a="1"/>
  <c r="BX9" i="11" s="1"/>
  <c r="BX8" i="11" a="1"/>
  <c r="BX8" i="11" s="1"/>
  <c r="R23" i="60"/>
  <c r="O23" i="60" s="1"/>
  <c r="A23" i="79"/>
  <c r="BY7" i="10"/>
  <c r="AI12" i="15" s="1"/>
  <c r="BY11" i="10"/>
  <c r="AI16" i="15" s="1"/>
  <c r="BY9" i="10"/>
  <c r="BY10" i="10"/>
  <c r="BY12" i="10"/>
  <c r="AI17" i="15" s="1"/>
  <c r="BY13" i="10"/>
  <c r="AI18" i="15" s="1"/>
  <c r="BY8" i="10"/>
  <c r="BY14" i="10"/>
  <c r="BY15" i="10"/>
  <c r="AI20" i="15" s="1"/>
  <c r="BY16" i="10"/>
  <c r="BY17" i="10"/>
  <c r="BY19" i="10"/>
  <c r="BY21" i="10"/>
  <c r="AI26" i="15" s="1"/>
  <c r="BY22" i="10"/>
  <c r="AI27" i="15" s="1"/>
  <c r="BY23" i="10"/>
  <c r="BY24" i="10"/>
  <c r="BY18" i="10"/>
  <c r="AI23" i="15" s="1"/>
  <c r="BY20" i="10"/>
  <c r="BY29" i="10"/>
  <c r="BY31" i="10"/>
  <c r="BY33" i="10"/>
  <c r="AI38" i="15" s="1"/>
  <c r="BY25" i="10"/>
  <c r="BY26" i="10"/>
  <c r="BY27" i="10"/>
  <c r="BY30" i="10"/>
  <c r="AI35" i="15" s="1"/>
  <c r="BY36" i="10"/>
  <c r="BY39" i="10"/>
  <c r="BY28" i="10"/>
  <c r="BY32" i="10"/>
  <c r="AI37" i="15" s="1"/>
  <c r="BY40" i="10"/>
  <c r="BY41" i="10"/>
  <c r="BY44" i="10"/>
  <c r="BY45" i="10"/>
  <c r="AI50" i="15" s="1"/>
  <c r="BY46" i="10"/>
  <c r="BY47" i="10"/>
  <c r="BY37" i="10"/>
  <c r="BY35" i="10"/>
  <c r="AI40" i="15" s="1"/>
  <c r="BY38" i="10"/>
  <c r="AI43" i="15" s="1"/>
  <c r="BY34" i="10"/>
  <c r="BY43" i="10"/>
  <c r="BY48" i="10"/>
  <c r="AI53" i="15" s="1"/>
  <c r="BY69" i="10"/>
  <c r="AI74" i="15" s="1"/>
  <c r="BY70" i="10"/>
  <c r="BY73" i="10"/>
  <c r="BY74" i="10"/>
  <c r="AI79" i="15" s="1"/>
  <c r="BY76" i="10"/>
  <c r="BY77" i="10"/>
  <c r="BY80" i="10"/>
  <c r="BY84" i="10"/>
  <c r="AI89" i="15" s="1"/>
  <c r="BY49" i="10"/>
  <c r="AI54" i="15" s="1"/>
  <c r="BY50" i="10"/>
  <c r="BY51" i="10"/>
  <c r="BY63" i="10"/>
  <c r="AI68" i="15" s="1"/>
  <c r="BY64" i="10"/>
  <c r="AI69" i="15" s="1"/>
  <c r="BY72" i="10"/>
  <c r="BY78" i="10"/>
  <c r="BY81" i="10"/>
  <c r="AI86" i="15" s="1"/>
  <c r="BY52" i="10"/>
  <c r="AI57" i="15" s="1"/>
  <c r="BY53" i="10"/>
  <c r="BY54" i="10"/>
  <c r="BY55" i="10"/>
  <c r="AI60" i="15" s="1"/>
  <c r="BY56" i="10"/>
  <c r="AI61" i="15" s="1"/>
  <c r="BY60" i="10"/>
  <c r="BY68" i="10"/>
  <c r="BY71" i="10"/>
  <c r="AI76" i="15" s="1"/>
  <c r="BY42" i="10"/>
  <c r="BY57" i="10"/>
  <c r="BY61" i="10"/>
  <c r="BY62" i="10"/>
  <c r="AI67" i="15" s="1"/>
  <c r="BY65" i="10"/>
  <c r="BY75" i="10"/>
  <c r="BY79" i="10"/>
  <c r="BY83" i="10"/>
  <c r="AI88" i="15" s="1"/>
  <c r="BY88" i="10"/>
  <c r="AI93" i="15" s="1"/>
  <c r="BY89" i="10"/>
  <c r="BY93" i="10"/>
  <c r="BY97" i="10"/>
  <c r="AI102" i="15" s="1"/>
  <c r="BY66" i="10"/>
  <c r="AI71" i="15" s="1"/>
  <c r="BY87" i="10"/>
  <c r="BY94" i="10"/>
  <c r="BY91" i="10"/>
  <c r="AI96" i="15" s="1"/>
  <c r="BY92" i="10"/>
  <c r="AI97" i="15" s="1"/>
  <c r="BY98" i="10"/>
  <c r="AI103" i="15" s="1"/>
  <c r="BY102" i="10"/>
  <c r="BY103" i="10"/>
  <c r="AI108" i="15" s="1"/>
  <c r="BY104" i="10"/>
  <c r="AI109" i="15" s="1"/>
  <c r="BY105" i="10"/>
  <c r="AI110" i="15" s="1"/>
  <c r="BY126" i="10"/>
  <c r="BY85" i="10"/>
  <c r="AI90" i="15" s="1"/>
  <c r="BY86" i="10"/>
  <c r="AI91" i="15" s="1"/>
  <c r="BY95" i="10"/>
  <c r="BY96" i="10"/>
  <c r="BY99" i="10"/>
  <c r="AI104" i="15" s="1"/>
  <c r="BY116" i="10"/>
  <c r="AI121" i="15" s="1"/>
  <c r="BY117" i="10"/>
  <c r="BY121" i="10"/>
  <c r="BY125" i="10"/>
  <c r="AI130" i="15" s="1"/>
  <c r="BY58" i="10"/>
  <c r="AI63" i="15" s="1"/>
  <c r="BY59" i="10"/>
  <c r="BY67" i="10"/>
  <c r="BY82" i="10"/>
  <c r="AI87" i="15" s="1"/>
  <c r="BY90" i="10"/>
  <c r="AI95" i="15" s="1"/>
  <c r="BY100" i="10"/>
  <c r="BY101" i="10"/>
  <c r="BY110" i="10"/>
  <c r="AI115" i="15" s="1"/>
  <c r="BY115" i="10"/>
  <c r="AI120" i="15" s="1"/>
  <c r="BY118" i="10"/>
  <c r="BY120" i="10"/>
  <c r="BY124" i="10"/>
  <c r="AI129" i="15" s="1"/>
  <c r="BY113" i="10"/>
  <c r="AI118" i="15" s="1"/>
  <c r="BY119" i="10"/>
  <c r="BY130" i="10"/>
  <c r="BY132" i="10"/>
  <c r="BY134" i="10"/>
  <c r="BY136" i="10"/>
  <c r="BY144" i="10"/>
  <c r="BY146" i="10"/>
  <c r="BY148" i="10"/>
  <c r="BY153" i="10"/>
  <c r="BY155" i="10"/>
  <c r="BY156" i="10"/>
  <c r="BY157" i="10"/>
  <c r="BY162" i="10"/>
  <c r="BY163" i="10"/>
  <c r="BY164" i="10"/>
  <c r="BY165" i="10"/>
  <c r="BY176" i="10"/>
  <c r="BY177" i="10"/>
  <c r="BY179" i="10"/>
  <c r="BY181" i="10"/>
  <c r="BY186" i="10"/>
  <c r="BY109" i="10"/>
  <c r="BY112" i="10"/>
  <c r="AI117" i="15" s="1"/>
  <c r="BY114" i="10"/>
  <c r="AI119" i="15" s="1"/>
  <c r="BY133" i="10"/>
  <c r="BY135" i="10"/>
  <c r="BY141" i="10"/>
  <c r="BY143" i="10"/>
  <c r="BY149" i="10"/>
  <c r="BY151" i="10"/>
  <c r="BY171" i="10"/>
  <c r="BY175" i="10"/>
  <c r="BY178" i="10"/>
  <c r="BY180" i="10"/>
  <c r="BY182" i="10"/>
  <c r="BY107" i="10"/>
  <c r="AI112" i="15" s="1"/>
  <c r="BY108" i="10"/>
  <c r="BY122" i="10"/>
  <c r="AI127" i="15" s="1"/>
  <c r="BY123" i="10"/>
  <c r="AI128" i="15" s="1"/>
  <c r="BY127" i="10"/>
  <c r="BY128" i="10"/>
  <c r="BY139" i="10"/>
  <c r="BY140" i="10"/>
  <c r="BY147" i="10"/>
  <c r="BY154" i="10"/>
  <c r="BY158" i="10"/>
  <c r="BY159" i="10"/>
  <c r="BY160" i="10"/>
  <c r="BY161" i="10"/>
  <c r="BY166" i="10"/>
  <c r="BY167" i="10"/>
  <c r="BY111" i="10"/>
  <c r="AI116" i="15" s="1"/>
  <c r="BY129" i="10"/>
  <c r="BY150" i="10"/>
  <c r="BY152" i="10"/>
  <c r="BY168" i="10"/>
  <c r="BY174" i="10"/>
  <c r="BY183" i="10"/>
  <c r="BY190" i="10"/>
  <c r="BY195" i="10"/>
  <c r="BY198" i="10"/>
  <c r="BY203" i="10"/>
  <c r="BY192" i="10"/>
  <c r="BY145" i="10"/>
  <c r="BY196" i="10"/>
  <c r="BY205" i="10"/>
  <c r="BY106" i="10"/>
  <c r="AI111" i="15" s="1"/>
  <c r="BY131" i="10"/>
  <c r="BY138" i="10"/>
  <c r="BY142" i="10"/>
  <c r="BY169" i="10"/>
  <c r="BY170" i="10"/>
  <c r="BY173" i="10"/>
  <c r="BY187" i="10"/>
  <c r="BY188" i="10"/>
  <c r="BY189" i="10"/>
  <c r="BY194" i="10"/>
  <c r="BY200" i="10"/>
  <c r="BY193" i="10"/>
  <c r="BY191" i="10"/>
  <c r="BY197" i="10"/>
  <c r="BY172" i="10"/>
  <c r="BY184" i="10"/>
  <c r="BY185" i="10"/>
  <c r="BY202" i="10"/>
  <c r="BY137" i="10"/>
  <c r="BY199" i="10"/>
  <c r="BY201" i="10"/>
  <c r="BY204" i="10"/>
  <c r="BZ6" i="10" a="1"/>
  <c r="BZ6" i="10" s="1"/>
  <c r="BZ7" i="10" a="1"/>
  <c r="BZ7" i="10" s="1"/>
  <c r="BZ9" i="10" a="1"/>
  <c r="BZ9" i="10" s="1"/>
  <c r="BZ8" i="10" a="1"/>
  <c r="BZ8" i="10" s="1"/>
  <c r="BX9" i="8" a="1"/>
  <c r="BX9" i="8" s="1"/>
  <c r="BX7" i="8" a="1"/>
  <c r="BX7" i="8" s="1"/>
  <c r="BX8" i="8" a="1"/>
  <c r="BX8" i="8" s="1"/>
  <c r="BW10" i="13"/>
  <c r="BW11" i="13"/>
  <c r="AF16" i="18" s="1"/>
  <c r="BW13" i="13"/>
  <c r="AF18" i="18" s="1"/>
  <c r="BW7" i="13"/>
  <c r="AF12" i="18" s="1"/>
  <c r="BW22" i="13"/>
  <c r="BW23" i="13"/>
  <c r="BW24" i="13"/>
  <c r="AF29" i="18" s="1"/>
  <c r="BW12" i="13"/>
  <c r="AF17" i="18" s="1"/>
  <c r="BW16" i="13"/>
  <c r="BW18" i="13"/>
  <c r="AF23" i="18" s="1"/>
  <c r="BW9" i="13"/>
  <c r="AF14" i="18" s="1"/>
  <c r="BW21" i="13"/>
  <c r="AF26" i="18" s="1"/>
  <c r="BW29" i="13"/>
  <c r="BW32" i="13"/>
  <c r="AF37" i="18" s="1"/>
  <c r="BW33" i="13"/>
  <c r="AF38" i="18" s="1"/>
  <c r="BW37" i="13"/>
  <c r="AF42" i="18" s="1"/>
  <c r="BW39" i="13"/>
  <c r="BW43" i="13"/>
  <c r="AF48" i="18" s="1"/>
  <c r="BW44" i="13"/>
  <c r="AF49" i="18" s="1"/>
  <c r="BW47" i="13"/>
  <c r="AF52" i="18" s="1"/>
  <c r="BW52" i="13"/>
  <c r="BW8" i="13"/>
  <c r="AF13" i="18" s="1"/>
  <c r="BW14" i="13"/>
  <c r="AF19" i="18" s="1"/>
  <c r="BW17" i="13"/>
  <c r="AF22" i="18" s="1"/>
  <c r="BW30" i="13"/>
  <c r="BW34" i="13"/>
  <c r="AF39" i="18" s="1"/>
  <c r="BW38" i="13"/>
  <c r="AF43" i="18" s="1"/>
  <c r="BW41" i="13"/>
  <c r="AF46" i="18" s="1"/>
  <c r="BW19" i="13"/>
  <c r="BW20" i="13"/>
  <c r="AF25" i="18" s="1"/>
  <c r="BW25" i="13"/>
  <c r="AF30" i="18" s="1"/>
  <c r="BW27" i="13"/>
  <c r="AF32" i="18" s="1"/>
  <c r="BW31" i="13"/>
  <c r="BW35" i="13"/>
  <c r="AF40" i="18" s="1"/>
  <c r="BW45" i="13"/>
  <c r="AF50" i="18" s="1"/>
  <c r="BW46" i="13"/>
  <c r="AF51" i="18" s="1"/>
  <c r="BW48" i="13"/>
  <c r="BW49" i="13"/>
  <c r="BW53" i="13"/>
  <c r="AF58" i="18" s="1"/>
  <c r="BW55" i="13"/>
  <c r="AF60" i="18" s="1"/>
  <c r="BW63" i="13"/>
  <c r="BW64" i="13"/>
  <c r="AF69" i="18" s="1"/>
  <c r="BW65" i="13"/>
  <c r="AF70" i="18" s="1"/>
  <c r="BW26" i="13"/>
  <c r="AF31" i="18" s="1"/>
  <c r="BW28" i="13"/>
  <c r="BW40" i="13"/>
  <c r="AF45" i="18" s="1"/>
  <c r="BW50" i="13"/>
  <c r="AF55" i="18" s="1"/>
  <c r="BW57" i="13"/>
  <c r="AF62" i="18" s="1"/>
  <c r="BW62" i="13"/>
  <c r="BW73" i="13"/>
  <c r="AF78" i="18" s="1"/>
  <c r="BW74" i="13"/>
  <c r="AF79" i="18" s="1"/>
  <c r="BW42" i="13"/>
  <c r="AF47" i="18" s="1"/>
  <c r="BW51" i="13"/>
  <c r="BW59" i="13"/>
  <c r="AF64" i="18" s="1"/>
  <c r="BW68" i="13"/>
  <c r="BW72" i="13"/>
  <c r="AF77" i="18" s="1"/>
  <c r="BW76" i="13"/>
  <c r="BW80" i="13"/>
  <c r="BW84" i="13"/>
  <c r="AF89" i="18" s="1"/>
  <c r="BW87" i="13"/>
  <c r="BW88" i="13"/>
  <c r="BW89" i="13"/>
  <c r="AF94" i="18" s="1"/>
  <c r="BW95" i="13"/>
  <c r="AF100" i="18" s="1"/>
  <c r="BW58" i="13"/>
  <c r="AF63" i="18" s="1"/>
  <c r="BW61" i="13"/>
  <c r="BW69" i="13"/>
  <c r="BW70" i="13"/>
  <c r="AF75" i="18" s="1"/>
  <c r="BW81" i="13"/>
  <c r="AF86" i="18" s="1"/>
  <c r="BW82" i="13"/>
  <c r="BW83" i="13"/>
  <c r="BW99" i="13"/>
  <c r="AF104" i="18" s="1"/>
  <c r="BW100" i="13"/>
  <c r="AF105" i="18" s="1"/>
  <c r="BW103" i="13"/>
  <c r="BW104" i="13"/>
  <c r="AF109" i="18" s="1"/>
  <c r="BW105" i="13"/>
  <c r="AF110" i="18" s="1"/>
  <c r="BW111" i="13"/>
  <c r="AF116" i="18" s="1"/>
  <c r="BW116" i="13"/>
  <c r="BW121" i="13"/>
  <c r="AF126" i="18" s="1"/>
  <c r="BW122" i="13"/>
  <c r="AF127" i="18" s="1"/>
  <c r="BW127" i="13"/>
  <c r="BW129" i="13"/>
  <c r="BW132" i="13"/>
  <c r="BW139" i="13"/>
  <c r="BW142" i="13"/>
  <c r="BW145" i="13"/>
  <c r="BW36" i="13"/>
  <c r="AF41" i="18" s="1"/>
  <c r="BW56" i="13"/>
  <c r="AF61" i="18" s="1"/>
  <c r="BW60" i="13"/>
  <c r="AF65" i="18" s="1"/>
  <c r="BW66" i="13"/>
  <c r="BW85" i="13"/>
  <c r="AF90" i="18" s="1"/>
  <c r="BW86" i="13"/>
  <c r="AF91" i="18" s="1"/>
  <c r="BW15" i="13"/>
  <c r="AF20" i="18" s="1"/>
  <c r="BW67" i="13"/>
  <c r="BW79" i="13"/>
  <c r="BW90" i="13"/>
  <c r="AF95" i="18" s="1"/>
  <c r="BW92" i="13"/>
  <c r="AF97" i="18" s="1"/>
  <c r="BW93" i="13"/>
  <c r="BW94" i="13"/>
  <c r="AF99" i="18" s="1"/>
  <c r="BW96" i="13"/>
  <c r="AF101" i="18" s="1"/>
  <c r="BW114" i="13"/>
  <c r="AF119" i="18" s="1"/>
  <c r="BW115" i="13"/>
  <c r="BW118" i="13"/>
  <c r="BW126" i="13"/>
  <c r="BW131" i="13"/>
  <c r="BW135" i="13"/>
  <c r="BW140" i="13"/>
  <c r="BW141" i="13"/>
  <c r="BW151" i="13"/>
  <c r="BW154" i="13"/>
  <c r="BW77" i="13"/>
  <c r="AF82" i="18" s="1"/>
  <c r="BW91" i="13"/>
  <c r="AF96" i="18" s="1"/>
  <c r="BW101" i="13"/>
  <c r="AF106" i="18" s="1"/>
  <c r="BW106" i="13"/>
  <c r="BW110" i="13"/>
  <c r="AF115" i="18" s="1"/>
  <c r="BW119" i="13"/>
  <c r="AF124" i="18" s="1"/>
  <c r="BW120" i="13"/>
  <c r="AF125" i="18" s="1"/>
  <c r="BW123" i="13"/>
  <c r="BW125" i="13"/>
  <c r="AF130" i="18" s="1"/>
  <c r="BW130" i="13"/>
  <c r="BW134" i="13"/>
  <c r="BW144" i="13"/>
  <c r="BW148" i="13"/>
  <c r="BW155" i="13"/>
  <c r="BW161" i="13"/>
  <c r="BW168" i="13"/>
  <c r="BW54" i="13"/>
  <c r="AF59" i="18" s="1"/>
  <c r="BW78" i="13"/>
  <c r="AF83" i="18" s="1"/>
  <c r="BW112" i="13"/>
  <c r="AF117" i="18" s="1"/>
  <c r="BW113" i="13"/>
  <c r="BW124" i="13"/>
  <c r="AF129" i="18" s="1"/>
  <c r="BW136" i="13"/>
  <c r="BW143" i="13"/>
  <c r="BW156" i="13"/>
  <c r="BW163" i="13"/>
  <c r="BW164" i="13"/>
  <c r="BW165" i="13"/>
  <c r="BW166" i="13"/>
  <c r="BW171" i="13"/>
  <c r="BW172" i="13"/>
  <c r="BW173" i="13"/>
  <c r="BW176" i="13"/>
  <c r="BW183" i="13"/>
  <c r="BW186" i="13"/>
  <c r="BW189" i="13"/>
  <c r="BW192" i="13"/>
  <c r="BW197" i="13"/>
  <c r="BW199" i="13"/>
  <c r="BW201" i="13"/>
  <c r="BW204" i="13"/>
  <c r="BW205" i="13"/>
  <c r="BW98" i="13"/>
  <c r="AF103" i="18" s="1"/>
  <c r="BW109" i="13"/>
  <c r="AF114" i="18" s="1"/>
  <c r="BW133" i="13"/>
  <c r="BW137" i="13"/>
  <c r="BW149" i="13"/>
  <c r="BW153" i="13"/>
  <c r="BW157" i="13"/>
  <c r="BW174" i="13"/>
  <c r="BW177" i="13"/>
  <c r="BW180" i="13"/>
  <c r="BW187" i="13"/>
  <c r="BW190" i="13"/>
  <c r="BW193" i="13"/>
  <c r="BW195" i="13"/>
  <c r="BW198" i="13"/>
  <c r="BW71" i="13"/>
  <c r="AF76" i="18" s="1"/>
  <c r="BW75" i="13"/>
  <c r="AF80" i="18" s="1"/>
  <c r="BW97" i="13"/>
  <c r="AF102" i="18" s="1"/>
  <c r="BW146" i="13"/>
  <c r="BW150" i="13"/>
  <c r="BW158" i="13"/>
  <c r="BW162" i="13"/>
  <c r="BW170" i="13"/>
  <c r="BW185" i="13"/>
  <c r="BW188" i="13"/>
  <c r="BW196" i="13"/>
  <c r="BW102" i="13"/>
  <c r="BW108" i="13"/>
  <c r="AF113" i="18" s="1"/>
  <c r="BW117" i="13"/>
  <c r="AF122" i="18" s="1"/>
  <c r="BW138" i="13"/>
  <c r="BW169" i="13"/>
  <c r="BW178" i="13"/>
  <c r="BW182" i="13"/>
  <c r="BW107" i="13"/>
  <c r="AF112" i="18" s="1"/>
  <c r="BW147" i="13"/>
  <c r="BW159" i="13"/>
  <c r="BW175" i="13"/>
  <c r="BW128" i="13"/>
  <c r="BW152" i="13"/>
  <c r="BW160" i="13"/>
  <c r="BW191" i="13"/>
  <c r="BW194" i="13"/>
  <c r="BW167" i="13"/>
  <c r="BW179" i="13"/>
  <c r="BW202" i="13"/>
  <c r="BW181" i="13"/>
  <c r="BW184" i="13"/>
  <c r="BW200" i="13"/>
  <c r="BW203" i="13"/>
  <c r="BY7" i="12"/>
  <c r="AI12" i="17" s="1"/>
  <c r="BY8" i="12"/>
  <c r="AI13" i="17" s="1"/>
  <c r="BY9" i="12"/>
  <c r="BY11" i="12"/>
  <c r="AI16" i="17" s="1"/>
  <c r="BY12" i="12"/>
  <c r="AI17" i="17" s="1"/>
  <c r="BY14" i="12"/>
  <c r="BY15" i="12"/>
  <c r="AI20" i="17" s="1"/>
  <c r="BY23" i="12"/>
  <c r="AI28" i="17" s="1"/>
  <c r="BY26" i="12"/>
  <c r="AI31" i="17" s="1"/>
  <c r="BY20" i="12"/>
  <c r="AI25" i="17" s="1"/>
  <c r="BY21" i="12"/>
  <c r="AI26" i="17" s="1"/>
  <c r="BY27" i="12"/>
  <c r="AI32" i="17" s="1"/>
  <c r="BY33" i="12"/>
  <c r="AI38" i="17" s="1"/>
  <c r="BY34" i="12"/>
  <c r="AI39" i="17" s="1"/>
  <c r="BY39" i="12"/>
  <c r="AI44" i="17" s="1"/>
  <c r="BY42" i="12"/>
  <c r="AI47" i="17" s="1"/>
  <c r="BY45" i="12"/>
  <c r="AI50" i="17" s="1"/>
  <c r="BY48" i="12"/>
  <c r="AI53" i="17" s="1"/>
  <c r="BY10" i="12"/>
  <c r="AI15" i="17" s="1"/>
  <c r="BY13" i="12"/>
  <c r="AI18" i="17" s="1"/>
  <c r="BY19" i="12"/>
  <c r="AI24" i="17" s="1"/>
  <c r="BY25" i="12"/>
  <c r="AI30" i="17" s="1"/>
  <c r="BY28" i="12"/>
  <c r="AI33" i="17" s="1"/>
  <c r="BY17" i="12"/>
  <c r="AI22" i="17" s="1"/>
  <c r="BY18" i="12"/>
  <c r="AI23" i="17" s="1"/>
  <c r="BY29" i="12"/>
  <c r="AI34" i="17" s="1"/>
  <c r="BY40" i="12"/>
  <c r="AI45" i="17" s="1"/>
  <c r="BY43" i="12"/>
  <c r="AI48" i="17" s="1"/>
  <c r="BY44" i="12"/>
  <c r="AI49" i="17" s="1"/>
  <c r="BY30" i="12"/>
  <c r="AI35" i="17" s="1"/>
  <c r="BY32" i="12"/>
  <c r="AI37" i="17" s="1"/>
  <c r="BY36" i="12"/>
  <c r="AI41" i="17" s="1"/>
  <c r="BY37" i="12"/>
  <c r="AI42" i="17" s="1"/>
  <c r="BY46" i="12"/>
  <c r="AI51" i="17" s="1"/>
  <c r="BY52" i="12"/>
  <c r="AI57" i="17" s="1"/>
  <c r="BY55" i="12"/>
  <c r="AI60" i="17" s="1"/>
  <c r="BY56" i="12"/>
  <c r="AI61" i="17" s="1"/>
  <c r="BY22" i="12"/>
  <c r="AI27" i="17" s="1"/>
  <c r="BY38" i="12"/>
  <c r="BY70" i="12"/>
  <c r="AI75" i="17" s="1"/>
  <c r="BY76" i="12"/>
  <c r="AI81" i="17" s="1"/>
  <c r="BY87" i="12"/>
  <c r="AI92" i="17" s="1"/>
  <c r="BY89" i="12"/>
  <c r="BY92" i="12"/>
  <c r="AI97" i="17" s="1"/>
  <c r="BY93" i="12"/>
  <c r="AI98" i="17" s="1"/>
  <c r="BY95" i="12"/>
  <c r="AI100" i="17" s="1"/>
  <c r="BY16" i="12"/>
  <c r="AI21" i="17" s="1"/>
  <c r="BY31" i="12"/>
  <c r="AI36" i="17" s="1"/>
  <c r="BY54" i="12"/>
  <c r="AI59" i="17" s="1"/>
  <c r="BY61" i="12"/>
  <c r="AI66" i="17" s="1"/>
  <c r="BY63" i="12"/>
  <c r="AI68" i="17" s="1"/>
  <c r="BY64" i="12"/>
  <c r="AI69" i="17" s="1"/>
  <c r="BY67" i="12"/>
  <c r="AI72" i="17" s="1"/>
  <c r="BY75" i="12"/>
  <c r="AI80" i="17" s="1"/>
  <c r="BY83" i="12"/>
  <c r="AI88" i="17" s="1"/>
  <c r="BY84" i="12"/>
  <c r="AI89" i="17" s="1"/>
  <c r="BY47" i="12"/>
  <c r="AI52" i="17" s="1"/>
  <c r="BY53" i="12"/>
  <c r="AI58" i="17" s="1"/>
  <c r="BY60" i="12"/>
  <c r="AI65" i="17" s="1"/>
  <c r="BY65" i="12"/>
  <c r="AI70" i="17" s="1"/>
  <c r="BY66" i="12"/>
  <c r="AI71" i="17" s="1"/>
  <c r="BY68" i="12"/>
  <c r="AI73" i="17" s="1"/>
  <c r="BY81" i="12"/>
  <c r="AI86" i="17" s="1"/>
  <c r="BY86" i="12"/>
  <c r="AI91" i="17" s="1"/>
  <c r="BY99" i="12"/>
  <c r="AI104" i="17" s="1"/>
  <c r="BY106" i="12"/>
  <c r="BY109" i="12"/>
  <c r="AI114" i="17" s="1"/>
  <c r="BY112" i="12"/>
  <c r="AI117" i="17" s="1"/>
  <c r="BY115" i="12"/>
  <c r="AI120" i="17" s="1"/>
  <c r="BY130" i="12"/>
  <c r="BY140" i="12"/>
  <c r="BY143" i="12"/>
  <c r="BY146" i="12"/>
  <c r="BY149" i="12"/>
  <c r="BY24" i="12"/>
  <c r="BY49" i="12"/>
  <c r="AI54" i="17" s="1"/>
  <c r="BY51" i="12"/>
  <c r="AI56" i="17" s="1"/>
  <c r="BY58" i="12"/>
  <c r="BY71" i="12"/>
  <c r="AI76" i="17" s="1"/>
  <c r="BY77" i="12"/>
  <c r="AI82" i="17" s="1"/>
  <c r="BY80" i="12"/>
  <c r="AI85" i="17" s="1"/>
  <c r="BY90" i="12"/>
  <c r="AI95" i="17" s="1"/>
  <c r="BY96" i="12"/>
  <c r="BY97" i="12"/>
  <c r="AI102" i="17" s="1"/>
  <c r="BY100" i="12"/>
  <c r="AI105" i="17" s="1"/>
  <c r="BY103" i="12"/>
  <c r="AI108" i="17" s="1"/>
  <c r="BY110" i="12"/>
  <c r="AI115" i="17" s="1"/>
  <c r="BY113" i="12"/>
  <c r="AI118" i="17" s="1"/>
  <c r="BY116" i="12"/>
  <c r="AI121" i="17" s="1"/>
  <c r="BY117" i="12"/>
  <c r="AI122" i="17" s="1"/>
  <c r="BY125" i="12"/>
  <c r="AI130" i="17" s="1"/>
  <c r="BY131" i="12"/>
  <c r="BY132" i="12"/>
  <c r="BY133" i="12"/>
  <c r="BY137" i="12"/>
  <c r="BY144" i="12"/>
  <c r="BY147" i="12"/>
  <c r="BY150" i="12"/>
  <c r="BY57" i="12"/>
  <c r="AI62" i="17" s="1"/>
  <c r="BY69" i="12"/>
  <c r="AI74" i="17" s="1"/>
  <c r="BY88" i="12"/>
  <c r="AI93" i="17" s="1"/>
  <c r="BY94" i="12"/>
  <c r="AI99" i="17" s="1"/>
  <c r="BY114" i="12"/>
  <c r="AI119" i="17" s="1"/>
  <c r="BY119" i="12"/>
  <c r="AI124" i="17" s="1"/>
  <c r="BY122" i="12"/>
  <c r="AI127" i="17" s="1"/>
  <c r="BY126" i="12"/>
  <c r="BY127" i="12"/>
  <c r="BY139" i="12"/>
  <c r="BY148" i="12"/>
  <c r="BY156" i="12"/>
  <c r="BY159" i="12"/>
  <c r="BY160" i="12"/>
  <c r="BY173" i="12"/>
  <c r="BY174" i="12"/>
  <c r="BY191" i="12"/>
  <c r="BY193" i="12"/>
  <c r="BY196" i="12"/>
  <c r="BY197" i="12"/>
  <c r="BY200" i="12"/>
  <c r="BY202" i="12"/>
  <c r="BY41" i="12"/>
  <c r="AI46" i="17" s="1"/>
  <c r="BY73" i="12"/>
  <c r="BY78" i="12"/>
  <c r="AI83" i="17" s="1"/>
  <c r="BY101" i="12"/>
  <c r="AI106" i="17" s="1"/>
  <c r="BY118" i="12"/>
  <c r="AI123" i="17" s="1"/>
  <c r="BY120" i="12"/>
  <c r="AI125" i="17" s="1"/>
  <c r="BY121" i="12"/>
  <c r="AI126" i="17" s="1"/>
  <c r="BY123" i="12"/>
  <c r="AI128" i="17" s="1"/>
  <c r="BY124" i="12"/>
  <c r="AI129" i="17" s="1"/>
  <c r="BY128" i="12"/>
  <c r="BY129" i="12"/>
  <c r="BY138" i="12"/>
  <c r="BY141" i="12"/>
  <c r="BY142" i="12"/>
  <c r="BY145" i="12"/>
  <c r="BY151" i="12"/>
  <c r="BY153" i="12"/>
  <c r="BY161" i="12"/>
  <c r="BY162" i="12"/>
  <c r="BY166" i="12"/>
  <c r="BY170" i="12"/>
  <c r="BY171" i="12"/>
  <c r="BY178" i="12"/>
  <c r="BY182" i="12"/>
  <c r="BY50" i="12"/>
  <c r="AI55" i="17" s="1"/>
  <c r="BY72" i="12"/>
  <c r="AI77" i="17" s="1"/>
  <c r="BY79" i="12"/>
  <c r="AI84" i="17" s="1"/>
  <c r="BY105" i="12"/>
  <c r="AI110" i="17" s="1"/>
  <c r="BY108" i="12"/>
  <c r="AI113" i="17" s="1"/>
  <c r="BY155" i="12"/>
  <c r="BY165" i="12"/>
  <c r="BY168" i="12"/>
  <c r="BY175" i="12"/>
  <c r="BY179" i="12"/>
  <c r="BY183" i="12"/>
  <c r="BY186" i="12"/>
  <c r="BY190" i="12"/>
  <c r="BY194" i="12"/>
  <c r="BY195" i="12"/>
  <c r="BY199" i="12"/>
  <c r="BY201" i="12"/>
  <c r="BY203" i="12"/>
  <c r="BY91" i="12"/>
  <c r="AI96" i="17" s="1"/>
  <c r="BY157" i="12"/>
  <c r="BY167" i="12"/>
  <c r="BY181" i="12"/>
  <c r="BY185" i="12"/>
  <c r="BY188" i="12"/>
  <c r="BY204" i="12"/>
  <c r="BY35" i="12"/>
  <c r="BY59" i="12"/>
  <c r="AI64" i="17" s="1"/>
  <c r="BY74" i="12"/>
  <c r="AI79" i="17" s="1"/>
  <c r="BY104" i="12"/>
  <c r="AI109" i="17" s="1"/>
  <c r="BY135" i="12"/>
  <c r="BY184" i="12"/>
  <c r="BY187" i="12"/>
  <c r="BY192" i="12"/>
  <c r="BY82" i="12"/>
  <c r="AI87" i="17" s="1"/>
  <c r="BY85" i="12"/>
  <c r="AI90" i="17" s="1"/>
  <c r="BY102" i="12"/>
  <c r="AI107" i="17" s="1"/>
  <c r="BY134" i="12"/>
  <c r="BY136" i="12"/>
  <c r="BY152" i="12"/>
  <c r="BY154" i="12"/>
  <c r="BY163" i="12"/>
  <c r="BY169" i="12"/>
  <c r="BY177" i="12"/>
  <c r="BY198" i="12"/>
  <c r="BY111" i="12"/>
  <c r="AI116" i="17" s="1"/>
  <c r="BY205" i="12"/>
  <c r="BY62" i="12"/>
  <c r="AI67" i="17" s="1"/>
  <c r="BY98" i="12"/>
  <c r="AI103" i="17" s="1"/>
  <c r="BY107" i="12"/>
  <c r="AI112" i="17" s="1"/>
  <c r="BY158" i="12"/>
  <c r="BY164" i="12"/>
  <c r="BY172" i="12"/>
  <c r="BY176" i="12"/>
  <c r="BY180" i="12"/>
  <c r="BY189" i="12"/>
  <c r="BW8" i="11"/>
  <c r="AH13" i="16" s="1"/>
  <c r="BW10" i="11"/>
  <c r="AH15" i="16" s="1"/>
  <c r="BW12" i="11"/>
  <c r="BW7" i="11"/>
  <c r="AH12" i="16" s="1"/>
  <c r="BW9" i="11"/>
  <c r="AH14" i="16" s="1"/>
  <c r="BW11" i="11"/>
  <c r="AH16" i="16" s="1"/>
  <c r="BW18" i="11"/>
  <c r="BW20" i="11"/>
  <c r="BW22" i="11"/>
  <c r="AH27" i="16" s="1"/>
  <c r="BW16" i="11"/>
  <c r="AH21" i="16" s="1"/>
  <c r="BW21" i="11"/>
  <c r="BW13" i="11"/>
  <c r="BW19" i="11"/>
  <c r="AH24" i="16" s="1"/>
  <c r="BW24" i="11"/>
  <c r="AH29" i="16" s="1"/>
  <c r="BW32" i="11"/>
  <c r="BW14" i="11"/>
  <c r="BW15" i="11"/>
  <c r="AH20" i="16" s="1"/>
  <c r="BW25" i="11"/>
  <c r="AH30" i="16" s="1"/>
  <c r="BW28" i="11"/>
  <c r="BW30" i="11"/>
  <c r="BW17" i="11"/>
  <c r="AH22" i="16" s="1"/>
  <c r="BW31" i="11"/>
  <c r="AH36" i="16" s="1"/>
  <c r="BW40" i="11"/>
  <c r="BW44" i="11"/>
  <c r="BW27" i="11"/>
  <c r="AH32" i="16" s="1"/>
  <c r="BW41" i="11"/>
  <c r="AH46" i="16" s="1"/>
  <c r="BW43" i="11"/>
  <c r="BW48" i="11"/>
  <c r="BW55" i="11"/>
  <c r="AH60" i="16" s="1"/>
  <c r="BW70" i="11"/>
  <c r="AH75" i="16" s="1"/>
  <c r="BW72" i="11"/>
  <c r="BW33" i="11"/>
  <c r="BW39" i="11"/>
  <c r="AH44" i="16" s="1"/>
  <c r="BW46" i="11"/>
  <c r="AH51" i="16" s="1"/>
  <c r="BW47" i="11"/>
  <c r="BW51" i="11"/>
  <c r="BW56" i="11"/>
  <c r="AH61" i="16" s="1"/>
  <c r="BW45" i="11"/>
  <c r="AH50" i="16" s="1"/>
  <c r="BW53" i="11"/>
  <c r="BW54" i="11"/>
  <c r="BW57" i="11"/>
  <c r="AH62" i="16" s="1"/>
  <c r="BW26" i="11"/>
  <c r="AH31" i="16" s="1"/>
  <c r="BW34" i="11"/>
  <c r="BW36" i="11"/>
  <c r="BW42" i="11"/>
  <c r="AH47" i="16" s="1"/>
  <c r="BW52" i="11"/>
  <c r="AH57" i="16" s="1"/>
  <c r="BW37" i="11"/>
  <c r="BW49" i="11"/>
  <c r="BW58" i="11"/>
  <c r="AH63" i="16" s="1"/>
  <c r="BW23" i="11"/>
  <c r="AH28" i="16" s="1"/>
  <c r="BW50" i="11"/>
  <c r="BW59" i="11"/>
  <c r="BW62" i="11"/>
  <c r="AH67" i="16" s="1"/>
  <c r="BW63" i="11"/>
  <c r="AH68" i="16" s="1"/>
  <c r="BW64" i="11"/>
  <c r="BW71" i="11"/>
  <c r="BW74" i="11"/>
  <c r="AH79" i="16" s="1"/>
  <c r="BW77" i="11"/>
  <c r="AH82" i="16" s="1"/>
  <c r="BW35" i="11"/>
  <c r="BW66" i="11"/>
  <c r="BW67" i="11"/>
  <c r="AH72" i="16" s="1"/>
  <c r="BW73" i="11"/>
  <c r="AH78" i="16" s="1"/>
  <c r="BW79" i="11"/>
  <c r="BW82" i="11"/>
  <c r="BW84" i="11"/>
  <c r="AH89" i="16" s="1"/>
  <c r="BW87" i="11"/>
  <c r="AH92" i="16" s="1"/>
  <c r="BW89" i="11"/>
  <c r="BW91" i="11"/>
  <c r="BW93" i="11"/>
  <c r="AH98" i="16" s="1"/>
  <c r="BW95" i="11"/>
  <c r="AH100" i="16" s="1"/>
  <c r="BW97" i="11"/>
  <c r="BW99" i="11"/>
  <c r="BW101" i="11"/>
  <c r="AH106" i="16" s="1"/>
  <c r="BW103" i="11"/>
  <c r="AH108" i="16" s="1"/>
  <c r="BW105" i="11"/>
  <c r="BW107" i="11"/>
  <c r="BW109" i="11"/>
  <c r="BW111" i="11"/>
  <c r="AH116" i="16" s="1"/>
  <c r="BW122" i="11"/>
  <c r="BW123" i="11"/>
  <c r="BW130" i="11"/>
  <c r="BW131" i="11"/>
  <c r="BW138" i="11"/>
  <c r="BW139" i="11"/>
  <c r="BW146" i="11"/>
  <c r="BW147" i="11"/>
  <c r="BW68" i="11"/>
  <c r="BW75" i="11"/>
  <c r="BW76" i="11"/>
  <c r="AH81" i="16" s="1"/>
  <c r="BW81" i="11"/>
  <c r="AH86" i="16" s="1"/>
  <c r="BW83" i="11"/>
  <c r="BW65" i="11"/>
  <c r="BW69" i="11"/>
  <c r="AH74" i="16" s="1"/>
  <c r="BW85" i="11"/>
  <c r="AH90" i="16" s="1"/>
  <c r="BW88" i="11"/>
  <c r="BW90" i="11"/>
  <c r="BW104" i="11"/>
  <c r="AH109" i="16" s="1"/>
  <c r="BW106" i="11"/>
  <c r="AH111" i="16" s="1"/>
  <c r="BW116" i="11"/>
  <c r="BW29" i="11"/>
  <c r="BW38" i="11"/>
  <c r="AH43" i="16" s="1"/>
  <c r="BW60" i="11"/>
  <c r="AH65" i="16" s="1"/>
  <c r="BW61" i="11"/>
  <c r="BW78" i="11"/>
  <c r="BW86" i="11"/>
  <c r="AH91" i="16" s="1"/>
  <c r="BW96" i="11"/>
  <c r="AH101" i="16" s="1"/>
  <c r="BW98" i="11"/>
  <c r="BW112" i="11"/>
  <c r="BW113" i="11"/>
  <c r="AH118" i="16" s="1"/>
  <c r="BW117" i="11"/>
  <c r="AH122" i="16" s="1"/>
  <c r="BW119" i="11"/>
  <c r="BW125" i="11"/>
  <c r="BW126" i="11"/>
  <c r="BW127" i="11"/>
  <c r="BW133" i="11"/>
  <c r="BW100" i="11"/>
  <c r="BW102" i="11"/>
  <c r="AH107" i="16" s="1"/>
  <c r="BW136" i="11"/>
  <c r="BW137" i="11"/>
  <c r="BW144" i="11"/>
  <c r="BW145" i="11"/>
  <c r="BW149" i="11"/>
  <c r="BW151" i="11"/>
  <c r="BW153" i="11"/>
  <c r="BW154" i="11"/>
  <c r="BW160" i="11"/>
  <c r="BW167" i="11"/>
  <c r="BW174" i="11"/>
  <c r="BW175" i="11"/>
  <c r="BW182" i="11"/>
  <c r="BW183" i="11"/>
  <c r="BW185" i="11"/>
  <c r="BW198" i="11"/>
  <c r="BW199" i="11"/>
  <c r="BW114" i="11"/>
  <c r="BW118" i="11"/>
  <c r="BW140" i="11"/>
  <c r="BW148" i="11"/>
  <c r="BW156" i="11"/>
  <c r="BW159" i="11"/>
  <c r="BW162" i="11"/>
  <c r="BW165" i="11"/>
  <c r="BW170" i="11"/>
  <c r="BW171" i="11"/>
  <c r="BW178" i="11"/>
  <c r="BW179" i="11"/>
  <c r="BW190" i="11"/>
  <c r="BW191" i="11"/>
  <c r="BW193" i="11"/>
  <c r="BW200" i="11"/>
  <c r="BW92" i="11"/>
  <c r="BW110" i="11"/>
  <c r="BW115" i="11"/>
  <c r="AH120" i="16" s="1"/>
  <c r="BW120" i="11"/>
  <c r="AH125" i="16" s="1"/>
  <c r="BW132" i="11"/>
  <c r="BW134" i="11"/>
  <c r="BW141" i="11"/>
  <c r="BW142" i="11"/>
  <c r="BW163" i="11"/>
  <c r="BW164" i="11"/>
  <c r="BW169" i="11"/>
  <c r="BW176" i="11"/>
  <c r="BW188" i="11"/>
  <c r="BW194" i="11"/>
  <c r="BW201" i="11"/>
  <c r="BW80" i="11"/>
  <c r="AH85" i="16" s="1"/>
  <c r="BW108" i="11"/>
  <c r="BW129" i="11"/>
  <c r="BW155" i="11"/>
  <c r="BW157" i="11"/>
  <c r="BW158" i="11"/>
  <c r="BW172" i="11"/>
  <c r="BW181" i="11"/>
  <c r="BW187" i="11"/>
  <c r="BW196" i="11"/>
  <c r="BW202" i="11"/>
  <c r="BW204" i="11"/>
  <c r="BW124" i="11"/>
  <c r="AH129" i="16" s="1"/>
  <c r="BW128" i="11"/>
  <c r="BW150" i="11"/>
  <c r="BW152" i="11"/>
  <c r="BW161" i="11"/>
  <c r="BW166" i="11"/>
  <c r="BW168" i="11"/>
  <c r="BW177" i="11"/>
  <c r="BW184" i="11"/>
  <c r="BW189" i="11"/>
  <c r="BW195" i="11"/>
  <c r="BW203" i="11"/>
  <c r="BW94" i="11"/>
  <c r="AH99" i="16" s="1"/>
  <c r="BW121" i="11"/>
  <c r="BW135" i="11"/>
  <c r="BW143" i="11"/>
  <c r="BW173" i="11"/>
  <c r="BW180" i="11"/>
  <c r="BW186" i="11"/>
  <c r="BW192" i="11"/>
  <c r="BW197" i="11"/>
  <c r="BW205" i="11"/>
  <c r="BX6" i="13" a="1"/>
  <c r="BX6" i="13" s="1"/>
  <c r="O215" i="2"/>
  <c r="O216" i="2"/>
  <c r="B18" i="78"/>
  <c r="C61" i="76"/>
  <c r="BZ4" i="11"/>
  <c r="DV4" i="11" s="1"/>
  <c r="AJ2" i="16" s="1"/>
  <c r="V22" i="60"/>
  <c r="CB4" i="12"/>
  <c r="Y23" i="60"/>
  <c r="DS5" i="11"/>
  <c r="DU4" i="13"/>
  <c r="AG2" i="18" s="1"/>
  <c r="BY3" i="13"/>
  <c r="DS5" i="13"/>
  <c r="BW6" i="13"/>
  <c r="AF11" i="18" s="1"/>
  <c r="AF73" i="18"/>
  <c r="AF92" i="18"/>
  <c r="AF121" i="18"/>
  <c r="AF24" i="18"/>
  <c r="AF68" i="18"/>
  <c r="AF123" i="18"/>
  <c r="AF93" i="18"/>
  <c r="AF128" i="18"/>
  <c r="AF33" i="18"/>
  <c r="AF27" i="18"/>
  <c r="AF111" i="18"/>
  <c r="AF56" i="18"/>
  <c r="AF53" i="18"/>
  <c r="AF98" i="18"/>
  <c r="AF15" i="18"/>
  <c r="AF66" i="18"/>
  <c r="AF81" i="18"/>
  <c r="AF87" i="18"/>
  <c r="AF57" i="18"/>
  <c r="AF85" i="18"/>
  <c r="AF21" i="18"/>
  <c r="AF28" i="18"/>
  <c r="AF34" i="18"/>
  <c r="AF35" i="18"/>
  <c r="AF67" i="18"/>
  <c r="AF84" i="18"/>
  <c r="AF120" i="18"/>
  <c r="AF44" i="18"/>
  <c r="AF72" i="18"/>
  <c r="AF36" i="18"/>
  <c r="AF54" i="18"/>
  <c r="AF74" i="18"/>
  <c r="AF107" i="18"/>
  <c r="AF71" i="18"/>
  <c r="AF88" i="18"/>
  <c r="AF108" i="18"/>
  <c r="AF118" i="18"/>
  <c r="BZ4" i="13"/>
  <c r="D28" i="24"/>
  <c r="BX6" i="11" a="1"/>
  <c r="BX6" i="11" s="1"/>
  <c r="AH25" i="16"/>
  <c r="AH38" i="16"/>
  <c r="AH114" i="16"/>
  <c r="BY3" i="11"/>
  <c r="AH126" i="16"/>
  <c r="AH23" i="16"/>
  <c r="AH53" i="16"/>
  <c r="AH40" i="16"/>
  <c r="AH88" i="16"/>
  <c r="AH105" i="16"/>
  <c r="AH123" i="16"/>
  <c r="AH49" i="16"/>
  <c r="AH54" i="16"/>
  <c r="AH64" i="16"/>
  <c r="BW6" i="11"/>
  <c r="AH11" i="16" s="1"/>
  <c r="AH19" i="16"/>
  <c r="AH83" i="16"/>
  <c r="AH52" i="16"/>
  <c r="AH26" i="16"/>
  <c r="AH48" i="16"/>
  <c r="AH42" i="16"/>
  <c r="AH58" i="16"/>
  <c r="AH87" i="16"/>
  <c r="AH76" i="16"/>
  <c r="AH69" i="16"/>
  <c r="AH95" i="16"/>
  <c r="AH93" i="16"/>
  <c r="AH113" i="16"/>
  <c r="AH130" i="16"/>
  <c r="AH127" i="16"/>
  <c r="AH45" i="16"/>
  <c r="AH37" i="16"/>
  <c r="AH17" i="16"/>
  <c r="AH33" i="16"/>
  <c r="AH66" i="16"/>
  <c r="AH35" i="16"/>
  <c r="AH56" i="16"/>
  <c r="AH80" i="16"/>
  <c r="AH73" i="16"/>
  <c r="AH103" i="16"/>
  <c r="AH96" i="16"/>
  <c r="AH97" i="16"/>
  <c r="AH117" i="16"/>
  <c r="AH115" i="16"/>
  <c r="AH124" i="16"/>
  <c r="AH128" i="16"/>
  <c r="AH59" i="16"/>
  <c r="AH18" i="16"/>
  <c r="AH41" i="16"/>
  <c r="AH71" i="16"/>
  <c r="AH34" i="16"/>
  <c r="AH39" i="16"/>
  <c r="AH55" i="16"/>
  <c r="AH70" i="16"/>
  <c r="AH84" i="16"/>
  <c r="AH77" i="16"/>
  <c r="AH94" i="16"/>
  <c r="AH102" i="16"/>
  <c r="AH104" i="16"/>
  <c r="AH110" i="16"/>
  <c r="AH112" i="16"/>
  <c r="AH121" i="16"/>
  <c r="AH119" i="16"/>
  <c r="CB4" i="10"/>
  <c r="C29" i="21"/>
  <c r="BY3" i="8"/>
  <c r="DU4" i="8"/>
  <c r="AI2" i="14" s="1"/>
  <c r="BX6" i="8" a="1"/>
  <c r="BX6" i="8" s="1"/>
  <c r="DS5" i="8"/>
  <c r="D20" i="42" s="1"/>
  <c r="D25" i="20" s="1"/>
  <c r="AI30" i="15"/>
  <c r="AI32" i="15"/>
  <c r="AI105" i="15"/>
  <c r="AI13" i="15"/>
  <c r="AI94" i="15"/>
  <c r="AI21" i="15"/>
  <c r="AI39" i="15"/>
  <c r="AI75" i="15"/>
  <c r="AI73" i="15"/>
  <c r="AI70" i="15"/>
  <c r="AI126" i="15"/>
  <c r="AI14" i="15"/>
  <c r="AI113" i="15"/>
  <c r="AI47" i="15"/>
  <c r="AI34" i="15"/>
  <c r="AI15" i="15"/>
  <c r="AI31" i="15"/>
  <c r="AI41" i="15"/>
  <c r="AI51" i="15"/>
  <c r="AI85" i="15"/>
  <c r="AI72" i="15"/>
  <c r="AI77" i="15"/>
  <c r="AI83" i="15"/>
  <c r="AI98" i="15"/>
  <c r="AI92" i="15"/>
  <c r="AI99" i="15"/>
  <c r="AI107" i="15"/>
  <c r="AI124" i="15"/>
  <c r="AI125" i="15"/>
  <c r="AI33" i="15"/>
  <c r="AI56" i="15"/>
  <c r="AI22" i="15"/>
  <c r="AI19" i="15"/>
  <c r="AI44" i="15"/>
  <c r="AI24" i="15"/>
  <c r="AI52" i="15"/>
  <c r="AI45" i="15"/>
  <c r="AI42" i="15"/>
  <c r="AI58" i="15"/>
  <c r="AI55" i="15"/>
  <c r="AI65" i="15"/>
  <c r="AI81" i="15"/>
  <c r="AI78" i="15"/>
  <c r="AI114" i="15"/>
  <c r="AI122" i="15"/>
  <c r="BY6" i="10"/>
  <c r="AI11" i="15" s="1"/>
  <c r="AI25" i="15"/>
  <c r="AI29" i="15"/>
  <c r="AI36" i="15"/>
  <c r="AI48" i="15"/>
  <c r="AI28" i="15"/>
  <c r="AI49" i="15"/>
  <c r="AI46" i="15"/>
  <c r="AI62" i="15"/>
  <c r="AI59" i="15"/>
  <c r="AI64" i="15"/>
  <c r="AI80" i="15"/>
  <c r="AI66" i="15"/>
  <c r="AI82" i="15"/>
  <c r="AI84" i="15"/>
  <c r="AI100" i="15"/>
  <c r="AI101" i="15"/>
  <c r="AI106" i="15"/>
  <c r="AI123" i="15"/>
  <c r="DT5" i="10"/>
  <c r="BZ4" i="8"/>
  <c r="C28" i="20"/>
  <c r="AI94" i="17"/>
  <c r="AI19" i="17"/>
  <c r="AI14" i="17"/>
  <c r="BY6" i="12"/>
  <c r="AI11" i="17" s="1"/>
  <c r="AI29" i="17"/>
  <c r="AI43" i="17"/>
  <c r="AI63" i="17"/>
  <c r="AI40" i="17"/>
  <c r="AI78" i="17"/>
  <c r="AI101" i="17"/>
  <c r="AI111" i="17"/>
  <c r="AI2" i="4"/>
  <c r="DT5" i="12"/>
  <c r="CA3" i="12"/>
  <c r="DV4" i="12"/>
  <c r="AJ2" i="17" s="1"/>
  <c r="BZ6" i="12" a="1"/>
  <c r="BZ6" i="12" s="1"/>
  <c r="CA3" i="10"/>
  <c r="DV4" i="10"/>
  <c r="AJ2" i="15" s="1"/>
  <c r="DV4" i="2"/>
  <c r="CB4" i="2"/>
  <c r="B25" i="45"/>
  <c r="A24" i="81" s="1"/>
  <c r="B24" i="46"/>
  <c r="A23" i="82" s="1"/>
  <c r="B25" i="43"/>
  <c r="A24" i="79" s="1"/>
  <c r="B24" i="44"/>
  <c r="A23" i="80" s="1"/>
  <c r="A23" i="78"/>
  <c r="AM31" i="35" a="1"/>
  <c r="AM31" i="35" s="1"/>
  <c r="S29" i="7"/>
  <c r="DT5" i="8" l="1"/>
  <c r="D21" i="42" s="1"/>
  <c r="D26" i="20" s="1"/>
  <c r="BZ6" i="13" a="1"/>
  <c r="BZ6" i="13" s="1"/>
  <c r="BZ7" i="13" a="1"/>
  <c r="BZ7" i="13" s="1"/>
  <c r="BZ8" i="13" a="1"/>
  <c r="BZ8" i="13" s="1"/>
  <c r="BZ9" i="13" a="1"/>
  <c r="BZ9" i="13" s="1"/>
  <c r="CB10" i="12" a="1"/>
  <c r="CB10" i="12" s="1"/>
  <c r="CB9" i="12" a="1"/>
  <c r="CB9" i="12" s="1"/>
  <c r="CB8" i="12" a="1"/>
  <c r="CB8" i="12" s="1"/>
  <c r="CB7" i="12" a="1"/>
  <c r="CB7" i="12" s="1"/>
  <c r="BZ7" i="11" a="1"/>
  <c r="BZ7" i="11" s="1"/>
  <c r="BZ8" i="11" a="1"/>
  <c r="BZ8" i="11" s="1"/>
  <c r="BZ9" i="11" a="1"/>
  <c r="BZ9" i="11" s="1"/>
  <c r="BZ6" i="11" a="1"/>
  <c r="BZ6" i="11" s="1"/>
  <c r="CA3" i="11"/>
  <c r="CA8" i="10"/>
  <c r="CA9" i="10"/>
  <c r="CA13" i="10"/>
  <c r="AJ18" i="15" s="1"/>
  <c r="CA14" i="10"/>
  <c r="AJ19" i="15" s="1"/>
  <c r="CA7" i="10"/>
  <c r="CA15" i="10"/>
  <c r="CA17" i="10"/>
  <c r="AJ22" i="15" s="1"/>
  <c r="CA19" i="10"/>
  <c r="AJ24" i="15" s="1"/>
  <c r="CA12" i="10"/>
  <c r="CA18" i="10"/>
  <c r="CA10" i="10"/>
  <c r="AJ15" i="15" s="1"/>
  <c r="CA11" i="10"/>
  <c r="CA16" i="10"/>
  <c r="CA20" i="10"/>
  <c r="CA25" i="10"/>
  <c r="AJ30" i="15" s="1"/>
  <c r="CA32" i="10"/>
  <c r="CA34" i="10"/>
  <c r="CA38" i="10"/>
  <c r="CA21" i="10"/>
  <c r="AJ26" i="15" s="1"/>
  <c r="CA23" i="10"/>
  <c r="AJ28" i="15" s="1"/>
  <c r="CA24" i="10"/>
  <c r="CA28" i="10"/>
  <c r="CA35" i="10"/>
  <c r="AJ40" i="15" s="1"/>
  <c r="CA30" i="10"/>
  <c r="AJ35" i="15" s="1"/>
  <c r="CA48" i="10"/>
  <c r="CA22" i="10"/>
  <c r="CA31" i="10"/>
  <c r="AJ36" i="15" s="1"/>
  <c r="CA42" i="10"/>
  <c r="AJ47" i="15" s="1"/>
  <c r="CA27" i="10"/>
  <c r="CA29" i="10"/>
  <c r="CA33" i="10"/>
  <c r="AJ38" i="15" s="1"/>
  <c r="CA39" i="10"/>
  <c r="AJ44" i="15" s="1"/>
  <c r="CA40" i="10"/>
  <c r="CA43" i="10"/>
  <c r="CA45" i="10"/>
  <c r="AJ50" i="15" s="1"/>
  <c r="CA46" i="10"/>
  <c r="AJ51" i="15" s="1"/>
  <c r="CA26" i="10"/>
  <c r="CA36" i="10"/>
  <c r="CA41" i="10"/>
  <c r="AJ46" i="15" s="1"/>
  <c r="CA47" i="10"/>
  <c r="AJ52" i="15" s="1"/>
  <c r="CA51" i="10"/>
  <c r="CA53" i="10"/>
  <c r="CA54" i="10"/>
  <c r="AJ59" i="15" s="1"/>
  <c r="CA61" i="10"/>
  <c r="CA62" i="10"/>
  <c r="CA63" i="10"/>
  <c r="CA64" i="10"/>
  <c r="AJ69" i="15" s="1"/>
  <c r="CA72" i="10"/>
  <c r="AJ77" i="15" s="1"/>
  <c r="CA75" i="10"/>
  <c r="CA83" i="10"/>
  <c r="CA52" i="10"/>
  <c r="AJ57" i="15" s="1"/>
  <c r="CA55" i="10"/>
  <c r="AJ60" i="15" s="1"/>
  <c r="CA57" i="10"/>
  <c r="CA58" i="10"/>
  <c r="CA66" i="10"/>
  <c r="AJ71" i="15" s="1"/>
  <c r="CA67" i="10"/>
  <c r="AJ72" i="15" s="1"/>
  <c r="CA71" i="10"/>
  <c r="CA79" i="10"/>
  <c r="CA82" i="10"/>
  <c r="AJ87" i="15" s="1"/>
  <c r="CA44" i="10"/>
  <c r="AJ49" i="15" s="1"/>
  <c r="CA56" i="10"/>
  <c r="CA50" i="10"/>
  <c r="CA65" i="10"/>
  <c r="AJ70" i="15" s="1"/>
  <c r="CA76" i="10"/>
  <c r="AJ81" i="15" s="1"/>
  <c r="CA81" i="10"/>
  <c r="CA87" i="10"/>
  <c r="CA88" i="10"/>
  <c r="AJ93" i="15" s="1"/>
  <c r="CA89" i="10"/>
  <c r="AJ94" i="15" s="1"/>
  <c r="CA84" i="10"/>
  <c r="CA85" i="10"/>
  <c r="CA86" i="10"/>
  <c r="CA90" i="10"/>
  <c r="AJ95" i="15" s="1"/>
  <c r="CA59" i="10"/>
  <c r="CA68" i="10"/>
  <c r="CA69" i="10"/>
  <c r="AJ74" i="15" s="1"/>
  <c r="CA73" i="10"/>
  <c r="AJ78" i="15" s="1"/>
  <c r="CA78" i="10"/>
  <c r="CA91" i="10"/>
  <c r="CA95" i="10"/>
  <c r="AJ100" i="15" s="1"/>
  <c r="CA74" i="10"/>
  <c r="AJ79" i="15" s="1"/>
  <c r="CA93" i="10"/>
  <c r="CA96" i="10"/>
  <c r="CA101" i="10"/>
  <c r="AJ106" i="15" s="1"/>
  <c r="CA120" i="10"/>
  <c r="CA124" i="10"/>
  <c r="CA37" i="10"/>
  <c r="CA60" i="10"/>
  <c r="AJ65" i="15" s="1"/>
  <c r="CA70" i="10"/>
  <c r="AJ75" i="15" s="1"/>
  <c r="CA100" i="10"/>
  <c r="CA108" i="10"/>
  <c r="CA109" i="10"/>
  <c r="AJ114" i="15" s="1"/>
  <c r="CA110" i="10"/>
  <c r="AJ115" i="15" s="1"/>
  <c r="CA112" i="10"/>
  <c r="CA113" i="10"/>
  <c r="CA115" i="10"/>
  <c r="AJ120" i="15" s="1"/>
  <c r="CA118" i="10"/>
  <c r="AJ123" i="15" s="1"/>
  <c r="CA94" i="10"/>
  <c r="CA97" i="10"/>
  <c r="CA98" i="10"/>
  <c r="AJ103" i="15" s="1"/>
  <c r="CA104" i="10"/>
  <c r="AJ109" i="15" s="1"/>
  <c r="CA105" i="10"/>
  <c r="CA106" i="10"/>
  <c r="CA107" i="10"/>
  <c r="AJ112" i="15" s="1"/>
  <c r="CA111" i="10"/>
  <c r="AJ116" i="15" s="1"/>
  <c r="CA114" i="10"/>
  <c r="CA119" i="10"/>
  <c r="CA122" i="10"/>
  <c r="AJ127" i="15" s="1"/>
  <c r="CA123" i="10"/>
  <c r="AJ128" i="15" s="1"/>
  <c r="CA49" i="10"/>
  <c r="CA99" i="10"/>
  <c r="CA103" i="10"/>
  <c r="AJ108" i="15" s="1"/>
  <c r="CA117" i="10"/>
  <c r="CA128" i="10"/>
  <c r="CA140" i="10"/>
  <c r="CA141" i="10"/>
  <c r="CA143" i="10"/>
  <c r="CA151" i="10"/>
  <c r="CA154" i="10"/>
  <c r="CA160" i="10"/>
  <c r="CA161" i="10"/>
  <c r="CA168" i="10"/>
  <c r="CA169" i="10"/>
  <c r="CA178" i="10"/>
  <c r="CA180" i="10"/>
  <c r="CA182" i="10"/>
  <c r="CA185" i="10"/>
  <c r="CA187" i="10"/>
  <c r="CA77" i="10"/>
  <c r="AJ82" i="15" s="1"/>
  <c r="CA80" i="10"/>
  <c r="CA92" i="10"/>
  <c r="CA121" i="10"/>
  <c r="AJ126" i="15" s="1"/>
  <c r="CA125" i="10"/>
  <c r="CA127" i="10"/>
  <c r="CA129" i="10"/>
  <c r="CA139" i="10"/>
  <c r="CA147" i="10"/>
  <c r="CA150" i="10"/>
  <c r="CA152" i="10"/>
  <c r="CA158" i="10"/>
  <c r="CA159" i="10"/>
  <c r="CA166" i="10"/>
  <c r="CA167" i="10"/>
  <c r="CA170" i="10"/>
  <c r="CA174" i="10"/>
  <c r="CA102" i="10"/>
  <c r="CA126" i="10"/>
  <c r="CA131" i="10"/>
  <c r="CA132" i="10"/>
  <c r="CA136" i="10"/>
  <c r="CA137" i="10"/>
  <c r="CA138" i="10"/>
  <c r="CA142" i="10"/>
  <c r="CA144" i="10"/>
  <c r="CA145" i="10"/>
  <c r="CA146" i="10"/>
  <c r="CA148" i="10"/>
  <c r="CA153" i="10"/>
  <c r="CA156" i="10"/>
  <c r="CA157" i="10"/>
  <c r="CA164" i="10"/>
  <c r="CA165" i="10"/>
  <c r="CA130" i="10"/>
  <c r="CA162" i="10"/>
  <c r="CA171" i="10"/>
  <c r="CA173" i="10"/>
  <c r="CA184" i="10"/>
  <c r="CA188" i="10"/>
  <c r="CA189" i="10"/>
  <c r="CA194" i="10"/>
  <c r="CA200" i="10"/>
  <c r="CA202" i="10"/>
  <c r="CA195" i="10"/>
  <c r="CA203" i="10"/>
  <c r="CA204" i="10"/>
  <c r="CA175" i="10"/>
  <c r="CA176" i="10"/>
  <c r="CA181" i="10"/>
  <c r="CA190" i="10"/>
  <c r="CA116" i="10"/>
  <c r="AJ121" i="15" s="1"/>
  <c r="CA133" i="10"/>
  <c r="CA134" i="10"/>
  <c r="CA135" i="10"/>
  <c r="CA172" i="10"/>
  <c r="CA191" i="10"/>
  <c r="CA192" i="10"/>
  <c r="CA193" i="10"/>
  <c r="CA199" i="10"/>
  <c r="CA197" i="10"/>
  <c r="CA201" i="10"/>
  <c r="CA149" i="10"/>
  <c r="CA155" i="10"/>
  <c r="CA163" i="10"/>
  <c r="CA177" i="10"/>
  <c r="CA179" i="10"/>
  <c r="CA183" i="10"/>
  <c r="CA186" i="10"/>
  <c r="CA196" i="10"/>
  <c r="CA205" i="10"/>
  <c r="CA198" i="10"/>
  <c r="CB8" i="10" a="1"/>
  <c r="CB8" i="10" s="1"/>
  <c r="CB9" i="10" a="1"/>
  <c r="CB9" i="10" s="1"/>
  <c r="CB7" i="10" a="1"/>
  <c r="CB7" i="10" s="1"/>
  <c r="BZ8" i="8" a="1"/>
  <c r="BZ8" i="8" s="1"/>
  <c r="BZ7" i="8" a="1"/>
  <c r="BZ7" i="8" s="1"/>
  <c r="BZ9" i="8" a="1"/>
  <c r="BZ9" i="8" s="1"/>
  <c r="BY7" i="13"/>
  <c r="AG12" i="18" s="1"/>
  <c r="BY12" i="13"/>
  <c r="AG17" i="18" s="1"/>
  <c r="BY14" i="13"/>
  <c r="AG19" i="18" s="1"/>
  <c r="BY8" i="13"/>
  <c r="AG13" i="18" s="1"/>
  <c r="BY17" i="13"/>
  <c r="AG22" i="18" s="1"/>
  <c r="BY18" i="13"/>
  <c r="AG23" i="18" s="1"/>
  <c r="BY19" i="13"/>
  <c r="AG24" i="18" s="1"/>
  <c r="BY25" i="13"/>
  <c r="AG30" i="18" s="1"/>
  <c r="BY15" i="13"/>
  <c r="AG20" i="18" s="1"/>
  <c r="BY21" i="13"/>
  <c r="AG26" i="18" s="1"/>
  <c r="BY10" i="13"/>
  <c r="AG15" i="18" s="1"/>
  <c r="BY26" i="13"/>
  <c r="AG31" i="18" s="1"/>
  <c r="BY30" i="13"/>
  <c r="AG35" i="18" s="1"/>
  <c r="BY34" i="13"/>
  <c r="AG39" i="18" s="1"/>
  <c r="BY38" i="13"/>
  <c r="AG43" i="18" s="1"/>
  <c r="BY40" i="13"/>
  <c r="AG45" i="18" s="1"/>
  <c r="BY41" i="13"/>
  <c r="BY46" i="13"/>
  <c r="AG51" i="18" s="1"/>
  <c r="BY48" i="13"/>
  <c r="AG53" i="18" s="1"/>
  <c r="BY50" i="13"/>
  <c r="AG55" i="18" s="1"/>
  <c r="BY53" i="13"/>
  <c r="AG58" i="18" s="1"/>
  <c r="BY9" i="13"/>
  <c r="AG14" i="18" s="1"/>
  <c r="BY20" i="13"/>
  <c r="AG25" i="18" s="1"/>
  <c r="BY24" i="13"/>
  <c r="AG29" i="18" s="1"/>
  <c r="BY27" i="13"/>
  <c r="AG32" i="18" s="1"/>
  <c r="BY31" i="13"/>
  <c r="AG36" i="18" s="1"/>
  <c r="BY35" i="13"/>
  <c r="AG40" i="18" s="1"/>
  <c r="BY36" i="13"/>
  <c r="AG41" i="18" s="1"/>
  <c r="BY13" i="13"/>
  <c r="AG18" i="18" s="1"/>
  <c r="BY16" i="13"/>
  <c r="AG21" i="18" s="1"/>
  <c r="BY28" i="13"/>
  <c r="BY44" i="13"/>
  <c r="AG49" i="18" s="1"/>
  <c r="BY54" i="13"/>
  <c r="BY60" i="13"/>
  <c r="AG65" i="18" s="1"/>
  <c r="BY61" i="13"/>
  <c r="AG66" i="18" s="1"/>
  <c r="BY29" i="13"/>
  <c r="AG34" i="18" s="1"/>
  <c r="BY32" i="13"/>
  <c r="BY52" i="13"/>
  <c r="AG57" i="18" s="1"/>
  <c r="BY58" i="13"/>
  <c r="AG63" i="18" s="1"/>
  <c r="BY59" i="13"/>
  <c r="AG64" i="18" s="1"/>
  <c r="BY66" i="13"/>
  <c r="BY67" i="13"/>
  <c r="AG72" i="18" s="1"/>
  <c r="BY69" i="13"/>
  <c r="AG74" i="18" s="1"/>
  <c r="BY37" i="13"/>
  <c r="AG42" i="18" s="1"/>
  <c r="BY43" i="13"/>
  <c r="AG48" i="18" s="1"/>
  <c r="BY45" i="13"/>
  <c r="AG50" i="18" s="1"/>
  <c r="BY62" i="13"/>
  <c r="AG67" i="18" s="1"/>
  <c r="BY70" i="13"/>
  <c r="AG75" i="18" s="1"/>
  <c r="BY74" i="13"/>
  <c r="AG79" i="18" s="1"/>
  <c r="BY91" i="13"/>
  <c r="AG96" i="18" s="1"/>
  <c r="BY92" i="13"/>
  <c r="BY93" i="13"/>
  <c r="AG98" i="18" s="1"/>
  <c r="BY97" i="13"/>
  <c r="AG102" i="18" s="1"/>
  <c r="BY98" i="13"/>
  <c r="AG103" i="18" s="1"/>
  <c r="BY42" i="13"/>
  <c r="AG47" i="18" s="1"/>
  <c r="BY55" i="13"/>
  <c r="AG60" i="18" s="1"/>
  <c r="BY57" i="13"/>
  <c r="AG62" i="18" s="1"/>
  <c r="BY63" i="13"/>
  <c r="AG68" i="18" s="1"/>
  <c r="BY65" i="13"/>
  <c r="AG70" i="18" s="1"/>
  <c r="BY68" i="13"/>
  <c r="AG73" i="18" s="1"/>
  <c r="BY75" i="13"/>
  <c r="AG80" i="18" s="1"/>
  <c r="BY95" i="13"/>
  <c r="AG100" i="18" s="1"/>
  <c r="BY101" i="13"/>
  <c r="AG106" i="18" s="1"/>
  <c r="BY107" i="13"/>
  <c r="AG112" i="18" s="1"/>
  <c r="BY108" i="13"/>
  <c r="BY109" i="13"/>
  <c r="AG114" i="18" s="1"/>
  <c r="BY114" i="13"/>
  <c r="AG119" i="18" s="1"/>
  <c r="BY115" i="13"/>
  <c r="AG120" i="18" s="1"/>
  <c r="BY124" i="13"/>
  <c r="BY125" i="13"/>
  <c r="AG130" i="18" s="1"/>
  <c r="BY130" i="13"/>
  <c r="BY137" i="13"/>
  <c r="BY140" i="13"/>
  <c r="BY143" i="13"/>
  <c r="BY23" i="13"/>
  <c r="AG28" i="18" s="1"/>
  <c r="BY47" i="13"/>
  <c r="AG52" i="18" s="1"/>
  <c r="BY49" i="13"/>
  <c r="AG54" i="18" s="1"/>
  <c r="BY51" i="13"/>
  <c r="AG56" i="18" s="1"/>
  <c r="BY71" i="13"/>
  <c r="BY73" i="13"/>
  <c r="AG78" i="18" s="1"/>
  <c r="BY76" i="13"/>
  <c r="AG81" i="18" s="1"/>
  <c r="BY77" i="13"/>
  <c r="AG82" i="18" s="1"/>
  <c r="BY78" i="13"/>
  <c r="AG83" i="18" s="1"/>
  <c r="BY79" i="13"/>
  <c r="AG84" i="18" s="1"/>
  <c r="BY11" i="13"/>
  <c r="BY33" i="13"/>
  <c r="AG38" i="18" s="1"/>
  <c r="BY121" i="13"/>
  <c r="AG126" i="18" s="1"/>
  <c r="BY123" i="13"/>
  <c r="AG128" i="18" s="1"/>
  <c r="BY127" i="13"/>
  <c r="BY128" i="13"/>
  <c r="BY136" i="13"/>
  <c r="BY145" i="13"/>
  <c r="BY149" i="13"/>
  <c r="BY152" i="13"/>
  <c r="BY155" i="13"/>
  <c r="BY56" i="13"/>
  <c r="AG61" i="18" s="1"/>
  <c r="BY64" i="13"/>
  <c r="AG69" i="18" s="1"/>
  <c r="BY85" i="13"/>
  <c r="AG90" i="18" s="1"/>
  <c r="BY87" i="13"/>
  <c r="BY100" i="13"/>
  <c r="AG105" i="18" s="1"/>
  <c r="BY102" i="13"/>
  <c r="AG107" i="18" s="1"/>
  <c r="BY111" i="13"/>
  <c r="AG116" i="18" s="1"/>
  <c r="BY112" i="13"/>
  <c r="BY113" i="13"/>
  <c r="AG118" i="18" s="1"/>
  <c r="BY129" i="13"/>
  <c r="BY133" i="13"/>
  <c r="BY139" i="13"/>
  <c r="BY146" i="13"/>
  <c r="BY153" i="13"/>
  <c r="BY156" i="13"/>
  <c r="BY159" i="13"/>
  <c r="BY163" i="13"/>
  <c r="BY164" i="13"/>
  <c r="BY169" i="13"/>
  <c r="BY39" i="13"/>
  <c r="BY72" i="13"/>
  <c r="AG77" i="18" s="1"/>
  <c r="BY96" i="13"/>
  <c r="AG101" i="18" s="1"/>
  <c r="BY120" i="13"/>
  <c r="AG125" i="18" s="1"/>
  <c r="BY144" i="13"/>
  <c r="BY160" i="13"/>
  <c r="BY161" i="13"/>
  <c r="BY162" i="13"/>
  <c r="BY167" i="13"/>
  <c r="BY168" i="13"/>
  <c r="BY174" i="13"/>
  <c r="BY177" i="13"/>
  <c r="BY184" i="13"/>
  <c r="BY187" i="13"/>
  <c r="BY190" i="13"/>
  <c r="BY193" i="13"/>
  <c r="BY195" i="13"/>
  <c r="BY198" i="13"/>
  <c r="BY200" i="13"/>
  <c r="BY83" i="13"/>
  <c r="AG88" i="18" s="1"/>
  <c r="BY86" i="13"/>
  <c r="AG91" i="18" s="1"/>
  <c r="BY88" i="13"/>
  <c r="AG93" i="18" s="1"/>
  <c r="BY89" i="13"/>
  <c r="AG94" i="18" s="1"/>
  <c r="BY103" i="13"/>
  <c r="AG108" i="18" s="1"/>
  <c r="BY105" i="13"/>
  <c r="AG110" i="18" s="1"/>
  <c r="BY106" i="13"/>
  <c r="AG111" i="18" s="1"/>
  <c r="BY116" i="13"/>
  <c r="AG121" i="18" s="1"/>
  <c r="BY117" i="13"/>
  <c r="AG122" i="18" s="1"/>
  <c r="BY138" i="13"/>
  <c r="BY147" i="13"/>
  <c r="BY148" i="13"/>
  <c r="BY150" i="13"/>
  <c r="BY158" i="13"/>
  <c r="BY170" i="13"/>
  <c r="BY175" i="13"/>
  <c r="BY178" i="13"/>
  <c r="BY181" i="13"/>
  <c r="BY188" i="13"/>
  <c r="BY191" i="13"/>
  <c r="BY194" i="13"/>
  <c r="BY196" i="13"/>
  <c r="BY22" i="13"/>
  <c r="AG27" i="18" s="1"/>
  <c r="BY82" i="13"/>
  <c r="AG87" i="18" s="1"/>
  <c r="BY90" i="13"/>
  <c r="BY99" i="13"/>
  <c r="AG104" i="18" s="1"/>
  <c r="BY104" i="13"/>
  <c r="AG109" i="18" s="1"/>
  <c r="BY122" i="13"/>
  <c r="AG127" i="18" s="1"/>
  <c r="BY131" i="13"/>
  <c r="BY171" i="13"/>
  <c r="BY173" i="13"/>
  <c r="BY180" i="13"/>
  <c r="BY182" i="13"/>
  <c r="BY183" i="13"/>
  <c r="BY192" i="13"/>
  <c r="BY199" i="13"/>
  <c r="BY201" i="13"/>
  <c r="BY118" i="13"/>
  <c r="BY126" i="13"/>
  <c r="BY132" i="13"/>
  <c r="BY151" i="13"/>
  <c r="BY157" i="13"/>
  <c r="BY165" i="13"/>
  <c r="BY172" i="13"/>
  <c r="BY186" i="13"/>
  <c r="BY189" i="13"/>
  <c r="BY197" i="13"/>
  <c r="BY202" i="13"/>
  <c r="BY204" i="13"/>
  <c r="BY81" i="13"/>
  <c r="AG86" i="18" s="1"/>
  <c r="BY84" i="13"/>
  <c r="AG89" i="18" s="1"/>
  <c r="BY154" i="13"/>
  <c r="BY166" i="13"/>
  <c r="BY179" i="13"/>
  <c r="BY119" i="13"/>
  <c r="AG124" i="18" s="1"/>
  <c r="BY135" i="13"/>
  <c r="BY185" i="13"/>
  <c r="BY134" i="13"/>
  <c r="BY110" i="13"/>
  <c r="AG115" i="18" s="1"/>
  <c r="BY203" i="13"/>
  <c r="BY205" i="13"/>
  <c r="BY80" i="13"/>
  <c r="BY94" i="13"/>
  <c r="AG99" i="18" s="1"/>
  <c r="BY141" i="13"/>
  <c r="BY142" i="13"/>
  <c r="BY176" i="13"/>
  <c r="CA12" i="12"/>
  <c r="CA13" i="12"/>
  <c r="CA14" i="12"/>
  <c r="AJ19" i="17" s="1"/>
  <c r="CA8" i="12"/>
  <c r="CA18" i="12"/>
  <c r="CA20" i="12"/>
  <c r="CA21" i="12"/>
  <c r="AJ26" i="17" s="1"/>
  <c r="CA7" i="12"/>
  <c r="CA10" i="12"/>
  <c r="CA11" i="12"/>
  <c r="CA25" i="12"/>
  <c r="AJ30" i="17" s="1"/>
  <c r="CA26" i="12"/>
  <c r="CA29" i="12"/>
  <c r="CA35" i="12"/>
  <c r="CA36" i="12"/>
  <c r="AJ41" i="17" s="1"/>
  <c r="CA37" i="12"/>
  <c r="CA43" i="12"/>
  <c r="CA50" i="12"/>
  <c r="CA15" i="12"/>
  <c r="AJ20" i="17" s="1"/>
  <c r="CA16" i="12"/>
  <c r="CA17" i="12"/>
  <c r="CA22" i="12"/>
  <c r="CA24" i="12"/>
  <c r="AJ29" i="17" s="1"/>
  <c r="CA27" i="12"/>
  <c r="CA30" i="12"/>
  <c r="CA31" i="12"/>
  <c r="CA32" i="12"/>
  <c r="AJ37" i="17" s="1"/>
  <c r="CA38" i="12"/>
  <c r="CA39" i="12"/>
  <c r="CA45" i="12"/>
  <c r="CA47" i="12"/>
  <c r="AJ52" i="17" s="1"/>
  <c r="CA51" i="12"/>
  <c r="CA52" i="12"/>
  <c r="CA53" i="12"/>
  <c r="CA55" i="12"/>
  <c r="AJ60" i="17" s="1"/>
  <c r="CA56" i="12"/>
  <c r="CA57" i="12"/>
  <c r="CA58" i="12"/>
  <c r="CA60" i="12"/>
  <c r="AJ65" i="17" s="1"/>
  <c r="CA19" i="12"/>
  <c r="CA23" i="12"/>
  <c r="CA41" i="12"/>
  <c r="CA42" i="12"/>
  <c r="AJ47" i="17" s="1"/>
  <c r="CA49" i="12"/>
  <c r="CA54" i="12"/>
  <c r="CA28" i="12"/>
  <c r="CA40" i="12"/>
  <c r="AJ45" i="17" s="1"/>
  <c r="CA44" i="12"/>
  <c r="CA62" i="12"/>
  <c r="CA63" i="12"/>
  <c r="CA65" i="12"/>
  <c r="AJ70" i="17" s="1"/>
  <c r="CA67" i="12"/>
  <c r="CA68" i="12"/>
  <c r="CA77" i="12"/>
  <c r="CA83" i="12"/>
  <c r="AJ88" i="17" s="1"/>
  <c r="CA85" i="12"/>
  <c r="CA88" i="12"/>
  <c r="CA96" i="12"/>
  <c r="CA9" i="12"/>
  <c r="AJ14" i="17" s="1"/>
  <c r="CA59" i="12"/>
  <c r="CA69" i="12"/>
  <c r="CA71" i="12"/>
  <c r="CA72" i="12"/>
  <c r="AJ77" i="17" s="1"/>
  <c r="CA73" i="12"/>
  <c r="CA78" i="12"/>
  <c r="CA80" i="12"/>
  <c r="CA81" i="12"/>
  <c r="AJ86" i="17" s="1"/>
  <c r="CA46" i="12"/>
  <c r="CA48" i="12"/>
  <c r="CA64" i="12"/>
  <c r="CA90" i="12"/>
  <c r="AJ95" i="17" s="1"/>
  <c r="CA101" i="12"/>
  <c r="CA103" i="12"/>
  <c r="CA104" i="12"/>
  <c r="CA110" i="12"/>
  <c r="AJ115" i="17" s="1"/>
  <c r="CA124" i="12"/>
  <c r="CA137" i="12"/>
  <c r="CA144" i="12"/>
  <c r="CA74" i="12"/>
  <c r="AJ79" i="17" s="1"/>
  <c r="CA79" i="12"/>
  <c r="CA84" i="12"/>
  <c r="CA91" i="12"/>
  <c r="CA95" i="12"/>
  <c r="AJ100" i="17" s="1"/>
  <c r="CA98" i="12"/>
  <c r="CA105" i="12"/>
  <c r="CA107" i="12"/>
  <c r="CA108" i="12"/>
  <c r="AJ113" i="17" s="1"/>
  <c r="CA114" i="12"/>
  <c r="CA118" i="12"/>
  <c r="CA119" i="12"/>
  <c r="CA120" i="12"/>
  <c r="AJ125" i="17" s="1"/>
  <c r="CA122" i="12"/>
  <c r="CA126" i="12"/>
  <c r="CA127" i="12"/>
  <c r="CA128" i="12"/>
  <c r="CA129" i="12"/>
  <c r="CA134" i="12"/>
  <c r="CA135" i="12"/>
  <c r="CA136" i="12"/>
  <c r="CA138" i="12"/>
  <c r="CA139" i="12"/>
  <c r="CA141" i="12"/>
  <c r="CA148" i="12"/>
  <c r="CA33" i="12"/>
  <c r="CA61" i="12"/>
  <c r="CA75" i="12"/>
  <c r="CA86" i="12"/>
  <c r="AJ91" i="17" s="1"/>
  <c r="CA93" i="12"/>
  <c r="CA99" i="12"/>
  <c r="CA106" i="12"/>
  <c r="CA109" i="12"/>
  <c r="AJ114" i="17" s="1"/>
  <c r="CA112" i="12"/>
  <c r="CA130" i="12"/>
  <c r="CA143" i="12"/>
  <c r="CA147" i="12"/>
  <c r="CA150" i="12"/>
  <c r="CA153" i="12"/>
  <c r="CA161" i="12"/>
  <c r="CA162" i="12"/>
  <c r="CA163" i="12"/>
  <c r="CA164" i="12"/>
  <c r="CA166" i="12"/>
  <c r="CA167" i="12"/>
  <c r="CA170" i="12"/>
  <c r="CA175" i="12"/>
  <c r="CA176" i="12"/>
  <c r="CA178" i="12"/>
  <c r="CA179" i="12"/>
  <c r="CA182" i="12"/>
  <c r="CA183" i="12"/>
  <c r="CA188" i="12"/>
  <c r="CA199" i="12"/>
  <c r="CA204" i="12"/>
  <c r="CA82" i="12"/>
  <c r="CA89" i="12"/>
  <c r="AJ94" i="17" s="1"/>
  <c r="CA92" i="12"/>
  <c r="CA113" i="12"/>
  <c r="CA116" i="12"/>
  <c r="CA131" i="12"/>
  <c r="CA132" i="12"/>
  <c r="CA149" i="12"/>
  <c r="CA154" i="12"/>
  <c r="CA155" i="12"/>
  <c r="CA157" i="12"/>
  <c r="CA168" i="12"/>
  <c r="CA172" i="12"/>
  <c r="CA180" i="12"/>
  <c r="CA184" i="12"/>
  <c r="CA187" i="12"/>
  <c r="CA189" i="12"/>
  <c r="CA192" i="12"/>
  <c r="CA194" i="12"/>
  <c r="CA195" i="12"/>
  <c r="CA198" i="12"/>
  <c r="CA201" i="12"/>
  <c r="CA87" i="12"/>
  <c r="CA102" i="12"/>
  <c r="CA121" i="12"/>
  <c r="AJ126" i="17" s="1"/>
  <c r="CA125" i="12"/>
  <c r="AJ130" i="17" s="1"/>
  <c r="CA140" i="12"/>
  <c r="CA142" i="12"/>
  <c r="CA156" i="12"/>
  <c r="CA159" i="12"/>
  <c r="CA160" i="12"/>
  <c r="CA173" i="12"/>
  <c r="CA177" i="12"/>
  <c r="CA34" i="12"/>
  <c r="AJ39" i="17" s="1"/>
  <c r="CA70" i="12"/>
  <c r="CA115" i="12"/>
  <c r="CA145" i="12"/>
  <c r="CA200" i="12"/>
  <c r="CA203" i="12"/>
  <c r="CA123" i="12"/>
  <c r="CA133" i="12"/>
  <c r="CA152" i="12"/>
  <c r="CA169" i="12"/>
  <c r="CA174" i="12"/>
  <c r="CA196" i="12"/>
  <c r="CA66" i="12"/>
  <c r="AJ71" i="17" s="1"/>
  <c r="CA76" i="12"/>
  <c r="CA94" i="12"/>
  <c r="CA100" i="12"/>
  <c r="AJ105" i="17" s="1"/>
  <c r="CA111" i="12"/>
  <c r="AJ116" i="17" s="1"/>
  <c r="CA117" i="12"/>
  <c r="CA151" i="12"/>
  <c r="CA158" i="12"/>
  <c r="CA181" i="12"/>
  <c r="CA185" i="12"/>
  <c r="CA191" i="12"/>
  <c r="CA193" i="12"/>
  <c r="CA202" i="12"/>
  <c r="CA205" i="12"/>
  <c r="CA97" i="12"/>
  <c r="CA171" i="12"/>
  <c r="CA197" i="12"/>
  <c r="CA146" i="12"/>
  <c r="CA165" i="12"/>
  <c r="CA186" i="12"/>
  <c r="CA190" i="12"/>
  <c r="BY9" i="11"/>
  <c r="BY7" i="11"/>
  <c r="BY8" i="11"/>
  <c r="BY10" i="11"/>
  <c r="AI15" i="16" s="1"/>
  <c r="BY19" i="11"/>
  <c r="BY21" i="11"/>
  <c r="BY13" i="11"/>
  <c r="BY14" i="11"/>
  <c r="AI19" i="16" s="1"/>
  <c r="BY17" i="11"/>
  <c r="BY11" i="11"/>
  <c r="BY16" i="11"/>
  <c r="BY18" i="11"/>
  <c r="AI23" i="16" s="1"/>
  <c r="BY23" i="11"/>
  <c r="BY25" i="11"/>
  <c r="BY30" i="11"/>
  <c r="BY33" i="11"/>
  <c r="AI38" i="16" s="1"/>
  <c r="BY35" i="11"/>
  <c r="BY12" i="11"/>
  <c r="BY26" i="11"/>
  <c r="BY27" i="11"/>
  <c r="AI32" i="16" s="1"/>
  <c r="BY34" i="11"/>
  <c r="BY28" i="11"/>
  <c r="BY29" i="11"/>
  <c r="BY36" i="11"/>
  <c r="AI41" i="16" s="1"/>
  <c r="BY22" i="11"/>
  <c r="BY40" i="11"/>
  <c r="BY42" i="11"/>
  <c r="BY46" i="11"/>
  <c r="AI51" i="16" s="1"/>
  <c r="BY50" i="11"/>
  <c r="BY53" i="11"/>
  <c r="BY54" i="11"/>
  <c r="BY56" i="11"/>
  <c r="AI61" i="16" s="1"/>
  <c r="BY58" i="11"/>
  <c r="BY60" i="11"/>
  <c r="BY63" i="11"/>
  <c r="BY64" i="11"/>
  <c r="AI69" i="16" s="1"/>
  <c r="BY65" i="11"/>
  <c r="BY67" i="11"/>
  <c r="BY71" i="11"/>
  <c r="BY73" i="11"/>
  <c r="AI78" i="16" s="1"/>
  <c r="BY15" i="11"/>
  <c r="BY37" i="11"/>
  <c r="BY38" i="11"/>
  <c r="BY44" i="11"/>
  <c r="AI49" i="16" s="1"/>
  <c r="BY45" i="11"/>
  <c r="BY49" i="11"/>
  <c r="BY57" i="11"/>
  <c r="BY31" i="11"/>
  <c r="AI36" i="16" s="1"/>
  <c r="BY32" i="11"/>
  <c r="BY39" i="11"/>
  <c r="BY48" i="11"/>
  <c r="BY52" i="11"/>
  <c r="AI57" i="16" s="1"/>
  <c r="BY41" i="11"/>
  <c r="BY51" i="11"/>
  <c r="BY59" i="11"/>
  <c r="BY62" i="11"/>
  <c r="AI67" i="16" s="1"/>
  <c r="BY70" i="11"/>
  <c r="BY74" i="11"/>
  <c r="AI79" i="16" s="1"/>
  <c r="BY76" i="11"/>
  <c r="BY43" i="11"/>
  <c r="AI48" i="16" s="1"/>
  <c r="BY75" i="11"/>
  <c r="BY68" i="11"/>
  <c r="BY72" i="11"/>
  <c r="BY77" i="11"/>
  <c r="AI82" i="16" s="1"/>
  <c r="BY80" i="11"/>
  <c r="BY81" i="11"/>
  <c r="BY94" i="11"/>
  <c r="BY98" i="11"/>
  <c r="AI103" i="16" s="1"/>
  <c r="BY102" i="11"/>
  <c r="BY106" i="11"/>
  <c r="BY110" i="11"/>
  <c r="BY115" i="11"/>
  <c r="AI120" i="16" s="1"/>
  <c r="BY120" i="11"/>
  <c r="BY128" i="11"/>
  <c r="BY136" i="11"/>
  <c r="BY144" i="11"/>
  <c r="BY20" i="11"/>
  <c r="BY66" i="11"/>
  <c r="BY79" i="11"/>
  <c r="BY82" i="11"/>
  <c r="AI87" i="16" s="1"/>
  <c r="BY47" i="11"/>
  <c r="BY61" i="11"/>
  <c r="BY78" i="11"/>
  <c r="BY86" i="11"/>
  <c r="AI91" i="16" s="1"/>
  <c r="BY96" i="11"/>
  <c r="BY97" i="11"/>
  <c r="BY103" i="11"/>
  <c r="BY113" i="11"/>
  <c r="AI118" i="16" s="1"/>
  <c r="BY117" i="11"/>
  <c r="BY123" i="11"/>
  <c r="BY125" i="11"/>
  <c r="BY126" i="11"/>
  <c r="BY127" i="11"/>
  <c r="BY131" i="11"/>
  <c r="BY24" i="11"/>
  <c r="BY55" i="11"/>
  <c r="AI60" i="16" s="1"/>
  <c r="BY69" i="11"/>
  <c r="BY83" i="11"/>
  <c r="BY85" i="11"/>
  <c r="BY88" i="11"/>
  <c r="AI93" i="16" s="1"/>
  <c r="BY89" i="11"/>
  <c r="BY95" i="11"/>
  <c r="BY104" i="11"/>
  <c r="BY105" i="11"/>
  <c r="AI110" i="16" s="1"/>
  <c r="BY111" i="11"/>
  <c r="BY116" i="11"/>
  <c r="BY99" i="11"/>
  <c r="BY101" i="11"/>
  <c r="AI106" i="16" s="1"/>
  <c r="BY112" i="11"/>
  <c r="BY114" i="11"/>
  <c r="BY118" i="11"/>
  <c r="BY119" i="11"/>
  <c r="AI124" i="16" s="1"/>
  <c r="BY133" i="11"/>
  <c r="BY138" i="11"/>
  <c r="BY140" i="11"/>
  <c r="BY146" i="11"/>
  <c r="BY148" i="11"/>
  <c r="BY162" i="11"/>
  <c r="BY169" i="11"/>
  <c r="BY170" i="11"/>
  <c r="BY177" i="11"/>
  <c r="BY178" i="11"/>
  <c r="BY187" i="11"/>
  <c r="BY189" i="11"/>
  <c r="BY190" i="11"/>
  <c r="BY205" i="11"/>
  <c r="BY84" i="11"/>
  <c r="BY90" i="11"/>
  <c r="AI95" i="16" s="1"/>
  <c r="BY100" i="11"/>
  <c r="BY122" i="11"/>
  <c r="BY130" i="11"/>
  <c r="BY137" i="11"/>
  <c r="BY145" i="11"/>
  <c r="BY149" i="11"/>
  <c r="BY152" i="11"/>
  <c r="BY153" i="11"/>
  <c r="BY154" i="11"/>
  <c r="BY155" i="11"/>
  <c r="BY163" i="11"/>
  <c r="BY173" i="11"/>
  <c r="BY174" i="11"/>
  <c r="BY181" i="11"/>
  <c r="BY182" i="11"/>
  <c r="BY195" i="11"/>
  <c r="BY197" i="11"/>
  <c r="BY198" i="11"/>
  <c r="BY124" i="11"/>
  <c r="BY150" i="11"/>
  <c r="BY151" i="11"/>
  <c r="BY161" i="11"/>
  <c r="BY166" i="11"/>
  <c r="BY168" i="11"/>
  <c r="BY175" i="11"/>
  <c r="BY184" i="11"/>
  <c r="BY193" i="11"/>
  <c r="BY199" i="11"/>
  <c r="BY203" i="11"/>
  <c r="BY204" i="11"/>
  <c r="BY121" i="11"/>
  <c r="AI126" i="16" s="1"/>
  <c r="BY135" i="11"/>
  <c r="BY139" i="11"/>
  <c r="BY143" i="11"/>
  <c r="BY147" i="11"/>
  <c r="BY160" i="11"/>
  <c r="BY171" i="11"/>
  <c r="BY180" i="11"/>
  <c r="BY186" i="11"/>
  <c r="BY192" i="11"/>
  <c r="BY200" i="11"/>
  <c r="BY87" i="11"/>
  <c r="BY91" i="11"/>
  <c r="BY92" i="11"/>
  <c r="AI97" i="16" s="1"/>
  <c r="BY93" i="11"/>
  <c r="BY132" i="11"/>
  <c r="BY134" i="11"/>
  <c r="BY141" i="11"/>
  <c r="BY142" i="11"/>
  <c r="BY164" i="11"/>
  <c r="BY165" i="11"/>
  <c r="BY167" i="11"/>
  <c r="BY176" i="11"/>
  <c r="BY183" i="11"/>
  <c r="BY188" i="11"/>
  <c r="BY194" i="11"/>
  <c r="BY201" i="11"/>
  <c r="BY107" i="11"/>
  <c r="BY108" i="11"/>
  <c r="BY109" i="11"/>
  <c r="AI114" i="16" s="1"/>
  <c r="BY129" i="11"/>
  <c r="BY156" i="11"/>
  <c r="BY157" i="11"/>
  <c r="BY158" i="11"/>
  <c r="BY159" i="11"/>
  <c r="BY172" i="11"/>
  <c r="BY179" i="11"/>
  <c r="BY185" i="11"/>
  <c r="BY191" i="11"/>
  <c r="BY196" i="11"/>
  <c r="BY202" i="11"/>
  <c r="CA8" i="11"/>
  <c r="AJ13" i="16" s="1"/>
  <c r="CA12" i="11"/>
  <c r="CA11" i="11"/>
  <c r="CA14" i="11"/>
  <c r="CA15" i="11"/>
  <c r="AJ20" i="16" s="1"/>
  <c r="CA18" i="11"/>
  <c r="CA22" i="11"/>
  <c r="CA23" i="11"/>
  <c r="CA7" i="11"/>
  <c r="AJ12" i="16" s="1"/>
  <c r="CA16" i="11"/>
  <c r="CA13" i="11"/>
  <c r="CA19" i="11"/>
  <c r="CA29" i="11"/>
  <c r="AJ34" i="16" s="1"/>
  <c r="CA36" i="11"/>
  <c r="CA20" i="11"/>
  <c r="CA24" i="11"/>
  <c r="CA17" i="11"/>
  <c r="AJ22" i="16" s="1"/>
  <c r="CA25" i="11"/>
  <c r="CA28" i="11"/>
  <c r="CA32" i="11"/>
  <c r="CA37" i="11"/>
  <c r="AJ42" i="16" s="1"/>
  <c r="CA38" i="11"/>
  <c r="CA10" i="11"/>
  <c r="CA26" i="11"/>
  <c r="CA30" i="11"/>
  <c r="AJ35" i="16" s="1"/>
  <c r="CA31" i="11"/>
  <c r="CA41" i="11"/>
  <c r="CA9" i="11"/>
  <c r="CA21" i="11"/>
  <c r="AJ26" i="16" s="1"/>
  <c r="CA43" i="11"/>
  <c r="CA52" i="11"/>
  <c r="CA68" i="11"/>
  <c r="CA70" i="11"/>
  <c r="AJ75" i="16" s="1"/>
  <c r="CA74" i="11"/>
  <c r="CA33" i="11"/>
  <c r="CA39" i="11"/>
  <c r="CA48" i="11"/>
  <c r="AJ53" i="16" s="1"/>
  <c r="CA55" i="11"/>
  <c r="CA45" i="11"/>
  <c r="CA49" i="11"/>
  <c r="CA51" i="11"/>
  <c r="AJ56" i="16" s="1"/>
  <c r="CA58" i="11"/>
  <c r="CA35" i="11"/>
  <c r="CA40" i="11"/>
  <c r="CA44" i="11"/>
  <c r="AJ49" i="16" s="1"/>
  <c r="CA50" i="11"/>
  <c r="CA34" i="11"/>
  <c r="CA42" i="11"/>
  <c r="CA46" i="11"/>
  <c r="AJ51" i="16" s="1"/>
  <c r="CA53" i="11"/>
  <c r="CA72" i="11"/>
  <c r="CA27" i="11"/>
  <c r="CA54" i="11"/>
  <c r="AJ59" i="16" s="1"/>
  <c r="CA57" i="11"/>
  <c r="CA60" i="11"/>
  <c r="CA62" i="11"/>
  <c r="CA63" i="11"/>
  <c r="AJ68" i="16" s="1"/>
  <c r="CA66" i="11"/>
  <c r="CA67" i="11"/>
  <c r="CA76" i="11"/>
  <c r="CA73" i="11"/>
  <c r="AJ78" i="16" s="1"/>
  <c r="CA83" i="11"/>
  <c r="CA86" i="11"/>
  <c r="CA93" i="11"/>
  <c r="CA97" i="11"/>
  <c r="AJ102" i="16" s="1"/>
  <c r="CA101" i="11"/>
  <c r="CA105" i="11"/>
  <c r="CA109" i="11"/>
  <c r="CA112" i="11"/>
  <c r="AJ117" i="16" s="1"/>
  <c r="CA113" i="11"/>
  <c r="CA114" i="11"/>
  <c r="CA117" i="11"/>
  <c r="CA118" i="11"/>
  <c r="AJ123" i="16" s="1"/>
  <c r="CA122" i="11"/>
  <c r="CA130" i="11"/>
  <c r="CA138" i="11"/>
  <c r="CA146" i="11"/>
  <c r="CA64" i="11"/>
  <c r="CA75" i="11"/>
  <c r="CA77" i="11"/>
  <c r="CA81" i="11"/>
  <c r="AJ86" i="16" s="1"/>
  <c r="CA59" i="11"/>
  <c r="CA65" i="11"/>
  <c r="CA69" i="11"/>
  <c r="CA85" i="11"/>
  <c r="AJ90" i="16" s="1"/>
  <c r="CA87" i="11"/>
  <c r="CA88" i="11"/>
  <c r="CA89" i="11"/>
  <c r="CA91" i="11"/>
  <c r="AJ96" i="16" s="1"/>
  <c r="CA104" i="11"/>
  <c r="CA106" i="11"/>
  <c r="CA107" i="11"/>
  <c r="CA116" i="11"/>
  <c r="AJ121" i="16" s="1"/>
  <c r="CA47" i="11"/>
  <c r="CA61" i="11"/>
  <c r="CA78" i="11"/>
  <c r="CA79" i="11"/>
  <c r="AJ84" i="16" s="1"/>
  <c r="CA96" i="11"/>
  <c r="CA98" i="11"/>
  <c r="CA99" i="11"/>
  <c r="CA123" i="11"/>
  <c r="AJ128" i="16" s="1"/>
  <c r="CA125" i="11"/>
  <c r="CA126" i="11"/>
  <c r="CA131" i="11"/>
  <c r="CA133" i="11"/>
  <c r="CA56" i="11"/>
  <c r="CA84" i="11"/>
  <c r="CA90" i="11"/>
  <c r="CA94" i="11"/>
  <c r="AJ99" i="16" s="1"/>
  <c r="CA95" i="11"/>
  <c r="CA100" i="11"/>
  <c r="CA136" i="11"/>
  <c r="CA137" i="11"/>
  <c r="CA144" i="11"/>
  <c r="CA145" i="11"/>
  <c r="CA149" i="11"/>
  <c r="CA152" i="11"/>
  <c r="CA153" i="11"/>
  <c r="CA158" i="11"/>
  <c r="CA159" i="11"/>
  <c r="CA161" i="11"/>
  <c r="CA163" i="11"/>
  <c r="CA166" i="11"/>
  <c r="CA172" i="11"/>
  <c r="CA173" i="11"/>
  <c r="CA180" i="11"/>
  <c r="CA181" i="11"/>
  <c r="CA192" i="11"/>
  <c r="CA194" i="11"/>
  <c r="CA195" i="11"/>
  <c r="CA196" i="11"/>
  <c r="CA197" i="11"/>
  <c r="CA204" i="11"/>
  <c r="CA82" i="11"/>
  <c r="CA110" i="11"/>
  <c r="CA111" i="11"/>
  <c r="AJ116" i="16" s="1"/>
  <c r="CA119" i="11"/>
  <c r="AJ124" i="16" s="1"/>
  <c r="CA135" i="11"/>
  <c r="CA140" i="11"/>
  <c r="CA143" i="11"/>
  <c r="CA148" i="11"/>
  <c r="CA150" i="11"/>
  <c r="CA151" i="11"/>
  <c r="CA164" i="11"/>
  <c r="CA168" i="11"/>
  <c r="CA169" i="11"/>
  <c r="CA176" i="11"/>
  <c r="CA177" i="11"/>
  <c r="CA184" i="11"/>
  <c r="CA186" i="11"/>
  <c r="CA187" i="11"/>
  <c r="CA188" i="11"/>
  <c r="CA189" i="11"/>
  <c r="CA92" i="11"/>
  <c r="CA103" i="11"/>
  <c r="CA115" i="11"/>
  <c r="AJ120" i="16" s="1"/>
  <c r="CA120" i="11"/>
  <c r="AJ125" i="16" s="1"/>
  <c r="CA132" i="11"/>
  <c r="CA134" i="11"/>
  <c r="CA141" i="11"/>
  <c r="CA142" i="11"/>
  <c r="CA154" i="11"/>
  <c r="CA165" i="11"/>
  <c r="CA167" i="11"/>
  <c r="CA182" i="11"/>
  <c r="CA183" i="11"/>
  <c r="CA201" i="11"/>
  <c r="CA80" i="11"/>
  <c r="AJ85" i="16" s="1"/>
  <c r="CA108" i="11"/>
  <c r="AJ113" i="16" s="1"/>
  <c r="CA129" i="11"/>
  <c r="CA155" i="11"/>
  <c r="CA156" i="11"/>
  <c r="CA157" i="11"/>
  <c r="CA178" i="11"/>
  <c r="CA179" i="11"/>
  <c r="CA185" i="11"/>
  <c r="CA190" i="11"/>
  <c r="CA191" i="11"/>
  <c r="CA202" i="11"/>
  <c r="CA200" i="11"/>
  <c r="CA124" i="11"/>
  <c r="AJ129" i="16" s="1"/>
  <c r="CA128" i="11"/>
  <c r="CA174" i="11"/>
  <c r="CA175" i="11"/>
  <c r="CA193" i="11"/>
  <c r="CA198" i="11"/>
  <c r="CA199" i="11"/>
  <c r="CA205" i="11"/>
  <c r="CA71" i="11"/>
  <c r="AJ76" i="16" s="1"/>
  <c r="CA102" i="11"/>
  <c r="CA121" i="11"/>
  <c r="CA127" i="11"/>
  <c r="CA139" i="11"/>
  <c r="CA147" i="11"/>
  <c r="CA160" i="11"/>
  <c r="CA162" i="11"/>
  <c r="CA170" i="11"/>
  <c r="CA171" i="11"/>
  <c r="CA203" i="11"/>
  <c r="BY8" i="8"/>
  <c r="AI13" i="14" s="1"/>
  <c r="BY12" i="8"/>
  <c r="AI17" i="14" s="1"/>
  <c r="BY11" i="8"/>
  <c r="AI16" i="14" s="1"/>
  <c r="BY10" i="8"/>
  <c r="AI15" i="14" s="1"/>
  <c r="BY16" i="8"/>
  <c r="AI21" i="14" s="1"/>
  <c r="BY18" i="8"/>
  <c r="AI23" i="14" s="1"/>
  <c r="BY20" i="8"/>
  <c r="AI25" i="14" s="1"/>
  <c r="BY24" i="8"/>
  <c r="AI29" i="14" s="1"/>
  <c r="BY29" i="8"/>
  <c r="AI34" i="14" s="1"/>
  <c r="BY9" i="8"/>
  <c r="AI14" i="14" s="1"/>
  <c r="BY13" i="8"/>
  <c r="BY17" i="8"/>
  <c r="AI22" i="14" s="1"/>
  <c r="BY21" i="8"/>
  <c r="AI26" i="14" s="1"/>
  <c r="BY23" i="8"/>
  <c r="AI28" i="14" s="1"/>
  <c r="BY15" i="8"/>
  <c r="AI20" i="14" s="1"/>
  <c r="BY22" i="8"/>
  <c r="AI27" i="14" s="1"/>
  <c r="BY25" i="8"/>
  <c r="AI30" i="14" s="1"/>
  <c r="BY32" i="8"/>
  <c r="AI37" i="14" s="1"/>
  <c r="BY33" i="8"/>
  <c r="AI38" i="14" s="1"/>
  <c r="BY19" i="8"/>
  <c r="BY26" i="8"/>
  <c r="AI31" i="14" s="1"/>
  <c r="BY34" i="8"/>
  <c r="AI39" i="14" s="1"/>
  <c r="BY37" i="8"/>
  <c r="AI42" i="14" s="1"/>
  <c r="BY40" i="8"/>
  <c r="AI45" i="14" s="1"/>
  <c r="BY41" i="8"/>
  <c r="AI46" i="14" s="1"/>
  <c r="BY44" i="8"/>
  <c r="AI49" i="14" s="1"/>
  <c r="BY45" i="8"/>
  <c r="AI50" i="14" s="1"/>
  <c r="BY48" i="8"/>
  <c r="AI53" i="14" s="1"/>
  <c r="BY49" i="8"/>
  <c r="AI54" i="14" s="1"/>
  <c r="BY52" i="8"/>
  <c r="AI57" i="14" s="1"/>
  <c r="BY27" i="8"/>
  <c r="AI32" i="14" s="1"/>
  <c r="BY38" i="8"/>
  <c r="AI43" i="14" s="1"/>
  <c r="BY43" i="8"/>
  <c r="AI48" i="14" s="1"/>
  <c r="BY60" i="8"/>
  <c r="AI65" i="14" s="1"/>
  <c r="BY61" i="8"/>
  <c r="AI66" i="14" s="1"/>
  <c r="BY70" i="8"/>
  <c r="AI75" i="14" s="1"/>
  <c r="BY72" i="8"/>
  <c r="AI77" i="14" s="1"/>
  <c r="BY77" i="8"/>
  <c r="AI82" i="14" s="1"/>
  <c r="BY78" i="8"/>
  <c r="AI83" i="14" s="1"/>
  <c r="BY79" i="8"/>
  <c r="AI84" i="14" s="1"/>
  <c r="BY82" i="8"/>
  <c r="AI87" i="14" s="1"/>
  <c r="BY87" i="8"/>
  <c r="AI92" i="14" s="1"/>
  <c r="BY88" i="8"/>
  <c r="AI93" i="14" s="1"/>
  <c r="BY90" i="8"/>
  <c r="AI95" i="14" s="1"/>
  <c r="BY93" i="8"/>
  <c r="AI98" i="14" s="1"/>
  <c r="BY95" i="8"/>
  <c r="AI100" i="14" s="1"/>
  <c r="BY98" i="8"/>
  <c r="AI103" i="14" s="1"/>
  <c r="BY108" i="8"/>
  <c r="AI113" i="14" s="1"/>
  <c r="BY113" i="8"/>
  <c r="AI118" i="14" s="1"/>
  <c r="BY117" i="8"/>
  <c r="AI122" i="14" s="1"/>
  <c r="BY28" i="8"/>
  <c r="AI33" i="14" s="1"/>
  <c r="BY31" i="8"/>
  <c r="AI36" i="14" s="1"/>
  <c r="BY35" i="8"/>
  <c r="AI40" i="14" s="1"/>
  <c r="BY42" i="8"/>
  <c r="AI47" i="14" s="1"/>
  <c r="BY47" i="8"/>
  <c r="AI52" i="14" s="1"/>
  <c r="BY54" i="8"/>
  <c r="AI59" i="14" s="1"/>
  <c r="BY62" i="8"/>
  <c r="AI67" i="14" s="1"/>
  <c r="BY63" i="8"/>
  <c r="AI68" i="14" s="1"/>
  <c r="BY39" i="8"/>
  <c r="AI44" i="14" s="1"/>
  <c r="BY65" i="8"/>
  <c r="AI70" i="14" s="1"/>
  <c r="BY7" i="8"/>
  <c r="AI12" i="14" s="1"/>
  <c r="BY36" i="8"/>
  <c r="AI41" i="14" s="1"/>
  <c r="BY50" i="8"/>
  <c r="BY51" i="8"/>
  <c r="BY53" i="8"/>
  <c r="AI58" i="14" s="1"/>
  <c r="BY55" i="8"/>
  <c r="AI60" i="14" s="1"/>
  <c r="BY56" i="8"/>
  <c r="BY57" i="8"/>
  <c r="AI62" i="14" s="1"/>
  <c r="BY58" i="8"/>
  <c r="AI63" i="14" s="1"/>
  <c r="BY64" i="8"/>
  <c r="AI69" i="14" s="1"/>
  <c r="BY68" i="8"/>
  <c r="AI73" i="14" s="1"/>
  <c r="BY69" i="8"/>
  <c r="AI74" i="14" s="1"/>
  <c r="BY71" i="8"/>
  <c r="AI76" i="14" s="1"/>
  <c r="BY73" i="8"/>
  <c r="AI78" i="14" s="1"/>
  <c r="BY14" i="8"/>
  <c r="BY46" i="8"/>
  <c r="AI51" i="14" s="1"/>
  <c r="BY59" i="8"/>
  <c r="AI64" i="14" s="1"/>
  <c r="BY66" i="8"/>
  <c r="AI71" i="14" s="1"/>
  <c r="BY74" i="8"/>
  <c r="AI79" i="14" s="1"/>
  <c r="BY76" i="8"/>
  <c r="AI81" i="14" s="1"/>
  <c r="BY81" i="8"/>
  <c r="AI86" i="14" s="1"/>
  <c r="BY89" i="8"/>
  <c r="AI94" i="14" s="1"/>
  <c r="BY92" i="8"/>
  <c r="AI97" i="14" s="1"/>
  <c r="BY94" i="8"/>
  <c r="AI99" i="14" s="1"/>
  <c r="BY96" i="8"/>
  <c r="AI101" i="14" s="1"/>
  <c r="BY75" i="8"/>
  <c r="AI80" i="14" s="1"/>
  <c r="BY83" i="8"/>
  <c r="AI88" i="14" s="1"/>
  <c r="BY84" i="8"/>
  <c r="AI89" i="14" s="1"/>
  <c r="BY91" i="8"/>
  <c r="AI96" i="14" s="1"/>
  <c r="BY67" i="8"/>
  <c r="AI72" i="14" s="1"/>
  <c r="BY80" i="8"/>
  <c r="AI85" i="14" s="1"/>
  <c r="BY99" i="8"/>
  <c r="AI104" i="14" s="1"/>
  <c r="BY100" i="8"/>
  <c r="AI105" i="14" s="1"/>
  <c r="BY102" i="8"/>
  <c r="AI107" i="14" s="1"/>
  <c r="BY103" i="8"/>
  <c r="AI108" i="14" s="1"/>
  <c r="BY104" i="8"/>
  <c r="AI109" i="14" s="1"/>
  <c r="BY114" i="8"/>
  <c r="AI119" i="14" s="1"/>
  <c r="BY128" i="8"/>
  <c r="BY129" i="8"/>
  <c r="BY130" i="8"/>
  <c r="BY30" i="8"/>
  <c r="AI35" i="14" s="1"/>
  <c r="BY101" i="8"/>
  <c r="AI106" i="14" s="1"/>
  <c r="BY106" i="8"/>
  <c r="AI111" i="14" s="1"/>
  <c r="BY107" i="8"/>
  <c r="AI112" i="14" s="1"/>
  <c r="BY110" i="8"/>
  <c r="AI115" i="14" s="1"/>
  <c r="BY85" i="8"/>
  <c r="AI90" i="14" s="1"/>
  <c r="BY86" i="8"/>
  <c r="AI91" i="14" s="1"/>
  <c r="BY97" i="8"/>
  <c r="AI102" i="14" s="1"/>
  <c r="BY105" i="8"/>
  <c r="AI110" i="14" s="1"/>
  <c r="BY111" i="8"/>
  <c r="AI116" i="14" s="1"/>
  <c r="BY112" i="8"/>
  <c r="AI117" i="14" s="1"/>
  <c r="BY116" i="8"/>
  <c r="AI121" i="14" s="1"/>
  <c r="BY119" i="8"/>
  <c r="AI124" i="14" s="1"/>
  <c r="BY122" i="8"/>
  <c r="AI127" i="14" s="1"/>
  <c r="BY123" i="8"/>
  <c r="AI128" i="14" s="1"/>
  <c r="BY133" i="8"/>
  <c r="BY109" i="8"/>
  <c r="AI114" i="14" s="1"/>
  <c r="BY115" i="8"/>
  <c r="AI120" i="14" s="1"/>
  <c r="BY126" i="8"/>
  <c r="BY127" i="8"/>
  <c r="BY132" i="8"/>
  <c r="BY134" i="8"/>
  <c r="BY135" i="8"/>
  <c r="BY141" i="8"/>
  <c r="BY142" i="8"/>
  <c r="BY145" i="8"/>
  <c r="BY148" i="8"/>
  <c r="BY149" i="8"/>
  <c r="BY154" i="8"/>
  <c r="BY158" i="8"/>
  <c r="BY162" i="8"/>
  <c r="BY166" i="8"/>
  <c r="BY170" i="8"/>
  <c r="BY174" i="8"/>
  <c r="BY178" i="8"/>
  <c r="BY180" i="8"/>
  <c r="BY183" i="8"/>
  <c r="BY120" i="8"/>
  <c r="AI125" i="14" s="1"/>
  <c r="BY125" i="8"/>
  <c r="AI130" i="14" s="1"/>
  <c r="BY131" i="8"/>
  <c r="BY144" i="8"/>
  <c r="BY146" i="8"/>
  <c r="BY147" i="8"/>
  <c r="BY152" i="8"/>
  <c r="BY156" i="8"/>
  <c r="BY160" i="8"/>
  <c r="BY164" i="8"/>
  <c r="BY168" i="8"/>
  <c r="BY172" i="8"/>
  <c r="BY176" i="8"/>
  <c r="BY118" i="8"/>
  <c r="AI123" i="14" s="1"/>
  <c r="BY121" i="8"/>
  <c r="AI126" i="14" s="1"/>
  <c r="BY124" i="8"/>
  <c r="AI129" i="14" s="1"/>
  <c r="BY137" i="8"/>
  <c r="BY138" i="8"/>
  <c r="BY157" i="8"/>
  <c r="BY159" i="8"/>
  <c r="BY173" i="8"/>
  <c r="BY175" i="8"/>
  <c r="BY184" i="8"/>
  <c r="BY186" i="8"/>
  <c r="BY187" i="8"/>
  <c r="BY191" i="8"/>
  <c r="BY193" i="8"/>
  <c r="BY196" i="8"/>
  <c r="BY197" i="8"/>
  <c r="BY199" i="8"/>
  <c r="BY203" i="8"/>
  <c r="BY205" i="8"/>
  <c r="BY140" i="8"/>
  <c r="BY161" i="8"/>
  <c r="BY163" i="8"/>
  <c r="BY177" i="8"/>
  <c r="BY179" i="8"/>
  <c r="BY181" i="8"/>
  <c r="BY182" i="8"/>
  <c r="BY195" i="8"/>
  <c r="BY200" i="8"/>
  <c r="BY136" i="8"/>
  <c r="BY139" i="8"/>
  <c r="BY150" i="8"/>
  <c r="BY151" i="8"/>
  <c r="BY165" i="8"/>
  <c r="BY167" i="8"/>
  <c r="BY188" i="8"/>
  <c r="BY189" i="8"/>
  <c r="BY190" i="8"/>
  <c r="BY194" i="8"/>
  <c r="BY198" i="8"/>
  <c r="BY204" i="8"/>
  <c r="BY143" i="8"/>
  <c r="BY153" i="8"/>
  <c r="BY155" i="8"/>
  <c r="BY169" i="8"/>
  <c r="BY171" i="8"/>
  <c r="BY185" i="8"/>
  <c r="BY192" i="8"/>
  <c r="BY201" i="8"/>
  <c r="BY202" i="8"/>
  <c r="CA3" i="13"/>
  <c r="CA6" i="13" s="1"/>
  <c r="AH11" i="18" s="1"/>
  <c r="AG16" i="18"/>
  <c r="AG95" i="18"/>
  <c r="AG123" i="18"/>
  <c r="AG71" i="18"/>
  <c r="AG117" i="18"/>
  <c r="AG37" i="18"/>
  <c r="AG129" i="18"/>
  <c r="BY6" i="11"/>
  <c r="AI11" i="16" s="1"/>
  <c r="AI64" i="16"/>
  <c r="AI122" i="16"/>
  <c r="AI28" i="16"/>
  <c r="P5" i="5"/>
  <c r="P7" i="5" s="1"/>
  <c r="O219" i="2"/>
  <c r="P4" i="5"/>
  <c r="B20" i="78"/>
  <c r="C63" i="76"/>
  <c r="C62" i="76"/>
  <c r="B19" i="78"/>
  <c r="CD4" i="10"/>
  <c r="R24" i="60"/>
  <c r="O24" i="60" s="1"/>
  <c r="CB4" i="13"/>
  <c r="CC3" i="13" s="1"/>
  <c r="AB23" i="60"/>
  <c r="AI14" i="16"/>
  <c r="AI63" i="16"/>
  <c r="AI96" i="16"/>
  <c r="CB4" i="11"/>
  <c r="DW4" i="11" s="1"/>
  <c r="AK2" i="16" s="1"/>
  <c r="V23" i="60"/>
  <c r="AI42" i="16"/>
  <c r="AI73" i="16"/>
  <c r="AI105" i="16"/>
  <c r="CD4" i="12"/>
  <c r="Y24" i="60"/>
  <c r="AI99" i="16"/>
  <c r="AI108" i="16"/>
  <c r="AI119" i="16"/>
  <c r="AI20" i="16"/>
  <c r="AI30" i="16"/>
  <c r="AI47" i="16"/>
  <c r="AI72" i="16"/>
  <c r="AI74" i="16"/>
  <c r="AI89" i="16"/>
  <c r="AI115" i="16"/>
  <c r="AI130" i="16"/>
  <c r="AI12" i="16"/>
  <c r="AI21" i="16"/>
  <c r="AI18" i="16"/>
  <c r="AI37" i="16"/>
  <c r="AI27" i="16"/>
  <c r="AI50" i="16"/>
  <c r="AI35" i="16"/>
  <c r="AI52" i="16"/>
  <c r="AI76" i="16"/>
  <c r="AI88" i="16"/>
  <c r="AI77" i="16"/>
  <c r="AI83" i="16"/>
  <c r="AI100" i="16"/>
  <c r="AI90" i="16"/>
  <c r="AI109" i="16"/>
  <c r="AI121" i="16"/>
  <c r="AI127" i="16"/>
  <c r="AI125" i="16"/>
  <c r="AI128" i="16"/>
  <c r="AI17" i="16"/>
  <c r="AI13" i="16"/>
  <c r="AI25" i="16"/>
  <c r="AI16" i="16"/>
  <c r="AI46" i="16"/>
  <c r="AI22" i="16"/>
  <c r="AI45" i="16"/>
  <c r="AI31" i="16"/>
  <c r="AI53" i="16"/>
  <c r="AI39" i="16"/>
  <c r="AI55" i="16"/>
  <c r="AI40" i="16"/>
  <c r="AI68" i="16"/>
  <c r="AI84" i="16"/>
  <c r="AI65" i="16"/>
  <c r="AI81" i="16"/>
  <c r="AI66" i="16"/>
  <c r="AI71" i="16"/>
  <c r="AI101" i="16"/>
  <c r="AI94" i="16"/>
  <c r="AI107" i="16"/>
  <c r="AI112" i="16"/>
  <c r="AI113" i="16"/>
  <c r="AI123" i="16"/>
  <c r="AI129" i="16"/>
  <c r="DV4" i="13"/>
  <c r="AH2" i="18" s="1"/>
  <c r="AI24" i="16"/>
  <c r="AI29" i="16"/>
  <c r="AI33" i="16"/>
  <c r="AI56" i="16"/>
  <c r="AI26" i="16"/>
  <c r="AI54" i="16"/>
  <c r="AI34" i="16"/>
  <c r="AI58" i="16"/>
  <c r="AI43" i="16"/>
  <c r="AI62" i="16"/>
  <c r="AI44" i="16"/>
  <c r="AI59" i="16"/>
  <c r="AI80" i="16"/>
  <c r="AI85" i="16"/>
  <c r="AI70" i="16"/>
  <c r="AI86" i="16"/>
  <c r="AI75" i="16"/>
  <c r="AI92" i="16"/>
  <c r="AI104" i="16"/>
  <c r="AI98" i="16"/>
  <c r="AI102" i="16"/>
  <c r="AI111" i="16"/>
  <c r="AI116" i="16"/>
  <c r="AI117" i="16"/>
  <c r="AG44" i="18"/>
  <c r="AG92" i="18"/>
  <c r="BY6" i="13"/>
  <c r="AG11" i="18" s="1"/>
  <c r="AG85" i="18"/>
  <c r="AG59" i="18"/>
  <c r="AG46" i="18"/>
  <c r="AG33" i="18"/>
  <c r="AG76" i="18"/>
  <c r="AG97" i="18"/>
  <c r="AG113" i="18"/>
  <c r="DT5" i="13"/>
  <c r="AI55" i="14"/>
  <c r="DT5" i="11"/>
  <c r="BY6" i="8"/>
  <c r="AI11" i="14" s="1"/>
  <c r="AI18" i="14"/>
  <c r="AI56" i="14"/>
  <c r="AI61" i="14"/>
  <c r="AI24" i="14"/>
  <c r="AI19" i="14"/>
  <c r="AJ112" i="17"/>
  <c r="CA3" i="8"/>
  <c r="AJ54" i="17"/>
  <c r="AJ120" i="17"/>
  <c r="AJ24" i="17"/>
  <c r="AJ76" i="17"/>
  <c r="AJ96" i="17"/>
  <c r="DV4" i="8"/>
  <c r="AJ2" i="14" s="1"/>
  <c r="CA6" i="12"/>
  <c r="AJ11" i="17" s="1"/>
  <c r="AJ22" i="17"/>
  <c r="AJ40" i="17"/>
  <c r="AJ59" i="17"/>
  <c r="AJ73" i="17"/>
  <c r="AJ90" i="17"/>
  <c r="BZ6" i="8" a="1"/>
  <c r="BZ6" i="8" s="1"/>
  <c r="DW4" i="12"/>
  <c r="AK2" i="17" s="1"/>
  <c r="AJ55" i="17"/>
  <c r="AJ35" i="17"/>
  <c r="AJ57" i="17"/>
  <c r="AJ75" i="17"/>
  <c r="AJ84" i="17"/>
  <c r="CC3" i="12"/>
  <c r="AJ12" i="17"/>
  <c r="AJ38" i="17"/>
  <c r="AJ85" i="17"/>
  <c r="AJ128" i="17"/>
  <c r="CB6" i="12" a="1"/>
  <c r="CB6" i="12" s="1"/>
  <c r="AJ25" i="17"/>
  <c r="AJ17" i="17"/>
  <c r="AJ13" i="17"/>
  <c r="AJ28" i="17"/>
  <c r="AJ53" i="17"/>
  <c r="AJ43" i="17"/>
  <c r="AJ23" i="17"/>
  <c r="AJ49" i="17"/>
  <c r="AJ44" i="17"/>
  <c r="AJ58" i="17"/>
  <c r="AJ42" i="17"/>
  <c r="AJ61" i="17"/>
  <c r="AJ63" i="17"/>
  <c r="AJ64" i="17"/>
  <c r="AJ92" i="17"/>
  <c r="AJ89" i="17"/>
  <c r="AJ102" i="17"/>
  <c r="AJ103" i="17"/>
  <c r="AJ104" i="17"/>
  <c r="AJ109" i="17"/>
  <c r="AJ119" i="17"/>
  <c r="AJ124" i="17"/>
  <c r="AJ127" i="17"/>
  <c r="AJ32" i="17"/>
  <c r="AJ21" i="17"/>
  <c r="AJ83" i="17"/>
  <c r="AJ51" i="17"/>
  <c r="AJ27" i="17"/>
  <c r="AJ48" i="17"/>
  <c r="AJ74" i="17"/>
  <c r="AJ46" i="17"/>
  <c r="AJ62" i="17"/>
  <c r="AJ67" i="17"/>
  <c r="AJ87" i="17"/>
  <c r="AJ68" i="17"/>
  <c r="AJ82" i="17"/>
  <c r="AJ110" i="17"/>
  <c r="AJ93" i="17"/>
  <c r="AJ98" i="17"/>
  <c r="AJ99" i="17"/>
  <c r="AJ107" i="17"/>
  <c r="AJ108" i="17"/>
  <c r="AJ121" i="17"/>
  <c r="AJ123" i="17"/>
  <c r="AJ129" i="17"/>
  <c r="AJ16" i="17"/>
  <c r="AJ33" i="17"/>
  <c r="AJ18" i="17"/>
  <c r="AJ34" i="17"/>
  <c r="AJ15" i="17"/>
  <c r="AJ31" i="17"/>
  <c r="AJ36" i="17"/>
  <c r="AJ78" i="17"/>
  <c r="AJ50" i="17"/>
  <c r="AJ66" i="17"/>
  <c r="AJ56" i="17"/>
  <c r="AJ72" i="17"/>
  <c r="AJ69" i="17"/>
  <c r="AJ80" i="17"/>
  <c r="AJ81" i="17"/>
  <c r="AJ97" i="17"/>
  <c r="AJ101" i="17"/>
  <c r="AJ106" i="17"/>
  <c r="AJ111" i="17"/>
  <c r="AJ118" i="17"/>
  <c r="AJ117" i="17"/>
  <c r="AJ122" i="17"/>
  <c r="DU5" i="10"/>
  <c r="AJ27" i="15"/>
  <c r="AJ88" i="15"/>
  <c r="DU5" i="12"/>
  <c r="AJ25" i="15"/>
  <c r="AJ111" i="15"/>
  <c r="AJ43" i="15"/>
  <c r="CB4" i="8"/>
  <c r="C29" i="20"/>
  <c r="AJ2" i="4"/>
  <c r="AJ13" i="15"/>
  <c r="AJ12" i="15"/>
  <c r="AJ80" i="15"/>
  <c r="AJ122" i="15"/>
  <c r="AJ63" i="15"/>
  <c r="AJ130" i="15"/>
  <c r="AJ45" i="15"/>
  <c r="AJ105" i="15"/>
  <c r="AJ110" i="15"/>
  <c r="AJ31" i="15"/>
  <c r="AJ16" i="15"/>
  <c r="AJ32" i="15"/>
  <c r="AJ53" i="15"/>
  <c r="AJ29" i="15"/>
  <c r="AJ54" i="15"/>
  <c r="AJ76" i="15"/>
  <c r="AJ48" i="15"/>
  <c r="AJ64" i="15"/>
  <c r="AJ91" i="15"/>
  <c r="AJ67" i="15"/>
  <c r="AJ83" i="15"/>
  <c r="AJ92" i="15"/>
  <c r="AJ104" i="15"/>
  <c r="AJ98" i="15"/>
  <c r="AJ99" i="15"/>
  <c r="AJ113" i="15"/>
  <c r="AJ124" i="15"/>
  <c r="AJ125" i="15"/>
  <c r="AJ14" i="15"/>
  <c r="AJ20" i="15"/>
  <c r="AJ17" i="15"/>
  <c r="AJ33" i="15"/>
  <c r="AJ42" i="15"/>
  <c r="AJ58" i="15"/>
  <c r="AJ68" i="15"/>
  <c r="AJ73" i="15"/>
  <c r="AJ62" i="15"/>
  <c r="AJ85" i="15"/>
  <c r="AJ86" i="15"/>
  <c r="AJ97" i="15"/>
  <c r="AJ102" i="15"/>
  <c r="AJ117" i="15"/>
  <c r="AJ118" i="15"/>
  <c r="AJ129" i="15"/>
  <c r="AJ37" i="15"/>
  <c r="CA6" i="10"/>
  <c r="AJ11" i="15" s="1"/>
  <c r="AJ34" i="15"/>
  <c r="AJ23" i="15"/>
  <c r="AJ96" i="15"/>
  <c r="AJ41" i="15"/>
  <c r="AJ21" i="15"/>
  <c r="AJ39" i="15"/>
  <c r="AJ55" i="15"/>
  <c r="AJ56" i="15"/>
  <c r="AJ61" i="15"/>
  <c r="AJ66" i="15"/>
  <c r="AJ84" i="15"/>
  <c r="AJ89" i="15"/>
  <c r="AJ90" i="15"/>
  <c r="AJ101" i="15"/>
  <c r="AJ107" i="15"/>
  <c r="AJ119" i="15"/>
  <c r="DW4" i="2"/>
  <c r="CC3" i="10"/>
  <c r="DW4" i="10"/>
  <c r="AK2" i="15" s="1"/>
  <c r="CB6" i="10" a="1"/>
  <c r="CB6" i="10" s="1"/>
  <c r="AJ127" i="16"/>
  <c r="AJ130" i="16"/>
  <c r="AJ126" i="16"/>
  <c r="AJ119" i="16"/>
  <c r="AJ118" i="16"/>
  <c r="AJ114" i="16"/>
  <c r="AJ112" i="16"/>
  <c r="AJ108" i="16"/>
  <c r="AJ104" i="16"/>
  <c r="AJ115" i="16"/>
  <c r="AJ111" i="16"/>
  <c r="AJ107" i="16"/>
  <c r="AJ103" i="16"/>
  <c r="AJ110" i="16"/>
  <c r="AJ106" i="16"/>
  <c r="AJ100" i="16"/>
  <c r="AJ95" i="16"/>
  <c r="AJ91" i="16"/>
  <c r="AJ98" i="16"/>
  <c r="AJ94" i="16"/>
  <c r="AJ109" i="16"/>
  <c r="AJ97" i="16"/>
  <c r="AJ93" i="16"/>
  <c r="AJ92" i="16"/>
  <c r="AJ88" i="16"/>
  <c r="AJ80" i="16"/>
  <c r="AJ72" i="16"/>
  <c r="AJ87" i="16"/>
  <c r="AJ83" i="16"/>
  <c r="AJ79" i="16"/>
  <c r="AJ71" i="16"/>
  <c r="AJ67" i="16"/>
  <c r="AJ122" i="16"/>
  <c r="AJ105" i="16"/>
  <c r="AJ101" i="16"/>
  <c r="AJ82" i="16"/>
  <c r="AJ74" i="16"/>
  <c r="AJ70" i="16"/>
  <c r="AJ66" i="16"/>
  <c r="AJ62" i="16"/>
  <c r="AJ58" i="16"/>
  <c r="AJ89" i="16"/>
  <c r="AJ77" i="16"/>
  <c r="AJ73" i="16"/>
  <c r="AJ69" i="16"/>
  <c r="AJ64" i="16"/>
  <c r="AJ60" i="16"/>
  <c r="AJ65" i="16"/>
  <c r="AJ63" i="16"/>
  <c r="AJ45" i="16"/>
  <c r="AJ41" i="16"/>
  <c r="AJ37" i="16"/>
  <c r="AJ33" i="16"/>
  <c r="AJ57" i="16"/>
  <c r="AJ52" i="16"/>
  <c r="AJ48" i="16"/>
  <c r="AJ44" i="16"/>
  <c r="AJ40" i="16"/>
  <c r="AJ36" i="16"/>
  <c r="AJ32" i="16"/>
  <c r="AJ61" i="16"/>
  <c r="AJ47" i="16"/>
  <c r="AJ46" i="16"/>
  <c r="AJ39" i="16"/>
  <c r="AJ38" i="16"/>
  <c r="AJ28" i="16"/>
  <c r="AJ24" i="16"/>
  <c r="AJ81" i="16"/>
  <c r="AJ31" i="16"/>
  <c r="AJ27" i="16"/>
  <c r="AJ23" i="16"/>
  <c r="AJ19" i="16"/>
  <c r="AJ15" i="16"/>
  <c r="AJ50" i="16"/>
  <c r="AJ43" i="16"/>
  <c r="AJ18" i="16"/>
  <c r="AJ17" i="16"/>
  <c r="AJ14" i="16"/>
  <c r="AJ21" i="16"/>
  <c r="AJ55" i="16"/>
  <c r="AJ30" i="16"/>
  <c r="AJ16" i="16"/>
  <c r="CA6" i="11"/>
  <c r="AJ11" i="16" s="1"/>
  <c r="AJ54" i="16"/>
  <c r="AJ29" i="16"/>
  <c r="AJ25" i="16"/>
  <c r="CB6" i="11" a="1"/>
  <c r="CB6" i="11" s="1"/>
  <c r="CD4" i="2"/>
  <c r="B26" i="45"/>
  <c r="A25" i="81" s="1"/>
  <c r="B25" i="46"/>
  <c r="A24" i="82" s="1"/>
  <c r="B26" i="43"/>
  <c r="A25" i="79" s="1"/>
  <c r="B25" i="44"/>
  <c r="A24" i="80" s="1"/>
  <c r="A24" i="78"/>
  <c r="P1" i="2"/>
  <c r="P217" i="2" s="1"/>
  <c r="AM32" i="35" a="1"/>
  <c r="AM32" i="35" s="1"/>
  <c r="AM33" i="35" s="1" a="1"/>
  <c r="AM33" i="35" s="1"/>
  <c r="Q1" i="2" s="1"/>
  <c r="Q217" i="2" s="1"/>
  <c r="S30" i="7"/>
  <c r="CB7" i="13" l="1" a="1"/>
  <c r="CB7" i="13" s="1"/>
  <c r="CB8" i="13" a="1"/>
  <c r="CB8" i="13" s="1"/>
  <c r="CB9" i="13" a="1"/>
  <c r="CB9" i="13" s="1"/>
  <c r="DW4" i="13"/>
  <c r="AI2" i="18" s="1"/>
  <c r="CD7" i="12" a="1"/>
  <c r="CD7" i="12" s="1"/>
  <c r="CD8" i="12" a="1"/>
  <c r="CD8" i="12" s="1"/>
  <c r="CD10" i="12" a="1"/>
  <c r="CD10" i="12" s="1"/>
  <c r="CD9" i="12" a="1"/>
  <c r="CD9" i="12" s="1"/>
  <c r="CB7" i="11" a="1"/>
  <c r="CB7" i="11" s="1"/>
  <c r="CB9" i="11" a="1"/>
  <c r="CB9" i="11" s="1"/>
  <c r="CB8" i="11" a="1"/>
  <c r="CB8" i="11" s="1"/>
  <c r="CC3" i="11"/>
  <c r="CC7" i="11" s="1"/>
  <c r="AK12" i="16" s="1"/>
  <c r="CD8" i="10" a="1"/>
  <c r="CD8" i="10" s="1"/>
  <c r="CD7" i="10" a="1"/>
  <c r="CD7" i="10" s="1"/>
  <c r="CD9" i="10" a="1"/>
  <c r="CD9" i="10" s="1"/>
  <c r="CC7" i="10"/>
  <c r="AK12" i="15" s="1"/>
  <c r="CC11" i="10"/>
  <c r="CC9" i="10"/>
  <c r="CC10" i="10"/>
  <c r="CC12" i="10"/>
  <c r="AK17" i="15" s="1"/>
  <c r="CC13" i="10"/>
  <c r="CC14" i="10"/>
  <c r="CC18" i="10"/>
  <c r="CC20" i="10"/>
  <c r="AK25" i="15" s="1"/>
  <c r="CC19" i="10"/>
  <c r="CC8" i="10"/>
  <c r="CC22" i="10"/>
  <c r="CC15" i="10"/>
  <c r="AK20" i="15" s="1"/>
  <c r="CC17" i="10"/>
  <c r="CC21" i="10"/>
  <c r="CC24" i="10"/>
  <c r="CC28" i="10"/>
  <c r="AK33" i="15" s="1"/>
  <c r="CC31" i="10"/>
  <c r="CC37" i="10"/>
  <c r="CC26" i="10"/>
  <c r="CC29" i="10"/>
  <c r="AK34" i="15" s="1"/>
  <c r="CC30" i="10"/>
  <c r="CC33" i="10"/>
  <c r="CC27" i="10"/>
  <c r="CC32" i="10"/>
  <c r="AK37" i="15" s="1"/>
  <c r="CC39" i="10"/>
  <c r="CC42" i="10"/>
  <c r="CC45" i="10"/>
  <c r="CC35" i="10"/>
  <c r="AK40" i="15" s="1"/>
  <c r="CC36" i="10"/>
  <c r="CC38" i="10"/>
  <c r="CC40" i="10"/>
  <c r="CC41" i="10"/>
  <c r="AK46" i="15" s="1"/>
  <c r="CC43" i="10"/>
  <c r="CC44" i="10"/>
  <c r="CC46" i="10"/>
  <c r="CC16" i="10"/>
  <c r="AK21" i="15" s="1"/>
  <c r="CC25" i="10"/>
  <c r="CC34" i="10"/>
  <c r="CC47" i="10"/>
  <c r="CC48" i="10"/>
  <c r="AK53" i="15" s="1"/>
  <c r="CC50" i="10"/>
  <c r="CC55" i="10"/>
  <c r="CC56" i="10"/>
  <c r="CC58" i="10"/>
  <c r="AK63" i="15" s="1"/>
  <c r="CC60" i="10"/>
  <c r="CC65" i="10"/>
  <c r="CC67" i="10"/>
  <c r="CC70" i="10"/>
  <c r="AK75" i="15" s="1"/>
  <c r="CC71" i="10"/>
  <c r="CC74" i="10"/>
  <c r="CC77" i="10"/>
  <c r="CC79" i="10"/>
  <c r="AK84" i="15" s="1"/>
  <c r="CC49" i="10"/>
  <c r="CC59" i="10"/>
  <c r="CC68" i="10"/>
  <c r="CC69" i="10"/>
  <c r="AK74" i="15" s="1"/>
  <c r="CC73" i="10"/>
  <c r="CC78" i="10"/>
  <c r="CC81" i="10"/>
  <c r="CC23" i="10"/>
  <c r="AK28" i="15" s="1"/>
  <c r="CC53" i="10"/>
  <c r="CC57" i="10"/>
  <c r="CC63" i="10"/>
  <c r="CC90" i="10"/>
  <c r="AK95" i="15" s="1"/>
  <c r="CC61" i="10"/>
  <c r="CC62" i="10"/>
  <c r="CC66" i="10"/>
  <c r="CC75" i="10"/>
  <c r="AK80" i="15" s="1"/>
  <c r="CC83" i="10"/>
  <c r="CC91" i="10"/>
  <c r="CC92" i="10"/>
  <c r="CC93" i="10"/>
  <c r="AK98" i="15" s="1"/>
  <c r="CC95" i="10"/>
  <c r="CC96" i="10"/>
  <c r="CC97" i="10"/>
  <c r="CC51" i="10"/>
  <c r="AK56" i="15" s="1"/>
  <c r="CC64" i="10"/>
  <c r="CC72" i="10"/>
  <c r="CC80" i="10"/>
  <c r="CC82" i="10"/>
  <c r="AK87" i="15" s="1"/>
  <c r="CC89" i="10"/>
  <c r="CC94" i="10"/>
  <c r="CC85" i="10"/>
  <c r="CC86" i="10"/>
  <c r="AK91" i="15" s="1"/>
  <c r="CC88" i="10"/>
  <c r="CC98" i="10"/>
  <c r="CC104" i="10"/>
  <c r="CC107" i="10"/>
  <c r="AK112" i="15" s="1"/>
  <c r="CC109" i="10"/>
  <c r="CC111" i="10"/>
  <c r="CC113" i="10"/>
  <c r="CC118" i="10"/>
  <c r="AK123" i="15" s="1"/>
  <c r="CC119" i="10"/>
  <c r="CC123" i="10"/>
  <c r="CC87" i="10"/>
  <c r="CC103" i="10"/>
  <c r="AK108" i="15" s="1"/>
  <c r="CC105" i="10"/>
  <c r="CC106" i="10"/>
  <c r="CC114" i="10"/>
  <c r="CC116" i="10"/>
  <c r="AK121" i="15" s="1"/>
  <c r="CC122" i="10"/>
  <c r="AK127" i="15" s="1"/>
  <c r="CC127" i="10"/>
  <c r="CC52" i="10"/>
  <c r="CC84" i="10"/>
  <c r="AK89" i="15" s="1"/>
  <c r="CC99" i="10"/>
  <c r="CC102" i="10"/>
  <c r="CC117" i="10"/>
  <c r="CC120" i="10"/>
  <c r="AK125" i="15" s="1"/>
  <c r="CC121" i="10"/>
  <c r="CC124" i="10"/>
  <c r="CC125" i="10"/>
  <c r="CC54" i="10"/>
  <c r="AK59" i="15" s="1"/>
  <c r="CC101" i="10"/>
  <c r="CC110" i="10"/>
  <c r="CC112" i="10"/>
  <c r="CC126" i="10"/>
  <c r="CC129" i="10"/>
  <c r="CC131" i="10"/>
  <c r="CC132" i="10"/>
  <c r="CC148" i="10"/>
  <c r="CC150" i="10"/>
  <c r="CC153" i="10"/>
  <c r="CC156" i="10"/>
  <c r="CC158" i="10"/>
  <c r="CC164" i="10"/>
  <c r="CC166" i="10"/>
  <c r="CC183" i="10"/>
  <c r="CC184" i="10"/>
  <c r="CC108" i="10"/>
  <c r="CC115" i="10"/>
  <c r="CC134" i="10"/>
  <c r="CC135" i="10"/>
  <c r="CC136" i="10"/>
  <c r="CC137" i="10"/>
  <c r="CC138" i="10"/>
  <c r="CC142" i="10"/>
  <c r="CC144" i="10"/>
  <c r="CC145" i="10"/>
  <c r="CC146" i="10"/>
  <c r="CC149" i="10"/>
  <c r="CC155" i="10"/>
  <c r="CC157" i="10"/>
  <c r="CC163" i="10"/>
  <c r="CC165" i="10"/>
  <c r="CC172" i="10"/>
  <c r="CC173" i="10"/>
  <c r="CC179" i="10"/>
  <c r="CC128" i="10"/>
  <c r="CC130" i="10"/>
  <c r="CC133" i="10"/>
  <c r="CC140" i="10"/>
  <c r="CC143" i="10"/>
  <c r="CC151" i="10"/>
  <c r="CC160" i="10"/>
  <c r="CC162" i="10"/>
  <c r="CC170" i="10"/>
  <c r="CC180" i="10"/>
  <c r="CC186" i="10"/>
  <c r="CC191" i="10"/>
  <c r="CC192" i="10"/>
  <c r="CC193" i="10"/>
  <c r="CC199" i="10"/>
  <c r="CC100" i="10"/>
  <c r="CC139" i="10"/>
  <c r="CC154" i="10"/>
  <c r="CC167" i="10"/>
  <c r="CC168" i="10"/>
  <c r="CC182" i="10"/>
  <c r="CC185" i="10"/>
  <c r="CC189" i="10"/>
  <c r="CC76" i="10"/>
  <c r="CC147" i="10"/>
  <c r="CC161" i="10"/>
  <c r="CC169" i="10"/>
  <c r="CC177" i="10"/>
  <c r="CC187" i="10"/>
  <c r="CC190" i="10"/>
  <c r="CC195" i="10"/>
  <c r="CC196" i="10"/>
  <c r="CC197" i="10"/>
  <c r="CC198" i="10"/>
  <c r="CC201" i="10"/>
  <c r="CC203" i="10"/>
  <c r="CC204" i="10"/>
  <c r="CC205" i="10"/>
  <c r="CC194" i="10"/>
  <c r="CC159" i="10"/>
  <c r="CC175" i="10"/>
  <c r="CC176" i="10"/>
  <c r="CC181" i="10"/>
  <c r="CC202" i="10"/>
  <c r="CC141" i="10"/>
  <c r="CC152" i="10"/>
  <c r="CC171" i="10"/>
  <c r="CC174" i="10"/>
  <c r="CC178" i="10"/>
  <c r="CC188" i="10"/>
  <c r="CC200" i="10"/>
  <c r="CB8" i="8" a="1"/>
  <c r="CB8" i="8" s="1"/>
  <c r="CB9" i="8" a="1"/>
  <c r="CB9" i="8" s="1"/>
  <c r="CB7" i="8" a="1"/>
  <c r="CB7" i="8" s="1"/>
  <c r="CC7" i="13"/>
  <c r="CC9" i="13"/>
  <c r="CC8" i="13"/>
  <c r="AI13" i="18" s="1"/>
  <c r="CC12" i="13"/>
  <c r="AI17" i="18" s="1"/>
  <c r="CC17" i="13"/>
  <c r="CC24" i="13"/>
  <c r="CC26" i="13"/>
  <c r="AI31" i="18" s="1"/>
  <c r="CC15" i="13"/>
  <c r="AI20" i="18" s="1"/>
  <c r="CC16" i="13"/>
  <c r="CC14" i="13"/>
  <c r="CC19" i="13"/>
  <c r="AI24" i="18" s="1"/>
  <c r="CC25" i="13"/>
  <c r="AI30" i="18" s="1"/>
  <c r="CC29" i="13"/>
  <c r="CC33" i="13"/>
  <c r="CC37" i="13"/>
  <c r="AI42" i="18" s="1"/>
  <c r="CC39" i="13"/>
  <c r="AI44" i="18" s="1"/>
  <c r="CC44" i="13"/>
  <c r="CC45" i="13"/>
  <c r="CC47" i="13"/>
  <c r="AI52" i="18" s="1"/>
  <c r="CC18" i="13"/>
  <c r="AI23" i="18" s="1"/>
  <c r="CC20" i="13"/>
  <c r="CC21" i="13"/>
  <c r="CC30" i="13"/>
  <c r="AI35" i="18" s="1"/>
  <c r="CC32" i="13"/>
  <c r="AI37" i="18" s="1"/>
  <c r="CC34" i="13"/>
  <c r="CC38" i="13"/>
  <c r="CC41" i="13"/>
  <c r="CC40" i="13"/>
  <c r="AI45" i="18" s="1"/>
  <c r="CC57" i="13"/>
  <c r="CC60" i="13"/>
  <c r="CC62" i="13"/>
  <c r="AI67" i="18" s="1"/>
  <c r="CC65" i="13"/>
  <c r="AI70" i="18" s="1"/>
  <c r="CC10" i="13"/>
  <c r="CC11" i="13"/>
  <c r="CC36" i="13"/>
  <c r="AI41" i="18" s="1"/>
  <c r="CC52" i="13"/>
  <c r="AI57" i="18" s="1"/>
  <c r="CC53" i="13"/>
  <c r="CC54" i="13"/>
  <c r="CC59" i="13"/>
  <c r="AI64" i="18" s="1"/>
  <c r="CC67" i="13"/>
  <c r="AI72" i="18" s="1"/>
  <c r="CC74" i="13"/>
  <c r="CC61" i="13"/>
  <c r="CC66" i="13"/>
  <c r="AI71" i="18" s="1"/>
  <c r="CC75" i="13"/>
  <c r="AI80" i="18" s="1"/>
  <c r="CC76" i="13"/>
  <c r="CC79" i="13"/>
  <c r="CC80" i="13"/>
  <c r="AI85" i="18" s="1"/>
  <c r="CC83" i="13"/>
  <c r="AI88" i="18" s="1"/>
  <c r="CC84" i="13"/>
  <c r="CC87" i="13"/>
  <c r="CC89" i="13"/>
  <c r="AI94" i="18" s="1"/>
  <c r="CC90" i="13"/>
  <c r="CC94" i="13"/>
  <c r="CC95" i="13"/>
  <c r="CC96" i="13"/>
  <c r="AI101" i="18" s="1"/>
  <c r="CC31" i="13"/>
  <c r="AI36" i="18" s="1"/>
  <c r="CC46" i="13"/>
  <c r="CC49" i="13"/>
  <c r="CC51" i="13"/>
  <c r="AI56" i="18" s="1"/>
  <c r="CC86" i="13"/>
  <c r="AI91" i="18" s="1"/>
  <c r="CC91" i="13"/>
  <c r="CC93" i="13"/>
  <c r="CC99" i="13"/>
  <c r="AI104" i="18" s="1"/>
  <c r="CC103" i="13"/>
  <c r="CC105" i="13"/>
  <c r="CC106" i="13"/>
  <c r="CC110" i="13"/>
  <c r="AI115" i="18" s="1"/>
  <c r="CC111" i="13"/>
  <c r="AI116" i="18" s="1"/>
  <c r="CC120" i="13"/>
  <c r="CC121" i="13"/>
  <c r="CC126" i="13"/>
  <c r="CC127" i="13"/>
  <c r="CC129" i="13"/>
  <c r="CC136" i="13"/>
  <c r="CC142" i="13"/>
  <c r="CC143" i="13"/>
  <c r="CC23" i="13"/>
  <c r="CC27" i="13"/>
  <c r="CC43" i="13"/>
  <c r="AI48" i="18" s="1"/>
  <c r="CC58" i="13"/>
  <c r="AI63" i="18" s="1"/>
  <c r="CC64" i="13"/>
  <c r="CC71" i="13"/>
  <c r="CC73" i="13"/>
  <c r="AI78" i="18" s="1"/>
  <c r="CC77" i="13"/>
  <c r="AI82" i="18" s="1"/>
  <c r="CC13" i="13"/>
  <c r="CC48" i="13"/>
  <c r="CC50" i="13"/>
  <c r="AI55" i="18" s="1"/>
  <c r="CC55" i="13"/>
  <c r="AI60" i="18" s="1"/>
  <c r="CC56" i="13"/>
  <c r="CC68" i="13"/>
  <c r="CC78" i="13"/>
  <c r="AI83" i="18" s="1"/>
  <c r="CC107" i="13"/>
  <c r="AI112" i="18" s="1"/>
  <c r="CC109" i="13"/>
  <c r="CC119" i="13"/>
  <c r="CC123" i="13"/>
  <c r="AI128" i="18" s="1"/>
  <c r="CC124" i="13"/>
  <c r="AI129" i="18" s="1"/>
  <c r="CC130" i="13"/>
  <c r="CC144" i="13"/>
  <c r="CC148" i="13"/>
  <c r="CC154" i="13"/>
  <c r="CC155" i="13"/>
  <c r="CC157" i="13"/>
  <c r="CC81" i="13"/>
  <c r="AI86" i="18" s="1"/>
  <c r="CC85" i="13"/>
  <c r="AI90" i="18" s="1"/>
  <c r="CC88" i="13"/>
  <c r="CC97" i="13"/>
  <c r="CC98" i="13"/>
  <c r="AI103" i="18" s="1"/>
  <c r="CC100" i="13"/>
  <c r="CC102" i="13"/>
  <c r="CC108" i="13"/>
  <c r="CC112" i="13"/>
  <c r="AI117" i="18" s="1"/>
  <c r="CC128" i="13"/>
  <c r="CC137" i="13"/>
  <c r="CC139" i="13"/>
  <c r="CC140" i="13"/>
  <c r="CC145" i="13"/>
  <c r="CC152" i="13"/>
  <c r="CC161" i="13"/>
  <c r="CC168" i="13"/>
  <c r="CC63" i="13"/>
  <c r="AI68" i="18" s="1"/>
  <c r="CC69" i="13"/>
  <c r="CC72" i="13"/>
  <c r="CC114" i="13"/>
  <c r="AI119" i="18" s="1"/>
  <c r="CC116" i="13"/>
  <c r="AI121" i="18" s="1"/>
  <c r="CC117" i="13"/>
  <c r="CC125" i="13"/>
  <c r="CC138" i="13"/>
  <c r="CC147" i="13"/>
  <c r="CC150" i="13"/>
  <c r="CC158" i="13"/>
  <c r="CC162" i="13"/>
  <c r="CC176" i="13"/>
  <c r="CC183" i="13"/>
  <c r="CC185" i="13"/>
  <c r="CC186" i="13"/>
  <c r="CC192" i="13"/>
  <c r="CC198" i="13"/>
  <c r="CC199" i="13"/>
  <c r="CC204" i="13"/>
  <c r="CC101" i="13"/>
  <c r="AI106" i="18" s="1"/>
  <c r="CC104" i="13"/>
  <c r="CC131" i="13"/>
  <c r="CC134" i="13"/>
  <c r="CC156" i="13"/>
  <c r="CC159" i="13"/>
  <c r="CC160" i="13"/>
  <c r="CC167" i="13"/>
  <c r="CC170" i="13"/>
  <c r="CC173" i="13"/>
  <c r="CC174" i="13"/>
  <c r="CC180" i="13"/>
  <c r="CC187" i="13"/>
  <c r="CC189" i="13"/>
  <c r="CC190" i="13"/>
  <c r="CC194" i="13"/>
  <c r="CC195" i="13"/>
  <c r="CC197" i="13"/>
  <c r="CC201" i="13"/>
  <c r="CC22" i="13"/>
  <c r="AI27" i="18" s="1"/>
  <c r="CC28" i="13"/>
  <c r="AI33" i="18" s="1"/>
  <c r="CC42" i="13"/>
  <c r="CC82" i="13"/>
  <c r="CC92" i="13"/>
  <c r="AI97" i="18" s="1"/>
  <c r="CC118" i="13"/>
  <c r="AI123" i="18" s="1"/>
  <c r="CC132" i="13"/>
  <c r="CC151" i="13"/>
  <c r="CC164" i="13"/>
  <c r="CC169" i="13"/>
  <c r="CC171" i="13"/>
  <c r="CC175" i="13"/>
  <c r="CC193" i="13"/>
  <c r="CC202" i="13"/>
  <c r="CC113" i="13"/>
  <c r="CC133" i="13"/>
  <c r="CC146" i="13"/>
  <c r="CC153" i="13"/>
  <c r="CC163" i="13"/>
  <c r="CC165" i="13"/>
  <c r="CC166" i="13"/>
  <c r="CC172" i="13"/>
  <c r="CC181" i="13"/>
  <c r="CC191" i="13"/>
  <c r="CC70" i="13"/>
  <c r="AI75" i="18" s="1"/>
  <c r="CC135" i="13"/>
  <c r="CC149" i="13"/>
  <c r="CC178" i="13"/>
  <c r="CC179" i="13"/>
  <c r="CC182" i="13"/>
  <c r="CC188" i="13"/>
  <c r="CC177" i="13"/>
  <c r="CC196" i="13"/>
  <c r="CC115" i="13"/>
  <c r="AI120" i="18" s="1"/>
  <c r="CC122" i="13"/>
  <c r="CC184" i="13"/>
  <c r="CC200" i="13"/>
  <c r="CC203" i="13"/>
  <c r="CC205" i="13"/>
  <c r="CC35" i="13"/>
  <c r="CC141" i="13"/>
  <c r="CA13" i="13"/>
  <c r="AH18" i="18" s="1"/>
  <c r="CA7" i="13"/>
  <c r="AH12" i="18" s="1"/>
  <c r="CA16" i="13"/>
  <c r="AH21" i="18" s="1"/>
  <c r="CA20" i="13"/>
  <c r="AH25" i="18" s="1"/>
  <c r="CA21" i="13"/>
  <c r="AH26" i="18" s="1"/>
  <c r="CA22" i="13"/>
  <c r="AH27" i="18" s="1"/>
  <c r="CA23" i="13"/>
  <c r="AH28" i="18" s="1"/>
  <c r="CA9" i="13"/>
  <c r="AH14" i="18" s="1"/>
  <c r="CA10" i="13"/>
  <c r="AH15" i="18" s="1"/>
  <c r="CA11" i="13"/>
  <c r="AH16" i="18" s="1"/>
  <c r="CA12" i="13"/>
  <c r="AH17" i="18" s="1"/>
  <c r="CA18" i="13"/>
  <c r="AH23" i="18" s="1"/>
  <c r="CA8" i="13"/>
  <c r="AH13" i="18" s="1"/>
  <c r="CA17" i="13"/>
  <c r="AH22" i="18" s="1"/>
  <c r="CA24" i="13"/>
  <c r="AH29" i="18" s="1"/>
  <c r="CA27" i="13"/>
  <c r="AH32" i="18" s="1"/>
  <c r="CA31" i="13"/>
  <c r="AH36" i="18" s="1"/>
  <c r="CA36" i="13"/>
  <c r="AH41" i="18" s="1"/>
  <c r="CA42" i="13"/>
  <c r="AH47" i="18" s="1"/>
  <c r="CA55" i="13"/>
  <c r="AH60" i="18" s="1"/>
  <c r="CA14" i="13"/>
  <c r="AH19" i="18" s="1"/>
  <c r="CA15" i="13"/>
  <c r="AH20" i="18" s="1"/>
  <c r="CA28" i="13"/>
  <c r="AH33" i="18" s="1"/>
  <c r="CA39" i="13"/>
  <c r="AH44" i="18" s="1"/>
  <c r="CA29" i="13"/>
  <c r="AH34" i="18" s="1"/>
  <c r="CA32" i="13"/>
  <c r="AH37" i="18" s="1"/>
  <c r="CA43" i="13"/>
  <c r="AH48" i="18" s="1"/>
  <c r="CA46" i="13"/>
  <c r="AH51" i="18" s="1"/>
  <c r="CA48" i="13"/>
  <c r="AH53" i="18" s="1"/>
  <c r="CA51" i="13"/>
  <c r="AH56" i="18" s="1"/>
  <c r="CA56" i="13"/>
  <c r="AH61" i="18" s="1"/>
  <c r="CA58" i="13"/>
  <c r="AH63" i="18" s="1"/>
  <c r="CA64" i="13"/>
  <c r="AH69" i="18" s="1"/>
  <c r="CA26" i="13"/>
  <c r="AH31" i="18" s="1"/>
  <c r="CA33" i="13"/>
  <c r="AH38" i="18" s="1"/>
  <c r="CA40" i="13"/>
  <c r="AH45" i="18" s="1"/>
  <c r="CA45" i="13"/>
  <c r="AH50" i="18" s="1"/>
  <c r="CA47" i="13"/>
  <c r="AH52" i="18" s="1"/>
  <c r="CA49" i="13"/>
  <c r="AH54" i="18" s="1"/>
  <c r="CA50" i="13"/>
  <c r="AH55" i="18" s="1"/>
  <c r="CA57" i="13"/>
  <c r="AH62" i="18" s="1"/>
  <c r="CA63" i="13"/>
  <c r="AH68" i="18" s="1"/>
  <c r="CA65" i="13"/>
  <c r="AH70" i="18" s="1"/>
  <c r="CA71" i="13"/>
  <c r="AH76" i="18" s="1"/>
  <c r="CA72" i="13"/>
  <c r="AH77" i="18" s="1"/>
  <c r="CA19" i="13"/>
  <c r="AH24" i="18" s="1"/>
  <c r="CA25" i="13"/>
  <c r="AH30" i="18" s="1"/>
  <c r="CA35" i="13"/>
  <c r="AH40" i="18" s="1"/>
  <c r="CA60" i="13"/>
  <c r="AH65" i="18" s="1"/>
  <c r="CA68" i="13"/>
  <c r="AH73" i="18" s="1"/>
  <c r="CA77" i="13"/>
  <c r="AH82" i="18" s="1"/>
  <c r="CA81" i="13"/>
  <c r="AH86" i="18" s="1"/>
  <c r="CA85" i="13"/>
  <c r="AH90" i="18" s="1"/>
  <c r="CA37" i="13"/>
  <c r="AH42" i="18" s="1"/>
  <c r="CA41" i="13"/>
  <c r="AH46" i="18" s="1"/>
  <c r="CA61" i="13"/>
  <c r="AH66" i="18" s="1"/>
  <c r="CA69" i="13"/>
  <c r="AH74" i="18" s="1"/>
  <c r="CA74" i="13"/>
  <c r="AH79" i="18" s="1"/>
  <c r="CA79" i="13"/>
  <c r="AH84" i="18" s="1"/>
  <c r="CA80" i="13"/>
  <c r="AH85" i="18" s="1"/>
  <c r="CA82" i="13"/>
  <c r="AH87" i="18" s="1"/>
  <c r="CA88" i="13"/>
  <c r="AH93" i="18" s="1"/>
  <c r="CA102" i="13"/>
  <c r="AH107" i="18" s="1"/>
  <c r="CA112" i="13"/>
  <c r="AH117" i="18" s="1"/>
  <c r="CA117" i="13"/>
  <c r="AH122" i="18" s="1"/>
  <c r="CA118" i="13"/>
  <c r="AH123" i="18" s="1"/>
  <c r="CA123" i="13"/>
  <c r="AH128" i="18" s="1"/>
  <c r="CA132" i="13"/>
  <c r="CA134" i="13"/>
  <c r="CA135" i="13"/>
  <c r="CA141" i="13"/>
  <c r="CA34" i="13"/>
  <c r="AH39" i="18" s="1"/>
  <c r="CA53" i="13"/>
  <c r="AH58" i="18" s="1"/>
  <c r="CA62" i="13"/>
  <c r="AH67" i="18" s="1"/>
  <c r="CA66" i="13"/>
  <c r="AH71" i="18" s="1"/>
  <c r="CA83" i="13"/>
  <c r="AH88" i="18" s="1"/>
  <c r="CA84" i="13"/>
  <c r="AH89" i="18" s="1"/>
  <c r="CA86" i="13"/>
  <c r="AH91" i="18" s="1"/>
  <c r="CA87" i="13"/>
  <c r="AH92" i="18" s="1"/>
  <c r="CA89" i="13"/>
  <c r="AH94" i="18" s="1"/>
  <c r="CA67" i="13"/>
  <c r="AH72" i="18" s="1"/>
  <c r="CA91" i="13"/>
  <c r="AH96" i="18" s="1"/>
  <c r="CA92" i="13"/>
  <c r="AH97" i="18" s="1"/>
  <c r="CA95" i="13"/>
  <c r="AH100" i="18" s="1"/>
  <c r="CA99" i="13"/>
  <c r="AH104" i="18" s="1"/>
  <c r="CA104" i="13"/>
  <c r="AH109" i="18" s="1"/>
  <c r="CA114" i="13"/>
  <c r="AH119" i="18" s="1"/>
  <c r="CA115" i="13"/>
  <c r="AH120" i="18" s="1"/>
  <c r="CA116" i="13"/>
  <c r="AH121" i="18" s="1"/>
  <c r="CA131" i="13"/>
  <c r="CA133" i="13"/>
  <c r="CA138" i="13"/>
  <c r="CA146" i="13"/>
  <c r="CA147" i="13"/>
  <c r="CA153" i="13"/>
  <c r="CA38" i="13"/>
  <c r="AH43" i="18" s="1"/>
  <c r="CA44" i="13"/>
  <c r="AH49" i="18" s="1"/>
  <c r="CA73" i="13"/>
  <c r="AH78" i="18" s="1"/>
  <c r="CA76" i="13"/>
  <c r="AH81" i="18" s="1"/>
  <c r="CA78" i="13"/>
  <c r="AH83" i="18" s="1"/>
  <c r="CA90" i="13"/>
  <c r="AH95" i="18" s="1"/>
  <c r="CA94" i="13"/>
  <c r="AH99" i="18" s="1"/>
  <c r="CA96" i="13"/>
  <c r="AH101" i="18" s="1"/>
  <c r="CA101" i="13"/>
  <c r="AH106" i="18" s="1"/>
  <c r="CA103" i="13"/>
  <c r="AH108" i="18" s="1"/>
  <c r="CA105" i="13"/>
  <c r="AH110" i="18" s="1"/>
  <c r="CA119" i="13"/>
  <c r="AH124" i="18" s="1"/>
  <c r="CA122" i="13"/>
  <c r="AH127" i="18" s="1"/>
  <c r="CA125" i="13"/>
  <c r="AH130" i="18" s="1"/>
  <c r="CA126" i="13"/>
  <c r="CA142" i="13"/>
  <c r="CA144" i="13"/>
  <c r="CA148" i="13"/>
  <c r="CA150" i="13"/>
  <c r="CA151" i="13"/>
  <c r="CA157" i="13"/>
  <c r="CA158" i="13"/>
  <c r="CA162" i="13"/>
  <c r="CA165" i="13"/>
  <c r="CA166" i="13"/>
  <c r="CA170" i="13"/>
  <c r="CA171" i="13"/>
  <c r="CA54" i="13"/>
  <c r="AH59" i="18" s="1"/>
  <c r="CA70" i="13"/>
  <c r="AH75" i="18" s="1"/>
  <c r="CA106" i="13"/>
  <c r="AH111" i="18" s="1"/>
  <c r="CA109" i="13"/>
  <c r="AH114" i="18" s="1"/>
  <c r="CA130" i="13"/>
  <c r="CA137" i="13"/>
  <c r="CA139" i="13"/>
  <c r="CA163" i="13"/>
  <c r="CA164" i="13"/>
  <c r="CA178" i="13"/>
  <c r="CA179" i="13"/>
  <c r="CA181" i="13"/>
  <c r="CA188" i="13"/>
  <c r="CA196" i="13"/>
  <c r="CA203" i="13"/>
  <c r="CA30" i="13"/>
  <c r="AH35" i="18" s="1"/>
  <c r="CA93" i="13"/>
  <c r="AH98" i="18" s="1"/>
  <c r="CA98" i="13"/>
  <c r="AH103" i="18" s="1"/>
  <c r="CA110" i="13"/>
  <c r="AH115" i="18" s="1"/>
  <c r="CA121" i="13"/>
  <c r="AH126" i="18" s="1"/>
  <c r="CA149" i="13"/>
  <c r="CA152" i="13"/>
  <c r="CA154" i="13"/>
  <c r="CA155" i="13"/>
  <c r="CA172" i="13"/>
  <c r="CA176" i="13"/>
  <c r="CA182" i="13"/>
  <c r="CA183" i="13"/>
  <c r="CA185" i="13"/>
  <c r="CA192" i="13"/>
  <c r="CA199" i="13"/>
  <c r="CA202" i="13"/>
  <c r="CA75" i="13"/>
  <c r="AH80" i="18" s="1"/>
  <c r="CA97" i="13"/>
  <c r="AH102" i="18" s="1"/>
  <c r="CA100" i="13"/>
  <c r="AH105" i="18" s="1"/>
  <c r="CA107" i="13"/>
  <c r="AH112" i="18" s="1"/>
  <c r="CA52" i="13"/>
  <c r="AH57" i="18" s="1"/>
  <c r="CA124" i="13"/>
  <c r="AH129" i="18" s="1"/>
  <c r="CA127" i="13"/>
  <c r="CA136" i="13"/>
  <c r="CA177" i="13"/>
  <c r="CA186" i="13"/>
  <c r="CA189" i="13"/>
  <c r="CA190" i="13"/>
  <c r="CA197" i="13"/>
  <c r="CA108" i="13"/>
  <c r="AH113" i="18" s="1"/>
  <c r="CA120" i="13"/>
  <c r="AH125" i="18" s="1"/>
  <c r="CA129" i="13"/>
  <c r="CA140" i="13"/>
  <c r="CA143" i="13"/>
  <c r="CA161" i="13"/>
  <c r="CA168" i="13"/>
  <c r="CA169" i="13"/>
  <c r="CA175" i="13"/>
  <c r="CA193" i="13"/>
  <c r="CA194" i="13"/>
  <c r="CA205" i="13"/>
  <c r="CA111" i="13"/>
  <c r="AH116" i="18" s="1"/>
  <c r="CA113" i="13"/>
  <c r="AH118" i="18" s="1"/>
  <c r="CA128" i="13"/>
  <c r="CA159" i="13"/>
  <c r="CA167" i="13"/>
  <c r="CA160" i="13"/>
  <c r="CA191" i="13"/>
  <c r="CA156" i="13"/>
  <c r="CA174" i="13"/>
  <c r="CA187" i="13"/>
  <c r="CA59" i="13"/>
  <c r="AH64" i="18" s="1"/>
  <c r="CA145" i="13"/>
  <c r="CA195" i="13"/>
  <c r="CA198" i="13"/>
  <c r="CA204" i="13"/>
  <c r="CA173" i="13"/>
  <c r="CA180" i="13"/>
  <c r="CA184" i="13"/>
  <c r="CA200" i="13"/>
  <c r="CA201" i="13"/>
  <c r="CC7" i="12"/>
  <c r="AK12" i="17" s="1"/>
  <c r="CC8" i="12"/>
  <c r="CC11" i="12"/>
  <c r="AK16" i="17" s="1"/>
  <c r="CC12" i="12"/>
  <c r="AK17" i="17" s="1"/>
  <c r="CC14" i="12"/>
  <c r="AK19" i="17" s="1"/>
  <c r="CC15" i="12"/>
  <c r="CC22" i="12"/>
  <c r="AK27" i="17" s="1"/>
  <c r="CC9" i="12"/>
  <c r="AK14" i="17" s="1"/>
  <c r="CC16" i="12"/>
  <c r="AK21" i="17" s="1"/>
  <c r="CC20" i="12"/>
  <c r="CC31" i="12"/>
  <c r="AK36" i="17" s="1"/>
  <c r="CC32" i="12"/>
  <c r="AK37" i="17" s="1"/>
  <c r="CC33" i="12"/>
  <c r="AK38" i="17" s="1"/>
  <c r="CC38" i="12"/>
  <c r="CC44" i="12"/>
  <c r="AK49" i="17" s="1"/>
  <c r="CC45" i="12"/>
  <c r="AK50" i="17" s="1"/>
  <c r="CC47" i="12"/>
  <c r="AK52" i="17" s="1"/>
  <c r="CC51" i="12"/>
  <c r="CC10" i="12"/>
  <c r="CC21" i="12"/>
  <c r="AK26" i="17" s="1"/>
  <c r="CC27" i="12"/>
  <c r="AK32" i="17" s="1"/>
  <c r="CC19" i="12"/>
  <c r="CC23" i="12"/>
  <c r="AK28" i="17" s="1"/>
  <c r="CC28" i="12"/>
  <c r="CC18" i="12"/>
  <c r="AK23" i="17" s="1"/>
  <c r="CC26" i="12"/>
  <c r="CC34" i="12"/>
  <c r="AK39" i="17" s="1"/>
  <c r="CC37" i="12"/>
  <c r="AK42" i="17" s="1"/>
  <c r="CC40" i="12"/>
  <c r="AK45" i="17" s="1"/>
  <c r="CC54" i="12"/>
  <c r="CC36" i="12"/>
  <c r="CC43" i="12"/>
  <c r="AK48" i="17" s="1"/>
  <c r="CC48" i="12"/>
  <c r="AK53" i="17" s="1"/>
  <c r="CC13" i="12"/>
  <c r="CC52" i="12"/>
  <c r="AK57" i="17" s="1"/>
  <c r="CC69" i="12"/>
  <c r="AK74" i="17" s="1"/>
  <c r="CC73" i="12"/>
  <c r="AK78" i="17" s="1"/>
  <c r="CC76" i="12"/>
  <c r="CC78" i="12"/>
  <c r="AK83" i="17" s="1"/>
  <c r="CC79" i="12"/>
  <c r="AK84" i="17" s="1"/>
  <c r="CC81" i="12"/>
  <c r="AK86" i="17" s="1"/>
  <c r="CC82" i="12"/>
  <c r="CC91" i="12"/>
  <c r="AK96" i="17" s="1"/>
  <c r="CC92" i="12"/>
  <c r="CC29" i="12"/>
  <c r="AK34" i="17" s="1"/>
  <c r="CC30" i="12"/>
  <c r="CC46" i="12"/>
  <c r="AK51" i="17" s="1"/>
  <c r="CC53" i="12"/>
  <c r="CC64" i="12"/>
  <c r="AK69" i="17" s="1"/>
  <c r="CC66" i="12"/>
  <c r="CC74" i="12"/>
  <c r="AK79" i="17" s="1"/>
  <c r="CC75" i="12"/>
  <c r="AK80" i="17" s="1"/>
  <c r="CC84" i="12"/>
  <c r="AK89" i="17" s="1"/>
  <c r="CC86" i="12"/>
  <c r="CC87" i="12"/>
  <c r="AK92" i="17" s="1"/>
  <c r="CC89" i="12"/>
  <c r="AK94" i="17" s="1"/>
  <c r="CC90" i="12"/>
  <c r="AK95" i="17" s="1"/>
  <c r="CC24" i="12"/>
  <c r="CC49" i="12"/>
  <c r="AK54" i="17" s="1"/>
  <c r="CC55" i="12"/>
  <c r="CC61" i="12"/>
  <c r="AK66" i="17" s="1"/>
  <c r="CC63" i="12"/>
  <c r="CC65" i="12"/>
  <c r="AK70" i="17" s="1"/>
  <c r="CC71" i="12"/>
  <c r="AK76" i="17" s="1"/>
  <c r="CC80" i="12"/>
  <c r="AK85" i="17" s="1"/>
  <c r="CC93" i="12"/>
  <c r="CC94" i="12"/>
  <c r="AK99" i="17" s="1"/>
  <c r="CC96" i="12"/>
  <c r="AK101" i="17" s="1"/>
  <c r="CC98" i="12"/>
  <c r="AK103" i="17" s="1"/>
  <c r="CC105" i="12"/>
  <c r="CC111" i="12"/>
  <c r="AK116" i="17" s="1"/>
  <c r="CC112" i="12"/>
  <c r="AK117" i="17" s="1"/>
  <c r="CC114" i="12"/>
  <c r="AK119" i="17" s="1"/>
  <c r="CC118" i="12"/>
  <c r="CC120" i="12"/>
  <c r="AK125" i="17" s="1"/>
  <c r="CC122" i="12"/>
  <c r="AK127" i="17" s="1"/>
  <c r="CC123" i="12"/>
  <c r="AK128" i="17" s="1"/>
  <c r="CC128" i="12"/>
  <c r="CC129" i="12"/>
  <c r="CC136" i="12"/>
  <c r="CC139" i="12"/>
  <c r="CC141" i="12"/>
  <c r="CC142" i="12"/>
  <c r="CC148" i="12"/>
  <c r="CC41" i="12"/>
  <c r="AK46" i="17" s="1"/>
  <c r="CC42" i="12"/>
  <c r="CC57" i="12"/>
  <c r="AK62" i="17" s="1"/>
  <c r="CC58" i="12"/>
  <c r="AK63" i="17" s="1"/>
  <c r="CC59" i="12"/>
  <c r="AK64" i="17" s="1"/>
  <c r="CC70" i="12"/>
  <c r="CC77" i="12"/>
  <c r="AK82" i="17" s="1"/>
  <c r="CC99" i="12"/>
  <c r="CC100" i="12"/>
  <c r="AK105" i="17" s="1"/>
  <c r="CC102" i="12"/>
  <c r="CC109" i="12"/>
  <c r="AK114" i="17" s="1"/>
  <c r="CC115" i="12"/>
  <c r="AK120" i="17" s="1"/>
  <c r="CC116" i="12"/>
  <c r="AK121" i="17" s="1"/>
  <c r="CC121" i="12"/>
  <c r="CC130" i="12"/>
  <c r="CC131" i="12"/>
  <c r="CC143" i="12"/>
  <c r="CC145" i="12"/>
  <c r="CC146" i="12"/>
  <c r="CC17" i="12"/>
  <c r="AK22" i="17" s="1"/>
  <c r="CC25" i="12"/>
  <c r="AK30" i="17" s="1"/>
  <c r="CC60" i="12"/>
  <c r="CC88" i="12"/>
  <c r="AK93" i="17" s="1"/>
  <c r="CC95" i="12"/>
  <c r="AK100" i="17" s="1"/>
  <c r="CC113" i="12"/>
  <c r="AK118" i="17" s="1"/>
  <c r="CC124" i="12"/>
  <c r="CC133" i="12"/>
  <c r="CC138" i="12"/>
  <c r="CC155" i="12"/>
  <c r="CC157" i="12"/>
  <c r="CC158" i="12"/>
  <c r="CC168" i="12"/>
  <c r="CC172" i="12"/>
  <c r="CC180" i="12"/>
  <c r="CC181" i="12"/>
  <c r="CC184" i="12"/>
  <c r="CC186" i="12"/>
  <c r="CC190" i="12"/>
  <c r="CC191" i="12"/>
  <c r="CC192" i="12"/>
  <c r="CC202" i="12"/>
  <c r="CC68" i="12"/>
  <c r="CC72" i="12"/>
  <c r="AK77" i="17" s="1"/>
  <c r="CC101" i="12"/>
  <c r="AK106" i="17" s="1"/>
  <c r="CC103" i="12"/>
  <c r="AK108" i="17" s="1"/>
  <c r="CC110" i="12"/>
  <c r="CC117" i="12"/>
  <c r="AK122" i="17" s="1"/>
  <c r="CC125" i="12"/>
  <c r="CC134" i="12"/>
  <c r="CC135" i="12"/>
  <c r="CC140" i="12"/>
  <c r="CC152" i="12"/>
  <c r="CC159" i="12"/>
  <c r="CC165" i="12"/>
  <c r="CC169" i="12"/>
  <c r="CC173" i="12"/>
  <c r="CC174" i="12"/>
  <c r="CC177" i="12"/>
  <c r="CC185" i="12"/>
  <c r="CC196" i="12"/>
  <c r="CC200" i="12"/>
  <c r="CC50" i="12"/>
  <c r="CC56" i="12"/>
  <c r="AK61" i="17" s="1"/>
  <c r="CC83" i="12"/>
  <c r="AK88" i="17" s="1"/>
  <c r="CC106" i="12"/>
  <c r="AK111" i="17" s="1"/>
  <c r="CC126" i="12"/>
  <c r="CC132" i="12"/>
  <c r="CC150" i="12"/>
  <c r="CC151" i="12"/>
  <c r="CC154" i="12"/>
  <c r="CC163" i="12"/>
  <c r="CC170" i="12"/>
  <c r="CC171" i="12"/>
  <c r="CC193" i="12"/>
  <c r="CC198" i="12"/>
  <c r="CC203" i="12"/>
  <c r="CC107" i="12"/>
  <c r="AK112" i="17" s="1"/>
  <c r="CC161" i="12"/>
  <c r="CC167" i="12"/>
  <c r="CC178" i="12"/>
  <c r="CC182" i="12"/>
  <c r="CC187" i="12"/>
  <c r="CC188" i="12"/>
  <c r="CC204" i="12"/>
  <c r="CC39" i="12"/>
  <c r="AK44" i="17" s="1"/>
  <c r="CC62" i="12"/>
  <c r="AK67" i="17" s="1"/>
  <c r="CC147" i="12"/>
  <c r="CC166" i="12"/>
  <c r="CC183" i="12"/>
  <c r="CC195" i="12"/>
  <c r="CC85" i="12"/>
  <c r="AK90" i="17" s="1"/>
  <c r="CC97" i="12"/>
  <c r="CC137" i="12"/>
  <c r="CC149" i="12"/>
  <c r="CC162" i="12"/>
  <c r="CC197" i="12"/>
  <c r="CC104" i="12"/>
  <c r="AK109" i="17" s="1"/>
  <c r="CC144" i="12"/>
  <c r="CC153" i="12"/>
  <c r="CC156" i="12"/>
  <c r="CC189" i="12"/>
  <c r="CC35" i="12"/>
  <c r="CC67" i="12"/>
  <c r="AK72" i="17" s="1"/>
  <c r="CC108" i="12"/>
  <c r="AK113" i="17" s="1"/>
  <c r="CC119" i="12"/>
  <c r="AK124" i="17" s="1"/>
  <c r="CC127" i="12"/>
  <c r="CC160" i="12"/>
  <c r="CC164" i="12"/>
  <c r="CC175" i="12"/>
  <c r="CC176" i="12"/>
  <c r="CC179" i="12"/>
  <c r="CC194" i="12"/>
  <c r="CC199" i="12"/>
  <c r="CC201" i="12"/>
  <c r="CC205" i="12"/>
  <c r="CA10" i="8"/>
  <c r="AJ15" i="14" s="1"/>
  <c r="CA7" i="8"/>
  <c r="AJ12" i="14" s="1"/>
  <c r="CA14" i="8"/>
  <c r="CA8" i="8"/>
  <c r="CA11" i="8"/>
  <c r="AJ16" i="14" s="1"/>
  <c r="CA15" i="8"/>
  <c r="AJ20" i="14" s="1"/>
  <c r="CA17" i="8"/>
  <c r="CA21" i="8"/>
  <c r="AJ26" i="14" s="1"/>
  <c r="CA28" i="8"/>
  <c r="AJ33" i="14" s="1"/>
  <c r="CA30" i="8"/>
  <c r="AJ35" i="14" s="1"/>
  <c r="CA18" i="8"/>
  <c r="CA19" i="8"/>
  <c r="AJ24" i="14" s="1"/>
  <c r="CA25" i="8"/>
  <c r="AJ30" i="14" s="1"/>
  <c r="CA9" i="8"/>
  <c r="AJ14" i="14" s="1"/>
  <c r="CA29" i="8"/>
  <c r="CA34" i="8"/>
  <c r="AJ39" i="14" s="1"/>
  <c r="CA16" i="8"/>
  <c r="AJ21" i="14" s="1"/>
  <c r="CA23" i="8"/>
  <c r="AJ28" i="14" s="1"/>
  <c r="CA24" i="8"/>
  <c r="CA31" i="8"/>
  <c r="CA32" i="8"/>
  <c r="AJ37" i="14" s="1"/>
  <c r="CA33" i="8"/>
  <c r="AJ38" i="14" s="1"/>
  <c r="CA54" i="8"/>
  <c r="CA55" i="8"/>
  <c r="AJ60" i="14" s="1"/>
  <c r="CA56" i="8"/>
  <c r="AJ61" i="14" s="1"/>
  <c r="CA58" i="8"/>
  <c r="AJ63" i="14" s="1"/>
  <c r="CA59" i="8"/>
  <c r="CA60" i="8"/>
  <c r="CA12" i="8"/>
  <c r="AJ17" i="14" s="1"/>
  <c r="CA26" i="8"/>
  <c r="AJ31" i="14" s="1"/>
  <c r="CA40" i="8"/>
  <c r="CA41" i="8"/>
  <c r="AJ46" i="14" s="1"/>
  <c r="CA46" i="8"/>
  <c r="AJ51" i="14" s="1"/>
  <c r="CA51" i="8"/>
  <c r="CA52" i="8"/>
  <c r="CA53" i="8"/>
  <c r="AJ58" i="14" s="1"/>
  <c r="CA63" i="8"/>
  <c r="AJ68" i="14" s="1"/>
  <c r="CA64" i="8"/>
  <c r="AJ69" i="14" s="1"/>
  <c r="CA67" i="8"/>
  <c r="CA69" i="8"/>
  <c r="CA71" i="8"/>
  <c r="AJ76" i="14" s="1"/>
  <c r="CA75" i="8"/>
  <c r="AJ80" i="14" s="1"/>
  <c r="CA83" i="8"/>
  <c r="CA91" i="8"/>
  <c r="AJ96" i="14" s="1"/>
  <c r="CA92" i="8"/>
  <c r="AJ97" i="14" s="1"/>
  <c r="CA94" i="8"/>
  <c r="AJ99" i="14" s="1"/>
  <c r="CA97" i="8"/>
  <c r="CA106" i="8"/>
  <c r="AJ111" i="14" s="1"/>
  <c r="CA110" i="8"/>
  <c r="AJ115" i="14" s="1"/>
  <c r="CA116" i="8"/>
  <c r="AJ121" i="14" s="1"/>
  <c r="CA36" i="8"/>
  <c r="CA39" i="8"/>
  <c r="CA44" i="8"/>
  <c r="AJ49" i="14" s="1"/>
  <c r="CA45" i="8"/>
  <c r="AJ50" i="14" s="1"/>
  <c r="CA50" i="8"/>
  <c r="CA27" i="8"/>
  <c r="AJ32" i="14" s="1"/>
  <c r="CA47" i="8"/>
  <c r="AJ52" i="14" s="1"/>
  <c r="CA48" i="8"/>
  <c r="AJ53" i="14" s="1"/>
  <c r="CA57" i="8"/>
  <c r="CA62" i="8"/>
  <c r="CA66" i="8"/>
  <c r="AJ71" i="14" s="1"/>
  <c r="CA74" i="8"/>
  <c r="AJ79" i="14" s="1"/>
  <c r="CA76" i="8"/>
  <c r="CA77" i="8"/>
  <c r="AJ82" i="14" s="1"/>
  <c r="CA79" i="8"/>
  <c r="AJ84" i="14" s="1"/>
  <c r="CA80" i="8"/>
  <c r="AJ85" i="14" s="1"/>
  <c r="CA20" i="8"/>
  <c r="CA22" i="8"/>
  <c r="AJ27" i="14" s="1"/>
  <c r="CA81" i="8"/>
  <c r="AJ86" i="14" s="1"/>
  <c r="CA82" i="8"/>
  <c r="AJ87" i="14" s="1"/>
  <c r="CA13" i="8"/>
  <c r="CA42" i="8"/>
  <c r="AJ47" i="14" s="1"/>
  <c r="CA43" i="8"/>
  <c r="AJ48" i="14" s="1"/>
  <c r="CA68" i="8"/>
  <c r="AJ73" i="14" s="1"/>
  <c r="CA84" i="8"/>
  <c r="CA37" i="8"/>
  <c r="AJ42" i="14" s="1"/>
  <c r="CA65" i="8"/>
  <c r="AJ70" i="14" s="1"/>
  <c r="CA73" i="8"/>
  <c r="AJ78" i="14" s="1"/>
  <c r="CA86" i="8"/>
  <c r="CA89" i="8"/>
  <c r="AJ94" i="14" s="1"/>
  <c r="CA93" i="8"/>
  <c r="AJ98" i="14" s="1"/>
  <c r="CA96" i="8"/>
  <c r="AJ101" i="14" s="1"/>
  <c r="CA49" i="8"/>
  <c r="CA85" i="8"/>
  <c r="AJ90" i="14" s="1"/>
  <c r="CA88" i="8"/>
  <c r="AJ93" i="14" s="1"/>
  <c r="CA95" i="8"/>
  <c r="AJ100" i="14" s="1"/>
  <c r="CA105" i="8"/>
  <c r="CA111" i="8"/>
  <c r="AJ116" i="14" s="1"/>
  <c r="CA112" i="8"/>
  <c r="AJ117" i="14" s="1"/>
  <c r="CA119" i="8"/>
  <c r="AJ124" i="14" s="1"/>
  <c r="CA123" i="8"/>
  <c r="CA126" i="8"/>
  <c r="CA133" i="8"/>
  <c r="CA134" i="8"/>
  <c r="CA35" i="8"/>
  <c r="CA61" i="8"/>
  <c r="AJ66" i="14" s="1"/>
  <c r="CA87" i="8"/>
  <c r="AJ92" i="14" s="1"/>
  <c r="CA109" i="8"/>
  <c r="AJ114" i="14" s="1"/>
  <c r="CA70" i="8"/>
  <c r="CA72" i="8"/>
  <c r="AJ77" i="14" s="1"/>
  <c r="CA78" i="8"/>
  <c r="AJ83" i="14" s="1"/>
  <c r="CA90" i="8"/>
  <c r="AJ95" i="14" s="1"/>
  <c r="CA98" i="8"/>
  <c r="CA99" i="8"/>
  <c r="AJ104" i="14" s="1"/>
  <c r="CA100" i="8"/>
  <c r="AJ105" i="14" s="1"/>
  <c r="CA102" i="8"/>
  <c r="AJ107" i="14" s="1"/>
  <c r="CA103" i="8"/>
  <c r="CA118" i="8"/>
  <c r="AJ123" i="14" s="1"/>
  <c r="CA127" i="8"/>
  <c r="CA128" i="8"/>
  <c r="CA129" i="8"/>
  <c r="CA131" i="8"/>
  <c r="CA107" i="8"/>
  <c r="AJ112" i="14" s="1"/>
  <c r="CA121" i="8"/>
  <c r="AJ126" i="14" s="1"/>
  <c r="CA124" i="8"/>
  <c r="CA130" i="8"/>
  <c r="CA138" i="8"/>
  <c r="CA140" i="8"/>
  <c r="CA146" i="8"/>
  <c r="CA147" i="8"/>
  <c r="CA152" i="8"/>
  <c r="CA156" i="8"/>
  <c r="CA160" i="8"/>
  <c r="CA164" i="8"/>
  <c r="CA168" i="8"/>
  <c r="CA172" i="8"/>
  <c r="CA176" i="8"/>
  <c r="CA182" i="8"/>
  <c r="CA117" i="8"/>
  <c r="AJ122" i="14" s="1"/>
  <c r="CA136" i="8"/>
  <c r="CA137" i="8"/>
  <c r="CA151" i="8"/>
  <c r="CA153" i="8"/>
  <c r="CA155" i="8"/>
  <c r="CA157" i="8"/>
  <c r="CA159" i="8"/>
  <c r="CA161" i="8"/>
  <c r="CA163" i="8"/>
  <c r="CA165" i="8"/>
  <c r="CA167" i="8"/>
  <c r="CA169" i="8"/>
  <c r="CA171" i="8"/>
  <c r="CA173" i="8"/>
  <c r="CA175" i="8"/>
  <c r="CA177" i="8"/>
  <c r="CA179" i="8"/>
  <c r="CA38" i="8"/>
  <c r="CA101" i="8"/>
  <c r="AJ106" i="14" s="1"/>
  <c r="CA114" i="8"/>
  <c r="AJ119" i="14" s="1"/>
  <c r="CA115" i="8"/>
  <c r="AJ120" i="14" s="1"/>
  <c r="CA104" i="8"/>
  <c r="CA141" i="8"/>
  <c r="CA144" i="8"/>
  <c r="CA166" i="8"/>
  <c r="CA189" i="8"/>
  <c r="CA194" i="8"/>
  <c r="CA195" i="8"/>
  <c r="CA200" i="8"/>
  <c r="CA113" i="8"/>
  <c r="CA139" i="8"/>
  <c r="CA145" i="8"/>
  <c r="CA148" i="8"/>
  <c r="CA150" i="8"/>
  <c r="CA154" i="8"/>
  <c r="CA170" i="8"/>
  <c r="CA185" i="8"/>
  <c r="CA188" i="8"/>
  <c r="CA190" i="8"/>
  <c r="CA198" i="8"/>
  <c r="CA201" i="8"/>
  <c r="CA204" i="8"/>
  <c r="CA108" i="8"/>
  <c r="AJ113" i="14" s="1"/>
  <c r="CA132" i="8"/>
  <c r="CA142" i="8"/>
  <c r="CA143" i="8"/>
  <c r="CA149" i="8"/>
  <c r="CA158" i="8"/>
  <c r="CA174" i="8"/>
  <c r="CA180" i="8"/>
  <c r="CA186" i="8"/>
  <c r="CA192" i="8"/>
  <c r="CA193" i="8"/>
  <c r="CA197" i="8"/>
  <c r="CA202" i="8"/>
  <c r="CA205" i="8"/>
  <c r="CA120" i="8"/>
  <c r="AJ125" i="14" s="1"/>
  <c r="CA122" i="8"/>
  <c r="CA125" i="8"/>
  <c r="AJ130" i="14" s="1"/>
  <c r="CA135" i="8"/>
  <c r="CA162" i="8"/>
  <c r="CA178" i="8"/>
  <c r="CA181" i="8"/>
  <c r="CA183" i="8"/>
  <c r="CA184" i="8"/>
  <c r="CA187" i="8"/>
  <c r="CA191" i="8"/>
  <c r="CA199" i="8"/>
  <c r="CA203" i="8"/>
  <c r="CA196" i="8"/>
  <c r="CB6" i="13" a="1"/>
  <c r="CB6" i="13" s="1"/>
  <c r="R5" i="5"/>
  <c r="R7" i="5" s="1"/>
  <c r="Q215" i="2"/>
  <c r="Q216" i="2"/>
  <c r="P216" i="2"/>
  <c r="P215" i="2"/>
  <c r="Q5" i="5"/>
  <c r="Q7" i="5" s="1"/>
  <c r="CF4" i="10"/>
  <c r="CF6" i="10" s="1" a="1"/>
  <c r="CF6" i="10" s="1"/>
  <c r="R25" i="60"/>
  <c r="O25" i="60" s="1"/>
  <c r="CD4" i="13"/>
  <c r="AB24" i="60"/>
  <c r="CD4" i="11"/>
  <c r="CE3" i="11" s="1"/>
  <c r="V24" i="60"/>
  <c r="CF4" i="12"/>
  <c r="CG3" i="12" s="1"/>
  <c r="Y25" i="60"/>
  <c r="DU5" i="11"/>
  <c r="DU5" i="13"/>
  <c r="AJ127" i="14"/>
  <c r="AJ57" i="14"/>
  <c r="AJ22" i="14"/>
  <c r="AJ36" i="14"/>
  <c r="AJ67" i="14"/>
  <c r="AJ102" i="14"/>
  <c r="AJ25" i="14"/>
  <c r="AJ13" i="14"/>
  <c r="AJ43" i="14"/>
  <c r="AJ74" i="14"/>
  <c r="AJ29" i="14"/>
  <c r="CA6" i="8"/>
  <c r="AJ11" i="14" s="1"/>
  <c r="AJ40" i="14"/>
  <c r="AJ56" i="14"/>
  <c r="AJ54" i="14"/>
  <c r="AJ110" i="14"/>
  <c r="AJ103" i="14"/>
  <c r="AJ109" i="14"/>
  <c r="AJ128" i="14"/>
  <c r="AJ129" i="14"/>
  <c r="AJ45" i="14"/>
  <c r="AJ41" i="14"/>
  <c r="AJ59" i="14"/>
  <c r="AJ72" i="14"/>
  <c r="AJ44" i="14"/>
  <c r="AJ81" i="14"/>
  <c r="AJ65" i="14"/>
  <c r="AJ89" i="14"/>
  <c r="AJ88" i="14"/>
  <c r="AJ108" i="14"/>
  <c r="DU5" i="8"/>
  <c r="D22" i="42" s="1"/>
  <c r="D27" i="20" s="1"/>
  <c r="AJ18" i="14"/>
  <c r="AJ19" i="14"/>
  <c r="AJ55" i="14"/>
  <c r="AJ34" i="14"/>
  <c r="AJ23" i="14"/>
  <c r="AJ64" i="14"/>
  <c r="AJ62" i="14"/>
  <c r="AJ75" i="14"/>
  <c r="AJ91" i="14"/>
  <c r="AJ118" i="14"/>
  <c r="DW4" i="8"/>
  <c r="AK2" i="14" s="1"/>
  <c r="AK35" i="17"/>
  <c r="AK13" i="17"/>
  <c r="AK104" i="17"/>
  <c r="AK126" i="17"/>
  <c r="CC6" i="12"/>
  <c r="AK11" i="17" s="1"/>
  <c r="AK18" i="17"/>
  <c r="AK15" i="17"/>
  <c r="AK31" i="17"/>
  <c r="AK71" i="17"/>
  <c r="AK55" i="17"/>
  <c r="AK68" i="17"/>
  <c r="AK97" i="17"/>
  <c r="AK65" i="17"/>
  <c r="AK98" i="17"/>
  <c r="AK102" i="17"/>
  <c r="AK129" i="17"/>
  <c r="AK33" i="17"/>
  <c r="AK40" i="17"/>
  <c r="AK20" i="17"/>
  <c r="AK43" i="17"/>
  <c r="AK58" i="17"/>
  <c r="AK56" i="17"/>
  <c r="AK87" i="17"/>
  <c r="AK91" i="17"/>
  <c r="AK115" i="17"/>
  <c r="AK130" i="17"/>
  <c r="AK29" i="17"/>
  <c r="AK25" i="17"/>
  <c r="AK24" i="17"/>
  <c r="AK41" i="17"/>
  <c r="AK75" i="17"/>
  <c r="AK47" i="17"/>
  <c r="AK59" i="17"/>
  <c r="AK60" i="17"/>
  <c r="AK73" i="17"/>
  <c r="AK81" i="17"/>
  <c r="AK107" i="17"/>
  <c r="AK110" i="17"/>
  <c r="AK123" i="17"/>
  <c r="DV5" i="12"/>
  <c r="CC3" i="8"/>
  <c r="CB6" i="8" a="1"/>
  <c r="CB6" i="8" s="1"/>
  <c r="CD4" i="8"/>
  <c r="C30" i="20"/>
  <c r="AK128" i="15"/>
  <c r="AK2" i="4"/>
  <c r="DX4" i="12"/>
  <c r="AL2" i="17" s="1"/>
  <c r="CE3" i="12"/>
  <c r="CD6" i="12" a="1"/>
  <c r="CD6" i="12" s="1"/>
  <c r="DV5" i="10"/>
  <c r="DX4" i="2"/>
  <c r="AK69" i="15"/>
  <c r="CC6" i="10"/>
  <c r="AK11" i="15" s="1"/>
  <c r="AK68" i="15"/>
  <c r="AK55" i="15"/>
  <c r="AK119" i="15"/>
  <c r="AK73" i="15"/>
  <c r="AK36" i="15"/>
  <c r="AK85" i="15"/>
  <c r="AK106" i="15"/>
  <c r="AK114" i="15"/>
  <c r="AK45" i="15"/>
  <c r="AK30" i="15"/>
  <c r="AK52" i="15"/>
  <c r="AK86" i="15"/>
  <c r="AK103" i="15"/>
  <c r="AK42" i="15"/>
  <c r="AK39" i="15"/>
  <c r="AK97" i="15"/>
  <c r="AK116" i="15"/>
  <c r="AK14" i="15"/>
  <c r="AK31" i="15"/>
  <c r="AK19" i="15"/>
  <c r="AK24" i="15"/>
  <c r="AK18" i="15"/>
  <c r="AK43" i="15"/>
  <c r="AK64" i="15"/>
  <c r="AK57" i="15"/>
  <c r="AK62" i="15"/>
  <c r="AK78" i="15"/>
  <c r="AK79" i="15"/>
  <c r="AK72" i="15"/>
  <c r="AK90" i="15"/>
  <c r="AK101" i="15"/>
  <c r="AK105" i="15"/>
  <c r="AK107" i="15"/>
  <c r="AK109" i="15"/>
  <c r="AK120" i="15"/>
  <c r="AK118" i="15"/>
  <c r="AK126" i="15"/>
  <c r="AK27" i="15"/>
  <c r="AK15" i="15"/>
  <c r="AK50" i="15"/>
  <c r="AK38" i="15"/>
  <c r="AK22" i="15"/>
  <c r="AK58" i="15"/>
  <c r="AK47" i="15"/>
  <c r="AK65" i="15"/>
  <c r="AK44" i="15"/>
  <c r="AK81" i="15"/>
  <c r="AK60" i="15"/>
  <c r="AK66" i="15"/>
  <c r="AK83" i="15"/>
  <c r="AK67" i="15"/>
  <c r="AK88" i="15"/>
  <c r="AK76" i="15"/>
  <c r="AK93" i="15"/>
  <c r="AK94" i="15"/>
  <c r="AK100" i="15"/>
  <c r="AK113" i="15"/>
  <c r="AK124" i="15"/>
  <c r="AK111" i="15"/>
  <c r="AK129" i="15"/>
  <c r="AK130" i="15"/>
  <c r="AK41" i="15"/>
  <c r="AK23" i="15"/>
  <c r="AK16" i="15"/>
  <c r="AK32" i="15"/>
  <c r="AK13" i="15"/>
  <c r="AK29" i="15"/>
  <c r="AK54" i="15"/>
  <c r="AK26" i="15"/>
  <c r="AK35" i="15"/>
  <c r="AK51" i="15"/>
  <c r="AK77" i="15"/>
  <c r="AK48" i="15"/>
  <c r="AK49" i="15"/>
  <c r="AK61" i="15"/>
  <c r="AK70" i="15"/>
  <c r="AK71" i="15"/>
  <c r="AK92" i="15"/>
  <c r="AK82" i="15"/>
  <c r="AK96" i="15"/>
  <c r="AK102" i="15"/>
  <c r="AK99" i="15"/>
  <c r="AK104" i="15"/>
  <c r="AK117" i="15"/>
  <c r="AK110" i="15"/>
  <c r="AK115" i="15"/>
  <c r="AK122" i="15"/>
  <c r="CD6" i="13" a="1"/>
  <c r="CD6" i="13" s="1"/>
  <c r="DX4" i="13"/>
  <c r="AJ2" i="18" s="1"/>
  <c r="CE3" i="13"/>
  <c r="AI127" i="18"/>
  <c r="AI130" i="18"/>
  <c r="AI126" i="18"/>
  <c r="AI122" i="18"/>
  <c r="AI118" i="18"/>
  <c r="AI124" i="18"/>
  <c r="AI108" i="18"/>
  <c r="AI125" i="18"/>
  <c r="AI111" i="18"/>
  <c r="AI105" i="18"/>
  <c r="AI114" i="18"/>
  <c r="AI113" i="18"/>
  <c r="AI100" i="18"/>
  <c r="AI110" i="18"/>
  <c r="AI107" i="18"/>
  <c r="AI95" i="18"/>
  <c r="AI87" i="18"/>
  <c r="AI79" i="18"/>
  <c r="AI102" i="18"/>
  <c r="AI98" i="18"/>
  <c r="AI93" i="18"/>
  <c r="AI92" i="18"/>
  <c r="AI84" i="18"/>
  <c r="AI74" i="18"/>
  <c r="AI66" i="18"/>
  <c r="AI62" i="18"/>
  <c r="AI99" i="18"/>
  <c r="AI77" i="18"/>
  <c r="AI73" i="18"/>
  <c r="AI69" i="18"/>
  <c r="AI65" i="18"/>
  <c r="AI61" i="18"/>
  <c r="AI89" i="18"/>
  <c r="AI59" i="18"/>
  <c r="AI58" i="18"/>
  <c r="AI54" i="18"/>
  <c r="AI50" i="18"/>
  <c r="AI46" i="18"/>
  <c r="AI38" i="18"/>
  <c r="AI34" i="18"/>
  <c r="AI26" i="18"/>
  <c r="AI22" i="18"/>
  <c r="AI18" i="18"/>
  <c r="AI81" i="18"/>
  <c r="AI76" i="18"/>
  <c r="AI53" i="18"/>
  <c r="AI49" i="18"/>
  <c r="AI29" i="18"/>
  <c r="AI25" i="18"/>
  <c r="AI21" i="18"/>
  <c r="AI96" i="18"/>
  <c r="AI47" i="18"/>
  <c r="AI43" i="18"/>
  <c r="AI40" i="18"/>
  <c r="AI39" i="18"/>
  <c r="AI32" i="18"/>
  <c r="AI15" i="18"/>
  <c r="CC6" i="13"/>
  <c r="AI11" i="18" s="1"/>
  <c r="AI12" i="18"/>
  <c r="AI14" i="18"/>
  <c r="AI109" i="18"/>
  <c r="AI51" i="18"/>
  <c r="AI28" i="18"/>
  <c r="AI19" i="18"/>
  <c r="AI16" i="18"/>
  <c r="CE3" i="10"/>
  <c r="DX4" i="10"/>
  <c r="AL2" i="15" s="1"/>
  <c r="CD6" i="10" a="1"/>
  <c r="CD6" i="10" s="1"/>
  <c r="DV5" i="11"/>
  <c r="CF4" i="2"/>
  <c r="B26" i="46"/>
  <c r="A25" i="82" s="1"/>
  <c r="B27" i="45"/>
  <c r="B27" i="43"/>
  <c r="A26" i="79" s="1"/>
  <c r="B26" i="44"/>
  <c r="A25" i="80" s="1"/>
  <c r="AM34" i="35" a="1"/>
  <c r="AM34" i="35" s="1"/>
  <c r="AM35" i="35" s="1" a="1"/>
  <c r="AM35" i="35" s="1"/>
  <c r="R1" i="2" s="1"/>
  <c r="R217" i="2" s="1"/>
  <c r="S32" i="7"/>
  <c r="S31" i="7"/>
  <c r="DX4" i="11" l="1"/>
  <c r="AL2" i="16" s="1"/>
  <c r="CD8" i="13" a="1"/>
  <c r="CD8" i="13" s="1"/>
  <c r="CD7" i="13" a="1"/>
  <c r="CD7" i="13" s="1"/>
  <c r="CD9" i="13" a="1"/>
  <c r="CD9" i="13" s="1"/>
  <c r="CH4" i="12"/>
  <c r="A26" i="81"/>
  <c r="CF7" i="12" a="1"/>
  <c r="CF7" i="12" s="1"/>
  <c r="CF8" i="12" a="1"/>
  <c r="CF8" i="12" s="1"/>
  <c r="CF9" i="12" a="1"/>
  <c r="CF9" i="12" s="1"/>
  <c r="CF10" i="12" a="1"/>
  <c r="CF10" i="12" s="1"/>
  <c r="CC182" i="11"/>
  <c r="CC179" i="11"/>
  <c r="CC205" i="11"/>
  <c r="CC102" i="11"/>
  <c r="AK107" i="16" s="1"/>
  <c r="CC48" i="11"/>
  <c r="AK53" i="16" s="1"/>
  <c r="CC89" i="11"/>
  <c r="AK94" i="16" s="1"/>
  <c r="CC41" i="11"/>
  <c r="AK46" i="16" s="1"/>
  <c r="CC59" i="11"/>
  <c r="AK64" i="16" s="1"/>
  <c r="CC16" i="11"/>
  <c r="AK21" i="16" s="1"/>
  <c r="CC177" i="11"/>
  <c r="CC132" i="11"/>
  <c r="CC197" i="11"/>
  <c r="CC165" i="11"/>
  <c r="CC186" i="11"/>
  <c r="CC138" i="11"/>
  <c r="CC125" i="11"/>
  <c r="AK130" i="16" s="1"/>
  <c r="CC135" i="11"/>
  <c r="CC79" i="11"/>
  <c r="AK84" i="16" s="1"/>
  <c r="CC54" i="11"/>
  <c r="AK59" i="16" s="1"/>
  <c r="CC47" i="11"/>
  <c r="AK52" i="16" s="1"/>
  <c r="CC29" i="11"/>
  <c r="AK34" i="16" s="1"/>
  <c r="CC13" i="11"/>
  <c r="AK18" i="16" s="1"/>
  <c r="CC195" i="11"/>
  <c r="CC121" i="11"/>
  <c r="AK126" i="16" s="1"/>
  <c r="CC148" i="11"/>
  <c r="CC14" i="11"/>
  <c r="AK19" i="16" s="1"/>
  <c r="CC155" i="11"/>
  <c r="CC200" i="11"/>
  <c r="CC124" i="11"/>
  <c r="AK129" i="16" s="1"/>
  <c r="CC152" i="11"/>
  <c r="CC176" i="11"/>
  <c r="CC106" i="11"/>
  <c r="AK111" i="16" s="1"/>
  <c r="CC97" i="11"/>
  <c r="AK102" i="16" s="1"/>
  <c r="CC115" i="11"/>
  <c r="AK120" i="16" s="1"/>
  <c r="CC78" i="11"/>
  <c r="AK83" i="16" s="1"/>
  <c r="CC40" i="11"/>
  <c r="AK45" i="16" s="1"/>
  <c r="CC37" i="11"/>
  <c r="AK42" i="16" s="1"/>
  <c r="CC30" i="11"/>
  <c r="AK35" i="16" s="1"/>
  <c r="CC80" i="11"/>
  <c r="AK85" i="16" s="1"/>
  <c r="CC162" i="11"/>
  <c r="CC193" i="11"/>
  <c r="CC109" i="11"/>
  <c r="AK114" i="16" s="1"/>
  <c r="CC164" i="11"/>
  <c r="CC116" i="11"/>
  <c r="AK121" i="16" s="1"/>
  <c r="CC81" i="11"/>
  <c r="AK86" i="16" s="1"/>
  <c r="CC99" i="11"/>
  <c r="AK104" i="16" s="1"/>
  <c r="CC70" i="11"/>
  <c r="AK75" i="16" s="1"/>
  <c r="CC73" i="11"/>
  <c r="AK78" i="16" s="1"/>
  <c r="CC33" i="11"/>
  <c r="AK38" i="16" s="1"/>
  <c r="CC12" i="11"/>
  <c r="AK17" i="16" s="1"/>
  <c r="CD6" i="11" a="1"/>
  <c r="CD6" i="11" s="1"/>
  <c r="CC6" i="11"/>
  <c r="AK11" i="16" s="1"/>
  <c r="CC190" i="11"/>
  <c r="CC158" i="11"/>
  <c r="CC129" i="11"/>
  <c r="CC67" i="11"/>
  <c r="AK72" i="16" s="1"/>
  <c r="CC181" i="11"/>
  <c r="CC126" i="11"/>
  <c r="CC170" i="11"/>
  <c r="CC147" i="11"/>
  <c r="CC113" i="11"/>
  <c r="AK118" i="16" s="1"/>
  <c r="CC174" i="11"/>
  <c r="CC202" i="11"/>
  <c r="CC192" i="11"/>
  <c r="CC172" i="11"/>
  <c r="CC161" i="11"/>
  <c r="CC149" i="11"/>
  <c r="CC100" i="11"/>
  <c r="AK105" i="16" s="1"/>
  <c r="CC203" i="11"/>
  <c r="CC185" i="11"/>
  <c r="CC175" i="11"/>
  <c r="CC160" i="11"/>
  <c r="CC146" i="11"/>
  <c r="CC134" i="11"/>
  <c r="CC93" i="11"/>
  <c r="AK98" i="16" s="1"/>
  <c r="CC114" i="11"/>
  <c r="AK119" i="16" s="1"/>
  <c r="CC88" i="11"/>
  <c r="AK93" i="16" s="1"/>
  <c r="CC123" i="11"/>
  <c r="AK128" i="16" s="1"/>
  <c r="CC96" i="11"/>
  <c r="AK101" i="16" s="1"/>
  <c r="CC61" i="11"/>
  <c r="AK66" i="16" s="1"/>
  <c r="CC144" i="11"/>
  <c r="CC128" i="11"/>
  <c r="CC111" i="11"/>
  <c r="AK116" i="16" s="1"/>
  <c r="CC95" i="11"/>
  <c r="AK100" i="16" s="1"/>
  <c r="CC87" i="11"/>
  <c r="AK92" i="16" s="1"/>
  <c r="CC77" i="11"/>
  <c r="AK82" i="16" s="1"/>
  <c r="CC71" i="11"/>
  <c r="AK76" i="16" s="1"/>
  <c r="CC66" i="11"/>
  <c r="AK71" i="16" s="1"/>
  <c r="CC55" i="11"/>
  <c r="AK60" i="16" s="1"/>
  <c r="CC50" i="11"/>
  <c r="AK55" i="16" s="1"/>
  <c r="CC19" i="11"/>
  <c r="AK24" i="16" s="1"/>
  <c r="CC72" i="11"/>
  <c r="AK77" i="16" s="1"/>
  <c r="CC56" i="11"/>
  <c r="AK61" i="16" s="1"/>
  <c r="CC46" i="11"/>
  <c r="AK51" i="16" s="1"/>
  <c r="CC44" i="11"/>
  <c r="AK49" i="16" s="1"/>
  <c r="CC27" i="11"/>
  <c r="AK32" i="16" s="1"/>
  <c r="CC35" i="11"/>
  <c r="AK40" i="16" s="1"/>
  <c r="CC26" i="11"/>
  <c r="AK31" i="16" s="1"/>
  <c r="CC28" i="11"/>
  <c r="AK33" i="16" s="1"/>
  <c r="CC17" i="11"/>
  <c r="AK22" i="16" s="1"/>
  <c r="CC8" i="11"/>
  <c r="AK13" i="16" s="1"/>
  <c r="CC10" i="11"/>
  <c r="AK15" i="16" s="1"/>
  <c r="CC189" i="11"/>
  <c r="CC157" i="11"/>
  <c r="CC122" i="11"/>
  <c r="AK127" i="16" s="1"/>
  <c r="CC201" i="11"/>
  <c r="CC141" i="11"/>
  <c r="CC101" i="11"/>
  <c r="AK106" i="16" s="1"/>
  <c r="CC169" i="11"/>
  <c r="CC139" i="11"/>
  <c r="CC98" i="11"/>
  <c r="AK103" i="16" s="1"/>
  <c r="CC173" i="11"/>
  <c r="CC196" i="11"/>
  <c r="CC191" i="11"/>
  <c r="CC171" i="11"/>
  <c r="CC159" i="11"/>
  <c r="CC145" i="11"/>
  <c r="CC84" i="11"/>
  <c r="AK89" i="16" s="1"/>
  <c r="CC199" i="11"/>
  <c r="CC184" i="11"/>
  <c r="CC168" i="11"/>
  <c r="CC154" i="11"/>
  <c r="CC142" i="11"/>
  <c r="CC119" i="11"/>
  <c r="AK124" i="16" s="1"/>
  <c r="CC74" i="11"/>
  <c r="AK79" i="16" s="1"/>
  <c r="CC105" i="11"/>
  <c r="AK110" i="16" s="1"/>
  <c r="CC69" i="11"/>
  <c r="AK74" i="16" s="1"/>
  <c r="CC112" i="11"/>
  <c r="AK117" i="16" s="1"/>
  <c r="CC94" i="11"/>
  <c r="AK99" i="16" s="1"/>
  <c r="CC83" i="11"/>
  <c r="AK88" i="16" s="1"/>
  <c r="CC143" i="11"/>
  <c r="CC127" i="11"/>
  <c r="CC107" i="11"/>
  <c r="AK112" i="16" s="1"/>
  <c r="CC91" i="11"/>
  <c r="AK96" i="16" s="1"/>
  <c r="CC85" i="11"/>
  <c r="AK90" i="16" s="1"/>
  <c r="CC68" i="11"/>
  <c r="AK73" i="16" s="1"/>
  <c r="CC76" i="11"/>
  <c r="AK81" i="16" s="1"/>
  <c r="CC57" i="11"/>
  <c r="AK62" i="16" s="1"/>
  <c r="CC36" i="11"/>
  <c r="AK41" i="16" s="1"/>
  <c r="CC49" i="11"/>
  <c r="AK54" i="16" s="1"/>
  <c r="CC15" i="11"/>
  <c r="AK20" i="16" s="1"/>
  <c r="CC65" i="11"/>
  <c r="AK70" i="16" s="1"/>
  <c r="CC53" i="11"/>
  <c r="AK58" i="16" s="1"/>
  <c r="CC42" i="11"/>
  <c r="AK47" i="16" s="1"/>
  <c r="CC43" i="11"/>
  <c r="AK48" i="16" s="1"/>
  <c r="CC24" i="11"/>
  <c r="AK29" i="16" s="1"/>
  <c r="CC34" i="11"/>
  <c r="AK39" i="16" s="1"/>
  <c r="CC23" i="11"/>
  <c r="AK28" i="16" s="1"/>
  <c r="CC25" i="11"/>
  <c r="AK30" i="16" s="1"/>
  <c r="CC21" i="11"/>
  <c r="AK26" i="16" s="1"/>
  <c r="CC9" i="11"/>
  <c r="AK14" i="16" s="1"/>
  <c r="CD8" i="11" a="1"/>
  <c r="CD8" i="11" s="1"/>
  <c r="CD7" i="11" a="1"/>
  <c r="CD7" i="11" s="1"/>
  <c r="CD9" i="11" a="1"/>
  <c r="CD9" i="11" s="1"/>
  <c r="CC204" i="11"/>
  <c r="CC178" i="11"/>
  <c r="CC156" i="11"/>
  <c r="CC108" i="11"/>
  <c r="AK113" i="16" s="1"/>
  <c r="CC187" i="11"/>
  <c r="CC133" i="11"/>
  <c r="CC92" i="11"/>
  <c r="AK97" i="16" s="1"/>
  <c r="CC163" i="11"/>
  <c r="CC130" i="11"/>
  <c r="CC198" i="11"/>
  <c r="CC150" i="11"/>
  <c r="CC194" i="11"/>
  <c r="CC180" i="11"/>
  <c r="CC166" i="11"/>
  <c r="CC153" i="11"/>
  <c r="CC137" i="11"/>
  <c r="CC62" i="11"/>
  <c r="AK67" i="16" s="1"/>
  <c r="CC188" i="11"/>
  <c r="CC183" i="11"/>
  <c r="CC167" i="11"/>
  <c r="CC151" i="11"/>
  <c r="CC140" i="11"/>
  <c r="CC117" i="11"/>
  <c r="AK122" i="16" s="1"/>
  <c r="CC118" i="11"/>
  <c r="AK123" i="16" s="1"/>
  <c r="CC104" i="11"/>
  <c r="AK109" i="16" s="1"/>
  <c r="CC131" i="11"/>
  <c r="CC110" i="11"/>
  <c r="AK115" i="16" s="1"/>
  <c r="CC86" i="11"/>
  <c r="AK91" i="16" s="1"/>
  <c r="CC63" i="11"/>
  <c r="AK68" i="16" s="1"/>
  <c r="CC136" i="11"/>
  <c r="CC120" i="11"/>
  <c r="AK125" i="16" s="1"/>
  <c r="CC103" i="11"/>
  <c r="AK108" i="16" s="1"/>
  <c r="CC90" i="11"/>
  <c r="AK95" i="16" s="1"/>
  <c r="CC82" i="11"/>
  <c r="AK87" i="16" s="1"/>
  <c r="CC64" i="11"/>
  <c r="AK69" i="16" s="1"/>
  <c r="CC75" i="11"/>
  <c r="AK80" i="16" s="1"/>
  <c r="CC52" i="11"/>
  <c r="AK57" i="16" s="1"/>
  <c r="CC58" i="11"/>
  <c r="AK63" i="16" s="1"/>
  <c r="CC45" i="11"/>
  <c r="AK50" i="16" s="1"/>
  <c r="CC11" i="11"/>
  <c r="AK16" i="16" s="1"/>
  <c r="CC60" i="11"/>
  <c r="AK65" i="16" s="1"/>
  <c r="CC51" i="11"/>
  <c r="AK56" i="16" s="1"/>
  <c r="CC38" i="11"/>
  <c r="AK43" i="16" s="1"/>
  <c r="CC39" i="11"/>
  <c r="AK44" i="16" s="1"/>
  <c r="CC22" i="11"/>
  <c r="AK27" i="16" s="1"/>
  <c r="CC31" i="11"/>
  <c r="AK36" i="16" s="1"/>
  <c r="CC32" i="11"/>
  <c r="AK37" i="16" s="1"/>
  <c r="CC18" i="11"/>
  <c r="AK23" i="16" s="1"/>
  <c r="CC20" i="11"/>
  <c r="AK25" i="16" s="1"/>
  <c r="CE10" i="10"/>
  <c r="CE11" i="10"/>
  <c r="CE12" i="10"/>
  <c r="AL17" i="15" s="1"/>
  <c r="CE8" i="10"/>
  <c r="AL13" i="15" s="1"/>
  <c r="CE9" i="10"/>
  <c r="CE13" i="10"/>
  <c r="CE16" i="10"/>
  <c r="CE7" i="10"/>
  <c r="CE15" i="10"/>
  <c r="CE17" i="10"/>
  <c r="CE20" i="10"/>
  <c r="AL25" i="15" s="1"/>
  <c r="CE23" i="10"/>
  <c r="AL28" i="15" s="1"/>
  <c r="CE24" i="10"/>
  <c r="CE14" i="10"/>
  <c r="CE18" i="10"/>
  <c r="AL23" i="15" s="1"/>
  <c r="CE21" i="10"/>
  <c r="AL26" i="15" s="1"/>
  <c r="CE25" i="10"/>
  <c r="CE26" i="10"/>
  <c r="CE30" i="10"/>
  <c r="AL35" i="15" s="1"/>
  <c r="CE34" i="10"/>
  <c r="AL39" i="15" s="1"/>
  <c r="CE36" i="10"/>
  <c r="CE38" i="10"/>
  <c r="CE27" i="10"/>
  <c r="AL32" i="15" s="1"/>
  <c r="CE32" i="10"/>
  <c r="AL37" i="15" s="1"/>
  <c r="CE39" i="10"/>
  <c r="CE40" i="10"/>
  <c r="CE46" i="10"/>
  <c r="AL51" i="15" s="1"/>
  <c r="CE47" i="10"/>
  <c r="AL52" i="15" s="1"/>
  <c r="CE48" i="10"/>
  <c r="CE49" i="10"/>
  <c r="CE22" i="10"/>
  <c r="CE28" i="10"/>
  <c r="AL33" i="15" s="1"/>
  <c r="CE29" i="10"/>
  <c r="CE31" i="10"/>
  <c r="CE33" i="10"/>
  <c r="AL38" i="15" s="1"/>
  <c r="CE37" i="10"/>
  <c r="AL42" i="15" s="1"/>
  <c r="CE42" i="10"/>
  <c r="CE45" i="10"/>
  <c r="CE72" i="10"/>
  <c r="AL77" i="15" s="1"/>
  <c r="CE76" i="10"/>
  <c r="AL81" i="15" s="1"/>
  <c r="CE78" i="10"/>
  <c r="CE80" i="10"/>
  <c r="CE84" i="10"/>
  <c r="AL89" i="15" s="1"/>
  <c r="CE19" i="10"/>
  <c r="AL24" i="15" s="1"/>
  <c r="CE43" i="10"/>
  <c r="CE44" i="10"/>
  <c r="CE51" i="10"/>
  <c r="AL56" i="15" s="1"/>
  <c r="CE52" i="10"/>
  <c r="AL57" i="15" s="1"/>
  <c r="CE53" i="10"/>
  <c r="CE62" i="10"/>
  <c r="CE63" i="10"/>
  <c r="AL68" i="15" s="1"/>
  <c r="CE64" i="10"/>
  <c r="AL69" i="15" s="1"/>
  <c r="CE75" i="10"/>
  <c r="CE83" i="10"/>
  <c r="CE35" i="10"/>
  <c r="AL40" i="15" s="1"/>
  <c r="CE54" i="10"/>
  <c r="AL59" i="15" s="1"/>
  <c r="CE55" i="10"/>
  <c r="CE56" i="10"/>
  <c r="CE57" i="10"/>
  <c r="AL62" i="15" s="1"/>
  <c r="CE41" i="10"/>
  <c r="AL46" i="15" s="1"/>
  <c r="CE50" i="10"/>
  <c r="CE61" i="10"/>
  <c r="CE66" i="10"/>
  <c r="AL71" i="15" s="1"/>
  <c r="CE82" i="10"/>
  <c r="AL87" i="15" s="1"/>
  <c r="CE58" i="10"/>
  <c r="CE59" i="10"/>
  <c r="CE67" i="10"/>
  <c r="AL72" i="15" s="1"/>
  <c r="CE68" i="10"/>
  <c r="AL73" i="15" s="1"/>
  <c r="CE69" i="10"/>
  <c r="CE73" i="10"/>
  <c r="CE85" i="10"/>
  <c r="AL90" i="15" s="1"/>
  <c r="CE88" i="10"/>
  <c r="AL93" i="15" s="1"/>
  <c r="CE89" i="10"/>
  <c r="CE94" i="10"/>
  <c r="CE98" i="10"/>
  <c r="AL103" i="15" s="1"/>
  <c r="CE71" i="10"/>
  <c r="AL76" i="15" s="1"/>
  <c r="CE77" i="10"/>
  <c r="CE86" i="10"/>
  <c r="CE87" i="10"/>
  <c r="CE65" i="10"/>
  <c r="AL70" i="15" s="1"/>
  <c r="CE74" i="10"/>
  <c r="CE90" i="10"/>
  <c r="CE93" i="10"/>
  <c r="CE99" i="10"/>
  <c r="AL104" i="15" s="1"/>
  <c r="CE102" i="10"/>
  <c r="CE105" i="10"/>
  <c r="CE116" i="10"/>
  <c r="AL121" i="15" s="1"/>
  <c r="CE121" i="10"/>
  <c r="AL126" i="15" s="1"/>
  <c r="CE126" i="10"/>
  <c r="CE60" i="10"/>
  <c r="CE70" i="10"/>
  <c r="AL75" i="15" s="1"/>
  <c r="CE91" i="10"/>
  <c r="AL96" i="15" s="1"/>
  <c r="CE100" i="10"/>
  <c r="CE101" i="10"/>
  <c r="CE110" i="10"/>
  <c r="AL115" i="15" s="1"/>
  <c r="CE115" i="10"/>
  <c r="AL120" i="15" s="1"/>
  <c r="CE117" i="10"/>
  <c r="CE120" i="10"/>
  <c r="AL125" i="15" s="1"/>
  <c r="CE124" i="10"/>
  <c r="CE125" i="10"/>
  <c r="AL130" i="15" s="1"/>
  <c r="CE79" i="10"/>
  <c r="CE81" i="10"/>
  <c r="CE92" i="10"/>
  <c r="AL97" i="15" s="1"/>
  <c r="CE95" i="10"/>
  <c r="AL100" i="15" s="1"/>
  <c r="CE97" i="10"/>
  <c r="CE107" i="10"/>
  <c r="CE108" i="10"/>
  <c r="AL113" i="15" s="1"/>
  <c r="CE111" i="10"/>
  <c r="AL116" i="15" s="1"/>
  <c r="CE112" i="10"/>
  <c r="CE118" i="10"/>
  <c r="CE119" i="10"/>
  <c r="AL124" i="15" s="1"/>
  <c r="CE123" i="10"/>
  <c r="AL128" i="15" s="1"/>
  <c r="CE127" i="10"/>
  <c r="CE130" i="10"/>
  <c r="CE133" i="10"/>
  <c r="CE136" i="10"/>
  <c r="CE137" i="10"/>
  <c r="CE144" i="10"/>
  <c r="CE145" i="10"/>
  <c r="CE149" i="10"/>
  <c r="CE151" i="10"/>
  <c r="CE157" i="10"/>
  <c r="CE162" i="10"/>
  <c r="CE165" i="10"/>
  <c r="CE172" i="10"/>
  <c r="CE177" i="10"/>
  <c r="CE179" i="10"/>
  <c r="CE181" i="10"/>
  <c r="CE186" i="10"/>
  <c r="CE104" i="10"/>
  <c r="CE114" i="10"/>
  <c r="AL119" i="15" s="1"/>
  <c r="CE128" i="10"/>
  <c r="CE139" i="10"/>
  <c r="CE140" i="10"/>
  <c r="CE143" i="10"/>
  <c r="CE147" i="10"/>
  <c r="CE152" i="10"/>
  <c r="CE154" i="10"/>
  <c r="CE159" i="10"/>
  <c r="CE160" i="10"/>
  <c r="CE167" i="10"/>
  <c r="CE168" i="10"/>
  <c r="CE171" i="10"/>
  <c r="CE175" i="10"/>
  <c r="CE176" i="10"/>
  <c r="CE178" i="10"/>
  <c r="CE182" i="10"/>
  <c r="CE96" i="10"/>
  <c r="AL101" i="15" s="1"/>
  <c r="CE113" i="10"/>
  <c r="CE122" i="10"/>
  <c r="CE131" i="10"/>
  <c r="CE141" i="10"/>
  <c r="CE148" i="10"/>
  <c r="CE150" i="10"/>
  <c r="CE158" i="10"/>
  <c r="CE161" i="10"/>
  <c r="CE166" i="10"/>
  <c r="CE103" i="10"/>
  <c r="CE134" i="10"/>
  <c r="CE135" i="10"/>
  <c r="CE153" i="10"/>
  <c r="CE169" i="10"/>
  <c r="CE187" i="10"/>
  <c r="CE190" i="10"/>
  <c r="CE195" i="10"/>
  <c r="CE196" i="10"/>
  <c r="CE198" i="10"/>
  <c r="CE203" i="10"/>
  <c r="CE204" i="10"/>
  <c r="CE193" i="10"/>
  <c r="CE200" i="10"/>
  <c r="CE164" i="10"/>
  <c r="CE173" i="10"/>
  <c r="CE183" i="10"/>
  <c r="CE191" i="10"/>
  <c r="CE201" i="10"/>
  <c r="CE106" i="10"/>
  <c r="CE109" i="10"/>
  <c r="CE138" i="10"/>
  <c r="CE155" i="10"/>
  <c r="CE163" i="10"/>
  <c r="CE184" i="10"/>
  <c r="CE185" i="10"/>
  <c r="CE189" i="10"/>
  <c r="CE194" i="10"/>
  <c r="CE202" i="10"/>
  <c r="CE192" i="10"/>
  <c r="CE197" i="10"/>
  <c r="CE129" i="10"/>
  <c r="CE132" i="10"/>
  <c r="CE142" i="10"/>
  <c r="CE146" i="10"/>
  <c r="CE156" i="10"/>
  <c r="CE174" i="10"/>
  <c r="CE188" i="10"/>
  <c r="CE170" i="10"/>
  <c r="CE180" i="10"/>
  <c r="CE199" i="10"/>
  <c r="CE205" i="10"/>
  <c r="CF7" i="10" a="1"/>
  <c r="CF7" i="10" s="1"/>
  <c r="CF8" i="10" a="1"/>
  <c r="CF8" i="10" s="1"/>
  <c r="CF9" i="10" a="1"/>
  <c r="CF9" i="10" s="1"/>
  <c r="CF4" i="8"/>
  <c r="A25" i="78"/>
  <c r="CD6" i="8" a="1"/>
  <c r="CD6" i="8" s="1"/>
  <c r="CD9" i="8" a="1"/>
  <c r="CD9" i="8" s="1"/>
  <c r="CD8" i="8" a="1"/>
  <c r="CD8" i="8" s="1"/>
  <c r="CD7" i="8" a="1"/>
  <c r="CD7" i="8" s="1"/>
  <c r="DV5" i="13"/>
  <c r="CE12" i="13"/>
  <c r="CE8" i="13"/>
  <c r="AJ13" i="18" s="1"/>
  <c r="CE11" i="13"/>
  <c r="AJ16" i="18" s="1"/>
  <c r="CE15" i="13"/>
  <c r="CE18" i="13"/>
  <c r="AJ23" i="18" s="1"/>
  <c r="CE20" i="13"/>
  <c r="AJ25" i="18" s="1"/>
  <c r="CE10" i="13"/>
  <c r="AJ15" i="18" s="1"/>
  <c r="CE13" i="13"/>
  <c r="CE14" i="13"/>
  <c r="CE23" i="13"/>
  <c r="AJ28" i="18" s="1"/>
  <c r="CE24" i="13"/>
  <c r="AJ29" i="18" s="1"/>
  <c r="CE30" i="13"/>
  <c r="CE34" i="13"/>
  <c r="CE38" i="13"/>
  <c r="AJ43" i="18" s="1"/>
  <c r="CE40" i="13"/>
  <c r="AJ45" i="18" s="1"/>
  <c r="CE41" i="13"/>
  <c r="CE46" i="13"/>
  <c r="CE48" i="13"/>
  <c r="AJ53" i="18" s="1"/>
  <c r="CE50" i="13"/>
  <c r="AJ55" i="18" s="1"/>
  <c r="CE53" i="13"/>
  <c r="CE55" i="13"/>
  <c r="CE7" i="13"/>
  <c r="AJ12" i="18" s="1"/>
  <c r="CE16" i="13"/>
  <c r="AJ21" i="18" s="1"/>
  <c r="CE19" i="13"/>
  <c r="CE27" i="13"/>
  <c r="CE35" i="13"/>
  <c r="AJ40" i="18" s="1"/>
  <c r="CE36" i="13"/>
  <c r="AJ41" i="18" s="1"/>
  <c r="CE21" i="13"/>
  <c r="CE29" i="13"/>
  <c r="CE33" i="13"/>
  <c r="AJ38" i="18" s="1"/>
  <c r="CE42" i="13"/>
  <c r="AJ47" i="18" s="1"/>
  <c r="CE45" i="13"/>
  <c r="CE51" i="13"/>
  <c r="AJ56" i="18" s="1"/>
  <c r="CE52" i="13"/>
  <c r="AJ57" i="18" s="1"/>
  <c r="CE58" i="13"/>
  <c r="AJ63" i="18" s="1"/>
  <c r="CE61" i="13"/>
  <c r="CE9" i="13"/>
  <c r="CE17" i="13"/>
  <c r="AJ22" i="18" s="1"/>
  <c r="CE26" i="13"/>
  <c r="AJ31" i="18" s="1"/>
  <c r="CE31" i="13"/>
  <c r="CE37" i="13"/>
  <c r="AJ42" i="18" s="1"/>
  <c r="CE39" i="13"/>
  <c r="AJ44" i="18" s="1"/>
  <c r="CE43" i="13"/>
  <c r="AJ48" i="18" s="1"/>
  <c r="CE56" i="13"/>
  <c r="CE63" i="13"/>
  <c r="AJ68" i="18" s="1"/>
  <c r="CE64" i="13"/>
  <c r="AJ69" i="18" s="1"/>
  <c r="CE68" i="13"/>
  <c r="AJ73" i="18" s="1"/>
  <c r="CE69" i="13"/>
  <c r="CE70" i="13"/>
  <c r="CE47" i="13"/>
  <c r="CE60" i="13"/>
  <c r="AJ65" i="18" s="1"/>
  <c r="CE78" i="13"/>
  <c r="CE82" i="13"/>
  <c r="AJ87" i="18" s="1"/>
  <c r="CE86" i="13"/>
  <c r="AJ91" i="18" s="1"/>
  <c r="CE92" i="13"/>
  <c r="AJ97" i="18" s="1"/>
  <c r="CE98" i="13"/>
  <c r="CE62" i="13"/>
  <c r="AJ67" i="18" s="1"/>
  <c r="CE66" i="13"/>
  <c r="AJ71" i="18" s="1"/>
  <c r="CE72" i="13"/>
  <c r="AJ77" i="18" s="1"/>
  <c r="CE73" i="13"/>
  <c r="CE79" i="13"/>
  <c r="AJ84" i="18" s="1"/>
  <c r="CE80" i="13"/>
  <c r="AJ85" i="18" s="1"/>
  <c r="CE81" i="13"/>
  <c r="AJ86" i="18" s="1"/>
  <c r="CE108" i="13"/>
  <c r="CE113" i="13"/>
  <c r="CE114" i="13"/>
  <c r="CE119" i="13"/>
  <c r="AJ124" i="18" s="1"/>
  <c r="CE124" i="13"/>
  <c r="CE131" i="13"/>
  <c r="CE134" i="13"/>
  <c r="CE137" i="13"/>
  <c r="CE140" i="13"/>
  <c r="CE65" i="13"/>
  <c r="CE83" i="13"/>
  <c r="AJ88" i="18" s="1"/>
  <c r="CE84" i="13"/>
  <c r="AJ89" i="18" s="1"/>
  <c r="CE85" i="13"/>
  <c r="CE87" i="13"/>
  <c r="AJ92" i="18" s="1"/>
  <c r="CE88" i="13"/>
  <c r="AJ93" i="18" s="1"/>
  <c r="CE89" i="13"/>
  <c r="AJ94" i="18" s="1"/>
  <c r="CE32" i="13"/>
  <c r="CE44" i="13"/>
  <c r="CE99" i="13"/>
  <c r="AJ104" i="18" s="1"/>
  <c r="CE100" i="13"/>
  <c r="AJ105" i="18" s="1"/>
  <c r="CE115" i="13"/>
  <c r="CE117" i="13"/>
  <c r="CE118" i="13"/>
  <c r="AJ123" i="18" s="1"/>
  <c r="CE133" i="13"/>
  <c r="CE135" i="13"/>
  <c r="CE138" i="13"/>
  <c r="CE139" i="13"/>
  <c r="CE142" i="13"/>
  <c r="CE146" i="13"/>
  <c r="CE149" i="13"/>
  <c r="CE152" i="13"/>
  <c r="CE25" i="13"/>
  <c r="AJ30" i="18" s="1"/>
  <c r="CE59" i="13"/>
  <c r="CE71" i="13"/>
  <c r="AJ76" i="18" s="1"/>
  <c r="CE76" i="13"/>
  <c r="AJ81" i="18" s="1"/>
  <c r="CE90" i="13"/>
  <c r="AJ95" i="18" s="1"/>
  <c r="CE94" i="13"/>
  <c r="CE96" i="13"/>
  <c r="AJ101" i="18" s="1"/>
  <c r="CE101" i="13"/>
  <c r="AJ106" i="18" s="1"/>
  <c r="CE103" i="13"/>
  <c r="AJ108" i="18" s="1"/>
  <c r="CE104" i="13"/>
  <c r="CE105" i="13"/>
  <c r="AJ110" i="18" s="1"/>
  <c r="CE116" i="13"/>
  <c r="AJ121" i="18" s="1"/>
  <c r="CE125" i="13"/>
  <c r="AJ130" i="18" s="1"/>
  <c r="CE126" i="13"/>
  <c r="CE132" i="13"/>
  <c r="CE141" i="13"/>
  <c r="CE147" i="13"/>
  <c r="CE150" i="13"/>
  <c r="CE153" i="13"/>
  <c r="CE156" i="13"/>
  <c r="CE158" i="13"/>
  <c r="CE159" i="13"/>
  <c r="CE160" i="13"/>
  <c r="CE163" i="13"/>
  <c r="CE169" i="13"/>
  <c r="CE49" i="13"/>
  <c r="CE77" i="13"/>
  <c r="AJ82" i="18" s="1"/>
  <c r="CE93" i="13"/>
  <c r="AJ98" i="18" s="1"/>
  <c r="CE110" i="13"/>
  <c r="AJ115" i="18" s="1"/>
  <c r="CE121" i="13"/>
  <c r="CE151" i="13"/>
  <c r="CE154" i="13"/>
  <c r="CE157" i="13"/>
  <c r="CE166" i="13"/>
  <c r="CE174" i="13"/>
  <c r="CE177" i="13"/>
  <c r="CE180" i="13"/>
  <c r="CE187" i="13"/>
  <c r="CE190" i="13"/>
  <c r="CE193" i="13"/>
  <c r="CE194" i="13"/>
  <c r="CE195" i="13"/>
  <c r="CE200" i="13"/>
  <c r="CE22" i="13"/>
  <c r="AJ27" i="18" s="1"/>
  <c r="CE28" i="13"/>
  <c r="AJ33" i="18" s="1"/>
  <c r="CE91" i="13"/>
  <c r="CE95" i="13"/>
  <c r="CE97" i="13"/>
  <c r="AJ102" i="18" s="1"/>
  <c r="CE102" i="13"/>
  <c r="AJ107" i="18" s="1"/>
  <c r="CE107" i="13"/>
  <c r="CE111" i="13"/>
  <c r="AJ116" i="18" s="1"/>
  <c r="CE122" i="13"/>
  <c r="AJ127" i="18" s="1"/>
  <c r="CE123" i="13"/>
  <c r="AJ128" i="18" s="1"/>
  <c r="CE127" i="13"/>
  <c r="CE144" i="13"/>
  <c r="CE155" i="13"/>
  <c r="CE164" i="13"/>
  <c r="CE165" i="13"/>
  <c r="CE175" i="13"/>
  <c r="CE178" i="13"/>
  <c r="CE181" i="13"/>
  <c r="CE184" i="13"/>
  <c r="CE191" i="13"/>
  <c r="CE57" i="13"/>
  <c r="AJ62" i="18" s="1"/>
  <c r="CE74" i="13"/>
  <c r="AJ79" i="18" s="1"/>
  <c r="CE75" i="13"/>
  <c r="CE67" i="13"/>
  <c r="AJ72" i="18" s="1"/>
  <c r="CE120" i="13"/>
  <c r="AJ125" i="18" s="1"/>
  <c r="CE129" i="13"/>
  <c r="CE130" i="13"/>
  <c r="CE136" i="13"/>
  <c r="CE143" i="13"/>
  <c r="CE161" i="13"/>
  <c r="CE172" i="13"/>
  <c r="CE185" i="13"/>
  <c r="CE186" i="13"/>
  <c r="CE204" i="13"/>
  <c r="CE106" i="13"/>
  <c r="CE112" i="13"/>
  <c r="AJ117" i="18" s="1"/>
  <c r="CE168" i="13"/>
  <c r="CE176" i="13"/>
  <c r="CE179" i="13"/>
  <c r="CE188" i="13"/>
  <c r="CE196" i="13"/>
  <c r="CE203" i="13"/>
  <c r="CE205" i="13"/>
  <c r="CE109" i="13"/>
  <c r="CE128" i="13"/>
  <c r="CE145" i="13"/>
  <c r="CE148" i="13"/>
  <c r="CE162" i="13"/>
  <c r="CE167" i="13"/>
  <c r="CE170" i="13"/>
  <c r="CE173" i="13"/>
  <c r="CE182" i="13"/>
  <c r="CE171" i="13"/>
  <c r="CE192" i="13"/>
  <c r="CE197" i="13"/>
  <c r="CE202" i="13"/>
  <c r="CE54" i="13"/>
  <c r="AJ59" i="18" s="1"/>
  <c r="CE198" i="13"/>
  <c r="CE201" i="13"/>
  <c r="CE183" i="13"/>
  <c r="CE189" i="13"/>
  <c r="CE199" i="13"/>
  <c r="CG7" i="12"/>
  <c r="CG12" i="12"/>
  <c r="AM17" i="17" s="1"/>
  <c r="CG10" i="12"/>
  <c r="AM15" i="17" s="1"/>
  <c r="CG14" i="12"/>
  <c r="AM19" i="17" s="1"/>
  <c r="CG18" i="12"/>
  <c r="CG21" i="12"/>
  <c r="CG24" i="12"/>
  <c r="AM29" i="17" s="1"/>
  <c r="CG16" i="12"/>
  <c r="AM21" i="17" s="1"/>
  <c r="CG17" i="12"/>
  <c r="CG20" i="12"/>
  <c r="CG28" i="12"/>
  <c r="AM33" i="17" s="1"/>
  <c r="CG29" i="12"/>
  <c r="AM34" i="17" s="1"/>
  <c r="CG31" i="12"/>
  <c r="CG35" i="12"/>
  <c r="AM40" i="17" s="1"/>
  <c r="CG37" i="12"/>
  <c r="AM42" i="17" s="1"/>
  <c r="CG40" i="12"/>
  <c r="AM45" i="17" s="1"/>
  <c r="CG47" i="12"/>
  <c r="CG50" i="12"/>
  <c r="CG51" i="12"/>
  <c r="AM56" i="17" s="1"/>
  <c r="CG11" i="12"/>
  <c r="AM16" i="17" s="1"/>
  <c r="CG23" i="12"/>
  <c r="CG25" i="12"/>
  <c r="AM30" i="17" s="1"/>
  <c r="CG9" i="12"/>
  <c r="AM14" i="17" s="1"/>
  <c r="CG19" i="12"/>
  <c r="CG26" i="12"/>
  <c r="CG8" i="12"/>
  <c r="CG15" i="12"/>
  <c r="AM20" i="17" s="1"/>
  <c r="CG22" i="12"/>
  <c r="AM27" i="17" s="1"/>
  <c r="CG34" i="12"/>
  <c r="CG41" i="12"/>
  <c r="CG44" i="12"/>
  <c r="AM49" i="17" s="1"/>
  <c r="CG49" i="12"/>
  <c r="AM54" i="17" s="1"/>
  <c r="CG53" i="12"/>
  <c r="CG54" i="12"/>
  <c r="AM59" i="17" s="1"/>
  <c r="CG56" i="12"/>
  <c r="AM61" i="17" s="1"/>
  <c r="CG57" i="12"/>
  <c r="CG59" i="12"/>
  <c r="CG13" i="12"/>
  <c r="AM18" i="17" s="1"/>
  <c r="CG27" i="12"/>
  <c r="AM32" i="17" s="1"/>
  <c r="CG36" i="12"/>
  <c r="AM41" i="17" s="1"/>
  <c r="CG43" i="12"/>
  <c r="CG30" i="12"/>
  <c r="AM35" i="17" s="1"/>
  <c r="CG32" i="12"/>
  <c r="AM37" i="17" s="1"/>
  <c r="CG46" i="12"/>
  <c r="CG52" i="12"/>
  <c r="CG61" i="12"/>
  <c r="CG62" i="12"/>
  <c r="AM67" i="17" s="1"/>
  <c r="CG63" i="12"/>
  <c r="AM68" i="17" s="1"/>
  <c r="CG65" i="12"/>
  <c r="CG68" i="12"/>
  <c r="CG71" i="12"/>
  <c r="AM76" i="17" s="1"/>
  <c r="CG77" i="12"/>
  <c r="AM82" i="17" s="1"/>
  <c r="CG78" i="12"/>
  <c r="CG82" i="12"/>
  <c r="CG85" i="12"/>
  <c r="AM90" i="17" s="1"/>
  <c r="CG96" i="12"/>
  <c r="AM101" i="17" s="1"/>
  <c r="CG48" i="12"/>
  <c r="CG66" i="12"/>
  <c r="CG69" i="12"/>
  <c r="AM74" i="17" s="1"/>
  <c r="CG72" i="12"/>
  <c r="AM77" i="17" s="1"/>
  <c r="CG73" i="12"/>
  <c r="CG74" i="12"/>
  <c r="AM79" i="17" s="1"/>
  <c r="CG79" i="12"/>
  <c r="AM84" i="17" s="1"/>
  <c r="CG80" i="12"/>
  <c r="CG81" i="12"/>
  <c r="CG86" i="12"/>
  <c r="CG88" i="12"/>
  <c r="AM93" i="17" s="1"/>
  <c r="CG58" i="12"/>
  <c r="AM63" i="17" s="1"/>
  <c r="CG70" i="12"/>
  <c r="CG75" i="12"/>
  <c r="AM80" i="17" s="1"/>
  <c r="CG87" i="12"/>
  <c r="AM92" i="17" s="1"/>
  <c r="CG91" i="12"/>
  <c r="CG93" i="12"/>
  <c r="CG94" i="12"/>
  <c r="AM99" i="17" s="1"/>
  <c r="CG95" i="12"/>
  <c r="AM100" i="17" s="1"/>
  <c r="CG98" i="12"/>
  <c r="AM103" i="17" s="1"/>
  <c r="CG101" i="12"/>
  <c r="CG104" i="12"/>
  <c r="AM109" i="17" s="1"/>
  <c r="CG107" i="12"/>
  <c r="AM112" i="17" s="1"/>
  <c r="CG114" i="12"/>
  <c r="AM119" i="17" s="1"/>
  <c r="CG118" i="12"/>
  <c r="CG119" i="12"/>
  <c r="CG124" i="12"/>
  <c r="AM129" i="17" s="1"/>
  <c r="CG126" i="12"/>
  <c r="CG129" i="12"/>
  <c r="CG134" i="12"/>
  <c r="CG137" i="12"/>
  <c r="CG144" i="12"/>
  <c r="CG147" i="12"/>
  <c r="CG42" i="12"/>
  <c r="CG76" i="12"/>
  <c r="AM81" i="17" s="1"/>
  <c r="CG102" i="12"/>
  <c r="AM107" i="17" s="1"/>
  <c r="CG105" i="12"/>
  <c r="CG108" i="12"/>
  <c r="AM113" i="17" s="1"/>
  <c r="CG111" i="12"/>
  <c r="AM116" i="17" s="1"/>
  <c r="CG122" i="12"/>
  <c r="AM127" i="17" s="1"/>
  <c r="CG127" i="12"/>
  <c r="CG128" i="12"/>
  <c r="CG135" i="12"/>
  <c r="CG136" i="12"/>
  <c r="CG138" i="12"/>
  <c r="CG141" i="12"/>
  <c r="CG148" i="12"/>
  <c r="CG151" i="12"/>
  <c r="CG55" i="12"/>
  <c r="CG60" i="12"/>
  <c r="CG64" i="12"/>
  <c r="AM69" i="17" s="1"/>
  <c r="CG92" i="12"/>
  <c r="CG110" i="12"/>
  <c r="CG117" i="12"/>
  <c r="AM122" i="17" s="1"/>
  <c r="CG121" i="12"/>
  <c r="AM126" i="17" s="1"/>
  <c r="CG125" i="12"/>
  <c r="AM130" i="17" s="1"/>
  <c r="CG139" i="12"/>
  <c r="CG140" i="12"/>
  <c r="CG145" i="12"/>
  <c r="CG146" i="12"/>
  <c r="CG153" i="12"/>
  <c r="CG162" i="12"/>
  <c r="CG163" i="12"/>
  <c r="CG164" i="12"/>
  <c r="CG171" i="12"/>
  <c r="CG175" i="12"/>
  <c r="CG176" i="12"/>
  <c r="CG179" i="12"/>
  <c r="CG181" i="12"/>
  <c r="CG183" i="12"/>
  <c r="CG188" i="12"/>
  <c r="CG194" i="12"/>
  <c r="CG195" i="12"/>
  <c r="CG198" i="12"/>
  <c r="CG199" i="12"/>
  <c r="CG97" i="12"/>
  <c r="AM102" i="17" s="1"/>
  <c r="CG100" i="12"/>
  <c r="CG103" i="12"/>
  <c r="AM108" i="17" s="1"/>
  <c r="CG109" i="12"/>
  <c r="AM114" i="17" s="1"/>
  <c r="CG115" i="12"/>
  <c r="AM120" i="17" s="1"/>
  <c r="CG120" i="12"/>
  <c r="CG123" i="12"/>
  <c r="CG130" i="12"/>
  <c r="CG142" i="12"/>
  <c r="CG154" i="12"/>
  <c r="CG157" i="12"/>
  <c r="CG167" i="12"/>
  <c r="CG168" i="12"/>
  <c r="CG172" i="12"/>
  <c r="CG173" i="12"/>
  <c r="CG177" i="12"/>
  <c r="CG180" i="12"/>
  <c r="CG184" i="12"/>
  <c r="CG185" i="12"/>
  <c r="CG186" i="12"/>
  <c r="CG187" i="12"/>
  <c r="CG190" i="12"/>
  <c r="CG192" i="12"/>
  <c r="CG202" i="12"/>
  <c r="CG83" i="12"/>
  <c r="AM88" i="17" s="1"/>
  <c r="CG90" i="12"/>
  <c r="CG143" i="12"/>
  <c r="CG150" i="12"/>
  <c r="CG152" i="12"/>
  <c r="CG155" i="12"/>
  <c r="CG158" i="12"/>
  <c r="CG169" i="12"/>
  <c r="CG170" i="12"/>
  <c r="CG174" i="12"/>
  <c r="CG191" i="12"/>
  <c r="CG196" i="12"/>
  <c r="CG197" i="12"/>
  <c r="CG203" i="12"/>
  <c r="CG39" i="12"/>
  <c r="AM44" i="17" s="1"/>
  <c r="CG84" i="12"/>
  <c r="AM89" i="17" s="1"/>
  <c r="CG131" i="12"/>
  <c r="CG159" i="12"/>
  <c r="CG160" i="12"/>
  <c r="CG178" i="12"/>
  <c r="CG182" i="12"/>
  <c r="CG204" i="12"/>
  <c r="CG67" i="12"/>
  <c r="CG106" i="12"/>
  <c r="AM111" i="17" s="1"/>
  <c r="CG133" i="12"/>
  <c r="CG166" i="12"/>
  <c r="CG200" i="12"/>
  <c r="CG205" i="12"/>
  <c r="CG89" i="12"/>
  <c r="AM94" i="17" s="1"/>
  <c r="CG99" i="12"/>
  <c r="CG112" i="12"/>
  <c r="AM117" i="17" s="1"/>
  <c r="CG149" i="12"/>
  <c r="CG156" i="12"/>
  <c r="CG161" i="12"/>
  <c r="CG165" i="12"/>
  <c r="CG189" i="12"/>
  <c r="CG116" i="12"/>
  <c r="CG201" i="12"/>
  <c r="CG33" i="12"/>
  <c r="AM38" i="17" s="1"/>
  <c r="CG38" i="12"/>
  <c r="AM43" i="17" s="1"/>
  <c r="CG45" i="12"/>
  <c r="CG113" i="12"/>
  <c r="CG132" i="12"/>
  <c r="CG193" i="12"/>
  <c r="CE9" i="12"/>
  <c r="CE11" i="12"/>
  <c r="CE14" i="12"/>
  <c r="AL19" i="17" s="1"/>
  <c r="CE8" i="12"/>
  <c r="AL13" i="17" s="1"/>
  <c r="CE17" i="12"/>
  <c r="CE20" i="12"/>
  <c r="CE23" i="12"/>
  <c r="AL28" i="17" s="1"/>
  <c r="CE26" i="12"/>
  <c r="AL31" i="17" s="1"/>
  <c r="CE13" i="12"/>
  <c r="CE22" i="12"/>
  <c r="CE27" i="12"/>
  <c r="AL32" i="17" s="1"/>
  <c r="CE30" i="12"/>
  <c r="AL35" i="17" s="1"/>
  <c r="CE34" i="12"/>
  <c r="CE36" i="12"/>
  <c r="AL41" i="17" s="1"/>
  <c r="CE39" i="12"/>
  <c r="AL44" i="17" s="1"/>
  <c r="CE42" i="12"/>
  <c r="AL47" i="17" s="1"/>
  <c r="CE49" i="12"/>
  <c r="CE15" i="12"/>
  <c r="CE16" i="12"/>
  <c r="AL21" i="17" s="1"/>
  <c r="CE7" i="12"/>
  <c r="AL12" i="17" s="1"/>
  <c r="CE10" i="12"/>
  <c r="CE18" i="12"/>
  <c r="AL23" i="17" s="1"/>
  <c r="CE24" i="12"/>
  <c r="AL29" i="17" s="1"/>
  <c r="CE12" i="12"/>
  <c r="AL17" i="17" s="1"/>
  <c r="CE19" i="12"/>
  <c r="CE21" i="12"/>
  <c r="CE31" i="12"/>
  <c r="CE32" i="12"/>
  <c r="AL37" i="17" s="1"/>
  <c r="CE45" i="12"/>
  <c r="CE46" i="12"/>
  <c r="AL51" i="17" s="1"/>
  <c r="CE47" i="12"/>
  <c r="AL52" i="17" s="1"/>
  <c r="CE51" i="12"/>
  <c r="AL56" i="17" s="1"/>
  <c r="CE52" i="12"/>
  <c r="CE60" i="12"/>
  <c r="AL65" i="17" s="1"/>
  <c r="CE25" i="12"/>
  <c r="AL30" i="17" s="1"/>
  <c r="CE29" i="12"/>
  <c r="AL34" i="17" s="1"/>
  <c r="CE35" i="12"/>
  <c r="CE38" i="12"/>
  <c r="CE53" i="12"/>
  <c r="AL58" i="17" s="1"/>
  <c r="CE55" i="12"/>
  <c r="AL60" i="17" s="1"/>
  <c r="CE56" i="12"/>
  <c r="CE57" i="12"/>
  <c r="AL62" i="17" s="1"/>
  <c r="CE58" i="12"/>
  <c r="AL63" i="17" s="1"/>
  <c r="CE64" i="12"/>
  <c r="AL69" i="17" s="1"/>
  <c r="CE67" i="12"/>
  <c r="CE70" i="12"/>
  <c r="AL75" i="17" s="1"/>
  <c r="CE83" i="12"/>
  <c r="AL88" i="17" s="1"/>
  <c r="CE84" i="12"/>
  <c r="CE87" i="12"/>
  <c r="CE89" i="12"/>
  <c r="CE93" i="12"/>
  <c r="AL98" i="17" s="1"/>
  <c r="CE37" i="12"/>
  <c r="AL42" i="17" s="1"/>
  <c r="CE41" i="12"/>
  <c r="CE43" i="12"/>
  <c r="CE59" i="12"/>
  <c r="AL64" i="17" s="1"/>
  <c r="CE61" i="12"/>
  <c r="AL66" i="17" s="1"/>
  <c r="CE63" i="12"/>
  <c r="CE68" i="12"/>
  <c r="AL73" i="17" s="1"/>
  <c r="CE71" i="12"/>
  <c r="AL76" i="17" s="1"/>
  <c r="CE40" i="12"/>
  <c r="AL45" i="17" s="1"/>
  <c r="CE54" i="12"/>
  <c r="CE69" i="12"/>
  <c r="AL74" i="17" s="1"/>
  <c r="CE72" i="12"/>
  <c r="AL77" i="17" s="1"/>
  <c r="CE73" i="12"/>
  <c r="AL78" i="17" s="1"/>
  <c r="CE74" i="12"/>
  <c r="CE77" i="12"/>
  <c r="CE79" i="12"/>
  <c r="AL84" i="17" s="1"/>
  <c r="CE100" i="12"/>
  <c r="AL105" i="17" s="1"/>
  <c r="CE103" i="12"/>
  <c r="CE106" i="12"/>
  <c r="CE109" i="12"/>
  <c r="AL114" i="17" s="1"/>
  <c r="CE116" i="12"/>
  <c r="AL121" i="17" s="1"/>
  <c r="CE117" i="12"/>
  <c r="CE121" i="12"/>
  <c r="AL126" i="17" s="1"/>
  <c r="CE125" i="12"/>
  <c r="CE131" i="12"/>
  <c r="CE133" i="12"/>
  <c r="CE143" i="12"/>
  <c r="CE146" i="12"/>
  <c r="CE149" i="12"/>
  <c r="CE28" i="12"/>
  <c r="CE62" i="12"/>
  <c r="CE66" i="12"/>
  <c r="AL71" i="17" s="1"/>
  <c r="CE82" i="12"/>
  <c r="AL87" i="17" s="1"/>
  <c r="CE88" i="12"/>
  <c r="CE91" i="12"/>
  <c r="CE95" i="12"/>
  <c r="AL100" i="17" s="1"/>
  <c r="CE97" i="12"/>
  <c r="AL102" i="17" s="1"/>
  <c r="CE104" i="12"/>
  <c r="CE107" i="12"/>
  <c r="CE110" i="12"/>
  <c r="AL115" i="17" s="1"/>
  <c r="CE113" i="12"/>
  <c r="AL118" i="17" s="1"/>
  <c r="CE119" i="12"/>
  <c r="CE124" i="12"/>
  <c r="AL129" i="17" s="1"/>
  <c r="CE126" i="12"/>
  <c r="CE132" i="12"/>
  <c r="CE134" i="12"/>
  <c r="CE137" i="12"/>
  <c r="CE140" i="12"/>
  <c r="CE147" i="12"/>
  <c r="CE150" i="12"/>
  <c r="CE33" i="12"/>
  <c r="CE44" i="12"/>
  <c r="AL49" i="17" s="1"/>
  <c r="CE90" i="12"/>
  <c r="AL95" i="17" s="1"/>
  <c r="CE101" i="12"/>
  <c r="CE105" i="12"/>
  <c r="CE112" i="12"/>
  <c r="AL117" i="17" s="1"/>
  <c r="CE151" i="12"/>
  <c r="CE152" i="12"/>
  <c r="CE159" i="12"/>
  <c r="CE166" i="12"/>
  <c r="CE170" i="12"/>
  <c r="CE174" i="12"/>
  <c r="CE178" i="12"/>
  <c r="CE182" i="12"/>
  <c r="CE193" i="12"/>
  <c r="CE196" i="12"/>
  <c r="CE197" i="12"/>
  <c r="CE200" i="12"/>
  <c r="CE203" i="12"/>
  <c r="CE65" i="12"/>
  <c r="CE81" i="12"/>
  <c r="CE92" i="12"/>
  <c r="AL97" i="17" s="1"/>
  <c r="CE96" i="12"/>
  <c r="AL101" i="17" s="1"/>
  <c r="CE102" i="12"/>
  <c r="CE108" i="12"/>
  <c r="AL113" i="17" s="1"/>
  <c r="CE111" i="12"/>
  <c r="AL116" i="17" s="1"/>
  <c r="CE114" i="12"/>
  <c r="AL119" i="17" s="1"/>
  <c r="CE122" i="12"/>
  <c r="CE127" i="12"/>
  <c r="CE136" i="12"/>
  <c r="CE144" i="12"/>
  <c r="CE153" i="12"/>
  <c r="CE156" i="12"/>
  <c r="CE160" i="12"/>
  <c r="CE161" i="12"/>
  <c r="CE162" i="12"/>
  <c r="CE163" i="12"/>
  <c r="CE171" i="12"/>
  <c r="CE175" i="12"/>
  <c r="CE179" i="12"/>
  <c r="CE183" i="12"/>
  <c r="CE189" i="12"/>
  <c r="CE194" i="12"/>
  <c r="CE198" i="12"/>
  <c r="CE199" i="12"/>
  <c r="CE201" i="12"/>
  <c r="CE48" i="12"/>
  <c r="AL53" i="17" s="1"/>
  <c r="CE78" i="12"/>
  <c r="CE80" i="12"/>
  <c r="AL85" i="17" s="1"/>
  <c r="CE85" i="12"/>
  <c r="AL90" i="17" s="1"/>
  <c r="CE94" i="12"/>
  <c r="AL99" i="17" s="1"/>
  <c r="CE118" i="12"/>
  <c r="CE139" i="12"/>
  <c r="CE141" i="12"/>
  <c r="CE142" i="12"/>
  <c r="CE148" i="12"/>
  <c r="CE181" i="12"/>
  <c r="CE185" i="12"/>
  <c r="CE202" i="12"/>
  <c r="CE204" i="12"/>
  <c r="CE138" i="12"/>
  <c r="CE154" i="12"/>
  <c r="CE165" i="12"/>
  <c r="CE168" i="12"/>
  <c r="CE176" i="12"/>
  <c r="CE186" i="12"/>
  <c r="CE190" i="12"/>
  <c r="CE195" i="12"/>
  <c r="CE50" i="12"/>
  <c r="CE86" i="12"/>
  <c r="AL91" i="17" s="1"/>
  <c r="CE120" i="12"/>
  <c r="AL125" i="17" s="1"/>
  <c r="CE123" i="12"/>
  <c r="CE129" i="12"/>
  <c r="CE135" i="12"/>
  <c r="CE157" i="12"/>
  <c r="CE173" i="12"/>
  <c r="CE177" i="12"/>
  <c r="CE75" i="12"/>
  <c r="AL80" i="17" s="1"/>
  <c r="CE76" i="12"/>
  <c r="AL81" i="17" s="1"/>
  <c r="CE115" i="12"/>
  <c r="CE145" i="12"/>
  <c r="CE158" i="12"/>
  <c r="CE167" i="12"/>
  <c r="CE172" i="12"/>
  <c r="CE180" i="12"/>
  <c r="CE184" i="12"/>
  <c r="CE187" i="12"/>
  <c r="CE188" i="12"/>
  <c r="CE191" i="12"/>
  <c r="CE192" i="12"/>
  <c r="CE205" i="12"/>
  <c r="CE99" i="12"/>
  <c r="CE130" i="12"/>
  <c r="CE155" i="12"/>
  <c r="CE164" i="12"/>
  <c r="CE169" i="12"/>
  <c r="CE98" i="12"/>
  <c r="CE128" i="12"/>
  <c r="CE7" i="11"/>
  <c r="AL12" i="16" s="1"/>
  <c r="CE9" i="11"/>
  <c r="AL14" i="16" s="1"/>
  <c r="CE11" i="11"/>
  <c r="AL16" i="16" s="1"/>
  <c r="CE8" i="11"/>
  <c r="AL13" i="16" s="1"/>
  <c r="CE14" i="11"/>
  <c r="AL19" i="16" s="1"/>
  <c r="CE17" i="11"/>
  <c r="AL22" i="16" s="1"/>
  <c r="CE19" i="11"/>
  <c r="AL24" i="16" s="1"/>
  <c r="CE12" i="11"/>
  <c r="AL17" i="16" s="1"/>
  <c r="CE22" i="11"/>
  <c r="AL27" i="16" s="1"/>
  <c r="CE20" i="11"/>
  <c r="AL25" i="16" s="1"/>
  <c r="CE29" i="11"/>
  <c r="AL34" i="16" s="1"/>
  <c r="CE15" i="11"/>
  <c r="AL20" i="16" s="1"/>
  <c r="CE24" i="11"/>
  <c r="AL29" i="16" s="1"/>
  <c r="CE26" i="11"/>
  <c r="AL31" i="16" s="1"/>
  <c r="CE27" i="11"/>
  <c r="CE10" i="11"/>
  <c r="CE13" i="11"/>
  <c r="AL18" i="16" s="1"/>
  <c r="CE16" i="11"/>
  <c r="AL21" i="16" s="1"/>
  <c r="CE25" i="11"/>
  <c r="CE32" i="11"/>
  <c r="AL37" i="16" s="1"/>
  <c r="CE36" i="11"/>
  <c r="AL41" i="16" s="1"/>
  <c r="CE37" i="11"/>
  <c r="AL42" i="16" s="1"/>
  <c r="CE18" i="11"/>
  <c r="AL23" i="16" s="1"/>
  <c r="CE21" i="11"/>
  <c r="AL26" i="16" s="1"/>
  <c r="CE23" i="11"/>
  <c r="AL28" i="16" s="1"/>
  <c r="CE30" i="11"/>
  <c r="AL35" i="16" s="1"/>
  <c r="CE38" i="11"/>
  <c r="CE41" i="11"/>
  <c r="AL46" i="16" s="1"/>
  <c r="CE42" i="11"/>
  <c r="AL47" i="16" s="1"/>
  <c r="CE28" i="11"/>
  <c r="AL33" i="16" s="1"/>
  <c r="CE33" i="11"/>
  <c r="AL38" i="16" s="1"/>
  <c r="CE45" i="11"/>
  <c r="AL50" i="16" s="1"/>
  <c r="CE49" i="11"/>
  <c r="AL54" i="16" s="1"/>
  <c r="CE52" i="11"/>
  <c r="AL57" i="16" s="1"/>
  <c r="CE61" i="11"/>
  <c r="AL66" i="16" s="1"/>
  <c r="CE63" i="11"/>
  <c r="CE66" i="11"/>
  <c r="AL71" i="16" s="1"/>
  <c r="CE67" i="11"/>
  <c r="AL72" i="16" s="1"/>
  <c r="CE68" i="11"/>
  <c r="AL73" i="16" s="1"/>
  <c r="CE69" i="11"/>
  <c r="AL74" i="16" s="1"/>
  <c r="CE71" i="11"/>
  <c r="AL76" i="16" s="1"/>
  <c r="CE35" i="11"/>
  <c r="AL40" i="16" s="1"/>
  <c r="CE43" i="11"/>
  <c r="AL48" i="16" s="1"/>
  <c r="CE48" i="11"/>
  <c r="AL53" i="16" s="1"/>
  <c r="CE55" i="11"/>
  <c r="AL60" i="16" s="1"/>
  <c r="CE57" i="11"/>
  <c r="AL62" i="16" s="1"/>
  <c r="CE47" i="11"/>
  <c r="CE54" i="11"/>
  <c r="AL59" i="16" s="1"/>
  <c r="CE34" i="11"/>
  <c r="AL39" i="16" s="1"/>
  <c r="CE40" i="11"/>
  <c r="AL45" i="16" s="1"/>
  <c r="CE46" i="11"/>
  <c r="AL51" i="16" s="1"/>
  <c r="CE51" i="11"/>
  <c r="AL56" i="16" s="1"/>
  <c r="CE53" i="11"/>
  <c r="AL58" i="16" s="1"/>
  <c r="CE74" i="11"/>
  <c r="AL79" i="16" s="1"/>
  <c r="CE77" i="11"/>
  <c r="CE31" i="11"/>
  <c r="AL36" i="16" s="1"/>
  <c r="CE59" i="11"/>
  <c r="AL64" i="16" s="1"/>
  <c r="CE75" i="11"/>
  <c r="AL80" i="16" s="1"/>
  <c r="CE65" i="11"/>
  <c r="AL70" i="16" s="1"/>
  <c r="CE70" i="11"/>
  <c r="CE76" i="11"/>
  <c r="AL81" i="16" s="1"/>
  <c r="CE81" i="11"/>
  <c r="AL86" i="16" s="1"/>
  <c r="CE83" i="11"/>
  <c r="CE88" i="11"/>
  <c r="AL93" i="16" s="1"/>
  <c r="CE92" i="11"/>
  <c r="AL97" i="16" s="1"/>
  <c r="CE94" i="11"/>
  <c r="AL99" i="16" s="1"/>
  <c r="CE96" i="11"/>
  <c r="CE98" i="11"/>
  <c r="AL103" i="16" s="1"/>
  <c r="CE100" i="11"/>
  <c r="AL105" i="16" s="1"/>
  <c r="CE102" i="11"/>
  <c r="AL107" i="16" s="1"/>
  <c r="CE104" i="11"/>
  <c r="AL109" i="16" s="1"/>
  <c r="CE106" i="11"/>
  <c r="AL111" i="16" s="1"/>
  <c r="CE108" i="11"/>
  <c r="AL113" i="16" s="1"/>
  <c r="CE110" i="11"/>
  <c r="AL115" i="16" s="1"/>
  <c r="CE126" i="11"/>
  <c r="CE134" i="11"/>
  <c r="CE142" i="11"/>
  <c r="CE149" i="11"/>
  <c r="CE50" i="11"/>
  <c r="CE60" i="11"/>
  <c r="AL65" i="16" s="1"/>
  <c r="CE64" i="11"/>
  <c r="AL69" i="16" s="1"/>
  <c r="CE79" i="11"/>
  <c r="AL84" i="16" s="1"/>
  <c r="CE82" i="11"/>
  <c r="CE84" i="11"/>
  <c r="AL89" i="16" s="1"/>
  <c r="CE44" i="11"/>
  <c r="AL49" i="16" s="1"/>
  <c r="CE58" i="11"/>
  <c r="AL63" i="16" s="1"/>
  <c r="CE72" i="11"/>
  <c r="AL77" i="16" s="1"/>
  <c r="CE85" i="11"/>
  <c r="AL90" i="16" s="1"/>
  <c r="CE87" i="11"/>
  <c r="AL92" i="16" s="1"/>
  <c r="CE95" i="11"/>
  <c r="AL100" i="16" s="1"/>
  <c r="CE101" i="11"/>
  <c r="CE111" i="11"/>
  <c r="CE114" i="11"/>
  <c r="AL119" i="16" s="1"/>
  <c r="CE118" i="11"/>
  <c r="AL123" i="16" s="1"/>
  <c r="CE119" i="11"/>
  <c r="AL124" i="16" s="1"/>
  <c r="CE120" i="11"/>
  <c r="AL125" i="16" s="1"/>
  <c r="CE128" i="11"/>
  <c r="CE39" i="11"/>
  <c r="AL44" i="16" s="1"/>
  <c r="CE78" i="11"/>
  <c r="AL83" i="16" s="1"/>
  <c r="CE86" i="11"/>
  <c r="AL91" i="16" s="1"/>
  <c r="CE93" i="11"/>
  <c r="AL98" i="16" s="1"/>
  <c r="CE103" i="11"/>
  <c r="AL108" i="16" s="1"/>
  <c r="CE109" i="11"/>
  <c r="CE112" i="11"/>
  <c r="AL117" i="16" s="1"/>
  <c r="CE115" i="11"/>
  <c r="AL120" i="16" s="1"/>
  <c r="CE121" i="11"/>
  <c r="AL126" i="16" s="1"/>
  <c r="CE123" i="11"/>
  <c r="CE127" i="11"/>
  <c r="CE129" i="11"/>
  <c r="CE131" i="11"/>
  <c r="CE56" i="11"/>
  <c r="CE62" i="11"/>
  <c r="AL67" i="16" s="1"/>
  <c r="CE89" i="11"/>
  <c r="AL94" i="16" s="1"/>
  <c r="CE90" i="11"/>
  <c r="AL95" i="16" s="1"/>
  <c r="CE97" i="11"/>
  <c r="AL102" i="16" s="1"/>
  <c r="CE107" i="11"/>
  <c r="AL112" i="16" s="1"/>
  <c r="CE152" i="11"/>
  <c r="CE157" i="11"/>
  <c r="CE159" i="11"/>
  <c r="CE162" i="11"/>
  <c r="CE165" i="11"/>
  <c r="CE170" i="11"/>
  <c r="CE171" i="11"/>
  <c r="CE178" i="11"/>
  <c r="CE179" i="11"/>
  <c r="CE190" i="11"/>
  <c r="CE191" i="11"/>
  <c r="CE193" i="11"/>
  <c r="CE202" i="11"/>
  <c r="CE204" i="11"/>
  <c r="CE73" i="11"/>
  <c r="CE91" i="11"/>
  <c r="AL96" i="16" s="1"/>
  <c r="CE116" i="11"/>
  <c r="AL121" i="16" s="1"/>
  <c r="CE117" i="11"/>
  <c r="AL122" i="16" s="1"/>
  <c r="CE133" i="11"/>
  <c r="CE138" i="11"/>
  <c r="CE140" i="11"/>
  <c r="CE141" i="11"/>
  <c r="CE146" i="11"/>
  <c r="CE148" i="11"/>
  <c r="CE151" i="11"/>
  <c r="CE154" i="11"/>
  <c r="CE160" i="11"/>
  <c r="CE167" i="11"/>
  <c r="CE174" i="11"/>
  <c r="CE175" i="11"/>
  <c r="CE182" i="11"/>
  <c r="CE183" i="11"/>
  <c r="CE185" i="11"/>
  <c r="CE198" i="11"/>
  <c r="CE199" i="11"/>
  <c r="CE201" i="11"/>
  <c r="CE132" i="11"/>
  <c r="CE172" i="11"/>
  <c r="CE181" i="11"/>
  <c r="CE187" i="11"/>
  <c r="CE196" i="11"/>
  <c r="CE80" i="11"/>
  <c r="AL85" i="16" s="1"/>
  <c r="CE122" i="11"/>
  <c r="AL127" i="16" s="1"/>
  <c r="CE125" i="11"/>
  <c r="AL130" i="16" s="1"/>
  <c r="CE153" i="11"/>
  <c r="CE155" i="11"/>
  <c r="CE156" i="11"/>
  <c r="CE158" i="11"/>
  <c r="CE161" i="11"/>
  <c r="CE166" i="11"/>
  <c r="CE168" i="11"/>
  <c r="CE177" i="11"/>
  <c r="CE184" i="11"/>
  <c r="CE189" i="11"/>
  <c r="CE195" i="11"/>
  <c r="CE200" i="11"/>
  <c r="CE124" i="11"/>
  <c r="AL129" i="16" s="1"/>
  <c r="CE135" i="11"/>
  <c r="CE137" i="11"/>
  <c r="CE143" i="11"/>
  <c r="CE145" i="11"/>
  <c r="CE150" i="11"/>
  <c r="CE173" i="11"/>
  <c r="CE180" i="11"/>
  <c r="CE186" i="11"/>
  <c r="CE192" i="11"/>
  <c r="CE197" i="11"/>
  <c r="CE203" i="11"/>
  <c r="CE205" i="11"/>
  <c r="CE99" i="11"/>
  <c r="AL104" i="16" s="1"/>
  <c r="CE105" i="11"/>
  <c r="AL110" i="16" s="1"/>
  <c r="CE113" i="11"/>
  <c r="AL118" i="16" s="1"/>
  <c r="CE130" i="11"/>
  <c r="CE136" i="11"/>
  <c r="CE139" i="11"/>
  <c r="CE144" i="11"/>
  <c r="CE147" i="11"/>
  <c r="CE163" i="11"/>
  <c r="CE164" i="11"/>
  <c r="CE169" i="11"/>
  <c r="CE176" i="11"/>
  <c r="CE188" i="11"/>
  <c r="CE194" i="11"/>
  <c r="CC9" i="8"/>
  <c r="CC11" i="8"/>
  <c r="CC12" i="8"/>
  <c r="AK17" i="14" s="1"/>
  <c r="CC10" i="8"/>
  <c r="AK15" i="14" s="1"/>
  <c r="CC13" i="8"/>
  <c r="CC24" i="8"/>
  <c r="CC27" i="8"/>
  <c r="AK32" i="14" s="1"/>
  <c r="CC31" i="8"/>
  <c r="AK36" i="14" s="1"/>
  <c r="CC7" i="8"/>
  <c r="CC8" i="8"/>
  <c r="CC15" i="8"/>
  <c r="CC21" i="8"/>
  <c r="AK26" i="14" s="1"/>
  <c r="CC23" i="8"/>
  <c r="CC16" i="8"/>
  <c r="CC17" i="8"/>
  <c r="AK22" i="14" s="1"/>
  <c r="CC20" i="8"/>
  <c r="AK25" i="14" s="1"/>
  <c r="CC22" i="8"/>
  <c r="CC35" i="8"/>
  <c r="CC18" i="8"/>
  <c r="AK23" i="14" s="1"/>
  <c r="CC26" i="8"/>
  <c r="AK31" i="14" s="1"/>
  <c r="CC30" i="8"/>
  <c r="CC36" i="8"/>
  <c r="CC57" i="8"/>
  <c r="AK62" i="14" s="1"/>
  <c r="CC61" i="8"/>
  <c r="AK66" i="14" s="1"/>
  <c r="CC19" i="8"/>
  <c r="CC32" i="8"/>
  <c r="CC37" i="8"/>
  <c r="AK42" i="14" s="1"/>
  <c r="CC43" i="8"/>
  <c r="AK48" i="14" s="1"/>
  <c r="CC48" i="8"/>
  <c r="CC49" i="8"/>
  <c r="CC50" i="8"/>
  <c r="AK55" i="14" s="1"/>
  <c r="CC54" i="8"/>
  <c r="AK59" i="14" s="1"/>
  <c r="CC60" i="8"/>
  <c r="CC65" i="8"/>
  <c r="CC70" i="8"/>
  <c r="AK75" i="14" s="1"/>
  <c r="CC78" i="8"/>
  <c r="AK83" i="14" s="1"/>
  <c r="CC81" i="8"/>
  <c r="CC85" i="8"/>
  <c r="CC86" i="8"/>
  <c r="AK91" i="14" s="1"/>
  <c r="CC90" i="8"/>
  <c r="AK95" i="14" s="1"/>
  <c r="CC93" i="8"/>
  <c r="CC98" i="8"/>
  <c r="CC99" i="8"/>
  <c r="AK104" i="14" s="1"/>
  <c r="CC104" i="8"/>
  <c r="AK109" i="14" s="1"/>
  <c r="CC114" i="8"/>
  <c r="CC118" i="8"/>
  <c r="CC29" i="8"/>
  <c r="AK34" i="14" s="1"/>
  <c r="CC38" i="8"/>
  <c r="AK43" i="14" s="1"/>
  <c r="CC47" i="8"/>
  <c r="CC34" i="8"/>
  <c r="CC44" i="8"/>
  <c r="CC51" i="8"/>
  <c r="AK56" i="14" s="1"/>
  <c r="CC52" i="8"/>
  <c r="CC53" i="8"/>
  <c r="CC71" i="8"/>
  <c r="AK76" i="14" s="1"/>
  <c r="CC72" i="8"/>
  <c r="AK77" i="14" s="1"/>
  <c r="CC33" i="8"/>
  <c r="CC42" i="8"/>
  <c r="CC45" i="8"/>
  <c r="AK50" i="14" s="1"/>
  <c r="CC55" i="8"/>
  <c r="AK60" i="14" s="1"/>
  <c r="CC56" i="8"/>
  <c r="CC58" i="8"/>
  <c r="CC63" i="8"/>
  <c r="AK68" i="14" s="1"/>
  <c r="CC64" i="8"/>
  <c r="AK69" i="14" s="1"/>
  <c r="CC67" i="8"/>
  <c r="CC69" i="8"/>
  <c r="AK74" i="14" s="1"/>
  <c r="CC73" i="8"/>
  <c r="AK78" i="14" s="1"/>
  <c r="CC14" i="8"/>
  <c r="AK19" i="14" s="1"/>
  <c r="CC25" i="8"/>
  <c r="CC46" i="8"/>
  <c r="CC59" i="8"/>
  <c r="AK64" i="14" s="1"/>
  <c r="CC39" i="8"/>
  <c r="AK44" i="14" s="1"/>
  <c r="CC62" i="8"/>
  <c r="CC66" i="8"/>
  <c r="CC76" i="8"/>
  <c r="AK81" i="14" s="1"/>
  <c r="CC82" i="8"/>
  <c r="AK87" i="14" s="1"/>
  <c r="CC89" i="8"/>
  <c r="CC92" i="8"/>
  <c r="CC96" i="8"/>
  <c r="AK101" i="14" s="1"/>
  <c r="CC40" i="8"/>
  <c r="AK45" i="14" s="1"/>
  <c r="CC77" i="8"/>
  <c r="CC83" i="8"/>
  <c r="CC84" i="8"/>
  <c r="AK89" i="14" s="1"/>
  <c r="CC91" i="8"/>
  <c r="AK96" i="14" s="1"/>
  <c r="CC97" i="8"/>
  <c r="CC28" i="8"/>
  <c r="CC74" i="8"/>
  <c r="AK79" i="14" s="1"/>
  <c r="CC80" i="8"/>
  <c r="AK85" i="14" s="1"/>
  <c r="CC94" i="8"/>
  <c r="CC100" i="8"/>
  <c r="CC102" i="8"/>
  <c r="AK107" i="14" s="1"/>
  <c r="CC121" i="8"/>
  <c r="AK126" i="14" s="1"/>
  <c r="CC125" i="8"/>
  <c r="CC127" i="8"/>
  <c r="CC128" i="8"/>
  <c r="CC131" i="8"/>
  <c r="CC138" i="8"/>
  <c r="CC139" i="8"/>
  <c r="CC101" i="8"/>
  <c r="AK106" i="14" s="1"/>
  <c r="CC103" i="8"/>
  <c r="AK108" i="14" s="1"/>
  <c r="CC106" i="8"/>
  <c r="CC108" i="8"/>
  <c r="CC110" i="8"/>
  <c r="AK115" i="14" s="1"/>
  <c r="CC68" i="8"/>
  <c r="AK73" i="14" s="1"/>
  <c r="CC75" i="8"/>
  <c r="CC79" i="8"/>
  <c r="CC88" i="8"/>
  <c r="AK93" i="14" s="1"/>
  <c r="CC95" i="8"/>
  <c r="AK100" i="14" s="1"/>
  <c r="CC105" i="8"/>
  <c r="CC107" i="8"/>
  <c r="CC111" i="8"/>
  <c r="AK116" i="14" s="1"/>
  <c r="CC112" i="8"/>
  <c r="AK117" i="14" s="1"/>
  <c r="CC119" i="8"/>
  <c r="CC123" i="8"/>
  <c r="CC130" i="8"/>
  <c r="CC115" i="8"/>
  <c r="AK120" i="14" s="1"/>
  <c r="CC126" i="8"/>
  <c r="CC129" i="8"/>
  <c r="CC132" i="8"/>
  <c r="CC134" i="8"/>
  <c r="CC135" i="8"/>
  <c r="CC136" i="8"/>
  <c r="CC143" i="8"/>
  <c r="CC150" i="8"/>
  <c r="CC151" i="8"/>
  <c r="CC155" i="8"/>
  <c r="CC159" i="8"/>
  <c r="CC163" i="8"/>
  <c r="CC167" i="8"/>
  <c r="CC171" i="8"/>
  <c r="CC175" i="8"/>
  <c r="CC179" i="8"/>
  <c r="CC180" i="8"/>
  <c r="CC184" i="8"/>
  <c r="CC113" i="8"/>
  <c r="AK118" i="14" s="1"/>
  <c r="CC116" i="8"/>
  <c r="AK121" i="14" s="1"/>
  <c r="CC120" i="8"/>
  <c r="AK125" i="14" s="1"/>
  <c r="CC122" i="8"/>
  <c r="AK127" i="14" s="1"/>
  <c r="CC142" i="8"/>
  <c r="CC144" i="8"/>
  <c r="CC145" i="8"/>
  <c r="CC148" i="8"/>
  <c r="CC149" i="8"/>
  <c r="CC154" i="8"/>
  <c r="CC158" i="8"/>
  <c r="CC162" i="8"/>
  <c r="CC166" i="8"/>
  <c r="CC170" i="8"/>
  <c r="CC174" i="8"/>
  <c r="CC178" i="8"/>
  <c r="CC124" i="8"/>
  <c r="AK129" i="14" s="1"/>
  <c r="CC137" i="8"/>
  <c r="CC140" i="8"/>
  <c r="CC160" i="8"/>
  <c r="CC161" i="8"/>
  <c r="CC176" i="8"/>
  <c r="CC177" i="8"/>
  <c r="CC190" i="8"/>
  <c r="CC192" i="8"/>
  <c r="CC198" i="8"/>
  <c r="CC205" i="8"/>
  <c r="CC164" i="8"/>
  <c r="CC165" i="8"/>
  <c r="CC181" i="8"/>
  <c r="CC182" i="8"/>
  <c r="CC186" i="8"/>
  <c r="CC187" i="8"/>
  <c r="CC193" i="8"/>
  <c r="CC196" i="8"/>
  <c r="CC197" i="8"/>
  <c r="CC202" i="8"/>
  <c r="CC41" i="8"/>
  <c r="AK46" i="14" s="1"/>
  <c r="CC117" i="8"/>
  <c r="AK122" i="14" s="1"/>
  <c r="CC133" i="8"/>
  <c r="CC141" i="8"/>
  <c r="CC146" i="8"/>
  <c r="CC152" i="8"/>
  <c r="CC153" i="8"/>
  <c r="CC168" i="8"/>
  <c r="CC169" i="8"/>
  <c r="CC183" i="8"/>
  <c r="CC189" i="8"/>
  <c r="CC191" i="8"/>
  <c r="CC199" i="8"/>
  <c r="CC200" i="8"/>
  <c r="CC203" i="8"/>
  <c r="CC87" i="8"/>
  <c r="AK92" i="14" s="1"/>
  <c r="CC109" i="8"/>
  <c r="AK114" i="14" s="1"/>
  <c r="CC147" i="8"/>
  <c r="CC156" i="8"/>
  <c r="CC157" i="8"/>
  <c r="CC172" i="8"/>
  <c r="CC173" i="8"/>
  <c r="CC185" i="8"/>
  <c r="CC188" i="8"/>
  <c r="CC194" i="8"/>
  <c r="CC195" i="8"/>
  <c r="CC201" i="8"/>
  <c r="CC204" i="8"/>
  <c r="P219" i="2"/>
  <c r="Q4" i="5"/>
  <c r="Q219" i="2"/>
  <c r="R4" i="5"/>
  <c r="S5" i="5"/>
  <c r="S7" i="5" s="1"/>
  <c r="R216" i="2"/>
  <c r="R215" i="2"/>
  <c r="B21" i="78"/>
  <c r="C64" i="76"/>
  <c r="CH4" i="10"/>
  <c r="R26" i="60"/>
  <c r="O26" i="60" s="1"/>
  <c r="CF4" i="13"/>
  <c r="AB25" i="60"/>
  <c r="CF4" i="11"/>
  <c r="DY4" i="11" s="1"/>
  <c r="AM2" i="16" s="1"/>
  <c r="V25" i="60"/>
  <c r="AK97" i="14"/>
  <c r="AK16" i="14"/>
  <c r="AK88" i="14"/>
  <c r="AK49" i="14"/>
  <c r="AK63" i="14"/>
  <c r="AL33" i="17"/>
  <c r="AL106" i="17"/>
  <c r="AK39" i="14"/>
  <c r="AK54" i="14"/>
  <c r="AK98" i="14"/>
  <c r="AK128" i="14"/>
  <c r="AK20" i="14"/>
  <c r="AK52" i="14"/>
  <c r="AK72" i="14"/>
  <c r="AK103" i="14"/>
  <c r="AK123" i="14"/>
  <c r="AK29" i="14"/>
  <c r="AK82" i="14"/>
  <c r="AK65" i="14"/>
  <c r="AK71" i="14"/>
  <c r="DV5" i="8"/>
  <c r="D23" i="42" s="1"/>
  <c r="D28" i="20" s="1"/>
  <c r="AC4" i="43" a="1"/>
  <c r="AC4" i="43" s="1"/>
  <c r="AM3" i="10"/>
  <c r="AL6" i="10" a="1"/>
  <c r="AL6" i="10" s="1"/>
  <c r="DB4" i="10"/>
  <c r="P2" i="15" s="1"/>
  <c r="DW5" i="12"/>
  <c r="AK13" i="14"/>
  <c r="AK30" i="14"/>
  <c r="AK21" i="14"/>
  <c r="AK27" i="14"/>
  <c r="AK24" i="14"/>
  <c r="AK40" i="14"/>
  <c r="AK33" i="14"/>
  <c r="AK47" i="14"/>
  <c r="AK53" i="14"/>
  <c r="AK86" i="14"/>
  <c r="AK58" i="14"/>
  <c r="AK67" i="14"/>
  <c r="AK110" i="14"/>
  <c r="AK124" i="14"/>
  <c r="AK14" i="14"/>
  <c r="CC6" i="8"/>
  <c r="AK11" i="14" s="1"/>
  <c r="AK28" i="14"/>
  <c r="AK37" i="14"/>
  <c r="AK57" i="14"/>
  <c r="AK80" i="14"/>
  <c r="AK99" i="14"/>
  <c r="AK112" i="14"/>
  <c r="AK130" i="14"/>
  <c r="CE3" i="8"/>
  <c r="DX4" i="8"/>
  <c r="AL2" i="14" s="1"/>
  <c r="AK18" i="14"/>
  <c r="AK12" i="14"/>
  <c r="AK38" i="14"/>
  <c r="AK35" i="14"/>
  <c r="AK113" i="14"/>
  <c r="AK41" i="14"/>
  <c r="AK51" i="14"/>
  <c r="AK70" i="14"/>
  <c r="AK61" i="14"/>
  <c r="AK90" i="14"/>
  <c r="AK84" i="14"/>
  <c r="AK94" i="14"/>
  <c r="AK102" i="14"/>
  <c r="AK111" i="14"/>
  <c r="AK105" i="14"/>
  <c r="AK119" i="14"/>
  <c r="AL20" i="15"/>
  <c r="AL124" i="17"/>
  <c r="AL130" i="17"/>
  <c r="AL98" i="15"/>
  <c r="AL107" i="15"/>
  <c r="AL15" i="17"/>
  <c r="AL20" i="17"/>
  <c r="AL38" i="17"/>
  <c r="AL61" i="17"/>
  <c r="AL96" i="17"/>
  <c r="AL107" i="17"/>
  <c r="AL54" i="17"/>
  <c r="AL123" i="17"/>
  <c r="CF6" i="12" a="1"/>
  <c r="CF6" i="12" s="1"/>
  <c r="CE6" i="12"/>
  <c r="AL11" i="17" s="1"/>
  <c r="AL36" i="17"/>
  <c r="AL109" i="17"/>
  <c r="AL27" i="17"/>
  <c r="AL26" i="17"/>
  <c r="AL18" i="17"/>
  <c r="AL14" i="17"/>
  <c r="AL24" i="17"/>
  <c r="AL43" i="17"/>
  <c r="AL55" i="17"/>
  <c r="AL40" i="17"/>
  <c r="AL72" i="17"/>
  <c r="AL70" i="17"/>
  <c r="AL94" i="17"/>
  <c r="AL103" i="17"/>
  <c r="AL104" i="17"/>
  <c r="AL110" i="17"/>
  <c r="AL111" i="17"/>
  <c r="AL128" i="17"/>
  <c r="DY4" i="12"/>
  <c r="AM2" i="17" s="1"/>
  <c r="AL39" i="17"/>
  <c r="AL25" i="17"/>
  <c r="AL46" i="17"/>
  <c r="AL59" i="17"/>
  <c r="AL67" i="17"/>
  <c r="AL82" i="17"/>
  <c r="AL79" i="17"/>
  <c r="AL108" i="17"/>
  <c r="AL112" i="17"/>
  <c r="AL122" i="17"/>
  <c r="AL22" i="17"/>
  <c r="AL16" i="17"/>
  <c r="AL89" i="17"/>
  <c r="AL68" i="17"/>
  <c r="AL50" i="17"/>
  <c r="AL48" i="17"/>
  <c r="AL57" i="17"/>
  <c r="AL86" i="17"/>
  <c r="AL83" i="17"/>
  <c r="AL92" i="17"/>
  <c r="AL93" i="17"/>
  <c r="AL120" i="17"/>
  <c r="AL127" i="17"/>
  <c r="AL2" i="4"/>
  <c r="AL22" i="15"/>
  <c r="AL54" i="15"/>
  <c r="AL95" i="15"/>
  <c r="AL108" i="15"/>
  <c r="AL127" i="15"/>
  <c r="AL21" i="15"/>
  <c r="AL82" i="15"/>
  <c r="AL43" i="15"/>
  <c r="AL53" i="15"/>
  <c r="AL60" i="15"/>
  <c r="AL102" i="15"/>
  <c r="AL109" i="15"/>
  <c r="DW5" i="10"/>
  <c r="AL55" i="15"/>
  <c r="AL47" i="15"/>
  <c r="AL27" i="15"/>
  <c r="AL44" i="15"/>
  <c r="AL61" i="15"/>
  <c r="AL41" i="15"/>
  <c r="AL58" i="15"/>
  <c r="AL64" i="15"/>
  <c r="AL80" i="15"/>
  <c r="AL86" i="15"/>
  <c r="AL83" i="15"/>
  <c r="AL106" i="15"/>
  <c r="AL117" i="15"/>
  <c r="AL110" i="15"/>
  <c r="AL111" i="15"/>
  <c r="AL122" i="15"/>
  <c r="AL12" i="15"/>
  <c r="CE6" i="10"/>
  <c r="AL11" i="15" s="1"/>
  <c r="AL29" i="15"/>
  <c r="AL14" i="15"/>
  <c r="AL30" i="15"/>
  <c r="AL31" i="15"/>
  <c r="AL78" i="15"/>
  <c r="AL48" i="15"/>
  <c r="AL66" i="15"/>
  <c r="AL45" i="15"/>
  <c r="AL65" i="15"/>
  <c r="AL63" i="15"/>
  <c r="AL79" i="15"/>
  <c r="AL85" i="15"/>
  <c r="AL88" i="15"/>
  <c r="AL99" i="15"/>
  <c r="AL114" i="15"/>
  <c r="AL129" i="15"/>
  <c r="AL16" i="15"/>
  <c r="AL15" i="15"/>
  <c r="AL18" i="15"/>
  <c r="AL34" i="15"/>
  <c r="AL19" i="15"/>
  <c r="AL36" i="15"/>
  <c r="AL49" i="15"/>
  <c r="AL50" i="15"/>
  <c r="AL74" i="15"/>
  <c r="AL67" i="15"/>
  <c r="AL84" i="15"/>
  <c r="AL94" i="15"/>
  <c r="AL91" i="15"/>
  <c r="AL92" i="15"/>
  <c r="AL105" i="15"/>
  <c r="AL118" i="15"/>
  <c r="AL112" i="15"/>
  <c r="AL123" i="15"/>
  <c r="DZ4" i="12"/>
  <c r="AN2" i="17" s="1"/>
  <c r="AJ129" i="18"/>
  <c r="AJ120" i="18"/>
  <c r="AJ119" i="18"/>
  <c r="AJ126" i="18"/>
  <c r="AJ113" i="18"/>
  <c r="AJ109" i="18"/>
  <c r="AJ112" i="18"/>
  <c r="AJ122" i="18"/>
  <c r="AJ114" i="18"/>
  <c r="AJ96" i="18"/>
  <c r="AJ80" i="18"/>
  <c r="AJ99" i="18"/>
  <c r="AJ83" i="18"/>
  <c r="AJ100" i="18"/>
  <c r="AJ75" i="18"/>
  <c r="AJ111" i="18"/>
  <c r="AJ103" i="18"/>
  <c r="AJ90" i="18"/>
  <c r="AJ74" i="18"/>
  <c r="AJ70" i="18"/>
  <c r="AJ66" i="18"/>
  <c r="AJ51" i="18"/>
  <c r="AJ39" i="18"/>
  <c r="AJ35" i="18"/>
  <c r="AJ19" i="18"/>
  <c r="AJ118" i="18"/>
  <c r="AJ60" i="18"/>
  <c r="AJ58" i="18"/>
  <c r="AJ54" i="18"/>
  <c r="AJ50" i="18"/>
  <c r="AJ46" i="18"/>
  <c r="AJ34" i="18"/>
  <c r="AJ26" i="18"/>
  <c r="AJ18" i="18"/>
  <c r="AJ52" i="18"/>
  <c r="AJ36" i="18"/>
  <c r="AJ20" i="18"/>
  <c r="AJ78" i="18"/>
  <c r="AJ61" i="18"/>
  <c r="AJ49" i="18"/>
  <c r="AJ64" i="18"/>
  <c r="AJ37" i="18"/>
  <c r="AJ17" i="18"/>
  <c r="CE6" i="13"/>
  <c r="AJ11" i="18" s="1"/>
  <c r="AJ32" i="18"/>
  <c r="AJ24" i="18"/>
  <c r="AJ14" i="18"/>
  <c r="DW5" i="13"/>
  <c r="AM125" i="17"/>
  <c r="AM128" i="17"/>
  <c r="AM124" i="17"/>
  <c r="AM123" i="17"/>
  <c r="AM118" i="17"/>
  <c r="AM121" i="17"/>
  <c r="AM115" i="17"/>
  <c r="AM110" i="17"/>
  <c r="AM106" i="17"/>
  <c r="AM105" i="17"/>
  <c r="AM98" i="17"/>
  <c r="AM97" i="17"/>
  <c r="AM104" i="17"/>
  <c r="AM96" i="17"/>
  <c r="AM85" i="17"/>
  <c r="AM91" i="17"/>
  <c r="AM95" i="17"/>
  <c r="AM87" i="17"/>
  <c r="AM83" i="17"/>
  <c r="AM72" i="17"/>
  <c r="AM64" i="17"/>
  <c r="AM75" i="17"/>
  <c r="AM71" i="17"/>
  <c r="AM55" i="17"/>
  <c r="AM86" i="17"/>
  <c r="AM78" i="17"/>
  <c r="AM70" i="17"/>
  <c r="AM66" i="17"/>
  <c r="AM62" i="17"/>
  <c r="AM58" i="17"/>
  <c r="AM65" i="17"/>
  <c r="AM57" i="17"/>
  <c r="AM53" i="17"/>
  <c r="AM73" i="17"/>
  <c r="AM51" i="17"/>
  <c r="AM47" i="17"/>
  <c r="AM39" i="17"/>
  <c r="AM60" i="17"/>
  <c r="AM46" i="17"/>
  <c r="AM26" i="17"/>
  <c r="AM22" i="17"/>
  <c r="AM48" i="17"/>
  <c r="AM25" i="17"/>
  <c r="AM24" i="17"/>
  <c r="CG6" i="12"/>
  <c r="AM11" i="17" s="1"/>
  <c r="AM31" i="17"/>
  <c r="AM23" i="17"/>
  <c r="AM12" i="17"/>
  <c r="AM52" i="17"/>
  <c r="AM36" i="17"/>
  <c r="AM28" i="17"/>
  <c r="AM13" i="17"/>
  <c r="AM50" i="17"/>
  <c r="DY4" i="10"/>
  <c r="AM2" i="15" s="1"/>
  <c r="AL128" i="16"/>
  <c r="AL116" i="16"/>
  <c r="AL114" i="16"/>
  <c r="AL106" i="16"/>
  <c r="AL101" i="16"/>
  <c r="AL82" i="16"/>
  <c r="AL78" i="16"/>
  <c r="AL88" i="16"/>
  <c r="AL68" i="16"/>
  <c r="AL43" i="16"/>
  <c r="AL55" i="16"/>
  <c r="AL87" i="16"/>
  <c r="AL61" i="16"/>
  <c r="AL32" i="16"/>
  <c r="AL30" i="16"/>
  <c r="AL52" i="16"/>
  <c r="CE6" i="11"/>
  <c r="AL11" i="16" s="1"/>
  <c r="AL75" i="16"/>
  <c r="AL15" i="16"/>
  <c r="CG3" i="10"/>
  <c r="CF6" i="11" a="1"/>
  <c r="CF6" i="11" s="1"/>
  <c r="CH4" i="2"/>
  <c r="DY4" i="2"/>
  <c r="DY4" i="8"/>
  <c r="AM2" i="14" s="1"/>
  <c r="CF6" i="8" a="1"/>
  <c r="CF6" i="8" s="1"/>
  <c r="CG3" i="8"/>
  <c r="B27" i="46"/>
  <c r="B27" i="44"/>
  <c r="S33" i="7"/>
  <c r="AM36" i="35" a="1"/>
  <c r="AM36" i="35" s="1"/>
  <c r="AM37" i="35" s="1" a="1"/>
  <c r="AM37" i="35" s="1"/>
  <c r="S1" i="2" s="1"/>
  <c r="S217" i="2" s="1"/>
  <c r="S34" i="7"/>
  <c r="CF7" i="13" l="1" a="1"/>
  <c r="CF7" i="13" s="1"/>
  <c r="CF8" i="13" a="1"/>
  <c r="CF8" i="13" s="1"/>
  <c r="CF9" i="13" a="1"/>
  <c r="CF9" i="13" s="1"/>
  <c r="CH4" i="13"/>
  <c r="A26" i="82"/>
  <c r="CH9" i="12" a="1"/>
  <c r="CH9" i="12" s="1"/>
  <c r="CH7" i="12" a="1"/>
  <c r="CH7" i="12" s="1"/>
  <c r="CH8" i="12" a="1"/>
  <c r="CH8" i="12" s="1"/>
  <c r="CH10" i="12" a="1"/>
  <c r="CH10" i="12" s="1"/>
  <c r="CH4" i="11"/>
  <c r="A26" i="80"/>
  <c r="CF7" i="11" a="1"/>
  <c r="CF7" i="11" s="1"/>
  <c r="CF9" i="11" a="1"/>
  <c r="CF9" i="11" s="1"/>
  <c r="CF8" i="11" a="1"/>
  <c r="CF8" i="11" s="1"/>
  <c r="CG3" i="11"/>
  <c r="DW5" i="11"/>
  <c r="CG7" i="10"/>
  <c r="CG11" i="10"/>
  <c r="CG10" i="10"/>
  <c r="AM15" i="15" s="1"/>
  <c r="CG19" i="10"/>
  <c r="AM24" i="15" s="1"/>
  <c r="CG20" i="10"/>
  <c r="CG9" i="10"/>
  <c r="CG13" i="10"/>
  <c r="AM18" i="15" s="1"/>
  <c r="CG14" i="10"/>
  <c r="AM19" i="15" s="1"/>
  <c r="CG18" i="10"/>
  <c r="CG12" i="10"/>
  <c r="CG15" i="10"/>
  <c r="CG17" i="10"/>
  <c r="AM22" i="15" s="1"/>
  <c r="CG8" i="10"/>
  <c r="CG28" i="10"/>
  <c r="CG35" i="10"/>
  <c r="AM40" i="15" s="1"/>
  <c r="CG37" i="10"/>
  <c r="AM42" i="15" s="1"/>
  <c r="CG22" i="10"/>
  <c r="CG31" i="10"/>
  <c r="CG33" i="10"/>
  <c r="AM38" i="15" s="1"/>
  <c r="CG24" i="10"/>
  <c r="AM29" i="15" s="1"/>
  <c r="CG36" i="10"/>
  <c r="CG39" i="10"/>
  <c r="CG40" i="10"/>
  <c r="AM45" i="15" s="1"/>
  <c r="CG26" i="10"/>
  <c r="AM31" i="15" s="1"/>
  <c r="CG38" i="10"/>
  <c r="CG42" i="10"/>
  <c r="CG43" i="10"/>
  <c r="CG16" i="10"/>
  <c r="AM21" i="15" s="1"/>
  <c r="CG23" i="10"/>
  <c r="CG25" i="10"/>
  <c r="CG30" i="10"/>
  <c r="AM35" i="15" s="1"/>
  <c r="CG34" i="10"/>
  <c r="AM39" i="15" s="1"/>
  <c r="CG41" i="10"/>
  <c r="CG44" i="10"/>
  <c r="CG45" i="10"/>
  <c r="AM50" i="15" s="1"/>
  <c r="CG46" i="10"/>
  <c r="AM51" i="15" s="1"/>
  <c r="CG47" i="10"/>
  <c r="CG21" i="10"/>
  <c r="CG27" i="10"/>
  <c r="AM32" i="15" s="1"/>
  <c r="CG52" i="10"/>
  <c r="AM57" i="15" s="1"/>
  <c r="CG53" i="10"/>
  <c r="CG54" i="10"/>
  <c r="CG55" i="10"/>
  <c r="AM60" i="15" s="1"/>
  <c r="CG63" i="10"/>
  <c r="AM68" i="15" s="1"/>
  <c r="CG64" i="10"/>
  <c r="CG32" i="10"/>
  <c r="CG49" i="10"/>
  <c r="AM54" i="15" s="1"/>
  <c r="CG50" i="10"/>
  <c r="AM55" i="15" s="1"/>
  <c r="CG56" i="10"/>
  <c r="CG57" i="10"/>
  <c r="CG58" i="10"/>
  <c r="CG61" i="10"/>
  <c r="AM66" i="15" s="1"/>
  <c r="CG65" i="10"/>
  <c r="CG66" i="10"/>
  <c r="CG67" i="10"/>
  <c r="CG68" i="10"/>
  <c r="AM73" i="15" s="1"/>
  <c r="CG71" i="10"/>
  <c r="CG77" i="10"/>
  <c r="CG79" i="10"/>
  <c r="AM84" i="15" s="1"/>
  <c r="CG82" i="10"/>
  <c r="AM87" i="15" s="1"/>
  <c r="CG29" i="10"/>
  <c r="CG48" i="10"/>
  <c r="CG59" i="10"/>
  <c r="AM64" i="15" s="1"/>
  <c r="CG62" i="10"/>
  <c r="AM67" i="15" s="1"/>
  <c r="CG75" i="10"/>
  <c r="CG83" i="10"/>
  <c r="CG85" i="10"/>
  <c r="AM90" i="15" s="1"/>
  <c r="CG87" i="10"/>
  <c r="CG89" i="10"/>
  <c r="CG51" i="10"/>
  <c r="CG70" i="10"/>
  <c r="AM75" i="15" s="1"/>
  <c r="CG72" i="10"/>
  <c r="AM77" i="15" s="1"/>
  <c r="CG80" i="10"/>
  <c r="CG86" i="10"/>
  <c r="CG91" i="10"/>
  <c r="CG92" i="10"/>
  <c r="AM97" i="15" s="1"/>
  <c r="CG95" i="10"/>
  <c r="CG96" i="10"/>
  <c r="CG60" i="10"/>
  <c r="AM65" i="15" s="1"/>
  <c r="CG74" i="10"/>
  <c r="AM79" i="15" s="1"/>
  <c r="CG76" i="10"/>
  <c r="CG81" i="10"/>
  <c r="CG84" i="10"/>
  <c r="AM89" i="15" s="1"/>
  <c r="CG90" i="10"/>
  <c r="AM95" i="15" s="1"/>
  <c r="CG69" i="10"/>
  <c r="CG73" i="10"/>
  <c r="CG98" i="10"/>
  <c r="AM103" i="15" s="1"/>
  <c r="CG115" i="10"/>
  <c r="AM120" i="15" s="1"/>
  <c r="CG118" i="10"/>
  <c r="CG120" i="10"/>
  <c r="CG124" i="10"/>
  <c r="AM129" i="15" s="1"/>
  <c r="CG78" i="10"/>
  <c r="AM83" i="15" s="1"/>
  <c r="CG97" i="10"/>
  <c r="CG106" i="10"/>
  <c r="CG107" i="10"/>
  <c r="AM112" i="15" s="1"/>
  <c r="CG108" i="10"/>
  <c r="AM113" i="15" s="1"/>
  <c r="CG109" i="10"/>
  <c r="CG111" i="10"/>
  <c r="CG112" i="10"/>
  <c r="AM117" i="15" s="1"/>
  <c r="CG113" i="10"/>
  <c r="AM118" i="15" s="1"/>
  <c r="CG114" i="10"/>
  <c r="CG119" i="10"/>
  <c r="CG122" i="10"/>
  <c r="AM127" i="15" s="1"/>
  <c r="CG123" i="10"/>
  <c r="AM128" i="15" s="1"/>
  <c r="CG99" i="10"/>
  <c r="CG102" i="10"/>
  <c r="CG103" i="10"/>
  <c r="CG104" i="10"/>
  <c r="AM109" i="15" s="1"/>
  <c r="CG105" i="10"/>
  <c r="CG121" i="10"/>
  <c r="CG94" i="10"/>
  <c r="AM99" i="15" s="1"/>
  <c r="CG117" i="10"/>
  <c r="AM122" i="15" s="1"/>
  <c r="CG139" i="10"/>
  <c r="CG140" i="10"/>
  <c r="CG141" i="10"/>
  <c r="CG143" i="10"/>
  <c r="CG150" i="10"/>
  <c r="CG152" i="10"/>
  <c r="CG158" i="10"/>
  <c r="CG159" i="10"/>
  <c r="CG160" i="10"/>
  <c r="CG161" i="10"/>
  <c r="CG166" i="10"/>
  <c r="CG167" i="10"/>
  <c r="CG168" i="10"/>
  <c r="CG169" i="10"/>
  <c r="CG171" i="10"/>
  <c r="CG175" i="10"/>
  <c r="CG178" i="10"/>
  <c r="CG180" i="10"/>
  <c r="CG182" i="10"/>
  <c r="CG185" i="10"/>
  <c r="CG93" i="10"/>
  <c r="CG116" i="10"/>
  <c r="CG125" i="10"/>
  <c r="AM130" i="15" s="1"/>
  <c r="CG129" i="10"/>
  <c r="CG131" i="10"/>
  <c r="CG142" i="10"/>
  <c r="CG146" i="10"/>
  <c r="CG148" i="10"/>
  <c r="CG153" i="10"/>
  <c r="CG155" i="10"/>
  <c r="CG170" i="10"/>
  <c r="CG174" i="10"/>
  <c r="CG88" i="10"/>
  <c r="CG100" i="10"/>
  <c r="CG127" i="10"/>
  <c r="CG130" i="10"/>
  <c r="CG132" i="10"/>
  <c r="CG133" i="10"/>
  <c r="CG134" i="10"/>
  <c r="CG135" i="10"/>
  <c r="CG137" i="10"/>
  <c r="CG138" i="10"/>
  <c r="CG144" i="10"/>
  <c r="CG145" i="10"/>
  <c r="CG149" i="10"/>
  <c r="CG151" i="10"/>
  <c r="CG156" i="10"/>
  <c r="CG157" i="10"/>
  <c r="CG162" i="10"/>
  <c r="CG163" i="10"/>
  <c r="CG164" i="10"/>
  <c r="CG165" i="10"/>
  <c r="CG126" i="10"/>
  <c r="CG147" i="10"/>
  <c r="CG188" i="10"/>
  <c r="CG189" i="10"/>
  <c r="CG194" i="10"/>
  <c r="CG200" i="10"/>
  <c r="CG202" i="10"/>
  <c r="CG197" i="10"/>
  <c r="CG199" i="10"/>
  <c r="CG204" i="10"/>
  <c r="CG179" i="10"/>
  <c r="CG184" i="10"/>
  <c r="CG190" i="10"/>
  <c r="CG101" i="10"/>
  <c r="CG110" i="10"/>
  <c r="AM115" i="15" s="1"/>
  <c r="CG128" i="10"/>
  <c r="CG136" i="10"/>
  <c r="CG176" i="10"/>
  <c r="CG177" i="10"/>
  <c r="CG183" i="10"/>
  <c r="CG186" i="10"/>
  <c r="CG192" i="10"/>
  <c r="CG193" i="10"/>
  <c r="CG205" i="10"/>
  <c r="CG203" i="10"/>
  <c r="CG154" i="10"/>
  <c r="CG172" i="10"/>
  <c r="CG173" i="10"/>
  <c r="CG181" i="10"/>
  <c r="CG187" i="10"/>
  <c r="CG191" i="10"/>
  <c r="CG196" i="10"/>
  <c r="CG201" i="10"/>
  <c r="CG195" i="10"/>
  <c r="CG198" i="10"/>
  <c r="CH8" i="10" a="1"/>
  <c r="CH8" i="10" s="1"/>
  <c r="CH9" i="10" a="1"/>
  <c r="CH9" i="10" s="1"/>
  <c r="CH7" i="10" a="1"/>
  <c r="CH7" i="10" s="1"/>
  <c r="AM14" i="10"/>
  <c r="AM18" i="10"/>
  <c r="P23" i="15" s="1"/>
  <c r="AM21" i="10"/>
  <c r="AM25" i="10"/>
  <c r="AM28" i="10"/>
  <c r="AM41" i="10"/>
  <c r="P46" i="15" s="1"/>
  <c r="AM48" i="10"/>
  <c r="AM29" i="10"/>
  <c r="AM52" i="10"/>
  <c r="AM63" i="10"/>
  <c r="P68" i="15" s="1"/>
  <c r="AM44" i="10"/>
  <c r="AM56" i="10"/>
  <c r="AM81" i="10"/>
  <c r="AM64" i="10"/>
  <c r="P69" i="15" s="1"/>
  <c r="AM85" i="10"/>
  <c r="AM93" i="10"/>
  <c r="AM97" i="10"/>
  <c r="AM101" i="10"/>
  <c r="P106" i="15" s="1"/>
  <c r="AM103" i="10"/>
  <c r="AM69" i="10"/>
  <c r="AM119" i="10"/>
  <c r="AM107" i="10"/>
  <c r="P112" i="15" s="1"/>
  <c r="AM123" i="10"/>
  <c r="AM138" i="10"/>
  <c r="AM173" i="10"/>
  <c r="AM174" i="10"/>
  <c r="AM160" i="10"/>
  <c r="AM168" i="10"/>
  <c r="AM177" i="10"/>
  <c r="AM127" i="10"/>
  <c r="AM143" i="10"/>
  <c r="AM185" i="10"/>
  <c r="AM197" i="10"/>
  <c r="AM202" i="10"/>
  <c r="AM205" i="10"/>
  <c r="AM201" i="10"/>
  <c r="AM100" i="10"/>
  <c r="AM131" i="10"/>
  <c r="AM186" i="10"/>
  <c r="AM193" i="10"/>
  <c r="AM194" i="10"/>
  <c r="AM164" i="10"/>
  <c r="AM181" i="10"/>
  <c r="AM189" i="10"/>
  <c r="AM190" i="10"/>
  <c r="AM204" i="10"/>
  <c r="AM180" i="10"/>
  <c r="AM118" i="10"/>
  <c r="AM178" i="10"/>
  <c r="AM141" i="10"/>
  <c r="AM139" i="10"/>
  <c r="AM99" i="10"/>
  <c r="AM175" i="10"/>
  <c r="AM165" i="10"/>
  <c r="AM157" i="10"/>
  <c r="AM136" i="10"/>
  <c r="AM140" i="10"/>
  <c r="AM95" i="10"/>
  <c r="P100" i="15" s="1"/>
  <c r="AM84" i="10"/>
  <c r="AM124" i="10"/>
  <c r="AM115" i="10"/>
  <c r="AM108" i="10"/>
  <c r="P113" i="15" s="1"/>
  <c r="AM86" i="10"/>
  <c r="AM109" i="10"/>
  <c r="AM94" i="10"/>
  <c r="AM72" i="10"/>
  <c r="P77" i="15" s="1"/>
  <c r="AM60" i="10"/>
  <c r="AM33" i="10"/>
  <c r="AM37" i="10"/>
  <c r="AM80" i="10"/>
  <c r="P85" i="15" s="1"/>
  <c r="AM74" i="10"/>
  <c r="AM199" i="10"/>
  <c r="AM159" i="10"/>
  <c r="AM188" i="10"/>
  <c r="AM187" i="10"/>
  <c r="AM172" i="10"/>
  <c r="AM76" i="10"/>
  <c r="AM191" i="10"/>
  <c r="AM198" i="10"/>
  <c r="AM167" i="10"/>
  <c r="AM153" i="10"/>
  <c r="AM110" i="10"/>
  <c r="P115" i="15" s="1"/>
  <c r="AM146" i="10"/>
  <c r="AM137" i="10"/>
  <c r="AM114" i="10"/>
  <c r="AM156" i="10"/>
  <c r="AM147" i="10"/>
  <c r="AM133" i="10"/>
  <c r="AM130" i="10"/>
  <c r="AM183" i="10"/>
  <c r="AM144" i="10"/>
  <c r="AM121" i="10"/>
  <c r="AM122" i="10"/>
  <c r="AM112" i="10"/>
  <c r="P117" i="15" s="1"/>
  <c r="AM92" i="10"/>
  <c r="AM116" i="10"/>
  <c r="AM91" i="10"/>
  <c r="AM90" i="10"/>
  <c r="P95" i="15" s="1"/>
  <c r="AM82" i="10"/>
  <c r="AM61" i="10"/>
  <c r="AM47" i="10"/>
  <c r="AM79" i="10"/>
  <c r="P84" i="15" s="1"/>
  <c r="AM68" i="10"/>
  <c r="AM62" i="10"/>
  <c r="AM59" i="10"/>
  <c r="AM51" i="10"/>
  <c r="P56" i="15" s="1"/>
  <c r="AM36" i="10"/>
  <c r="AM58" i="10"/>
  <c r="AM196" i="10"/>
  <c r="AM151" i="10"/>
  <c r="AM200" i="10"/>
  <c r="AM184" i="10"/>
  <c r="AM169" i="10"/>
  <c r="AM155" i="10"/>
  <c r="AM126" i="10"/>
  <c r="AM195" i="10"/>
  <c r="AM176" i="10"/>
  <c r="AM161" i="10"/>
  <c r="AM166" i="10"/>
  <c r="AM158" i="10"/>
  <c r="AM135" i="10"/>
  <c r="AM171" i="10"/>
  <c r="AM150" i="10"/>
  <c r="AM145" i="10"/>
  <c r="AM132" i="10"/>
  <c r="AM128" i="10"/>
  <c r="AM111" i="10"/>
  <c r="AM149" i="10"/>
  <c r="AM117" i="10"/>
  <c r="AM104" i="10"/>
  <c r="P109" i="15" s="1"/>
  <c r="AM129" i="10"/>
  <c r="AM105" i="10"/>
  <c r="AM89" i="10"/>
  <c r="AM73" i="10"/>
  <c r="P78" i="15" s="1"/>
  <c r="AM113" i="10"/>
  <c r="AM54" i="10"/>
  <c r="AM77" i="10"/>
  <c r="AM27" i="10"/>
  <c r="P32" i="15" s="1"/>
  <c r="AM71" i="10"/>
  <c r="AM66" i="10"/>
  <c r="AM57" i="10"/>
  <c r="AM78" i="10"/>
  <c r="P83" i="15" s="1"/>
  <c r="AM67" i="10"/>
  <c r="AM148" i="10"/>
  <c r="AM182" i="10"/>
  <c r="AM162" i="10"/>
  <c r="AM192" i="10"/>
  <c r="AM203" i="10"/>
  <c r="AM170" i="10"/>
  <c r="AM142" i="10"/>
  <c r="AM106" i="10"/>
  <c r="AM163" i="10"/>
  <c r="AM152" i="10"/>
  <c r="AM134" i="10"/>
  <c r="AM102" i="10"/>
  <c r="AM125" i="10"/>
  <c r="AM98" i="10"/>
  <c r="AM179" i="10"/>
  <c r="AM154" i="10"/>
  <c r="AM96" i="10"/>
  <c r="AM88" i="10"/>
  <c r="AM120" i="10"/>
  <c r="P125" i="15" s="1"/>
  <c r="AM70" i="10"/>
  <c r="AM39" i="10"/>
  <c r="AM87" i="10"/>
  <c r="AM55" i="10"/>
  <c r="P60" i="15" s="1"/>
  <c r="AM19" i="10"/>
  <c r="AM75" i="10"/>
  <c r="AM49" i="10"/>
  <c r="AM83" i="10"/>
  <c r="P88" i="15" s="1"/>
  <c r="AM65" i="10"/>
  <c r="AM45" i="10"/>
  <c r="AM26" i="10"/>
  <c r="AM34" i="10"/>
  <c r="P39" i="15" s="1"/>
  <c r="AM22" i="10"/>
  <c r="AM32" i="10"/>
  <c r="AM17" i="10"/>
  <c r="AM16" i="10"/>
  <c r="P21" i="15" s="1"/>
  <c r="AM13" i="10"/>
  <c r="AM12" i="10"/>
  <c r="AM50" i="10"/>
  <c r="AM42" i="10"/>
  <c r="P47" i="15" s="1"/>
  <c r="AM20" i="10"/>
  <c r="AM23" i="10"/>
  <c r="AM15" i="10"/>
  <c r="AM53" i="10"/>
  <c r="P58" i="15" s="1"/>
  <c r="AM31" i="10"/>
  <c r="AM24" i="10"/>
  <c r="AM11" i="10"/>
  <c r="AM10" i="10"/>
  <c r="P15" i="15" s="1"/>
  <c r="AM40" i="10"/>
  <c r="AM46" i="10"/>
  <c r="AM43" i="10"/>
  <c r="AM30" i="10"/>
  <c r="P35" i="15" s="1"/>
  <c r="AM35" i="10"/>
  <c r="AM38" i="10"/>
  <c r="AM9" i="10"/>
  <c r="AM7" i="10"/>
  <c r="P12" i="15" s="1"/>
  <c r="AM8" i="10"/>
  <c r="CH4" i="8"/>
  <c r="A26" i="78"/>
  <c r="CF8" i="8" a="1"/>
  <c r="CF8" i="8" s="1"/>
  <c r="CF9" i="8" a="1"/>
  <c r="CF9" i="8" s="1"/>
  <c r="CF7" i="8" a="1"/>
  <c r="CF7" i="8" s="1"/>
  <c r="CG8" i="11"/>
  <c r="CG12" i="11"/>
  <c r="AM17" i="16" s="1"/>
  <c r="CG13" i="11"/>
  <c r="AM18" i="16" s="1"/>
  <c r="CG9" i="11"/>
  <c r="CG10" i="11"/>
  <c r="CG18" i="11"/>
  <c r="AM23" i="16" s="1"/>
  <c r="CG15" i="11"/>
  <c r="AM20" i="16" s="1"/>
  <c r="CG16" i="11"/>
  <c r="CG20" i="11"/>
  <c r="CG21" i="11"/>
  <c r="AM26" i="16" s="1"/>
  <c r="CG17" i="11"/>
  <c r="AM22" i="16" s="1"/>
  <c r="CG28" i="11"/>
  <c r="CG32" i="11"/>
  <c r="CG36" i="11"/>
  <c r="AM41" i="16" s="1"/>
  <c r="CG7" i="11"/>
  <c r="AM12" i="16" s="1"/>
  <c r="CG22" i="11"/>
  <c r="CG23" i="11"/>
  <c r="CG24" i="11"/>
  <c r="AM29" i="16" s="1"/>
  <c r="CG27" i="11"/>
  <c r="AM32" i="16" s="1"/>
  <c r="CG29" i="11"/>
  <c r="CG31" i="11"/>
  <c r="CG35" i="11"/>
  <c r="AM40" i="16" s="1"/>
  <c r="CG38" i="11"/>
  <c r="AM43" i="16" s="1"/>
  <c r="CG14" i="11"/>
  <c r="CG19" i="11"/>
  <c r="CG34" i="11"/>
  <c r="AM39" i="16" s="1"/>
  <c r="CG44" i="11"/>
  <c r="AM49" i="16" s="1"/>
  <c r="CG25" i="11"/>
  <c r="CG37" i="11"/>
  <c r="CG39" i="11"/>
  <c r="AM44" i="16" s="1"/>
  <c r="CG47" i="11"/>
  <c r="AM52" i="16" s="1"/>
  <c r="CG48" i="11"/>
  <c r="CG51" i="11"/>
  <c r="CG59" i="11"/>
  <c r="AM64" i="16" s="1"/>
  <c r="CG70" i="11"/>
  <c r="AM75" i="16" s="1"/>
  <c r="CG74" i="11"/>
  <c r="CG11" i="11"/>
  <c r="CG40" i="11"/>
  <c r="AM45" i="16" s="1"/>
  <c r="CG42" i="11"/>
  <c r="AM47" i="16" s="1"/>
  <c r="CG50" i="11"/>
  <c r="CG53" i="11"/>
  <c r="CG54" i="11"/>
  <c r="AM59" i="16" s="1"/>
  <c r="CG30" i="11"/>
  <c r="AM35" i="16" s="1"/>
  <c r="CG33" i="11"/>
  <c r="CG41" i="11"/>
  <c r="CG57" i="11"/>
  <c r="AM62" i="16" s="1"/>
  <c r="CG43" i="11"/>
  <c r="AM48" i="16" s="1"/>
  <c r="CG52" i="11"/>
  <c r="CG63" i="11"/>
  <c r="CG65" i="11"/>
  <c r="AM70" i="16" s="1"/>
  <c r="CG66" i="11"/>
  <c r="AM71" i="16" s="1"/>
  <c r="CG67" i="11"/>
  <c r="CG69" i="11"/>
  <c r="CG45" i="11"/>
  <c r="AM50" i="16" s="1"/>
  <c r="CG46" i="11"/>
  <c r="AM51" i="16" s="1"/>
  <c r="CG55" i="11"/>
  <c r="CG64" i="11"/>
  <c r="CG71" i="11"/>
  <c r="AM76" i="16" s="1"/>
  <c r="CG73" i="11"/>
  <c r="AM78" i="16" s="1"/>
  <c r="CG76" i="11"/>
  <c r="CG60" i="11"/>
  <c r="CG77" i="11"/>
  <c r="AM82" i="16" s="1"/>
  <c r="CG82" i="11"/>
  <c r="AM87" i="16" s="1"/>
  <c r="CG86" i="11"/>
  <c r="CG93" i="11"/>
  <c r="CG97" i="11"/>
  <c r="AM102" i="16" s="1"/>
  <c r="CG101" i="11"/>
  <c r="AM106" i="16" s="1"/>
  <c r="CG105" i="11"/>
  <c r="CG109" i="11"/>
  <c r="CG112" i="11"/>
  <c r="AM117" i="16" s="1"/>
  <c r="CG116" i="11"/>
  <c r="AM121" i="16" s="1"/>
  <c r="CG121" i="11"/>
  <c r="CG125" i="11"/>
  <c r="CG127" i="11"/>
  <c r="CG129" i="11"/>
  <c r="CG133" i="11"/>
  <c r="CG135" i="11"/>
  <c r="CG137" i="11"/>
  <c r="CG141" i="11"/>
  <c r="CG143" i="11"/>
  <c r="CG145" i="11"/>
  <c r="CG80" i="11"/>
  <c r="AM85" i="16" s="1"/>
  <c r="CG26" i="11"/>
  <c r="AM31" i="16" s="1"/>
  <c r="CG61" i="11"/>
  <c r="CG78" i="11"/>
  <c r="CG81" i="11"/>
  <c r="AM86" i="16" s="1"/>
  <c r="CG83" i="11"/>
  <c r="AM88" i="16" s="1"/>
  <c r="CG92" i="11"/>
  <c r="CG98" i="11"/>
  <c r="CG103" i="11"/>
  <c r="AM108" i="16" s="1"/>
  <c r="CG108" i="11"/>
  <c r="AM113" i="16" s="1"/>
  <c r="CG115" i="11"/>
  <c r="CG123" i="11"/>
  <c r="CG126" i="11"/>
  <c r="CG131" i="11"/>
  <c r="CG49" i="11"/>
  <c r="CG58" i="11"/>
  <c r="CG72" i="11"/>
  <c r="AM77" i="16" s="1"/>
  <c r="CG85" i="11"/>
  <c r="AM90" i="16" s="1"/>
  <c r="CG95" i="11"/>
  <c r="CG100" i="11"/>
  <c r="CG106" i="11"/>
  <c r="AM111" i="16" s="1"/>
  <c r="CG111" i="11"/>
  <c r="AM116" i="16" s="1"/>
  <c r="CG114" i="11"/>
  <c r="CG118" i="11"/>
  <c r="CG119" i="11"/>
  <c r="AM124" i="16" s="1"/>
  <c r="CG120" i="11"/>
  <c r="AM125" i="16" s="1"/>
  <c r="CG124" i="11"/>
  <c r="CG128" i="11"/>
  <c r="CG132" i="11"/>
  <c r="CG75" i="11"/>
  <c r="AM80" i="16" s="1"/>
  <c r="CG79" i="11"/>
  <c r="CG88" i="11"/>
  <c r="CG91" i="11"/>
  <c r="AM96" i="16" s="1"/>
  <c r="CG102" i="11"/>
  <c r="AM107" i="16" s="1"/>
  <c r="CG117" i="11"/>
  <c r="CG138" i="11"/>
  <c r="CG146" i="11"/>
  <c r="CG154" i="11"/>
  <c r="CG155" i="11"/>
  <c r="CG163" i="11"/>
  <c r="CG173" i="11"/>
  <c r="CG174" i="11"/>
  <c r="CG181" i="11"/>
  <c r="CG182" i="11"/>
  <c r="CG195" i="11"/>
  <c r="CG197" i="11"/>
  <c r="CG198" i="11"/>
  <c r="CG201" i="11"/>
  <c r="CG203" i="11"/>
  <c r="CG56" i="11"/>
  <c r="AM61" i="16" s="1"/>
  <c r="CG62" i="11"/>
  <c r="CG68" i="11"/>
  <c r="CG84" i="11"/>
  <c r="AM89" i="16" s="1"/>
  <c r="CG89" i="11"/>
  <c r="AM94" i="16" s="1"/>
  <c r="CG90" i="11"/>
  <c r="CG96" i="11"/>
  <c r="CG107" i="11"/>
  <c r="AM112" i="16" s="1"/>
  <c r="CG149" i="11"/>
  <c r="CG156" i="11"/>
  <c r="CG157" i="11"/>
  <c r="CG162" i="11"/>
  <c r="CG169" i="11"/>
  <c r="CG170" i="11"/>
  <c r="CG177" i="11"/>
  <c r="CG178" i="11"/>
  <c r="CG187" i="11"/>
  <c r="CG189" i="11"/>
  <c r="CG190" i="11"/>
  <c r="CG200" i="11"/>
  <c r="CG202" i="11"/>
  <c r="CG150" i="11"/>
  <c r="CG160" i="11"/>
  <c r="CG171" i="11"/>
  <c r="CG180" i="11"/>
  <c r="CG186" i="11"/>
  <c r="CG192" i="11"/>
  <c r="CG205" i="11"/>
  <c r="CG99" i="11"/>
  <c r="AM104" i="16" s="1"/>
  <c r="CG113" i="11"/>
  <c r="CG130" i="11"/>
  <c r="CG134" i="11"/>
  <c r="CG136" i="11"/>
  <c r="CG139" i="11"/>
  <c r="CG142" i="11"/>
  <c r="CG144" i="11"/>
  <c r="CG147" i="11"/>
  <c r="CG152" i="11"/>
  <c r="CG159" i="11"/>
  <c r="CG164" i="11"/>
  <c r="CG165" i="11"/>
  <c r="CG167" i="11"/>
  <c r="CG176" i="11"/>
  <c r="CG183" i="11"/>
  <c r="CG188" i="11"/>
  <c r="CG194" i="11"/>
  <c r="CG87" i="11"/>
  <c r="CG94" i="11"/>
  <c r="AM99" i="16" s="1"/>
  <c r="CG104" i="11"/>
  <c r="AM109" i="16" s="1"/>
  <c r="CG151" i="11"/>
  <c r="CG172" i="11"/>
  <c r="CG179" i="11"/>
  <c r="CG185" i="11"/>
  <c r="CG191" i="11"/>
  <c r="CG196" i="11"/>
  <c r="CG110" i="11"/>
  <c r="AM115" i="16" s="1"/>
  <c r="CG122" i="11"/>
  <c r="AM127" i="16" s="1"/>
  <c r="CG140" i="11"/>
  <c r="CG148" i="11"/>
  <c r="CG153" i="11"/>
  <c r="CG158" i="11"/>
  <c r="CG161" i="11"/>
  <c r="CG166" i="11"/>
  <c r="CG168" i="11"/>
  <c r="CG175" i="11"/>
  <c r="CG184" i="11"/>
  <c r="CG193" i="11"/>
  <c r="CG199" i="11"/>
  <c r="CG204" i="11"/>
  <c r="CE8" i="8"/>
  <c r="CE10" i="8"/>
  <c r="AL15" i="14" s="1"/>
  <c r="CE12" i="8"/>
  <c r="AL17" i="14" s="1"/>
  <c r="CE7" i="8"/>
  <c r="AL12" i="14" s="1"/>
  <c r="CE15" i="8"/>
  <c r="CE9" i="8"/>
  <c r="AL14" i="14" s="1"/>
  <c r="CE11" i="8"/>
  <c r="AL16" i="14" s="1"/>
  <c r="CE16" i="8"/>
  <c r="AL21" i="14" s="1"/>
  <c r="CE20" i="8"/>
  <c r="CE18" i="8"/>
  <c r="CE25" i="8"/>
  <c r="AL30" i="14" s="1"/>
  <c r="CE14" i="8"/>
  <c r="AL19" i="14" s="1"/>
  <c r="CE19" i="8"/>
  <c r="CE27" i="8"/>
  <c r="AL32" i="14" s="1"/>
  <c r="CE28" i="8"/>
  <c r="AL33" i="14" s="1"/>
  <c r="CE29" i="8"/>
  <c r="AL34" i="14" s="1"/>
  <c r="CE32" i="8"/>
  <c r="CE17" i="8"/>
  <c r="AL22" i="14" s="1"/>
  <c r="CE24" i="8"/>
  <c r="AL29" i="14" s="1"/>
  <c r="CE33" i="8"/>
  <c r="AL38" i="14" s="1"/>
  <c r="CE35" i="8"/>
  <c r="CE38" i="8"/>
  <c r="CE41" i="8"/>
  <c r="AL46" i="14" s="1"/>
  <c r="CE42" i="8"/>
  <c r="AL47" i="14" s="1"/>
  <c r="CE45" i="8"/>
  <c r="CE46" i="8"/>
  <c r="AL51" i="14" s="1"/>
  <c r="CE49" i="8"/>
  <c r="AL54" i="14" s="1"/>
  <c r="CE50" i="8"/>
  <c r="AL55" i="14" s="1"/>
  <c r="CE52" i="8"/>
  <c r="CE62" i="8"/>
  <c r="AL67" i="14" s="1"/>
  <c r="CE40" i="8"/>
  <c r="AL45" i="14" s="1"/>
  <c r="CE47" i="8"/>
  <c r="AL52" i="14" s="1"/>
  <c r="CE56" i="8"/>
  <c r="CE66" i="8"/>
  <c r="AL71" i="14" s="1"/>
  <c r="CE68" i="8"/>
  <c r="AL73" i="14" s="1"/>
  <c r="CE69" i="8"/>
  <c r="AL74" i="14" s="1"/>
  <c r="CE76" i="8"/>
  <c r="CE79" i="8"/>
  <c r="AL84" i="14" s="1"/>
  <c r="CE80" i="8"/>
  <c r="AL85" i="14" s="1"/>
  <c r="CE82" i="8"/>
  <c r="AL87" i="14" s="1"/>
  <c r="CE88" i="8"/>
  <c r="CE92" i="8"/>
  <c r="CE97" i="8"/>
  <c r="AL102" i="14" s="1"/>
  <c r="CE103" i="8"/>
  <c r="AL108" i="14" s="1"/>
  <c r="CE105" i="8"/>
  <c r="CE107" i="8"/>
  <c r="AL112" i="14" s="1"/>
  <c r="CE112" i="8"/>
  <c r="AL117" i="14" s="1"/>
  <c r="CE13" i="8"/>
  <c r="AL18" i="14" s="1"/>
  <c r="CE22" i="8"/>
  <c r="CE23" i="8"/>
  <c r="AL28" i="14" s="1"/>
  <c r="CE34" i="8"/>
  <c r="AL39" i="14" s="1"/>
  <c r="CE36" i="8"/>
  <c r="AL41" i="14" s="1"/>
  <c r="CE44" i="8"/>
  <c r="CE51" i="8"/>
  <c r="AL56" i="14" s="1"/>
  <c r="CE53" i="8"/>
  <c r="AL58" i="14" s="1"/>
  <c r="CE58" i="8"/>
  <c r="AL63" i="14" s="1"/>
  <c r="CE59" i="8"/>
  <c r="CE63" i="8"/>
  <c r="CE64" i="8"/>
  <c r="AL69" i="14" s="1"/>
  <c r="CE31" i="8"/>
  <c r="AL36" i="14" s="1"/>
  <c r="CE54" i="8"/>
  <c r="CE55" i="8"/>
  <c r="AL60" i="14" s="1"/>
  <c r="CE57" i="8"/>
  <c r="AL62" i="14" s="1"/>
  <c r="CE60" i="8"/>
  <c r="AL65" i="14" s="1"/>
  <c r="CE74" i="8"/>
  <c r="CE75" i="8"/>
  <c r="CE77" i="8"/>
  <c r="AL82" i="14" s="1"/>
  <c r="CE26" i="8"/>
  <c r="AL31" i="14" s="1"/>
  <c r="CE81" i="8"/>
  <c r="CE37" i="8"/>
  <c r="CE39" i="8"/>
  <c r="AL44" i="14" s="1"/>
  <c r="CE43" i="8"/>
  <c r="AL48" i="14" s="1"/>
  <c r="CE83" i="8"/>
  <c r="CE91" i="8"/>
  <c r="AL96" i="14" s="1"/>
  <c r="CE65" i="8"/>
  <c r="AL70" i="14" s="1"/>
  <c r="CE70" i="8"/>
  <c r="AL75" i="14" s="1"/>
  <c r="CE71" i="8"/>
  <c r="CE72" i="8"/>
  <c r="CE86" i="8"/>
  <c r="AL91" i="14" s="1"/>
  <c r="CE89" i="8"/>
  <c r="AL94" i="14" s="1"/>
  <c r="CE96" i="8"/>
  <c r="CE67" i="8"/>
  <c r="AL72" i="14" s="1"/>
  <c r="CE85" i="8"/>
  <c r="AL90" i="14" s="1"/>
  <c r="CE95" i="8"/>
  <c r="AL100" i="14" s="1"/>
  <c r="CE106" i="8"/>
  <c r="CE110" i="8"/>
  <c r="CE111" i="8"/>
  <c r="AL116" i="14" s="1"/>
  <c r="CE119" i="8"/>
  <c r="AL124" i="14" s="1"/>
  <c r="CE120" i="8"/>
  <c r="CE123" i="8"/>
  <c r="AL128" i="14" s="1"/>
  <c r="CE124" i="8"/>
  <c r="AL129" i="14" s="1"/>
  <c r="CE130" i="8"/>
  <c r="CE132" i="8"/>
  <c r="CE137" i="8"/>
  <c r="CE30" i="8"/>
  <c r="AL35" i="14" s="1"/>
  <c r="CE48" i="8"/>
  <c r="AL53" i="14" s="1"/>
  <c r="CE61" i="8"/>
  <c r="CE87" i="8"/>
  <c r="AL92" i="14" s="1"/>
  <c r="CE90" i="8"/>
  <c r="AL95" i="14" s="1"/>
  <c r="CE93" i="8"/>
  <c r="AL98" i="14" s="1"/>
  <c r="CE109" i="8"/>
  <c r="CE21" i="8"/>
  <c r="CE78" i="8"/>
  <c r="AL83" i="14" s="1"/>
  <c r="CE84" i="8"/>
  <c r="AL89" i="14" s="1"/>
  <c r="CE94" i="8"/>
  <c r="CE98" i="8"/>
  <c r="AL103" i="14" s="1"/>
  <c r="CE99" i="8"/>
  <c r="AL104" i="14" s="1"/>
  <c r="CE100" i="8"/>
  <c r="AL105" i="14" s="1"/>
  <c r="CE104" i="8"/>
  <c r="CE114" i="8"/>
  <c r="AL119" i="14" s="1"/>
  <c r="CE121" i="8"/>
  <c r="AL126" i="14" s="1"/>
  <c r="CE127" i="8"/>
  <c r="CE131" i="8"/>
  <c r="CE133" i="8"/>
  <c r="CE128" i="8"/>
  <c r="CE138" i="8"/>
  <c r="CE144" i="8"/>
  <c r="CE145" i="8"/>
  <c r="CE148" i="8"/>
  <c r="CE149" i="8"/>
  <c r="CE152" i="8"/>
  <c r="CE154" i="8"/>
  <c r="CE156" i="8"/>
  <c r="CE158" i="8"/>
  <c r="CE160" i="8"/>
  <c r="CE162" i="8"/>
  <c r="CE164" i="8"/>
  <c r="CE166" i="8"/>
  <c r="CE168" i="8"/>
  <c r="CE170" i="8"/>
  <c r="CE172" i="8"/>
  <c r="CE174" i="8"/>
  <c r="CE176" i="8"/>
  <c r="CE178" i="8"/>
  <c r="CE181" i="8"/>
  <c r="CE183" i="8"/>
  <c r="CE73" i="8"/>
  <c r="CE101" i="8"/>
  <c r="AL106" i="14" s="1"/>
  <c r="CE117" i="8"/>
  <c r="AL122" i="14" s="1"/>
  <c r="CE140" i="8"/>
  <c r="CE141" i="8"/>
  <c r="CE146" i="8"/>
  <c r="CE147" i="8"/>
  <c r="CE102" i="8"/>
  <c r="AL107" i="14" s="1"/>
  <c r="CE108" i="8"/>
  <c r="CE115" i="8"/>
  <c r="AL120" i="14" s="1"/>
  <c r="CE126" i="8"/>
  <c r="CE129" i="8"/>
  <c r="CE113" i="8"/>
  <c r="CE150" i="8"/>
  <c r="CE155" i="8"/>
  <c r="CE165" i="8"/>
  <c r="CE171" i="8"/>
  <c r="CE182" i="8"/>
  <c r="CE186" i="8"/>
  <c r="CE191" i="8"/>
  <c r="CE193" i="8"/>
  <c r="CE197" i="8"/>
  <c r="CE199" i="8"/>
  <c r="CE200" i="8"/>
  <c r="CE202" i="8"/>
  <c r="CE203" i="8"/>
  <c r="CE116" i="8"/>
  <c r="AL121" i="14" s="1"/>
  <c r="CE139" i="8"/>
  <c r="CE142" i="8"/>
  <c r="CE153" i="8"/>
  <c r="CE159" i="8"/>
  <c r="CE169" i="8"/>
  <c r="CE175" i="8"/>
  <c r="CE180" i="8"/>
  <c r="CE188" i="8"/>
  <c r="CE189" i="8"/>
  <c r="CE195" i="8"/>
  <c r="CE204" i="8"/>
  <c r="CE118" i="8"/>
  <c r="AL123" i="14" s="1"/>
  <c r="CE122" i="8"/>
  <c r="AL127" i="14" s="1"/>
  <c r="CE135" i="8"/>
  <c r="CE143" i="8"/>
  <c r="CE157" i="8"/>
  <c r="CE163" i="8"/>
  <c r="CE173" i="8"/>
  <c r="CE179" i="8"/>
  <c r="CE184" i="8"/>
  <c r="CE185" i="8"/>
  <c r="CE194" i="8"/>
  <c r="CE201" i="8"/>
  <c r="CE125" i="8"/>
  <c r="AL130" i="14" s="1"/>
  <c r="CE134" i="8"/>
  <c r="CE136" i="8"/>
  <c r="CE151" i="8"/>
  <c r="CE161" i="8"/>
  <c r="CE167" i="8"/>
  <c r="CE177" i="8"/>
  <c r="CE187" i="8"/>
  <c r="CE190" i="8"/>
  <c r="CE192" i="8"/>
  <c r="CE205" i="8"/>
  <c r="CE196" i="8"/>
  <c r="CE198" i="8"/>
  <c r="CG9" i="8"/>
  <c r="AM14" i="14" s="1"/>
  <c r="CG12" i="8"/>
  <c r="CG14" i="8"/>
  <c r="CG7" i="8"/>
  <c r="AM12" i="14" s="1"/>
  <c r="CG8" i="8"/>
  <c r="AM13" i="14" s="1"/>
  <c r="CG13" i="8"/>
  <c r="CG26" i="8"/>
  <c r="AM31" i="14" s="1"/>
  <c r="CG30" i="8"/>
  <c r="AM35" i="14" s="1"/>
  <c r="CG15" i="8"/>
  <c r="AM20" i="14" s="1"/>
  <c r="CG21" i="8"/>
  <c r="CG11" i="8"/>
  <c r="AM16" i="14" s="1"/>
  <c r="CG16" i="8"/>
  <c r="AM21" i="14" s="1"/>
  <c r="CG17" i="8"/>
  <c r="AM22" i="14" s="1"/>
  <c r="CG20" i="8"/>
  <c r="CG22" i="8"/>
  <c r="AM27" i="14" s="1"/>
  <c r="CG23" i="8"/>
  <c r="AM28" i="14" s="1"/>
  <c r="CG24" i="8"/>
  <c r="AM29" i="14" s="1"/>
  <c r="CG31" i="8"/>
  <c r="CG34" i="8"/>
  <c r="AM39" i="14" s="1"/>
  <c r="CG18" i="8"/>
  <c r="AM23" i="14" s="1"/>
  <c r="CG25" i="8"/>
  <c r="AM30" i="14" s="1"/>
  <c r="CG36" i="8"/>
  <c r="CG39" i="8"/>
  <c r="AM44" i="14" s="1"/>
  <c r="CG43" i="8"/>
  <c r="AM48" i="14" s="1"/>
  <c r="CG47" i="8"/>
  <c r="AM52" i="14" s="1"/>
  <c r="CG51" i="8"/>
  <c r="CG54" i="8"/>
  <c r="AM59" i="14" s="1"/>
  <c r="CG55" i="8"/>
  <c r="AM60" i="14" s="1"/>
  <c r="CG58" i="8"/>
  <c r="AM63" i="14" s="1"/>
  <c r="CG60" i="8"/>
  <c r="CG19" i="8"/>
  <c r="AM24" i="14" s="1"/>
  <c r="CG27" i="8"/>
  <c r="AM32" i="14" s="1"/>
  <c r="CG44" i="8"/>
  <c r="AM49" i="14" s="1"/>
  <c r="CG49" i="8"/>
  <c r="CG50" i="8"/>
  <c r="AM55" i="14" s="1"/>
  <c r="CG57" i="8"/>
  <c r="AM62" i="14" s="1"/>
  <c r="CG64" i="8"/>
  <c r="AM69" i="14" s="1"/>
  <c r="CG74" i="8"/>
  <c r="CG83" i="8"/>
  <c r="AM88" i="14" s="1"/>
  <c r="CG84" i="8"/>
  <c r="AM89" i="14" s="1"/>
  <c r="CG99" i="8"/>
  <c r="AM104" i="14" s="1"/>
  <c r="CG102" i="8"/>
  <c r="CG104" i="8"/>
  <c r="CG106" i="8"/>
  <c r="AM111" i="14" s="1"/>
  <c r="CG110" i="8"/>
  <c r="AM115" i="14" s="1"/>
  <c r="CG111" i="8"/>
  <c r="CG114" i="8"/>
  <c r="AM119" i="14" s="1"/>
  <c r="CG115" i="8"/>
  <c r="AM120" i="14" s="1"/>
  <c r="CG118" i="8"/>
  <c r="AM123" i="14" s="1"/>
  <c r="CG10" i="8"/>
  <c r="CG28" i="8"/>
  <c r="AM33" i="14" s="1"/>
  <c r="CG29" i="8"/>
  <c r="AM34" i="14" s="1"/>
  <c r="CG35" i="8"/>
  <c r="AM40" i="14" s="1"/>
  <c r="CG37" i="8"/>
  <c r="CG38" i="8"/>
  <c r="AM43" i="14" s="1"/>
  <c r="CG48" i="8"/>
  <c r="AM53" i="14" s="1"/>
  <c r="CG61" i="8"/>
  <c r="AM66" i="14" s="1"/>
  <c r="CG65" i="8"/>
  <c r="CG52" i="8"/>
  <c r="CG53" i="8"/>
  <c r="AM58" i="14" s="1"/>
  <c r="CG56" i="8"/>
  <c r="AM61" i="14" s="1"/>
  <c r="CG63" i="8"/>
  <c r="CG69" i="8"/>
  <c r="AM74" i="14" s="1"/>
  <c r="CG70" i="8"/>
  <c r="AM75" i="14" s="1"/>
  <c r="CG71" i="8"/>
  <c r="AM76" i="14" s="1"/>
  <c r="CG72" i="8"/>
  <c r="CG33" i="8"/>
  <c r="AM38" i="14" s="1"/>
  <c r="CG42" i="8"/>
  <c r="AM47" i="14" s="1"/>
  <c r="CG45" i="8"/>
  <c r="AM50" i="14" s="1"/>
  <c r="CG59" i="8"/>
  <c r="CG67" i="8"/>
  <c r="AM72" i="14" s="1"/>
  <c r="CG68" i="8"/>
  <c r="AM73" i="14" s="1"/>
  <c r="CG73" i="8"/>
  <c r="AM78" i="14" s="1"/>
  <c r="CG78" i="8"/>
  <c r="CG41" i="8"/>
  <c r="AM46" i="14" s="1"/>
  <c r="CG46" i="8"/>
  <c r="AM51" i="14" s="1"/>
  <c r="CG62" i="8"/>
  <c r="AM67" i="14" s="1"/>
  <c r="CG66" i="8"/>
  <c r="CG75" i="8"/>
  <c r="AM80" i="14" s="1"/>
  <c r="CG80" i="8"/>
  <c r="AM85" i="14" s="1"/>
  <c r="CG82" i="8"/>
  <c r="AM87" i="14" s="1"/>
  <c r="CG86" i="8"/>
  <c r="CG96" i="8"/>
  <c r="AM101" i="14" s="1"/>
  <c r="CG32" i="8"/>
  <c r="AM37" i="14" s="1"/>
  <c r="CG40" i="8"/>
  <c r="AM45" i="14" s="1"/>
  <c r="CG79" i="8"/>
  <c r="CG81" i="8"/>
  <c r="AM86" i="14" s="1"/>
  <c r="CG87" i="8"/>
  <c r="AM92" i="14" s="1"/>
  <c r="CG91" i="8"/>
  <c r="AM96" i="14" s="1"/>
  <c r="CG97" i="8"/>
  <c r="CG77" i="8"/>
  <c r="AM82" i="14" s="1"/>
  <c r="CG92" i="8"/>
  <c r="AM97" i="14" s="1"/>
  <c r="CG94" i="8"/>
  <c r="AM99" i="14" s="1"/>
  <c r="CG98" i="8"/>
  <c r="CG100" i="8"/>
  <c r="AM105" i="14" s="1"/>
  <c r="CG103" i="8"/>
  <c r="AM108" i="14" s="1"/>
  <c r="CG109" i="8"/>
  <c r="AM114" i="14" s="1"/>
  <c r="CG121" i="8"/>
  <c r="CG133" i="8"/>
  <c r="CG134" i="8"/>
  <c r="CG136" i="8"/>
  <c r="CG138" i="8"/>
  <c r="CG107" i="8"/>
  <c r="AM112" i="14" s="1"/>
  <c r="CG108" i="8"/>
  <c r="AM113" i="14" s="1"/>
  <c r="CG76" i="8"/>
  <c r="AM81" i="14" s="1"/>
  <c r="CG85" i="8"/>
  <c r="CG88" i="8"/>
  <c r="AM93" i="14" s="1"/>
  <c r="CG95" i="8"/>
  <c r="AM100" i="14" s="1"/>
  <c r="CG101" i="8"/>
  <c r="AM106" i="14" s="1"/>
  <c r="CG112" i="8"/>
  <c r="CG120" i="8"/>
  <c r="AM125" i="14" s="1"/>
  <c r="CG124" i="8"/>
  <c r="AM129" i="14" s="1"/>
  <c r="CG128" i="8"/>
  <c r="CG130" i="8"/>
  <c r="CG135" i="8"/>
  <c r="CG105" i="8"/>
  <c r="AM110" i="14" s="1"/>
  <c r="CG123" i="8"/>
  <c r="AM128" i="14" s="1"/>
  <c r="CG126" i="8"/>
  <c r="CG129" i="8"/>
  <c r="CG132" i="8"/>
  <c r="CG140" i="8"/>
  <c r="CG146" i="8"/>
  <c r="CG147" i="8"/>
  <c r="CG151" i="8"/>
  <c r="CG155" i="8"/>
  <c r="CG159" i="8"/>
  <c r="CG163" i="8"/>
  <c r="CG167" i="8"/>
  <c r="CG171" i="8"/>
  <c r="CG175" i="8"/>
  <c r="CG179" i="8"/>
  <c r="CG182" i="8"/>
  <c r="CG89" i="8"/>
  <c r="AM94" i="14" s="1"/>
  <c r="CG113" i="8"/>
  <c r="CG116" i="8"/>
  <c r="AM121" i="14" s="1"/>
  <c r="CG119" i="8"/>
  <c r="AM124" i="14" s="1"/>
  <c r="CG122" i="8"/>
  <c r="AM127" i="14" s="1"/>
  <c r="CG125" i="8"/>
  <c r="CG139" i="8"/>
  <c r="CG142" i="8"/>
  <c r="CG150" i="8"/>
  <c r="CG153" i="8"/>
  <c r="CG157" i="8"/>
  <c r="CG161" i="8"/>
  <c r="CG165" i="8"/>
  <c r="CG169" i="8"/>
  <c r="CG173" i="8"/>
  <c r="CG177" i="8"/>
  <c r="CG93" i="8"/>
  <c r="AM98" i="14" s="1"/>
  <c r="CG127" i="8"/>
  <c r="CG137" i="8"/>
  <c r="CG160" i="8"/>
  <c r="CG162" i="8"/>
  <c r="CG176" i="8"/>
  <c r="CG178" i="8"/>
  <c r="CG184" i="8"/>
  <c r="CG188" i="8"/>
  <c r="CG189" i="8"/>
  <c r="CG194" i="8"/>
  <c r="CG195" i="8"/>
  <c r="CG204" i="8"/>
  <c r="CG90" i="8"/>
  <c r="CG117" i="8"/>
  <c r="AM122" i="14" s="1"/>
  <c r="CG141" i="8"/>
  <c r="CG143" i="8"/>
  <c r="CG164" i="8"/>
  <c r="CG166" i="8"/>
  <c r="CG183" i="8"/>
  <c r="CG185" i="8"/>
  <c r="CG187" i="8"/>
  <c r="CG190" i="8"/>
  <c r="CG198" i="8"/>
  <c r="CG201" i="8"/>
  <c r="CG131" i="8"/>
  <c r="CG144" i="8"/>
  <c r="CG145" i="8"/>
  <c r="CG152" i="8"/>
  <c r="CG154" i="8"/>
  <c r="CG168" i="8"/>
  <c r="CG170" i="8"/>
  <c r="CG181" i="8"/>
  <c r="CG186" i="8"/>
  <c r="CG191" i="8"/>
  <c r="CG192" i="8"/>
  <c r="CG196" i="8"/>
  <c r="CG199" i="8"/>
  <c r="CG202" i="8"/>
  <c r="CG205" i="8"/>
  <c r="CG148" i="8"/>
  <c r="CG149" i="8"/>
  <c r="CG156" i="8"/>
  <c r="CG158" i="8"/>
  <c r="CG172" i="8"/>
  <c r="CG174" i="8"/>
  <c r="CG180" i="8"/>
  <c r="CG193" i="8"/>
  <c r="CG203" i="8"/>
  <c r="CG197" i="8"/>
  <c r="CG200" i="8"/>
  <c r="DY4" i="13"/>
  <c r="AK2" i="18" s="1"/>
  <c r="CG3" i="13"/>
  <c r="CG6" i="13" s="1"/>
  <c r="AK11" i="18" s="1"/>
  <c r="CF6" i="13" a="1"/>
  <c r="CF6" i="13" s="1"/>
  <c r="S215" i="2"/>
  <c r="S216" i="2"/>
  <c r="T5" i="5"/>
  <c r="T7" i="5" s="1"/>
  <c r="R219" i="2"/>
  <c r="S4" i="5"/>
  <c r="B22" i="78"/>
  <c r="C65" i="76"/>
  <c r="AL40" i="14"/>
  <c r="CE6" i="8"/>
  <c r="AL11" i="14" s="1"/>
  <c r="AL80" i="14"/>
  <c r="AL110" i="14"/>
  <c r="AL42" i="14"/>
  <c r="AL111" i="14"/>
  <c r="AL24" i="14"/>
  <c r="AL49" i="14"/>
  <c r="AL50" i="14"/>
  <c r="AL77" i="14"/>
  <c r="AL66" i="14"/>
  <c r="AL99" i="14"/>
  <c r="AL118" i="14"/>
  <c r="AL26" i="14"/>
  <c r="AL61" i="14"/>
  <c r="AL25" i="14"/>
  <c r="AL59" i="14"/>
  <c r="AL79" i="14"/>
  <c r="AL64" i="14"/>
  <c r="AL88" i="14"/>
  <c r="AL97" i="14"/>
  <c r="AL115" i="14"/>
  <c r="AL27" i="14"/>
  <c r="AL20" i="14"/>
  <c r="AL76" i="14"/>
  <c r="AL86" i="14"/>
  <c r="AL101" i="14"/>
  <c r="AL125" i="14"/>
  <c r="AL23" i="14"/>
  <c r="AL13" i="14"/>
  <c r="AL43" i="14"/>
  <c r="AL37" i="14"/>
  <c r="AL57" i="14"/>
  <c r="AL68" i="14"/>
  <c r="AL81" i="14"/>
  <c r="AL78" i="14"/>
  <c r="AL93" i="14"/>
  <c r="AL109" i="14"/>
  <c r="AL114" i="14"/>
  <c r="AL113" i="14"/>
  <c r="DI4" i="10"/>
  <c r="W2" i="15" s="1"/>
  <c r="BA3" i="10"/>
  <c r="AY3" i="10"/>
  <c r="DH4" i="10"/>
  <c r="V2" i="15" s="1"/>
  <c r="DK4" i="10"/>
  <c r="Y2" i="15" s="1"/>
  <c r="BD6" i="10" a="1"/>
  <c r="BD6" i="10" s="1"/>
  <c r="BE3" i="10"/>
  <c r="AR6" i="10" a="1"/>
  <c r="AR6" i="10" s="1"/>
  <c r="DE4" i="10"/>
  <c r="S2" i="15" s="1"/>
  <c r="AS3" i="10"/>
  <c r="AQ3" i="10"/>
  <c r="AP6" i="10" a="1"/>
  <c r="AP6" i="10" s="1"/>
  <c r="DD4" i="10"/>
  <c r="R2" i="15" s="1"/>
  <c r="DG4" i="10"/>
  <c r="U2" i="15" s="1"/>
  <c r="AW3" i="10"/>
  <c r="BB6" i="10" a="1"/>
  <c r="BB6" i="10" s="1"/>
  <c r="DJ4" i="10"/>
  <c r="X2" i="15" s="1"/>
  <c r="BC3" i="10"/>
  <c r="BK3" i="10"/>
  <c r="DN4" i="10"/>
  <c r="AB2" i="15" s="1"/>
  <c r="DC4" i="10"/>
  <c r="Q2" i="15" s="1"/>
  <c r="AO3" i="10"/>
  <c r="AN6" i="10" a="1"/>
  <c r="AN6" i="10" s="1"/>
  <c r="BH6" i="10" a="1"/>
  <c r="BH6" i="10" s="1"/>
  <c r="BI3" i="10"/>
  <c r="DM4" i="10"/>
  <c r="AA2" i="15" s="1"/>
  <c r="BF6" i="10" a="1"/>
  <c r="BF6" i="10" s="1"/>
  <c r="DL4" i="10"/>
  <c r="Z2" i="15" s="1"/>
  <c r="BG3" i="10"/>
  <c r="AU3" i="10"/>
  <c r="DF4" i="10"/>
  <c r="T2" i="15" s="1"/>
  <c r="P129" i="15"/>
  <c r="P61" i="15"/>
  <c r="P36" i="15"/>
  <c r="P63" i="15"/>
  <c r="P126" i="15"/>
  <c r="P18" i="15"/>
  <c r="P45" i="15"/>
  <c r="P53" i="15"/>
  <c r="P48" i="15"/>
  <c r="P70" i="15"/>
  <c r="P103" i="15"/>
  <c r="P128" i="15"/>
  <c r="P14" i="15"/>
  <c r="P28" i="15"/>
  <c r="P54" i="15"/>
  <c r="P80" i="15"/>
  <c r="P71" i="15"/>
  <c r="P90" i="15"/>
  <c r="P116" i="15"/>
  <c r="P127" i="15"/>
  <c r="P33" i="15"/>
  <c r="P59" i="15"/>
  <c r="P62" i="15"/>
  <c r="P92" i="15"/>
  <c r="P102" i="15"/>
  <c r="P121" i="15"/>
  <c r="P79" i="15"/>
  <c r="P104" i="15"/>
  <c r="P76" i="15"/>
  <c r="P122" i="15"/>
  <c r="P82" i="15"/>
  <c r="P22" i="15"/>
  <c r="P24" i="15"/>
  <c r="P50" i="15"/>
  <c r="P64" i="15"/>
  <c r="P67" i="15"/>
  <c r="P99" i="15"/>
  <c r="P130" i="15"/>
  <c r="P49" i="15"/>
  <c r="P87" i="15"/>
  <c r="P101" i="15"/>
  <c r="P57" i="15"/>
  <c r="P16" i="15"/>
  <c r="P42" i="15"/>
  <c r="P89" i="15"/>
  <c r="P111" i="15"/>
  <c r="P110" i="15"/>
  <c r="AM6" i="10"/>
  <c r="P118" i="15"/>
  <c r="P66" i="15"/>
  <c r="P20" i="15"/>
  <c r="P93" i="15"/>
  <c r="P30" i="15"/>
  <c r="P41" i="15"/>
  <c r="P72" i="15"/>
  <c r="P65" i="15"/>
  <c r="P97" i="15"/>
  <c r="P13" i="15"/>
  <c r="P31" i="15"/>
  <c r="P29" i="15"/>
  <c r="P55" i="15"/>
  <c r="P86" i="15"/>
  <c r="P98" i="15"/>
  <c r="P124" i="15"/>
  <c r="P26" i="15"/>
  <c r="P91" i="15"/>
  <c r="P75" i="15"/>
  <c r="P94" i="15"/>
  <c r="P120" i="15"/>
  <c r="P40" i="15"/>
  <c r="P44" i="15"/>
  <c r="P37" i="15"/>
  <c r="P96" i="15"/>
  <c r="P108" i="15"/>
  <c r="P27" i="15"/>
  <c r="P25" i="15"/>
  <c r="P51" i="15"/>
  <c r="P81" i="15"/>
  <c r="P119" i="15"/>
  <c r="P123" i="15"/>
  <c r="P34" i="15"/>
  <c r="P38" i="15"/>
  <c r="P52" i="15"/>
  <c r="P74" i="15"/>
  <c r="P107" i="15"/>
  <c r="P19" i="15"/>
  <c r="P17" i="15"/>
  <c r="P43" i="15"/>
  <c r="P73" i="15"/>
  <c r="P105" i="15"/>
  <c r="P114" i="15"/>
  <c r="DW5" i="8"/>
  <c r="D24" i="42" s="1"/>
  <c r="D29" i="20" s="1"/>
  <c r="DX5" i="12"/>
  <c r="AM2" i="4"/>
  <c r="DX5" i="10"/>
  <c r="CH6" i="12" a="1"/>
  <c r="CH6" i="12" s="1"/>
  <c r="CI3" i="12"/>
  <c r="DZ4" i="2"/>
  <c r="AM34" i="15"/>
  <c r="CI3" i="10"/>
  <c r="DX5" i="13"/>
  <c r="AM53" i="15"/>
  <c r="CH6" i="10" a="1"/>
  <c r="CH6" i="10" s="1"/>
  <c r="AM114" i="15"/>
  <c r="AM91" i="15"/>
  <c r="AM108" i="15"/>
  <c r="AM88" i="15"/>
  <c r="AM12" i="15"/>
  <c r="AM37" i="15"/>
  <c r="AM94" i="15"/>
  <c r="AM93" i="15"/>
  <c r="DY5" i="12"/>
  <c r="AM126" i="15"/>
  <c r="AM85" i="15"/>
  <c r="AM105" i="15"/>
  <c r="AM16" i="15"/>
  <c r="AM72" i="15"/>
  <c r="AM78" i="15"/>
  <c r="AM100" i="15"/>
  <c r="DZ4" i="10"/>
  <c r="AN2" i="15" s="1"/>
  <c r="AM130" i="16"/>
  <c r="AM126" i="16"/>
  <c r="AM129" i="16"/>
  <c r="AM128" i="16"/>
  <c r="AM120" i="16"/>
  <c r="AM123" i="16"/>
  <c r="AM122" i="16"/>
  <c r="AM118" i="16"/>
  <c r="AM119" i="16"/>
  <c r="AM114" i="16"/>
  <c r="AM110" i="16"/>
  <c r="AM105" i="16"/>
  <c r="AM101" i="16"/>
  <c r="AM100" i="16"/>
  <c r="AM98" i="16"/>
  <c r="AM103" i="16"/>
  <c r="AM97" i="16"/>
  <c r="AM93" i="16"/>
  <c r="AM92" i="16"/>
  <c r="AM91" i="16"/>
  <c r="AM83" i="16"/>
  <c r="AM79" i="16"/>
  <c r="AM74" i="16"/>
  <c r="AM66" i="16"/>
  <c r="AM81" i="16"/>
  <c r="AM73" i="16"/>
  <c r="AM69" i="16"/>
  <c r="AM65" i="16"/>
  <c r="AM57" i="16"/>
  <c r="AM95" i="16"/>
  <c r="AM68" i="16"/>
  <c r="AM84" i="16"/>
  <c r="AM72" i="16"/>
  <c r="AM67" i="16"/>
  <c r="AM63" i="16"/>
  <c r="AM60" i="16"/>
  <c r="AM36" i="16"/>
  <c r="AM58" i="16"/>
  <c r="AM53" i="16"/>
  <c r="AM42" i="16"/>
  <c r="AM34" i="16"/>
  <c r="AM27" i="16"/>
  <c r="AM55" i="16"/>
  <c r="AM54" i="16"/>
  <c r="AM37" i="16"/>
  <c r="AM30" i="16"/>
  <c r="AM14" i="16"/>
  <c r="AM56" i="16"/>
  <c r="AM46" i="16"/>
  <c r="AM33" i="16"/>
  <c r="AM19" i="16"/>
  <c r="CG6" i="11"/>
  <c r="AM11" i="16" s="1"/>
  <c r="AM38" i="16"/>
  <c r="AM25" i="16"/>
  <c r="AM21" i="16"/>
  <c r="AM16" i="16"/>
  <c r="AM15" i="16"/>
  <c r="AM28" i="16"/>
  <c r="AM24" i="16"/>
  <c r="AM13" i="16"/>
  <c r="DX5" i="11"/>
  <c r="AM47" i="15"/>
  <c r="AM13" i="15"/>
  <c r="AM17" i="15"/>
  <c r="AM36" i="15"/>
  <c r="AM20" i="15"/>
  <c r="AM43" i="15"/>
  <c r="AM41" i="15"/>
  <c r="AM58" i="15"/>
  <c r="AM76" i="15"/>
  <c r="AM61" i="15"/>
  <c r="AM92" i="15"/>
  <c r="AM104" i="15"/>
  <c r="AM110" i="15"/>
  <c r="AM107" i="15"/>
  <c r="AM125" i="15"/>
  <c r="CI3" i="11"/>
  <c r="CH6" i="11" a="1"/>
  <c r="CH6" i="11" s="1"/>
  <c r="DZ4" i="11"/>
  <c r="AN2" i="16" s="1"/>
  <c r="CG6" i="10"/>
  <c r="AM11" i="15" s="1"/>
  <c r="AM33" i="15"/>
  <c r="AM26" i="15"/>
  <c r="AM23" i="15"/>
  <c r="AM44" i="15"/>
  <c r="AM56" i="15"/>
  <c r="AM63" i="15"/>
  <c r="AM46" i="15"/>
  <c r="AM62" i="15"/>
  <c r="AM80" i="15"/>
  <c r="AM81" i="15"/>
  <c r="AM70" i="15"/>
  <c r="AM98" i="15"/>
  <c r="AM102" i="15"/>
  <c r="AM111" i="15"/>
  <c r="AM116" i="15"/>
  <c r="AM121" i="15"/>
  <c r="AM25" i="15"/>
  <c r="AM14" i="15"/>
  <c r="AM30" i="15"/>
  <c r="AM48" i="15"/>
  <c r="AM27" i="15"/>
  <c r="AM52" i="15"/>
  <c r="AM28" i="15"/>
  <c r="AM71" i="15"/>
  <c r="AM49" i="15"/>
  <c r="AM59" i="15"/>
  <c r="AM82" i="15"/>
  <c r="AM69" i="15"/>
  <c r="AM86" i="15"/>
  <c r="AM74" i="15"/>
  <c r="AM96" i="15"/>
  <c r="AM101" i="15"/>
  <c r="AM106" i="15"/>
  <c r="AM119" i="15"/>
  <c r="AM123" i="15"/>
  <c r="AM124" i="15"/>
  <c r="CI3" i="8"/>
  <c r="CH6" i="8" a="1"/>
  <c r="CH6" i="8" s="1"/>
  <c r="DZ4" i="8"/>
  <c r="AN2" i="14" s="1"/>
  <c r="AM130" i="14"/>
  <c r="AM126" i="14"/>
  <c r="AM118" i="14"/>
  <c r="AM117" i="14"/>
  <c r="AM107" i="14"/>
  <c r="AM103" i="14"/>
  <c r="AM102" i="14"/>
  <c r="AM95" i="14"/>
  <c r="AM116" i="14"/>
  <c r="AM109" i="14"/>
  <c r="AM91" i="14"/>
  <c r="AM83" i="14"/>
  <c r="AM79" i="14"/>
  <c r="AM90" i="14"/>
  <c r="AM70" i="14"/>
  <c r="AM77" i="14"/>
  <c r="AM71" i="14"/>
  <c r="AM65" i="14"/>
  <c r="AM57" i="14"/>
  <c r="AM64" i="14"/>
  <c r="AM56" i="14"/>
  <c r="AM84" i="14"/>
  <c r="AM68" i="14"/>
  <c r="AM42" i="14"/>
  <c r="AM26" i="14"/>
  <c r="AM41" i="14"/>
  <c r="AM25" i="14"/>
  <c r="AM54" i="14"/>
  <c r="AM19" i="14"/>
  <c r="AM18" i="14"/>
  <c r="AM36" i="14"/>
  <c r="AM17" i="14"/>
  <c r="AM15" i="14"/>
  <c r="CG6" i="8"/>
  <c r="AM11" i="14" s="1"/>
  <c r="AM38" i="35" a="1"/>
  <c r="AM38" i="35" s="1"/>
  <c r="AM39" i="35" s="1" a="1"/>
  <c r="AM39" i="35" s="1"/>
  <c r="T1" i="2" s="1"/>
  <c r="T217" i="2" s="1"/>
  <c r="S35" i="7"/>
  <c r="CH9" i="13" l="1" a="1"/>
  <c r="CH9" i="13" s="1"/>
  <c r="CH8" i="13" a="1"/>
  <c r="CH8" i="13" s="1"/>
  <c r="CH7" i="13" a="1"/>
  <c r="CH7" i="13" s="1"/>
  <c r="DZ4" i="13"/>
  <c r="AL2" i="18" s="1"/>
  <c r="CH6" i="13" a="1"/>
  <c r="CH6" i="13" s="1"/>
  <c r="CI3" i="13"/>
  <c r="CH8" i="11" a="1"/>
  <c r="CH8" i="11" s="1"/>
  <c r="CH9" i="11" a="1"/>
  <c r="CH9" i="11" s="1"/>
  <c r="CH7" i="11" a="1"/>
  <c r="CH7" i="11" s="1"/>
  <c r="BK7" i="10"/>
  <c r="BK9" i="10"/>
  <c r="BK13" i="10"/>
  <c r="BK14" i="10"/>
  <c r="BK8" i="10"/>
  <c r="BK11" i="10"/>
  <c r="BK15" i="10"/>
  <c r="BK17" i="10"/>
  <c r="AB22" i="15" s="1"/>
  <c r="BK19" i="10"/>
  <c r="BK12" i="10"/>
  <c r="BK18" i="10"/>
  <c r="BK20" i="10"/>
  <c r="BK21" i="10"/>
  <c r="BK10" i="10"/>
  <c r="BK25" i="10"/>
  <c r="BK28" i="10"/>
  <c r="AB33" i="15" s="1"/>
  <c r="BK31" i="10"/>
  <c r="BK37" i="10"/>
  <c r="BK24" i="10"/>
  <c r="AB29" i="15" s="1"/>
  <c r="BK33" i="10"/>
  <c r="AB38" i="15" s="1"/>
  <c r="BK36" i="10"/>
  <c r="BK38" i="10"/>
  <c r="BK40" i="10"/>
  <c r="BK22" i="10"/>
  <c r="BK23" i="10"/>
  <c r="BK27" i="10"/>
  <c r="BK29" i="10"/>
  <c r="BK34" i="10"/>
  <c r="BK41" i="10"/>
  <c r="BK48" i="10"/>
  <c r="BK26" i="10"/>
  <c r="BK32" i="10"/>
  <c r="BK39" i="10"/>
  <c r="BK42" i="10"/>
  <c r="BK30" i="10"/>
  <c r="AB35" i="15" s="1"/>
  <c r="BK43" i="10"/>
  <c r="BK45" i="10"/>
  <c r="BK46" i="10"/>
  <c r="BK47" i="10"/>
  <c r="BK51" i="10"/>
  <c r="BK53" i="10"/>
  <c r="BK54" i="10"/>
  <c r="BK61" i="10"/>
  <c r="AB66" i="15" s="1"/>
  <c r="BK62" i="10"/>
  <c r="BK63" i="10"/>
  <c r="BK64" i="10"/>
  <c r="BK73" i="10"/>
  <c r="BK74" i="10"/>
  <c r="AB79" i="15" s="1"/>
  <c r="BK75" i="10"/>
  <c r="BK77" i="10"/>
  <c r="BK80" i="10"/>
  <c r="BK85" i="10"/>
  <c r="AB90" i="15" s="1"/>
  <c r="BK44" i="10"/>
  <c r="BK52" i="10"/>
  <c r="BK55" i="10"/>
  <c r="BK57" i="10"/>
  <c r="AB62" i="15" s="1"/>
  <c r="BK58" i="10"/>
  <c r="BK66" i="10"/>
  <c r="BK67" i="10"/>
  <c r="BK72" i="10"/>
  <c r="AB77" i="15" s="1"/>
  <c r="BK76" i="10"/>
  <c r="BK78" i="10"/>
  <c r="BK81" i="10"/>
  <c r="BK82" i="10"/>
  <c r="BK83" i="10"/>
  <c r="BK16" i="10"/>
  <c r="BK35" i="10"/>
  <c r="BK56" i="10"/>
  <c r="BK59" i="10"/>
  <c r="BK60" i="10"/>
  <c r="BK68" i="10"/>
  <c r="BK69" i="10"/>
  <c r="AB74" i="15" s="1"/>
  <c r="BK71" i="10"/>
  <c r="BK88" i="10"/>
  <c r="BK89" i="10"/>
  <c r="BK65" i="10"/>
  <c r="BK70" i="10"/>
  <c r="BK79" i="10"/>
  <c r="BK86" i="10"/>
  <c r="AB91" i="15" s="1"/>
  <c r="BK87" i="10"/>
  <c r="BK90" i="10"/>
  <c r="BK94" i="10"/>
  <c r="BK98" i="10"/>
  <c r="BK50" i="10"/>
  <c r="AB55" i="15" s="1"/>
  <c r="BK49" i="10"/>
  <c r="BK92" i="10"/>
  <c r="BK95" i="10"/>
  <c r="BK102" i="10"/>
  <c r="AB107" i="15" s="1"/>
  <c r="BK116" i="10"/>
  <c r="BK120" i="10"/>
  <c r="BK96" i="10"/>
  <c r="BK97" i="10"/>
  <c r="AB102" i="15" s="1"/>
  <c r="BK108" i="10"/>
  <c r="BK109" i="10"/>
  <c r="BK110" i="10"/>
  <c r="AB115" i="15" s="1"/>
  <c r="BK112" i="10"/>
  <c r="AB117" i="15" s="1"/>
  <c r="BK113" i="10"/>
  <c r="BK115" i="10"/>
  <c r="BK124" i="10"/>
  <c r="AB129" i="15" s="1"/>
  <c r="BK84" i="10"/>
  <c r="BK93" i="10"/>
  <c r="BK99" i="10"/>
  <c r="BK100" i="10"/>
  <c r="BK101" i="10"/>
  <c r="AB106" i="15" s="1"/>
  <c r="BK104" i="10"/>
  <c r="BK105" i="10"/>
  <c r="BK106" i="10"/>
  <c r="AB111" i="15" s="1"/>
  <c r="BK107" i="10"/>
  <c r="AB112" i="15" s="1"/>
  <c r="BK111" i="10"/>
  <c r="BK114" i="10"/>
  <c r="BK119" i="10"/>
  <c r="BK122" i="10"/>
  <c r="AB127" i="15" s="1"/>
  <c r="BK123" i="10"/>
  <c r="BK91" i="10"/>
  <c r="BK121" i="10"/>
  <c r="BK125" i="10"/>
  <c r="BK126" i="10"/>
  <c r="BK130" i="10"/>
  <c r="BK133" i="10"/>
  <c r="BK134" i="10"/>
  <c r="BK135" i="10"/>
  <c r="BK143" i="10"/>
  <c r="BK145" i="10"/>
  <c r="BK146" i="10"/>
  <c r="BK148" i="10"/>
  <c r="BK153" i="10"/>
  <c r="BK160" i="10"/>
  <c r="BK161" i="10"/>
  <c r="BK162" i="10"/>
  <c r="BK168" i="10"/>
  <c r="BK169" i="10"/>
  <c r="BK172" i="10"/>
  <c r="BK173" i="10"/>
  <c r="BK179" i="10"/>
  <c r="BK184" i="10"/>
  <c r="BK127" i="10"/>
  <c r="BK129" i="10"/>
  <c r="BK132" i="10"/>
  <c r="BK136" i="10"/>
  <c r="BK137" i="10"/>
  <c r="BK138" i="10"/>
  <c r="BK142" i="10"/>
  <c r="BK144" i="10"/>
  <c r="BK149" i="10"/>
  <c r="BK155" i="10"/>
  <c r="BK159" i="10"/>
  <c r="BK167" i="10"/>
  <c r="BK171" i="10"/>
  <c r="BK175" i="10"/>
  <c r="BK176" i="10"/>
  <c r="BK177" i="10"/>
  <c r="BK181" i="10"/>
  <c r="BK128" i="10"/>
  <c r="BK131" i="10"/>
  <c r="BK140" i="10"/>
  <c r="BK141" i="10"/>
  <c r="BK151" i="10"/>
  <c r="BK154" i="10"/>
  <c r="BK156" i="10"/>
  <c r="BK157" i="10"/>
  <c r="BK158" i="10"/>
  <c r="BK164" i="10"/>
  <c r="BK165" i="10"/>
  <c r="BK166" i="10"/>
  <c r="BK139" i="10"/>
  <c r="BK163" i="10"/>
  <c r="BK174" i="10"/>
  <c r="BK183" i="10"/>
  <c r="BK186" i="10"/>
  <c r="BK187" i="10"/>
  <c r="BK195" i="10"/>
  <c r="BK196" i="10"/>
  <c r="BK197" i="10"/>
  <c r="BK201" i="10"/>
  <c r="BK203" i="10"/>
  <c r="BK204" i="10"/>
  <c r="BK205" i="10"/>
  <c r="BK103" i="10"/>
  <c r="BK191" i="10"/>
  <c r="BK117" i="10"/>
  <c r="BK147" i="10"/>
  <c r="BK150" i="10"/>
  <c r="BK152" i="10"/>
  <c r="BK170" i="10"/>
  <c r="BK182" i="10"/>
  <c r="BK190" i="10"/>
  <c r="BK198" i="10"/>
  <c r="BK192" i="10"/>
  <c r="BK193" i="10"/>
  <c r="BK199" i="10"/>
  <c r="BK202" i="10"/>
  <c r="BK118" i="10"/>
  <c r="AB123" i="15" s="1"/>
  <c r="BK178" i="10"/>
  <c r="BK180" i="10"/>
  <c r="BK188" i="10"/>
  <c r="BK189" i="10"/>
  <c r="BK194" i="10"/>
  <c r="BK200" i="10"/>
  <c r="BK185" i="10"/>
  <c r="AW9" i="10"/>
  <c r="AW11" i="10"/>
  <c r="AW10" i="10"/>
  <c r="AW12" i="10"/>
  <c r="U17" i="15" s="1"/>
  <c r="AW13" i="10"/>
  <c r="AW18" i="10"/>
  <c r="AW20" i="10"/>
  <c r="AW21" i="10"/>
  <c r="U26" i="15" s="1"/>
  <c r="AW8" i="10"/>
  <c r="U13" i="15" s="1"/>
  <c r="AW14" i="10"/>
  <c r="AW22" i="10"/>
  <c r="AW7" i="10"/>
  <c r="U12" i="15" s="1"/>
  <c r="AW15" i="10"/>
  <c r="AW17" i="10"/>
  <c r="AW23" i="10"/>
  <c r="AW16" i="10"/>
  <c r="AW24" i="10"/>
  <c r="U29" i="15" s="1"/>
  <c r="AW29" i="10"/>
  <c r="AW30" i="10"/>
  <c r="AW31" i="10"/>
  <c r="AW37" i="10"/>
  <c r="U42" i="15" s="1"/>
  <c r="AW26" i="10"/>
  <c r="AW33" i="10"/>
  <c r="AW38" i="10"/>
  <c r="U43" i="15" s="1"/>
  <c r="AW40" i="10"/>
  <c r="U45" i="15" s="1"/>
  <c r="AW27" i="10"/>
  <c r="AW28" i="10"/>
  <c r="AW34" i="10"/>
  <c r="U39" i="15" s="1"/>
  <c r="AW41" i="10"/>
  <c r="U46" i="15" s="1"/>
  <c r="AW42" i="10"/>
  <c r="AW45" i="10"/>
  <c r="AW43" i="10"/>
  <c r="AW44" i="10"/>
  <c r="U49" i="15" s="1"/>
  <c r="AW46" i="10"/>
  <c r="AW25" i="10"/>
  <c r="AW32" i="10"/>
  <c r="U37" i="15" s="1"/>
  <c r="AW47" i="10"/>
  <c r="U52" i="15" s="1"/>
  <c r="AW48" i="10"/>
  <c r="AW50" i="10"/>
  <c r="AW55" i="10"/>
  <c r="U60" i="15" s="1"/>
  <c r="AW56" i="10"/>
  <c r="U61" i="15" s="1"/>
  <c r="AW58" i="10"/>
  <c r="AW60" i="10"/>
  <c r="AW64" i="10"/>
  <c r="U69" i="15" s="1"/>
  <c r="AW67" i="10"/>
  <c r="U72" i="15" s="1"/>
  <c r="AW70" i="10"/>
  <c r="AW72" i="10"/>
  <c r="AW75" i="10"/>
  <c r="U80" i="15" s="1"/>
  <c r="AW80" i="10"/>
  <c r="U85" i="15" s="1"/>
  <c r="AW81" i="10"/>
  <c r="AW82" i="10"/>
  <c r="AW83" i="10"/>
  <c r="AW85" i="10"/>
  <c r="U90" i="15" s="1"/>
  <c r="AW35" i="10"/>
  <c r="AW49" i="10"/>
  <c r="AW59" i="10"/>
  <c r="U64" i="15" s="1"/>
  <c r="AW61" i="10"/>
  <c r="U66" i="15" s="1"/>
  <c r="AW62" i="10"/>
  <c r="AW63" i="10"/>
  <c r="AW68" i="10"/>
  <c r="AW69" i="10"/>
  <c r="U74" i="15" s="1"/>
  <c r="AW71" i="10"/>
  <c r="AW76" i="10"/>
  <c r="AW78" i="10"/>
  <c r="AW19" i="10"/>
  <c r="U24" i="15" s="1"/>
  <c r="AW39" i="10"/>
  <c r="AW53" i="10"/>
  <c r="AW57" i="10"/>
  <c r="U62" i="15" s="1"/>
  <c r="AW74" i="10"/>
  <c r="U79" i="15" s="1"/>
  <c r="AW77" i="10"/>
  <c r="AW86" i="10"/>
  <c r="AW87" i="10"/>
  <c r="U92" i="15" s="1"/>
  <c r="AW89" i="10"/>
  <c r="U94" i="15" s="1"/>
  <c r="AW91" i="10"/>
  <c r="AW95" i="10"/>
  <c r="AW36" i="10"/>
  <c r="U41" i="15" s="1"/>
  <c r="AW51" i="10"/>
  <c r="U56" i="15" s="1"/>
  <c r="AW79" i="10"/>
  <c r="AW88" i="10"/>
  <c r="AW65" i="10"/>
  <c r="U70" i="15" s="1"/>
  <c r="AW73" i="10"/>
  <c r="U78" i="15" s="1"/>
  <c r="AW84" i="10"/>
  <c r="AW92" i="10"/>
  <c r="AW94" i="10"/>
  <c r="U99" i="15" s="1"/>
  <c r="AW97" i="10"/>
  <c r="AW98" i="10"/>
  <c r="AW102" i="10"/>
  <c r="AW104" i="10"/>
  <c r="U109" i="15" s="1"/>
  <c r="AW109" i="10"/>
  <c r="U114" i="15" s="1"/>
  <c r="AW110" i="10"/>
  <c r="AW111" i="10"/>
  <c r="AW113" i="10"/>
  <c r="U118" i="15" s="1"/>
  <c r="AW119" i="10"/>
  <c r="U124" i="15" s="1"/>
  <c r="AW123" i="10"/>
  <c r="AW96" i="10"/>
  <c r="AW100" i="10"/>
  <c r="AW101" i="10"/>
  <c r="U106" i="15" s="1"/>
  <c r="AW105" i="10"/>
  <c r="AW106" i="10"/>
  <c r="AW107" i="10"/>
  <c r="U112" i="15" s="1"/>
  <c r="AW122" i="10"/>
  <c r="U127" i="15" s="1"/>
  <c r="AW127" i="10"/>
  <c r="AW52" i="10"/>
  <c r="AW103" i="10"/>
  <c r="U108" i="15" s="1"/>
  <c r="AW114" i="10"/>
  <c r="AW116" i="10"/>
  <c r="AW117" i="10"/>
  <c r="AW118" i="10"/>
  <c r="U123" i="15" s="1"/>
  <c r="AW120" i="10"/>
  <c r="U125" i="15" s="1"/>
  <c r="AW125" i="10"/>
  <c r="AW54" i="10"/>
  <c r="AW99" i="10"/>
  <c r="U104" i="15" s="1"/>
  <c r="AW108" i="10"/>
  <c r="U113" i="15" s="1"/>
  <c r="AW121" i="10"/>
  <c r="AW126" i="10"/>
  <c r="AW130" i="10"/>
  <c r="AW136" i="10"/>
  <c r="AW140" i="10"/>
  <c r="AW142" i="10"/>
  <c r="AW148" i="10"/>
  <c r="AW150" i="10"/>
  <c r="AW153" i="10"/>
  <c r="AW162" i="10"/>
  <c r="AW164" i="10"/>
  <c r="AW170" i="10"/>
  <c r="AW180" i="10"/>
  <c r="AW185" i="10"/>
  <c r="AW187" i="10"/>
  <c r="AW66" i="10"/>
  <c r="U71" i="15" s="1"/>
  <c r="AW124" i="10"/>
  <c r="AW129" i="10"/>
  <c r="AW131" i="10"/>
  <c r="AW139" i="10"/>
  <c r="AW141" i="10"/>
  <c r="AW149" i="10"/>
  <c r="AW155" i="10"/>
  <c r="AW157" i="10"/>
  <c r="AW163" i="10"/>
  <c r="AW165" i="10"/>
  <c r="AW173" i="10"/>
  <c r="AW178" i="10"/>
  <c r="AW179" i="10"/>
  <c r="AW90" i="10"/>
  <c r="AW93" i="10"/>
  <c r="U98" i="15" s="1"/>
  <c r="AW112" i="10"/>
  <c r="U117" i="15" s="1"/>
  <c r="AW128" i="10"/>
  <c r="AW133" i="10"/>
  <c r="AW143" i="10"/>
  <c r="AW151" i="10"/>
  <c r="AW156" i="10"/>
  <c r="AW158" i="10"/>
  <c r="AW160" i="10"/>
  <c r="AW166" i="10"/>
  <c r="AW168" i="10"/>
  <c r="AW144" i="10"/>
  <c r="AW145" i="10"/>
  <c r="AW146" i="10"/>
  <c r="AW152" i="10"/>
  <c r="AW154" i="10"/>
  <c r="AW177" i="10"/>
  <c r="AW183" i="10"/>
  <c r="AW188" i="10"/>
  <c r="AW191" i="10"/>
  <c r="AW192" i="10"/>
  <c r="AW193" i="10"/>
  <c r="AW199" i="10"/>
  <c r="AW200" i="10"/>
  <c r="AW135" i="10"/>
  <c r="AW184" i="10"/>
  <c r="AW189" i="10"/>
  <c r="AW115" i="10"/>
  <c r="AW132" i="10"/>
  <c r="AW134" i="10"/>
  <c r="AW137" i="10"/>
  <c r="AW161" i="10"/>
  <c r="AW175" i="10"/>
  <c r="AW176" i="10"/>
  <c r="AW181" i="10"/>
  <c r="AW190" i="10"/>
  <c r="AW195" i="10"/>
  <c r="AW196" i="10"/>
  <c r="AW197" i="10"/>
  <c r="AW198" i="10"/>
  <c r="AW201" i="10"/>
  <c r="AW203" i="10"/>
  <c r="AW204" i="10"/>
  <c r="AW205" i="10"/>
  <c r="AW194" i="10"/>
  <c r="AW202" i="10"/>
  <c r="AW147" i="10"/>
  <c r="AW159" i="10"/>
  <c r="AW171" i="10"/>
  <c r="AW172" i="10"/>
  <c r="AW174" i="10"/>
  <c r="AW182" i="10"/>
  <c r="AW138" i="10"/>
  <c r="AW167" i="10"/>
  <c r="AW169" i="10"/>
  <c r="AW186" i="10"/>
  <c r="AQ8" i="10"/>
  <c r="R13" i="15" s="1"/>
  <c r="AQ12" i="10"/>
  <c r="R17" i="15" s="1"/>
  <c r="AQ18" i="10"/>
  <c r="AQ23" i="10"/>
  <c r="AQ32" i="10"/>
  <c r="R37" i="15" s="1"/>
  <c r="AQ36" i="10"/>
  <c r="R41" i="15" s="1"/>
  <c r="AQ46" i="10"/>
  <c r="AQ54" i="10"/>
  <c r="AQ58" i="10"/>
  <c r="R63" i="15" s="1"/>
  <c r="AQ67" i="10"/>
  <c r="R72" i="15" s="1"/>
  <c r="AQ75" i="10"/>
  <c r="AQ83" i="10"/>
  <c r="AQ27" i="10"/>
  <c r="R32" i="15" s="1"/>
  <c r="AQ50" i="10"/>
  <c r="R55" i="15" s="1"/>
  <c r="AQ87" i="10"/>
  <c r="AQ62" i="10"/>
  <c r="AQ91" i="10"/>
  <c r="AQ94" i="10"/>
  <c r="R99" i="15" s="1"/>
  <c r="AQ121" i="10"/>
  <c r="AQ109" i="10"/>
  <c r="AQ113" i="10"/>
  <c r="R118" i="15" s="1"/>
  <c r="AQ98" i="10"/>
  <c r="R103" i="15" s="1"/>
  <c r="AQ105" i="10"/>
  <c r="AQ125" i="10"/>
  <c r="AQ154" i="10"/>
  <c r="AQ161" i="10"/>
  <c r="AQ162" i="10"/>
  <c r="AQ169" i="10"/>
  <c r="AQ170" i="10"/>
  <c r="AQ180" i="10"/>
  <c r="AQ187" i="10"/>
  <c r="AQ140" i="10"/>
  <c r="AQ141" i="10"/>
  <c r="AQ150" i="10"/>
  <c r="AQ179" i="10"/>
  <c r="AQ71" i="10"/>
  <c r="AQ129" i="10"/>
  <c r="AQ133" i="10"/>
  <c r="AQ157" i="10"/>
  <c r="AQ158" i="10"/>
  <c r="AQ165" i="10"/>
  <c r="AQ166" i="10"/>
  <c r="AQ117" i="10"/>
  <c r="AQ171" i="10"/>
  <c r="AQ188" i="10"/>
  <c r="AQ191" i="10"/>
  <c r="AQ192" i="10"/>
  <c r="AQ199" i="10"/>
  <c r="AQ200" i="10"/>
  <c r="AQ172" i="10"/>
  <c r="AQ175" i="10"/>
  <c r="AQ195" i="10"/>
  <c r="AQ196" i="10"/>
  <c r="AQ203" i="10"/>
  <c r="AQ204" i="10"/>
  <c r="AQ145" i="10"/>
  <c r="AQ176" i="10"/>
  <c r="AQ183" i="10"/>
  <c r="AQ137" i="10"/>
  <c r="AQ128" i="10"/>
  <c r="AQ189" i="10"/>
  <c r="AQ190" i="10"/>
  <c r="AQ151" i="10"/>
  <c r="AQ115" i="10"/>
  <c r="AQ193" i="10"/>
  <c r="AQ201" i="10"/>
  <c r="AQ186" i="10"/>
  <c r="AQ168" i="10"/>
  <c r="AQ155" i="10"/>
  <c r="AQ146" i="10"/>
  <c r="AQ148" i="10"/>
  <c r="AQ130" i="10"/>
  <c r="AQ88" i="10"/>
  <c r="R93" i="15" s="1"/>
  <c r="AQ147" i="10"/>
  <c r="AQ112" i="10"/>
  <c r="AQ122" i="10"/>
  <c r="AQ101" i="10"/>
  <c r="R106" i="15" s="1"/>
  <c r="AQ102" i="10"/>
  <c r="R107" i="15" s="1"/>
  <c r="AQ93" i="10"/>
  <c r="AQ65" i="10"/>
  <c r="AQ119" i="10"/>
  <c r="AQ70" i="10"/>
  <c r="R75" i="15" s="1"/>
  <c r="AQ84" i="10"/>
  <c r="AQ66" i="10"/>
  <c r="AQ34" i="10"/>
  <c r="AQ49" i="10"/>
  <c r="R54" i="15" s="1"/>
  <c r="AQ85" i="10"/>
  <c r="AQ68" i="10"/>
  <c r="AQ63" i="10"/>
  <c r="R68" i="15" s="1"/>
  <c r="AQ59" i="10"/>
  <c r="R64" i="15" s="1"/>
  <c r="AQ73" i="10"/>
  <c r="AQ64" i="10"/>
  <c r="AQ124" i="10"/>
  <c r="AQ144" i="10"/>
  <c r="AQ202" i="10"/>
  <c r="AQ159" i="10"/>
  <c r="AQ132" i="10"/>
  <c r="AQ197" i="10"/>
  <c r="AQ185" i="10"/>
  <c r="AQ178" i="10"/>
  <c r="AQ92" i="10"/>
  <c r="R97" i="15" s="1"/>
  <c r="AQ164" i="10"/>
  <c r="AQ118" i="10"/>
  <c r="AQ173" i="10"/>
  <c r="AQ152" i="10"/>
  <c r="AQ138" i="10"/>
  <c r="AQ104" i="10"/>
  <c r="AQ106" i="10"/>
  <c r="AQ99" i="10"/>
  <c r="R104" i="15" s="1"/>
  <c r="AQ78" i="10"/>
  <c r="R83" i="15" s="1"/>
  <c r="AQ123" i="10"/>
  <c r="AQ107" i="10"/>
  <c r="AQ96" i="10"/>
  <c r="R101" i="15" s="1"/>
  <c r="AQ57" i="10"/>
  <c r="R62" i="15" s="1"/>
  <c r="AQ30" i="10"/>
  <c r="AQ82" i="10"/>
  <c r="AQ72" i="10"/>
  <c r="R77" i="15" s="1"/>
  <c r="AQ79" i="10"/>
  <c r="R84" i="15" s="1"/>
  <c r="AQ174" i="10"/>
  <c r="AQ167" i="10"/>
  <c r="AQ139" i="10"/>
  <c r="AQ194" i="10"/>
  <c r="AQ198" i="10"/>
  <c r="AQ160" i="10"/>
  <c r="AQ205" i="10"/>
  <c r="AQ184" i="10"/>
  <c r="AQ149" i="10"/>
  <c r="AQ108" i="10"/>
  <c r="AQ153" i="10"/>
  <c r="AQ143" i="10"/>
  <c r="AQ163" i="10"/>
  <c r="AQ135" i="10"/>
  <c r="AQ97" i="10"/>
  <c r="R102" i="15" s="1"/>
  <c r="AQ111" i="10"/>
  <c r="R116" i="15" s="1"/>
  <c r="AQ100" i="10"/>
  <c r="AQ76" i="10"/>
  <c r="AQ53" i="10"/>
  <c r="R58" i="15" s="1"/>
  <c r="AQ81" i="10"/>
  <c r="AQ61" i="10"/>
  <c r="AQ56" i="10"/>
  <c r="AQ136" i="10"/>
  <c r="AQ182" i="10"/>
  <c r="AQ126" i="10"/>
  <c r="AQ156" i="10"/>
  <c r="AQ116" i="10"/>
  <c r="R121" i="15" s="1"/>
  <c r="AQ181" i="10"/>
  <c r="AQ120" i="10"/>
  <c r="AQ177" i="10"/>
  <c r="AQ131" i="10"/>
  <c r="AQ142" i="10"/>
  <c r="AQ134" i="10"/>
  <c r="AQ114" i="10"/>
  <c r="AQ103" i="10"/>
  <c r="R108" i="15" s="1"/>
  <c r="AQ90" i="10"/>
  <c r="R95" i="15" s="1"/>
  <c r="AQ127" i="10"/>
  <c r="AQ110" i="10"/>
  <c r="AQ74" i="10"/>
  <c r="R79" i="15" s="1"/>
  <c r="AQ95" i="10"/>
  <c r="R100" i="15" s="1"/>
  <c r="AQ86" i="10"/>
  <c r="AQ52" i="10"/>
  <c r="AQ89" i="10"/>
  <c r="R94" i="15" s="1"/>
  <c r="AQ80" i="10"/>
  <c r="R85" i="15" s="1"/>
  <c r="AQ69" i="10"/>
  <c r="AQ60" i="10"/>
  <c r="AQ77" i="10"/>
  <c r="R82" i="15" s="1"/>
  <c r="AQ35" i="10"/>
  <c r="R40" i="15" s="1"/>
  <c r="AQ45" i="10"/>
  <c r="AQ42" i="10"/>
  <c r="AQ38" i="10"/>
  <c r="R43" i="15" s="1"/>
  <c r="AQ33" i="10"/>
  <c r="R38" i="15" s="1"/>
  <c r="AQ26" i="10"/>
  <c r="AQ16" i="10"/>
  <c r="AQ19" i="10"/>
  <c r="R24" i="15" s="1"/>
  <c r="AQ55" i="10"/>
  <c r="R60" i="15" s="1"/>
  <c r="AQ44" i="10"/>
  <c r="AQ25" i="10"/>
  <c r="AQ31" i="10"/>
  <c r="R36" i="15" s="1"/>
  <c r="AQ28" i="10"/>
  <c r="R33" i="15" s="1"/>
  <c r="AQ15" i="10"/>
  <c r="AQ14" i="10"/>
  <c r="AQ21" i="10"/>
  <c r="AQ11" i="10"/>
  <c r="R16" i="15" s="1"/>
  <c r="AQ48" i="10"/>
  <c r="AQ41" i="10"/>
  <c r="AQ17" i="10"/>
  <c r="R22" i="15" s="1"/>
  <c r="AQ43" i="10"/>
  <c r="AQ40" i="10"/>
  <c r="AQ29" i="10"/>
  <c r="AQ22" i="10"/>
  <c r="R27" i="15" s="1"/>
  <c r="AQ20" i="10"/>
  <c r="AQ10" i="10"/>
  <c r="AQ51" i="10"/>
  <c r="AQ47" i="10"/>
  <c r="R52" i="15" s="1"/>
  <c r="AQ39" i="10"/>
  <c r="R44" i="15" s="1"/>
  <c r="AQ37" i="10"/>
  <c r="AQ24" i="10"/>
  <c r="AQ13" i="10"/>
  <c r="R18" i="15" s="1"/>
  <c r="AQ9" i="10"/>
  <c r="R14" i="15" s="1"/>
  <c r="AQ7" i="10"/>
  <c r="BE8" i="10"/>
  <c r="BE10" i="10"/>
  <c r="Y15" i="15" s="1"/>
  <c r="BE12" i="10"/>
  <c r="Y17" i="15" s="1"/>
  <c r="BE13" i="10"/>
  <c r="BE7" i="10"/>
  <c r="Y12" i="15" s="1"/>
  <c r="BE9" i="10"/>
  <c r="Y14" i="15" s="1"/>
  <c r="BE14" i="10"/>
  <c r="BE11" i="10"/>
  <c r="BE15" i="10"/>
  <c r="BE16" i="10"/>
  <c r="Y21" i="15" s="1"/>
  <c r="BE17" i="10"/>
  <c r="Y22" i="15" s="1"/>
  <c r="BE19" i="10"/>
  <c r="BE18" i="10"/>
  <c r="BE20" i="10"/>
  <c r="Y25" i="15" s="1"/>
  <c r="BE21" i="10"/>
  <c r="BE24" i="10"/>
  <c r="BE23" i="10"/>
  <c r="BE25" i="10"/>
  <c r="Y30" i="15" s="1"/>
  <c r="BE27" i="10"/>
  <c r="BE28" i="10"/>
  <c r="BE32" i="10"/>
  <c r="BE35" i="10"/>
  <c r="Y40" i="15" s="1"/>
  <c r="BE31" i="10"/>
  <c r="BE37" i="10"/>
  <c r="BE39" i="10"/>
  <c r="BE22" i="10"/>
  <c r="Y27" i="15" s="1"/>
  <c r="BE26" i="10"/>
  <c r="BE33" i="10"/>
  <c r="BE38" i="10"/>
  <c r="BE40" i="10"/>
  <c r="BE47" i="10"/>
  <c r="Y52" i="15" s="1"/>
  <c r="BE48" i="10"/>
  <c r="BE50" i="10"/>
  <c r="BE30" i="10"/>
  <c r="Y35" i="15" s="1"/>
  <c r="BE41" i="10"/>
  <c r="Y46" i="15" s="1"/>
  <c r="BE42" i="10"/>
  <c r="BE29" i="10"/>
  <c r="BE36" i="10"/>
  <c r="Y41" i="15" s="1"/>
  <c r="BE45" i="10"/>
  <c r="Y50" i="15" s="1"/>
  <c r="BE34" i="10"/>
  <c r="BE43" i="10"/>
  <c r="BE44" i="10"/>
  <c r="BE53" i="10"/>
  <c r="Y58" i="15" s="1"/>
  <c r="BE61" i="10"/>
  <c r="BE62" i="10"/>
  <c r="BE63" i="10"/>
  <c r="Y68" i="15" s="1"/>
  <c r="BE74" i="10"/>
  <c r="Y79" i="15" s="1"/>
  <c r="BE79" i="10"/>
  <c r="BE84" i="10"/>
  <c r="BE46" i="10"/>
  <c r="BE49" i="10"/>
  <c r="Y54" i="15" s="1"/>
  <c r="BE51" i="10"/>
  <c r="BE52" i="10"/>
  <c r="BE54" i="10"/>
  <c r="Y59" i="15" s="1"/>
  <c r="BE57" i="10"/>
  <c r="Y62" i="15" s="1"/>
  <c r="BE60" i="10"/>
  <c r="BE66" i="10"/>
  <c r="BE73" i="10"/>
  <c r="Y78" i="15" s="1"/>
  <c r="BE75" i="10"/>
  <c r="Y80" i="15" s="1"/>
  <c r="BE77" i="10"/>
  <c r="BE80" i="10"/>
  <c r="BE81" i="10"/>
  <c r="Y86" i="15" s="1"/>
  <c r="BE82" i="10"/>
  <c r="Y87" i="15" s="1"/>
  <c r="BE85" i="10"/>
  <c r="BE55" i="10"/>
  <c r="BE56" i="10"/>
  <c r="Y61" i="15" s="1"/>
  <c r="BE58" i="10"/>
  <c r="BE65" i="10"/>
  <c r="BE70" i="10"/>
  <c r="BE78" i="10"/>
  <c r="Y83" i="15" s="1"/>
  <c r="BE83" i="10"/>
  <c r="Y88" i="15" s="1"/>
  <c r="BE88" i="10"/>
  <c r="BE89" i="10"/>
  <c r="BE67" i="10"/>
  <c r="Y72" i="15" s="1"/>
  <c r="BE76" i="10"/>
  <c r="Y81" i="15" s="1"/>
  <c r="BE90" i="10"/>
  <c r="BE93" i="10"/>
  <c r="BE97" i="10"/>
  <c r="BE59" i="10"/>
  <c r="Y64" i="15" s="1"/>
  <c r="BE69" i="10"/>
  <c r="BE72" i="10"/>
  <c r="BE86" i="10"/>
  <c r="Y91" i="15" s="1"/>
  <c r="BE87" i="10"/>
  <c r="Y92" i="15" s="1"/>
  <c r="BE91" i="10"/>
  <c r="BE94" i="10"/>
  <c r="BE95" i="10"/>
  <c r="Y100" i="15" s="1"/>
  <c r="BE68" i="10"/>
  <c r="Y73" i="15" s="1"/>
  <c r="BE98" i="10"/>
  <c r="BE99" i="10"/>
  <c r="BE116" i="10"/>
  <c r="BE117" i="10"/>
  <c r="Y122" i="15" s="1"/>
  <c r="BE118" i="10"/>
  <c r="BE120" i="10"/>
  <c r="BE121" i="10"/>
  <c r="Y126" i="15" s="1"/>
  <c r="BE125" i="10"/>
  <c r="Y130" i="15" s="1"/>
  <c r="BE126" i="10"/>
  <c r="BE64" i="10"/>
  <c r="BE71" i="10"/>
  <c r="Y76" i="15" s="1"/>
  <c r="BE102" i="10"/>
  <c r="Y107" i="15" s="1"/>
  <c r="BE108" i="10"/>
  <c r="BE112" i="10"/>
  <c r="BE115" i="10"/>
  <c r="BE124" i="10"/>
  <c r="Y129" i="15" s="1"/>
  <c r="BE92" i="10"/>
  <c r="BE100" i="10"/>
  <c r="BE101" i="10"/>
  <c r="Y106" i="15" s="1"/>
  <c r="BE104" i="10"/>
  <c r="Y109" i="15" s="1"/>
  <c r="BE109" i="10"/>
  <c r="BE110" i="10"/>
  <c r="BE111" i="10"/>
  <c r="Y116" i="15" s="1"/>
  <c r="BE113" i="10"/>
  <c r="Y118" i="15" s="1"/>
  <c r="BE119" i="10"/>
  <c r="BE123" i="10"/>
  <c r="BE105" i="10"/>
  <c r="Y110" i="15" s="1"/>
  <c r="BE106" i="10"/>
  <c r="Y111" i="15" s="1"/>
  <c r="BE135" i="10"/>
  <c r="BE147" i="10"/>
  <c r="BE152" i="10"/>
  <c r="BE154" i="10"/>
  <c r="BE160" i="10"/>
  <c r="BE168" i="10"/>
  <c r="BE172" i="10"/>
  <c r="BE173" i="10"/>
  <c r="BE179" i="10"/>
  <c r="BE183" i="10"/>
  <c r="BE184" i="10"/>
  <c r="BE186" i="10"/>
  <c r="BE103" i="10"/>
  <c r="BE107" i="10"/>
  <c r="BE114" i="10"/>
  <c r="Y119" i="15" s="1"/>
  <c r="BE130" i="10"/>
  <c r="BE132" i="10"/>
  <c r="BE133" i="10"/>
  <c r="BE134" i="10"/>
  <c r="BE136" i="10"/>
  <c r="BE142" i="10"/>
  <c r="BE145" i="10"/>
  <c r="BE148" i="10"/>
  <c r="BE150" i="10"/>
  <c r="BE153" i="10"/>
  <c r="BE159" i="10"/>
  <c r="BE161" i="10"/>
  <c r="BE162" i="10"/>
  <c r="BE167" i="10"/>
  <c r="BE169" i="10"/>
  <c r="BE171" i="10"/>
  <c r="BE175" i="10"/>
  <c r="BE176" i="10"/>
  <c r="BE177" i="10"/>
  <c r="BE181" i="10"/>
  <c r="BE182" i="10"/>
  <c r="BE122" i="10"/>
  <c r="BE127" i="10"/>
  <c r="BE131" i="10"/>
  <c r="BE137" i="10"/>
  <c r="BE138" i="10"/>
  <c r="BE140" i="10"/>
  <c r="BE144" i="10"/>
  <c r="BE146" i="10"/>
  <c r="BE149" i="10"/>
  <c r="BE155" i="10"/>
  <c r="BE164" i="10"/>
  <c r="BE96" i="10"/>
  <c r="Y101" i="15" s="1"/>
  <c r="BE141" i="10"/>
  <c r="BE157" i="10"/>
  <c r="BE178" i="10"/>
  <c r="BE185" i="10"/>
  <c r="BE190" i="10"/>
  <c r="BE195" i="10"/>
  <c r="BE196" i="10"/>
  <c r="BE197" i="10"/>
  <c r="BE198" i="10"/>
  <c r="BE201" i="10"/>
  <c r="BE203" i="10"/>
  <c r="BE204" i="10"/>
  <c r="BE205" i="10"/>
  <c r="BE202" i="10"/>
  <c r="BE129" i="10"/>
  <c r="BE170" i="10"/>
  <c r="BE180" i="10"/>
  <c r="BE188" i="10"/>
  <c r="BE193" i="10"/>
  <c r="BE199" i="10"/>
  <c r="BE200" i="10"/>
  <c r="BE158" i="10"/>
  <c r="BE165" i="10"/>
  <c r="BE194" i="10"/>
  <c r="BE174" i="10"/>
  <c r="BE191" i="10"/>
  <c r="BE192" i="10"/>
  <c r="BE128" i="10"/>
  <c r="BE139" i="10"/>
  <c r="BE143" i="10"/>
  <c r="BE151" i="10"/>
  <c r="BE156" i="10"/>
  <c r="BE163" i="10"/>
  <c r="BE166" i="10"/>
  <c r="BE187" i="10"/>
  <c r="BE189" i="10"/>
  <c r="AY10" i="10"/>
  <c r="AY11" i="10"/>
  <c r="AY12" i="10"/>
  <c r="AY8" i="10"/>
  <c r="V13" i="15" s="1"/>
  <c r="AY13" i="10"/>
  <c r="AY14" i="10"/>
  <c r="AY7" i="10"/>
  <c r="V12" i="15" s="1"/>
  <c r="AY9" i="10"/>
  <c r="V14" i="15" s="1"/>
  <c r="AY16" i="10"/>
  <c r="AY15" i="10"/>
  <c r="AY17" i="10"/>
  <c r="V22" i="15" s="1"/>
  <c r="AY19" i="10"/>
  <c r="V24" i="15" s="1"/>
  <c r="AY23" i="10"/>
  <c r="AY24" i="10"/>
  <c r="AY20" i="10"/>
  <c r="V25" i="15" s="1"/>
  <c r="AY18" i="10"/>
  <c r="V23" i="15" s="1"/>
  <c r="AY21" i="10"/>
  <c r="AY22" i="10"/>
  <c r="AY25" i="10"/>
  <c r="V30" i="15" s="1"/>
  <c r="AY26" i="10"/>
  <c r="V31" i="15" s="1"/>
  <c r="AY28" i="10"/>
  <c r="AY34" i="10"/>
  <c r="AY36" i="10"/>
  <c r="V41" i="15" s="1"/>
  <c r="AY27" i="10"/>
  <c r="V32" i="15" s="1"/>
  <c r="AY32" i="10"/>
  <c r="AY37" i="10"/>
  <c r="AY46" i="10"/>
  <c r="AY47" i="10"/>
  <c r="V52" i="15" s="1"/>
  <c r="AY48" i="10"/>
  <c r="AY49" i="10"/>
  <c r="AY29" i="10"/>
  <c r="AY35" i="10"/>
  <c r="V40" i="15" s="1"/>
  <c r="AY40" i="10"/>
  <c r="AY39" i="10"/>
  <c r="AY41" i="10"/>
  <c r="V46" i="15" s="1"/>
  <c r="AY42" i="10"/>
  <c r="V47" i="15" s="1"/>
  <c r="AY38" i="10"/>
  <c r="AY61" i="10"/>
  <c r="AY62" i="10"/>
  <c r="V67" i="15" s="1"/>
  <c r="AY71" i="10"/>
  <c r="V76" i="15" s="1"/>
  <c r="AY78" i="10"/>
  <c r="AY84" i="10"/>
  <c r="AY51" i="10"/>
  <c r="V56" i="15" s="1"/>
  <c r="AY52" i="10"/>
  <c r="V57" i="15" s="1"/>
  <c r="AY53" i="10"/>
  <c r="AY73" i="10"/>
  <c r="AY74" i="10"/>
  <c r="AY77" i="10"/>
  <c r="AY79" i="10"/>
  <c r="AY30" i="10"/>
  <c r="AY45" i="10"/>
  <c r="AY54" i="10"/>
  <c r="V59" i="15" s="1"/>
  <c r="AY55" i="10"/>
  <c r="AY56" i="10"/>
  <c r="AY57" i="10"/>
  <c r="AY44" i="10"/>
  <c r="V49" i="15" s="1"/>
  <c r="AY50" i="10"/>
  <c r="AY59" i="10"/>
  <c r="AY60" i="10"/>
  <c r="V65" i="15" s="1"/>
  <c r="AY72" i="10"/>
  <c r="V77" i="15" s="1"/>
  <c r="AY76" i="10"/>
  <c r="AY88" i="10"/>
  <c r="AY89" i="10"/>
  <c r="AY31" i="10"/>
  <c r="AY58" i="10"/>
  <c r="AY64" i="10"/>
  <c r="AY68" i="10"/>
  <c r="AY69" i="10"/>
  <c r="V74" i="15" s="1"/>
  <c r="AY81" i="10"/>
  <c r="AY92" i="10"/>
  <c r="AY96" i="10"/>
  <c r="V101" i="15" s="1"/>
  <c r="AY33" i="10"/>
  <c r="V38" i="15" s="1"/>
  <c r="AY65" i="10"/>
  <c r="AY66" i="10"/>
  <c r="AY75" i="10"/>
  <c r="V80" i="15" s="1"/>
  <c r="AY85" i="10"/>
  <c r="V90" i="15" s="1"/>
  <c r="AY90" i="10"/>
  <c r="AY93" i="10"/>
  <c r="AY67" i="10"/>
  <c r="AY82" i="10"/>
  <c r="V87" i="15" s="1"/>
  <c r="AY87" i="10"/>
  <c r="AY103" i="10"/>
  <c r="AY105" i="10"/>
  <c r="AY114" i="10"/>
  <c r="V119" i="15" s="1"/>
  <c r="AY118" i="10"/>
  <c r="AY126" i="10"/>
  <c r="AY99" i="10"/>
  <c r="V104" i="15" s="1"/>
  <c r="AY115" i="10"/>
  <c r="V120" i="15" s="1"/>
  <c r="AY116" i="10"/>
  <c r="AY117" i="10"/>
  <c r="AY120" i="10"/>
  <c r="AY121" i="10"/>
  <c r="V126" i="15" s="1"/>
  <c r="AY125" i="10"/>
  <c r="AY63" i="10"/>
  <c r="AY83" i="10"/>
  <c r="AY86" i="10"/>
  <c r="V91" i="15" s="1"/>
  <c r="AY91" i="10"/>
  <c r="AY97" i="10"/>
  <c r="AY102" i="10"/>
  <c r="AY108" i="10"/>
  <c r="V113" i="15" s="1"/>
  <c r="AY110" i="10"/>
  <c r="AY111" i="10"/>
  <c r="AY112" i="10"/>
  <c r="AY119" i="10"/>
  <c r="V124" i="15" s="1"/>
  <c r="AY123" i="10"/>
  <c r="AY124" i="10"/>
  <c r="AY70" i="10"/>
  <c r="V75" i="15" s="1"/>
  <c r="AY101" i="10"/>
  <c r="V106" i="15" s="1"/>
  <c r="AY113" i="10"/>
  <c r="AY122" i="10"/>
  <c r="AY127" i="10"/>
  <c r="AY129" i="10"/>
  <c r="AY141" i="10"/>
  <c r="AY143" i="10"/>
  <c r="AY149" i="10"/>
  <c r="AY151" i="10"/>
  <c r="AY156" i="10"/>
  <c r="AY157" i="10"/>
  <c r="AY158" i="10"/>
  <c r="AY165" i="10"/>
  <c r="AY166" i="10"/>
  <c r="AY172" i="10"/>
  <c r="AY177" i="10"/>
  <c r="AY178" i="10"/>
  <c r="AY179" i="10"/>
  <c r="AY181" i="10"/>
  <c r="AY183" i="10"/>
  <c r="AY184" i="10"/>
  <c r="AY186" i="10"/>
  <c r="AY98" i="10"/>
  <c r="AY100" i="10"/>
  <c r="V105" i="15" s="1"/>
  <c r="AY107" i="10"/>
  <c r="V112" i="15" s="1"/>
  <c r="AY109" i="10"/>
  <c r="AY128" i="10"/>
  <c r="AY133" i="10"/>
  <c r="AY134" i="10"/>
  <c r="AY135" i="10"/>
  <c r="AY138" i="10"/>
  <c r="AY146" i="10"/>
  <c r="AY147" i="10"/>
  <c r="AY152" i="10"/>
  <c r="AY154" i="10"/>
  <c r="AY159" i="10"/>
  <c r="AY160" i="10"/>
  <c r="AY167" i="10"/>
  <c r="AY168" i="10"/>
  <c r="AY171" i="10"/>
  <c r="AY175" i="10"/>
  <c r="AY176" i="10"/>
  <c r="AY182" i="10"/>
  <c r="AY43" i="10"/>
  <c r="AY80" i="10"/>
  <c r="V85" i="15" s="1"/>
  <c r="AY95" i="10"/>
  <c r="AY130" i="10"/>
  <c r="AY132" i="10"/>
  <c r="AY137" i="10"/>
  <c r="AY142" i="10"/>
  <c r="AY144" i="10"/>
  <c r="AY145" i="10"/>
  <c r="AY148" i="10"/>
  <c r="AY150" i="10"/>
  <c r="AY161" i="10"/>
  <c r="AY162" i="10"/>
  <c r="AY94" i="10"/>
  <c r="V99" i="15" s="1"/>
  <c r="AY104" i="10"/>
  <c r="AY140" i="10"/>
  <c r="AY190" i="10"/>
  <c r="AY195" i="10"/>
  <c r="AY196" i="10"/>
  <c r="AY198" i="10"/>
  <c r="AY203" i="10"/>
  <c r="AY204" i="10"/>
  <c r="AY193" i="10"/>
  <c r="AY202" i="10"/>
  <c r="AY106" i="10"/>
  <c r="AY187" i="10"/>
  <c r="AY188" i="10"/>
  <c r="AY199" i="10"/>
  <c r="AY131" i="10"/>
  <c r="AY153" i="10"/>
  <c r="AY163" i="10"/>
  <c r="AY174" i="10"/>
  <c r="AY180" i="10"/>
  <c r="AY185" i="10"/>
  <c r="AY189" i="10"/>
  <c r="AY194" i="10"/>
  <c r="AY191" i="10"/>
  <c r="AY197" i="10"/>
  <c r="AY200" i="10"/>
  <c r="AY136" i="10"/>
  <c r="AY139" i="10"/>
  <c r="AY155" i="10"/>
  <c r="AY169" i="10"/>
  <c r="AY170" i="10"/>
  <c r="AY173" i="10"/>
  <c r="AY164" i="10"/>
  <c r="AY192" i="10"/>
  <c r="AY201" i="10"/>
  <c r="AY205" i="10"/>
  <c r="AU8" i="10"/>
  <c r="T13" i="15" s="1"/>
  <c r="AU13" i="10"/>
  <c r="AU14" i="10"/>
  <c r="AU7" i="10"/>
  <c r="T12" i="15" s="1"/>
  <c r="AU9" i="10"/>
  <c r="T14" i="15" s="1"/>
  <c r="AU15" i="10"/>
  <c r="AU17" i="10"/>
  <c r="AU19" i="10"/>
  <c r="T24" i="15" s="1"/>
  <c r="AU11" i="10"/>
  <c r="T16" i="15" s="1"/>
  <c r="AU18" i="10"/>
  <c r="AU20" i="10"/>
  <c r="AU21" i="10"/>
  <c r="T26" i="15" s="1"/>
  <c r="AU16" i="10"/>
  <c r="T21" i="15" s="1"/>
  <c r="AU10" i="10"/>
  <c r="AU22" i="10"/>
  <c r="AU25" i="10"/>
  <c r="T30" i="15" s="1"/>
  <c r="AU32" i="10"/>
  <c r="T37" i="15" s="1"/>
  <c r="AU34" i="10"/>
  <c r="AU24" i="10"/>
  <c r="AU35" i="10"/>
  <c r="AU39" i="10"/>
  <c r="T44" i="15" s="1"/>
  <c r="AU12" i="10"/>
  <c r="AU33" i="10"/>
  <c r="AU38" i="10"/>
  <c r="T43" i="15" s="1"/>
  <c r="AU48" i="10"/>
  <c r="T53" i="15" s="1"/>
  <c r="AU51" i="10"/>
  <c r="AU36" i="10"/>
  <c r="AU37" i="10"/>
  <c r="T42" i="15" s="1"/>
  <c r="AU40" i="10"/>
  <c r="T45" i="15" s="1"/>
  <c r="AU27" i="10"/>
  <c r="AU28" i="10"/>
  <c r="AU29" i="10"/>
  <c r="T34" i="15" s="1"/>
  <c r="AU41" i="10"/>
  <c r="T46" i="15" s="1"/>
  <c r="AU42" i="10"/>
  <c r="AU43" i="10"/>
  <c r="AU45" i="10"/>
  <c r="T50" i="15" s="1"/>
  <c r="AU46" i="10"/>
  <c r="T51" i="15" s="1"/>
  <c r="AU26" i="10"/>
  <c r="AU44" i="10"/>
  <c r="AU47" i="10"/>
  <c r="T52" i="15" s="1"/>
  <c r="AU53" i="10"/>
  <c r="T58" i="15" s="1"/>
  <c r="AU54" i="10"/>
  <c r="AU65" i="10"/>
  <c r="AU74" i="10"/>
  <c r="T79" i="15" s="1"/>
  <c r="AU79" i="10"/>
  <c r="T84" i="15" s="1"/>
  <c r="AU84" i="10"/>
  <c r="AU52" i="10"/>
  <c r="AU55" i="10"/>
  <c r="AU57" i="10"/>
  <c r="T62" i="15" s="1"/>
  <c r="AU58" i="10"/>
  <c r="AU66" i="10"/>
  <c r="AU67" i="10"/>
  <c r="T72" i="15" s="1"/>
  <c r="AU73" i="10"/>
  <c r="T78" i="15" s="1"/>
  <c r="AU75" i="10"/>
  <c r="AU77" i="10"/>
  <c r="AU83" i="10"/>
  <c r="T88" i="15" s="1"/>
  <c r="AU23" i="10"/>
  <c r="T28" i="15" s="1"/>
  <c r="AU30" i="10"/>
  <c r="AU56" i="10"/>
  <c r="AU59" i="10"/>
  <c r="AU50" i="10"/>
  <c r="T55" i="15" s="1"/>
  <c r="AU63" i="10"/>
  <c r="AU78" i="10"/>
  <c r="AU80" i="10"/>
  <c r="T85" i="15" s="1"/>
  <c r="AU88" i="10"/>
  <c r="T93" i="15" s="1"/>
  <c r="AU90" i="10"/>
  <c r="AU31" i="10"/>
  <c r="AU60" i="10"/>
  <c r="T65" i="15" s="1"/>
  <c r="AU62" i="10"/>
  <c r="T67" i="15" s="1"/>
  <c r="AU64" i="10"/>
  <c r="AU72" i="10"/>
  <c r="AU76" i="10"/>
  <c r="T81" i="15" s="1"/>
  <c r="AU87" i="10"/>
  <c r="T92" i="15" s="1"/>
  <c r="AU92" i="10"/>
  <c r="AU93" i="10"/>
  <c r="AU96" i="10"/>
  <c r="T101" i="15" s="1"/>
  <c r="AU97" i="10"/>
  <c r="T102" i="15" s="1"/>
  <c r="AU68" i="10"/>
  <c r="AU69" i="10"/>
  <c r="AU71" i="10"/>
  <c r="T76" i="15" s="1"/>
  <c r="AU81" i="10"/>
  <c r="T86" i="15" s="1"/>
  <c r="AU86" i="10"/>
  <c r="AU91" i="10"/>
  <c r="AU94" i="10"/>
  <c r="T99" i="15" s="1"/>
  <c r="AU95" i="10"/>
  <c r="T100" i="15" s="1"/>
  <c r="AU82" i="10"/>
  <c r="AU89" i="10"/>
  <c r="AU103" i="10"/>
  <c r="T108" i="15" s="1"/>
  <c r="AU114" i="10"/>
  <c r="T119" i="15" s="1"/>
  <c r="AU116" i="10"/>
  <c r="AU118" i="10"/>
  <c r="AU120" i="10"/>
  <c r="T125" i="15" s="1"/>
  <c r="AU121" i="10"/>
  <c r="T126" i="15" s="1"/>
  <c r="AU126" i="10"/>
  <c r="AU49" i="10"/>
  <c r="AU99" i="10"/>
  <c r="T104" i="15" s="1"/>
  <c r="AU108" i="10"/>
  <c r="T113" i="15" s="1"/>
  <c r="AU109" i="10"/>
  <c r="AU112" i="10"/>
  <c r="AU113" i="10"/>
  <c r="AU115" i="10"/>
  <c r="T120" i="15" s="1"/>
  <c r="AU124" i="10"/>
  <c r="AU98" i="10"/>
  <c r="AU102" i="10"/>
  <c r="T107" i="15" s="1"/>
  <c r="AU104" i="10"/>
  <c r="T109" i="15" s="1"/>
  <c r="AU105" i="10"/>
  <c r="AU110" i="10"/>
  <c r="AU111" i="10"/>
  <c r="T116" i="15" s="1"/>
  <c r="AU119" i="10"/>
  <c r="T124" i="15" s="1"/>
  <c r="AU123" i="10"/>
  <c r="AU70" i="10"/>
  <c r="AU85" i="10"/>
  <c r="T90" i="15" s="1"/>
  <c r="AU106" i="10"/>
  <c r="T111" i="15" s="1"/>
  <c r="AU128" i="10"/>
  <c r="AU137" i="10"/>
  <c r="AU143" i="10"/>
  <c r="AU144" i="10"/>
  <c r="AU145" i="10"/>
  <c r="AU146" i="10"/>
  <c r="AU151" i="10"/>
  <c r="AU154" i="10"/>
  <c r="AU156" i="10"/>
  <c r="AU160" i="10"/>
  <c r="AU161" i="10"/>
  <c r="AU168" i="10"/>
  <c r="AU169" i="10"/>
  <c r="AU181" i="10"/>
  <c r="AU182" i="10"/>
  <c r="AU101" i="10"/>
  <c r="T106" i="15" s="1"/>
  <c r="AU122" i="10"/>
  <c r="AU127" i="10"/>
  <c r="AU132" i="10"/>
  <c r="AU134" i="10"/>
  <c r="AU135" i="10"/>
  <c r="AU136" i="10"/>
  <c r="AU138" i="10"/>
  <c r="AU147" i="10"/>
  <c r="AU150" i="10"/>
  <c r="AU152" i="10"/>
  <c r="AU159" i="10"/>
  <c r="AU162" i="10"/>
  <c r="AU167" i="10"/>
  <c r="AU170" i="10"/>
  <c r="AU174" i="10"/>
  <c r="AU180" i="10"/>
  <c r="AU100" i="10"/>
  <c r="AU107" i="10"/>
  <c r="AU117" i="10"/>
  <c r="AU129" i="10"/>
  <c r="AU130" i="10"/>
  <c r="AU140" i="10"/>
  <c r="AU141" i="10"/>
  <c r="AU142" i="10"/>
  <c r="AU148" i="10"/>
  <c r="AU153" i="10"/>
  <c r="AU157" i="10"/>
  <c r="AU164" i="10"/>
  <c r="AU165" i="10"/>
  <c r="AU189" i="10"/>
  <c r="AU194" i="10"/>
  <c r="AU195" i="10"/>
  <c r="AU201" i="10"/>
  <c r="AU203" i="10"/>
  <c r="AU204" i="10"/>
  <c r="AU139" i="10"/>
  <c r="AU149" i="10"/>
  <c r="AU155" i="10"/>
  <c r="AU178" i="10"/>
  <c r="AU190" i="10"/>
  <c r="AU125" i="10"/>
  <c r="AU158" i="10"/>
  <c r="AU177" i="10"/>
  <c r="AU179" i="10"/>
  <c r="AU184" i="10"/>
  <c r="AU185" i="10"/>
  <c r="AU186" i="10"/>
  <c r="AU188" i="10"/>
  <c r="AU191" i="10"/>
  <c r="AU192" i="10"/>
  <c r="AU193" i="10"/>
  <c r="AU199" i="10"/>
  <c r="AU200" i="10"/>
  <c r="AU202" i="10"/>
  <c r="AU197" i="10"/>
  <c r="AU198" i="10"/>
  <c r="AU131" i="10"/>
  <c r="AU133" i="10"/>
  <c r="AU163" i="10"/>
  <c r="AU166" i="10"/>
  <c r="AU175" i="10"/>
  <c r="AU176" i="10"/>
  <c r="AU183" i="10"/>
  <c r="AU187" i="10"/>
  <c r="AU196" i="10"/>
  <c r="AU205" i="10"/>
  <c r="AU61" i="10"/>
  <c r="T66" i="15" s="1"/>
  <c r="AU171" i="10"/>
  <c r="AU172" i="10"/>
  <c r="AU173" i="10"/>
  <c r="AO13" i="10"/>
  <c r="Q18" i="15" s="1"/>
  <c r="AO17" i="10"/>
  <c r="Q22" i="15" s="1"/>
  <c r="AO20" i="10"/>
  <c r="AO24" i="10"/>
  <c r="AO28" i="10"/>
  <c r="Q33" i="15" s="1"/>
  <c r="AO37" i="10"/>
  <c r="Q42" i="15" s="1"/>
  <c r="AO33" i="10"/>
  <c r="AO40" i="10"/>
  <c r="AO43" i="10"/>
  <c r="Q48" i="15" s="1"/>
  <c r="AO51" i="10"/>
  <c r="Q56" i="15" s="1"/>
  <c r="AO47" i="10"/>
  <c r="AO59" i="10"/>
  <c r="AO63" i="10"/>
  <c r="Q68" i="15" s="1"/>
  <c r="AO68" i="10"/>
  <c r="Q73" i="15" s="1"/>
  <c r="AO72" i="10"/>
  <c r="AO80" i="10"/>
  <c r="AO76" i="10"/>
  <c r="Q81" i="15" s="1"/>
  <c r="AO84" i="10"/>
  <c r="Q89" i="15" s="1"/>
  <c r="AO88" i="10"/>
  <c r="AO110" i="10"/>
  <c r="AO99" i="10"/>
  <c r="Q104" i="15" s="1"/>
  <c r="AO106" i="10"/>
  <c r="Q111" i="15" s="1"/>
  <c r="AO122" i="10"/>
  <c r="AO118" i="10"/>
  <c r="AO55" i="10"/>
  <c r="Q60" i="15" s="1"/>
  <c r="AO130" i="10"/>
  <c r="AO145" i="10"/>
  <c r="AO163" i="10"/>
  <c r="AO177" i="10"/>
  <c r="AO184" i="10"/>
  <c r="AO146" i="10"/>
  <c r="AO155" i="10"/>
  <c r="AO180" i="10"/>
  <c r="AO181" i="10"/>
  <c r="AO126" i="10"/>
  <c r="AO141" i="10"/>
  <c r="AO151" i="10"/>
  <c r="AO159" i="10"/>
  <c r="AO167" i="10"/>
  <c r="AO172" i="10"/>
  <c r="AO173" i="10"/>
  <c r="AO142" i="10"/>
  <c r="AO176" i="10"/>
  <c r="AO185" i="10"/>
  <c r="AO205" i="10"/>
  <c r="AO147" i="10"/>
  <c r="AO188" i="10"/>
  <c r="AO189" i="10"/>
  <c r="AO192" i="10"/>
  <c r="AO200" i="10"/>
  <c r="AO193" i="10"/>
  <c r="AO196" i="10"/>
  <c r="AO197" i="10"/>
  <c r="AO138" i="10"/>
  <c r="AO204" i="10"/>
  <c r="AO175" i="10"/>
  <c r="AO187" i="10"/>
  <c r="AO150" i="10"/>
  <c r="AO202" i="10"/>
  <c r="AO165" i="10"/>
  <c r="AO203" i="10"/>
  <c r="AO179" i="10"/>
  <c r="AO157" i="10"/>
  <c r="AO137" i="10"/>
  <c r="AO129" i="10"/>
  <c r="AO104" i="10"/>
  <c r="Q109" i="15" s="1"/>
  <c r="AO162" i="10"/>
  <c r="AO132" i="10"/>
  <c r="AO119" i="10"/>
  <c r="Q124" i="15" s="1"/>
  <c r="AO121" i="10"/>
  <c r="Q126" i="15" s="1"/>
  <c r="AO178" i="10"/>
  <c r="AO153" i="10"/>
  <c r="AO131" i="10"/>
  <c r="AO114" i="10"/>
  <c r="Q119" i="15" s="1"/>
  <c r="AO108" i="10"/>
  <c r="AO98" i="10"/>
  <c r="AO82" i="10"/>
  <c r="Q87" i="15" s="1"/>
  <c r="AO86" i="10"/>
  <c r="Q91" i="15" s="1"/>
  <c r="AO66" i="10"/>
  <c r="AO52" i="10"/>
  <c r="AO53" i="10"/>
  <c r="Q58" i="15" s="1"/>
  <c r="AO48" i="10"/>
  <c r="Q53" i="15" s="1"/>
  <c r="AO81" i="10"/>
  <c r="AO183" i="10"/>
  <c r="AO170" i="10"/>
  <c r="AO199" i="10"/>
  <c r="AO139" i="10"/>
  <c r="AO135" i="10"/>
  <c r="AO168" i="10"/>
  <c r="AO160" i="10"/>
  <c r="AO154" i="10"/>
  <c r="AO128" i="10"/>
  <c r="AO174" i="10"/>
  <c r="AO113" i="10"/>
  <c r="Q118" i="15" s="1"/>
  <c r="AO94" i="10"/>
  <c r="AO101" i="10"/>
  <c r="AO79" i="10"/>
  <c r="Q84" i="15" s="1"/>
  <c r="AO127" i="10"/>
  <c r="AO107" i="10"/>
  <c r="AO62" i="10"/>
  <c r="AO92" i="10"/>
  <c r="Q97" i="15" s="1"/>
  <c r="AO83" i="10"/>
  <c r="Q88" i="15" s="1"/>
  <c r="AO70" i="10"/>
  <c r="AO77" i="10"/>
  <c r="AO61" i="10"/>
  <c r="Q66" i="15" s="1"/>
  <c r="AO32" i="10"/>
  <c r="Q37" i="15" s="1"/>
  <c r="AO69" i="10"/>
  <c r="AO186" i="10"/>
  <c r="AO136" i="10"/>
  <c r="AO201" i="10"/>
  <c r="AO134" i="10"/>
  <c r="AO125" i="10"/>
  <c r="AO105" i="10"/>
  <c r="Q110" i="15" s="1"/>
  <c r="AO60" i="10"/>
  <c r="Q65" i="15" s="1"/>
  <c r="AO182" i="10"/>
  <c r="AO164" i="10"/>
  <c r="AO143" i="10"/>
  <c r="AO117" i="10"/>
  <c r="Q122" i="15" s="1"/>
  <c r="AO95" i="10"/>
  <c r="AO112" i="10"/>
  <c r="AO91" i="10"/>
  <c r="Q96" i="15" s="1"/>
  <c r="AO120" i="10"/>
  <c r="Q125" i="15" s="1"/>
  <c r="AO123" i="10"/>
  <c r="AO102" i="10"/>
  <c r="AO93" i="10"/>
  <c r="Q98" i="15" s="1"/>
  <c r="AO96" i="10"/>
  <c r="Q101" i="15" s="1"/>
  <c r="AO87" i="10"/>
  <c r="AO75" i="10"/>
  <c r="AO67" i="10"/>
  <c r="Q72" i="15" s="1"/>
  <c r="AO90" i="10"/>
  <c r="Q95" i="15" s="1"/>
  <c r="AO89" i="10"/>
  <c r="AO56" i="10"/>
  <c r="AO58" i="10"/>
  <c r="Q63" i="15" s="1"/>
  <c r="AO46" i="10"/>
  <c r="Q51" i="15" s="1"/>
  <c r="AO78" i="10"/>
  <c r="AO50" i="10"/>
  <c r="AO85" i="10"/>
  <c r="Q90" i="15" s="1"/>
  <c r="AO171" i="10"/>
  <c r="AO190" i="10"/>
  <c r="AO195" i="10"/>
  <c r="AO191" i="10"/>
  <c r="AO166" i="10"/>
  <c r="AO152" i="10"/>
  <c r="AO198" i="10"/>
  <c r="AO194" i="10"/>
  <c r="AO158" i="10"/>
  <c r="AO133" i="10"/>
  <c r="AO156" i="10"/>
  <c r="AO140" i="10"/>
  <c r="AO169" i="10"/>
  <c r="AO161" i="10"/>
  <c r="AO149" i="10"/>
  <c r="AO144" i="10"/>
  <c r="AO148" i="10"/>
  <c r="AO124" i="10"/>
  <c r="AO115" i="10"/>
  <c r="AO109" i="10"/>
  <c r="Q114" i="15" s="1"/>
  <c r="AO116" i="10"/>
  <c r="Q121" i="15" s="1"/>
  <c r="AO103" i="10"/>
  <c r="AO97" i="10"/>
  <c r="AO71" i="10"/>
  <c r="Q76" i="15" s="1"/>
  <c r="AO111" i="10"/>
  <c r="Q116" i="15" s="1"/>
  <c r="AO100" i="10"/>
  <c r="AO74" i="10"/>
  <c r="AO64" i="10"/>
  <c r="Q69" i="15" s="1"/>
  <c r="AO73" i="10"/>
  <c r="Q78" i="15" s="1"/>
  <c r="AO57" i="10"/>
  <c r="AO45" i="10"/>
  <c r="AO65" i="10"/>
  <c r="Q70" i="15" s="1"/>
  <c r="AO54" i="10"/>
  <c r="Q59" i="15" s="1"/>
  <c r="AO42" i="10"/>
  <c r="AO22" i="10"/>
  <c r="AO44" i="10"/>
  <c r="Q49" i="15" s="1"/>
  <c r="AO34" i="10"/>
  <c r="Q39" i="15" s="1"/>
  <c r="AO41" i="10"/>
  <c r="AO35" i="10"/>
  <c r="AO39" i="10"/>
  <c r="Q44" i="15" s="1"/>
  <c r="AO12" i="10"/>
  <c r="Q17" i="15" s="1"/>
  <c r="AO31" i="10"/>
  <c r="AO16" i="10"/>
  <c r="AO30" i="10"/>
  <c r="Q35" i="15" s="1"/>
  <c r="AO36" i="10"/>
  <c r="Q41" i="15" s="1"/>
  <c r="AO29" i="10"/>
  <c r="AO38" i="10"/>
  <c r="AO25" i="10"/>
  <c r="Q30" i="15" s="1"/>
  <c r="AO10" i="10"/>
  <c r="Q15" i="15" s="1"/>
  <c r="AO15" i="10"/>
  <c r="AO23" i="10"/>
  <c r="AO49" i="10"/>
  <c r="Q54" i="15" s="1"/>
  <c r="AO27" i="10"/>
  <c r="Q32" i="15" s="1"/>
  <c r="AO26" i="10"/>
  <c r="AO18" i="10"/>
  <c r="AO21" i="10"/>
  <c r="Q26" i="15" s="1"/>
  <c r="AO19" i="10"/>
  <c r="Q24" i="15" s="1"/>
  <c r="AO14" i="10"/>
  <c r="AO11" i="10"/>
  <c r="AO9" i="10"/>
  <c r="Q14" i="15" s="1"/>
  <c r="AO7" i="10"/>
  <c r="Q12" i="15" s="1"/>
  <c r="AO8" i="10"/>
  <c r="BC8" i="10"/>
  <c r="BC10" i="10"/>
  <c r="X15" i="15" s="1"/>
  <c r="BC11" i="10"/>
  <c r="X16" i="15" s="1"/>
  <c r="BC12" i="10"/>
  <c r="BC13" i="10"/>
  <c r="BC14" i="10"/>
  <c r="X19" i="15" s="1"/>
  <c r="BC9" i="10"/>
  <c r="X14" i="15" s="1"/>
  <c r="BC21" i="10"/>
  <c r="BC7" i="10"/>
  <c r="BC16" i="10"/>
  <c r="X21" i="15" s="1"/>
  <c r="BC19" i="10"/>
  <c r="X24" i="15" s="1"/>
  <c r="BC22" i="10"/>
  <c r="BC23" i="10"/>
  <c r="BC18" i="10"/>
  <c r="X23" i="15" s="1"/>
  <c r="BC20" i="10"/>
  <c r="X25" i="15" s="1"/>
  <c r="BC15" i="10"/>
  <c r="BC29" i="10"/>
  <c r="BC30" i="10"/>
  <c r="X35" i="15" s="1"/>
  <c r="BC33" i="10"/>
  <c r="X38" i="15" s="1"/>
  <c r="BC36" i="10"/>
  <c r="BC38" i="10"/>
  <c r="BC17" i="10"/>
  <c r="X22" i="15" s="1"/>
  <c r="BC24" i="10"/>
  <c r="X29" i="15" s="1"/>
  <c r="BC26" i="10"/>
  <c r="BC27" i="10"/>
  <c r="BC28" i="10"/>
  <c r="X33" i="15" s="1"/>
  <c r="BC32" i="10"/>
  <c r="X37" i="15" s="1"/>
  <c r="BC34" i="10"/>
  <c r="BC25" i="10"/>
  <c r="BC35" i="10"/>
  <c r="X40" i="15" s="1"/>
  <c r="BC37" i="10"/>
  <c r="X42" i="15" s="1"/>
  <c r="BC43" i="10"/>
  <c r="BC45" i="10"/>
  <c r="BC46" i="10"/>
  <c r="X51" i="15" s="1"/>
  <c r="BC39" i="10"/>
  <c r="X44" i="15" s="1"/>
  <c r="BC40" i="10"/>
  <c r="BC44" i="10"/>
  <c r="BC31" i="10"/>
  <c r="X36" i="15" s="1"/>
  <c r="BC48" i="10"/>
  <c r="X53" i="15" s="1"/>
  <c r="BC56" i="10"/>
  <c r="BC59" i="10"/>
  <c r="BC68" i="10"/>
  <c r="X73" i="15" s="1"/>
  <c r="BC70" i="10"/>
  <c r="X75" i="15" s="1"/>
  <c r="BC71" i="10"/>
  <c r="BC76" i="10"/>
  <c r="BC78" i="10"/>
  <c r="X83" i="15" s="1"/>
  <c r="BC42" i="10"/>
  <c r="X47" i="15" s="1"/>
  <c r="BC61" i="10"/>
  <c r="BC62" i="10"/>
  <c r="BC63" i="10"/>
  <c r="X68" i="15" s="1"/>
  <c r="BC64" i="10"/>
  <c r="X69" i="15" s="1"/>
  <c r="BC69" i="10"/>
  <c r="BC79" i="10"/>
  <c r="BC84" i="10"/>
  <c r="X89" i="15" s="1"/>
  <c r="BC47" i="10"/>
  <c r="X52" i="15" s="1"/>
  <c r="BC51" i="10"/>
  <c r="BC53" i="10"/>
  <c r="BC54" i="10"/>
  <c r="X59" i="15" s="1"/>
  <c r="BC58" i="10"/>
  <c r="X63" i="15" s="1"/>
  <c r="BC72" i="10"/>
  <c r="BC81" i="10"/>
  <c r="BC86" i="10"/>
  <c r="X91" i="15" s="1"/>
  <c r="BC49" i="10"/>
  <c r="X54" i="15" s="1"/>
  <c r="BC52" i="10"/>
  <c r="BC55" i="10"/>
  <c r="BC57" i="10"/>
  <c r="X62" i="15" s="1"/>
  <c r="BC65" i="10"/>
  <c r="X70" i="15" s="1"/>
  <c r="BC66" i="10"/>
  <c r="BC73" i="10"/>
  <c r="BC74" i="10"/>
  <c r="X79" i="15" s="1"/>
  <c r="BC75" i="10"/>
  <c r="X80" i="15" s="1"/>
  <c r="BC85" i="10"/>
  <c r="BC88" i="10"/>
  <c r="BC99" i="10"/>
  <c r="X104" i="15" s="1"/>
  <c r="BC67" i="10"/>
  <c r="X72" i="15" s="1"/>
  <c r="BC77" i="10"/>
  <c r="BC82" i="10"/>
  <c r="BC83" i="10"/>
  <c r="X88" i="15" s="1"/>
  <c r="BC89" i="10"/>
  <c r="X94" i="15" s="1"/>
  <c r="BC92" i="10"/>
  <c r="BC96" i="10"/>
  <c r="BC93" i="10"/>
  <c r="X98" i="15" s="1"/>
  <c r="BC100" i="10"/>
  <c r="X105" i="15" s="1"/>
  <c r="BC101" i="10"/>
  <c r="BC104" i="10"/>
  <c r="BC105" i="10"/>
  <c r="X110" i="15" s="1"/>
  <c r="BC106" i="10"/>
  <c r="X111" i="15" s="1"/>
  <c r="BC111" i="10"/>
  <c r="BC119" i="10"/>
  <c r="BC122" i="10"/>
  <c r="X127" i="15" s="1"/>
  <c r="BC123" i="10"/>
  <c r="X128" i="15" s="1"/>
  <c r="BC60" i="10"/>
  <c r="BC91" i="10"/>
  <c r="BC103" i="10"/>
  <c r="X108" i="15" s="1"/>
  <c r="BC107" i="10"/>
  <c r="X112" i="15" s="1"/>
  <c r="BC114" i="10"/>
  <c r="BC117" i="10"/>
  <c r="BC118" i="10"/>
  <c r="X123" i="15" s="1"/>
  <c r="BC121" i="10"/>
  <c r="X126" i="15" s="1"/>
  <c r="BC125" i="10"/>
  <c r="BC126" i="10"/>
  <c r="BC127" i="10"/>
  <c r="BC94" i="10"/>
  <c r="X99" i="15" s="1"/>
  <c r="BC95" i="10"/>
  <c r="BC97" i="10"/>
  <c r="BC98" i="10"/>
  <c r="X103" i="15" s="1"/>
  <c r="BC116" i="10"/>
  <c r="X121" i="15" s="1"/>
  <c r="BC120" i="10"/>
  <c r="BC50" i="10"/>
  <c r="BC108" i="10"/>
  <c r="BC109" i="10"/>
  <c r="X114" i="15" s="1"/>
  <c r="BC129" i="10"/>
  <c r="BC131" i="10"/>
  <c r="BC140" i="10"/>
  <c r="BC141" i="10"/>
  <c r="BC149" i="10"/>
  <c r="BC155" i="10"/>
  <c r="BC157" i="10"/>
  <c r="BC158" i="10"/>
  <c r="BC164" i="10"/>
  <c r="BC165" i="10"/>
  <c r="BC166" i="10"/>
  <c r="BC170" i="10"/>
  <c r="BC174" i="10"/>
  <c r="BC180" i="10"/>
  <c r="BC185" i="10"/>
  <c r="BC102" i="10"/>
  <c r="X107" i="15" s="1"/>
  <c r="BC115" i="10"/>
  <c r="BC124" i="10"/>
  <c r="BC128" i="10"/>
  <c r="BC139" i="10"/>
  <c r="BC143" i="10"/>
  <c r="BC151" i="10"/>
  <c r="BC154" i="10"/>
  <c r="BC156" i="10"/>
  <c r="BC163" i="10"/>
  <c r="BC172" i="10"/>
  <c r="BC173" i="10"/>
  <c r="BC178" i="10"/>
  <c r="BC179" i="10"/>
  <c r="BC41" i="10"/>
  <c r="BC80" i="10"/>
  <c r="X85" i="15" s="1"/>
  <c r="BC87" i="10"/>
  <c r="X92" i="15" s="1"/>
  <c r="BC90" i="10"/>
  <c r="BC112" i="10"/>
  <c r="BC133" i="10"/>
  <c r="BC135" i="10"/>
  <c r="BC145" i="10"/>
  <c r="BC147" i="10"/>
  <c r="BC150" i="10"/>
  <c r="BC152" i="10"/>
  <c r="BC160" i="10"/>
  <c r="BC161" i="10"/>
  <c r="BC162" i="10"/>
  <c r="BC168" i="10"/>
  <c r="BC113" i="10"/>
  <c r="BC130" i="10"/>
  <c r="BC153" i="10"/>
  <c r="BC159" i="10"/>
  <c r="BC181" i="10"/>
  <c r="BC182" i="10"/>
  <c r="BC188" i="10"/>
  <c r="BC191" i="10"/>
  <c r="BC192" i="10"/>
  <c r="BC193" i="10"/>
  <c r="BC199" i="10"/>
  <c r="BC200" i="10"/>
  <c r="BC202" i="10"/>
  <c r="BC171" i="10"/>
  <c r="BC176" i="10"/>
  <c r="BC177" i="10"/>
  <c r="BC187" i="10"/>
  <c r="BC189" i="10"/>
  <c r="BC136" i="10"/>
  <c r="BC138" i="10"/>
  <c r="BC144" i="10"/>
  <c r="BC148" i="10"/>
  <c r="BC167" i="10"/>
  <c r="BC169" i="10"/>
  <c r="BC184" i="10"/>
  <c r="BC195" i="10"/>
  <c r="BC196" i="10"/>
  <c r="BC197" i="10"/>
  <c r="BC201" i="10"/>
  <c r="BC203" i="10"/>
  <c r="BC204" i="10"/>
  <c r="BC205" i="10"/>
  <c r="BC194" i="10"/>
  <c r="BC132" i="10"/>
  <c r="BC137" i="10"/>
  <c r="BC146" i="10"/>
  <c r="BC175" i="10"/>
  <c r="BC190" i="10"/>
  <c r="BC198" i="10"/>
  <c r="BC110" i="10"/>
  <c r="X115" i="15" s="1"/>
  <c r="BC134" i="10"/>
  <c r="BC142" i="10"/>
  <c r="BC183" i="10"/>
  <c r="BC186" i="10"/>
  <c r="AS11" i="10"/>
  <c r="AS10" i="10"/>
  <c r="AS12" i="10"/>
  <c r="S17" i="15" s="1"/>
  <c r="AS13" i="10"/>
  <c r="S18" i="15" s="1"/>
  <c r="AS8" i="10"/>
  <c r="AS14" i="10"/>
  <c r="AS9" i="10"/>
  <c r="S14" i="15" s="1"/>
  <c r="AS15" i="10"/>
  <c r="S20" i="15" s="1"/>
  <c r="AS16" i="10"/>
  <c r="AS17" i="10"/>
  <c r="AS7" i="10"/>
  <c r="S12" i="15" s="1"/>
  <c r="AS20" i="10"/>
  <c r="S25" i="15" s="1"/>
  <c r="AS21" i="10"/>
  <c r="AS22" i="10"/>
  <c r="AS23" i="10"/>
  <c r="S28" i="15" s="1"/>
  <c r="AS24" i="10"/>
  <c r="S29" i="15" s="1"/>
  <c r="AS18" i="10"/>
  <c r="AS28" i="10"/>
  <c r="AS30" i="10"/>
  <c r="S35" i="15" s="1"/>
  <c r="AS31" i="10"/>
  <c r="S36" i="15" s="1"/>
  <c r="AS33" i="10"/>
  <c r="AS25" i="10"/>
  <c r="AS26" i="10"/>
  <c r="S31" i="15" s="1"/>
  <c r="AS27" i="10"/>
  <c r="S32" i="15" s="1"/>
  <c r="AS36" i="10"/>
  <c r="AS38" i="10"/>
  <c r="AS41" i="10"/>
  <c r="S46" i="15" s="1"/>
  <c r="AS29" i="10"/>
  <c r="S34" i="15" s="1"/>
  <c r="AS35" i="10"/>
  <c r="AS42" i="10"/>
  <c r="AS44" i="10"/>
  <c r="S49" i="15" s="1"/>
  <c r="AS45" i="10"/>
  <c r="S50" i="15" s="1"/>
  <c r="AS46" i="10"/>
  <c r="AS47" i="10"/>
  <c r="AS34" i="10"/>
  <c r="S39" i="15" s="1"/>
  <c r="AS32" i="10"/>
  <c r="S37" i="15" s="1"/>
  <c r="AS48" i="10"/>
  <c r="AS60" i="10"/>
  <c r="AS61" i="10"/>
  <c r="AS62" i="10"/>
  <c r="S67" i="15" s="1"/>
  <c r="AS69" i="10"/>
  <c r="AS70" i="10"/>
  <c r="AS71" i="10"/>
  <c r="S76" i="15" s="1"/>
  <c r="AS76" i="10"/>
  <c r="S81" i="15" s="1"/>
  <c r="AS81" i="10"/>
  <c r="AS82" i="10"/>
  <c r="AS85" i="10"/>
  <c r="AS49" i="10"/>
  <c r="S54" i="15" s="1"/>
  <c r="AS50" i="10"/>
  <c r="AS78" i="10"/>
  <c r="AS84" i="10"/>
  <c r="S89" i="15" s="1"/>
  <c r="AS19" i="10"/>
  <c r="S24" i="15" s="1"/>
  <c r="AS37" i="10"/>
  <c r="AS43" i="10"/>
  <c r="AS51" i="10"/>
  <c r="S56" i="15" s="1"/>
  <c r="AS52" i="10"/>
  <c r="S57" i="15" s="1"/>
  <c r="AS53" i="10"/>
  <c r="AS54" i="10"/>
  <c r="AS55" i="10"/>
  <c r="S60" i="15" s="1"/>
  <c r="AS56" i="10"/>
  <c r="S61" i="15" s="1"/>
  <c r="AS66" i="10"/>
  <c r="AS73" i="10"/>
  <c r="AS86" i="10"/>
  <c r="S91" i="15" s="1"/>
  <c r="AS89" i="10"/>
  <c r="S94" i="15" s="1"/>
  <c r="AS39" i="10"/>
  <c r="AS57" i="10"/>
  <c r="AS63" i="10"/>
  <c r="S68" i="15" s="1"/>
  <c r="AS67" i="10"/>
  <c r="S72" i="15" s="1"/>
  <c r="AS74" i="10"/>
  <c r="AS75" i="10"/>
  <c r="AS77" i="10"/>
  <c r="S82" i="15" s="1"/>
  <c r="AS80" i="10"/>
  <c r="S85" i="15" s="1"/>
  <c r="AS83" i="10"/>
  <c r="AS88" i="10"/>
  <c r="AS99" i="10"/>
  <c r="S104" i="15" s="1"/>
  <c r="AS40" i="10"/>
  <c r="S45" i="15" s="1"/>
  <c r="AS64" i="10"/>
  <c r="AS79" i="10"/>
  <c r="AS90" i="10"/>
  <c r="S95" i="15" s="1"/>
  <c r="AS92" i="10"/>
  <c r="S97" i="15" s="1"/>
  <c r="AS96" i="10"/>
  <c r="AS59" i="10"/>
  <c r="AS65" i="10"/>
  <c r="S70" i="15" s="1"/>
  <c r="AS93" i="10"/>
  <c r="S98" i="15" s="1"/>
  <c r="AS98" i="10"/>
  <c r="AS100" i="10"/>
  <c r="AS104" i="10"/>
  <c r="S109" i="15" s="1"/>
  <c r="AS105" i="10"/>
  <c r="S110" i="15" s="1"/>
  <c r="AS106" i="10"/>
  <c r="AS107" i="10"/>
  <c r="AS111" i="10"/>
  <c r="S116" i="15" s="1"/>
  <c r="AS122" i="10"/>
  <c r="S127" i="15" s="1"/>
  <c r="AS123" i="10"/>
  <c r="AS127" i="10"/>
  <c r="AS72" i="10"/>
  <c r="AS91" i="10"/>
  <c r="S96" i="15" s="1"/>
  <c r="AS94" i="10"/>
  <c r="AS97" i="10"/>
  <c r="AS101" i="10"/>
  <c r="S106" i="15" s="1"/>
  <c r="AS103" i="10"/>
  <c r="S108" i="15" s="1"/>
  <c r="AS114" i="10"/>
  <c r="AS117" i="10"/>
  <c r="AS118" i="10"/>
  <c r="S123" i="15" s="1"/>
  <c r="AS125" i="10"/>
  <c r="S130" i="15" s="1"/>
  <c r="AS126" i="10"/>
  <c r="AS58" i="10"/>
  <c r="AS87" i="10"/>
  <c r="S92" i="15" s="1"/>
  <c r="AS95" i="10"/>
  <c r="S100" i="15" s="1"/>
  <c r="AS115" i="10"/>
  <c r="AS116" i="10"/>
  <c r="AS120" i="10"/>
  <c r="S125" i="15" s="1"/>
  <c r="AS121" i="10"/>
  <c r="S126" i="15" s="1"/>
  <c r="AS110" i="10"/>
  <c r="AS129" i="10"/>
  <c r="AS131" i="10"/>
  <c r="AS133" i="10"/>
  <c r="AS139" i="10"/>
  <c r="AS140" i="10"/>
  <c r="AS148" i="10"/>
  <c r="AS153" i="10"/>
  <c r="AS155" i="10"/>
  <c r="AS157" i="10"/>
  <c r="AS158" i="10"/>
  <c r="AS163" i="10"/>
  <c r="AS164" i="10"/>
  <c r="AS165" i="10"/>
  <c r="AS166" i="10"/>
  <c r="AS172" i="10"/>
  <c r="AS176" i="10"/>
  <c r="AS177" i="10"/>
  <c r="AS179" i="10"/>
  <c r="AS183" i="10"/>
  <c r="AS186" i="10"/>
  <c r="AS68" i="10"/>
  <c r="AS108" i="10"/>
  <c r="S113" i="15" s="1"/>
  <c r="AS137" i="10"/>
  <c r="AS143" i="10"/>
  <c r="AS145" i="10"/>
  <c r="AS146" i="10"/>
  <c r="AS149" i="10"/>
  <c r="AS151" i="10"/>
  <c r="AS171" i="10"/>
  <c r="AS175" i="10"/>
  <c r="AS178" i="10"/>
  <c r="AS181" i="10"/>
  <c r="AS182" i="10"/>
  <c r="AS102" i="10"/>
  <c r="S107" i="15" s="1"/>
  <c r="AS113" i="10"/>
  <c r="S118" i="15" s="1"/>
  <c r="AS119" i="10"/>
  <c r="AS124" i="10"/>
  <c r="AS128" i="10"/>
  <c r="AS134" i="10"/>
  <c r="AS138" i="10"/>
  <c r="AS144" i="10"/>
  <c r="AS147" i="10"/>
  <c r="AS154" i="10"/>
  <c r="AS156" i="10"/>
  <c r="AS159" i="10"/>
  <c r="AS160" i="10"/>
  <c r="AS161" i="10"/>
  <c r="AS162" i="10"/>
  <c r="AS167" i="10"/>
  <c r="AS168" i="10"/>
  <c r="AS112" i="10"/>
  <c r="S117" i="15" s="1"/>
  <c r="AS130" i="10"/>
  <c r="AS135" i="10"/>
  <c r="AS136" i="10"/>
  <c r="AS173" i="10"/>
  <c r="AS187" i="10"/>
  <c r="AS190" i="10"/>
  <c r="AS195" i="10"/>
  <c r="AS198" i="10"/>
  <c r="AS203" i="10"/>
  <c r="AS193" i="10"/>
  <c r="AS169" i="10"/>
  <c r="AS199" i="10"/>
  <c r="AS205" i="10"/>
  <c r="AS150" i="10"/>
  <c r="AS152" i="10"/>
  <c r="AS170" i="10"/>
  <c r="AS189" i="10"/>
  <c r="AS194" i="10"/>
  <c r="AS192" i="10"/>
  <c r="AS202" i="10"/>
  <c r="AS191" i="10"/>
  <c r="AS197" i="10"/>
  <c r="AS201" i="10"/>
  <c r="AS132" i="10"/>
  <c r="AS184" i="10"/>
  <c r="AS188" i="10"/>
  <c r="AS200" i="10"/>
  <c r="AS109" i="10"/>
  <c r="S114" i="15" s="1"/>
  <c r="AS141" i="10"/>
  <c r="AS142" i="10"/>
  <c r="AS174" i="10"/>
  <c r="AS180" i="10"/>
  <c r="AS185" i="10"/>
  <c r="AS196" i="10"/>
  <c r="AS204" i="10"/>
  <c r="BA9" i="10"/>
  <c r="W14" i="15" s="1"/>
  <c r="BA14" i="10"/>
  <c r="BA7" i="10"/>
  <c r="W12" i="15" s="1"/>
  <c r="BA11" i="10"/>
  <c r="W16" i="15" s="1"/>
  <c r="BA10" i="10"/>
  <c r="W15" i="15" s="1"/>
  <c r="BA19" i="10"/>
  <c r="BA20" i="10"/>
  <c r="BA18" i="10"/>
  <c r="W23" i="15" s="1"/>
  <c r="BA8" i="10"/>
  <c r="W13" i="15" s="1"/>
  <c r="BA15" i="10"/>
  <c r="BA17" i="10"/>
  <c r="BA21" i="10"/>
  <c r="W26" i="15" s="1"/>
  <c r="BA13" i="10"/>
  <c r="W18" i="15" s="1"/>
  <c r="BA16" i="10"/>
  <c r="BA23" i="10"/>
  <c r="BA35" i="10"/>
  <c r="W40" i="15" s="1"/>
  <c r="BA37" i="10"/>
  <c r="W42" i="15" s="1"/>
  <c r="BA29" i="10"/>
  <c r="BA31" i="10"/>
  <c r="BA33" i="10"/>
  <c r="W38" i="15" s="1"/>
  <c r="BA39" i="10"/>
  <c r="W44" i="15" s="1"/>
  <c r="BA40" i="10"/>
  <c r="BA12" i="10"/>
  <c r="BA34" i="10"/>
  <c r="W39" i="15" s="1"/>
  <c r="BA22" i="10"/>
  <c r="W27" i="15" s="1"/>
  <c r="BA26" i="10"/>
  <c r="BA30" i="10"/>
  <c r="BA32" i="10"/>
  <c r="W37" i="15" s="1"/>
  <c r="BA38" i="10"/>
  <c r="W43" i="15" s="1"/>
  <c r="BA41" i="10"/>
  <c r="BA42" i="10"/>
  <c r="BA43" i="10"/>
  <c r="W48" i="15" s="1"/>
  <c r="BA24" i="10"/>
  <c r="W29" i="15" s="1"/>
  <c r="BA25" i="10"/>
  <c r="BA36" i="10"/>
  <c r="BA44" i="10"/>
  <c r="W49" i="15" s="1"/>
  <c r="BA45" i="10"/>
  <c r="W50" i="15" s="1"/>
  <c r="BA46" i="10"/>
  <c r="BA47" i="10"/>
  <c r="BA27" i="10"/>
  <c r="W32" i="15" s="1"/>
  <c r="BA28" i="10"/>
  <c r="W33" i="15" s="1"/>
  <c r="BA52" i="10"/>
  <c r="BA53" i="10"/>
  <c r="BA54" i="10"/>
  <c r="W59" i="15" s="1"/>
  <c r="BA55" i="10"/>
  <c r="W60" i="15" s="1"/>
  <c r="BA72" i="10"/>
  <c r="BA73" i="10"/>
  <c r="BA74" i="10"/>
  <c r="W79" i="15" s="1"/>
  <c r="BA75" i="10"/>
  <c r="W80" i="15" s="1"/>
  <c r="BA77" i="10"/>
  <c r="BA80" i="10"/>
  <c r="BA49" i="10"/>
  <c r="W54" i="15" s="1"/>
  <c r="BA50" i="10"/>
  <c r="W55" i="15" s="1"/>
  <c r="BA56" i="10"/>
  <c r="BA57" i="10"/>
  <c r="BA58" i="10"/>
  <c r="W63" i="15" s="1"/>
  <c r="BA59" i="10"/>
  <c r="W64" i="15" s="1"/>
  <c r="BA60" i="10"/>
  <c r="BA65" i="10"/>
  <c r="BA66" i="10"/>
  <c r="W71" i="15" s="1"/>
  <c r="BA67" i="10"/>
  <c r="W72" i="15" s="1"/>
  <c r="BA68" i="10"/>
  <c r="BA76" i="10"/>
  <c r="BA81" i="10"/>
  <c r="W86" i="15" s="1"/>
  <c r="BA82" i="10"/>
  <c r="W87" i="15" s="1"/>
  <c r="BA83" i="10"/>
  <c r="BA85" i="10"/>
  <c r="BA48" i="10"/>
  <c r="W53" i="15" s="1"/>
  <c r="BA64" i="10"/>
  <c r="W69" i="15" s="1"/>
  <c r="BA51" i="10"/>
  <c r="BA61" i="10"/>
  <c r="BA70" i="10"/>
  <c r="W75" i="15" s="1"/>
  <c r="BA78" i="10"/>
  <c r="W83" i="15" s="1"/>
  <c r="BA79" i="10"/>
  <c r="BA87" i="10"/>
  <c r="BA90" i="10"/>
  <c r="W95" i="15" s="1"/>
  <c r="BA91" i="10"/>
  <c r="W96" i="15" s="1"/>
  <c r="BA93" i="10"/>
  <c r="BA94" i="10"/>
  <c r="BA95" i="10"/>
  <c r="W100" i="15" s="1"/>
  <c r="BA97" i="10"/>
  <c r="W102" i="15" s="1"/>
  <c r="BA98" i="10"/>
  <c r="BA62" i="10"/>
  <c r="BA63" i="10"/>
  <c r="W68" i="15" s="1"/>
  <c r="BA84" i="10"/>
  <c r="W89" i="15" s="1"/>
  <c r="BA86" i="10"/>
  <c r="BA88" i="10"/>
  <c r="BA96" i="10"/>
  <c r="W101" i="15" s="1"/>
  <c r="BA102" i="10"/>
  <c r="W107" i="15" s="1"/>
  <c r="BA110" i="10"/>
  <c r="BA115" i="10"/>
  <c r="BA116" i="10"/>
  <c r="W121" i="15" s="1"/>
  <c r="BA120" i="10"/>
  <c r="W125" i="15" s="1"/>
  <c r="BA71" i="10"/>
  <c r="BA100" i="10"/>
  <c r="BA106" i="10"/>
  <c r="W111" i="15" s="1"/>
  <c r="BA108" i="10"/>
  <c r="W113" i="15" s="1"/>
  <c r="BA109" i="10"/>
  <c r="BA111" i="10"/>
  <c r="BA112" i="10"/>
  <c r="W117" i="15" s="1"/>
  <c r="BA113" i="10"/>
  <c r="W118" i="15" s="1"/>
  <c r="BA119" i="10"/>
  <c r="BA122" i="10"/>
  <c r="BA123" i="10"/>
  <c r="W128" i="15" s="1"/>
  <c r="BA124" i="10"/>
  <c r="W129" i="15" s="1"/>
  <c r="BA89" i="10"/>
  <c r="BA101" i="10"/>
  <c r="BA104" i="10"/>
  <c r="W109" i="15" s="1"/>
  <c r="BA105" i="10"/>
  <c r="W110" i="15" s="1"/>
  <c r="BA107" i="10"/>
  <c r="BA114" i="10"/>
  <c r="BA118" i="10"/>
  <c r="W123" i="15" s="1"/>
  <c r="BA130" i="10"/>
  <c r="BA134" i="10"/>
  <c r="BA135" i="10"/>
  <c r="BA137" i="10"/>
  <c r="BA138" i="10"/>
  <c r="BA142" i="10"/>
  <c r="BA145" i="10"/>
  <c r="BA146" i="10"/>
  <c r="BA150" i="10"/>
  <c r="BA152" i="10"/>
  <c r="BA159" i="10"/>
  <c r="BA160" i="10"/>
  <c r="BA161" i="10"/>
  <c r="BA162" i="10"/>
  <c r="BA167" i="10"/>
  <c r="BA168" i="10"/>
  <c r="BA169" i="10"/>
  <c r="BA171" i="10"/>
  <c r="BA175" i="10"/>
  <c r="BA182" i="10"/>
  <c r="BA92" i="10"/>
  <c r="W97" i="15" s="1"/>
  <c r="BA132" i="10"/>
  <c r="BA136" i="10"/>
  <c r="BA144" i="10"/>
  <c r="BA148" i="10"/>
  <c r="BA153" i="10"/>
  <c r="BA155" i="10"/>
  <c r="BA170" i="10"/>
  <c r="BA174" i="10"/>
  <c r="BA180" i="10"/>
  <c r="BA69" i="10"/>
  <c r="BA103" i="10"/>
  <c r="W108" i="15" s="1"/>
  <c r="BA117" i="10"/>
  <c r="W122" i="15" s="1"/>
  <c r="BA127" i="10"/>
  <c r="BA129" i="10"/>
  <c r="BA131" i="10"/>
  <c r="BA139" i="10"/>
  <c r="BA140" i="10"/>
  <c r="BA141" i="10"/>
  <c r="BA149" i="10"/>
  <c r="BA151" i="10"/>
  <c r="BA157" i="10"/>
  <c r="BA158" i="10"/>
  <c r="BA163" i="10"/>
  <c r="BA164" i="10"/>
  <c r="BA165" i="10"/>
  <c r="BA166" i="10"/>
  <c r="BA126" i="10"/>
  <c r="BA176" i="10"/>
  <c r="BA177" i="10"/>
  <c r="BA186" i="10"/>
  <c r="BA189" i="10"/>
  <c r="BA194" i="10"/>
  <c r="BA197" i="10"/>
  <c r="BA199" i="10"/>
  <c r="BA201" i="10"/>
  <c r="BA204" i="10"/>
  <c r="BA128" i="10"/>
  <c r="BA143" i="10"/>
  <c r="BA154" i="10"/>
  <c r="BA179" i="10"/>
  <c r="BA185" i="10"/>
  <c r="BA190" i="10"/>
  <c r="BA99" i="10"/>
  <c r="W104" i="15" s="1"/>
  <c r="BA121" i="10"/>
  <c r="W126" i="15" s="1"/>
  <c r="BA125" i="10"/>
  <c r="BA147" i="10"/>
  <c r="BA172" i="10"/>
  <c r="BA173" i="10"/>
  <c r="BA178" i="10"/>
  <c r="BA181" i="10"/>
  <c r="BA183" i="10"/>
  <c r="BA187" i="10"/>
  <c r="BA188" i="10"/>
  <c r="BA192" i="10"/>
  <c r="BA193" i="10"/>
  <c r="BA200" i="10"/>
  <c r="BA202" i="10"/>
  <c r="BA198" i="10"/>
  <c r="BA191" i="10"/>
  <c r="BA196" i="10"/>
  <c r="BA205" i="10"/>
  <c r="BA133" i="10"/>
  <c r="BA156" i="10"/>
  <c r="BA184" i="10"/>
  <c r="BA195" i="10"/>
  <c r="BA203" i="10"/>
  <c r="BG7" i="10"/>
  <c r="Z12" i="15" s="1"/>
  <c r="BG8" i="10"/>
  <c r="Z13" i="15" s="1"/>
  <c r="BG10" i="10"/>
  <c r="BG11" i="10"/>
  <c r="BG12" i="10"/>
  <c r="Z17" i="15" s="1"/>
  <c r="BG18" i="10"/>
  <c r="Z23" i="15" s="1"/>
  <c r="BG19" i="10"/>
  <c r="BG20" i="10"/>
  <c r="BG21" i="10"/>
  <c r="Z26" i="15" s="1"/>
  <c r="BG9" i="10"/>
  <c r="Z14" i="15" s="1"/>
  <c r="BG14" i="10"/>
  <c r="BG16" i="10"/>
  <c r="BG13" i="10"/>
  <c r="Z18" i="15" s="1"/>
  <c r="BG22" i="10"/>
  <c r="Z27" i="15" s="1"/>
  <c r="BG15" i="10"/>
  <c r="BG31" i="10"/>
  <c r="BG33" i="10"/>
  <c r="Z38" i="15" s="1"/>
  <c r="BG38" i="10"/>
  <c r="Z43" i="15" s="1"/>
  <c r="BG17" i="10"/>
  <c r="BG24" i="10"/>
  <c r="BG29" i="10"/>
  <c r="Z34" i="15" s="1"/>
  <c r="BG34" i="10"/>
  <c r="Z39" i="15" s="1"/>
  <c r="BG36" i="10"/>
  <c r="BG40" i="10"/>
  <c r="BG28" i="10"/>
  <c r="Z33" i="15" s="1"/>
  <c r="BG35" i="10"/>
  <c r="Z40" i="15" s="1"/>
  <c r="BG42" i="10"/>
  <c r="BG23" i="10"/>
  <c r="BG27" i="10"/>
  <c r="Z32" i="15" s="1"/>
  <c r="BG39" i="10"/>
  <c r="Z44" i="15" s="1"/>
  <c r="BG43" i="10"/>
  <c r="BG44" i="10"/>
  <c r="BG45" i="10"/>
  <c r="Z50" i="15" s="1"/>
  <c r="BG26" i="10"/>
  <c r="Z31" i="15" s="1"/>
  <c r="BG32" i="10"/>
  <c r="BG46" i="10"/>
  <c r="BG47" i="10"/>
  <c r="Z52" i="15" s="1"/>
  <c r="BG48" i="10"/>
  <c r="Z53" i="15" s="1"/>
  <c r="BG49" i="10"/>
  <c r="BG30" i="10"/>
  <c r="BG54" i="10"/>
  <c r="Z59" i="15" s="1"/>
  <c r="BG55" i="10"/>
  <c r="Z60" i="15" s="1"/>
  <c r="BG56" i="10"/>
  <c r="BG57" i="10"/>
  <c r="BG60" i="10"/>
  <c r="Z65" i="15" s="1"/>
  <c r="BG66" i="10"/>
  <c r="Z71" i="15" s="1"/>
  <c r="BG72" i="10"/>
  <c r="BG75" i="10"/>
  <c r="BG76" i="10"/>
  <c r="Z81" i="15" s="1"/>
  <c r="BG82" i="10"/>
  <c r="Z87" i="15" s="1"/>
  <c r="BG25" i="10"/>
  <c r="BG58" i="10"/>
  <c r="BG59" i="10"/>
  <c r="Z64" i="15" s="1"/>
  <c r="BG65" i="10"/>
  <c r="Z70" i="15" s="1"/>
  <c r="BG67" i="10"/>
  <c r="BG68" i="10"/>
  <c r="BG69" i="10"/>
  <c r="Z74" i="15" s="1"/>
  <c r="BG70" i="10"/>
  <c r="Z75" i="15" s="1"/>
  <c r="BG78" i="10"/>
  <c r="BG83" i="10"/>
  <c r="BG41" i="10"/>
  <c r="Z46" i="15" s="1"/>
  <c r="BG37" i="10"/>
  <c r="Z42" i="15" s="1"/>
  <c r="BG52" i="10"/>
  <c r="BG62" i="10"/>
  <c r="BG73" i="10"/>
  <c r="Z78" i="15" s="1"/>
  <c r="BG85" i="10"/>
  <c r="Z90" i="15" s="1"/>
  <c r="BG90" i="10"/>
  <c r="BG53" i="10"/>
  <c r="BG71" i="10"/>
  <c r="Z76" i="15" s="1"/>
  <c r="BG74" i="10"/>
  <c r="Z79" i="15" s="1"/>
  <c r="BG77" i="10"/>
  <c r="BG86" i="10"/>
  <c r="BG87" i="10"/>
  <c r="Z92" i="15" s="1"/>
  <c r="BG94" i="10"/>
  <c r="Z99" i="15" s="1"/>
  <c r="BG98" i="10"/>
  <c r="BG51" i="10"/>
  <c r="BG64" i="10"/>
  <c r="Z69" i="15" s="1"/>
  <c r="BG79" i="10"/>
  <c r="Z84" i="15" s="1"/>
  <c r="BG80" i="10"/>
  <c r="BG88" i="10"/>
  <c r="BG89" i="10"/>
  <c r="Z94" i="15" s="1"/>
  <c r="BG92" i="10"/>
  <c r="Z97" i="15" s="1"/>
  <c r="BG96" i="10"/>
  <c r="BG61" i="10"/>
  <c r="BG63" i="10"/>
  <c r="Z68" i="15" s="1"/>
  <c r="BG81" i="10"/>
  <c r="Z86" i="15" s="1"/>
  <c r="BG91" i="10"/>
  <c r="BG100" i="10"/>
  <c r="BG108" i="10"/>
  <c r="Z113" i="15" s="1"/>
  <c r="BG110" i="10"/>
  <c r="Z115" i="15" s="1"/>
  <c r="BG111" i="10"/>
  <c r="BG112" i="10"/>
  <c r="BG119" i="10"/>
  <c r="Z124" i="15" s="1"/>
  <c r="BG123" i="10"/>
  <c r="Z128" i="15" s="1"/>
  <c r="BG124" i="10"/>
  <c r="BG95" i="10"/>
  <c r="BG97" i="10"/>
  <c r="Z102" i="15" s="1"/>
  <c r="BG101" i="10"/>
  <c r="Z106" i="15" s="1"/>
  <c r="BG103" i="10"/>
  <c r="BG104" i="10"/>
  <c r="BG106" i="10"/>
  <c r="Z111" i="15" s="1"/>
  <c r="BG107" i="10"/>
  <c r="Z112" i="15" s="1"/>
  <c r="BG109" i="10"/>
  <c r="BG113" i="10"/>
  <c r="BG114" i="10"/>
  <c r="Z119" i="15" s="1"/>
  <c r="BG122" i="10"/>
  <c r="Z127" i="15" s="1"/>
  <c r="BG127" i="10"/>
  <c r="BG128" i="10"/>
  <c r="BG84" i="10"/>
  <c r="Z89" i="15" s="1"/>
  <c r="BG99" i="10"/>
  <c r="Z104" i="15" s="1"/>
  <c r="BG105" i="10"/>
  <c r="BG118" i="10"/>
  <c r="BG50" i="10"/>
  <c r="Z55" i="15" s="1"/>
  <c r="BG102" i="10"/>
  <c r="Z107" i="15" s="1"/>
  <c r="BG115" i="10"/>
  <c r="BG117" i="10"/>
  <c r="BG126" i="10"/>
  <c r="BG131" i="10"/>
  <c r="BG132" i="10"/>
  <c r="BG133" i="10"/>
  <c r="BG136" i="10"/>
  <c r="BG138" i="10"/>
  <c r="BG145" i="10"/>
  <c r="BG146" i="10"/>
  <c r="BG153" i="10"/>
  <c r="BG155" i="10"/>
  <c r="BG161" i="10"/>
  <c r="BG169" i="10"/>
  <c r="BG171" i="10"/>
  <c r="BG175" i="10"/>
  <c r="BG176" i="10"/>
  <c r="BG182" i="10"/>
  <c r="BG93" i="10"/>
  <c r="Z98" i="15" s="1"/>
  <c r="BG120" i="10"/>
  <c r="Z125" i="15" s="1"/>
  <c r="BG121" i="10"/>
  <c r="BG125" i="10"/>
  <c r="BG129" i="10"/>
  <c r="BG137" i="10"/>
  <c r="BG139" i="10"/>
  <c r="BG140" i="10"/>
  <c r="BG144" i="10"/>
  <c r="BG149" i="10"/>
  <c r="BG151" i="10"/>
  <c r="BG156" i="10"/>
  <c r="BG158" i="10"/>
  <c r="BG163" i="10"/>
  <c r="BG164" i="10"/>
  <c r="BG166" i="10"/>
  <c r="BG170" i="10"/>
  <c r="BG174" i="10"/>
  <c r="BG116" i="10"/>
  <c r="BG141" i="10"/>
  <c r="BG143" i="10"/>
  <c r="BG147" i="10"/>
  <c r="BG152" i="10"/>
  <c r="BG154" i="10"/>
  <c r="BG157" i="10"/>
  <c r="BG165" i="10"/>
  <c r="BG148" i="10"/>
  <c r="BG167" i="10"/>
  <c r="BG168" i="10"/>
  <c r="BG183" i="10"/>
  <c r="BG187" i="10"/>
  <c r="BG189" i="10"/>
  <c r="BG194" i="10"/>
  <c r="BG197" i="10"/>
  <c r="BG199" i="10"/>
  <c r="BG205" i="10"/>
  <c r="BG135" i="10"/>
  <c r="BG159" i="10"/>
  <c r="BG162" i="10"/>
  <c r="BG172" i="10"/>
  <c r="BG178" i="10"/>
  <c r="BG181" i="10"/>
  <c r="BG190" i="10"/>
  <c r="BG179" i="10"/>
  <c r="BG188" i="10"/>
  <c r="BG193" i="10"/>
  <c r="BG200" i="10"/>
  <c r="BG202" i="10"/>
  <c r="BG192" i="10"/>
  <c r="BG201" i="10"/>
  <c r="BG195" i="10"/>
  <c r="BG196" i="10"/>
  <c r="BG198" i="10"/>
  <c r="BG204" i="10"/>
  <c r="BG134" i="10"/>
  <c r="BG142" i="10"/>
  <c r="BG150" i="10"/>
  <c r="BG173" i="10"/>
  <c r="BG177" i="10"/>
  <c r="BG180" i="10"/>
  <c r="BG184" i="10"/>
  <c r="BG185" i="10"/>
  <c r="BG191" i="10"/>
  <c r="BG130" i="10"/>
  <c r="BG160" i="10"/>
  <c r="BG186" i="10"/>
  <c r="BG203" i="10"/>
  <c r="BI8" i="10"/>
  <c r="BI11" i="10"/>
  <c r="AA16" i="15" s="1"/>
  <c r="BI9" i="10"/>
  <c r="AA14" i="15" s="1"/>
  <c r="BI10" i="10"/>
  <c r="BI12" i="10"/>
  <c r="BI13" i="10"/>
  <c r="AA18" i="15" s="1"/>
  <c r="BI7" i="10"/>
  <c r="AA12" i="15" s="1"/>
  <c r="BI14" i="10"/>
  <c r="BI15" i="10"/>
  <c r="BI16" i="10"/>
  <c r="AA21" i="15" s="1"/>
  <c r="BI17" i="10"/>
  <c r="AA22" i="15" s="1"/>
  <c r="BI18" i="10"/>
  <c r="BI20" i="10"/>
  <c r="BI19" i="10"/>
  <c r="AA24" i="15" s="1"/>
  <c r="BI21" i="10"/>
  <c r="AA26" i="15" s="1"/>
  <c r="BI22" i="10"/>
  <c r="BI23" i="10"/>
  <c r="BI24" i="10"/>
  <c r="AA29" i="15" s="1"/>
  <c r="BI29" i="10"/>
  <c r="AA34" i="15" s="1"/>
  <c r="BI32" i="10"/>
  <c r="BI34" i="10"/>
  <c r="BI25" i="10"/>
  <c r="AA30" i="15" s="1"/>
  <c r="BI26" i="10"/>
  <c r="AA31" i="15" s="1"/>
  <c r="BI27" i="10"/>
  <c r="BI28" i="10"/>
  <c r="BI30" i="10"/>
  <c r="AA35" i="15" s="1"/>
  <c r="BI35" i="10"/>
  <c r="AA40" i="15" s="1"/>
  <c r="BI37" i="10"/>
  <c r="BI38" i="10"/>
  <c r="BI44" i="10"/>
  <c r="AA49" i="15" s="1"/>
  <c r="BI45" i="10"/>
  <c r="AA50" i="15" s="1"/>
  <c r="BI46" i="10"/>
  <c r="BI47" i="10"/>
  <c r="BI36" i="10"/>
  <c r="AA41" i="15" s="1"/>
  <c r="BI41" i="10"/>
  <c r="AA46" i="15" s="1"/>
  <c r="BI48" i="10"/>
  <c r="BI65" i="10"/>
  <c r="BI69" i="10"/>
  <c r="AA74" i="15" s="1"/>
  <c r="BI70" i="10"/>
  <c r="AA75" i="15" s="1"/>
  <c r="BI71" i="10"/>
  <c r="BI79" i="10"/>
  <c r="BI84" i="10"/>
  <c r="AA89" i="15" s="1"/>
  <c r="BI33" i="10"/>
  <c r="AA38" i="15" s="1"/>
  <c r="BI49" i="10"/>
  <c r="BI50" i="10"/>
  <c r="BI51" i="10"/>
  <c r="AA56" i="15" s="1"/>
  <c r="BI62" i="10"/>
  <c r="AA67" i="15" s="1"/>
  <c r="BI63" i="10"/>
  <c r="BI64" i="10"/>
  <c r="BI80" i="10"/>
  <c r="AA85" i="15" s="1"/>
  <c r="BI31" i="10"/>
  <c r="AA36" i="15" s="1"/>
  <c r="BI39" i="10"/>
  <c r="BI40" i="10"/>
  <c r="BI42" i="10"/>
  <c r="AA47" i="15" s="1"/>
  <c r="BI52" i="10"/>
  <c r="AA57" i="15" s="1"/>
  <c r="BI53" i="10"/>
  <c r="BI54" i="10"/>
  <c r="BI55" i="10"/>
  <c r="AA60" i="15" s="1"/>
  <c r="BI56" i="10"/>
  <c r="AA61" i="15" s="1"/>
  <c r="BI67" i="10"/>
  <c r="BI74" i="10"/>
  <c r="BI76" i="10"/>
  <c r="AA81" i="15" s="1"/>
  <c r="BI77" i="10"/>
  <c r="AA82" i="15" s="1"/>
  <c r="BI82" i="10"/>
  <c r="BI58" i="10"/>
  <c r="BI59" i="10"/>
  <c r="AA64" i="15" s="1"/>
  <c r="BI60" i="10"/>
  <c r="AA65" i="15" s="1"/>
  <c r="BI72" i="10"/>
  <c r="BI88" i="10"/>
  <c r="BI89" i="10"/>
  <c r="AA94" i="15" s="1"/>
  <c r="BI92" i="10"/>
  <c r="AA97" i="15" s="1"/>
  <c r="BI96" i="10"/>
  <c r="BI43" i="10"/>
  <c r="BI61" i="10"/>
  <c r="AA66" i="15" s="1"/>
  <c r="BI68" i="10"/>
  <c r="AA73" i="15" s="1"/>
  <c r="BI73" i="10"/>
  <c r="BI75" i="10"/>
  <c r="BI81" i="10"/>
  <c r="AA86" i="15" s="1"/>
  <c r="BI85" i="10"/>
  <c r="AA90" i="15" s="1"/>
  <c r="BI91" i="10"/>
  <c r="BI93" i="10"/>
  <c r="BI95" i="10"/>
  <c r="AA100" i="15" s="1"/>
  <c r="BI66" i="10"/>
  <c r="AA71" i="15" s="1"/>
  <c r="BI83" i="10"/>
  <c r="BI86" i="10"/>
  <c r="BI98" i="10"/>
  <c r="AA103" i="15" s="1"/>
  <c r="BI99" i="10"/>
  <c r="AA104" i="15" s="1"/>
  <c r="BI101" i="10"/>
  <c r="BI103" i="10"/>
  <c r="BI104" i="10"/>
  <c r="AA109" i="15" s="1"/>
  <c r="BI105" i="10"/>
  <c r="AA110" i="15" s="1"/>
  <c r="BI107" i="10"/>
  <c r="BI118" i="10"/>
  <c r="BI126" i="10"/>
  <c r="BI78" i="10"/>
  <c r="AA83" i="15" s="1"/>
  <c r="BI90" i="10"/>
  <c r="BI102" i="10"/>
  <c r="BI117" i="10"/>
  <c r="AA122" i="15" s="1"/>
  <c r="BI121" i="10"/>
  <c r="AA126" i="15" s="1"/>
  <c r="BI125" i="10"/>
  <c r="BI57" i="10"/>
  <c r="BI110" i="10"/>
  <c r="AA115" i="15" s="1"/>
  <c r="BI115" i="10"/>
  <c r="AA120" i="15" s="1"/>
  <c r="BI116" i="10"/>
  <c r="BI120" i="10"/>
  <c r="BI97" i="10"/>
  <c r="AA102" i="15" s="1"/>
  <c r="BI109" i="10"/>
  <c r="AA114" i="15" s="1"/>
  <c r="BI111" i="10"/>
  <c r="BI112" i="10"/>
  <c r="BI114" i="10"/>
  <c r="AA119" i="15" s="1"/>
  <c r="BI128" i="10"/>
  <c r="BI139" i="10"/>
  <c r="BI140" i="10"/>
  <c r="BI141" i="10"/>
  <c r="BI147" i="10"/>
  <c r="BI154" i="10"/>
  <c r="BI156" i="10"/>
  <c r="BI157" i="10"/>
  <c r="BI163" i="10"/>
  <c r="BI164" i="10"/>
  <c r="BI165" i="10"/>
  <c r="BI170" i="10"/>
  <c r="BI174" i="10"/>
  <c r="BI180" i="10"/>
  <c r="BI185" i="10"/>
  <c r="BI187" i="10"/>
  <c r="BI94" i="10"/>
  <c r="AA99" i="15" s="1"/>
  <c r="BI100" i="10"/>
  <c r="BI108" i="10"/>
  <c r="BI119" i="10"/>
  <c r="AA124" i="15" s="1"/>
  <c r="BI122" i="10"/>
  <c r="AA127" i="15" s="1"/>
  <c r="BI130" i="10"/>
  <c r="BI134" i="10"/>
  <c r="BI143" i="10"/>
  <c r="BI150" i="10"/>
  <c r="BI152" i="10"/>
  <c r="BI162" i="10"/>
  <c r="BI172" i="10"/>
  <c r="BI173" i="10"/>
  <c r="BI178" i="10"/>
  <c r="BI87" i="10"/>
  <c r="BI127" i="10"/>
  <c r="BI133" i="10"/>
  <c r="BI135" i="10"/>
  <c r="BI138" i="10"/>
  <c r="BI142" i="10"/>
  <c r="BI145" i="10"/>
  <c r="BI146" i="10"/>
  <c r="BI148" i="10"/>
  <c r="BI153" i="10"/>
  <c r="BI155" i="10"/>
  <c r="BI159" i="10"/>
  <c r="BI160" i="10"/>
  <c r="BI161" i="10"/>
  <c r="BI167" i="10"/>
  <c r="BI168" i="10"/>
  <c r="BI113" i="10"/>
  <c r="BI123" i="10"/>
  <c r="AA128" i="15" s="1"/>
  <c r="BI124" i="10"/>
  <c r="AA129" i="15" s="1"/>
  <c r="BI132" i="10"/>
  <c r="BI149" i="10"/>
  <c r="BI158" i="10"/>
  <c r="BI175" i="10"/>
  <c r="BI176" i="10"/>
  <c r="BI179" i="10"/>
  <c r="BI184" i="10"/>
  <c r="BI192" i="10"/>
  <c r="BI193" i="10"/>
  <c r="BI202" i="10"/>
  <c r="BI136" i="10"/>
  <c r="BI188" i="10"/>
  <c r="BI189" i="10"/>
  <c r="BI131" i="10"/>
  <c r="BI151" i="10"/>
  <c r="BI166" i="10"/>
  <c r="BI171" i="10"/>
  <c r="BI177" i="10"/>
  <c r="BI191" i="10"/>
  <c r="BI196" i="10"/>
  <c r="BI197" i="10"/>
  <c r="BI199" i="10"/>
  <c r="BI201" i="10"/>
  <c r="BI204" i="10"/>
  <c r="BI205" i="10"/>
  <c r="BI203" i="10"/>
  <c r="BI106" i="10"/>
  <c r="AA111" i="15" s="1"/>
  <c r="BI129" i="10"/>
  <c r="BI137" i="10"/>
  <c r="BI144" i="10"/>
  <c r="BI169" i="10"/>
  <c r="BI181" i="10"/>
  <c r="BI182" i="10"/>
  <c r="BI183" i="10"/>
  <c r="BI186" i="10"/>
  <c r="BI190" i="10"/>
  <c r="BI195" i="10"/>
  <c r="BI198" i="10"/>
  <c r="BI194" i="10"/>
  <c r="BI200" i="10"/>
  <c r="CI8" i="10"/>
  <c r="CI10" i="10"/>
  <c r="CI11" i="10"/>
  <c r="AN16" i="15" s="1"/>
  <c r="CI12" i="10"/>
  <c r="AN17" i="15" s="1"/>
  <c r="CI9" i="10"/>
  <c r="CI13" i="10"/>
  <c r="CI14" i="10"/>
  <c r="AN19" i="15" s="1"/>
  <c r="CI16" i="10"/>
  <c r="AN21" i="15" s="1"/>
  <c r="CI20" i="10"/>
  <c r="CI22" i="10"/>
  <c r="CI23" i="10"/>
  <c r="AN28" i="15" s="1"/>
  <c r="CI18" i="10"/>
  <c r="AN23" i="15" s="1"/>
  <c r="CI19" i="10"/>
  <c r="CI21" i="10"/>
  <c r="CI33" i="10"/>
  <c r="AN38" i="15" s="1"/>
  <c r="CI36" i="10"/>
  <c r="AN41" i="15" s="1"/>
  <c r="CI15" i="10"/>
  <c r="CI24" i="10"/>
  <c r="CI26" i="10"/>
  <c r="AN31" i="15" s="1"/>
  <c r="CI29" i="10"/>
  <c r="AN34" i="15" s="1"/>
  <c r="CI30" i="10"/>
  <c r="CI32" i="10"/>
  <c r="CI34" i="10"/>
  <c r="AN39" i="15" s="1"/>
  <c r="CI38" i="10"/>
  <c r="AN43" i="15" s="1"/>
  <c r="CI39" i="10"/>
  <c r="CI17" i="10"/>
  <c r="CI25" i="10"/>
  <c r="AN30" i="15" s="1"/>
  <c r="CI31" i="10"/>
  <c r="AN36" i="15" s="1"/>
  <c r="CI43" i="10"/>
  <c r="CI45" i="10"/>
  <c r="CI46" i="10"/>
  <c r="AN51" i="15" s="1"/>
  <c r="CI7" i="10"/>
  <c r="AN12" i="15" s="1"/>
  <c r="CI27" i="10"/>
  <c r="CI28" i="10"/>
  <c r="CI41" i="10"/>
  <c r="AN46" i="15" s="1"/>
  <c r="CI44" i="10"/>
  <c r="AN49" i="15" s="1"/>
  <c r="CI35" i="10"/>
  <c r="CI37" i="10"/>
  <c r="CI40" i="10"/>
  <c r="AN45" i="15" s="1"/>
  <c r="CI48" i="10"/>
  <c r="AN53" i="15" s="1"/>
  <c r="CI56" i="10"/>
  <c r="CI65" i="10"/>
  <c r="CI68" i="10"/>
  <c r="AN73" i="15" s="1"/>
  <c r="CI70" i="10"/>
  <c r="AN75" i="15" s="1"/>
  <c r="CI73" i="10"/>
  <c r="CI74" i="10"/>
  <c r="CI78" i="10"/>
  <c r="AN83" i="15" s="1"/>
  <c r="CI59" i="10"/>
  <c r="AN64" i="15" s="1"/>
  <c r="CI60" i="10"/>
  <c r="CI69" i="10"/>
  <c r="CI72" i="10"/>
  <c r="AN77" i="15" s="1"/>
  <c r="CI75" i="10"/>
  <c r="AN80" i="15" s="1"/>
  <c r="CI76" i="10"/>
  <c r="CI80" i="10"/>
  <c r="CI81" i="10"/>
  <c r="AN86" i="15" s="1"/>
  <c r="CI83" i="10"/>
  <c r="AN88" i="15" s="1"/>
  <c r="CI84" i="10"/>
  <c r="CI47" i="10"/>
  <c r="CI51" i="10"/>
  <c r="AN56" i="15" s="1"/>
  <c r="CI53" i="10"/>
  <c r="AN58" i="15" s="1"/>
  <c r="CI54" i="10"/>
  <c r="CI42" i="10"/>
  <c r="CI58" i="10"/>
  <c r="AN63" i="15" s="1"/>
  <c r="CI64" i="10"/>
  <c r="AN69" i="15" s="1"/>
  <c r="CI67" i="10"/>
  <c r="CI49" i="10"/>
  <c r="CI52" i="10"/>
  <c r="AN57" i="15" s="1"/>
  <c r="CI55" i="10"/>
  <c r="AN60" i="15" s="1"/>
  <c r="CI57" i="10"/>
  <c r="CI71" i="10"/>
  <c r="CI77" i="10"/>
  <c r="AN82" i="15" s="1"/>
  <c r="CI93" i="10"/>
  <c r="AN98" i="15" s="1"/>
  <c r="CI94" i="10"/>
  <c r="CI97" i="10"/>
  <c r="CI98" i="10"/>
  <c r="AN103" i="15" s="1"/>
  <c r="CI63" i="10"/>
  <c r="AN68" i="15" s="1"/>
  <c r="CI79" i="10"/>
  <c r="CI85" i="10"/>
  <c r="CI87" i="10"/>
  <c r="AN92" i="15" s="1"/>
  <c r="CI88" i="10"/>
  <c r="AN93" i="15" s="1"/>
  <c r="CI61" i="10"/>
  <c r="CI62" i="10"/>
  <c r="CI82" i="10"/>
  <c r="AN87" i="15" s="1"/>
  <c r="CI86" i="10"/>
  <c r="AN91" i="15" s="1"/>
  <c r="CI91" i="10"/>
  <c r="CI99" i="10"/>
  <c r="CI104" i="10"/>
  <c r="AN109" i="15" s="1"/>
  <c r="CI105" i="10"/>
  <c r="AN110" i="15" s="1"/>
  <c r="CI106" i="10"/>
  <c r="CI107" i="10"/>
  <c r="CI111" i="10"/>
  <c r="AN116" i="15" s="1"/>
  <c r="CI114" i="10"/>
  <c r="AN119" i="15" s="1"/>
  <c r="CI121" i="10"/>
  <c r="CI122" i="10"/>
  <c r="AN127" i="15" s="1"/>
  <c r="CI123" i="10"/>
  <c r="AN128" i="15" s="1"/>
  <c r="CI50" i="10"/>
  <c r="AN55" i="15" s="1"/>
  <c r="CI95" i="10"/>
  <c r="CI101" i="10"/>
  <c r="CI102" i="10"/>
  <c r="AN107" i="15" s="1"/>
  <c r="CI103" i="10"/>
  <c r="AN108" i="15" s="1"/>
  <c r="CI116" i="10"/>
  <c r="CI117" i="10"/>
  <c r="CI125" i="10"/>
  <c r="AN130" i="15" s="1"/>
  <c r="CI126" i="10"/>
  <c r="CI127" i="10"/>
  <c r="CI66" i="10"/>
  <c r="CI89" i="10"/>
  <c r="AN94" i="15" s="1"/>
  <c r="CI92" i="10"/>
  <c r="AN97" i="15" s="1"/>
  <c r="CI100" i="10"/>
  <c r="CI110" i="10"/>
  <c r="CI120" i="10"/>
  <c r="AN125" i="15" s="1"/>
  <c r="CI124" i="10"/>
  <c r="AN129" i="15" s="1"/>
  <c r="CI112" i="10"/>
  <c r="CI118" i="10"/>
  <c r="CI131" i="10"/>
  <c r="CI132" i="10"/>
  <c r="CI133" i="10"/>
  <c r="CI135" i="10"/>
  <c r="CI142" i="10"/>
  <c r="CI144" i="10"/>
  <c r="CI145" i="10"/>
  <c r="CI149" i="10"/>
  <c r="CI155" i="10"/>
  <c r="CI156" i="10"/>
  <c r="CI157" i="10"/>
  <c r="CI162" i="10"/>
  <c r="CI164" i="10"/>
  <c r="CI165" i="10"/>
  <c r="CI170" i="10"/>
  <c r="CI174" i="10"/>
  <c r="CI179" i="10"/>
  <c r="CI184" i="10"/>
  <c r="CI90" i="10"/>
  <c r="CI108" i="10"/>
  <c r="CI113" i="10"/>
  <c r="AN118" i="15" s="1"/>
  <c r="CI128" i="10"/>
  <c r="CI130" i="10"/>
  <c r="CI134" i="10"/>
  <c r="CI136" i="10"/>
  <c r="CI137" i="10"/>
  <c r="CI138" i="10"/>
  <c r="CI151" i="10"/>
  <c r="CI154" i="10"/>
  <c r="CI163" i="10"/>
  <c r="CI172" i="10"/>
  <c r="CI173" i="10"/>
  <c r="CI96" i="10"/>
  <c r="AN101" i="15" s="1"/>
  <c r="CI109" i="10"/>
  <c r="AN114" i="15" s="1"/>
  <c r="CI119" i="10"/>
  <c r="CI140" i="10"/>
  <c r="CI141" i="10"/>
  <c r="CI147" i="10"/>
  <c r="CI150" i="10"/>
  <c r="CI152" i="10"/>
  <c r="CI158" i="10"/>
  <c r="CI160" i="10"/>
  <c r="CI161" i="10"/>
  <c r="CI166" i="10"/>
  <c r="CI148" i="10"/>
  <c r="CI159" i="10"/>
  <c r="CI168" i="10"/>
  <c r="CI171" i="10"/>
  <c r="CI176" i="10"/>
  <c r="CI177" i="10"/>
  <c r="CI186" i="10"/>
  <c r="CI187" i="10"/>
  <c r="CI191" i="10"/>
  <c r="CI192" i="10"/>
  <c r="CI193" i="10"/>
  <c r="CI199" i="10"/>
  <c r="CI198" i="10"/>
  <c r="CI115" i="10"/>
  <c r="AN120" i="15" s="1"/>
  <c r="CI153" i="10"/>
  <c r="CI175" i="10"/>
  <c r="CI183" i="10"/>
  <c r="CI189" i="10"/>
  <c r="CI202" i="10"/>
  <c r="CI129" i="10"/>
  <c r="CI139" i="10"/>
  <c r="CI146" i="10"/>
  <c r="CI167" i="10"/>
  <c r="CI178" i="10"/>
  <c r="CI181" i="10"/>
  <c r="CI182" i="10"/>
  <c r="CI195" i="10"/>
  <c r="CI196" i="10"/>
  <c r="CI197" i="10"/>
  <c r="CI201" i="10"/>
  <c r="CI203" i="10"/>
  <c r="CI204" i="10"/>
  <c r="CI205" i="10"/>
  <c r="CI190" i="10"/>
  <c r="CI194" i="10"/>
  <c r="CI200" i="10"/>
  <c r="CI143" i="10"/>
  <c r="CI185" i="10"/>
  <c r="CI169" i="10"/>
  <c r="CI180" i="10"/>
  <c r="CI188" i="10"/>
  <c r="CH8" i="8" a="1"/>
  <c r="CH8" i="8" s="1"/>
  <c r="CH7" i="8" a="1"/>
  <c r="CH7" i="8" s="1"/>
  <c r="CH9" i="8" a="1"/>
  <c r="CH9" i="8" s="1"/>
  <c r="CG9" i="13"/>
  <c r="AK14" i="18" s="1"/>
  <c r="CG10" i="13"/>
  <c r="AK15" i="18" s="1"/>
  <c r="CG7" i="13"/>
  <c r="AK12" i="18" s="1"/>
  <c r="CG12" i="13"/>
  <c r="AK17" i="18" s="1"/>
  <c r="CG16" i="13"/>
  <c r="AK21" i="18" s="1"/>
  <c r="CG21" i="13"/>
  <c r="AK26" i="18" s="1"/>
  <c r="CG22" i="13"/>
  <c r="AK27" i="18" s="1"/>
  <c r="CG8" i="13"/>
  <c r="AK13" i="18" s="1"/>
  <c r="CG15" i="13"/>
  <c r="AK20" i="18" s="1"/>
  <c r="CG17" i="13"/>
  <c r="AK22" i="18" s="1"/>
  <c r="CG19" i="13"/>
  <c r="AK24" i="18" s="1"/>
  <c r="CG18" i="13"/>
  <c r="AK23" i="18" s="1"/>
  <c r="CG20" i="13"/>
  <c r="AK25" i="18" s="1"/>
  <c r="CG27" i="13"/>
  <c r="AK32" i="18" s="1"/>
  <c r="CG28" i="13"/>
  <c r="AK33" i="18" s="1"/>
  <c r="CG31" i="13"/>
  <c r="AK36" i="18" s="1"/>
  <c r="CG36" i="13"/>
  <c r="AK41" i="18" s="1"/>
  <c r="CG42" i="13"/>
  <c r="AK47" i="18" s="1"/>
  <c r="CG43" i="13"/>
  <c r="AK48" i="18" s="1"/>
  <c r="CG44" i="13"/>
  <c r="AK49" i="18" s="1"/>
  <c r="CG51" i="13"/>
  <c r="AK56" i="18" s="1"/>
  <c r="CG13" i="13"/>
  <c r="AK18" i="18" s="1"/>
  <c r="CG25" i="13"/>
  <c r="AK30" i="18" s="1"/>
  <c r="CG26" i="13"/>
  <c r="AK31" i="18" s="1"/>
  <c r="CG33" i="13"/>
  <c r="AK38" i="18" s="1"/>
  <c r="CG37" i="13"/>
  <c r="AK42" i="18" s="1"/>
  <c r="CG39" i="13"/>
  <c r="AK44" i="18" s="1"/>
  <c r="CG34" i="13"/>
  <c r="AK39" i="18" s="1"/>
  <c r="CG38" i="13"/>
  <c r="AK43" i="18" s="1"/>
  <c r="CG47" i="13"/>
  <c r="AK52" i="18" s="1"/>
  <c r="CG49" i="13"/>
  <c r="AK54" i="18" s="1"/>
  <c r="CG50" i="13"/>
  <c r="AK55" i="18" s="1"/>
  <c r="CG56" i="13"/>
  <c r="AK61" i="18" s="1"/>
  <c r="CG62" i="13"/>
  <c r="AK67" i="18" s="1"/>
  <c r="CG63" i="13"/>
  <c r="AK68" i="18" s="1"/>
  <c r="CG65" i="13"/>
  <c r="AK70" i="18" s="1"/>
  <c r="CG11" i="13"/>
  <c r="AK16" i="18" s="1"/>
  <c r="CG23" i="13"/>
  <c r="AK28" i="18" s="1"/>
  <c r="CG24" i="13"/>
  <c r="AK29" i="18" s="1"/>
  <c r="CG30" i="13"/>
  <c r="AK35" i="18" s="1"/>
  <c r="CG35" i="13"/>
  <c r="AK40" i="18" s="1"/>
  <c r="CG53" i="13"/>
  <c r="AK58" i="18" s="1"/>
  <c r="CG54" i="13"/>
  <c r="AK59" i="18" s="1"/>
  <c r="CG57" i="13"/>
  <c r="AK62" i="18" s="1"/>
  <c r="CG60" i="13"/>
  <c r="AK65" i="18" s="1"/>
  <c r="CG72" i="13"/>
  <c r="AK77" i="18" s="1"/>
  <c r="CG73" i="13"/>
  <c r="AK78" i="18" s="1"/>
  <c r="CG14" i="13"/>
  <c r="AK19" i="18" s="1"/>
  <c r="CG55" i="13"/>
  <c r="AK60" i="18" s="1"/>
  <c r="CG59" i="13"/>
  <c r="AK64" i="18" s="1"/>
  <c r="CG64" i="13"/>
  <c r="AK69" i="18" s="1"/>
  <c r="CG66" i="13"/>
  <c r="AK71" i="18" s="1"/>
  <c r="CG67" i="13"/>
  <c r="AK72" i="18" s="1"/>
  <c r="CG74" i="13"/>
  <c r="AK79" i="18" s="1"/>
  <c r="CG88" i="13"/>
  <c r="AK93" i="18" s="1"/>
  <c r="CG40" i="13"/>
  <c r="AK45" i="18" s="1"/>
  <c r="CG41" i="13"/>
  <c r="AK46" i="18" s="1"/>
  <c r="CG46" i="13"/>
  <c r="AK51" i="18" s="1"/>
  <c r="CG58" i="13"/>
  <c r="AK63" i="18" s="1"/>
  <c r="CG61" i="13"/>
  <c r="AK66" i="18" s="1"/>
  <c r="CG86" i="13"/>
  <c r="AK91" i="18" s="1"/>
  <c r="CG90" i="13"/>
  <c r="AK95" i="18" s="1"/>
  <c r="CG94" i="13"/>
  <c r="AK99" i="18" s="1"/>
  <c r="CG95" i="13"/>
  <c r="AK100" i="18" s="1"/>
  <c r="CG96" i="13"/>
  <c r="AK101" i="18" s="1"/>
  <c r="CG100" i="13"/>
  <c r="AK105" i="18" s="1"/>
  <c r="CG104" i="13"/>
  <c r="AK109" i="18" s="1"/>
  <c r="CG116" i="13"/>
  <c r="AK121" i="18" s="1"/>
  <c r="CG117" i="13"/>
  <c r="AK122" i="18" s="1"/>
  <c r="CG122" i="13"/>
  <c r="AK127" i="18" s="1"/>
  <c r="CG123" i="13"/>
  <c r="AK128" i="18" s="1"/>
  <c r="CG129" i="13"/>
  <c r="CG132" i="13"/>
  <c r="CG135" i="13"/>
  <c r="CG138" i="13"/>
  <c r="CG32" i="13"/>
  <c r="AK37" i="18" s="1"/>
  <c r="CG70" i="13"/>
  <c r="AK75" i="18" s="1"/>
  <c r="CG71" i="13"/>
  <c r="AK76" i="18" s="1"/>
  <c r="CG75" i="13"/>
  <c r="AK80" i="18" s="1"/>
  <c r="CG76" i="13"/>
  <c r="AK81" i="18" s="1"/>
  <c r="CG77" i="13"/>
  <c r="AK82" i="18" s="1"/>
  <c r="CG48" i="13"/>
  <c r="AK53" i="18" s="1"/>
  <c r="CG68" i="13"/>
  <c r="AK73" i="18" s="1"/>
  <c r="CG78" i="13"/>
  <c r="AK83" i="18" s="1"/>
  <c r="CG79" i="13"/>
  <c r="AK84" i="18" s="1"/>
  <c r="CG80" i="13"/>
  <c r="AK85" i="18" s="1"/>
  <c r="CG81" i="13"/>
  <c r="AK86" i="18" s="1"/>
  <c r="CG83" i="13"/>
  <c r="AK88" i="18" s="1"/>
  <c r="CG85" i="13"/>
  <c r="AK90" i="18" s="1"/>
  <c r="CG89" i="13"/>
  <c r="AK94" i="18" s="1"/>
  <c r="CG101" i="13"/>
  <c r="AK106" i="18" s="1"/>
  <c r="CG106" i="13"/>
  <c r="AK111" i="18" s="1"/>
  <c r="CG110" i="13"/>
  <c r="AK115" i="18" s="1"/>
  <c r="CG119" i="13"/>
  <c r="AK124" i="18" s="1"/>
  <c r="CG120" i="13"/>
  <c r="AK125" i="18" s="1"/>
  <c r="CG121" i="13"/>
  <c r="AK126" i="18" s="1"/>
  <c r="CG124" i="13"/>
  <c r="AK129" i="18" s="1"/>
  <c r="CG125" i="13"/>
  <c r="AK130" i="18" s="1"/>
  <c r="CG127" i="13"/>
  <c r="CG137" i="13"/>
  <c r="CG144" i="13"/>
  <c r="CG147" i="13"/>
  <c r="CG150" i="13"/>
  <c r="CG84" i="13"/>
  <c r="AK89" i="18" s="1"/>
  <c r="CG93" i="13"/>
  <c r="AK98" i="18" s="1"/>
  <c r="CG98" i="13"/>
  <c r="AK103" i="18" s="1"/>
  <c r="CG102" i="13"/>
  <c r="AK107" i="18" s="1"/>
  <c r="CG107" i="13"/>
  <c r="AK112" i="18" s="1"/>
  <c r="CG108" i="13"/>
  <c r="AK113" i="18" s="1"/>
  <c r="CG109" i="13"/>
  <c r="AK114" i="18" s="1"/>
  <c r="CG111" i="13"/>
  <c r="AK116" i="18" s="1"/>
  <c r="CG112" i="13"/>
  <c r="AK117" i="18" s="1"/>
  <c r="CG128" i="13"/>
  <c r="CG130" i="13"/>
  <c r="CG136" i="13"/>
  <c r="CG140" i="13"/>
  <c r="CG143" i="13"/>
  <c r="CG145" i="13"/>
  <c r="CG148" i="13"/>
  <c r="CG151" i="13"/>
  <c r="CG154" i="13"/>
  <c r="CG157" i="13"/>
  <c r="CG162" i="13"/>
  <c r="CG165" i="13"/>
  <c r="CG166" i="13"/>
  <c r="CG167" i="13"/>
  <c r="CG170" i="13"/>
  <c r="CG45" i="13"/>
  <c r="AK50" i="18" s="1"/>
  <c r="CG52" i="13"/>
  <c r="AK57" i="18" s="1"/>
  <c r="CG91" i="13"/>
  <c r="AK96" i="18" s="1"/>
  <c r="CG97" i="13"/>
  <c r="AK102" i="18" s="1"/>
  <c r="CG99" i="13"/>
  <c r="AK104" i="18" s="1"/>
  <c r="CG126" i="13"/>
  <c r="CG142" i="13"/>
  <c r="CG156" i="13"/>
  <c r="CG158" i="13"/>
  <c r="CG161" i="13"/>
  <c r="CG171" i="13"/>
  <c r="CG172" i="13"/>
  <c r="CG175" i="13"/>
  <c r="CG178" i="13"/>
  <c r="CG181" i="13"/>
  <c r="CG188" i="13"/>
  <c r="CG191" i="13"/>
  <c r="CG196" i="13"/>
  <c r="CG92" i="13"/>
  <c r="AK97" i="18" s="1"/>
  <c r="CG113" i="13"/>
  <c r="AK118" i="18" s="1"/>
  <c r="CG118" i="13"/>
  <c r="AK123" i="18" s="1"/>
  <c r="CG131" i="13"/>
  <c r="CG133" i="13"/>
  <c r="CG134" i="13"/>
  <c r="CG139" i="13"/>
  <c r="CG160" i="13"/>
  <c r="CG168" i="13"/>
  <c r="CG176" i="13"/>
  <c r="CG179" i="13"/>
  <c r="CG182" i="13"/>
  <c r="CG185" i="13"/>
  <c r="CG192" i="13"/>
  <c r="CG202" i="13"/>
  <c r="CG203" i="13"/>
  <c r="CG29" i="13"/>
  <c r="AK34" i="18" s="1"/>
  <c r="CG82" i="13"/>
  <c r="AK87" i="18" s="1"/>
  <c r="CG87" i="13"/>
  <c r="AK92" i="18" s="1"/>
  <c r="CG69" i="13"/>
  <c r="AK74" i="18" s="1"/>
  <c r="CG153" i="13"/>
  <c r="CG159" i="13"/>
  <c r="CG169" i="13"/>
  <c r="CG180" i="13"/>
  <c r="CG193" i="13"/>
  <c r="CG205" i="13"/>
  <c r="CG146" i="13"/>
  <c r="CG149" i="13"/>
  <c r="CG152" i="13"/>
  <c r="CG163" i="13"/>
  <c r="CG173" i="13"/>
  <c r="CG174" i="13"/>
  <c r="CG183" i="13"/>
  <c r="CG184" i="13"/>
  <c r="CG187" i="13"/>
  <c r="CG195" i="13"/>
  <c r="CG199" i="13"/>
  <c r="CG200" i="13"/>
  <c r="CG201" i="13"/>
  <c r="CG103" i="13"/>
  <c r="AK108" i="18" s="1"/>
  <c r="CG141" i="13"/>
  <c r="CG114" i="13"/>
  <c r="AK119" i="18" s="1"/>
  <c r="CG194" i="13"/>
  <c r="CG204" i="13"/>
  <c r="CG177" i="13"/>
  <c r="CG198" i="13"/>
  <c r="CG105" i="13"/>
  <c r="AK110" i="18" s="1"/>
  <c r="CG115" i="13"/>
  <c r="AK120" i="18" s="1"/>
  <c r="CG164" i="13"/>
  <c r="CG189" i="13"/>
  <c r="CG155" i="13"/>
  <c r="CG186" i="13"/>
  <c r="CG190" i="13"/>
  <c r="CG197" i="13"/>
  <c r="CI7" i="13"/>
  <c r="AL12" i="18" s="1"/>
  <c r="CI12" i="13"/>
  <c r="AL17" i="18" s="1"/>
  <c r="CI8" i="13"/>
  <c r="CI11" i="13"/>
  <c r="CI14" i="13"/>
  <c r="AL19" i="18" s="1"/>
  <c r="CI17" i="13"/>
  <c r="AL22" i="18" s="1"/>
  <c r="CI18" i="13"/>
  <c r="CI19" i="13"/>
  <c r="CI24" i="13"/>
  <c r="AL29" i="18" s="1"/>
  <c r="CI25" i="13"/>
  <c r="AL30" i="18" s="1"/>
  <c r="CI10" i="13"/>
  <c r="CI13" i="13"/>
  <c r="CI20" i="13"/>
  <c r="AL25" i="18" s="1"/>
  <c r="CI22" i="13"/>
  <c r="AL27" i="18" s="1"/>
  <c r="CI9" i="13"/>
  <c r="CI33" i="13"/>
  <c r="CI37" i="13"/>
  <c r="AL42" i="18" s="1"/>
  <c r="CI45" i="13"/>
  <c r="AL50" i="18" s="1"/>
  <c r="CI47" i="13"/>
  <c r="CI49" i="13"/>
  <c r="CI53" i="13"/>
  <c r="AL58" i="18" s="1"/>
  <c r="CI54" i="13"/>
  <c r="AL59" i="18" s="1"/>
  <c r="CI16" i="13"/>
  <c r="CI23" i="13"/>
  <c r="CI29" i="13"/>
  <c r="AL34" i="18" s="1"/>
  <c r="CI30" i="13"/>
  <c r="AL35" i="18" s="1"/>
  <c r="CI32" i="13"/>
  <c r="CI34" i="13"/>
  <c r="CI35" i="13"/>
  <c r="AL40" i="18" s="1"/>
  <c r="CI38" i="13"/>
  <c r="AL43" i="18" s="1"/>
  <c r="CI40" i="13"/>
  <c r="CI41" i="13"/>
  <c r="CI21" i="13"/>
  <c r="AL26" i="18" s="1"/>
  <c r="CI26" i="13"/>
  <c r="AL31" i="18" s="1"/>
  <c r="CI39" i="13"/>
  <c r="CI42" i="13"/>
  <c r="CI43" i="13"/>
  <c r="AL48" i="18" s="1"/>
  <c r="CI52" i="13"/>
  <c r="AL57" i="18" s="1"/>
  <c r="CI59" i="13"/>
  <c r="CI31" i="13"/>
  <c r="CI46" i="13"/>
  <c r="AL51" i="18" s="1"/>
  <c r="CI51" i="13"/>
  <c r="AL56" i="18" s="1"/>
  <c r="CI55" i="13"/>
  <c r="CI58" i="13"/>
  <c r="CI61" i="13"/>
  <c r="AL66" i="18" s="1"/>
  <c r="CI64" i="13"/>
  <c r="AL69" i="18" s="1"/>
  <c r="CI66" i="13"/>
  <c r="CI36" i="13"/>
  <c r="CI44" i="13"/>
  <c r="AL49" i="18" s="1"/>
  <c r="CI50" i="13"/>
  <c r="AL55" i="18" s="1"/>
  <c r="CI57" i="13"/>
  <c r="CI75" i="13"/>
  <c r="CI79" i="13"/>
  <c r="AL84" i="18" s="1"/>
  <c r="CI83" i="13"/>
  <c r="AL88" i="18" s="1"/>
  <c r="CI90" i="13"/>
  <c r="CI91" i="13"/>
  <c r="CI93" i="13"/>
  <c r="AL98" i="18" s="1"/>
  <c r="CI94" i="13"/>
  <c r="AL99" i="18" s="1"/>
  <c r="CI96" i="13"/>
  <c r="CI97" i="13"/>
  <c r="CI62" i="13"/>
  <c r="AL67" i="18" s="1"/>
  <c r="CI63" i="13"/>
  <c r="AL68" i="18" s="1"/>
  <c r="CI69" i="13"/>
  <c r="CI71" i="13"/>
  <c r="CI72" i="13"/>
  <c r="AL77" i="18" s="1"/>
  <c r="CI73" i="13"/>
  <c r="AL78" i="18" s="1"/>
  <c r="CI77" i="13"/>
  <c r="CI78" i="13"/>
  <c r="CI80" i="13"/>
  <c r="AL85" i="18" s="1"/>
  <c r="CI101" i="13"/>
  <c r="AL106" i="18" s="1"/>
  <c r="CI106" i="13"/>
  <c r="CI107" i="13"/>
  <c r="CI109" i="13"/>
  <c r="AL114" i="18" s="1"/>
  <c r="CI110" i="13"/>
  <c r="AL115" i="18" s="1"/>
  <c r="CI115" i="13"/>
  <c r="CI120" i="13"/>
  <c r="CI125" i="13"/>
  <c r="AL130" i="18" s="1"/>
  <c r="CI126" i="13"/>
  <c r="CI133" i="13"/>
  <c r="CI140" i="13"/>
  <c r="CI142" i="13"/>
  <c r="CI143" i="13"/>
  <c r="CI27" i="13"/>
  <c r="CI48" i="13"/>
  <c r="CI60" i="13"/>
  <c r="AL65" i="18" s="1"/>
  <c r="CI65" i="13"/>
  <c r="AL70" i="18" s="1"/>
  <c r="CI67" i="13"/>
  <c r="CI68" i="13"/>
  <c r="CI81" i="13"/>
  <c r="AL86" i="18" s="1"/>
  <c r="CI82" i="13"/>
  <c r="AL87" i="18" s="1"/>
  <c r="CI84" i="13"/>
  <c r="CI87" i="13"/>
  <c r="CI88" i="13"/>
  <c r="AL93" i="18" s="1"/>
  <c r="CI89" i="13"/>
  <c r="AL94" i="18" s="1"/>
  <c r="CI15" i="13"/>
  <c r="CI76" i="13"/>
  <c r="CI92" i="13"/>
  <c r="AL97" i="18" s="1"/>
  <c r="CI99" i="13"/>
  <c r="AL104" i="18" s="1"/>
  <c r="CI100" i="13"/>
  <c r="CI102" i="13"/>
  <c r="CI112" i="13"/>
  <c r="AL117" i="18" s="1"/>
  <c r="CI113" i="13"/>
  <c r="AL118" i="18" s="1"/>
  <c r="CI114" i="13"/>
  <c r="CI117" i="13"/>
  <c r="CI132" i="13"/>
  <c r="CI135" i="13"/>
  <c r="CI139" i="13"/>
  <c r="CI145" i="13"/>
  <c r="CI152" i="13"/>
  <c r="CI154" i="13"/>
  <c r="CI155" i="13"/>
  <c r="CI157" i="13"/>
  <c r="CI56" i="13"/>
  <c r="AL61" i="18" s="1"/>
  <c r="CI74" i="13"/>
  <c r="AL79" i="18" s="1"/>
  <c r="CI103" i="13"/>
  <c r="CI104" i="13"/>
  <c r="CI105" i="13"/>
  <c r="AL110" i="18" s="1"/>
  <c r="CI116" i="13"/>
  <c r="AL121" i="18" s="1"/>
  <c r="CI118" i="13"/>
  <c r="CI131" i="13"/>
  <c r="CI138" i="13"/>
  <c r="CI149" i="13"/>
  <c r="CI156" i="13"/>
  <c r="CI160" i="13"/>
  <c r="CI161" i="13"/>
  <c r="CI168" i="13"/>
  <c r="CI86" i="13"/>
  <c r="CI95" i="13"/>
  <c r="CI108" i="13"/>
  <c r="AL113" i="18" s="1"/>
  <c r="CI111" i="13"/>
  <c r="AL116" i="18" s="1"/>
  <c r="CI122" i="13"/>
  <c r="CI123" i="13"/>
  <c r="CI127" i="13"/>
  <c r="CI134" i="13"/>
  <c r="CI144" i="13"/>
  <c r="CI153" i="13"/>
  <c r="CI159" i="13"/>
  <c r="CI170" i="13"/>
  <c r="CI176" i="13"/>
  <c r="CI182" i="13"/>
  <c r="CI183" i="13"/>
  <c r="CI185" i="13"/>
  <c r="CI192" i="13"/>
  <c r="CI199" i="13"/>
  <c r="CI202" i="13"/>
  <c r="CI204" i="13"/>
  <c r="CI28" i="13"/>
  <c r="CI85" i="13"/>
  <c r="CI124" i="13"/>
  <c r="AL129" i="18" s="1"/>
  <c r="CI128" i="13"/>
  <c r="CI141" i="13"/>
  <c r="CI146" i="13"/>
  <c r="CI147" i="13"/>
  <c r="CI163" i="13"/>
  <c r="CI166" i="13"/>
  <c r="CI169" i="13"/>
  <c r="CI173" i="13"/>
  <c r="CI180" i="13"/>
  <c r="CI186" i="13"/>
  <c r="CI187" i="13"/>
  <c r="CI189" i="13"/>
  <c r="CI194" i="13"/>
  <c r="CI195" i="13"/>
  <c r="CI197" i="13"/>
  <c r="CI198" i="13"/>
  <c r="CI200" i="13"/>
  <c r="CI201" i="13"/>
  <c r="CI129" i="13"/>
  <c r="CI130" i="13"/>
  <c r="CI151" i="13"/>
  <c r="CI172" i="13"/>
  <c r="CI174" i="13"/>
  <c r="CI178" i="13"/>
  <c r="CI179" i="13"/>
  <c r="CI184" i="13"/>
  <c r="CI203" i="13"/>
  <c r="CI148" i="13"/>
  <c r="CI150" i="13"/>
  <c r="CI158" i="13"/>
  <c r="CI175" i="13"/>
  <c r="CI188" i="13"/>
  <c r="CI190" i="13"/>
  <c r="CI196" i="13"/>
  <c r="CI70" i="13"/>
  <c r="CI119" i="13"/>
  <c r="AL124" i="18" s="1"/>
  <c r="CI121" i="13"/>
  <c r="AL126" i="18" s="1"/>
  <c r="CI162" i="13"/>
  <c r="CI164" i="13"/>
  <c r="CI167" i="13"/>
  <c r="CI171" i="13"/>
  <c r="CI177" i="13"/>
  <c r="CI193" i="13"/>
  <c r="CI205" i="13"/>
  <c r="CI98" i="13"/>
  <c r="AL103" i="18" s="1"/>
  <c r="CI137" i="13"/>
  <c r="CI181" i="13"/>
  <c r="CI136" i="13"/>
  <c r="CI165" i="13"/>
  <c r="CI191" i="13"/>
  <c r="CI9" i="12"/>
  <c r="AN14" i="17" s="1"/>
  <c r="CI13" i="12"/>
  <c r="CI15" i="12"/>
  <c r="AN20" i="17" s="1"/>
  <c r="CI19" i="12"/>
  <c r="CI26" i="12"/>
  <c r="AN31" i="17" s="1"/>
  <c r="CI7" i="12"/>
  <c r="CI8" i="12"/>
  <c r="AN13" i="17" s="1"/>
  <c r="CI10" i="12"/>
  <c r="AN15" i="17" s="1"/>
  <c r="CI14" i="12"/>
  <c r="AN19" i="17" s="1"/>
  <c r="CI22" i="12"/>
  <c r="CI33" i="12"/>
  <c r="AN38" i="17" s="1"/>
  <c r="CI42" i="12"/>
  <c r="CI44" i="12"/>
  <c r="AN49" i="17" s="1"/>
  <c r="CI45" i="12"/>
  <c r="CI11" i="12"/>
  <c r="AN16" i="17" s="1"/>
  <c r="CI18" i="12"/>
  <c r="CI20" i="12"/>
  <c r="AN25" i="17" s="1"/>
  <c r="CI17" i="12"/>
  <c r="CI27" i="12"/>
  <c r="AN32" i="17" s="1"/>
  <c r="CI24" i="12"/>
  <c r="CI25" i="12"/>
  <c r="AN30" i="17" s="1"/>
  <c r="CI30" i="12"/>
  <c r="CI31" i="12"/>
  <c r="AN36" i="17" s="1"/>
  <c r="CI36" i="12"/>
  <c r="CI39" i="12"/>
  <c r="AN44" i="17" s="1"/>
  <c r="CI43" i="12"/>
  <c r="CI46" i="12"/>
  <c r="AN51" i="17" s="1"/>
  <c r="CI47" i="12"/>
  <c r="CI48" i="12"/>
  <c r="AN53" i="17" s="1"/>
  <c r="CI51" i="12"/>
  <c r="CI16" i="12"/>
  <c r="AN21" i="17" s="1"/>
  <c r="CI29" i="12"/>
  <c r="CI32" i="12"/>
  <c r="AN37" i="17" s="1"/>
  <c r="CI38" i="12"/>
  <c r="CI50" i="12"/>
  <c r="AN55" i="17" s="1"/>
  <c r="CI23" i="12"/>
  <c r="CI34" i="12"/>
  <c r="AN39" i="17" s="1"/>
  <c r="CI35" i="12"/>
  <c r="CI37" i="12"/>
  <c r="AN42" i="17" s="1"/>
  <c r="CI41" i="12"/>
  <c r="CI49" i="12"/>
  <c r="AN54" i="17" s="1"/>
  <c r="CI66" i="12"/>
  <c r="CI74" i="12"/>
  <c r="AN79" i="17" s="1"/>
  <c r="CI75" i="12"/>
  <c r="CI76" i="12"/>
  <c r="AN81" i="17" s="1"/>
  <c r="CI79" i="12"/>
  <c r="CI86" i="12"/>
  <c r="AN91" i="17" s="1"/>
  <c r="CI89" i="12"/>
  <c r="CI92" i="12"/>
  <c r="AN97" i="17" s="1"/>
  <c r="CI94" i="12"/>
  <c r="CI95" i="12"/>
  <c r="AN100" i="17" s="1"/>
  <c r="CI12" i="12"/>
  <c r="CI54" i="12"/>
  <c r="AN59" i="17" s="1"/>
  <c r="CI55" i="12"/>
  <c r="CI56" i="12"/>
  <c r="AN61" i="17" s="1"/>
  <c r="CI58" i="12"/>
  <c r="CI60" i="12"/>
  <c r="AN65" i="17" s="1"/>
  <c r="CI64" i="12"/>
  <c r="CI70" i="12"/>
  <c r="AN75" i="17" s="1"/>
  <c r="CI84" i="12"/>
  <c r="CI87" i="12"/>
  <c r="AN92" i="17" s="1"/>
  <c r="CI90" i="12"/>
  <c r="CI91" i="12"/>
  <c r="AN96" i="17" s="1"/>
  <c r="CI40" i="12"/>
  <c r="CI52" i="12"/>
  <c r="AN57" i="17" s="1"/>
  <c r="CI62" i="12"/>
  <c r="CI67" i="12"/>
  <c r="AN72" i="17" s="1"/>
  <c r="CI68" i="12"/>
  <c r="CI88" i="12"/>
  <c r="AN93" i="17" s="1"/>
  <c r="CI102" i="12"/>
  <c r="CI109" i="12"/>
  <c r="AN114" i="17" s="1"/>
  <c r="CI111" i="12"/>
  <c r="CI112" i="12"/>
  <c r="AN117" i="17" s="1"/>
  <c r="CI117" i="12"/>
  <c r="CI120" i="12"/>
  <c r="AN125" i="17" s="1"/>
  <c r="CI122" i="12"/>
  <c r="CI138" i="12"/>
  <c r="CI139" i="12"/>
  <c r="CI141" i="12"/>
  <c r="CI148" i="12"/>
  <c r="CI21" i="12"/>
  <c r="AN26" i="17" s="1"/>
  <c r="CI28" i="12"/>
  <c r="CI57" i="12"/>
  <c r="AN62" i="17" s="1"/>
  <c r="CI61" i="12"/>
  <c r="CI65" i="12"/>
  <c r="AN70" i="17" s="1"/>
  <c r="CI81" i="12"/>
  <c r="CI82" i="12"/>
  <c r="CI97" i="12"/>
  <c r="CI99" i="12"/>
  <c r="AN104" i="17" s="1"/>
  <c r="CI100" i="12"/>
  <c r="CI106" i="12"/>
  <c r="AN111" i="17" s="1"/>
  <c r="CI113" i="12"/>
  <c r="CI115" i="12"/>
  <c r="AN120" i="17" s="1"/>
  <c r="CI116" i="12"/>
  <c r="CI121" i="12"/>
  <c r="AN126" i="17" s="1"/>
  <c r="CI123" i="12"/>
  <c r="CI125" i="12"/>
  <c r="AN130" i="17" s="1"/>
  <c r="CI130" i="12"/>
  <c r="CI131" i="12"/>
  <c r="CI132" i="12"/>
  <c r="CI133" i="12"/>
  <c r="CI142" i="12"/>
  <c r="CI143" i="12"/>
  <c r="CI145" i="12"/>
  <c r="CI53" i="12"/>
  <c r="AN58" i="17" s="1"/>
  <c r="CI59" i="12"/>
  <c r="CI69" i="12"/>
  <c r="AN74" i="17" s="1"/>
  <c r="CI96" i="12"/>
  <c r="CI103" i="12"/>
  <c r="AN108" i="17" s="1"/>
  <c r="CI107" i="12"/>
  <c r="CI108" i="12"/>
  <c r="AN113" i="17" s="1"/>
  <c r="CI127" i="12"/>
  <c r="CI136" i="12"/>
  <c r="CI137" i="12"/>
  <c r="CI151" i="12"/>
  <c r="CI154" i="12"/>
  <c r="CI155" i="12"/>
  <c r="CI157" i="12"/>
  <c r="CI177" i="12"/>
  <c r="CI185" i="12"/>
  <c r="CI186" i="12"/>
  <c r="CI190" i="12"/>
  <c r="CI191" i="12"/>
  <c r="CI196" i="12"/>
  <c r="CI200" i="12"/>
  <c r="CI203" i="12"/>
  <c r="CI63" i="12"/>
  <c r="AN68" i="17" s="1"/>
  <c r="CI72" i="12"/>
  <c r="CI73" i="12"/>
  <c r="AN78" i="17" s="1"/>
  <c r="CI77" i="12"/>
  <c r="CI114" i="12"/>
  <c r="AN119" i="17" s="1"/>
  <c r="CI119" i="12"/>
  <c r="CI124" i="12"/>
  <c r="AN129" i="17" s="1"/>
  <c r="CI126" i="12"/>
  <c r="CI144" i="12"/>
  <c r="CI149" i="12"/>
  <c r="CI152" i="12"/>
  <c r="CI158" i="12"/>
  <c r="CI159" i="12"/>
  <c r="CI160" i="12"/>
  <c r="CI165" i="12"/>
  <c r="CI169" i="12"/>
  <c r="CI174" i="12"/>
  <c r="CI193" i="12"/>
  <c r="CI197" i="12"/>
  <c r="CI71" i="12"/>
  <c r="CI78" i="12"/>
  <c r="AN83" i="17" s="1"/>
  <c r="CI85" i="12"/>
  <c r="CI118" i="12"/>
  <c r="AN123" i="17" s="1"/>
  <c r="CI134" i="12"/>
  <c r="CI147" i="12"/>
  <c r="CI153" i="12"/>
  <c r="CI167" i="12"/>
  <c r="CI172" i="12"/>
  <c r="CI175" i="12"/>
  <c r="CI179" i="12"/>
  <c r="CI180" i="12"/>
  <c r="CI181" i="12"/>
  <c r="CI183" i="12"/>
  <c r="CI184" i="12"/>
  <c r="CI187" i="12"/>
  <c r="CI188" i="12"/>
  <c r="CI189" i="12"/>
  <c r="CI192" i="12"/>
  <c r="CI199" i="12"/>
  <c r="CI204" i="12"/>
  <c r="CI93" i="12"/>
  <c r="AN98" i="17" s="1"/>
  <c r="CI110" i="12"/>
  <c r="CI205" i="12"/>
  <c r="CI80" i="12"/>
  <c r="CI83" i="12"/>
  <c r="AN88" i="17" s="1"/>
  <c r="CI129" i="12"/>
  <c r="CI156" i="12"/>
  <c r="CI162" i="12"/>
  <c r="CI202" i="12"/>
  <c r="CI101" i="12"/>
  <c r="CI140" i="12"/>
  <c r="CI146" i="12"/>
  <c r="CI163" i="12"/>
  <c r="CI168" i="12"/>
  <c r="CI171" i="12"/>
  <c r="CI176" i="12"/>
  <c r="CI178" i="12"/>
  <c r="CI182" i="12"/>
  <c r="CI194" i="12"/>
  <c r="CI195" i="12"/>
  <c r="CI201" i="12"/>
  <c r="CI104" i="12"/>
  <c r="CI128" i="12"/>
  <c r="CI135" i="12"/>
  <c r="CI164" i="12"/>
  <c r="CI166" i="12"/>
  <c r="CI170" i="12"/>
  <c r="CI173" i="12"/>
  <c r="CI198" i="12"/>
  <c r="CI98" i="12"/>
  <c r="CI105" i="12"/>
  <c r="AN110" i="17" s="1"/>
  <c r="CI150" i="12"/>
  <c r="CI161" i="12"/>
  <c r="CI10" i="11"/>
  <c r="CI7" i="11"/>
  <c r="AN12" i="16" s="1"/>
  <c r="CI8" i="11"/>
  <c r="CI12" i="11"/>
  <c r="AN17" i="16" s="1"/>
  <c r="CI20" i="11"/>
  <c r="CI11" i="11"/>
  <c r="AN16" i="16" s="1"/>
  <c r="CI17" i="11"/>
  <c r="CI19" i="11"/>
  <c r="AN24" i="16" s="1"/>
  <c r="CI22" i="11"/>
  <c r="CI14" i="11"/>
  <c r="AN19" i="16" s="1"/>
  <c r="CI15" i="11"/>
  <c r="CI25" i="11"/>
  <c r="AN30" i="16" s="1"/>
  <c r="CI33" i="11"/>
  <c r="CI35" i="11"/>
  <c r="AN40" i="16" s="1"/>
  <c r="CI9" i="11"/>
  <c r="CI16" i="11"/>
  <c r="AN21" i="16" s="1"/>
  <c r="CI21" i="11"/>
  <c r="CI27" i="11"/>
  <c r="AN32" i="16" s="1"/>
  <c r="CI29" i="11"/>
  <c r="CI13" i="11"/>
  <c r="AN18" i="16" s="1"/>
  <c r="CI18" i="11"/>
  <c r="CI23" i="11"/>
  <c r="AN28" i="16" s="1"/>
  <c r="CI32" i="11"/>
  <c r="CI30" i="11"/>
  <c r="AN35" i="16" s="1"/>
  <c r="CI36" i="11"/>
  <c r="CI39" i="11"/>
  <c r="AN44" i="16" s="1"/>
  <c r="CI40" i="11"/>
  <c r="CI45" i="11"/>
  <c r="AN50" i="16" s="1"/>
  <c r="CI28" i="11"/>
  <c r="CI46" i="11"/>
  <c r="AN51" i="16" s="1"/>
  <c r="CI49" i="11"/>
  <c r="CI56" i="11"/>
  <c r="AN61" i="16" s="1"/>
  <c r="CI61" i="11"/>
  <c r="CI65" i="11"/>
  <c r="AN70" i="16" s="1"/>
  <c r="CI66" i="11"/>
  <c r="CI72" i="11"/>
  <c r="AN77" i="16" s="1"/>
  <c r="CI73" i="11"/>
  <c r="CI26" i="11"/>
  <c r="AN31" i="16" s="1"/>
  <c r="CI34" i="11"/>
  <c r="CI38" i="11"/>
  <c r="AN43" i="16" s="1"/>
  <c r="CI41" i="11"/>
  <c r="CI43" i="11"/>
  <c r="AN48" i="16" s="1"/>
  <c r="CI52" i="11"/>
  <c r="CI57" i="11"/>
  <c r="AN62" i="16" s="1"/>
  <c r="CI31" i="11"/>
  <c r="CI48" i="11"/>
  <c r="AN53" i="16" s="1"/>
  <c r="CI50" i="11"/>
  <c r="CI24" i="11"/>
  <c r="CI47" i="11"/>
  <c r="CI53" i="11"/>
  <c r="AN58" i="16" s="1"/>
  <c r="CI37" i="11"/>
  <c r="CI51" i="11"/>
  <c r="AN56" i="16" s="1"/>
  <c r="CI55" i="11"/>
  <c r="CI64" i="11"/>
  <c r="AN69" i="16" s="1"/>
  <c r="CI68" i="11"/>
  <c r="CI74" i="11"/>
  <c r="AN79" i="16" s="1"/>
  <c r="CI75" i="11"/>
  <c r="CI42" i="11"/>
  <c r="AN47" i="16" s="1"/>
  <c r="CI63" i="11"/>
  <c r="CI67" i="11"/>
  <c r="AN72" i="16" s="1"/>
  <c r="CI69" i="11"/>
  <c r="CI78" i="11"/>
  <c r="AN83" i="16" s="1"/>
  <c r="CI76" i="11"/>
  <c r="CI79" i="11"/>
  <c r="AN84" i="16" s="1"/>
  <c r="CI85" i="11"/>
  <c r="CI89" i="11"/>
  <c r="AN94" i="16" s="1"/>
  <c r="CI90" i="11"/>
  <c r="CI91" i="11"/>
  <c r="AN96" i="16" s="1"/>
  <c r="CI95" i="11"/>
  <c r="CI99" i="11"/>
  <c r="AN104" i="16" s="1"/>
  <c r="CI103" i="11"/>
  <c r="CI107" i="11"/>
  <c r="AN112" i="16" s="1"/>
  <c r="CI111" i="11"/>
  <c r="CI115" i="11"/>
  <c r="AN120" i="16" s="1"/>
  <c r="CI119" i="11"/>
  <c r="CI124" i="11"/>
  <c r="AN129" i="16" s="1"/>
  <c r="CI126" i="11"/>
  <c r="CI132" i="11"/>
  <c r="CI134" i="11"/>
  <c r="CI140" i="11"/>
  <c r="CI142" i="11"/>
  <c r="CI148" i="11"/>
  <c r="CI149" i="11"/>
  <c r="CI59" i="11"/>
  <c r="AN64" i="16" s="1"/>
  <c r="CI60" i="11"/>
  <c r="CI77" i="11"/>
  <c r="AN82" i="16" s="1"/>
  <c r="CI83" i="11"/>
  <c r="CI44" i="11"/>
  <c r="AN49" i="16" s="1"/>
  <c r="CI54" i="11"/>
  <c r="CI58" i="11"/>
  <c r="AN63" i="16" s="1"/>
  <c r="CI100" i="11"/>
  <c r="CI105" i="11"/>
  <c r="AN110" i="16" s="1"/>
  <c r="CI106" i="11"/>
  <c r="CI116" i="11"/>
  <c r="AN121" i="16" s="1"/>
  <c r="CI120" i="11"/>
  <c r="CI128" i="11"/>
  <c r="CI81" i="11"/>
  <c r="CI92" i="11"/>
  <c r="AN97" i="16" s="1"/>
  <c r="CI97" i="11"/>
  <c r="CI98" i="11"/>
  <c r="AN103" i="16" s="1"/>
  <c r="CI108" i="11"/>
  <c r="CI112" i="11"/>
  <c r="AN117" i="16" s="1"/>
  <c r="CI125" i="11"/>
  <c r="CI127" i="11"/>
  <c r="CI62" i="11"/>
  <c r="CI82" i="11"/>
  <c r="AN87" i="16" s="1"/>
  <c r="CI84" i="11"/>
  <c r="CI96" i="11"/>
  <c r="AN101" i="16" s="1"/>
  <c r="CI101" i="11"/>
  <c r="CI123" i="11"/>
  <c r="AN128" i="16" s="1"/>
  <c r="CI131" i="11"/>
  <c r="CI137" i="11"/>
  <c r="CI145" i="11"/>
  <c r="CI150" i="11"/>
  <c r="CI151" i="11"/>
  <c r="CI156" i="11"/>
  <c r="CI157" i="11"/>
  <c r="CI164" i="11"/>
  <c r="CI168" i="11"/>
  <c r="CI169" i="11"/>
  <c r="CI176" i="11"/>
  <c r="CI177" i="11"/>
  <c r="CI184" i="11"/>
  <c r="CI186" i="11"/>
  <c r="CI187" i="11"/>
  <c r="CI188" i="11"/>
  <c r="CI189" i="11"/>
  <c r="CI200" i="11"/>
  <c r="CI202" i="11"/>
  <c r="CI88" i="11"/>
  <c r="AN93" i="16" s="1"/>
  <c r="CI102" i="11"/>
  <c r="CI117" i="11"/>
  <c r="AN122" i="16" s="1"/>
  <c r="CI121" i="11"/>
  <c r="CI129" i="11"/>
  <c r="CI138" i="11"/>
  <c r="CI139" i="11"/>
  <c r="CI146" i="11"/>
  <c r="CI147" i="11"/>
  <c r="CI158" i="11"/>
  <c r="CI159" i="11"/>
  <c r="CI163" i="11"/>
  <c r="CI166" i="11"/>
  <c r="CI172" i="11"/>
  <c r="CI173" i="11"/>
  <c r="CI180" i="11"/>
  <c r="CI181" i="11"/>
  <c r="CI192" i="11"/>
  <c r="CI194" i="11"/>
  <c r="CI195" i="11"/>
  <c r="CI196" i="11"/>
  <c r="CI197" i="11"/>
  <c r="CI201" i="11"/>
  <c r="CI87" i="11"/>
  <c r="CI94" i="11"/>
  <c r="AN99" i="16" s="1"/>
  <c r="CI104" i="11"/>
  <c r="CI114" i="11"/>
  <c r="AN119" i="16" s="1"/>
  <c r="CI178" i="11"/>
  <c r="CI179" i="11"/>
  <c r="CI185" i="11"/>
  <c r="CI190" i="11"/>
  <c r="CI191" i="11"/>
  <c r="CI80" i="11"/>
  <c r="AN85" i="16" s="1"/>
  <c r="CI93" i="11"/>
  <c r="CI110" i="11"/>
  <c r="AN115" i="16" s="1"/>
  <c r="CI118" i="11"/>
  <c r="CI122" i="11"/>
  <c r="AN127" i="16" s="1"/>
  <c r="CI135" i="11"/>
  <c r="CI143" i="11"/>
  <c r="CI153" i="11"/>
  <c r="CI155" i="11"/>
  <c r="CI161" i="11"/>
  <c r="CI174" i="11"/>
  <c r="CI175" i="11"/>
  <c r="CI193" i="11"/>
  <c r="CI198" i="11"/>
  <c r="CI199" i="11"/>
  <c r="CI204" i="11"/>
  <c r="CI109" i="11"/>
  <c r="AN114" i="16" s="1"/>
  <c r="CI154" i="11"/>
  <c r="CI160" i="11"/>
  <c r="CI162" i="11"/>
  <c r="CI170" i="11"/>
  <c r="CI171" i="11"/>
  <c r="CI203" i="11"/>
  <c r="CI205" i="11"/>
  <c r="CI70" i="11"/>
  <c r="AN75" i="16" s="1"/>
  <c r="CI71" i="11"/>
  <c r="CI86" i="11"/>
  <c r="AN91" i="16" s="1"/>
  <c r="CI113" i="11"/>
  <c r="CI130" i="11"/>
  <c r="CI133" i="11"/>
  <c r="CI136" i="11"/>
  <c r="CI141" i="11"/>
  <c r="CI144" i="11"/>
  <c r="CI152" i="11"/>
  <c r="CI165" i="11"/>
  <c r="CI167" i="11"/>
  <c r="CI182" i="11"/>
  <c r="CI183" i="11"/>
  <c r="CI8" i="8"/>
  <c r="AN13" i="14" s="1"/>
  <c r="CI12" i="8"/>
  <c r="CI13" i="8"/>
  <c r="CI7" i="8"/>
  <c r="AN12" i="14" s="1"/>
  <c r="CI10" i="8"/>
  <c r="AN15" i="14" s="1"/>
  <c r="CI11" i="8"/>
  <c r="CI20" i="8"/>
  <c r="CI23" i="8"/>
  <c r="CI22" i="8"/>
  <c r="AN27" i="14" s="1"/>
  <c r="CI25" i="8"/>
  <c r="CI18" i="8"/>
  <c r="CI19" i="8"/>
  <c r="AN24" i="14" s="1"/>
  <c r="CI26" i="8"/>
  <c r="AN31" i="14" s="1"/>
  <c r="CI27" i="8"/>
  <c r="CI15" i="8"/>
  <c r="CI28" i="8"/>
  <c r="AN33" i="14" s="1"/>
  <c r="CI29" i="8"/>
  <c r="AN34" i="14" s="1"/>
  <c r="CI31" i="8"/>
  <c r="CI32" i="8"/>
  <c r="CI35" i="8"/>
  <c r="CI40" i="8"/>
  <c r="AN45" i="14" s="1"/>
  <c r="CI44" i="8"/>
  <c r="CI48" i="8"/>
  <c r="CI53" i="8"/>
  <c r="CI57" i="8"/>
  <c r="AN62" i="14" s="1"/>
  <c r="CI61" i="8"/>
  <c r="CI33" i="8"/>
  <c r="CI41" i="8"/>
  <c r="AN46" i="14" s="1"/>
  <c r="CI42" i="8"/>
  <c r="AN47" i="14" s="1"/>
  <c r="CI47" i="8"/>
  <c r="CI62" i="8"/>
  <c r="CI65" i="8"/>
  <c r="AN70" i="14" s="1"/>
  <c r="CI68" i="8"/>
  <c r="AN73" i="14" s="1"/>
  <c r="CI76" i="8"/>
  <c r="CI77" i="8"/>
  <c r="CI78" i="8"/>
  <c r="AN83" i="14" s="1"/>
  <c r="CI79" i="8"/>
  <c r="AN84" i="14" s="1"/>
  <c r="CI86" i="8"/>
  <c r="CI87" i="8"/>
  <c r="CI89" i="8"/>
  <c r="AN94" i="14" s="1"/>
  <c r="CI101" i="8"/>
  <c r="AN106" i="14" s="1"/>
  <c r="CI103" i="8"/>
  <c r="CI107" i="8"/>
  <c r="CI108" i="8"/>
  <c r="AN113" i="14" s="1"/>
  <c r="CI109" i="8"/>
  <c r="AN114" i="14" s="1"/>
  <c r="CI112" i="8"/>
  <c r="CI14" i="8"/>
  <c r="CI34" i="8"/>
  <c r="AN39" i="14" s="1"/>
  <c r="CI36" i="8"/>
  <c r="AN41" i="14" s="1"/>
  <c r="CI45" i="8"/>
  <c r="CI46" i="8"/>
  <c r="CI51" i="8"/>
  <c r="AN56" i="14" s="1"/>
  <c r="CI56" i="8"/>
  <c r="AN61" i="14" s="1"/>
  <c r="CI58" i="8"/>
  <c r="CI55" i="8"/>
  <c r="CI59" i="8"/>
  <c r="AN64" i="14" s="1"/>
  <c r="CI73" i="8"/>
  <c r="AN78" i="14" s="1"/>
  <c r="CI74" i="8"/>
  <c r="CI75" i="8"/>
  <c r="CI80" i="8"/>
  <c r="AN85" i="14" s="1"/>
  <c r="CI9" i="8"/>
  <c r="AN14" i="14" s="1"/>
  <c r="CI17" i="8"/>
  <c r="CI38" i="8"/>
  <c r="CI49" i="8"/>
  <c r="AN54" i="14" s="1"/>
  <c r="CI50" i="8"/>
  <c r="AN55" i="14" s="1"/>
  <c r="CI66" i="8"/>
  <c r="CI81" i="8"/>
  <c r="CI82" i="8"/>
  <c r="AN87" i="14" s="1"/>
  <c r="CI24" i="8"/>
  <c r="AN29" i="14" s="1"/>
  <c r="CI37" i="8"/>
  <c r="CI39" i="8"/>
  <c r="CI43" i="8"/>
  <c r="AN48" i="14" s="1"/>
  <c r="CI16" i="8"/>
  <c r="AN21" i="14" s="1"/>
  <c r="CI64" i="8"/>
  <c r="CI83" i="8"/>
  <c r="CI91" i="8"/>
  <c r="AN96" i="14" s="1"/>
  <c r="CI97" i="8"/>
  <c r="AN102" i="14" s="1"/>
  <c r="CI52" i="8"/>
  <c r="CI63" i="8"/>
  <c r="CI67" i="8"/>
  <c r="AN72" i="14" s="1"/>
  <c r="CI69" i="8"/>
  <c r="AN74" i="14" s="1"/>
  <c r="CI71" i="8"/>
  <c r="CI85" i="8"/>
  <c r="CI88" i="8"/>
  <c r="AN93" i="14" s="1"/>
  <c r="CI95" i="8"/>
  <c r="AN100" i="14" s="1"/>
  <c r="CI110" i="8"/>
  <c r="CI111" i="8"/>
  <c r="CI120" i="8"/>
  <c r="AN125" i="14" s="1"/>
  <c r="CI124" i="8"/>
  <c r="AN129" i="14" s="1"/>
  <c r="CI127" i="8"/>
  <c r="CI128" i="8"/>
  <c r="CI131" i="8"/>
  <c r="CI135" i="8"/>
  <c r="CI137" i="8"/>
  <c r="CI30" i="8"/>
  <c r="CI54" i="8"/>
  <c r="CI84" i="8"/>
  <c r="AN89" i="14" s="1"/>
  <c r="CI90" i="8"/>
  <c r="CI93" i="8"/>
  <c r="CI99" i="8"/>
  <c r="AN104" i="14" s="1"/>
  <c r="CI105" i="8"/>
  <c r="AN110" i="14" s="1"/>
  <c r="CI21" i="8"/>
  <c r="CI92" i="8"/>
  <c r="CI94" i="8"/>
  <c r="AN99" i="14" s="1"/>
  <c r="CI96" i="8"/>
  <c r="AN101" i="14" s="1"/>
  <c r="CI98" i="8"/>
  <c r="CI102" i="8"/>
  <c r="CI104" i="8"/>
  <c r="AN109" i="14" s="1"/>
  <c r="CI114" i="8"/>
  <c r="AN119" i="14" s="1"/>
  <c r="CI121" i="8"/>
  <c r="CI122" i="8"/>
  <c r="CI126" i="8"/>
  <c r="CI133" i="8"/>
  <c r="CI70" i="8"/>
  <c r="CI100" i="8"/>
  <c r="CI138" i="8"/>
  <c r="CI142" i="8"/>
  <c r="CI150" i="8"/>
  <c r="CI154" i="8"/>
  <c r="CI158" i="8"/>
  <c r="CI162" i="8"/>
  <c r="CI166" i="8"/>
  <c r="CI170" i="8"/>
  <c r="CI174" i="8"/>
  <c r="CI178" i="8"/>
  <c r="CI180" i="8"/>
  <c r="CI184" i="8"/>
  <c r="CI106" i="8"/>
  <c r="AN111" i="14" s="1"/>
  <c r="CI117" i="8"/>
  <c r="AN122" i="14" s="1"/>
  <c r="CI143" i="8"/>
  <c r="CI144" i="8"/>
  <c r="CI145" i="8"/>
  <c r="CI148" i="8"/>
  <c r="CI149" i="8"/>
  <c r="CI72" i="8"/>
  <c r="CI115" i="8"/>
  <c r="AN120" i="14" s="1"/>
  <c r="CI118" i="8"/>
  <c r="AN123" i="14" s="1"/>
  <c r="CI123" i="8"/>
  <c r="CI129" i="8"/>
  <c r="CI116" i="8"/>
  <c r="AN121" i="14" s="1"/>
  <c r="CI132" i="8"/>
  <c r="CI146" i="8"/>
  <c r="CI153" i="8"/>
  <c r="CI155" i="8"/>
  <c r="CI164" i="8"/>
  <c r="CI169" i="8"/>
  <c r="CI171" i="8"/>
  <c r="CI181" i="8"/>
  <c r="CI186" i="8"/>
  <c r="CI187" i="8"/>
  <c r="CI202" i="8"/>
  <c r="CI205" i="8"/>
  <c r="CI119" i="8"/>
  <c r="AN124" i="14" s="1"/>
  <c r="CI139" i="8"/>
  <c r="CI140" i="8"/>
  <c r="CI147" i="8"/>
  <c r="CI152" i="8"/>
  <c r="CI157" i="8"/>
  <c r="CI159" i="8"/>
  <c r="CI168" i="8"/>
  <c r="CI173" i="8"/>
  <c r="CI175" i="8"/>
  <c r="CI191" i="8"/>
  <c r="CI192" i="8"/>
  <c r="CI193" i="8"/>
  <c r="CI196" i="8"/>
  <c r="CI197" i="8"/>
  <c r="CI199" i="8"/>
  <c r="CI60" i="8"/>
  <c r="AN65" i="14" s="1"/>
  <c r="CI125" i="8"/>
  <c r="CI136" i="8"/>
  <c r="CI156" i="8"/>
  <c r="CI161" i="8"/>
  <c r="CI163" i="8"/>
  <c r="CI172" i="8"/>
  <c r="CI177" i="8"/>
  <c r="CI179" i="8"/>
  <c r="CI189" i="8"/>
  <c r="CI200" i="8"/>
  <c r="CI203" i="8"/>
  <c r="CI113" i="8"/>
  <c r="AN118" i="14" s="1"/>
  <c r="CI130" i="8"/>
  <c r="CI134" i="8"/>
  <c r="CI141" i="8"/>
  <c r="CI151" i="8"/>
  <c r="CI160" i="8"/>
  <c r="CI165" i="8"/>
  <c r="CI167" i="8"/>
  <c r="CI176" i="8"/>
  <c r="CI182" i="8"/>
  <c r="CI183" i="8"/>
  <c r="CI185" i="8"/>
  <c r="CI188" i="8"/>
  <c r="CI190" i="8"/>
  <c r="CI194" i="8"/>
  <c r="CI195" i="8"/>
  <c r="CI201" i="8"/>
  <c r="CI204" i="8"/>
  <c r="CI198" i="8"/>
  <c r="S219" i="2"/>
  <c r="T4" i="5"/>
  <c r="T216" i="2"/>
  <c r="T215" i="2"/>
  <c r="U5" i="5"/>
  <c r="U7" i="5" s="1"/>
  <c r="C66" i="76"/>
  <c r="B23" i="78"/>
  <c r="DX5" i="8"/>
  <c r="D25" i="42" s="1"/>
  <c r="D30" i="20" s="1"/>
  <c r="DB5" i="10"/>
  <c r="AN126" i="15"/>
  <c r="U128" i="15"/>
  <c r="U32" i="15"/>
  <c r="U93" i="15"/>
  <c r="U50" i="15"/>
  <c r="U97" i="15"/>
  <c r="U73" i="15"/>
  <c r="U53" i="15"/>
  <c r="U75" i="15"/>
  <c r="U101" i="15"/>
  <c r="U126" i="15"/>
  <c r="U47" i="15"/>
  <c r="U57" i="15"/>
  <c r="U87" i="15"/>
  <c r="U130" i="15"/>
  <c r="U31" i="15"/>
  <c r="U51" i="15"/>
  <c r="U88" i="15"/>
  <c r="U91" i="15"/>
  <c r="U55" i="15"/>
  <c r="U110" i="15"/>
  <c r="U77" i="15"/>
  <c r="U83" i="15"/>
  <c r="U15" i="15"/>
  <c r="U30" i="15"/>
  <c r="U84" i="15"/>
  <c r="U86" i="15"/>
  <c r="U23" i="15"/>
  <c r="U34" i="15"/>
  <c r="U63" i="15"/>
  <c r="U100" i="15"/>
  <c r="AW6" i="10"/>
  <c r="U16" i="15"/>
  <c r="U76" i="15"/>
  <c r="U107" i="15"/>
  <c r="U116" i="15"/>
  <c r="U19" i="15"/>
  <c r="U25" i="15"/>
  <c r="U59" i="15"/>
  <c r="U96" i="15"/>
  <c r="U105" i="15"/>
  <c r="U35" i="15"/>
  <c r="U68" i="15"/>
  <c r="U33" i="15"/>
  <c r="U65" i="15"/>
  <c r="U102" i="15"/>
  <c r="U120" i="15"/>
  <c r="U27" i="15"/>
  <c r="U129" i="15"/>
  <c r="U14" i="15"/>
  <c r="U58" i="15"/>
  <c r="U81" i="15"/>
  <c r="U67" i="15"/>
  <c r="U122" i="15"/>
  <c r="U21" i="15"/>
  <c r="U95" i="15"/>
  <c r="U38" i="15"/>
  <c r="U48" i="15"/>
  <c r="U121" i="15"/>
  <c r="U20" i="15"/>
  <c r="U54" i="15"/>
  <c r="U36" i="15"/>
  <c r="U111" i="15"/>
  <c r="U18" i="15"/>
  <c r="U40" i="15"/>
  <c r="U115" i="15"/>
  <c r="U28" i="15"/>
  <c r="U22" i="15"/>
  <c r="U44" i="15"/>
  <c r="U82" i="15"/>
  <c r="U89" i="15"/>
  <c r="U103" i="15"/>
  <c r="U119" i="15"/>
  <c r="Q130" i="15"/>
  <c r="Q123" i="15"/>
  <c r="Q120" i="15"/>
  <c r="Q127" i="15"/>
  <c r="Q83" i="15"/>
  <c r="Q99" i="15"/>
  <c r="Q23" i="15"/>
  <c r="Q100" i="15"/>
  <c r="Q19" i="15"/>
  <c r="Q25" i="15"/>
  <c r="Q105" i="15"/>
  <c r="Q40" i="15"/>
  <c r="Q106" i="15"/>
  <c r="Q38" i="15"/>
  <c r="Q67" i="15"/>
  <c r="Q82" i="15"/>
  <c r="Q108" i="15"/>
  <c r="Q55" i="15"/>
  <c r="Q117" i="15"/>
  <c r="AO6" i="10"/>
  <c r="Q31" i="15"/>
  <c r="Q50" i="15"/>
  <c r="Q36" i="15"/>
  <c r="Q74" i="15"/>
  <c r="Q80" i="15"/>
  <c r="Q102" i="15"/>
  <c r="Q115" i="15"/>
  <c r="Q34" i="15"/>
  <c r="Q93" i="15"/>
  <c r="Q107" i="15"/>
  <c r="Q79" i="15"/>
  <c r="Q113" i="15"/>
  <c r="Q16" i="15"/>
  <c r="Q85" i="15"/>
  <c r="Q28" i="15"/>
  <c r="Q77" i="15"/>
  <c r="Q86" i="15"/>
  <c r="Q129" i="15"/>
  <c r="Q20" i="15"/>
  <c r="Q52" i="15"/>
  <c r="Q103" i="15"/>
  <c r="Q13" i="15"/>
  <c r="Q47" i="15"/>
  <c r="Q57" i="15"/>
  <c r="Q75" i="15"/>
  <c r="Q92" i="15"/>
  <c r="Q21" i="15"/>
  <c r="Q61" i="15"/>
  <c r="Q128" i="15"/>
  <c r="Q27" i="15"/>
  <c r="Q46" i="15"/>
  <c r="Q43" i="15"/>
  <c r="Q71" i="15"/>
  <c r="Q94" i="15"/>
  <c r="Q112" i="15"/>
  <c r="Q45" i="15"/>
  <c r="Q29" i="15"/>
  <c r="Q64" i="15"/>
  <c r="Q62" i="15"/>
  <c r="R129" i="15"/>
  <c r="R117" i="15"/>
  <c r="R12" i="15"/>
  <c r="R26" i="15"/>
  <c r="R88" i="15"/>
  <c r="R110" i="15"/>
  <c r="R127" i="15"/>
  <c r="R29" i="15"/>
  <c r="R45" i="15"/>
  <c r="R90" i="15"/>
  <c r="R34" i="15"/>
  <c r="R48" i="15"/>
  <c r="R65" i="15"/>
  <c r="R69" i="15"/>
  <c r="R96" i="15"/>
  <c r="R120" i="15"/>
  <c r="R50" i="15"/>
  <c r="R125" i="15"/>
  <c r="R70" i="15"/>
  <c r="R20" i="15"/>
  <c r="R47" i="15"/>
  <c r="R56" i="15"/>
  <c r="R111" i="15"/>
  <c r="R46" i="15"/>
  <c r="R66" i="15"/>
  <c r="R91" i="15"/>
  <c r="R105" i="15"/>
  <c r="R126" i="15"/>
  <c r="R74" i="15"/>
  <c r="R78" i="15"/>
  <c r="R71" i="15"/>
  <c r="R119" i="15"/>
  <c r="R19" i="15"/>
  <c r="R35" i="15"/>
  <c r="R113" i="15"/>
  <c r="AQ6" i="10"/>
  <c r="R80" i="15"/>
  <c r="R73" i="15"/>
  <c r="R25" i="15"/>
  <c r="R23" i="15"/>
  <c r="R86" i="15"/>
  <c r="R112" i="15"/>
  <c r="R15" i="15"/>
  <c r="R30" i="15"/>
  <c r="R89" i="15"/>
  <c r="R92" i="15"/>
  <c r="R114" i="15"/>
  <c r="R128" i="15"/>
  <c r="R31" i="15"/>
  <c r="R49" i="15"/>
  <c r="R109" i="15"/>
  <c r="R122" i="15"/>
  <c r="R21" i="15"/>
  <c r="R53" i="15"/>
  <c r="R130" i="15"/>
  <c r="R42" i="15"/>
  <c r="R98" i="15"/>
  <c r="R28" i="15"/>
  <c r="R51" i="15"/>
  <c r="R39" i="15"/>
  <c r="R57" i="15"/>
  <c r="R87" i="15"/>
  <c r="R123" i="15"/>
  <c r="R61" i="15"/>
  <c r="R67" i="15"/>
  <c r="R81" i="15"/>
  <c r="R115" i="15"/>
  <c r="R59" i="15"/>
  <c r="R76" i="15"/>
  <c r="R124" i="15"/>
  <c r="S40" i="15"/>
  <c r="S30" i="15"/>
  <c r="S27" i="15"/>
  <c r="S21" i="15"/>
  <c r="S43" i="15"/>
  <c r="S62" i="15"/>
  <c r="S65" i="15"/>
  <c r="S105" i="15"/>
  <c r="S124" i="15"/>
  <c r="S16" i="15"/>
  <c r="S71" i="15"/>
  <c r="S64" i="15"/>
  <c r="S78" i="15"/>
  <c r="S51" i="15"/>
  <c r="S73" i="15"/>
  <c r="S121" i="15"/>
  <c r="S48" i="15"/>
  <c r="S41" i="15"/>
  <c r="S42" i="15"/>
  <c r="S101" i="15"/>
  <c r="S15" i="15"/>
  <c r="S59" i="15"/>
  <c r="S111" i="15"/>
  <c r="S22" i="15"/>
  <c r="S80" i="15"/>
  <c r="S83" i="15"/>
  <c r="S122" i="15"/>
  <c r="S23" i="15"/>
  <c r="S53" i="15"/>
  <c r="S66" i="15"/>
  <c r="S88" i="15"/>
  <c r="S119" i="15"/>
  <c r="S128" i="15"/>
  <c r="S77" i="15"/>
  <c r="S86" i="15"/>
  <c r="S58" i="15"/>
  <c r="S120" i="15"/>
  <c r="S90" i="15"/>
  <c r="S13" i="15"/>
  <c r="S63" i="15"/>
  <c r="S74" i="15"/>
  <c r="S112" i="15"/>
  <c r="S47" i="15"/>
  <c r="S52" i="15"/>
  <c r="S75" i="15"/>
  <c r="S69" i="15"/>
  <c r="S102" i="15"/>
  <c r="S44" i="15"/>
  <c r="S38" i="15"/>
  <c r="S93" i="15"/>
  <c r="S55" i="15"/>
  <c r="AS6" i="10"/>
  <c r="S103" i="15"/>
  <c r="S33" i="15"/>
  <c r="S19" i="15"/>
  <c r="S79" i="15"/>
  <c r="S99" i="15"/>
  <c r="S84" i="15"/>
  <c r="S115" i="15"/>
  <c r="S129" i="15"/>
  <c r="S26" i="15"/>
  <c r="S87" i="15"/>
  <c r="T127" i="15"/>
  <c r="T94" i="15"/>
  <c r="T77" i="15"/>
  <c r="T29" i="15"/>
  <c r="T41" i="15"/>
  <c r="T60" i="15"/>
  <c r="T57" i="15"/>
  <c r="T48" i="15"/>
  <c r="T74" i="15"/>
  <c r="T89" i="15"/>
  <c r="T103" i="15"/>
  <c r="T128" i="15"/>
  <c r="T19" i="15"/>
  <c r="T39" i="15"/>
  <c r="T73" i="15"/>
  <c r="T91" i="15"/>
  <c r="T123" i="15"/>
  <c r="T61" i="15"/>
  <c r="T114" i="15"/>
  <c r="AU6" i="10"/>
  <c r="T23" i="15"/>
  <c r="T95" i="15"/>
  <c r="T59" i="15"/>
  <c r="T121" i="15"/>
  <c r="T115" i="15"/>
  <c r="T27" i="15"/>
  <c r="T17" i="15"/>
  <c r="T47" i="15"/>
  <c r="T110" i="15"/>
  <c r="T118" i="15"/>
  <c r="T36" i="15"/>
  <c r="T32" i="15"/>
  <c r="T64" i="15"/>
  <c r="T112" i="15"/>
  <c r="T130" i="15"/>
  <c r="T35" i="15"/>
  <c r="T25" i="15"/>
  <c r="T49" i="15"/>
  <c r="T63" i="15"/>
  <c r="T87" i="15"/>
  <c r="T98" i="15"/>
  <c r="T18" i="15"/>
  <c r="T54" i="15"/>
  <c r="T71" i="15"/>
  <c r="T40" i="15"/>
  <c r="T75" i="15"/>
  <c r="T105" i="15"/>
  <c r="T56" i="15"/>
  <c r="T129" i="15"/>
  <c r="T22" i="15"/>
  <c r="T33" i="15"/>
  <c r="T80" i="15"/>
  <c r="T70" i="15"/>
  <c r="T122" i="15"/>
  <c r="T15" i="15"/>
  <c r="T69" i="15"/>
  <c r="T83" i="15"/>
  <c r="T97" i="15"/>
  <c r="T117" i="15"/>
  <c r="T20" i="15"/>
  <c r="T38" i="15"/>
  <c r="T96" i="15"/>
  <c r="T82" i="15"/>
  <c r="T31" i="15"/>
  <c r="T68" i="15"/>
  <c r="Z129" i="15"/>
  <c r="Z30" i="15"/>
  <c r="Z72" i="15"/>
  <c r="Z123" i="15"/>
  <c r="Z19" i="15"/>
  <c r="Z15" i="15"/>
  <c r="Z47" i="15"/>
  <c r="Z100" i="15"/>
  <c r="Z109" i="15"/>
  <c r="Z24" i="15"/>
  <c r="Z22" i="15"/>
  <c r="Z58" i="15"/>
  <c r="Z80" i="15"/>
  <c r="Z95" i="15"/>
  <c r="Z110" i="15"/>
  <c r="Z20" i="15"/>
  <c r="Z105" i="15"/>
  <c r="Z82" i="15"/>
  <c r="Z49" i="15"/>
  <c r="Z66" i="15"/>
  <c r="Z51" i="15"/>
  <c r="Z93" i="15"/>
  <c r="Z118" i="15"/>
  <c r="Z35" i="15"/>
  <c r="Z54" i="15"/>
  <c r="Z77" i="15"/>
  <c r="Z120" i="15"/>
  <c r="Z114" i="15"/>
  <c r="Z61" i="15"/>
  <c r="Z63" i="15"/>
  <c r="Z73" i="15"/>
  <c r="Z83" i="15"/>
  <c r="Z36" i="15"/>
  <c r="Z37" i="15"/>
  <c r="Z41" i="15"/>
  <c r="BG6" i="10"/>
  <c r="Z11" i="15" s="1"/>
  <c r="Z108" i="15"/>
  <c r="Z57" i="15"/>
  <c r="Z91" i="15"/>
  <c r="Z103" i="15"/>
  <c r="Z126" i="15"/>
  <c r="Z16" i="15"/>
  <c r="Z101" i="15"/>
  <c r="Z62" i="15"/>
  <c r="Z25" i="15"/>
  <c r="Z28" i="15"/>
  <c r="Z48" i="15"/>
  <c r="Z122" i="15"/>
  <c r="Z96" i="15"/>
  <c r="Z56" i="15"/>
  <c r="Z85" i="15"/>
  <c r="Z130" i="15"/>
  <c r="Z29" i="15"/>
  <c r="Z67" i="15"/>
  <c r="Z116" i="15"/>
  <c r="Z88" i="15"/>
  <c r="Z21" i="15"/>
  <c r="Z45" i="15"/>
  <c r="Z117" i="15"/>
  <c r="Z121" i="15"/>
  <c r="X39" i="15"/>
  <c r="BC6" i="10"/>
  <c r="X119" i="15"/>
  <c r="X58" i="15"/>
  <c r="X41" i="15"/>
  <c r="X65" i="15"/>
  <c r="X97" i="15"/>
  <c r="X109" i="15"/>
  <c r="X28" i="15"/>
  <c r="X50" i="15"/>
  <c r="X64" i="15"/>
  <c r="X67" i="15"/>
  <c r="X130" i="15"/>
  <c r="X17" i="15"/>
  <c r="X117" i="15"/>
  <c r="X95" i="15"/>
  <c r="X96" i="15"/>
  <c r="X56" i="15"/>
  <c r="X129" i="15"/>
  <c r="X61" i="15"/>
  <c r="X27" i="15"/>
  <c r="X43" i="15"/>
  <c r="X81" i="15"/>
  <c r="X84" i="15"/>
  <c r="X118" i="15"/>
  <c r="X57" i="15"/>
  <c r="X60" i="15"/>
  <c r="X101" i="15"/>
  <c r="X113" i="15"/>
  <c r="X87" i="15"/>
  <c r="X102" i="15"/>
  <c r="X124" i="15"/>
  <c r="X55" i="15"/>
  <c r="X20" i="15"/>
  <c r="X93" i="15"/>
  <c r="X34" i="15"/>
  <c r="X46" i="15"/>
  <c r="X82" i="15"/>
  <c r="X49" i="15"/>
  <c r="X12" i="15"/>
  <c r="X76" i="15"/>
  <c r="X48" i="15"/>
  <c r="X26" i="15"/>
  <c r="X32" i="15"/>
  <c r="X71" i="15"/>
  <c r="X90" i="15"/>
  <c r="X116" i="15"/>
  <c r="X77" i="15"/>
  <c r="X106" i="15"/>
  <c r="X18" i="15"/>
  <c r="X78" i="15"/>
  <c r="X13" i="15"/>
  <c r="X30" i="15"/>
  <c r="X45" i="15"/>
  <c r="X66" i="15"/>
  <c r="X100" i="15"/>
  <c r="X122" i="15"/>
  <c r="X31" i="15"/>
  <c r="X86" i="15"/>
  <c r="X120" i="15"/>
  <c r="X74" i="15"/>
  <c r="X125" i="15"/>
  <c r="Y49" i="15"/>
  <c r="Y31" i="15"/>
  <c r="Y127" i="15"/>
  <c r="Y70" i="15"/>
  <c r="Y24" i="15"/>
  <c r="Y89" i="15"/>
  <c r="Y45" i="15"/>
  <c r="Y36" i="15"/>
  <c r="Y74" i="15"/>
  <c r="Y120" i="15"/>
  <c r="Y16" i="15"/>
  <c r="Y43" i="15"/>
  <c r="Y23" i="15"/>
  <c r="Y37" i="15"/>
  <c r="Y65" i="15"/>
  <c r="Y66" i="15"/>
  <c r="Y98" i="15"/>
  <c r="Y114" i="15"/>
  <c r="Y75" i="15"/>
  <c r="Y42" i="15"/>
  <c r="Y18" i="15"/>
  <c r="Y99" i="15"/>
  <c r="Y28" i="15"/>
  <c r="Y84" i="15"/>
  <c r="Y93" i="15"/>
  <c r="Y103" i="15"/>
  <c r="Y32" i="15"/>
  <c r="Y96" i="15"/>
  <c r="Y95" i="15"/>
  <c r="Y121" i="15"/>
  <c r="Y20" i="15"/>
  <c r="Y77" i="15"/>
  <c r="Y44" i="15"/>
  <c r="Y82" i="15"/>
  <c r="Y85" i="15"/>
  <c r="Y112" i="15"/>
  <c r="Y115" i="15"/>
  <c r="Y55" i="15"/>
  <c r="Y57" i="15"/>
  <c r="Y105" i="15"/>
  <c r="Y90" i="15"/>
  <c r="Y38" i="15"/>
  <c r="Y102" i="15"/>
  <c r="Y48" i="15"/>
  <c r="Y19" i="15"/>
  <c r="Y13" i="15"/>
  <c r="Y39" i="15"/>
  <c r="Y53" i="15"/>
  <c r="Y63" i="15"/>
  <c r="Y94" i="15"/>
  <c r="Y104" i="15"/>
  <c r="Y123" i="15"/>
  <c r="Y26" i="15"/>
  <c r="Y97" i="15"/>
  <c r="Y33" i="15"/>
  <c r="Y67" i="15"/>
  <c r="Y108" i="15"/>
  <c r="Y69" i="15"/>
  <c r="Y125" i="15"/>
  <c r="Y34" i="15"/>
  <c r="Y51" i="15"/>
  <c r="Y117" i="15"/>
  <c r="BE6" i="10"/>
  <c r="Y11" i="15" s="1"/>
  <c r="Y29" i="15"/>
  <c r="Y124" i="15"/>
  <c r="Y128" i="15"/>
  <c r="Y56" i="15"/>
  <c r="Y47" i="15"/>
  <c r="Y60" i="15"/>
  <c r="Y71" i="15"/>
  <c r="Y113" i="15"/>
  <c r="W41" i="15"/>
  <c r="W19" i="15"/>
  <c r="W112" i="15"/>
  <c r="W52" i="15"/>
  <c r="W77" i="15"/>
  <c r="W103" i="15"/>
  <c r="W127" i="15"/>
  <c r="W56" i="15"/>
  <c r="W82" i="15"/>
  <c r="W106" i="15"/>
  <c r="W130" i="15"/>
  <c r="W57" i="15"/>
  <c r="W76" i="15"/>
  <c r="W98" i="15"/>
  <c r="W119" i="15"/>
  <c r="W22" i="15"/>
  <c r="W20" i="15"/>
  <c r="W85" i="15"/>
  <c r="W93" i="15"/>
  <c r="W51" i="15"/>
  <c r="W78" i="15"/>
  <c r="W105" i="15"/>
  <c r="W115" i="15"/>
  <c r="W25" i="15"/>
  <c r="W35" i="15"/>
  <c r="W46" i="15"/>
  <c r="W65" i="15"/>
  <c r="W47" i="15"/>
  <c r="W58" i="15"/>
  <c r="W91" i="15"/>
  <c r="W120" i="15"/>
  <c r="W74" i="15"/>
  <c r="W30" i="15"/>
  <c r="W114" i="15"/>
  <c r="W84" i="15"/>
  <c r="W94" i="15"/>
  <c r="W92" i="15"/>
  <c r="W116" i="15"/>
  <c r="W21" i="15"/>
  <c r="W62" i="15"/>
  <c r="W81" i="15"/>
  <c r="W124" i="15"/>
  <c r="W90" i="15"/>
  <c r="W17" i="15"/>
  <c r="W36" i="15"/>
  <c r="W67" i="15"/>
  <c r="W70" i="15"/>
  <c r="W28" i="15"/>
  <c r="W34" i="15"/>
  <c r="BA6" i="10"/>
  <c r="W31" i="15"/>
  <c r="W61" i="15"/>
  <c r="W24" i="15"/>
  <c r="W66" i="15"/>
  <c r="W45" i="15"/>
  <c r="W99" i="15"/>
  <c r="W73" i="15"/>
  <c r="W88" i="15"/>
  <c r="AA48" i="15"/>
  <c r="AA53" i="15"/>
  <c r="AA116" i="15"/>
  <c r="AA77" i="15"/>
  <c r="AA32" i="15"/>
  <c r="AA54" i="15"/>
  <c r="AA95" i="15"/>
  <c r="AA123" i="15"/>
  <c r="AA25" i="15"/>
  <c r="AA63" i="15"/>
  <c r="AA108" i="15"/>
  <c r="BI6" i="10"/>
  <c r="AA11" i="15" s="1"/>
  <c r="AA43" i="15"/>
  <c r="AA62" i="15"/>
  <c r="AA84" i="15"/>
  <c r="AA106" i="15"/>
  <c r="AA72" i="15"/>
  <c r="AA91" i="15"/>
  <c r="AA39" i="15"/>
  <c r="AA88" i="15"/>
  <c r="AA17" i="15"/>
  <c r="AA52" i="15"/>
  <c r="AA51" i="15"/>
  <c r="AA92" i="15"/>
  <c r="AA118" i="15"/>
  <c r="AA20" i="15"/>
  <c r="AA42" i="15"/>
  <c r="AA80" i="15"/>
  <c r="AA113" i="15"/>
  <c r="AA19" i="15"/>
  <c r="AA59" i="15"/>
  <c r="AA130" i="15"/>
  <c r="AA23" i="15"/>
  <c r="AA28" i="15"/>
  <c r="AA105" i="15"/>
  <c r="AA37" i="15"/>
  <c r="AA13" i="15"/>
  <c r="AA27" i="15"/>
  <c r="AA70" i="15"/>
  <c r="AA107" i="15"/>
  <c r="AA58" i="15"/>
  <c r="AA69" i="15"/>
  <c r="AA98" i="15"/>
  <c r="AA79" i="15"/>
  <c r="AA68" i="15"/>
  <c r="AA78" i="15"/>
  <c r="AA96" i="15"/>
  <c r="AA112" i="15"/>
  <c r="AA93" i="15"/>
  <c r="AA44" i="15"/>
  <c r="AA121" i="15"/>
  <c r="AA76" i="15"/>
  <c r="AA33" i="15"/>
  <c r="AA15" i="15"/>
  <c r="AA45" i="15"/>
  <c r="AA55" i="15"/>
  <c r="AA125" i="15"/>
  <c r="AA87" i="15"/>
  <c r="AA101" i="15"/>
  <c r="AA117" i="15"/>
  <c r="AB32" i="15"/>
  <c r="AB15" i="15"/>
  <c r="AB83" i="15"/>
  <c r="AB31" i="15"/>
  <c r="AB88" i="15"/>
  <c r="AB16" i="15"/>
  <c r="AB89" i="15"/>
  <c r="AB53" i="15"/>
  <c r="AB20" i="15"/>
  <c r="AB48" i="15"/>
  <c r="AB93" i="15"/>
  <c r="AB126" i="15"/>
  <c r="AB23" i="15"/>
  <c r="AB17" i="15"/>
  <c r="AB96" i="15"/>
  <c r="AB73" i="15"/>
  <c r="AB95" i="15"/>
  <c r="AB110" i="15"/>
  <c r="AB120" i="15"/>
  <c r="AB34" i="15"/>
  <c r="AB12" i="15"/>
  <c r="AB49" i="15"/>
  <c r="AB85" i="15"/>
  <c r="AB119" i="15"/>
  <c r="AB125" i="15"/>
  <c r="AB63" i="15"/>
  <c r="AB87" i="15"/>
  <c r="AB101" i="15"/>
  <c r="AB25" i="15"/>
  <c r="AB98" i="15"/>
  <c r="AB80" i="15"/>
  <c r="AB103" i="15"/>
  <c r="AB37" i="15"/>
  <c r="AB36" i="15"/>
  <c r="AB54" i="15"/>
  <c r="AB64" i="15"/>
  <c r="AB71" i="15"/>
  <c r="AB109" i="15"/>
  <c r="AB18" i="15"/>
  <c r="AB57" i="15"/>
  <c r="AB51" i="15"/>
  <c r="AB104" i="15"/>
  <c r="AB128" i="15"/>
  <c r="BK6" i="10"/>
  <c r="AB11" i="15" s="1"/>
  <c r="AB28" i="15"/>
  <c r="AB46" i="15"/>
  <c r="AB56" i="15"/>
  <c r="AB82" i="15"/>
  <c r="AB14" i="15"/>
  <c r="AB50" i="15"/>
  <c r="AB60" i="15"/>
  <c r="AB114" i="15"/>
  <c r="AB43" i="15"/>
  <c r="AB121" i="15"/>
  <c r="AB72" i="15"/>
  <c r="AB19" i="15"/>
  <c r="AB100" i="15"/>
  <c r="AB68" i="15"/>
  <c r="AB69" i="15"/>
  <c r="AB105" i="15"/>
  <c r="AB118" i="15"/>
  <c r="AB24" i="15"/>
  <c r="AB42" i="15"/>
  <c r="AB52" i="15"/>
  <c r="AB78" i="15"/>
  <c r="AB99" i="15"/>
  <c r="AB108" i="15"/>
  <c r="AB130" i="15"/>
  <c r="AB45" i="15"/>
  <c r="AB41" i="15"/>
  <c r="AB59" i="15"/>
  <c r="AB61" i="15"/>
  <c r="AB97" i="15"/>
  <c r="AB67" i="15"/>
  <c r="AB116" i="15"/>
  <c r="AB65" i="15"/>
  <c r="AB30" i="15"/>
  <c r="AB81" i="15"/>
  <c r="AB44" i="15"/>
  <c r="AB70" i="15"/>
  <c r="AB13" i="15"/>
  <c r="AB47" i="15"/>
  <c r="AB86" i="15"/>
  <c r="AB92" i="15"/>
  <c r="AB122" i="15"/>
  <c r="AB26" i="15"/>
  <c r="AB40" i="15"/>
  <c r="AB58" i="15"/>
  <c r="AB76" i="15"/>
  <c r="AB75" i="15"/>
  <c r="AB94" i="15"/>
  <c r="AB113" i="15"/>
  <c r="AB27" i="15"/>
  <c r="AB21" i="15"/>
  <c r="AB39" i="15"/>
  <c r="AB84" i="15"/>
  <c r="AB124" i="15"/>
  <c r="V127" i="15"/>
  <c r="AY6" i="10"/>
  <c r="V39" i="15"/>
  <c r="V111" i="15"/>
  <c r="V20" i="15"/>
  <c r="V36" i="15"/>
  <c r="V79" i="15"/>
  <c r="V43" i="15"/>
  <c r="V102" i="15"/>
  <c r="V122" i="15"/>
  <c r="V33" i="15"/>
  <c r="V27" i="15"/>
  <c r="V45" i="15"/>
  <c r="V89" i="15"/>
  <c r="V94" i="15"/>
  <c r="V100" i="15"/>
  <c r="V130" i="15"/>
  <c r="V26" i="15"/>
  <c r="V50" i="15"/>
  <c r="V108" i="15"/>
  <c r="V21" i="15"/>
  <c r="V82" i="15"/>
  <c r="V84" i="15"/>
  <c r="V28" i="15"/>
  <c r="V44" i="15"/>
  <c r="V121" i="15"/>
  <c r="V42" i="15"/>
  <c r="V92" i="15"/>
  <c r="V15" i="15"/>
  <c r="V18" i="15"/>
  <c r="V70" i="15"/>
  <c r="V72" i="15"/>
  <c r="V73" i="15"/>
  <c r="V96" i="15"/>
  <c r="V118" i="15"/>
  <c r="V68" i="15"/>
  <c r="V61" i="15"/>
  <c r="V63" i="15"/>
  <c r="V97" i="15"/>
  <c r="V95" i="15"/>
  <c r="V125" i="15"/>
  <c r="V29" i="15"/>
  <c r="V116" i="15"/>
  <c r="V16" i="15"/>
  <c r="V60" i="15"/>
  <c r="V34" i="15"/>
  <c r="V48" i="15"/>
  <c r="V58" i="15"/>
  <c r="V93" i="15"/>
  <c r="V88" i="15"/>
  <c r="V110" i="15"/>
  <c r="V129" i="15"/>
  <c r="V19" i="15"/>
  <c r="V37" i="15"/>
  <c r="V86" i="15"/>
  <c r="V107" i="15"/>
  <c r="V117" i="15"/>
  <c r="V98" i="15"/>
  <c r="V78" i="15"/>
  <c r="V71" i="15"/>
  <c r="V103" i="15"/>
  <c r="V54" i="15"/>
  <c r="V128" i="15"/>
  <c r="V51" i="15"/>
  <c r="V69" i="15"/>
  <c r="V114" i="15"/>
  <c r="V17" i="15"/>
  <c r="V62" i="15"/>
  <c r="V66" i="15"/>
  <c r="V81" i="15"/>
  <c r="V115" i="15"/>
  <c r="V55" i="15"/>
  <c r="V35" i="15"/>
  <c r="V53" i="15"/>
  <c r="V64" i="15"/>
  <c r="V83" i="15"/>
  <c r="V109" i="15"/>
  <c r="V123" i="15"/>
  <c r="P11" i="15"/>
  <c r="AN86" i="17"/>
  <c r="AN50" i="15"/>
  <c r="AN96" i="15"/>
  <c r="AN20" i="15"/>
  <c r="AN27" i="17"/>
  <c r="AN50" i="17"/>
  <c r="AN26" i="15"/>
  <c r="AN44" i="15"/>
  <c r="AN66" i="15"/>
  <c r="AN85" i="15"/>
  <c r="AN122" i="15"/>
  <c r="AN87" i="17"/>
  <c r="AN64" i="17"/>
  <c r="AN103" i="17"/>
  <c r="AN122" i="17"/>
  <c r="AN22" i="15"/>
  <c r="AN40" i="15"/>
  <c r="AN65" i="15"/>
  <c r="AN79" i="15"/>
  <c r="CI6" i="12"/>
  <c r="AN11" i="17" s="1"/>
  <c r="AN22" i="17"/>
  <c r="AN82" i="17"/>
  <c r="AN94" i="17"/>
  <c r="AN116" i="17"/>
  <c r="AN81" i="15"/>
  <c r="AN84" i="15"/>
  <c r="AN102" i="15"/>
  <c r="AN35" i="17"/>
  <c r="AN52" i="17"/>
  <c r="AN95" i="17"/>
  <c r="AN128" i="17"/>
  <c r="CI6" i="10"/>
  <c r="AN11" i="15" s="1"/>
  <c r="AN18" i="15"/>
  <c r="AN13" i="15"/>
  <c r="AN32" i="15"/>
  <c r="AN33" i="15"/>
  <c r="AN59" i="15"/>
  <c r="AN61" i="15"/>
  <c r="AN62" i="15"/>
  <c r="AN78" i="15"/>
  <c r="AN95" i="15"/>
  <c r="AN100" i="15"/>
  <c r="AN104" i="15"/>
  <c r="AN99" i="15"/>
  <c r="AN112" i="15"/>
  <c r="AN121" i="15"/>
  <c r="AN47" i="17"/>
  <c r="AN45" i="17"/>
  <c r="AN17" i="17"/>
  <c r="AN18" i="17"/>
  <c r="AN34" i="17"/>
  <c r="AN23" i="17"/>
  <c r="AN48" i="17"/>
  <c r="AN46" i="17"/>
  <c r="AN71" i="17"/>
  <c r="AN60" i="17"/>
  <c r="AN76" i="17"/>
  <c r="AN77" i="17"/>
  <c r="AN84" i="17"/>
  <c r="AN102" i="17"/>
  <c r="AN90" i="17"/>
  <c r="AN112" i="17"/>
  <c r="AN118" i="17"/>
  <c r="AN121" i="17"/>
  <c r="AN37" i="15"/>
  <c r="AN76" i="15"/>
  <c r="AN27" i="15"/>
  <c r="AN24" i="15"/>
  <c r="AN25" i="15"/>
  <c r="AN54" i="15"/>
  <c r="AN47" i="15"/>
  <c r="AN48" i="15"/>
  <c r="AN70" i="15"/>
  <c r="AN67" i="15"/>
  <c r="AN89" i="15"/>
  <c r="AN90" i="15"/>
  <c r="AN105" i="15"/>
  <c r="AN106" i="15"/>
  <c r="AN113" i="15"/>
  <c r="AN124" i="15"/>
  <c r="AN24" i="17"/>
  <c r="AN28" i="17"/>
  <c r="AN43" i="17"/>
  <c r="AN40" i="17"/>
  <c r="AN63" i="17"/>
  <c r="AN69" i="17"/>
  <c r="AN85" i="17"/>
  <c r="AN99" i="17"/>
  <c r="AN107" i="17"/>
  <c r="AN105" i="17"/>
  <c r="AN124" i="17"/>
  <c r="AN127" i="17"/>
  <c r="AN14" i="15"/>
  <c r="AN15" i="15"/>
  <c r="AN29" i="15"/>
  <c r="AN42" i="15"/>
  <c r="AN35" i="15"/>
  <c r="AN52" i="15"/>
  <c r="AN72" i="15"/>
  <c r="AN74" i="15"/>
  <c r="AN71" i="15"/>
  <c r="AN111" i="15"/>
  <c r="AN115" i="15"/>
  <c r="AN123" i="15"/>
  <c r="AN117" i="15"/>
  <c r="AN33" i="17"/>
  <c r="AN12" i="17"/>
  <c r="AN29" i="17"/>
  <c r="AN66" i="17"/>
  <c r="AN41" i="17"/>
  <c r="AN67" i="17"/>
  <c r="AN56" i="17"/>
  <c r="AN73" i="17"/>
  <c r="AN80" i="17"/>
  <c r="AN89" i="17"/>
  <c r="AN106" i="17"/>
  <c r="AN101" i="17"/>
  <c r="AN109" i="17"/>
  <c r="AN115" i="17"/>
  <c r="AN2" i="4"/>
  <c r="AL127" i="18"/>
  <c r="AL122" i="18"/>
  <c r="AL125" i="18"/>
  <c r="AL128" i="18"/>
  <c r="AL123" i="18"/>
  <c r="AL119" i="18"/>
  <c r="AL111" i="18"/>
  <c r="AL107" i="18"/>
  <c r="AL100" i="18"/>
  <c r="AL109" i="18"/>
  <c r="AL108" i="18"/>
  <c r="AL90" i="18"/>
  <c r="AL82" i="18"/>
  <c r="AL105" i="18"/>
  <c r="AL89" i="18"/>
  <c r="AL81" i="18"/>
  <c r="AL120" i="18"/>
  <c r="AL95" i="18"/>
  <c r="AL80" i="18"/>
  <c r="AL73" i="18"/>
  <c r="AL102" i="18"/>
  <c r="AL96" i="18"/>
  <c r="AL76" i="18"/>
  <c r="AL72" i="18"/>
  <c r="AL64" i="18"/>
  <c r="AL60" i="18"/>
  <c r="AL101" i="18"/>
  <c r="AL74" i="18"/>
  <c r="AL62" i="18"/>
  <c r="AL53" i="18"/>
  <c r="AL45" i="18"/>
  <c r="AL41" i="18"/>
  <c r="AL37" i="18"/>
  <c r="AL33" i="18"/>
  <c r="AL21" i="18"/>
  <c r="AL112" i="18"/>
  <c r="AL83" i="18"/>
  <c r="AL52" i="18"/>
  <c r="AL44" i="18"/>
  <c r="AL36" i="18"/>
  <c r="AL32" i="18"/>
  <c r="AL28" i="18"/>
  <c r="AL24" i="18"/>
  <c r="AL20" i="18"/>
  <c r="AL16" i="18"/>
  <c r="AL71" i="18"/>
  <c r="AL46" i="18"/>
  <c r="AL15" i="18"/>
  <c r="AL14" i="18"/>
  <c r="AL91" i="18"/>
  <c r="AL63" i="18"/>
  <c r="CI6" i="13"/>
  <c r="AL11" i="18" s="1"/>
  <c r="AL13" i="18"/>
  <c r="AL92" i="18"/>
  <c r="AL75" i="18"/>
  <c r="AL54" i="18"/>
  <c r="AL47" i="18"/>
  <c r="AL39" i="18"/>
  <c r="AL38" i="18"/>
  <c r="AL23" i="18"/>
  <c r="AL18" i="18"/>
  <c r="DY5" i="10"/>
  <c r="DY5" i="11"/>
  <c r="AN130" i="16"/>
  <c r="AN126" i="16"/>
  <c r="AN125" i="16"/>
  <c r="AN124" i="16"/>
  <c r="AN123" i="16"/>
  <c r="AN113" i="16"/>
  <c r="AN116" i="16"/>
  <c r="AN108" i="16"/>
  <c r="AN118" i="16"/>
  <c r="AN111" i="16"/>
  <c r="AN107" i="16"/>
  <c r="AN106" i="16"/>
  <c r="AN102" i="16"/>
  <c r="AN105" i="16"/>
  <c r="AN95" i="16"/>
  <c r="AN98" i="16"/>
  <c r="AN90" i="16"/>
  <c r="AN100" i="16"/>
  <c r="AN88" i="16"/>
  <c r="AN80" i="16"/>
  <c r="AN76" i="16"/>
  <c r="AN109" i="16"/>
  <c r="AN92" i="16"/>
  <c r="AN71" i="16"/>
  <c r="AN67" i="16"/>
  <c r="AN86" i="16"/>
  <c r="AN78" i="16"/>
  <c r="AN74" i="16"/>
  <c r="AN66" i="16"/>
  <c r="AN81" i="16"/>
  <c r="AN68" i="16"/>
  <c r="AN60" i="16"/>
  <c r="AN55" i="16"/>
  <c r="AN45" i="16"/>
  <c r="AN41" i="16"/>
  <c r="AN37" i="16"/>
  <c r="AN33" i="16"/>
  <c r="AN65" i="16"/>
  <c r="AN57" i="16"/>
  <c r="AN52" i="16"/>
  <c r="AN36" i="16"/>
  <c r="AN73" i="16"/>
  <c r="AN46" i="16"/>
  <c r="AN39" i="16"/>
  <c r="AN38" i="16"/>
  <c r="AN27" i="16"/>
  <c r="AN23" i="16"/>
  <c r="AN15" i="16"/>
  <c r="AN42" i="16"/>
  <c r="AN26" i="16"/>
  <c r="AN22" i="16"/>
  <c r="AN14" i="16"/>
  <c r="AN13" i="16"/>
  <c r="AN34" i="16"/>
  <c r="CI6" i="11"/>
  <c r="AN11" i="16" s="1"/>
  <c r="AN89" i="16"/>
  <c r="AN59" i="16"/>
  <c r="AN29" i="16"/>
  <c r="AN25" i="16"/>
  <c r="AN20" i="16"/>
  <c r="AN54" i="16"/>
  <c r="DY5" i="8"/>
  <c r="D26" i="42" s="1"/>
  <c r="D31" i="20" s="1"/>
  <c r="AN127" i="14"/>
  <c r="AN130" i="14"/>
  <c r="AN126" i="14"/>
  <c r="AN116" i="14"/>
  <c r="AN115" i="14"/>
  <c r="AN117" i="14"/>
  <c r="AN112" i="14"/>
  <c r="AN108" i="14"/>
  <c r="AN128" i="14"/>
  <c r="AN107" i="14"/>
  <c r="AN103" i="14"/>
  <c r="AN95" i="14"/>
  <c r="AN105" i="14"/>
  <c r="AN98" i="14"/>
  <c r="AN92" i="14"/>
  <c r="AN88" i="14"/>
  <c r="AN80" i="14"/>
  <c r="AN97" i="14"/>
  <c r="AN91" i="14"/>
  <c r="AN79" i="14"/>
  <c r="AN75" i="14"/>
  <c r="AN71" i="14"/>
  <c r="AN90" i="14"/>
  <c r="AN86" i="14"/>
  <c r="AN82" i="14"/>
  <c r="AN81" i="14"/>
  <c r="AN68" i="14"/>
  <c r="AN66" i="14"/>
  <c r="AN58" i="14"/>
  <c r="AN77" i="14"/>
  <c r="AN76" i="14"/>
  <c r="AN69" i="14"/>
  <c r="AN57" i="14"/>
  <c r="AN53" i="14"/>
  <c r="AN49" i="14"/>
  <c r="AN60" i="14"/>
  <c r="AN52" i="14"/>
  <c r="AN44" i="14"/>
  <c r="AN40" i="14"/>
  <c r="AN36" i="14"/>
  <c r="AN32" i="14"/>
  <c r="AN67" i="14"/>
  <c r="AN43" i="14"/>
  <c r="AN35" i="14"/>
  <c r="AN23" i="14"/>
  <c r="AN19" i="14"/>
  <c r="AN63" i="14"/>
  <c r="AN51" i="14"/>
  <c r="AN42" i="14"/>
  <c r="AN38" i="14"/>
  <c r="AN30" i="14"/>
  <c r="AN26" i="14"/>
  <c r="AN22" i="14"/>
  <c r="CI6" i="8"/>
  <c r="AN11" i="14" s="1"/>
  <c r="AN37" i="14"/>
  <c r="AN25" i="14"/>
  <c r="AN16" i="14"/>
  <c r="AN28" i="14"/>
  <c r="AN18" i="14"/>
  <c r="AN50" i="14"/>
  <c r="AN20" i="14"/>
  <c r="AN17" i="14"/>
  <c r="AN59" i="14"/>
  <c r="AM40" i="35" a="1"/>
  <c r="AM40" i="35" s="1"/>
  <c r="AM41" i="35" s="1" a="1"/>
  <c r="AM41" i="35" s="1"/>
  <c r="U1" i="2" s="1"/>
  <c r="U217" i="2" s="1"/>
  <c r="S36" i="7"/>
  <c r="DY5" i="13" l="1"/>
  <c r="T219" i="2"/>
  <c r="U4" i="5"/>
  <c r="V5" i="5"/>
  <c r="V7" i="5" s="1"/>
  <c r="U215" i="2"/>
  <c r="U216" i="2"/>
  <c r="B24" i="78"/>
  <c r="C67" i="76"/>
  <c r="C68" i="76"/>
  <c r="B25" i="78"/>
  <c r="DM5" i="10"/>
  <c r="T11" i="15"/>
  <c r="DF5" i="10"/>
  <c r="R11" i="15"/>
  <c r="DD5" i="10"/>
  <c r="DN5" i="10"/>
  <c r="DK5" i="10"/>
  <c r="X11" i="15"/>
  <c r="DJ5" i="10"/>
  <c r="DL5" i="10"/>
  <c r="S11" i="15"/>
  <c r="DE5" i="10"/>
  <c r="V11" i="15"/>
  <c r="DH5" i="10"/>
  <c r="DI5" i="10"/>
  <c r="W11" i="15"/>
  <c r="Q11" i="15"/>
  <c r="DC5" i="10"/>
  <c r="U11" i="15"/>
  <c r="DG5" i="10"/>
  <c r="DZ5" i="10"/>
  <c r="DZ5" i="12"/>
  <c r="FJ10" i="12" s="1" a="1"/>
  <c r="DZ5" i="13"/>
  <c r="FW10" i="13" s="1" a="1"/>
  <c r="DZ5" i="11"/>
  <c r="FX11" i="11" s="1" a="1"/>
  <c r="DZ5" i="8"/>
  <c r="D27" i="42" s="1"/>
  <c r="D32" i="20" s="1"/>
  <c r="AM42" i="35" a="1"/>
  <c r="AM42" i="35" s="1"/>
  <c r="AM43" i="35" s="1" a="1"/>
  <c r="AM43" i="35" s="1"/>
  <c r="V1" i="2" s="1"/>
  <c r="V217" i="2" s="1"/>
  <c r="S37" i="7"/>
  <c r="E11" i="24" l="1"/>
  <c r="E15" i="24"/>
  <c r="E19" i="24"/>
  <c r="E23" i="24"/>
  <c r="E27" i="24"/>
  <c r="E30" i="24"/>
  <c r="E32" i="24"/>
  <c r="E12" i="24"/>
  <c r="E16" i="24"/>
  <c r="E20" i="24"/>
  <c r="E24" i="24"/>
  <c r="E28" i="24"/>
  <c r="E9" i="24"/>
  <c r="E13" i="24"/>
  <c r="E17" i="24"/>
  <c r="E21" i="24"/>
  <c r="E25" i="24"/>
  <c r="E29" i="24"/>
  <c r="E31" i="24"/>
  <c r="E10" i="24"/>
  <c r="E14" i="24"/>
  <c r="E18" i="24"/>
  <c r="E22" i="24"/>
  <c r="E26" i="24"/>
  <c r="E9" i="23"/>
  <c r="E13" i="23"/>
  <c r="E17" i="23"/>
  <c r="E21" i="23"/>
  <c r="E25" i="23"/>
  <c r="E29" i="23"/>
  <c r="E11" i="23"/>
  <c r="E19" i="23"/>
  <c r="E31" i="23"/>
  <c r="E12" i="23"/>
  <c r="E28" i="23"/>
  <c r="E10" i="23"/>
  <c r="E14" i="23"/>
  <c r="E18" i="23"/>
  <c r="E22" i="23"/>
  <c r="E26" i="23"/>
  <c r="E30" i="23"/>
  <c r="E15" i="23"/>
  <c r="E23" i="23"/>
  <c r="E27" i="23"/>
  <c r="E20" i="23"/>
  <c r="E24" i="23"/>
  <c r="E16" i="23"/>
  <c r="E32" i="23"/>
  <c r="D28" i="22"/>
  <c r="D32" i="22"/>
  <c r="D10" i="22"/>
  <c r="D14" i="22"/>
  <c r="D18" i="22"/>
  <c r="D22" i="22"/>
  <c r="D26" i="22"/>
  <c r="D29" i="22"/>
  <c r="D11" i="22"/>
  <c r="D15" i="22"/>
  <c r="D19" i="22"/>
  <c r="D23" i="22"/>
  <c r="D27" i="22"/>
  <c r="D30" i="22"/>
  <c r="D12" i="22"/>
  <c r="D16" i="22"/>
  <c r="D20" i="22"/>
  <c r="D24" i="22"/>
  <c r="D31" i="22"/>
  <c r="D9" i="22"/>
  <c r="D13" i="22"/>
  <c r="D17" i="22"/>
  <c r="D21" i="22"/>
  <c r="D25" i="22"/>
  <c r="W5" i="5"/>
  <c r="W7" i="5" s="1"/>
  <c r="V216" i="2"/>
  <c r="V215" i="2"/>
  <c r="U219" i="2"/>
  <c r="V4" i="5"/>
  <c r="B26" i="78"/>
  <c r="C69" i="76"/>
  <c r="C4" i="46"/>
  <c r="C8" i="46"/>
  <c r="C12" i="46"/>
  <c r="C16" i="46"/>
  <c r="C20" i="46"/>
  <c r="C24" i="46"/>
  <c r="C5" i="46"/>
  <c r="C9" i="46"/>
  <c r="C13" i="46"/>
  <c r="C17" i="46"/>
  <c r="C21" i="46"/>
  <c r="C25" i="46"/>
  <c r="C6" i="46"/>
  <c r="C10" i="46"/>
  <c r="C14" i="46"/>
  <c r="C18" i="46"/>
  <c r="C22" i="46"/>
  <c r="C26" i="46"/>
  <c r="C7" i="46"/>
  <c r="C11" i="46"/>
  <c r="C15" i="46"/>
  <c r="C19" i="46"/>
  <c r="C23" i="46"/>
  <c r="C27" i="46"/>
  <c r="C8" i="45"/>
  <c r="C12" i="45"/>
  <c r="C16" i="45"/>
  <c r="C20" i="45"/>
  <c r="C24" i="45"/>
  <c r="C4" i="45"/>
  <c r="C15" i="45"/>
  <c r="C27" i="45"/>
  <c r="C9" i="45"/>
  <c r="C13" i="45"/>
  <c r="C17" i="45"/>
  <c r="C21" i="45"/>
  <c r="C25" i="45"/>
  <c r="C5" i="45"/>
  <c r="C19" i="45"/>
  <c r="C7" i="45"/>
  <c r="C10" i="45"/>
  <c r="C14" i="45"/>
  <c r="C18" i="45"/>
  <c r="C22" i="45"/>
  <c r="C26" i="45"/>
  <c r="C6" i="45"/>
  <c r="C11" i="45"/>
  <c r="C23" i="45"/>
  <c r="FW10" i="13"/>
  <c r="E8" i="24" s="1"/>
  <c r="FJ10" i="12"/>
  <c r="E8" i="23" s="1"/>
  <c r="C4" i="44"/>
  <c r="C8" i="44"/>
  <c r="C12" i="44"/>
  <c r="C16" i="44"/>
  <c r="C20" i="44"/>
  <c r="C24" i="44"/>
  <c r="C15" i="44"/>
  <c r="C27" i="44"/>
  <c r="C5" i="44"/>
  <c r="C9" i="44"/>
  <c r="C13" i="44"/>
  <c r="C17" i="44"/>
  <c r="C21" i="44"/>
  <c r="C25" i="44"/>
  <c r="C7" i="44"/>
  <c r="C19" i="44"/>
  <c r="C6" i="44"/>
  <c r="C10" i="44"/>
  <c r="C14" i="44"/>
  <c r="C18" i="44"/>
  <c r="C22" i="44"/>
  <c r="C26" i="44"/>
  <c r="C11" i="44"/>
  <c r="C23" i="44"/>
  <c r="FX11" i="11"/>
  <c r="D8" i="22" s="1"/>
  <c r="FS9" i="10" a="1"/>
  <c r="AM44" i="35" a="1"/>
  <c r="AM44" i="35" s="1"/>
  <c r="AM45" i="35" s="1" a="1"/>
  <c r="AM45" i="35" s="1"/>
  <c r="W1" i="2" s="1"/>
  <c r="W217" i="2" s="1"/>
  <c r="S38" i="7"/>
  <c r="F26" i="24" l="1"/>
  <c r="F11" i="24"/>
  <c r="F27" i="24"/>
  <c r="F24" i="24"/>
  <c r="F13" i="24"/>
  <c r="F29" i="24"/>
  <c r="F12" i="24"/>
  <c r="F8" i="24"/>
  <c r="F23" i="24"/>
  <c r="F20" i="24"/>
  <c r="F9" i="24"/>
  <c r="F25" i="24"/>
  <c r="F14" i="24"/>
  <c r="F15" i="24"/>
  <c r="F31" i="24"/>
  <c r="F28" i="24"/>
  <c r="F17" i="24"/>
  <c r="F10" i="24"/>
  <c r="F30" i="24"/>
  <c r="F19" i="24"/>
  <c r="F16" i="24"/>
  <c r="F32" i="24"/>
  <c r="F21" i="24"/>
  <c r="F18" i="24"/>
  <c r="F22" i="24"/>
  <c r="F10" i="23"/>
  <c r="F14" i="23"/>
  <c r="F18" i="23"/>
  <c r="F22" i="23"/>
  <c r="F26" i="23"/>
  <c r="F30" i="23"/>
  <c r="F12" i="23"/>
  <c r="F24" i="23"/>
  <c r="F28" i="23"/>
  <c r="F9" i="23"/>
  <c r="F25" i="23"/>
  <c r="F11" i="23"/>
  <c r="F15" i="23"/>
  <c r="F19" i="23"/>
  <c r="F23" i="23"/>
  <c r="F27" i="23"/>
  <c r="F31" i="23"/>
  <c r="F16" i="23"/>
  <c r="F20" i="23"/>
  <c r="F32" i="23"/>
  <c r="F13" i="23"/>
  <c r="F29" i="23"/>
  <c r="F8" i="23"/>
  <c r="F17" i="23"/>
  <c r="F21" i="23"/>
  <c r="E28" i="22"/>
  <c r="E20" i="22"/>
  <c r="E12" i="22"/>
  <c r="E27" i="22"/>
  <c r="E19" i="22"/>
  <c r="E11" i="22"/>
  <c r="E32" i="22"/>
  <c r="E24" i="22"/>
  <c r="E16" i="22"/>
  <c r="E8" i="22"/>
  <c r="E31" i="22"/>
  <c r="E23" i="22"/>
  <c r="E15" i="22"/>
  <c r="E21" i="22"/>
  <c r="E14" i="22"/>
  <c r="E9" i="22"/>
  <c r="E25" i="22"/>
  <c r="E18" i="22"/>
  <c r="E13" i="22"/>
  <c r="E29" i="22"/>
  <c r="E22" i="22"/>
  <c r="E17" i="22"/>
  <c r="E10" i="22"/>
  <c r="E26" i="22"/>
  <c r="E30" i="22"/>
  <c r="G134" i="76"/>
  <c r="B14" i="82"/>
  <c r="B21" i="82"/>
  <c r="G141" i="76"/>
  <c r="B5" i="82"/>
  <c r="G22" i="76"/>
  <c r="G23" i="76" s="1"/>
  <c r="G132" i="76"/>
  <c r="B12" i="82"/>
  <c r="B19" i="82"/>
  <c r="G139" i="76"/>
  <c r="B3" i="82"/>
  <c r="G8" i="76"/>
  <c r="G10" i="76" s="1"/>
  <c r="G146" i="76"/>
  <c r="B26" i="82"/>
  <c r="G130" i="76"/>
  <c r="B10" i="82"/>
  <c r="B17" i="82"/>
  <c r="G137" i="76"/>
  <c r="G144" i="76"/>
  <c r="B24" i="82"/>
  <c r="G46" i="76"/>
  <c r="G48" i="76" s="1"/>
  <c r="B8" i="82"/>
  <c r="B15" i="82"/>
  <c r="G135" i="76"/>
  <c r="G142" i="76"/>
  <c r="B22" i="82"/>
  <c r="B6" i="82"/>
  <c r="G27" i="76"/>
  <c r="G28" i="76" s="1"/>
  <c r="B13" i="82"/>
  <c r="G133" i="76"/>
  <c r="G140" i="76"/>
  <c r="B20" i="82"/>
  <c r="G19" i="76"/>
  <c r="B4" i="82"/>
  <c r="B11" i="82"/>
  <c r="G131" i="76"/>
  <c r="G138" i="76"/>
  <c r="B18" i="82"/>
  <c r="B25" i="82"/>
  <c r="G145" i="76"/>
  <c r="B9" i="82"/>
  <c r="G129" i="76"/>
  <c r="G136" i="76"/>
  <c r="B16" i="82"/>
  <c r="B23" i="82"/>
  <c r="G143" i="76"/>
  <c r="B7" i="82"/>
  <c r="G20" i="76"/>
  <c r="W215" i="2"/>
  <c r="W216" i="2"/>
  <c r="X5" i="5"/>
  <c r="X7" i="5" s="1"/>
  <c r="V219" i="2"/>
  <c r="W4" i="5"/>
  <c r="B5" i="81"/>
  <c r="F12" i="76"/>
  <c r="F13" i="76" s="1"/>
  <c r="B13" i="81"/>
  <c r="F115" i="76"/>
  <c r="F39" i="76"/>
  <c r="F40" i="76" s="1"/>
  <c r="B4" i="81"/>
  <c r="B12" i="81"/>
  <c r="F114" i="76"/>
  <c r="B3" i="81"/>
  <c r="F36" i="76"/>
  <c r="F37" i="76" s="1"/>
  <c r="B11" i="81"/>
  <c r="F113" i="76"/>
  <c r="B25" i="81"/>
  <c r="F127" i="76"/>
  <c r="B9" i="81"/>
  <c r="F111" i="76"/>
  <c r="B24" i="81"/>
  <c r="F126" i="76"/>
  <c r="B8" i="81"/>
  <c r="F45" i="76"/>
  <c r="F48" i="76" s="1"/>
  <c r="B23" i="81"/>
  <c r="F125" i="76"/>
  <c r="B7" i="81"/>
  <c r="F43" i="76"/>
  <c r="F44" i="76" s="1"/>
  <c r="F124" i="76"/>
  <c r="B22" i="81"/>
  <c r="B21" i="81"/>
  <c r="F123" i="76"/>
  <c r="F41" i="76"/>
  <c r="F42" i="76" s="1"/>
  <c r="B6" i="81"/>
  <c r="B20" i="81"/>
  <c r="F122" i="76"/>
  <c r="F128" i="76"/>
  <c r="B26" i="81"/>
  <c r="B19" i="81"/>
  <c r="F121" i="76"/>
  <c r="F112" i="76"/>
  <c r="B10" i="81"/>
  <c r="B17" i="81"/>
  <c r="F119" i="76"/>
  <c r="F120" i="76"/>
  <c r="B18" i="81"/>
  <c r="B16" i="81"/>
  <c r="F118" i="76"/>
  <c r="F116" i="76"/>
  <c r="B14" i="81"/>
  <c r="B15" i="81"/>
  <c r="F117" i="76"/>
  <c r="W25" i="60"/>
  <c r="B25" i="80"/>
  <c r="E109" i="76"/>
  <c r="W9" i="60"/>
  <c r="B9" i="80"/>
  <c r="E93" i="76"/>
  <c r="W24" i="60"/>
  <c r="B24" i="80"/>
  <c r="E108" i="76"/>
  <c r="W8" i="60"/>
  <c r="E92" i="76"/>
  <c r="B8" i="80"/>
  <c r="W23" i="60"/>
  <c r="E107" i="76"/>
  <c r="B23" i="80"/>
  <c r="W7" i="60"/>
  <c r="B7" i="80"/>
  <c r="E38" i="76"/>
  <c r="E40" i="76" s="1"/>
  <c r="W10" i="60"/>
  <c r="E94" i="76"/>
  <c r="B10" i="80"/>
  <c r="W14" i="60"/>
  <c r="E98" i="76"/>
  <c r="B14" i="80"/>
  <c r="W21" i="60"/>
  <c r="E105" i="76"/>
  <c r="B21" i="80"/>
  <c r="W5" i="60"/>
  <c r="E30" i="76"/>
  <c r="E31" i="76" s="1"/>
  <c r="B5" i="80"/>
  <c r="W20" i="60"/>
  <c r="E104" i="76"/>
  <c r="B20" i="80"/>
  <c r="W4" i="60"/>
  <c r="E26" i="76"/>
  <c r="E28" i="76" s="1"/>
  <c r="B4" i="80"/>
  <c r="W19" i="60"/>
  <c r="B19" i="80"/>
  <c r="E103" i="76"/>
  <c r="W3" i="60"/>
  <c r="B3" i="80"/>
  <c r="E15" i="76"/>
  <c r="E16" i="76" s="1"/>
  <c r="W13" i="60"/>
  <c r="E97" i="76"/>
  <c r="B13" i="80"/>
  <c r="W6" i="60"/>
  <c r="E34" i="76"/>
  <c r="E35" i="76" s="1"/>
  <c r="B6" i="80"/>
  <c r="W12" i="60"/>
  <c r="B12" i="80"/>
  <c r="E96" i="76"/>
  <c r="W11" i="60"/>
  <c r="B11" i="80"/>
  <c r="E95" i="76"/>
  <c r="W22" i="60"/>
  <c r="E106" i="76"/>
  <c r="B22" i="80"/>
  <c r="W17" i="60"/>
  <c r="B17" i="80"/>
  <c r="E101" i="76"/>
  <c r="W18" i="60"/>
  <c r="E102" i="76"/>
  <c r="B18" i="80"/>
  <c r="W16" i="60"/>
  <c r="B16" i="80"/>
  <c r="E100" i="76"/>
  <c r="E110" i="76"/>
  <c r="B26" i="80"/>
  <c r="W15" i="60"/>
  <c r="B15" i="80"/>
  <c r="E99" i="76"/>
  <c r="Z22" i="60"/>
  <c r="Z21" i="60"/>
  <c r="Z6" i="60"/>
  <c r="Z20" i="60"/>
  <c r="Z19" i="60"/>
  <c r="Z10" i="60"/>
  <c r="Z17" i="60"/>
  <c r="Z18" i="60"/>
  <c r="Z16" i="60"/>
  <c r="Z14" i="60"/>
  <c r="Z15" i="60"/>
  <c r="Z5" i="60"/>
  <c r="Z13" i="60"/>
  <c r="Z4" i="60"/>
  <c r="Z12" i="60"/>
  <c r="Z3" i="60"/>
  <c r="Z11" i="60"/>
  <c r="Z25" i="60"/>
  <c r="Z9" i="60"/>
  <c r="Z24" i="60"/>
  <c r="Z8" i="60"/>
  <c r="Z23" i="60"/>
  <c r="Z7" i="60"/>
  <c r="AC10" i="60"/>
  <c r="AC17" i="60"/>
  <c r="AC24" i="60"/>
  <c r="AC8" i="60"/>
  <c r="AC15" i="60"/>
  <c r="AC22" i="60"/>
  <c r="AC6" i="60"/>
  <c r="AC13" i="60"/>
  <c r="AC20" i="60"/>
  <c r="AC4" i="60"/>
  <c r="AC11" i="60"/>
  <c r="AC18" i="60"/>
  <c r="AC25" i="60"/>
  <c r="AC9" i="60"/>
  <c r="AC16" i="60"/>
  <c r="AC23" i="60"/>
  <c r="AC7" i="60"/>
  <c r="AC14" i="60"/>
  <c r="AC21" i="60"/>
  <c r="AC5" i="60"/>
  <c r="AC12" i="60"/>
  <c r="AC19" i="60"/>
  <c r="AC3" i="60"/>
  <c r="C3" i="46"/>
  <c r="C3" i="45"/>
  <c r="C3" i="44"/>
  <c r="FS9" i="10"/>
  <c r="C3" i="43" s="1"/>
  <c r="D8" i="21" s="1"/>
  <c r="C4" i="43"/>
  <c r="D9" i="21" s="1"/>
  <c r="C8" i="43"/>
  <c r="D13" i="21" s="1"/>
  <c r="C12" i="43"/>
  <c r="D17" i="21" s="1"/>
  <c r="C16" i="43"/>
  <c r="D21" i="21" s="1"/>
  <c r="C20" i="43"/>
  <c r="D25" i="21" s="1"/>
  <c r="C24" i="43"/>
  <c r="D29" i="21" s="1"/>
  <c r="C15" i="43"/>
  <c r="D20" i="21" s="1"/>
  <c r="C23" i="43"/>
  <c r="D28" i="21" s="1"/>
  <c r="C5" i="43"/>
  <c r="D10" i="21" s="1"/>
  <c r="C9" i="43"/>
  <c r="D14" i="21" s="1"/>
  <c r="C13" i="43"/>
  <c r="D18" i="21" s="1"/>
  <c r="C17" i="43"/>
  <c r="D22" i="21" s="1"/>
  <c r="C21" i="43"/>
  <c r="D26" i="21" s="1"/>
  <c r="C25" i="43"/>
  <c r="D30" i="21" s="1"/>
  <c r="C7" i="43"/>
  <c r="D12" i="21" s="1"/>
  <c r="C27" i="43"/>
  <c r="D32" i="21" s="1"/>
  <c r="C6" i="43"/>
  <c r="D11" i="21" s="1"/>
  <c r="C10" i="43"/>
  <c r="D15" i="21" s="1"/>
  <c r="C14" i="43"/>
  <c r="D19" i="21" s="1"/>
  <c r="C18" i="43"/>
  <c r="D23" i="21" s="1"/>
  <c r="C22" i="43"/>
  <c r="D27" i="21" s="1"/>
  <c r="C26" i="43"/>
  <c r="D31" i="21" s="1"/>
  <c r="C11" i="43"/>
  <c r="D16" i="21" s="1"/>
  <c r="C19" i="43"/>
  <c r="D24" i="21" s="1"/>
  <c r="AM46" i="35" a="1"/>
  <c r="AM46" i="35" s="1"/>
  <c r="AM47" i="35" s="1" a="1"/>
  <c r="AM47" i="35" s="1"/>
  <c r="X1" i="2" s="1"/>
  <c r="X217" i="2" s="1"/>
  <c r="S39" i="7"/>
  <c r="E31" i="21" l="1"/>
  <c r="E27" i="21"/>
  <c r="E23" i="21"/>
  <c r="E19" i="21"/>
  <c r="E15" i="21"/>
  <c r="E11" i="21"/>
  <c r="E32" i="21"/>
  <c r="E30" i="21"/>
  <c r="E26" i="21"/>
  <c r="E22" i="21"/>
  <c r="E18" i="21"/>
  <c r="E14" i="21"/>
  <c r="E10" i="21"/>
  <c r="E29" i="21"/>
  <c r="E25" i="21"/>
  <c r="E21" i="21"/>
  <c r="E17" i="21"/>
  <c r="E13" i="21"/>
  <c r="E9" i="21"/>
  <c r="E28" i="21"/>
  <c r="E24" i="21"/>
  <c r="E20" i="21"/>
  <c r="E16" i="21"/>
  <c r="E12" i="21"/>
  <c r="E8" i="21"/>
  <c r="G21" i="76"/>
  <c r="G169" i="76"/>
  <c r="F169" i="76"/>
  <c r="E169" i="76"/>
  <c r="G3" i="76"/>
  <c r="G4" i="76" s="1"/>
  <c r="B2" i="82"/>
  <c r="D78" i="76"/>
  <c r="B13" i="79"/>
  <c r="D71" i="76"/>
  <c r="B6" i="79"/>
  <c r="B11" i="79"/>
  <c r="D76" i="76"/>
  <c r="D90" i="76"/>
  <c r="B25" i="79"/>
  <c r="B9" i="79"/>
  <c r="D74" i="76"/>
  <c r="D89" i="76"/>
  <c r="B24" i="79"/>
  <c r="B8" i="79"/>
  <c r="D73" i="76"/>
  <c r="B23" i="79"/>
  <c r="D88" i="76"/>
  <c r="B7" i="79"/>
  <c r="D72" i="76"/>
  <c r="D75" i="76"/>
  <c r="B10" i="79"/>
  <c r="B12" i="79"/>
  <c r="D77" i="76"/>
  <c r="D79" i="76"/>
  <c r="B14" i="79"/>
  <c r="B5" i="79"/>
  <c r="D70" i="76"/>
  <c r="D169" i="76" s="1"/>
  <c r="B20" i="79"/>
  <c r="D85" i="76"/>
  <c r="D32" i="76"/>
  <c r="D33" i="76" s="1"/>
  <c r="B4" i="79"/>
  <c r="B19" i="79"/>
  <c r="D84" i="76"/>
  <c r="D25" i="76"/>
  <c r="D28" i="76" s="1"/>
  <c r="B3" i="79"/>
  <c r="B21" i="79"/>
  <c r="D86" i="76"/>
  <c r="D83" i="76"/>
  <c r="B18" i="79"/>
  <c r="B17" i="79"/>
  <c r="D82" i="76"/>
  <c r="D91" i="76"/>
  <c r="B26" i="79"/>
  <c r="B16" i="79"/>
  <c r="D81" i="76"/>
  <c r="D87" i="76"/>
  <c r="B22" i="79"/>
  <c r="B15" i="79"/>
  <c r="D80" i="76"/>
  <c r="D6" i="76"/>
  <c r="D10" i="76" s="1"/>
  <c r="B2" i="79"/>
  <c r="X216" i="2"/>
  <c r="X215" i="2"/>
  <c r="Y5" i="5"/>
  <c r="Y7" i="5" s="1"/>
  <c r="W219" i="2"/>
  <c r="X4" i="5"/>
  <c r="F7" i="76"/>
  <c r="F10" i="76" s="1"/>
  <c r="B2" i="81"/>
  <c r="W2" i="60"/>
  <c r="B2" i="80"/>
  <c r="E11" i="76"/>
  <c r="E13" i="76" s="1"/>
  <c r="Z2" i="60"/>
  <c r="S26" i="60"/>
  <c r="P26" i="60" s="1"/>
  <c r="S25" i="60"/>
  <c r="P25" i="60" s="1"/>
  <c r="S24" i="60"/>
  <c r="P24" i="60" s="1"/>
  <c r="AC2" i="60"/>
  <c r="S21" i="60"/>
  <c r="P21" i="60" s="1"/>
  <c r="S5" i="60"/>
  <c r="P5" i="60" s="1"/>
  <c r="S20" i="60"/>
  <c r="P20" i="60" s="1"/>
  <c r="S4" i="60"/>
  <c r="P4" i="60" s="1"/>
  <c r="S19" i="60"/>
  <c r="P19" i="60" s="1"/>
  <c r="S3" i="60"/>
  <c r="P3" i="60" s="1"/>
  <c r="S16" i="60"/>
  <c r="P16" i="60" s="1"/>
  <c r="S22" i="60"/>
  <c r="P22" i="60" s="1"/>
  <c r="S15" i="60"/>
  <c r="P15" i="60" s="1"/>
  <c r="S2" i="60"/>
  <c r="P2" i="60" s="1"/>
  <c r="S9" i="60"/>
  <c r="P9" i="60" s="1"/>
  <c r="S18" i="60"/>
  <c r="P18" i="60" s="1"/>
  <c r="S17" i="60"/>
  <c r="P17" i="60" s="1"/>
  <c r="S10" i="60"/>
  <c r="P10" i="60" s="1"/>
  <c r="S13" i="60"/>
  <c r="P13" i="60" s="1"/>
  <c r="S6" i="60"/>
  <c r="P6" i="60" s="1"/>
  <c r="S12" i="60"/>
  <c r="P12" i="60" s="1"/>
  <c r="S14" i="60"/>
  <c r="P14" i="60" s="1"/>
  <c r="S11" i="60"/>
  <c r="P11" i="60" s="1"/>
  <c r="S8" i="60"/>
  <c r="P8" i="60" s="1"/>
  <c r="S23" i="60"/>
  <c r="P23" i="60" s="1"/>
  <c r="S7" i="60"/>
  <c r="P7" i="60" s="1"/>
  <c r="AM48" i="35" a="1"/>
  <c r="AM48" i="35" s="1"/>
  <c r="AM49" i="35" s="1" a="1"/>
  <c r="AM49" i="35" s="1"/>
  <c r="Y1" i="2" s="1"/>
  <c r="Y217" i="2" s="1"/>
  <c r="S40" i="7"/>
  <c r="Z5" i="5" l="1"/>
  <c r="Z7" i="5" s="1"/>
  <c r="Y215" i="2"/>
  <c r="Y216" i="2"/>
  <c r="X219" i="2"/>
  <c r="Y4" i="5"/>
  <c r="AM50" i="35" a="1"/>
  <c r="AM50" i="35" s="1"/>
  <c r="AM51" i="35" s="1" a="1"/>
  <c r="AM51" i="35" s="1"/>
  <c r="Z1" i="2" s="1"/>
  <c r="Z217" i="2" s="1"/>
  <c r="S41" i="7"/>
  <c r="Y219" i="2" l="1"/>
  <c r="Z4" i="5"/>
  <c r="AA5" i="5"/>
  <c r="AA7" i="5" s="1"/>
  <c r="Z216" i="2"/>
  <c r="Z215" i="2"/>
  <c r="AM52" i="35" a="1"/>
  <c r="AM52" i="35" s="1"/>
  <c r="AM53" i="35" s="1" a="1"/>
  <c r="AM53" i="35" s="1"/>
  <c r="AA1" i="2" s="1"/>
  <c r="AA217" i="2" s="1"/>
  <c r="S42" i="7"/>
  <c r="AA215" i="2" l="1"/>
  <c r="AA216" i="2"/>
  <c r="AB5" i="5"/>
  <c r="AB7" i="5" s="1"/>
  <c r="Z219" i="2"/>
  <c r="AA4" i="5"/>
  <c r="AM54" i="35" a="1"/>
  <c r="AM54" i="35" s="1"/>
  <c r="AM55" i="35" s="1" a="1"/>
  <c r="AM55" i="35" s="1"/>
  <c r="AA24" i="36" s="1"/>
  <c r="S43" i="7"/>
  <c r="AA219" i="2" l="1"/>
  <c r="AB4" i="5"/>
  <c r="AM56" i="35" a="1"/>
  <c r="AM56" i="35" s="1"/>
  <c r="AM57" i="35" s="1" a="1"/>
  <c r="AM57" i="35" s="1"/>
  <c r="AM58" i="35" s="1" a="1"/>
  <c r="AM58" i="35" s="1"/>
  <c r="AM59" i="35" s="1" a="1"/>
  <c r="AM59" i="35" s="1"/>
  <c r="AM60" i="35" s="1" a="1"/>
  <c r="AM60" i="35" s="1"/>
  <c r="AM61" i="35" s="1" a="1"/>
  <c r="AM61" i="35" s="1"/>
  <c r="AM62" i="35" s="1" a="1"/>
  <c r="AM62" i="35" s="1"/>
  <c r="AM63" i="35" s="1" a="1"/>
  <c r="AM63" i="35" s="1"/>
  <c r="AM64" i="35" s="1" a="1"/>
  <c r="AM64" i="35" s="1"/>
  <c r="AM65" i="35" s="1" a="1"/>
  <c r="AM65" i="35" s="1"/>
  <c r="AM66" i="35" s="1" a="1"/>
  <c r="AM66" i="35" s="1"/>
  <c r="AM67" i="35" s="1" a="1"/>
  <c r="AM67" i="35" s="1"/>
  <c r="AM68" i="35" s="1" a="1"/>
  <c r="AM68" i="35" s="1"/>
  <c r="AM69" i="35" s="1" a="1"/>
  <c r="AM69" i="35" s="1"/>
  <c r="AM70" i="35" s="1" a="1"/>
  <c r="AM70" i="35" s="1"/>
  <c r="AM71" i="35" s="1" a="1"/>
  <c r="AM71" i="35" s="1"/>
  <c r="AM72" i="35" s="1" a="1"/>
  <c r="AM72" i="35" s="1"/>
  <c r="AM73" i="35" s="1" a="1"/>
  <c r="AM73" i="35" s="1"/>
  <c r="AM74" i="35" s="1" a="1"/>
  <c r="AM74" i="35" s="1"/>
  <c r="AM75" i="35" s="1" a="1"/>
  <c r="AM75" i="35" s="1"/>
  <c r="AM76" i="35" s="1" a="1"/>
  <c r="AM76" i="35" s="1"/>
  <c r="AM77" i="35" s="1" a="1"/>
  <c r="AM77" i="35" s="1"/>
  <c r="AM78" i="35" s="1" a="1"/>
  <c r="AM78" i="35" s="1"/>
  <c r="AM79" i="35" s="1" a="1"/>
  <c r="AM79" i="35" s="1"/>
  <c r="AM80" i="35" s="1" a="1"/>
  <c r="AM80" i="35" s="1"/>
  <c r="AM81" i="35" s="1" a="1"/>
  <c r="AM81" i="35" s="1"/>
  <c r="AM82" i="35" s="1" a="1"/>
  <c r="AM82" i="35" s="1"/>
  <c r="AM83" i="35" s="1" a="1"/>
  <c r="AM83" i="35" s="1"/>
  <c r="AM84" i="35" s="1" a="1"/>
  <c r="AM84" i="35" s="1"/>
  <c r="AM85" i="35" s="1" a="1"/>
  <c r="AM85" i="35" s="1"/>
  <c r="AM86" i="35" s="1" a="1"/>
  <c r="AM86" i="35" s="1"/>
  <c r="AM87" i="35" s="1" a="1"/>
  <c r="AM87" i="35" s="1"/>
  <c r="AM88" i="35" s="1" a="1"/>
  <c r="AM88" i="35" s="1"/>
  <c r="AM89" i="35" s="1" a="1"/>
  <c r="AM89" i="35" s="1"/>
  <c r="AM90" i="35" s="1" a="1"/>
  <c r="AM90" i="35" s="1"/>
  <c r="AM91" i="35" s="1" a="1"/>
  <c r="AM91" i="35" s="1"/>
  <c r="AM92" i="35" s="1" a="1"/>
  <c r="AM92" i="35" s="1"/>
  <c r="AM93" i="35" s="1" a="1"/>
  <c r="AM93" i="35" s="1"/>
  <c r="AM94" i="35" s="1" a="1"/>
  <c r="AM94" i="35" s="1"/>
  <c r="AM95" i="35" s="1" a="1"/>
  <c r="AM95" i="35" s="1"/>
  <c r="AM96" i="35" s="1" a="1"/>
  <c r="AM96" i="35" s="1"/>
  <c r="AM97" i="35" s="1" a="1"/>
  <c r="AM97" i="35" s="1"/>
  <c r="AM98" i="35" s="1" a="1"/>
  <c r="AM98" i="35" s="1"/>
  <c r="AM99" i="35" s="1" a="1"/>
  <c r="AM99" i="35" s="1"/>
  <c r="AM100" i="35" s="1" a="1"/>
  <c r="AM100" i="35" s="1"/>
  <c r="AM101" i="35" s="1" a="1"/>
  <c r="AM101" i="35" s="1"/>
  <c r="AM102" i="35" s="1" a="1"/>
  <c r="AM102" i="35" s="1"/>
  <c r="AM103" i="35" s="1" a="1"/>
  <c r="AM103" i="35" s="1"/>
  <c r="AM104" i="35" s="1" a="1"/>
  <c r="AM104" i="35" s="1"/>
  <c r="AM105" i="35" s="1" a="1"/>
  <c r="AM105" i="35" s="1"/>
  <c r="AM106" i="35" s="1" a="1"/>
  <c r="AM106" i="35" s="1"/>
  <c r="AM107" i="35" s="1" a="1"/>
  <c r="AM107" i="35" s="1"/>
  <c r="AM108" i="35" s="1" a="1"/>
  <c r="AM108" i="35" s="1"/>
  <c r="AM109" i="35" s="1" a="1"/>
  <c r="AM109" i="35" s="1"/>
  <c r="AM110" i="35" s="1" a="1"/>
  <c r="AM110" i="35" s="1"/>
  <c r="AM111" i="35" s="1" a="1"/>
  <c r="AM111" i="35" s="1"/>
  <c r="AM112" i="35" s="1" a="1"/>
  <c r="AM112" i="35" s="1"/>
  <c r="AM113" i="35" s="1" a="1"/>
  <c r="AM113" i="35" s="1"/>
  <c r="AM114" i="35" s="1" a="1"/>
  <c r="AM114" i="35" s="1"/>
  <c r="AM115" i="35" s="1" a="1"/>
  <c r="AM115" i="35" s="1"/>
  <c r="AM116" i="35" s="1" a="1"/>
  <c r="AM116" i="35" s="1"/>
  <c r="AM117" i="35" s="1" a="1"/>
  <c r="AM117" i="35" s="1"/>
  <c r="AM118" i="35" s="1" a="1"/>
  <c r="AM118" i="35" s="1"/>
  <c r="AM119" i="35" s="1" a="1"/>
  <c r="AM119" i="35" s="1"/>
  <c r="AM120" i="35" s="1" a="1"/>
  <c r="AM120" i="35" s="1"/>
  <c r="AM121" i="35" s="1" a="1"/>
  <c r="AM121" i="35" s="1"/>
  <c r="AM122" i="35" s="1" a="1"/>
  <c r="AM122" i="35" s="1"/>
  <c r="AM123" i="35" s="1" a="1"/>
  <c r="AM123" i="35" s="1"/>
  <c r="AM124" i="35" s="1" a="1"/>
  <c r="AM124" i="35" s="1"/>
  <c r="AM125" i="35" s="1" a="1"/>
  <c r="AM125" i="35" s="1"/>
  <c r="AM126" i="35" s="1" a="1"/>
  <c r="AM126" i="35" s="1"/>
  <c r="AM127" i="35" s="1" a="1"/>
  <c r="AM127" i="35" s="1"/>
  <c r="AM128" i="35" s="1" a="1"/>
  <c r="AM128" i="35" s="1"/>
  <c r="AM129" i="35" s="1" a="1"/>
  <c r="AM129" i="35" s="1"/>
  <c r="AM130" i="35" s="1" a="1"/>
  <c r="AM130" i="35" s="1"/>
  <c r="AM131" i="35" s="1" a="1"/>
  <c r="AM131" i="35" s="1"/>
  <c r="AM132" i="35" s="1" a="1"/>
  <c r="AM132" i="35" s="1"/>
  <c r="AM133" i="35" s="1" a="1"/>
  <c r="AM133" i="35" s="1"/>
  <c r="AM134" i="35" s="1" a="1"/>
  <c r="AM134" i="35" s="1"/>
  <c r="AM135" i="35" s="1" a="1"/>
  <c r="AM135" i="35" s="1"/>
  <c r="AM136" i="35" s="1" a="1"/>
  <c r="AM136" i="35" s="1"/>
  <c r="AM137" i="35" s="1" a="1"/>
  <c r="AM137" i="35" s="1"/>
  <c r="AM138" i="35" s="1" a="1"/>
  <c r="AM138" i="35" s="1"/>
  <c r="AM139" i="35" s="1" a="1"/>
  <c r="AM139" i="35" s="1"/>
  <c r="AM140" i="35" s="1" a="1"/>
  <c r="AM140" i="35" s="1"/>
  <c r="AM141" i="35" s="1" a="1"/>
  <c r="AM141" i="35" s="1"/>
  <c r="AM142" i="35" s="1" a="1"/>
  <c r="AM142" i="35" s="1"/>
  <c r="AM143" i="35" s="1" a="1"/>
  <c r="AM143" i="35" s="1"/>
  <c r="AM144" i="35" s="1" a="1"/>
  <c r="AM144" i="35" s="1"/>
  <c r="AM145" i="35" s="1" a="1"/>
  <c r="AM145" i="35" s="1"/>
  <c r="AM146" i="35" s="1" a="1"/>
  <c r="AM146" i="35" s="1"/>
  <c r="AM147" i="35" s="1" a="1"/>
  <c r="AM147" i="35" s="1"/>
  <c r="AM148" i="35" s="1" a="1"/>
  <c r="AM148" i="35" s="1"/>
  <c r="AM149" i="35" s="1" a="1"/>
  <c r="AM149" i="35" s="1"/>
  <c r="AM150" i="35" s="1" a="1"/>
  <c r="AM150" i="35" s="1"/>
  <c r="AM151" i="35" s="1" a="1"/>
  <c r="AM151" i="35" s="1"/>
  <c r="AM152" i="35" s="1" a="1"/>
  <c r="AM152" i="35" s="1"/>
  <c r="AM153" i="35" s="1" a="1"/>
  <c r="AM153" i="35" s="1"/>
  <c r="AM154" i="35" s="1" a="1"/>
  <c r="AM154" i="35" s="1"/>
  <c r="AM155" i="35" s="1" a="1"/>
  <c r="AM155" i="35" s="1"/>
  <c r="AM156" i="35" s="1" a="1"/>
  <c r="AM156" i="35" s="1"/>
  <c r="AM157" i="35" s="1" a="1"/>
  <c r="AM157" i="35" s="1"/>
  <c r="AM158" i="35" s="1" a="1"/>
  <c r="AM158" i="35" s="1"/>
  <c r="AM159" i="35" s="1" a="1"/>
  <c r="AM159" i="35" s="1"/>
  <c r="AM160" i="35" s="1" a="1"/>
  <c r="AM160" i="35" s="1"/>
  <c r="AM161" i="35" s="1" a="1"/>
  <c r="AM161" i="35" s="1"/>
  <c r="AM162" i="35" s="1" a="1"/>
  <c r="AM162" i="35" s="1"/>
  <c r="AM163" i="35" s="1" a="1"/>
  <c r="AM163" i="35" s="1"/>
  <c r="AM164" i="35" s="1" a="1"/>
  <c r="AM164" i="35" s="1"/>
  <c r="AM165" i="35" s="1" a="1"/>
  <c r="AM165" i="35" s="1"/>
  <c r="AM166" i="35" s="1" a="1"/>
  <c r="AM166" i="35" s="1"/>
  <c r="AM167" i="35" s="1" a="1"/>
  <c r="AM167" i="35" s="1"/>
  <c r="AM168" i="35" s="1" a="1"/>
  <c r="AM168" i="35" s="1"/>
  <c r="AM169" i="35" s="1" a="1"/>
  <c r="AM169" i="35" s="1"/>
  <c r="AM170" i="35" s="1" a="1"/>
  <c r="AM170" i="35" s="1"/>
  <c r="AM171" i="35" s="1" a="1"/>
  <c r="AM171" i="35" s="1"/>
  <c r="AM172" i="35" s="1" a="1"/>
  <c r="AM172" i="35" s="1"/>
  <c r="AM173" i="35" s="1" a="1"/>
  <c r="AM173" i="35" s="1"/>
  <c r="AM174" i="35" s="1" a="1"/>
  <c r="AM174" i="35" s="1"/>
  <c r="AM175" i="35" s="1" a="1"/>
  <c r="AM175" i="35" s="1"/>
  <c r="AM176" i="35" s="1" a="1"/>
  <c r="AM176" i="35" s="1"/>
  <c r="AM177" i="35" s="1" a="1"/>
  <c r="AM177" i="35" s="1"/>
  <c r="AM178" i="35" s="1" a="1"/>
  <c r="AM178" i="35" s="1"/>
  <c r="AM179" i="35" s="1" a="1"/>
  <c r="AM179" i="35" s="1"/>
  <c r="AM180" i="35" s="1" a="1"/>
  <c r="AM180" i="35" s="1"/>
  <c r="AM181" i="35" s="1" a="1"/>
  <c r="AM181" i="35" s="1"/>
  <c r="AM182" i="35" s="1" a="1"/>
  <c r="AM182" i="35" s="1"/>
  <c r="AM183" i="35" s="1" a="1"/>
  <c r="AM183" i="35" s="1"/>
  <c r="AM184" i="35" s="1" a="1"/>
  <c r="AM184" i="35" s="1"/>
  <c r="AM185" i="35" s="1" a="1"/>
  <c r="AM185" i="35" s="1"/>
  <c r="AM186" i="35" s="1" a="1"/>
  <c r="AM186" i="35" s="1"/>
  <c r="AM187" i="35" s="1" a="1"/>
  <c r="AM187" i="35" s="1"/>
  <c r="AM188" i="35" s="1" a="1"/>
  <c r="AM188" i="35" s="1"/>
  <c r="AM189" i="35" s="1" a="1"/>
  <c r="AM189" i="35" s="1"/>
  <c r="AM190" i="35" s="1" a="1"/>
  <c r="AM190" i="35" s="1"/>
  <c r="AM191" i="35" s="1" a="1"/>
  <c r="AM191" i="35" s="1"/>
  <c r="AM192" i="35" s="1" a="1"/>
  <c r="AM192" i="35" s="1"/>
  <c r="AM193" i="35" s="1" a="1"/>
  <c r="AM193" i="35" s="1"/>
  <c r="AM194" i="35" s="1" a="1"/>
  <c r="AM194" i="35" s="1"/>
  <c r="AM195" i="35" s="1" a="1"/>
  <c r="AM195" i="35" s="1"/>
  <c r="AM196" i="35" s="1" a="1"/>
  <c r="AM196" i="35" s="1"/>
  <c r="AM197" i="35" s="1" a="1"/>
  <c r="AM197" i="35" s="1"/>
  <c r="AM198" i="35" s="1" a="1"/>
  <c r="AM198" i="35" s="1"/>
  <c r="AM199" i="35" s="1" a="1"/>
  <c r="AM199" i="35" s="1"/>
  <c r="AM200" i="35" s="1" a="1"/>
  <c r="AM200" i="35" s="1"/>
  <c r="AM201" i="35" s="1" a="1"/>
  <c r="AM201" i="35" s="1"/>
  <c r="AM202" i="35" s="1" a="1"/>
  <c r="AM202" i="35" s="1"/>
  <c r="AM203" i="35" s="1" a="1"/>
  <c r="AM203" i="35" s="1"/>
  <c r="AM204" i="35" s="1" a="1"/>
  <c r="AM204" i="35" s="1"/>
  <c r="AM205" i="35" s="1" a="1"/>
  <c r="AM205" i="35" s="1"/>
  <c r="AM206" i="35" s="1" a="1"/>
  <c r="AM206" i="35" s="1"/>
  <c r="AM207" i="35" s="1" a="1"/>
  <c r="AM207" i="35" s="1"/>
  <c r="AM208" i="35" s="1" a="1"/>
  <c r="AM208" i="35" s="1"/>
  <c r="AM209" i="35" s="1" a="1"/>
  <c r="AM209" i="35" s="1"/>
  <c r="AM210" i="35" s="1" a="1"/>
  <c r="AM210" i="35" s="1"/>
  <c r="AA19" i="36"/>
  <c r="AA22" i="36"/>
  <c r="AA25" i="36"/>
  <c r="AA15" i="36"/>
  <c r="AA8" i="36"/>
  <c r="AB1" i="2"/>
  <c r="AB217" i="2" s="1"/>
  <c r="AA26" i="36"/>
  <c r="AA12" i="36"/>
  <c r="AA4" i="36"/>
  <c r="AA17" i="36"/>
  <c r="AA7" i="36"/>
  <c r="AA11" i="36"/>
  <c r="AA23" i="36"/>
  <c r="AA5" i="36"/>
  <c r="AA20" i="36"/>
  <c r="AA14" i="36"/>
  <c r="AA16" i="36"/>
  <c r="AA9" i="36"/>
  <c r="AA10" i="36"/>
  <c r="AA21" i="36"/>
  <c r="AA18" i="36"/>
  <c r="AA27" i="36"/>
  <c r="AA6" i="36"/>
  <c r="AA13" i="36"/>
  <c r="S44" i="7"/>
  <c r="AM3" i="2" l="1"/>
  <c r="AO3" i="2"/>
  <c r="AS3" i="2"/>
  <c r="AQ3" i="2"/>
  <c r="AL7" i="2" a="1"/>
  <c r="AL7" i="2" s="1"/>
  <c r="AU3" i="2"/>
  <c r="BA3" i="2"/>
  <c r="AY3" i="2"/>
  <c r="BE3" i="2"/>
  <c r="BC3" i="2"/>
  <c r="AW3" i="2"/>
  <c r="BI3" i="2"/>
  <c r="BG3" i="2"/>
  <c r="BM3" i="2"/>
  <c r="BK3" i="2"/>
  <c r="BO3" i="2"/>
  <c r="BQ3" i="2"/>
  <c r="BU3" i="2"/>
  <c r="BS3" i="2"/>
  <c r="CA3" i="2"/>
  <c r="BW3" i="2"/>
  <c r="BY3" i="2"/>
  <c r="CE3" i="2"/>
  <c r="CC3" i="2"/>
  <c r="CG3" i="2"/>
  <c r="CI3" i="2"/>
  <c r="BP11" i="2" a="1"/>
  <c r="BP11" i="2" s="1"/>
  <c r="BR11" i="2" a="1"/>
  <c r="BR11" i="2" s="1"/>
  <c r="BT11" i="2" a="1"/>
  <c r="BT11" i="2" s="1"/>
  <c r="BZ11" i="2" a="1"/>
  <c r="BZ11" i="2" s="1"/>
  <c r="AT11" i="2" a="1"/>
  <c r="AT11" i="2" s="1"/>
  <c r="AL9" i="2" a="1"/>
  <c r="AL9" i="2" s="1"/>
  <c r="AX11" i="2" a="1"/>
  <c r="AX11" i="2" s="1"/>
  <c r="BN11" i="2" a="1"/>
  <c r="BN11" i="2" s="1"/>
  <c r="AP11" i="2" a="1"/>
  <c r="AP11" i="2" s="1"/>
  <c r="BX11" i="2" a="1"/>
  <c r="BX11" i="2" s="1"/>
  <c r="AL10" i="2" a="1"/>
  <c r="AL10" i="2" s="1"/>
  <c r="BD11" i="2" a="1"/>
  <c r="BD11" i="2" s="1"/>
  <c r="BJ11" i="2" a="1"/>
  <c r="BJ11" i="2" s="1"/>
  <c r="BL11" i="2" a="1"/>
  <c r="BL11" i="2" s="1"/>
  <c r="BB11" i="2" a="1"/>
  <c r="BB11" i="2" s="1"/>
  <c r="AR11" i="2" a="1"/>
  <c r="AR11" i="2" s="1"/>
  <c r="BH11" i="2" a="1"/>
  <c r="BH11" i="2" s="1"/>
  <c r="AL8" i="2" a="1"/>
  <c r="AL8" i="2" s="1"/>
  <c r="BF11" i="2" a="1"/>
  <c r="BF11" i="2" s="1"/>
  <c r="BV11" i="2" a="1"/>
  <c r="BV11" i="2" s="1"/>
  <c r="AN11" i="2" a="1"/>
  <c r="AN11" i="2" s="1"/>
  <c r="AV11" i="2" a="1"/>
  <c r="AV11" i="2" s="1"/>
  <c r="AL11" i="2" a="1"/>
  <c r="AL11" i="2" s="1"/>
  <c r="AZ11" i="2" a="1"/>
  <c r="AZ11" i="2" s="1"/>
  <c r="CB11" i="2" a="1"/>
  <c r="CB11" i="2" s="1"/>
  <c r="CF11" i="2" a="1"/>
  <c r="CF11" i="2" s="1"/>
  <c r="CD11" i="2" a="1"/>
  <c r="CD11" i="2" s="1"/>
  <c r="CH11" i="2" a="1"/>
  <c r="CH11" i="2" s="1"/>
  <c r="BH8" i="2" a="1"/>
  <c r="BH8" i="2" s="1"/>
  <c r="BH9" i="2" a="1"/>
  <c r="BH9" i="2" s="1"/>
  <c r="BH10" i="2" a="1"/>
  <c r="BH10" i="2" s="1"/>
  <c r="AT8" i="2" a="1"/>
  <c r="AT8" i="2" s="1"/>
  <c r="BL10" i="2" a="1"/>
  <c r="BL10" i="2" s="1"/>
  <c r="AT10" i="2" a="1"/>
  <c r="AT10" i="2" s="1"/>
  <c r="AV10" i="2" a="1"/>
  <c r="AV10" i="2" s="1"/>
  <c r="BF9" i="2" a="1"/>
  <c r="BF9" i="2" s="1"/>
  <c r="BL8" i="2" a="1"/>
  <c r="BL8" i="2" s="1"/>
  <c r="BF8" i="2" a="1"/>
  <c r="BF8" i="2" s="1"/>
  <c r="BB9" i="2" a="1"/>
  <c r="BB9" i="2" s="1"/>
  <c r="AN8" i="2" a="1"/>
  <c r="AN8" i="2" s="1"/>
  <c r="AR10" i="2" a="1"/>
  <c r="AR10" i="2" s="1"/>
  <c r="BJ8" i="2" a="1"/>
  <c r="BJ8" i="2" s="1"/>
  <c r="AN10" i="2" a="1"/>
  <c r="AN10" i="2" s="1"/>
  <c r="AV8" i="2" a="1"/>
  <c r="AV8" i="2" s="1"/>
  <c r="BF10" i="2" a="1"/>
  <c r="BF10" i="2" s="1"/>
  <c r="BL9" i="2" a="1"/>
  <c r="BL9" i="2" s="1"/>
  <c r="BB10" i="2" a="1"/>
  <c r="BB10" i="2" s="1"/>
  <c r="AP9" i="2" a="1"/>
  <c r="AP9" i="2" s="1"/>
  <c r="BD10" i="2" a="1"/>
  <c r="BD10" i="2" s="1"/>
  <c r="AX8" i="2" a="1"/>
  <c r="AX8" i="2" s="1"/>
  <c r="AP10" i="2" a="1"/>
  <c r="AP10" i="2" s="1"/>
  <c r="BD9" i="2" a="1"/>
  <c r="BD9" i="2" s="1"/>
  <c r="BD8" i="2" a="1"/>
  <c r="BD8" i="2" s="1"/>
  <c r="AT9" i="2" a="1"/>
  <c r="AT9" i="2" s="1"/>
  <c r="BJ9" i="2" a="1"/>
  <c r="BJ9" i="2" s="1"/>
  <c r="AR9" i="2" a="1"/>
  <c r="AR9" i="2" s="1"/>
  <c r="AN9" i="2" a="1"/>
  <c r="AN9" i="2" s="1"/>
  <c r="AZ9" i="2" a="1"/>
  <c r="AZ9" i="2" s="1"/>
  <c r="AP8" i="2" a="1"/>
  <c r="AP8" i="2" s="1"/>
  <c r="AX9" i="2" a="1"/>
  <c r="AX9" i="2" s="1"/>
  <c r="BB8" i="2" a="1"/>
  <c r="BB8" i="2" s="1"/>
  <c r="AX10" i="2" a="1"/>
  <c r="AX10" i="2" s="1"/>
  <c r="AR8" i="2" a="1"/>
  <c r="AR8" i="2" s="1"/>
  <c r="AZ8" i="2" a="1"/>
  <c r="AZ8" i="2" s="1"/>
  <c r="AZ10" i="2" a="1"/>
  <c r="AZ10" i="2" s="1"/>
  <c r="AV9" i="2" a="1"/>
  <c r="AV9" i="2" s="1"/>
  <c r="BJ10" i="2" a="1"/>
  <c r="BJ10" i="2" s="1"/>
  <c r="BN9" i="2" a="1"/>
  <c r="BN9" i="2" s="1"/>
  <c r="BN10" i="2" a="1"/>
  <c r="BN10" i="2" s="1"/>
  <c r="BN8" i="2" a="1"/>
  <c r="BN8" i="2" s="1"/>
  <c r="BP8" i="2" a="1"/>
  <c r="BP8" i="2" s="1"/>
  <c r="BP9" i="2" a="1"/>
  <c r="BP9" i="2" s="1"/>
  <c r="BP10" i="2" a="1"/>
  <c r="BP10" i="2" s="1"/>
  <c r="BV10" i="2" a="1"/>
  <c r="BV10" i="2" s="1"/>
  <c r="BT10" i="2" a="1"/>
  <c r="BT10" i="2" s="1"/>
  <c r="BR9" i="2" a="1"/>
  <c r="BR9" i="2" s="1"/>
  <c r="BT9" i="2" a="1"/>
  <c r="BT9" i="2" s="1"/>
  <c r="BT8" i="2" a="1"/>
  <c r="BT8" i="2" s="1"/>
  <c r="BR8" i="2" a="1"/>
  <c r="BR8" i="2" s="1"/>
  <c r="BR10" i="2" a="1"/>
  <c r="BR10" i="2" s="1"/>
  <c r="CB9" i="2" a="1"/>
  <c r="CB9" i="2" s="1"/>
  <c r="BV8" i="2" a="1"/>
  <c r="BV8" i="2" s="1"/>
  <c r="BX10" i="2" a="1"/>
  <c r="BX10" i="2" s="1"/>
  <c r="BX9" i="2" a="1"/>
  <c r="BX9" i="2" s="1"/>
  <c r="BX8" i="2" a="1"/>
  <c r="BX8" i="2" s="1"/>
  <c r="BV9" i="2" a="1"/>
  <c r="BV9" i="2" s="1"/>
  <c r="CB10" i="2" a="1"/>
  <c r="CB10" i="2" s="1"/>
  <c r="CB8" i="2" a="1"/>
  <c r="CB8" i="2" s="1"/>
  <c r="BZ10" i="2" a="1"/>
  <c r="BZ10" i="2" s="1"/>
  <c r="BZ9" i="2" a="1"/>
  <c r="BZ9" i="2" s="1"/>
  <c r="BZ8" i="2" a="1"/>
  <c r="BZ8" i="2" s="1"/>
  <c r="CD8" i="2" a="1"/>
  <c r="CD8" i="2" s="1"/>
  <c r="CD10" i="2" a="1"/>
  <c r="CD10" i="2" s="1"/>
  <c r="CD9" i="2" a="1"/>
  <c r="CD9" i="2" s="1"/>
  <c r="CH8" i="2" a="1"/>
  <c r="CH8" i="2" s="1"/>
  <c r="CF9" i="2" a="1"/>
  <c r="CF9" i="2" s="1"/>
  <c r="CF8" i="2" a="1"/>
  <c r="CF8" i="2" s="1"/>
  <c r="CF10" i="2" a="1"/>
  <c r="CF10" i="2" s="1"/>
  <c r="CH10" i="2" a="1"/>
  <c r="CH10" i="2" s="1"/>
  <c r="CH9" i="2" a="1"/>
  <c r="CH9" i="2" s="1"/>
  <c r="AB216" i="2"/>
  <c r="AB215" i="2"/>
  <c r="BB7" i="2" a="1"/>
  <c r="BB7" i="2" s="1"/>
  <c r="AZ7" i="2" a="1"/>
  <c r="AZ7" i="2" s="1"/>
  <c r="AP7" i="2" a="1"/>
  <c r="AP7" i="2" s="1"/>
  <c r="AT7" i="2" a="1"/>
  <c r="AT7" i="2" s="1"/>
  <c r="BT7" i="2" a="1"/>
  <c r="BT7" i="2" s="1"/>
  <c r="BL7" i="2" a="1"/>
  <c r="BL7" i="2" s="1"/>
  <c r="BD7" i="2" a="1"/>
  <c r="BD7" i="2" s="1"/>
  <c r="BR7" i="2" a="1"/>
  <c r="BR7" i="2" s="1"/>
  <c r="BF7" i="2" a="1"/>
  <c r="BF7" i="2" s="1"/>
  <c r="CD7" i="2" a="1"/>
  <c r="CD7" i="2" s="1"/>
  <c r="AR7" i="2" a="1"/>
  <c r="AR7" i="2" s="1"/>
  <c r="BV7" i="2" a="1"/>
  <c r="BV7" i="2" s="1"/>
  <c r="BH7" i="2" a="1"/>
  <c r="BH7" i="2" s="1"/>
  <c r="CF7" i="2" a="1"/>
  <c r="CF7" i="2" s="1"/>
  <c r="AV7" i="2" a="1"/>
  <c r="AV7" i="2" s="1"/>
  <c r="BX7" i="2" a="1"/>
  <c r="BX7" i="2" s="1"/>
  <c r="BZ7" i="2" a="1"/>
  <c r="BZ7" i="2" s="1"/>
  <c r="BP7" i="2" a="1"/>
  <c r="BP7" i="2" s="1"/>
  <c r="AX7" i="2" a="1"/>
  <c r="AX7" i="2" s="1"/>
  <c r="BJ7" i="2" a="1"/>
  <c r="BJ7" i="2" s="1"/>
  <c r="CH7" i="2" a="1"/>
  <c r="CH7" i="2" s="1"/>
  <c r="CB7" i="2" a="1"/>
  <c r="CB7" i="2" s="1"/>
  <c r="BN7" i="2" a="1"/>
  <c r="BN7" i="2" s="1"/>
  <c r="AN7" i="2" a="1"/>
  <c r="AN7" i="2" s="1"/>
  <c r="S45" i="7"/>
  <c r="AM7" i="2" l="1"/>
  <c r="AO7" i="2"/>
  <c r="AS20" i="2"/>
  <c r="AS26" i="2"/>
  <c r="AS28" i="2"/>
  <c r="AS17" i="2"/>
  <c r="AS18" i="2"/>
  <c r="AS22" i="2"/>
  <c r="AS25" i="2"/>
  <c r="AS19" i="2"/>
  <c r="AS32" i="2"/>
  <c r="AS27" i="2"/>
  <c r="AS34" i="2"/>
  <c r="AS36" i="2"/>
  <c r="AS37" i="2"/>
  <c r="AS23" i="2"/>
  <c r="AS31" i="2"/>
  <c r="AS42" i="2"/>
  <c r="AS45" i="2"/>
  <c r="AS49" i="2"/>
  <c r="AS52" i="2"/>
  <c r="AS54" i="2"/>
  <c r="AS35" i="2"/>
  <c r="AS41" i="2"/>
  <c r="AS46" i="2"/>
  <c r="AS48" i="2"/>
  <c r="AS21" i="2"/>
  <c r="AS47" i="2"/>
  <c r="AS50" i="2"/>
  <c r="AS62" i="2"/>
  <c r="AS64" i="2"/>
  <c r="AS66" i="2"/>
  <c r="AS68" i="2"/>
  <c r="AS72" i="2"/>
  <c r="AS76" i="2"/>
  <c r="AS78" i="2"/>
  <c r="AS79" i="2"/>
  <c r="AS30" i="2"/>
  <c r="AS33" i="2"/>
  <c r="AS53" i="2"/>
  <c r="AS57" i="2"/>
  <c r="AS59" i="2"/>
  <c r="AS69" i="2"/>
  <c r="AS38" i="2"/>
  <c r="AS39" i="2"/>
  <c r="AS55" i="2"/>
  <c r="AS73" i="2"/>
  <c r="AS82" i="2"/>
  <c r="AS24" i="2"/>
  <c r="AS44" i="2"/>
  <c r="AS61" i="2"/>
  <c r="AS67" i="2"/>
  <c r="AS74" i="2"/>
  <c r="AS80" i="2"/>
  <c r="AS83" i="2"/>
  <c r="AS86" i="2"/>
  <c r="AS87" i="2"/>
  <c r="AS29" i="2"/>
  <c r="AS43" i="2"/>
  <c r="AS51" i="2"/>
  <c r="AS60" i="2"/>
  <c r="AS65" i="2"/>
  <c r="AS71" i="2"/>
  <c r="AS75" i="2"/>
  <c r="AS77" i="2"/>
  <c r="AS40" i="2"/>
  <c r="AS70" i="2"/>
  <c r="AS81" i="2"/>
  <c r="AS90" i="2"/>
  <c r="AS93" i="2"/>
  <c r="AS94" i="2"/>
  <c r="AS101" i="2"/>
  <c r="AS102" i="2"/>
  <c r="AS106" i="2"/>
  <c r="AS120" i="2"/>
  <c r="AS56" i="2"/>
  <c r="AS58" i="2"/>
  <c r="AS63" i="2"/>
  <c r="AS88" i="2"/>
  <c r="AS89" i="2"/>
  <c r="AS92" i="2"/>
  <c r="AS97" i="2"/>
  <c r="AS98" i="2"/>
  <c r="AS100" i="2"/>
  <c r="AS105" i="2"/>
  <c r="AS108" i="2"/>
  <c r="AS110" i="2"/>
  <c r="AS112" i="2"/>
  <c r="AS115" i="2"/>
  <c r="AS85" i="2"/>
  <c r="AS91" i="2"/>
  <c r="AS95" i="2"/>
  <c r="AS107" i="2"/>
  <c r="AS109" i="2"/>
  <c r="AS111" i="2"/>
  <c r="AS113" i="2"/>
  <c r="AS119" i="2"/>
  <c r="AS124" i="2"/>
  <c r="AS125" i="2"/>
  <c r="AS129" i="2"/>
  <c r="AS132" i="2"/>
  <c r="AS134" i="2"/>
  <c r="AS137" i="2"/>
  <c r="AS140" i="2"/>
  <c r="AS141" i="2"/>
  <c r="AS142" i="2"/>
  <c r="AS150" i="2"/>
  <c r="AS152" i="2"/>
  <c r="AS104" i="2"/>
  <c r="AS116" i="2"/>
  <c r="AS118" i="2"/>
  <c r="AS121" i="2"/>
  <c r="AS128" i="2"/>
  <c r="AS131" i="2"/>
  <c r="AS135" i="2"/>
  <c r="AS138" i="2"/>
  <c r="AS139" i="2"/>
  <c r="AS145" i="2"/>
  <c r="AS99" i="2"/>
  <c r="AS114" i="2"/>
  <c r="AS117" i="2"/>
  <c r="AS122" i="2"/>
  <c r="AS126" i="2"/>
  <c r="AS143" i="2"/>
  <c r="AS149" i="2"/>
  <c r="AS153" i="2"/>
  <c r="AS169" i="2"/>
  <c r="AS173" i="2"/>
  <c r="AS84" i="2"/>
  <c r="AS96" i="2"/>
  <c r="AS103" i="2"/>
  <c r="AS133" i="2"/>
  <c r="AS136" i="2"/>
  <c r="AS146" i="2"/>
  <c r="AS155" i="2"/>
  <c r="AS157" i="2"/>
  <c r="AS158" i="2"/>
  <c r="AS160" i="2"/>
  <c r="AS164" i="2"/>
  <c r="AS168" i="2"/>
  <c r="AS172" i="2"/>
  <c r="AS177" i="2"/>
  <c r="AS179" i="2"/>
  <c r="AS183" i="2"/>
  <c r="AS186" i="2"/>
  <c r="AS189" i="2"/>
  <c r="AS190" i="2"/>
  <c r="AS199" i="2"/>
  <c r="AS201" i="2"/>
  <c r="AS147" i="2"/>
  <c r="AS156" i="2"/>
  <c r="AS162" i="2"/>
  <c r="AS174" i="2"/>
  <c r="AS178" i="2"/>
  <c r="AS180" i="2"/>
  <c r="AS187" i="2"/>
  <c r="AS195" i="2"/>
  <c r="AS202" i="2"/>
  <c r="AS206" i="2"/>
  <c r="AS9" i="2"/>
  <c r="AS12" i="2"/>
  <c r="AS130" i="2"/>
  <c r="AS165" i="2"/>
  <c r="AS167" i="2"/>
  <c r="AS204" i="2"/>
  <c r="AS144" i="2"/>
  <c r="AS148" i="2"/>
  <c r="AS154" i="2"/>
  <c r="AS166" i="2"/>
  <c r="AS170" i="2"/>
  <c r="AS175" i="2"/>
  <c r="AS176" i="2"/>
  <c r="AS182" i="2"/>
  <c r="AS184" i="2"/>
  <c r="AS193" i="2"/>
  <c r="AS194" i="2"/>
  <c r="AS196" i="2"/>
  <c r="AS197" i="2"/>
  <c r="AS198" i="2"/>
  <c r="AS200" i="2"/>
  <c r="AS203" i="2"/>
  <c r="AS205" i="2"/>
  <c r="AS10" i="2"/>
  <c r="AS15" i="2"/>
  <c r="AS16" i="2"/>
  <c r="AS188" i="2"/>
  <c r="AS11" i="2"/>
  <c r="AS13" i="2"/>
  <c r="AS14" i="2"/>
  <c r="AS127" i="2"/>
  <c r="AS171" i="2"/>
  <c r="AS181" i="2"/>
  <c r="AS192" i="2"/>
  <c r="AS8" i="2"/>
  <c r="AS123" i="2"/>
  <c r="AS151" i="2"/>
  <c r="AS159" i="2"/>
  <c r="AS161" i="2"/>
  <c r="AS163" i="2"/>
  <c r="AS185" i="2"/>
  <c r="AS191" i="2"/>
  <c r="AY17" i="2"/>
  <c r="AY26" i="2"/>
  <c r="AY18" i="2"/>
  <c r="AY22" i="2"/>
  <c r="AY24" i="2"/>
  <c r="AY19" i="2"/>
  <c r="AY20" i="2"/>
  <c r="AY21" i="2"/>
  <c r="AY27" i="2"/>
  <c r="AY28" i="2"/>
  <c r="AY29" i="2"/>
  <c r="AY31" i="2"/>
  <c r="AY34" i="2"/>
  <c r="AY38" i="2"/>
  <c r="AY36" i="2"/>
  <c r="AY37" i="2"/>
  <c r="AY41" i="2"/>
  <c r="AY46" i="2"/>
  <c r="AY48" i="2"/>
  <c r="AY23" i="2"/>
  <c r="AY33" i="2"/>
  <c r="AY39" i="2"/>
  <c r="AY40" i="2"/>
  <c r="AY44" i="2"/>
  <c r="AY47" i="2"/>
  <c r="AY51" i="2"/>
  <c r="AY32" i="2"/>
  <c r="AY42" i="2"/>
  <c r="AY53" i="2"/>
  <c r="AY57" i="2"/>
  <c r="AY59" i="2"/>
  <c r="AY79" i="2"/>
  <c r="AY84" i="2"/>
  <c r="AY25" i="2"/>
  <c r="AY43" i="2"/>
  <c r="AY50" i="2"/>
  <c r="AY55" i="2"/>
  <c r="AY61" i="2"/>
  <c r="AY63" i="2"/>
  <c r="AY65" i="2"/>
  <c r="AY69" i="2"/>
  <c r="AY54" i="2"/>
  <c r="AY62" i="2"/>
  <c r="AY67" i="2"/>
  <c r="AY76" i="2"/>
  <c r="AY30" i="2"/>
  <c r="AY52" i="2"/>
  <c r="AY64" i="2"/>
  <c r="AY70" i="2"/>
  <c r="AY71" i="2"/>
  <c r="AY75" i="2"/>
  <c r="AY78" i="2"/>
  <c r="AY81" i="2"/>
  <c r="AY85" i="2"/>
  <c r="AY58" i="2"/>
  <c r="AY68" i="2"/>
  <c r="AY73" i="2"/>
  <c r="AY82" i="2"/>
  <c r="AY60" i="2"/>
  <c r="AY66" i="2"/>
  <c r="AY80" i="2"/>
  <c r="AY74" i="2"/>
  <c r="AY86" i="2"/>
  <c r="AY87" i="2"/>
  <c r="AY88" i="2"/>
  <c r="AY89" i="2"/>
  <c r="AY92" i="2"/>
  <c r="AY93" i="2"/>
  <c r="AY98" i="2"/>
  <c r="AY100" i="2"/>
  <c r="AY101" i="2"/>
  <c r="AY108" i="2"/>
  <c r="AY110" i="2"/>
  <c r="AY112" i="2"/>
  <c r="AY115" i="2"/>
  <c r="AY96" i="2"/>
  <c r="AY97" i="2"/>
  <c r="AY104" i="2"/>
  <c r="AY105" i="2"/>
  <c r="AY114" i="2"/>
  <c r="AY117" i="2"/>
  <c r="AY118" i="2"/>
  <c r="AY122" i="2"/>
  <c r="AY35" i="2"/>
  <c r="AY45" i="2"/>
  <c r="AY49" i="2"/>
  <c r="AY56" i="2"/>
  <c r="AY77" i="2"/>
  <c r="AY83" i="2"/>
  <c r="AY91" i="2"/>
  <c r="AY90" i="2"/>
  <c r="AY128" i="2"/>
  <c r="AY137" i="2"/>
  <c r="AY138" i="2"/>
  <c r="AY139" i="2"/>
  <c r="AY145" i="2"/>
  <c r="AY103" i="2"/>
  <c r="AY107" i="2"/>
  <c r="AY109" i="2"/>
  <c r="AY111" i="2"/>
  <c r="AY113" i="2"/>
  <c r="AY119" i="2"/>
  <c r="AY125" i="2"/>
  <c r="AY127" i="2"/>
  <c r="AY130" i="2"/>
  <c r="AY131" i="2"/>
  <c r="AY135" i="2"/>
  <c r="AY144" i="2"/>
  <c r="AY149" i="2"/>
  <c r="AY151" i="2"/>
  <c r="AY99" i="2"/>
  <c r="AY120" i="2"/>
  <c r="AY121" i="2"/>
  <c r="AY132" i="2"/>
  <c r="AY134" i="2"/>
  <c r="AY141" i="2"/>
  <c r="AY147" i="2"/>
  <c r="AY155" i="2"/>
  <c r="AY157" i="2"/>
  <c r="AY158" i="2"/>
  <c r="AY160" i="2"/>
  <c r="AY164" i="2"/>
  <c r="AY168" i="2"/>
  <c r="AY172" i="2"/>
  <c r="AY94" i="2"/>
  <c r="AY102" i="2"/>
  <c r="AY123" i="2"/>
  <c r="AY126" i="2"/>
  <c r="AY140" i="2"/>
  <c r="AY143" i="2"/>
  <c r="AY152" i="2"/>
  <c r="AY154" i="2"/>
  <c r="AY163" i="2"/>
  <c r="AY167" i="2"/>
  <c r="AY171" i="2"/>
  <c r="AY174" i="2"/>
  <c r="AY176" i="2"/>
  <c r="AY177" i="2"/>
  <c r="AY178" i="2"/>
  <c r="AY181" i="2"/>
  <c r="AY182" i="2"/>
  <c r="AY185" i="2"/>
  <c r="AY192" i="2"/>
  <c r="AY193" i="2"/>
  <c r="AY198" i="2"/>
  <c r="AY106" i="2"/>
  <c r="AY129" i="2"/>
  <c r="AY142" i="2"/>
  <c r="AY159" i="2"/>
  <c r="AY165" i="2"/>
  <c r="AY169" i="2"/>
  <c r="AY173" i="2"/>
  <c r="AY175" i="2"/>
  <c r="AY186" i="2"/>
  <c r="AY188" i="2"/>
  <c r="AY190" i="2"/>
  <c r="AY205" i="2"/>
  <c r="AY11" i="2"/>
  <c r="AY15" i="2"/>
  <c r="AY16" i="2"/>
  <c r="AY95" i="2"/>
  <c r="AY183" i="2"/>
  <c r="AY184" i="2"/>
  <c r="AY189" i="2"/>
  <c r="AY194" i="2"/>
  <c r="AY195" i="2"/>
  <c r="AY199" i="2"/>
  <c r="AY200" i="2"/>
  <c r="AY203" i="2"/>
  <c r="AY206" i="2"/>
  <c r="AY72" i="2"/>
  <c r="AY148" i="2"/>
  <c r="AY153" i="2"/>
  <c r="AY156" i="2"/>
  <c r="AY162" i="2"/>
  <c r="AY179" i="2"/>
  <c r="AY204" i="2"/>
  <c r="AY10" i="2"/>
  <c r="AY166" i="2"/>
  <c r="AY202" i="2"/>
  <c r="AY13" i="2"/>
  <c r="V17" i="4" s="1"/>
  <c r="AY14" i="2"/>
  <c r="AY161" i="2"/>
  <c r="AY9" i="2"/>
  <c r="AY116" i="2"/>
  <c r="AY124" i="2"/>
  <c r="AY133" i="2"/>
  <c r="AY136" i="2"/>
  <c r="AY146" i="2"/>
  <c r="AY150" i="2"/>
  <c r="AY170" i="2"/>
  <c r="AY180" i="2"/>
  <c r="AY187" i="2"/>
  <c r="AY191" i="2"/>
  <c r="AY197" i="2"/>
  <c r="AY201" i="2"/>
  <c r="AY8" i="2"/>
  <c r="V12" i="4" s="1"/>
  <c r="AY196" i="2"/>
  <c r="AY12" i="2"/>
  <c r="CG18" i="2"/>
  <c r="CG26" i="2"/>
  <c r="CG19" i="2"/>
  <c r="CG27" i="2"/>
  <c r="CG17" i="2"/>
  <c r="CG20" i="2"/>
  <c r="CG21" i="2"/>
  <c r="CG24" i="2"/>
  <c r="CG28" i="2"/>
  <c r="CG22" i="2"/>
  <c r="CG23" i="2"/>
  <c r="CG31" i="2"/>
  <c r="CG34" i="2"/>
  <c r="CG38" i="2"/>
  <c r="CG29" i="2"/>
  <c r="CG36" i="2"/>
  <c r="CG37" i="2"/>
  <c r="CG41" i="2"/>
  <c r="CG42" i="2"/>
  <c r="CG54" i="2"/>
  <c r="CG30" i="2"/>
  <c r="CG32" i="2"/>
  <c r="CG39" i="2"/>
  <c r="CG40" i="2"/>
  <c r="CG44" i="2"/>
  <c r="CG47" i="2"/>
  <c r="CG48" i="2"/>
  <c r="CG51" i="2"/>
  <c r="CG25" i="2"/>
  <c r="CG33" i="2"/>
  <c r="CG43" i="2"/>
  <c r="CG45" i="2"/>
  <c r="CG55" i="2"/>
  <c r="CG57" i="2"/>
  <c r="CG59" i="2"/>
  <c r="CG76" i="2"/>
  <c r="CG78" i="2"/>
  <c r="CG35" i="2"/>
  <c r="CG49" i="2"/>
  <c r="CG50" i="2"/>
  <c r="CG61" i="2"/>
  <c r="CG63" i="2"/>
  <c r="CG65" i="2"/>
  <c r="CG69" i="2"/>
  <c r="CG52" i="2"/>
  <c r="CG62" i="2"/>
  <c r="CG70" i="2"/>
  <c r="CG71" i="2"/>
  <c r="CG80" i="2"/>
  <c r="CG46" i="2"/>
  <c r="CG53" i="2"/>
  <c r="CG64" i="2"/>
  <c r="CG79" i="2"/>
  <c r="CG81" i="2"/>
  <c r="CG60" i="2"/>
  <c r="CG66" i="2"/>
  <c r="CG68" i="2"/>
  <c r="CG72" i="2"/>
  <c r="CG77" i="2"/>
  <c r="CG67" i="2"/>
  <c r="CG73" i="2"/>
  <c r="CG83" i="2"/>
  <c r="CG85" i="2"/>
  <c r="CG90" i="2"/>
  <c r="CG92" i="2"/>
  <c r="CG93" i="2"/>
  <c r="CG98" i="2"/>
  <c r="CG100" i="2"/>
  <c r="CG101" i="2"/>
  <c r="CG106" i="2"/>
  <c r="CG108" i="2"/>
  <c r="CG110" i="2"/>
  <c r="CG112" i="2"/>
  <c r="CG115" i="2"/>
  <c r="CG120" i="2"/>
  <c r="CG74" i="2"/>
  <c r="CG75" i="2"/>
  <c r="CG82" i="2"/>
  <c r="CG87" i="2"/>
  <c r="CG89" i="2"/>
  <c r="CG96" i="2"/>
  <c r="CG97" i="2"/>
  <c r="CG104" i="2"/>
  <c r="CG105" i="2"/>
  <c r="CG114" i="2"/>
  <c r="CG122" i="2"/>
  <c r="CG58" i="2"/>
  <c r="CG88" i="2"/>
  <c r="CG91" i="2"/>
  <c r="CG56" i="2"/>
  <c r="CG95" i="2"/>
  <c r="CG107" i="2"/>
  <c r="CG109" i="2"/>
  <c r="CG111" i="2"/>
  <c r="CG113" i="2"/>
  <c r="CG119" i="2"/>
  <c r="CG136" i="2"/>
  <c r="CG140" i="2"/>
  <c r="CG141" i="2"/>
  <c r="CG142" i="2"/>
  <c r="CG145" i="2"/>
  <c r="CG102" i="2"/>
  <c r="CG116" i="2"/>
  <c r="CG121" i="2"/>
  <c r="CG123" i="2"/>
  <c r="CG124" i="2"/>
  <c r="CG127" i="2"/>
  <c r="CG128" i="2"/>
  <c r="CG130" i="2"/>
  <c r="CG131" i="2"/>
  <c r="CG137" i="2"/>
  <c r="CG138" i="2"/>
  <c r="CG139" i="2"/>
  <c r="CG149" i="2"/>
  <c r="CG151" i="2"/>
  <c r="CG84" i="2"/>
  <c r="CG94" i="2"/>
  <c r="CG99" i="2"/>
  <c r="CG126" i="2"/>
  <c r="CG143" i="2"/>
  <c r="CG146" i="2"/>
  <c r="CG155" i="2"/>
  <c r="CG159" i="2"/>
  <c r="CG160" i="2"/>
  <c r="CG164" i="2"/>
  <c r="CG168" i="2"/>
  <c r="CG86" i="2"/>
  <c r="CG125" i="2"/>
  <c r="CG129" i="2"/>
  <c r="CG133" i="2"/>
  <c r="CG150" i="2"/>
  <c r="CG152" i="2"/>
  <c r="CG154" i="2"/>
  <c r="CG157" i="2"/>
  <c r="CG158" i="2"/>
  <c r="CG163" i="2"/>
  <c r="CG167" i="2"/>
  <c r="CG171" i="2"/>
  <c r="CG172" i="2"/>
  <c r="CG174" i="2"/>
  <c r="CG176" i="2"/>
  <c r="CG178" i="2"/>
  <c r="CG181" i="2"/>
  <c r="CG185" i="2"/>
  <c r="CG189" i="2"/>
  <c r="CG190" i="2"/>
  <c r="CG193" i="2"/>
  <c r="CG134" i="2"/>
  <c r="CG144" i="2"/>
  <c r="CG148" i="2"/>
  <c r="CG166" i="2"/>
  <c r="CG170" i="2"/>
  <c r="CG179" i="2"/>
  <c r="CG186" i="2"/>
  <c r="CG205" i="2"/>
  <c r="CG206" i="2"/>
  <c r="CG103" i="2"/>
  <c r="CG132" i="2"/>
  <c r="CG153" i="2"/>
  <c r="CG156" i="2"/>
  <c r="CG165" i="2"/>
  <c r="CG10" i="2"/>
  <c r="AM14" i="4" s="1"/>
  <c r="CG118" i="2"/>
  <c r="CG135" i="2"/>
  <c r="CG177" i="2"/>
  <c r="CG180" i="2"/>
  <c r="CG191" i="2"/>
  <c r="CG192" i="2"/>
  <c r="CG201" i="2"/>
  <c r="CG202" i="2"/>
  <c r="CG204" i="2"/>
  <c r="CG8" i="2"/>
  <c r="CG11" i="2"/>
  <c r="CG15" i="2"/>
  <c r="CG16" i="2"/>
  <c r="CG173" i="2"/>
  <c r="CG194" i="2"/>
  <c r="CG196" i="2"/>
  <c r="CG200" i="2"/>
  <c r="CG9" i="2"/>
  <c r="CG13" i="2"/>
  <c r="CG162" i="2"/>
  <c r="CG182" i="2"/>
  <c r="CG188" i="2"/>
  <c r="CG198" i="2"/>
  <c r="CG203" i="2"/>
  <c r="CG147" i="2"/>
  <c r="CG161" i="2"/>
  <c r="CG169" i="2"/>
  <c r="CG183" i="2"/>
  <c r="CG184" i="2"/>
  <c r="CG187" i="2"/>
  <c r="CG195" i="2"/>
  <c r="CG197" i="2"/>
  <c r="CG199" i="2"/>
  <c r="CG14" i="2"/>
  <c r="CG117" i="2"/>
  <c r="CG175" i="2"/>
  <c r="CG12" i="2"/>
  <c r="BW17" i="2"/>
  <c r="BW20" i="2"/>
  <c r="AH24" i="4" s="1"/>
  <c r="BW23" i="2"/>
  <c r="BW24" i="2"/>
  <c r="BW18" i="2"/>
  <c r="BW22" i="2"/>
  <c r="AH26" i="4" s="1"/>
  <c r="BW25" i="2"/>
  <c r="BW26" i="2"/>
  <c r="BW29" i="2"/>
  <c r="BW30" i="2"/>
  <c r="AH34" i="4" s="1"/>
  <c r="BW19" i="2"/>
  <c r="BW28" i="2"/>
  <c r="BW32" i="2"/>
  <c r="BW35" i="2"/>
  <c r="BW37" i="2"/>
  <c r="BW45" i="2"/>
  <c r="BW46" i="2"/>
  <c r="BW49" i="2"/>
  <c r="BW50" i="2"/>
  <c r="BW52" i="2"/>
  <c r="BW21" i="2"/>
  <c r="BW41" i="2"/>
  <c r="AH45" i="4" s="1"/>
  <c r="BW42" i="2"/>
  <c r="BW53" i="2"/>
  <c r="BW38" i="2"/>
  <c r="BW43" i="2"/>
  <c r="BW47" i="2"/>
  <c r="BW48" i="2"/>
  <c r="BW60" i="2"/>
  <c r="BW62" i="2"/>
  <c r="BW64" i="2"/>
  <c r="BW66" i="2"/>
  <c r="BW31" i="2"/>
  <c r="BW33" i="2"/>
  <c r="AH37" i="4" s="1"/>
  <c r="BW54" i="2"/>
  <c r="BW55" i="2"/>
  <c r="BW57" i="2"/>
  <c r="BW67" i="2"/>
  <c r="AH71" i="4" s="1"/>
  <c r="BW68" i="2"/>
  <c r="BW36" i="2"/>
  <c r="BW59" i="2"/>
  <c r="BW65" i="2"/>
  <c r="BW69" i="2"/>
  <c r="BW72" i="2"/>
  <c r="BW73" i="2"/>
  <c r="BW75" i="2"/>
  <c r="AH79" i="4" s="1"/>
  <c r="BW76" i="2"/>
  <c r="BW82" i="2"/>
  <c r="BW27" i="2"/>
  <c r="BW39" i="2"/>
  <c r="AH43" i="4" s="1"/>
  <c r="BW56" i="2"/>
  <c r="BW58" i="2"/>
  <c r="BW61" i="2"/>
  <c r="BW74" i="2"/>
  <c r="BW77" i="2"/>
  <c r="BW78" i="2"/>
  <c r="BW83" i="2"/>
  <c r="BW84" i="2"/>
  <c r="AH88" i="4" s="1"/>
  <c r="BW34" i="2"/>
  <c r="BW40" i="2"/>
  <c r="BW80" i="2"/>
  <c r="BW81" i="2"/>
  <c r="BW63" i="2"/>
  <c r="BW70" i="2"/>
  <c r="BW91" i="2"/>
  <c r="BW94" i="2"/>
  <c r="BW99" i="2"/>
  <c r="BW102" i="2"/>
  <c r="BW116" i="2"/>
  <c r="BW121" i="2"/>
  <c r="AH125" i="4" s="1"/>
  <c r="BW79" i="2"/>
  <c r="BW90" i="2"/>
  <c r="BW92" i="2"/>
  <c r="BW95" i="2"/>
  <c r="AH99" i="4" s="1"/>
  <c r="BW98" i="2"/>
  <c r="BW100" i="2"/>
  <c r="BW103" i="2"/>
  <c r="BW106" i="2"/>
  <c r="AH110" i="4" s="1"/>
  <c r="BW108" i="2"/>
  <c r="BW110" i="2"/>
  <c r="BW112" i="2"/>
  <c r="BW119" i="2"/>
  <c r="BW120" i="2"/>
  <c r="BW123" i="2"/>
  <c r="BW124" i="2"/>
  <c r="BW44" i="2"/>
  <c r="AH48" i="4" s="1"/>
  <c r="BW51" i="2"/>
  <c r="BW71" i="2"/>
  <c r="BW87" i="2"/>
  <c r="BW88" i="2"/>
  <c r="BW89" i="2"/>
  <c r="BW86" i="2"/>
  <c r="BW93" i="2"/>
  <c r="BW105" i="2"/>
  <c r="AH109" i="4" s="1"/>
  <c r="BW107" i="2"/>
  <c r="BW109" i="2"/>
  <c r="BW111" i="2"/>
  <c r="BW113" i="2"/>
  <c r="AH117" i="4" s="1"/>
  <c r="BW125" i="2"/>
  <c r="BW126" i="2"/>
  <c r="BW129" i="2"/>
  <c r="BW132" i="2"/>
  <c r="BW135" i="2"/>
  <c r="BW147" i="2"/>
  <c r="BW148" i="2"/>
  <c r="BW150" i="2"/>
  <c r="BW97" i="2"/>
  <c r="BW104" i="2"/>
  <c r="BW118" i="2"/>
  <c r="BW133" i="2"/>
  <c r="BW134" i="2"/>
  <c r="BW136" i="2"/>
  <c r="BW140" i="2"/>
  <c r="BW141" i="2"/>
  <c r="BW142" i="2"/>
  <c r="BW145" i="2"/>
  <c r="BW115" i="2"/>
  <c r="BW128" i="2"/>
  <c r="BW143" i="2"/>
  <c r="BW146" i="2"/>
  <c r="BW161" i="2"/>
  <c r="BW162" i="2"/>
  <c r="BW165" i="2"/>
  <c r="BW166" i="2"/>
  <c r="BW169" i="2"/>
  <c r="BW170" i="2"/>
  <c r="BW173" i="2"/>
  <c r="BW101" i="2"/>
  <c r="BW122" i="2"/>
  <c r="BW127" i="2"/>
  <c r="BW131" i="2"/>
  <c r="BW137" i="2"/>
  <c r="BW138" i="2"/>
  <c r="BW153" i="2"/>
  <c r="BW155" i="2"/>
  <c r="BW159" i="2"/>
  <c r="BW175" i="2"/>
  <c r="BW179" i="2"/>
  <c r="BW183" i="2"/>
  <c r="BW195" i="2"/>
  <c r="BW196" i="2"/>
  <c r="BW199" i="2"/>
  <c r="BW117" i="2"/>
  <c r="BW149" i="2"/>
  <c r="BW157" i="2"/>
  <c r="BW164" i="2"/>
  <c r="BW177" i="2"/>
  <c r="BW180" i="2"/>
  <c r="BW184" i="2"/>
  <c r="BW186" i="2"/>
  <c r="BW187" i="2"/>
  <c r="BW191" i="2"/>
  <c r="BW192" i="2"/>
  <c r="BW9" i="2"/>
  <c r="AH13" i="4" s="1"/>
  <c r="BW12" i="2"/>
  <c r="AH16" i="4" s="1"/>
  <c r="BW13" i="2"/>
  <c r="BW156" i="2"/>
  <c r="BW160" i="2"/>
  <c r="BW198" i="2"/>
  <c r="BW14" i="2"/>
  <c r="BW85" i="2"/>
  <c r="BW96" i="2"/>
  <c r="BW114" i="2"/>
  <c r="BW139" i="2"/>
  <c r="BW151" i="2"/>
  <c r="BW154" i="2"/>
  <c r="BW163" i="2"/>
  <c r="BW168" i="2"/>
  <c r="BW172" i="2"/>
  <c r="BW174" i="2"/>
  <c r="BW181" i="2"/>
  <c r="BW185" i="2"/>
  <c r="BW189" i="2"/>
  <c r="BW194" i="2"/>
  <c r="BW197" i="2"/>
  <c r="BW200" i="2"/>
  <c r="BW203" i="2"/>
  <c r="BW205" i="2"/>
  <c r="BW206" i="2"/>
  <c r="BW10" i="2"/>
  <c r="BW167" i="2"/>
  <c r="BW171" i="2"/>
  <c r="BW188" i="2"/>
  <c r="BW11" i="2"/>
  <c r="BW130" i="2"/>
  <c r="BW182" i="2"/>
  <c r="BW204" i="2"/>
  <c r="BW144" i="2"/>
  <c r="BW152" i="2"/>
  <c r="BW176" i="2"/>
  <c r="BW178" i="2"/>
  <c r="BW190" i="2"/>
  <c r="BW15" i="2"/>
  <c r="BW158" i="2"/>
  <c r="BW193" i="2"/>
  <c r="BW201" i="2"/>
  <c r="BW202" i="2"/>
  <c r="BW8" i="2"/>
  <c r="BW16" i="2"/>
  <c r="BI19" i="2"/>
  <c r="BI21" i="2"/>
  <c r="BI24" i="2"/>
  <c r="AA28" i="4" s="1"/>
  <c r="BI27" i="2"/>
  <c r="BI20" i="2"/>
  <c r="BI17" i="2"/>
  <c r="BI23" i="2"/>
  <c r="AA27" i="4" s="1"/>
  <c r="BI18" i="2"/>
  <c r="BI33" i="2"/>
  <c r="BI34" i="2"/>
  <c r="BI25" i="2"/>
  <c r="AA29" i="4" s="1"/>
  <c r="BI30" i="2"/>
  <c r="BI36" i="2"/>
  <c r="BI22" i="2"/>
  <c r="BI28" i="2"/>
  <c r="BI31" i="2"/>
  <c r="BI38" i="2"/>
  <c r="BI39" i="2"/>
  <c r="BI40" i="2"/>
  <c r="AA44" i="4" s="1"/>
  <c r="BI43" i="2"/>
  <c r="BI44" i="2"/>
  <c r="BI45" i="2"/>
  <c r="BI49" i="2"/>
  <c r="BI50" i="2"/>
  <c r="BI29" i="2"/>
  <c r="BI32" i="2"/>
  <c r="BI35" i="2"/>
  <c r="BI37" i="2"/>
  <c r="BI47" i="2"/>
  <c r="BI53" i="2"/>
  <c r="BI54" i="2"/>
  <c r="BI56" i="2"/>
  <c r="BI58" i="2"/>
  <c r="BI63" i="2"/>
  <c r="BI65" i="2"/>
  <c r="AA69" i="4" s="1"/>
  <c r="BI69" i="2"/>
  <c r="BI70" i="2"/>
  <c r="BI73" i="2"/>
  <c r="BI74" i="2"/>
  <c r="BI80" i="2"/>
  <c r="BI82" i="2"/>
  <c r="BI83" i="2"/>
  <c r="BI41" i="2"/>
  <c r="AA45" i="4" s="1"/>
  <c r="BI42" i="2"/>
  <c r="BI48" i="2"/>
  <c r="BI60" i="2"/>
  <c r="BI62" i="2"/>
  <c r="BI52" i="2"/>
  <c r="BI55" i="2"/>
  <c r="BI57" i="2"/>
  <c r="BI59" i="2"/>
  <c r="BI67" i="2"/>
  <c r="BI68" i="2"/>
  <c r="BI72" i="2"/>
  <c r="BI77" i="2"/>
  <c r="AA81" i="4" s="1"/>
  <c r="BI78" i="2"/>
  <c r="BI46" i="2"/>
  <c r="BI51" i="2"/>
  <c r="BI61" i="2"/>
  <c r="AA65" i="4" s="1"/>
  <c r="BI66" i="2"/>
  <c r="BI75" i="2"/>
  <c r="BI79" i="2"/>
  <c r="BI26" i="2"/>
  <c r="AA30" i="4" s="1"/>
  <c r="BI71" i="2"/>
  <c r="BI81" i="2"/>
  <c r="BI85" i="2"/>
  <c r="BI97" i="2"/>
  <c r="AA101" i="4" s="1"/>
  <c r="BI105" i="2"/>
  <c r="BI114" i="2"/>
  <c r="BI117" i="2"/>
  <c r="BI118" i="2"/>
  <c r="AA122" i="4" s="1"/>
  <c r="BI86" i="2"/>
  <c r="BI91" i="2"/>
  <c r="BI94" i="2"/>
  <c r="BI99" i="2"/>
  <c r="AA103" i="4" s="1"/>
  <c r="BI102" i="2"/>
  <c r="BI107" i="2"/>
  <c r="BI109" i="2"/>
  <c r="BI111" i="2"/>
  <c r="BI113" i="2"/>
  <c r="BI116" i="2"/>
  <c r="BI119" i="2"/>
  <c r="BI121" i="2"/>
  <c r="AA125" i="4" s="1"/>
  <c r="BI64" i="2"/>
  <c r="BI76" i="2"/>
  <c r="BI90" i="2"/>
  <c r="BI92" i="2"/>
  <c r="BI98" i="2"/>
  <c r="BI100" i="2"/>
  <c r="BI101" i="2"/>
  <c r="BI115" i="2"/>
  <c r="AA119" i="4" s="1"/>
  <c r="BI130" i="2"/>
  <c r="BI131" i="2"/>
  <c r="BI135" i="2"/>
  <c r="BI143" i="2"/>
  <c r="BI144" i="2"/>
  <c r="BI84" i="2"/>
  <c r="BI89" i="2"/>
  <c r="BI93" i="2"/>
  <c r="AA97" i="4" s="1"/>
  <c r="BI103" i="2"/>
  <c r="BI122" i="2"/>
  <c r="BI126" i="2"/>
  <c r="BI129" i="2"/>
  <c r="BI136" i="2"/>
  <c r="BI141" i="2"/>
  <c r="BI146" i="2"/>
  <c r="BI147" i="2"/>
  <c r="BI148" i="2"/>
  <c r="BI150" i="2"/>
  <c r="BI152" i="2"/>
  <c r="BI87" i="2"/>
  <c r="BI88" i="2"/>
  <c r="BI96" i="2"/>
  <c r="BI110" i="2"/>
  <c r="BI132" i="2"/>
  <c r="BI134" i="2"/>
  <c r="BI145" i="2"/>
  <c r="BI149" i="2"/>
  <c r="BI154" i="2"/>
  <c r="BI156" i="2"/>
  <c r="BI95" i="2"/>
  <c r="BI108" i="2"/>
  <c r="BI124" i="2"/>
  <c r="BI128" i="2"/>
  <c r="BI140" i="2"/>
  <c r="BI161" i="2"/>
  <c r="BI162" i="2"/>
  <c r="BI165" i="2"/>
  <c r="BI166" i="2"/>
  <c r="BI169" i="2"/>
  <c r="BI170" i="2"/>
  <c r="BI173" i="2"/>
  <c r="BI184" i="2"/>
  <c r="BI187" i="2"/>
  <c r="BI191" i="2"/>
  <c r="BI202" i="2"/>
  <c r="BI203" i="2"/>
  <c r="BI112" i="2"/>
  <c r="BI139" i="2"/>
  <c r="BI151" i="2"/>
  <c r="BI158" i="2"/>
  <c r="BI159" i="2"/>
  <c r="BI160" i="2"/>
  <c r="BI176" i="2"/>
  <c r="BI178" i="2"/>
  <c r="BI185" i="2"/>
  <c r="BI193" i="2"/>
  <c r="BI196" i="2"/>
  <c r="BI197" i="2"/>
  <c r="BI201" i="2"/>
  <c r="BI204" i="2"/>
  <c r="BI8" i="2"/>
  <c r="AA12" i="4" s="1"/>
  <c r="BI14" i="2"/>
  <c r="BI104" i="2"/>
  <c r="BI106" i="2"/>
  <c r="AA110" i="4" s="1"/>
  <c r="BI192" i="2"/>
  <c r="BI10" i="2"/>
  <c r="BI11" i="2"/>
  <c r="BI15" i="2"/>
  <c r="AA19" i="4" s="1"/>
  <c r="BI123" i="2"/>
  <c r="BI125" i="2"/>
  <c r="BI127" i="2"/>
  <c r="BI133" i="2"/>
  <c r="BI153" i="2"/>
  <c r="BI157" i="2"/>
  <c r="BI164" i="2"/>
  <c r="BI174" i="2"/>
  <c r="BI175" i="2"/>
  <c r="BI183" i="2"/>
  <c r="BI189" i="2"/>
  <c r="BI190" i="2"/>
  <c r="BI195" i="2"/>
  <c r="BI199" i="2"/>
  <c r="BI200" i="2"/>
  <c r="BI9" i="2"/>
  <c r="BI12" i="2"/>
  <c r="AA16" i="4" s="1"/>
  <c r="BI13" i="2"/>
  <c r="BI168" i="2"/>
  <c r="BI172" i="2"/>
  <c r="BI177" i="2"/>
  <c r="BI188" i="2"/>
  <c r="BI137" i="2"/>
  <c r="BI142" i="2"/>
  <c r="BI179" i="2"/>
  <c r="BI181" i="2"/>
  <c r="BI194" i="2"/>
  <c r="BI16" i="2"/>
  <c r="BI120" i="2"/>
  <c r="BI138" i="2"/>
  <c r="BI163" i="2"/>
  <c r="BI180" i="2"/>
  <c r="BI182" i="2"/>
  <c r="BI186" i="2"/>
  <c r="BI198" i="2"/>
  <c r="BI205" i="2"/>
  <c r="BI206" i="2"/>
  <c r="BI155" i="2"/>
  <c r="BI167" i="2"/>
  <c r="BI171" i="2"/>
  <c r="AQ23" i="2"/>
  <c r="AQ82" i="2"/>
  <c r="AQ102" i="2"/>
  <c r="AQ94" i="2"/>
  <c r="R98" i="4" s="1"/>
  <c r="AQ138" i="2"/>
  <c r="AQ98" i="2"/>
  <c r="AQ177" i="2"/>
  <c r="AQ201" i="2"/>
  <c r="AQ97" i="2"/>
  <c r="AQ172" i="2"/>
  <c r="AQ12" i="2"/>
  <c r="AQ195" i="2"/>
  <c r="AQ178" i="2"/>
  <c r="AQ160" i="2"/>
  <c r="AQ137" i="2"/>
  <c r="AQ128" i="2"/>
  <c r="AQ198" i="2"/>
  <c r="AQ182" i="2"/>
  <c r="AQ13" i="2"/>
  <c r="AQ199" i="2"/>
  <c r="AQ189" i="2"/>
  <c r="AQ183" i="2"/>
  <c r="AQ92" i="2"/>
  <c r="AQ197" i="2"/>
  <c r="AQ184" i="2"/>
  <c r="AQ156" i="2"/>
  <c r="AQ139" i="2"/>
  <c r="AQ174" i="2"/>
  <c r="AQ170" i="2"/>
  <c r="AQ163" i="2"/>
  <c r="AQ154" i="2"/>
  <c r="AQ129" i="2"/>
  <c r="AQ105" i="2"/>
  <c r="AQ91" i="2"/>
  <c r="AQ120" i="2"/>
  <c r="AQ103" i="2"/>
  <c r="R107" i="4" s="1"/>
  <c r="AQ73" i="2"/>
  <c r="AQ90" i="2"/>
  <c r="AQ116" i="2"/>
  <c r="AQ111" i="2"/>
  <c r="R115" i="4" s="1"/>
  <c r="AQ107" i="2"/>
  <c r="AQ99" i="2"/>
  <c r="AQ122" i="2"/>
  <c r="AQ96" i="2"/>
  <c r="R100" i="4" s="1"/>
  <c r="AQ85" i="2"/>
  <c r="AQ74" i="2"/>
  <c r="AQ17" i="2"/>
  <c r="AQ68" i="2"/>
  <c r="AQ66" i="2"/>
  <c r="AQ45" i="2"/>
  <c r="AQ83" i="2"/>
  <c r="AQ49" i="2"/>
  <c r="R53" i="4" s="1"/>
  <c r="AQ54" i="2"/>
  <c r="AQ43" i="2"/>
  <c r="AQ36" i="2"/>
  <c r="AQ38" i="2"/>
  <c r="AQ33" i="2"/>
  <c r="AQ25" i="2"/>
  <c r="AQ24" i="2"/>
  <c r="AQ173" i="2"/>
  <c r="AQ165" i="2"/>
  <c r="AQ135" i="2"/>
  <c r="AQ196" i="2"/>
  <c r="AQ157" i="2"/>
  <c r="AQ106" i="2"/>
  <c r="AQ121" i="2"/>
  <c r="AQ84" i="2"/>
  <c r="AQ77" i="2"/>
  <c r="R81" i="4" s="1"/>
  <c r="AQ76" i="2"/>
  <c r="AQ67" i="2"/>
  <c r="AQ60" i="2"/>
  <c r="AQ35" i="2"/>
  <c r="R39" i="4" s="1"/>
  <c r="AQ80" i="2"/>
  <c r="AQ63" i="2"/>
  <c r="AQ42" i="2"/>
  <c r="AQ28" i="2"/>
  <c r="R32" i="4" s="1"/>
  <c r="AQ190" i="2"/>
  <c r="AQ185" i="2"/>
  <c r="AQ145" i="2"/>
  <c r="AQ202" i="2"/>
  <c r="AQ141" i="2"/>
  <c r="AQ171" i="2"/>
  <c r="AQ150" i="2"/>
  <c r="AQ146" i="2"/>
  <c r="AQ136" i="2"/>
  <c r="AQ89" i="2"/>
  <c r="AQ126" i="2"/>
  <c r="AQ112" i="2"/>
  <c r="R116" i="4" s="1"/>
  <c r="AQ86" i="2"/>
  <c r="AQ41" i="2"/>
  <c r="AQ48" i="2"/>
  <c r="AQ55" i="2"/>
  <c r="R59" i="4" s="1"/>
  <c r="AQ26" i="2"/>
  <c r="AQ50" i="2"/>
  <c r="AQ32" i="2"/>
  <c r="AQ19" i="2"/>
  <c r="R23" i="4" s="1"/>
  <c r="AQ15" i="2"/>
  <c r="AQ194" i="2"/>
  <c r="AQ118" i="2"/>
  <c r="AQ179" i="2"/>
  <c r="AQ193" i="2"/>
  <c r="AQ140" i="2"/>
  <c r="AQ161" i="2"/>
  <c r="AQ132" i="2"/>
  <c r="AQ204" i="2"/>
  <c r="AQ200" i="2"/>
  <c r="AQ188" i="2"/>
  <c r="AQ162" i="2"/>
  <c r="AQ147" i="2"/>
  <c r="AQ100" i="2"/>
  <c r="AQ149" i="2"/>
  <c r="AQ114" i="2"/>
  <c r="R118" i="4" s="1"/>
  <c r="AQ110" i="2"/>
  <c r="AQ57" i="2"/>
  <c r="AQ87" i="2"/>
  <c r="AQ71" i="2"/>
  <c r="R75" i="4" s="1"/>
  <c r="AQ56" i="2"/>
  <c r="AQ70" i="2"/>
  <c r="AQ52" i="2"/>
  <c r="AQ53" i="2"/>
  <c r="R57" i="4" s="1"/>
  <c r="AQ22" i="2"/>
  <c r="AQ21" i="2"/>
  <c r="AQ14" i="2"/>
  <c r="AQ78" i="2"/>
  <c r="R82" i="4" s="1"/>
  <c r="AQ108" i="2"/>
  <c r="AQ125" i="2"/>
  <c r="AQ69" i="2"/>
  <c r="AQ58" i="2"/>
  <c r="R62" i="4" s="1"/>
  <c r="AQ65" i="2"/>
  <c r="AQ44" i="2"/>
  <c r="AQ37" i="2"/>
  <c r="AQ39" i="2"/>
  <c r="R43" i="4" s="1"/>
  <c r="AQ29" i="2"/>
  <c r="AQ133" i="2"/>
  <c r="AQ168" i="2"/>
  <c r="AQ164" i="2"/>
  <c r="AQ206" i="2"/>
  <c r="AQ192" i="2"/>
  <c r="AQ181" i="2"/>
  <c r="AQ158" i="2"/>
  <c r="AQ134" i="2"/>
  <c r="AQ16" i="2"/>
  <c r="AQ176" i="2"/>
  <c r="AQ11" i="2"/>
  <c r="R15" i="4" s="1"/>
  <c r="AQ186" i="2"/>
  <c r="AQ152" i="2"/>
  <c r="AQ167" i="2"/>
  <c r="AQ144" i="2"/>
  <c r="AQ115" i="2"/>
  <c r="AQ79" i="2"/>
  <c r="AQ143" i="2"/>
  <c r="AQ123" i="2"/>
  <c r="R127" i="4" s="1"/>
  <c r="AQ101" i="2"/>
  <c r="AQ148" i="2"/>
  <c r="AQ127" i="2"/>
  <c r="AQ93" i="2"/>
  <c r="AQ88" i="2"/>
  <c r="AQ59" i="2"/>
  <c r="AQ119" i="2"/>
  <c r="AQ113" i="2"/>
  <c r="R117" i="4" s="1"/>
  <c r="AQ109" i="2"/>
  <c r="AQ117" i="2"/>
  <c r="AQ104" i="2"/>
  <c r="AQ64" i="2"/>
  <c r="R68" i="4" s="1"/>
  <c r="AQ72" i="2"/>
  <c r="AQ18" i="2"/>
  <c r="AQ75" i="2"/>
  <c r="AQ46" i="2"/>
  <c r="R50" i="4" s="1"/>
  <c r="AQ34" i="2"/>
  <c r="AQ51" i="2"/>
  <c r="AQ47" i="2"/>
  <c r="AQ40" i="2"/>
  <c r="R44" i="4" s="1"/>
  <c r="AQ30" i="2"/>
  <c r="AQ31" i="2"/>
  <c r="AQ20" i="2"/>
  <c r="AQ27" i="2"/>
  <c r="R31" i="4" s="1"/>
  <c r="AQ203" i="2"/>
  <c r="AQ187" i="2"/>
  <c r="AQ153" i="2"/>
  <c r="AQ205" i="2"/>
  <c r="AQ191" i="2"/>
  <c r="AQ169" i="2"/>
  <c r="AQ155" i="2"/>
  <c r="AQ131" i="2"/>
  <c r="AQ175" i="2"/>
  <c r="AQ159" i="2"/>
  <c r="AQ180" i="2"/>
  <c r="AQ166" i="2"/>
  <c r="AQ124" i="2"/>
  <c r="AQ95" i="2"/>
  <c r="AQ142" i="2"/>
  <c r="AQ151" i="2"/>
  <c r="AQ130" i="2"/>
  <c r="AQ62" i="2"/>
  <c r="AQ81" i="2"/>
  <c r="AQ61" i="2"/>
  <c r="R65" i="4" s="1"/>
  <c r="AQ9" i="2"/>
  <c r="R13" i="4" s="1"/>
  <c r="AQ8" i="2"/>
  <c r="AQ10" i="2"/>
  <c r="BY19" i="2"/>
  <c r="BY27" i="2"/>
  <c r="BY17" i="2"/>
  <c r="BY20" i="2"/>
  <c r="BY21" i="2"/>
  <c r="AI25" i="4" s="1"/>
  <c r="BY23" i="2"/>
  <c r="BY24" i="2"/>
  <c r="BY18" i="2"/>
  <c r="BY31" i="2"/>
  <c r="AI35" i="4" s="1"/>
  <c r="BY25" i="2"/>
  <c r="BY33" i="2"/>
  <c r="BY34" i="2"/>
  <c r="BY26" i="2"/>
  <c r="AI30" i="4" s="1"/>
  <c r="BY28" i="2"/>
  <c r="BY36" i="2"/>
  <c r="BY38" i="2"/>
  <c r="BY44" i="2"/>
  <c r="BY47" i="2"/>
  <c r="BY48" i="2"/>
  <c r="BY51" i="2"/>
  <c r="BY39" i="2"/>
  <c r="AI43" i="4" s="1"/>
  <c r="BY40" i="2"/>
  <c r="BY43" i="2"/>
  <c r="BY22" i="2"/>
  <c r="BY37" i="2"/>
  <c r="BY46" i="2"/>
  <c r="BY52" i="2"/>
  <c r="BY53" i="2"/>
  <c r="BY59" i="2"/>
  <c r="AI63" i="4" s="1"/>
  <c r="BY61" i="2"/>
  <c r="BY76" i="2"/>
  <c r="BY84" i="2"/>
  <c r="BY41" i="2"/>
  <c r="BY56" i="2"/>
  <c r="BY58" i="2"/>
  <c r="BY63" i="2"/>
  <c r="BY65" i="2"/>
  <c r="BY69" i="2"/>
  <c r="BY30" i="2"/>
  <c r="BY35" i="2"/>
  <c r="BY45" i="2"/>
  <c r="AI49" i="4" s="1"/>
  <c r="BY50" i="2"/>
  <c r="BY54" i="2"/>
  <c r="BY55" i="2"/>
  <c r="BY57" i="2"/>
  <c r="BY60" i="2"/>
  <c r="BY66" i="2"/>
  <c r="BY67" i="2"/>
  <c r="BY70" i="2"/>
  <c r="BY71" i="2"/>
  <c r="BY74" i="2"/>
  <c r="BY80" i="2"/>
  <c r="BY62" i="2"/>
  <c r="BY68" i="2"/>
  <c r="BY79" i="2"/>
  <c r="BY81" i="2"/>
  <c r="BY85" i="2"/>
  <c r="BY86" i="2"/>
  <c r="BY29" i="2"/>
  <c r="BY64" i="2"/>
  <c r="BY75" i="2"/>
  <c r="BY78" i="2"/>
  <c r="BY77" i="2"/>
  <c r="BY83" i="2"/>
  <c r="BY87" i="2"/>
  <c r="BY89" i="2"/>
  <c r="BY93" i="2"/>
  <c r="BY96" i="2"/>
  <c r="BY101" i="2"/>
  <c r="BY104" i="2"/>
  <c r="BY115" i="2"/>
  <c r="BY49" i="2"/>
  <c r="BY72" i="2"/>
  <c r="AI76" i="4" s="1"/>
  <c r="BY73" i="2"/>
  <c r="BY88" i="2"/>
  <c r="BY97" i="2"/>
  <c r="BY105" i="2"/>
  <c r="BY107" i="2"/>
  <c r="BY109" i="2"/>
  <c r="BY111" i="2"/>
  <c r="BY113" i="2"/>
  <c r="AI117" i="4" s="1"/>
  <c r="BY114" i="2"/>
  <c r="BY117" i="2"/>
  <c r="BY32" i="2"/>
  <c r="BY82" i="2"/>
  <c r="AI86" i="4" s="1"/>
  <c r="BY91" i="2"/>
  <c r="BY42" i="2"/>
  <c r="BY99" i="2"/>
  <c r="BY120" i="2"/>
  <c r="BY127" i="2"/>
  <c r="BY128" i="2"/>
  <c r="BY131" i="2"/>
  <c r="BY137" i="2"/>
  <c r="BY138" i="2"/>
  <c r="BY139" i="2"/>
  <c r="BY149" i="2"/>
  <c r="BY151" i="2"/>
  <c r="BY98" i="2"/>
  <c r="BY100" i="2"/>
  <c r="BY103" i="2"/>
  <c r="BY122" i="2"/>
  <c r="BY130" i="2"/>
  <c r="BY143" i="2"/>
  <c r="BY144" i="2"/>
  <c r="BY106" i="2"/>
  <c r="BY118" i="2"/>
  <c r="BY141" i="2"/>
  <c r="BY145" i="2"/>
  <c r="BY152" i="2"/>
  <c r="BY157" i="2"/>
  <c r="BY160" i="2"/>
  <c r="BY163" i="2"/>
  <c r="BY164" i="2"/>
  <c r="BY167" i="2"/>
  <c r="BY168" i="2"/>
  <c r="BY171" i="2"/>
  <c r="BY172" i="2"/>
  <c r="BY94" i="2"/>
  <c r="BY102" i="2"/>
  <c r="BY112" i="2"/>
  <c r="BY116" i="2"/>
  <c r="BY121" i="2"/>
  <c r="BY124" i="2"/>
  <c r="BY126" i="2"/>
  <c r="BY132" i="2"/>
  <c r="BY134" i="2"/>
  <c r="BY135" i="2"/>
  <c r="BY147" i="2"/>
  <c r="BY154" i="2"/>
  <c r="BY156" i="2"/>
  <c r="BY158" i="2"/>
  <c r="BY176" i="2"/>
  <c r="BY177" i="2"/>
  <c r="BY178" i="2"/>
  <c r="BY181" i="2"/>
  <c r="BY182" i="2"/>
  <c r="BY186" i="2"/>
  <c r="BY188" i="2"/>
  <c r="BY192" i="2"/>
  <c r="BY193" i="2"/>
  <c r="BY197" i="2"/>
  <c r="BY198" i="2"/>
  <c r="BY200" i="2"/>
  <c r="BY125" i="2"/>
  <c r="BY129" i="2"/>
  <c r="BY159" i="2"/>
  <c r="BY161" i="2"/>
  <c r="BY169" i="2"/>
  <c r="BY173" i="2"/>
  <c r="BY190" i="2"/>
  <c r="BY194" i="2"/>
  <c r="BY195" i="2"/>
  <c r="BY196" i="2"/>
  <c r="BY11" i="2"/>
  <c r="AI15" i="4" s="1"/>
  <c r="BY92" i="2"/>
  <c r="BY123" i="2"/>
  <c r="BY133" i="2"/>
  <c r="BY155" i="2"/>
  <c r="BY189" i="2"/>
  <c r="BY205" i="2"/>
  <c r="BY10" i="2"/>
  <c r="AI14" i="4" s="1"/>
  <c r="BY95" i="2"/>
  <c r="BY140" i="2"/>
  <c r="BY142" i="2"/>
  <c r="BY148" i="2"/>
  <c r="BY153" i="2"/>
  <c r="BY162" i="2"/>
  <c r="BY165" i="2"/>
  <c r="BY175" i="2"/>
  <c r="BY179" i="2"/>
  <c r="BY201" i="2"/>
  <c r="BY202" i="2"/>
  <c r="BY204" i="2"/>
  <c r="BY8" i="2"/>
  <c r="AI12" i="4" s="1"/>
  <c r="BY14" i="2"/>
  <c r="BY15" i="2"/>
  <c r="BY16" i="2"/>
  <c r="AI20" i="4" s="1"/>
  <c r="BY170" i="2"/>
  <c r="BY184" i="2"/>
  <c r="BY9" i="2"/>
  <c r="BY110" i="2"/>
  <c r="AI114" i="4" s="1"/>
  <c r="BY119" i="2"/>
  <c r="BY180" i="2"/>
  <c r="BY206" i="2"/>
  <c r="BY90" i="2"/>
  <c r="BY108" i="2"/>
  <c r="BY136" i="2"/>
  <c r="BY146" i="2"/>
  <c r="BY150" i="2"/>
  <c r="BY166" i="2"/>
  <c r="BY183" i="2"/>
  <c r="BY187" i="2"/>
  <c r="BY191" i="2"/>
  <c r="BY199" i="2"/>
  <c r="BY12" i="2"/>
  <c r="BY13" i="2"/>
  <c r="BY174" i="2"/>
  <c r="BY185" i="2"/>
  <c r="BY203" i="2"/>
  <c r="AW19" i="2"/>
  <c r="AW20" i="2"/>
  <c r="U24" i="4" s="1"/>
  <c r="AW27" i="2"/>
  <c r="AW28" i="2"/>
  <c r="AW17" i="2"/>
  <c r="AW23" i="2"/>
  <c r="U27" i="4" s="1"/>
  <c r="AW25" i="2"/>
  <c r="AW26" i="2"/>
  <c r="AW18" i="2"/>
  <c r="AW22" i="2"/>
  <c r="U26" i="4" s="1"/>
  <c r="AW29" i="2"/>
  <c r="AW30" i="2"/>
  <c r="AW32" i="2"/>
  <c r="AW36" i="2"/>
  <c r="U40" i="4" s="1"/>
  <c r="AW37" i="2"/>
  <c r="AW45" i="2"/>
  <c r="AW49" i="2"/>
  <c r="AW50" i="2"/>
  <c r="U54" i="4" s="1"/>
  <c r="AW53" i="2"/>
  <c r="AW21" i="2"/>
  <c r="AW34" i="2"/>
  <c r="AW35" i="2"/>
  <c r="AW41" i="2"/>
  <c r="AW42" i="2"/>
  <c r="AW52" i="2"/>
  <c r="AW54" i="2"/>
  <c r="U58" i="4" s="1"/>
  <c r="AW56" i="2"/>
  <c r="AW58" i="2"/>
  <c r="AW60" i="2"/>
  <c r="AW67" i="2"/>
  <c r="AW71" i="2"/>
  <c r="AW24" i="2"/>
  <c r="AW31" i="2"/>
  <c r="AW33" i="2"/>
  <c r="AW39" i="2"/>
  <c r="AW57" i="2"/>
  <c r="AW59" i="2"/>
  <c r="AW62" i="2"/>
  <c r="U66" i="4" s="1"/>
  <c r="AW64" i="2"/>
  <c r="AW66" i="2"/>
  <c r="AW68" i="2"/>
  <c r="AW38" i="2"/>
  <c r="AW48" i="2"/>
  <c r="AW61" i="2"/>
  <c r="AW72" i="2"/>
  <c r="AW73" i="2"/>
  <c r="U77" i="4" s="1"/>
  <c r="AW82" i="2"/>
  <c r="AW83" i="2"/>
  <c r="AW43" i="2"/>
  <c r="AW44" i="2"/>
  <c r="AW47" i="2"/>
  <c r="AW63" i="2"/>
  <c r="AW74" i="2"/>
  <c r="AW80" i="2"/>
  <c r="AW84" i="2"/>
  <c r="AW46" i="2"/>
  <c r="AW55" i="2"/>
  <c r="AW81" i="2"/>
  <c r="U85" i="4" s="1"/>
  <c r="AW40" i="2"/>
  <c r="AW70" i="2"/>
  <c r="AW76" i="2"/>
  <c r="AW95" i="2"/>
  <c r="U99" i="4" s="1"/>
  <c r="AW103" i="2"/>
  <c r="AW116" i="2"/>
  <c r="AW75" i="2"/>
  <c r="AW87" i="2"/>
  <c r="U91" i="4" s="1"/>
  <c r="AW89" i="2"/>
  <c r="AW90" i="2"/>
  <c r="AW93" i="2"/>
  <c r="AW94" i="2"/>
  <c r="AW101" i="2"/>
  <c r="AW102" i="2"/>
  <c r="AW106" i="2"/>
  <c r="AW115" i="2"/>
  <c r="U119" i="4" s="1"/>
  <c r="AW120" i="2"/>
  <c r="AW124" i="2"/>
  <c r="AW85" i="2"/>
  <c r="AW86" i="2"/>
  <c r="AW88" i="2"/>
  <c r="AW92" i="2"/>
  <c r="AW97" i="2"/>
  <c r="AW121" i="2"/>
  <c r="U125" i="4" s="1"/>
  <c r="AW122" i="2"/>
  <c r="AW126" i="2"/>
  <c r="AW129" i="2"/>
  <c r="AW133" i="2"/>
  <c r="AW136" i="2"/>
  <c r="AW141" i="2"/>
  <c r="AW146" i="2"/>
  <c r="AW148" i="2"/>
  <c r="AW99" i="2"/>
  <c r="AW104" i="2"/>
  <c r="AW108" i="2"/>
  <c r="AW110" i="2"/>
  <c r="U114" i="4" s="1"/>
  <c r="AW112" i="2"/>
  <c r="AW118" i="2"/>
  <c r="AW132" i="2"/>
  <c r="AW134" i="2"/>
  <c r="AW137" i="2"/>
  <c r="AW139" i="2"/>
  <c r="AW140" i="2"/>
  <c r="AW142" i="2"/>
  <c r="AW145" i="2"/>
  <c r="AW150" i="2"/>
  <c r="AW152" i="2"/>
  <c r="AW51" i="2"/>
  <c r="AW65" i="2"/>
  <c r="AW77" i="2"/>
  <c r="AW78" i="2"/>
  <c r="AW79" i="2"/>
  <c r="AW91" i="2"/>
  <c r="AW100" i="2"/>
  <c r="AW113" i="2"/>
  <c r="AW114" i="2"/>
  <c r="AW138" i="2"/>
  <c r="AW153" i="2"/>
  <c r="AW156" i="2"/>
  <c r="AW159" i="2"/>
  <c r="AW162" i="2"/>
  <c r="AW166" i="2"/>
  <c r="AW169" i="2"/>
  <c r="AW170" i="2"/>
  <c r="AW173" i="2"/>
  <c r="AW96" i="2"/>
  <c r="AW105" i="2"/>
  <c r="AW111" i="2"/>
  <c r="U115" i="4" s="1"/>
  <c r="AW127" i="2"/>
  <c r="AW131" i="2"/>
  <c r="AW147" i="2"/>
  <c r="AW155" i="2"/>
  <c r="AW157" i="2"/>
  <c r="AW179" i="2"/>
  <c r="AW180" i="2"/>
  <c r="AW183" i="2"/>
  <c r="AW189" i="2"/>
  <c r="AW194" i="2"/>
  <c r="AW196" i="2"/>
  <c r="AW199" i="2"/>
  <c r="AW201" i="2"/>
  <c r="AW149" i="2"/>
  <c r="AW168" i="2"/>
  <c r="AW172" i="2"/>
  <c r="AW174" i="2"/>
  <c r="AW187" i="2"/>
  <c r="AW192" i="2"/>
  <c r="AW195" i="2"/>
  <c r="AW197" i="2"/>
  <c r="AW202" i="2"/>
  <c r="AW12" i="2"/>
  <c r="AW14" i="2"/>
  <c r="U18" i="4" s="1"/>
  <c r="AW130" i="2"/>
  <c r="AW164" i="2"/>
  <c r="AW8" i="2"/>
  <c r="AW10" i="2"/>
  <c r="AW13" i="2"/>
  <c r="U17" i="4" s="1"/>
  <c r="AW69" i="2"/>
  <c r="AW109" i="2"/>
  <c r="AW117" i="2"/>
  <c r="U121" i="4" s="1"/>
  <c r="AW119" i="2"/>
  <c r="AW123" i="2"/>
  <c r="AW128" i="2"/>
  <c r="AW135" i="2"/>
  <c r="AW144" i="2"/>
  <c r="AW151" i="2"/>
  <c r="AW154" i="2"/>
  <c r="AW161" i="2"/>
  <c r="AW163" i="2"/>
  <c r="AW175" i="2"/>
  <c r="AW178" i="2"/>
  <c r="AW184" i="2"/>
  <c r="AW193" i="2"/>
  <c r="AW200" i="2"/>
  <c r="AW203" i="2"/>
  <c r="AW205" i="2"/>
  <c r="AW206" i="2"/>
  <c r="AW9" i="2"/>
  <c r="AW16" i="2"/>
  <c r="AW176" i="2"/>
  <c r="AW182" i="2"/>
  <c r="AW188" i="2"/>
  <c r="AW190" i="2"/>
  <c r="AW181" i="2"/>
  <c r="AW204" i="2"/>
  <c r="AW98" i="2"/>
  <c r="AW107" i="2"/>
  <c r="AW125" i="2"/>
  <c r="U129" i="4" s="1"/>
  <c r="AW158" i="2"/>
  <c r="AW160" i="2"/>
  <c r="AW165" i="2"/>
  <c r="AW167" i="2"/>
  <c r="AW171" i="2"/>
  <c r="AW177" i="2"/>
  <c r="AW185" i="2"/>
  <c r="AW186" i="2"/>
  <c r="AW198" i="2"/>
  <c r="AW11" i="2"/>
  <c r="AW15" i="2"/>
  <c r="AW143" i="2"/>
  <c r="AW191" i="2"/>
  <c r="BQ19" i="2"/>
  <c r="BQ27" i="2"/>
  <c r="BQ29" i="2"/>
  <c r="AE33" i="4" s="1"/>
  <c r="BQ21" i="2"/>
  <c r="BQ24" i="2"/>
  <c r="BQ17" i="2"/>
  <c r="BQ20" i="2"/>
  <c r="BQ23" i="2"/>
  <c r="BQ22" i="2"/>
  <c r="BQ26" i="2"/>
  <c r="BQ31" i="2"/>
  <c r="AE35" i="4" s="1"/>
  <c r="BQ34" i="2"/>
  <c r="BQ30" i="2"/>
  <c r="BQ33" i="2"/>
  <c r="BQ36" i="2"/>
  <c r="AE40" i="4" s="1"/>
  <c r="BQ35" i="2"/>
  <c r="BQ38" i="2"/>
  <c r="BQ39" i="2"/>
  <c r="BQ40" i="2"/>
  <c r="AE44" i="4" s="1"/>
  <c r="BQ44" i="2"/>
  <c r="BQ47" i="2"/>
  <c r="BQ48" i="2"/>
  <c r="BQ51" i="2"/>
  <c r="AE55" i="4" s="1"/>
  <c r="BQ25" i="2"/>
  <c r="BQ32" i="2"/>
  <c r="BQ43" i="2"/>
  <c r="BQ42" i="2"/>
  <c r="BQ45" i="2"/>
  <c r="BQ50" i="2"/>
  <c r="BQ61" i="2"/>
  <c r="BQ63" i="2"/>
  <c r="BQ65" i="2"/>
  <c r="BQ69" i="2"/>
  <c r="BQ70" i="2"/>
  <c r="BQ73" i="2"/>
  <c r="BQ79" i="2"/>
  <c r="BQ83" i="2"/>
  <c r="BQ84" i="2"/>
  <c r="BQ18" i="2"/>
  <c r="BQ46" i="2"/>
  <c r="BQ49" i="2"/>
  <c r="BQ52" i="2"/>
  <c r="BQ56" i="2"/>
  <c r="BQ58" i="2"/>
  <c r="BQ60" i="2"/>
  <c r="BQ28" i="2"/>
  <c r="BQ64" i="2"/>
  <c r="AE68" i="4" s="1"/>
  <c r="BQ71" i="2"/>
  <c r="BQ77" i="2"/>
  <c r="BQ80" i="2"/>
  <c r="BQ66" i="2"/>
  <c r="BQ81" i="2"/>
  <c r="BQ82" i="2"/>
  <c r="BQ37" i="2"/>
  <c r="BQ41" i="2"/>
  <c r="BQ53" i="2"/>
  <c r="BQ55" i="2"/>
  <c r="BQ68" i="2"/>
  <c r="BQ74" i="2"/>
  <c r="BQ59" i="2"/>
  <c r="BQ85" i="2"/>
  <c r="BQ88" i="2"/>
  <c r="BQ96" i="2"/>
  <c r="BQ97" i="2"/>
  <c r="BQ104" i="2"/>
  <c r="BQ105" i="2"/>
  <c r="BQ117" i="2"/>
  <c r="BQ54" i="2"/>
  <c r="BQ67" i="2"/>
  <c r="BQ76" i="2"/>
  <c r="BQ86" i="2"/>
  <c r="BQ91" i="2"/>
  <c r="BQ99" i="2"/>
  <c r="BQ107" i="2"/>
  <c r="BQ109" i="2"/>
  <c r="AE113" i="4" s="1"/>
  <c r="BQ111" i="2"/>
  <c r="BQ113" i="2"/>
  <c r="BQ114" i="2"/>
  <c r="BQ118" i="2"/>
  <c r="BQ121" i="2"/>
  <c r="BQ125" i="2"/>
  <c r="BQ57" i="2"/>
  <c r="BQ62" i="2"/>
  <c r="AE66" i="4" s="1"/>
  <c r="BQ72" i="2"/>
  <c r="BQ78" i="2"/>
  <c r="BQ75" i="2"/>
  <c r="BQ87" i="2"/>
  <c r="AE91" i="4" s="1"/>
  <c r="BQ90" i="2"/>
  <c r="BQ92" i="2"/>
  <c r="BQ95" i="2"/>
  <c r="BQ102" i="2"/>
  <c r="AE106" i="4" s="1"/>
  <c r="BQ116" i="2"/>
  <c r="BQ119" i="2"/>
  <c r="BQ127" i="2"/>
  <c r="BQ128" i="2"/>
  <c r="BQ130" i="2"/>
  <c r="BQ131" i="2"/>
  <c r="BQ137" i="2"/>
  <c r="BQ138" i="2"/>
  <c r="BQ149" i="2"/>
  <c r="BQ151" i="2"/>
  <c r="BQ94" i="2"/>
  <c r="BQ106" i="2"/>
  <c r="AE110" i="4" s="1"/>
  <c r="BQ108" i="2"/>
  <c r="BQ110" i="2"/>
  <c r="BQ112" i="2"/>
  <c r="BQ122" i="2"/>
  <c r="BQ135" i="2"/>
  <c r="BQ143" i="2"/>
  <c r="BQ144" i="2"/>
  <c r="BQ146" i="2"/>
  <c r="BQ147" i="2"/>
  <c r="BQ89" i="2"/>
  <c r="BQ98" i="2"/>
  <c r="BQ103" i="2"/>
  <c r="BQ115" i="2"/>
  <c r="BQ136" i="2"/>
  <c r="BQ140" i="2"/>
  <c r="BQ150" i="2"/>
  <c r="BQ152" i="2"/>
  <c r="BQ154" i="2"/>
  <c r="BQ158" i="2"/>
  <c r="BQ171" i="2"/>
  <c r="BQ172" i="2"/>
  <c r="BQ174" i="2"/>
  <c r="BQ93" i="2"/>
  <c r="BQ100" i="2"/>
  <c r="BQ101" i="2"/>
  <c r="BQ123" i="2"/>
  <c r="BQ129" i="2"/>
  <c r="BQ133" i="2"/>
  <c r="BQ139" i="2"/>
  <c r="BQ142" i="2"/>
  <c r="BQ148" i="2"/>
  <c r="BQ156" i="2"/>
  <c r="BQ162" i="2"/>
  <c r="BQ166" i="2"/>
  <c r="BQ170" i="2"/>
  <c r="BQ182" i="2"/>
  <c r="BQ184" i="2"/>
  <c r="BQ187" i="2"/>
  <c r="BQ188" i="2"/>
  <c r="BQ192" i="2"/>
  <c r="BQ197" i="2"/>
  <c r="BQ198" i="2"/>
  <c r="BQ200" i="2"/>
  <c r="BQ202" i="2"/>
  <c r="BQ203" i="2"/>
  <c r="BQ145" i="2"/>
  <c r="BQ163" i="2"/>
  <c r="BQ168" i="2"/>
  <c r="BQ176" i="2"/>
  <c r="BQ178" i="2"/>
  <c r="BQ183" i="2"/>
  <c r="BQ190" i="2"/>
  <c r="BQ193" i="2"/>
  <c r="BQ196" i="2"/>
  <c r="BQ199" i="2"/>
  <c r="BQ204" i="2"/>
  <c r="BQ11" i="2"/>
  <c r="AE15" i="4" s="1"/>
  <c r="BQ15" i="2"/>
  <c r="BQ16" i="2"/>
  <c r="BQ126" i="2"/>
  <c r="AE130" i="4" s="1"/>
  <c r="BQ153" i="2"/>
  <c r="BQ157" i="2"/>
  <c r="BQ164" i="2"/>
  <c r="BQ165" i="2"/>
  <c r="BQ181" i="2"/>
  <c r="BQ189" i="2"/>
  <c r="BQ205" i="2"/>
  <c r="BQ10" i="2"/>
  <c r="AE14" i="4" s="1"/>
  <c r="BQ120" i="2"/>
  <c r="BQ124" i="2"/>
  <c r="BQ132" i="2"/>
  <c r="BQ134" i="2"/>
  <c r="BQ141" i="2"/>
  <c r="BQ155" i="2"/>
  <c r="BQ167" i="2"/>
  <c r="BQ175" i="2"/>
  <c r="BQ195" i="2"/>
  <c r="BQ8" i="2"/>
  <c r="BQ9" i="2"/>
  <c r="BQ13" i="2"/>
  <c r="AE17" i="4" s="1"/>
  <c r="BQ14" i="2"/>
  <c r="BQ173" i="2"/>
  <c r="BQ179" i="2"/>
  <c r="BQ194" i="2"/>
  <c r="BQ206" i="2"/>
  <c r="BQ159" i="2"/>
  <c r="BQ160" i="2"/>
  <c r="BQ161" i="2"/>
  <c r="BQ169" i="2"/>
  <c r="BQ177" i="2"/>
  <c r="BQ180" i="2"/>
  <c r="BQ186" i="2"/>
  <c r="BQ191" i="2"/>
  <c r="BQ201" i="2"/>
  <c r="BQ12" i="2"/>
  <c r="BQ185" i="2"/>
  <c r="BC17" i="2"/>
  <c r="X21" i="4" s="1"/>
  <c r="BC25" i="2"/>
  <c r="BC26" i="2"/>
  <c r="BC18" i="2"/>
  <c r="X22" i="4" s="1"/>
  <c r="BC22" i="2"/>
  <c r="X26" i="4" s="1"/>
  <c r="BC19" i="2"/>
  <c r="BC20" i="2"/>
  <c r="BC21" i="2"/>
  <c r="X25" i="4" s="1"/>
  <c r="BC24" i="2"/>
  <c r="X28" i="4" s="1"/>
  <c r="BC27" i="2"/>
  <c r="BC29" i="2"/>
  <c r="BC28" i="2"/>
  <c r="BC31" i="2"/>
  <c r="BC38" i="2"/>
  <c r="BC23" i="2"/>
  <c r="BC33" i="2"/>
  <c r="X37" i="4" s="1"/>
  <c r="BC37" i="2"/>
  <c r="BC41" i="2"/>
  <c r="BC42" i="2"/>
  <c r="BC46" i="2"/>
  <c r="X50" i="4" s="1"/>
  <c r="BC53" i="2"/>
  <c r="BC54" i="2"/>
  <c r="BC39" i="2"/>
  <c r="BC40" i="2"/>
  <c r="X44" i="4" s="1"/>
  <c r="BC47" i="2"/>
  <c r="BC48" i="2"/>
  <c r="BC51" i="2"/>
  <c r="BC43" i="2"/>
  <c r="X47" i="4" s="1"/>
  <c r="BC44" i="2"/>
  <c r="X48" i="4" s="1"/>
  <c r="BC50" i="2"/>
  <c r="BC55" i="2"/>
  <c r="BC57" i="2"/>
  <c r="X61" i="4" s="1"/>
  <c r="BC59" i="2"/>
  <c r="BC67" i="2"/>
  <c r="BC71" i="2"/>
  <c r="BC84" i="2"/>
  <c r="X88" i="4" s="1"/>
  <c r="BC30" i="2"/>
  <c r="BC34" i="2"/>
  <c r="BC45" i="2"/>
  <c r="BC52" i="2"/>
  <c r="BC61" i="2"/>
  <c r="BC63" i="2"/>
  <c r="BC65" i="2"/>
  <c r="BC64" i="2"/>
  <c r="X68" i="4" s="1"/>
  <c r="BC69" i="2"/>
  <c r="X73" i="4" s="1"/>
  <c r="BC76" i="2"/>
  <c r="BC79" i="2"/>
  <c r="BC32" i="2"/>
  <c r="BC35" i="2"/>
  <c r="X39" i="4" s="1"/>
  <c r="BC36" i="2"/>
  <c r="BC66" i="2"/>
  <c r="BC70" i="2"/>
  <c r="X74" i="4" s="1"/>
  <c r="BC75" i="2"/>
  <c r="X79" i="4" s="1"/>
  <c r="BC78" i="2"/>
  <c r="BC81" i="2"/>
  <c r="BC85" i="2"/>
  <c r="BC86" i="2"/>
  <c r="X90" i="4" s="1"/>
  <c r="BC60" i="2"/>
  <c r="BC62" i="2"/>
  <c r="BC73" i="2"/>
  <c r="BC80" i="2"/>
  <c r="BC49" i="2"/>
  <c r="BC72" i="2"/>
  <c r="BC58" i="2"/>
  <c r="X62" i="4" s="1"/>
  <c r="BC74" i="2"/>
  <c r="X78" i="4" s="1"/>
  <c r="BC82" i="2"/>
  <c r="BC87" i="2"/>
  <c r="BC89" i="2"/>
  <c r="BC92" i="2"/>
  <c r="X96" i="4" s="1"/>
  <c r="BC93" i="2"/>
  <c r="BC98" i="2"/>
  <c r="BC100" i="2"/>
  <c r="X104" i="4" s="1"/>
  <c r="BC101" i="2"/>
  <c r="X105" i="4" s="1"/>
  <c r="BC106" i="2"/>
  <c r="BC108" i="2"/>
  <c r="BC110" i="2"/>
  <c r="X114" i="4" s="1"/>
  <c r="BC112" i="2"/>
  <c r="X116" i="4" s="1"/>
  <c r="BC115" i="2"/>
  <c r="BC56" i="2"/>
  <c r="BC83" i="2"/>
  <c r="X87" i="4" s="1"/>
  <c r="BC88" i="2"/>
  <c r="X92" i="4" s="1"/>
  <c r="BC96" i="2"/>
  <c r="BC97" i="2"/>
  <c r="BC104" i="2"/>
  <c r="BC105" i="2"/>
  <c r="X109" i="4" s="1"/>
  <c r="BC117" i="2"/>
  <c r="BC122" i="2"/>
  <c r="BC77" i="2"/>
  <c r="X81" i="4" s="1"/>
  <c r="BC91" i="2"/>
  <c r="BC68" i="2"/>
  <c r="BC103" i="2"/>
  <c r="BC107" i="2"/>
  <c r="BC109" i="2"/>
  <c r="X113" i="4" s="1"/>
  <c r="BC111" i="2"/>
  <c r="BC113" i="2"/>
  <c r="BC133" i="2"/>
  <c r="BC137" i="2"/>
  <c r="BC138" i="2"/>
  <c r="BC139" i="2"/>
  <c r="BC142" i="2"/>
  <c r="BC145" i="2"/>
  <c r="BC95" i="2"/>
  <c r="BC102" i="2"/>
  <c r="BC116" i="2"/>
  <c r="X120" i="4" s="1"/>
  <c r="BC119" i="2"/>
  <c r="X123" i="4" s="1"/>
  <c r="BC121" i="2"/>
  <c r="BC123" i="2"/>
  <c r="BC124" i="2"/>
  <c r="BC125" i="2"/>
  <c r="BC127" i="2"/>
  <c r="BC128" i="2"/>
  <c r="BC130" i="2"/>
  <c r="BC149" i="2"/>
  <c r="BC151" i="2"/>
  <c r="BC94" i="2"/>
  <c r="BC126" i="2"/>
  <c r="BC140" i="2"/>
  <c r="BC143" i="2"/>
  <c r="BC147" i="2"/>
  <c r="BC152" i="2"/>
  <c r="BC155" i="2"/>
  <c r="BC157" i="2"/>
  <c r="BC158" i="2"/>
  <c r="BC159" i="2"/>
  <c r="BC160" i="2"/>
  <c r="BC164" i="2"/>
  <c r="BC168" i="2"/>
  <c r="BC90" i="2"/>
  <c r="X94" i="4" s="1"/>
  <c r="BC114" i="2"/>
  <c r="X118" i="4" s="1"/>
  <c r="BC136" i="2"/>
  <c r="BC146" i="2"/>
  <c r="BC150" i="2"/>
  <c r="BC154" i="2"/>
  <c r="BC163" i="2"/>
  <c r="BC167" i="2"/>
  <c r="BC171" i="2"/>
  <c r="BC172" i="2"/>
  <c r="BC174" i="2"/>
  <c r="BC176" i="2"/>
  <c r="BC178" i="2"/>
  <c r="BC185" i="2"/>
  <c r="BC186" i="2"/>
  <c r="BC190" i="2"/>
  <c r="BC192" i="2"/>
  <c r="BC193" i="2"/>
  <c r="BC134" i="2"/>
  <c r="BC148" i="2"/>
  <c r="BC153" i="2"/>
  <c r="BC156" i="2"/>
  <c r="BC162" i="2"/>
  <c r="BC165" i="2"/>
  <c r="BC177" i="2"/>
  <c r="BC182" i="2"/>
  <c r="BC188" i="2"/>
  <c r="BC198" i="2"/>
  <c r="BC203" i="2"/>
  <c r="BC205" i="2"/>
  <c r="BC206" i="2"/>
  <c r="BC16" i="2"/>
  <c r="BC118" i="2"/>
  <c r="X122" i="4" s="1"/>
  <c r="BC141" i="2"/>
  <c r="BC183" i="2"/>
  <c r="BC187" i="2"/>
  <c r="BC195" i="2"/>
  <c r="BC131" i="2"/>
  <c r="BC135" i="2"/>
  <c r="BC144" i="2"/>
  <c r="BC166" i="2"/>
  <c r="BC170" i="2"/>
  <c r="BC179" i="2"/>
  <c r="BC180" i="2"/>
  <c r="BC181" i="2"/>
  <c r="BC191" i="2"/>
  <c r="BC204" i="2"/>
  <c r="BC10" i="2"/>
  <c r="BC11" i="2"/>
  <c r="BC15" i="2"/>
  <c r="BC202" i="2"/>
  <c r="BC13" i="2"/>
  <c r="BC14" i="2"/>
  <c r="BC161" i="2"/>
  <c r="BC184" i="2"/>
  <c r="BC99" i="2"/>
  <c r="BC120" i="2"/>
  <c r="BC194" i="2"/>
  <c r="BC196" i="2"/>
  <c r="BC197" i="2"/>
  <c r="BC201" i="2"/>
  <c r="BC8" i="2"/>
  <c r="X12" i="4" s="1"/>
  <c r="BC129" i="2"/>
  <c r="BC132" i="2"/>
  <c r="BC169" i="2"/>
  <c r="BC173" i="2"/>
  <c r="BC175" i="2"/>
  <c r="BC189" i="2"/>
  <c r="BC199" i="2"/>
  <c r="BC200" i="2"/>
  <c r="BC9" i="2"/>
  <c r="BC12" i="2"/>
  <c r="CI17" i="2"/>
  <c r="CI20" i="2"/>
  <c r="AN24" i="4" s="1"/>
  <c r="CI21" i="2"/>
  <c r="CI24" i="2"/>
  <c r="CI28" i="2"/>
  <c r="AN32" i="4" s="1"/>
  <c r="CI22" i="2"/>
  <c r="CI23" i="2"/>
  <c r="CI25" i="2"/>
  <c r="CI18" i="2"/>
  <c r="AN22" i="4" s="1"/>
  <c r="CI26" i="2"/>
  <c r="AN30" i="4" s="1"/>
  <c r="CI30" i="2"/>
  <c r="CI33" i="2"/>
  <c r="CI29" i="2"/>
  <c r="CI32" i="2"/>
  <c r="AN36" i="4" s="1"/>
  <c r="CI37" i="2"/>
  <c r="CI34" i="2"/>
  <c r="CI43" i="2"/>
  <c r="CI45" i="2"/>
  <c r="CI31" i="2"/>
  <c r="CI35" i="2"/>
  <c r="CI38" i="2"/>
  <c r="AN42" i="4" s="1"/>
  <c r="CI46" i="2"/>
  <c r="AN50" i="4" s="1"/>
  <c r="CI49" i="2"/>
  <c r="CI50" i="2"/>
  <c r="CI52" i="2"/>
  <c r="AN56" i="4" s="1"/>
  <c r="CI19" i="2"/>
  <c r="AN23" i="4" s="1"/>
  <c r="CI36" i="2"/>
  <c r="CI39" i="2"/>
  <c r="CI44" i="2"/>
  <c r="CI56" i="2"/>
  <c r="AN60" i="4" s="1"/>
  <c r="CI58" i="2"/>
  <c r="CI60" i="2"/>
  <c r="CI69" i="2"/>
  <c r="CI73" i="2"/>
  <c r="CI79" i="2"/>
  <c r="CI80" i="2"/>
  <c r="CI83" i="2"/>
  <c r="CI27" i="2"/>
  <c r="AN31" i="4" s="1"/>
  <c r="CI48" i="2"/>
  <c r="CI51" i="2"/>
  <c r="CI53" i="2"/>
  <c r="AN57" i="4" s="1"/>
  <c r="CI54" i="2"/>
  <c r="AN58" i="4" s="1"/>
  <c r="CI62" i="2"/>
  <c r="CI64" i="2"/>
  <c r="CI66" i="2"/>
  <c r="CI68" i="2"/>
  <c r="AN72" i="4" s="1"/>
  <c r="CI41" i="2"/>
  <c r="CI47" i="2"/>
  <c r="CI63" i="2"/>
  <c r="CI72" i="2"/>
  <c r="AN76" i="4" s="1"/>
  <c r="CI78" i="2"/>
  <c r="CI81" i="2"/>
  <c r="CI82" i="2"/>
  <c r="AN86" i="4" s="1"/>
  <c r="CI40" i="2"/>
  <c r="AN44" i="4" s="1"/>
  <c r="CI42" i="2"/>
  <c r="CI55" i="2"/>
  <c r="CI57" i="2"/>
  <c r="CI59" i="2"/>
  <c r="CI65" i="2"/>
  <c r="CI67" i="2"/>
  <c r="CI74" i="2"/>
  <c r="CI75" i="2"/>
  <c r="AN79" i="4" s="1"/>
  <c r="CI70" i="2"/>
  <c r="CI71" i="2"/>
  <c r="CI84" i="2"/>
  <c r="CI76" i="2"/>
  <c r="AN80" i="4" s="1"/>
  <c r="CI88" i="2"/>
  <c r="CI91" i="2"/>
  <c r="CI99" i="2"/>
  <c r="CI107" i="2"/>
  <c r="AN111" i="4" s="1"/>
  <c r="CI109" i="2"/>
  <c r="CI111" i="2"/>
  <c r="CI113" i="2"/>
  <c r="AN117" i="4" s="1"/>
  <c r="CI117" i="2"/>
  <c r="AN121" i="4" s="1"/>
  <c r="CI86" i="2"/>
  <c r="CI94" i="2"/>
  <c r="CI95" i="2"/>
  <c r="CI102" i="2"/>
  <c r="AN106" i="4" s="1"/>
  <c r="CI103" i="2"/>
  <c r="CI116" i="2"/>
  <c r="CI118" i="2"/>
  <c r="CI121" i="2"/>
  <c r="AN125" i="4" s="1"/>
  <c r="CI123" i="2"/>
  <c r="CI124" i="2"/>
  <c r="CI85" i="2"/>
  <c r="AN89" i="4" s="1"/>
  <c r="CI90" i="2"/>
  <c r="AN94" i="4" s="1"/>
  <c r="CI92" i="2"/>
  <c r="CI61" i="2"/>
  <c r="CI89" i="2"/>
  <c r="CI101" i="2"/>
  <c r="AN105" i="4" s="1"/>
  <c r="CI115" i="2"/>
  <c r="CI120" i="2"/>
  <c r="CI143" i="2"/>
  <c r="CI144" i="2"/>
  <c r="CI146" i="2"/>
  <c r="CI87" i="2"/>
  <c r="CI93" i="2"/>
  <c r="AN97" i="4" s="1"/>
  <c r="CI98" i="2"/>
  <c r="AN102" i="4" s="1"/>
  <c r="CI100" i="2"/>
  <c r="CI105" i="2"/>
  <c r="CI125" i="2"/>
  <c r="AN129" i="4" s="1"/>
  <c r="CI126" i="2"/>
  <c r="AN130" i="4" s="1"/>
  <c r="CI129" i="2"/>
  <c r="CI132" i="2"/>
  <c r="CI134" i="2"/>
  <c r="CI135" i="2"/>
  <c r="CI147" i="2"/>
  <c r="CI148" i="2"/>
  <c r="CI150" i="2"/>
  <c r="CI77" i="2"/>
  <c r="AN81" i="4" s="1"/>
  <c r="CI104" i="2"/>
  <c r="CI106" i="2"/>
  <c r="CI119" i="2"/>
  <c r="AN123" i="4" s="1"/>
  <c r="CI130" i="2"/>
  <c r="CI139" i="2"/>
  <c r="CI141" i="2"/>
  <c r="CI145" i="2"/>
  <c r="CI151" i="2"/>
  <c r="CI156" i="2"/>
  <c r="CI162" i="2"/>
  <c r="CI166" i="2"/>
  <c r="CI170" i="2"/>
  <c r="CI96" i="2"/>
  <c r="CI112" i="2"/>
  <c r="CI114" i="2"/>
  <c r="CI128" i="2"/>
  <c r="CI149" i="2"/>
  <c r="CI153" i="2"/>
  <c r="CI161" i="2"/>
  <c r="CI165" i="2"/>
  <c r="CI169" i="2"/>
  <c r="CI173" i="2"/>
  <c r="CI175" i="2"/>
  <c r="CI180" i="2"/>
  <c r="CI187" i="2"/>
  <c r="CI191" i="2"/>
  <c r="CI194" i="2"/>
  <c r="CI196" i="2"/>
  <c r="CI203" i="2"/>
  <c r="CI137" i="2"/>
  <c r="CI140" i="2"/>
  <c r="CI142" i="2"/>
  <c r="CI158" i="2"/>
  <c r="CI160" i="2"/>
  <c r="CI167" i="2"/>
  <c r="CI171" i="2"/>
  <c r="CI174" i="2"/>
  <c r="CI176" i="2"/>
  <c r="CI183" i="2"/>
  <c r="CI184" i="2"/>
  <c r="CI193" i="2"/>
  <c r="CI195" i="2"/>
  <c r="CI197" i="2"/>
  <c r="CI199" i="2"/>
  <c r="CI200" i="2"/>
  <c r="CI9" i="2"/>
  <c r="CI13" i="2"/>
  <c r="CI14" i="2"/>
  <c r="AN18" i="4" s="1"/>
  <c r="CI155" i="2"/>
  <c r="CI177" i="2"/>
  <c r="CI181" i="2"/>
  <c r="CI202" i="2"/>
  <c r="CI8" i="2"/>
  <c r="CI122" i="2"/>
  <c r="CI131" i="2"/>
  <c r="CI136" i="2"/>
  <c r="CI159" i="2"/>
  <c r="CI164" i="2"/>
  <c r="CI182" i="2"/>
  <c r="CI185" i="2"/>
  <c r="CI188" i="2"/>
  <c r="CI189" i="2"/>
  <c r="CI198" i="2"/>
  <c r="CI10" i="2"/>
  <c r="AN14" i="4" s="1"/>
  <c r="CI12" i="2"/>
  <c r="CI168" i="2"/>
  <c r="CI179" i="2"/>
  <c r="CI205" i="2"/>
  <c r="CI206" i="2"/>
  <c r="CI178" i="2"/>
  <c r="CI97" i="2"/>
  <c r="CI108" i="2"/>
  <c r="AN112" i="4" s="1"/>
  <c r="CI110" i="2"/>
  <c r="CI127" i="2"/>
  <c r="CI133" i="2"/>
  <c r="CI138" i="2"/>
  <c r="CI154" i="2"/>
  <c r="CI157" i="2"/>
  <c r="CI172" i="2"/>
  <c r="CI186" i="2"/>
  <c r="CI190" i="2"/>
  <c r="CI152" i="2"/>
  <c r="CI163" i="2"/>
  <c r="CI192" i="2"/>
  <c r="CI201" i="2"/>
  <c r="CI204" i="2"/>
  <c r="CI11" i="2"/>
  <c r="AN15" i="4" s="1"/>
  <c r="CI15" i="2"/>
  <c r="AN19" i="4" s="1"/>
  <c r="CI16" i="2"/>
  <c r="AU19" i="2"/>
  <c r="AU21" i="2"/>
  <c r="T25" i="4" s="1"/>
  <c r="AU24" i="2"/>
  <c r="T28" i="4" s="1"/>
  <c r="AU27" i="2"/>
  <c r="AU20" i="2"/>
  <c r="AU23" i="2"/>
  <c r="AU26" i="2"/>
  <c r="T30" i="4" s="1"/>
  <c r="AU28" i="2"/>
  <c r="AU29" i="2"/>
  <c r="AU33" i="2"/>
  <c r="T37" i="4" s="1"/>
  <c r="AU34" i="2"/>
  <c r="T38" i="4" s="1"/>
  <c r="AU18" i="2"/>
  <c r="AU30" i="2"/>
  <c r="AU31" i="2"/>
  <c r="T35" i="4" s="1"/>
  <c r="AU37" i="2"/>
  <c r="AU38" i="2"/>
  <c r="AU39" i="2"/>
  <c r="AU40" i="2"/>
  <c r="AU44" i="2"/>
  <c r="T48" i="4" s="1"/>
  <c r="AU47" i="2"/>
  <c r="AU51" i="2"/>
  <c r="AU36" i="2"/>
  <c r="T40" i="4" s="1"/>
  <c r="AU43" i="2"/>
  <c r="T47" i="4" s="1"/>
  <c r="AU50" i="2"/>
  <c r="AU32" i="2"/>
  <c r="AU35" i="2"/>
  <c r="T39" i="4" s="1"/>
  <c r="AU48" i="2"/>
  <c r="T52" i="4" s="1"/>
  <c r="AU53" i="2"/>
  <c r="AU54" i="2"/>
  <c r="AU55" i="2"/>
  <c r="T59" i="4" s="1"/>
  <c r="AU61" i="2"/>
  <c r="AU63" i="2"/>
  <c r="AU65" i="2"/>
  <c r="AU69" i="2"/>
  <c r="T73" i="4" s="1"/>
  <c r="AU70" i="2"/>
  <c r="AU73" i="2"/>
  <c r="AU74" i="2"/>
  <c r="AU80" i="2"/>
  <c r="T84" i="4" s="1"/>
  <c r="AU82" i="2"/>
  <c r="AU83" i="2"/>
  <c r="AU42" i="2"/>
  <c r="AU56" i="2"/>
  <c r="T60" i="4" s="1"/>
  <c r="AU58" i="2"/>
  <c r="AU60" i="2"/>
  <c r="AU41" i="2"/>
  <c r="AU67" i="2"/>
  <c r="T71" i="4" s="1"/>
  <c r="AU68" i="2"/>
  <c r="T72" i="4" s="1"/>
  <c r="AU75" i="2"/>
  <c r="AU76" i="2"/>
  <c r="AU79" i="2"/>
  <c r="T83" i="4" s="1"/>
  <c r="AU81" i="2"/>
  <c r="T85" i="4" s="1"/>
  <c r="AU17" i="2"/>
  <c r="AU57" i="2"/>
  <c r="AU59" i="2"/>
  <c r="T63" i="4" s="1"/>
  <c r="AU62" i="2"/>
  <c r="T66" i="4" s="1"/>
  <c r="AU71" i="2"/>
  <c r="AU77" i="2"/>
  <c r="AU78" i="2"/>
  <c r="AU22" i="2"/>
  <c r="AU64" i="2"/>
  <c r="AU46" i="2"/>
  <c r="AU52" i="2"/>
  <c r="T56" i="4" s="1"/>
  <c r="AU84" i="2"/>
  <c r="T88" i="4" s="1"/>
  <c r="AU72" i="2"/>
  <c r="AU85" i="2"/>
  <c r="AU86" i="2"/>
  <c r="T90" i="4" s="1"/>
  <c r="AU96" i="2"/>
  <c r="T100" i="4" s="1"/>
  <c r="AU97" i="2"/>
  <c r="AU104" i="2"/>
  <c r="AU105" i="2"/>
  <c r="T109" i="4" s="1"/>
  <c r="AU114" i="2"/>
  <c r="AU117" i="2"/>
  <c r="AU118" i="2"/>
  <c r="AU66" i="2"/>
  <c r="T70" i="4" s="1"/>
  <c r="AU91" i="2"/>
  <c r="AU99" i="2"/>
  <c r="AU107" i="2"/>
  <c r="AU109" i="2"/>
  <c r="T113" i="4" s="1"/>
  <c r="AU111" i="2"/>
  <c r="T115" i="4" s="1"/>
  <c r="AU113" i="2"/>
  <c r="AU116" i="2"/>
  <c r="AU119" i="2"/>
  <c r="T123" i="4" s="1"/>
  <c r="AU121" i="2"/>
  <c r="AU125" i="2"/>
  <c r="AU45" i="2"/>
  <c r="AU49" i="2"/>
  <c r="T53" i="4" s="1"/>
  <c r="AU90" i="2"/>
  <c r="T94" i="4" s="1"/>
  <c r="AU89" i="2"/>
  <c r="AU93" i="2"/>
  <c r="AU94" i="2"/>
  <c r="T98" i="4" s="1"/>
  <c r="AU120" i="2"/>
  <c r="T124" i="4" s="1"/>
  <c r="AU127" i="2"/>
  <c r="AU130" i="2"/>
  <c r="AU131" i="2"/>
  <c r="AU135" i="2"/>
  <c r="AU144" i="2"/>
  <c r="AU149" i="2"/>
  <c r="AU151" i="2"/>
  <c r="AU87" i="2"/>
  <c r="T91" i="4" s="1"/>
  <c r="AU98" i="2"/>
  <c r="AU100" i="2"/>
  <c r="AU101" i="2"/>
  <c r="T105" i="4" s="1"/>
  <c r="AU103" i="2"/>
  <c r="AU115" i="2"/>
  <c r="AU122" i="2"/>
  <c r="AU123" i="2"/>
  <c r="T127" i="4" s="1"/>
  <c r="AU126" i="2"/>
  <c r="AU136" i="2"/>
  <c r="AU143" i="2"/>
  <c r="AU146" i="2"/>
  <c r="AU147" i="2"/>
  <c r="AU148" i="2"/>
  <c r="AU106" i="2"/>
  <c r="AU108" i="2"/>
  <c r="T112" i="4" s="1"/>
  <c r="AU139" i="2"/>
  <c r="AU141" i="2"/>
  <c r="AU154" i="2"/>
  <c r="AU163" i="2"/>
  <c r="AU167" i="2"/>
  <c r="AU171" i="2"/>
  <c r="AU174" i="2"/>
  <c r="AU92" i="2"/>
  <c r="T96" i="4" s="1"/>
  <c r="AU128" i="2"/>
  <c r="AU132" i="2"/>
  <c r="AU134" i="2"/>
  <c r="AU145" i="2"/>
  <c r="AU156" i="2"/>
  <c r="AU161" i="2"/>
  <c r="AU162" i="2"/>
  <c r="AU165" i="2"/>
  <c r="AU166" i="2"/>
  <c r="AU170" i="2"/>
  <c r="AU184" i="2"/>
  <c r="AU187" i="2"/>
  <c r="AU188" i="2"/>
  <c r="AU197" i="2"/>
  <c r="AU200" i="2"/>
  <c r="AU202" i="2"/>
  <c r="AU203" i="2"/>
  <c r="AU204" i="2"/>
  <c r="AU129" i="2"/>
  <c r="AU155" i="2"/>
  <c r="AU158" i="2"/>
  <c r="AU159" i="2"/>
  <c r="AU160" i="2"/>
  <c r="AU169" i="2"/>
  <c r="AU173" i="2"/>
  <c r="AU177" i="2"/>
  <c r="AU185" i="2"/>
  <c r="AU186" i="2"/>
  <c r="AU190" i="2"/>
  <c r="AU10" i="2"/>
  <c r="AU11" i="2"/>
  <c r="AU13" i="2"/>
  <c r="T17" i="4" s="1"/>
  <c r="AU152" i="2"/>
  <c r="AU183" i="2"/>
  <c r="AU15" i="2"/>
  <c r="AU102" i="2"/>
  <c r="T106" i="4" s="1"/>
  <c r="AU110" i="2"/>
  <c r="T114" i="4" s="1"/>
  <c r="AU137" i="2"/>
  <c r="AU142" i="2"/>
  <c r="AU153" i="2"/>
  <c r="AU164" i="2"/>
  <c r="AU179" i="2"/>
  <c r="AU181" i="2"/>
  <c r="AU191" i="2"/>
  <c r="AU192" i="2"/>
  <c r="AU8" i="2"/>
  <c r="AU14" i="2"/>
  <c r="AU168" i="2"/>
  <c r="AU206" i="2"/>
  <c r="AU9" i="2"/>
  <c r="AU95" i="2"/>
  <c r="AU124" i="2"/>
  <c r="T128" i="4" s="1"/>
  <c r="AU194" i="2"/>
  <c r="AU196" i="2"/>
  <c r="AU88" i="2"/>
  <c r="AU133" i="2"/>
  <c r="AU140" i="2"/>
  <c r="AU157" i="2"/>
  <c r="AU172" i="2"/>
  <c r="AU178" i="2"/>
  <c r="AU180" i="2"/>
  <c r="AU195" i="2"/>
  <c r="AU201" i="2"/>
  <c r="AU12" i="2"/>
  <c r="T16" i="4" s="1"/>
  <c r="AU25" i="2"/>
  <c r="T29" i="4" s="1"/>
  <c r="AU112" i="2"/>
  <c r="AU138" i="2"/>
  <c r="AU150" i="2"/>
  <c r="AU175" i="2"/>
  <c r="AU176" i="2"/>
  <c r="AU182" i="2"/>
  <c r="AU189" i="2"/>
  <c r="AU193" i="2"/>
  <c r="AU198" i="2"/>
  <c r="AU199" i="2"/>
  <c r="AU205" i="2"/>
  <c r="AU16" i="2"/>
  <c r="AO30" i="2"/>
  <c r="AO75" i="2"/>
  <c r="AO69" i="2"/>
  <c r="Q73" i="4" s="1"/>
  <c r="AO73" i="2"/>
  <c r="Q77" i="4" s="1"/>
  <c r="AO71" i="2"/>
  <c r="AO119" i="2"/>
  <c r="AO91" i="2"/>
  <c r="Q95" i="4" s="1"/>
  <c r="AO135" i="2"/>
  <c r="AO165" i="2"/>
  <c r="AO161" i="2"/>
  <c r="AO159" i="2"/>
  <c r="AO196" i="2"/>
  <c r="AO182" i="2"/>
  <c r="AO199" i="2"/>
  <c r="AO163" i="2"/>
  <c r="AO205" i="2"/>
  <c r="AO202" i="2"/>
  <c r="AO178" i="2"/>
  <c r="AO174" i="2"/>
  <c r="AO11" i="2"/>
  <c r="Q15" i="4" s="1"/>
  <c r="AO112" i="2"/>
  <c r="AO136" i="2"/>
  <c r="AO172" i="2"/>
  <c r="AO164" i="2"/>
  <c r="AO139" i="2"/>
  <c r="AO152" i="2"/>
  <c r="AO141" i="2"/>
  <c r="AO132" i="2"/>
  <c r="AO125" i="2"/>
  <c r="AO95" i="2"/>
  <c r="AO87" i="2"/>
  <c r="Q91" i="4" s="1"/>
  <c r="AO143" i="2"/>
  <c r="AO137" i="2"/>
  <c r="AO122" i="2"/>
  <c r="AO81" i="2"/>
  <c r="Q85" i="4" s="1"/>
  <c r="AO123" i="2"/>
  <c r="Q127" i="4" s="1"/>
  <c r="AO90" i="2"/>
  <c r="AO113" i="2"/>
  <c r="AO101" i="2"/>
  <c r="Q105" i="4" s="1"/>
  <c r="AO84" i="2"/>
  <c r="AO78" i="2"/>
  <c r="AO57" i="2"/>
  <c r="AO38" i="2"/>
  <c r="Q42" i="4" s="1"/>
  <c r="AO68" i="2"/>
  <c r="Q72" i="4" s="1"/>
  <c r="AO62" i="2"/>
  <c r="AO47" i="2"/>
  <c r="AO76" i="2"/>
  <c r="Q80" i="4" s="1"/>
  <c r="AO60" i="2"/>
  <c r="Q64" i="4" s="1"/>
  <c r="AO36" i="2"/>
  <c r="AO48" i="2"/>
  <c r="AO54" i="2"/>
  <c r="Q58" i="4" s="1"/>
  <c r="AO43" i="2"/>
  <c r="AO29" i="2"/>
  <c r="AO17" i="2"/>
  <c r="AO24" i="2"/>
  <c r="Q28" i="4" s="1"/>
  <c r="AO148" i="2"/>
  <c r="AO110" i="2"/>
  <c r="AO131" i="2"/>
  <c r="AO106" i="2"/>
  <c r="Q110" i="4" s="1"/>
  <c r="AO121" i="2"/>
  <c r="Q125" i="4" s="1"/>
  <c r="AO111" i="2"/>
  <c r="AO99" i="2"/>
  <c r="AO94" i="2"/>
  <c r="Q98" i="4" s="1"/>
  <c r="AO72" i="2"/>
  <c r="Q76" i="4" s="1"/>
  <c r="AO46" i="2"/>
  <c r="AO85" i="2"/>
  <c r="AO61" i="2"/>
  <c r="Q65" i="4" s="1"/>
  <c r="AO44" i="2"/>
  <c r="AO65" i="2"/>
  <c r="AO58" i="2"/>
  <c r="AO35" i="2"/>
  <c r="Q39" i="4" s="1"/>
  <c r="AO31" i="2"/>
  <c r="Q35" i="4" s="1"/>
  <c r="AO42" i="2"/>
  <c r="AO39" i="2"/>
  <c r="AO32" i="2"/>
  <c r="Q36" i="4" s="1"/>
  <c r="AO22" i="2"/>
  <c r="Q26" i="4" s="1"/>
  <c r="AO185" i="2"/>
  <c r="AO167" i="2"/>
  <c r="AO186" i="2"/>
  <c r="AO173" i="2"/>
  <c r="AO104" i="2"/>
  <c r="AO130" i="2"/>
  <c r="AO108" i="2"/>
  <c r="Q112" i="4" s="1"/>
  <c r="AO146" i="2"/>
  <c r="AO92" i="2"/>
  <c r="AO107" i="2"/>
  <c r="AO26" i="2"/>
  <c r="Q30" i="4" s="1"/>
  <c r="AO77" i="2"/>
  <c r="Q81" i="4" s="1"/>
  <c r="AO25" i="2"/>
  <c r="AO19" i="2"/>
  <c r="AO204" i="2"/>
  <c r="AO193" i="2"/>
  <c r="AO157" i="2"/>
  <c r="AO144" i="2"/>
  <c r="AO12" i="2"/>
  <c r="Q16" i="4" s="1"/>
  <c r="AO187" i="2"/>
  <c r="AO181" i="2"/>
  <c r="AO171" i="2"/>
  <c r="AO155" i="2"/>
  <c r="AO194" i="2"/>
  <c r="AO177" i="2"/>
  <c r="AO169" i="2"/>
  <c r="AO153" i="2"/>
  <c r="AO145" i="2"/>
  <c r="AO118" i="2"/>
  <c r="AO126" i="2"/>
  <c r="AO80" i="2"/>
  <c r="Q84" i="4" s="1"/>
  <c r="AO150" i="2"/>
  <c r="AO140" i="2"/>
  <c r="AO124" i="2"/>
  <c r="AO34" i="2"/>
  <c r="Q38" i="4" s="1"/>
  <c r="AO142" i="2"/>
  <c r="AO120" i="2"/>
  <c r="AO89" i="2"/>
  <c r="AO63" i="2"/>
  <c r="Q67" i="4" s="1"/>
  <c r="AO98" i="2"/>
  <c r="Q102" i="4" s="1"/>
  <c r="AO67" i="2"/>
  <c r="AO41" i="2"/>
  <c r="AO37" i="2"/>
  <c r="Q41" i="4" s="1"/>
  <c r="AO28" i="2"/>
  <c r="Q32" i="4" s="1"/>
  <c r="AO190" i="2"/>
  <c r="AO116" i="2"/>
  <c r="AO8" i="2"/>
  <c r="Q12" i="4" s="1"/>
  <c r="AO13" i="2"/>
  <c r="Q17" i="4" s="1"/>
  <c r="AO200" i="2"/>
  <c r="AO176" i="2"/>
  <c r="AO154" i="2"/>
  <c r="AO133" i="2"/>
  <c r="AO189" i="2"/>
  <c r="AO201" i="2"/>
  <c r="AO170" i="2"/>
  <c r="AO162" i="2"/>
  <c r="AO147" i="2"/>
  <c r="AO206" i="2"/>
  <c r="AO192" i="2"/>
  <c r="AO180" i="2"/>
  <c r="AO160" i="2"/>
  <c r="AO127" i="2"/>
  <c r="AO191" i="2"/>
  <c r="AO175" i="2"/>
  <c r="AO168" i="2"/>
  <c r="AO158" i="2"/>
  <c r="AO149" i="2"/>
  <c r="AO134" i="2"/>
  <c r="AO114" i="2"/>
  <c r="AO151" i="2"/>
  <c r="AO138" i="2"/>
  <c r="AO129" i="2"/>
  <c r="AO115" i="2"/>
  <c r="AO103" i="2"/>
  <c r="AO105" i="2"/>
  <c r="Q109" i="4" s="1"/>
  <c r="AO97" i="2"/>
  <c r="Q101" i="4" s="1"/>
  <c r="AO88" i="2"/>
  <c r="AO109" i="2"/>
  <c r="AO93" i="2"/>
  <c r="Q97" i="4" s="1"/>
  <c r="AO86" i="2"/>
  <c r="Q90" i="4" s="1"/>
  <c r="AO70" i="2"/>
  <c r="AO83" i="2"/>
  <c r="AO82" i="2"/>
  <c r="Q86" i="4" s="1"/>
  <c r="AO74" i="2"/>
  <c r="Q78" i="4" s="1"/>
  <c r="AO66" i="2"/>
  <c r="AO53" i="2"/>
  <c r="AO79" i="2"/>
  <c r="Q83" i="4" s="1"/>
  <c r="AO56" i="2"/>
  <c r="Q60" i="4" s="1"/>
  <c r="AO51" i="2"/>
  <c r="AO52" i="2"/>
  <c r="AO45" i="2"/>
  <c r="Q49" i="4" s="1"/>
  <c r="AO23" i="2"/>
  <c r="Q27" i="4" s="1"/>
  <c r="AO33" i="2"/>
  <c r="AO21" i="2"/>
  <c r="AO20" i="2"/>
  <c r="Q24" i="4" s="1"/>
  <c r="AO188" i="2"/>
  <c r="AO198" i="2"/>
  <c r="AO166" i="2"/>
  <c r="AO183" i="2"/>
  <c r="AO15" i="2"/>
  <c r="Q19" i="4" s="1"/>
  <c r="AO197" i="2"/>
  <c r="AO184" i="2"/>
  <c r="AO16" i="2"/>
  <c r="Q20" i="4" s="1"/>
  <c r="AO203" i="2"/>
  <c r="AO195" i="2"/>
  <c r="AO179" i="2"/>
  <c r="AO14" i="2"/>
  <c r="Q18" i="4" s="1"/>
  <c r="AO96" i="2"/>
  <c r="Q100" i="4" s="1"/>
  <c r="AO156" i="2"/>
  <c r="AO128" i="2"/>
  <c r="AO100" i="2"/>
  <c r="Q104" i="4" s="1"/>
  <c r="AO117" i="2"/>
  <c r="Q121" i="4" s="1"/>
  <c r="AO40" i="2"/>
  <c r="AO102" i="2"/>
  <c r="AO59" i="2"/>
  <c r="Q63" i="4" s="1"/>
  <c r="AO64" i="2"/>
  <c r="Q68" i="4" s="1"/>
  <c r="AO50" i="2"/>
  <c r="AO49" i="2"/>
  <c r="AO55" i="2"/>
  <c r="Q59" i="4" s="1"/>
  <c r="AO18" i="2"/>
  <c r="Q22" i="4" s="1"/>
  <c r="AO27" i="2"/>
  <c r="AO9" i="2"/>
  <c r="AO10" i="2"/>
  <c r="Q14" i="4" s="1"/>
  <c r="CC26" i="2"/>
  <c r="AK30" i="4" s="1"/>
  <c r="CC19" i="2"/>
  <c r="CC27" i="2"/>
  <c r="CC17" i="2"/>
  <c r="AK21" i="4" s="1"/>
  <c r="CC20" i="2"/>
  <c r="AK24" i="4" s="1"/>
  <c r="CC21" i="2"/>
  <c r="CC24" i="2"/>
  <c r="CC28" i="2"/>
  <c r="AK32" i="4" s="1"/>
  <c r="CC25" i="2"/>
  <c r="CC22" i="2"/>
  <c r="CC23" i="2"/>
  <c r="CC31" i="2"/>
  <c r="AK35" i="4" s="1"/>
  <c r="CC34" i="2"/>
  <c r="AK38" i="4" s="1"/>
  <c r="CC38" i="2"/>
  <c r="CC33" i="2"/>
  <c r="CC36" i="2"/>
  <c r="AK40" i="4" s="1"/>
  <c r="CC44" i="2"/>
  <c r="AK48" i="4" s="1"/>
  <c r="CC47" i="2"/>
  <c r="CC48" i="2"/>
  <c r="CC29" i="2"/>
  <c r="AK33" i="4" s="1"/>
  <c r="CC37" i="2"/>
  <c r="AK41" i="4" s="1"/>
  <c r="CC39" i="2"/>
  <c r="CC40" i="2"/>
  <c r="CC43" i="2"/>
  <c r="AK47" i="4" s="1"/>
  <c r="CC51" i="2"/>
  <c r="AK55" i="4" s="1"/>
  <c r="CC18" i="2"/>
  <c r="CC41" i="2"/>
  <c r="CC55" i="2"/>
  <c r="CC57" i="2"/>
  <c r="AK61" i="4" s="1"/>
  <c r="CC59" i="2"/>
  <c r="CC61" i="2"/>
  <c r="CC76" i="2"/>
  <c r="AK80" i="4" s="1"/>
  <c r="CC78" i="2"/>
  <c r="AK82" i="4" s="1"/>
  <c r="CC32" i="2"/>
  <c r="CC42" i="2"/>
  <c r="CC45" i="2"/>
  <c r="AK49" i="4" s="1"/>
  <c r="CC50" i="2"/>
  <c r="AK54" i="4" s="1"/>
  <c r="CC63" i="2"/>
  <c r="CC65" i="2"/>
  <c r="CC69" i="2"/>
  <c r="AK73" i="4" s="1"/>
  <c r="CC68" i="2"/>
  <c r="AK72" i="4" s="1"/>
  <c r="CC70" i="2"/>
  <c r="CC71" i="2"/>
  <c r="CC52" i="2"/>
  <c r="AK56" i="4" s="1"/>
  <c r="CC62" i="2"/>
  <c r="AK66" i="4" s="1"/>
  <c r="CC79" i="2"/>
  <c r="CC80" i="2"/>
  <c r="CC81" i="2"/>
  <c r="AK85" i="4" s="1"/>
  <c r="CC85" i="2"/>
  <c r="AK89" i="4" s="1"/>
  <c r="CC86" i="2"/>
  <c r="CC53" i="2"/>
  <c r="CC58" i="2"/>
  <c r="AK62" i="4" s="1"/>
  <c r="CC64" i="2"/>
  <c r="AK68" i="4" s="1"/>
  <c r="CC75" i="2"/>
  <c r="CC30" i="2"/>
  <c r="CC35" i="2"/>
  <c r="AK39" i="4" s="1"/>
  <c r="CC49" i="2"/>
  <c r="AK53" i="4" s="1"/>
  <c r="CC54" i="2"/>
  <c r="CC60" i="2"/>
  <c r="CC66" i="2"/>
  <c r="AK70" i="4" s="1"/>
  <c r="CC72" i="2"/>
  <c r="CC77" i="2"/>
  <c r="CC56" i="2"/>
  <c r="CC67" i="2"/>
  <c r="AK71" i="4" s="1"/>
  <c r="CC73" i="2"/>
  <c r="AK77" i="4" s="1"/>
  <c r="CC84" i="2"/>
  <c r="CC90" i="2"/>
  <c r="CC92" i="2"/>
  <c r="AK96" i="4" s="1"/>
  <c r="CC93" i="2"/>
  <c r="AK97" i="4" s="1"/>
  <c r="CC98" i="2"/>
  <c r="CC100" i="2"/>
  <c r="CC101" i="2"/>
  <c r="AK105" i="4" s="1"/>
  <c r="CC115" i="2"/>
  <c r="AK119" i="4" s="1"/>
  <c r="CC120" i="2"/>
  <c r="CC74" i="2"/>
  <c r="CC82" i="2"/>
  <c r="AK86" i="4" s="1"/>
  <c r="CC87" i="2"/>
  <c r="AK91" i="4" s="1"/>
  <c r="CC88" i="2"/>
  <c r="CC89" i="2"/>
  <c r="CC96" i="2"/>
  <c r="AK100" i="4" s="1"/>
  <c r="CC97" i="2"/>
  <c r="AK101" i="4" s="1"/>
  <c r="CC104" i="2"/>
  <c r="CC105" i="2"/>
  <c r="CC114" i="2"/>
  <c r="AK118" i="4" s="1"/>
  <c r="CC117" i="2"/>
  <c r="AK121" i="4" s="1"/>
  <c r="CC122" i="2"/>
  <c r="CC91" i="2"/>
  <c r="CC46" i="2"/>
  <c r="AK50" i="4" s="1"/>
  <c r="CC103" i="2"/>
  <c r="AK107" i="4" s="1"/>
  <c r="CC127" i="2"/>
  <c r="CC128" i="2"/>
  <c r="CC139" i="2"/>
  <c r="CC140" i="2"/>
  <c r="CC145" i="2"/>
  <c r="CC95" i="2"/>
  <c r="CC107" i="2"/>
  <c r="AK111" i="4" s="1"/>
  <c r="CC109" i="2"/>
  <c r="AK113" i="4" s="1"/>
  <c r="CC111" i="2"/>
  <c r="CC113" i="2"/>
  <c r="CC119" i="2"/>
  <c r="AK123" i="4" s="1"/>
  <c r="CC130" i="2"/>
  <c r="CC131" i="2"/>
  <c r="CC137" i="2"/>
  <c r="CC138" i="2"/>
  <c r="CC143" i="2"/>
  <c r="CC144" i="2"/>
  <c r="CC149" i="2"/>
  <c r="CC151" i="2"/>
  <c r="CC112" i="2"/>
  <c r="AK116" i="4" s="1"/>
  <c r="CC116" i="2"/>
  <c r="CC121" i="2"/>
  <c r="CC124" i="2"/>
  <c r="AK128" i="4" s="1"/>
  <c r="CC126" i="2"/>
  <c r="AK130" i="4" s="1"/>
  <c r="CC132" i="2"/>
  <c r="CC134" i="2"/>
  <c r="CC135" i="2"/>
  <c r="CC147" i="2"/>
  <c r="CC157" i="2"/>
  <c r="CC159" i="2"/>
  <c r="CC160" i="2"/>
  <c r="CC163" i="2"/>
  <c r="CC164" i="2"/>
  <c r="CC167" i="2"/>
  <c r="CC168" i="2"/>
  <c r="CC171" i="2"/>
  <c r="CC172" i="2"/>
  <c r="CC83" i="2"/>
  <c r="CC94" i="2"/>
  <c r="AK98" i="4" s="1"/>
  <c r="CC99" i="2"/>
  <c r="AK103" i="4" s="1"/>
  <c r="CC102" i="2"/>
  <c r="CC110" i="2"/>
  <c r="CC146" i="2"/>
  <c r="CC152" i="2"/>
  <c r="CC154" i="2"/>
  <c r="CC158" i="2"/>
  <c r="CC174" i="2"/>
  <c r="CC176" i="2"/>
  <c r="CC177" i="2"/>
  <c r="CC178" i="2"/>
  <c r="CC181" i="2"/>
  <c r="CC182" i="2"/>
  <c r="CC186" i="2"/>
  <c r="CC193" i="2"/>
  <c r="CC197" i="2"/>
  <c r="CC198" i="2"/>
  <c r="CC141" i="2"/>
  <c r="CC142" i="2"/>
  <c r="CC148" i="2"/>
  <c r="CC153" i="2"/>
  <c r="CC156" i="2"/>
  <c r="CC162" i="2"/>
  <c r="CC165" i="2"/>
  <c r="CC175" i="2"/>
  <c r="CC179" i="2"/>
  <c r="CC190" i="2"/>
  <c r="CC11" i="2"/>
  <c r="AK15" i="4" s="1"/>
  <c r="CC106" i="2"/>
  <c r="AK110" i="4" s="1"/>
  <c r="CC129" i="2"/>
  <c r="CC173" i="2"/>
  <c r="CC185" i="2"/>
  <c r="CC189" i="2"/>
  <c r="CC194" i="2"/>
  <c r="CC203" i="2"/>
  <c r="CC206" i="2"/>
  <c r="CC10" i="2"/>
  <c r="AK14" i="4" s="1"/>
  <c r="CC108" i="2"/>
  <c r="CC118" i="2"/>
  <c r="CC136" i="2"/>
  <c r="CC166" i="2"/>
  <c r="CC170" i="2"/>
  <c r="CC192" i="2"/>
  <c r="CC201" i="2"/>
  <c r="CC202" i="2"/>
  <c r="CC204" i="2"/>
  <c r="CC8" i="2"/>
  <c r="CC15" i="2"/>
  <c r="AK19" i="4" s="1"/>
  <c r="CC16" i="2"/>
  <c r="AK20" i="4" s="1"/>
  <c r="CC180" i="2"/>
  <c r="CC184" i="2"/>
  <c r="CC200" i="2"/>
  <c r="CC9" i="2"/>
  <c r="AK13" i="4" s="1"/>
  <c r="CC14" i="2"/>
  <c r="CC125" i="2"/>
  <c r="CC188" i="2"/>
  <c r="CC196" i="2"/>
  <c r="CC123" i="2"/>
  <c r="CC133" i="2"/>
  <c r="CC150" i="2"/>
  <c r="CC155" i="2"/>
  <c r="CC183" i="2"/>
  <c r="CC187" i="2"/>
  <c r="CC191" i="2"/>
  <c r="CC199" i="2"/>
  <c r="CC12" i="2"/>
  <c r="CC13" i="2"/>
  <c r="CC161" i="2"/>
  <c r="CC169" i="2"/>
  <c r="CC195" i="2"/>
  <c r="CC205" i="2"/>
  <c r="BU29" i="2"/>
  <c r="AG33" i="4" s="1"/>
  <c r="BU19" i="2"/>
  <c r="AG23" i="4" s="1"/>
  <c r="BU21" i="2"/>
  <c r="BU27" i="2"/>
  <c r="BU17" i="2"/>
  <c r="AG21" i="4" s="1"/>
  <c r="BU20" i="2"/>
  <c r="AG24" i="4" s="1"/>
  <c r="BU23" i="2"/>
  <c r="BU24" i="2"/>
  <c r="AG28" i="4" s="1"/>
  <c r="BU31" i="2"/>
  <c r="AG35" i="4" s="1"/>
  <c r="BU18" i="2"/>
  <c r="AG22" i="4" s="1"/>
  <c r="BU33" i="2"/>
  <c r="BU34" i="2"/>
  <c r="BU36" i="2"/>
  <c r="AG40" i="4" s="1"/>
  <c r="BU25" i="2"/>
  <c r="AG29" i="4" s="1"/>
  <c r="BU30" i="2"/>
  <c r="BU32" i="2"/>
  <c r="BU38" i="2"/>
  <c r="AG42" i="4" s="1"/>
  <c r="BU39" i="2"/>
  <c r="AG43" i="4" s="1"/>
  <c r="BU44" i="2"/>
  <c r="BU47" i="2"/>
  <c r="AG51" i="4" s="1"/>
  <c r="BU48" i="2"/>
  <c r="AG52" i="4" s="1"/>
  <c r="BU51" i="2"/>
  <c r="AG55" i="4" s="1"/>
  <c r="BU26" i="2"/>
  <c r="BU28" i="2"/>
  <c r="BU40" i="2"/>
  <c r="AG44" i="4" s="1"/>
  <c r="BU43" i="2"/>
  <c r="AG47" i="4" s="1"/>
  <c r="BU46" i="2"/>
  <c r="BU49" i="2"/>
  <c r="BU52" i="2"/>
  <c r="AG56" i="4" s="1"/>
  <c r="BU61" i="2"/>
  <c r="AG65" i="4" s="1"/>
  <c r="BU63" i="2"/>
  <c r="BU65" i="2"/>
  <c r="BU79" i="2"/>
  <c r="AG83" i="4" s="1"/>
  <c r="BU84" i="2"/>
  <c r="AG88" i="4" s="1"/>
  <c r="BU22" i="2"/>
  <c r="BU37" i="2"/>
  <c r="BU53" i="2"/>
  <c r="AG57" i="4" s="1"/>
  <c r="BU56" i="2"/>
  <c r="AG60" i="4" s="1"/>
  <c r="BU58" i="2"/>
  <c r="BU69" i="2"/>
  <c r="BU35" i="2"/>
  <c r="AG39" i="4" s="1"/>
  <c r="BU42" i="2"/>
  <c r="AG46" i="4" s="1"/>
  <c r="BU66" i="2"/>
  <c r="BU70" i="2"/>
  <c r="BU71" i="2"/>
  <c r="AG75" i="4" s="1"/>
  <c r="BU80" i="2"/>
  <c r="AG84" i="4" s="1"/>
  <c r="BU45" i="2"/>
  <c r="BU50" i="2"/>
  <c r="BU54" i="2"/>
  <c r="AG58" i="4" s="1"/>
  <c r="BU55" i="2"/>
  <c r="AG59" i="4" s="1"/>
  <c r="BU57" i="2"/>
  <c r="BU59" i="2"/>
  <c r="AG63" i="4" s="1"/>
  <c r="BU60" i="2"/>
  <c r="AG64" i="4" s="1"/>
  <c r="BU67" i="2"/>
  <c r="AG71" i="4" s="1"/>
  <c r="BU81" i="2"/>
  <c r="BU86" i="2"/>
  <c r="AG90" i="4" s="1"/>
  <c r="BU41" i="2"/>
  <c r="AG45" i="4" s="1"/>
  <c r="BU73" i="2"/>
  <c r="AG77" i="4" s="1"/>
  <c r="BU74" i="2"/>
  <c r="BU83" i="2"/>
  <c r="BU62" i="2"/>
  <c r="AG66" i="4" s="1"/>
  <c r="BU64" i="2"/>
  <c r="AG68" i="4" s="1"/>
  <c r="BU68" i="2"/>
  <c r="BU76" i="2"/>
  <c r="AG80" i="4" s="1"/>
  <c r="BU85" i="2"/>
  <c r="AG89" i="4" s="1"/>
  <c r="BU87" i="2"/>
  <c r="AG91" i="4" s="1"/>
  <c r="BU88" i="2"/>
  <c r="BU89" i="2"/>
  <c r="BU96" i="2"/>
  <c r="AG100" i="4" s="1"/>
  <c r="BU97" i="2"/>
  <c r="AG101" i="4" s="1"/>
  <c r="BU104" i="2"/>
  <c r="BU105" i="2"/>
  <c r="BU77" i="2"/>
  <c r="AG81" i="4" s="1"/>
  <c r="BU78" i="2"/>
  <c r="AG82" i="4" s="1"/>
  <c r="BU91" i="2"/>
  <c r="BU99" i="2"/>
  <c r="BU107" i="2"/>
  <c r="AG111" i="4" s="1"/>
  <c r="BU109" i="2"/>
  <c r="AG113" i="4" s="1"/>
  <c r="BU111" i="2"/>
  <c r="BU113" i="2"/>
  <c r="BU114" i="2"/>
  <c r="AG118" i="4" s="1"/>
  <c r="BU117" i="2"/>
  <c r="AG121" i="4" s="1"/>
  <c r="BU118" i="2"/>
  <c r="BU125" i="2"/>
  <c r="BU72" i="2"/>
  <c r="AG76" i="4" s="1"/>
  <c r="BU75" i="2"/>
  <c r="AG79" i="4" s="1"/>
  <c r="BU82" i="2"/>
  <c r="BU94" i="2"/>
  <c r="AG98" i="4" s="1"/>
  <c r="BU106" i="2"/>
  <c r="AG110" i="4" s="1"/>
  <c r="BU108" i="2"/>
  <c r="AG112" i="4" s="1"/>
  <c r="BU110" i="2"/>
  <c r="BU112" i="2"/>
  <c r="BU121" i="2"/>
  <c r="AG125" i="4" s="1"/>
  <c r="BU124" i="2"/>
  <c r="AG128" i="4" s="1"/>
  <c r="BU127" i="2"/>
  <c r="BU128" i="2"/>
  <c r="BU130" i="2"/>
  <c r="BU131" i="2"/>
  <c r="BU137" i="2"/>
  <c r="BU138" i="2"/>
  <c r="BU149" i="2"/>
  <c r="BU151" i="2"/>
  <c r="BU101" i="2"/>
  <c r="BU115" i="2"/>
  <c r="AG119" i="4" s="1"/>
  <c r="BU120" i="2"/>
  <c r="AG124" i="4" s="1"/>
  <c r="BU122" i="2"/>
  <c r="AG126" i="4" s="1"/>
  <c r="BU135" i="2"/>
  <c r="BU143" i="2"/>
  <c r="BU144" i="2"/>
  <c r="BU146" i="2"/>
  <c r="BU90" i="2"/>
  <c r="BU92" i="2"/>
  <c r="BU93" i="2"/>
  <c r="AG97" i="4" s="1"/>
  <c r="BU95" i="2"/>
  <c r="AG99" i="4" s="1"/>
  <c r="BU100" i="2"/>
  <c r="BU123" i="2"/>
  <c r="BU129" i="2"/>
  <c r="BU133" i="2"/>
  <c r="BU136" i="2"/>
  <c r="BU139" i="2"/>
  <c r="BU142" i="2"/>
  <c r="BU148" i="2"/>
  <c r="BU152" i="2"/>
  <c r="BU157" i="2"/>
  <c r="BU158" i="2"/>
  <c r="BU160" i="2"/>
  <c r="BU163" i="2"/>
  <c r="BU164" i="2"/>
  <c r="BU167" i="2"/>
  <c r="BU168" i="2"/>
  <c r="BU171" i="2"/>
  <c r="BU172" i="2"/>
  <c r="BU116" i="2"/>
  <c r="AG120" i="4" s="1"/>
  <c r="BU132" i="2"/>
  <c r="BU141" i="2"/>
  <c r="BU145" i="2"/>
  <c r="BU154" i="2"/>
  <c r="BU156" i="2"/>
  <c r="BU177" i="2"/>
  <c r="BU178" i="2"/>
  <c r="BU181" i="2"/>
  <c r="BU182" i="2"/>
  <c r="BU186" i="2"/>
  <c r="BU188" i="2"/>
  <c r="BU192" i="2"/>
  <c r="BU197" i="2"/>
  <c r="BU198" i="2"/>
  <c r="BU200" i="2"/>
  <c r="BU202" i="2"/>
  <c r="BU103" i="2"/>
  <c r="AG107" i="4" s="1"/>
  <c r="BU119" i="2"/>
  <c r="BU155" i="2"/>
  <c r="BU176" i="2"/>
  <c r="BU190" i="2"/>
  <c r="BU193" i="2"/>
  <c r="BU11" i="2"/>
  <c r="BU15" i="2"/>
  <c r="AG19" i="4" s="1"/>
  <c r="BU16" i="2"/>
  <c r="AG20" i="4" s="1"/>
  <c r="BU147" i="2"/>
  <c r="BU166" i="2"/>
  <c r="BU170" i="2"/>
  <c r="BU185" i="2"/>
  <c r="BU189" i="2"/>
  <c r="BU199" i="2"/>
  <c r="BU205" i="2"/>
  <c r="BU10" i="2"/>
  <c r="AG14" i="4" s="1"/>
  <c r="BU98" i="2"/>
  <c r="BU134" i="2"/>
  <c r="BU159" i="2"/>
  <c r="BU161" i="2"/>
  <c r="BU169" i="2"/>
  <c r="BU173" i="2"/>
  <c r="BU175" i="2"/>
  <c r="BU195" i="2"/>
  <c r="BU196" i="2"/>
  <c r="BU201" i="2"/>
  <c r="BU204" i="2"/>
  <c r="BU8" i="2"/>
  <c r="AG12" i="4" s="1"/>
  <c r="BU14" i="2"/>
  <c r="BU179" i="2"/>
  <c r="BU184" i="2"/>
  <c r="BU9" i="2"/>
  <c r="AG13" i="4" s="1"/>
  <c r="BU102" i="2"/>
  <c r="BU203" i="2"/>
  <c r="BU206" i="2"/>
  <c r="BU126" i="2"/>
  <c r="AG130" i="4" s="1"/>
  <c r="BU140" i="2"/>
  <c r="BU153" i="2"/>
  <c r="BU162" i="2"/>
  <c r="BU165" i="2"/>
  <c r="BU180" i="2"/>
  <c r="BU187" i="2"/>
  <c r="BU191" i="2"/>
  <c r="BU12" i="2"/>
  <c r="AG16" i="4" s="1"/>
  <c r="BU13" i="2"/>
  <c r="BU150" i="2"/>
  <c r="BU174" i="2"/>
  <c r="BU183" i="2"/>
  <c r="BU194" i="2"/>
  <c r="BG17" i="2"/>
  <c r="BG23" i="2"/>
  <c r="Z27" i="4" s="1"/>
  <c r="BG25" i="2"/>
  <c r="Z29" i="4" s="1"/>
  <c r="BG18" i="2"/>
  <c r="BG22" i="2"/>
  <c r="BG26" i="2"/>
  <c r="Z30" i="4" s="1"/>
  <c r="BG19" i="2"/>
  <c r="Z23" i="4" s="1"/>
  <c r="BG20" i="2"/>
  <c r="BG21" i="2"/>
  <c r="BG24" i="2"/>
  <c r="Z28" i="4" s="1"/>
  <c r="BG27" i="2"/>
  <c r="Z31" i="4" s="1"/>
  <c r="BG29" i="2"/>
  <c r="BG32" i="2"/>
  <c r="BG28" i="2"/>
  <c r="Z32" i="4" s="1"/>
  <c r="BG31" i="2"/>
  <c r="Z35" i="4" s="1"/>
  <c r="BG38" i="2"/>
  <c r="BG37" i="2"/>
  <c r="BG41" i="2"/>
  <c r="Z45" i="4" s="1"/>
  <c r="BG42" i="2"/>
  <c r="Z46" i="4" s="1"/>
  <c r="BG46" i="2"/>
  <c r="BG53" i="2"/>
  <c r="BG54" i="2"/>
  <c r="Z58" i="4" s="1"/>
  <c r="BG30" i="2"/>
  <c r="Z34" i="4" s="1"/>
  <c r="BG34" i="2"/>
  <c r="BG47" i="2"/>
  <c r="BG48" i="2"/>
  <c r="Z52" i="4" s="1"/>
  <c r="BG51" i="2"/>
  <c r="Z55" i="4" s="1"/>
  <c r="BG45" i="2"/>
  <c r="BG52" i="2"/>
  <c r="BG55" i="2"/>
  <c r="Z59" i="4" s="1"/>
  <c r="BG57" i="2"/>
  <c r="Z61" i="4" s="1"/>
  <c r="BG67" i="2"/>
  <c r="BG68" i="2"/>
  <c r="BG71" i="2"/>
  <c r="Z75" i="4" s="1"/>
  <c r="BG72" i="2"/>
  <c r="Z76" i="4" s="1"/>
  <c r="BG76" i="2"/>
  <c r="BG35" i="2"/>
  <c r="Z39" i="4" s="1"/>
  <c r="BG36" i="2"/>
  <c r="Z40" i="4" s="1"/>
  <c r="BG49" i="2"/>
  <c r="Z53" i="4" s="1"/>
  <c r="BG59" i="2"/>
  <c r="BG61" i="2"/>
  <c r="BG40" i="2"/>
  <c r="Z44" i="4" s="1"/>
  <c r="BG43" i="2"/>
  <c r="Z47" i="4" s="1"/>
  <c r="BG44" i="2"/>
  <c r="BG66" i="2"/>
  <c r="Z70" i="4" s="1"/>
  <c r="BG79" i="2"/>
  <c r="Z83" i="4" s="1"/>
  <c r="BG33" i="2"/>
  <c r="Z37" i="4" s="1"/>
  <c r="BG56" i="2"/>
  <c r="BG58" i="2"/>
  <c r="BG60" i="2"/>
  <c r="Z64" i="4" s="1"/>
  <c r="BG70" i="2"/>
  <c r="Z74" i="4" s="1"/>
  <c r="BG75" i="2"/>
  <c r="BG78" i="2"/>
  <c r="Z82" i="4" s="1"/>
  <c r="BG81" i="2"/>
  <c r="Z85" i="4" s="1"/>
  <c r="BG82" i="2"/>
  <c r="Z86" i="4" s="1"/>
  <c r="BG85" i="2"/>
  <c r="BG86" i="2"/>
  <c r="BG39" i="2"/>
  <c r="Z43" i="4" s="1"/>
  <c r="BG63" i="2"/>
  <c r="Z67" i="4" s="1"/>
  <c r="BG84" i="2"/>
  <c r="BG69" i="2"/>
  <c r="BG77" i="2"/>
  <c r="Z81" i="4" s="1"/>
  <c r="BG50" i="2"/>
  <c r="Z54" i="4" s="1"/>
  <c r="BG90" i="2"/>
  <c r="BG92" i="2"/>
  <c r="BG95" i="2"/>
  <c r="Z99" i="4" s="1"/>
  <c r="BG98" i="2"/>
  <c r="Z102" i="4" s="1"/>
  <c r="BG100" i="2"/>
  <c r="BG103" i="2"/>
  <c r="Z107" i="4" s="1"/>
  <c r="BG106" i="2"/>
  <c r="Z110" i="4" s="1"/>
  <c r="BG115" i="2"/>
  <c r="Z119" i="4" s="1"/>
  <c r="BG80" i="2"/>
  <c r="BG83" i="2"/>
  <c r="BG87" i="2"/>
  <c r="Z91" i="4" s="1"/>
  <c r="BG88" i="2"/>
  <c r="Z92" i="4" s="1"/>
  <c r="BG89" i="2"/>
  <c r="BG93" i="2"/>
  <c r="Z97" i="4" s="1"/>
  <c r="BG96" i="2"/>
  <c r="Z100" i="4" s="1"/>
  <c r="BG101" i="2"/>
  <c r="BG104" i="2"/>
  <c r="BG108" i="2"/>
  <c r="BG110" i="2"/>
  <c r="Z114" i="4" s="1"/>
  <c r="BG112" i="2"/>
  <c r="Z116" i="4" s="1"/>
  <c r="BG122" i="2"/>
  <c r="BG65" i="2"/>
  <c r="BG73" i="2"/>
  <c r="Z77" i="4" s="1"/>
  <c r="BG62" i="2"/>
  <c r="Z66" i="4" s="1"/>
  <c r="BG64" i="2"/>
  <c r="BG97" i="2"/>
  <c r="BG102" i="2"/>
  <c r="Z106" i="4" s="1"/>
  <c r="BG107" i="2"/>
  <c r="Z111" i="4" s="1"/>
  <c r="BG109" i="2"/>
  <c r="BG111" i="2"/>
  <c r="Z115" i="4" s="1"/>
  <c r="BG113" i="2"/>
  <c r="Z117" i="4" s="1"/>
  <c r="BG116" i="2"/>
  <c r="Z120" i="4" s="1"/>
  <c r="BG119" i="2"/>
  <c r="BG133" i="2"/>
  <c r="BG134" i="2"/>
  <c r="BG139" i="2"/>
  <c r="BG140" i="2"/>
  <c r="BG142" i="2"/>
  <c r="BG145" i="2"/>
  <c r="BG94" i="2"/>
  <c r="Z98" i="4" s="1"/>
  <c r="BG118" i="2"/>
  <c r="BG120" i="2"/>
  <c r="BG121" i="2"/>
  <c r="Z125" i="4" s="1"/>
  <c r="BG123" i="2"/>
  <c r="Z127" i="4" s="1"/>
  <c r="BG124" i="2"/>
  <c r="BG125" i="2"/>
  <c r="BG127" i="2"/>
  <c r="BG128" i="2"/>
  <c r="BG130" i="2"/>
  <c r="BG137" i="2"/>
  <c r="BG138" i="2"/>
  <c r="BG149" i="2"/>
  <c r="BG151" i="2"/>
  <c r="BG105" i="2"/>
  <c r="BG114" i="2"/>
  <c r="Z118" i="4" s="1"/>
  <c r="BG136" i="2"/>
  <c r="BG146" i="2"/>
  <c r="BG150" i="2"/>
  <c r="BG153" i="2"/>
  <c r="BG155" i="2"/>
  <c r="BG157" i="2"/>
  <c r="BG159" i="2"/>
  <c r="BG160" i="2"/>
  <c r="BG117" i="2"/>
  <c r="Z121" i="4" s="1"/>
  <c r="BG129" i="2"/>
  <c r="BG131" i="2"/>
  <c r="BG148" i="2"/>
  <c r="BG158" i="2"/>
  <c r="BG163" i="2"/>
  <c r="BG164" i="2"/>
  <c r="BG167" i="2"/>
  <c r="BG168" i="2"/>
  <c r="BG171" i="2"/>
  <c r="BG172" i="2"/>
  <c r="BG174" i="2"/>
  <c r="BG176" i="2"/>
  <c r="BG185" i="2"/>
  <c r="BG186" i="2"/>
  <c r="BG189" i="2"/>
  <c r="BG190" i="2"/>
  <c r="BG201" i="2"/>
  <c r="BG126" i="2"/>
  <c r="BG135" i="2"/>
  <c r="BG144" i="2"/>
  <c r="BG166" i="2"/>
  <c r="BG170" i="2"/>
  <c r="BG177" i="2"/>
  <c r="BG180" i="2"/>
  <c r="BG182" i="2"/>
  <c r="BG188" i="2"/>
  <c r="BG191" i="2"/>
  <c r="BG198" i="2"/>
  <c r="BG205" i="2"/>
  <c r="BG206" i="2"/>
  <c r="BG16" i="2"/>
  <c r="Z20" i="4" s="1"/>
  <c r="BG156" i="2"/>
  <c r="BG162" i="2"/>
  <c r="BG165" i="2"/>
  <c r="BG183" i="2"/>
  <c r="BG184" i="2"/>
  <c r="BG200" i="2"/>
  <c r="BG74" i="2"/>
  <c r="BG91" i="2"/>
  <c r="Z95" i="4" s="1"/>
  <c r="BG143" i="2"/>
  <c r="BG154" i="2"/>
  <c r="BG179" i="2"/>
  <c r="BG181" i="2"/>
  <c r="BG192" i="2"/>
  <c r="BG194" i="2"/>
  <c r="BG10" i="2"/>
  <c r="BG11" i="2"/>
  <c r="Z15" i="4" s="1"/>
  <c r="BG15" i="2"/>
  <c r="Z19" i="4" s="1"/>
  <c r="BG173" i="2"/>
  <c r="BG178" i="2"/>
  <c r="BG202" i="2"/>
  <c r="BG204" i="2"/>
  <c r="BG14" i="2"/>
  <c r="BG12" i="2"/>
  <c r="BG13" i="2"/>
  <c r="Z17" i="4" s="1"/>
  <c r="BG99" i="2"/>
  <c r="Z103" i="4" s="1"/>
  <c r="BG132" i="2"/>
  <c r="BG141" i="2"/>
  <c r="BG147" i="2"/>
  <c r="BG152" i="2"/>
  <c r="BG161" i="2"/>
  <c r="BG169" i="2"/>
  <c r="BG187" i="2"/>
  <c r="BG193" i="2"/>
  <c r="BG196" i="2"/>
  <c r="BG197" i="2"/>
  <c r="BG8" i="2"/>
  <c r="Z12" i="4" s="1"/>
  <c r="BG175" i="2"/>
  <c r="BG195" i="2"/>
  <c r="BG199" i="2"/>
  <c r="BG203" i="2"/>
  <c r="BG9" i="2"/>
  <c r="Z13" i="4" s="1"/>
  <c r="CA17" i="2"/>
  <c r="CA20" i="2"/>
  <c r="CA21" i="2"/>
  <c r="AJ25" i="4" s="1"/>
  <c r="CA24" i="2"/>
  <c r="AJ28" i="4" s="1"/>
  <c r="CA28" i="2"/>
  <c r="CA18" i="2"/>
  <c r="CA22" i="2"/>
  <c r="AJ26" i="4" s="1"/>
  <c r="CA23" i="2"/>
  <c r="AJ27" i="4" s="1"/>
  <c r="CA25" i="2"/>
  <c r="CA26" i="2"/>
  <c r="CA19" i="2"/>
  <c r="AJ23" i="4" s="1"/>
  <c r="CA29" i="2"/>
  <c r="AJ33" i="4" s="1"/>
  <c r="CA30" i="2"/>
  <c r="CA27" i="2"/>
  <c r="CA32" i="2"/>
  <c r="AJ36" i="4" s="1"/>
  <c r="CA37" i="2"/>
  <c r="AJ41" i="4" s="1"/>
  <c r="CA45" i="2"/>
  <c r="CA49" i="2"/>
  <c r="CA50" i="2"/>
  <c r="AJ54" i="4" s="1"/>
  <c r="CA34" i="2"/>
  <c r="AJ38" i="4" s="1"/>
  <c r="CA35" i="2"/>
  <c r="CA41" i="2"/>
  <c r="CA42" i="2"/>
  <c r="AJ46" i="4" s="1"/>
  <c r="CA46" i="2"/>
  <c r="AJ50" i="4" s="1"/>
  <c r="CA52" i="2"/>
  <c r="CA53" i="2"/>
  <c r="CA33" i="2"/>
  <c r="AJ37" i="4" s="1"/>
  <c r="CA38" i="2"/>
  <c r="AJ42" i="4" s="1"/>
  <c r="CA60" i="2"/>
  <c r="CA62" i="2"/>
  <c r="AJ66" i="4" s="1"/>
  <c r="CA74" i="2"/>
  <c r="AJ78" i="4" s="1"/>
  <c r="CA82" i="2"/>
  <c r="AJ86" i="4" s="1"/>
  <c r="CA83" i="2"/>
  <c r="CA31" i="2"/>
  <c r="AJ35" i="4" s="1"/>
  <c r="CA40" i="2"/>
  <c r="AJ44" i="4" s="1"/>
  <c r="CA54" i="2"/>
  <c r="AJ58" i="4" s="1"/>
  <c r="CA64" i="2"/>
  <c r="CA66" i="2"/>
  <c r="CA67" i="2"/>
  <c r="AJ71" i="4" s="1"/>
  <c r="CA68" i="2"/>
  <c r="AJ72" i="4" s="1"/>
  <c r="CA39" i="2"/>
  <c r="CA48" i="2"/>
  <c r="CA56" i="2"/>
  <c r="AJ60" i="4" s="1"/>
  <c r="CA58" i="2"/>
  <c r="AJ62" i="4" s="1"/>
  <c r="CA61" i="2"/>
  <c r="CA72" i="2"/>
  <c r="CA73" i="2"/>
  <c r="AJ77" i="4" s="1"/>
  <c r="CA75" i="2"/>
  <c r="AJ79" i="4" s="1"/>
  <c r="CA76" i="2"/>
  <c r="CA44" i="2"/>
  <c r="CA47" i="2"/>
  <c r="AJ51" i="4" s="1"/>
  <c r="CA77" i="2"/>
  <c r="AJ81" i="4" s="1"/>
  <c r="CA78" i="2"/>
  <c r="CA55" i="2"/>
  <c r="CA57" i="2"/>
  <c r="AJ61" i="4" s="1"/>
  <c r="CA71" i="2"/>
  <c r="AJ75" i="4" s="1"/>
  <c r="CA84" i="2"/>
  <c r="CA79" i="2"/>
  <c r="CA91" i="2"/>
  <c r="AJ95" i="4" s="1"/>
  <c r="CA94" i="2"/>
  <c r="AJ98" i="4" s="1"/>
  <c r="CA99" i="2"/>
  <c r="CA102" i="2"/>
  <c r="CA107" i="2"/>
  <c r="AJ111" i="4" s="1"/>
  <c r="CA109" i="2"/>
  <c r="AJ113" i="4" s="1"/>
  <c r="CA111" i="2"/>
  <c r="CA113" i="2"/>
  <c r="CA118" i="2"/>
  <c r="AJ122" i="4" s="1"/>
  <c r="CA121" i="2"/>
  <c r="AJ125" i="4" s="1"/>
  <c r="CA36" i="2"/>
  <c r="CA69" i="2"/>
  <c r="AJ73" i="4" s="1"/>
  <c r="CA81" i="2"/>
  <c r="AJ85" i="4" s="1"/>
  <c r="CA90" i="2"/>
  <c r="AJ94" i="4" s="1"/>
  <c r="CA92" i="2"/>
  <c r="CA95" i="2"/>
  <c r="CA98" i="2"/>
  <c r="AJ102" i="4" s="1"/>
  <c r="CA100" i="2"/>
  <c r="AJ104" i="4" s="1"/>
  <c r="CA103" i="2"/>
  <c r="CA106" i="2"/>
  <c r="CA108" i="2"/>
  <c r="AJ112" i="4" s="1"/>
  <c r="CA110" i="2"/>
  <c r="AJ114" i="4" s="1"/>
  <c r="CA112" i="2"/>
  <c r="CA116" i="2"/>
  <c r="CA119" i="2"/>
  <c r="AJ123" i="4" s="1"/>
  <c r="CA120" i="2"/>
  <c r="AJ124" i="4" s="1"/>
  <c r="CA123" i="2"/>
  <c r="CA124" i="2"/>
  <c r="CA43" i="2"/>
  <c r="AJ47" i="4" s="1"/>
  <c r="CA51" i="2"/>
  <c r="AJ55" i="4" s="1"/>
  <c r="CA65" i="2"/>
  <c r="CA85" i="2"/>
  <c r="AJ89" i="4" s="1"/>
  <c r="CA86" i="2"/>
  <c r="AJ90" i="4" s="1"/>
  <c r="CA59" i="2"/>
  <c r="AJ63" i="4" s="1"/>
  <c r="CA63" i="2"/>
  <c r="CA97" i="2"/>
  <c r="CA104" i="2"/>
  <c r="AJ108" i="4" s="1"/>
  <c r="CA125" i="2"/>
  <c r="AJ129" i="4" s="1"/>
  <c r="CA126" i="2"/>
  <c r="CA135" i="2"/>
  <c r="CA146" i="2"/>
  <c r="CA147" i="2"/>
  <c r="CA148" i="2"/>
  <c r="CA150" i="2"/>
  <c r="CA70" i="2"/>
  <c r="AJ74" i="4" s="1"/>
  <c r="CA88" i="2"/>
  <c r="AJ92" i="4" s="1"/>
  <c r="CA96" i="2"/>
  <c r="CA114" i="2"/>
  <c r="CA129" i="2"/>
  <c r="CA132" i="2"/>
  <c r="CA133" i="2"/>
  <c r="CA134" i="2"/>
  <c r="CA136" i="2"/>
  <c r="CA140" i="2"/>
  <c r="CA141" i="2"/>
  <c r="CA142" i="2"/>
  <c r="CA93" i="2"/>
  <c r="AJ97" i="4" s="1"/>
  <c r="CA101" i="2"/>
  <c r="AJ105" i="4" s="1"/>
  <c r="CA122" i="2"/>
  <c r="CA127" i="2"/>
  <c r="CA138" i="2"/>
  <c r="CA161" i="2"/>
  <c r="CA162" i="2"/>
  <c r="CA165" i="2"/>
  <c r="CA166" i="2"/>
  <c r="CA169" i="2"/>
  <c r="CA170" i="2"/>
  <c r="CA80" i="2"/>
  <c r="CA105" i="2"/>
  <c r="AJ109" i="4" s="1"/>
  <c r="CA131" i="2"/>
  <c r="CA137" i="2"/>
  <c r="CA139" i="2"/>
  <c r="CA144" i="2"/>
  <c r="CA153" i="2"/>
  <c r="CA155" i="2"/>
  <c r="CA173" i="2"/>
  <c r="CA175" i="2"/>
  <c r="CA179" i="2"/>
  <c r="CA180" i="2"/>
  <c r="CA191" i="2"/>
  <c r="CA194" i="2"/>
  <c r="CA195" i="2"/>
  <c r="CA196" i="2"/>
  <c r="CA89" i="2"/>
  <c r="CA149" i="2"/>
  <c r="CA154" i="2"/>
  <c r="CA163" i="2"/>
  <c r="CA168" i="2"/>
  <c r="CA172" i="2"/>
  <c r="CA181" i="2"/>
  <c r="CA183" i="2"/>
  <c r="CA184" i="2"/>
  <c r="CA187" i="2"/>
  <c r="CA197" i="2"/>
  <c r="CA199" i="2"/>
  <c r="CA200" i="2"/>
  <c r="CA9" i="2"/>
  <c r="AJ13" i="4" s="1"/>
  <c r="CA12" i="2"/>
  <c r="AJ16" i="4" s="1"/>
  <c r="CA13" i="2"/>
  <c r="CA14" i="2"/>
  <c r="CA87" i="2"/>
  <c r="AJ91" i="4" s="1"/>
  <c r="CA143" i="2"/>
  <c r="CA157" i="2"/>
  <c r="CA164" i="2"/>
  <c r="CA202" i="2"/>
  <c r="CA8" i="2"/>
  <c r="AJ12" i="4" s="1"/>
  <c r="CA128" i="2"/>
  <c r="CA151" i="2"/>
  <c r="CA152" i="2"/>
  <c r="CA167" i="2"/>
  <c r="CA171" i="2"/>
  <c r="CA174" i="2"/>
  <c r="CA178" i="2"/>
  <c r="CA185" i="2"/>
  <c r="CA188" i="2"/>
  <c r="CA189" i="2"/>
  <c r="CA203" i="2"/>
  <c r="CA205" i="2"/>
  <c r="CA206" i="2"/>
  <c r="CA10" i="2"/>
  <c r="CA182" i="2"/>
  <c r="CA198" i="2"/>
  <c r="CA177" i="2"/>
  <c r="CA186" i="2"/>
  <c r="CA15" i="2"/>
  <c r="AJ19" i="4" s="1"/>
  <c r="CA115" i="2"/>
  <c r="AJ119" i="4" s="1"/>
  <c r="CA130" i="2"/>
  <c r="CA145" i="2"/>
  <c r="CA156" i="2"/>
  <c r="CA158" i="2"/>
  <c r="CA159" i="2"/>
  <c r="CA160" i="2"/>
  <c r="CA176" i="2"/>
  <c r="CA190" i="2"/>
  <c r="CA193" i="2"/>
  <c r="CA11" i="2"/>
  <c r="CA117" i="2"/>
  <c r="AJ121" i="4" s="1"/>
  <c r="CA192" i="2"/>
  <c r="CA201" i="2"/>
  <c r="CA204" i="2"/>
  <c r="CA16" i="2"/>
  <c r="AJ20" i="4" s="1"/>
  <c r="CE17" i="2"/>
  <c r="AL21" i="4" s="1"/>
  <c r="CE20" i="2"/>
  <c r="CE21" i="2"/>
  <c r="CE24" i="2"/>
  <c r="AL28" i="4" s="1"/>
  <c r="CE28" i="2"/>
  <c r="AL32" i="4" s="1"/>
  <c r="CE22" i="2"/>
  <c r="CE23" i="2"/>
  <c r="CE25" i="2"/>
  <c r="AL29" i="4" s="1"/>
  <c r="CE18" i="2"/>
  <c r="AL22" i="4" s="1"/>
  <c r="CE26" i="2"/>
  <c r="CE27" i="2"/>
  <c r="CE30" i="2"/>
  <c r="AL34" i="4" s="1"/>
  <c r="CE33" i="2"/>
  <c r="AL37" i="4" s="1"/>
  <c r="CE29" i="2"/>
  <c r="CE32" i="2"/>
  <c r="AL36" i="4" s="1"/>
  <c r="CE37" i="2"/>
  <c r="AL41" i="4" s="1"/>
  <c r="CE34" i="2"/>
  <c r="AL38" i="4" s="1"/>
  <c r="CE43" i="2"/>
  <c r="CE45" i="2"/>
  <c r="AL49" i="4" s="1"/>
  <c r="CE50" i="2"/>
  <c r="AL54" i="4" s="1"/>
  <c r="CE35" i="2"/>
  <c r="AL39" i="4" s="1"/>
  <c r="CE42" i="2"/>
  <c r="CE46" i="2"/>
  <c r="CE49" i="2"/>
  <c r="AL53" i="4" s="1"/>
  <c r="CE52" i="2"/>
  <c r="AL56" i="4" s="1"/>
  <c r="CE53" i="2"/>
  <c r="CE31" i="2"/>
  <c r="CE40" i="2"/>
  <c r="AL44" i="4" s="1"/>
  <c r="CE56" i="2"/>
  <c r="AL60" i="4" s="1"/>
  <c r="CE58" i="2"/>
  <c r="CE60" i="2"/>
  <c r="CE73" i="2"/>
  <c r="AL77" i="4" s="1"/>
  <c r="CE74" i="2"/>
  <c r="AL78" i="4" s="1"/>
  <c r="CE80" i="2"/>
  <c r="CE82" i="2"/>
  <c r="CE83" i="2"/>
  <c r="AL87" i="4" s="1"/>
  <c r="CE19" i="2"/>
  <c r="AL23" i="4" s="1"/>
  <c r="CE36" i="2"/>
  <c r="CE39" i="2"/>
  <c r="CE44" i="2"/>
  <c r="AL48" i="4" s="1"/>
  <c r="CE54" i="2"/>
  <c r="AL58" i="4" s="1"/>
  <c r="CE62" i="2"/>
  <c r="CE64" i="2"/>
  <c r="CE66" i="2"/>
  <c r="AL70" i="4" s="1"/>
  <c r="CE67" i="2"/>
  <c r="AL71" i="4" s="1"/>
  <c r="CE68" i="2"/>
  <c r="CE61" i="2"/>
  <c r="CE72" i="2"/>
  <c r="AL76" i="4" s="1"/>
  <c r="CE75" i="2"/>
  <c r="AL79" i="4" s="1"/>
  <c r="CE38" i="2"/>
  <c r="CE41" i="2"/>
  <c r="CE47" i="2"/>
  <c r="AL51" i="4" s="1"/>
  <c r="CE63" i="2"/>
  <c r="AL67" i="4" s="1"/>
  <c r="CE77" i="2"/>
  <c r="CE78" i="2"/>
  <c r="AL82" i="4" s="1"/>
  <c r="CE57" i="2"/>
  <c r="AL61" i="4" s="1"/>
  <c r="CE71" i="2"/>
  <c r="AL75" i="4" s="1"/>
  <c r="CE76" i="2"/>
  <c r="CE51" i="2"/>
  <c r="AL55" i="4" s="1"/>
  <c r="CE59" i="2"/>
  <c r="AL63" i="4" s="1"/>
  <c r="CE69" i="2"/>
  <c r="AL73" i="4" s="1"/>
  <c r="CE70" i="2"/>
  <c r="CE79" i="2"/>
  <c r="CE84" i="2"/>
  <c r="AL88" i="4" s="1"/>
  <c r="CE81" i="2"/>
  <c r="AL85" i="4" s="1"/>
  <c r="CE91" i="2"/>
  <c r="CE99" i="2"/>
  <c r="CE107" i="2"/>
  <c r="AL111" i="4" s="1"/>
  <c r="CE109" i="2"/>
  <c r="AL113" i="4" s="1"/>
  <c r="CE111" i="2"/>
  <c r="CE113" i="2"/>
  <c r="CE117" i="2"/>
  <c r="AL121" i="4" s="1"/>
  <c r="CE118" i="2"/>
  <c r="AL122" i="4" s="1"/>
  <c r="CE65" i="2"/>
  <c r="CE86" i="2"/>
  <c r="AL90" i="4" s="1"/>
  <c r="CE94" i="2"/>
  <c r="AL98" i="4" s="1"/>
  <c r="CE95" i="2"/>
  <c r="AL99" i="4" s="1"/>
  <c r="CE102" i="2"/>
  <c r="CE103" i="2"/>
  <c r="CE106" i="2"/>
  <c r="AL110" i="4" s="1"/>
  <c r="CE108" i="2"/>
  <c r="AL112" i="4" s="1"/>
  <c r="CE110" i="2"/>
  <c r="CE112" i="2"/>
  <c r="CE116" i="2"/>
  <c r="AL120" i="4" s="1"/>
  <c r="CE119" i="2"/>
  <c r="AL123" i="4" s="1"/>
  <c r="CE121" i="2"/>
  <c r="CE123" i="2"/>
  <c r="AL127" i="4" s="1"/>
  <c r="CE124" i="2"/>
  <c r="AL128" i="4" s="1"/>
  <c r="CE48" i="2"/>
  <c r="AL52" i="4" s="1"/>
  <c r="CE55" i="2"/>
  <c r="CE85" i="2"/>
  <c r="CE90" i="2"/>
  <c r="AL94" i="4" s="1"/>
  <c r="CE92" i="2"/>
  <c r="AL96" i="4" s="1"/>
  <c r="CE88" i="2"/>
  <c r="CE96" i="2"/>
  <c r="CE114" i="2"/>
  <c r="AL118" i="4" s="1"/>
  <c r="CE126" i="2"/>
  <c r="AL130" i="4" s="1"/>
  <c r="CE135" i="2"/>
  <c r="CE143" i="2"/>
  <c r="CE146" i="2"/>
  <c r="CE147" i="2"/>
  <c r="CE148" i="2"/>
  <c r="CE89" i="2"/>
  <c r="CE101" i="2"/>
  <c r="AL105" i="4" s="1"/>
  <c r="CE115" i="2"/>
  <c r="AL119" i="4" s="1"/>
  <c r="CE120" i="2"/>
  <c r="CE125" i="2"/>
  <c r="AL129" i="4" s="1"/>
  <c r="CE129" i="2"/>
  <c r="CE132" i="2"/>
  <c r="CE133" i="2"/>
  <c r="CE134" i="2"/>
  <c r="CE136" i="2"/>
  <c r="CE142" i="2"/>
  <c r="CE150" i="2"/>
  <c r="CE97" i="2"/>
  <c r="CE105" i="2"/>
  <c r="AL109" i="4" s="1"/>
  <c r="CE127" i="2"/>
  <c r="CE131" i="2"/>
  <c r="CE137" i="2"/>
  <c r="CE144" i="2"/>
  <c r="CE156" i="2"/>
  <c r="CE161" i="2"/>
  <c r="CE162" i="2"/>
  <c r="CE165" i="2"/>
  <c r="CE166" i="2"/>
  <c r="CE170" i="2"/>
  <c r="CE98" i="2"/>
  <c r="CE104" i="2"/>
  <c r="AL108" i="4" s="1"/>
  <c r="CE130" i="2"/>
  <c r="CE139" i="2"/>
  <c r="CE141" i="2"/>
  <c r="CE145" i="2"/>
  <c r="CE151" i="2"/>
  <c r="CE153" i="2"/>
  <c r="CE169" i="2"/>
  <c r="CE173" i="2"/>
  <c r="CE175" i="2"/>
  <c r="CE180" i="2"/>
  <c r="CE191" i="2"/>
  <c r="CE194" i="2"/>
  <c r="CE195" i="2"/>
  <c r="CE196" i="2"/>
  <c r="CE93" i="2"/>
  <c r="CE100" i="2"/>
  <c r="AL104" i="4" s="1"/>
  <c r="CE128" i="2"/>
  <c r="CE152" i="2"/>
  <c r="CE155" i="2"/>
  <c r="CE163" i="2"/>
  <c r="CE178" i="2"/>
  <c r="CE183" i="2"/>
  <c r="CE184" i="2"/>
  <c r="CE187" i="2"/>
  <c r="CE197" i="2"/>
  <c r="CE199" i="2"/>
  <c r="CE200" i="2"/>
  <c r="CE9" i="2"/>
  <c r="AL13" i="4" s="1"/>
  <c r="CE12" i="2"/>
  <c r="AL16" i="4" s="1"/>
  <c r="CE13" i="2"/>
  <c r="CE14" i="2"/>
  <c r="CE138" i="2"/>
  <c r="CE149" i="2"/>
  <c r="CE154" i="2"/>
  <c r="CE172" i="2"/>
  <c r="CE177" i="2"/>
  <c r="CE181" i="2"/>
  <c r="CE15" i="2"/>
  <c r="CE140" i="2"/>
  <c r="CE158" i="2"/>
  <c r="CE159" i="2"/>
  <c r="CE160" i="2"/>
  <c r="CE167" i="2"/>
  <c r="CE171" i="2"/>
  <c r="CE174" i="2"/>
  <c r="CE176" i="2"/>
  <c r="CE182" i="2"/>
  <c r="CE188" i="2"/>
  <c r="CE193" i="2"/>
  <c r="CE198" i="2"/>
  <c r="CE203" i="2"/>
  <c r="CE206" i="2"/>
  <c r="CE10" i="2"/>
  <c r="AL14" i="4" s="1"/>
  <c r="CE164" i="2"/>
  <c r="CE179" i="2"/>
  <c r="CE185" i="2"/>
  <c r="CE186" i="2"/>
  <c r="CE205" i="2"/>
  <c r="CE11" i="2"/>
  <c r="CE192" i="2"/>
  <c r="CE87" i="2"/>
  <c r="AL91" i="4" s="1"/>
  <c r="CE122" i="2"/>
  <c r="CE189" i="2"/>
  <c r="CE190" i="2"/>
  <c r="CE157" i="2"/>
  <c r="CE168" i="2"/>
  <c r="CE201" i="2"/>
  <c r="CE202" i="2"/>
  <c r="CE204" i="2"/>
  <c r="CE8" i="2"/>
  <c r="CE16" i="2"/>
  <c r="BO17" i="2"/>
  <c r="AD21" i="4" s="1"/>
  <c r="BO23" i="2"/>
  <c r="AD27" i="4" s="1"/>
  <c r="BO18" i="2"/>
  <c r="BO22" i="2"/>
  <c r="BO25" i="2"/>
  <c r="AD29" i="4" s="1"/>
  <c r="BO26" i="2"/>
  <c r="AD30" i="4" s="1"/>
  <c r="BO19" i="2"/>
  <c r="BO21" i="2"/>
  <c r="BO27" i="2"/>
  <c r="AD31" i="4" s="1"/>
  <c r="BO29" i="2"/>
  <c r="AD33" i="4" s="1"/>
  <c r="BO32" i="2"/>
  <c r="BO28" i="2"/>
  <c r="BO35" i="2"/>
  <c r="AD39" i="4" s="1"/>
  <c r="BO36" i="2"/>
  <c r="AD40" i="4" s="1"/>
  <c r="BO37" i="2"/>
  <c r="BO42" i="2"/>
  <c r="BO45" i="2"/>
  <c r="AD49" i="4" s="1"/>
  <c r="BO46" i="2"/>
  <c r="AD50" i="4" s="1"/>
  <c r="BO49" i="2"/>
  <c r="BO52" i="2"/>
  <c r="BO53" i="2"/>
  <c r="AD57" i="4" s="1"/>
  <c r="BO54" i="2"/>
  <c r="AD58" i="4" s="1"/>
  <c r="BO31" i="2"/>
  <c r="BO33" i="2"/>
  <c r="BO41" i="2"/>
  <c r="AD45" i="4" s="1"/>
  <c r="BO48" i="2"/>
  <c r="AD52" i="4" s="1"/>
  <c r="BO20" i="2"/>
  <c r="BO30" i="2"/>
  <c r="BO34" i="2"/>
  <c r="AD38" i="4" s="1"/>
  <c r="BO39" i="2"/>
  <c r="AD43" i="4" s="1"/>
  <c r="BO40" i="2"/>
  <c r="BO62" i="2"/>
  <c r="BO64" i="2"/>
  <c r="AD68" i="4" s="1"/>
  <c r="BO66" i="2"/>
  <c r="AD70" i="4" s="1"/>
  <c r="BO67" i="2"/>
  <c r="BO68" i="2"/>
  <c r="BO71" i="2"/>
  <c r="AD75" i="4" s="1"/>
  <c r="BO72" i="2"/>
  <c r="AD76" i="4" s="1"/>
  <c r="BO75" i="2"/>
  <c r="BO77" i="2"/>
  <c r="BO78" i="2"/>
  <c r="AD82" i="4" s="1"/>
  <c r="BO81" i="2"/>
  <c r="AD85" i="4" s="1"/>
  <c r="BO24" i="2"/>
  <c r="BO44" i="2"/>
  <c r="AD48" i="4" s="1"/>
  <c r="BO50" i="2"/>
  <c r="AD54" i="4" s="1"/>
  <c r="BO51" i="2"/>
  <c r="AD55" i="4" s="1"/>
  <c r="BO55" i="2"/>
  <c r="BO57" i="2"/>
  <c r="BO59" i="2"/>
  <c r="AD63" i="4" s="1"/>
  <c r="BO63" i="2"/>
  <c r="AD67" i="4" s="1"/>
  <c r="BO73" i="2"/>
  <c r="BO76" i="2"/>
  <c r="BO79" i="2"/>
  <c r="AD83" i="4" s="1"/>
  <c r="BO82" i="2"/>
  <c r="AD86" i="4" s="1"/>
  <c r="BO65" i="2"/>
  <c r="BO69" i="2"/>
  <c r="BO74" i="2"/>
  <c r="AD78" i="4" s="1"/>
  <c r="BO83" i="2"/>
  <c r="AD87" i="4" s="1"/>
  <c r="BO84" i="2"/>
  <c r="BO56" i="2"/>
  <c r="BO61" i="2"/>
  <c r="AD65" i="4" s="1"/>
  <c r="BO70" i="2"/>
  <c r="AD74" i="4" s="1"/>
  <c r="BO38" i="2"/>
  <c r="BO60" i="2"/>
  <c r="AD64" i="4" s="1"/>
  <c r="BO80" i="2"/>
  <c r="AD84" i="4" s="1"/>
  <c r="BO90" i="2"/>
  <c r="AD94" i="4" s="1"/>
  <c r="BO94" i="2"/>
  <c r="BO95" i="2"/>
  <c r="BO102" i="2"/>
  <c r="AD106" i="4" s="1"/>
  <c r="BO103" i="2"/>
  <c r="AD107" i="4" s="1"/>
  <c r="BO106" i="2"/>
  <c r="BO119" i="2"/>
  <c r="BO120" i="2"/>
  <c r="AD124" i="4" s="1"/>
  <c r="BO87" i="2"/>
  <c r="AD91" i="4" s="1"/>
  <c r="BO89" i="2"/>
  <c r="BO92" i="2"/>
  <c r="BO93" i="2"/>
  <c r="AD97" i="4" s="1"/>
  <c r="BO98" i="2"/>
  <c r="AD102" i="4" s="1"/>
  <c r="BO100" i="2"/>
  <c r="BO101" i="2"/>
  <c r="AD105" i="4" s="1"/>
  <c r="BO108" i="2"/>
  <c r="AD112" i="4" s="1"/>
  <c r="BO110" i="2"/>
  <c r="AD114" i="4" s="1"/>
  <c r="BO112" i="2"/>
  <c r="BO115" i="2"/>
  <c r="AD119" i="4" s="1"/>
  <c r="BO85" i="2"/>
  <c r="AD89" i="4" s="1"/>
  <c r="BO88" i="2"/>
  <c r="AD92" i="4" s="1"/>
  <c r="BO47" i="2"/>
  <c r="BO43" i="2"/>
  <c r="AD47" i="4" s="1"/>
  <c r="BO91" i="2"/>
  <c r="AD95" i="4" s="1"/>
  <c r="BO96" i="2"/>
  <c r="AD100" i="4" s="1"/>
  <c r="BO99" i="2"/>
  <c r="BO114" i="2"/>
  <c r="BO117" i="2"/>
  <c r="AD121" i="4" s="1"/>
  <c r="BO129" i="2"/>
  <c r="BO132" i="2"/>
  <c r="BO133" i="2"/>
  <c r="BO134" i="2"/>
  <c r="BO136" i="2"/>
  <c r="BO140" i="2"/>
  <c r="BO141" i="2"/>
  <c r="BO142" i="2"/>
  <c r="BO150" i="2"/>
  <c r="BO58" i="2"/>
  <c r="BO105" i="2"/>
  <c r="BO123" i="2"/>
  <c r="AD127" i="4" s="1"/>
  <c r="BO124" i="2"/>
  <c r="AD128" i="4" s="1"/>
  <c r="BO128" i="2"/>
  <c r="BO138" i="2"/>
  <c r="BO139" i="2"/>
  <c r="BO145" i="2"/>
  <c r="BO113" i="2"/>
  <c r="BO144" i="2"/>
  <c r="BO151" i="2"/>
  <c r="BO153" i="2"/>
  <c r="BO161" i="2"/>
  <c r="BO165" i="2"/>
  <c r="BO169" i="2"/>
  <c r="BO173" i="2"/>
  <c r="BO111" i="2"/>
  <c r="BO116" i="2"/>
  <c r="AD120" i="4" s="1"/>
  <c r="BO118" i="2"/>
  <c r="AD122" i="4" s="1"/>
  <c r="BO125" i="2"/>
  <c r="AD129" i="4" s="1"/>
  <c r="BO126" i="2"/>
  <c r="BO130" i="2"/>
  <c r="BO135" i="2"/>
  <c r="BO147" i="2"/>
  <c r="BO149" i="2"/>
  <c r="BO155" i="2"/>
  <c r="BO157" i="2"/>
  <c r="BO159" i="2"/>
  <c r="BO160" i="2"/>
  <c r="BO163" i="2"/>
  <c r="BO164" i="2"/>
  <c r="BO167" i="2"/>
  <c r="BO168" i="2"/>
  <c r="BO172" i="2"/>
  <c r="BO179" i="2"/>
  <c r="BO183" i="2"/>
  <c r="BO189" i="2"/>
  <c r="BO190" i="2"/>
  <c r="BO199" i="2"/>
  <c r="BO201" i="2"/>
  <c r="BO104" i="2"/>
  <c r="BO122" i="2"/>
  <c r="BO131" i="2"/>
  <c r="BO143" i="2"/>
  <c r="BO146" i="2"/>
  <c r="BO152" i="2"/>
  <c r="BO171" i="2"/>
  <c r="BO177" i="2"/>
  <c r="BO180" i="2"/>
  <c r="BO182" i="2"/>
  <c r="BO186" i="2"/>
  <c r="BO187" i="2"/>
  <c r="BO188" i="2"/>
  <c r="BO191" i="2"/>
  <c r="BO198" i="2"/>
  <c r="BO206" i="2"/>
  <c r="BO195" i="2"/>
  <c r="BO200" i="2"/>
  <c r="BO86" i="2"/>
  <c r="AD90" i="4" s="1"/>
  <c r="BO107" i="2"/>
  <c r="AD111" i="4" s="1"/>
  <c r="BO109" i="2"/>
  <c r="BO127" i="2"/>
  <c r="BO156" i="2"/>
  <c r="BO158" i="2"/>
  <c r="BO162" i="2"/>
  <c r="BO181" i="2"/>
  <c r="BO184" i="2"/>
  <c r="BO185" i="2"/>
  <c r="BO192" i="2"/>
  <c r="BO194" i="2"/>
  <c r="BO202" i="2"/>
  <c r="BO203" i="2"/>
  <c r="BO205" i="2"/>
  <c r="BO10" i="2"/>
  <c r="BO11" i="2"/>
  <c r="AD15" i="4" s="1"/>
  <c r="BO15" i="2"/>
  <c r="AD19" i="4" s="1"/>
  <c r="BO166" i="2"/>
  <c r="BO170" i="2"/>
  <c r="BO204" i="2"/>
  <c r="BO16" i="2"/>
  <c r="AD20" i="4" s="1"/>
  <c r="BO121" i="2"/>
  <c r="BO9" i="2"/>
  <c r="BO97" i="2"/>
  <c r="AD101" i="4" s="1"/>
  <c r="BO174" i="2"/>
  <c r="BO176" i="2"/>
  <c r="BO178" i="2"/>
  <c r="BO193" i="2"/>
  <c r="BO196" i="2"/>
  <c r="BO8" i="2"/>
  <c r="BO137" i="2"/>
  <c r="BO148" i="2"/>
  <c r="BO154" i="2"/>
  <c r="BO175" i="2"/>
  <c r="BO197" i="2"/>
  <c r="BO12" i="2"/>
  <c r="AD16" i="4" s="1"/>
  <c r="BO13" i="2"/>
  <c r="AD17" i="4" s="1"/>
  <c r="BO14" i="2"/>
  <c r="AM21" i="2"/>
  <c r="AM40" i="2"/>
  <c r="AM124" i="2"/>
  <c r="AM197" i="2"/>
  <c r="AM181" i="2"/>
  <c r="AM126" i="2"/>
  <c r="AM13" i="2"/>
  <c r="AM163" i="2"/>
  <c r="AM151" i="2"/>
  <c r="AM15" i="2"/>
  <c r="AM194" i="2"/>
  <c r="AM188" i="2"/>
  <c r="AM166" i="2"/>
  <c r="AM154" i="2"/>
  <c r="AM171" i="2"/>
  <c r="AM174" i="2"/>
  <c r="AM162" i="2"/>
  <c r="AM156" i="2"/>
  <c r="AM201" i="2"/>
  <c r="AM189" i="2"/>
  <c r="AM178" i="2"/>
  <c r="AM146" i="2"/>
  <c r="AM120" i="2"/>
  <c r="AM103" i="2"/>
  <c r="AM149" i="2"/>
  <c r="AM122" i="2"/>
  <c r="AM145" i="2"/>
  <c r="AM150" i="2"/>
  <c r="AM129" i="2"/>
  <c r="AM115" i="2"/>
  <c r="AM111" i="2"/>
  <c r="AM107" i="2"/>
  <c r="AM63" i="2"/>
  <c r="AM106" i="2"/>
  <c r="AM88" i="2"/>
  <c r="AM73" i="2"/>
  <c r="AM50" i="2"/>
  <c r="AM77" i="2"/>
  <c r="AM65" i="2"/>
  <c r="AM43" i="2"/>
  <c r="AM80" i="2"/>
  <c r="AM72" i="2"/>
  <c r="AM57" i="2"/>
  <c r="AM64" i="2"/>
  <c r="AM53" i="2"/>
  <c r="AM49" i="2"/>
  <c r="AM31" i="2"/>
  <c r="AM34" i="2"/>
  <c r="AM23" i="2"/>
  <c r="AM18" i="2"/>
  <c r="AM204" i="2"/>
  <c r="AM200" i="2"/>
  <c r="AM193" i="2"/>
  <c r="AM184" i="2"/>
  <c r="AM177" i="2"/>
  <c r="AM159" i="2"/>
  <c r="AM180" i="2"/>
  <c r="AM11" i="2"/>
  <c r="AM12" i="2"/>
  <c r="AM89" i="2"/>
  <c r="AM29" i="2"/>
  <c r="AM47" i="2"/>
  <c r="AM46" i="2"/>
  <c r="AM48" i="2"/>
  <c r="AM32" i="2"/>
  <c r="AM22" i="2"/>
  <c r="AM17" i="2"/>
  <c r="AM157" i="2"/>
  <c r="AM121" i="2"/>
  <c r="AM118" i="2"/>
  <c r="AM108" i="2"/>
  <c r="AM90" i="2"/>
  <c r="AM69" i="2"/>
  <c r="AM51" i="2"/>
  <c r="AM79" i="2"/>
  <c r="AM67" i="2"/>
  <c r="AM38" i="2"/>
  <c r="AM44" i="2"/>
  <c r="AM27" i="2"/>
  <c r="AM135" i="2"/>
  <c r="AM169" i="2"/>
  <c r="AM186" i="2"/>
  <c r="AM165" i="2"/>
  <c r="AM195" i="2"/>
  <c r="AM183" i="2"/>
  <c r="AM136" i="2"/>
  <c r="AM101" i="2"/>
  <c r="AM173" i="2"/>
  <c r="AM168" i="2"/>
  <c r="AM160" i="2"/>
  <c r="AM153" i="2"/>
  <c r="AM137" i="2"/>
  <c r="AM117" i="2"/>
  <c r="AM144" i="2"/>
  <c r="AM116" i="2"/>
  <c r="AM102" i="2"/>
  <c r="AM93" i="2"/>
  <c r="AM132" i="2"/>
  <c r="AM128" i="2"/>
  <c r="AM114" i="2"/>
  <c r="AM110" i="2"/>
  <c r="AM58" i="2"/>
  <c r="AM105" i="2"/>
  <c r="AM70" i="2"/>
  <c r="AM75" i="2"/>
  <c r="AM83" i="2"/>
  <c r="AM24" i="2"/>
  <c r="AM52" i="2"/>
  <c r="AM164" i="2"/>
  <c r="AM104" i="2"/>
  <c r="AM138" i="2"/>
  <c r="AM100" i="2"/>
  <c r="AM97" i="2"/>
  <c r="AM81" i="2"/>
  <c r="AM68" i="2"/>
  <c r="AM74" i="2"/>
  <c r="AM25" i="2"/>
  <c r="AM192" i="2"/>
  <c r="AM94" i="2"/>
  <c r="AM190" i="2"/>
  <c r="AM206" i="2"/>
  <c r="AM139" i="2"/>
  <c r="AM185" i="2"/>
  <c r="AM196" i="2"/>
  <c r="AM176" i="2"/>
  <c r="AM191" i="2"/>
  <c r="AM155" i="2"/>
  <c r="AM16" i="2"/>
  <c r="AM170" i="2"/>
  <c r="AM203" i="2"/>
  <c r="AM199" i="2"/>
  <c r="AM187" i="2"/>
  <c r="AM182" i="2"/>
  <c r="AM142" i="2"/>
  <c r="AM96" i="2"/>
  <c r="AM172" i="2"/>
  <c r="AM158" i="2"/>
  <c r="AM134" i="2"/>
  <c r="AM125" i="2"/>
  <c r="AM99" i="2"/>
  <c r="AM147" i="2"/>
  <c r="AM91" i="2"/>
  <c r="AM152" i="2"/>
  <c r="AM140" i="2"/>
  <c r="AM131" i="2"/>
  <c r="AM119" i="2"/>
  <c r="AM113" i="2"/>
  <c r="AM109" i="2"/>
  <c r="AM56" i="2"/>
  <c r="AM98" i="2"/>
  <c r="AM36" i="2"/>
  <c r="AM60" i="2"/>
  <c r="AM87" i="2"/>
  <c r="AM82" i="2"/>
  <c r="AM61" i="2"/>
  <c r="AM42" i="2"/>
  <c r="AM71" i="2"/>
  <c r="AM55" i="2"/>
  <c r="AM39" i="2"/>
  <c r="AM59" i="2"/>
  <c r="AM33" i="2"/>
  <c r="AM66" i="2"/>
  <c r="AM62" i="2"/>
  <c r="AM41" i="2"/>
  <c r="AM37" i="2"/>
  <c r="AM26" i="2"/>
  <c r="AM28" i="2"/>
  <c r="AM20" i="2"/>
  <c r="AM205" i="2"/>
  <c r="AM130" i="2"/>
  <c r="AM14" i="2"/>
  <c r="AM123" i="2"/>
  <c r="AM167" i="2"/>
  <c r="AM175" i="2"/>
  <c r="AM161" i="2"/>
  <c r="AM141" i="2"/>
  <c r="AM127" i="2"/>
  <c r="AM202" i="2"/>
  <c r="AM179" i="2"/>
  <c r="AM198" i="2"/>
  <c r="AM148" i="2"/>
  <c r="AM133" i="2"/>
  <c r="AM84" i="2"/>
  <c r="AM143" i="2"/>
  <c r="AM95" i="2"/>
  <c r="AM85" i="2"/>
  <c r="AM112" i="2"/>
  <c r="AM92" i="2"/>
  <c r="AM76" i="2"/>
  <c r="AM78" i="2"/>
  <c r="AM86" i="2"/>
  <c r="AM54" i="2"/>
  <c r="AM30" i="2"/>
  <c r="AM45" i="2"/>
  <c r="AM35" i="2"/>
  <c r="AM19" i="2"/>
  <c r="AM10" i="2"/>
  <c r="AM8" i="2"/>
  <c r="AM9" i="2"/>
  <c r="BM19" i="2"/>
  <c r="BM21" i="2"/>
  <c r="BM27" i="2"/>
  <c r="AC31" i="4" s="1"/>
  <c r="BM20" i="2"/>
  <c r="AC24" i="4" s="1"/>
  <c r="BM24" i="2"/>
  <c r="BM17" i="2"/>
  <c r="BM23" i="2"/>
  <c r="AC27" i="4" s="1"/>
  <c r="BM25" i="2"/>
  <c r="AC29" i="4" s="1"/>
  <c r="BM31" i="2"/>
  <c r="BM34" i="2"/>
  <c r="AC38" i="4" s="1"/>
  <c r="BM22" i="2"/>
  <c r="AC26" i="4" s="1"/>
  <c r="BM26" i="2"/>
  <c r="AC30" i="4" s="1"/>
  <c r="BM30" i="2"/>
  <c r="BM33" i="2"/>
  <c r="BM36" i="2"/>
  <c r="AC40" i="4" s="1"/>
  <c r="BM18" i="2"/>
  <c r="AC22" i="4" s="1"/>
  <c r="BM38" i="2"/>
  <c r="BM39" i="2"/>
  <c r="BM40" i="2"/>
  <c r="AC44" i="4" s="1"/>
  <c r="BM43" i="2"/>
  <c r="AC47" i="4" s="1"/>
  <c r="BM44" i="2"/>
  <c r="BM51" i="2"/>
  <c r="BM35" i="2"/>
  <c r="AC39" i="4" s="1"/>
  <c r="BM45" i="2"/>
  <c r="AC49" i="4" s="1"/>
  <c r="BM49" i="2"/>
  <c r="BM50" i="2"/>
  <c r="BM28" i="2"/>
  <c r="AC32" i="4" s="1"/>
  <c r="BM41" i="2"/>
  <c r="AC45" i="4" s="1"/>
  <c r="BM42" i="2"/>
  <c r="BM48" i="2"/>
  <c r="BM63" i="2"/>
  <c r="AC67" i="4" s="1"/>
  <c r="BM65" i="2"/>
  <c r="AC69" i="4" s="1"/>
  <c r="BM69" i="2"/>
  <c r="BM70" i="2"/>
  <c r="BM73" i="2"/>
  <c r="AC77" i="4" s="1"/>
  <c r="BM79" i="2"/>
  <c r="AC83" i="4" s="1"/>
  <c r="BM80" i="2"/>
  <c r="BM83" i="2"/>
  <c r="BM56" i="2"/>
  <c r="AC60" i="4" s="1"/>
  <c r="BM58" i="2"/>
  <c r="AC62" i="4" s="1"/>
  <c r="BM60" i="2"/>
  <c r="BM32" i="2"/>
  <c r="BM46" i="2"/>
  <c r="AC50" i="4" s="1"/>
  <c r="BM53" i="2"/>
  <c r="AC57" i="4" s="1"/>
  <c r="BM61" i="2"/>
  <c r="BM62" i="2"/>
  <c r="BM77" i="2"/>
  <c r="AC81" i="4" s="1"/>
  <c r="BM64" i="2"/>
  <c r="AC68" i="4" s="1"/>
  <c r="BM71" i="2"/>
  <c r="BM29" i="2"/>
  <c r="AC33" i="4" s="1"/>
  <c r="BM47" i="2"/>
  <c r="AC51" i="4" s="1"/>
  <c r="BM52" i="2"/>
  <c r="AC56" i="4" s="1"/>
  <c r="BM59" i="2"/>
  <c r="BM67" i="2"/>
  <c r="BM72" i="2"/>
  <c r="AC76" i="4" s="1"/>
  <c r="BM81" i="2"/>
  <c r="AC85" i="4" s="1"/>
  <c r="BM82" i="2"/>
  <c r="BM37" i="2"/>
  <c r="BM66" i="2"/>
  <c r="AC70" i="4" s="1"/>
  <c r="BM85" i="2"/>
  <c r="AC89" i="4" s="1"/>
  <c r="BM88" i="2"/>
  <c r="BM96" i="2"/>
  <c r="BM97" i="2"/>
  <c r="AC101" i="4" s="1"/>
  <c r="BM104" i="2"/>
  <c r="AC108" i="4" s="1"/>
  <c r="BM105" i="2"/>
  <c r="BM114" i="2"/>
  <c r="BM117" i="2"/>
  <c r="AC121" i="4" s="1"/>
  <c r="BM54" i="2"/>
  <c r="AC58" i="4" s="1"/>
  <c r="BM86" i="2"/>
  <c r="BM91" i="2"/>
  <c r="AC95" i="4" s="1"/>
  <c r="BM99" i="2"/>
  <c r="AC103" i="4" s="1"/>
  <c r="BM107" i="2"/>
  <c r="AC111" i="4" s="1"/>
  <c r="BM109" i="2"/>
  <c r="BM111" i="2"/>
  <c r="BM113" i="2"/>
  <c r="AC117" i="4" s="1"/>
  <c r="BM116" i="2"/>
  <c r="AC120" i="4" s="1"/>
  <c r="BM118" i="2"/>
  <c r="BM119" i="2"/>
  <c r="BM121" i="2"/>
  <c r="AC125" i="4" s="1"/>
  <c r="BM68" i="2"/>
  <c r="AC72" i="4" s="1"/>
  <c r="BM76" i="2"/>
  <c r="BM78" i="2"/>
  <c r="BM84" i="2"/>
  <c r="AC88" i="4" s="1"/>
  <c r="BM90" i="2"/>
  <c r="AC94" i="4" s="1"/>
  <c r="BM57" i="2"/>
  <c r="BM75" i="2"/>
  <c r="BM89" i="2"/>
  <c r="AC93" i="4" s="1"/>
  <c r="BM93" i="2"/>
  <c r="AC97" i="4" s="1"/>
  <c r="BM98" i="2"/>
  <c r="BM100" i="2"/>
  <c r="AC104" i="4" s="1"/>
  <c r="BM103" i="2"/>
  <c r="AC107" i="4" s="1"/>
  <c r="BM130" i="2"/>
  <c r="BM131" i="2"/>
  <c r="BM143" i="2"/>
  <c r="BM144" i="2"/>
  <c r="BM149" i="2"/>
  <c r="BM151" i="2"/>
  <c r="BM55" i="2"/>
  <c r="AC59" i="4" s="1"/>
  <c r="BM87" i="2"/>
  <c r="AC91" i="4" s="1"/>
  <c r="BM92" i="2"/>
  <c r="AC96" i="4" s="1"/>
  <c r="BM95" i="2"/>
  <c r="BM102" i="2"/>
  <c r="BM106" i="2"/>
  <c r="AC110" i="4" s="1"/>
  <c r="BM122" i="2"/>
  <c r="AC126" i="4" s="1"/>
  <c r="BM126" i="2"/>
  <c r="BM135" i="2"/>
  <c r="BM146" i="2"/>
  <c r="BM147" i="2"/>
  <c r="BM148" i="2"/>
  <c r="BM108" i="2"/>
  <c r="BM124" i="2"/>
  <c r="AC128" i="4" s="1"/>
  <c r="BM128" i="2"/>
  <c r="BM140" i="2"/>
  <c r="BM152" i="2"/>
  <c r="BM154" i="2"/>
  <c r="BM158" i="2"/>
  <c r="BM174" i="2"/>
  <c r="BM115" i="2"/>
  <c r="AC119" i="4" s="1"/>
  <c r="BM127" i="2"/>
  <c r="BM136" i="2"/>
  <c r="BM137" i="2"/>
  <c r="BM138" i="2"/>
  <c r="BM142" i="2"/>
  <c r="BM150" i="2"/>
  <c r="BM156" i="2"/>
  <c r="BM161" i="2"/>
  <c r="BM162" i="2"/>
  <c r="BM165" i="2"/>
  <c r="BM166" i="2"/>
  <c r="BM169" i="2"/>
  <c r="BM170" i="2"/>
  <c r="BM184" i="2"/>
  <c r="BM187" i="2"/>
  <c r="BM188" i="2"/>
  <c r="BM200" i="2"/>
  <c r="BM202" i="2"/>
  <c r="BM203" i="2"/>
  <c r="BM101" i="2"/>
  <c r="BM110" i="2"/>
  <c r="AC114" i="4" s="1"/>
  <c r="BM123" i="2"/>
  <c r="AC127" i="4" s="1"/>
  <c r="BM125" i="2"/>
  <c r="BM133" i="2"/>
  <c r="BM153" i="2"/>
  <c r="BM157" i="2"/>
  <c r="BM164" i="2"/>
  <c r="BM176" i="2"/>
  <c r="BM178" i="2"/>
  <c r="BM189" i="2"/>
  <c r="BM190" i="2"/>
  <c r="BM193" i="2"/>
  <c r="BM196" i="2"/>
  <c r="BM197" i="2"/>
  <c r="BM204" i="2"/>
  <c r="BM8" i="2"/>
  <c r="BM160" i="2"/>
  <c r="BM173" i="2"/>
  <c r="BM179" i="2"/>
  <c r="BM10" i="2"/>
  <c r="BM11" i="2"/>
  <c r="AC15" i="4" s="1"/>
  <c r="BM74" i="2"/>
  <c r="AC78" i="4" s="1"/>
  <c r="BM94" i="2"/>
  <c r="BM120" i="2"/>
  <c r="AC124" i="4" s="1"/>
  <c r="BM129" i="2"/>
  <c r="BM145" i="2"/>
  <c r="BM163" i="2"/>
  <c r="BM168" i="2"/>
  <c r="BM172" i="2"/>
  <c r="BM175" i="2"/>
  <c r="BM183" i="2"/>
  <c r="BM195" i="2"/>
  <c r="BM199" i="2"/>
  <c r="BM9" i="2"/>
  <c r="AC13" i="4" s="1"/>
  <c r="BM12" i="2"/>
  <c r="BM13" i="2"/>
  <c r="BM14" i="2"/>
  <c r="AC18" i="4" s="1"/>
  <c r="BM167" i="2"/>
  <c r="BM171" i="2"/>
  <c r="BM180" i="2"/>
  <c r="BM182" i="2"/>
  <c r="BM205" i="2"/>
  <c r="BM112" i="2"/>
  <c r="BM139" i="2"/>
  <c r="BM159" i="2"/>
  <c r="BM181" i="2"/>
  <c r="BM185" i="2"/>
  <c r="BM16" i="2"/>
  <c r="BM132" i="2"/>
  <c r="BM134" i="2"/>
  <c r="BM141" i="2"/>
  <c r="BM155" i="2"/>
  <c r="BM177" i="2"/>
  <c r="BM186" i="2"/>
  <c r="BM191" i="2"/>
  <c r="BM198" i="2"/>
  <c r="BM206" i="2"/>
  <c r="BM192" i="2"/>
  <c r="BM194" i="2"/>
  <c r="BM201" i="2"/>
  <c r="BM15" i="2"/>
  <c r="AC19" i="4" s="1"/>
  <c r="BE19" i="2"/>
  <c r="Y23" i="4" s="1"/>
  <c r="BE20" i="2"/>
  <c r="BE21" i="2"/>
  <c r="BE24" i="2"/>
  <c r="Y28" i="4" s="1"/>
  <c r="BE27" i="2"/>
  <c r="Y31" i="4" s="1"/>
  <c r="BE17" i="2"/>
  <c r="BE23" i="2"/>
  <c r="BE25" i="2"/>
  <c r="Y29" i="4" s="1"/>
  <c r="BE26" i="2"/>
  <c r="Y30" i="4" s="1"/>
  <c r="BE33" i="2"/>
  <c r="BE34" i="2"/>
  <c r="BE18" i="2"/>
  <c r="Y22" i="4" s="1"/>
  <c r="BE30" i="2"/>
  <c r="Y34" i="4" s="1"/>
  <c r="BE32" i="2"/>
  <c r="BE36" i="2"/>
  <c r="BE29" i="2"/>
  <c r="Y33" i="4" s="1"/>
  <c r="BE40" i="2"/>
  <c r="Y44" i="4" s="1"/>
  <c r="BE43" i="2"/>
  <c r="BE44" i="2"/>
  <c r="Y48" i="4" s="1"/>
  <c r="BE22" i="2"/>
  <c r="Y26" i="4" s="1"/>
  <c r="BE28" i="2"/>
  <c r="Y32" i="4" s="1"/>
  <c r="BE31" i="2"/>
  <c r="BE35" i="2"/>
  <c r="Y39" i="4" s="1"/>
  <c r="BE38" i="2"/>
  <c r="Y42" i="4" s="1"/>
  <c r="BE45" i="2"/>
  <c r="Y49" i="4" s="1"/>
  <c r="BE49" i="2"/>
  <c r="BE50" i="2"/>
  <c r="Y54" i="4" s="1"/>
  <c r="BE52" i="2"/>
  <c r="Y56" i="4" s="1"/>
  <c r="BE46" i="2"/>
  <c r="Y50" i="4" s="1"/>
  <c r="BE51" i="2"/>
  <c r="BE56" i="2"/>
  <c r="BE58" i="2"/>
  <c r="Y62" i="4" s="1"/>
  <c r="BE69" i="2"/>
  <c r="Y73" i="4" s="1"/>
  <c r="BE70" i="2"/>
  <c r="BE73" i="2"/>
  <c r="Y77" i="4" s="1"/>
  <c r="BE74" i="2"/>
  <c r="Y78" i="4" s="1"/>
  <c r="BE82" i="2"/>
  <c r="Y86" i="4" s="1"/>
  <c r="BE37" i="2"/>
  <c r="BE47" i="2"/>
  <c r="Y51" i="4" s="1"/>
  <c r="BE53" i="2"/>
  <c r="Y57" i="4" s="1"/>
  <c r="BE54" i="2"/>
  <c r="Y58" i="4" s="1"/>
  <c r="BE60" i="2"/>
  <c r="BE62" i="2"/>
  <c r="Y66" i="4" s="1"/>
  <c r="BE64" i="2"/>
  <c r="Y68" i="4" s="1"/>
  <c r="BE66" i="2"/>
  <c r="Y70" i="4" s="1"/>
  <c r="BE41" i="2"/>
  <c r="BE65" i="2"/>
  <c r="Y69" i="4" s="1"/>
  <c r="BE77" i="2"/>
  <c r="Y81" i="4" s="1"/>
  <c r="BE83" i="2"/>
  <c r="Y87" i="4" s="1"/>
  <c r="BE55" i="2"/>
  <c r="BE57" i="2"/>
  <c r="BE59" i="2"/>
  <c r="Y63" i="4" s="1"/>
  <c r="BE67" i="2"/>
  <c r="Y71" i="4" s="1"/>
  <c r="BE68" i="2"/>
  <c r="BE72" i="2"/>
  <c r="BE80" i="2"/>
  <c r="Y84" i="4" s="1"/>
  <c r="BE76" i="2"/>
  <c r="Y80" i="4" s="1"/>
  <c r="BE39" i="2"/>
  <c r="BE63" i="2"/>
  <c r="Y67" i="4" s="1"/>
  <c r="BE75" i="2"/>
  <c r="Y79" i="4" s="1"/>
  <c r="BE78" i="2"/>
  <c r="Y82" i="4" s="1"/>
  <c r="BE79" i="2"/>
  <c r="BE81" i="2"/>
  <c r="BE84" i="2"/>
  <c r="Y88" i="4" s="1"/>
  <c r="BE91" i="2"/>
  <c r="Y95" i="4" s="1"/>
  <c r="BE99" i="2"/>
  <c r="BE107" i="2"/>
  <c r="BE109" i="2"/>
  <c r="Y113" i="4" s="1"/>
  <c r="BE111" i="2"/>
  <c r="Y115" i="4" s="1"/>
  <c r="BE113" i="2"/>
  <c r="BE114" i="2"/>
  <c r="Y118" i="4" s="1"/>
  <c r="BE118" i="2"/>
  <c r="Y122" i="4" s="1"/>
  <c r="BE121" i="2"/>
  <c r="Y125" i="4" s="1"/>
  <c r="BE61" i="2"/>
  <c r="BE85" i="2"/>
  <c r="Y89" i="4" s="1"/>
  <c r="BE94" i="2"/>
  <c r="Y98" i="4" s="1"/>
  <c r="BE95" i="2"/>
  <c r="Y99" i="4" s="1"/>
  <c r="BE102" i="2"/>
  <c r="BE103" i="2"/>
  <c r="BE116" i="2"/>
  <c r="Y120" i="4" s="1"/>
  <c r="BE119" i="2"/>
  <c r="Y123" i="4" s="1"/>
  <c r="BE120" i="2"/>
  <c r="BE123" i="2"/>
  <c r="Y127" i="4" s="1"/>
  <c r="BE86" i="2"/>
  <c r="Y90" i="4" s="1"/>
  <c r="BE87" i="2"/>
  <c r="Y91" i="4" s="1"/>
  <c r="BE89" i="2"/>
  <c r="BE90" i="2"/>
  <c r="Y94" i="4" s="1"/>
  <c r="BE92" i="2"/>
  <c r="Y96" i="4" s="1"/>
  <c r="BE93" i="2"/>
  <c r="Y97" i="4" s="1"/>
  <c r="BE48" i="2"/>
  <c r="BE42" i="2"/>
  <c r="Y46" i="4" s="1"/>
  <c r="BE96" i="2"/>
  <c r="Y100" i="4" s="1"/>
  <c r="BE108" i="2"/>
  <c r="Y112" i="4" s="1"/>
  <c r="BE110" i="2"/>
  <c r="BE112" i="2"/>
  <c r="Y116" i="4" s="1"/>
  <c r="BE117" i="2"/>
  <c r="Y121" i="4" s="1"/>
  <c r="BE131" i="2"/>
  <c r="BE135" i="2"/>
  <c r="BE143" i="2"/>
  <c r="BE144" i="2"/>
  <c r="BE146" i="2"/>
  <c r="BE71" i="2"/>
  <c r="BE98" i="2"/>
  <c r="Y102" i="4" s="1"/>
  <c r="BE100" i="2"/>
  <c r="Y104" i="4" s="1"/>
  <c r="BE101" i="2"/>
  <c r="Y105" i="4" s="1"/>
  <c r="BE105" i="2"/>
  <c r="BE115" i="2"/>
  <c r="Y119" i="4" s="1"/>
  <c r="BE126" i="2"/>
  <c r="Y130" i="4" s="1"/>
  <c r="BE129" i="2"/>
  <c r="BE132" i="2"/>
  <c r="BE136" i="2"/>
  <c r="BE141" i="2"/>
  <c r="BE147" i="2"/>
  <c r="BE148" i="2"/>
  <c r="BE150" i="2"/>
  <c r="BE152" i="2"/>
  <c r="BE125" i="2"/>
  <c r="Y129" i="4" s="1"/>
  <c r="BE133" i="2"/>
  <c r="BE139" i="2"/>
  <c r="BE151" i="2"/>
  <c r="BE154" i="2"/>
  <c r="BE156" i="2"/>
  <c r="BE88" i="2"/>
  <c r="Y92" i="4" s="1"/>
  <c r="BE122" i="2"/>
  <c r="Y126" i="4" s="1"/>
  <c r="BE130" i="2"/>
  <c r="BE134" i="2"/>
  <c r="BE145" i="2"/>
  <c r="BE149" i="2"/>
  <c r="BE153" i="2"/>
  <c r="BE161" i="2"/>
  <c r="BE162" i="2"/>
  <c r="BE165" i="2"/>
  <c r="BE166" i="2"/>
  <c r="BE169" i="2"/>
  <c r="BE170" i="2"/>
  <c r="BE173" i="2"/>
  <c r="BE175" i="2"/>
  <c r="BE180" i="2"/>
  <c r="BE184" i="2"/>
  <c r="BE187" i="2"/>
  <c r="BE191" i="2"/>
  <c r="BE194" i="2"/>
  <c r="BE203" i="2"/>
  <c r="BE104" i="2"/>
  <c r="Y108" i="4" s="1"/>
  <c r="BE106" i="2"/>
  <c r="Y110" i="4" s="1"/>
  <c r="BE128" i="2"/>
  <c r="BE137" i="2"/>
  <c r="BE140" i="2"/>
  <c r="BE142" i="2"/>
  <c r="BE155" i="2"/>
  <c r="BE160" i="2"/>
  <c r="BE167" i="2"/>
  <c r="BE171" i="2"/>
  <c r="BE176" i="2"/>
  <c r="BE178" i="2"/>
  <c r="BE193" i="2"/>
  <c r="BE196" i="2"/>
  <c r="BE197" i="2"/>
  <c r="BE201" i="2"/>
  <c r="BE202" i="2"/>
  <c r="BE204" i="2"/>
  <c r="BE8" i="2"/>
  <c r="BE14" i="2"/>
  <c r="Y18" i="4" s="1"/>
  <c r="BE163" i="2"/>
  <c r="BE172" i="2"/>
  <c r="BE10" i="2"/>
  <c r="BE11" i="2"/>
  <c r="Y15" i="4" s="1"/>
  <c r="BE158" i="2"/>
  <c r="BE159" i="2"/>
  <c r="BE183" i="2"/>
  <c r="BE185" i="2"/>
  <c r="BE189" i="2"/>
  <c r="BE195" i="2"/>
  <c r="BE199" i="2"/>
  <c r="BE200" i="2"/>
  <c r="BE9" i="2"/>
  <c r="Y13" i="4" s="1"/>
  <c r="BE12" i="2"/>
  <c r="Y16" i="4" s="1"/>
  <c r="BE13" i="2"/>
  <c r="BE182" i="2"/>
  <c r="BE190" i="2"/>
  <c r="BE179" i="2"/>
  <c r="BE181" i="2"/>
  <c r="BE192" i="2"/>
  <c r="BE124" i="2"/>
  <c r="Y128" i="4" s="1"/>
  <c r="BE127" i="2"/>
  <c r="BE157" i="2"/>
  <c r="BE164" i="2"/>
  <c r="BE174" i="2"/>
  <c r="BE177" i="2"/>
  <c r="BE186" i="2"/>
  <c r="BE188" i="2"/>
  <c r="BE198" i="2"/>
  <c r="BE205" i="2"/>
  <c r="BE206" i="2"/>
  <c r="BE16" i="2"/>
  <c r="Y20" i="4" s="1"/>
  <c r="BE97" i="2"/>
  <c r="Y101" i="4" s="1"/>
  <c r="BE138" i="2"/>
  <c r="BE168" i="2"/>
  <c r="BE15" i="2"/>
  <c r="Y19" i="4" s="1"/>
  <c r="BS17" i="2"/>
  <c r="AF21" i="4" s="1"/>
  <c r="BS20" i="2"/>
  <c r="AF24" i="4" s="1"/>
  <c r="BS23" i="2"/>
  <c r="BS24" i="2"/>
  <c r="AF28" i="4" s="1"/>
  <c r="BS18" i="2"/>
  <c r="AF22" i="4" s="1"/>
  <c r="BS22" i="2"/>
  <c r="AF26" i="4" s="1"/>
  <c r="BS25" i="2"/>
  <c r="BS26" i="2"/>
  <c r="AF30" i="4" s="1"/>
  <c r="BS19" i="2"/>
  <c r="AF23" i="4" s="1"/>
  <c r="BS27" i="2"/>
  <c r="AF31" i="4" s="1"/>
  <c r="BS29" i="2"/>
  <c r="BS32" i="2"/>
  <c r="AF36" i="4" s="1"/>
  <c r="BS28" i="2"/>
  <c r="AF32" i="4" s="1"/>
  <c r="BS35" i="2"/>
  <c r="AF39" i="4" s="1"/>
  <c r="BS31" i="2"/>
  <c r="BS33" i="2"/>
  <c r="AF37" i="4" s="1"/>
  <c r="BS37" i="2"/>
  <c r="AF41" i="4" s="1"/>
  <c r="BS45" i="2"/>
  <c r="AF49" i="4" s="1"/>
  <c r="BS46" i="2"/>
  <c r="BS49" i="2"/>
  <c r="AF53" i="4" s="1"/>
  <c r="BS50" i="2"/>
  <c r="AF54" i="4" s="1"/>
  <c r="BS52" i="2"/>
  <c r="AF56" i="4" s="1"/>
  <c r="BS41" i="2"/>
  <c r="BS42" i="2"/>
  <c r="AF46" i="4" s="1"/>
  <c r="BS53" i="2"/>
  <c r="AF57" i="4" s="1"/>
  <c r="BS34" i="2"/>
  <c r="AF38" i="4" s="1"/>
  <c r="BS36" i="2"/>
  <c r="BS44" i="2"/>
  <c r="AF48" i="4" s="1"/>
  <c r="BS51" i="2"/>
  <c r="AF55" i="4" s="1"/>
  <c r="BS62" i="2"/>
  <c r="AF66" i="4" s="1"/>
  <c r="BS64" i="2"/>
  <c r="BS66" i="2"/>
  <c r="AF70" i="4" s="1"/>
  <c r="BS68" i="2"/>
  <c r="AF72" i="4" s="1"/>
  <c r="BS72" i="2"/>
  <c r="AF76" i="4" s="1"/>
  <c r="BS75" i="2"/>
  <c r="BS77" i="2"/>
  <c r="AF81" i="4" s="1"/>
  <c r="BS81" i="2"/>
  <c r="AF85" i="4" s="1"/>
  <c r="BS38" i="2"/>
  <c r="AF42" i="4" s="1"/>
  <c r="BS43" i="2"/>
  <c r="BS47" i="2"/>
  <c r="AF51" i="4" s="1"/>
  <c r="BS48" i="2"/>
  <c r="AF52" i="4" s="1"/>
  <c r="BS54" i="2"/>
  <c r="AF58" i="4" s="1"/>
  <c r="BS55" i="2"/>
  <c r="BS57" i="2"/>
  <c r="BS59" i="2"/>
  <c r="AF63" i="4" s="1"/>
  <c r="BS67" i="2"/>
  <c r="AF71" i="4" s="1"/>
  <c r="BS21" i="2"/>
  <c r="BS30" i="2"/>
  <c r="BS65" i="2"/>
  <c r="AF69" i="4" s="1"/>
  <c r="BS73" i="2"/>
  <c r="AF77" i="4" s="1"/>
  <c r="BS76" i="2"/>
  <c r="BS82" i="2"/>
  <c r="AF86" i="4" s="1"/>
  <c r="BS39" i="2"/>
  <c r="AF43" i="4" s="1"/>
  <c r="BS69" i="2"/>
  <c r="AF73" i="4" s="1"/>
  <c r="BS74" i="2"/>
  <c r="BS78" i="2"/>
  <c r="BS83" i="2"/>
  <c r="AF87" i="4" s="1"/>
  <c r="BS56" i="2"/>
  <c r="AF60" i="4" s="1"/>
  <c r="BS61" i="2"/>
  <c r="BS70" i="2"/>
  <c r="BS84" i="2"/>
  <c r="AF88" i="4" s="1"/>
  <c r="BS40" i="2"/>
  <c r="AF44" i="4" s="1"/>
  <c r="BS58" i="2"/>
  <c r="BS80" i="2"/>
  <c r="AF84" i="4" s="1"/>
  <c r="BS63" i="2"/>
  <c r="AF67" i="4" s="1"/>
  <c r="BS94" i="2"/>
  <c r="AF98" i="4" s="1"/>
  <c r="BS95" i="2"/>
  <c r="BS102" i="2"/>
  <c r="AF106" i="4" s="1"/>
  <c r="BS103" i="2"/>
  <c r="AF107" i="4" s="1"/>
  <c r="BS116" i="2"/>
  <c r="AF120" i="4" s="1"/>
  <c r="BS119" i="2"/>
  <c r="BS121" i="2"/>
  <c r="AF125" i="4" s="1"/>
  <c r="BS79" i="2"/>
  <c r="AF83" i="4" s="1"/>
  <c r="BS90" i="2"/>
  <c r="AF94" i="4" s="1"/>
  <c r="BS92" i="2"/>
  <c r="BS93" i="2"/>
  <c r="AF97" i="4" s="1"/>
  <c r="BS98" i="2"/>
  <c r="AF102" i="4" s="1"/>
  <c r="BS100" i="2"/>
  <c r="AF104" i="4" s="1"/>
  <c r="BS101" i="2"/>
  <c r="BS106" i="2"/>
  <c r="AF110" i="4" s="1"/>
  <c r="BS108" i="2"/>
  <c r="AF112" i="4" s="1"/>
  <c r="BS110" i="2"/>
  <c r="AF114" i="4" s="1"/>
  <c r="BS112" i="2"/>
  <c r="BS115" i="2"/>
  <c r="AF119" i="4" s="1"/>
  <c r="BS120" i="2"/>
  <c r="AF124" i="4" s="1"/>
  <c r="BS85" i="2"/>
  <c r="AF89" i="4" s="1"/>
  <c r="BS87" i="2"/>
  <c r="BS88" i="2"/>
  <c r="AF92" i="4" s="1"/>
  <c r="BS89" i="2"/>
  <c r="AF93" i="4" s="1"/>
  <c r="BS105" i="2"/>
  <c r="AF109" i="4" s="1"/>
  <c r="BS117" i="2"/>
  <c r="BS126" i="2"/>
  <c r="AF130" i="4" s="1"/>
  <c r="BS129" i="2"/>
  <c r="BS132" i="2"/>
  <c r="BS134" i="2"/>
  <c r="BS136" i="2"/>
  <c r="BS141" i="2"/>
  <c r="BS147" i="2"/>
  <c r="BS148" i="2"/>
  <c r="BS150" i="2"/>
  <c r="BS71" i="2"/>
  <c r="AF75" i="4" s="1"/>
  <c r="BS86" i="2"/>
  <c r="AF90" i="4" s="1"/>
  <c r="BS97" i="2"/>
  <c r="BS107" i="2"/>
  <c r="AF111" i="4" s="1"/>
  <c r="BS109" i="2"/>
  <c r="AF113" i="4" s="1"/>
  <c r="BS111" i="2"/>
  <c r="AF115" i="4" s="1"/>
  <c r="BS113" i="2"/>
  <c r="BS123" i="2"/>
  <c r="AF127" i="4" s="1"/>
  <c r="BS124" i="2"/>
  <c r="AF128" i="4" s="1"/>
  <c r="BS125" i="2"/>
  <c r="AF129" i="4" s="1"/>
  <c r="BS133" i="2"/>
  <c r="BS139" i="2"/>
  <c r="BS140" i="2"/>
  <c r="BS142" i="2"/>
  <c r="BS145" i="2"/>
  <c r="BS118" i="2"/>
  <c r="AF122" i="4" s="1"/>
  <c r="BS130" i="2"/>
  <c r="BS135" i="2"/>
  <c r="BS149" i="2"/>
  <c r="BS153" i="2"/>
  <c r="BS161" i="2"/>
  <c r="BS165" i="2"/>
  <c r="BS169" i="2"/>
  <c r="BS173" i="2"/>
  <c r="BS128" i="2"/>
  <c r="BS143" i="2"/>
  <c r="BS146" i="2"/>
  <c r="BS155" i="2"/>
  <c r="BS159" i="2"/>
  <c r="BS160" i="2"/>
  <c r="BS164" i="2"/>
  <c r="BS168" i="2"/>
  <c r="BS179" i="2"/>
  <c r="BS183" i="2"/>
  <c r="BS195" i="2"/>
  <c r="BS199" i="2"/>
  <c r="BS201" i="2"/>
  <c r="BS91" i="2"/>
  <c r="AF95" i="4" s="1"/>
  <c r="BS127" i="2"/>
  <c r="BS138" i="2"/>
  <c r="BS156" i="2"/>
  <c r="BS158" i="2"/>
  <c r="BS162" i="2"/>
  <c r="BS180" i="2"/>
  <c r="BS182" i="2"/>
  <c r="BS184" i="2"/>
  <c r="BS186" i="2"/>
  <c r="BS187" i="2"/>
  <c r="BS191" i="2"/>
  <c r="BS198" i="2"/>
  <c r="BS202" i="2"/>
  <c r="BS12" i="2"/>
  <c r="AF16" i="4" s="1"/>
  <c r="BS152" i="2"/>
  <c r="BS171" i="2"/>
  <c r="BS175" i="2"/>
  <c r="BS8" i="2"/>
  <c r="AF12" i="4" s="1"/>
  <c r="BS99" i="2"/>
  <c r="AF103" i="4" s="1"/>
  <c r="BS157" i="2"/>
  <c r="BS166" i="2"/>
  <c r="BS170" i="2"/>
  <c r="BS174" i="2"/>
  <c r="BS177" i="2"/>
  <c r="BS185" i="2"/>
  <c r="BS189" i="2"/>
  <c r="BS192" i="2"/>
  <c r="BS194" i="2"/>
  <c r="BS203" i="2"/>
  <c r="BS205" i="2"/>
  <c r="BS206" i="2"/>
  <c r="BS10" i="2"/>
  <c r="AF14" i="4" s="1"/>
  <c r="BS172" i="2"/>
  <c r="BS178" i="2"/>
  <c r="BS181" i="2"/>
  <c r="BS204" i="2"/>
  <c r="BS16" i="2"/>
  <c r="BS131" i="2"/>
  <c r="BS188" i="2"/>
  <c r="BS13" i="2"/>
  <c r="AF17" i="4" s="1"/>
  <c r="BS60" i="2"/>
  <c r="BS96" i="2"/>
  <c r="AF100" i="4" s="1"/>
  <c r="BS114" i="2"/>
  <c r="AF118" i="4" s="1"/>
  <c r="BS137" i="2"/>
  <c r="BS151" i="2"/>
  <c r="BS154" i="2"/>
  <c r="BS163" i="2"/>
  <c r="BS176" i="2"/>
  <c r="BS190" i="2"/>
  <c r="BS193" i="2"/>
  <c r="BS196" i="2"/>
  <c r="BS197" i="2"/>
  <c r="BS200" i="2"/>
  <c r="BS11" i="2"/>
  <c r="AF15" i="4" s="1"/>
  <c r="BS15" i="2"/>
  <c r="AF19" i="4" s="1"/>
  <c r="BS104" i="2"/>
  <c r="AF108" i="4" s="1"/>
  <c r="BS122" i="2"/>
  <c r="BS144" i="2"/>
  <c r="BS167" i="2"/>
  <c r="BS9" i="2"/>
  <c r="AF13" i="4" s="1"/>
  <c r="BS14" i="2"/>
  <c r="BA19" i="2"/>
  <c r="W23" i="4" s="1"/>
  <c r="BA20" i="2"/>
  <c r="W24" i="4" s="1"/>
  <c r="BA21" i="2"/>
  <c r="W25" i="4" s="1"/>
  <c r="BA24" i="2"/>
  <c r="BA27" i="2"/>
  <c r="BA28" i="2"/>
  <c r="W32" i="4" s="1"/>
  <c r="BA23" i="2"/>
  <c r="W27" i="4" s="1"/>
  <c r="BA17" i="2"/>
  <c r="BA25" i="2"/>
  <c r="W29" i="4" s="1"/>
  <c r="BA26" i="2"/>
  <c r="W30" i="4" s="1"/>
  <c r="BA22" i="2"/>
  <c r="W26" i="4" s="1"/>
  <c r="BA30" i="2"/>
  <c r="BA33" i="2"/>
  <c r="BA32" i="2"/>
  <c r="W36" i="4" s="1"/>
  <c r="BA36" i="2"/>
  <c r="W40" i="4" s="1"/>
  <c r="BA34" i="2"/>
  <c r="BA43" i="2"/>
  <c r="W47" i="4" s="1"/>
  <c r="BA44" i="2"/>
  <c r="W48" i="4" s="1"/>
  <c r="BA55" i="2"/>
  <c r="W59" i="4" s="1"/>
  <c r="BA18" i="2"/>
  <c r="BA29" i="2"/>
  <c r="W33" i="4" s="1"/>
  <c r="BA35" i="2"/>
  <c r="W39" i="4" s="1"/>
  <c r="BA45" i="2"/>
  <c r="W49" i="4" s="1"/>
  <c r="BA49" i="2"/>
  <c r="BA50" i="2"/>
  <c r="W54" i="4" s="1"/>
  <c r="BA52" i="2"/>
  <c r="W56" i="4" s="1"/>
  <c r="BA53" i="2"/>
  <c r="W57" i="4" s="1"/>
  <c r="BA31" i="2"/>
  <c r="BA39" i="2"/>
  <c r="W43" i="4" s="1"/>
  <c r="BA56" i="2"/>
  <c r="W60" i="4" s="1"/>
  <c r="BA58" i="2"/>
  <c r="W62" i="4" s="1"/>
  <c r="BA60" i="2"/>
  <c r="BA74" i="2"/>
  <c r="W78" i="4" s="1"/>
  <c r="BA75" i="2"/>
  <c r="W79" i="4" s="1"/>
  <c r="BA77" i="2"/>
  <c r="W81" i="4" s="1"/>
  <c r="BA81" i="2"/>
  <c r="BA82" i="2"/>
  <c r="W86" i="4" s="1"/>
  <c r="BA38" i="2"/>
  <c r="W42" i="4" s="1"/>
  <c r="BA40" i="2"/>
  <c r="W44" i="4" s="1"/>
  <c r="BA46" i="2"/>
  <c r="BA51" i="2"/>
  <c r="W55" i="4" s="1"/>
  <c r="BA62" i="2"/>
  <c r="W66" i="4" s="1"/>
  <c r="BA64" i="2"/>
  <c r="W68" i="4" s="1"/>
  <c r="BA66" i="2"/>
  <c r="BA67" i="2"/>
  <c r="W71" i="4" s="1"/>
  <c r="BA68" i="2"/>
  <c r="W72" i="4" s="1"/>
  <c r="BA37" i="2"/>
  <c r="W41" i="4" s="1"/>
  <c r="BA47" i="2"/>
  <c r="BA48" i="2"/>
  <c r="W52" i="4" s="1"/>
  <c r="BA63" i="2"/>
  <c r="W67" i="4" s="1"/>
  <c r="BA72" i="2"/>
  <c r="W76" i="4" s="1"/>
  <c r="BA73" i="2"/>
  <c r="BA83" i="2"/>
  <c r="W87" i="4" s="1"/>
  <c r="BA41" i="2"/>
  <c r="W45" i="4" s="1"/>
  <c r="BA65" i="2"/>
  <c r="W69" i="4" s="1"/>
  <c r="BA69" i="2"/>
  <c r="BA80" i="2"/>
  <c r="W84" i="4" s="1"/>
  <c r="BA57" i="2"/>
  <c r="W61" i="4" s="1"/>
  <c r="BA70" i="2"/>
  <c r="W74" i="4" s="1"/>
  <c r="BA76" i="2"/>
  <c r="BA59" i="2"/>
  <c r="W63" i="4" s="1"/>
  <c r="BA42" i="2"/>
  <c r="W46" i="4" s="1"/>
  <c r="BA91" i="2"/>
  <c r="W95" i="4" s="1"/>
  <c r="BA99" i="2"/>
  <c r="BA107" i="2"/>
  <c r="W111" i="4" s="1"/>
  <c r="BA109" i="2"/>
  <c r="W113" i="4" s="1"/>
  <c r="BA111" i="2"/>
  <c r="W115" i="4" s="1"/>
  <c r="BA113" i="2"/>
  <c r="BA114" i="2"/>
  <c r="W118" i="4" s="1"/>
  <c r="BA116" i="2"/>
  <c r="W120" i="4" s="1"/>
  <c r="BA118" i="2"/>
  <c r="W122" i="4" s="1"/>
  <c r="BA119" i="2"/>
  <c r="BA121" i="2"/>
  <c r="W125" i="4" s="1"/>
  <c r="BA84" i="2"/>
  <c r="W88" i="4" s="1"/>
  <c r="BA90" i="2"/>
  <c r="W94" i="4" s="1"/>
  <c r="BA94" i="2"/>
  <c r="BA95" i="2"/>
  <c r="W99" i="4" s="1"/>
  <c r="BA102" i="2"/>
  <c r="W106" i="4" s="1"/>
  <c r="BA103" i="2"/>
  <c r="W107" i="4" s="1"/>
  <c r="BA120" i="2"/>
  <c r="BA123" i="2"/>
  <c r="W127" i="4" s="1"/>
  <c r="BA124" i="2"/>
  <c r="W128" i="4" s="1"/>
  <c r="BA54" i="2"/>
  <c r="W58" i="4" s="1"/>
  <c r="BA61" i="2"/>
  <c r="BA78" i="2"/>
  <c r="W82" i="4" s="1"/>
  <c r="BA79" i="2"/>
  <c r="W83" i="4" s="1"/>
  <c r="BA85" i="2"/>
  <c r="W89" i="4" s="1"/>
  <c r="BA87" i="2"/>
  <c r="BA89" i="2"/>
  <c r="W93" i="4" s="1"/>
  <c r="BA92" i="2"/>
  <c r="W96" i="4" s="1"/>
  <c r="BA93" i="2"/>
  <c r="W97" i="4" s="1"/>
  <c r="BA88" i="2"/>
  <c r="BA104" i="2"/>
  <c r="W108" i="4" s="1"/>
  <c r="BA106" i="2"/>
  <c r="W110" i="4" s="1"/>
  <c r="BA108" i="2"/>
  <c r="W112" i="4" s="1"/>
  <c r="BA110" i="2"/>
  <c r="BA112" i="2"/>
  <c r="BA143" i="2"/>
  <c r="BA144" i="2"/>
  <c r="BA146" i="2"/>
  <c r="BA147" i="2"/>
  <c r="BA71" i="2"/>
  <c r="W75" i="4" s="1"/>
  <c r="BA96" i="2"/>
  <c r="W100" i="4" s="1"/>
  <c r="BA117" i="2"/>
  <c r="BA126" i="2"/>
  <c r="W130" i="4" s="1"/>
  <c r="BA129" i="2"/>
  <c r="BA132" i="2"/>
  <c r="BA133" i="2"/>
  <c r="BA134" i="2"/>
  <c r="BA136" i="2"/>
  <c r="BA140" i="2"/>
  <c r="BA141" i="2"/>
  <c r="BA148" i="2"/>
  <c r="BA150" i="2"/>
  <c r="BA152" i="2"/>
  <c r="BA97" i="2"/>
  <c r="BA105" i="2"/>
  <c r="W109" i="4" s="1"/>
  <c r="BA127" i="2"/>
  <c r="BA131" i="2"/>
  <c r="BA137" i="2"/>
  <c r="BA142" i="2"/>
  <c r="BA156" i="2"/>
  <c r="BA161" i="2"/>
  <c r="BA162" i="2"/>
  <c r="BA165" i="2"/>
  <c r="BA166" i="2"/>
  <c r="BA125" i="2"/>
  <c r="W129" i="4" s="1"/>
  <c r="BA135" i="2"/>
  <c r="BA139" i="2"/>
  <c r="BA151" i="2"/>
  <c r="BA153" i="2"/>
  <c r="BA159" i="2"/>
  <c r="BA169" i="2"/>
  <c r="BA170" i="2"/>
  <c r="BA173" i="2"/>
  <c r="BA175" i="2"/>
  <c r="BA180" i="2"/>
  <c r="BA191" i="2"/>
  <c r="BA194" i="2"/>
  <c r="BA195" i="2"/>
  <c r="BA196" i="2"/>
  <c r="BA115" i="2"/>
  <c r="W119" i="4" s="1"/>
  <c r="BA122" i="2"/>
  <c r="W126" i="4" s="1"/>
  <c r="BA154" i="2"/>
  <c r="BA163" i="2"/>
  <c r="BA172" i="2"/>
  <c r="BA178" i="2"/>
  <c r="BA187" i="2"/>
  <c r="BA197" i="2"/>
  <c r="BA201" i="2"/>
  <c r="BA202" i="2"/>
  <c r="BA8" i="2"/>
  <c r="BA13" i="2"/>
  <c r="W17" i="4" s="1"/>
  <c r="BA14" i="2"/>
  <c r="W18" i="4" s="1"/>
  <c r="BA138" i="2"/>
  <c r="BA149" i="2"/>
  <c r="BA168" i="2"/>
  <c r="BA190" i="2"/>
  <c r="BA204" i="2"/>
  <c r="BA10" i="2"/>
  <c r="BA11" i="2"/>
  <c r="W15" i="4" s="1"/>
  <c r="BA15" i="2"/>
  <c r="W19" i="4" s="1"/>
  <c r="BA86" i="2"/>
  <c r="W90" i="4" s="1"/>
  <c r="BA98" i="2"/>
  <c r="BA101" i="2"/>
  <c r="W105" i="4" s="1"/>
  <c r="BA128" i="2"/>
  <c r="BA155" i="2"/>
  <c r="BA158" i="2"/>
  <c r="BA160" i="2"/>
  <c r="BA167" i="2"/>
  <c r="BA171" i="2"/>
  <c r="BA176" i="2"/>
  <c r="BA183" i="2"/>
  <c r="BA184" i="2"/>
  <c r="BA189" i="2"/>
  <c r="BA193" i="2"/>
  <c r="BA199" i="2"/>
  <c r="BA200" i="2"/>
  <c r="BA203" i="2"/>
  <c r="BA9" i="2"/>
  <c r="BA12" i="2"/>
  <c r="W16" i="4" s="1"/>
  <c r="BA182" i="2"/>
  <c r="BA185" i="2"/>
  <c r="BA205" i="2"/>
  <c r="BA100" i="2"/>
  <c r="W104" i="4" s="1"/>
  <c r="BA157" i="2"/>
  <c r="BA174" i="2"/>
  <c r="BA179" i="2"/>
  <c r="BA181" i="2"/>
  <c r="BA130" i="2"/>
  <c r="BA145" i="2"/>
  <c r="BA164" i="2"/>
  <c r="BA177" i="2"/>
  <c r="BA188" i="2"/>
  <c r="BA198" i="2"/>
  <c r="BA206" i="2"/>
  <c r="BA16" i="2"/>
  <c r="W20" i="4" s="1"/>
  <c r="BA186" i="2"/>
  <c r="BA192" i="2"/>
  <c r="BK17" i="2"/>
  <c r="BK23" i="2"/>
  <c r="AB27" i="4" s="1"/>
  <c r="BK18" i="2"/>
  <c r="AB22" i="4" s="1"/>
  <c r="BK22" i="2"/>
  <c r="AB26" i="4" s="1"/>
  <c r="BK25" i="2"/>
  <c r="BK26" i="2"/>
  <c r="AB30" i="4" s="1"/>
  <c r="BK19" i="2"/>
  <c r="AB23" i="4" s="1"/>
  <c r="BK21" i="2"/>
  <c r="AB25" i="4" s="1"/>
  <c r="BK27" i="2"/>
  <c r="BK20" i="2"/>
  <c r="AB24" i="4" s="1"/>
  <c r="BK29" i="2"/>
  <c r="AB33" i="4" s="1"/>
  <c r="BK32" i="2"/>
  <c r="AB36" i="4" s="1"/>
  <c r="BK28" i="2"/>
  <c r="BK35" i="2"/>
  <c r="AB39" i="4" s="1"/>
  <c r="BK30" i="2"/>
  <c r="AB34" i="4" s="1"/>
  <c r="BK34" i="2"/>
  <c r="AB38" i="4" s="1"/>
  <c r="BK37" i="2"/>
  <c r="BK41" i="2"/>
  <c r="AB45" i="4" s="1"/>
  <c r="BK42" i="2"/>
  <c r="AB46" i="4" s="1"/>
  <c r="BK46" i="2"/>
  <c r="AB50" i="4" s="1"/>
  <c r="BK52" i="2"/>
  <c r="BK53" i="2"/>
  <c r="AB57" i="4" s="1"/>
  <c r="BK54" i="2"/>
  <c r="AB58" i="4" s="1"/>
  <c r="BK36" i="2"/>
  <c r="AB40" i="4" s="1"/>
  <c r="BK47" i="2"/>
  <c r="BK48" i="2"/>
  <c r="AB52" i="4" s="1"/>
  <c r="BK49" i="2"/>
  <c r="AB53" i="4" s="1"/>
  <c r="BK64" i="2"/>
  <c r="AB68" i="4" s="1"/>
  <c r="BK66" i="2"/>
  <c r="BK67" i="2"/>
  <c r="AB71" i="4" s="1"/>
  <c r="BK68" i="2"/>
  <c r="AB72" i="4" s="1"/>
  <c r="BK71" i="2"/>
  <c r="AB75" i="4" s="1"/>
  <c r="BK72" i="2"/>
  <c r="BK76" i="2"/>
  <c r="AB80" i="4" s="1"/>
  <c r="BK78" i="2"/>
  <c r="AB82" i="4" s="1"/>
  <c r="BK81" i="2"/>
  <c r="AB85" i="4" s="1"/>
  <c r="BK39" i="2"/>
  <c r="BK40" i="2"/>
  <c r="BK55" i="2"/>
  <c r="AB59" i="4" s="1"/>
  <c r="BK57" i="2"/>
  <c r="AB61" i="4" s="1"/>
  <c r="BK59" i="2"/>
  <c r="BK61" i="2"/>
  <c r="AB65" i="4" s="1"/>
  <c r="BK24" i="2"/>
  <c r="AB28" i="4" s="1"/>
  <c r="BK33" i="2"/>
  <c r="AB37" i="4" s="1"/>
  <c r="BK38" i="2"/>
  <c r="BK51" i="2"/>
  <c r="AB55" i="4" s="1"/>
  <c r="BK56" i="2"/>
  <c r="AB60" i="4" s="1"/>
  <c r="BK58" i="2"/>
  <c r="AB62" i="4" s="1"/>
  <c r="BK60" i="2"/>
  <c r="BK70" i="2"/>
  <c r="AB74" i="4" s="1"/>
  <c r="BK82" i="2"/>
  <c r="AB86" i="4" s="1"/>
  <c r="BK31" i="2"/>
  <c r="AB35" i="4" s="1"/>
  <c r="BK62" i="2"/>
  <c r="BK63" i="2"/>
  <c r="AB67" i="4" s="1"/>
  <c r="BK73" i="2"/>
  <c r="AB77" i="4" s="1"/>
  <c r="BK74" i="2"/>
  <c r="AB78" i="4" s="1"/>
  <c r="BK75" i="2"/>
  <c r="BK79" i="2"/>
  <c r="AB83" i="4" s="1"/>
  <c r="BK86" i="2"/>
  <c r="AB90" i="4" s="1"/>
  <c r="BK44" i="2"/>
  <c r="AB48" i="4" s="1"/>
  <c r="BK69" i="2"/>
  <c r="BK77" i="2"/>
  <c r="AB81" i="4" s="1"/>
  <c r="BK84" i="2"/>
  <c r="AB88" i="4" s="1"/>
  <c r="BK50" i="2"/>
  <c r="AB54" i="4" s="1"/>
  <c r="BK65" i="2"/>
  <c r="BK83" i="2"/>
  <c r="AB87" i="4" s="1"/>
  <c r="BK90" i="2"/>
  <c r="AB94" i="4" s="1"/>
  <c r="BK92" i="2"/>
  <c r="AB96" i="4" s="1"/>
  <c r="BK95" i="2"/>
  <c r="BK98" i="2"/>
  <c r="BK100" i="2"/>
  <c r="AB104" i="4" s="1"/>
  <c r="BK103" i="2"/>
  <c r="AB107" i="4" s="1"/>
  <c r="BK106" i="2"/>
  <c r="BK120" i="2"/>
  <c r="AB124" i="4" s="1"/>
  <c r="BK45" i="2"/>
  <c r="AB49" i="4" s="1"/>
  <c r="BK80" i="2"/>
  <c r="AB84" i="4" s="1"/>
  <c r="BK87" i="2"/>
  <c r="BK88" i="2"/>
  <c r="AB92" i="4" s="1"/>
  <c r="BK89" i="2"/>
  <c r="AB93" i="4" s="1"/>
  <c r="BK93" i="2"/>
  <c r="AB97" i="4" s="1"/>
  <c r="BK96" i="2"/>
  <c r="BK101" i="2"/>
  <c r="AB105" i="4" s="1"/>
  <c r="BK104" i="2"/>
  <c r="AB108" i="4" s="1"/>
  <c r="BK108" i="2"/>
  <c r="AB112" i="4" s="1"/>
  <c r="BK110" i="2"/>
  <c r="BK112" i="2"/>
  <c r="AB116" i="4" s="1"/>
  <c r="BK115" i="2"/>
  <c r="AB119" i="4" s="1"/>
  <c r="BK122" i="2"/>
  <c r="AB126" i="4" s="1"/>
  <c r="BK85" i="2"/>
  <c r="BK43" i="2"/>
  <c r="AB47" i="4" s="1"/>
  <c r="BK94" i="2"/>
  <c r="AB98" i="4" s="1"/>
  <c r="BK118" i="2"/>
  <c r="AB122" i="4" s="1"/>
  <c r="BK121" i="2"/>
  <c r="BK129" i="2"/>
  <c r="BK132" i="2"/>
  <c r="BK133" i="2"/>
  <c r="BK134" i="2"/>
  <c r="BK140" i="2"/>
  <c r="BK141" i="2"/>
  <c r="BK142" i="2"/>
  <c r="BK91" i="2"/>
  <c r="BK99" i="2"/>
  <c r="AB103" i="4" s="1"/>
  <c r="BK114" i="2"/>
  <c r="AB118" i="4" s="1"/>
  <c r="BK117" i="2"/>
  <c r="AB121" i="4" s="1"/>
  <c r="BK123" i="2"/>
  <c r="BK124" i="2"/>
  <c r="AB128" i="4" s="1"/>
  <c r="BK125" i="2"/>
  <c r="AB129" i="4" s="1"/>
  <c r="BK127" i="2"/>
  <c r="BK128" i="2"/>
  <c r="BK137" i="2"/>
  <c r="BK138" i="2"/>
  <c r="BK139" i="2"/>
  <c r="BK145" i="2"/>
  <c r="BK102" i="2"/>
  <c r="AB106" i="4" s="1"/>
  <c r="BK107" i="2"/>
  <c r="AB111" i="4" s="1"/>
  <c r="BK119" i="2"/>
  <c r="AB123" i="4" s="1"/>
  <c r="BK131" i="2"/>
  <c r="BK148" i="2"/>
  <c r="BK153" i="2"/>
  <c r="BK155" i="2"/>
  <c r="BK159" i="2"/>
  <c r="BK173" i="2"/>
  <c r="BK113" i="2"/>
  <c r="AB117" i="4" s="1"/>
  <c r="BK144" i="2"/>
  <c r="BK151" i="2"/>
  <c r="BK157" i="2"/>
  <c r="BK158" i="2"/>
  <c r="BK160" i="2"/>
  <c r="BK163" i="2"/>
  <c r="BK164" i="2"/>
  <c r="BK167" i="2"/>
  <c r="BK168" i="2"/>
  <c r="BK171" i="2"/>
  <c r="BK172" i="2"/>
  <c r="BK174" i="2"/>
  <c r="BK183" i="2"/>
  <c r="BK185" i="2"/>
  <c r="BK189" i="2"/>
  <c r="BK190" i="2"/>
  <c r="BK199" i="2"/>
  <c r="BK201" i="2"/>
  <c r="BK130" i="2"/>
  <c r="BK135" i="2"/>
  <c r="BK143" i="2"/>
  <c r="BK154" i="2"/>
  <c r="BK177" i="2"/>
  <c r="BK180" i="2"/>
  <c r="BK182" i="2"/>
  <c r="BK186" i="2"/>
  <c r="BK188" i="2"/>
  <c r="BK191" i="2"/>
  <c r="BK198" i="2"/>
  <c r="BK205" i="2"/>
  <c r="BK206" i="2"/>
  <c r="BK97" i="2"/>
  <c r="AB101" i="4" s="1"/>
  <c r="BK105" i="2"/>
  <c r="AB109" i="4" s="1"/>
  <c r="BK126" i="2"/>
  <c r="BK195" i="2"/>
  <c r="BK13" i="2"/>
  <c r="AB17" i="4" s="1"/>
  <c r="BK111" i="2"/>
  <c r="AB115" i="4" s="1"/>
  <c r="BK116" i="2"/>
  <c r="BK136" i="2"/>
  <c r="BK146" i="2"/>
  <c r="BK147" i="2"/>
  <c r="BK149" i="2"/>
  <c r="BK150" i="2"/>
  <c r="BK152" i="2"/>
  <c r="BK161" i="2"/>
  <c r="BK169" i="2"/>
  <c r="BK179" i="2"/>
  <c r="BK181" i="2"/>
  <c r="BK187" i="2"/>
  <c r="BK192" i="2"/>
  <c r="BK194" i="2"/>
  <c r="BK10" i="2"/>
  <c r="AB14" i="4" s="1"/>
  <c r="BK11" i="2"/>
  <c r="AB15" i="4" s="1"/>
  <c r="BK15" i="2"/>
  <c r="BK16" i="2"/>
  <c r="AB20" i="4" s="1"/>
  <c r="BK165" i="2"/>
  <c r="BK178" i="2"/>
  <c r="BK184" i="2"/>
  <c r="BK202" i="2"/>
  <c r="BK204" i="2"/>
  <c r="BK166" i="2"/>
  <c r="BK175" i="2"/>
  <c r="BK109" i="2"/>
  <c r="AB113" i="4" s="1"/>
  <c r="BK156" i="2"/>
  <c r="BK162" i="2"/>
  <c r="BK176" i="2"/>
  <c r="BK193" i="2"/>
  <c r="BK196" i="2"/>
  <c r="BK197" i="2"/>
  <c r="BK203" i="2"/>
  <c r="BK8" i="2"/>
  <c r="AB12" i="4" s="1"/>
  <c r="BK170" i="2"/>
  <c r="BK200" i="2"/>
  <c r="BK9" i="2"/>
  <c r="BK12" i="2"/>
  <c r="AB16" i="4" s="1"/>
  <c r="BK14" i="2"/>
  <c r="AB18" i="4" s="1"/>
  <c r="AC5" i="5"/>
  <c r="AC7" i="5" s="1"/>
  <c r="B26" i="54" a="1"/>
  <c r="B26" i="54" s="1"/>
  <c r="AD217" i="2"/>
  <c r="AF222" i="2"/>
  <c r="AH222" i="2" s="1"/>
  <c r="O13" i="47" s="1"/>
  <c r="AF225" i="2"/>
  <c r="AH225" i="2" s="1"/>
  <c r="O16" i="47" s="1"/>
  <c r="AF223" i="2"/>
  <c r="AH223" i="2" s="1"/>
  <c r="O14" i="47" s="1"/>
  <c r="AB219" i="2"/>
  <c r="AC4" i="5"/>
  <c r="AK12" i="4"/>
  <c r="AK22" i="4"/>
  <c r="AK23" i="4"/>
  <c r="AK37" i="4"/>
  <c r="AK36" i="4"/>
  <c r="AK34" i="4"/>
  <c r="AK42" i="4"/>
  <c r="AK59" i="4"/>
  <c r="AK87" i="4"/>
  <c r="AK102" i="4"/>
  <c r="AK104" i="4"/>
  <c r="AK126" i="4"/>
  <c r="AK114" i="4"/>
  <c r="AK16" i="4"/>
  <c r="AK26" i="4"/>
  <c r="AK25" i="4"/>
  <c r="AK45" i="4"/>
  <c r="AK44" i="4"/>
  <c r="AK63" i="4"/>
  <c r="AK76" i="4"/>
  <c r="AK75" i="4"/>
  <c r="AK74" i="4"/>
  <c r="AK90" i="4"/>
  <c r="AK81" i="4"/>
  <c r="AK95" i="4"/>
  <c r="AK106" i="4"/>
  <c r="AK108" i="4"/>
  <c r="AK125" i="4"/>
  <c r="CC7" i="2"/>
  <c r="AK28" i="4"/>
  <c r="AK29" i="4"/>
  <c r="AK43" i="4"/>
  <c r="AK60" i="4"/>
  <c r="AK52" i="4"/>
  <c r="AK67" i="4"/>
  <c r="AK51" i="4"/>
  <c r="AK79" i="4"/>
  <c r="AK65" i="4"/>
  <c r="AK78" i="4"/>
  <c r="AK88" i="4"/>
  <c r="AK99" i="4"/>
  <c r="AK115" i="4"/>
  <c r="AK94" i="4"/>
  <c r="AK93" i="4"/>
  <c r="AK129" i="4"/>
  <c r="AK120" i="4"/>
  <c r="AK112" i="4"/>
  <c r="AK17" i="4"/>
  <c r="AK18" i="4"/>
  <c r="AK27" i="4"/>
  <c r="AK31" i="4"/>
  <c r="AK46" i="4"/>
  <c r="AK64" i="4"/>
  <c r="AK58" i="4"/>
  <c r="AK57" i="4"/>
  <c r="AK84" i="4"/>
  <c r="AK83" i="4"/>
  <c r="AK69" i="4"/>
  <c r="AK92" i="4"/>
  <c r="AK127" i="4"/>
  <c r="AK122" i="4"/>
  <c r="AK109" i="4"/>
  <c r="AK124" i="4"/>
  <c r="AK117" i="4"/>
  <c r="AI18" i="4"/>
  <c r="AI22" i="4"/>
  <c r="AI27" i="4"/>
  <c r="AI33" i="4"/>
  <c r="AI48" i="4"/>
  <c r="AI47" i="4"/>
  <c r="AI62" i="4"/>
  <c r="AI57" i="4"/>
  <c r="AI56" i="4"/>
  <c r="AI59" i="4"/>
  <c r="AI82" i="4"/>
  <c r="AI77" i="4"/>
  <c r="AI67" i="4"/>
  <c r="AI84" i="4"/>
  <c r="AI93" i="4"/>
  <c r="AI109" i="4"/>
  <c r="AI79" i="4"/>
  <c r="AI96" i="4"/>
  <c r="AI99" i="4"/>
  <c r="AI125" i="4"/>
  <c r="AI95" i="4"/>
  <c r="AI115" i="4"/>
  <c r="AI128" i="4"/>
  <c r="AI110" i="4"/>
  <c r="AI127" i="4"/>
  <c r="AI21" i="4"/>
  <c r="AI26" i="4"/>
  <c r="AI29" i="4"/>
  <c r="AI31" i="4"/>
  <c r="AI34" i="4"/>
  <c r="AI37" i="4"/>
  <c r="AI40" i="4"/>
  <c r="AI52" i="4"/>
  <c r="AI51" i="4"/>
  <c r="AI46" i="4"/>
  <c r="AI61" i="4"/>
  <c r="AI60" i="4"/>
  <c r="AI70" i="4"/>
  <c r="AI55" i="4"/>
  <c r="AI81" i="4"/>
  <c r="AI72" i="4"/>
  <c r="AI88" i="4"/>
  <c r="AI90" i="4"/>
  <c r="AI97" i="4"/>
  <c r="AI113" i="4"/>
  <c r="AI87" i="4"/>
  <c r="AI100" i="4"/>
  <c r="AI102" i="4"/>
  <c r="AI129" i="4"/>
  <c r="AI103" i="4"/>
  <c r="AI116" i="4"/>
  <c r="AI118" i="4"/>
  <c r="AI111" i="4"/>
  <c r="AI13" i="4"/>
  <c r="AI19" i="4"/>
  <c r="AI24" i="4"/>
  <c r="AI38" i="4"/>
  <c r="AI41" i="4"/>
  <c r="AI36" i="4"/>
  <c r="AI50" i="4"/>
  <c r="AI65" i="4"/>
  <c r="AI64" i="4"/>
  <c r="AI74" i="4"/>
  <c r="AI66" i="4"/>
  <c r="AI85" i="4"/>
  <c r="AI75" i="4"/>
  <c r="AI94" i="4"/>
  <c r="AI101" i="4"/>
  <c r="AI54" i="4"/>
  <c r="AI91" i="4"/>
  <c r="AI104" i="4"/>
  <c r="AI130" i="4"/>
  <c r="AI106" i="4"/>
  <c r="AI120" i="4"/>
  <c r="AI122" i="4"/>
  <c r="AI119" i="4"/>
  <c r="AI126" i="4"/>
  <c r="BY7" i="2"/>
  <c r="AI17" i="4"/>
  <c r="AI16" i="4"/>
  <c r="AI23" i="4"/>
  <c r="AI28" i="4"/>
  <c r="AI39" i="4"/>
  <c r="AI42" i="4"/>
  <c r="AI45" i="4"/>
  <c r="AI44" i="4"/>
  <c r="AI32" i="4"/>
  <c r="AI58" i="4"/>
  <c r="AI53" i="4"/>
  <c r="AI69" i="4"/>
  <c r="AI68" i="4"/>
  <c r="AI78" i="4"/>
  <c r="AI73" i="4"/>
  <c r="AI89" i="4"/>
  <c r="AI80" i="4"/>
  <c r="AI83" i="4"/>
  <c r="AI98" i="4"/>
  <c r="AI105" i="4"/>
  <c r="AI71" i="4"/>
  <c r="AI92" i="4"/>
  <c r="AI108" i="4"/>
  <c r="AI121" i="4"/>
  <c r="AI112" i="4"/>
  <c r="AI124" i="4"/>
  <c r="AI107" i="4"/>
  <c r="AI123" i="4"/>
  <c r="Q31" i="4"/>
  <c r="Q37" i="4"/>
  <c r="Q50" i="4"/>
  <c r="Q45" i="4"/>
  <c r="Q56" i="4"/>
  <c r="Q52" i="4"/>
  <c r="Q66" i="4"/>
  <c r="Q43" i="4"/>
  <c r="Q25" i="4"/>
  <c r="Q55" i="4"/>
  <c r="Q54" i="4"/>
  <c r="Q71" i="4"/>
  <c r="Q13" i="4"/>
  <c r="Q23" i="4"/>
  <c r="Q21" i="4"/>
  <c r="Q40" i="4"/>
  <c r="Q47" i="4"/>
  <c r="Q34" i="4"/>
  <c r="Q53" i="4"/>
  <c r="Q61" i="4"/>
  <c r="Q75" i="4"/>
  <c r="Q33" i="4"/>
  <c r="Q29" i="4"/>
  <c r="Q46" i="4"/>
  <c r="Q44" i="4"/>
  <c r="Q48" i="4"/>
  <c r="Q62" i="4"/>
  <c r="Q57" i="4"/>
  <c r="Q79" i="4"/>
  <c r="Q69" i="4"/>
  <c r="Q82" i="4"/>
  <c r="Q107" i="4"/>
  <c r="Q122" i="4"/>
  <c r="Q116" i="4"/>
  <c r="Q117" i="4"/>
  <c r="Q113" i="4"/>
  <c r="Q87" i="4"/>
  <c r="Q70" i="4"/>
  <c r="Q88" i="4"/>
  <c r="Q111" i="4"/>
  <c r="Q89" i="4"/>
  <c r="Q106" i="4"/>
  <c r="Q124" i="4"/>
  <c r="Q108" i="4"/>
  <c r="Q126" i="4"/>
  <c r="Q120" i="4"/>
  <c r="Q74" i="4"/>
  <c r="Q92" i="4"/>
  <c r="Q99" i="4"/>
  <c r="Q115" i="4"/>
  <c r="Q94" i="4"/>
  <c r="Q119" i="4"/>
  <c r="Q128" i="4"/>
  <c r="Q114" i="4"/>
  <c r="Q130" i="4"/>
  <c r="Q93" i="4"/>
  <c r="Q11" i="4"/>
  <c r="Q51" i="4"/>
  <c r="Q96" i="4"/>
  <c r="Q103" i="4"/>
  <c r="Q123" i="4"/>
  <c r="Q118" i="4"/>
  <c r="Q129" i="4"/>
  <c r="AA14" i="4"/>
  <c r="AA18" i="4"/>
  <c r="AA26" i="4"/>
  <c r="AA35" i="4"/>
  <c r="AA34" i="4"/>
  <c r="AA37" i="4"/>
  <c r="AA49" i="4"/>
  <c r="AA48" i="4"/>
  <c r="AA51" i="4"/>
  <c r="AA36" i="4"/>
  <c r="AA61" i="4"/>
  <c r="AA60" i="4"/>
  <c r="AA67" i="4"/>
  <c r="AA82" i="4"/>
  <c r="AA77" i="4"/>
  <c r="AA59" i="4"/>
  <c r="AA84" i="4"/>
  <c r="AA75" i="4"/>
  <c r="AA98" i="4"/>
  <c r="AA105" i="4"/>
  <c r="AA79" i="4"/>
  <c r="AA100" i="4"/>
  <c r="AA129" i="4"/>
  <c r="AA116" i="4"/>
  <c r="AA54" i="4"/>
  <c r="AA99" i="4"/>
  <c r="AA123" i="4"/>
  <c r="AA111" i="4"/>
  <c r="AA13" i="4"/>
  <c r="AA24" i="4"/>
  <c r="AA39" i="4"/>
  <c r="AA38" i="4"/>
  <c r="AA41" i="4"/>
  <c r="AA40" i="4"/>
  <c r="AA52" i="4"/>
  <c r="AA55" i="4"/>
  <c r="AA46" i="4"/>
  <c r="AA64" i="4"/>
  <c r="AA70" i="4"/>
  <c r="AA86" i="4"/>
  <c r="AA72" i="4"/>
  <c r="AA88" i="4"/>
  <c r="AA83" i="4"/>
  <c r="AA93" i="4"/>
  <c r="AA109" i="4"/>
  <c r="AA87" i="4"/>
  <c r="AA104" i="4"/>
  <c r="AA117" i="4"/>
  <c r="AA130" i="4"/>
  <c r="AA120" i="4"/>
  <c r="AA102" i="4"/>
  <c r="AA127" i="4"/>
  <c r="AA126" i="4"/>
  <c r="BI7" i="2"/>
  <c r="AA17" i="4"/>
  <c r="AA21" i="4"/>
  <c r="AA23" i="4"/>
  <c r="AA42" i="4"/>
  <c r="AA32" i="4"/>
  <c r="AA43" i="4"/>
  <c r="AA58" i="4"/>
  <c r="AA50" i="4"/>
  <c r="AA68" i="4"/>
  <c r="AA74" i="4"/>
  <c r="AA63" i="4"/>
  <c r="AA85" i="4"/>
  <c r="AA76" i="4"/>
  <c r="AA92" i="4"/>
  <c r="AA90" i="4"/>
  <c r="AA113" i="4"/>
  <c r="AA91" i="4"/>
  <c r="AA108" i="4"/>
  <c r="AA121" i="4"/>
  <c r="AA112" i="4"/>
  <c r="AA124" i="4"/>
  <c r="AA118" i="4"/>
  <c r="AA114" i="4"/>
  <c r="AA95" i="4"/>
  <c r="AA15" i="4"/>
  <c r="AA20" i="4"/>
  <c r="AA25" i="4"/>
  <c r="AA22" i="4"/>
  <c r="AA31" i="4"/>
  <c r="AA33" i="4"/>
  <c r="AA47" i="4"/>
  <c r="AA62" i="4"/>
  <c r="AA57" i="4"/>
  <c r="AA56" i="4"/>
  <c r="AA53" i="4"/>
  <c r="AA78" i="4"/>
  <c r="AA73" i="4"/>
  <c r="AA89" i="4"/>
  <c r="AA80" i="4"/>
  <c r="AA66" i="4"/>
  <c r="AA94" i="4"/>
  <c r="AA71" i="4"/>
  <c r="AA96" i="4"/>
  <c r="AA107" i="4"/>
  <c r="AA115" i="4"/>
  <c r="AA128" i="4"/>
  <c r="AA106" i="4"/>
  <c r="AG30" i="4"/>
  <c r="AG32" i="4"/>
  <c r="AG34" i="4"/>
  <c r="AG67" i="4"/>
  <c r="AG62" i="4"/>
  <c r="AG72" i="4"/>
  <c r="AG74" i="4"/>
  <c r="AG92" i="4"/>
  <c r="AG103" i="4"/>
  <c r="AG94" i="4"/>
  <c r="AG114" i="4"/>
  <c r="AG109" i="4"/>
  <c r="AG129" i="4"/>
  <c r="AG27" i="4"/>
  <c r="AG36" i="4"/>
  <c r="AG41" i="4"/>
  <c r="AG38" i="4"/>
  <c r="AG78" i="4"/>
  <c r="AG96" i="4"/>
  <c r="AG73" i="4"/>
  <c r="AG123" i="4"/>
  <c r="AG116" i="4"/>
  <c r="AG117" i="4"/>
  <c r="AG37" i="4"/>
  <c r="AG49" i="4"/>
  <c r="AG54" i="4"/>
  <c r="AG87" i="4"/>
  <c r="AG69" i="4"/>
  <c r="AG85" i="4"/>
  <c r="AG95" i="4"/>
  <c r="AG102" i="4"/>
  <c r="AG104" i="4"/>
  <c r="AG127" i="4"/>
  <c r="AG105" i="4"/>
  <c r="AG122" i="4"/>
  <c r="BU7" i="2"/>
  <c r="AG15" i="4"/>
  <c r="AG18" i="4"/>
  <c r="AG17" i="4"/>
  <c r="AG26" i="4"/>
  <c r="AG31" i="4"/>
  <c r="AG25" i="4"/>
  <c r="AG50" i="4"/>
  <c r="AG53" i="4"/>
  <c r="AG48" i="4"/>
  <c r="AG61" i="4"/>
  <c r="AG70" i="4"/>
  <c r="AG86" i="4"/>
  <c r="AG115" i="4"/>
  <c r="AG106" i="4"/>
  <c r="AG108" i="4"/>
  <c r="AG93" i="4"/>
  <c r="R12" i="4"/>
  <c r="R18" i="4"/>
  <c r="R21" i="4"/>
  <c r="R26" i="4"/>
  <c r="R16" i="4"/>
  <c r="R17" i="4"/>
  <c r="R27" i="4"/>
  <c r="R30" i="4"/>
  <c r="R19" i="4"/>
  <c r="R25" i="4"/>
  <c r="AQ7" i="2"/>
  <c r="R11" i="4" s="1"/>
  <c r="R14" i="4"/>
  <c r="R22" i="4"/>
  <c r="R20" i="4"/>
  <c r="R29" i="4"/>
  <c r="R28" i="4"/>
  <c r="R34" i="4"/>
  <c r="R46" i="4"/>
  <c r="R45" i="4"/>
  <c r="R48" i="4"/>
  <c r="R47" i="4"/>
  <c r="R61" i="4"/>
  <c r="R83" i="4"/>
  <c r="R55" i="4"/>
  <c r="R84" i="4"/>
  <c r="R99" i="4"/>
  <c r="R106" i="4"/>
  <c r="R80" i="4"/>
  <c r="R97" i="4"/>
  <c r="R67" i="4"/>
  <c r="R122" i="4"/>
  <c r="R125" i="4"/>
  <c r="R56" i="4"/>
  <c r="R104" i="4"/>
  <c r="R35" i="4"/>
  <c r="R38" i="4"/>
  <c r="R24" i="4"/>
  <c r="R49" i="4"/>
  <c r="R52" i="4"/>
  <c r="R51" i="4"/>
  <c r="R66" i="4"/>
  <c r="R71" i="4"/>
  <c r="R64" i="4"/>
  <c r="R86" i="4"/>
  <c r="R60" i="4"/>
  <c r="R85" i="4"/>
  <c r="R87" i="4"/>
  <c r="R94" i="4"/>
  <c r="R110" i="4"/>
  <c r="R88" i="4"/>
  <c r="R101" i="4"/>
  <c r="R108" i="4"/>
  <c r="R126" i="4"/>
  <c r="R113" i="4"/>
  <c r="R129" i="4"/>
  <c r="R120" i="4"/>
  <c r="R36" i="4"/>
  <c r="R42" i="4"/>
  <c r="R41" i="4"/>
  <c r="R54" i="4"/>
  <c r="R70" i="4"/>
  <c r="R69" i="4"/>
  <c r="R74" i="4"/>
  <c r="R90" i="4"/>
  <c r="R73" i="4"/>
  <c r="R89" i="4"/>
  <c r="R91" i="4"/>
  <c r="R114" i="4"/>
  <c r="R92" i="4"/>
  <c r="R105" i="4"/>
  <c r="R111" i="4"/>
  <c r="R130" i="4"/>
  <c r="R96" i="4"/>
  <c r="R103" i="4"/>
  <c r="R124" i="4"/>
  <c r="R119" i="4"/>
  <c r="R40" i="4"/>
  <c r="R33" i="4"/>
  <c r="R63" i="4"/>
  <c r="R58" i="4"/>
  <c r="R37" i="4"/>
  <c r="R79" i="4"/>
  <c r="R78" i="4"/>
  <c r="R77" i="4"/>
  <c r="R76" i="4"/>
  <c r="R95" i="4"/>
  <c r="R102" i="4"/>
  <c r="R72" i="4"/>
  <c r="R93" i="4"/>
  <c r="R109" i="4"/>
  <c r="R123" i="4"/>
  <c r="R121" i="4"/>
  <c r="R112" i="4"/>
  <c r="R128" i="4"/>
  <c r="W37" i="4"/>
  <c r="W70" i="4"/>
  <c r="W85" i="4"/>
  <c r="W91" i="4"/>
  <c r="W121" i="4"/>
  <c r="W14" i="4"/>
  <c r="W12" i="4"/>
  <c r="W31" i="4"/>
  <c r="W73" i="4"/>
  <c r="W98" i="4"/>
  <c r="W101" i="4"/>
  <c r="W116" i="4"/>
  <c r="W13" i="4"/>
  <c r="W21" i="4"/>
  <c r="W28" i="4"/>
  <c r="W34" i="4"/>
  <c r="W22" i="4"/>
  <c r="W50" i="4"/>
  <c r="W65" i="4"/>
  <c r="W64" i="4"/>
  <c r="W77" i="4"/>
  <c r="W53" i="4"/>
  <c r="W92" i="4"/>
  <c r="W114" i="4"/>
  <c r="W123" i="4"/>
  <c r="W35" i="4"/>
  <c r="W38" i="4"/>
  <c r="W51" i="4"/>
  <c r="W80" i="4"/>
  <c r="W117" i="4"/>
  <c r="W102" i="4"/>
  <c r="W124" i="4"/>
  <c r="W103" i="4"/>
  <c r="BA7" i="2"/>
  <c r="AN16" i="4"/>
  <c r="AN28" i="4"/>
  <c r="AN38" i="4"/>
  <c r="AN41" i="4"/>
  <c r="AN48" i="4"/>
  <c r="AN47" i="4"/>
  <c r="AN54" i="4"/>
  <c r="AN55" i="4"/>
  <c r="AN45" i="4"/>
  <c r="AN69" i="4"/>
  <c r="AN84" i="4"/>
  <c r="AN75" i="4"/>
  <c r="AN91" i="4"/>
  <c r="AN93" i="4"/>
  <c r="AN100" i="4"/>
  <c r="AN74" i="4"/>
  <c r="AN95" i="4"/>
  <c r="AN120" i="4"/>
  <c r="AN98" i="4"/>
  <c r="AN119" i="4"/>
  <c r="AN101" i="4"/>
  <c r="AN118" i="4"/>
  <c r="AN114" i="4"/>
  <c r="AN13" i="4"/>
  <c r="AN21" i="4"/>
  <c r="AN25" i="4"/>
  <c r="AN26" i="4"/>
  <c r="AN35" i="4"/>
  <c r="AN51" i="4"/>
  <c r="AN49" i="4"/>
  <c r="AN64" i="4"/>
  <c r="AN59" i="4"/>
  <c r="AN62" i="4"/>
  <c r="AN85" i="4"/>
  <c r="AN88" i="4"/>
  <c r="AN70" i="4"/>
  <c r="AN104" i="4"/>
  <c r="AN82" i="4"/>
  <c r="AN99" i="4"/>
  <c r="AN124" i="4"/>
  <c r="AN122" i="4"/>
  <c r="AN17" i="4"/>
  <c r="AN27" i="4"/>
  <c r="AN33" i="4"/>
  <c r="AN29" i="4"/>
  <c r="AN46" i="4"/>
  <c r="AN61" i="4"/>
  <c r="AN53" i="4"/>
  <c r="AN68" i="4"/>
  <c r="AN63" i="4"/>
  <c r="AN73" i="4"/>
  <c r="AN52" i="4"/>
  <c r="AN83" i="4"/>
  <c r="AN78" i="4"/>
  <c r="AN92" i="4"/>
  <c r="AN108" i="4"/>
  <c r="AN103" i="4"/>
  <c r="AN113" i="4"/>
  <c r="AN128" i="4"/>
  <c r="AN109" i="4"/>
  <c r="AN127" i="4"/>
  <c r="AN126" i="4"/>
  <c r="CI7" i="2"/>
  <c r="AN12" i="4"/>
  <c r="AN20" i="4"/>
  <c r="AN34" i="4"/>
  <c r="AN37" i="4"/>
  <c r="AN40" i="4"/>
  <c r="AN43" i="4"/>
  <c r="AN65" i="4"/>
  <c r="AN39" i="4"/>
  <c r="AN67" i="4"/>
  <c r="AN77" i="4"/>
  <c r="AN66" i="4"/>
  <c r="AN71" i="4"/>
  <c r="AN87" i="4"/>
  <c r="AN96" i="4"/>
  <c r="AN90" i="4"/>
  <c r="AN107" i="4"/>
  <c r="AN116" i="4"/>
  <c r="AN115" i="4"/>
  <c r="AN110" i="4"/>
  <c r="X14" i="4"/>
  <c r="X16" i="4"/>
  <c r="X23" i="4"/>
  <c r="X24" i="4"/>
  <c r="X34" i="4"/>
  <c r="X30" i="4"/>
  <c r="X32" i="4"/>
  <c r="X51" i="4"/>
  <c r="X56" i="4"/>
  <c r="X55" i="4"/>
  <c r="X69" i="4"/>
  <c r="X84" i="4"/>
  <c r="X71" i="4"/>
  <c r="X89" i="4"/>
  <c r="X100" i="4"/>
  <c r="X99" i="4"/>
  <c r="X124" i="4"/>
  <c r="X106" i="4"/>
  <c r="X110" i="4"/>
  <c r="X101" i="4"/>
  <c r="X13" i="4"/>
  <c r="X38" i="4"/>
  <c r="X33" i="4"/>
  <c r="X36" i="4"/>
  <c r="X42" i="4"/>
  <c r="X54" i="4"/>
  <c r="X65" i="4"/>
  <c r="X60" i="4"/>
  <c r="X59" i="4"/>
  <c r="X70" i="4"/>
  <c r="X85" i="4"/>
  <c r="X72" i="4"/>
  <c r="X75" i="4"/>
  <c r="X91" i="4"/>
  <c r="X93" i="4"/>
  <c r="X82" i="4"/>
  <c r="X103" i="4"/>
  <c r="X128" i="4"/>
  <c r="X127" i="4"/>
  <c r="X121" i="4"/>
  <c r="X117" i="4"/>
  <c r="X17" i="4"/>
  <c r="X20" i="4"/>
  <c r="X29" i="4"/>
  <c r="X27" i="4"/>
  <c r="X15" i="4"/>
  <c r="X40" i="4"/>
  <c r="X43" i="4"/>
  <c r="X35" i="4"/>
  <c r="X49" i="4"/>
  <c r="X64" i="4"/>
  <c r="X63" i="4"/>
  <c r="X58" i="4"/>
  <c r="X76" i="4"/>
  <c r="X45" i="4"/>
  <c r="X97" i="4"/>
  <c r="X108" i="4"/>
  <c r="X107" i="4"/>
  <c r="X129" i="4"/>
  <c r="X115" i="4"/>
  <c r="X130" i="4"/>
  <c r="X125" i="4"/>
  <c r="BC7" i="2"/>
  <c r="X19" i="4"/>
  <c r="X31" i="4"/>
  <c r="X18" i="4"/>
  <c r="X41" i="4"/>
  <c r="X46" i="4"/>
  <c r="X57" i="4"/>
  <c r="X53" i="4"/>
  <c r="X67" i="4"/>
  <c r="X77" i="4"/>
  <c r="X66" i="4"/>
  <c r="X80" i="4"/>
  <c r="X52" i="4"/>
  <c r="X83" i="4"/>
  <c r="X86" i="4"/>
  <c r="X112" i="4"/>
  <c r="X95" i="4"/>
  <c r="X102" i="4"/>
  <c r="X98" i="4"/>
  <c r="X119" i="4"/>
  <c r="X111" i="4"/>
  <c r="X126" i="4"/>
  <c r="AH18" i="4"/>
  <c r="AH27" i="4"/>
  <c r="AH32" i="4"/>
  <c r="AH31" i="4"/>
  <c r="AH38" i="4"/>
  <c r="AH63" i="4"/>
  <c r="AH54" i="4"/>
  <c r="AH65" i="4"/>
  <c r="AH75" i="4"/>
  <c r="AH64" i="4"/>
  <c r="AH82" i="4"/>
  <c r="AH60" i="4"/>
  <c r="AH85" i="4"/>
  <c r="AH84" i="4"/>
  <c r="AH94" i="4"/>
  <c r="AH80" i="4"/>
  <c r="AH101" i="4"/>
  <c r="AH108" i="4"/>
  <c r="AH126" i="4"/>
  <c r="AH113" i="4"/>
  <c r="AH129" i="4"/>
  <c r="AH103" i="4"/>
  <c r="AH124" i="4"/>
  <c r="AH112" i="4"/>
  <c r="AH15" i="4"/>
  <c r="AH22" i="4"/>
  <c r="AH20" i="4"/>
  <c r="AH25" i="4"/>
  <c r="AH36" i="4"/>
  <c r="AH35" i="4"/>
  <c r="AH42" i="4"/>
  <c r="AH49" i="4"/>
  <c r="AH52" i="4"/>
  <c r="AH58" i="4"/>
  <c r="AH53" i="4"/>
  <c r="AH69" i="4"/>
  <c r="AH70" i="4"/>
  <c r="AH86" i="4"/>
  <c r="AH73" i="4"/>
  <c r="AH89" i="4"/>
  <c r="AH87" i="4"/>
  <c r="AH98" i="4"/>
  <c r="AH114" i="4"/>
  <c r="AH105" i="4"/>
  <c r="AH111" i="4"/>
  <c r="AH130" i="4"/>
  <c r="AH104" i="4"/>
  <c r="AH115" i="4"/>
  <c r="AH128" i="4"/>
  <c r="AH119" i="4"/>
  <c r="BW7" i="2"/>
  <c r="AH14" i="4"/>
  <c r="AH17" i="4"/>
  <c r="AH29" i="4"/>
  <c r="AH40" i="4"/>
  <c r="AH39" i="4"/>
  <c r="AH33" i="4"/>
  <c r="AH55" i="4"/>
  <c r="AH47" i="4"/>
  <c r="AH62" i="4"/>
  <c r="AH57" i="4"/>
  <c r="AH68" i="4"/>
  <c r="AH83" i="4"/>
  <c r="AH74" i="4"/>
  <c r="AH90" i="4"/>
  <c r="AH77" i="4"/>
  <c r="AH56" i="4"/>
  <c r="AH91" i="4"/>
  <c r="AH102" i="4"/>
  <c r="AH67" i="4"/>
  <c r="AH93" i="4"/>
  <c r="AH118" i="4"/>
  <c r="AH123" i="4"/>
  <c r="AH121" i="4"/>
  <c r="AH127" i="4"/>
  <c r="AH116" i="4"/>
  <c r="AH96" i="4"/>
  <c r="AH12" i="4"/>
  <c r="AH19" i="4"/>
  <c r="AH21" i="4"/>
  <c r="AH30" i="4"/>
  <c r="AH23" i="4"/>
  <c r="AH28" i="4"/>
  <c r="AH46" i="4"/>
  <c r="AH44" i="4"/>
  <c r="AH59" i="4"/>
  <c r="AH51" i="4"/>
  <c r="AH66" i="4"/>
  <c r="AH61" i="4"/>
  <c r="AH41" i="4"/>
  <c r="AH78" i="4"/>
  <c r="AH50" i="4"/>
  <c r="AH81" i="4"/>
  <c r="AH76" i="4"/>
  <c r="AH95" i="4"/>
  <c r="AH106" i="4"/>
  <c r="AH72" i="4"/>
  <c r="AH97" i="4"/>
  <c r="AH92" i="4"/>
  <c r="AH122" i="4"/>
  <c r="AH100" i="4"/>
  <c r="AH120" i="4"/>
  <c r="AH107" i="4"/>
  <c r="AF25" i="4"/>
  <c r="AF35" i="4"/>
  <c r="AF68" i="4"/>
  <c r="AF80" i="4"/>
  <c r="AF79" i="4"/>
  <c r="AF74" i="4"/>
  <c r="AF121" i="4"/>
  <c r="BS7" i="2"/>
  <c r="AF20" i="4"/>
  <c r="AF29" i="4"/>
  <c r="AF27" i="4"/>
  <c r="AF61" i="4"/>
  <c r="AF45" i="4"/>
  <c r="AF62" i="4"/>
  <c r="AF78" i="4"/>
  <c r="AF82" i="4"/>
  <c r="AF99" i="4"/>
  <c r="AF126" i="4"/>
  <c r="AF18" i="4"/>
  <c r="AF33" i="4"/>
  <c r="AF50" i="4"/>
  <c r="AF65" i="4"/>
  <c r="AF59" i="4"/>
  <c r="AF123" i="4"/>
  <c r="AF105" i="4"/>
  <c r="AF34" i="4"/>
  <c r="AF40" i="4"/>
  <c r="AF47" i="4"/>
  <c r="AF64" i="4"/>
  <c r="AF91" i="4"/>
  <c r="AF96" i="4"/>
  <c r="AF116" i="4"/>
  <c r="AF101" i="4"/>
  <c r="AF117" i="4"/>
  <c r="Z16" i="4"/>
  <c r="Z21" i="4"/>
  <c r="Z42" i="4"/>
  <c r="Z33" i="4"/>
  <c r="Z51" i="4"/>
  <c r="Z65" i="4"/>
  <c r="Z71" i="4"/>
  <c r="Z56" i="4"/>
  <c r="Z78" i="4"/>
  <c r="Z50" i="4"/>
  <c r="Z93" i="4"/>
  <c r="Z109" i="4"/>
  <c r="Z113" i="4"/>
  <c r="Z129" i="4"/>
  <c r="Z108" i="4"/>
  <c r="Z124" i="4"/>
  <c r="Z25" i="4"/>
  <c r="Z36" i="4"/>
  <c r="Z24" i="4"/>
  <c r="Z49" i="4"/>
  <c r="Z69" i="4"/>
  <c r="Z68" i="4"/>
  <c r="Z84" i="4"/>
  <c r="Z72" i="4"/>
  <c r="Z122" i="4"/>
  <c r="Z96" i="4"/>
  <c r="Z112" i="4"/>
  <c r="Z128" i="4"/>
  <c r="BG7" i="2"/>
  <c r="Z14" i="4"/>
  <c r="Z18" i="4"/>
  <c r="Z63" i="4"/>
  <c r="Z57" i="4"/>
  <c r="Z79" i="4"/>
  <c r="Z73" i="4"/>
  <c r="Z89" i="4"/>
  <c r="Z87" i="4"/>
  <c r="Z80" i="4"/>
  <c r="Z101" i="4"/>
  <c r="Z126" i="4"/>
  <c r="Z104" i="4"/>
  <c r="Z22" i="4"/>
  <c r="Z26" i="4"/>
  <c r="Z38" i="4"/>
  <c r="Z41" i="4"/>
  <c r="Z48" i="4"/>
  <c r="Z62" i="4"/>
  <c r="Z60" i="4"/>
  <c r="Z90" i="4"/>
  <c r="Z94" i="4"/>
  <c r="Z88" i="4"/>
  <c r="Z105" i="4"/>
  <c r="Z130" i="4"/>
  <c r="Z123" i="4"/>
  <c r="V16" i="4"/>
  <c r="V19" i="4"/>
  <c r="V27" i="4"/>
  <c r="V29" i="4"/>
  <c r="V24" i="4"/>
  <c r="V23" i="4"/>
  <c r="V28" i="4"/>
  <c r="V20" i="4"/>
  <c r="V53" i="4"/>
  <c r="V63" i="4"/>
  <c r="V62" i="4"/>
  <c r="V44" i="4"/>
  <c r="V69" i="4"/>
  <c r="V67" i="4"/>
  <c r="V83" i="4"/>
  <c r="V78" i="4"/>
  <c r="V33" i="4"/>
  <c r="V77" i="4"/>
  <c r="V72" i="4"/>
  <c r="V95" i="4"/>
  <c r="V102" i="4"/>
  <c r="V76" i="4"/>
  <c r="V93" i="4"/>
  <c r="V109" i="4"/>
  <c r="V118" i="4"/>
  <c r="V127" i="4"/>
  <c r="V121" i="4"/>
  <c r="V123" i="4"/>
  <c r="V120" i="4"/>
  <c r="V103" i="4"/>
  <c r="V15" i="4"/>
  <c r="V22" i="4"/>
  <c r="V26" i="4"/>
  <c r="V32" i="4"/>
  <c r="V35" i="4"/>
  <c r="V34" i="4"/>
  <c r="V31" i="4"/>
  <c r="V37" i="4"/>
  <c r="V48" i="4"/>
  <c r="V51" i="4"/>
  <c r="V66" i="4"/>
  <c r="V57" i="4"/>
  <c r="V47" i="4"/>
  <c r="V71" i="4"/>
  <c r="V60" i="4"/>
  <c r="V82" i="4"/>
  <c r="V54" i="4"/>
  <c r="V81" i="4"/>
  <c r="V80" i="4"/>
  <c r="V99" i="4"/>
  <c r="V106" i="4"/>
  <c r="V84" i="4"/>
  <c r="V97" i="4"/>
  <c r="V104" i="4"/>
  <c r="V122" i="4"/>
  <c r="V108" i="4"/>
  <c r="V125" i="4"/>
  <c r="V96" i="4"/>
  <c r="V124" i="4"/>
  <c r="V113" i="4"/>
  <c r="V14" i="4"/>
  <c r="V13" i="4"/>
  <c r="V30" i="4"/>
  <c r="V36" i="4"/>
  <c r="V39" i="4"/>
  <c r="V38" i="4"/>
  <c r="V43" i="4"/>
  <c r="V45" i="4"/>
  <c r="V52" i="4"/>
  <c r="V55" i="4"/>
  <c r="V70" i="4"/>
  <c r="V61" i="4"/>
  <c r="V50" i="4"/>
  <c r="V75" i="4"/>
  <c r="V68" i="4"/>
  <c r="V86" i="4"/>
  <c r="V56" i="4"/>
  <c r="V85" i="4"/>
  <c r="V87" i="4"/>
  <c r="V94" i="4"/>
  <c r="V110" i="4"/>
  <c r="V88" i="4"/>
  <c r="V101" i="4"/>
  <c r="V107" i="4"/>
  <c r="V126" i="4"/>
  <c r="V112" i="4"/>
  <c r="V129" i="4"/>
  <c r="V111" i="4"/>
  <c r="V128" i="4"/>
  <c r="V18" i="4"/>
  <c r="V21" i="4"/>
  <c r="V25" i="4"/>
  <c r="V40" i="4"/>
  <c r="V42" i="4"/>
  <c r="V46" i="4"/>
  <c r="V49" i="4"/>
  <c r="V59" i="4"/>
  <c r="V58" i="4"/>
  <c r="V41" i="4"/>
  <c r="V65" i="4"/>
  <c r="V64" i="4"/>
  <c r="V79" i="4"/>
  <c r="V74" i="4"/>
  <c r="V90" i="4"/>
  <c r="V73" i="4"/>
  <c r="V89" i="4"/>
  <c r="V91" i="4"/>
  <c r="V98" i="4"/>
  <c r="V114" i="4"/>
  <c r="V92" i="4"/>
  <c r="V105" i="4"/>
  <c r="V115" i="4"/>
  <c r="V130" i="4"/>
  <c r="V117" i="4"/>
  <c r="V119" i="4"/>
  <c r="V116" i="4"/>
  <c r="V100" i="4"/>
  <c r="AY7" i="2"/>
  <c r="AJ21" i="4"/>
  <c r="AJ24" i="4"/>
  <c r="AJ40" i="4"/>
  <c r="AJ39" i="4"/>
  <c r="AJ29" i="4"/>
  <c r="AJ57" i="4"/>
  <c r="AJ56" i="4"/>
  <c r="AJ43" i="4"/>
  <c r="AJ67" i="4"/>
  <c r="AJ69" i="4"/>
  <c r="AJ80" i="4"/>
  <c r="AJ87" i="4"/>
  <c r="AJ53" i="4"/>
  <c r="AJ99" i="4"/>
  <c r="AJ128" i="4"/>
  <c r="AJ17" i="4"/>
  <c r="AJ15" i="4"/>
  <c r="AJ31" i="4"/>
  <c r="AJ49" i="4"/>
  <c r="AJ84" i="4"/>
  <c r="AJ93" i="4"/>
  <c r="AJ103" i="4"/>
  <c r="AJ116" i="4"/>
  <c r="AJ110" i="4"/>
  <c r="AJ101" i="4"/>
  <c r="AJ126" i="4"/>
  <c r="CA7" i="2"/>
  <c r="AJ18" i="4"/>
  <c r="AJ30" i="4"/>
  <c r="AJ32" i="4"/>
  <c r="AJ65" i="4"/>
  <c r="AJ64" i="4"/>
  <c r="AJ59" i="4"/>
  <c r="AJ52" i="4"/>
  <c r="AJ88" i="4"/>
  <c r="AJ96" i="4"/>
  <c r="AJ107" i="4"/>
  <c r="AJ120" i="4"/>
  <c r="AJ127" i="4"/>
  <c r="AJ117" i="4"/>
  <c r="AJ14" i="4"/>
  <c r="AJ22" i="4"/>
  <c r="AJ34" i="4"/>
  <c r="AJ48" i="4"/>
  <c r="AJ45" i="4"/>
  <c r="AJ68" i="4"/>
  <c r="AJ76" i="4"/>
  <c r="AJ83" i="4"/>
  <c r="AJ82" i="4"/>
  <c r="AJ100" i="4"/>
  <c r="AJ70" i="4"/>
  <c r="AJ106" i="4"/>
  <c r="AJ130" i="4"/>
  <c r="AJ118" i="4"/>
  <c r="AJ115" i="4"/>
  <c r="AB13" i="4"/>
  <c r="AB21" i="4"/>
  <c r="AB31" i="4"/>
  <c r="AB32" i="4"/>
  <c r="AB56" i="4"/>
  <c r="AB69" i="4"/>
  <c r="AB99" i="4"/>
  <c r="AB110" i="4"/>
  <c r="AB51" i="4"/>
  <c r="AB43" i="4"/>
  <c r="AB63" i="4"/>
  <c r="AB73" i="4"/>
  <c r="AB89" i="4"/>
  <c r="AB127" i="4"/>
  <c r="AB125" i="4"/>
  <c r="BK7" i="2"/>
  <c r="AB29" i="4"/>
  <c r="AB64" i="4"/>
  <c r="AB91" i="4"/>
  <c r="AB120" i="4"/>
  <c r="AB114" i="4"/>
  <c r="AB130" i="4"/>
  <c r="AB19" i="4"/>
  <c r="AB41" i="4"/>
  <c r="AB44" i="4"/>
  <c r="AB42" i="4"/>
  <c r="AB76" i="4"/>
  <c r="AB66" i="4"/>
  <c r="AB79" i="4"/>
  <c r="AB100" i="4"/>
  <c r="AB70" i="4"/>
  <c r="AB95" i="4"/>
  <c r="AB102" i="4"/>
  <c r="AU7" i="2"/>
  <c r="T12" i="4"/>
  <c r="T18" i="4"/>
  <c r="T42" i="4"/>
  <c r="T50" i="4"/>
  <c r="T61" i="4"/>
  <c r="T68" i="4"/>
  <c r="T67" i="4"/>
  <c r="T62" i="4"/>
  <c r="T58" i="4"/>
  <c r="T79" i="4"/>
  <c r="T74" i="4"/>
  <c r="T97" i="4"/>
  <c r="T108" i="4"/>
  <c r="T107" i="4"/>
  <c r="T120" i="4"/>
  <c r="T111" i="4"/>
  <c r="T129" i="4"/>
  <c r="T118" i="4"/>
  <c r="T102" i="4"/>
  <c r="T14" i="4"/>
  <c r="T20" i="4"/>
  <c r="T27" i="4"/>
  <c r="T26" i="4"/>
  <c r="T41" i="4"/>
  <c r="T44" i="4"/>
  <c r="T54" i="4"/>
  <c r="T65" i="4"/>
  <c r="T77" i="4"/>
  <c r="T82" i="4"/>
  <c r="T95" i="4"/>
  <c r="T130" i="4"/>
  <c r="T122" i="4"/>
  <c r="T117" i="4"/>
  <c r="T13" i="4"/>
  <c r="T15" i="4"/>
  <c r="T19" i="4"/>
  <c r="T22" i="4"/>
  <c r="T31" i="4"/>
  <c r="T32" i="4"/>
  <c r="T51" i="4"/>
  <c r="T55" i="4"/>
  <c r="T43" i="4"/>
  <c r="T81" i="4"/>
  <c r="T76" i="4"/>
  <c r="T92" i="4"/>
  <c r="T87" i="4"/>
  <c r="T89" i="4"/>
  <c r="T78" i="4"/>
  <c r="T99" i="4"/>
  <c r="T119" i="4"/>
  <c r="T101" i="4"/>
  <c r="T126" i="4"/>
  <c r="T121" i="4"/>
  <c r="T21" i="4"/>
  <c r="T23" i="4"/>
  <c r="T24" i="4"/>
  <c r="T34" i="4"/>
  <c r="T33" i="4"/>
  <c r="T36" i="4"/>
  <c r="T46" i="4"/>
  <c r="T57" i="4"/>
  <c r="T45" i="4"/>
  <c r="T64" i="4"/>
  <c r="T69" i="4"/>
  <c r="T80" i="4"/>
  <c r="T49" i="4"/>
  <c r="T75" i="4"/>
  <c r="T93" i="4"/>
  <c r="T104" i="4"/>
  <c r="T86" i="4"/>
  <c r="T103" i="4"/>
  <c r="T116" i="4"/>
  <c r="T110" i="4"/>
  <c r="T125" i="4"/>
  <c r="CG7" i="2"/>
  <c r="AM17" i="4"/>
  <c r="AM21" i="4"/>
  <c r="AM29" i="4"/>
  <c r="AM31" i="4"/>
  <c r="AM34" i="4"/>
  <c r="AM15" i="4"/>
  <c r="AM12" i="4"/>
  <c r="AM25" i="4"/>
  <c r="AM35" i="4"/>
  <c r="AM42" i="4"/>
  <c r="AM41" i="4"/>
  <c r="AM27" i="4"/>
  <c r="AM48" i="4"/>
  <c r="AM43" i="4"/>
  <c r="AM54" i="4"/>
  <c r="AM69" i="4"/>
  <c r="AM68" i="4"/>
  <c r="AM78" i="4"/>
  <c r="AM77" i="4"/>
  <c r="AM53" i="4"/>
  <c r="AM76" i="4"/>
  <c r="AM71" i="4"/>
  <c r="AM94" i="4"/>
  <c r="AM97" i="4"/>
  <c r="AM113" i="4"/>
  <c r="AM87" i="4"/>
  <c r="AM100" i="4"/>
  <c r="AM114" i="4"/>
  <c r="AM129" i="4"/>
  <c r="AM116" i="4"/>
  <c r="AM107" i="4"/>
  <c r="AM118" i="4"/>
  <c r="AM106" i="4"/>
  <c r="AM126" i="4"/>
  <c r="AM16" i="4"/>
  <c r="AM24" i="4"/>
  <c r="AM39" i="4"/>
  <c r="AM22" i="4"/>
  <c r="AM30" i="4"/>
  <c r="AM32" i="4"/>
  <c r="AM52" i="4"/>
  <c r="AM58" i="4"/>
  <c r="AM57" i="4"/>
  <c r="AM56" i="4"/>
  <c r="AM55" i="4"/>
  <c r="AM82" i="4"/>
  <c r="AM81" i="4"/>
  <c r="AM63" i="4"/>
  <c r="AM80" i="4"/>
  <c r="AM79" i="4"/>
  <c r="AM98" i="4"/>
  <c r="AM101" i="4"/>
  <c r="AM40" i="4"/>
  <c r="AM91" i="4"/>
  <c r="AM104" i="4"/>
  <c r="AM117" i="4"/>
  <c r="AM99" i="4"/>
  <c r="AM120" i="4"/>
  <c r="AM110" i="4"/>
  <c r="AM122" i="4"/>
  <c r="AM119" i="4"/>
  <c r="AM130" i="4"/>
  <c r="AM13" i="4"/>
  <c r="AM20" i="4"/>
  <c r="AM28" i="4"/>
  <c r="AM23" i="4"/>
  <c r="AM33" i="4"/>
  <c r="AM45" i="4"/>
  <c r="AM36" i="4"/>
  <c r="AM47" i="4"/>
  <c r="AM62" i="4"/>
  <c r="AM61" i="4"/>
  <c r="AM60" i="4"/>
  <c r="AM70" i="4"/>
  <c r="AM46" i="4"/>
  <c r="AM85" i="4"/>
  <c r="AM66" i="4"/>
  <c r="AM84" i="4"/>
  <c r="AM86" i="4"/>
  <c r="AM59" i="4"/>
  <c r="AM105" i="4"/>
  <c r="AM75" i="4"/>
  <c r="AM92" i="4"/>
  <c r="AM108" i="4"/>
  <c r="AM121" i="4"/>
  <c r="AM102" i="4"/>
  <c r="AM124" i="4"/>
  <c r="AM112" i="4"/>
  <c r="AM67" i="4"/>
  <c r="AM123" i="4"/>
  <c r="AM18" i="4"/>
  <c r="AM26" i="4"/>
  <c r="AM19" i="4"/>
  <c r="AM38" i="4"/>
  <c r="AM37" i="4"/>
  <c r="AM49" i="4"/>
  <c r="AM44" i="4"/>
  <c r="AM51" i="4"/>
  <c r="AM50" i="4"/>
  <c r="AM65" i="4"/>
  <c r="AM64" i="4"/>
  <c r="AM74" i="4"/>
  <c r="AM73" i="4"/>
  <c r="AM89" i="4"/>
  <c r="AM72" i="4"/>
  <c r="AM88" i="4"/>
  <c r="AM90" i="4"/>
  <c r="AM93" i="4"/>
  <c r="AM109" i="4"/>
  <c r="AM83" i="4"/>
  <c r="AM96" i="4"/>
  <c r="AM95" i="4"/>
  <c r="AM125" i="4"/>
  <c r="AM111" i="4"/>
  <c r="AM128" i="4"/>
  <c r="AM115" i="4"/>
  <c r="AM103" i="4"/>
  <c r="AM127" i="4"/>
  <c r="BM7" i="2"/>
  <c r="AC23" i="4"/>
  <c r="AC25" i="4"/>
  <c r="AC53" i="4"/>
  <c r="AC64" i="4"/>
  <c r="AC52" i="4"/>
  <c r="AC82" i="4"/>
  <c r="AC106" i="4"/>
  <c r="AC109" i="4"/>
  <c r="AC16" i="4"/>
  <c r="AC17" i="4"/>
  <c r="AC41" i="4"/>
  <c r="AC35" i="4"/>
  <c r="AC34" i="4"/>
  <c r="AC63" i="4"/>
  <c r="AC48" i="4"/>
  <c r="AC80" i="4"/>
  <c r="AC75" i="4"/>
  <c r="AC55" i="4"/>
  <c r="AC86" i="4"/>
  <c r="AC92" i="4"/>
  <c r="AC105" i="4"/>
  <c r="AC130" i="4"/>
  <c r="AC100" i="4"/>
  <c r="AC20" i="4"/>
  <c r="AC46" i="4"/>
  <c r="AC54" i="4"/>
  <c r="AC42" i="4"/>
  <c r="AC65" i="4"/>
  <c r="AC84" i="4"/>
  <c r="AC79" i="4"/>
  <c r="AC90" i="4"/>
  <c r="AC115" i="4"/>
  <c r="AC98" i="4"/>
  <c r="AC113" i="4"/>
  <c r="AC129" i="4"/>
  <c r="AC112" i="4"/>
  <c r="AC116" i="4"/>
  <c r="AC14" i="4"/>
  <c r="AC36" i="4"/>
  <c r="AC43" i="4"/>
  <c r="AC21" i="4"/>
  <c r="AC61" i="4"/>
  <c r="AC87" i="4"/>
  <c r="AC74" i="4"/>
  <c r="AC73" i="4"/>
  <c r="AC99" i="4"/>
  <c r="AC102" i="4"/>
  <c r="AC123" i="4"/>
  <c r="AC118" i="4"/>
  <c r="AC12" i="4"/>
  <c r="AC28" i="4"/>
  <c r="AC37" i="4"/>
  <c r="AC66" i="4"/>
  <c r="AC71" i="4"/>
  <c r="AC122" i="4"/>
  <c r="Y12" i="4"/>
  <c r="Y17" i="4"/>
  <c r="Y27" i="4"/>
  <c r="Y35" i="4"/>
  <c r="Y47" i="4"/>
  <c r="Y45" i="4"/>
  <c r="BE7" i="2"/>
  <c r="Y41" i="4"/>
  <c r="Y40" i="4"/>
  <c r="Y43" i="4"/>
  <c r="Y53" i="4"/>
  <c r="Y76" i="4"/>
  <c r="Y106" i="4"/>
  <c r="Y117" i="4"/>
  <c r="Y36" i="4"/>
  <c r="Y25" i="4"/>
  <c r="Y60" i="4"/>
  <c r="Y59" i="4"/>
  <c r="Y75" i="4"/>
  <c r="Y61" i="4"/>
  <c r="Y103" i="4"/>
  <c r="Y114" i="4"/>
  <c r="Y124" i="4"/>
  <c r="Y14" i="4"/>
  <c r="Y64" i="4"/>
  <c r="Y38" i="4"/>
  <c r="Y83" i="4"/>
  <c r="Y107" i="4"/>
  <c r="Y24" i="4"/>
  <c r="Y37" i="4"/>
  <c r="Y52" i="4"/>
  <c r="Y72" i="4"/>
  <c r="Y65" i="4"/>
  <c r="Y74" i="4"/>
  <c r="Y111" i="4"/>
  <c r="Y93" i="4"/>
  <c r="Y21" i="4"/>
  <c r="Y55" i="4"/>
  <c r="Y85" i="4"/>
  <c r="Y109" i="4"/>
  <c r="AL15" i="4"/>
  <c r="AL27" i="4"/>
  <c r="AL25" i="4"/>
  <c r="AL40" i="4"/>
  <c r="AL35" i="4"/>
  <c r="AL42" i="4"/>
  <c r="AL45" i="4"/>
  <c r="AL57" i="4"/>
  <c r="AL50" i="4"/>
  <c r="AL68" i="4"/>
  <c r="AL81" i="4"/>
  <c r="AL80" i="4"/>
  <c r="AL115" i="4"/>
  <c r="CE7" i="2"/>
  <c r="AL20" i="4"/>
  <c r="AL43" i="4"/>
  <c r="AL59" i="4"/>
  <c r="AL64" i="4"/>
  <c r="AL86" i="4"/>
  <c r="AL114" i="4"/>
  <c r="AL93" i="4"/>
  <c r="AL117" i="4"/>
  <c r="AL92" i="4"/>
  <c r="AL124" i="4"/>
  <c r="AL12" i="4"/>
  <c r="AL19" i="4"/>
  <c r="AL17" i="4"/>
  <c r="AL26" i="4"/>
  <c r="AL24" i="4"/>
  <c r="AL46" i="4"/>
  <c r="AL33" i="4"/>
  <c r="AL62" i="4"/>
  <c r="AL65" i="4"/>
  <c r="AL83" i="4"/>
  <c r="AL74" i="4"/>
  <c r="AL89" i="4"/>
  <c r="AL102" i="4"/>
  <c r="AL97" i="4"/>
  <c r="AL100" i="4"/>
  <c r="AL18" i="4"/>
  <c r="AL30" i="4"/>
  <c r="AL31" i="4"/>
  <c r="AL66" i="4"/>
  <c r="AL69" i="4"/>
  <c r="AL47" i="4"/>
  <c r="AL72" i="4"/>
  <c r="AL95" i="4"/>
  <c r="AL106" i="4"/>
  <c r="AL84" i="4"/>
  <c r="AL101" i="4"/>
  <c r="AL107" i="4"/>
  <c r="AL126" i="4"/>
  <c r="AL125" i="4"/>
  <c r="AL103" i="4"/>
  <c r="AL116" i="4"/>
  <c r="U12" i="4"/>
  <c r="U22" i="4"/>
  <c r="U31" i="4"/>
  <c r="U33" i="4"/>
  <c r="U32" i="4"/>
  <c r="U39" i="4"/>
  <c r="U29" i="4"/>
  <c r="U50" i="4"/>
  <c r="U42" i="4"/>
  <c r="U67" i="4"/>
  <c r="U51" i="4"/>
  <c r="U72" i="4"/>
  <c r="U16" i="4"/>
  <c r="U20" i="4"/>
  <c r="U37" i="4"/>
  <c r="U36" i="4"/>
  <c r="U43" i="4"/>
  <c r="U34" i="4"/>
  <c r="U45" i="4"/>
  <c r="U56" i="4"/>
  <c r="U52" i="4"/>
  <c r="U55" i="4"/>
  <c r="U13" i="4"/>
  <c r="U15" i="4"/>
  <c r="U19" i="4"/>
  <c r="U28" i="4"/>
  <c r="U30" i="4"/>
  <c r="U41" i="4"/>
  <c r="U44" i="4"/>
  <c r="U38" i="4"/>
  <c r="U49" i="4"/>
  <c r="U60" i="4"/>
  <c r="U59" i="4"/>
  <c r="U62" i="4"/>
  <c r="U57" i="4"/>
  <c r="U80" i="4"/>
  <c r="U14" i="4"/>
  <c r="U23" i="4"/>
  <c r="U21" i="4"/>
  <c r="U25" i="4"/>
  <c r="U35" i="4"/>
  <c r="U47" i="4"/>
  <c r="U46" i="4"/>
  <c r="U53" i="4"/>
  <c r="U64" i="4"/>
  <c r="U63" i="4"/>
  <c r="U70" i="4"/>
  <c r="U71" i="4"/>
  <c r="U87" i="4"/>
  <c r="U74" i="4"/>
  <c r="U90" i="4"/>
  <c r="U92" i="4"/>
  <c r="U94" i="4"/>
  <c r="U110" i="4"/>
  <c r="U128" i="4"/>
  <c r="U113" i="4"/>
  <c r="U130" i="4"/>
  <c r="U105" i="4"/>
  <c r="U76" i="4"/>
  <c r="U75" i="4"/>
  <c r="U78" i="4"/>
  <c r="U73" i="4"/>
  <c r="U96" i="4"/>
  <c r="U103" i="4"/>
  <c r="U98" i="4"/>
  <c r="U61" i="4"/>
  <c r="U123" i="4"/>
  <c r="U93" i="4"/>
  <c r="U118" i="4"/>
  <c r="U109" i="4"/>
  <c r="U108" i="4"/>
  <c r="U84" i="4"/>
  <c r="U79" i="4"/>
  <c r="U65" i="4"/>
  <c r="U82" i="4"/>
  <c r="U81" i="4"/>
  <c r="U69" i="4"/>
  <c r="U107" i="4"/>
  <c r="U102" i="4"/>
  <c r="U97" i="4"/>
  <c r="U127" i="4"/>
  <c r="U101" i="4"/>
  <c r="U122" i="4"/>
  <c r="U116" i="4"/>
  <c r="U112" i="4"/>
  <c r="U48" i="4"/>
  <c r="U83" i="4"/>
  <c r="U68" i="4"/>
  <c r="U86" i="4"/>
  <c r="U88" i="4"/>
  <c r="U95" i="4"/>
  <c r="U111" i="4"/>
  <c r="U89" i="4"/>
  <c r="U106" i="4"/>
  <c r="U100" i="4"/>
  <c r="U120" i="4"/>
  <c r="U104" i="4"/>
  <c r="U126" i="4"/>
  <c r="U124" i="4"/>
  <c r="U117" i="4"/>
  <c r="AW7" i="2"/>
  <c r="AD12" i="4"/>
  <c r="AD13" i="4"/>
  <c r="AD22" i="4"/>
  <c r="AD36" i="4"/>
  <c r="AD35" i="4"/>
  <c r="AD34" i="4"/>
  <c r="AD46" i="4"/>
  <c r="AD41" i="4"/>
  <c r="AD62" i="4"/>
  <c r="AD71" i="4"/>
  <c r="AD98" i="4"/>
  <c r="AD96" i="4"/>
  <c r="AD25" i="4"/>
  <c r="AD53" i="4"/>
  <c r="AD59" i="4"/>
  <c r="AD51" i="4"/>
  <c r="AD66" i="4"/>
  <c r="AD69" i="4"/>
  <c r="AD73" i="4"/>
  <c r="AD99" i="4"/>
  <c r="AD126" i="4"/>
  <c r="AD103" i="4"/>
  <c r="AD125" i="4"/>
  <c r="AD116" i="4"/>
  <c r="AD108" i="4"/>
  <c r="AD24" i="4"/>
  <c r="AD42" i="4"/>
  <c r="AD37" i="4"/>
  <c r="AD44" i="4"/>
  <c r="AD79" i="4"/>
  <c r="AD77" i="4"/>
  <c r="AD72" i="4"/>
  <c r="AD60" i="4"/>
  <c r="AD88" i="4"/>
  <c r="AD115" i="4"/>
  <c r="AD130" i="4"/>
  <c r="AD104" i="4"/>
  <c r="AD123" i="4"/>
  <c r="BO7" i="2"/>
  <c r="AD14" i="4"/>
  <c r="AD18" i="4"/>
  <c r="AD26" i="4"/>
  <c r="AD32" i="4"/>
  <c r="AD23" i="4"/>
  <c r="AD28" i="4"/>
  <c r="AD61" i="4"/>
  <c r="AD56" i="4"/>
  <c r="AD81" i="4"/>
  <c r="AD80" i="4"/>
  <c r="AD110" i="4"/>
  <c r="AD93" i="4"/>
  <c r="AD109" i="4"/>
  <c r="AD118" i="4"/>
  <c r="AD117" i="4"/>
  <c r="AD113" i="4"/>
  <c r="AE21" i="4"/>
  <c r="AE25" i="4"/>
  <c r="AE24" i="4"/>
  <c r="AE39" i="4"/>
  <c r="AE42" i="4"/>
  <c r="AE41" i="4"/>
  <c r="AE36" i="4"/>
  <c r="AE27" i="4"/>
  <c r="AE54" i="4"/>
  <c r="AE69" i="4"/>
  <c r="AE60" i="4"/>
  <c r="AE82" i="4"/>
  <c r="AE77" i="4"/>
  <c r="AE46" i="4"/>
  <c r="AE80" i="4"/>
  <c r="AE79" i="4"/>
  <c r="AE98" i="4"/>
  <c r="AE105" i="4"/>
  <c r="AE83" i="4"/>
  <c r="AE96" i="4"/>
  <c r="AE103" i="4"/>
  <c r="AE121" i="4"/>
  <c r="AE116" i="4"/>
  <c r="AE102" i="4"/>
  <c r="AE119" i="4"/>
  <c r="AE115" i="4"/>
  <c r="AE13" i="4"/>
  <c r="AE20" i="4"/>
  <c r="AE29" i="4"/>
  <c r="AE28" i="4"/>
  <c r="AE19" i="4"/>
  <c r="AE22" i="4"/>
  <c r="AE30" i="4"/>
  <c r="AE47" i="4"/>
  <c r="AE58" i="4"/>
  <c r="AE57" i="4"/>
  <c r="AE32" i="4"/>
  <c r="AE64" i="4"/>
  <c r="AE70" i="4"/>
  <c r="AE59" i="4"/>
  <c r="AE81" i="4"/>
  <c r="AE53" i="4"/>
  <c r="AE84" i="4"/>
  <c r="AE86" i="4"/>
  <c r="AE93" i="4"/>
  <c r="AE109" i="4"/>
  <c r="AE87" i="4"/>
  <c r="AE100" i="4"/>
  <c r="AE125" i="4"/>
  <c r="AE107" i="4"/>
  <c r="AE120" i="4"/>
  <c r="AE112" i="4"/>
  <c r="AE123" i="4"/>
  <c r="AE122" i="4"/>
  <c r="BQ7" i="2"/>
  <c r="AE26" i="4"/>
  <c r="AE12" i="4"/>
  <c r="AE31" i="4"/>
  <c r="AE34" i="4"/>
  <c r="AE45" i="4"/>
  <c r="AE48" i="4"/>
  <c r="AE51" i="4"/>
  <c r="AE62" i="4"/>
  <c r="AE61" i="4"/>
  <c r="AE43" i="4"/>
  <c r="AE74" i="4"/>
  <c r="AE67" i="4"/>
  <c r="AE85" i="4"/>
  <c r="AE72" i="4"/>
  <c r="AE88" i="4"/>
  <c r="AE90" i="4"/>
  <c r="AE97" i="4"/>
  <c r="AE104" i="4"/>
  <c r="AE114" i="4"/>
  <c r="AE129" i="4"/>
  <c r="AE124" i="4"/>
  <c r="AE126" i="4"/>
  <c r="AE127" i="4"/>
  <c r="AE18" i="4"/>
  <c r="AE23" i="4"/>
  <c r="AE16" i="4"/>
  <c r="AE38" i="4"/>
  <c r="AE37" i="4"/>
  <c r="AE49" i="4"/>
  <c r="AE52" i="4"/>
  <c r="AE50" i="4"/>
  <c r="AE65" i="4"/>
  <c r="AE56" i="4"/>
  <c r="AE63" i="4"/>
  <c r="AE78" i="4"/>
  <c r="AE73" i="4"/>
  <c r="AE89" i="4"/>
  <c r="AE76" i="4"/>
  <c r="AE71" i="4"/>
  <c r="AE94" i="4"/>
  <c r="AE101" i="4"/>
  <c r="AE75" i="4"/>
  <c r="AE92" i="4"/>
  <c r="AE108" i="4"/>
  <c r="AE117" i="4"/>
  <c r="AE118" i="4"/>
  <c r="AE111" i="4"/>
  <c r="AE128" i="4"/>
  <c r="AE95" i="4"/>
  <c r="AE99" i="4"/>
  <c r="AS7" i="2"/>
  <c r="S46" i="7"/>
  <c r="DB6" i="2" l="1"/>
  <c r="D3" i="36" s="1"/>
  <c r="E3" i="36" s="1"/>
  <c r="AE217" i="2"/>
  <c r="AF224" i="2" s="1"/>
  <c r="AH224" i="2" s="1"/>
  <c r="O15" i="47" s="1"/>
  <c r="AD11" i="4"/>
  <c r="DP6" i="2"/>
  <c r="D17" i="36" s="1"/>
  <c r="E17" i="36" s="1"/>
  <c r="F17" i="36" s="1"/>
  <c r="AL11" i="4"/>
  <c r="DX6" i="2"/>
  <c r="D25" i="36" s="1"/>
  <c r="E25" i="36" s="1"/>
  <c r="F25" i="36" s="1"/>
  <c r="U11" i="4"/>
  <c r="DG6" i="2"/>
  <c r="D8" i="36" s="1"/>
  <c r="E8" i="36" s="1"/>
  <c r="F8" i="36" s="1"/>
  <c r="V11" i="4"/>
  <c r="DH6" i="2"/>
  <c r="D9" i="36" s="1"/>
  <c r="E9" i="36" s="1"/>
  <c r="F9" i="36" s="1"/>
  <c r="W11" i="4"/>
  <c r="DI6" i="2"/>
  <c r="D10" i="36" s="1"/>
  <c r="E10" i="36" s="1"/>
  <c r="F10" i="36" s="1"/>
  <c r="AF11" i="4"/>
  <c r="DR6" i="2"/>
  <c r="D19" i="36" s="1"/>
  <c r="E19" i="36" s="1"/>
  <c r="F19" i="36" s="1"/>
  <c r="X11" i="4"/>
  <c r="DJ6" i="2"/>
  <c r="D11" i="36" s="1"/>
  <c r="E11" i="36" s="1"/>
  <c r="F11" i="36" s="1"/>
  <c r="AN11" i="4"/>
  <c r="DZ6" i="2"/>
  <c r="D27" i="36" s="1"/>
  <c r="E27" i="36" s="1"/>
  <c r="F27" i="36" s="1"/>
  <c r="AG11" i="4"/>
  <c r="DS6" i="2"/>
  <c r="D20" i="36" s="1"/>
  <c r="E20" i="36" s="1"/>
  <c r="F20" i="36" s="1"/>
  <c r="AI11" i="4"/>
  <c r="DU6" i="2"/>
  <c r="D22" i="36" s="1"/>
  <c r="E22" i="36" s="1"/>
  <c r="F22" i="36" s="1"/>
  <c r="Y11" i="4"/>
  <c r="DK6" i="2"/>
  <c r="D12" i="36" s="1"/>
  <c r="E12" i="36" s="1"/>
  <c r="F12" i="36" s="1"/>
  <c r="AE11" i="4"/>
  <c r="DQ6" i="2"/>
  <c r="D18" i="36" s="1"/>
  <c r="E18" i="36" s="1"/>
  <c r="F18" i="36" s="1"/>
  <c r="DO6" i="2"/>
  <c r="D16" i="36" s="1"/>
  <c r="E16" i="36" s="1"/>
  <c r="F16" i="36" s="1"/>
  <c r="AC11" i="4"/>
  <c r="AM11" i="4"/>
  <c r="DY6" i="2"/>
  <c r="D26" i="36" s="1"/>
  <c r="E26" i="36" s="1"/>
  <c r="F26" i="36" s="1"/>
  <c r="T11" i="4"/>
  <c r="DF6" i="2"/>
  <c r="D7" i="36" s="1"/>
  <c r="E7" i="36" s="1"/>
  <c r="F7" i="36" s="1"/>
  <c r="AB11" i="4"/>
  <c r="DN6" i="2"/>
  <c r="D15" i="36" s="1"/>
  <c r="E15" i="36" s="1"/>
  <c r="F15" i="36" s="1"/>
  <c r="AJ11" i="4"/>
  <c r="DV6" i="2"/>
  <c r="D23" i="36" s="1"/>
  <c r="E23" i="36" s="1"/>
  <c r="F23" i="36" s="1"/>
  <c r="DL6" i="2"/>
  <c r="D13" i="36" s="1"/>
  <c r="E13" i="36" s="1"/>
  <c r="F13" i="36" s="1"/>
  <c r="Z11" i="4"/>
  <c r="AH11" i="4"/>
  <c r="DT6" i="2"/>
  <c r="D21" i="36" s="1"/>
  <c r="E21" i="36" s="1"/>
  <c r="F21" i="36" s="1"/>
  <c r="DM6" i="2"/>
  <c r="D14" i="36" s="1"/>
  <c r="E14" i="36" s="1"/>
  <c r="F14" i="36" s="1"/>
  <c r="AA11" i="4"/>
  <c r="AK11" i="4"/>
  <c r="DW6" i="2"/>
  <c r="D24" i="36" s="1"/>
  <c r="E24" i="36" s="1"/>
  <c r="F24" i="36" s="1"/>
  <c r="S127" i="4"/>
  <c r="S110" i="4"/>
  <c r="S128" i="4"/>
  <c r="S115" i="4"/>
  <c r="S95" i="4"/>
  <c r="S121" i="4"/>
  <c r="S108" i="4"/>
  <c r="S91" i="4"/>
  <c r="S63" i="4"/>
  <c r="S101" i="4"/>
  <c r="S98" i="4"/>
  <c r="S75" i="4"/>
  <c r="S84" i="4"/>
  <c r="S67" i="4"/>
  <c r="S77" i="4"/>
  <c r="S78" i="4"/>
  <c r="S68" i="4"/>
  <c r="S36" i="4"/>
  <c r="S57" i="4"/>
  <c r="S62" i="4"/>
  <c r="S51" i="4"/>
  <c r="S52" i="4"/>
  <c r="S49" i="4"/>
  <c r="S33" i="4"/>
  <c r="S31" i="4"/>
  <c r="S22" i="4"/>
  <c r="S25" i="4"/>
  <c r="S16" i="4"/>
  <c r="S17" i="4"/>
  <c r="S15" i="4"/>
  <c r="P130" i="4"/>
  <c r="P105" i="4"/>
  <c r="P114" i="4"/>
  <c r="P115" i="4"/>
  <c r="P128" i="4"/>
  <c r="P113" i="4"/>
  <c r="P107" i="4"/>
  <c r="P90" i="4"/>
  <c r="P112" i="4"/>
  <c r="P96" i="4"/>
  <c r="P86" i="4"/>
  <c r="P91" i="4"/>
  <c r="P75" i="4"/>
  <c r="P26" i="4"/>
  <c r="P80" i="4"/>
  <c r="P43" i="4"/>
  <c r="P73" i="4"/>
  <c r="P59" i="4"/>
  <c r="P60" i="4"/>
  <c r="P39" i="4"/>
  <c r="P54" i="4"/>
  <c r="P47" i="4"/>
  <c r="P44" i="4"/>
  <c r="P41" i="4"/>
  <c r="P38" i="4"/>
  <c r="P28" i="4"/>
  <c r="P25" i="4"/>
  <c r="P15" i="4"/>
  <c r="P12" i="4"/>
  <c r="S111" i="4"/>
  <c r="S126" i="4"/>
  <c r="S103" i="4"/>
  <c r="S11" i="4"/>
  <c r="S123" i="4"/>
  <c r="S107" i="4"/>
  <c r="S124" i="4"/>
  <c r="S112" i="4"/>
  <c r="S118" i="4"/>
  <c r="S117" i="4"/>
  <c r="S104" i="4"/>
  <c r="S87" i="4"/>
  <c r="S113" i="4"/>
  <c r="S97" i="4"/>
  <c r="S94" i="4"/>
  <c r="S54" i="4"/>
  <c r="S80" i="4"/>
  <c r="S89" i="4"/>
  <c r="S73" i="4"/>
  <c r="S74" i="4"/>
  <c r="S64" i="4"/>
  <c r="S69" i="4"/>
  <c r="S50" i="4"/>
  <c r="S58" i="4"/>
  <c r="S47" i="4"/>
  <c r="S48" i="4"/>
  <c r="S45" i="4"/>
  <c r="S42" i="4"/>
  <c r="S27" i="4"/>
  <c r="S28" i="4"/>
  <c r="S23" i="4"/>
  <c r="S20" i="4"/>
  <c r="S13" i="4"/>
  <c r="P129" i="4"/>
  <c r="P126" i="4"/>
  <c r="P102" i="4"/>
  <c r="P127" i="4"/>
  <c r="P101" i="4"/>
  <c r="P124" i="4"/>
  <c r="P110" i="4"/>
  <c r="P103" i="4"/>
  <c r="P82" i="4"/>
  <c r="P108" i="4"/>
  <c r="P97" i="4"/>
  <c r="P78" i="4"/>
  <c r="P87" i="4"/>
  <c r="P71" i="4"/>
  <c r="P92" i="4"/>
  <c r="P76" i="4"/>
  <c r="P85" i="4"/>
  <c r="P70" i="4"/>
  <c r="P55" i="4"/>
  <c r="P56" i="4"/>
  <c r="P65" i="4"/>
  <c r="P50" i="4"/>
  <c r="P42" i="4"/>
  <c r="P40" i="4"/>
  <c r="P37" i="4"/>
  <c r="P34" i="4"/>
  <c r="P24" i="4"/>
  <c r="P23" i="4"/>
  <c r="P21" i="4"/>
  <c r="P17" i="4"/>
  <c r="S122" i="4"/>
  <c r="S119" i="4"/>
  <c r="S130" i="4"/>
  <c r="S120" i="4"/>
  <c r="S106" i="4"/>
  <c r="S129" i="4"/>
  <c r="S102" i="4"/>
  <c r="S100" i="4"/>
  <c r="S79" i="4"/>
  <c r="S109" i="4"/>
  <c r="S93" i="4"/>
  <c r="S90" i="4"/>
  <c r="S92" i="4"/>
  <c r="S76" i="4"/>
  <c r="S85" i="4"/>
  <c r="S86" i="4"/>
  <c r="S59" i="4"/>
  <c r="S60" i="4"/>
  <c r="S65" i="4"/>
  <c r="S46" i="4"/>
  <c r="S44" i="4"/>
  <c r="S32" i="4"/>
  <c r="S43" i="4"/>
  <c r="S41" i="4"/>
  <c r="S38" i="4"/>
  <c r="S39" i="4"/>
  <c r="S24" i="4"/>
  <c r="S19" i="4"/>
  <c r="S12" i="4"/>
  <c r="S18" i="4"/>
  <c r="P106" i="4"/>
  <c r="P122" i="4"/>
  <c r="P125" i="4"/>
  <c r="P123" i="4"/>
  <c r="P117" i="4"/>
  <c r="P120" i="4"/>
  <c r="P94" i="4"/>
  <c r="P99" i="4"/>
  <c r="P74" i="4"/>
  <c r="P104" i="4"/>
  <c r="P93" i="4"/>
  <c r="P69" i="4"/>
  <c r="P83" i="4"/>
  <c r="P62" i="4"/>
  <c r="P88" i="4"/>
  <c r="P72" i="4"/>
  <c r="P81" i="4"/>
  <c r="P67" i="4"/>
  <c r="P68" i="4"/>
  <c r="P53" i="4"/>
  <c r="P61" i="4"/>
  <c r="P46" i="4"/>
  <c r="P48" i="4"/>
  <c r="P36" i="4"/>
  <c r="P33" i="4"/>
  <c r="P31" i="4"/>
  <c r="P22" i="4"/>
  <c r="P19" i="4"/>
  <c r="P18" i="4"/>
  <c r="P13" i="4"/>
  <c r="S114" i="4"/>
  <c r="S116" i="4"/>
  <c r="S125" i="4"/>
  <c r="S99" i="4"/>
  <c r="S96" i="4"/>
  <c r="S71" i="4"/>
  <c r="S105" i="4"/>
  <c r="S70" i="4"/>
  <c r="S83" i="4"/>
  <c r="S88" i="4"/>
  <c r="S72" i="4"/>
  <c r="S81" i="4"/>
  <c r="S82" i="4"/>
  <c r="S53" i="4"/>
  <c r="S56" i="4"/>
  <c r="S61" i="4"/>
  <c r="S66" i="4"/>
  <c r="S55" i="4"/>
  <c r="S30" i="4"/>
  <c r="S40" i="4"/>
  <c r="S37" i="4"/>
  <c r="S34" i="4"/>
  <c r="S35" i="4"/>
  <c r="S29" i="4"/>
  <c r="S26" i="4"/>
  <c r="S21" i="4"/>
  <c r="S14" i="4"/>
  <c r="P98" i="4"/>
  <c r="P118" i="4"/>
  <c r="P121" i="4"/>
  <c r="P119" i="4"/>
  <c r="P109" i="4"/>
  <c r="P116" i="4"/>
  <c r="P111" i="4"/>
  <c r="P95" i="4"/>
  <c r="P58" i="4"/>
  <c r="P100" i="4"/>
  <c r="P89" i="4"/>
  <c r="P45" i="4"/>
  <c r="P79" i="4"/>
  <c r="P52" i="4"/>
  <c r="P84" i="4"/>
  <c r="P66" i="4"/>
  <c r="P77" i="4"/>
  <c r="P63" i="4"/>
  <c r="P64" i="4"/>
  <c r="P49" i="4"/>
  <c r="P57" i="4"/>
  <c r="P51" i="4"/>
  <c r="P35" i="4"/>
  <c r="P32" i="4"/>
  <c r="P30" i="4"/>
  <c r="P27" i="4"/>
  <c r="P29" i="4"/>
  <c r="P20" i="4"/>
  <c r="P16" i="4"/>
  <c r="P14" i="4"/>
  <c r="DC6" i="2"/>
  <c r="D4" i="36" s="1"/>
  <c r="E4" i="36" s="1"/>
  <c r="P11" i="4"/>
  <c r="DE6" i="2"/>
  <c r="D6" i="36" s="1"/>
  <c r="E6" i="36" s="1"/>
  <c r="F6" i="36" s="1"/>
  <c r="DD6" i="2"/>
  <c r="D5" i="36" s="1"/>
  <c r="E5" i="36" s="1"/>
  <c r="S47" i="7"/>
  <c r="F4" i="36" l="1"/>
  <c r="F5" i="36"/>
  <c r="F3" i="36"/>
  <c r="J5" i="63" a="1"/>
  <c r="J5" i="63" s="1"/>
  <c r="P1" i="63" s="1"/>
  <c r="I47" i="54"/>
  <c r="AA40" i="54" s="1"/>
  <c r="I50" i="54"/>
  <c r="I41" i="54"/>
  <c r="AA34" i="54" s="1"/>
  <c r="I46" i="54"/>
  <c r="AA39" i="54" s="1"/>
  <c r="I45" i="54"/>
  <c r="AA38" i="54" s="1"/>
  <c r="I44" i="54"/>
  <c r="AA37" i="54" s="1"/>
  <c r="I43" i="54"/>
  <c r="AA36" i="54" s="1"/>
  <c r="I42" i="54"/>
  <c r="AA35" i="54" s="1"/>
  <c r="I40" i="54"/>
  <c r="AA33" i="54" s="1"/>
  <c r="I49" i="54"/>
  <c r="I48" i="54"/>
  <c r="AA41" i="54" s="1"/>
  <c r="I35" i="54"/>
  <c r="I39" i="54"/>
  <c r="AA32" i="54" s="1"/>
  <c r="I38" i="54"/>
  <c r="AA31" i="54" s="1"/>
  <c r="I36" i="54"/>
  <c r="AA29" i="54" s="1"/>
  <c r="I37" i="54"/>
  <c r="AA30" i="54" s="1"/>
  <c r="S48" i="7"/>
  <c r="AE16" i="54" l="1" a="1"/>
  <c r="AA28" i="54"/>
  <c r="AB28" i="54" s="1"/>
  <c r="H157" i="76"/>
  <c r="B15" i="77"/>
  <c r="B20" i="77"/>
  <c r="H162" i="76"/>
  <c r="H163" i="76"/>
  <c r="B21" i="77"/>
  <c r="H147" i="76"/>
  <c r="B5" i="77"/>
  <c r="L13" i="77" s="1"/>
  <c r="B16" i="77"/>
  <c r="H158" i="76"/>
  <c r="H161" i="76"/>
  <c r="B19" i="77"/>
  <c r="H165" i="76"/>
  <c r="B23" i="77"/>
  <c r="B8" i="77"/>
  <c r="H150" i="76"/>
  <c r="H159" i="76"/>
  <c r="B17" i="77"/>
  <c r="H148" i="76"/>
  <c r="B6" i="77"/>
  <c r="L14" i="77" s="1"/>
  <c r="H149" i="76"/>
  <c r="B7" i="77"/>
  <c r="L15" i="77" s="1"/>
  <c r="B11" i="77"/>
  <c r="H153" i="76"/>
  <c r="B12" i="77"/>
  <c r="H154" i="76"/>
  <c r="H160" i="76"/>
  <c r="B18" i="77"/>
  <c r="H167" i="76"/>
  <c r="B25" i="77"/>
  <c r="B3" i="77"/>
  <c r="L11" i="77" s="1"/>
  <c r="H9" i="76"/>
  <c r="H10" i="76" s="1"/>
  <c r="B10" i="77"/>
  <c r="H152" i="76"/>
  <c r="B24" i="77"/>
  <c r="H166" i="76"/>
  <c r="B4" i="77"/>
  <c r="L12" i="77" s="1"/>
  <c r="H49" i="76"/>
  <c r="H50" i="76" s="1"/>
  <c r="H47" i="76"/>
  <c r="H48" i="76" s="1"/>
  <c r="B2" i="77"/>
  <c r="L10" i="77" s="1"/>
  <c r="H151" i="76"/>
  <c r="B9" i="77"/>
  <c r="H164" i="76"/>
  <c r="B22" i="77"/>
  <c r="H155" i="76"/>
  <c r="B13" i="77"/>
  <c r="H168" i="76"/>
  <c r="B26" i="77"/>
  <c r="H156" i="76"/>
  <c r="B14" i="77"/>
  <c r="M21" i="60"/>
  <c r="M5" i="60"/>
  <c r="J5" i="60" s="1"/>
  <c r="M16" i="60"/>
  <c r="J16" i="60" s="1"/>
  <c r="M19" i="60"/>
  <c r="J19" i="60" s="1"/>
  <c r="M23" i="60"/>
  <c r="J23" i="60" s="1"/>
  <c r="M12" i="60"/>
  <c r="J12" i="60" s="1"/>
  <c r="M18" i="60"/>
  <c r="J18" i="60" s="1"/>
  <c r="M25" i="60"/>
  <c r="J25" i="60" s="1"/>
  <c r="M13" i="60"/>
  <c r="J13" i="60" s="1"/>
  <c r="M26" i="60"/>
  <c r="J26" i="60" s="1"/>
  <c r="M14" i="60"/>
  <c r="J14" i="60" s="1"/>
  <c r="Q3" i="63"/>
  <c r="P11" i="63"/>
  <c r="Q2" i="63"/>
  <c r="P10" i="63"/>
  <c r="P9" i="63"/>
  <c r="Q16" i="63"/>
  <c r="Q17" i="63"/>
  <c r="P8" i="63"/>
  <c r="Q5" i="63"/>
  <c r="P3" i="63"/>
  <c r="Q10" i="63"/>
  <c r="Q7" i="63"/>
  <c r="P2" i="63"/>
  <c r="Q19" i="63"/>
  <c r="P19" i="63"/>
  <c r="Q8" i="63"/>
  <c r="Q1" i="63"/>
  <c r="P17" i="63"/>
  <c r="P18" i="63"/>
  <c r="Q18" i="63"/>
  <c r="P7" i="63"/>
  <c r="P16" i="63"/>
  <c r="Q14" i="63"/>
  <c r="Q6" i="63"/>
  <c r="Q15" i="63"/>
  <c r="P14" i="63"/>
  <c r="P6" i="63"/>
  <c r="P15" i="63"/>
  <c r="Q9" i="63"/>
  <c r="P13" i="63"/>
  <c r="P5" i="63"/>
  <c r="Q11" i="63"/>
  <c r="Q12" i="63"/>
  <c r="Q4" i="63"/>
  <c r="Q13" i="63"/>
  <c r="P12" i="63"/>
  <c r="P4" i="63"/>
  <c r="M3" i="60"/>
  <c r="J3" i="60" s="1"/>
  <c r="M11" i="60"/>
  <c r="J11" i="60" s="1"/>
  <c r="M22" i="60"/>
  <c r="J22" i="60" s="1"/>
  <c r="M20" i="60"/>
  <c r="J20" i="60" s="1"/>
  <c r="J21" i="60"/>
  <c r="M24" i="60"/>
  <c r="J24" i="60" s="1"/>
  <c r="M8" i="60"/>
  <c r="J8" i="60" s="1"/>
  <c r="M2" i="60"/>
  <c r="J2" i="60" s="1"/>
  <c r="M15" i="60"/>
  <c r="J15" i="60" s="1"/>
  <c r="M10" i="60"/>
  <c r="J10" i="60" s="1"/>
  <c r="M6" i="60"/>
  <c r="J6" i="60" s="1"/>
  <c r="M7" i="60"/>
  <c r="J7" i="60" s="1"/>
  <c r="M9" i="60"/>
  <c r="J9" i="60" s="1"/>
  <c r="M17" i="60"/>
  <c r="J17" i="60" s="1"/>
  <c r="M4" i="60"/>
  <c r="J4" i="60" s="1"/>
  <c r="AN6" i="8" a="1"/>
  <c r="AN6" i="8" s="1"/>
  <c r="DC4" i="8"/>
  <c r="AO3" i="8"/>
  <c r="S49" i="7"/>
  <c r="M11" i="77" l="1"/>
  <c r="AE16" i="54"/>
  <c r="L19" i="54"/>
  <c r="T19" i="54" s="1"/>
  <c r="L20" i="54"/>
  <c r="T20" i="54" s="1"/>
  <c r="L21" i="54"/>
  <c r="T21" i="54" s="1"/>
  <c r="L18" i="54"/>
  <c r="T18" i="54" s="1"/>
  <c r="AB38" i="54"/>
  <c r="M15" i="77"/>
  <c r="M10" i="77"/>
  <c r="M14" i="77"/>
  <c r="AB40" i="54"/>
  <c r="AB39" i="54"/>
  <c r="AB35" i="54"/>
  <c r="AB33" i="54"/>
  <c r="AB34" i="54"/>
  <c r="AB36" i="54"/>
  <c r="AB29" i="54"/>
  <c r="M13" i="77"/>
  <c r="M12" i="77"/>
  <c r="AB37" i="54"/>
  <c r="AB31" i="54"/>
  <c r="L12" i="54"/>
  <c r="T12" i="54" s="1"/>
  <c r="L13" i="54"/>
  <c r="T13" i="54" s="1"/>
  <c r="L17" i="54"/>
  <c r="T17" i="54" s="1"/>
  <c r="L14" i="54"/>
  <c r="T14" i="54" s="1"/>
  <c r="L15" i="54"/>
  <c r="T15" i="54" s="1"/>
  <c r="L16" i="54"/>
  <c r="T16" i="54" s="1"/>
  <c r="AB30" i="54"/>
  <c r="AB32" i="54"/>
  <c r="AB41" i="54"/>
  <c r="AO9" i="8"/>
  <c r="AO16" i="8"/>
  <c r="Q21" i="14" s="1"/>
  <c r="AO25" i="8"/>
  <c r="AO28" i="8"/>
  <c r="AO26" i="8"/>
  <c r="AO13" i="8"/>
  <c r="AO32" i="8"/>
  <c r="AO59" i="8"/>
  <c r="Q64" i="14" s="1"/>
  <c r="AO69" i="8"/>
  <c r="AO18" i="8"/>
  <c r="AO57" i="8"/>
  <c r="AO81" i="8"/>
  <c r="Q86" i="14" s="1"/>
  <c r="AO92" i="8"/>
  <c r="AO126" i="8"/>
  <c r="AO130" i="8"/>
  <c r="AO122" i="8"/>
  <c r="Q127" i="14" s="1"/>
  <c r="AO138" i="8"/>
  <c r="AO142" i="8"/>
  <c r="AO118" i="8"/>
  <c r="AO134" i="8"/>
  <c r="AO155" i="8"/>
  <c r="AO159" i="8"/>
  <c r="AO163" i="8"/>
  <c r="AO167" i="8"/>
  <c r="AO171" i="8"/>
  <c r="AO175" i="8"/>
  <c r="AO179" i="8"/>
  <c r="AO141" i="8"/>
  <c r="AO146" i="8"/>
  <c r="AO187" i="8"/>
  <c r="AO191" i="8"/>
  <c r="AO199" i="8"/>
  <c r="AO150" i="8"/>
  <c r="AO194" i="8"/>
  <c r="AO195" i="8"/>
  <c r="AO198" i="8"/>
  <c r="AO145" i="8"/>
  <c r="AO183" i="8"/>
  <c r="AO197" i="8"/>
  <c r="AO203" i="8"/>
  <c r="AO196" i="8"/>
  <c r="AO152" i="8"/>
  <c r="AO166" i="8"/>
  <c r="AO113" i="8"/>
  <c r="Q118" i="14" s="1"/>
  <c r="AO204" i="8"/>
  <c r="AO160" i="8"/>
  <c r="AO201" i="8"/>
  <c r="AO174" i="8"/>
  <c r="AO144" i="8"/>
  <c r="AO149" i="8"/>
  <c r="AO177" i="8"/>
  <c r="AO161" i="8"/>
  <c r="AO100" i="8"/>
  <c r="AO107" i="8"/>
  <c r="AO109" i="8"/>
  <c r="AO62" i="8"/>
  <c r="Q67" i="14" s="1"/>
  <c r="AO127" i="8"/>
  <c r="AO119" i="8"/>
  <c r="Q124" i="14" s="1"/>
  <c r="AO104" i="8"/>
  <c r="AO95" i="8"/>
  <c r="Q100" i="14" s="1"/>
  <c r="AO84" i="8"/>
  <c r="AO74" i="8"/>
  <c r="Q79" i="14" s="1"/>
  <c r="AO96" i="8"/>
  <c r="AO78" i="8"/>
  <c r="Q83" i="14" s="1"/>
  <c r="AO35" i="8"/>
  <c r="AO73" i="8"/>
  <c r="Q78" i="14" s="1"/>
  <c r="AO68" i="8"/>
  <c r="AO72" i="8"/>
  <c r="AO70" i="8"/>
  <c r="AO54" i="8"/>
  <c r="AO23" i="8"/>
  <c r="AO10" i="8"/>
  <c r="Q15" i="14" s="1"/>
  <c r="AO64" i="8"/>
  <c r="AO55" i="8"/>
  <c r="AO52" i="8"/>
  <c r="AO116" i="8"/>
  <c r="Q121" i="14" s="1"/>
  <c r="AO97" i="8"/>
  <c r="AO50" i="8"/>
  <c r="AO30" i="8"/>
  <c r="AO47" i="8"/>
  <c r="Q52" i="14" s="1"/>
  <c r="AO22" i="8"/>
  <c r="AO17" i="8"/>
  <c r="AO190" i="8"/>
  <c r="AO151" i="8"/>
  <c r="AO147" i="8"/>
  <c r="AO120" i="8"/>
  <c r="Q125" i="14" s="1"/>
  <c r="AO157" i="8"/>
  <c r="AO89" i="8"/>
  <c r="Q94" i="14" s="1"/>
  <c r="AO102" i="8"/>
  <c r="AO42" i="8"/>
  <c r="Q47" i="14" s="1"/>
  <c r="AO38" i="8"/>
  <c r="AO112" i="8"/>
  <c r="Q117" i="14" s="1"/>
  <c r="AO12" i="8"/>
  <c r="AO43" i="8"/>
  <c r="Q48" i="14" s="1"/>
  <c r="AO202" i="8"/>
  <c r="AO181" i="8"/>
  <c r="AO170" i="8"/>
  <c r="AO178" i="8"/>
  <c r="AO106" i="8"/>
  <c r="AO188" i="8"/>
  <c r="AO158" i="8"/>
  <c r="AO137" i="8"/>
  <c r="AO129" i="8"/>
  <c r="AO91" i="8"/>
  <c r="Q96" i="14" s="1"/>
  <c r="AO117" i="8"/>
  <c r="AO110" i="8"/>
  <c r="AO165" i="8"/>
  <c r="AO133" i="8"/>
  <c r="AO131" i="8"/>
  <c r="AO128" i="8"/>
  <c r="AO103" i="8"/>
  <c r="AO114" i="8"/>
  <c r="Q119" i="14" s="1"/>
  <c r="AO93" i="8"/>
  <c r="AO83" i="8"/>
  <c r="Q88" i="14" s="1"/>
  <c r="AO44" i="8"/>
  <c r="AO86" i="8"/>
  <c r="Q91" i="14" s="1"/>
  <c r="AO40" i="8"/>
  <c r="AO19" i="8"/>
  <c r="AO79" i="8"/>
  <c r="AO21" i="8"/>
  <c r="AO60" i="8"/>
  <c r="AO37" i="8"/>
  <c r="AO101" i="8"/>
  <c r="AO67" i="8"/>
  <c r="AO61" i="8"/>
  <c r="AO58" i="8"/>
  <c r="AO45" i="8"/>
  <c r="AO51" i="8"/>
  <c r="Q56" i="14" s="1"/>
  <c r="AO24" i="8"/>
  <c r="AO11" i="8"/>
  <c r="Q16" i="14" s="1"/>
  <c r="AO182" i="8"/>
  <c r="AO200" i="8"/>
  <c r="AO176" i="8"/>
  <c r="AO185" i="8"/>
  <c r="AO156" i="8"/>
  <c r="AO115" i="8"/>
  <c r="Q120" i="14" s="1"/>
  <c r="AO173" i="8"/>
  <c r="AO135" i="8"/>
  <c r="AO121" i="8"/>
  <c r="AO111" i="8"/>
  <c r="Q116" i="14" s="1"/>
  <c r="AO123" i="8"/>
  <c r="AO87" i="8"/>
  <c r="Q92" i="14" s="1"/>
  <c r="AO80" i="8"/>
  <c r="AO41" i="8"/>
  <c r="Q46" i="14" s="1"/>
  <c r="AO48" i="8"/>
  <c r="AO82" i="8"/>
  <c r="Q87" i="14" s="1"/>
  <c r="AO46" i="8"/>
  <c r="AO36" i="8"/>
  <c r="Q41" i="14" s="1"/>
  <c r="AO33" i="8"/>
  <c r="AO193" i="8"/>
  <c r="AO154" i="8"/>
  <c r="AO184" i="8"/>
  <c r="AO164" i="8"/>
  <c r="AO139" i="8"/>
  <c r="AO205" i="8"/>
  <c r="AO189" i="8"/>
  <c r="AO162" i="8"/>
  <c r="AO172" i="8"/>
  <c r="AO76" i="8"/>
  <c r="AO180" i="8"/>
  <c r="AO148" i="8"/>
  <c r="AO140" i="8"/>
  <c r="AO125" i="8"/>
  <c r="AO94" i="8"/>
  <c r="Q99" i="14" s="1"/>
  <c r="AO169" i="8"/>
  <c r="AO153" i="8"/>
  <c r="AO124" i="8"/>
  <c r="AO136" i="8"/>
  <c r="AO132" i="8"/>
  <c r="AO98" i="8"/>
  <c r="Q103" i="14" s="1"/>
  <c r="AO108" i="8"/>
  <c r="Q113" i="14" s="1"/>
  <c r="AO99" i="8"/>
  <c r="Q104" i="14" s="1"/>
  <c r="AO88" i="8"/>
  <c r="AO77" i="8"/>
  <c r="Q82" i="14" s="1"/>
  <c r="AO90" i="8"/>
  <c r="Q95" i="14" s="1"/>
  <c r="AO20" i="8"/>
  <c r="Q25" i="14" s="1"/>
  <c r="AO66" i="8"/>
  <c r="AO71" i="8"/>
  <c r="Q76" i="14" s="1"/>
  <c r="AO34" i="8"/>
  <c r="Q39" i="14" s="1"/>
  <c r="AO65" i="8"/>
  <c r="Q70" i="14" s="1"/>
  <c r="AO56" i="8"/>
  <c r="AO53" i="8"/>
  <c r="AO31" i="8"/>
  <c r="Q36" i="14" s="1"/>
  <c r="AO75" i="8"/>
  <c r="Q80" i="14" s="1"/>
  <c r="AO63" i="8"/>
  <c r="AO39" i="8"/>
  <c r="AO15" i="8"/>
  <c r="Q20" i="14" s="1"/>
  <c r="AO186" i="8"/>
  <c r="AO192" i="8"/>
  <c r="AO168" i="8"/>
  <c r="AO143" i="8"/>
  <c r="AO85" i="8"/>
  <c r="Q90" i="14" s="1"/>
  <c r="AO105" i="8"/>
  <c r="AO27" i="8"/>
  <c r="AO49" i="8"/>
  <c r="AO29" i="8"/>
  <c r="Q34" i="14" s="1"/>
  <c r="AO14" i="8"/>
  <c r="AO7" i="8"/>
  <c r="Q12" i="14" s="1"/>
  <c r="AO8" i="8"/>
  <c r="Q13" i="14" s="1"/>
  <c r="H169" i="76"/>
  <c r="Q2" i="14"/>
  <c r="Q128" i="14"/>
  <c r="Q109" i="14"/>
  <c r="Q108" i="14"/>
  <c r="Q106" i="14"/>
  <c r="Q102" i="14"/>
  <c r="Q93" i="14"/>
  <c r="Q98" i="14"/>
  <c r="Q66" i="14"/>
  <c r="Q50" i="14"/>
  <c r="Q57" i="14"/>
  <c r="Q45" i="14"/>
  <c r="Q40" i="14"/>
  <c r="Q24" i="14"/>
  <c r="Q31" i="14"/>
  <c r="Q22" i="14"/>
  <c r="Q19" i="14"/>
  <c r="Q68" i="14"/>
  <c r="Q18" i="14"/>
  <c r="Q126" i="14"/>
  <c r="Q123" i="14"/>
  <c r="Q122" i="14"/>
  <c r="Q107" i="14"/>
  <c r="Q81" i="14"/>
  <c r="Q55" i="14"/>
  <c r="Q54" i="14"/>
  <c r="Q33" i="14"/>
  <c r="Q28" i="14"/>
  <c r="Q35" i="14"/>
  <c r="Q17" i="14"/>
  <c r="Q115" i="14"/>
  <c r="Q105" i="14"/>
  <c r="Q101" i="14"/>
  <c r="Q89" i="14"/>
  <c r="Q72" i="14"/>
  <c r="Q63" i="14"/>
  <c r="Q74" i="14"/>
  <c r="Q62" i="14"/>
  <c r="Q53" i="14"/>
  <c r="Q60" i="14"/>
  <c r="Q43" i="14"/>
  <c r="Q27" i="14"/>
  <c r="Q42" i="14"/>
  <c r="Q14" i="14"/>
  <c r="Q130" i="14"/>
  <c r="Q129" i="14"/>
  <c r="Q110" i="14"/>
  <c r="Q111" i="14"/>
  <c r="Q97" i="14"/>
  <c r="Q85" i="14"/>
  <c r="Q84" i="14"/>
  <c r="Q75" i="14"/>
  <c r="Q59" i="14"/>
  <c r="Q73" i="14"/>
  <c r="Q58" i="14"/>
  <c r="Q65" i="14"/>
  <c r="Q49" i="14"/>
  <c r="Q51" i="14"/>
  <c r="Q37" i="14"/>
  <c r="Q32" i="14"/>
  <c r="Q77" i="14"/>
  <c r="Q23" i="14"/>
  <c r="Q26" i="14"/>
  <c r="AO6" i="8"/>
  <c r="Q29" i="14"/>
  <c r="Q112" i="14"/>
  <c r="Q114" i="14"/>
  <c r="Q71" i="14"/>
  <c r="Q69" i="14"/>
  <c r="Q61" i="14"/>
  <c r="Q44" i="14"/>
  <c r="Q38" i="14"/>
  <c r="Q30" i="14"/>
  <c r="S50" i="7"/>
  <c r="Q11" i="14" l="1"/>
  <c r="DC5" i="8"/>
  <c r="M5" i="63" s="1" a="1"/>
  <c r="S51" i="7"/>
  <c r="M5" i="63" l="1"/>
  <c r="T16" i="63"/>
  <c r="T19" i="63"/>
  <c r="T14" i="63"/>
  <c r="T2" i="63"/>
  <c r="T4" i="63"/>
  <c r="T6" i="63"/>
  <c r="T8" i="63"/>
  <c r="T10" i="63"/>
  <c r="T12" i="63"/>
  <c r="S15" i="63"/>
  <c r="S17" i="63"/>
  <c r="S18" i="63"/>
  <c r="S3" i="63"/>
  <c r="S5" i="63"/>
  <c r="S7" i="63"/>
  <c r="S9" i="63"/>
  <c r="S11" i="63"/>
  <c r="S13" i="63"/>
  <c r="S16" i="63"/>
  <c r="S14" i="63"/>
  <c r="S4" i="63"/>
  <c r="S8" i="63"/>
  <c r="S12" i="63"/>
  <c r="T17" i="63"/>
  <c r="T18" i="63"/>
  <c r="T1" i="63"/>
  <c r="T3" i="63"/>
  <c r="T5" i="63"/>
  <c r="T7" i="63"/>
  <c r="T9" i="63"/>
  <c r="T11" i="63"/>
  <c r="T13" i="63"/>
  <c r="S19" i="63"/>
  <c r="S2" i="63"/>
  <c r="S6" i="63"/>
  <c r="S10" i="63"/>
  <c r="T15" i="63"/>
  <c r="D4" i="42"/>
  <c r="D9" i="20" s="1"/>
  <c r="GG11" i="8" a="1"/>
  <c r="S52" i="7"/>
  <c r="E31" i="20" l="1"/>
  <c r="E21" i="20"/>
  <c r="E28" i="20"/>
  <c r="E18" i="20"/>
  <c r="E20" i="20"/>
  <c r="E23" i="20"/>
  <c r="E24" i="20"/>
  <c r="E9" i="20"/>
  <c r="E25" i="20"/>
  <c r="E32" i="20"/>
  <c r="E22" i="20"/>
  <c r="E11" i="20"/>
  <c r="E27" i="20"/>
  <c r="E13" i="20"/>
  <c r="E29" i="20"/>
  <c r="E10" i="20"/>
  <c r="E26" i="20"/>
  <c r="E15" i="20"/>
  <c r="E8" i="20"/>
  <c r="E17" i="20"/>
  <c r="E12" i="20"/>
  <c r="E14" i="20"/>
  <c r="E30" i="20"/>
  <c r="E19" i="20"/>
  <c r="E16" i="20"/>
  <c r="C5" i="76"/>
  <c r="C10" i="76" s="1"/>
  <c r="B3" i="78"/>
  <c r="O5" i="63" a="1"/>
  <c r="O5" i="63" s="1"/>
  <c r="S1" i="63"/>
  <c r="GG11" i="8"/>
  <c r="S53" i="7"/>
  <c r="S54" i="7" l="1"/>
  <c r="S55" i="7" l="1"/>
  <c r="S56" i="7" l="1"/>
  <c r="S57" i="7" l="1"/>
  <c r="S58" i="7" l="1"/>
  <c r="S59" i="7" l="1"/>
  <c r="S60" i="7" l="1"/>
  <c r="S61" i="7" l="1"/>
  <c r="S62" i="7" l="1"/>
  <c r="S63" i="7" l="1"/>
  <c r="S64" i="7" l="1"/>
  <c r="S65" i="7" l="1"/>
  <c r="S66" i="7" l="1"/>
  <c r="S67" i="7" l="1"/>
  <c r="S68" i="7" l="1"/>
  <c r="S69" i="7" l="1"/>
  <c r="S70" i="7" l="1"/>
  <c r="S71" i="7" l="1"/>
  <c r="S72" i="7" l="1"/>
  <c r="S73" i="7" l="1"/>
  <c r="S74" i="7" l="1"/>
  <c r="S75" i="7" l="1"/>
  <c r="S76" i="7" l="1"/>
  <c r="S77" i="7" l="1"/>
  <c r="S78" i="7" l="1"/>
  <c r="S79" i="7" l="1"/>
  <c r="S80" i="7" l="1"/>
  <c r="S81" i="7" l="1"/>
  <c r="S82" i="7" l="1"/>
  <c r="S83" i="7" l="1"/>
  <c r="S84" i="7" l="1"/>
  <c r="S85" i="7" l="1"/>
  <c r="S86" i="7" l="1"/>
  <c r="S87" i="7" l="1"/>
  <c r="S88" i="7" l="1"/>
  <c r="S89" i="7" l="1"/>
  <c r="S90" i="7" l="1"/>
  <c r="S91" i="7" l="1"/>
  <c r="S92" i="7" l="1"/>
  <c r="S93" i="7" l="1"/>
  <c r="S94" i="7" l="1"/>
  <c r="S95" i="7" l="1"/>
  <c r="S96" i="7" l="1"/>
  <c r="S97" i="7" l="1"/>
  <c r="S98" i="7" l="1"/>
  <c r="S99" i="7" l="1"/>
  <c r="S100" i="7" l="1"/>
  <c r="S101" i="7" l="1"/>
  <c r="S102" i="7" l="1"/>
  <c r="S103" i="7" l="1"/>
  <c r="S104" i="7" l="1"/>
  <c r="S105" i="7" l="1"/>
  <c r="S106" i="7" l="1"/>
  <c r="S107" i="7" l="1"/>
  <c r="S108" i="7" l="1"/>
  <c r="S109" i="7" l="1"/>
  <c r="S110" i="7" l="1"/>
  <c r="S111" i="7" l="1"/>
  <c r="S112" i="7" l="1"/>
  <c r="S113" i="7" l="1"/>
  <c r="S114" i="7" l="1"/>
  <c r="S115" i="7" l="1"/>
  <c r="S116" i="7" l="1"/>
  <c r="S117" i="7" l="1"/>
  <c r="S118" i="7" l="1"/>
  <c r="S119" i="7" l="1"/>
  <c r="S120" i="7" l="1"/>
  <c r="S121" i="7" l="1"/>
  <c r="S122" i="7" l="1"/>
  <c r="S123" i="7" l="1"/>
  <c r="S124" i="7" l="1"/>
  <c r="S125" i="7" l="1"/>
  <c r="S126" i="7" l="1"/>
  <c r="S127" i="7" l="1"/>
  <c r="S128" i="7" l="1"/>
  <c r="S129" i="7" l="1"/>
  <c r="S130" i="7" l="1"/>
  <c r="S131" i="7" l="1"/>
  <c r="S132" i="7" l="1"/>
  <c r="S133" i="7" l="1"/>
  <c r="S134" i="7" l="1"/>
  <c r="S135" i="7" l="1"/>
  <c r="S136" i="7" l="1"/>
  <c r="S137" i="7" l="1"/>
  <c r="S138" i="7" l="1"/>
  <c r="S139" i="7" l="1"/>
  <c r="S140" i="7" l="1"/>
  <c r="S141" i="7" l="1"/>
  <c r="S142" i="7" l="1"/>
  <c r="S143" i="7" l="1"/>
  <c r="S144" i="7" l="1"/>
  <c r="S145" i="7" l="1"/>
  <c r="S146" i="7" l="1"/>
  <c r="S147" i="7" l="1"/>
  <c r="S148" i="7" l="1"/>
  <c r="S149" i="7" l="1"/>
  <c r="S150" i="7" l="1"/>
  <c r="S151" i="7" l="1"/>
  <c r="S152" i="7" l="1"/>
  <c r="S153" i="7" l="1"/>
  <c r="S154" i="7" l="1"/>
  <c r="S155" i="7" l="1"/>
  <c r="S156" i="7" l="1"/>
  <c r="S157" i="7" l="1"/>
  <c r="S158" i="7" l="1"/>
  <c r="S159" i="7" l="1"/>
  <c r="S160" i="7" l="1"/>
  <c r="S161" i="7" l="1"/>
  <c r="S162" i="7" l="1"/>
  <c r="S163" i="7" l="1"/>
  <c r="S164" i="7" l="1"/>
  <c r="S165" i="7" l="1"/>
  <c r="S166" i="7" l="1"/>
  <c r="S167" i="7" l="1"/>
  <c r="S168" i="7" l="1"/>
  <c r="S169" i="7" l="1"/>
  <c r="S170" i="7" l="1"/>
  <c r="S171" i="7" l="1"/>
  <c r="S172" i="7" l="1"/>
  <c r="S173" i="7" l="1"/>
  <c r="S174" i="7" l="1"/>
  <c r="S175" i="7" l="1"/>
  <c r="S176" i="7" l="1"/>
  <c r="S177" i="7"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0EED828-867D-4147-AD24-8B4BC4712539}" keepAlive="1" name="استعلام - ‏‏الاول" description="‏‏الاتصال بالاستعلام 'الاول' في المصنف." type="5" refreshedVersion="0" background="1">
    <dbPr connection="Provider=Microsoft.Mashup.OleDb.1;Data Source=$Workbook$;Location=الاول;Extended Properties=&quot;&quot;" command="SELECT * FROM [الاول]"/>
  </connection>
  <connection id="2" xr16:uid="{9A686E8D-1184-4273-80C4-7CC06CB2A7CA}" keepAlive="1" name="استعلام - ‏‏الثالث" description="‏‏الاتصال بالاستعلام 'الثالث' في المصنف." type="5" refreshedVersion="0" background="1">
    <dbPr connection="Provider=Microsoft.Mashup.OleDb.1;Data Source=$Workbook$;Location=الثالث;Extended Properties=&quot;&quot;" command="SELECT * FROM [الثالث]"/>
  </connection>
  <connection id="3" xr16:uid="{A92AB5DE-D2DF-4CF9-9275-19999DDDC0EA}" keepAlive="1" name="استعلام - ‏‏الثاني" description="‏‏الاتصال بالاستعلام 'الثاني' في المصنف." type="5" refreshedVersion="0" background="1">
    <dbPr connection="Provider=Microsoft.Mashup.OleDb.1;Data Source=$Workbook$;Location=الثاني;Extended Properties=&quot;&quot;" command="SELECT * FROM [الثاني]"/>
  </connection>
  <connection id="4" xr16:uid="{AB4D61A0-BD91-495D-9293-F50DC2ED2580}" keepAlive="1" name="استعلام - ‏‏الجدول7" description="‏‏الاتصال بالاستعلام 'الجدول7' في المصنف." type="5" refreshedVersion="0" background="1">
    <dbPr connection="Provider=Microsoft.Mashup.OleDb.1;Data Source=$Workbook$;Location=الجدول7;Extended Properties=&quot;&quot;" command="SELECT * FROM [الجدول7]"/>
  </connection>
  <connection id="5" xr16:uid="{3290F9A6-6D32-489E-94BD-99C6FEDCC5AE}" keepAlive="1" name="استعلام - ‏‏الخامس" description="‏‏الاتصال بالاستعلام 'الخامس' في المصنف." type="5" refreshedVersion="0" background="1">
    <dbPr connection="Provider=Microsoft.Mashup.OleDb.1;Data Source=$Workbook$;Location=الخامس;Extended Properties=&quot;&quot;" command="SELECT * FROM [الخامس]"/>
  </connection>
  <connection id="6" xr16:uid="{CA4FE952-6729-4E00-B81B-78A3F1AA2004}" keepAlive="1" name="استعلام - ‏‏تشخيصي" description="‏‏الاتصال بالاستعلام 'تشخيصي' في المصنف." type="5" refreshedVersion="0" background="1">
    <dbPr connection="Provider=Microsoft.Mashup.OleDb.1;Data Source=$Workbook$;Location=تشخيصي;Extended Properties=&quot;&quot;" command="SELECT * FROM [تشخيصي]"/>
  </connection>
  <connection id="7" xr16:uid="{BE1BD985-69FB-4C4A-AF7B-B2B92CB539FA}" keepAlive="1" name="استعلام - ‏‏‏‏دمج1" description="‏‏الاتصال بالاستعلام '‏‏دمج1' في المصنف." type="5" refreshedVersion="0" background="1">
    <dbPr connection="Provider=Microsoft.Mashup.OleDb.1;Data Source=$Workbook$;Location=‏‏دمج1;Extended Properties=&quot;&quot;" command="SELECT * FROM [‏‏دمج1]"/>
  </connection>
  <connection id="8" xr16:uid="{E309D356-FFA3-4A58-A7B0-239F7467904E}" keepAlive="1" name="استعلام - ‏‏‏‏دمج2" description="‏‏الاتصال بالاستعلام '‏‏دمج2' في المصنف." type="5" refreshedVersion="0" background="1">
    <dbPr connection="Provider=Microsoft.Mashup.OleDb.1;Data Source=$Workbook$;Location=‏‏دمج2;Extended Properties=&quot;&quot;" command="SELECT * FROM [‏‏دمج2]"/>
  </connection>
  <connection id="9" xr16:uid="{B5C26790-782B-4819-B546-0BFE9719B86E}" keepAlive="1" name="استعلام - ‏‏‏‏دمج3" description="‏‏الاتصال بالاستعلام '‏‏دمج3' في المصنف." type="5" refreshedVersion="8" background="1" saveData="1">
    <dbPr connection="Provider=Microsoft.Mashup.OleDb.1;Data Source=$Workbook$;Location=‏‏دمج3;Extended Properties=&quot;&quot;" command="SELECT * FROM [‏‏دمج3]"/>
  </connection>
  <connection id="10" xr16:uid="{CAF581A7-752D-405B-8B6A-1E7643661E68}" keepAlive="1" name="استعلام - ‏‏‏‏دمج4" description="‏‏الاتصال بالاستعلام '‏‏دمج4' في المصنف." type="5" refreshedVersion="8" background="1" saveData="1">
    <dbPr connection="Provider=Microsoft.Mashup.OleDb.1;Data Source=$Workbook$;Location=‏‏دمج4;Extended Properties=&quot;&quot;" command="SELECT * FROM [‏‏دمج4]"/>
  </connection>
  <connection id="11" xr16:uid="{92BBF1E5-1C76-4946-8EB1-E623A28E1D0E}" keepAlive="1" name="استعلام - ‏‏‏‏دمج5" description="‏‏الاتصال بالاستعلام '‏‏دمج5' في المصنف." type="5" refreshedVersion="8" background="1" saveData="1">
    <dbPr connection="Provider=Microsoft.Mashup.OleDb.1;Data Source=$Workbook$;Location=‏‏دمج5;Extended Properties=&quot;&quot;" command="SELECT * FROM [‏‏دمج5]"/>
  </connection>
  <connection id="12" xr16:uid="{4DC99974-7A70-45A4-9D9B-3FD450853AE2}" keepAlive="1" name="استعلام - ‏‏‏‏دمج6" description="‏‏الاتصال بالاستعلام '‏‏دمج6' في المصنف." type="5" refreshedVersion="8" background="1" saveData="1">
    <dbPr connection="Provider=Microsoft.Mashup.OleDb.1;Data Source=$Workbook$;Location=‏‏دمج6;Extended Properties=&quot;&quot;" command="SELECT * FROM [‏‏دمج6]"/>
  </connection>
  <connection id="13" xr16:uid="{C306F93B-08B8-424C-BE17-3B50BD064C7D}" keepAlive="1" name="استعلام - ‏‏‏‏دمج7" description="‏‏الاتصال بالاستعلام '‏‏دمج7' في المصنف." type="5" refreshedVersion="8" background="1" saveData="1">
    <dbPr connection="Provider=Microsoft.Mashup.OleDb.1;Data Source=$Workbook$;Location=‏‏دمج7;Extended Properties=&quot;&quot;" command="SELECT * FROM [‏‏دمج7]"/>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<sst xmlns="http://schemas.openxmlformats.org/spreadsheetml/2006/main" count="10290" uniqueCount="698">
  <si>
    <t>م</t>
  </si>
  <si>
    <t>الاسم</t>
  </si>
  <si>
    <r>
      <t>س</t>
    </r>
    <r>
      <rPr>
        <b/>
        <sz val="12"/>
        <color rgb="FFC00000"/>
        <rFont val="Arial"/>
        <family val="2"/>
        <scheme val="minor"/>
      </rPr>
      <t>1</t>
    </r>
  </si>
  <si>
    <r>
      <t>س</t>
    </r>
    <r>
      <rPr>
        <b/>
        <sz val="11"/>
        <color rgb="FFC00000"/>
        <rFont val="Arial"/>
        <family val="2"/>
        <scheme val="minor"/>
      </rPr>
      <t>2</t>
    </r>
  </si>
  <si>
    <r>
      <t>س</t>
    </r>
    <r>
      <rPr>
        <b/>
        <sz val="12"/>
        <color rgb="FFC00000"/>
        <rFont val="Arial"/>
        <family val="2"/>
        <scheme val="minor"/>
      </rPr>
      <t>3</t>
    </r>
    <r>
      <rPr>
        <sz val="11"/>
        <color theme="1"/>
        <rFont val="Arial"/>
        <family val="2"/>
        <charset val="178"/>
        <scheme val="minor"/>
      </rPr>
      <t/>
    </r>
  </si>
  <si>
    <r>
      <t>س</t>
    </r>
    <r>
      <rPr>
        <b/>
        <sz val="11"/>
        <color rgb="FFC00000"/>
        <rFont val="Arial"/>
        <family val="2"/>
        <scheme val="minor"/>
      </rPr>
      <t>4</t>
    </r>
    <r>
      <rPr>
        <sz val="11"/>
        <color theme="1"/>
        <rFont val="Arial"/>
        <family val="2"/>
        <charset val="178"/>
        <scheme val="minor"/>
      </rPr>
      <t/>
    </r>
  </si>
  <si>
    <r>
      <t>س</t>
    </r>
    <r>
      <rPr>
        <b/>
        <sz val="12"/>
        <color rgb="FFC00000"/>
        <rFont val="Arial"/>
        <family val="2"/>
        <scheme val="minor"/>
      </rPr>
      <t>5</t>
    </r>
    <r>
      <rPr>
        <sz val="11"/>
        <color theme="1"/>
        <rFont val="Arial"/>
        <family val="2"/>
        <charset val="178"/>
        <scheme val="minor"/>
      </rPr>
      <t/>
    </r>
  </si>
  <si>
    <r>
      <t>س</t>
    </r>
    <r>
      <rPr>
        <b/>
        <sz val="11"/>
        <color rgb="FFC00000"/>
        <rFont val="Arial"/>
        <family val="2"/>
        <scheme val="minor"/>
      </rPr>
      <t>6</t>
    </r>
    <r>
      <rPr>
        <sz val="11"/>
        <color theme="1"/>
        <rFont val="Arial"/>
        <family val="2"/>
        <charset val="178"/>
        <scheme val="minor"/>
      </rPr>
      <t/>
    </r>
  </si>
  <si>
    <r>
      <t>س</t>
    </r>
    <r>
      <rPr>
        <b/>
        <sz val="12"/>
        <color rgb="FFC00000"/>
        <rFont val="Arial"/>
        <family val="2"/>
        <scheme val="minor"/>
      </rPr>
      <t>7</t>
    </r>
    <r>
      <rPr>
        <sz val="11"/>
        <color theme="1"/>
        <rFont val="Arial"/>
        <family val="2"/>
        <charset val="178"/>
        <scheme val="minor"/>
      </rPr>
      <t/>
    </r>
  </si>
  <si>
    <r>
      <t>س</t>
    </r>
    <r>
      <rPr>
        <b/>
        <sz val="11"/>
        <color rgb="FFC00000"/>
        <rFont val="Arial"/>
        <family val="2"/>
        <scheme val="minor"/>
      </rPr>
      <t>8</t>
    </r>
    <r>
      <rPr>
        <sz val="11"/>
        <color theme="1"/>
        <rFont val="Arial"/>
        <family val="2"/>
        <charset val="178"/>
        <scheme val="minor"/>
      </rPr>
      <t/>
    </r>
  </si>
  <si>
    <r>
      <t>س</t>
    </r>
    <r>
      <rPr>
        <b/>
        <sz val="12"/>
        <color rgb="FFC00000"/>
        <rFont val="Arial"/>
        <family val="2"/>
        <scheme val="minor"/>
      </rPr>
      <t>9</t>
    </r>
    <r>
      <rPr>
        <sz val="11"/>
        <color theme="1"/>
        <rFont val="Arial"/>
        <family val="2"/>
        <charset val="178"/>
        <scheme val="minor"/>
      </rPr>
      <t/>
    </r>
  </si>
  <si>
    <r>
      <t>س</t>
    </r>
    <r>
      <rPr>
        <b/>
        <sz val="11"/>
        <color rgb="FFC00000"/>
        <rFont val="Arial"/>
        <family val="2"/>
        <scheme val="minor"/>
      </rPr>
      <t>10</t>
    </r>
    <r>
      <rPr>
        <sz val="11"/>
        <color theme="1"/>
        <rFont val="Arial"/>
        <family val="2"/>
        <charset val="178"/>
        <scheme val="minor"/>
      </rPr>
      <t/>
    </r>
  </si>
  <si>
    <r>
      <t>س</t>
    </r>
    <r>
      <rPr>
        <b/>
        <sz val="12"/>
        <color rgb="FFC00000"/>
        <rFont val="Arial"/>
        <family val="2"/>
        <scheme val="minor"/>
      </rPr>
      <t>11</t>
    </r>
    <r>
      <rPr>
        <sz val="11"/>
        <color theme="1"/>
        <rFont val="Arial"/>
        <family val="2"/>
        <charset val="178"/>
        <scheme val="minor"/>
      </rPr>
      <t/>
    </r>
  </si>
  <si>
    <r>
      <t>س</t>
    </r>
    <r>
      <rPr>
        <b/>
        <sz val="11"/>
        <color rgb="FFC00000"/>
        <rFont val="Arial"/>
        <family val="2"/>
        <scheme val="minor"/>
      </rPr>
      <t>12</t>
    </r>
    <r>
      <rPr>
        <sz val="11"/>
        <color theme="1"/>
        <rFont val="Arial"/>
        <family val="2"/>
        <charset val="178"/>
        <scheme val="minor"/>
      </rPr>
      <t/>
    </r>
  </si>
  <si>
    <r>
      <t>س</t>
    </r>
    <r>
      <rPr>
        <b/>
        <sz val="12"/>
        <color rgb="FFC00000"/>
        <rFont val="Arial"/>
        <family val="2"/>
        <scheme val="minor"/>
      </rPr>
      <t>13</t>
    </r>
    <r>
      <rPr>
        <sz val="11"/>
        <color theme="1"/>
        <rFont val="Arial"/>
        <family val="2"/>
        <charset val="178"/>
        <scheme val="minor"/>
      </rPr>
      <t/>
    </r>
  </si>
  <si>
    <r>
      <t>س</t>
    </r>
    <r>
      <rPr>
        <b/>
        <sz val="11"/>
        <color rgb="FFC00000"/>
        <rFont val="Arial"/>
        <family val="2"/>
        <scheme val="minor"/>
      </rPr>
      <t>14</t>
    </r>
    <r>
      <rPr>
        <sz val="11"/>
        <color theme="1"/>
        <rFont val="Arial"/>
        <family val="2"/>
        <charset val="178"/>
        <scheme val="minor"/>
      </rPr>
      <t/>
    </r>
  </si>
  <si>
    <r>
      <t>س</t>
    </r>
    <r>
      <rPr>
        <b/>
        <sz val="12"/>
        <color rgb="FFC00000"/>
        <rFont val="Arial"/>
        <family val="2"/>
        <scheme val="minor"/>
      </rPr>
      <t>15</t>
    </r>
    <r>
      <rPr>
        <sz val="11"/>
        <color theme="1"/>
        <rFont val="Arial"/>
        <family val="2"/>
        <charset val="178"/>
        <scheme val="minor"/>
      </rPr>
      <t/>
    </r>
  </si>
  <si>
    <r>
      <t>س</t>
    </r>
    <r>
      <rPr>
        <b/>
        <sz val="11"/>
        <color rgb="FFC00000"/>
        <rFont val="Arial"/>
        <family val="2"/>
        <scheme val="minor"/>
      </rPr>
      <t>16</t>
    </r>
    <r>
      <rPr>
        <sz val="11"/>
        <color theme="1"/>
        <rFont val="Arial"/>
        <family val="2"/>
        <charset val="178"/>
        <scheme val="minor"/>
      </rPr>
      <t/>
    </r>
  </si>
  <si>
    <r>
      <t>س</t>
    </r>
    <r>
      <rPr>
        <b/>
        <sz val="12"/>
        <color rgb="FFC00000"/>
        <rFont val="Arial"/>
        <family val="2"/>
        <scheme val="minor"/>
      </rPr>
      <t>17</t>
    </r>
    <r>
      <rPr>
        <sz val="11"/>
        <color theme="1"/>
        <rFont val="Arial"/>
        <family val="2"/>
        <charset val="178"/>
        <scheme val="minor"/>
      </rPr>
      <t/>
    </r>
  </si>
  <si>
    <r>
      <t>س</t>
    </r>
    <r>
      <rPr>
        <b/>
        <sz val="11"/>
        <color rgb="FFC00000"/>
        <rFont val="Arial"/>
        <family val="2"/>
        <scheme val="minor"/>
      </rPr>
      <t>18</t>
    </r>
    <r>
      <rPr>
        <sz val="11"/>
        <color theme="1"/>
        <rFont val="Arial"/>
        <family val="2"/>
        <charset val="178"/>
        <scheme val="minor"/>
      </rPr>
      <t/>
    </r>
  </si>
  <si>
    <r>
      <t>س</t>
    </r>
    <r>
      <rPr>
        <b/>
        <sz val="12"/>
        <color rgb="FFC00000"/>
        <rFont val="Arial"/>
        <family val="2"/>
        <scheme val="minor"/>
      </rPr>
      <t>19</t>
    </r>
    <r>
      <rPr>
        <sz val="11"/>
        <color theme="1"/>
        <rFont val="Arial"/>
        <family val="2"/>
        <charset val="178"/>
        <scheme val="minor"/>
      </rPr>
      <t/>
    </r>
  </si>
  <si>
    <r>
      <t>س</t>
    </r>
    <r>
      <rPr>
        <b/>
        <sz val="11"/>
        <color rgb="FFC00000"/>
        <rFont val="Arial"/>
        <family val="2"/>
        <scheme val="minor"/>
      </rPr>
      <t>20</t>
    </r>
    <r>
      <rPr>
        <sz val="11"/>
        <color theme="1"/>
        <rFont val="Arial"/>
        <family val="2"/>
        <charset val="178"/>
        <scheme val="minor"/>
      </rPr>
      <t/>
    </r>
  </si>
  <si>
    <r>
      <t>س</t>
    </r>
    <r>
      <rPr>
        <b/>
        <sz val="12"/>
        <color rgb="FFC00000"/>
        <rFont val="Arial"/>
        <family val="2"/>
        <scheme val="minor"/>
      </rPr>
      <t>21</t>
    </r>
    <r>
      <rPr>
        <sz val="11"/>
        <color theme="1"/>
        <rFont val="Arial"/>
        <family val="2"/>
        <charset val="178"/>
        <scheme val="minor"/>
      </rPr>
      <t/>
    </r>
  </si>
  <si>
    <r>
      <t>س</t>
    </r>
    <r>
      <rPr>
        <b/>
        <sz val="11"/>
        <color rgb="FFC00000"/>
        <rFont val="Arial"/>
        <family val="2"/>
        <scheme val="minor"/>
      </rPr>
      <t>22</t>
    </r>
    <r>
      <rPr>
        <sz val="11"/>
        <color theme="1"/>
        <rFont val="Arial"/>
        <family val="2"/>
        <charset val="178"/>
        <scheme val="minor"/>
      </rPr>
      <t/>
    </r>
  </si>
  <si>
    <r>
      <t>س</t>
    </r>
    <r>
      <rPr>
        <b/>
        <sz val="12"/>
        <color rgb="FFC00000"/>
        <rFont val="Arial"/>
        <family val="2"/>
        <scheme val="minor"/>
      </rPr>
      <t>23</t>
    </r>
    <r>
      <rPr>
        <sz val="11"/>
        <color theme="1"/>
        <rFont val="Arial"/>
        <family val="2"/>
        <charset val="178"/>
        <scheme val="minor"/>
      </rPr>
      <t/>
    </r>
  </si>
  <si>
    <r>
      <t>س</t>
    </r>
    <r>
      <rPr>
        <b/>
        <sz val="11"/>
        <color rgb="FFC00000"/>
        <rFont val="Arial"/>
        <family val="2"/>
        <scheme val="minor"/>
      </rPr>
      <t>24</t>
    </r>
    <r>
      <rPr>
        <sz val="11"/>
        <color theme="1"/>
        <rFont val="Arial"/>
        <family val="2"/>
        <charset val="178"/>
        <scheme val="minor"/>
      </rPr>
      <t/>
    </r>
  </si>
  <si>
    <r>
      <t>س</t>
    </r>
    <r>
      <rPr>
        <b/>
        <sz val="12"/>
        <color rgb="FFC00000"/>
        <rFont val="Arial"/>
        <family val="2"/>
        <scheme val="minor"/>
      </rPr>
      <t>25</t>
    </r>
    <r>
      <rPr>
        <sz val="11"/>
        <color theme="1"/>
        <rFont val="Arial"/>
        <family val="2"/>
        <charset val="178"/>
        <scheme val="minor"/>
      </rPr>
      <t/>
    </r>
  </si>
  <si>
    <t>أ</t>
  </si>
  <si>
    <t>ب</t>
  </si>
  <si>
    <t>ج</t>
  </si>
  <si>
    <t>د</t>
  </si>
  <si>
    <t xml:space="preserve">المجموع </t>
  </si>
  <si>
    <t>النسبة</t>
  </si>
  <si>
    <t>عدد الطلاب</t>
  </si>
  <si>
    <t xml:space="preserve">عدد الإجابات الصحيحة </t>
  </si>
  <si>
    <t>عدد الإجابات الخاطئة</t>
  </si>
  <si>
    <t>نسبة الاستجابات الخاطئة</t>
  </si>
  <si>
    <t>نسبة الاستجابات الصحيحة</t>
  </si>
  <si>
    <t xml:space="preserve">عدد الأسئلة </t>
  </si>
  <si>
    <t>المجال</t>
  </si>
  <si>
    <t>المجال الفرعي</t>
  </si>
  <si>
    <t>نواتج التعلم</t>
  </si>
  <si>
    <t>المؤشرات</t>
  </si>
  <si>
    <t xml:space="preserve"> الأعداد والعمليات عليها</t>
  </si>
  <si>
    <t>الأعداد ومجموعات الأعداد</t>
  </si>
  <si>
    <t xml:space="preserve"> وصــف الأعداد ضمــن 12 منزلة، وتمثيــل الأعداد، وقراءتهــا وكتابتهــا، والمقارنــة بينهــا، وترتيبهــا، وتقريبهــا</t>
  </si>
  <si>
    <t>يميز القيمة المنزلية لرقم في عدد ضمن 12 منزلة، ويمثل الأعداد باستخدام الرسوم وخط الأعداد ويقربها إلى أقرب منزلة معطاة</t>
  </si>
  <si>
    <t xml:space="preserve">
 يقرأ الأعداد ضمن 12 منزلة، ويكتبها في الصور القياسية واللفظية والتحليلية 
</t>
  </si>
  <si>
    <t>يقارن بين الأعداد ضمن 12 منزلة باستخدام الرموز(&gt;،&lt;،=) ويرتبها تصاعدياً وتنازلياً</t>
  </si>
  <si>
    <t xml:space="preserve">تمييز الكسور الاعتيادية والأعداد الكسرية والكسورغير الفعلية، وتمثيلها، وقراءتها، وكتابتها، والمقارنة بينها وترتيبها، وتقريبها </t>
  </si>
  <si>
    <t>يميز الكسر الاعتيادي، ويمثله باستخدام النماذج والرسوم وخط الأعداد ويقرؤه ويكتبه</t>
  </si>
  <si>
    <t xml:space="preserve">يوجد الكسور المكافئة لكسر، ويكتب كسراً في أبسط صورة، ويقربها إلى الصفر أو النصف أو الواحد </t>
  </si>
  <si>
    <t>يميز العدد الكسري، ويمثله باستخدام النماذج والرسوم وخط الأعداد ويقرؤه ويكتبه</t>
  </si>
  <si>
    <t>يميز الكسر غير الفعلي، ويحوله إلى عدد كسري والعكس</t>
  </si>
  <si>
    <t>يقارن بين الكسور والأعداد الكسرية ويرتبها تصاعدياً وتنازلياً</t>
  </si>
  <si>
    <t>وصف الكسور العشرية. وتمثيلها، وتمييز القيمة المنزلية لرقم فيها، وقراءتها، وكتابتها، والمقارنة بينها وترتيبها، وتقريبها. والتحويل بينها وبين الكسور الاعتيادية والأعداد الكسرية</t>
  </si>
  <si>
    <t xml:space="preserve">يصف الكسر العشري، ويمتلك باستخدام النماذج والرسوم وخط الأعداد ويميز القيمة المنزلية لرقم في كسر عشري ويقرب هذه الكسور إلى أقرب عدد كلي، أو إلى أقرب منزلة معطاة </t>
  </si>
  <si>
    <t>يقرأ الكسور العشرية ويكتبها في الصور القياسية واللفظية والتحليلية</t>
  </si>
  <si>
    <t>يقارن بين الكسور العشرية، ويرتبها تصاعدياً، وتنازلياً</t>
  </si>
  <si>
    <t>يحول بين الكسور العشرية والكسور الاعتيادية، والأعداد الكسرية</t>
  </si>
  <si>
    <t>العمليات على الأعداد، والحس العددي</t>
  </si>
  <si>
    <t>جمع الأعداد الكلية ضمن سبع منازل وطرحها، وضرب الأعداد من ثلاث منازل على الأكثر، وقسمة الأعداد من أربع منازل على الأكثر على أعداد من منزلتين على الأكثر. واستخدامها في حل مسائل رياضية</t>
  </si>
  <si>
    <t>يجمع الأعداد ضمن سبع منازل ويطرحها (دون إعادة التجميع ومعه)</t>
  </si>
  <si>
    <t>يضرب عددًا من ثلاث منازل على الأكثر في عدد من منزلتين على الأكثر أدون ومع إعادة التجميع باستخدام الاستراتيجيات المعتمدة على القيمة المنزلية</t>
  </si>
  <si>
    <t xml:space="preserve">يقسم عدد من أربع منازل على الأكثر على عدد من منزلتين على الأكثر (دون باق وسباق) باستخدام الاستراتيجيات المعتمدة على القيمة المنزلية
</t>
  </si>
  <si>
    <t>يحل مسائل رياضية من ثلاث خطوات على الأكثر تتضمن تطبيقات حياتية على العمليات الأربع ويفسر حلها</t>
  </si>
  <si>
    <t>وصف عوامل عدد ومضاعفاته، وتمثيلها، وإيجادها، واستخدامها في حل مسائل رياضية</t>
  </si>
  <si>
    <t>يوجد عوامل العدد، ويمثلها باستخدام النماذج والرسوم</t>
  </si>
  <si>
    <t xml:space="preserve">يوجد مضاعفات العدد، ويمثلها باستخدام النماذج والرسوم </t>
  </si>
  <si>
    <t>يصف العدد الأولى، ويملكه باستخدام النماذج، والرسوم، ويميزه عن العدد غير الأولى، ويحلل عددا إلى عواملة الأولية</t>
  </si>
  <si>
    <t xml:space="preserve"> يوجد العامل المشترك الأكبر والمضاعف المشترك الأصغر العددين أو أكثر باستخدام التحليل إلى عوامل
</t>
  </si>
  <si>
    <t>يحل مسائل رياضية تتضمن تطبيقات خيالية على العامل المشترك الأكبر والمضاعف المشترك الأصغر، ويفسر حلها</t>
  </si>
  <si>
    <t>وصف قوى عدد كلي وتمثيلها، وإيجادها، وإيجاد قيم عبارات عددية تتضمنها، واستخدامها في حل مسائل رياضية</t>
  </si>
  <si>
    <t>يصف قوة عدد على أنه عدد كلي (أسه عدد كلي)، ويوجدها</t>
  </si>
  <si>
    <t xml:space="preserve">يوجد قيم عبارات عددية تتضمن قوى باستخدام ترتيب العمليات </t>
  </si>
  <si>
    <t>يحل مسائل رياضية تتضمن تطبيقات حياتية على عبارات عددية تتضمن قوى عدد كلى، ويفسر حلها</t>
  </si>
  <si>
    <t>وصف النسبة، والمعدل،
والنسبة المئوية، والتناسب، وتمثيلها، والتعبير عنها، والتمييز بينها، وإيجادها. واستخدامها في حل مسائل رياضية</t>
  </si>
  <si>
    <t xml:space="preserve">يصف النسبة، والمعدل ويميز شهما ويمثلهما باستخدام النماذج والرسوم، ويوجدهما، ويعبر عنهما ككسور اعتيادية في أبسط صورة ويستخدمهما في المقارنة بين الكميات
</t>
  </si>
  <si>
    <t>يميز النسبة المئوية، ويمثلها باستخدام النماذج، والرسوم، ويوجدها ،ويعبر عنها ككسر عشري أو اعتيادي في أبسط صورة</t>
  </si>
  <si>
    <t>. يصف التناسب، ويمثله باستخدام النماذج والرسوم، ويحدد الكميات المتناسبة، ويحل التناسب.</t>
  </si>
  <si>
    <t>. يحــل مســائل رياضيــة تتضمــن تطبيقــات حياتيــة علــى النســبة والمعــدل والنســبة المئويــة والتناســب، ويفســر حلهــا.</t>
  </si>
  <si>
    <t>إجراء العمليات الأربع على الكســور الاعتياديــة والأعــداد الكســرية ،واســتخدامها فــي حــل مســائل رياضيــة</t>
  </si>
  <si>
    <t>يجمع الكسور الاعتيادية المتشابهة وغير المتشابهة، ويطرحها</t>
  </si>
  <si>
    <t>يجمع الأعداد الكسرية، ويطرحها بتحويلها إلى كسور غير فعلية</t>
  </si>
  <si>
    <t>يضرب الكسور الاعتيادية، ويقسمها.</t>
  </si>
  <si>
    <t xml:space="preserve"> يضرب الأعداد الكسرية، ويقسمها بتحويلها إلى كسور غير فعلية</t>
  </si>
  <si>
    <t>يحل مسائل رياضية من ثلاث خطوات على الأكثر تتضمن تطبيقات حياتية على العمليات الأربع على الكسور والأعداد الكسرية، ويفسر حلها</t>
  </si>
  <si>
    <t>جمــع الكســور العشــرية ،وطرحهــا،  وضربهــا،  وقســمتها ،واســتخدامها فــي حــل مســائل رياضيــة</t>
  </si>
  <si>
    <t>يجمع الكسور العشرية حتى الجزء من ألف، ويطرحها</t>
  </si>
  <si>
    <t>يضرب الكسور العشرية حتى الجزء من مئة، ويقسمها</t>
  </si>
  <si>
    <t>يحل مسائل رياضية من ثلاث خطوات على الأكثر تتضمن تطبيقات حياتية على العمليات الأربع على الكسور العشرية، ويفسر حلها</t>
  </si>
  <si>
    <t xml:space="preserve"> تقديــر نواتــج العمليــات الأربــع علــى الأعــداد الكليــة، والكســور ،واســتخدام الحســاب الذهنــي</t>
  </si>
  <si>
    <t>يقــدر نواتــج جمــع الأعــداد الكليــة،  والكســور الاعتياديــة والأعــداد الكســرية، والكســور العشــرية، وطرحهــا وضربهــا وقســمتها باســتخدام التقريــب أو الأعــداد المتناغمــة</t>
  </si>
  <si>
    <t>. يستخدم الحساب الذهني لإيجاد حاصل ضرب عدد من منزلتين على الأكثر، وقسمته، في / على مضاعفات (10، 001، 1000)</t>
  </si>
  <si>
    <t>يستخدم خاصية التوزيع لضرب عدد من منزلتين في عدد من منزلة واحدة ذهنيًّا</t>
  </si>
  <si>
    <t>. يســتخدم الحســاب الذهنــي لضــرب الكســور العشــرية حتــى الجــزء مــن ألــف، ويقســمها في/علــى (10، 001، 1000)</t>
  </si>
  <si>
    <t>يتحقــق مــن معقوليــة نواتــج العمليــات الأربــع علــى الأعــداد الكليــة ،والكســور الاعتياديــة والعشــرية والأعــداد الكســرية باســتخدام التقديــر التقريبــي أو الحســاب الذهنــي</t>
  </si>
  <si>
    <t>الجبر والتحليل</t>
  </si>
  <si>
    <t>الأنماط والعلاقات والدوال</t>
  </si>
  <si>
    <t>تمييــز  أنمــاط  عدديــة ،وهندســية متناميــة،  والعاقــة فــي جدول، ووصفها، وتوسيعها، وتكوينها ،واســتخدامها فــي حــل مســائل رياضيــة</t>
  </si>
  <si>
    <t>يميــز أنماًطًــا عدديــةً متناميــة، ويصفهــا، ويوســعها، ويكمــل العناصــر المفقــودة فيهــا،  ويكونهــا،  ويعممهــا</t>
  </si>
  <si>
    <t>يميز أنماًطًا هندسيةً متنامية )متزايدة أو متناقصة بمقدار غير ثابت( ،ويصفهــا،  ويوســعها،  ويكمــل العناصــر المفقــودة فيهــا،  ويكونهــا ، ويعممهــا</t>
  </si>
  <si>
    <t>يصــف العلاقــة بيــن مجموعتيــن مــن البيانــات فــي جــدول المدخــلات والمخرجات، ويعبر عنها بالكلمات، والرموز، والأزواج المرتبة، ويمثلها فــي المســتوى الإحداثــي</t>
  </si>
  <si>
    <t xml:space="preserve"> يكــون جــدول المدخــلات والمخرجــات، ويكملهــا، وفــق عــدة معطــاة تتضمــن عمليتيــن علــى الأكثــر</t>
  </si>
  <si>
    <t>يحل مسائل رياضية تتضمن تطبيقات حياتية لأنماط عددية وهندسية متنامية، وعلاقات، ويفسر حلها</t>
  </si>
  <si>
    <t>البنى الجبرية والعبارات الرياضية</t>
  </si>
  <si>
    <t xml:space="preserve"> وصــف العبــارات العدديــة والجبريــة،  وتمييــز المعادلــة الخطيــة البســيطة،  وكتابتهــا،  وإيجــاد قيمهــا ،واســتخدامها فــي حــل مســائل رياضيــة</t>
  </si>
  <si>
    <t>يصف العبارة العددية، ويكتبها بحيث تتضمن قوى (أسّها عدد كلي) وأقواسًا، ويوجد قيمتها باستخدام ترتيب العمليات</t>
  </si>
  <si>
    <t xml:space="preserve"> يصف العبارة الجبرية، ويكتبها بحيث تتضمن عمليتين على الأكثر مع استخدام الأقواس، ويوجد قيمتها باستخدام ترتيب العمليات</t>
  </si>
  <si>
    <t xml:space="preserve"> يصــف المعادلــة،  ويميــز المعادلــة الخطيــة البســيطة (ذات الخطــوة الواحــدة)، ويكتبهــا</t>
  </si>
  <si>
    <t xml:space="preserve"> يحّلّ معادلة خطية بسيطة ذهنيًّا وكتابيًّا وباستخدام النماذج، ويتحقق من صحة الحل</t>
  </si>
  <si>
    <t xml:space="preserve"> يحــل مســائل رياضيــة تتضمــن تطبيقــات حياتيــة علــى العبــارات العدديــة ،والجبريــة، والمعــادلات الخطيــة البســيطة، ويفســر حلهــا</t>
  </si>
  <si>
    <t xml:space="preserve">الهندسة والقياس </t>
  </si>
  <si>
    <t xml:space="preserve">
(الأشكال الهندسية)
</t>
  </si>
  <si>
    <t>وصف المفاهيم الهندسية الأولية، وتمييزها، ووصف الزاوية ،وتمييز العلاقات بين المستقيمات ،وبين الزوايا</t>
  </si>
  <si>
    <t>يصف النقطة، والمستقيم، ونصف المستقيم، والقطعة المستقيمة ،ويميزها، ويحددها على الأشكال الهندسية</t>
  </si>
  <si>
    <t>. يصــف الزاويــة )القائمــة، والحــادة، والمنفرجــة، والمســتقيمة(، ويميزهــا ،ويقدرهــا، ويقيســها، ويصنفهــا، ويرســمها</t>
  </si>
  <si>
    <t>. يميز المستقيمات المتقاطعة والمتوازية والمتعامدة، ويحددها على الأشكال الهندسية</t>
  </si>
  <si>
    <t>. يميــز الزاويتيــن المتقابلتيــن بالــرأس،  والمتجاورتيــن،  والمتتامتيــن ،والمتكاملتيــن، ويحددهــا علــى الأشــكال الهندســية، ويســتخدمها فــي إيجــاد قياســات مجهولــة</t>
  </si>
  <si>
    <t>تمييزالأشكال الهندسية ثنائية الأبعاد وثلاثية الأبعاد، وتسميتها، وتصنيفها وفًقًا لخصائص عناصرها، ورسمه</t>
  </si>
  <si>
    <t>تمييز خصائص أشكال هندسية ثنائية الأبعاد وثاثية الأبعاد، وتحديد عناصرها، وتصنيفها.</t>
  </si>
  <si>
    <t xml:space="preserve"> يميز المضلع، والدائرة، ويحدد عناصرهما</t>
  </si>
  <si>
    <t xml:space="preserve"> يميــز المثلــث،  ويحــدد عناصــره ويســميها،  ويصنــف المثلثــات وفًقًــا لأطــوال أضلاعهــا،  وقياســات زواياهــا</t>
  </si>
  <si>
    <t xml:space="preserve"> يميز الأشكال الرباعية (متوازي الأضلاع، المستطيل، المعين، المربع ، شبه المنحرف )، ويحدد عناصرها ويسميها، ويصنفها وفًقًا لخصائص أضلاعها وزواياها</t>
  </si>
  <si>
    <t xml:space="preserve"> يميــز المنشــور (الثلاثــي والرباعــي والمكعــب)، ويحــدد رؤوســه وأحرفــه وأوجهــه وقواعــده</t>
  </si>
  <si>
    <t xml:space="preserve">  يســتخدم مجمــوع زوايــا المثلــث، ومجمــوع زوايــا الرباعــي فــي إيجــاد قياســات زوايــا مجهولــة</t>
  </si>
  <si>
    <t>إحداثيات والتحويات الهندسية</t>
  </si>
  <si>
    <t>استخدام المستوى الإحداثي لتسمية المواقع، وتعيينها، ووصف التحويات الهندسية، وإجراؤها</t>
  </si>
  <si>
    <t xml:space="preserve"> يسمي مواقع نقاط في المستوى الإحداثي (الربع الأول) باستخدام الأزواج المرتبة، ويعينها</t>
  </si>
  <si>
    <t xml:space="preserve"> يرســم أشــكالًا هندســية ومضلعــات فــي المســتوى الإحداثــي (الربــع الأول) بمعلوميــة إحداثيــات الــرؤوس</t>
  </si>
  <si>
    <t xml:space="preserve"> يصــف الانســحاب،  ويســتخدمه لرســم صــورة شــكل فــي المســتوى الإحداثــي (الربــع الأول)</t>
  </si>
  <si>
    <t xml:space="preserve"> يصــف الانعــكاس حــول محــور، ويســتخدمه لرســم صــورة شــكل فــي المســتوى الإحداثــي (الربــع الأول)</t>
  </si>
  <si>
    <t xml:space="preserve"> يصــف الــدوران حــول نقطــة، ويســتخدمه لرســم صــورة شــكل فــي المســتوى الإحداثــي (الربــع الأول)</t>
  </si>
  <si>
    <t>القياس ووحداته</t>
  </si>
  <si>
    <t>تمييز العلاقات بين وحدات الطــول  والكتلــة  والســعة  والزمــن ،واســتخدامها فــي التحويــات بينهــا</t>
  </si>
  <si>
    <t>. يحــدد وحــدة القيــاس الأنســب مــن وحــدات القيــاس المتريــة للطــول والكتلــة والســعة.</t>
  </si>
  <si>
    <t>يميــز العلاقــات بيــن وحــدات الطــول المتريــة: (ســم، ملــم)، (م، ســم) ، (كلــم، م)، ويســتخدمها فــي التحويــل بينهــا.</t>
  </si>
  <si>
    <t>يميز العلاقات بين وحدات الكتلة المترية: (جم، ملجم ) ،(كجم، جم) ، ( طن، كجم)، ويستخدمها في التحويل بينها</t>
  </si>
  <si>
    <t>يميــز العلاقــات بيــن وحــدات الســعة المتريــة: (لتــر، مللتــر)، ويســتخدمها فــي التحويــل بينهــا.</t>
  </si>
  <si>
    <t>يميــز العلاقــات بيــن وحــدات الزمــن: (الدقيقــة، الثانيــة)،  (الســاعة ،الدقيقة)، (اليوم، الساعة)، (الأسبوع، اليوم)، (الشهر، اليوم)، (السـنة ،الشــهر)، ويســتخدمها فــي التحويــل بينهــا.</t>
  </si>
  <si>
    <t>تمييــز صيــغ المحيــط والمســاحة لأشــكال ثنائيــة الأبعــاد، واســتخدامها فــي إيجــاد المحيــط والمســاحة، وفــي حــل مســائل رياضيــة</t>
  </si>
  <si>
    <t xml:space="preserve"> يميــز صيغــة محيــط المســتطيل والمربــع والدائــرة، ويســتخدمها فــي إيجــاد المحيــط</t>
  </si>
  <si>
    <t xml:space="preserve"> يميز صيغ مساحات المستطيل، والمربع، ومتوازي الأضلاع، والمثلث ،ويستخدمها في حساب مساحاتها، ومساحة أشكال مركبة منها.</t>
  </si>
  <si>
    <t xml:space="preserve"> يحــل مســائل رياضيــة تتضمــن تطبيقــات حياتيــة علــى حســاب محيطــات ومســاحات الأشــكال الهندســية، ويفســر حلهــا.</t>
  </si>
  <si>
    <t>وصــف الحجــم والمســاحة الســطحية، وتمييــز صيغهــا، ووحداتهــا ،واســتخدامها فــي حــل مســائل رياضيــة</t>
  </si>
  <si>
    <t xml:space="preserve"> يصف الحجم، ويميز وحداته المناسبة والعلاقة بينها (الملمتر المكعب ،السنتمتر المكعب، المتر المكعب)، ويستخدمها في التحويل بينها</t>
  </si>
  <si>
    <t xml:space="preserve">. </t>
  </si>
  <si>
    <t xml:space="preserve"> يميز صيغة حجم منشور رباعي قائم، ويستخدمها في حساب حجمه</t>
  </si>
  <si>
    <t xml:space="preserve"> يميز صيغة المساحة السطحية لمنشور رباعي قائم، ويستخدمها في تقدير وحساب المساحة السطحية </t>
  </si>
  <si>
    <t xml:space="preserve"> يحل مسائل رياضية تتضمن تطبيقات حياتية على حساب حجم الرباعي القائم، والمساحة السطحية، ويفسر حلها</t>
  </si>
  <si>
    <t>الإحصاء والاحتمالات</t>
  </si>
  <si>
    <t>الإحصاء والتمثيات البيانية</t>
  </si>
  <si>
    <t>جـمــــع بيانـــات كـمــــيــــة ونوعيـــة واقعيـــة، وتنظيمهـــا، وتمثيلهـــا بالنقاط، والخطوط البيانية، والأعمدة، والقطــــــاعــات الدائــــريـة، وقــراءة تلك التمثيـلات،  وتفســـيرها</t>
  </si>
  <si>
    <t xml:space="preserve"> يجمــع بيانــات كميــة ونوعيــة واقعيــة، وينظمهــا فــي جــداول تكراريــة ، ويمثلها باستخدام النقاط والخطوط البيانية، والأعمدة، والقطاعات الدائريــة.</t>
  </si>
  <si>
    <t xml:space="preserve"> يقــرأ البيانــات الممثلــة بالنقــاط،  والخطــوط البيانيــة،  والأعمــدة ،والقطاعــات الدائريــة،  ويفســرها.</t>
  </si>
  <si>
    <t xml:space="preserve"> يقــارن بيــن التمثيــلات المختلفــة للبيانــات،  ويحــدد التمثيــل الأنســب لبيانــات معطــاة.</t>
  </si>
  <si>
    <t xml:space="preserve">تحليل البيانات، وتفسيرها
</t>
  </si>
  <si>
    <t>وصف مقاييس النزعة المركزية والمدى، وإيجادها، وتفسيرها. واختيار المقياس الأنسب منها</t>
  </si>
  <si>
    <t>يصف المتوسط الحسابي والوسيط، والمنوال، والمدى، ويوجدها المجموعة من القيم المفردة، ويفسر هذه المقاييس في سياق القيم.</t>
  </si>
  <si>
    <t xml:space="preserve"> يحدد المتوسط الحسابي، والوسيط والمنوال، والمدى للبيانات. الممثلة بالنقاط والأعمدة</t>
  </si>
  <si>
    <t>يقارن بين مقاييس النزعة المركزية أو المدى لمجموعة من البيانات. ويحدد المقياس الأنسب لوصفها</t>
  </si>
  <si>
    <t>حساب الاحتمالات</t>
  </si>
  <si>
    <t xml:space="preserve"> وصف التجربة العشوائية وإيجاد نواتجها، وتميز الحادثة، والتعبير عن احتمالات وقوعها</t>
  </si>
  <si>
    <t>يصف نواتج التجربة العشوائية الممكنة، ويوجد عددها باستخدام الجداول، والقوائم المنظمة، والرسم الشجري، ومبدأ العد</t>
  </si>
  <si>
    <t>يميز الحادثة، ويعبر عن احتمال وقوعها باستخدام الكلمات، والكسور الاعتيادية والعشرية، والنسب المئوية</t>
  </si>
  <si>
    <t xml:space="preserve"> يحل مسائل رياضية تتضمن تطبيقات حياتية على نوائح التجربة العشوائية واحتمال حادثة، ويستخدمها للتنبؤ، ويفسر حلها.</t>
  </si>
  <si>
    <t>ن</t>
  </si>
  <si>
    <t xml:space="preserve">الترتيب التنازلي </t>
  </si>
  <si>
    <t xml:space="preserve">اختبار قبلي ( تشخيصي) </t>
  </si>
  <si>
    <t xml:space="preserve">الاختبار الأول </t>
  </si>
  <si>
    <t>س1</t>
  </si>
  <si>
    <t>س2</t>
  </si>
  <si>
    <t>س3</t>
  </si>
  <si>
    <t>س4</t>
  </si>
  <si>
    <t>س5</t>
  </si>
  <si>
    <t>س6</t>
  </si>
  <si>
    <t>س7</t>
  </si>
  <si>
    <t>س8</t>
  </si>
  <si>
    <t>س9</t>
  </si>
  <si>
    <t>س10</t>
  </si>
  <si>
    <t>س11</t>
  </si>
  <si>
    <t>س12</t>
  </si>
  <si>
    <t>س13</t>
  </si>
  <si>
    <t>س14</t>
  </si>
  <si>
    <t>س15</t>
  </si>
  <si>
    <t>س16</t>
  </si>
  <si>
    <t>س17</t>
  </si>
  <si>
    <t>س18</t>
  </si>
  <si>
    <t>س19</t>
  </si>
  <si>
    <t>س20</t>
  </si>
  <si>
    <t>س21</t>
  </si>
  <si>
    <t>س22</t>
  </si>
  <si>
    <t>س23</t>
  </si>
  <si>
    <t>س24</t>
  </si>
  <si>
    <t>س25</t>
  </si>
  <si>
    <t>زرع بدر 65% من مساحة حديقته ، والكسر الاعتيادي الذي يمثل المنطقة التي لم يزرعها ؟</t>
  </si>
  <si>
    <t>اشترت الجوهرة تلفازا بعد التخفيض بمبلغ  ( 1989 ريالا ) اذا كان السعر الأصلي للتلفاز قبل التخفيض هو ( 2499 ريالا ) فما افضل تقدير للمبلغ الذي وفرته الجوهرة عند شرائها التلفاز ؟</t>
  </si>
  <si>
    <t xml:space="preserve">أي الاعداد التالية القيمة المنزلية للرقم 7 فيه هي ( 70000 ) </t>
  </si>
  <si>
    <t>يدق قلب سميرة 410 مرات في 5 دقائق ، فكم مرة يدق قلبها في الدقيقة الواحدة بهذا المعدل ؟</t>
  </si>
  <si>
    <t xml:space="preserve">المنسبة المئوية 20 % على صورة كسر اعتيادي تساوي : </t>
  </si>
  <si>
    <t>إذا كانت 84 كعكة تكفي لإطعام 28 طفلا ، فكم كعكة تكفي لإطعام 30 طفل ؟</t>
  </si>
  <si>
    <t xml:space="preserve">تسمى النقطة في المستوى الإحداثي : ( 0 ، 0 )  : </t>
  </si>
  <si>
    <t xml:space="preserve">تقع النقطة ( 0 ، 7 ) على المستوى الاحداثي فوق محور : </t>
  </si>
  <si>
    <t xml:space="preserve">تستهلك سيارة سعود 99 لترا من البنززين في اليوم ، فكم لترا ستستلكه في أسبوع تقريبا </t>
  </si>
  <si>
    <t xml:space="preserve">الوسيط لمجموعة الاعداد :   23  ،   21  ،   27 ،   36  ،   44   هو </t>
  </si>
  <si>
    <t xml:space="preserve">الوحدة المناسبة لقياس طول شجرة هي : </t>
  </si>
  <si>
    <t xml:space="preserve">0.9 - 0.3 = </t>
  </si>
  <si>
    <t>مربع محيطه 16 سم  ، مساحته بالسنتيمتر المربع تساوي :</t>
  </si>
  <si>
    <t>تريد سلمى أن تزور ثلاث مواقع انترنت فبكم ترتيب يمكنها زيارة هذه المواقع .</t>
  </si>
  <si>
    <t>مدرج يتكون من 8 صفوف يتسع كل منها ل 25 شخص ، اذا كان المدرج مليئا بالاشخاص فكم شخصا في المدرج ؟</t>
  </si>
  <si>
    <t>وعاد سعته 3 لتر اذا تم تعبئته بكوب سعته 300 ملليتر من الماء ، فكم يحتاج محمد من كوب لملء الوعاء ؟</t>
  </si>
  <si>
    <t xml:space="preserve">لدى محمد مكعب حجمه 117 سم مكعب ومساحة قاعدته 13 سم مكعب  فكم يكون ارتفاعه </t>
  </si>
  <si>
    <t xml:space="preserve">أي الاعداد التلية يكون قيمته 20000 إاذا تم تقريبه لعشرات الألوف </t>
  </si>
  <si>
    <t xml:space="preserve">وفر أحمد 5 ريالات في الأسبوع الأول و10 ريالات في الأسبوع الثاني ، و15 ريالا في الأسبوع الثالث ، اذا استمر بنفس النمط لمدة 6 أسابيع فكم سيكون معه بنهاية المدة </t>
  </si>
  <si>
    <t xml:space="preserve">وحدة الجرام هي الأنسب لقياس : </t>
  </si>
  <si>
    <t xml:space="preserve">نطرح : 22 - 5.18 يكون الناتج </t>
  </si>
  <si>
    <t xml:space="preserve">يبيع تاجر القطعة الواحدة من القماش ب 45.5 ريالا ، اذن هو سيبيع 5 قطع بمبلغ : </t>
  </si>
  <si>
    <t>5أس4 تساوي :</t>
  </si>
  <si>
    <t xml:space="preserve">قيمة العبارة :   27 ÷ ( 3 + 6 ) × 5 - 12 </t>
  </si>
  <si>
    <t xml:space="preserve">يمشر سعود  0.75 كيلو مترا في اليوم فكم مترا سيمشيها في خمسة أيام </t>
  </si>
  <si>
    <t xml:space="preserve">وحدة الطول المترية المناسبة لقياس طول شاطئ المملكة على البحر الأحمر هي </t>
  </si>
  <si>
    <t>بدأ الحفل الساعة 7:50   واستمر ساعتين و23 دقيقة  ، متى ينتهي الحفل ؟</t>
  </si>
  <si>
    <t>ذكر سعيد أن ضعف مامعه يساوي 16.8 ، كم المبلغ الذي معه ؟</t>
  </si>
  <si>
    <t xml:space="preserve">بنك الأسئلة ( لاضافة سؤال جديد أو تعديل صيغة سؤال ) </t>
  </si>
  <si>
    <t xml:space="preserve">الاختبار الثالث </t>
  </si>
  <si>
    <t xml:space="preserve">الاختبار الرابع </t>
  </si>
  <si>
    <t xml:space="preserve">نتيجة الاختبار التشخيصي </t>
  </si>
  <si>
    <t xml:space="preserve">الاختبار التشخيصي </t>
  </si>
  <si>
    <t xml:space="preserve">الاختبار الثاني </t>
  </si>
  <si>
    <t xml:space="preserve">النسبة </t>
  </si>
  <si>
    <t>الاختبار الخامس</t>
  </si>
  <si>
    <t>التشخيصي</t>
  </si>
  <si>
    <t>الأول</t>
  </si>
  <si>
    <t>الثاني</t>
  </si>
  <si>
    <t>الثالث</t>
  </si>
  <si>
    <t>الرابع</t>
  </si>
  <si>
    <t>الخامس</t>
  </si>
  <si>
    <t xml:space="preserve">أخطأ أغلب الطلاب في السؤال </t>
  </si>
  <si>
    <t xml:space="preserve">صفحة مراقبة التحسن في اختبارات الطلاب </t>
  </si>
  <si>
    <t xml:space="preserve">وصف المستوى </t>
  </si>
  <si>
    <t xml:space="preserve">المستوى </t>
  </si>
  <si>
    <t xml:space="preserve">المرتفع </t>
  </si>
  <si>
    <t>( + / - )</t>
  </si>
  <si>
    <t>الاختبار الرابع</t>
  </si>
  <si>
    <t xml:space="preserve">1= إجابة صحيحة </t>
  </si>
  <si>
    <t xml:space="preserve">0= إجابة خاطئة </t>
  </si>
  <si>
    <t>متوسط نتائج الطلاب في مهارات الاختبارات</t>
  </si>
  <si>
    <t xml:space="preserve">متوسط نسب الطلاب في الاختبار </t>
  </si>
  <si>
    <t xml:space="preserve">الاختبارالخامس </t>
  </si>
  <si>
    <t xml:space="preserve">إحصائيات تظهر تلقائيا بعد تنفيذ الاختبارات </t>
  </si>
  <si>
    <r>
      <rPr>
        <b/>
        <sz val="11"/>
        <color rgb="FFFF0000"/>
        <rFont val="Arial"/>
        <family val="2"/>
        <scheme val="minor"/>
      </rPr>
      <t xml:space="preserve">ملاحظة هامة </t>
    </r>
    <r>
      <rPr>
        <b/>
        <sz val="11"/>
        <color theme="1"/>
        <rFont val="Arial"/>
        <family val="2"/>
        <scheme val="minor"/>
      </rPr>
      <t>: يتم كتابة او لصق جميع طلاب الصف والغائب منهم تكون إجاباته صفر وهكذا لبقية الاختبارات</t>
    </r>
  </si>
  <si>
    <t xml:space="preserve">سؤال جديد نكتبه هنا </t>
  </si>
  <si>
    <t xml:space="preserve">قراءة الأعداد ضمن عشرات الألوف وكتابتها </t>
  </si>
  <si>
    <t xml:space="preserve">مقارنة الأعداد ضمن عشرات الألوف وترتيبها </t>
  </si>
  <si>
    <t xml:space="preserve">التعرف على مهارات القياس ( الحجم ، الكتلة ، الطول )  </t>
  </si>
  <si>
    <t>التمكن من خصائص الطرح والجمع والضرب والقسمة</t>
  </si>
  <si>
    <t xml:space="preserve">الإلمام بمبادئ المهارات العلمية المتناسبة مع المرحلة ( التصنيف ، المقارنة ، الاستنتاج ... ) </t>
  </si>
  <si>
    <t xml:space="preserve">مهارات الرياضيات الصف الثالث - نافس ( اختر المهاارة المستهدفة بالسؤال ) </t>
  </si>
  <si>
    <t>ماهو العدد المفقود في الصيغة التحليلية (   4 + 10 + ....... + 6000 = 6314 )</t>
  </si>
  <si>
    <t xml:space="preserve">أكبر عدد فيما يلي هو :    5099   ،    5009    ،  9005     ، 5959 </t>
  </si>
  <si>
    <t>رياضيات ثالث ابتدائي</t>
  </si>
  <si>
    <t>رياضيات ثالث متوسط</t>
  </si>
  <si>
    <t>علوم ثالث متوسط</t>
  </si>
  <si>
    <t>علوم سادس ابتدائي</t>
  </si>
  <si>
    <t>قراءة ثالث متوسط</t>
  </si>
  <si>
    <t>قراءة سادس ابتدائي</t>
  </si>
  <si>
    <t xml:space="preserve">المؤشرات </t>
  </si>
  <si>
    <t>عدد الأسئلة حسب المؤشرات</t>
  </si>
  <si>
    <t xml:space="preserve">الصف </t>
  </si>
  <si>
    <t xml:space="preserve">المؤشرات التي تم تحديدها للاختبار  </t>
  </si>
  <si>
    <t xml:space="preserve">لطباعة النموذج بعد كتابة الأسئلة - ضلل الأسئلة ثم طباعة - طباعة التحديد </t>
  </si>
  <si>
    <t xml:space="preserve">اختر المؤشر </t>
  </si>
  <si>
    <t>المادة ( اختر من القائمة )</t>
  </si>
  <si>
    <t>المجال ( اختر من القائمة )</t>
  </si>
  <si>
    <r>
      <rPr>
        <b/>
        <u/>
        <sz val="14"/>
        <color rgb="FF0070C0"/>
        <rFont val="Arial"/>
        <family val="2"/>
        <scheme val="minor"/>
      </rPr>
      <t>الاختبار التشخيصي - نافس</t>
    </r>
    <r>
      <rPr>
        <b/>
        <sz val="14"/>
        <color theme="1"/>
        <rFont val="Arial"/>
        <family val="2"/>
        <scheme val="minor"/>
      </rPr>
      <t xml:space="preserve">         اسم الطالب :                         </t>
    </r>
  </si>
  <si>
    <t xml:space="preserve">تفاصيل نتائج الطلاب حسب المؤشرات </t>
  </si>
  <si>
    <r>
      <rPr>
        <b/>
        <u/>
        <sz val="14"/>
        <color rgb="FF0070C0"/>
        <rFont val="Arial"/>
        <family val="2"/>
        <scheme val="minor"/>
      </rPr>
      <t>الاختبار الاول - نافس</t>
    </r>
    <r>
      <rPr>
        <b/>
        <sz val="14"/>
        <color theme="1"/>
        <rFont val="Arial"/>
        <family val="2"/>
        <scheme val="minor"/>
      </rPr>
      <t xml:space="preserve">         اسم الطالب :                         </t>
    </r>
  </si>
  <si>
    <r>
      <rPr>
        <b/>
        <u/>
        <sz val="14"/>
        <color rgb="FF0070C0"/>
        <rFont val="Arial"/>
        <family val="2"/>
        <scheme val="minor"/>
      </rPr>
      <t>الاختبار الثاني - نافس</t>
    </r>
    <r>
      <rPr>
        <b/>
        <sz val="14"/>
        <color theme="1"/>
        <rFont val="Arial"/>
        <family val="2"/>
        <scheme val="minor"/>
      </rPr>
      <t xml:space="preserve">         اسم الطالب :                         </t>
    </r>
  </si>
  <si>
    <r>
      <rPr>
        <b/>
        <u/>
        <sz val="14"/>
        <color rgb="FF0070C0"/>
        <rFont val="Arial"/>
        <family val="2"/>
        <scheme val="minor"/>
      </rPr>
      <t>الاختبار الثالث- نافس</t>
    </r>
    <r>
      <rPr>
        <b/>
        <sz val="14"/>
        <color theme="1"/>
        <rFont val="Arial"/>
        <family val="2"/>
        <scheme val="minor"/>
      </rPr>
      <t xml:space="preserve">         اسم الطالب :                         </t>
    </r>
  </si>
  <si>
    <r>
      <rPr>
        <b/>
        <u/>
        <sz val="14"/>
        <color rgb="FF0070C0"/>
        <rFont val="Arial"/>
        <family val="2"/>
        <scheme val="minor"/>
      </rPr>
      <t>الاختبار الرابع - نافس</t>
    </r>
    <r>
      <rPr>
        <b/>
        <sz val="14"/>
        <color theme="1"/>
        <rFont val="Arial"/>
        <family val="2"/>
        <scheme val="minor"/>
      </rPr>
      <t xml:space="preserve">         اسم الطالب :                         </t>
    </r>
  </si>
  <si>
    <r>
      <rPr>
        <b/>
        <u/>
        <sz val="14"/>
        <color rgb="FF0070C0"/>
        <rFont val="Arial"/>
        <family val="2"/>
        <scheme val="minor"/>
      </rPr>
      <t>الاختبار الخامس - نافس</t>
    </r>
    <r>
      <rPr>
        <b/>
        <sz val="14"/>
        <color theme="1"/>
        <rFont val="Arial"/>
        <family val="2"/>
        <scheme val="minor"/>
      </rPr>
      <t xml:space="preserve">         اسم الطالب :                         </t>
    </r>
  </si>
  <si>
    <t>الاختبار الأول</t>
  </si>
  <si>
    <t>الاختبار الثاني</t>
  </si>
  <si>
    <t>الاختبار الثالث</t>
  </si>
  <si>
    <r>
      <t>س</t>
    </r>
    <r>
      <rPr>
        <b/>
        <sz val="11"/>
        <color rgb="FFC00000"/>
        <rFont val="Arial"/>
        <family val="2"/>
        <scheme val="minor"/>
      </rPr>
      <t>22</t>
    </r>
  </si>
  <si>
    <t>نتيجة الاختبار الأول</t>
  </si>
  <si>
    <t xml:space="preserve">تفاصيل المستويات حسب المؤشر </t>
  </si>
  <si>
    <r>
      <t>س</t>
    </r>
    <r>
      <rPr>
        <b/>
        <sz val="11"/>
        <color rgb="FFC00000"/>
        <rFont val="Arial"/>
        <family val="2"/>
        <scheme val="minor"/>
      </rPr>
      <t>20</t>
    </r>
  </si>
  <si>
    <t>تفاصيل المستويات حسب المؤشرات</t>
  </si>
  <si>
    <t xml:space="preserve">الاختبار </t>
  </si>
  <si>
    <t>المستوى</t>
  </si>
  <si>
    <t xml:space="preserve">المادة </t>
  </si>
  <si>
    <t>وصف المستوى</t>
  </si>
  <si>
    <t>المرتفع</t>
  </si>
  <si>
    <t>يقدر ناتج جمع وطرح الأعداد ضمن أربع منازل</t>
  </si>
  <si>
    <t>يطبق خصائص الجمع والضرب</t>
  </si>
  <si>
    <t>يكتب جملاً عددية على العمليات الأربع ويوجد قيمتها</t>
  </si>
  <si>
    <t>يحل مسائل رياضية تتضمن تطبيقات مالية على النقود</t>
  </si>
  <si>
    <t>يحلل البيانات الممثلة في الرسوم البيانية</t>
  </si>
  <si>
    <t>المتوسط</t>
  </si>
  <si>
    <t>يميز القيمة المنزلية لعدد ضمن سبع منازل</t>
  </si>
  <si>
    <t>يكتب الأعداد الكلية في الصور القياسية واللفظية والتحليلية</t>
  </si>
  <si>
    <t>يصف كسور الوحدة ويميزها ويمثلها على خط الأعداد</t>
  </si>
  <si>
    <t>يُجري العمليات الأربع باستخدام  ستراتيجيات حل المسائل ضمن أربع منازل</t>
  </si>
  <si>
    <t>يميز الأنماط ويوسعها</t>
  </si>
  <si>
    <t>   يصف الأشكال الهندسية ثلاثية الأبعاد وفق خصائص(عدد الأوجه وأشكالها، وعدد الرؤوس والأحرف</t>
  </si>
  <si>
    <t>يحسب المحيط والمساحة للأشكال الهندسية</t>
  </si>
  <si>
    <t>يحدد الوحدة المناسبة للقياس</t>
  </si>
  <si>
    <t>المنخفض</t>
  </si>
  <si>
    <t>يقارن ويرتب الأعداد تصاعديًّا وتنازليًّا</t>
  </si>
  <si>
    <t>يجمع الأعداد ضمن أربع منازل ويطرحها ذهنيًّا</t>
  </si>
  <si>
    <t>يصف ويصنف الأشكال الهندسية  نائية الأبعاد</t>
  </si>
  <si>
    <t>يصف التما ل في شكل ويحدد خط التما ل</t>
  </si>
  <si>
    <t>يمثل البيانات باستخدام النقاط والرسوم البيانية</t>
  </si>
  <si>
    <t>المنخفض جداً</t>
  </si>
  <si>
    <t>يقارن بين عددين طبيعيين</t>
  </si>
  <si>
    <t>يحدد الوقت والزمن ويختار الوحدات المناسبة</t>
  </si>
  <si>
    <t xml:space="preserve">يميز بين فئات النقود المعدنية والورقية، ويستخدمها في عد المبالم ضمن 9999 ريالاً
</t>
  </si>
  <si>
    <t>يجمع البيانات وينظمها في الجداول التكرارية</t>
  </si>
  <si>
    <t xml:space="preserve"> يحل المعادلات الخطية، ويحل نظام المعادلات الخطية</t>
  </si>
  <si>
    <t xml:space="preserve"> يحل المتباينات الخطية في متغير واحد جبريًّا، ومتباينات تتضمن قيمة مطلقة</t>
  </si>
  <si>
    <t xml:space="preserve"> يحل مسائل على الدالة الخطية</t>
  </si>
  <si>
    <t xml:space="preserve"> يحل مسائل على الدالة التربيعية</t>
  </si>
  <si>
    <t xml:space="preserve"> يوجد قيم الدوال المثلثية باستخدام الآلة الحاسبة</t>
  </si>
  <si>
    <t xml:space="preserve"> يحل مسائل على اةحصاء والاحتمالات</t>
  </si>
  <si>
    <t>يوجد القيم العظمى والصغرى للدالة التربيعية</t>
  </si>
  <si>
    <t xml:space="preserve"> يبسط العبارات الرياضية ويوجد قيمها</t>
  </si>
  <si>
    <t xml:space="preserve"> يحل معادلات تتضمن قيمة مطلقة</t>
  </si>
  <si>
    <t xml:space="preserve"> يوجد معدل التغير لدالة ما</t>
  </si>
  <si>
    <t xml:space="preserve"> يوضح مفهوم الدالة</t>
  </si>
  <si>
    <t xml:space="preserve"> يمثل المعادلة الخطية باستخدام المقطع السيني والصادي</t>
  </si>
  <si>
    <t xml:space="preserve"> يحدد ما  ذا كان المستقيمان متوازيين أو متعامدين بمعلومية معادلة أو ميل</t>
  </si>
  <si>
    <t xml:space="preserve"> يحل المتباينات</t>
  </si>
  <si>
    <t xml:space="preserve"> يحل مسائل رياضية على نظرية فيثاغورس</t>
  </si>
  <si>
    <t xml:space="preserve"> يوجد النسب المثلثية</t>
  </si>
  <si>
    <t>يوجد احتمال حدث لتجربة معينة</t>
  </si>
  <si>
    <t xml:space="preserve"> يكتب الجذر التربيعي لعدد في أبسط صورة ويوجد قيمته</t>
  </si>
  <si>
    <t xml:space="preserve"> يحل معادلة من خطوة واحدة</t>
  </si>
  <si>
    <t xml:space="preserve"> يحدد ما  ذا كانت العلاقة تمثل دالة</t>
  </si>
  <si>
    <t xml:space="preserve"> يوجد معادلة المستقيم</t>
  </si>
  <si>
    <t xml:space="preserve"> يحلل كثيرات الحدود</t>
  </si>
  <si>
    <t xml:space="preserve"> يوجد قياسات المضلعات المجهولة باستخدام نظرية فيثاغورس</t>
  </si>
  <si>
    <t xml:space="preserve"> يحسب مقاييس النزعة المركزية ويتعرف على مقاييس التشتت</t>
  </si>
  <si>
    <t>يتعرف على التباديل والتوافيق</t>
  </si>
  <si>
    <t xml:space="preserve"> يحل معادلة بمتغير واحد</t>
  </si>
  <si>
    <t xml:space="preserve"> يتعرف على نظام معادلتين خطيتين متسق وغير متسق ومستقل وغير مستقل</t>
  </si>
  <si>
    <t xml:space="preserve"> يوجد حدود المتتابعة الحسابية</t>
  </si>
  <si>
    <t xml:space="preserve"> يتعرف على نظرية فيثاغورس</t>
  </si>
  <si>
    <t>يوجد مقاييس النزعة المركزية</t>
  </si>
  <si>
    <t>رياضيات سادس ابتدائي</t>
  </si>
  <si>
    <t xml:space="preserve"> يحل مسائل رياضية على الكسور الاعتيادية والكسور العشرية</t>
  </si>
  <si>
    <t xml:space="preserve"> يقسم الأعداد الكسرية ويبسطها</t>
  </si>
  <si>
    <t xml:space="preserve"> يحل مسائل رياضية على النسبة والمعدل والنسبة المئوية والتناسب</t>
  </si>
  <si>
    <t xml:space="preserve"> يحل مسائل رياضية على الأنماط العددية والدوال</t>
  </si>
  <si>
    <t xml:space="preserve"> يوجد قاعدة دالة ما من خلال جدول</t>
  </si>
  <si>
    <t xml:space="preserve"> يوجد زوايا قياسات مجهولة في المثلن أو الشكل الرباعي</t>
  </si>
  <si>
    <t xml:space="preserve"> يحل مسائل رياضية تتضمن حساب المحيط والمساحة والحجم</t>
  </si>
  <si>
    <t xml:space="preserve"> يمثل البيانات ويحللها لحل المسائل الرياضية</t>
  </si>
  <si>
    <t>يدرك الفروق بين مقاييس النزعة المركزية</t>
  </si>
  <si>
    <t xml:space="preserve"> يطبق العمليات على الكسور والأعداد العشرية </t>
  </si>
  <si>
    <t xml:space="preserve"> يوجد النسبة المئوية</t>
  </si>
  <si>
    <t xml:space="preserve"> يوجد قاعدة دالة ما</t>
  </si>
  <si>
    <t xml:space="preserve"> يوجد العامل المشترك الأكبر والمضاعف المشترك الأصغر لعددين أو أكثر</t>
  </si>
  <si>
    <t xml:space="preserve"> يحل مسائل رياضية تتعلق بالزوايا والمضلعات</t>
  </si>
  <si>
    <t xml:space="preserve"> يحسب محيط الأشكال المستوية</t>
  </si>
  <si>
    <t xml:space="preserve"> يصنف المثلثات وفًقًا لأطوال أضلاعها، وقياسات زواياها ويوجد قياسات الزوايا المجهولة للأشكال الرباعية</t>
  </si>
  <si>
    <t xml:space="preserve"> يحسب مقاييس النزعة المركزية والمدى</t>
  </si>
  <si>
    <t>يحل مسائل رياضية على الاحتمالات</t>
  </si>
  <si>
    <t>يوجد حاصل ضرب وقسمة الكسور العشرية وحاصل جمع وطرح الكسور المتشابهة المقام</t>
  </si>
  <si>
    <t xml:space="preserve"> يوجد النسبة المئوية ويحولها  لى كسر أو العكس</t>
  </si>
  <si>
    <t xml:space="preserve"> يبسط العبارات الجبرية ويوجد قيمتها</t>
  </si>
  <si>
    <t xml:space="preserve"> يتعرف على قانون محيط الدائرة</t>
  </si>
  <si>
    <t>يوجد احتمال حدث بسيط لتجربة معينة</t>
  </si>
  <si>
    <t xml:space="preserve"> يحلل الأعداد إلى العوامل الأولية</t>
  </si>
  <si>
    <t xml:space="preserve"> يجمع ويطرح الأعداد العشرية</t>
  </si>
  <si>
    <t xml:space="preserve"> يتعرف على مفاهيم الكسور الاعتيادية والنسبة والمعدل والنسبة المئوية</t>
  </si>
  <si>
    <t xml:space="preserve"> يستوعب مفهوم المتباينات</t>
  </si>
  <si>
    <t xml:space="preserve"> يستوعب المفاهيم الهندسية الأولية (الزاوية والمستقيم) ومفهومي الحجم والمساحة</t>
  </si>
  <si>
    <t xml:space="preserve">يقرأ البيانات من تمثيلاتها وتحليلها؛ لاستنتاج معلومات. </t>
  </si>
  <si>
    <t xml:space="preserve"> يقدم أدلة تثبت أن المخلوقات الحية مكونة من خلايا</t>
  </si>
  <si>
    <t xml:space="preserve"> يبني تفسيرًا مدعمًا بالأدلة حول كيفية عمل أجهزة الجسم وتفواعلها مع بعضها </t>
  </si>
  <si>
    <t xml:space="preserve"> يوضح كيف تؤثر التغيرات في تركيب الجينات  الطفرات( الموجودة على الكروموسومات في صنع البروتين)</t>
  </si>
  <si>
    <t xml:space="preserve"> يجمع معلومات حول التقنيات الحديثة التي غيرت طرق البشر في توريث الصفات المرغوبة للمخلوقات الحية</t>
  </si>
  <si>
    <t>يتعرف على أمثلة الانتخاب الصناعي  الانتقائي( لصفات معينة في النباتات والحيوانات)</t>
  </si>
  <si>
    <t xml:space="preserve"> يتنبأ بتغيرات الأرض المسببة للكوارث الطبيعية ويقترح حلولاً لتقليل تأثير تلك التغيرات</t>
  </si>
  <si>
    <t xml:space="preserve"> يتنبأ باتجاه حركة جسمٍ ما عند رميه أو إسقاطه</t>
  </si>
  <si>
    <t>يقارن بين الخصائص الفيزيائية لمادةٍ ما بناءً على حالتها وشكلها ولونها وملمسها</t>
  </si>
  <si>
    <t>يستكشف مجموعات عناصر الجدول الدوري، ويميز التفاعلات الكيميائية والعوامل المؤثرة عليها</t>
  </si>
  <si>
    <t xml:space="preserve"> يستخدم بعض الأدوات لتمثيل مفهوم علمي</t>
  </si>
  <si>
    <t xml:space="preserve"> يوضح كيف يتكون الجسم من أجهزة مترابطة مكونة من خلايا وأنسجة وأعضاء تعمل معًا للحفاظ على التوازن</t>
  </si>
  <si>
    <t>يوضح تركيب الحمض النووي وتأثير أي تغيرات من الممكن أن تحدث في تسلسل الجينات (على سبيل المثال الطفرات)</t>
  </si>
  <si>
    <t xml:space="preserve"> يشرح التغيرات التي تطرأ على سطح الأرض وتسبب الكوارث الطبيعية (مثل الزلازل والبراكين)</t>
  </si>
  <si>
    <t xml:space="preserve"> يفرق بين العناصر والمركبات والمخاليط ويميز بين خصائص المواد</t>
  </si>
  <si>
    <t xml:space="preserve"> يحدد التفاعلات الكيميائية البسيطة ويوضح كيف أن العدد الكلي للذرات لا يتغير في التفاعل الكيميائي</t>
  </si>
  <si>
    <t xml:space="preserve"> يطبق قوانين نيوتن لتفسير التغيرات التي تحدث للأجسام المتحركة</t>
  </si>
  <si>
    <t xml:space="preserve"> يقدم أدلة تثبت أن التغير في حركة الجسم تعتمد على كتلة الجسوم وعلى مجموع القوى المؤثرة عليه</t>
  </si>
  <si>
    <t>يوضح بعض العوامل التي تؤثر على شدة القوى الكهربائية والمغناطيسية</t>
  </si>
  <si>
    <t xml:space="preserve"> يتعرف على التراكيب الأساسية لأجسام المخلوقات الحية</t>
  </si>
  <si>
    <t xml:space="preserve"> يصوف بعض التغيرات التي تطرأ على سوطح الأرض وتسوبب الكوارث الطبيعية  مثل الزلازل والبراكين</t>
  </si>
  <si>
    <t xml:space="preserve"> يتعرف على مفهوم العناصر، والمركبات، والمخاليط </t>
  </si>
  <si>
    <t xml:space="preserve"> يتعرف على التفاعل الكيميائي البسيط</t>
  </si>
  <si>
    <t>يتعرف على الطاقة الكامنة والحركية، ويميز بين القوى المتزنة وغير المتزنة المؤثرة على الأجسام</t>
  </si>
  <si>
    <t xml:space="preserve"> يتعرف على التراكيب التي تدعم النمو والبقاء والسلوك والتكاثر</t>
  </si>
  <si>
    <t xml:space="preserve"> يتعرف على بعض التغيرات التي تطرأ على سطح الأرض مثل الزلازل والبراكين</t>
  </si>
  <si>
    <t xml:space="preserve"> يتعرف على بعض خصائص المادة</t>
  </si>
  <si>
    <t xml:space="preserve"> يتعرف على بعض المصطلحات مثل: السرعة، الجاذبية</t>
  </si>
  <si>
    <t>يتعرف على قوانين نيوتن</t>
  </si>
  <si>
    <t xml:space="preserve"> يصمم ويجري التجارب العلمية، ويحلل البيانات؛ ليقدم تفسيرات منطقية</t>
  </si>
  <si>
    <t xml:space="preserve"> يستكشف الدور الرئيس للجينات في نقل الصفات عبر الأجيال</t>
  </si>
  <si>
    <t xml:space="preserve"> يميز التركيب والوظيفة في المخلوقات الحية</t>
  </si>
  <si>
    <t>يستخدم الأدلة العلمية لإيجاد حلول لبعض المشاكل التي تواجه النباتات والحيوانات؛ بسبب التغيرات البيئية</t>
  </si>
  <si>
    <t xml:space="preserve"> يبتكر طرًقًا جديدة ةعادة التدوير للحفاظ على الأرض</t>
  </si>
  <si>
    <t xml:space="preserve"> يميز مصادر الطاقة البديلة للحفاظ على البيئة</t>
  </si>
  <si>
    <t xml:space="preserve"> يستكشف الخصائص والتغيرات الفيزيائية والكيميائية للمادة</t>
  </si>
  <si>
    <t xml:space="preserve"> يتنبأ بالقوى المؤثرة على الأجسام ويفسر العلاقات باستخدام قوانين نيوتن</t>
  </si>
  <si>
    <t>يصمم نموذج لوصف حركة الأرض والقمر والشمس ويفسر الظواهر المرتبطة بها</t>
  </si>
  <si>
    <t>يصف تراكيب ووظائف كل من الخلايا والأنسجة والأعضاء والأجهزة في المخلوقات الحية</t>
  </si>
  <si>
    <t xml:space="preserve"> يوضح أوجه التشابه والاختلاف بين أجهزة الجسم</t>
  </si>
  <si>
    <t xml:space="preserve"> يقارن بين دورات الحياة في النباتات والحيوانات</t>
  </si>
  <si>
    <t>  يوضح أن بعض المخلوقات الحية لديها تكيفات تمكنها من البقاء في النظام البيئي بشكل أفضل</t>
  </si>
  <si>
    <t>يتنبأ بالتركيب الجيني المحتمل لصفات مختارة من الأبوين، ويميز بين الصفات الموروثة والمكتسبة</t>
  </si>
  <si>
    <t xml:space="preserve"> يصنف المخلوقات الحية بحسب مستويات الطاقة في بيئتها</t>
  </si>
  <si>
    <t xml:space="preserve"> يوضح العلاقات بين مخلوقات حية محددة داخل بيئة معينة</t>
  </si>
  <si>
    <t>يوضح كيف يسبب دوران الأرض، وميلان محورها وتفاعلها مع الشمس في حدوث الفصول الأربعة والتغير في ساعات النهار والليل</t>
  </si>
  <si>
    <t xml:space="preserve"> يبحث ويوضح ما إذا كان خلط المواد ينتج مادة جديدة</t>
  </si>
  <si>
    <t>يستقصي حركة الجسوم ليتنبأ بالحركة المستقبلية ويفسر تأثير القوى المتزنة وغير المتزنة</t>
  </si>
  <si>
    <t xml:space="preserve"> يتنبأ بالقوى المؤ رة على جسمٍ ما يتحرك على أسطح مختلفة</t>
  </si>
  <si>
    <t>يستخدم أدلة؛ ليفسر تحولات الطاقة</t>
  </si>
  <si>
    <t xml:space="preserve"> يتعرف على بعض تراكيب الخلايا والأنسجة والأعضاء والأجهزة في المخلوقات الحية</t>
  </si>
  <si>
    <t xml:space="preserve"> يتعرف على أوجه التشابه والاختلاف بين الخلايا النباتية والحيوانية</t>
  </si>
  <si>
    <t xml:space="preserve"> يتعرف على نموذج حركة كل من الأرض والشمس والقمر</t>
  </si>
  <si>
    <t xml:space="preserve"> يتعرف على بعض الصفات المورو ة من الأبوين</t>
  </si>
  <si>
    <t xml:space="preserve"> يستكشف خصائص المواد  الفيزيائية والكيميائية</t>
  </si>
  <si>
    <t xml:space="preserve"> يصف حركة الجسم ويوضح كيف تؤ ر القوة والكتلة على حركة الجسم</t>
  </si>
  <si>
    <t>يتعرف على تحولات الطاقة</t>
  </si>
  <si>
    <t xml:space="preserve"> يتعرف على الاحتياجات الأساسية للمخلوقات الحية</t>
  </si>
  <si>
    <t xml:space="preserve"> يتعرف على العوامل الحيوية واللاحيوية في البيئة</t>
  </si>
  <si>
    <t xml:space="preserve"> يتعرف على حركة الأرض حول محورها وحول الشمس</t>
  </si>
  <si>
    <t xml:space="preserve"> يتعرف على المفاهيم الأساسية (الموقع، والمسافة، والسرعة)</t>
  </si>
  <si>
    <t>يتعرف على بعض أشكال الطاقة</t>
  </si>
  <si>
    <t xml:space="preserve">قراءة ثالث ابتدائي </t>
  </si>
  <si>
    <t>يحدد المترادفات والمتضادات من السياق أو من غيره</t>
  </si>
  <si>
    <t>يفرق بين المفرد والمثنى والجمع من خلال السياق أو بدونه</t>
  </si>
  <si>
    <t>يوضح معاني المفردات من خلال السياق أو بدونه</t>
  </si>
  <si>
    <t xml:space="preserve">يحلل النصوص المقروءة ويقومها ويعبر عما يستنتج منها </t>
  </si>
  <si>
    <t>يستنتج فكرة النص المنظور الرئيسة، ويستخرج قيمه وأفكاره الفرعية</t>
  </si>
  <si>
    <t>يحلل أحداث النصوص المتشابكة وتسلسلها ويحدد شخصياتها</t>
  </si>
  <si>
    <t>يحدد المترادفات والأضداد من خلال السياق</t>
  </si>
  <si>
    <t>يوضح معاني بعض المفردات من خلال السياق</t>
  </si>
  <si>
    <t>يفرق بين المفرد والمثنى والجمع من خلال السياق</t>
  </si>
  <si>
    <t>يجيب عن بعض الأسئلة التحليلية للنص المقروء</t>
  </si>
  <si>
    <t>يتعرف على أحداث النص، وعلى شخصياته</t>
  </si>
  <si>
    <t>يحدد الفكرة الرئيسة للنص المنظور</t>
  </si>
  <si>
    <t>يتعرف على بعض المترادفات والمتضادات الواضحة من خلال السياق</t>
  </si>
  <si>
    <t xml:space="preserve"> يوضح معاني بعض المفردات الواضحة من خلال السياق </t>
  </si>
  <si>
    <t>يجيب عن أسئلة الاسترجاع للمعلومة الواردة صريحة في النص</t>
  </si>
  <si>
    <t>يتعرف على بعض أهداف النص المنظور</t>
  </si>
  <si>
    <t>يتعرف على بعض المترادفات من خلال السياق</t>
  </si>
  <si>
    <t>يجيب عن أسئلة عن معلومات واردة صريحة في النص</t>
  </si>
  <si>
    <t>يستنتج معاني مصطلحات تستخدم في مجالات علمية مختلفة</t>
  </si>
  <si>
    <t>يستنتج معاني المفردات الجديدة من خلال السياق وبدونه</t>
  </si>
  <si>
    <t xml:space="preserve"> يميز الفروق الأساسية في بنية النص المقروء</t>
  </si>
  <si>
    <t>يحلل النصوص المقروءة من حيث الترتيب الزمني والمكاني والأهمية والمقارنة والمقابلة والقضية العامة والأدلة الداعمة</t>
  </si>
  <si>
    <t>يستنتج الأفكار الرئيسة والفرعية والضمنية من النص المقروء</t>
  </si>
  <si>
    <t>يقوّم النصوص المقروءة من خلال ما تتضمنه من قيم إيجابية وسلبية، ويحدد تأثيرها في الفرد والمجتمع</t>
  </si>
  <si>
    <t xml:space="preserve"> يستنتج بعض معاني المصطلحات التي تستخدم في مجالات علمية مختلفة</t>
  </si>
  <si>
    <t xml:space="preserve"> يصنف بعض معاني المصطلحات الجديدة وفقا لدلالاتها</t>
  </si>
  <si>
    <t>يستنتج بعض معاني المفردات الجديدة من خلال التفسير والتعريف</t>
  </si>
  <si>
    <t xml:space="preserve"> يستنتج بعض معاني المفردات الجديدة من خلال الترادف، والتضاد</t>
  </si>
  <si>
    <t xml:space="preserve"> يستنتج معاني المفردات الجديدة من خلال السياق</t>
  </si>
  <si>
    <t xml:space="preserve"> يستنتج الأفكار الرئيسة في النص</t>
  </si>
  <si>
    <t xml:space="preserve"> يرتب الأحداث الواردة في النص</t>
  </si>
  <si>
    <t>يحدد بعض القيم ا ةيجابية والسلبية الواردة في النص</t>
  </si>
  <si>
    <t xml:space="preserve"> يستنتج بعض معاني المفردات من خلال الترادف، والتضاد</t>
  </si>
  <si>
    <t xml:space="preserve">يستنتج بعض معاني المفردات الجديدة الواضحة من خلال السياق </t>
  </si>
  <si>
    <t xml:space="preserve"> يرتب بعض أحداث النص الواضحة</t>
  </si>
  <si>
    <t xml:space="preserve"> يجيب عن بعض الأسئلة المباشرة الواضحة</t>
  </si>
  <si>
    <t>يتعرف على الفكرة الرئيسة في النص</t>
  </si>
  <si>
    <t xml:space="preserve"> يستنتج بعض معاني المفردات الجديدة من خلال الترادف</t>
  </si>
  <si>
    <t xml:space="preserve"> يتعرف على معاني بعض المفردات الجديدة من خلال السياق</t>
  </si>
  <si>
    <t>يجيب عن بعض الأسئلة المباشرة الواضحة</t>
  </si>
  <si>
    <t>يستنتج معاني مفردات تغيرت دلالاتها بتغير الزمن والسياق</t>
  </si>
  <si>
    <t>يفهم النصوص المقروءة مع القدرة على تحليلها وتقويمها والتعبير عما يستنتج منها</t>
  </si>
  <si>
    <t>يميز نوع النص المقروء، ويحلل خصائصه، ويستنتج الأفكار الرئيسة والفرعية والضمنية فيه</t>
  </si>
  <si>
    <t>يستنتج المفاهيم من أفكار النص والعلاقات بينها</t>
  </si>
  <si>
    <t xml:space="preserve">  يستنتج القيم والاتجاهات الإيجابية والسلبية من النص المقروء وأثرها في الفرد والمجتمع</t>
  </si>
  <si>
    <t>يستنتج معاني بعض المفردات التي تغيرت دلالتها بتغير الزمن من خلالالسياق</t>
  </si>
  <si>
    <t>يفهم النصوص المقروءة، ويجيب عن بعض الأسئلة التحليلية وبعض الأسئلةالاستنتاجية</t>
  </si>
  <si>
    <t>يميز نوع النص المقروء وخصائصه وغرضه، ويستنتج الأفكار الرئيسة وبعضالأفكار الفرعية منه</t>
  </si>
  <si>
    <t>يوضح المفاهيم الواردة في أفكار النص المقروء والعلاقات بينها</t>
  </si>
  <si>
    <t>يستنتج بعض القيم والاتجاهات الإيجابية والسلبية من النص وأثرها في الفرد والمجتمع</t>
  </si>
  <si>
    <t xml:space="preserve">يحدد بعض المترادفات والأضداد من خلال السياق. </t>
  </si>
  <si>
    <t xml:space="preserve">يوضح معاني بعض المفردات من خلال السياق. </t>
  </si>
  <si>
    <t xml:space="preserve">يجيب عن بعض أسئلة النصوص المقروءة المباشرة. </t>
  </si>
  <si>
    <t xml:space="preserve">يميز نوع النص المقروء. </t>
  </si>
  <si>
    <t xml:space="preserve">يستنتج بعض الأفكار الرئيسة من النص المقروء. </t>
  </si>
  <si>
    <t xml:space="preserve">يوضح بعض المفاهيم الشائعة الواردة في أفكار النص المقروء. </t>
  </si>
  <si>
    <t xml:space="preserve">يتعرف على بعض المترادفات من خلال السياق. </t>
  </si>
  <si>
    <t xml:space="preserve">يجيب عن بعض أسئلة النصوص المقروءة الواضحة. </t>
  </si>
  <si>
    <r>
      <rPr>
        <b/>
        <sz val="14"/>
        <color rgb="FF525252"/>
        <rFont val="AL-Mohanad Bold"/>
        <charset val="178"/>
      </rPr>
      <t xml:space="preserve"> يميز الفروق الأساسية في بنية النص المقروء</t>
    </r>
  </si>
  <si>
    <r>
      <rPr>
        <b/>
        <sz val="14"/>
        <color rgb="FF525252"/>
        <rFont val="AL-Mohanad Bold"/>
        <charset val="178"/>
      </rPr>
      <t xml:space="preserve"> يستنتج معاني المفردات الجديدة من خلال الترادف، والتضاد</t>
    </r>
  </si>
  <si>
    <r>
      <rPr>
        <b/>
        <sz val="14"/>
        <color rgb="FF525252"/>
        <rFont val="AL-Mohanad Bold"/>
        <charset val="178"/>
      </rPr>
      <t xml:space="preserve"> يستنتج معاني المفردات الجديدة من خلال التفسير والتعريف</t>
    </r>
  </si>
  <si>
    <r>
      <rPr>
        <b/>
        <sz val="14"/>
        <color rgb="FF525252"/>
        <rFont val="AL-Mohanad Bold"/>
        <charset val="178"/>
      </rPr>
      <t xml:space="preserve"> يصنف معاني المصطلحات الجديدة وفقا لدلالاتها</t>
    </r>
  </si>
  <si>
    <r>
      <rPr>
        <b/>
        <sz val="7"/>
        <color rgb="FF525252"/>
        <rFont val="AL-Mohanad Bold"/>
        <charset val="178"/>
      </rPr>
      <t xml:space="preserve"> </t>
    </r>
    <r>
      <rPr>
        <b/>
        <sz val="13"/>
        <color rgb="FF525252"/>
        <rFont val="AL-Mohanad Bold"/>
        <charset val="178"/>
      </rPr>
      <t>يستنتج بعض مرادفات الكلمات الجديدة بدون سياق</t>
    </r>
  </si>
  <si>
    <t>رياضيات_ثالث_ابتدائي</t>
  </si>
  <si>
    <t>رياضيات_ثالث_متوسط</t>
  </si>
  <si>
    <t>علوم_ثالث_متوسط</t>
  </si>
  <si>
    <t>علوم_سادس</t>
  </si>
  <si>
    <t>قراءة_ثالث_متوسط</t>
  </si>
  <si>
    <t>قراءة_سادس_ابتدائي</t>
  </si>
  <si>
    <t>قراءة_ثالث_ابتدائي</t>
  </si>
  <si>
    <t>رياضيات_سادس</t>
  </si>
  <si>
    <t>مهارة1</t>
  </si>
  <si>
    <t>مهارة2</t>
  </si>
  <si>
    <t>مهارة3</t>
  </si>
  <si>
    <t>مهارة4</t>
  </si>
  <si>
    <t>مهارة5</t>
  </si>
  <si>
    <t>مهارة6</t>
  </si>
  <si>
    <t>مهارة7</t>
  </si>
  <si>
    <t>مهارة8</t>
  </si>
  <si>
    <t>مهارة9</t>
  </si>
  <si>
    <t>مهارة10</t>
  </si>
  <si>
    <t>مهارة11</t>
  </si>
  <si>
    <t>مهارة12</t>
  </si>
  <si>
    <t>مهارة13</t>
  </si>
  <si>
    <t>مهارة14</t>
  </si>
  <si>
    <t>مهارة15</t>
  </si>
  <si>
    <t>مهارة16</t>
  </si>
  <si>
    <t>مهارة17</t>
  </si>
  <si>
    <t>مهارة18</t>
  </si>
  <si>
    <t>مهارة19</t>
  </si>
  <si>
    <t>مهارة20</t>
  </si>
  <si>
    <t>مهارة21</t>
  </si>
  <si>
    <t>مهارة22</t>
  </si>
  <si>
    <t>مهارة23</t>
  </si>
  <si>
    <t>مهارة24</t>
  </si>
  <si>
    <t>مهارة25</t>
  </si>
  <si>
    <t>اختر المادة ثم اختر المهارات ( الاختبارالاول)</t>
  </si>
  <si>
    <t>اختر المادة ثم اختر المهارات ( الاختبارالثاني )</t>
  </si>
  <si>
    <t>اختر المادة ثم اختر المهارات ( الاختبار الثالث )</t>
  </si>
  <si>
    <t>اختر المادة ثم اختر المهارات ( الاختبار الخامس )</t>
  </si>
  <si>
    <t>اختر المادة ثم اختر المهارات ( الاختبار الرابع )</t>
  </si>
  <si>
    <t xml:space="preserve">يظهر تلقائيا بعد اختيار مهارات الاختبار5 </t>
  </si>
  <si>
    <t xml:space="preserve">يظهر تلقائيا بعد اختيار مهارات الاختبار4 </t>
  </si>
  <si>
    <t xml:space="preserve">يظهر تلقائيا بعد اختيار مهارات الاختبار3 </t>
  </si>
  <si>
    <t xml:space="preserve">يظهر تلقائيا بعد اختيار مهارات الاختبار2 </t>
  </si>
  <si>
    <t xml:space="preserve">يظهر تلقائيا بعد اختيار مهارات الاختبار1 </t>
  </si>
  <si>
    <t xml:space="preserve">يظهر تلقائيا بعد اختيار مهارات الاختبار التشخيصي </t>
  </si>
  <si>
    <t>المنخفض جدا</t>
  </si>
  <si>
    <t xml:space="preserve">عدد أسئلة الاختبار حسب مستوياتها </t>
  </si>
  <si>
    <t xml:space="preserve">عدد أسئلة الاختبار </t>
  </si>
  <si>
    <t xml:space="preserve">قوائم منسدلة للاختيار فقط </t>
  </si>
  <si>
    <t>خ</t>
  </si>
  <si>
    <t>ر</t>
  </si>
  <si>
    <t>س</t>
  </si>
  <si>
    <t>مج درجات</t>
  </si>
  <si>
    <t>خ منخ</t>
  </si>
  <si>
    <t>ع الأسئلة</t>
  </si>
  <si>
    <t>الصح</t>
  </si>
  <si>
    <t>ع*ط</t>
  </si>
  <si>
    <r>
      <t xml:space="preserve">نسبة الإجابات الصحيحة في مهارات المستوى </t>
    </r>
    <r>
      <rPr>
        <b/>
        <sz val="11"/>
        <color rgb="FF00B050"/>
        <rFont val="Arial"/>
        <family val="2"/>
        <scheme val="minor"/>
      </rPr>
      <t xml:space="preserve">المرتفع </t>
    </r>
  </si>
  <si>
    <r>
      <t xml:space="preserve">نسبة الإجابات الصحيحة في مهارات المستوى </t>
    </r>
    <r>
      <rPr>
        <b/>
        <sz val="11"/>
        <color theme="4" tint="0.39997558519241921"/>
        <rFont val="Arial"/>
        <family val="2"/>
        <scheme val="minor"/>
      </rPr>
      <t xml:space="preserve">المتوسط </t>
    </r>
  </si>
  <si>
    <r>
      <t xml:space="preserve">نسبة الإجابات الصحيحة في مهارات المستوى </t>
    </r>
    <r>
      <rPr>
        <b/>
        <sz val="11"/>
        <color theme="5" tint="0.39997558519241921"/>
        <rFont val="Arial"/>
        <family val="2"/>
        <scheme val="minor"/>
      </rPr>
      <t xml:space="preserve">المنخفض </t>
    </r>
  </si>
  <si>
    <r>
      <t xml:space="preserve">نسبة الإجابات الصحيحة في مهارات المستوى </t>
    </r>
    <r>
      <rPr>
        <b/>
        <sz val="11"/>
        <color rgb="FFC00000"/>
        <rFont val="Arial"/>
        <family val="2"/>
        <scheme val="minor"/>
      </rPr>
      <t>المنخفض جدا</t>
    </r>
  </si>
  <si>
    <r>
      <t xml:space="preserve">نسبة الإجابات الصحيحة في مهارات المستوى </t>
    </r>
    <r>
      <rPr>
        <b/>
        <sz val="12"/>
        <color rgb="FF00B050"/>
        <rFont val="Arial"/>
        <family val="2"/>
        <scheme val="minor"/>
      </rPr>
      <t xml:space="preserve">المرتفع </t>
    </r>
  </si>
  <si>
    <r>
      <t xml:space="preserve">نسبة الإجابات الصحيحة في مهارات المستوى </t>
    </r>
    <r>
      <rPr>
        <b/>
        <sz val="12"/>
        <color theme="4" tint="0.39997558519241921"/>
        <rFont val="Arial"/>
        <family val="2"/>
        <scheme val="minor"/>
      </rPr>
      <t xml:space="preserve">المتوسط </t>
    </r>
  </si>
  <si>
    <r>
      <t xml:space="preserve">نسبة الإجابات الصحيحة في مهارات المستوى </t>
    </r>
    <r>
      <rPr>
        <b/>
        <sz val="12"/>
        <color theme="5" tint="0.39997558519241921"/>
        <rFont val="Arial"/>
        <family val="2"/>
        <scheme val="minor"/>
      </rPr>
      <t xml:space="preserve">المنخفض </t>
    </r>
  </si>
  <si>
    <r>
      <t xml:space="preserve">نسبة الإجابات الصحيحة في مهارات المستوى </t>
    </r>
    <r>
      <rPr>
        <b/>
        <sz val="12"/>
        <color rgb="FFC00000"/>
        <rFont val="Arial"/>
        <family val="2"/>
        <scheme val="minor"/>
      </rPr>
      <t>المنخفض جدا</t>
    </r>
  </si>
  <si>
    <t>عدد الطلاب أعلى من المتوسط</t>
  </si>
  <si>
    <t>عدد الطلاب أعلى من متوسط الاختبار</t>
  </si>
  <si>
    <t>نتيجة الاختبارالثاني</t>
  </si>
  <si>
    <t>نتيجة الاختبارالثالث</t>
  </si>
  <si>
    <t>نتيجة الاختبارالرابع</t>
  </si>
  <si>
    <t>نتيجة الاختبارالخامس</t>
  </si>
  <si>
    <t xml:space="preserve">التقرير الختامي للاختبار التشخيصي </t>
  </si>
  <si>
    <t xml:space="preserve">المملكة العربية السعودية </t>
  </si>
  <si>
    <t xml:space="preserve">وزارة التعليم </t>
  </si>
  <si>
    <t xml:space="preserve">إدارة التعليم بمحافظة </t>
  </si>
  <si>
    <t>تشخيصي</t>
  </si>
  <si>
    <t xml:space="preserve">عدد الأسئلة حسب المستوى </t>
  </si>
  <si>
    <t>مرتفع</t>
  </si>
  <si>
    <t>متوسط</t>
  </si>
  <si>
    <t>منخفض</t>
  </si>
  <si>
    <t xml:space="preserve">منخفض جدا </t>
  </si>
  <si>
    <t>المادة والصف:</t>
  </si>
  <si>
    <t xml:space="preserve">عدد الطلاب: </t>
  </si>
  <si>
    <t xml:space="preserve">رقم الاختبار: </t>
  </si>
  <si>
    <t xml:space="preserve">عدد الأسئلة: </t>
  </si>
  <si>
    <t>متوسط النتائج:</t>
  </si>
  <si>
    <t>السؤال الأضعف:</t>
  </si>
  <si>
    <t>عدد الطلاب الأعلى من المتوسط:</t>
  </si>
  <si>
    <t xml:space="preserve">رقم السؤال </t>
  </si>
  <si>
    <t xml:space="preserve">إعداد </t>
  </si>
  <si>
    <t>مدير/’ة المدرسة</t>
  </si>
  <si>
    <t>التقرير الختامي للاختبار الخامس</t>
  </si>
  <si>
    <t xml:space="preserve">التقرير الختامي للاختبارالرابع </t>
  </si>
  <si>
    <t xml:space="preserve">التقرير الختامي للاختبار الثالث </t>
  </si>
  <si>
    <t xml:space="preserve">التقرير الختامي للاختبارالثاني </t>
  </si>
  <si>
    <t xml:space="preserve">التقرير الختامي للاختبار الاول </t>
  </si>
  <si>
    <t>المنخفض :  يوجد قياسات المضلعات المجهولة باستخدام نظرية فيثاغورس</t>
  </si>
  <si>
    <t>المنخفض : يتعرف على التباديل والتوافيق</t>
  </si>
  <si>
    <t>المنخفض جداً :  يتعرف على نظام معادلتين خطيتين متسق وغير متسق ومستقل وغير مستقل</t>
  </si>
  <si>
    <t>المنخفض جداً :  يوجد حدود المتتابعة الحسابية</t>
  </si>
  <si>
    <t>المنخفض جداً :  يتعرف على نظرية فيثاغورس</t>
  </si>
  <si>
    <t>المنخفض جداً :  يحل معادلة بمتغير واحد</t>
  </si>
  <si>
    <t>المتوسط :  يحل معادلات تتضمن قيمة مطلقة</t>
  </si>
  <si>
    <t>المرتفع :  يحل مسائل على الدالة الخطية</t>
  </si>
  <si>
    <t>المرتفع :  يحل مسائل على اةحصاء والاحتمالات</t>
  </si>
  <si>
    <t>المتوسط :  يحل مسائل رياضية على نظرية فيثاغورس</t>
  </si>
  <si>
    <t>المرتفع :  يحل مسائل على الدالة التربيعية</t>
  </si>
  <si>
    <t>المرتفع :  يحل المتباينات الخطية في متغير واحد جبريًّا، ومتباينات تتضمن قيمة مطلقة</t>
  </si>
  <si>
    <t>المنخفض :  يوجد معادلة المستقيم</t>
  </si>
  <si>
    <t>المتوسط :  يمثل المعادلة الخطية باستخدام المقطع السيني والصادي</t>
  </si>
  <si>
    <t>جميع المستويات</t>
  </si>
  <si>
    <t>التشخيصي.التشخيصي</t>
  </si>
  <si>
    <t>f</t>
  </si>
  <si>
    <t>المرتفع :  يميز مصادر الطاقة البديلة للحفاظ على البيئة</t>
  </si>
  <si>
    <t>المرتفع :  يميز التركيب والوظيفة في المخلوقات الحية</t>
  </si>
  <si>
    <t>المتوسط : يصف تراكيب ووظائف كل من الخلايا والأنسجة والأعضاء والأجهزة في المخلوقات الحية</t>
  </si>
  <si>
    <t>المستويات بعد التشخيصي</t>
  </si>
  <si>
    <t xml:space="preserve">المستويات بعد الأول </t>
  </si>
  <si>
    <t>المرتفع :  يبتكر طرًقًا جديدة ةعادة التدوير للحفاظ على الأرض</t>
  </si>
  <si>
    <t>المنخفض جداً : يتعرف على بعض أشكال الطاقة</t>
  </si>
  <si>
    <t>المنخفض جداً :  يتعرف على حركة الأرض حول محورها وحول الشمس</t>
  </si>
  <si>
    <t>المنخفض جداً :  يتعرف على بعض خصائص المادة</t>
  </si>
  <si>
    <t>المنخفض جداً :  يتعرف على المفاهيم الأساسية (الموقع، والمسافة، والسرعة)</t>
  </si>
  <si>
    <t>المنخفض جداً :  يتعرف على العوامل الحيوية واللاحيوية في البيئة</t>
  </si>
  <si>
    <t>المنخفض جداً :  يتعرف على الاحتياجات الأساسية للمخلوقات الحية</t>
  </si>
  <si>
    <t>المنخفض : يتعرف على تحولات الطاقة</t>
  </si>
  <si>
    <t>المنخفض :  يصف حركة الجسم ويوضح كيف تؤ ر القوة والكتلة على حركة الجسم</t>
  </si>
  <si>
    <t>المنخفض :  يستكشف خصائص المواد  الفيزيائية والكيميائية</t>
  </si>
  <si>
    <t>المنخفض :  يتعرف على نموذج حركة كل من الأرض والشمس والقمر</t>
  </si>
  <si>
    <t>المنخفض :  يتعرف على بعض تراكيب الخلايا والأنسجة والأعضاء والأجهزة في المخلوقات الحية</t>
  </si>
  <si>
    <t>المنخفض :  يتعرف على بعض الصفات المورو ة من الأبوين</t>
  </si>
  <si>
    <t>المنخفض :  يتعرف على أوجه التشابه والاختلاف بين الخلايا النباتية والحيوانية</t>
  </si>
  <si>
    <t>المرتفع : يصمم نموذج لوصف حركة الأرض والقمر والشمس ويفسر الظواهر المرتبطة بها</t>
  </si>
  <si>
    <t>المرتفع : يستخدم الأدلة العلمية لإيجاد حلول لبعض المشاكل التي تواجه النباتات والحيوانات؛ بسبب التغيرات البيئية</t>
  </si>
  <si>
    <t>المرتفع :  يصمم ويجري التجارب العلمية، ويحلل البيانات؛ ليقدم تفسيرات منطقية</t>
  </si>
  <si>
    <t>المرتفع :  يستكشف الدور الرئيس للجينات في نقل الصفات عبر الأجيال</t>
  </si>
  <si>
    <t>المرتفع :  يستكشف الخصائص والتغيرات الفيزيائية والكيميائية للمادة</t>
  </si>
  <si>
    <t>المرتفع :  يتنبأ بالقوى المؤثرة على الأجسام ويفسر العلاقات باستخدام قوانين نيوتن</t>
  </si>
  <si>
    <t>المتوسط : يوضح كيف يسبب دوران الأرض، وميلان محورها وتفاعلها مع الشمس في حدوث الفصول الأربعة والتغير في ساعات النهار والليل</t>
  </si>
  <si>
    <t>المتوسط : يستقصي حركة الجسوم ليتنبأ بالحركة المستقبلية ويفسر تأثير القوى المتزنة وغير المتزنة</t>
  </si>
  <si>
    <t>المتوسط : يستخدم أدلة؛ ليفسر تحولات الطاقة</t>
  </si>
  <si>
    <t>المتوسط : يتنبأ بالتركيب الجيني المحتمل لصفات مختارة من الأبوين، ويميز بين الصفات الموروثة والمكتسبة</t>
  </si>
  <si>
    <t>المتوسط :  يوضح أوجه التشابه والاختلاف بين أجهزة الجسم</t>
  </si>
  <si>
    <t>المتوسط :  يوضح العلاقات بين مخلوقات حية محددة داخل بيئة معينة</t>
  </si>
  <si>
    <t>المتوسط :  يقارن بين دورات الحياة في النباتات والحيوانات</t>
  </si>
  <si>
    <t>المتوسط :  يصنف المخلوقات الحية بحسب مستويات الطاقة في بيئتها</t>
  </si>
  <si>
    <t>المتوسط :  يتنبأ بالقوى المؤ رة على جسمٍ ما يتحرك على أسطح مختلفة</t>
  </si>
  <si>
    <t>المتوسط :  يبحث ويوضح ما إذا كان خلط المواد ينتج مادة جديدة</t>
  </si>
  <si>
    <t>المتوسط :   يوضح أن بعض المخلوقات الحية لديها تكيفات تمكنها من البقاء في النظام البيئي بشكل أفضل</t>
  </si>
  <si>
    <t>v</t>
  </si>
  <si>
    <t>t</t>
  </si>
  <si>
    <t>-</t>
  </si>
  <si>
    <t>‏‏نافس نسخة نهائية (تجريبي) - نسخة</t>
  </si>
  <si>
    <t>المنخفض :  يحلل كثيرات الحدود</t>
  </si>
  <si>
    <t>المنخفض :  يحسب مقاييس النزعة المركزية ويتعرف على مقاييس التشتت</t>
  </si>
  <si>
    <t>عمود1</t>
  </si>
  <si>
    <t>الاول.الأول</t>
  </si>
  <si>
    <t>الثالث.الثالث</t>
  </si>
  <si>
    <t>الجدول7.الرابع</t>
  </si>
  <si>
    <t>الخامس.الخامس</t>
  </si>
  <si>
    <t>مؤشر متابعة المهارات المتكررة بين الاختبار الحالي والسابق</t>
  </si>
  <si>
    <t>السابق</t>
  </si>
  <si>
    <t>الحالي</t>
  </si>
  <si>
    <t xml:space="preserve">المهارة </t>
  </si>
  <si>
    <t>المؤشر</t>
  </si>
  <si>
    <t>المهارة / المستوى</t>
  </si>
  <si>
    <r>
      <t xml:space="preserve">صفحة تحديث المهارات المتطابقة  -يبدأ العمل بها بعد الاختبار الأول   ( </t>
    </r>
    <r>
      <rPr>
        <b/>
        <sz val="11"/>
        <color rgb="FFFF0000"/>
        <rFont val="Arial"/>
        <family val="2"/>
        <scheme val="minor"/>
      </rPr>
      <t>الطريقة : حدد أي خلية بالجدول المطلوب ثم من الزر الأيمن بالماوس ( تحديث )</t>
    </r>
  </si>
  <si>
    <t>صفحة 1</t>
  </si>
  <si>
    <t>صفحة 2</t>
  </si>
  <si>
    <t xml:space="preserve">مهارات يجب متابعتها في المرحلة القادمة </t>
  </si>
  <si>
    <t xml:space="preserve">م </t>
  </si>
  <si>
    <t>المستوى المستهدف</t>
  </si>
  <si>
    <t>الطلاب الأقل مستوى ( الأضعف )</t>
  </si>
  <si>
    <t xml:space="preserve">اسم الطالب </t>
  </si>
  <si>
    <t xml:space="preserve">العشرة الأوائل </t>
  </si>
  <si>
    <t>صفحة1</t>
  </si>
  <si>
    <t>صفحة2</t>
  </si>
  <si>
    <t>تظهر النسب بعد رصد الدرجات</t>
  </si>
  <si>
    <t xml:space="preserve">الخط الأخضر هو متوسط المهارات ويوضح عدد المهارات التي تجاوزت المتوسط </t>
  </si>
  <si>
    <t xml:space="preserve">الدرجة الكلية </t>
  </si>
  <si>
    <t xml:space="preserve">توزيع الدرجات </t>
  </si>
  <si>
    <t>درجة السؤال</t>
  </si>
  <si>
    <t xml:space="preserve">اكتب درجة السؤال </t>
  </si>
  <si>
    <t>عدد الاجابات الصحيحة</t>
  </si>
  <si>
    <t>عدد الاجابات الخاطئة</t>
  </si>
  <si>
    <t xml:space="preserve">                                          تصميم أ / بدر عبدالله الصبي  </t>
  </si>
  <si>
    <r>
      <rPr>
        <b/>
        <u/>
        <sz val="11"/>
        <color rgb="FFFF0000"/>
        <rFont val="Arial"/>
        <family val="2"/>
        <scheme val="minor"/>
      </rPr>
      <t>تعليمات الصفحة</t>
    </r>
    <r>
      <rPr>
        <b/>
        <u/>
        <sz val="11"/>
        <color theme="1"/>
        <rFont val="Arial"/>
        <family val="2"/>
        <scheme val="minor"/>
      </rPr>
      <t xml:space="preserve">  :الخطوة 1 : </t>
    </r>
    <r>
      <rPr>
        <b/>
        <u/>
        <sz val="11"/>
        <color theme="8" tint="-0.249977111117893"/>
        <rFont val="Arial"/>
        <family val="2"/>
        <scheme val="minor"/>
      </rPr>
      <t xml:space="preserve">اختر المادة </t>
    </r>
    <r>
      <rPr>
        <b/>
        <u/>
        <sz val="11"/>
        <color theme="1"/>
        <rFont val="Arial"/>
        <family val="2"/>
        <scheme val="minor"/>
      </rPr>
      <t xml:space="preserve">     الخطوة 2 : </t>
    </r>
    <r>
      <rPr>
        <b/>
        <u/>
        <sz val="11"/>
        <color theme="8" tint="-0.249977111117893"/>
        <rFont val="Arial"/>
        <family val="2"/>
        <scheme val="minor"/>
      </rPr>
      <t xml:space="preserve">اختر المهارة التي يقيسها السؤال </t>
    </r>
    <r>
      <rPr>
        <b/>
        <u/>
        <sz val="11"/>
        <color theme="1"/>
        <rFont val="Arial"/>
        <family val="2"/>
        <scheme val="minor"/>
      </rPr>
      <t xml:space="preserve">       الخطوة 3 :  </t>
    </r>
    <r>
      <rPr>
        <b/>
        <u/>
        <sz val="11"/>
        <color theme="8" tint="-0.249977111117893"/>
        <rFont val="Arial"/>
        <family val="2"/>
        <scheme val="minor"/>
      </rPr>
      <t>ادخل درجة السؤال</t>
    </r>
    <r>
      <rPr>
        <u/>
        <sz val="11"/>
        <color theme="1"/>
        <rFont val="Arial"/>
        <family val="2"/>
        <scheme val="minor"/>
      </rPr>
      <t xml:space="preserve"> </t>
    </r>
  </si>
  <si>
    <t>طالب 1</t>
  </si>
  <si>
    <t>طالب 2</t>
  </si>
  <si>
    <t>طالب 3</t>
  </si>
  <si>
    <t xml:space="preserve">طالب 4 </t>
  </si>
  <si>
    <t>المرتفع :  يحل مسائل رياضية على الأنماط العددية والدوال</t>
  </si>
  <si>
    <t>المرتفع : يدرك الفروق بين مقاييس النزعة المركزية</t>
  </si>
  <si>
    <t>المتوسط :  يوجد النسبة المئوية</t>
  </si>
  <si>
    <t xml:space="preserve">المتوسط :  يطبق العمليات على الكسور والأعداد العشرية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</si>
</sst>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font>
      <sz val="11"/>
      <color theme="1"/>
      <name val="Arial"/>
      <family val="2"/>
      <charset val="178"/>
      <scheme val="minor"/>
    </font>
    <font>
      <sz val="11"/>
      <color theme="1"/>
      <name val="Arial"/>
      <family val="2"/>
      <charset val="178"/>
      <scheme val="minor"/>
    </font>
    <font>
      <sz val="11"/>
      <color theme="0"/>
      <name val="Arial"/>
      <family val="2"/>
      <charset val="178"/>
      <scheme val="minor"/>
    </font>
    <font>
      <b/>
      <sz val="11"/>
      <color theme="1"/>
      <name val="Arial"/>
      <family val="2"/>
      <scheme val="minor"/>
    </font>
    <font>
      <sz val="8"/>
      <name val="Arial"/>
      <family val="2"/>
      <charset val="178"/>
      <scheme val="minor"/>
    </font>
    <font>
      <b/>
      <sz val="12"/>
      <color theme="1"/>
      <name val="Arial"/>
      <family val="2"/>
      <scheme val="minor"/>
    </font>
    <font>
      <b/>
      <sz val="11"/>
      <color theme="7" tint="0.39997558519241921"/>
      <name val="Arial"/>
      <family val="2"/>
      <scheme val="minor"/>
    </font>
    <font>
      <b/>
      <sz val="12"/>
      <color rgb="FFC00000"/>
      <name val="Arial"/>
      <family val="2"/>
      <scheme val="minor"/>
    </font>
    <font>
      <b/>
      <sz val="11"/>
      <color rgb="FFC00000"/>
      <name val="Arial"/>
      <family val="2"/>
      <scheme val="minor"/>
    </font>
    <font>
      <b/>
      <sz val="16"/>
      <color theme="1"/>
      <name val="Arial"/>
      <family val="2"/>
      <scheme val="minor"/>
    </font>
    <font>
      <sz val="16"/>
      <color theme="1"/>
      <name val="Arial"/>
      <family val="2"/>
      <charset val="178"/>
      <scheme val="minor"/>
    </font>
    <font>
      <b/>
      <sz val="11"/>
      <color rgb="FF7030A0"/>
      <name val="Arial"/>
      <family val="2"/>
      <scheme val="minor"/>
    </font>
    <font>
      <b/>
      <sz val="11"/>
      <color theme="9" tint="-0.249977111117893"/>
      <name val="Arial"/>
      <family val="2"/>
      <scheme val="minor"/>
    </font>
    <font>
      <b/>
      <sz val="11"/>
      <color rgb="FFFF0000"/>
      <name val="Arial"/>
      <family val="2"/>
      <scheme val="minor"/>
    </font>
    <font>
      <b/>
      <sz val="11"/>
      <color rgb="FF00B050"/>
      <name val="Arial"/>
      <family val="2"/>
      <scheme val="minor"/>
    </font>
    <font>
      <b/>
      <sz val="12"/>
      <color theme="1"/>
      <name val="AL-Mohanad Bold"/>
      <charset val="178"/>
    </font>
    <font>
      <sz val="12"/>
      <color theme="1"/>
      <name val="Arial"/>
      <family val="2"/>
      <charset val="178"/>
      <scheme val="minor"/>
    </font>
    <font>
      <b/>
      <sz val="12"/>
      <color theme="1"/>
      <name val="Calibri"/>
      <family val="2"/>
    </font>
    <font>
      <b/>
      <sz val="11"/>
      <color theme="1"/>
      <name val="Calibri"/>
      <family val="2"/>
    </font>
    <font>
      <b/>
      <sz val="11"/>
      <color theme="1" tint="4.9989318521683403E-2"/>
      <name val="Arial"/>
      <family val="2"/>
      <scheme val="minor"/>
    </font>
    <font>
      <b/>
      <sz val="14"/>
      <color theme="1"/>
      <name val="Arial"/>
      <family val="2"/>
      <scheme val="minor"/>
    </font>
    <font>
      <b/>
      <sz val="16"/>
      <color theme="4" tint="-0.249977111117893"/>
      <name val="Arial"/>
      <family val="2"/>
      <scheme val="minor"/>
    </font>
    <font>
      <b/>
      <u/>
      <sz val="14"/>
      <color rgb="FF0070C0"/>
      <name val="Arial"/>
      <family val="2"/>
      <scheme val="minor"/>
    </font>
    <font>
      <b/>
      <sz val="11"/>
      <color theme="4" tint="-0.249977111117893"/>
      <name val="Arial"/>
      <family val="2"/>
      <scheme val="minor"/>
    </font>
    <font>
      <sz val="11"/>
      <color theme="4" tint="-0.249977111117893"/>
      <name val="Arial"/>
      <family val="2"/>
      <scheme val="minor"/>
    </font>
    <font>
      <b/>
      <sz val="11"/>
      <color theme="0"/>
      <name val="Arial"/>
      <family val="2"/>
      <scheme val="minor"/>
    </font>
    <font>
      <sz val="11"/>
      <color theme="0"/>
      <name val="Arial"/>
      <family val="2"/>
      <scheme val="minor"/>
    </font>
    <font>
      <b/>
      <sz val="10"/>
      <color theme="1"/>
      <name val="Arial"/>
      <family val="2"/>
      <scheme val="minor"/>
    </font>
    <font>
      <b/>
      <u/>
      <sz val="11"/>
      <color theme="1"/>
      <name val="Arial"/>
      <family val="2"/>
      <scheme val="minor"/>
    </font>
    <font>
      <b/>
      <u/>
      <sz val="11"/>
      <color rgb="FFC00000"/>
      <name val="Arial"/>
      <family val="2"/>
      <scheme val="minor"/>
    </font>
    <font>
      <b/>
      <sz val="12"/>
      <color rgb="FFFF0000"/>
      <name val="Arial"/>
      <family val="2"/>
      <scheme val="minor"/>
    </font>
    <font>
      <b/>
      <sz val="9"/>
      <color theme="1"/>
      <name val="Arial"/>
      <family val="2"/>
      <scheme val="minor"/>
    </font>
    <font>
      <b/>
      <sz val="9"/>
      <color theme="9" tint="-0.249977111117893"/>
      <name val="Arial"/>
      <family val="2"/>
      <scheme val="minor"/>
    </font>
    <font>
      <b/>
      <sz val="9"/>
      <color theme="8" tint="-0.249977111117893"/>
      <name val="Arial"/>
      <family val="2"/>
      <scheme val="minor"/>
    </font>
    <font>
      <b/>
      <sz val="9"/>
      <color rgb="FFFF0000"/>
      <name val="Arial"/>
      <family val="2"/>
      <scheme val="minor"/>
    </font>
    <font>
      <b/>
      <u/>
      <sz val="11"/>
      <color rgb="FFFF0000"/>
      <name val="Arial"/>
      <family val="2"/>
      <scheme val="minor"/>
    </font>
    <font>
      <b/>
      <sz val="9"/>
      <color theme="4" tint="-0.249977111117893"/>
      <name val="Arial"/>
      <family val="2"/>
      <scheme val="minor"/>
    </font>
    <font>
      <sz val="11"/>
      <color rgb="FF7030A0"/>
      <name val="Arial"/>
      <family val="2"/>
      <scheme val="minor"/>
    </font>
    <font>
      <sz val="11"/>
      <color theme="1"/>
      <name val="Arial"/>
      <family val="2"/>
      <scheme val="minor"/>
    </font>
    <font>
      <b/>
      <sz val="14"/>
      <color theme="1"/>
      <name val="AL-Mohanad Bold"/>
      <charset val="178"/>
    </font>
    <font>
      <b/>
      <sz val="14"/>
      <color rgb="FF525252"/>
      <name val="AL-Mohanad Bold"/>
      <charset val="178"/>
    </font>
    <font>
      <b/>
      <sz val="13"/>
      <color rgb="FF525252"/>
      <name val="AL-Mohanad Bold"/>
      <charset val="178"/>
    </font>
    <font>
      <b/>
      <sz val="7"/>
      <color rgb="FF525252"/>
      <name val="AL-Mohanad Bold"/>
      <charset val="178"/>
    </font>
    <font>
      <sz val="10"/>
      <color rgb="FF000000"/>
      <name val="Calibri"/>
    </font>
    <font>
      <b/>
      <sz val="11"/>
      <color theme="4" tint="0.39997558519241921"/>
      <name val="Arial"/>
      <family val="2"/>
      <scheme val="minor"/>
    </font>
    <font>
      <b/>
      <sz val="11"/>
      <color theme="5" tint="0.39997558519241921"/>
      <name val="Arial"/>
      <family val="2"/>
      <scheme val="minor"/>
    </font>
    <font>
      <b/>
      <sz val="12"/>
      <color rgb="FF00B050"/>
      <name val="Arial"/>
      <family val="2"/>
      <scheme val="minor"/>
    </font>
    <font>
      <b/>
      <sz val="12"/>
      <color theme="4" tint="0.39997558519241921"/>
      <name val="Arial"/>
      <family val="2"/>
      <scheme val="minor"/>
    </font>
    <font>
      <b/>
      <sz val="12"/>
      <color theme="5" tint="0.39997558519241921"/>
      <name val="Arial"/>
      <family val="2"/>
      <scheme val="minor"/>
    </font>
    <font>
      <sz val="9"/>
      <color theme="1"/>
      <name val="Arial"/>
      <family val="2"/>
      <scheme val="minor"/>
    </font>
    <font>
      <sz val="9"/>
      <color theme="0"/>
      <name val="Arial"/>
      <family val="2"/>
      <scheme val="minor"/>
    </font>
    <font>
      <sz val="9"/>
      <color theme="4" tint="-0.249977111117893"/>
      <name val="Arial"/>
      <family val="2"/>
      <scheme val="minor"/>
    </font>
    <font>
      <u/>
      <sz val="11"/>
      <color theme="1"/>
      <name val="Arial"/>
      <family val="2"/>
      <scheme val="minor"/>
    </font>
    <font>
      <sz val="11"/>
      <color rgb="FFFF0000"/>
      <name val="Arial"/>
      <family val="2"/>
      <charset val="178"/>
      <scheme val="minor"/>
    </font>
    <font>
      <sz val="11"/>
      <color theme="4"/>
      <name val="Arial"/>
      <family val="2"/>
      <scheme val="minor"/>
    </font>
    <font>
      <b/>
      <sz val="11"/>
      <color theme="4"/>
      <name val="Arial"/>
      <family val="2"/>
      <scheme val="minor"/>
    </font>
    <font>
      <b/>
      <sz val="12"/>
      <color theme="9" tint="-0.249977111117893"/>
      <name val="Arial"/>
      <family val="2"/>
      <scheme val="minor"/>
    </font>
    <font>
      <b/>
      <sz val="10"/>
      <color theme="0"/>
      <name val="Arial"/>
      <family val="2"/>
      <scheme val="minor"/>
    </font>
    <font>
      <b/>
      <sz val="10"/>
      <color theme="4" tint="-0.499984740745262"/>
      <name val="Arial"/>
      <family val="2"/>
      <scheme val="minor"/>
    </font>
    <font>
      <b/>
      <sz val="11"/>
      <color theme="9"/>
      <name val="Arial"/>
      <family val="2"/>
      <scheme val="minor"/>
    </font>
    <font>
      <b/>
      <u/>
      <sz val="11"/>
      <color theme="8" tint="-0.249977111117893"/>
      <name val="Arial"/>
      <family val="2"/>
      <scheme val="minor"/>
    </font>
    <font>
      <sz val="11"/>
      <color theme="8" tint="-0.499984740745262"/>
      <name val="Arial"/>
      <family val="2"/>
      <scheme val="minor"/>
    </font>
  </fonts>
  <fills count="30">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7030A0"/>
        <bgColor indexed="64"/>
      </patternFill>
    </fill>
    <fill>
      <patternFill patternType="solid">
        <fgColor rgb="FFFFFF00"/>
        <bgColor indexed="64"/>
      </patternFill>
    </fill>
    <fill>
      <patternFill patternType="solid">
        <fgColor theme="3" tint="0.79998168889431442"/>
        <bgColor indexed="64"/>
      </patternFill>
    </fill>
    <fill>
      <patternFill patternType="solid">
        <fgColor theme="5" tint="-0.249977111117893"/>
        <bgColor indexed="64"/>
      </patternFill>
    </fill>
    <fill>
      <patternFill patternType="solid">
        <fgColor theme="7"/>
        <bgColor indexed="64"/>
      </patternFill>
    </fill>
    <fill>
      <patternFill patternType="solid">
        <fgColor theme="9" tint="-0.249977111117893"/>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ck">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9" fontId="1" fillId="0" borderId="0" applyFont="0" applyFill="0" applyBorder="0" applyAlignment="0" applyProtection="0"/>
  </cellStyleXfs>
  <cellXfs count="575">
    <xf numFmtId="0" fontId="0" fillId="0" borderId="0" xfId="0"/>
    <xf numFmtId="0" fontId="0" fillId="2" borderId="1" xfId="0" applyFill="1" applyBorder="1"/>
    <xf numFmtId="0" fontId="0" fillId="0" borderId="0" xfId="0" applyAlignment="1">
      <alignment horizontal="center"/>
    </xf>
    <xf numFmtId="0" fontId="0" fillId="3" borderId="0" xfId="0" applyFill="1"/>
    <xf numFmtId="0" fontId="0" fillId="3" borderId="0" xfId="0" applyFill="1" applyAlignment="1">
      <alignment horizontal="center"/>
    </xf>
    <xf numFmtId="0" fontId="6" fillId="3" borderId="0" xfId="0" applyFont="1" applyFill="1" applyAlignment="1">
      <alignment horizontal="center"/>
    </xf>
    <xf numFmtId="0" fontId="6" fillId="3" borderId="2" xfId="0" applyFont="1" applyFill="1" applyBorder="1" applyAlignment="1">
      <alignment horizontal="center"/>
    </xf>
    <xf numFmtId="0" fontId="6" fillId="3" borderId="1" xfId="0" applyFont="1" applyFill="1" applyBorder="1" applyAlignment="1">
      <alignment horizontal="center"/>
    </xf>
    <xf numFmtId="0" fontId="0" fillId="2" borderId="5" xfId="0" applyFill="1" applyBorder="1"/>
    <xf numFmtId="0" fontId="3" fillId="4"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3" borderId="0" xfId="0" applyFont="1" applyFill="1" applyAlignment="1">
      <alignment horizontal="center" vertical="center" wrapText="1"/>
    </xf>
    <xf numFmtId="0" fontId="5" fillId="4" borderId="4" xfId="0" applyFont="1" applyFill="1" applyBorder="1" applyAlignment="1">
      <alignment horizontal="center" vertical="center" wrapText="1"/>
    </xf>
    <xf numFmtId="0" fontId="10" fillId="0" borderId="0" xfId="0" applyFont="1"/>
    <xf numFmtId="0" fontId="9" fillId="0" borderId="0" xfId="0" applyFont="1" applyAlignment="1">
      <alignment horizontal="center" vertical="center"/>
    </xf>
    <xf numFmtId="9" fontId="0" fillId="0" borderId="0" xfId="1" applyFont="1" applyAlignment="1">
      <alignment horizontal="center"/>
    </xf>
    <xf numFmtId="0" fontId="3" fillId="0" borderId="0" xfId="0" applyFont="1" applyAlignment="1">
      <alignment horizontal="center"/>
    </xf>
    <xf numFmtId="9" fontId="3" fillId="0" borderId="0" xfId="1" applyFont="1" applyAlignment="1">
      <alignment horizontal="center"/>
    </xf>
    <xf numFmtId="0" fontId="3" fillId="6" borderId="1" xfId="0" applyFont="1" applyFill="1" applyBorder="1" applyAlignment="1">
      <alignment horizontal="center"/>
    </xf>
    <xf numFmtId="0" fontId="3" fillId="0" borderId="1" xfId="0" applyFont="1" applyBorder="1" applyAlignment="1">
      <alignment horizontal="center"/>
    </xf>
    <xf numFmtId="0" fontId="3" fillId="0" borderId="7" xfId="0" applyFont="1" applyBorder="1" applyAlignment="1">
      <alignment horizontal="center"/>
    </xf>
    <xf numFmtId="0" fontId="3" fillId="6" borderId="2" xfId="0" applyFont="1" applyFill="1" applyBorder="1" applyAlignment="1">
      <alignment horizontal="center"/>
    </xf>
    <xf numFmtId="0" fontId="3" fillId="0" borderId="2" xfId="0" applyFont="1" applyBorder="1" applyAlignment="1">
      <alignment horizontal="center"/>
    </xf>
    <xf numFmtId="0" fontId="3" fillId="6" borderId="10" xfId="0" applyFont="1" applyFill="1" applyBorder="1" applyAlignment="1">
      <alignment horizontal="center"/>
    </xf>
    <xf numFmtId="0" fontId="3" fillId="0" borderId="11" xfId="0" applyFont="1" applyBorder="1" applyAlignment="1">
      <alignment horizontal="center"/>
    </xf>
    <xf numFmtId="0" fontId="3" fillId="6" borderId="11" xfId="0" applyFont="1" applyFill="1" applyBorder="1" applyAlignment="1">
      <alignment horizontal="center"/>
    </xf>
    <xf numFmtId="0" fontId="3" fillId="6" borderId="12" xfId="0" applyFont="1" applyFill="1" applyBorder="1" applyAlignment="1">
      <alignment horizontal="center"/>
    </xf>
    <xf numFmtId="0" fontId="16" fillId="0" borderId="0" xfId="0" applyFont="1"/>
    <xf numFmtId="0" fontId="17" fillId="7" borderId="14" xfId="0" applyFont="1" applyFill="1" applyBorder="1" applyAlignment="1">
      <alignment horizontal="center" vertical="center" wrapText="1" readingOrder="2"/>
    </xf>
    <xf numFmtId="0" fontId="17" fillId="7" borderId="10" xfId="0" applyFont="1" applyFill="1" applyBorder="1" applyAlignment="1">
      <alignment horizontal="center" vertical="center" wrapText="1" readingOrder="2"/>
    </xf>
    <xf numFmtId="0" fontId="17" fillId="8" borderId="1" xfId="0" applyFont="1" applyFill="1" applyBorder="1" applyAlignment="1">
      <alignment vertical="center" wrapText="1" readingOrder="2"/>
    </xf>
    <xf numFmtId="0" fontId="17" fillId="8" borderId="15" xfId="0" applyFont="1" applyFill="1" applyBorder="1" applyAlignment="1">
      <alignment vertical="center" wrapText="1" readingOrder="2"/>
    </xf>
    <xf numFmtId="0" fontId="17" fillId="8" borderId="17" xfId="0" applyFont="1" applyFill="1" applyBorder="1" applyAlignment="1">
      <alignment vertical="center" wrapText="1" readingOrder="2"/>
    </xf>
    <xf numFmtId="0" fontId="17" fillId="8" borderId="18" xfId="0" applyFont="1" applyFill="1" applyBorder="1" applyAlignment="1">
      <alignment horizontal="center" vertical="center" wrapText="1" readingOrder="2"/>
    </xf>
    <xf numFmtId="0" fontId="17" fillId="8" borderId="20" xfId="0" applyFont="1" applyFill="1" applyBorder="1" applyAlignment="1">
      <alignment horizontal="center" vertical="center" wrapText="1" readingOrder="2"/>
    </xf>
    <xf numFmtId="0" fontId="17" fillId="8" borderId="23" xfId="0" applyFont="1" applyFill="1" applyBorder="1" applyAlignment="1">
      <alignment horizontal="center" vertical="center" wrapText="1" readingOrder="2"/>
    </xf>
    <xf numFmtId="0" fontId="16" fillId="0" borderId="0" xfId="0" applyFont="1" applyAlignment="1">
      <alignment wrapText="1"/>
    </xf>
    <xf numFmtId="0" fontId="17" fillId="8" borderId="20" xfId="0" applyFont="1" applyFill="1" applyBorder="1" applyAlignment="1">
      <alignment horizontal="center" vertical="center" wrapText="1"/>
    </xf>
    <xf numFmtId="0" fontId="17" fillId="8" borderId="23" xfId="0" applyFont="1" applyFill="1" applyBorder="1" applyAlignment="1">
      <alignment horizontal="center" vertical="center" wrapText="1"/>
    </xf>
    <xf numFmtId="0" fontId="17" fillId="8" borderId="16" xfId="0" applyFont="1" applyFill="1" applyBorder="1" applyAlignment="1">
      <alignment vertical="center" wrapText="1" readingOrder="2"/>
    </xf>
    <xf numFmtId="0" fontId="17" fillId="8" borderId="25" xfId="0" applyFont="1" applyFill="1" applyBorder="1" applyAlignment="1">
      <alignment horizontal="center" vertical="center" wrapText="1" readingOrder="2"/>
    </xf>
    <xf numFmtId="0" fontId="17" fillId="9" borderId="26" xfId="0" applyFont="1" applyFill="1" applyBorder="1" applyAlignment="1">
      <alignment vertical="center" wrapText="1" readingOrder="2"/>
    </xf>
    <xf numFmtId="0" fontId="17" fillId="9" borderId="27" xfId="0" applyFont="1" applyFill="1" applyBorder="1" applyAlignment="1">
      <alignment vertical="center" wrapText="1" readingOrder="2"/>
    </xf>
    <xf numFmtId="0" fontId="17" fillId="9" borderId="17" xfId="0" applyFont="1" applyFill="1" applyBorder="1" applyAlignment="1">
      <alignment vertical="center" wrapText="1" readingOrder="2"/>
    </xf>
    <xf numFmtId="0" fontId="17" fillId="9" borderId="18" xfId="0" applyFont="1" applyFill="1" applyBorder="1" applyAlignment="1">
      <alignment horizontal="center" vertical="center" wrapText="1" readingOrder="2"/>
    </xf>
    <xf numFmtId="0" fontId="17" fillId="9" borderId="28" xfId="0" applyFont="1" applyFill="1" applyBorder="1" applyAlignment="1">
      <alignment vertical="center" wrapText="1" readingOrder="2"/>
    </xf>
    <xf numFmtId="0" fontId="17" fillId="9" borderId="20" xfId="0" applyFont="1" applyFill="1" applyBorder="1" applyAlignment="1">
      <alignment horizontal="center" vertical="center" wrapText="1" readingOrder="2"/>
    </xf>
    <xf numFmtId="0" fontId="17" fillId="9" borderId="20" xfId="0" applyFont="1" applyFill="1" applyBorder="1" applyAlignment="1">
      <alignment horizontal="center" vertical="center" wrapText="1"/>
    </xf>
    <xf numFmtId="0" fontId="17" fillId="9" borderId="23" xfId="0" applyFont="1" applyFill="1" applyBorder="1" applyAlignment="1">
      <alignment horizontal="center" vertical="center" wrapText="1" readingOrder="2"/>
    </xf>
    <xf numFmtId="0" fontId="17" fillId="9" borderId="15" xfId="0" applyFont="1" applyFill="1" applyBorder="1" applyAlignment="1">
      <alignment vertical="center" wrapText="1"/>
    </xf>
    <xf numFmtId="0" fontId="17" fillId="9" borderId="17" xfId="0" applyFont="1" applyFill="1" applyBorder="1" applyAlignment="1">
      <alignment vertical="center" wrapText="1"/>
    </xf>
    <xf numFmtId="0" fontId="17" fillId="9" borderId="18" xfId="0" applyFont="1" applyFill="1" applyBorder="1" applyAlignment="1">
      <alignment horizontal="center" vertical="center" wrapText="1"/>
    </xf>
    <xf numFmtId="0" fontId="17" fillId="9" borderId="23" xfId="0" applyFont="1" applyFill="1" applyBorder="1" applyAlignment="1">
      <alignment horizontal="center" vertical="center" wrapText="1"/>
    </xf>
    <xf numFmtId="0" fontId="17" fillId="10" borderId="28" xfId="0" applyFont="1" applyFill="1" applyBorder="1" applyAlignment="1">
      <alignment vertical="center" wrapText="1" readingOrder="2"/>
    </xf>
    <xf numFmtId="0" fontId="17" fillId="10" borderId="15" xfId="0" applyFont="1" applyFill="1" applyBorder="1" applyAlignment="1">
      <alignment vertical="center" wrapText="1"/>
    </xf>
    <xf numFmtId="0" fontId="17" fillId="10" borderId="17" xfId="0" applyFont="1" applyFill="1" applyBorder="1" applyAlignment="1">
      <alignment vertical="center" wrapText="1"/>
    </xf>
    <xf numFmtId="0" fontId="17" fillId="10" borderId="18" xfId="0" applyFont="1" applyFill="1" applyBorder="1" applyAlignment="1">
      <alignment horizontal="center" vertical="center" wrapText="1"/>
    </xf>
    <xf numFmtId="0" fontId="17" fillId="10" borderId="20" xfId="0" applyFont="1" applyFill="1" applyBorder="1" applyAlignment="1">
      <alignment horizontal="center" vertical="center" wrapText="1" readingOrder="2"/>
    </xf>
    <xf numFmtId="0" fontId="17" fillId="10" borderId="23" xfId="0" applyFont="1" applyFill="1" applyBorder="1" applyAlignment="1">
      <alignment horizontal="center" vertical="center" wrapText="1" readingOrder="2"/>
    </xf>
    <xf numFmtId="0" fontId="17" fillId="10" borderId="17" xfId="0" applyFont="1" applyFill="1" applyBorder="1" applyAlignment="1">
      <alignment vertical="center" wrapText="1" readingOrder="2"/>
    </xf>
    <xf numFmtId="0" fontId="17" fillId="10" borderId="18" xfId="0" applyFont="1" applyFill="1" applyBorder="1" applyAlignment="1">
      <alignment horizontal="center" vertical="center" wrapText="1" readingOrder="2"/>
    </xf>
    <xf numFmtId="0" fontId="17" fillId="10" borderId="20" xfId="0" applyFont="1" applyFill="1" applyBorder="1" applyAlignment="1">
      <alignment horizontal="center" vertical="center" wrapText="1"/>
    </xf>
    <xf numFmtId="0" fontId="17" fillId="10" borderId="27" xfId="0" applyFont="1" applyFill="1" applyBorder="1" applyAlignment="1">
      <alignment vertical="center" wrapText="1"/>
    </xf>
    <xf numFmtId="0" fontId="17" fillId="10" borderId="23" xfId="0" applyFont="1" applyFill="1" applyBorder="1" applyAlignment="1">
      <alignment horizontal="center" vertical="center" wrapText="1"/>
    </xf>
    <xf numFmtId="0" fontId="17" fillId="11" borderId="28" xfId="0" applyFont="1" applyFill="1" applyBorder="1" applyAlignment="1">
      <alignment vertical="center" wrapText="1" readingOrder="2"/>
    </xf>
    <xf numFmtId="0" fontId="17" fillId="11" borderId="15" xfId="0" applyFont="1" applyFill="1" applyBorder="1" applyAlignment="1">
      <alignment vertical="center" wrapText="1" readingOrder="2"/>
    </xf>
    <xf numFmtId="0" fontId="17" fillId="11" borderId="17" xfId="0" applyFont="1" applyFill="1" applyBorder="1" applyAlignment="1">
      <alignment vertical="center" wrapText="1"/>
    </xf>
    <xf numFmtId="0" fontId="17" fillId="11" borderId="18" xfId="0" applyFont="1" applyFill="1" applyBorder="1" applyAlignment="1">
      <alignment horizontal="center" vertical="center" wrapText="1"/>
    </xf>
    <xf numFmtId="0" fontId="17" fillId="11" borderId="20" xfId="0" applyFont="1" applyFill="1" applyBorder="1" applyAlignment="1">
      <alignment horizontal="center" vertical="center" wrapText="1"/>
    </xf>
    <xf numFmtId="0" fontId="17" fillId="11" borderId="23" xfId="0" applyFont="1" applyFill="1" applyBorder="1" applyAlignment="1">
      <alignment horizontal="center" vertical="center" wrapText="1"/>
    </xf>
    <xf numFmtId="0" fontId="17" fillId="11" borderId="15" xfId="0" applyFont="1" applyFill="1" applyBorder="1" applyAlignment="1">
      <alignment vertical="center" wrapText="1"/>
    </xf>
    <xf numFmtId="0" fontId="16" fillId="0" borderId="0" xfId="0" applyFont="1" applyAlignment="1">
      <alignment horizontal="center" vertical="center"/>
    </xf>
    <xf numFmtId="0" fontId="17" fillId="9" borderId="1" xfId="0" applyFont="1" applyFill="1" applyBorder="1" applyAlignment="1">
      <alignment vertical="center" wrapText="1" readingOrder="2"/>
    </xf>
    <xf numFmtId="0" fontId="17" fillId="10" borderId="1" xfId="0" applyFont="1" applyFill="1" applyBorder="1" applyAlignment="1">
      <alignment vertical="center" wrapText="1" readingOrder="2"/>
    </xf>
    <xf numFmtId="0" fontId="17" fillId="11" borderId="1" xfId="0" applyFont="1" applyFill="1" applyBorder="1" applyAlignment="1">
      <alignment vertical="center" wrapText="1" readingOrder="2"/>
    </xf>
    <xf numFmtId="0" fontId="17" fillId="9" borderId="15" xfId="0" applyFont="1" applyFill="1" applyBorder="1" applyAlignment="1">
      <alignment vertical="center" wrapText="1" readingOrder="2"/>
    </xf>
    <xf numFmtId="0" fontId="17" fillId="10" borderId="16" xfId="0" applyFont="1" applyFill="1" applyBorder="1" applyAlignment="1">
      <alignment vertical="center" wrapText="1"/>
    </xf>
    <xf numFmtId="0" fontId="17" fillId="8" borderId="18" xfId="0" applyFont="1" applyFill="1" applyBorder="1" applyAlignment="1">
      <alignment horizontal="center" vertical="center" wrapText="1"/>
    </xf>
    <xf numFmtId="0" fontId="17" fillId="10" borderId="25" xfId="0" applyFont="1" applyFill="1" applyBorder="1" applyAlignment="1">
      <alignment horizontal="center" vertical="center" wrapText="1"/>
    </xf>
    <xf numFmtId="0" fontId="18" fillId="7" borderId="30" xfId="0" applyFont="1" applyFill="1" applyBorder="1" applyAlignment="1">
      <alignment horizontal="center" vertical="center" wrapText="1" readingOrder="2"/>
    </xf>
    <xf numFmtId="0" fontId="19" fillId="0" borderId="1" xfId="0" applyFont="1" applyBorder="1" applyAlignment="1">
      <alignment horizontal="center" vertical="center" wrapText="1"/>
    </xf>
    <xf numFmtId="0" fontId="3" fillId="0" borderId="0" xfId="0" applyFont="1" applyAlignment="1">
      <alignment horizontal="center" vertical="center" wrapText="1"/>
    </xf>
    <xf numFmtId="0" fontId="0" fillId="0" borderId="0" xfId="0" applyAlignment="1">
      <alignment vertical="center" wrapText="1"/>
    </xf>
    <xf numFmtId="0" fontId="20" fillId="0" borderId="0" xfId="0" applyFont="1" applyAlignment="1">
      <alignment vertical="center" wrapText="1"/>
    </xf>
    <xf numFmtId="0" fontId="3" fillId="12" borderId="1" xfId="0" applyFont="1" applyFill="1" applyBorder="1" applyAlignment="1">
      <alignment horizontal="center" vertical="center" wrapText="1"/>
    </xf>
    <xf numFmtId="0" fontId="24" fillId="3" borderId="0" xfId="0" applyFont="1" applyFill="1" applyAlignment="1">
      <alignment horizontal="center"/>
    </xf>
    <xf numFmtId="0" fontId="0" fillId="12" borderId="1" xfId="0" applyFill="1" applyBorder="1" applyAlignment="1">
      <alignment horizontal="center"/>
    </xf>
    <xf numFmtId="0" fontId="0" fillId="17" borderId="1" xfId="0" applyFill="1" applyBorder="1" applyAlignment="1">
      <alignment horizontal="center"/>
    </xf>
    <xf numFmtId="0" fontId="0" fillId="18" borderId="1" xfId="0" applyFill="1" applyBorder="1" applyAlignment="1">
      <alignment horizontal="center"/>
    </xf>
    <xf numFmtId="0" fontId="0" fillId="8" borderId="1" xfId="0" applyFill="1" applyBorder="1" applyAlignment="1">
      <alignment horizontal="center"/>
    </xf>
    <xf numFmtId="9" fontId="13" fillId="6" borderId="4" xfId="1" applyFont="1" applyFill="1" applyBorder="1" applyAlignment="1">
      <alignment horizontal="center" vertical="center" wrapText="1"/>
    </xf>
    <xf numFmtId="0" fontId="3" fillId="10" borderId="1" xfId="0" applyFont="1" applyFill="1" applyBorder="1" applyAlignment="1">
      <alignment horizontal="center"/>
    </xf>
    <xf numFmtId="9" fontId="3" fillId="0" borderId="1" xfId="1" applyFont="1" applyBorder="1" applyAlignment="1">
      <alignment horizontal="center"/>
    </xf>
    <xf numFmtId="9" fontId="3" fillId="0" borderId="1" xfId="0" applyNumberFormat="1" applyFont="1" applyBorder="1" applyAlignment="1">
      <alignment horizontal="center"/>
    </xf>
    <xf numFmtId="0" fontId="6" fillId="3" borderId="0" xfId="0" applyFont="1" applyFill="1" applyAlignment="1">
      <alignment horizontal="center" vertical="center" wrapText="1"/>
    </xf>
    <xf numFmtId="0" fontId="0" fillId="3" borderId="0" xfId="0" applyFill="1" applyAlignment="1">
      <alignment vertical="center" wrapText="1"/>
    </xf>
    <xf numFmtId="0" fontId="0" fillId="3" borderId="0" xfId="0" applyFill="1" applyAlignment="1">
      <alignment horizontal="center" vertical="center" wrapText="1"/>
    </xf>
    <xf numFmtId="0" fontId="0" fillId="12" borderId="19" xfId="0" applyFill="1" applyBorder="1" applyAlignment="1">
      <alignment horizontal="center"/>
    </xf>
    <xf numFmtId="0" fontId="0" fillId="12" borderId="20" xfId="0" applyFill="1" applyBorder="1" applyAlignment="1">
      <alignment horizontal="center"/>
    </xf>
    <xf numFmtId="0" fontId="0" fillId="12" borderId="21" xfId="0" applyFill="1" applyBorder="1" applyAlignment="1">
      <alignment horizontal="center"/>
    </xf>
    <xf numFmtId="0" fontId="0" fillId="12" borderId="22" xfId="0" applyFill="1" applyBorder="1" applyAlignment="1">
      <alignment horizontal="center"/>
    </xf>
    <xf numFmtId="0" fontId="0" fillId="12" borderId="23" xfId="0" applyFill="1" applyBorder="1" applyAlignment="1">
      <alignment horizontal="center"/>
    </xf>
    <xf numFmtId="0" fontId="0" fillId="17" borderId="19" xfId="0" applyFill="1" applyBorder="1" applyAlignment="1">
      <alignment horizontal="center"/>
    </xf>
    <xf numFmtId="0" fontId="0" fillId="17" borderId="20" xfId="0" applyFill="1" applyBorder="1" applyAlignment="1">
      <alignment horizontal="center"/>
    </xf>
    <xf numFmtId="0" fontId="0" fillId="17" borderId="21" xfId="0" applyFill="1" applyBorder="1" applyAlignment="1">
      <alignment horizontal="center"/>
    </xf>
    <xf numFmtId="0" fontId="0" fillId="17" borderId="22" xfId="0" applyFill="1" applyBorder="1" applyAlignment="1">
      <alignment horizontal="center"/>
    </xf>
    <xf numFmtId="0" fontId="0" fillId="17" borderId="23" xfId="0" applyFill="1" applyBorder="1" applyAlignment="1">
      <alignment horizontal="center"/>
    </xf>
    <xf numFmtId="0" fontId="0" fillId="18" borderId="19" xfId="0" applyFill="1" applyBorder="1" applyAlignment="1">
      <alignment horizontal="center"/>
    </xf>
    <xf numFmtId="0" fontId="0" fillId="18" borderId="20" xfId="0" applyFill="1" applyBorder="1" applyAlignment="1">
      <alignment horizontal="center"/>
    </xf>
    <xf numFmtId="0" fontId="0" fillId="18" borderId="21" xfId="0" applyFill="1" applyBorder="1" applyAlignment="1">
      <alignment horizontal="center"/>
    </xf>
    <xf numFmtId="0" fontId="0" fillId="18" borderId="22" xfId="0" applyFill="1" applyBorder="1" applyAlignment="1">
      <alignment horizontal="center"/>
    </xf>
    <xf numFmtId="0" fontId="0" fillId="18" borderId="23" xfId="0" applyFill="1" applyBorder="1" applyAlignment="1">
      <alignment horizontal="center"/>
    </xf>
    <xf numFmtId="0" fontId="3" fillId="4" borderId="4" xfId="0" applyFont="1" applyFill="1" applyBorder="1" applyAlignment="1">
      <alignment horizontal="center" vertical="center" wrapText="1"/>
    </xf>
    <xf numFmtId="0" fontId="0" fillId="8" borderId="19" xfId="0" applyFill="1" applyBorder="1" applyAlignment="1">
      <alignment horizontal="center"/>
    </xf>
    <xf numFmtId="0" fontId="0" fillId="8" borderId="20" xfId="0" applyFill="1" applyBorder="1" applyAlignment="1">
      <alignment horizontal="center"/>
    </xf>
    <xf numFmtId="0" fontId="0" fillId="8" borderId="21" xfId="0" applyFill="1" applyBorder="1" applyAlignment="1">
      <alignment horizontal="center"/>
    </xf>
    <xf numFmtId="0" fontId="0" fillId="8" borderId="22" xfId="0" applyFill="1" applyBorder="1" applyAlignment="1">
      <alignment horizontal="center"/>
    </xf>
    <xf numFmtId="0" fontId="0" fillId="12" borderId="33" xfId="0" applyFill="1" applyBorder="1" applyAlignment="1">
      <alignment horizontal="center"/>
    </xf>
    <xf numFmtId="0" fontId="0" fillId="12" borderId="2" xfId="0" applyFill="1" applyBorder="1" applyAlignment="1">
      <alignment horizontal="center"/>
    </xf>
    <xf numFmtId="0" fontId="0" fillId="18" borderId="2" xfId="0" applyFill="1" applyBorder="1" applyAlignment="1">
      <alignment horizontal="center"/>
    </xf>
    <xf numFmtId="0" fontId="0" fillId="18" borderId="34" xfId="0" applyFill="1" applyBorder="1" applyAlignment="1">
      <alignment horizontal="center"/>
    </xf>
    <xf numFmtId="0" fontId="0" fillId="8" borderId="2" xfId="0" applyFill="1" applyBorder="1" applyAlignment="1">
      <alignment horizontal="center"/>
    </xf>
    <xf numFmtId="0" fontId="0" fillId="4" borderId="0" xfId="0" applyFill="1"/>
    <xf numFmtId="0" fontId="3" fillId="0" borderId="0" xfId="0" applyFont="1" applyAlignment="1">
      <alignment vertical="center"/>
    </xf>
    <xf numFmtId="0" fontId="3" fillId="0" borderId="1" xfId="0" applyFont="1" applyBorder="1" applyAlignment="1">
      <alignment vertical="center"/>
    </xf>
    <xf numFmtId="0" fontId="20" fillId="4" borderId="0" xfId="0" applyFont="1" applyFill="1" applyAlignment="1">
      <alignment horizontal="center" vertical="center" wrapText="1"/>
    </xf>
    <xf numFmtId="0" fontId="3" fillId="0" borderId="4" xfId="0" applyFont="1" applyBorder="1" applyAlignment="1">
      <alignment vertical="center"/>
    </xf>
    <xf numFmtId="0" fontId="3" fillId="4" borderId="1" xfId="0" applyFont="1" applyFill="1" applyBorder="1" applyAlignment="1">
      <alignment horizontal="center" vertical="center"/>
    </xf>
    <xf numFmtId="0" fontId="0" fillId="20" borderId="34" xfId="0" applyFill="1" applyBorder="1" applyAlignment="1">
      <alignment horizontal="center"/>
    </xf>
    <xf numFmtId="0" fontId="0" fillId="20" borderId="20" xfId="0" applyFill="1" applyBorder="1" applyAlignment="1">
      <alignment horizontal="center"/>
    </xf>
    <xf numFmtId="9" fontId="0" fillId="0" borderId="0" xfId="0" applyNumberFormat="1"/>
    <xf numFmtId="0" fontId="3" fillId="8" borderId="1" xfId="0" applyFont="1" applyFill="1" applyBorder="1" applyAlignment="1">
      <alignment horizontal="center"/>
    </xf>
    <xf numFmtId="9" fontId="3" fillId="8" borderId="1" xfId="0" applyNumberFormat="1" applyFont="1" applyFill="1" applyBorder="1" applyAlignment="1">
      <alignment horizontal="center"/>
    </xf>
    <xf numFmtId="9" fontId="3" fillId="21" borderId="1" xfId="0" applyNumberFormat="1" applyFont="1" applyFill="1" applyBorder="1" applyAlignment="1">
      <alignment horizontal="center"/>
    </xf>
    <xf numFmtId="0" fontId="3" fillId="22" borderId="1" xfId="0" applyFont="1" applyFill="1" applyBorder="1" applyAlignment="1">
      <alignment horizontal="center"/>
    </xf>
    <xf numFmtId="0" fontId="3" fillId="23" borderId="1" xfId="0" applyFont="1" applyFill="1" applyBorder="1" applyAlignment="1">
      <alignment horizontal="center"/>
    </xf>
    <xf numFmtId="0" fontId="25" fillId="24" borderId="0" xfId="0" applyFont="1" applyFill="1" applyAlignment="1">
      <alignment horizontal="center"/>
    </xf>
    <xf numFmtId="10" fontId="3" fillId="0" borderId="1" xfId="0" applyNumberFormat="1" applyFont="1" applyBorder="1" applyAlignment="1">
      <alignment horizontal="center"/>
    </xf>
    <xf numFmtId="10" fontId="3" fillId="0" borderId="1" xfId="0" applyNumberFormat="1" applyFont="1" applyBorder="1" applyAlignment="1">
      <alignment horizontal="center" vertical="center"/>
    </xf>
    <xf numFmtId="0" fontId="3" fillId="17" borderId="1" xfId="0" applyFont="1" applyFill="1" applyBorder="1" applyAlignment="1">
      <alignment horizontal="center"/>
    </xf>
    <xf numFmtId="9" fontId="3" fillId="17" borderId="1" xfId="0" applyNumberFormat="1" applyFont="1" applyFill="1" applyBorder="1" applyAlignment="1">
      <alignment horizontal="center"/>
    </xf>
    <xf numFmtId="0" fontId="0" fillId="17" borderId="0" xfId="0" applyFill="1"/>
    <xf numFmtId="0" fontId="0" fillId="2" borderId="0" xfId="0" applyFill="1"/>
    <xf numFmtId="0" fontId="3" fillId="0" borderId="0" xfId="0" applyFont="1" applyAlignment="1">
      <alignment horizontal="right" vertical="center" wrapText="1"/>
    </xf>
    <xf numFmtId="0" fontId="19" fillId="0" borderId="2" xfId="0" applyFont="1" applyBorder="1" applyAlignment="1">
      <alignment horizontal="center" vertical="center" wrapText="1"/>
    </xf>
    <xf numFmtId="0" fontId="3" fillId="22" borderId="30" xfId="0" applyFont="1" applyFill="1" applyBorder="1" applyAlignment="1">
      <alignment horizontal="center" vertical="center" wrapText="1"/>
    </xf>
    <xf numFmtId="0" fontId="3" fillId="0" borderId="1" xfId="0" applyFont="1" applyBorder="1" applyAlignment="1">
      <alignment horizontal="center" vertical="center" wrapText="1"/>
    </xf>
    <xf numFmtId="0" fontId="19" fillId="0" borderId="0" xfId="0" applyFont="1" applyAlignment="1">
      <alignment horizontal="center" vertical="center" wrapText="1"/>
    </xf>
    <xf numFmtId="0" fontId="20" fillId="2" borderId="0" xfId="0" applyFont="1" applyFill="1" applyAlignment="1">
      <alignment horizontal="center" vertical="center" wrapText="1"/>
    </xf>
    <xf numFmtId="0" fontId="3" fillId="2" borderId="0" xfId="0" applyFont="1" applyFill="1" applyAlignment="1">
      <alignment horizontal="center" vertical="center" wrapText="1"/>
    </xf>
    <xf numFmtId="0" fontId="10" fillId="2" borderId="0" xfId="0" applyFont="1" applyFill="1"/>
    <xf numFmtId="0" fontId="20" fillId="2" borderId="0" xfId="0" applyFont="1" applyFill="1" applyAlignment="1">
      <alignment vertical="center" wrapText="1"/>
    </xf>
    <xf numFmtId="0" fontId="9" fillId="2" borderId="0" xfId="0" applyFont="1" applyFill="1" applyAlignment="1">
      <alignment horizontal="center" vertical="center"/>
    </xf>
    <xf numFmtId="0" fontId="3" fillId="2" borderId="0" xfId="0" applyFont="1" applyFill="1" applyAlignment="1">
      <alignment vertical="center"/>
    </xf>
    <xf numFmtId="0" fontId="3" fillId="2" borderId="0" xfId="0" applyFont="1" applyFill="1" applyAlignment="1">
      <alignment horizontal="center"/>
    </xf>
    <xf numFmtId="0" fontId="25" fillId="3" borderId="0" xfId="0" applyFont="1" applyFill="1" applyAlignment="1">
      <alignment horizontal="center"/>
    </xf>
    <xf numFmtId="0" fontId="26" fillId="3" borderId="0" xfId="0" applyFont="1" applyFill="1"/>
    <xf numFmtId="0" fontId="26" fillId="3" borderId="0" xfId="0" applyFont="1" applyFill="1" applyAlignment="1">
      <alignment horizontal="center"/>
    </xf>
    <xf numFmtId="0" fontId="5" fillId="4" borderId="42" xfId="0" applyFont="1" applyFill="1" applyBorder="1" applyAlignment="1">
      <alignment horizontal="center" vertical="center" wrapText="1"/>
    </xf>
    <xf numFmtId="0" fontId="3" fillId="4" borderId="43" xfId="0" applyFont="1" applyFill="1" applyBorder="1" applyAlignment="1">
      <alignment horizontal="center" vertical="center" wrapText="1"/>
    </xf>
    <xf numFmtId="0" fontId="5" fillId="4" borderId="44" xfId="0" applyFont="1" applyFill="1" applyBorder="1" applyAlignment="1">
      <alignment horizontal="center" vertical="center" wrapText="1"/>
    </xf>
    <xf numFmtId="0" fontId="3" fillId="4" borderId="45"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0" fillId="2" borderId="1" xfId="0" applyFill="1" applyBorder="1" applyAlignment="1">
      <alignment horizontal="center" vertical="center" textRotation="90" wrapText="1"/>
    </xf>
    <xf numFmtId="9" fontId="3" fillId="4" borderId="1" xfId="0" applyNumberFormat="1" applyFont="1" applyFill="1" applyBorder="1" applyAlignment="1">
      <alignment horizontal="center" vertical="center" wrapText="1"/>
    </xf>
    <xf numFmtId="9" fontId="3" fillId="0" borderId="2" xfId="0" applyNumberFormat="1" applyFont="1" applyBorder="1" applyAlignment="1">
      <alignment horizontal="center"/>
    </xf>
    <xf numFmtId="9" fontId="3" fillId="0" borderId="1" xfId="0" applyNumberFormat="1" applyFont="1" applyBorder="1" applyAlignment="1">
      <alignment horizontal="center" vertical="top" wrapText="1"/>
    </xf>
    <xf numFmtId="0" fontId="3" fillId="15" borderId="0" xfId="0" applyFont="1" applyFill="1" applyAlignment="1">
      <alignment horizontal="center"/>
    </xf>
    <xf numFmtId="0" fontId="28" fillId="0" borderId="0" xfId="0" applyFont="1" applyAlignment="1">
      <alignment horizontal="center"/>
    </xf>
    <xf numFmtId="0" fontId="0" fillId="8" borderId="3" xfId="0" applyFill="1" applyBorder="1" applyAlignment="1">
      <alignment horizontal="center"/>
    </xf>
    <xf numFmtId="0" fontId="0" fillId="8" borderId="48" xfId="0" applyFill="1" applyBorder="1" applyAlignment="1">
      <alignment horizontal="center"/>
    </xf>
    <xf numFmtId="0" fontId="3" fillId="13" borderId="1" xfId="0" applyFont="1" applyFill="1" applyBorder="1" applyAlignment="1">
      <alignment horizontal="center"/>
    </xf>
    <xf numFmtId="9" fontId="3" fillId="14" borderId="1" xfId="1" applyFont="1" applyFill="1" applyBorder="1" applyAlignment="1">
      <alignment horizontal="center"/>
    </xf>
    <xf numFmtId="0" fontId="0" fillId="20" borderId="2" xfId="0" applyFill="1" applyBorder="1" applyAlignment="1">
      <alignment horizontal="center"/>
    </xf>
    <xf numFmtId="0" fontId="0" fillId="20" borderId="19" xfId="0" applyFill="1" applyBorder="1" applyAlignment="1">
      <alignment horizontal="center"/>
    </xf>
    <xf numFmtId="0" fontId="0" fillId="20" borderId="1" xfId="0" applyFill="1" applyBorder="1" applyAlignment="1">
      <alignment horizontal="center"/>
    </xf>
    <xf numFmtId="0" fontId="0" fillId="8" borderId="5" xfId="0" applyFill="1" applyBorder="1" applyAlignment="1">
      <alignment horizontal="center"/>
    </xf>
    <xf numFmtId="0" fontId="0" fillId="8" borderId="47" xfId="0" applyFill="1" applyBorder="1" applyAlignment="1">
      <alignment horizontal="center"/>
    </xf>
    <xf numFmtId="0" fontId="30" fillId="2" borderId="0" xfId="0" applyFont="1" applyFill="1"/>
    <xf numFmtId="0" fontId="29" fillId="2" borderId="0" xfId="0" applyFont="1" applyFill="1" applyAlignment="1">
      <alignment horizontal="center"/>
    </xf>
    <xf numFmtId="9" fontId="31" fillId="2" borderId="0" xfId="0" applyNumberFormat="1" applyFont="1" applyFill="1" applyAlignment="1">
      <alignment horizontal="center"/>
    </xf>
    <xf numFmtId="9" fontId="32" fillId="2" borderId="0" xfId="0" applyNumberFormat="1" applyFont="1" applyFill="1" applyAlignment="1">
      <alignment horizontal="center"/>
    </xf>
    <xf numFmtId="9" fontId="33" fillId="2" borderId="0" xfId="0" applyNumberFormat="1" applyFont="1" applyFill="1" applyAlignment="1">
      <alignment horizontal="center"/>
    </xf>
    <xf numFmtId="9" fontId="34" fillId="2" borderId="0" xfId="0" applyNumberFormat="1" applyFont="1" applyFill="1" applyAlignment="1">
      <alignment horizontal="center"/>
    </xf>
    <xf numFmtId="0" fontId="3" fillId="0" borderId="4" xfId="0" applyFont="1" applyBorder="1" applyAlignment="1">
      <alignment horizontal="center"/>
    </xf>
    <xf numFmtId="0" fontId="3" fillId="25" borderId="0" xfId="0" applyFont="1" applyFill="1" applyAlignment="1">
      <alignment horizontal="center"/>
    </xf>
    <xf numFmtId="0" fontId="0" fillId="0" borderId="0" xfId="0" applyAlignment="1">
      <alignment horizontal="center" vertical="center" wrapText="1"/>
    </xf>
    <xf numFmtId="0" fontId="13" fillId="2" borderId="0" xfId="0" applyFont="1" applyFill="1" applyAlignment="1">
      <alignment horizontal="center"/>
    </xf>
    <xf numFmtId="0" fontId="0" fillId="0" borderId="1" xfId="0" applyBorder="1" applyAlignment="1">
      <alignment horizontal="center"/>
    </xf>
    <xf numFmtId="0" fontId="3" fillId="14" borderId="1" xfId="0" applyFont="1" applyFill="1" applyBorder="1" applyAlignment="1">
      <alignment horizontal="center"/>
    </xf>
    <xf numFmtId="0" fontId="3" fillId="15" borderId="3" xfId="0" applyFont="1" applyFill="1" applyBorder="1" applyAlignment="1">
      <alignment horizontal="center"/>
    </xf>
    <xf numFmtId="0" fontId="0" fillId="2" borderId="1" xfId="0" applyFill="1" applyBorder="1" applyAlignment="1">
      <alignment horizontal="center" vertical="center" wrapText="1"/>
    </xf>
    <xf numFmtId="0" fontId="20" fillId="12" borderId="1" xfId="0" applyFont="1" applyFill="1" applyBorder="1" applyAlignment="1">
      <alignment horizontal="center" vertical="center" wrapText="1"/>
    </xf>
    <xf numFmtId="0" fontId="3" fillId="0" borderId="0" xfId="0" applyFont="1" applyAlignment="1">
      <alignment horizontal="right"/>
    </xf>
    <xf numFmtId="0" fontId="3" fillId="0" borderId="0" xfId="0" applyFont="1"/>
    <xf numFmtId="0" fontId="3" fillId="26" borderId="0" xfId="0" applyFont="1" applyFill="1"/>
    <xf numFmtId="0" fontId="0" fillId="26" borderId="0" xfId="0" applyFill="1"/>
    <xf numFmtId="0" fontId="3" fillId="26" borderId="0" xfId="0" applyFont="1" applyFill="1" applyAlignment="1">
      <alignment horizontal="right"/>
    </xf>
    <xf numFmtId="0" fontId="3" fillId="2" borderId="1" xfId="0" applyFont="1" applyFill="1" applyBorder="1" applyAlignment="1">
      <alignment horizontal="center"/>
    </xf>
    <xf numFmtId="0" fontId="3" fillId="26" borderId="40" xfId="0" applyFont="1" applyFill="1" applyBorder="1"/>
    <xf numFmtId="0" fontId="0" fillId="26" borderId="24" xfId="0" applyFill="1" applyBorder="1"/>
    <xf numFmtId="0" fontId="0" fillId="26" borderId="46" xfId="0" applyFill="1" applyBorder="1"/>
    <xf numFmtId="0" fontId="3" fillId="26" borderId="24" xfId="0" applyFont="1" applyFill="1" applyBorder="1"/>
    <xf numFmtId="0" fontId="0" fillId="19" borderId="1" xfId="0" applyFill="1" applyBorder="1"/>
    <xf numFmtId="0" fontId="3" fillId="26" borderId="51" xfId="0" applyFont="1" applyFill="1" applyBorder="1" applyAlignment="1">
      <alignment horizontal="center"/>
    </xf>
    <xf numFmtId="0" fontId="3" fillId="11" borderId="4" xfId="0" applyFont="1" applyFill="1" applyBorder="1"/>
    <xf numFmtId="0" fontId="0" fillId="19" borderId="2" xfId="0" applyFill="1" applyBorder="1"/>
    <xf numFmtId="9" fontId="31" fillId="2" borderId="1" xfId="0" applyNumberFormat="1" applyFont="1" applyFill="1" applyBorder="1" applyAlignment="1">
      <alignment horizontal="center"/>
    </xf>
    <xf numFmtId="9" fontId="32" fillId="2" borderId="1" xfId="0" applyNumberFormat="1" applyFont="1" applyFill="1" applyBorder="1" applyAlignment="1">
      <alignment horizontal="center"/>
    </xf>
    <xf numFmtId="9" fontId="33" fillId="2" borderId="1" xfId="0" applyNumberFormat="1" applyFont="1" applyFill="1" applyBorder="1" applyAlignment="1">
      <alignment horizontal="center"/>
    </xf>
    <xf numFmtId="9" fontId="34" fillId="2" borderId="1" xfId="0" applyNumberFormat="1" applyFont="1" applyFill="1" applyBorder="1" applyAlignment="1">
      <alignment horizontal="center"/>
    </xf>
    <xf numFmtId="0" fontId="0" fillId="2" borderId="0" xfId="0" applyFill="1" applyAlignment="1">
      <alignment horizontal="right"/>
    </xf>
    <xf numFmtId="0" fontId="32" fillId="11" borderId="1" xfId="0" applyFont="1" applyFill="1" applyBorder="1" applyAlignment="1">
      <alignment horizontal="center"/>
    </xf>
    <xf numFmtId="0" fontId="33" fillId="11" borderId="1" xfId="0" applyFont="1" applyFill="1" applyBorder="1" applyAlignment="1">
      <alignment horizontal="center"/>
    </xf>
    <xf numFmtId="0" fontId="34" fillId="11" borderId="1" xfId="0" applyFont="1" applyFill="1" applyBorder="1" applyAlignment="1">
      <alignment horizontal="center"/>
    </xf>
    <xf numFmtId="0" fontId="31" fillId="11" borderId="1" xfId="0" applyFont="1" applyFill="1" applyBorder="1" applyAlignment="1">
      <alignment horizontal="center"/>
    </xf>
    <xf numFmtId="0" fontId="0" fillId="2" borderId="1" xfId="0" applyFill="1" applyBorder="1" applyAlignment="1">
      <alignment horizontal="right"/>
    </xf>
    <xf numFmtId="0" fontId="23" fillId="2" borderId="0" xfId="0" applyFont="1" applyFill="1" applyAlignment="1">
      <alignment horizontal="center"/>
    </xf>
    <xf numFmtId="0" fontId="11" fillId="2" borderId="0" xfId="0" applyFont="1" applyFill="1" applyAlignment="1">
      <alignment horizontal="center" vertical="center"/>
    </xf>
    <xf numFmtId="9" fontId="3" fillId="2" borderId="0" xfId="1" applyFont="1" applyFill="1" applyBorder="1" applyAlignment="1">
      <alignment horizontal="center"/>
    </xf>
    <xf numFmtId="0" fontId="3" fillId="10" borderId="1" xfId="1" applyNumberFormat="1" applyFont="1" applyFill="1" applyBorder="1" applyAlignment="1">
      <alignment horizontal="center"/>
    </xf>
    <xf numFmtId="0" fontId="0" fillId="0" borderId="0" xfId="0" applyAlignment="1">
      <alignment horizontal="left"/>
    </xf>
    <xf numFmtId="0" fontId="3" fillId="14" borderId="1" xfId="0" applyFont="1" applyFill="1" applyBorder="1" applyAlignment="1">
      <alignment vertical="center"/>
    </xf>
    <xf numFmtId="0" fontId="0" fillId="2" borderId="1" xfId="0" applyFill="1" applyBorder="1" applyAlignment="1">
      <alignment vertical="center" wrapText="1"/>
    </xf>
    <xf numFmtId="9" fontId="0" fillId="0" borderId="1" xfId="0" applyNumberFormat="1" applyBorder="1"/>
    <xf numFmtId="9" fontId="3" fillId="2" borderId="0" xfId="0" applyNumberFormat="1" applyFont="1" applyFill="1" applyAlignment="1">
      <alignment horizontal="center" vertical="center"/>
    </xf>
    <xf numFmtId="0" fontId="3" fillId="2" borderId="0" xfId="0" applyFont="1" applyFill="1" applyAlignment="1">
      <alignment horizontal="center" vertical="center"/>
    </xf>
    <xf numFmtId="0" fontId="3" fillId="2" borderId="1" xfId="1" applyNumberFormat="1" applyFont="1" applyFill="1" applyBorder="1" applyAlignment="1">
      <alignment horizontal="center"/>
    </xf>
    <xf numFmtId="0" fontId="3" fillId="18" borderId="1" xfId="1" applyNumberFormat="1" applyFont="1" applyFill="1" applyBorder="1" applyAlignment="1">
      <alignment horizontal="center"/>
    </xf>
    <xf numFmtId="0" fontId="0" fillId="0" borderId="38" xfId="0" applyBorder="1"/>
    <xf numFmtId="0" fontId="3" fillId="15" borderId="3" xfId="0" applyFont="1" applyFill="1" applyBorder="1"/>
    <xf numFmtId="0" fontId="3" fillId="0" borderId="1" xfId="1" applyNumberFormat="1" applyFont="1" applyBorder="1" applyAlignment="1">
      <alignment horizontal="center"/>
    </xf>
    <xf numFmtId="0" fontId="3" fillId="0" borderId="0" xfId="0" applyFont="1" applyAlignment="1">
      <alignment horizontal="left"/>
    </xf>
    <xf numFmtId="0" fontId="3" fillId="27" borderId="1" xfId="0" applyFont="1" applyFill="1" applyBorder="1" applyAlignment="1">
      <alignment horizontal="center"/>
    </xf>
    <xf numFmtId="0" fontId="3" fillId="2" borderId="51" xfId="0" applyFont="1" applyFill="1" applyBorder="1" applyAlignment="1">
      <alignment horizontal="center"/>
    </xf>
    <xf numFmtId="0" fontId="0" fillId="0" borderId="0" xfId="0" applyAlignment="1">
      <alignment horizontal="right"/>
    </xf>
    <xf numFmtId="0" fontId="0" fillId="0" borderId="0" xfId="0" applyAlignment="1">
      <alignment vertical="center"/>
    </xf>
    <xf numFmtId="0" fontId="39" fillId="0" borderId="1" xfId="0" applyFont="1" applyBorder="1" applyAlignment="1">
      <alignment horizontal="center" vertical="center" wrapText="1"/>
    </xf>
    <xf numFmtId="0" fontId="39" fillId="0" borderId="1" xfId="0" applyFont="1" applyBorder="1" applyAlignment="1">
      <alignment horizontal="center" vertical="center"/>
    </xf>
    <xf numFmtId="0" fontId="39" fillId="0" borderId="1" xfId="0" applyFont="1" applyBorder="1" applyAlignment="1">
      <alignment horizontal="center" vertical="top" wrapText="1"/>
    </xf>
    <xf numFmtId="0" fontId="39" fillId="0" borderId="1" xfId="0" applyFont="1" applyBorder="1" applyAlignment="1">
      <alignment horizontal="center" vertical="center" wrapText="1" readingOrder="2"/>
    </xf>
    <xf numFmtId="0" fontId="39" fillId="0" borderId="1" xfId="0" applyFont="1" applyBorder="1" applyAlignment="1">
      <alignment horizontal="center" vertical="center" readingOrder="2"/>
    </xf>
    <xf numFmtId="0" fontId="39" fillId="2" borderId="1" xfId="0" applyFont="1" applyFill="1" applyBorder="1" applyAlignment="1">
      <alignment horizontal="center" vertical="center"/>
    </xf>
    <xf numFmtId="0" fontId="39" fillId="0" borderId="41" xfId="0" applyFont="1" applyBorder="1" applyAlignment="1">
      <alignment horizontal="center" vertical="center" wrapText="1" readingOrder="2"/>
    </xf>
    <xf numFmtId="0" fontId="39" fillId="0" borderId="41" xfId="0" applyFont="1" applyBorder="1" applyAlignment="1">
      <alignment horizontal="center" vertical="center" wrapText="1"/>
    </xf>
    <xf numFmtId="0" fontId="41" fillId="0" borderId="1" xfId="0" applyFont="1" applyBorder="1" applyAlignment="1">
      <alignment horizontal="center" vertical="center"/>
    </xf>
    <xf numFmtId="0" fontId="41" fillId="0" borderId="1" xfId="0" applyFont="1" applyBorder="1" applyAlignment="1">
      <alignment horizontal="center" vertical="center" readingOrder="2"/>
    </xf>
    <xf numFmtId="0" fontId="40" fillId="0" borderId="1" xfId="0" applyFont="1" applyBorder="1" applyAlignment="1">
      <alignment horizontal="center" vertical="center"/>
    </xf>
    <xf numFmtId="0" fontId="40" fillId="0" borderId="1" xfId="0" applyFont="1" applyBorder="1" applyAlignment="1">
      <alignment horizontal="center" vertical="center" readingOrder="2"/>
    </xf>
    <xf numFmtId="0" fontId="39" fillId="0" borderId="1" xfId="0" applyFont="1" applyBorder="1" applyAlignment="1">
      <alignment horizontal="center" vertical="top" wrapText="1" readingOrder="2"/>
    </xf>
    <xf numFmtId="0" fontId="0" fillId="25" borderId="0" xfId="0" applyFill="1" applyAlignment="1">
      <alignment vertical="center"/>
    </xf>
    <xf numFmtId="0" fontId="39" fillId="7" borderId="1" xfId="0" applyFont="1" applyFill="1" applyBorder="1" applyAlignment="1">
      <alignment horizontal="center" vertical="center"/>
    </xf>
    <xf numFmtId="0" fontId="0" fillId="25" borderId="0" xfId="0" applyFill="1"/>
    <xf numFmtId="0" fontId="8" fillId="0" borderId="0" xfId="0" applyFont="1" applyAlignment="1">
      <alignment horizontal="center"/>
    </xf>
    <xf numFmtId="0" fontId="3" fillId="14" borderId="2" xfId="0" applyFont="1" applyFill="1" applyBorder="1" applyAlignment="1">
      <alignment horizontal="center"/>
    </xf>
    <xf numFmtId="0" fontId="8" fillId="14" borderId="7" xfId="0" applyFont="1" applyFill="1" applyBorder="1" applyAlignment="1">
      <alignment horizontal="center"/>
    </xf>
    <xf numFmtId="0" fontId="20" fillId="10" borderId="30" xfId="0" applyFont="1" applyFill="1" applyBorder="1" applyAlignment="1">
      <alignment horizontal="center"/>
    </xf>
    <xf numFmtId="0" fontId="8" fillId="0" borderId="1" xfId="0" applyFont="1" applyBorder="1" applyAlignment="1">
      <alignment horizontal="center"/>
    </xf>
    <xf numFmtId="0" fontId="5" fillId="2" borderId="0" xfId="0" applyFont="1" applyFill="1" applyAlignment="1">
      <alignment horizontal="center"/>
    </xf>
    <xf numFmtId="0" fontId="5" fillId="11" borderId="1" xfId="0" applyFont="1" applyFill="1" applyBorder="1" applyAlignment="1">
      <alignment horizontal="center"/>
    </xf>
    <xf numFmtId="0" fontId="3" fillId="28" borderId="1" xfId="0" applyFont="1" applyFill="1" applyBorder="1" applyAlignment="1">
      <alignment horizontal="center"/>
    </xf>
    <xf numFmtId="0" fontId="0" fillId="0" borderId="1" xfId="0" applyBorder="1"/>
    <xf numFmtId="10" fontId="0" fillId="0" borderId="0" xfId="1" applyNumberFormat="1" applyFont="1" applyAlignment="1">
      <alignment horizontal="center"/>
    </xf>
    <xf numFmtId="0" fontId="3" fillId="0" borderId="1" xfId="0" applyFont="1" applyBorder="1"/>
    <xf numFmtId="0" fontId="12" fillId="0" borderId="1" xfId="0" applyFont="1" applyBorder="1" applyAlignment="1">
      <alignment horizontal="center"/>
    </xf>
    <xf numFmtId="9" fontId="13" fillId="0" borderId="1" xfId="0" applyNumberFormat="1" applyFont="1" applyBorder="1" applyAlignment="1">
      <alignment horizontal="center"/>
    </xf>
    <xf numFmtId="0" fontId="14" fillId="0" borderId="1" xfId="0" applyFont="1" applyBorder="1" applyAlignment="1">
      <alignment horizontal="center"/>
    </xf>
    <xf numFmtId="10" fontId="49" fillId="0" borderId="0" xfId="1" applyNumberFormat="1" applyFont="1" applyAlignment="1">
      <alignment horizontal="center"/>
    </xf>
    <xf numFmtId="10" fontId="50" fillId="3" borderId="0" xfId="0" applyNumberFormat="1" applyFont="1" applyFill="1" applyAlignment="1">
      <alignment horizontal="center"/>
    </xf>
    <xf numFmtId="10" fontId="51" fillId="3" borderId="0" xfId="0" applyNumberFormat="1" applyFont="1" applyFill="1" applyAlignment="1">
      <alignment horizontal="center"/>
    </xf>
    <xf numFmtId="0" fontId="49" fillId="0" borderId="0" xfId="1" applyNumberFormat="1" applyFont="1" applyAlignment="1">
      <alignment horizontal="center"/>
    </xf>
    <xf numFmtId="0" fontId="3" fillId="10" borderId="0" xfId="0" applyFont="1" applyFill="1" applyAlignment="1">
      <alignment horizontal="center"/>
    </xf>
    <xf numFmtId="0" fontId="3" fillId="9" borderId="0" xfId="0" applyFont="1" applyFill="1" applyAlignment="1">
      <alignment horizontal="center"/>
    </xf>
    <xf numFmtId="0" fontId="3" fillId="23" borderId="0" xfId="0" applyFont="1" applyFill="1" applyAlignment="1">
      <alignment horizontal="center"/>
    </xf>
    <xf numFmtId="0" fontId="3" fillId="11" borderId="0" xfId="0" applyFont="1" applyFill="1" applyAlignment="1">
      <alignment horizontal="center"/>
    </xf>
    <xf numFmtId="0" fontId="3" fillId="2" borderId="0" xfId="0" applyFont="1" applyFill="1"/>
    <xf numFmtId="0" fontId="3" fillId="18" borderId="0" xfId="0" applyFont="1" applyFill="1"/>
    <xf numFmtId="0" fontId="23" fillId="2" borderId="0" xfId="0" applyFont="1" applyFill="1"/>
    <xf numFmtId="9" fontId="23" fillId="2" borderId="0" xfId="0" applyNumberFormat="1" applyFont="1" applyFill="1"/>
    <xf numFmtId="0" fontId="3" fillId="18" borderId="0" xfId="0" applyFont="1" applyFill="1" applyAlignment="1">
      <alignment horizontal="center"/>
    </xf>
    <xf numFmtId="0" fontId="0" fillId="12" borderId="0" xfId="0" applyFill="1"/>
    <xf numFmtId="0" fontId="0" fillId="12" borderId="55" xfId="0" applyFill="1" applyBorder="1" applyAlignment="1">
      <alignment vertical="center"/>
    </xf>
    <xf numFmtId="0" fontId="0" fillId="10" borderId="0" xfId="0" applyFill="1" applyAlignment="1">
      <alignment horizontal="center"/>
    </xf>
    <xf numFmtId="0" fontId="0" fillId="10" borderId="0" xfId="0" applyFill="1"/>
    <xf numFmtId="9" fontId="12" fillId="2" borderId="4" xfId="1" applyFont="1" applyFill="1" applyBorder="1" applyAlignment="1">
      <alignment horizontal="center" vertical="center" wrapText="1"/>
    </xf>
    <xf numFmtId="9" fontId="12" fillId="2" borderId="1" xfId="1" applyFont="1" applyFill="1" applyBorder="1" applyAlignment="1">
      <alignment horizontal="center" vertical="center" wrapText="1"/>
    </xf>
    <xf numFmtId="9" fontId="31" fillId="14" borderId="1" xfId="1" applyFont="1" applyFill="1" applyBorder="1" applyAlignment="1">
      <alignment horizontal="center"/>
    </xf>
    <xf numFmtId="9" fontId="0" fillId="0" borderId="0" xfId="1" applyFont="1"/>
    <xf numFmtId="0" fontId="0" fillId="11" borderId="0" xfId="0" applyFill="1"/>
    <xf numFmtId="9" fontId="0" fillId="11" borderId="0" xfId="1" applyFont="1" applyFill="1"/>
    <xf numFmtId="0" fontId="0" fillId="8" borderId="0" xfId="0" applyFill="1"/>
    <xf numFmtId="9" fontId="0" fillId="8" borderId="0" xfId="1" applyFont="1" applyFill="1"/>
    <xf numFmtId="0" fontId="0" fillId="18" borderId="0" xfId="0" applyFill="1"/>
    <xf numFmtId="9" fontId="0" fillId="18" borderId="0" xfId="1" applyFont="1" applyFill="1"/>
    <xf numFmtId="0" fontId="0" fillId="22" borderId="0" xfId="0" applyFill="1"/>
    <xf numFmtId="9" fontId="0" fillId="22" borderId="0" xfId="1" applyFont="1" applyFill="1"/>
    <xf numFmtId="0" fontId="0" fillId="14" borderId="0" xfId="0" applyFill="1" applyAlignment="1">
      <alignment horizontal="center"/>
    </xf>
    <xf numFmtId="0" fontId="0" fillId="0" borderId="38" xfId="0" applyBorder="1" applyAlignment="1">
      <alignment horizontal="center"/>
    </xf>
    <xf numFmtId="0" fontId="3" fillId="26" borderId="1" xfId="0" applyFont="1" applyFill="1" applyBorder="1" applyAlignment="1">
      <alignment horizontal="center"/>
    </xf>
    <xf numFmtId="9" fontId="0" fillId="2" borderId="0" xfId="0" applyNumberFormat="1" applyFill="1"/>
    <xf numFmtId="9" fontId="0" fillId="2" borderId="0" xfId="1" applyFont="1" applyFill="1"/>
    <xf numFmtId="0" fontId="3" fillId="17" borderId="0" xfId="0" applyFont="1" applyFill="1" applyAlignment="1">
      <alignment horizontal="center"/>
    </xf>
    <xf numFmtId="0" fontId="3" fillId="4" borderId="0" xfId="0" applyFont="1" applyFill="1" applyAlignment="1">
      <alignment horizontal="center"/>
    </xf>
    <xf numFmtId="9" fontId="28" fillId="2" borderId="0" xfId="0" applyNumberFormat="1" applyFont="1" applyFill="1" applyAlignment="1">
      <alignment horizontal="center"/>
    </xf>
    <xf numFmtId="9" fontId="52" fillId="2" borderId="0" xfId="0" applyNumberFormat="1" applyFont="1" applyFill="1" applyAlignment="1">
      <alignment horizontal="center"/>
    </xf>
    <xf numFmtId="9" fontId="3" fillId="2" borderId="1" xfId="0" applyNumberFormat="1" applyFont="1" applyFill="1" applyBorder="1" applyAlignment="1">
      <alignment horizontal="center"/>
    </xf>
    <xf numFmtId="0" fontId="3" fillId="14" borderId="1" xfId="0" applyFont="1" applyFill="1" applyBorder="1"/>
    <xf numFmtId="9" fontId="3" fillId="0" borderId="0" xfId="0" applyNumberFormat="1" applyFont="1" applyAlignment="1">
      <alignment horizontal="center"/>
    </xf>
    <xf numFmtId="9" fontId="3" fillId="0" borderId="0" xfId="0" applyNumberFormat="1" applyFont="1" applyAlignment="1">
      <alignment horizontal="right"/>
    </xf>
    <xf numFmtId="9" fontId="3" fillId="12" borderId="0" xfId="1" applyFont="1" applyFill="1" applyAlignment="1">
      <alignment horizontal="center"/>
    </xf>
    <xf numFmtId="9" fontId="3" fillId="12" borderId="55" xfId="1" applyFont="1" applyFill="1" applyBorder="1" applyAlignment="1">
      <alignment horizontal="center" vertical="center"/>
    </xf>
    <xf numFmtId="9" fontId="3" fillId="21" borderId="0" xfId="1" applyFont="1" applyFill="1" applyAlignment="1">
      <alignment horizontal="center"/>
    </xf>
    <xf numFmtId="0" fontId="3" fillId="21" borderId="0" xfId="0" applyFont="1" applyFill="1" applyAlignment="1">
      <alignment horizontal="center"/>
    </xf>
    <xf numFmtId="9" fontId="3" fillId="2" borderId="0" xfId="1" applyFont="1" applyFill="1" applyAlignment="1">
      <alignment horizontal="center"/>
    </xf>
    <xf numFmtId="0" fontId="3" fillId="0" borderId="6" xfId="0" applyFont="1" applyBorder="1" applyAlignment="1">
      <alignment horizontal="center"/>
    </xf>
    <xf numFmtId="9" fontId="3" fillId="0" borderId="6" xfId="1" applyFont="1" applyFill="1" applyBorder="1" applyAlignment="1">
      <alignment horizontal="center"/>
    </xf>
    <xf numFmtId="9" fontId="3" fillId="0" borderId="6" xfId="0" applyNumberFormat="1" applyFont="1" applyBorder="1" applyAlignment="1">
      <alignment horizontal="center"/>
    </xf>
    <xf numFmtId="0" fontId="2" fillId="2" borderId="0" xfId="0" applyFont="1" applyFill="1"/>
    <xf numFmtId="9" fontId="3" fillId="0" borderId="6" xfId="1" applyFont="1" applyBorder="1" applyAlignment="1">
      <alignment horizontal="center"/>
    </xf>
    <xf numFmtId="0" fontId="2" fillId="2" borderId="6" xfId="0" applyFont="1" applyFill="1" applyBorder="1"/>
    <xf numFmtId="0" fontId="0" fillId="12" borderId="0" xfId="0" applyFill="1" applyAlignment="1">
      <alignment vertical="center"/>
    </xf>
    <xf numFmtId="9" fontId="3" fillId="2" borderId="41" xfId="0" applyNumberFormat="1" applyFont="1" applyFill="1" applyBorder="1" applyAlignment="1">
      <alignment horizontal="center"/>
    </xf>
    <xf numFmtId="0" fontId="3" fillId="12" borderId="1" xfId="0" applyFont="1" applyFill="1" applyBorder="1" applyAlignment="1">
      <alignment horizontal="center"/>
    </xf>
    <xf numFmtId="0" fontId="20" fillId="10" borderId="30" xfId="0" applyFont="1" applyFill="1" applyBorder="1" applyAlignment="1" applyProtection="1">
      <alignment horizontal="center"/>
      <protection locked="0"/>
    </xf>
    <xf numFmtId="0" fontId="8" fillId="0" borderId="1" xfId="0" applyFont="1" applyBorder="1" applyAlignment="1" applyProtection="1">
      <alignment horizontal="center"/>
      <protection locked="0"/>
    </xf>
    <xf numFmtId="0" fontId="3" fillId="0" borderId="1" xfId="0" applyFont="1" applyBorder="1" applyAlignment="1" applyProtection="1">
      <alignment horizontal="center"/>
      <protection locked="0"/>
    </xf>
    <xf numFmtId="0" fontId="20" fillId="26" borderId="1" xfId="0" applyFont="1" applyFill="1" applyBorder="1" applyAlignment="1" applyProtection="1">
      <alignment vertical="center" wrapText="1"/>
      <protection locked="0"/>
    </xf>
    <xf numFmtId="0" fontId="9" fillId="5" borderId="1" xfId="0" applyFont="1" applyFill="1" applyBorder="1" applyAlignment="1" applyProtection="1">
      <alignment horizontal="center" vertical="center"/>
      <protection locked="0"/>
    </xf>
    <xf numFmtId="0" fontId="53" fillId="2" borderId="0" xfId="0" applyFont="1" applyFill="1"/>
    <xf numFmtId="9" fontId="53" fillId="0" borderId="0" xfId="0" applyNumberFormat="1" applyFont="1"/>
    <xf numFmtId="9" fontId="3" fillId="0" borderId="0" xfId="0" applyNumberFormat="1" applyFont="1"/>
    <xf numFmtId="0" fontId="54" fillId="0" borderId="0" xfId="0" applyFont="1"/>
    <xf numFmtId="0" fontId="55" fillId="6" borderId="1" xfId="0" applyFont="1" applyFill="1" applyBorder="1" applyAlignment="1">
      <alignment horizontal="center"/>
    </xf>
    <xf numFmtId="9" fontId="55" fillId="0" borderId="1" xfId="0" applyNumberFormat="1" applyFont="1" applyBorder="1" applyAlignment="1">
      <alignment horizontal="center"/>
    </xf>
    <xf numFmtId="0" fontId="3" fillId="29" borderId="1" xfId="0" applyFont="1" applyFill="1" applyBorder="1" applyAlignment="1">
      <alignment horizontal="center"/>
    </xf>
    <xf numFmtId="9" fontId="3" fillId="29" borderId="1" xfId="0" applyNumberFormat="1" applyFont="1" applyFill="1" applyBorder="1" applyAlignment="1">
      <alignment horizontal="center"/>
    </xf>
    <xf numFmtId="0" fontId="3" fillId="11" borderId="1" xfId="0" applyFont="1" applyFill="1" applyBorder="1" applyAlignment="1">
      <alignment horizontal="center"/>
    </xf>
    <xf numFmtId="0" fontId="3" fillId="20" borderId="1" xfId="0" applyFont="1" applyFill="1" applyBorder="1" applyAlignment="1">
      <alignment horizontal="center"/>
    </xf>
    <xf numFmtId="0" fontId="3" fillId="20" borderId="41" xfId="0" applyFont="1" applyFill="1" applyBorder="1" applyAlignment="1">
      <alignment horizontal="center"/>
    </xf>
    <xf numFmtId="0" fontId="3" fillId="0" borderId="41" xfId="0" applyFont="1" applyBorder="1" applyAlignment="1">
      <alignment horizontal="center"/>
    </xf>
    <xf numFmtId="9" fontId="56" fillId="2" borderId="1" xfId="0" applyNumberFormat="1" applyFont="1" applyFill="1" applyBorder="1" applyAlignment="1">
      <alignment horizontal="center"/>
    </xf>
    <xf numFmtId="0" fontId="56" fillId="2" borderId="0" xfId="0" applyFont="1" applyFill="1" applyAlignment="1">
      <alignment horizontal="center"/>
    </xf>
    <xf numFmtId="0" fontId="56" fillId="11" borderId="1" xfId="0" applyFont="1" applyFill="1" applyBorder="1" applyAlignment="1">
      <alignment horizontal="center"/>
    </xf>
    <xf numFmtId="0" fontId="0" fillId="14" borderId="0" xfId="0" applyFill="1"/>
    <xf numFmtId="0" fontId="0" fillId="2" borderId="41" xfId="0" applyFill="1" applyBorder="1" applyAlignment="1">
      <alignment horizontal="center" vertical="center" textRotation="90" wrapText="1"/>
    </xf>
    <xf numFmtId="0" fontId="3" fillId="4" borderId="2"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53" xfId="0" applyFont="1" applyFill="1" applyBorder="1" applyAlignment="1">
      <alignment horizontal="center" vertical="center" wrapText="1"/>
    </xf>
    <xf numFmtId="10" fontId="31" fillId="4" borderId="2" xfId="0" applyNumberFormat="1" applyFont="1" applyFill="1" applyBorder="1" applyAlignment="1">
      <alignment horizontal="center" vertical="center" wrapText="1"/>
    </xf>
    <xf numFmtId="0" fontId="3" fillId="12" borderId="2" xfId="0" applyFont="1" applyFill="1" applyBorder="1" applyAlignment="1">
      <alignment horizontal="center" vertical="center" wrapText="1"/>
    </xf>
    <xf numFmtId="9" fontId="3" fillId="4" borderId="2" xfId="0" applyNumberFormat="1" applyFont="1" applyFill="1" applyBorder="1" applyAlignment="1">
      <alignment horizontal="center" vertical="center" wrapText="1"/>
    </xf>
    <xf numFmtId="0" fontId="0" fillId="3" borderId="1" xfId="0" applyFill="1" applyBorder="1" applyAlignment="1">
      <alignment vertical="center" textRotation="255" wrapText="1"/>
    </xf>
    <xf numFmtId="0" fontId="0" fillId="3" borderId="1" xfId="0" applyFill="1" applyBorder="1" applyAlignment="1">
      <alignment horizontal="center" vertical="center" textRotation="255" wrapText="1"/>
    </xf>
    <xf numFmtId="0" fontId="23" fillId="3" borderId="1" xfId="0" applyFont="1" applyFill="1" applyBorder="1" applyAlignment="1">
      <alignment horizontal="center" vertical="center" textRotation="255" wrapText="1"/>
    </xf>
    <xf numFmtId="0" fontId="0" fillId="12" borderId="1" xfId="0" applyFill="1" applyBorder="1" applyAlignment="1">
      <alignment horizontal="center" vertical="center" textRotation="255" wrapText="1"/>
    </xf>
    <xf numFmtId="0" fontId="0" fillId="15" borderId="1" xfId="0" applyFill="1" applyBorder="1" applyAlignment="1">
      <alignment horizontal="center" vertical="center" textRotation="255" wrapText="1"/>
    </xf>
    <xf numFmtId="0" fontId="0" fillId="10" borderId="1" xfId="0" applyFill="1" applyBorder="1" applyAlignment="1">
      <alignment horizontal="center" vertical="center" textRotation="255" wrapText="1"/>
    </xf>
    <xf numFmtId="0" fontId="0" fillId="16" borderId="1" xfId="0" applyFill="1" applyBorder="1" applyAlignment="1">
      <alignment horizontal="center" vertical="center" textRotation="255" wrapText="1"/>
    </xf>
    <xf numFmtId="0" fontId="0" fillId="2" borderId="1" xfId="0" applyFill="1" applyBorder="1" applyAlignment="1">
      <alignment horizontal="center" vertical="center" textRotation="255" wrapText="1"/>
    </xf>
    <xf numFmtId="0" fontId="8" fillId="0" borderId="2" xfId="0" applyFont="1" applyBorder="1" applyAlignment="1" applyProtection="1">
      <alignment horizontal="center"/>
      <protection locked="0"/>
    </xf>
    <xf numFmtId="0" fontId="8" fillId="14" borderId="0" xfId="0" applyFont="1" applyFill="1" applyAlignment="1">
      <alignment horizontal="center"/>
    </xf>
    <xf numFmtId="0" fontId="3" fillId="14" borderId="0" xfId="0" applyFont="1" applyFill="1" applyAlignment="1">
      <alignment horizontal="center"/>
    </xf>
    <xf numFmtId="0" fontId="20" fillId="14" borderId="0" xfId="0" applyFont="1" applyFill="1" applyAlignment="1" applyProtection="1">
      <alignment horizontal="center"/>
      <protection locked="0"/>
    </xf>
    <xf numFmtId="0" fontId="58" fillId="22" borderId="30" xfId="0" applyFont="1" applyFill="1" applyBorder="1" applyAlignment="1">
      <alignment horizontal="center" vertical="center" wrapText="1"/>
    </xf>
    <xf numFmtId="0" fontId="57" fillId="29" borderId="1" xfId="0" applyFont="1" applyFill="1" applyBorder="1" applyAlignment="1">
      <alignment horizontal="center" vertical="center" textRotation="255" wrapText="1"/>
    </xf>
    <xf numFmtId="0" fontId="8" fillId="14" borderId="52" xfId="0" applyFont="1" applyFill="1" applyBorder="1" applyAlignment="1">
      <alignment horizontal="center"/>
    </xf>
    <xf numFmtId="0" fontId="20" fillId="10" borderId="52" xfId="0" applyFont="1" applyFill="1" applyBorder="1" applyAlignment="1" applyProtection="1">
      <alignment horizontal="center" vertical="center"/>
      <protection locked="0"/>
    </xf>
    <xf numFmtId="0" fontId="0" fillId="2" borderId="49" xfId="0" applyFill="1" applyBorder="1"/>
    <xf numFmtId="0" fontId="8" fillId="2" borderId="50" xfId="0" applyFont="1" applyFill="1" applyBorder="1" applyAlignment="1">
      <alignment horizontal="center"/>
    </xf>
    <xf numFmtId="0" fontId="0" fillId="2" borderId="35" xfId="0" applyFill="1" applyBorder="1"/>
    <xf numFmtId="0" fontId="3" fillId="2" borderId="36" xfId="0" applyFont="1" applyFill="1" applyBorder="1" applyAlignment="1">
      <alignment horizontal="center"/>
    </xf>
    <xf numFmtId="0" fontId="3" fillId="0" borderId="57" xfId="0" applyFont="1" applyBorder="1" applyAlignment="1">
      <alignment horizontal="center"/>
    </xf>
    <xf numFmtId="0" fontId="3" fillId="0" borderId="58" xfId="0" applyFont="1" applyBorder="1" applyAlignment="1">
      <alignment horizontal="center"/>
    </xf>
    <xf numFmtId="0" fontId="3" fillId="6" borderId="53" xfId="0" applyFont="1" applyFill="1" applyBorder="1" applyAlignment="1">
      <alignment horizontal="center"/>
    </xf>
    <xf numFmtId="0" fontId="3" fillId="6" borderId="4" xfId="0" applyFont="1" applyFill="1" applyBorder="1" applyAlignment="1">
      <alignment horizontal="center"/>
    </xf>
    <xf numFmtId="0" fontId="61" fillId="3" borderId="0" xfId="0" applyFont="1" applyFill="1" applyAlignment="1">
      <alignment horizontal="center"/>
    </xf>
    <xf numFmtId="0" fontId="3" fillId="2" borderId="7" xfId="0" applyFont="1" applyFill="1" applyBorder="1" applyAlignment="1">
      <alignment horizontal="center" vertical="center"/>
    </xf>
    <xf numFmtId="0" fontId="3" fillId="11" borderId="0" xfId="0" applyFont="1" applyFill="1" applyAlignment="1">
      <alignment horizontal="center" vertical="center"/>
    </xf>
    <xf numFmtId="0" fontId="3" fillId="11" borderId="50"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52" xfId="0" applyFont="1" applyFill="1" applyBorder="1" applyAlignment="1">
      <alignment horizontal="center" vertical="center"/>
    </xf>
    <xf numFmtId="0" fontId="12" fillId="0" borderId="0" xfId="0" applyFont="1" applyAlignment="1">
      <alignment horizontal="center"/>
    </xf>
    <xf numFmtId="0" fontId="3" fillId="15" borderId="0" xfId="0" applyFont="1" applyFill="1" applyAlignment="1">
      <alignment horizontal="center"/>
    </xf>
    <xf numFmtId="0" fontId="3" fillId="6" borderId="0" xfId="0" applyFont="1" applyFill="1" applyAlignment="1">
      <alignment horizontal="center"/>
    </xf>
    <xf numFmtId="0" fontId="59" fillId="0" borderId="29" xfId="0" applyFont="1" applyBorder="1" applyAlignment="1">
      <alignment horizontal="center"/>
    </xf>
    <xf numFmtId="0" fontId="59" fillId="0" borderId="32"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5" fillId="0" borderId="13" xfId="0" applyFont="1" applyBorder="1" applyAlignment="1">
      <alignment horizontal="center" vertical="center" wrapText="1" readingOrder="2"/>
    </xf>
    <xf numFmtId="0" fontId="15" fillId="0" borderId="9" xfId="0" applyFont="1" applyBorder="1" applyAlignment="1">
      <alignment horizontal="center" vertical="center" wrapText="1" readingOrder="2"/>
    </xf>
    <xf numFmtId="0" fontId="3" fillId="22" borderId="0" xfId="0" applyFont="1" applyFill="1" applyAlignment="1">
      <alignment horizontal="center" vertical="center" wrapText="1"/>
    </xf>
    <xf numFmtId="0" fontId="3" fillId="26" borderId="1" xfId="0" applyFont="1" applyFill="1" applyBorder="1" applyAlignment="1">
      <alignment horizontal="center" vertical="center"/>
    </xf>
    <xf numFmtId="0" fontId="3" fillId="0" borderId="1" xfId="0" applyFont="1" applyBorder="1" applyAlignment="1">
      <alignment horizontal="center" vertical="center"/>
    </xf>
    <xf numFmtId="0" fontId="3" fillId="2" borderId="0" xfId="0" applyFont="1" applyFill="1" applyAlignment="1">
      <alignment horizontal="center"/>
    </xf>
    <xf numFmtId="0" fontId="20" fillId="12" borderId="3" xfId="0" applyFont="1" applyFill="1" applyBorder="1" applyAlignment="1">
      <alignment horizontal="center" vertical="center" wrapText="1"/>
    </xf>
    <xf numFmtId="0" fontId="20" fillId="12" borderId="40" xfId="0" applyFont="1" applyFill="1" applyBorder="1" applyAlignment="1">
      <alignment horizontal="center" vertical="center" wrapText="1"/>
    </xf>
    <xf numFmtId="0" fontId="20" fillId="12" borderId="4" xfId="0" applyFont="1" applyFill="1" applyBorder="1" applyAlignment="1">
      <alignment horizontal="center" vertical="center" wrapText="1"/>
    </xf>
    <xf numFmtId="0" fontId="3" fillId="0" borderId="54"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3" xfId="0" applyFont="1" applyBorder="1" applyAlignment="1">
      <alignment horizontal="center" vertical="center" wrapText="1"/>
    </xf>
    <xf numFmtId="0" fontId="27" fillId="4" borderId="1" xfId="0" applyFont="1" applyFill="1" applyBorder="1" applyAlignment="1" applyProtection="1">
      <alignment horizontal="center" vertical="center"/>
      <protection locked="0"/>
    </xf>
    <xf numFmtId="0" fontId="20" fillId="0" borderId="3" xfId="0" applyFont="1" applyBorder="1" applyAlignment="1" applyProtection="1">
      <alignment horizontal="center" vertical="center"/>
      <protection locked="0"/>
    </xf>
    <xf numFmtId="0" fontId="20" fillId="0" borderId="40" xfId="0" applyFont="1" applyBorder="1" applyAlignment="1" applyProtection="1">
      <alignment horizontal="center" vertical="center"/>
      <protection locked="0"/>
    </xf>
    <xf numFmtId="0" fontId="20" fillId="0" borderId="4" xfId="0" applyFont="1" applyBorder="1" applyAlignment="1" applyProtection="1">
      <alignment horizontal="center" vertical="center"/>
      <protection locked="0"/>
    </xf>
    <xf numFmtId="0" fontId="0" fillId="0" borderId="1" xfId="0" applyBorder="1" applyAlignment="1" applyProtection="1">
      <alignment horizontal="center"/>
      <protection locked="0"/>
    </xf>
    <xf numFmtId="0" fontId="0" fillId="0" borderId="3" xfId="0" applyBorder="1" applyAlignment="1" applyProtection="1">
      <alignment horizontal="center"/>
      <protection locked="0"/>
    </xf>
    <xf numFmtId="0" fontId="0" fillId="0" borderId="40" xfId="0" applyBorder="1" applyAlignment="1" applyProtection="1">
      <alignment horizontal="center"/>
      <protection locked="0"/>
    </xf>
    <xf numFmtId="0" fontId="0" fillId="0" borderId="4" xfId="0" applyBorder="1" applyAlignment="1" applyProtection="1">
      <alignment horizontal="center"/>
      <protection locked="0"/>
    </xf>
    <xf numFmtId="0" fontId="35" fillId="2" borderId="0" xfId="0" applyFont="1" applyFill="1" applyAlignment="1">
      <alignment horizontal="center"/>
    </xf>
    <xf numFmtId="0" fontId="20" fillId="0" borderId="3" xfId="0" applyFont="1" applyBorder="1" applyAlignment="1" applyProtection="1">
      <alignment horizontal="right" vertical="center" wrapText="1"/>
      <protection locked="0"/>
    </xf>
    <xf numFmtId="0" fontId="20" fillId="0" borderId="40" xfId="0" applyFont="1" applyBorder="1" applyAlignment="1" applyProtection="1">
      <alignment horizontal="right" vertical="center" wrapText="1"/>
      <protection locked="0"/>
    </xf>
    <xf numFmtId="0" fontId="20" fillId="0" borderId="4" xfId="0" applyFont="1" applyBorder="1" applyAlignment="1" applyProtection="1">
      <alignment horizontal="right" vertical="center" wrapText="1"/>
      <protection locked="0"/>
    </xf>
    <xf numFmtId="0" fontId="27" fillId="0" borderId="3" xfId="0" applyFont="1" applyBorder="1" applyAlignment="1" applyProtection="1">
      <alignment horizontal="center" vertical="center" wrapText="1"/>
      <protection locked="0"/>
    </xf>
    <xf numFmtId="0" fontId="27" fillId="0" borderId="4"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protection locked="0"/>
    </xf>
    <xf numFmtId="0" fontId="10" fillId="2" borderId="0" xfId="0" applyFont="1" applyFill="1" applyAlignment="1">
      <alignment horizontal="center" vertical="center"/>
    </xf>
    <xf numFmtId="0" fontId="0" fillId="2" borderId="0" xfId="0" applyFill="1" applyAlignment="1">
      <alignment horizontal="center"/>
    </xf>
    <xf numFmtId="0" fontId="10" fillId="0" borderId="0" xfId="0" applyFont="1" applyAlignment="1">
      <alignment horizontal="center" vertical="center"/>
    </xf>
    <xf numFmtId="0" fontId="0" fillId="0" borderId="0" xfId="0" applyAlignment="1">
      <alignment horizontal="center"/>
    </xf>
    <xf numFmtId="0" fontId="13" fillId="14" borderId="8" xfId="0" applyFont="1" applyFill="1" applyBorder="1" applyAlignment="1">
      <alignment horizontal="center"/>
    </xf>
    <xf numFmtId="0" fontId="13" fillId="14" borderId="9" xfId="0" applyFont="1" applyFill="1" applyBorder="1" applyAlignment="1">
      <alignment horizontal="center"/>
    </xf>
    <xf numFmtId="0" fontId="3" fillId="2" borderId="30" xfId="0" applyFont="1" applyFill="1" applyBorder="1" applyAlignment="1">
      <alignment horizontal="center" vertical="center" wrapText="1"/>
    </xf>
    <xf numFmtId="0" fontId="3" fillId="2" borderId="56" xfId="0" applyFont="1" applyFill="1" applyBorder="1" applyAlignment="1">
      <alignment horizontal="center" vertical="center" wrapText="1"/>
    </xf>
    <xf numFmtId="0" fontId="3" fillId="2" borderId="52" xfId="0" applyFont="1" applyFill="1" applyBorder="1" applyAlignment="1">
      <alignment horizontal="center" vertical="center" wrapText="1"/>
    </xf>
    <xf numFmtId="0" fontId="52" fillId="2" borderId="29" xfId="0" applyFont="1" applyFill="1" applyBorder="1" applyAlignment="1">
      <alignment horizontal="center"/>
    </xf>
    <xf numFmtId="0" fontId="52" fillId="2" borderId="32" xfId="0" applyFont="1" applyFill="1" applyBorder="1" applyAlignment="1">
      <alignment horizontal="center"/>
    </xf>
    <xf numFmtId="0" fontId="0" fillId="14" borderId="0" xfId="0" applyFill="1" applyAlignment="1">
      <alignment horizontal="center"/>
    </xf>
    <xf numFmtId="0" fontId="3" fillId="26" borderId="1" xfId="0" applyFont="1" applyFill="1" applyBorder="1" applyAlignment="1">
      <alignment horizontal="center"/>
    </xf>
    <xf numFmtId="0" fontId="0" fillId="8" borderId="0" xfId="0" applyFill="1" applyAlignment="1">
      <alignment horizontal="center" vertical="center"/>
    </xf>
    <xf numFmtId="0" fontId="0" fillId="0" borderId="0" xfId="0" applyAlignment="1">
      <alignment horizontal="center" vertical="center"/>
    </xf>
    <xf numFmtId="0" fontId="3" fillId="26" borderId="1" xfId="0" applyFont="1" applyFill="1" applyBorder="1" applyAlignment="1">
      <alignment horizontal="right"/>
    </xf>
    <xf numFmtId="0" fontId="35" fillId="2" borderId="0" xfId="0" applyFont="1" applyFill="1" applyAlignment="1">
      <alignment horizontal="center" vertical="center"/>
    </xf>
    <xf numFmtId="0" fontId="25" fillId="29" borderId="3" xfId="0" applyFont="1" applyFill="1" applyBorder="1" applyAlignment="1">
      <alignment horizontal="center" vertical="center" wrapText="1"/>
    </xf>
    <xf numFmtId="0" fontId="25" fillId="29" borderId="4" xfId="0" applyFont="1" applyFill="1" applyBorder="1" applyAlignment="1">
      <alignment horizontal="center" vertical="center" wrapText="1"/>
    </xf>
    <xf numFmtId="0" fontId="0" fillId="16" borderId="41" xfId="0" applyFill="1" applyBorder="1" applyAlignment="1">
      <alignment horizontal="center" vertical="center" wrapText="1"/>
    </xf>
    <xf numFmtId="0" fontId="27" fillId="12" borderId="1" xfId="0" applyFont="1" applyFill="1" applyBorder="1" applyAlignment="1">
      <alignment horizontal="center" vertical="center" textRotation="90" wrapText="1"/>
    </xf>
    <xf numFmtId="0" fontId="27" fillId="12" borderId="41" xfId="0" applyFont="1" applyFill="1" applyBorder="1" applyAlignment="1">
      <alignment horizontal="center" vertical="center" textRotation="90" wrapText="1"/>
    </xf>
    <xf numFmtId="0" fontId="27" fillId="12" borderId="46" xfId="0" applyFont="1" applyFill="1" applyBorder="1" applyAlignment="1">
      <alignment horizontal="center" vertical="center" textRotation="90" wrapText="1"/>
    </xf>
    <xf numFmtId="0" fontId="27" fillId="12" borderId="2" xfId="0" applyFont="1" applyFill="1" applyBorder="1" applyAlignment="1">
      <alignment horizontal="center" vertical="center" textRotation="90" wrapText="1"/>
    </xf>
    <xf numFmtId="0" fontId="2" fillId="3" borderId="0" xfId="0" applyFont="1" applyFill="1" applyAlignment="1">
      <alignment horizontal="center"/>
    </xf>
    <xf numFmtId="0" fontId="2" fillId="3" borderId="6" xfId="0" applyFont="1" applyFill="1" applyBorder="1" applyAlignment="1">
      <alignment horizontal="center"/>
    </xf>
    <xf numFmtId="0" fontId="0" fillId="12" borderId="41" xfId="0" applyFill="1" applyBorder="1" applyAlignment="1">
      <alignment horizontal="center" vertical="center" wrapText="1"/>
    </xf>
    <xf numFmtId="0" fontId="0" fillId="15" borderId="41" xfId="0" applyFill="1" applyBorder="1" applyAlignment="1">
      <alignment horizontal="center" vertical="center" wrapText="1"/>
    </xf>
    <xf numFmtId="0" fontId="3" fillId="0" borderId="29"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0" xfId="0" applyFont="1" applyAlignment="1">
      <alignment horizontal="center" vertical="center" wrapText="1"/>
    </xf>
    <xf numFmtId="0" fontId="3" fillId="0" borderId="50"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6" xfId="0" applyFont="1" applyBorder="1" applyAlignment="1">
      <alignment horizontal="center" vertical="center" wrapText="1"/>
    </xf>
    <xf numFmtId="0" fontId="0" fillId="10" borderId="41" xfId="0" applyFill="1" applyBorder="1" applyAlignment="1">
      <alignment horizontal="center" vertical="center" wrapText="1"/>
    </xf>
    <xf numFmtId="0" fontId="23" fillId="3" borderId="0" xfId="0" applyFont="1" applyFill="1" applyAlignment="1">
      <alignment horizontal="center" vertical="center" wrapText="1"/>
    </xf>
    <xf numFmtId="0" fontId="3" fillId="10" borderId="0" xfId="0" applyFont="1" applyFill="1" applyAlignment="1">
      <alignment horizontal="center" wrapText="1"/>
    </xf>
    <xf numFmtId="0" fontId="3" fillId="18" borderId="0" xfId="0" applyFont="1" applyFill="1" applyAlignment="1">
      <alignment horizontal="center" vertical="center"/>
    </xf>
    <xf numFmtId="0" fontId="3" fillId="18" borderId="0" xfId="0" applyFont="1" applyFill="1" applyAlignment="1">
      <alignment horizontal="left"/>
    </xf>
    <xf numFmtId="0" fontId="3" fillId="18" borderId="0" xfId="0" applyFont="1" applyFill="1" applyAlignment="1">
      <alignment horizontal="center"/>
    </xf>
    <xf numFmtId="0" fontId="23" fillId="2" borderId="0" xfId="0" applyFont="1" applyFill="1" applyAlignment="1">
      <alignment horizontal="center"/>
    </xf>
    <xf numFmtId="0" fontId="31" fillId="2" borderId="1" xfId="0" applyFont="1" applyFill="1" applyBorder="1" applyAlignment="1">
      <alignment horizontal="center"/>
    </xf>
    <xf numFmtId="0" fontId="3" fillId="12" borderId="0" xfId="0" applyFont="1" applyFill="1" applyAlignment="1">
      <alignment horizontal="center"/>
    </xf>
    <xf numFmtId="0" fontId="0" fillId="12" borderId="0" xfId="0" applyFill="1" applyAlignment="1">
      <alignment horizontal="center"/>
    </xf>
    <xf numFmtId="0" fontId="3" fillId="12" borderId="1" xfId="0" applyFont="1" applyFill="1" applyBorder="1" applyAlignment="1">
      <alignment horizontal="center"/>
    </xf>
    <xf numFmtId="0" fontId="3" fillId="2" borderId="41" xfId="0" applyFont="1" applyFill="1" applyBorder="1" applyAlignment="1">
      <alignment horizontal="center"/>
    </xf>
    <xf numFmtId="0" fontId="28" fillId="18" borderId="0" xfId="0" applyFont="1" applyFill="1" applyAlignment="1">
      <alignment horizontal="center"/>
    </xf>
    <xf numFmtId="0" fontId="3" fillId="0" borderId="0" xfId="0" applyFont="1" applyAlignment="1">
      <alignment horizontal="center"/>
    </xf>
    <xf numFmtId="0" fontId="3" fillId="10" borderId="1" xfId="0" applyFont="1" applyFill="1" applyBorder="1" applyAlignment="1">
      <alignment horizontal="center"/>
    </xf>
    <xf numFmtId="0" fontId="3" fillId="0" borderId="1"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9" fontId="3" fillId="4" borderId="1" xfId="1" applyFont="1" applyFill="1" applyBorder="1" applyAlignment="1">
      <alignment horizontal="center" vertical="center"/>
    </xf>
    <xf numFmtId="0" fontId="3" fillId="18" borderId="29" xfId="0" applyFont="1" applyFill="1" applyBorder="1" applyAlignment="1">
      <alignment horizontal="center" vertical="center"/>
    </xf>
    <xf numFmtId="0" fontId="3" fillId="18" borderId="32" xfId="0" applyFont="1" applyFill="1" applyBorder="1" applyAlignment="1">
      <alignment horizontal="center" vertical="center"/>
    </xf>
    <xf numFmtId="0" fontId="3" fillId="18" borderId="49" xfId="0" applyFont="1" applyFill="1" applyBorder="1" applyAlignment="1">
      <alignment horizontal="center" vertical="center"/>
    </xf>
    <xf numFmtId="0" fontId="3" fillId="18" borderId="50" xfId="0" applyFont="1" applyFill="1" applyBorder="1" applyAlignment="1">
      <alignment horizontal="center" vertical="center"/>
    </xf>
    <xf numFmtId="0" fontId="3" fillId="18" borderId="35" xfId="0" applyFont="1" applyFill="1" applyBorder="1" applyAlignment="1">
      <alignment horizontal="center" vertical="center"/>
    </xf>
    <xf numFmtId="0" fontId="3" fillId="18" borderId="36" xfId="0" applyFont="1" applyFill="1" applyBorder="1" applyAlignment="1">
      <alignment horizontal="center" vertical="center"/>
    </xf>
    <xf numFmtId="0" fontId="36" fillId="4" borderId="1" xfId="0" applyFont="1" applyFill="1" applyBorder="1" applyAlignment="1">
      <alignment horizontal="center" vertical="center" textRotation="90" wrapText="1"/>
    </xf>
    <xf numFmtId="0" fontId="3" fillId="10" borderId="1" xfId="0" applyFont="1" applyFill="1" applyBorder="1" applyAlignment="1">
      <alignment horizontal="center" vertical="center"/>
    </xf>
    <xf numFmtId="0" fontId="11" fillId="10" borderId="1" xfId="0" applyFont="1" applyFill="1" applyBorder="1" applyAlignment="1">
      <alignment horizontal="center" vertical="center"/>
    </xf>
    <xf numFmtId="0" fontId="28" fillId="10" borderId="1" xfId="0" applyFont="1" applyFill="1" applyBorder="1" applyAlignment="1">
      <alignment horizontal="center" vertical="center"/>
    </xf>
    <xf numFmtId="0" fontId="23" fillId="22" borderId="8" xfId="0" applyFont="1" applyFill="1" applyBorder="1" applyAlignment="1">
      <alignment horizontal="center"/>
    </xf>
    <xf numFmtId="0" fontId="23" fillId="22" borderId="13" xfId="0" applyFont="1" applyFill="1" applyBorder="1" applyAlignment="1">
      <alignment horizontal="center"/>
    </xf>
    <xf numFmtId="0" fontId="23" fillId="22" borderId="9" xfId="0" applyFont="1" applyFill="1" applyBorder="1" applyAlignment="1">
      <alignment horizontal="center"/>
    </xf>
    <xf numFmtId="0" fontId="11" fillId="10" borderId="2" xfId="0" applyFont="1" applyFill="1" applyBorder="1" applyAlignment="1">
      <alignment horizontal="center" vertical="center"/>
    </xf>
    <xf numFmtId="9" fontId="11" fillId="10" borderId="1" xfId="1" applyFont="1" applyFill="1" applyBorder="1" applyAlignment="1">
      <alignment horizontal="center" vertical="center"/>
    </xf>
    <xf numFmtId="0" fontId="3" fillId="0" borderId="24" xfId="0" applyFont="1" applyBorder="1" applyAlignment="1">
      <alignment horizontal="center" vertical="center" wrapText="1"/>
    </xf>
    <xf numFmtId="0" fontId="0" fillId="12" borderId="1" xfId="0" applyFill="1" applyBorder="1" applyAlignment="1">
      <alignment horizontal="center" vertical="center" wrapText="1"/>
    </xf>
    <xf numFmtId="0" fontId="3" fillId="15" borderId="6" xfId="0" applyFont="1" applyFill="1" applyBorder="1" applyAlignment="1">
      <alignment horizontal="center" vertical="center" wrapText="1"/>
    </xf>
    <xf numFmtId="0" fontId="3" fillId="19" borderId="6" xfId="0" applyFont="1" applyFill="1" applyBorder="1" applyAlignment="1">
      <alignment horizontal="center" vertical="center" wrapText="1"/>
    </xf>
    <xf numFmtId="9" fontId="11" fillId="10" borderId="2" xfId="1" applyFont="1" applyFill="1" applyBorder="1" applyAlignment="1">
      <alignment horizontal="center" vertical="center"/>
    </xf>
    <xf numFmtId="0" fontId="52" fillId="2" borderId="0" xfId="0" applyFont="1" applyFill="1" applyAlignment="1">
      <alignment horizontal="center"/>
    </xf>
    <xf numFmtId="0" fontId="29" fillId="2" borderId="0" xfId="0" applyFont="1" applyFill="1" applyAlignment="1">
      <alignment horizontal="center"/>
    </xf>
    <xf numFmtId="0" fontId="3" fillId="0" borderId="6" xfId="0" applyFont="1" applyBorder="1" applyAlignment="1">
      <alignment horizontal="center"/>
    </xf>
    <xf numFmtId="0" fontId="20" fillId="7" borderId="29" xfId="0" applyFont="1" applyFill="1" applyBorder="1" applyAlignment="1">
      <alignment horizontal="center" vertical="center"/>
    </xf>
    <xf numFmtId="0" fontId="20" fillId="7" borderId="31" xfId="0" applyFont="1" applyFill="1" applyBorder="1" applyAlignment="1">
      <alignment horizontal="center" vertical="center"/>
    </xf>
    <xf numFmtId="0" fontId="20" fillId="7" borderId="32" xfId="0" applyFont="1" applyFill="1" applyBorder="1" applyAlignment="1">
      <alignment horizontal="center" vertical="center"/>
    </xf>
    <xf numFmtId="0" fontId="20" fillId="7" borderId="35" xfId="0" applyFont="1" applyFill="1" applyBorder="1" applyAlignment="1">
      <alignment horizontal="center" vertical="center"/>
    </xf>
    <xf numFmtId="0" fontId="20" fillId="7" borderId="37" xfId="0" applyFont="1" applyFill="1" applyBorder="1" applyAlignment="1">
      <alignment horizontal="center" vertical="center"/>
    </xf>
    <xf numFmtId="0" fontId="20" fillId="7" borderId="36" xfId="0" applyFont="1" applyFill="1" applyBorder="1" applyAlignment="1">
      <alignment horizontal="center" vertical="center"/>
    </xf>
    <xf numFmtId="0" fontId="25" fillId="24" borderId="29" xfId="0" applyFont="1" applyFill="1" applyBorder="1" applyAlignment="1">
      <alignment horizontal="center" vertical="center" wrapText="1"/>
    </xf>
    <xf numFmtId="0" fontId="25" fillId="24" borderId="32" xfId="0" applyFont="1" applyFill="1" applyBorder="1" applyAlignment="1">
      <alignment horizontal="center" vertical="center" wrapText="1"/>
    </xf>
    <xf numFmtId="0" fontId="25" fillId="24" borderId="35" xfId="0" applyFont="1" applyFill="1" applyBorder="1" applyAlignment="1">
      <alignment horizontal="center" vertical="center" wrapText="1"/>
    </xf>
    <xf numFmtId="0" fontId="25" fillId="24" borderId="36" xfId="0" applyFont="1" applyFill="1" applyBorder="1" applyAlignment="1">
      <alignment horizontal="center" vertical="center" wrapText="1"/>
    </xf>
    <xf numFmtId="0" fontId="3" fillId="8" borderId="16" xfId="0" applyFont="1" applyFill="1" applyBorder="1" applyAlignment="1">
      <alignment horizontal="center" vertical="center"/>
    </xf>
    <xf numFmtId="0" fontId="3" fillId="8" borderId="17" xfId="0" applyFont="1" applyFill="1" applyBorder="1" applyAlignment="1">
      <alignment horizontal="center" vertical="center"/>
    </xf>
    <xf numFmtId="0" fontId="3" fillId="8" borderId="18" xfId="0" applyFont="1" applyFill="1" applyBorder="1" applyAlignment="1">
      <alignment horizontal="center" vertical="center"/>
    </xf>
    <xf numFmtId="0" fontId="3" fillId="8" borderId="21" xfId="0" applyFont="1" applyFill="1" applyBorder="1" applyAlignment="1">
      <alignment horizontal="center" vertical="center"/>
    </xf>
    <xf numFmtId="0" fontId="3" fillId="8" borderId="22" xfId="0" applyFont="1" applyFill="1" applyBorder="1" applyAlignment="1">
      <alignment horizontal="center" vertical="center"/>
    </xf>
    <xf numFmtId="0" fontId="3" fillId="8" borderId="23" xfId="0" applyFont="1" applyFill="1" applyBorder="1" applyAlignment="1">
      <alignment horizontal="center" vertical="center"/>
    </xf>
    <xf numFmtId="0" fontId="3" fillId="21" borderId="29" xfId="0" applyFont="1" applyFill="1" applyBorder="1" applyAlignment="1">
      <alignment horizontal="center" vertical="center" wrapText="1"/>
    </xf>
    <xf numFmtId="0" fontId="3" fillId="21" borderId="32" xfId="0" applyFont="1" applyFill="1" applyBorder="1" applyAlignment="1">
      <alignment horizontal="center" vertical="center" wrapText="1"/>
    </xf>
    <xf numFmtId="0" fontId="3" fillId="21" borderId="35" xfId="0" applyFont="1" applyFill="1" applyBorder="1" applyAlignment="1">
      <alignment horizontal="center" vertical="center" wrapText="1"/>
    </xf>
    <xf numFmtId="0" fontId="3" fillId="21" borderId="36" xfId="0" applyFont="1" applyFill="1" applyBorder="1" applyAlignment="1">
      <alignment horizontal="center" vertical="center" wrapText="1"/>
    </xf>
    <xf numFmtId="0" fontId="3" fillId="14" borderId="29" xfId="0" applyFont="1" applyFill="1" applyBorder="1" applyAlignment="1">
      <alignment horizontal="center" vertical="center" wrapText="1"/>
    </xf>
    <xf numFmtId="0" fontId="3" fillId="14" borderId="32" xfId="0" applyFont="1" applyFill="1" applyBorder="1" applyAlignment="1">
      <alignment horizontal="center" vertical="center" wrapText="1"/>
    </xf>
    <xf numFmtId="0" fontId="3" fillId="14" borderId="35" xfId="0" applyFont="1" applyFill="1" applyBorder="1" applyAlignment="1">
      <alignment horizontal="center" vertical="center" wrapText="1"/>
    </xf>
    <xf numFmtId="0" fontId="3" fillId="14" borderId="36" xfId="0" applyFont="1" applyFill="1" applyBorder="1" applyAlignment="1">
      <alignment horizontal="center" vertical="center" wrapText="1"/>
    </xf>
    <xf numFmtId="0" fontId="3" fillId="22" borderId="29" xfId="0" applyFont="1" applyFill="1" applyBorder="1" applyAlignment="1">
      <alignment horizontal="center" vertical="center" wrapText="1"/>
    </xf>
    <xf numFmtId="0" fontId="3" fillId="22" borderId="32" xfId="0" applyFont="1" applyFill="1" applyBorder="1" applyAlignment="1">
      <alignment horizontal="center" vertical="center" wrapText="1"/>
    </xf>
    <xf numFmtId="0" fontId="3" fillId="22" borderId="35" xfId="0" applyFont="1" applyFill="1" applyBorder="1" applyAlignment="1">
      <alignment horizontal="center" vertical="center" wrapText="1"/>
    </xf>
    <xf numFmtId="0" fontId="3" fillId="22" borderId="36" xfId="0" applyFont="1" applyFill="1" applyBorder="1" applyAlignment="1">
      <alignment horizontal="center" vertical="center" wrapText="1"/>
    </xf>
    <xf numFmtId="0" fontId="3" fillId="23" borderId="29" xfId="0" applyFont="1" applyFill="1" applyBorder="1" applyAlignment="1">
      <alignment horizontal="center" vertical="center" wrapText="1"/>
    </xf>
    <xf numFmtId="0" fontId="3" fillId="23" borderId="32" xfId="0" applyFont="1" applyFill="1" applyBorder="1" applyAlignment="1">
      <alignment horizontal="center" vertical="center" wrapText="1"/>
    </xf>
    <xf numFmtId="0" fontId="3" fillId="23" borderId="35" xfId="0" applyFont="1" applyFill="1" applyBorder="1" applyAlignment="1">
      <alignment horizontal="center" vertical="center" wrapText="1"/>
    </xf>
    <xf numFmtId="0" fontId="3" fillId="23" borderId="36" xfId="0" applyFont="1" applyFill="1" applyBorder="1" applyAlignment="1">
      <alignment horizontal="center" vertical="center" wrapText="1"/>
    </xf>
    <xf numFmtId="0" fontId="3" fillId="26" borderId="41" xfId="0" applyFont="1" applyFill="1" applyBorder="1" applyAlignment="1">
      <alignment horizontal="center" vertical="center"/>
    </xf>
    <xf numFmtId="0" fontId="3" fillId="26" borderId="2" xfId="0" applyFont="1" applyFill="1" applyBorder="1" applyAlignment="1">
      <alignment horizontal="center" vertical="center"/>
    </xf>
    <xf numFmtId="0" fontId="20" fillId="0" borderId="3" xfId="0" applyFont="1" applyBorder="1" applyAlignment="1" applyProtection="1">
      <alignment horizontal="center" vertical="center" wrapText="1"/>
      <protection locked="0"/>
    </xf>
    <xf numFmtId="0" fontId="20" fillId="0" borderId="4" xfId="0" applyFont="1" applyBorder="1" applyAlignment="1" applyProtection="1">
      <alignment horizontal="center" vertical="center" wrapText="1"/>
      <protection locked="0"/>
    </xf>
    <xf numFmtId="0" fontId="27" fillId="4" borderId="41" xfId="0" applyFont="1" applyFill="1" applyBorder="1" applyAlignment="1" applyProtection="1">
      <alignment horizontal="center" vertical="center"/>
      <protection locked="0"/>
    </xf>
    <xf numFmtId="0" fontId="27" fillId="4" borderId="2" xfId="0" applyFont="1" applyFill="1" applyBorder="1" applyAlignment="1" applyProtection="1">
      <alignment horizontal="center" vertical="center"/>
      <protection locked="0"/>
    </xf>
    <xf numFmtId="0" fontId="28" fillId="2" borderId="0" xfId="0" applyFont="1" applyFill="1" applyAlignment="1">
      <alignment horizontal="center"/>
    </xf>
    <xf numFmtId="0" fontId="23" fillId="4" borderId="1" xfId="0" applyFont="1" applyFill="1" applyBorder="1" applyAlignment="1">
      <alignment horizontal="center" vertical="center" wrapText="1"/>
    </xf>
    <xf numFmtId="0" fontId="3" fillId="18" borderId="1" xfId="0" applyFont="1" applyFill="1" applyBorder="1" applyAlignment="1">
      <alignment horizontal="center" vertical="center"/>
    </xf>
    <xf numFmtId="0" fontId="23" fillId="19" borderId="6" xfId="0" applyFont="1" applyFill="1" applyBorder="1" applyAlignment="1">
      <alignment horizontal="center"/>
    </xf>
    <xf numFmtId="0" fontId="11" fillId="18" borderId="1" xfId="0" applyFont="1" applyFill="1" applyBorder="1" applyAlignment="1">
      <alignment horizontal="center" vertical="center"/>
    </xf>
    <xf numFmtId="9" fontId="3" fillId="4" borderId="1" xfId="0" applyNumberFormat="1" applyFont="1" applyFill="1" applyBorder="1" applyAlignment="1">
      <alignment horizontal="center" vertical="center"/>
    </xf>
    <xf numFmtId="0" fontId="5" fillId="26" borderId="1" xfId="0" applyFont="1" applyFill="1" applyBorder="1" applyAlignment="1">
      <alignment horizontal="center"/>
    </xf>
    <xf numFmtId="0" fontId="0" fillId="16" borderId="1" xfId="0" applyFill="1" applyBorder="1" applyAlignment="1">
      <alignment horizontal="center" vertical="center" wrapText="1"/>
    </xf>
    <xf numFmtId="0" fontId="0" fillId="15" borderId="1" xfId="0" applyFill="1" applyBorder="1" applyAlignment="1">
      <alignment horizontal="center" vertical="center" wrapText="1"/>
    </xf>
    <xf numFmtId="0" fontId="0" fillId="10" borderId="1" xfId="0" applyFill="1" applyBorder="1" applyAlignment="1">
      <alignment horizontal="center" vertical="center" wrapText="1"/>
    </xf>
    <xf numFmtId="0" fontId="0" fillId="0" borderId="1" xfId="0" applyBorder="1" applyAlignment="1">
      <alignment horizontal="center"/>
    </xf>
    <xf numFmtId="0" fontId="0" fillId="0" borderId="3" xfId="0" applyBorder="1" applyAlignment="1">
      <alignment horizontal="center"/>
    </xf>
    <xf numFmtId="0" fontId="0" fillId="0" borderId="40"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0" fontId="37" fillId="18" borderId="1" xfId="0" applyFont="1" applyFill="1" applyBorder="1" applyAlignment="1">
      <alignment horizontal="center" vertical="center"/>
    </xf>
    <xf numFmtId="0" fontId="38" fillId="18" borderId="1" xfId="0" applyFont="1" applyFill="1" applyBorder="1" applyAlignment="1">
      <alignment horizontal="center" vertical="center"/>
    </xf>
    <xf numFmtId="0" fontId="3" fillId="4" borderId="1" xfId="0" applyFont="1" applyFill="1" applyBorder="1" applyAlignment="1">
      <alignment horizontal="center" vertical="center"/>
    </xf>
    <xf numFmtId="0" fontId="0" fillId="10" borderId="1" xfId="0" applyFill="1" applyBorder="1" applyAlignment="1">
      <alignment horizontal="center"/>
    </xf>
    <xf numFmtId="0" fontId="3" fillId="14" borderId="1" xfId="0" applyFont="1" applyFill="1" applyBorder="1" applyAlignment="1">
      <alignment horizontal="center"/>
    </xf>
    <xf numFmtId="0" fontId="0" fillId="0" borderId="38" xfId="0" applyBorder="1" applyAlignment="1">
      <alignment horizontal="center"/>
    </xf>
    <xf numFmtId="0" fontId="13" fillId="2" borderId="0" xfId="0" applyFont="1" applyFill="1" applyAlignment="1">
      <alignment horizontal="center"/>
    </xf>
    <xf numFmtId="0" fontId="21" fillId="19" borderId="0" xfId="0" applyFont="1" applyFill="1" applyAlignment="1">
      <alignment horizontal="center"/>
    </xf>
    <xf numFmtId="0" fontId="3" fillId="14" borderId="1" xfId="0" applyFont="1" applyFill="1" applyBorder="1" applyAlignment="1">
      <alignment horizontal="center" vertical="center"/>
    </xf>
    <xf numFmtId="0" fontId="3" fillId="14" borderId="3" xfId="0" applyFont="1" applyFill="1" applyBorder="1" applyAlignment="1">
      <alignment horizontal="center" vertical="center"/>
    </xf>
    <xf numFmtId="0" fontId="3" fillId="15" borderId="3" xfId="0" applyFont="1" applyFill="1" applyBorder="1" applyAlignment="1">
      <alignment horizontal="center"/>
    </xf>
    <xf numFmtId="0" fontId="3" fillId="15" borderId="4" xfId="0" applyFont="1" applyFill="1" applyBorder="1" applyAlignment="1">
      <alignment horizontal="center"/>
    </xf>
    <xf numFmtId="9" fontId="3" fillId="17" borderId="29" xfId="1" applyFont="1" applyFill="1" applyBorder="1" applyAlignment="1">
      <alignment horizontal="center" vertical="center"/>
    </xf>
    <xf numFmtId="9" fontId="3" fillId="17" borderId="31" xfId="1" applyFont="1" applyFill="1" applyBorder="1" applyAlignment="1">
      <alignment horizontal="center" vertical="center"/>
    </xf>
    <xf numFmtId="9" fontId="3" fillId="17" borderId="32" xfId="1" applyFont="1" applyFill="1" applyBorder="1" applyAlignment="1">
      <alignment horizontal="center" vertical="center"/>
    </xf>
    <xf numFmtId="9" fontId="3" fillId="17" borderId="49" xfId="1" applyFont="1" applyFill="1" applyBorder="1" applyAlignment="1">
      <alignment horizontal="center" vertical="center"/>
    </xf>
    <xf numFmtId="9" fontId="3" fillId="17" borderId="0" xfId="1" applyFont="1" applyFill="1" applyBorder="1" applyAlignment="1">
      <alignment horizontal="center" vertical="center"/>
    </xf>
    <xf numFmtId="9" fontId="3" fillId="17" borderId="50" xfId="1" applyFont="1" applyFill="1" applyBorder="1" applyAlignment="1">
      <alignment horizontal="center" vertical="center"/>
    </xf>
    <xf numFmtId="9" fontId="3" fillId="17" borderId="35" xfId="1" applyFont="1" applyFill="1" applyBorder="1" applyAlignment="1">
      <alignment horizontal="center" vertical="center"/>
    </xf>
    <xf numFmtId="9" fontId="3" fillId="17" borderId="37" xfId="1" applyFont="1" applyFill="1" applyBorder="1" applyAlignment="1">
      <alignment horizontal="center" vertical="center"/>
    </xf>
    <xf numFmtId="9" fontId="3" fillId="17" borderId="36" xfId="1" applyFont="1" applyFill="1" applyBorder="1" applyAlignment="1">
      <alignment horizontal="center" vertical="center"/>
    </xf>
  </cellXfs>
  <cellStyles count="2">
    <cellStyle name="Percent" xfId="1" builtinId="5"/>
    <cellStyle name="عادي" xfId="0" builtinId="0"/>
  </cellStyles>
  <dxfs count="64">
    <dxf>
      <font>
        <color theme="0"/>
      </font>
    </dxf>
    <dxf>
      <font>
        <color theme="0"/>
      </font>
    </dxf>
    <dxf>
      <font>
        <color theme="0"/>
      </font>
    </dxf>
    <dxf>
      <font>
        <color theme="0"/>
      </font>
    </dxf>
    <dxf>
      <font>
        <color theme="0"/>
      </font>
    </dxf>
    <dxf>
      <font>
        <color theme="0"/>
      </font>
    </dxf>
    <dxf>
      <font>
        <color theme="1"/>
      </font>
      <fill>
        <patternFill>
          <bgColor theme="1"/>
        </patternFill>
      </fill>
    </dxf>
    <dxf>
      <font>
        <color theme="9" tint="-0.24994659260841701"/>
      </font>
    </dxf>
    <dxf>
      <font>
        <color rgb="FFFF0000"/>
      </font>
    </dxf>
    <dxf>
      <font>
        <color rgb="FFFFC000"/>
      </font>
    </dxf>
    <dxf>
      <fill>
        <patternFill>
          <bgColor rgb="FFFFC000"/>
        </patternFill>
      </fill>
    </dxf>
    <dxf>
      <font>
        <color theme="1"/>
      </font>
      <fill>
        <patternFill>
          <bgColor theme="1"/>
        </patternFill>
      </fill>
    </dxf>
    <dxf>
      <font>
        <color theme="9" tint="-0.24994659260841701"/>
      </font>
    </dxf>
    <dxf>
      <font>
        <color rgb="FFFF0000"/>
      </font>
    </dxf>
    <dxf>
      <font>
        <color rgb="FFFFC000"/>
      </font>
    </dxf>
    <dxf>
      <font>
        <color theme="1"/>
      </font>
      <fill>
        <patternFill>
          <bgColor theme="1"/>
        </patternFill>
      </fill>
    </dxf>
    <dxf>
      <font>
        <color theme="9" tint="-0.24994659260841701"/>
      </font>
    </dxf>
    <dxf>
      <font>
        <color rgb="FFFF0000"/>
      </font>
    </dxf>
    <dxf>
      <font>
        <color rgb="FFFFC000"/>
      </font>
    </dxf>
    <dxf>
      <font>
        <color theme="9" tint="-0.24994659260841701"/>
      </font>
    </dxf>
    <dxf>
      <font>
        <color rgb="FFFF0000"/>
      </font>
    </dxf>
    <dxf>
      <font>
        <color rgb="FFFFC000"/>
      </font>
    </dxf>
    <dxf>
      <font>
        <color theme="1"/>
      </font>
      <fill>
        <patternFill>
          <bgColor theme="1"/>
        </patternFill>
      </fill>
    </dxf>
    <dxf>
      <font>
        <color rgb="FFFF0000"/>
      </font>
    </dxf>
    <dxf>
      <font>
        <color rgb="FFFF0000"/>
      </font>
    </dxf>
    <dxf>
      <font>
        <color rgb="FFFF0000"/>
      </font>
    </dxf>
    <dxf>
      <font>
        <color theme="0"/>
      </font>
    </dxf>
    <dxf>
      <font>
        <color theme="9" tint="-0.24994659260841701"/>
      </font>
    </dxf>
    <dxf>
      <font>
        <color rgb="FFFF0000"/>
      </font>
    </dxf>
    <dxf>
      <font>
        <color rgb="FFFFC000"/>
      </font>
    </dxf>
    <dxf>
      <font>
        <color theme="9" tint="-0.24994659260841701"/>
      </font>
    </dxf>
    <dxf>
      <font>
        <color rgb="FFFF0000"/>
      </font>
    </dxf>
    <dxf>
      <font>
        <color rgb="FFFFC000"/>
      </font>
    </dxf>
    <dxf>
      <font>
        <color theme="1"/>
      </font>
      <fill>
        <patternFill>
          <bgColor theme="1"/>
        </patternFill>
      </fill>
    </dxf>
    <dxf>
      <font>
        <color theme="0"/>
      </font>
    </dxf>
    <dxf>
      <font>
        <color theme="1"/>
      </font>
      <fill>
        <patternFill>
          <bgColor theme="1"/>
        </patternFill>
      </fill>
    </dxf>
    <dxf>
      <font>
        <color theme="0"/>
      </font>
    </dxf>
    <dxf>
      <fill>
        <patternFill>
          <bgColor theme="1"/>
        </patternFill>
      </fill>
    </dxf>
    <dxf>
      <fill>
        <patternFill>
          <bgColor theme="1"/>
        </patternFill>
      </fill>
    </dxf>
    <dxf>
      <fill>
        <patternFill>
          <bgColor theme="1"/>
        </patternFill>
      </fill>
    </dxf>
    <dxf>
      <fill>
        <patternFill>
          <bgColor theme="1"/>
        </patternFill>
      </fill>
    </dxf>
    <dxf>
      <numFmt numFmtId="13" formatCode="0%"/>
      <fill>
        <patternFill patternType="solid">
          <fgColor indexed="64"/>
          <bgColor theme="0"/>
        </patternFill>
      </fill>
    </dxf>
    <dxf>
      <font>
        <b val="0"/>
        <i val="0"/>
        <strike val="0"/>
        <condense val="0"/>
        <extend val="0"/>
        <outline val="0"/>
        <shadow val="0"/>
        <u val="none"/>
        <vertAlign val="baseline"/>
        <sz val="11"/>
        <color theme="1"/>
        <name val="Arial"/>
        <family val="2"/>
        <charset val="178"/>
        <scheme val="minor"/>
      </font>
    </dxf>
    <dxf>
      <font>
        <b val="0"/>
        <i val="0"/>
        <strike val="0"/>
        <condense val="0"/>
        <extend val="0"/>
        <outline val="0"/>
        <shadow val="0"/>
        <u val="none"/>
        <vertAlign val="baseline"/>
        <sz val="11"/>
        <color theme="1"/>
        <name val="Arial"/>
        <family val="2"/>
        <charset val="178"/>
        <scheme val="minor"/>
      </font>
    </dxf>
    <dxf>
      <numFmt numFmtId="0" formatCode="General"/>
    </dxf>
    <dxf>
      <numFmt numFmtId="13" formatCode="0%"/>
      <fill>
        <patternFill patternType="solid">
          <fgColor indexed="64"/>
          <bgColor theme="0"/>
        </patternFill>
      </fill>
    </dxf>
    <dxf>
      <font>
        <b val="0"/>
        <i val="0"/>
        <strike val="0"/>
        <condense val="0"/>
        <extend val="0"/>
        <outline val="0"/>
        <shadow val="0"/>
        <u val="none"/>
        <vertAlign val="baseline"/>
        <sz val="11"/>
        <color theme="1"/>
        <name val="Arial"/>
        <family val="2"/>
        <charset val="178"/>
        <scheme val="minor"/>
      </font>
    </dxf>
    <dxf>
      <font>
        <b val="0"/>
        <i val="0"/>
        <strike val="0"/>
        <condense val="0"/>
        <extend val="0"/>
        <outline val="0"/>
        <shadow val="0"/>
        <u val="none"/>
        <vertAlign val="baseline"/>
        <sz val="11"/>
        <color theme="1"/>
        <name val="Arial"/>
        <family val="2"/>
        <charset val="178"/>
        <scheme val="minor"/>
      </font>
    </dxf>
    <dxf>
      <numFmt numFmtId="0" formatCode="General"/>
    </dxf>
    <dxf>
      <fill>
        <patternFill patternType="solid">
          <fgColor indexed="64"/>
          <bgColor theme="0"/>
        </patternFill>
      </fill>
    </dxf>
    <dxf>
      <font>
        <b val="0"/>
        <i val="0"/>
        <strike val="0"/>
        <condense val="0"/>
        <extend val="0"/>
        <outline val="0"/>
        <shadow val="0"/>
        <u val="none"/>
        <vertAlign val="baseline"/>
        <sz val="11"/>
        <color theme="1"/>
        <name val="Arial"/>
        <family val="2"/>
        <charset val="178"/>
        <scheme val="minor"/>
      </font>
    </dxf>
    <dxf>
      <font>
        <b val="0"/>
        <i val="0"/>
        <strike val="0"/>
        <condense val="0"/>
        <extend val="0"/>
        <outline val="0"/>
        <shadow val="0"/>
        <u val="none"/>
        <vertAlign val="baseline"/>
        <sz val="11"/>
        <color theme="1"/>
        <name val="Arial"/>
        <family val="2"/>
        <charset val="178"/>
        <scheme val="minor"/>
      </font>
    </dxf>
    <dxf>
      <numFmt numFmtId="0" formatCode="General"/>
    </dxf>
    <dxf>
      <numFmt numFmtId="13" formatCode="0%"/>
      <fill>
        <patternFill patternType="solid">
          <fgColor indexed="64"/>
          <bgColor theme="0"/>
        </patternFill>
      </fill>
    </dxf>
    <dxf>
      <font>
        <b val="0"/>
        <i val="0"/>
        <strike val="0"/>
        <condense val="0"/>
        <extend val="0"/>
        <outline val="0"/>
        <shadow val="0"/>
        <u val="none"/>
        <vertAlign val="baseline"/>
        <sz val="11"/>
        <color theme="1"/>
        <name val="Arial"/>
        <family val="2"/>
        <charset val="178"/>
        <scheme val="minor"/>
      </font>
    </dxf>
    <dxf>
      <font>
        <b val="0"/>
        <i val="0"/>
        <strike val="0"/>
        <condense val="0"/>
        <extend val="0"/>
        <outline val="0"/>
        <shadow val="0"/>
        <u val="none"/>
        <vertAlign val="baseline"/>
        <sz val="11"/>
        <color theme="1"/>
        <name val="Arial"/>
        <family val="2"/>
        <charset val="178"/>
        <scheme val="minor"/>
      </font>
    </dxf>
    <dxf>
      <numFmt numFmtId="0" formatCode="General"/>
    </dxf>
    <dxf>
      <numFmt numFmtId="13" formatCode="0%"/>
      <fill>
        <patternFill patternType="solid">
          <fgColor indexed="64"/>
          <bgColor theme="0"/>
        </patternFill>
      </fill>
    </dxf>
    <dxf>
      <font>
        <b val="0"/>
        <i val="0"/>
        <strike val="0"/>
        <condense val="0"/>
        <extend val="0"/>
        <outline val="0"/>
        <shadow val="0"/>
        <u val="none"/>
        <vertAlign val="baseline"/>
        <sz val="11"/>
        <color theme="1"/>
        <name val="Arial"/>
        <family val="2"/>
        <charset val="178"/>
        <scheme val="minor"/>
      </font>
    </dxf>
    <dxf>
      <font>
        <b val="0"/>
        <i val="0"/>
        <strike val="0"/>
        <condense val="0"/>
        <extend val="0"/>
        <outline val="0"/>
        <shadow val="0"/>
        <u val="none"/>
        <vertAlign val="baseline"/>
        <sz val="11"/>
        <color theme="1"/>
        <name val="Arial"/>
        <family val="2"/>
        <charset val="178"/>
        <scheme val="minor"/>
      </font>
    </dxf>
    <dxf>
      <numFmt numFmtId="0" formatCode="General"/>
    </dxf>
    <dxf>
      <font>
        <b val="0"/>
        <i val="0"/>
        <strike val="0"/>
        <condense val="0"/>
        <extend val="0"/>
        <outline val="0"/>
        <shadow val="0"/>
        <u val="none"/>
        <vertAlign val="baseline"/>
        <sz val="11"/>
        <color theme="1"/>
        <name val="Arial"/>
        <family val="2"/>
        <charset val="178"/>
        <scheme val="minor"/>
      </font>
    </dxf>
    <dxf>
      <font>
        <b val="0"/>
        <i val="0"/>
        <strike val="0"/>
        <condense val="0"/>
        <extend val="0"/>
        <outline val="0"/>
        <shadow val="0"/>
        <u val="none"/>
        <vertAlign val="baseline"/>
        <sz val="11"/>
        <color theme="1"/>
        <name val="Arial"/>
        <family val="2"/>
        <charset val="178"/>
        <scheme val="minor"/>
      </font>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sharedStrings" Target="sharedStrings.xml"/><Relationship Id="rId68"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ustomXml" Target="../customXml/item1.xml"/><Relationship Id="rId5" Type="http://schemas.openxmlformats.org/officeDocument/2006/relationships/worksheet" Target="worksheets/sheet5.xml"/><Relationship Id="rId61" Type="http://schemas.openxmlformats.org/officeDocument/2006/relationships/connections" Target="connection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eetMetadata" Target="metadata.xml"/><Relationship Id="rId69"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customXml" Target="../customXml/item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ورقة1!$D$7</c:f>
              <c:strCache>
                <c:ptCount val="1"/>
                <c:pt idx="0">
                  <c:v>النسبة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ورقة1!$C$8:$C$32</c:f>
              <c:strCache>
                <c:ptCount val="25"/>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ورقة1!$D$8:$D$32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2699-470A-9692-0826DA1221C0}"/>
            </c:ext>
          </c:extLst>
        </c:ser>
        <c:dLbls>
          <c:showLegendKey val="0"/>
          <c:showVal val="0"/>
          <c:showCatName val="0"/>
          <c:showSerName val="0"/>
          <c:showPercent val="0"/>
          <c:showBubbleSize val="0"/>
        </c:dLbls>
        <c:gapWidth val="182"/>
        <c:axId val="485289536"/>
        <c:axId val="493313504"/>
      </c:barChart>
      <c:lineChart>
        <c:grouping val="standard"/>
        <c:varyColors val="0"/>
        <c:ser>
          <c:idx val="1"/>
          <c:order val="1"/>
          <c:tx>
            <c:strRef>
              <c:f>ورقة1!$E$7</c:f>
              <c:strCache>
                <c:ptCount val="1"/>
                <c:pt idx="0">
                  <c:v>المتوسط</c:v>
                </c:pt>
              </c:strCache>
            </c:strRef>
          </c:tx>
          <c:spPr>
            <a:ln w="28575" cap="rnd">
              <a:solidFill>
                <a:schemeClr val="accent6">
                  <a:lumMod val="75000"/>
                </a:schemeClr>
              </a:solidFill>
              <a:prstDash val="solid"/>
              <a:round/>
            </a:ln>
            <a:effectLst/>
          </c:spPr>
          <c:marker>
            <c:symbol val="none"/>
          </c:marker>
          <c:cat>
            <c:strRef>
              <c:f>ورقة1!$C$8:$C$30</c:f>
              <c:strCache>
                <c:ptCount val="23"/>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strCache>
            </c:strRef>
          </c:cat>
          <c:val>
            <c:numRef>
              <c:f>ورقة1!$E$8:$E$30</c:f>
              <c:numCache>
                <c:formatCode>0%</c:formatCode>
                <c:ptCount val="2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smooth val="0"/>
          <c:extLst>
            <c:ext xmlns:c16="http://schemas.microsoft.com/office/drawing/2014/chart" uri="{C3380CC4-5D6E-409C-BE32-E72D297353CC}">
              <c16:uniqueId val="{00000017-58A1-4F6B-BBD2-29F93C2750B1}"/>
            </c:ext>
          </c:extLst>
        </c:ser>
        <c:dLbls>
          <c:showLegendKey val="0"/>
          <c:showVal val="0"/>
          <c:showCatName val="0"/>
          <c:showSerName val="0"/>
          <c:showPercent val="0"/>
          <c:showBubbleSize val="0"/>
        </c:dLbls>
        <c:marker val="1"/>
        <c:smooth val="0"/>
        <c:axId val="485289536"/>
        <c:axId val="493313504"/>
      </c:lineChart>
      <c:catAx>
        <c:axId val="485289536"/>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ar-SA"/>
          </a:p>
        </c:txPr>
        <c:crossAx val="493313504"/>
        <c:crosses val="autoZero"/>
        <c:auto val="1"/>
        <c:lblAlgn val="ctr"/>
        <c:lblOffset val="100"/>
        <c:noMultiLvlLbl val="0"/>
      </c:catAx>
      <c:valAx>
        <c:axId val="493313504"/>
        <c:scaling>
          <c:orientation val="minMax"/>
        </c:scaling>
        <c:delete val="0"/>
        <c:axPos val="r"/>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4852895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4024022276132782E-2"/>
          <c:y val="8.8971041281577332E-2"/>
          <c:w val="0.91119580553085089"/>
          <c:h val="0.43896934324983866"/>
        </c:manualLayout>
      </c:layout>
      <c:barChart>
        <c:barDir val="col"/>
        <c:grouping val="clustered"/>
        <c:varyColors val="0"/>
        <c:ser>
          <c:idx val="0"/>
          <c:order val="0"/>
          <c:tx>
            <c:strRef>
              <c:f>ورقة2!$D$7</c:f>
              <c:strCache>
                <c:ptCount val="1"/>
                <c:pt idx="0">
                  <c:v>النسبة </c:v>
                </c:pt>
              </c:strCache>
            </c:strRef>
          </c:tx>
          <c:spPr>
            <a:solidFill>
              <a:schemeClr val="accent1"/>
            </a:solidFill>
            <a:ln>
              <a:noFill/>
            </a:ln>
            <a:effectLst/>
          </c:spPr>
          <c:invertIfNegative val="0"/>
          <c:cat>
            <c:strRef>
              <c:f>ورقة2!$C$8:$C$32</c:f>
              <c:strCache>
                <c:ptCount val="25"/>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ورقة2!$D$8:$D$32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1A8A-4C34-8D69-AC67B4F5BB93}"/>
            </c:ext>
          </c:extLst>
        </c:ser>
        <c:dLbls>
          <c:showLegendKey val="0"/>
          <c:showVal val="0"/>
          <c:showCatName val="0"/>
          <c:showSerName val="0"/>
          <c:showPercent val="0"/>
          <c:showBubbleSize val="0"/>
        </c:dLbls>
        <c:gapWidth val="182"/>
        <c:axId val="497278368"/>
        <c:axId val="425703824"/>
      </c:barChart>
      <c:lineChart>
        <c:grouping val="standard"/>
        <c:varyColors val="0"/>
        <c:ser>
          <c:idx val="1"/>
          <c:order val="1"/>
          <c:tx>
            <c:strRef>
              <c:f>ورقة2!$E$7</c:f>
              <c:strCache>
                <c:ptCount val="1"/>
                <c:pt idx="0">
                  <c:v>المتوسط</c:v>
                </c:pt>
              </c:strCache>
            </c:strRef>
          </c:tx>
          <c:spPr>
            <a:ln w="28575" cap="rnd">
              <a:solidFill>
                <a:schemeClr val="accent6">
                  <a:lumMod val="75000"/>
                </a:schemeClr>
              </a:solidFill>
              <a:round/>
            </a:ln>
            <a:effectLst/>
          </c:spPr>
          <c:marker>
            <c:symbol val="none"/>
          </c:marker>
          <c:cat>
            <c:strRef>
              <c:f>ورقة2!$C$8:$C$29</c:f>
              <c:strCache>
                <c:ptCount val="22"/>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strCache>
            </c:strRef>
          </c:cat>
          <c:val>
            <c:numRef>
              <c:f>ورقة2!$E$8:$E$32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c:ext xmlns:c16="http://schemas.microsoft.com/office/drawing/2014/chart" uri="{C3380CC4-5D6E-409C-BE32-E72D297353CC}">
              <c16:uniqueId val="{00000000-1F9C-41DD-BD12-DFC897626BE4}"/>
            </c:ext>
          </c:extLst>
        </c:ser>
        <c:dLbls>
          <c:showLegendKey val="0"/>
          <c:showVal val="0"/>
          <c:showCatName val="0"/>
          <c:showSerName val="0"/>
          <c:showPercent val="0"/>
          <c:showBubbleSize val="0"/>
        </c:dLbls>
        <c:marker val="1"/>
        <c:smooth val="0"/>
        <c:axId val="497278368"/>
        <c:axId val="425703824"/>
      </c:lineChart>
      <c:catAx>
        <c:axId val="497278368"/>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425703824"/>
        <c:crosses val="autoZero"/>
        <c:auto val="1"/>
        <c:lblAlgn val="ctr"/>
        <c:lblOffset val="100"/>
        <c:noMultiLvlLbl val="0"/>
      </c:catAx>
      <c:valAx>
        <c:axId val="425703824"/>
        <c:scaling>
          <c:orientation val="minMax"/>
        </c:scaling>
        <c:delete val="0"/>
        <c:axPos val="r"/>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4972783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ورقة3!$D$7</c:f>
              <c:strCache>
                <c:ptCount val="1"/>
                <c:pt idx="0">
                  <c:v>النسبة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ورقة3!$C$8:$C$32</c:f>
              <c:strCache>
                <c:ptCount val="25"/>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ورقة3!$D$8:$D$32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1772-4511-8F0E-303A627D947F}"/>
            </c:ext>
          </c:extLst>
        </c:ser>
        <c:dLbls>
          <c:dLblPos val="outEnd"/>
          <c:showLegendKey val="0"/>
          <c:showVal val="1"/>
          <c:showCatName val="0"/>
          <c:showSerName val="0"/>
          <c:showPercent val="0"/>
          <c:showBubbleSize val="0"/>
        </c:dLbls>
        <c:gapWidth val="182"/>
        <c:axId val="485283296"/>
        <c:axId val="425714240"/>
      </c:barChart>
      <c:lineChart>
        <c:grouping val="standard"/>
        <c:varyColors val="0"/>
        <c:ser>
          <c:idx val="1"/>
          <c:order val="1"/>
          <c:tx>
            <c:strRef>
              <c:f>ورقة3!$E$7</c:f>
              <c:strCache>
                <c:ptCount val="1"/>
                <c:pt idx="0">
                  <c:v>المتوسط</c:v>
                </c:pt>
              </c:strCache>
            </c:strRef>
          </c:tx>
          <c:spPr>
            <a:ln w="28575" cap="rnd">
              <a:solidFill>
                <a:schemeClr val="accent6">
                  <a:lumMod val="75000"/>
                </a:schemeClr>
              </a:solidFill>
              <a:round/>
            </a:ln>
            <a:effectLst/>
          </c:spPr>
          <c:marker>
            <c:symbol val="none"/>
          </c:marker>
          <c:cat>
            <c:strRef>
              <c:f>ورقة3!$C$8:$C$27</c:f>
              <c:strCache>
                <c:ptCount val="20"/>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strCache>
            </c:strRef>
          </c:cat>
          <c:val>
            <c:numRef>
              <c:f>ورقة3!$E$8:$E$32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c:ext xmlns:c16="http://schemas.microsoft.com/office/drawing/2014/chart" uri="{C3380CC4-5D6E-409C-BE32-E72D297353CC}">
              <c16:uniqueId val="{00000001-59C6-4385-A9B1-2BB81856568C}"/>
            </c:ext>
          </c:extLst>
        </c:ser>
        <c:dLbls>
          <c:showLegendKey val="0"/>
          <c:showVal val="0"/>
          <c:showCatName val="0"/>
          <c:showSerName val="0"/>
          <c:showPercent val="0"/>
          <c:showBubbleSize val="0"/>
        </c:dLbls>
        <c:marker val="1"/>
        <c:smooth val="0"/>
        <c:axId val="485283296"/>
        <c:axId val="425714240"/>
      </c:lineChart>
      <c:catAx>
        <c:axId val="485283296"/>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425714240"/>
        <c:crosses val="autoZero"/>
        <c:auto val="1"/>
        <c:lblAlgn val="ctr"/>
        <c:lblOffset val="100"/>
        <c:noMultiLvlLbl val="0"/>
      </c:catAx>
      <c:valAx>
        <c:axId val="425714240"/>
        <c:scaling>
          <c:orientation val="minMax"/>
        </c:scaling>
        <c:delete val="0"/>
        <c:axPos val="r"/>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4852832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ورقة4!$E$7</c:f>
              <c:strCache>
                <c:ptCount val="1"/>
                <c:pt idx="0">
                  <c:v>النسبة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ورقة4!$D$8:$D$32</c:f>
              <c:strCache>
                <c:ptCount val="25"/>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ورقة4!$E$8:$E$32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3030-4249-A478-C74FDCBD3812}"/>
            </c:ext>
          </c:extLst>
        </c:ser>
        <c:dLbls>
          <c:dLblPos val="outEnd"/>
          <c:showLegendKey val="0"/>
          <c:showVal val="1"/>
          <c:showCatName val="0"/>
          <c:showSerName val="0"/>
          <c:showPercent val="0"/>
          <c:showBubbleSize val="0"/>
        </c:dLbls>
        <c:gapWidth val="182"/>
        <c:axId val="1359243935"/>
        <c:axId val="425724656"/>
      </c:barChart>
      <c:lineChart>
        <c:grouping val="standard"/>
        <c:varyColors val="0"/>
        <c:ser>
          <c:idx val="1"/>
          <c:order val="1"/>
          <c:tx>
            <c:strRef>
              <c:f>ورقة4!$F$7</c:f>
              <c:strCache>
                <c:ptCount val="1"/>
                <c:pt idx="0">
                  <c:v>المتوسط</c:v>
                </c:pt>
              </c:strCache>
            </c:strRef>
          </c:tx>
          <c:spPr>
            <a:ln w="28575" cap="rnd">
              <a:solidFill>
                <a:schemeClr val="accent6">
                  <a:lumMod val="75000"/>
                </a:schemeClr>
              </a:solidFill>
              <a:round/>
            </a:ln>
            <a:effectLst/>
          </c:spPr>
          <c:marker>
            <c:symbol val="none"/>
          </c:marker>
          <c:cat>
            <c:strRef>
              <c:f>ورقة4!$D$8:$D$25</c:f>
              <c:strCache>
                <c:ptCount val="18"/>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strCache>
            </c:strRef>
          </c:cat>
          <c:val>
            <c:numRef>
              <c:f>ورقة4!$F$8:$F$32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c:ext xmlns:c16="http://schemas.microsoft.com/office/drawing/2014/chart" uri="{C3380CC4-5D6E-409C-BE32-E72D297353CC}">
              <c16:uniqueId val="{00000000-9DEC-45A1-9D6A-41FBFB52F9EC}"/>
            </c:ext>
          </c:extLst>
        </c:ser>
        <c:dLbls>
          <c:showLegendKey val="0"/>
          <c:showVal val="0"/>
          <c:showCatName val="0"/>
          <c:showSerName val="0"/>
          <c:showPercent val="0"/>
          <c:showBubbleSize val="0"/>
        </c:dLbls>
        <c:marker val="1"/>
        <c:smooth val="0"/>
        <c:axId val="1359243935"/>
        <c:axId val="425724656"/>
      </c:lineChart>
      <c:catAx>
        <c:axId val="135924393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425724656"/>
        <c:crosses val="autoZero"/>
        <c:auto val="1"/>
        <c:lblAlgn val="ctr"/>
        <c:lblOffset val="100"/>
        <c:noMultiLvlLbl val="0"/>
      </c:catAx>
      <c:valAx>
        <c:axId val="425724656"/>
        <c:scaling>
          <c:orientation val="minMax"/>
        </c:scaling>
        <c:delete val="0"/>
        <c:axPos val="r"/>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1359243935"/>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ورقة5!$E$7</c:f>
              <c:strCache>
                <c:ptCount val="1"/>
                <c:pt idx="0">
                  <c:v>النسبة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ورقة5!$D$8:$D$32</c:f>
              <c:strCache>
                <c:ptCount val="25"/>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ورقة5!$E$8:$E$32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65C9-42F4-B11F-D0A98EE7BD6C}"/>
            </c:ext>
          </c:extLst>
        </c:ser>
        <c:dLbls>
          <c:dLblPos val="outEnd"/>
          <c:showLegendKey val="0"/>
          <c:showVal val="1"/>
          <c:showCatName val="0"/>
          <c:showSerName val="0"/>
          <c:showPercent val="0"/>
          <c:showBubbleSize val="0"/>
        </c:dLbls>
        <c:gapWidth val="182"/>
        <c:axId val="403506800"/>
        <c:axId val="425746976"/>
      </c:barChart>
      <c:lineChart>
        <c:grouping val="standard"/>
        <c:varyColors val="0"/>
        <c:ser>
          <c:idx val="1"/>
          <c:order val="1"/>
          <c:tx>
            <c:strRef>
              <c:f>ورقة5!$F$7</c:f>
              <c:strCache>
                <c:ptCount val="1"/>
                <c:pt idx="0">
                  <c:v>المتوسط</c:v>
                </c:pt>
              </c:strCache>
            </c:strRef>
          </c:tx>
          <c:spPr>
            <a:ln w="28575" cap="rnd">
              <a:solidFill>
                <a:schemeClr val="accent6">
                  <a:lumMod val="75000"/>
                </a:schemeClr>
              </a:solidFill>
              <a:round/>
            </a:ln>
            <a:effectLst/>
          </c:spPr>
          <c:marker>
            <c:symbol val="none"/>
          </c:marker>
          <c:cat>
            <c:strRef>
              <c:f>ورقة5!$D$8:$D$32</c:f>
              <c:strCache>
                <c:ptCount val="25"/>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ورقة5!$F$8:$F$32</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c:ext xmlns:c16="http://schemas.microsoft.com/office/drawing/2014/chart" uri="{C3380CC4-5D6E-409C-BE32-E72D297353CC}">
              <c16:uniqueId val="{00000000-8320-4247-B0C4-F53E367FE723}"/>
            </c:ext>
          </c:extLst>
        </c:ser>
        <c:dLbls>
          <c:showLegendKey val="0"/>
          <c:showVal val="0"/>
          <c:showCatName val="0"/>
          <c:showSerName val="0"/>
          <c:showPercent val="0"/>
          <c:showBubbleSize val="0"/>
        </c:dLbls>
        <c:marker val="1"/>
        <c:smooth val="0"/>
        <c:axId val="403506800"/>
        <c:axId val="425746976"/>
      </c:lineChart>
      <c:catAx>
        <c:axId val="403506800"/>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425746976"/>
        <c:crosses val="autoZero"/>
        <c:auto val="1"/>
        <c:lblAlgn val="ctr"/>
        <c:lblOffset val="100"/>
        <c:noMultiLvlLbl val="0"/>
      </c:catAx>
      <c:valAx>
        <c:axId val="425746976"/>
        <c:scaling>
          <c:orientation val="minMax"/>
        </c:scaling>
        <c:delete val="0"/>
        <c:axPos val="r"/>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40350680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a:t>مقارنة</a:t>
            </a:r>
            <a:r>
              <a:rPr lang="ar-SA" baseline="0"/>
              <a:t> الصحيحة والخاطئة في الاختبار التشخيصي </a:t>
            </a:r>
            <a:endParaRPr lang="ar-SA"/>
          </a:p>
        </c:rich>
      </c:tx>
      <c:overlay val="0"/>
      <c:spPr>
        <a:solidFill>
          <a:schemeClr val="accent2">
            <a:lumMod val="60000"/>
            <a:lumOff val="40000"/>
          </a:schemeClr>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tx>
            <c:strRef>
              <c:f>'الرسم البياني للاجابات'!$C$7</c:f>
              <c:strCache>
                <c:ptCount val="1"/>
                <c:pt idx="0">
                  <c:v>نسبة الاستجابات الصحيحة</c:v>
                </c:pt>
              </c:strCache>
            </c:strRef>
          </c:tx>
          <c:spPr>
            <a:solidFill>
              <a:schemeClr val="accent6">
                <a:lumMod val="7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'الرسم البياني للاجابات'!$D$4:$AC$4</c:f>
              <c:strCache>
                <c:ptCount val="5"/>
                <c:pt idx="1">
                  <c:v>س1</c:v>
                </c:pt>
                <c:pt idx="2">
                  <c:v>س2</c:v>
                </c:pt>
                <c:pt idx="3">
                  <c:v>س3</c:v>
                </c:pt>
                <c:pt idx="4">
                  <c:v>س4</c:v>
                </c:pt>
              </c:strCache>
            </c:strRef>
          </c:cat>
          <c:val>
            <c:numRef>
              <c:f>'الرسم البياني للاجابات'!$D$7:$AC$7</c:f>
              <c:numCache>
                <c:formatCode>0%</c:formatCode>
                <c:ptCount val="26"/>
                <c:pt idx="1">
                  <c:v>1</c:v>
                </c:pt>
                <c:pt idx="2">
                  <c:v>0.5</c:v>
                </c:pt>
                <c:pt idx="3">
                  <c:v>0.75</c:v>
                </c:pt>
                <c:pt idx="4">
                  <c:v>1</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extLst>
            <c:ext xmlns:c16="http://schemas.microsoft.com/office/drawing/2014/chart" uri="{C3380CC4-5D6E-409C-BE32-E72D297353CC}">
              <c16:uniqueId val="{00000000-9142-4750-A9BD-CFA54C851BCF}"/>
            </c:ext>
          </c:extLst>
        </c:ser>
        <c:ser>
          <c:idx val="1"/>
          <c:order val="1"/>
          <c:tx>
            <c:strRef>
              <c:f>'الرسم البياني للاجابات'!$C$8</c:f>
              <c:strCache>
                <c:ptCount val="1"/>
                <c:pt idx="0">
                  <c:v>نسبة الاستجابات الخاطئة</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'الرسم البياني للاجابات'!$D$4:$AC$4</c:f>
              <c:strCache>
                <c:ptCount val="5"/>
                <c:pt idx="1">
                  <c:v>س1</c:v>
                </c:pt>
                <c:pt idx="2">
                  <c:v>س2</c:v>
                </c:pt>
                <c:pt idx="3">
                  <c:v>س3</c:v>
                </c:pt>
                <c:pt idx="4">
                  <c:v>س4</c:v>
                </c:pt>
              </c:strCache>
            </c:strRef>
          </c:cat>
          <c:val>
            <c:numRef>
              <c:f>'الرسم البياني للاجابات'!$D$8:$AC$8</c:f>
              <c:numCache>
                <c:formatCode>0%</c:formatCode>
                <c:ptCount val="26"/>
                <c:pt idx="1">
                  <c:v>0</c:v>
                </c:pt>
                <c:pt idx="2">
                  <c:v>0.5</c:v>
                </c:pt>
                <c:pt idx="3">
                  <c:v>0.25</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extLst>
            <c:ext xmlns:c16="http://schemas.microsoft.com/office/drawing/2014/chart" uri="{C3380CC4-5D6E-409C-BE32-E72D297353CC}">
              <c16:uniqueId val="{00000001-9142-4750-A9BD-CFA54C851BCF}"/>
            </c:ext>
          </c:extLst>
        </c:ser>
        <c:dLbls>
          <c:showLegendKey val="0"/>
          <c:showVal val="0"/>
          <c:showCatName val="0"/>
          <c:showSerName val="0"/>
          <c:showPercent val="0"/>
          <c:showBubbleSize val="0"/>
        </c:dLbls>
        <c:gapWidth val="219"/>
        <c:overlap val="-27"/>
        <c:axId val="1501201503"/>
        <c:axId val="1355884399"/>
      </c:barChart>
      <c:catAx>
        <c:axId val="1501201503"/>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1355884399"/>
        <c:crosses val="autoZero"/>
        <c:auto val="1"/>
        <c:lblAlgn val="ctr"/>
        <c:lblOffset val="100"/>
        <c:noMultiLvlLbl val="0"/>
      </c:catAx>
      <c:valAx>
        <c:axId val="1355884399"/>
        <c:scaling>
          <c:orientation val="minMax"/>
        </c:scaling>
        <c:delete val="0"/>
        <c:axPos val="r"/>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1501201503"/>
        <c:crosses val="autoZero"/>
        <c:crossBetween val="between"/>
      </c:valAx>
      <c:spPr>
        <a:noFill/>
        <a:ln>
          <a:noFill/>
        </a:ln>
        <a:effectLst/>
      </c:spPr>
    </c:plotArea>
    <c:legend>
      <c:legendPos val="t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a:t>مستوى المهارة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احصائيات0!$B$3:$B$27</c:f>
              <c:strCache>
                <c:ptCount val="25"/>
                <c:pt idx="0">
                  <c:v>المرتفع :  يحل مسائل رياضية على الأنماط العددية والدوال</c:v>
                </c:pt>
                <c:pt idx="1">
                  <c:v>المرتفع : يدرك الفروق بين مقاييس النزعة المركزية</c:v>
                </c:pt>
                <c:pt idx="2">
                  <c:v>المتوسط :  يوجد النسبة المئوية</c:v>
                </c:pt>
                <c:pt idx="3">
                  <c:v>المتوسط :  يطبق العمليات على الكسور والأعداد العشرية </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احصائيات0!$C$3:$C$27</c:f>
              <c:numCache>
                <c:formatCode>General</c:formatCode>
                <c:ptCount val="25"/>
              </c:numCache>
            </c:numRef>
          </c:val>
          <c:extLst>
            <c:ext xmlns:c16="http://schemas.microsoft.com/office/drawing/2014/chart" uri="{C3380CC4-5D6E-409C-BE32-E72D297353CC}">
              <c16:uniqueId val="{00000000-7CE3-4AB6-B521-D4CDE0CBD573}"/>
            </c:ext>
          </c:extLst>
        </c:ser>
        <c:ser>
          <c:idx val="1"/>
          <c:order val="1"/>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احصائيات0!$B$3:$B$27</c:f>
              <c:strCache>
                <c:ptCount val="25"/>
                <c:pt idx="0">
                  <c:v>المرتفع :  يحل مسائل رياضية على الأنماط العددية والدوال</c:v>
                </c:pt>
                <c:pt idx="1">
                  <c:v>المرتفع : يدرك الفروق بين مقاييس النزعة المركزية</c:v>
                </c:pt>
                <c:pt idx="2">
                  <c:v>المتوسط :  يوجد النسبة المئوية</c:v>
                </c:pt>
                <c:pt idx="3">
                  <c:v>المتوسط :  يطبق العمليات على الكسور والأعداد العشرية </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احصائيات0!$D$3:$D$27</c:f>
              <c:numCache>
                <c:formatCode>0%</c:formatCode>
                <c:ptCount val="25"/>
                <c:pt idx="0">
                  <c:v>0.95</c:v>
                </c:pt>
                <c:pt idx="1">
                  <c:v>0.4375</c:v>
                </c:pt>
                <c:pt idx="2">
                  <c:v>0.7</c:v>
                </c:pt>
                <c:pt idx="3">
                  <c:v>1</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1-7CE3-4AB6-B521-D4CDE0CBD573}"/>
            </c:ext>
          </c:extLst>
        </c:ser>
        <c:dLbls>
          <c:dLblPos val="outEnd"/>
          <c:showLegendKey val="0"/>
          <c:showVal val="1"/>
          <c:showCatName val="0"/>
          <c:showSerName val="0"/>
          <c:showPercent val="0"/>
          <c:showBubbleSize val="0"/>
        </c:dLbls>
        <c:gapWidth val="219"/>
        <c:overlap val="-27"/>
        <c:axId val="1241466415"/>
        <c:axId val="1363401343"/>
      </c:barChart>
      <c:lineChart>
        <c:grouping val="standard"/>
        <c:varyColors val="0"/>
        <c:ser>
          <c:idx val="2"/>
          <c:order val="2"/>
          <c:tx>
            <c:strRef>
              <c:f>احصائيات0!$F$2</c:f>
              <c:strCache>
                <c:ptCount val="1"/>
                <c:pt idx="0">
                  <c:v>المتوسط</c:v>
                </c:pt>
              </c:strCache>
            </c:strRef>
          </c:tx>
          <c:spPr>
            <a:ln w="28575" cap="rnd">
              <a:solidFill>
                <a:schemeClr val="accent3"/>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احصائيات0!$B$3:$B$27</c:f>
              <c:strCache>
                <c:ptCount val="25"/>
                <c:pt idx="0">
                  <c:v>المرتفع :  يحل مسائل رياضية على الأنماط العددية والدوال</c:v>
                </c:pt>
                <c:pt idx="1">
                  <c:v>المرتفع : يدرك الفروق بين مقاييس النزعة المركزية</c:v>
                </c:pt>
                <c:pt idx="2">
                  <c:v>المتوسط :  يوجد النسبة المئوية</c:v>
                </c:pt>
                <c:pt idx="3">
                  <c:v>المتوسط :  يطبق العمليات على الكسور والأعداد العشرية </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pt idx="24">
                  <c:v>-</c:v>
                </c:pt>
              </c:strCache>
            </c:strRef>
          </c:cat>
          <c:val>
            <c:numRef>
              <c:f>احصائيات0!$F$3:$F$27</c:f>
              <c:numCache>
                <c:formatCode>0%</c:formatCode>
                <c:ptCount val="25"/>
                <c:pt idx="0">
                  <c:v>0.77187499999999998</c:v>
                </c:pt>
                <c:pt idx="1">
                  <c:v>0.71250000000000002</c:v>
                </c:pt>
                <c:pt idx="2">
                  <c:v>0.85</c:v>
                </c:pt>
                <c:pt idx="3">
                  <c:v>1</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c:ext xmlns:c16="http://schemas.microsoft.com/office/drawing/2014/chart" uri="{C3380CC4-5D6E-409C-BE32-E72D297353CC}">
              <c16:uniqueId val="{00000000-E5B1-44CC-A728-9F75293890E1}"/>
            </c:ext>
          </c:extLst>
        </c:ser>
        <c:dLbls>
          <c:showLegendKey val="0"/>
          <c:showVal val="0"/>
          <c:showCatName val="0"/>
          <c:showSerName val="0"/>
          <c:showPercent val="0"/>
          <c:showBubbleSize val="0"/>
        </c:dLbls>
        <c:marker val="1"/>
        <c:smooth val="0"/>
        <c:axId val="1241466415"/>
        <c:axId val="1363401343"/>
      </c:lineChart>
      <c:catAx>
        <c:axId val="124146641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1363401343"/>
        <c:crosses val="autoZero"/>
        <c:auto val="1"/>
        <c:lblAlgn val="ctr"/>
        <c:lblOffset val="100"/>
        <c:noMultiLvlLbl val="0"/>
      </c:catAx>
      <c:valAx>
        <c:axId val="1363401343"/>
        <c:scaling>
          <c:orientation val="minMax"/>
        </c:scaling>
        <c:delete val="0"/>
        <c:axPos val="r"/>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12414664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FAAF-407B-AE01-43E57C12D02A}"/>
              </c:ext>
            </c:extLst>
          </c:dPt>
          <c:dPt>
            <c:idx val="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2-FAAF-407B-AE01-43E57C12D02A}"/>
              </c:ext>
            </c:extLst>
          </c:dPt>
          <c:dPt>
            <c:idx val="2"/>
            <c:bubble3D val="0"/>
            <c:spPr>
              <a:solidFill>
                <a:schemeClr val="bg2">
                  <a:lumMod val="75000"/>
                </a:schemeClr>
              </a:solidFill>
              <a:ln w="19050">
                <a:solidFill>
                  <a:schemeClr val="lt1"/>
                </a:solidFill>
              </a:ln>
              <a:effectLst/>
            </c:spPr>
            <c:extLst>
              <c:ext xmlns:c16="http://schemas.microsoft.com/office/drawing/2014/chart" uri="{C3380CC4-5D6E-409C-BE32-E72D297353CC}">
                <c16:uniqueId val="{00000003-FAAF-407B-AE01-43E57C12D02A}"/>
              </c:ext>
            </c:extLst>
          </c:dPt>
          <c:dPt>
            <c:idx val="3"/>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04-FAAF-407B-AE01-43E57C12D02A}"/>
              </c:ext>
            </c:extLst>
          </c:dPt>
          <c:dLbls>
            <c:dLbl>
              <c:idx val="0"/>
              <c:layout>
                <c:manualLayout>
                  <c:x val="-3.4954158310918845E-2"/>
                  <c:y val="-9.5808717551924508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AAF-407B-AE01-43E57C12D02A}"/>
                </c:ext>
              </c:extLst>
            </c:dLbl>
            <c:dLbl>
              <c:idx val="1"/>
              <c:layout>
                <c:manualLayout>
                  <c:x val="1.2048867385727588E-3"/>
                  <c:y val="7.931788873211657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AAF-407B-AE01-43E57C12D02A}"/>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ar-SA"/>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'تقرير 0'!$B$18:$E$18</c:f>
              <c:strCache>
                <c:ptCount val="4"/>
                <c:pt idx="0">
                  <c:v>مرتفع</c:v>
                </c:pt>
                <c:pt idx="1">
                  <c:v>متوسط</c:v>
                </c:pt>
                <c:pt idx="2">
                  <c:v>منخفض</c:v>
                </c:pt>
                <c:pt idx="3">
                  <c:v>منخفض جدا </c:v>
                </c:pt>
              </c:strCache>
            </c:strRef>
          </c:cat>
          <c:val>
            <c:numRef>
              <c:f>'تقرير 0'!$B$19:$E$19</c:f>
              <c:numCache>
                <c:formatCode>General</c:formatCode>
                <c:ptCount val="4"/>
                <c:pt idx="0">
                  <c:v>2</c:v>
                </c:pt>
                <c:pt idx="1">
                  <c:v>2</c:v>
                </c:pt>
                <c:pt idx="2">
                  <c:v>0</c:v>
                </c:pt>
                <c:pt idx="3">
                  <c:v>0</c:v>
                </c:pt>
              </c:numCache>
            </c:numRef>
          </c:val>
          <c:extLst>
            <c:ext xmlns:c16="http://schemas.microsoft.com/office/drawing/2014/chart" uri="{C3380CC4-5D6E-409C-BE32-E72D297353CC}">
              <c16:uniqueId val="{00000000-FAAF-407B-AE01-43E57C12D02A}"/>
            </c:ext>
          </c:extLst>
        </c:ser>
        <c:dLbls>
          <c:showLegendKey val="0"/>
          <c:showVal val="0"/>
          <c:showCatName val="0"/>
          <c:showSerName val="0"/>
          <c:showPercent val="0"/>
          <c:showBubbleSize val="0"/>
          <c:showLeaderLines val="1"/>
        </c:dLbls>
        <c:firstSliceAng val="36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a:t>الرسم</a:t>
            </a:r>
            <a:r>
              <a:rPr lang="ar-SA" baseline="0"/>
              <a:t> البياني لعدد الاجابات الصحيحة</a:t>
            </a:r>
            <a:endParaRPr lang="ar-SA"/>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tx>
            <c:strRef>
              <c:f>'تقرير 0'!$B$26</c:f>
              <c:strCache>
                <c:ptCount val="1"/>
                <c:pt idx="0">
                  <c:v>س1</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0'!$C$26</c:f>
              <c:numCache>
                <c:formatCode>General</c:formatCode>
                <c:ptCount val="1"/>
                <c:pt idx="0">
                  <c:v>4</c:v>
                </c:pt>
              </c:numCache>
            </c:numRef>
          </c:val>
          <c:extLst>
            <c:ext xmlns:c16="http://schemas.microsoft.com/office/drawing/2014/chart" uri="{C3380CC4-5D6E-409C-BE32-E72D297353CC}">
              <c16:uniqueId val="{00000000-BBE3-4017-B686-F49C7B1D9ACF}"/>
            </c:ext>
          </c:extLst>
        </c:ser>
        <c:ser>
          <c:idx val="1"/>
          <c:order val="1"/>
          <c:tx>
            <c:strRef>
              <c:f>'تقرير 0'!$B$27</c:f>
              <c:strCache>
                <c:ptCount val="1"/>
                <c:pt idx="0">
                  <c:v>س2</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0'!$C$27</c:f>
              <c:numCache>
                <c:formatCode>General</c:formatCode>
                <c:ptCount val="1"/>
                <c:pt idx="0">
                  <c:v>2</c:v>
                </c:pt>
              </c:numCache>
            </c:numRef>
          </c:val>
          <c:extLst>
            <c:ext xmlns:c16="http://schemas.microsoft.com/office/drawing/2014/chart" uri="{C3380CC4-5D6E-409C-BE32-E72D297353CC}">
              <c16:uniqueId val="{00000001-BBE3-4017-B686-F49C7B1D9ACF}"/>
            </c:ext>
          </c:extLst>
        </c:ser>
        <c:ser>
          <c:idx val="2"/>
          <c:order val="2"/>
          <c:tx>
            <c:strRef>
              <c:f>'تقرير 0'!$B$28</c:f>
              <c:strCache>
                <c:ptCount val="1"/>
                <c:pt idx="0">
                  <c:v>س3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0'!$C$28</c:f>
              <c:numCache>
                <c:formatCode>General</c:formatCode>
                <c:ptCount val="1"/>
                <c:pt idx="0">
                  <c:v>3</c:v>
                </c:pt>
              </c:numCache>
            </c:numRef>
          </c:val>
          <c:extLst>
            <c:ext xmlns:c16="http://schemas.microsoft.com/office/drawing/2014/chart" uri="{C3380CC4-5D6E-409C-BE32-E72D297353CC}">
              <c16:uniqueId val="{00000002-BBE3-4017-B686-F49C7B1D9ACF}"/>
            </c:ext>
          </c:extLst>
        </c:ser>
        <c:ser>
          <c:idx val="3"/>
          <c:order val="3"/>
          <c:tx>
            <c:strRef>
              <c:f>'تقرير 0'!$B$29</c:f>
              <c:strCache>
                <c:ptCount val="1"/>
                <c:pt idx="0">
                  <c:v>س4</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0'!$C$29</c:f>
              <c:numCache>
                <c:formatCode>General</c:formatCode>
                <c:ptCount val="1"/>
                <c:pt idx="0">
                  <c:v>4</c:v>
                </c:pt>
              </c:numCache>
            </c:numRef>
          </c:val>
          <c:extLst>
            <c:ext xmlns:c16="http://schemas.microsoft.com/office/drawing/2014/chart" uri="{C3380CC4-5D6E-409C-BE32-E72D297353CC}">
              <c16:uniqueId val="{00000003-BBE3-4017-B686-F49C7B1D9ACF}"/>
            </c:ext>
          </c:extLst>
        </c:ser>
        <c:ser>
          <c:idx val="4"/>
          <c:order val="4"/>
          <c:tx>
            <c:strRef>
              <c:f>'تقرير 0'!$B$30</c:f>
              <c:strCache>
                <c:ptCount val="1"/>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0'!$C$30</c:f>
              <c:numCache>
                <c:formatCode>General</c:formatCode>
                <c:ptCount val="1"/>
                <c:pt idx="0">
                  <c:v>0</c:v>
                </c:pt>
              </c:numCache>
            </c:numRef>
          </c:val>
          <c:extLst>
            <c:ext xmlns:c16="http://schemas.microsoft.com/office/drawing/2014/chart" uri="{C3380CC4-5D6E-409C-BE32-E72D297353CC}">
              <c16:uniqueId val="{00000004-BBE3-4017-B686-F49C7B1D9ACF}"/>
            </c:ext>
          </c:extLst>
        </c:ser>
        <c:ser>
          <c:idx val="5"/>
          <c:order val="5"/>
          <c:tx>
            <c:strRef>
              <c:f>'تقرير 0'!$B$31</c:f>
              <c:strCache>
                <c:ptCount val="1"/>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0'!$C$31</c:f>
              <c:numCache>
                <c:formatCode>General</c:formatCode>
                <c:ptCount val="1"/>
                <c:pt idx="0">
                  <c:v>0</c:v>
                </c:pt>
              </c:numCache>
            </c:numRef>
          </c:val>
          <c:extLst>
            <c:ext xmlns:c16="http://schemas.microsoft.com/office/drawing/2014/chart" uri="{C3380CC4-5D6E-409C-BE32-E72D297353CC}">
              <c16:uniqueId val="{00000005-BBE3-4017-B686-F49C7B1D9ACF}"/>
            </c:ext>
          </c:extLst>
        </c:ser>
        <c:ser>
          <c:idx val="6"/>
          <c:order val="6"/>
          <c:tx>
            <c:strRef>
              <c:f>'تقرير 0'!$B$32</c:f>
              <c:strCache>
                <c:ptCount val="1"/>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0'!$C$32</c:f>
              <c:numCache>
                <c:formatCode>General</c:formatCode>
                <c:ptCount val="1"/>
                <c:pt idx="0">
                  <c:v>0</c:v>
                </c:pt>
              </c:numCache>
            </c:numRef>
          </c:val>
          <c:extLst>
            <c:ext xmlns:c16="http://schemas.microsoft.com/office/drawing/2014/chart" uri="{C3380CC4-5D6E-409C-BE32-E72D297353CC}">
              <c16:uniqueId val="{00000006-BBE3-4017-B686-F49C7B1D9ACF}"/>
            </c:ext>
          </c:extLst>
        </c:ser>
        <c:ser>
          <c:idx val="7"/>
          <c:order val="7"/>
          <c:tx>
            <c:strRef>
              <c:f>'تقرير 0'!$B$33</c:f>
              <c:strCache>
                <c:ptCount val="1"/>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0'!$C$33</c:f>
              <c:numCache>
                <c:formatCode>General</c:formatCode>
                <c:ptCount val="1"/>
                <c:pt idx="0">
                  <c:v>0</c:v>
                </c:pt>
              </c:numCache>
            </c:numRef>
          </c:val>
          <c:extLst>
            <c:ext xmlns:c16="http://schemas.microsoft.com/office/drawing/2014/chart" uri="{C3380CC4-5D6E-409C-BE32-E72D297353CC}">
              <c16:uniqueId val="{00000007-BBE3-4017-B686-F49C7B1D9ACF}"/>
            </c:ext>
          </c:extLst>
        </c:ser>
        <c:ser>
          <c:idx val="8"/>
          <c:order val="8"/>
          <c:tx>
            <c:strRef>
              <c:f>'تقرير 0'!$B$34</c:f>
              <c:strCache>
                <c:ptCount val="1"/>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0'!$C$34</c:f>
              <c:numCache>
                <c:formatCode>General</c:formatCode>
                <c:ptCount val="1"/>
                <c:pt idx="0">
                  <c:v>0</c:v>
                </c:pt>
              </c:numCache>
            </c:numRef>
          </c:val>
          <c:extLst>
            <c:ext xmlns:c16="http://schemas.microsoft.com/office/drawing/2014/chart" uri="{C3380CC4-5D6E-409C-BE32-E72D297353CC}">
              <c16:uniqueId val="{00000008-BBE3-4017-B686-F49C7B1D9ACF}"/>
            </c:ext>
          </c:extLst>
        </c:ser>
        <c:ser>
          <c:idx val="9"/>
          <c:order val="9"/>
          <c:tx>
            <c:strRef>
              <c:f>'تقرير 0'!$B$35</c:f>
              <c:strCache>
                <c:ptCount val="1"/>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0'!$C$35</c:f>
              <c:numCache>
                <c:formatCode>General</c:formatCode>
                <c:ptCount val="1"/>
                <c:pt idx="0">
                  <c:v>0</c:v>
                </c:pt>
              </c:numCache>
            </c:numRef>
          </c:val>
          <c:extLst>
            <c:ext xmlns:c16="http://schemas.microsoft.com/office/drawing/2014/chart" uri="{C3380CC4-5D6E-409C-BE32-E72D297353CC}">
              <c16:uniqueId val="{00000009-BBE3-4017-B686-F49C7B1D9ACF}"/>
            </c:ext>
          </c:extLst>
        </c:ser>
        <c:ser>
          <c:idx val="10"/>
          <c:order val="10"/>
          <c:tx>
            <c:strRef>
              <c:f>'تقرير 0'!$B$36</c:f>
              <c:strCache>
                <c:ptCount val="1"/>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0'!$C$36</c:f>
              <c:numCache>
                <c:formatCode>General</c:formatCode>
                <c:ptCount val="1"/>
                <c:pt idx="0">
                  <c:v>0</c:v>
                </c:pt>
              </c:numCache>
            </c:numRef>
          </c:val>
          <c:extLst>
            <c:ext xmlns:c16="http://schemas.microsoft.com/office/drawing/2014/chart" uri="{C3380CC4-5D6E-409C-BE32-E72D297353CC}">
              <c16:uniqueId val="{0000000A-BBE3-4017-B686-F49C7B1D9ACF}"/>
            </c:ext>
          </c:extLst>
        </c:ser>
        <c:ser>
          <c:idx val="11"/>
          <c:order val="11"/>
          <c:tx>
            <c:strRef>
              <c:f>'تقرير 0'!$B$37</c:f>
              <c:strCache>
                <c:ptCount val="1"/>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0'!$C$37</c:f>
              <c:numCache>
                <c:formatCode>General</c:formatCode>
                <c:ptCount val="1"/>
                <c:pt idx="0">
                  <c:v>0</c:v>
                </c:pt>
              </c:numCache>
            </c:numRef>
          </c:val>
          <c:extLst>
            <c:ext xmlns:c16="http://schemas.microsoft.com/office/drawing/2014/chart" uri="{C3380CC4-5D6E-409C-BE32-E72D297353CC}">
              <c16:uniqueId val="{0000000B-BBE3-4017-B686-F49C7B1D9ACF}"/>
            </c:ext>
          </c:extLst>
        </c:ser>
        <c:ser>
          <c:idx val="12"/>
          <c:order val="12"/>
          <c:tx>
            <c:strRef>
              <c:f>'تقرير 0'!$B$38</c:f>
              <c:strCache>
                <c:ptCount val="1"/>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0'!$C$38</c:f>
              <c:numCache>
                <c:formatCode>General</c:formatCode>
                <c:ptCount val="1"/>
                <c:pt idx="0">
                  <c:v>0</c:v>
                </c:pt>
              </c:numCache>
            </c:numRef>
          </c:val>
          <c:extLst>
            <c:ext xmlns:c16="http://schemas.microsoft.com/office/drawing/2014/chart" uri="{C3380CC4-5D6E-409C-BE32-E72D297353CC}">
              <c16:uniqueId val="{0000000C-BBE3-4017-B686-F49C7B1D9ACF}"/>
            </c:ext>
          </c:extLst>
        </c:ser>
        <c:ser>
          <c:idx val="13"/>
          <c:order val="13"/>
          <c:tx>
            <c:strRef>
              <c:f>'تقرير 0'!$B$39</c:f>
              <c:strCache>
                <c:ptCount val="1"/>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0'!$C$39</c:f>
              <c:numCache>
                <c:formatCode>General</c:formatCode>
                <c:ptCount val="1"/>
                <c:pt idx="0">
                  <c:v>0</c:v>
                </c:pt>
              </c:numCache>
            </c:numRef>
          </c:val>
          <c:extLst>
            <c:ext xmlns:c16="http://schemas.microsoft.com/office/drawing/2014/chart" uri="{C3380CC4-5D6E-409C-BE32-E72D297353CC}">
              <c16:uniqueId val="{0000000D-BBE3-4017-B686-F49C7B1D9ACF}"/>
            </c:ext>
          </c:extLst>
        </c:ser>
        <c:ser>
          <c:idx val="14"/>
          <c:order val="14"/>
          <c:tx>
            <c:strRef>
              <c:f>'تقرير 0'!$B$40</c:f>
              <c:strCache>
                <c:ptCount val="1"/>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0'!$C$40</c:f>
              <c:numCache>
                <c:formatCode>General</c:formatCode>
                <c:ptCount val="1"/>
                <c:pt idx="0">
                  <c:v>0</c:v>
                </c:pt>
              </c:numCache>
            </c:numRef>
          </c:val>
          <c:extLst>
            <c:ext xmlns:c16="http://schemas.microsoft.com/office/drawing/2014/chart" uri="{C3380CC4-5D6E-409C-BE32-E72D297353CC}">
              <c16:uniqueId val="{0000000E-BBE3-4017-B686-F49C7B1D9ACF}"/>
            </c:ext>
          </c:extLst>
        </c:ser>
        <c:ser>
          <c:idx val="15"/>
          <c:order val="15"/>
          <c:tx>
            <c:strRef>
              <c:f>'تقرير 0'!$B$41</c:f>
              <c:strCache>
                <c:ptCount val="1"/>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0'!$C$41</c:f>
              <c:numCache>
                <c:formatCode>General</c:formatCode>
                <c:ptCount val="1"/>
                <c:pt idx="0">
                  <c:v>0</c:v>
                </c:pt>
              </c:numCache>
            </c:numRef>
          </c:val>
          <c:extLst>
            <c:ext xmlns:c16="http://schemas.microsoft.com/office/drawing/2014/chart" uri="{C3380CC4-5D6E-409C-BE32-E72D297353CC}">
              <c16:uniqueId val="{0000000F-BBE3-4017-B686-F49C7B1D9ACF}"/>
            </c:ext>
          </c:extLst>
        </c:ser>
        <c:ser>
          <c:idx val="16"/>
          <c:order val="16"/>
          <c:tx>
            <c:strRef>
              <c:f>'تقرير 0'!$B$42</c:f>
              <c:strCache>
                <c:ptCount val="1"/>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0'!$C$42</c:f>
              <c:numCache>
                <c:formatCode>General</c:formatCode>
                <c:ptCount val="1"/>
                <c:pt idx="0">
                  <c:v>0</c:v>
                </c:pt>
              </c:numCache>
            </c:numRef>
          </c:val>
          <c:extLst>
            <c:ext xmlns:c16="http://schemas.microsoft.com/office/drawing/2014/chart" uri="{C3380CC4-5D6E-409C-BE32-E72D297353CC}">
              <c16:uniqueId val="{00000010-BBE3-4017-B686-F49C7B1D9ACF}"/>
            </c:ext>
          </c:extLst>
        </c:ser>
        <c:ser>
          <c:idx val="17"/>
          <c:order val="17"/>
          <c:tx>
            <c:strRef>
              <c:f>'تقرير 0'!$B$43</c:f>
              <c:strCache>
                <c:ptCount val="1"/>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0'!$C$43</c:f>
              <c:numCache>
                <c:formatCode>General</c:formatCode>
                <c:ptCount val="1"/>
                <c:pt idx="0">
                  <c:v>0</c:v>
                </c:pt>
              </c:numCache>
            </c:numRef>
          </c:val>
          <c:extLst>
            <c:ext xmlns:c16="http://schemas.microsoft.com/office/drawing/2014/chart" uri="{C3380CC4-5D6E-409C-BE32-E72D297353CC}">
              <c16:uniqueId val="{00000011-BBE3-4017-B686-F49C7B1D9ACF}"/>
            </c:ext>
          </c:extLst>
        </c:ser>
        <c:ser>
          <c:idx val="18"/>
          <c:order val="18"/>
          <c:tx>
            <c:strRef>
              <c:f>'تقرير 0'!$B$44</c:f>
              <c:strCache>
                <c:ptCount val="1"/>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0'!$C$44</c:f>
              <c:numCache>
                <c:formatCode>General</c:formatCode>
                <c:ptCount val="1"/>
                <c:pt idx="0">
                  <c:v>0</c:v>
                </c:pt>
              </c:numCache>
            </c:numRef>
          </c:val>
          <c:extLst>
            <c:ext xmlns:c16="http://schemas.microsoft.com/office/drawing/2014/chart" uri="{C3380CC4-5D6E-409C-BE32-E72D297353CC}">
              <c16:uniqueId val="{00000012-BBE3-4017-B686-F49C7B1D9ACF}"/>
            </c:ext>
          </c:extLst>
        </c:ser>
        <c:ser>
          <c:idx val="19"/>
          <c:order val="19"/>
          <c:tx>
            <c:strRef>
              <c:f>'تقرير 0'!$B$45</c:f>
              <c:strCache>
                <c:ptCount val="1"/>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0'!$C$45</c:f>
              <c:numCache>
                <c:formatCode>General</c:formatCode>
                <c:ptCount val="1"/>
                <c:pt idx="0">
                  <c:v>0</c:v>
                </c:pt>
              </c:numCache>
            </c:numRef>
          </c:val>
          <c:extLst>
            <c:ext xmlns:c16="http://schemas.microsoft.com/office/drawing/2014/chart" uri="{C3380CC4-5D6E-409C-BE32-E72D297353CC}">
              <c16:uniqueId val="{00000013-BBE3-4017-B686-F49C7B1D9ACF}"/>
            </c:ext>
          </c:extLst>
        </c:ser>
        <c:ser>
          <c:idx val="20"/>
          <c:order val="20"/>
          <c:tx>
            <c:strRef>
              <c:f>'تقرير 0'!$B$46</c:f>
              <c:strCache>
                <c:ptCount val="1"/>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0'!$C$46</c:f>
              <c:numCache>
                <c:formatCode>General</c:formatCode>
                <c:ptCount val="1"/>
                <c:pt idx="0">
                  <c:v>0</c:v>
                </c:pt>
              </c:numCache>
            </c:numRef>
          </c:val>
          <c:extLst>
            <c:ext xmlns:c16="http://schemas.microsoft.com/office/drawing/2014/chart" uri="{C3380CC4-5D6E-409C-BE32-E72D297353CC}">
              <c16:uniqueId val="{00000014-BBE3-4017-B686-F49C7B1D9ACF}"/>
            </c:ext>
          </c:extLst>
        </c:ser>
        <c:ser>
          <c:idx val="21"/>
          <c:order val="21"/>
          <c:tx>
            <c:strRef>
              <c:f>'تقرير 0'!$B$47</c:f>
              <c:strCache>
                <c:ptCount val="1"/>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0'!$C$47</c:f>
              <c:numCache>
                <c:formatCode>General</c:formatCode>
                <c:ptCount val="1"/>
                <c:pt idx="0">
                  <c:v>0</c:v>
                </c:pt>
              </c:numCache>
            </c:numRef>
          </c:val>
          <c:extLst>
            <c:ext xmlns:c16="http://schemas.microsoft.com/office/drawing/2014/chart" uri="{C3380CC4-5D6E-409C-BE32-E72D297353CC}">
              <c16:uniqueId val="{00000015-BBE3-4017-B686-F49C7B1D9ACF}"/>
            </c:ext>
          </c:extLst>
        </c:ser>
        <c:ser>
          <c:idx val="22"/>
          <c:order val="22"/>
          <c:tx>
            <c:strRef>
              <c:f>'تقرير 0'!$B$48</c:f>
              <c:strCache>
                <c:ptCount val="1"/>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0'!$C$48</c:f>
              <c:numCache>
                <c:formatCode>General</c:formatCode>
                <c:ptCount val="1"/>
                <c:pt idx="0">
                  <c:v>0</c:v>
                </c:pt>
              </c:numCache>
            </c:numRef>
          </c:val>
          <c:extLst>
            <c:ext xmlns:c16="http://schemas.microsoft.com/office/drawing/2014/chart" uri="{C3380CC4-5D6E-409C-BE32-E72D297353CC}">
              <c16:uniqueId val="{00000016-BBE3-4017-B686-F49C7B1D9ACF}"/>
            </c:ext>
          </c:extLst>
        </c:ser>
        <c:ser>
          <c:idx val="23"/>
          <c:order val="23"/>
          <c:tx>
            <c:strRef>
              <c:f>'تقرير 0'!$B$49</c:f>
              <c:strCache>
                <c:ptCount val="1"/>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0'!$C$49</c:f>
              <c:numCache>
                <c:formatCode>General</c:formatCode>
                <c:ptCount val="1"/>
                <c:pt idx="0">
                  <c:v>0</c:v>
                </c:pt>
              </c:numCache>
            </c:numRef>
          </c:val>
          <c:extLst>
            <c:ext xmlns:c16="http://schemas.microsoft.com/office/drawing/2014/chart" uri="{C3380CC4-5D6E-409C-BE32-E72D297353CC}">
              <c16:uniqueId val="{00000017-BBE3-4017-B686-F49C7B1D9ACF}"/>
            </c:ext>
          </c:extLst>
        </c:ser>
        <c:ser>
          <c:idx val="24"/>
          <c:order val="24"/>
          <c:tx>
            <c:strRef>
              <c:f>'تقرير 0'!$B$50</c:f>
              <c:strCache>
                <c:ptCount val="1"/>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0'!$C$50</c:f>
              <c:numCache>
                <c:formatCode>General</c:formatCode>
                <c:ptCount val="1"/>
                <c:pt idx="0">
                  <c:v>0</c:v>
                </c:pt>
              </c:numCache>
            </c:numRef>
          </c:val>
          <c:extLst>
            <c:ext xmlns:c16="http://schemas.microsoft.com/office/drawing/2014/chart" uri="{C3380CC4-5D6E-409C-BE32-E72D297353CC}">
              <c16:uniqueId val="{00000018-BBE3-4017-B686-F49C7B1D9ACF}"/>
            </c:ext>
          </c:extLst>
        </c:ser>
        <c:dLbls>
          <c:dLblPos val="outEnd"/>
          <c:showLegendKey val="0"/>
          <c:showVal val="1"/>
          <c:showCatName val="0"/>
          <c:showSerName val="0"/>
          <c:showPercent val="0"/>
          <c:showBubbleSize val="0"/>
        </c:dLbls>
        <c:gapWidth val="219"/>
        <c:overlap val="-27"/>
        <c:axId val="687134528"/>
        <c:axId val="687817343"/>
      </c:barChart>
      <c:dateAx>
        <c:axId val="687134528"/>
        <c:scaling>
          <c:orientation val="maxMin"/>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817343"/>
        <c:crosses val="autoZero"/>
        <c:auto val="0"/>
        <c:lblOffset val="100"/>
        <c:baseTimeUnit val="days"/>
      </c:dateAx>
      <c:valAx>
        <c:axId val="687817343"/>
        <c:scaling>
          <c:orientation val="minMax"/>
          <c:min val="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134528"/>
        <c:crosses val="max"/>
        <c:crossBetween val="between"/>
        <c:majorUnit val="1"/>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showDLblsOverMax val="0"/>
  </c:chart>
  <c:spPr>
    <a:solidFill>
      <a:schemeClr val="accent6">
        <a:lumMod val="20000"/>
        <a:lumOff val="80000"/>
      </a:schemeClr>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B4F6-4E8C-9345-4011E4BAB5F6}"/>
              </c:ext>
            </c:extLst>
          </c:dPt>
          <c:dPt>
            <c:idx val="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3-B4F6-4E8C-9345-4011E4BAB5F6}"/>
              </c:ext>
            </c:extLst>
          </c:dPt>
          <c:dPt>
            <c:idx val="2"/>
            <c:bubble3D val="0"/>
            <c:spPr>
              <a:solidFill>
                <a:schemeClr val="bg2">
                  <a:lumMod val="75000"/>
                </a:schemeClr>
              </a:solidFill>
              <a:ln w="19050">
                <a:solidFill>
                  <a:schemeClr val="lt1"/>
                </a:solidFill>
              </a:ln>
              <a:effectLst/>
            </c:spPr>
            <c:extLst>
              <c:ext xmlns:c16="http://schemas.microsoft.com/office/drawing/2014/chart" uri="{C3380CC4-5D6E-409C-BE32-E72D297353CC}">
                <c16:uniqueId val="{00000005-B4F6-4E8C-9345-4011E4BAB5F6}"/>
              </c:ext>
            </c:extLst>
          </c:dPt>
          <c:dPt>
            <c:idx val="3"/>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07-B4F6-4E8C-9345-4011E4BAB5F6}"/>
              </c:ext>
            </c:extLst>
          </c:dPt>
          <c:dLbls>
            <c:dLbl>
              <c:idx val="0"/>
              <c:layout>
                <c:manualLayout>
                  <c:x val="-3.4954158310918845E-2"/>
                  <c:y val="-9.5808717551924508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4F6-4E8C-9345-4011E4BAB5F6}"/>
                </c:ext>
              </c:extLst>
            </c:dLbl>
            <c:dLbl>
              <c:idx val="1"/>
              <c:layout>
                <c:manualLayout>
                  <c:x val="1.2048867385727588E-3"/>
                  <c:y val="7.931788873211657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4F6-4E8C-9345-4011E4BAB5F6}"/>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ar-SA"/>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'تقرير 1'!$B$18:$E$18</c:f>
              <c:strCache>
                <c:ptCount val="4"/>
                <c:pt idx="0">
                  <c:v>مرتفع</c:v>
                </c:pt>
                <c:pt idx="1">
                  <c:v>متوسط</c:v>
                </c:pt>
                <c:pt idx="2">
                  <c:v>منخفض</c:v>
                </c:pt>
                <c:pt idx="3">
                  <c:v>منخفض جدا </c:v>
                </c:pt>
              </c:strCache>
            </c:strRef>
          </c:cat>
          <c:val>
            <c:numRef>
              <c:f>'تقرير 1'!$B$19:$E$19</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B4F6-4E8C-9345-4011E4BAB5F6}"/>
            </c:ext>
          </c:extLst>
        </c:ser>
        <c:dLbls>
          <c:showLegendKey val="0"/>
          <c:showVal val="0"/>
          <c:showCatName val="0"/>
          <c:showSerName val="0"/>
          <c:showPercent val="0"/>
          <c:showBubbleSize val="0"/>
          <c:showLeaderLines val="1"/>
        </c:dLbls>
        <c:firstSliceAng val="36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b="1"/>
              <a:t>الرسم</a:t>
            </a:r>
            <a:r>
              <a:rPr lang="ar-SA" b="1" baseline="0"/>
              <a:t> البياني لعدد الاجابات الصحيحة</a:t>
            </a:r>
            <a:endParaRPr lang="ar-SA"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tx>
            <c:strRef>
              <c:f>'تقرير 1'!$B$26</c:f>
              <c:strCache>
                <c:ptCount val="1"/>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1'!$C$26</c:f>
              <c:numCache>
                <c:formatCode>General</c:formatCode>
                <c:ptCount val="1"/>
                <c:pt idx="0">
                  <c:v>0</c:v>
                </c:pt>
              </c:numCache>
            </c:numRef>
          </c:val>
          <c:extLst>
            <c:ext xmlns:c16="http://schemas.microsoft.com/office/drawing/2014/chart" uri="{C3380CC4-5D6E-409C-BE32-E72D297353CC}">
              <c16:uniqueId val="{00000000-BB00-4B70-AD9C-5B232B4DF949}"/>
            </c:ext>
          </c:extLst>
        </c:ser>
        <c:ser>
          <c:idx val="1"/>
          <c:order val="1"/>
          <c:tx>
            <c:strRef>
              <c:f>'تقرير 1'!$B$27</c:f>
              <c:strCache>
                <c:ptCount val="1"/>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1'!$C$27</c:f>
              <c:numCache>
                <c:formatCode>General</c:formatCode>
                <c:ptCount val="1"/>
                <c:pt idx="0">
                  <c:v>0</c:v>
                </c:pt>
              </c:numCache>
            </c:numRef>
          </c:val>
          <c:extLst>
            <c:ext xmlns:c16="http://schemas.microsoft.com/office/drawing/2014/chart" uri="{C3380CC4-5D6E-409C-BE32-E72D297353CC}">
              <c16:uniqueId val="{00000001-BB00-4B70-AD9C-5B232B4DF949}"/>
            </c:ext>
          </c:extLst>
        </c:ser>
        <c:ser>
          <c:idx val="2"/>
          <c:order val="2"/>
          <c:tx>
            <c:strRef>
              <c:f>'تقرير 1'!$B$28</c:f>
              <c:strCache>
                <c:ptCount val="1"/>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1'!$C$28</c:f>
              <c:numCache>
                <c:formatCode>General</c:formatCode>
                <c:ptCount val="1"/>
                <c:pt idx="0">
                  <c:v>0</c:v>
                </c:pt>
              </c:numCache>
            </c:numRef>
          </c:val>
          <c:extLst>
            <c:ext xmlns:c16="http://schemas.microsoft.com/office/drawing/2014/chart" uri="{C3380CC4-5D6E-409C-BE32-E72D297353CC}">
              <c16:uniqueId val="{00000002-BB00-4B70-AD9C-5B232B4DF949}"/>
            </c:ext>
          </c:extLst>
        </c:ser>
        <c:ser>
          <c:idx val="3"/>
          <c:order val="3"/>
          <c:tx>
            <c:strRef>
              <c:f>'تقرير 1'!$B$29</c:f>
              <c:strCache>
                <c:ptCount val="1"/>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1'!$C$29</c:f>
              <c:numCache>
                <c:formatCode>General</c:formatCode>
                <c:ptCount val="1"/>
                <c:pt idx="0">
                  <c:v>0</c:v>
                </c:pt>
              </c:numCache>
            </c:numRef>
          </c:val>
          <c:extLst>
            <c:ext xmlns:c16="http://schemas.microsoft.com/office/drawing/2014/chart" uri="{C3380CC4-5D6E-409C-BE32-E72D297353CC}">
              <c16:uniqueId val="{00000003-BB00-4B70-AD9C-5B232B4DF949}"/>
            </c:ext>
          </c:extLst>
        </c:ser>
        <c:ser>
          <c:idx val="4"/>
          <c:order val="4"/>
          <c:tx>
            <c:strRef>
              <c:f>'تقرير 1'!$B$30</c:f>
              <c:strCache>
                <c:ptCount val="1"/>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1'!$C$30</c:f>
              <c:numCache>
                <c:formatCode>General</c:formatCode>
                <c:ptCount val="1"/>
                <c:pt idx="0">
                  <c:v>0</c:v>
                </c:pt>
              </c:numCache>
            </c:numRef>
          </c:val>
          <c:extLst>
            <c:ext xmlns:c16="http://schemas.microsoft.com/office/drawing/2014/chart" uri="{C3380CC4-5D6E-409C-BE32-E72D297353CC}">
              <c16:uniqueId val="{00000004-BB00-4B70-AD9C-5B232B4DF949}"/>
            </c:ext>
          </c:extLst>
        </c:ser>
        <c:ser>
          <c:idx val="5"/>
          <c:order val="5"/>
          <c:tx>
            <c:strRef>
              <c:f>'تقرير 1'!$B$31</c:f>
              <c:strCache>
                <c:ptCount val="1"/>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1'!$C$31</c:f>
              <c:numCache>
                <c:formatCode>General</c:formatCode>
                <c:ptCount val="1"/>
                <c:pt idx="0">
                  <c:v>0</c:v>
                </c:pt>
              </c:numCache>
            </c:numRef>
          </c:val>
          <c:extLst>
            <c:ext xmlns:c16="http://schemas.microsoft.com/office/drawing/2014/chart" uri="{C3380CC4-5D6E-409C-BE32-E72D297353CC}">
              <c16:uniqueId val="{00000005-BB00-4B70-AD9C-5B232B4DF949}"/>
            </c:ext>
          </c:extLst>
        </c:ser>
        <c:ser>
          <c:idx val="6"/>
          <c:order val="6"/>
          <c:tx>
            <c:strRef>
              <c:f>'تقرير 1'!$B$32</c:f>
              <c:strCache>
                <c:ptCount val="1"/>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1'!$C$32</c:f>
              <c:numCache>
                <c:formatCode>General</c:formatCode>
                <c:ptCount val="1"/>
                <c:pt idx="0">
                  <c:v>0</c:v>
                </c:pt>
              </c:numCache>
            </c:numRef>
          </c:val>
          <c:extLst>
            <c:ext xmlns:c16="http://schemas.microsoft.com/office/drawing/2014/chart" uri="{C3380CC4-5D6E-409C-BE32-E72D297353CC}">
              <c16:uniqueId val="{00000006-BB00-4B70-AD9C-5B232B4DF949}"/>
            </c:ext>
          </c:extLst>
        </c:ser>
        <c:ser>
          <c:idx val="7"/>
          <c:order val="7"/>
          <c:tx>
            <c:strRef>
              <c:f>'تقرير 1'!$B$33</c:f>
              <c:strCache>
                <c:ptCount val="1"/>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1'!$C$33</c:f>
              <c:numCache>
                <c:formatCode>General</c:formatCode>
                <c:ptCount val="1"/>
                <c:pt idx="0">
                  <c:v>0</c:v>
                </c:pt>
              </c:numCache>
            </c:numRef>
          </c:val>
          <c:extLst>
            <c:ext xmlns:c16="http://schemas.microsoft.com/office/drawing/2014/chart" uri="{C3380CC4-5D6E-409C-BE32-E72D297353CC}">
              <c16:uniqueId val="{00000007-BB00-4B70-AD9C-5B232B4DF949}"/>
            </c:ext>
          </c:extLst>
        </c:ser>
        <c:ser>
          <c:idx val="8"/>
          <c:order val="8"/>
          <c:tx>
            <c:strRef>
              <c:f>'تقرير 1'!$B$34</c:f>
              <c:strCache>
                <c:ptCount val="1"/>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1'!$C$34</c:f>
              <c:numCache>
                <c:formatCode>General</c:formatCode>
                <c:ptCount val="1"/>
                <c:pt idx="0">
                  <c:v>0</c:v>
                </c:pt>
              </c:numCache>
            </c:numRef>
          </c:val>
          <c:extLst>
            <c:ext xmlns:c16="http://schemas.microsoft.com/office/drawing/2014/chart" uri="{C3380CC4-5D6E-409C-BE32-E72D297353CC}">
              <c16:uniqueId val="{00000008-BB00-4B70-AD9C-5B232B4DF949}"/>
            </c:ext>
          </c:extLst>
        </c:ser>
        <c:ser>
          <c:idx val="9"/>
          <c:order val="9"/>
          <c:tx>
            <c:strRef>
              <c:f>'تقرير 1'!$B$35</c:f>
              <c:strCache>
                <c:ptCount val="1"/>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1'!$C$35</c:f>
              <c:numCache>
                <c:formatCode>General</c:formatCode>
                <c:ptCount val="1"/>
                <c:pt idx="0">
                  <c:v>0</c:v>
                </c:pt>
              </c:numCache>
            </c:numRef>
          </c:val>
          <c:extLst>
            <c:ext xmlns:c16="http://schemas.microsoft.com/office/drawing/2014/chart" uri="{C3380CC4-5D6E-409C-BE32-E72D297353CC}">
              <c16:uniqueId val="{00000009-BB00-4B70-AD9C-5B232B4DF949}"/>
            </c:ext>
          </c:extLst>
        </c:ser>
        <c:ser>
          <c:idx val="10"/>
          <c:order val="10"/>
          <c:tx>
            <c:strRef>
              <c:f>'تقرير 1'!$B$36</c:f>
              <c:strCache>
                <c:ptCount val="1"/>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1'!$C$36</c:f>
              <c:numCache>
                <c:formatCode>General</c:formatCode>
                <c:ptCount val="1"/>
                <c:pt idx="0">
                  <c:v>0</c:v>
                </c:pt>
              </c:numCache>
            </c:numRef>
          </c:val>
          <c:extLst>
            <c:ext xmlns:c16="http://schemas.microsoft.com/office/drawing/2014/chart" uri="{C3380CC4-5D6E-409C-BE32-E72D297353CC}">
              <c16:uniqueId val="{0000000A-BB00-4B70-AD9C-5B232B4DF949}"/>
            </c:ext>
          </c:extLst>
        </c:ser>
        <c:ser>
          <c:idx val="11"/>
          <c:order val="11"/>
          <c:tx>
            <c:strRef>
              <c:f>'تقرير 1'!$B$37</c:f>
              <c:strCache>
                <c:ptCount val="1"/>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1'!$C$37</c:f>
              <c:numCache>
                <c:formatCode>General</c:formatCode>
                <c:ptCount val="1"/>
                <c:pt idx="0">
                  <c:v>0</c:v>
                </c:pt>
              </c:numCache>
            </c:numRef>
          </c:val>
          <c:extLst>
            <c:ext xmlns:c16="http://schemas.microsoft.com/office/drawing/2014/chart" uri="{C3380CC4-5D6E-409C-BE32-E72D297353CC}">
              <c16:uniqueId val="{0000000B-BB00-4B70-AD9C-5B232B4DF949}"/>
            </c:ext>
          </c:extLst>
        </c:ser>
        <c:ser>
          <c:idx val="12"/>
          <c:order val="12"/>
          <c:tx>
            <c:strRef>
              <c:f>'تقرير 1'!$B$38</c:f>
              <c:strCache>
                <c:ptCount val="1"/>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1'!$C$38</c:f>
              <c:numCache>
                <c:formatCode>General</c:formatCode>
                <c:ptCount val="1"/>
                <c:pt idx="0">
                  <c:v>0</c:v>
                </c:pt>
              </c:numCache>
            </c:numRef>
          </c:val>
          <c:extLst>
            <c:ext xmlns:c16="http://schemas.microsoft.com/office/drawing/2014/chart" uri="{C3380CC4-5D6E-409C-BE32-E72D297353CC}">
              <c16:uniqueId val="{0000000C-BB00-4B70-AD9C-5B232B4DF949}"/>
            </c:ext>
          </c:extLst>
        </c:ser>
        <c:ser>
          <c:idx val="13"/>
          <c:order val="13"/>
          <c:tx>
            <c:strRef>
              <c:f>'تقرير 1'!$B$39</c:f>
              <c:strCache>
                <c:ptCount val="1"/>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1'!$C$39</c:f>
              <c:numCache>
                <c:formatCode>General</c:formatCode>
                <c:ptCount val="1"/>
                <c:pt idx="0">
                  <c:v>0</c:v>
                </c:pt>
              </c:numCache>
            </c:numRef>
          </c:val>
          <c:extLst>
            <c:ext xmlns:c16="http://schemas.microsoft.com/office/drawing/2014/chart" uri="{C3380CC4-5D6E-409C-BE32-E72D297353CC}">
              <c16:uniqueId val="{0000000D-BB00-4B70-AD9C-5B232B4DF949}"/>
            </c:ext>
          </c:extLst>
        </c:ser>
        <c:ser>
          <c:idx val="14"/>
          <c:order val="14"/>
          <c:tx>
            <c:strRef>
              <c:f>'تقرير 1'!$B$40</c:f>
              <c:strCache>
                <c:ptCount val="1"/>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1'!$C$40</c:f>
              <c:numCache>
                <c:formatCode>General</c:formatCode>
                <c:ptCount val="1"/>
                <c:pt idx="0">
                  <c:v>0</c:v>
                </c:pt>
              </c:numCache>
            </c:numRef>
          </c:val>
          <c:extLst>
            <c:ext xmlns:c16="http://schemas.microsoft.com/office/drawing/2014/chart" uri="{C3380CC4-5D6E-409C-BE32-E72D297353CC}">
              <c16:uniqueId val="{0000000E-BB00-4B70-AD9C-5B232B4DF949}"/>
            </c:ext>
          </c:extLst>
        </c:ser>
        <c:ser>
          <c:idx val="15"/>
          <c:order val="15"/>
          <c:tx>
            <c:strRef>
              <c:f>'تقرير 1'!$B$41</c:f>
              <c:strCache>
                <c:ptCount val="1"/>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1'!$C$41</c:f>
              <c:numCache>
                <c:formatCode>General</c:formatCode>
                <c:ptCount val="1"/>
                <c:pt idx="0">
                  <c:v>0</c:v>
                </c:pt>
              </c:numCache>
            </c:numRef>
          </c:val>
          <c:extLst>
            <c:ext xmlns:c16="http://schemas.microsoft.com/office/drawing/2014/chart" uri="{C3380CC4-5D6E-409C-BE32-E72D297353CC}">
              <c16:uniqueId val="{0000000F-BB00-4B70-AD9C-5B232B4DF949}"/>
            </c:ext>
          </c:extLst>
        </c:ser>
        <c:ser>
          <c:idx val="16"/>
          <c:order val="16"/>
          <c:tx>
            <c:strRef>
              <c:f>'تقرير 1'!$B$42</c:f>
              <c:strCache>
                <c:ptCount val="1"/>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1'!$C$42</c:f>
              <c:numCache>
                <c:formatCode>General</c:formatCode>
                <c:ptCount val="1"/>
                <c:pt idx="0">
                  <c:v>0</c:v>
                </c:pt>
              </c:numCache>
            </c:numRef>
          </c:val>
          <c:extLst>
            <c:ext xmlns:c16="http://schemas.microsoft.com/office/drawing/2014/chart" uri="{C3380CC4-5D6E-409C-BE32-E72D297353CC}">
              <c16:uniqueId val="{00000010-BB00-4B70-AD9C-5B232B4DF949}"/>
            </c:ext>
          </c:extLst>
        </c:ser>
        <c:ser>
          <c:idx val="17"/>
          <c:order val="17"/>
          <c:tx>
            <c:strRef>
              <c:f>'تقرير 1'!$B$43</c:f>
              <c:strCache>
                <c:ptCount val="1"/>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1'!$C$43</c:f>
              <c:numCache>
                <c:formatCode>General</c:formatCode>
                <c:ptCount val="1"/>
                <c:pt idx="0">
                  <c:v>0</c:v>
                </c:pt>
              </c:numCache>
            </c:numRef>
          </c:val>
          <c:extLst>
            <c:ext xmlns:c16="http://schemas.microsoft.com/office/drawing/2014/chart" uri="{C3380CC4-5D6E-409C-BE32-E72D297353CC}">
              <c16:uniqueId val="{00000011-BB00-4B70-AD9C-5B232B4DF949}"/>
            </c:ext>
          </c:extLst>
        </c:ser>
        <c:ser>
          <c:idx val="18"/>
          <c:order val="18"/>
          <c:tx>
            <c:strRef>
              <c:f>'تقرير 1'!$B$44</c:f>
              <c:strCache>
                <c:ptCount val="1"/>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1'!$C$44</c:f>
              <c:numCache>
                <c:formatCode>General</c:formatCode>
                <c:ptCount val="1"/>
                <c:pt idx="0">
                  <c:v>0</c:v>
                </c:pt>
              </c:numCache>
            </c:numRef>
          </c:val>
          <c:extLst>
            <c:ext xmlns:c16="http://schemas.microsoft.com/office/drawing/2014/chart" uri="{C3380CC4-5D6E-409C-BE32-E72D297353CC}">
              <c16:uniqueId val="{00000012-BB00-4B70-AD9C-5B232B4DF949}"/>
            </c:ext>
          </c:extLst>
        </c:ser>
        <c:ser>
          <c:idx val="19"/>
          <c:order val="19"/>
          <c:tx>
            <c:strRef>
              <c:f>'تقرير 1'!$B$45</c:f>
              <c:strCache>
                <c:ptCount val="1"/>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1'!$C$45</c:f>
              <c:numCache>
                <c:formatCode>General</c:formatCode>
                <c:ptCount val="1"/>
                <c:pt idx="0">
                  <c:v>0</c:v>
                </c:pt>
              </c:numCache>
            </c:numRef>
          </c:val>
          <c:extLst>
            <c:ext xmlns:c16="http://schemas.microsoft.com/office/drawing/2014/chart" uri="{C3380CC4-5D6E-409C-BE32-E72D297353CC}">
              <c16:uniqueId val="{00000013-BB00-4B70-AD9C-5B232B4DF949}"/>
            </c:ext>
          </c:extLst>
        </c:ser>
        <c:ser>
          <c:idx val="20"/>
          <c:order val="20"/>
          <c:tx>
            <c:strRef>
              <c:f>'تقرير 1'!$B$46</c:f>
              <c:strCache>
                <c:ptCount val="1"/>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1'!$C$46</c:f>
              <c:numCache>
                <c:formatCode>General</c:formatCode>
                <c:ptCount val="1"/>
                <c:pt idx="0">
                  <c:v>0</c:v>
                </c:pt>
              </c:numCache>
            </c:numRef>
          </c:val>
          <c:extLst>
            <c:ext xmlns:c16="http://schemas.microsoft.com/office/drawing/2014/chart" uri="{C3380CC4-5D6E-409C-BE32-E72D297353CC}">
              <c16:uniqueId val="{00000014-BB00-4B70-AD9C-5B232B4DF949}"/>
            </c:ext>
          </c:extLst>
        </c:ser>
        <c:ser>
          <c:idx val="21"/>
          <c:order val="21"/>
          <c:tx>
            <c:strRef>
              <c:f>'تقرير 1'!$B$47</c:f>
              <c:strCache>
                <c:ptCount val="1"/>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1'!$C$47</c:f>
              <c:numCache>
                <c:formatCode>General</c:formatCode>
                <c:ptCount val="1"/>
                <c:pt idx="0">
                  <c:v>0</c:v>
                </c:pt>
              </c:numCache>
            </c:numRef>
          </c:val>
          <c:extLst>
            <c:ext xmlns:c16="http://schemas.microsoft.com/office/drawing/2014/chart" uri="{C3380CC4-5D6E-409C-BE32-E72D297353CC}">
              <c16:uniqueId val="{00000015-BB00-4B70-AD9C-5B232B4DF949}"/>
            </c:ext>
          </c:extLst>
        </c:ser>
        <c:ser>
          <c:idx val="22"/>
          <c:order val="22"/>
          <c:tx>
            <c:strRef>
              <c:f>'تقرير 1'!$B$48</c:f>
              <c:strCache>
                <c:ptCount val="1"/>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1'!$C$48</c:f>
              <c:numCache>
                <c:formatCode>General</c:formatCode>
                <c:ptCount val="1"/>
                <c:pt idx="0">
                  <c:v>0</c:v>
                </c:pt>
              </c:numCache>
            </c:numRef>
          </c:val>
          <c:extLst>
            <c:ext xmlns:c16="http://schemas.microsoft.com/office/drawing/2014/chart" uri="{C3380CC4-5D6E-409C-BE32-E72D297353CC}">
              <c16:uniqueId val="{00000016-BB00-4B70-AD9C-5B232B4DF949}"/>
            </c:ext>
          </c:extLst>
        </c:ser>
        <c:ser>
          <c:idx val="23"/>
          <c:order val="23"/>
          <c:tx>
            <c:strRef>
              <c:f>'تقرير 1'!$B$49</c:f>
              <c:strCache>
                <c:ptCount val="1"/>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1'!$C$49</c:f>
              <c:numCache>
                <c:formatCode>General</c:formatCode>
                <c:ptCount val="1"/>
                <c:pt idx="0">
                  <c:v>0</c:v>
                </c:pt>
              </c:numCache>
            </c:numRef>
          </c:val>
          <c:extLst>
            <c:ext xmlns:c16="http://schemas.microsoft.com/office/drawing/2014/chart" uri="{C3380CC4-5D6E-409C-BE32-E72D297353CC}">
              <c16:uniqueId val="{00000017-BB00-4B70-AD9C-5B232B4DF949}"/>
            </c:ext>
          </c:extLst>
        </c:ser>
        <c:ser>
          <c:idx val="24"/>
          <c:order val="24"/>
          <c:tx>
            <c:strRef>
              <c:f>'تقرير 1'!$B$50</c:f>
              <c:strCache>
                <c:ptCount val="1"/>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1'!$C$50</c:f>
              <c:numCache>
                <c:formatCode>General</c:formatCode>
                <c:ptCount val="1"/>
                <c:pt idx="0">
                  <c:v>0</c:v>
                </c:pt>
              </c:numCache>
            </c:numRef>
          </c:val>
          <c:extLst>
            <c:ext xmlns:c16="http://schemas.microsoft.com/office/drawing/2014/chart" uri="{C3380CC4-5D6E-409C-BE32-E72D297353CC}">
              <c16:uniqueId val="{00000018-BB00-4B70-AD9C-5B232B4DF949}"/>
            </c:ext>
          </c:extLst>
        </c:ser>
        <c:dLbls>
          <c:dLblPos val="outEnd"/>
          <c:showLegendKey val="0"/>
          <c:showVal val="1"/>
          <c:showCatName val="0"/>
          <c:showSerName val="0"/>
          <c:showPercent val="0"/>
          <c:showBubbleSize val="0"/>
        </c:dLbls>
        <c:gapWidth val="219"/>
        <c:overlap val="-27"/>
        <c:axId val="687134528"/>
        <c:axId val="687817343"/>
      </c:barChart>
      <c:dateAx>
        <c:axId val="687134528"/>
        <c:scaling>
          <c:orientation val="maxMin"/>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817343"/>
        <c:crosses val="autoZero"/>
        <c:auto val="0"/>
        <c:lblOffset val="100"/>
        <c:baseTimeUnit val="days"/>
      </c:dateAx>
      <c:valAx>
        <c:axId val="687817343"/>
        <c:scaling>
          <c:orientation val="minMax"/>
          <c:min val="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134528"/>
        <c:crosses val="max"/>
        <c:crossBetween val="between"/>
        <c:majorUnit val="1"/>
      </c:valAx>
      <c:spPr>
        <a:noFill/>
        <a:ln>
          <a:noFill/>
        </a:ln>
        <a:effectLst/>
      </c:spPr>
    </c:plotArea>
    <c:legend>
      <c:legendPos val="r"/>
      <c:layout>
        <c:manualLayout>
          <c:xMode val="edge"/>
          <c:yMode val="edge"/>
          <c:x val="0.87592708436552824"/>
          <c:y val="2.2247354400523108E-2"/>
          <c:w val="0.10485990767166331"/>
          <c:h val="0.9720507567984059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a:t>مقارنة التحسن في المتوسط بعد كل اختبار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'مقارنة التحسن'!$X$11:$X$16</c:f>
              <c:strCache>
                <c:ptCount val="6"/>
                <c:pt idx="0">
                  <c:v>التشخيصي</c:v>
                </c:pt>
                <c:pt idx="1">
                  <c:v>الأول</c:v>
                </c:pt>
                <c:pt idx="2">
                  <c:v>الثاني</c:v>
                </c:pt>
                <c:pt idx="3">
                  <c:v>الثالث</c:v>
                </c:pt>
                <c:pt idx="4">
                  <c:v>الرابع</c:v>
                </c:pt>
                <c:pt idx="5">
                  <c:v>الخامس</c:v>
                </c:pt>
              </c:strCache>
            </c:strRef>
          </c:cat>
          <c:val>
            <c:numRef>
              <c:f>'مقارنة التحسن'!$Y$11:$Y$16</c:f>
              <c:numCache>
                <c:formatCode>0%</c:formatCode>
                <c:ptCount val="6"/>
                <c:pt idx="0">
                  <c:v>0.8</c:v>
                </c:pt>
                <c:pt idx="1">
                  <c:v>0</c:v>
                </c:pt>
                <c:pt idx="2">
                  <c:v>0</c:v>
                </c:pt>
                <c:pt idx="3">
                  <c:v>0</c:v>
                </c:pt>
                <c:pt idx="4">
                  <c:v>0</c:v>
                </c:pt>
                <c:pt idx="5">
                  <c:v>0</c:v>
                </c:pt>
              </c:numCache>
            </c:numRef>
          </c:val>
          <c:extLst>
            <c:ext xmlns:c16="http://schemas.microsoft.com/office/drawing/2014/chart" uri="{C3380CC4-5D6E-409C-BE32-E72D297353CC}">
              <c16:uniqueId val="{00000000-66BF-4874-9192-B4DA5E199D17}"/>
            </c:ext>
          </c:extLst>
        </c:ser>
        <c:dLbls>
          <c:dLblPos val="outEnd"/>
          <c:showLegendKey val="0"/>
          <c:showVal val="1"/>
          <c:showCatName val="0"/>
          <c:showSerName val="0"/>
          <c:showPercent val="0"/>
          <c:showBubbleSize val="0"/>
        </c:dLbls>
        <c:gapWidth val="219"/>
        <c:overlap val="-27"/>
        <c:axId val="198042160"/>
        <c:axId val="569099776"/>
      </c:barChart>
      <c:catAx>
        <c:axId val="198042160"/>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569099776"/>
        <c:crosses val="autoZero"/>
        <c:auto val="1"/>
        <c:lblAlgn val="ctr"/>
        <c:lblOffset val="100"/>
        <c:noMultiLvlLbl val="0"/>
      </c:catAx>
      <c:valAx>
        <c:axId val="569099776"/>
        <c:scaling>
          <c:orientation val="minMax"/>
        </c:scaling>
        <c:delete val="0"/>
        <c:axPos val="r"/>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1980421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009D-458E-B093-254DFBF711D0}"/>
              </c:ext>
            </c:extLst>
          </c:dPt>
          <c:dPt>
            <c:idx val="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3-009D-458E-B093-254DFBF711D0}"/>
              </c:ext>
            </c:extLst>
          </c:dPt>
          <c:dPt>
            <c:idx val="2"/>
            <c:bubble3D val="0"/>
            <c:spPr>
              <a:solidFill>
                <a:schemeClr val="bg2">
                  <a:lumMod val="75000"/>
                </a:schemeClr>
              </a:solidFill>
              <a:ln w="19050">
                <a:solidFill>
                  <a:schemeClr val="lt1"/>
                </a:solidFill>
              </a:ln>
              <a:effectLst/>
            </c:spPr>
            <c:extLst>
              <c:ext xmlns:c16="http://schemas.microsoft.com/office/drawing/2014/chart" uri="{C3380CC4-5D6E-409C-BE32-E72D297353CC}">
                <c16:uniqueId val="{00000005-009D-458E-B093-254DFBF711D0}"/>
              </c:ext>
            </c:extLst>
          </c:dPt>
          <c:dPt>
            <c:idx val="3"/>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07-009D-458E-B093-254DFBF711D0}"/>
              </c:ext>
            </c:extLst>
          </c:dPt>
          <c:dLbls>
            <c:dLbl>
              <c:idx val="0"/>
              <c:layout>
                <c:manualLayout>
                  <c:x val="-3.4954158310918845E-2"/>
                  <c:y val="-9.5808717551924508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09D-458E-B093-254DFBF711D0}"/>
                </c:ext>
              </c:extLst>
            </c:dLbl>
            <c:dLbl>
              <c:idx val="1"/>
              <c:layout>
                <c:manualLayout>
                  <c:x val="1.2048867385727588E-3"/>
                  <c:y val="7.931788873211657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09D-458E-B093-254DFBF711D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ar-SA"/>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'تقرير 2'!$B$18:$E$18</c:f>
              <c:strCache>
                <c:ptCount val="4"/>
                <c:pt idx="0">
                  <c:v>مرتفع</c:v>
                </c:pt>
                <c:pt idx="1">
                  <c:v>متوسط</c:v>
                </c:pt>
                <c:pt idx="2">
                  <c:v>منخفض</c:v>
                </c:pt>
                <c:pt idx="3">
                  <c:v>منخفض جدا </c:v>
                </c:pt>
              </c:strCache>
            </c:strRef>
          </c:cat>
          <c:val>
            <c:numRef>
              <c:f>'تقرير 2'!$B$19:$E$19</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009D-458E-B093-254DFBF711D0}"/>
            </c:ext>
          </c:extLst>
        </c:ser>
        <c:dLbls>
          <c:showLegendKey val="0"/>
          <c:showVal val="0"/>
          <c:showCatName val="0"/>
          <c:showSerName val="0"/>
          <c:showPercent val="0"/>
          <c:showBubbleSize val="0"/>
          <c:showLeaderLines val="1"/>
        </c:dLbls>
        <c:firstSliceAng val="36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b="1"/>
              <a:t>الرسم</a:t>
            </a:r>
            <a:r>
              <a:rPr lang="ar-SA" b="1" baseline="0"/>
              <a:t> البياني لعدد الاجابات الصحيحة</a:t>
            </a:r>
            <a:endParaRPr lang="ar-SA"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tx>
            <c:strRef>
              <c:f>'تقرير 2'!$B$26</c:f>
              <c:strCache>
                <c:ptCount val="1"/>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2'!$C$26</c:f>
              <c:numCache>
                <c:formatCode>General</c:formatCode>
                <c:ptCount val="1"/>
                <c:pt idx="0">
                  <c:v>0</c:v>
                </c:pt>
              </c:numCache>
            </c:numRef>
          </c:val>
          <c:extLst>
            <c:ext xmlns:c16="http://schemas.microsoft.com/office/drawing/2014/chart" uri="{C3380CC4-5D6E-409C-BE32-E72D297353CC}">
              <c16:uniqueId val="{00000000-B573-4B5F-BB9B-E62F2A415191}"/>
            </c:ext>
          </c:extLst>
        </c:ser>
        <c:ser>
          <c:idx val="1"/>
          <c:order val="1"/>
          <c:tx>
            <c:strRef>
              <c:f>'تقرير 2'!$B$27</c:f>
              <c:strCache>
                <c:ptCount val="1"/>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2'!$C$27</c:f>
              <c:numCache>
                <c:formatCode>General</c:formatCode>
                <c:ptCount val="1"/>
                <c:pt idx="0">
                  <c:v>0</c:v>
                </c:pt>
              </c:numCache>
            </c:numRef>
          </c:val>
          <c:extLst>
            <c:ext xmlns:c16="http://schemas.microsoft.com/office/drawing/2014/chart" uri="{C3380CC4-5D6E-409C-BE32-E72D297353CC}">
              <c16:uniqueId val="{00000001-B573-4B5F-BB9B-E62F2A415191}"/>
            </c:ext>
          </c:extLst>
        </c:ser>
        <c:ser>
          <c:idx val="2"/>
          <c:order val="2"/>
          <c:tx>
            <c:strRef>
              <c:f>'تقرير 2'!$B$28</c:f>
              <c:strCache>
                <c:ptCount val="1"/>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2'!$C$28</c:f>
              <c:numCache>
                <c:formatCode>General</c:formatCode>
                <c:ptCount val="1"/>
                <c:pt idx="0">
                  <c:v>0</c:v>
                </c:pt>
              </c:numCache>
            </c:numRef>
          </c:val>
          <c:extLst>
            <c:ext xmlns:c16="http://schemas.microsoft.com/office/drawing/2014/chart" uri="{C3380CC4-5D6E-409C-BE32-E72D297353CC}">
              <c16:uniqueId val="{00000002-B573-4B5F-BB9B-E62F2A415191}"/>
            </c:ext>
          </c:extLst>
        </c:ser>
        <c:ser>
          <c:idx val="3"/>
          <c:order val="3"/>
          <c:tx>
            <c:strRef>
              <c:f>'تقرير 2'!$B$29</c:f>
              <c:strCache>
                <c:ptCount val="1"/>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2'!$C$29</c:f>
              <c:numCache>
                <c:formatCode>General</c:formatCode>
                <c:ptCount val="1"/>
                <c:pt idx="0">
                  <c:v>0</c:v>
                </c:pt>
              </c:numCache>
            </c:numRef>
          </c:val>
          <c:extLst>
            <c:ext xmlns:c16="http://schemas.microsoft.com/office/drawing/2014/chart" uri="{C3380CC4-5D6E-409C-BE32-E72D297353CC}">
              <c16:uniqueId val="{00000003-B573-4B5F-BB9B-E62F2A415191}"/>
            </c:ext>
          </c:extLst>
        </c:ser>
        <c:ser>
          <c:idx val="4"/>
          <c:order val="4"/>
          <c:tx>
            <c:strRef>
              <c:f>'تقرير 2'!$B$30</c:f>
              <c:strCache>
                <c:ptCount val="1"/>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2'!$C$30</c:f>
              <c:numCache>
                <c:formatCode>General</c:formatCode>
                <c:ptCount val="1"/>
                <c:pt idx="0">
                  <c:v>0</c:v>
                </c:pt>
              </c:numCache>
            </c:numRef>
          </c:val>
          <c:extLst>
            <c:ext xmlns:c16="http://schemas.microsoft.com/office/drawing/2014/chart" uri="{C3380CC4-5D6E-409C-BE32-E72D297353CC}">
              <c16:uniqueId val="{00000004-B573-4B5F-BB9B-E62F2A415191}"/>
            </c:ext>
          </c:extLst>
        </c:ser>
        <c:ser>
          <c:idx val="5"/>
          <c:order val="5"/>
          <c:tx>
            <c:strRef>
              <c:f>'تقرير 2'!$B$31</c:f>
              <c:strCache>
                <c:ptCount val="1"/>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2'!$C$31</c:f>
              <c:numCache>
                <c:formatCode>General</c:formatCode>
                <c:ptCount val="1"/>
                <c:pt idx="0">
                  <c:v>0</c:v>
                </c:pt>
              </c:numCache>
            </c:numRef>
          </c:val>
          <c:extLst>
            <c:ext xmlns:c16="http://schemas.microsoft.com/office/drawing/2014/chart" uri="{C3380CC4-5D6E-409C-BE32-E72D297353CC}">
              <c16:uniqueId val="{00000005-B573-4B5F-BB9B-E62F2A415191}"/>
            </c:ext>
          </c:extLst>
        </c:ser>
        <c:ser>
          <c:idx val="6"/>
          <c:order val="6"/>
          <c:tx>
            <c:strRef>
              <c:f>'تقرير 2'!$B$32</c:f>
              <c:strCache>
                <c:ptCount val="1"/>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2'!$C$32</c:f>
              <c:numCache>
                <c:formatCode>General</c:formatCode>
                <c:ptCount val="1"/>
                <c:pt idx="0">
                  <c:v>0</c:v>
                </c:pt>
              </c:numCache>
            </c:numRef>
          </c:val>
          <c:extLst>
            <c:ext xmlns:c16="http://schemas.microsoft.com/office/drawing/2014/chart" uri="{C3380CC4-5D6E-409C-BE32-E72D297353CC}">
              <c16:uniqueId val="{00000006-B573-4B5F-BB9B-E62F2A415191}"/>
            </c:ext>
          </c:extLst>
        </c:ser>
        <c:ser>
          <c:idx val="7"/>
          <c:order val="7"/>
          <c:tx>
            <c:strRef>
              <c:f>'تقرير 2'!$B$33</c:f>
              <c:strCache>
                <c:ptCount val="1"/>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2'!$C$33</c:f>
              <c:numCache>
                <c:formatCode>General</c:formatCode>
                <c:ptCount val="1"/>
                <c:pt idx="0">
                  <c:v>0</c:v>
                </c:pt>
              </c:numCache>
            </c:numRef>
          </c:val>
          <c:extLst>
            <c:ext xmlns:c16="http://schemas.microsoft.com/office/drawing/2014/chart" uri="{C3380CC4-5D6E-409C-BE32-E72D297353CC}">
              <c16:uniqueId val="{00000007-B573-4B5F-BB9B-E62F2A415191}"/>
            </c:ext>
          </c:extLst>
        </c:ser>
        <c:ser>
          <c:idx val="8"/>
          <c:order val="8"/>
          <c:tx>
            <c:strRef>
              <c:f>'تقرير 2'!$B$34</c:f>
              <c:strCache>
                <c:ptCount val="1"/>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2'!$C$34</c:f>
              <c:numCache>
                <c:formatCode>General</c:formatCode>
                <c:ptCount val="1"/>
                <c:pt idx="0">
                  <c:v>0</c:v>
                </c:pt>
              </c:numCache>
            </c:numRef>
          </c:val>
          <c:extLst>
            <c:ext xmlns:c16="http://schemas.microsoft.com/office/drawing/2014/chart" uri="{C3380CC4-5D6E-409C-BE32-E72D297353CC}">
              <c16:uniqueId val="{00000008-B573-4B5F-BB9B-E62F2A415191}"/>
            </c:ext>
          </c:extLst>
        </c:ser>
        <c:ser>
          <c:idx val="9"/>
          <c:order val="9"/>
          <c:tx>
            <c:strRef>
              <c:f>'تقرير 2'!$B$35</c:f>
              <c:strCache>
                <c:ptCount val="1"/>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2'!$C$35</c:f>
              <c:numCache>
                <c:formatCode>General</c:formatCode>
                <c:ptCount val="1"/>
                <c:pt idx="0">
                  <c:v>0</c:v>
                </c:pt>
              </c:numCache>
            </c:numRef>
          </c:val>
          <c:extLst>
            <c:ext xmlns:c16="http://schemas.microsoft.com/office/drawing/2014/chart" uri="{C3380CC4-5D6E-409C-BE32-E72D297353CC}">
              <c16:uniqueId val="{00000009-B573-4B5F-BB9B-E62F2A415191}"/>
            </c:ext>
          </c:extLst>
        </c:ser>
        <c:ser>
          <c:idx val="10"/>
          <c:order val="10"/>
          <c:tx>
            <c:strRef>
              <c:f>'تقرير 2'!$B$36</c:f>
              <c:strCache>
                <c:ptCount val="1"/>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2'!$C$36</c:f>
              <c:numCache>
                <c:formatCode>General</c:formatCode>
                <c:ptCount val="1"/>
                <c:pt idx="0">
                  <c:v>0</c:v>
                </c:pt>
              </c:numCache>
            </c:numRef>
          </c:val>
          <c:extLst>
            <c:ext xmlns:c16="http://schemas.microsoft.com/office/drawing/2014/chart" uri="{C3380CC4-5D6E-409C-BE32-E72D297353CC}">
              <c16:uniqueId val="{0000000A-B573-4B5F-BB9B-E62F2A415191}"/>
            </c:ext>
          </c:extLst>
        </c:ser>
        <c:ser>
          <c:idx val="11"/>
          <c:order val="11"/>
          <c:tx>
            <c:strRef>
              <c:f>'تقرير 2'!$B$37</c:f>
              <c:strCache>
                <c:ptCount val="1"/>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2'!$C$37</c:f>
              <c:numCache>
                <c:formatCode>General</c:formatCode>
                <c:ptCount val="1"/>
                <c:pt idx="0">
                  <c:v>0</c:v>
                </c:pt>
              </c:numCache>
            </c:numRef>
          </c:val>
          <c:extLst>
            <c:ext xmlns:c16="http://schemas.microsoft.com/office/drawing/2014/chart" uri="{C3380CC4-5D6E-409C-BE32-E72D297353CC}">
              <c16:uniqueId val="{0000000B-B573-4B5F-BB9B-E62F2A415191}"/>
            </c:ext>
          </c:extLst>
        </c:ser>
        <c:ser>
          <c:idx val="12"/>
          <c:order val="12"/>
          <c:tx>
            <c:strRef>
              <c:f>'تقرير 2'!$B$38</c:f>
              <c:strCache>
                <c:ptCount val="1"/>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2'!$C$38</c:f>
              <c:numCache>
                <c:formatCode>General</c:formatCode>
                <c:ptCount val="1"/>
                <c:pt idx="0">
                  <c:v>0</c:v>
                </c:pt>
              </c:numCache>
            </c:numRef>
          </c:val>
          <c:extLst>
            <c:ext xmlns:c16="http://schemas.microsoft.com/office/drawing/2014/chart" uri="{C3380CC4-5D6E-409C-BE32-E72D297353CC}">
              <c16:uniqueId val="{0000000C-B573-4B5F-BB9B-E62F2A415191}"/>
            </c:ext>
          </c:extLst>
        </c:ser>
        <c:ser>
          <c:idx val="13"/>
          <c:order val="13"/>
          <c:tx>
            <c:strRef>
              <c:f>'تقرير 2'!$B$39</c:f>
              <c:strCache>
                <c:ptCount val="1"/>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2'!$C$39</c:f>
              <c:numCache>
                <c:formatCode>General</c:formatCode>
                <c:ptCount val="1"/>
                <c:pt idx="0">
                  <c:v>0</c:v>
                </c:pt>
              </c:numCache>
            </c:numRef>
          </c:val>
          <c:extLst>
            <c:ext xmlns:c16="http://schemas.microsoft.com/office/drawing/2014/chart" uri="{C3380CC4-5D6E-409C-BE32-E72D297353CC}">
              <c16:uniqueId val="{0000000D-B573-4B5F-BB9B-E62F2A415191}"/>
            </c:ext>
          </c:extLst>
        </c:ser>
        <c:ser>
          <c:idx val="14"/>
          <c:order val="14"/>
          <c:tx>
            <c:strRef>
              <c:f>'تقرير 2'!$B$40</c:f>
              <c:strCache>
                <c:ptCount val="1"/>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2'!$C$40</c:f>
              <c:numCache>
                <c:formatCode>General</c:formatCode>
                <c:ptCount val="1"/>
                <c:pt idx="0">
                  <c:v>0</c:v>
                </c:pt>
              </c:numCache>
            </c:numRef>
          </c:val>
          <c:extLst>
            <c:ext xmlns:c16="http://schemas.microsoft.com/office/drawing/2014/chart" uri="{C3380CC4-5D6E-409C-BE32-E72D297353CC}">
              <c16:uniqueId val="{0000000E-B573-4B5F-BB9B-E62F2A415191}"/>
            </c:ext>
          </c:extLst>
        </c:ser>
        <c:ser>
          <c:idx val="15"/>
          <c:order val="15"/>
          <c:tx>
            <c:strRef>
              <c:f>'تقرير 2'!$B$41</c:f>
              <c:strCache>
                <c:ptCount val="1"/>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2'!$C$41</c:f>
              <c:numCache>
                <c:formatCode>General</c:formatCode>
                <c:ptCount val="1"/>
                <c:pt idx="0">
                  <c:v>0</c:v>
                </c:pt>
              </c:numCache>
            </c:numRef>
          </c:val>
          <c:extLst>
            <c:ext xmlns:c16="http://schemas.microsoft.com/office/drawing/2014/chart" uri="{C3380CC4-5D6E-409C-BE32-E72D297353CC}">
              <c16:uniqueId val="{0000000F-B573-4B5F-BB9B-E62F2A415191}"/>
            </c:ext>
          </c:extLst>
        </c:ser>
        <c:ser>
          <c:idx val="16"/>
          <c:order val="16"/>
          <c:tx>
            <c:strRef>
              <c:f>'تقرير 2'!$B$42</c:f>
              <c:strCache>
                <c:ptCount val="1"/>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2'!$C$42</c:f>
              <c:numCache>
                <c:formatCode>General</c:formatCode>
                <c:ptCount val="1"/>
                <c:pt idx="0">
                  <c:v>0</c:v>
                </c:pt>
              </c:numCache>
            </c:numRef>
          </c:val>
          <c:extLst>
            <c:ext xmlns:c16="http://schemas.microsoft.com/office/drawing/2014/chart" uri="{C3380CC4-5D6E-409C-BE32-E72D297353CC}">
              <c16:uniqueId val="{00000010-B573-4B5F-BB9B-E62F2A415191}"/>
            </c:ext>
          </c:extLst>
        </c:ser>
        <c:ser>
          <c:idx val="17"/>
          <c:order val="17"/>
          <c:tx>
            <c:strRef>
              <c:f>'تقرير 2'!$B$43</c:f>
              <c:strCache>
                <c:ptCount val="1"/>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2'!$C$43</c:f>
              <c:numCache>
                <c:formatCode>General</c:formatCode>
                <c:ptCount val="1"/>
                <c:pt idx="0">
                  <c:v>0</c:v>
                </c:pt>
              </c:numCache>
            </c:numRef>
          </c:val>
          <c:extLst>
            <c:ext xmlns:c16="http://schemas.microsoft.com/office/drawing/2014/chart" uri="{C3380CC4-5D6E-409C-BE32-E72D297353CC}">
              <c16:uniqueId val="{00000011-B573-4B5F-BB9B-E62F2A415191}"/>
            </c:ext>
          </c:extLst>
        </c:ser>
        <c:ser>
          <c:idx val="18"/>
          <c:order val="18"/>
          <c:tx>
            <c:strRef>
              <c:f>'تقرير 2'!$B$44</c:f>
              <c:strCache>
                <c:ptCount val="1"/>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2'!$C$44</c:f>
              <c:numCache>
                <c:formatCode>General</c:formatCode>
                <c:ptCount val="1"/>
                <c:pt idx="0">
                  <c:v>0</c:v>
                </c:pt>
              </c:numCache>
            </c:numRef>
          </c:val>
          <c:extLst>
            <c:ext xmlns:c16="http://schemas.microsoft.com/office/drawing/2014/chart" uri="{C3380CC4-5D6E-409C-BE32-E72D297353CC}">
              <c16:uniqueId val="{00000012-B573-4B5F-BB9B-E62F2A415191}"/>
            </c:ext>
          </c:extLst>
        </c:ser>
        <c:ser>
          <c:idx val="19"/>
          <c:order val="19"/>
          <c:tx>
            <c:strRef>
              <c:f>'تقرير 2'!$B$45</c:f>
              <c:strCache>
                <c:ptCount val="1"/>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2'!$C$45</c:f>
              <c:numCache>
                <c:formatCode>General</c:formatCode>
                <c:ptCount val="1"/>
                <c:pt idx="0">
                  <c:v>0</c:v>
                </c:pt>
              </c:numCache>
            </c:numRef>
          </c:val>
          <c:extLst>
            <c:ext xmlns:c16="http://schemas.microsoft.com/office/drawing/2014/chart" uri="{C3380CC4-5D6E-409C-BE32-E72D297353CC}">
              <c16:uniqueId val="{00000013-B573-4B5F-BB9B-E62F2A415191}"/>
            </c:ext>
          </c:extLst>
        </c:ser>
        <c:ser>
          <c:idx val="20"/>
          <c:order val="20"/>
          <c:tx>
            <c:strRef>
              <c:f>'تقرير 2'!$B$46</c:f>
              <c:strCache>
                <c:ptCount val="1"/>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2'!$C$46</c:f>
              <c:numCache>
                <c:formatCode>General</c:formatCode>
                <c:ptCount val="1"/>
                <c:pt idx="0">
                  <c:v>0</c:v>
                </c:pt>
              </c:numCache>
            </c:numRef>
          </c:val>
          <c:extLst>
            <c:ext xmlns:c16="http://schemas.microsoft.com/office/drawing/2014/chart" uri="{C3380CC4-5D6E-409C-BE32-E72D297353CC}">
              <c16:uniqueId val="{00000014-B573-4B5F-BB9B-E62F2A415191}"/>
            </c:ext>
          </c:extLst>
        </c:ser>
        <c:ser>
          <c:idx val="21"/>
          <c:order val="21"/>
          <c:tx>
            <c:strRef>
              <c:f>'تقرير 2'!$B$47</c:f>
              <c:strCache>
                <c:ptCount val="1"/>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2'!$C$47</c:f>
              <c:numCache>
                <c:formatCode>General</c:formatCode>
                <c:ptCount val="1"/>
                <c:pt idx="0">
                  <c:v>0</c:v>
                </c:pt>
              </c:numCache>
            </c:numRef>
          </c:val>
          <c:extLst>
            <c:ext xmlns:c16="http://schemas.microsoft.com/office/drawing/2014/chart" uri="{C3380CC4-5D6E-409C-BE32-E72D297353CC}">
              <c16:uniqueId val="{00000015-B573-4B5F-BB9B-E62F2A415191}"/>
            </c:ext>
          </c:extLst>
        </c:ser>
        <c:ser>
          <c:idx val="22"/>
          <c:order val="22"/>
          <c:tx>
            <c:strRef>
              <c:f>'تقرير 2'!$B$48</c:f>
              <c:strCache>
                <c:ptCount val="1"/>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2'!$C$48</c:f>
              <c:numCache>
                <c:formatCode>General</c:formatCode>
                <c:ptCount val="1"/>
                <c:pt idx="0">
                  <c:v>0</c:v>
                </c:pt>
              </c:numCache>
            </c:numRef>
          </c:val>
          <c:extLst>
            <c:ext xmlns:c16="http://schemas.microsoft.com/office/drawing/2014/chart" uri="{C3380CC4-5D6E-409C-BE32-E72D297353CC}">
              <c16:uniqueId val="{00000016-B573-4B5F-BB9B-E62F2A415191}"/>
            </c:ext>
          </c:extLst>
        </c:ser>
        <c:ser>
          <c:idx val="23"/>
          <c:order val="23"/>
          <c:tx>
            <c:strRef>
              <c:f>'تقرير 2'!$B$49</c:f>
              <c:strCache>
                <c:ptCount val="1"/>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2'!$C$49</c:f>
              <c:numCache>
                <c:formatCode>General</c:formatCode>
                <c:ptCount val="1"/>
                <c:pt idx="0">
                  <c:v>0</c:v>
                </c:pt>
              </c:numCache>
            </c:numRef>
          </c:val>
          <c:extLst>
            <c:ext xmlns:c16="http://schemas.microsoft.com/office/drawing/2014/chart" uri="{C3380CC4-5D6E-409C-BE32-E72D297353CC}">
              <c16:uniqueId val="{00000017-B573-4B5F-BB9B-E62F2A415191}"/>
            </c:ext>
          </c:extLst>
        </c:ser>
        <c:ser>
          <c:idx val="24"/>
          <c:order val="24"/>
          <c:tx>
            <c:strRef>
              <c:f>'تقرير 2'!$B$50</c:f>
              <c:strCache>
                <c:ptCount val="1"/>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2'!$C$50</c:f>
              <c:numCache>
                <c:formatCode>General</c:formatCode>
                <c:ptCount val="1"/>
                <c:pt idx="0">
                  <c:v>0</c:v>
                </c:pt>
              </c:numCache>
            </c:numRef>
          </c:val>
          <c:extLst>
            <c:ext xmlns:c16="http://schemas.microsoft.com/office/drawing/2014/chart" uri="{C3380CC4-5D6E-409C-BE32-E72D297353CC}">
              <c16:uniqueId val="{00000018-B573-4B5F-BB9B-E62F2A415191}"/>
            </c:ext>
          </c:extLst>
        </c:ser>
        <c:dLbls>
          <c:dLblPos val="outEnd"/>
          <c:showLegendKey val="0"/>
          <c:showVal val="1"/>
          <c:showCatName val="0"/>
          <c:showSerName val="0"/>
          <c:showPercent val="0"/>
          <c:showBubbleSize val="0"/>
        </c:dLbls>
        <c:gapWidth val="219"/>
        <c:overlap val="-27"/>
        <c:axId val="687134528"/>
        <c:axId val="687817343"/>
      </c:barChart>
      <c:dateAx>
        <c:axId val="687134528"/>
        <c:scaling>
          <c:orientation val="maxMin"/>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817343"/>
        <c:crosses val="autoZero"/>
        <c:auto val="0"/>
        <c:lblOffset val="100"/>
        <c:baseTimeUnit val="days"/>
      </c:dateAx>
      <c:valAx>
        <c:axId val="687817343"/>
        <c:scaling>
          <c:orientation val="minMax"/>
          <c:min val="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134528"/>
        <c:crosses val="max"/>
        <c:crossBetween val="between"/>
        <c:majorUnit val="1"/>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A018-4933-AFC9-22BDFDBE4290}"/>
              </c:ext>
            </c:extLst>
          </c:dPt>
          <c:dPt>
            <c:idx val="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3-A018-4933-AFC9-22BDFDBE4290}"/>
              </c:ext>
            </c:extLst>
          </c:dPt>
          <c:dPt>
            <c:idx val="2"/>
            <c:bubble3D val="0"/>
            <c:spPr>
              <a:solidFill>
                <a:schemeClr val="bg2">
                  <a:lumMod val="75000"/>
                </a:schemeClr>
              </a:solidFill>
              <a:ln w="19050">
                <a:solidFill>
                  <a:schemeClr val="lt1"/>
                </a:solidFill>
              </a:ln>
              <a:effectLst/>
            </c:spPr>
            <c:extLst>
              <c:ext xmlns:c16="http://schemas.microsoft.com/office/drawing/2014/chart" uri="{C3380CC4-5D6E-409C-BE32-E72D297353CC}">
                <c16:uniqueId val="{00000005-A018-4933-AFC9-22BDFDBE4290}"/>
              </c:ext>
            </c:extLst>
          </c:dPt>
          <c:dPt>
            <c:idx val="3"/>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07-A018-4933-AFC9-22BDFDBE4290}"/>
              </c:ext>
            </c:extLst>
          </c:dPt>
          <c:dLbls>
            <c:dLbl>
              <c:idx val="0"/>
              <c:layout>
                <c:manualLayout>
                  <c:x val="-3.4954158310918845E-2"/>
                  <c:y val="-9.5808717551924508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018-4933-AFC9-22BDFDBE4290}"/>
                </c:ext>
              </c:extLst>
            </c:dLbl>
            <c:dLbl>
              <c:idx val="1"/>
              <c:layout>
                <c:manualLayout>
                  <c:x val="1.2048867385727588E-3"/>
                  <c:y val="7.931788873211657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018-4933-AFC9-22BDFDBE429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ar-SA"/>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'تقرير 3'!$B$18:$E$18</c:f>
              <c:strCache>
                <c:ptCount val="4"/>
                <c:pt idx="0">
                  <c:v>مرتفع</c:v>
                </c:pt>
                <c:pt idx="1">
                  <c:v>متوسط</c:v>
                </c:pt>
                <c:pt idx="2">
                  <c:v>منخفض</c:v>
                </c:pt>
                <c:pt idx="3">
                  <c:v>منخفض جدا </c:v>
                </c:pt>
              </c:strCache>
            </c:strRef>
          </c:cat>
          <c:val>
            <c:numRef>
              <c:f>'تقرير 3'!$B$19:$E$19</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A018-4933-AFC9-22BDFDBE4290}"/>
            </c:ext>
          </c:extLst>
        </c:ser>
        <c:dLbls>
          <c:showLegendKey val="0"/>
          <c:showVal val="0"/>
          <c:showCatName val="0"/>
          <c:showSerName val="0"/>
          <c:showPercent val="0"/>
          <c:showBubbleSize val="0"/>
          <c:showLeaderLines val="1"/>
        </c:dLbls>
        <c:firstSliceAng val="36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b="1"/>
              <a:t>الرسم</a:t>
            </a:r>
            <a:r>
              <a:rPr lang="ar-SA" b="1" baseline="0"/>
              <a:t> البياني لعدد الاجابات الصحيحة</a:t>
            </a:r>
            <a:endParaRPr lang="ar-SA"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tx>
            <c:strRef>
              <c:f>'تقرير 3'!$B$26</c:f>
              <c:strCache>
                <c:ptCount val="1"/>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3'!$C$26</c:f>
              <c:numCache>
                <c:formatCode>General</c:formatCode>
                <c:ptCount val="1"/>
                <c:pt idx="0">
                  <c:v>0</c:v>
                </c:pt>
              </c:numCache>
            </c:numRef>
          </c:val>
          <c:extLst>
            <c:ext xmlns:c16="http://schemas.microsoft.com/office/drawing/2014/chart" uri="{C3380CC4-5D6E-409C-BE32-E72D297353CC}">
              <c16:uniqueId val="{00000000-7070-4AD3-84A4-1FFB2A5489CC}"/>
            </c:ext>
          </c:extLst>
        </c:ser>
        <c:ser>
          <c:idx val="1"/>
          <c:order val="1"/>
          <c:tx>
            <c:strRef>
              <c:f>'تقرير 3'!$B$27</c:f>
              <c:strCache>
                <c:ptCount val="1"/>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3'!$C$27</c:f>
              <c:numCache>
                <c:formatCode>General</c:formatCode>
                <c:ptCount val="1"/>
                <c:pt idx="0">
                  <c:v>0</c:v>
                </c:pt>
              </c:numCache>
            </c:numRef>
          </c:val>
          <c:extLst>
            <c:ext xmlns:c16="http://schemas.microsoft.com/office/drawing/2014/chart" uri="{C3380CC4-5D6E-409C-BE32-E72D297353CC}">
              <c16:uniqueId val="{00000001-7070-4AD3-84A4-1FFB2A5489CC}"/>
            </c:ext>
          </c:extLst>
        </c:ser>
        <c:ser>
          <c:idx val="2"/>
          <c:order val="2"/>
          <c:tx>
            <c:strRef>
              <c:f>'تقرير 3'!$B$28</c:f>
              <c:strCache>
                <c:ptCount val="1"/>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3'!$C$28</c:f>
              <c:numCache>
                <c:formatCode>General</c:formatCode>
                <c:ptCount val="1"/>
                <c:pt idx="0">
                  <c:v>0</c:v>
                </c:pt>
              </c:numCache>
            </c:numRef>
          </c:val>
          <c:extLst>
            <c:ext xmlns:c16="http://schemas.microsoft.com/office/drawing/2014/chart" uri="{C3380CC4-5D6E-409C-BE32-E72D297353CC}">
              <c16:uniqueId val="{00000002-7070-4AD3-84A4-1FFB2A5489CC}"/>
            </c:ext>
          </c:extLst>
        </c:ser>
        <c:ser>
          <c:idx val="3"/>
          <c:order val="3"/>
          <c:tx>
            <c:strRef>
              <c:f>'تقرير 3'!$B$29</c:f>
              <c:strCache>
                <c:ptCount val="1"/>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3'!$C$29</c:f>
              <c:numCache>
                <c:formatCode>General</c:formatCode>
                <c:ptCount val="1"/>
                <c:pt idx="0">
                  <c:v>0</c:v>
                </c:pt>
              </c:numCache>
            </c:numRef>
          </c:val>
          <c:extLst>
            <c:ext xmlns:c16="http://schemas.microsoft.com/office/drawing/2014/chart" uri="{C3380CC4-5D6E-409C-BE32-E72D297353CC}">
              <c16:uniqueId val="{00000003-7070-4AD3-84A4-1FFB2A5489CC}"/>
            </c:ext>
          </c:extLst>
        </c:ser>
        <c:ser>
          <c:idx val="4"/>
          <c:order val="4"/>
          <c:tx>
            <c:strRef>
              <c:f>'تقرير 3'!$B$30</c:f>
              <c:strCache>
                <c:ptCount val="1"/>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3'!$C$30</c:f>
              <c:numCache>
                <c:formatCode>General</c:formatCode>
                <c:ptCount val="1"/>
                <c:pt idx="0">
                  <c:v>0</c:v>
                </c:pt>
              </c:numCache>
            </c:numRef>
          </c:val>
          <c:extLst>
            <c:ext xmlns:c16="http://schemas.microsoft.com/office/drawing/2014/chart" uri="{C3380CC4-5D6E-409C-BE32-E72D297353CC}">
              <c16:uniqueId val="{00000004-7070-4AD3-84A4-1FFB2A5489CC}"/>
            </c:ext>
          </c:extLst>
        </c:ser>
        <c:ser>
          <c:idx val="5"/>
          <c:order val="5"/>
          <c:tx>
            <c:strRef>
              <c:f>'تقرير 3'!$B$31</c:f>
              <c:strCache>
                <c:ptCount val="1"/>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3'!$C$31</c:f>
              <c:numCache>
                <c:formatCode>General</c:formatCode>
                <c:ptCount val="1"/>
                <c:pt idx="0">
                  <c:v>0</c:v>
                </c:pt>
              </c:numCache>
            </c:numRef>
          </c:val>
          <c:extLst>
            <c:ext xmlns:c16="http://schemas.microsoft.com/office/drawing/2014/chart" uri="{C3380CC4-5D6E-409C-BE32-E72D297353CC}">
              <c16:uniqueId val="{00000005-7070-4AD3-84A4-1FFB2A5489CC}"/>
            </c:ext>
          </c:extLst>
        </c:ser>
        <c:ser>
          <c:idx val="6"/>
          <c:order val="6"/>
          <c:tx>
            <c:strRef>
              <c:f>'تقرير 3'!$B$32</c:f>
              <c:strCache>
                <c:ptCount val="1"/>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3'!$C$32</c:f>
              <c:numCache>
                <c:formatCode>General</c:formatCode>
                <c:ptCount val="1"/>
                <c:pt idx="0">
                  <c:v>0</c:v>
                </c:pt>
              </c:numCache>
            </c:numRef>
          </c:val>
          <c:extLst>
            <c:ext xmlns:c16="http://schemas.microsoft.com/office/drawing/2014/chart" uri="{C3380CC4-5D6E-409C-BE32-E72D297353CC}">
              <c16:uniqueId val="{00000006-7070-4AD3-84A4-1FFB2A5489CC}"/>
            </c:ext>
          </c:extLst>
        </c:ser>
        <c:ser>
          <c:idx val="7"/>
          <c:order val="7"/>
          <c:tx>
            <c:strRef>
              <c:f>'تقرير 3'!$B$33</c:f>
              <c:strCache>
                <c:ptCount val="1"/>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3'!$C$33</c:f>
              <c:numCache>
                <c:formatCode>General</c:formatCode>
                <c:ptCount val="1"/>
                <c:pt idx="0">
                  <c:v>0</c:v>
                </c:pt>
              </c:numCache>
            </c:numRef>
          </c:val>
          <c:extLst>
            <c:ext xmlns:c16="http://schemas.microsoft.com/office/drawing/2014/chart" uri="{C3380CC4-5D6E-409C-BE32-E72D297353CC}">
              <c16:uniqueId val="{00000007-7070-4AD3-84A4-1FFB2A5489CC}"/>
            </c:ext>
          </c:extLst>
        </c:ser>
        <c:ser>
          <c:idx val="8"/>
          <c:order val="8"/>
          <c:tx>
            <c:strRef>
              <c:f>'تقرير 3'!$B$34</c:f>
              <c:strCache>
                <c:ptCount val="1"/>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3'!$C$34</c:f>
              <c:numCache>
                <c:formatCode>General</c:formatCode>
                <c:ptCount val="1"/>
                <c:pt idx="0">
                  <c:v>0</c:v>
                </c:pt>
              </c:numCache>
            </c:numRef>
          </c:val>
          <c:extLst>
            <c:ext xmlns:c16="http://schemas.microsoft.com/office/drawing/2014/chart" uri="{C3380CC4-5D6E-409C-BE32-E72D297353CC}">
              <c16:uniqueId val="{00000008-7070-4AD3-84A4-1FFB2A5489CC}"/>
            </c:ext>
          </c:extLst>
        </c:ser>
        <c:ser>
          <c:idx val="9"/>
          <c:order val="9"/>
          <c:tx>
            <c:strRef>
              <c:f>'تقرير 3'!$B$35</c:f>
              <c:strCache>
                <c:ptCount val="1"/>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3'!$C$35</c:f>
              <c:numCache>
                <c:formatCode>General</c:formatCode>
                <c:ptCount val="1"/>
                <c:pt idx="0">
                  <c:v>0</c:v>
                </c:pt>
              </c:numCache>
            </c:numRef>
          </c:val>
          <c:extLst>
            <c:ext xmlns:c16="http://schemas.microsoft.com/office/drawing/2014/chart" uri="{C3380CC4-5D6E-409C-BE32-E72D297353CC}">
              <c16:uniqueId val="{00000009-7070-4AD3-84A4-1FFB2A5489CC}"/>
            </c:ext>
          </c:extLst>
        </c:ser>
        <c:ser>
          <c:idx val="10"/>
          <c:order val="10"/>
          <c:tx>
            <c:strRef>
              <c:f>'تقرير 3'!$B$36</c:f>
              <c:strCache>
                <c:ptCount val="1"/>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3'!$C$36</c:f>
              <c:numCache>
                <c:formatCode>General</c:formatCode>
                <c:ptCount val="1"/>
                <c:pt idx="0">
                  <c:v>0</c:v>
                </c:pt>
              </c:numCache>
            </c:numRef>
          </c:val>
          <c:extLst>
            <c:ext xmlns:c16="http://schemas.microsoft.com/office/drawing/2014/chart" uri="{C3380CC4-5D6E-409C-BE32-E72D297353CC}">
              <c16:uniqueId val="{0000000A-7070-4AD3-84A4-1FFB2A5489CC}"/>
            </c:ext>
          </c:extLst>
        </c:ser>
        <c:ser>
          <c:idx val="11"/>
          <c:order val="11"/>
          <c:tx>
            <c:strRef>
              <c:f>'تقرير 3'!$B$37</c:f>
              <c:strCache>
                <c:ptCount val="1"/>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3'!$C$37</c:f>
              <c:numCache>
                <c:formatCode>General</c:formatCode>
                <c:ptCount val="1"/>
                <c:pt idx="0">
                  <c:v>0</c:v>
                </c:pt>
              </c:numCache>
            </c:numRef>
          </c:val>
          <c:extLst>
            <c:ext xmlns:c16="http://schemas.microsoft.com/office/drawing/2014/chart" uri="{C3380CC4-5D6E-409C-BE32-E72D297353CC}">
              <c16:uniqueId val="{0000000B-7070-4AD3-84A4-1FFB2A5489CC}"/>
            </c:ext>
          </c:extLst>
        </c:ser>
        <c:ser>
          <c:idx val="12"/>
          <c:order val="12"/>
          <c:tx>
            <c:strRef>
              <c:f>'تقرير 3'!$B$38</c:f>
              <c:strCache>
                <c:ptCount val="1"/>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3'!$C$38</c:f>
              <c:numCache>
                <c:formatCode>General</c:formatCode>
                <c:ptCount val="1"/>
                <c:pt idx="0">
                  <c:v>0</c:v>
                </c:pt>
              </c:numCache>
            </c:numRef>
          </c:val>
          <c:extLst>
            <c:ext xmlns:c16="http://schemas.microsoft.com/office/drawing/2014/chart" uri="{C3380CC4-5D6E-409C-BE32-E72D297353CC}">
              <c16:uniqueId val="{0000000C-7070-4AD3-84A4-1FFB2A5489CC}"/>
            </c:ext>
          </c:extLst>
        </c:ser>
        <c:ser>
          <c:idx val="13"/>
          <c:order val="13"/>
          <c:tx>
            <c:strRef>
              <c:f>'تقرير 3'!$B$39</c:f>
              <c:strCache>
                <c:ptCount val="1"/>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3'!$C$39</c:f>
              <c:numCache>
                <c:formatCode>General</c:formatCode>
                <c:ptCount val="1"/>
                <c:pt idx="0">
                  <c:v>0</c:v>
                </c:pt>
              </c:numCache>
            </c:numRef>
          </c:val>
          <c:extLst>
            <c:ext xmlns:c16="http://schemas.microsoft.com/office/drawing/2014/chart" uri="{C3380CC4-5D6E-409C-BE32-E72D297353CC}">
              <c16:uniqueId val="{0000000D-7070-4AD3-84A4-1FFB2A5489CC}"/>
            </c:ext>
          </c:extLst>
        </c:ser>
        <c:ser>
          <c:idx val="14"/>
          <c:order val="14"/>
          <c:tx>
            <c:strRef>
              <c:f>'تقرير 3'!$B$40</c:f>
              <c:strCache>
                <c:ptCount val="1"/>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3'!$C$40</c:f>
              <c:numCache>
                <c:formatCode>General</c:formatCode>
                <c:ptCount val="1"/>
                <c:pt idx="0">
                  <c:v>0</c:v>
                </c:pt>
              </c:numCache>
            </c:numRef>
          </c:val>
          <c:extLst>
            <c:ext xmlns:c16="http://schemas.microsoft.com/office/drawing/2014/chart" uri="{C3380CC4-5D6E-409C-BE32-E72D297353CC}">
              <c16:uniqueId val="{0000000E-7070-4AD3-84A4-1FFB2A5489CC}"/>
            </c:ext>
          </c:extLst>
        </c:ser>
        <c:ser>
          <c:idx val="15"/>
          <c:order val="15"/>
          <c:tx>
            <c:strRef>
              <c:f>'تقرير 3'!$B$41</c:f>
              <c:strCache>
                <c:ptCount val="1"/>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3'!$C$41</c:f>
              <c:numCache>
                <c:formatCode>General</c:formatCode>
                <c:ptCount val="1"/>
                <c:pt idx="0">
                  <c:v>0</c:v>
                </c:pt>
              </c:numCache>
            </c:numRef>
          </c:val>
          <c:extLst>
            <c:ext xmlns:c16="http://schemas.microsoft.com/office/drawing/2014/chart" uri="{C3380CC4-5D6E-409C-BE32-E72D297353CC}">
              <c16:uniqueId val="{0000000F-7070-4AD3-84A4-1FFB2A5489CC}"/>
            </c:ext>
          </c:extLst>
        </c:ser>
        <c:ser>
          <c:idx val="16"/>
          <c:order val="16"/>
          <c:tx>
            <c:strRef>
              <c:f>'تقرير 3'!$B$42</c:f>
              <c:strCache>
                <c:ptCount val="1"/>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3'!$C$42</c:f>
              <c:numCache>
                <c:formatCode>General</c:formatCode>
                <c:ptCount val="1"/>
                <c:pt idx="0">
                  <c:v>0</c:v>
                </c:pt>
              </c:numCache>
            </c:numRef>
          </c:val>
          <c:extLst>
            <c:ext xmlns:c16="http://schemas.microsoft.com/office/drawing/2014/chart" uri="{C3380CC4-5D6E-409C-BE32-E72D297353CC}">
              <c16:uniqueId val="{00000010-7070-4AD3-84A4-1FFB2A5489CC}"/>
            </c:ext>
          </c:extLst>
        </c:ser>
        <c:ser>
          <c:idx val="17"/>
          <c:order val="17"/>
          <c:tx>
            <c:strRef>
              <c:f>'تقرير 3'!$B$43</c:f>
              <c:strCache>
                <c:ptCount val="1"/>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3'!$C$43</c:f>
              <c:numCache>
                <c:formatCode>General</c:formatCode>
                <c:ptCount val="1"/>
                <c:pt idx="0">
                  <c:v>0</c:v>
                </c:pt>
              </c:numCache>
            </c:numRef>
          </c:val>
          <c:extLst>
            <c:ext xmlns:c16="http://schemas.microsoft.com/office/drawing/2014/chart" uri="{C3380CC4-5D6E-409C-BE32-E72D297353CC}">
              <c16:uniqueId val="{00000011-7070-4AD3-84A4-1FFB2A5489CC}"/>
            </c:ext>
          </c:extLst>
        </c:ser>
        <c:ser>
          <c:idx val="18"/>
          <c:order val="18"/>
          <c:tx>
            <c:strRef>
              <c:f>'تقرير 3'!$B$44</c:f>
              <c:strCache>
                <c:ptCount val="1"/>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3'!$C$44</c:f>
              <c:numCache>
                <c:formatCode>General</c:formatCode>
                <c:ptCount val="1"/>
                <c:pt idx="0">
                  <c:v>0</c:v>
                </c:pt>
              </c:numCache>
            </c:numRef>
          </c:val>
          <c:extLst>
            <c:ext xmlns:c16="http://schemas.microsoft.com/office/drawing/2014/chart" uri="{C3380CC4-5D6E-409C-BE32-E72D297353CC}">
              <c16:uniqueId val="{00000012-7070-4AD3-84A4-1FFB2A5489CC}"/>
            </c:ext>
          </c:extLst>
        </c:ser>
        <c:ser>
          <c:idx val="19"/>
          <c:order val="19"/>
          <c:tx>
            <c:strRef>
              <c:f>'تقرير 3'!$B$45</c:f>
              <c:strCache>
                <c:ptCount val="1"/>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3'!$C$45</c:f>
              <c:numCache>
                <c:formatCode>General</c:formatCode>
                <c:ptCount val="1"/>
                <c:pt idx="0">
                  <c:v>0</c:v>
                </c:pt>
              </c:numCache>
            </c:numRef>
          </c:val>
          <c:extLst>
            <c:ext xmlns:c16="http://schemas.microsoft.com/office/drawing/2014/chart" uri="{C3380CC4-5D6E-409C-BE32-E72D297353CC}">
              <c16:uniqueId val="{00000013-7070-4AD3-84A4-1FFB2A5489CC}"/>
            </c:ext>
          </c:extLst>
        </c:ser>
        <c:ser>
          <c:idx val="20"/>
          <c:order val="20"/>
          <c:tx>
            <c:strRef>
              <c:f>'تقرير 3'!$B$46</c:f>
              <c:strCache>
                <c:ptCount val="1"/>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3'!$C$46</c:f>
              <c:numCache>
                <c:formatCode>General</c:formatCode>
                <c:ptCount val="1"/>
                <c:pt idx="0">
                  <c:v>0</c:v>
                </c:pt>
              </c:numCache>
            </c:numRef>
          </c:val>
          <c:extLst>
            <c:ext xmlns:c16="http://schemas.microsoft.com/office/drawing/2014/chart" uri="{C3380CC4-5D6E-409C-BE32-E72D297353CC}">
              <c16:uniqueId val="{00000014-7070-4AD3-84A4-1FFB2A5489CC}"/>
            </c:ext>
          </c:extLst>
        </c:ser>
        <c:ser>
          <c:idx val="21"/>
          <c:order val="21"/>
          <c:tx>
            <c:strRef>
              <c:f>'تقرير 3'!$B$47</c:f>
              <c:strCache>
                <c:ptCount val="1"/>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3'!$C$47</c:f>
              <c:numCache>
                <c:formatCode>General</c:formatCode>
                <c:ptCount val="1"/>
                <c:pt idx="0">
                  <c:v>0</c:v>
                </c:pt>
              </c:numCache>
            </c:numRef>
          </c:val>
          <c:extLst>
            <c:ext xmlns:c16="http://schemas.microsoft.com/office/drawing/2014/chart" uri="{C3380CC4-5D6E-409C-BE32-E72D297353CC}">
              <c16:uniqueId val="{00000015-7070-4AD3-84A4-1FFB2A5489CC}"/>
            </c:ext>
          </c:extLst>
        </c:ser>
        <c:ser>
          <c:idx val="22"/>
          <c:order val="22"/>
          <c:tx>
            <c:strRef>
              <c:f>'تقرير 3'!$B$48</c:f>
              <c:strCache>
                <c:ptCount val="1"/>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3'!$C$48</c:f>
              <c:numCache>
                <c:formatCode>General</c:formatCode>
                <c:ptCount val="1"/>
                <c:pt idx="0">
                  <c:v>0</c:v>
                </c:pt>
              </c:numCache>
            </c:numRef>
          </c:val>
          <c:extLst>
            <c:ext xmlns:c16="http://schemas.microsoft.com/office/drawing/2014/chart" uri="{C3380CC4-5D6E-409C-BE32-E72D297353CC}">
              <c16:uniqueId val="{00000016-7070-4AD3-84A4-1FFB2A5489CC}"/>
            </c:ext>
          </c:extLst>
        </c:ser>
        <c:ser>
          <c:idx val="23"/>
          <c:order val="23"/>
          <c:tx>
            <c:strRef>
              <c:f>'تقرير 3'!$B$49</c:f>
              <c:strCache>
                <c:ptCount val="1"/>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3'!$C$49</c:f>
              <c:numCache>
                <c:formatCode>General</c:formatCode>
                <c:ptCount val="1"/>
                <c:pt idx="0">
                  <c:v>0</c:v>
                </c:pt>
              </c:numCache>
            </c:numRef>
          </c:val>
          <c:extLst>
            <c:ext xmlns:c16="http://schemas.microsoft.com/office/drawing/2014/chart" uri="{C3380CC4-5D6E-409C-BE32-E72D297353CC}">
              <c16:uniqueId val="{00000017-7070-4AD3-84A4-1FFB2A5489CC}"/>
            </c:ext>
          </c:extLst>
        </c:ser>
        <c:ser>
          <c:idx val="24"/>
          <c:order val="24"/>
          <c:tx>
            <c:strRef>
              <c:f>'تقرير 3'!$B$50</c:f>
              <c:strCache>
                <c:ptCount val="1"/>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3'!$C$50</c:f>
              <c:numCache>
                <c:formatCode>General</c:formatCode>
                <c:ptCount val="1"/>
                <c:pt idx="0">
                  <c:v>0</c:v>
                </c:pt>
              </c:numCache>
            </c:numRef>
          </c:val>
          <c:extLst>
            <c:ext xmlns:c16="http://schemas.microsoft.com/office/drawing/2014/chart" uri="{C3380CC4-5D6E-409C-BE32-E72D297353CC}">
              <c16:uniqueId val="{00000018-7070-4AD3-84A4-1FFB2A5489CC}"/>
            </c:ext>
          </c:extLst>
        </c:ser>
        <c:dLbls>
          <c:dLblPos val="outEnd"/>
          <c:showLegendKey val="0"/>
          <c:showVal val="1"/>
          <c:showCatName val="0"/>
          <c:showSerName val="0"/>
          <c:showPercent val="0"/>
          <c:showBubbleSize val="0"/>
        </c:dLbls>
        <c:gapWidth val="219"/>
        <c:overlap val="-27"/>
        <c:axId val="687134528"/>
        <c:axId val="687817343"/>
      </c:barChart>
      <c:dateAx>
        <c:axId val="687134528"/>
        <c:scaling>
          <c:orientation val="maxMin"/>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817343"/>
        <c:crosses val="autoZero"/>
        <c:auto val="0"/>
        <c:lblOffset val="100"/>
        <c:baseTimeUnit val="days"/>
      </c:dateAx>
      <c:valAx>
        <c:axId val="687817343"/>
        <c:scaling>
          <c:orientation val="minMax"/>
          <c:min val="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134528"/>
        <c:crosses val="max"/>
        <c:crossBetween val="between"/>
        <c:majorUnit val="1"/>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5FD4-4C14-9299-61A472F0C85B}"/>
              </c:ext>
            </c:extLst>
          </c:dPt>
          <c:dPt>
            <c:idx val="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3-5FD4-4C14-9299-61A472F0C85B}"/>
              </c:ext>
            </c:extLst>
          </c:dPt>
          <c:dPt>
            <c:idx val="2"/>
            <c:bubble3D val="0"/>
            <c:spPr>
              <a:solidFill>
                <a:schemeClr val="bg2">
                  <a:lumMod val="75000"/>
                </a:schemeClr>
              </a:solidFill>
              <a:ln w="19050">
                <a:solidFill>
                  <a:schemeClr val="lt1"/>
                </a:solidFill>
              </a:ln>
              <a:effectLst/>
            </c:spPr>
            <c:extLst>
              <c:ext xmlns:c16="http://schemas.microsoft.com/office/drawing/2014/chart" uri="{C3380CC4-5D6E-409C-BE32-E72D297353CC}">
                <c16:uniqueId val="{00000005-5FD4-4C14-9299-61A472F0C85B}"/>
              </c:ext>
            </c:extLst>
          </c:dPt>
          <c:dPt>
            <c:idx val="3"/>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07-5FD4-4C14-9299-61A472F0C85B}"/>
              </c:ext>
            </c:extLst>
          </c:dPt>
          <c:dLbls>
            <c:dLbl>
              <c:idx val="0"/>
              <c:layout>
                <c:manualLayout>
                  <c:x val="-3.4954158310918845E-2"/>
                  <c:y val="-9.5808717551924508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FD4-4C14-9299-61A472F0C85B}"/>
                </c:ext>
              </c:extLst>
            </c:dLbl>
            <c:dLbl>
              <c:idx val="1"/>
              <c:layout>
                <c:manualLayout>
                  <c:x val="1.2048867385727588E-3"/>
                  <c:y val="7.931788873211657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FD4-4C14-9299-61A472F0C85B}"/>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ar-SA"/>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'تقرير 4'!$B$18:$E$18</c:f>
              <c:strCache>
                <c:ptCount val="4"/>
                <c:pt idx="0">
                  <c:v>مرتفع</c:v>
                </c:pt>
                <c:pt idx="1">
                  <c:v>متوسط</c:v>
                </c:pt>
                <c:pt idx="2">
                  <c:v>منخفض</c:v>
                </c:pt>
                <c:pt idx="3">
                  <c:v>منخفض جدا </c:v>
                </c:pt>
              </c:strCache>
            </c:strRef>
          </c:cat>
          <c:val>
            <c:numRef>
              <c:f>'تقرير 4'!$B$19:$E$19</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5FD4-4C14-9299-61A472F0C85B}"/>
            </c:ext>
          </c:extLst>
        </c:ser>
        <c:dLbls>
          <c:showLegendKey val="0"/>
          <c:showVal val="0"/>
          <c:showCatName val="0"/>
          <c:showSerName val="0"/>
          <c:showPercent val="0"/>
          <c:showBubbleSize val="0"/>
          <c:showLeaderLines val="1"/>
        </c:dLbls>
        <c:firstSliceAng val="36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a:t>الرسم</a:t>
            </a:r>
            <a:r>
              <a:rPr lang="ar-SA" baseline="0"/>
              <a:t> البياني لعدد الاجابات الصحيحة</a:t>
            </a:r>
            <a:endParaRPr lang="ar-SA"/>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tx>
            <c:strRef>
              <c:f>'تقرير 4'!$B$26</c:f>
              <c:strCache>
                <c:ptCount val="1"/>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4'!$C$26</c:f>
              <c:numCache>
                <c:formatCode>General</c:formatCode>
                <c:ptCount val="1"/>
                <c:pt idx="0">
                  <c:v>0</c:v>
                </c:pt>
              </c:numCache>
            </c:numRef>
          </c:val>
          <c:extLst>
            <c:ext xmlns:c16="http://schemas.microsoft.com/office/drawing/2014/chart" uri="{C3380CC4-5D6E-409C-BE32-E72D297353CC}">
              <c16:uniqueId val="{00000000-9F6A-406F-ACDE-5FA61027E5C6}"/>
            </c:ext>
          </c:extLst>
        </c:ser>
        <c:ser>
          <c:idx val="1"/>
          <c:order val="1"/>
          <c:tx>
            <c:strRef>
              <c:f>'تقرير 4'!$B$27</c:f>
              <c:strCache>
                <c:ptCount val="1"/>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4'!$C$27</c:f>
              <c:numCache>
                <c:formatCode>General</c:formatCode>
                <c:ptCount val="1"/>
                <c:pt idx="0">
                  <c:v>0</c:v>
                </c:pt>
              </c:numCache>
            </c:numRef>
          </c:val>
          <c:extLst>
            <c:ext xmlns:c16="http://schemas.microsoft.com/office/drawing/2014/chart" uri="{C3380CC4-5D6E-409C-BE32-E72D297353CC}">
              <c16:uniqueId val="{00000001-9F6A-406F-ACDE-5FA61027E5C6}"/>
            </c:ext>
          </c:extLst>
        </c:ser>
        <c:ser>
          <c:idx val="2"/>
          <c:order val="2"/>
          <c:tx>
            <c:strRef>
              <c:f>'تقرير 4'!$B$28</c:f>
              <c:strCache>
                <c:ptCount val="1"/>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4'!$C$28</c:f>
              <c:numCache>
                <c:formatCode>General</c:formatCode>
                <c:ptCount val="1"/>
                <c:pt idx="0">
                  <c:v>0</c:v>
                </c:pt>
              </c:numCache>
            </c:numRef>
          </c:val>
          <c:extLst>
            <c:ext xmlns:c16="http://schemas.microsoft.com/office/drawing/2014/chart" uri="{C3380CC4-5D6E-409C-BE32-E72D297353CC}">
              <c16:uniqueId val="{00000002-9F6A-406F-ACDE-5FA61027E5C6}"/>
            </c:ext>
          </c:extLst>
        </c:ser>
        <c:ser>
          <c:idx val="3"/>
          <c:order val="3"/>
          <c:tx>
            <c:strRef>
              <c:f>'تقرير 4'!$B$29</c:f>
              <c:strCache>
                <c:ptCount val="1"/>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4'!$C$29</c:f>
              <c:numCache>
                <c:formatCode>General</c:formatCode>
                <c:ptCount val="1"/>
                <c:pt idx="0">
                  <c:v>0</c:v>
                </c:pt>
              </c:numCache>
            </c:numRef>
          </c:val>
          <c:extLst>
            <c:ext xmlns:c16="http://schemas.microsoft.com/office/drawing/2014/chart" uri="{C3380CC4-5D6E-409C-BE32-E72D297353CC}">
              <c16:uniqueId val="{00000003-9F6A-406F-ACDE-5FA61027E5C6}"/>
            </c:ext>
          </c:extLst>
        </c:ser>
        <c:ser>
          <c:idx val="4"/>
          <c:order val="4"/>
          <c:tx>
            <c:strRef>
              <c:f>'تقرير 4'!$B$30</c:f>
              <c:strCache>
                <c:ptCount val="1"/>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4'!$C$30</c:f>
              <c:numCache>
                <c:formatCode>General</c:formatCode>
                <c:ptCount val="1"/>
                <c:pt idx="0">
                  <c:v>0</c:v>
                </c:pt>
              </c:numCache>
            </c:numRef>
          </c:val>
          <c:extLst>
            <c:ext xmlns:c16="http://schemas.microsoft.com/office/drawing/2014/chart" uri="{C3380CC4-5D6E-409C-BE32-E72D297353CC}">
              <c16:uniqueId val="{00000004-9F6A-406F-ACDE-5FA61027E5C6}"/>
            </c:ext>
          </c:extLst>
        </c:ser>
        <c:ser>
          <c:idx val="5"/>
          <c:order val="5"/>
          <c:tx>
            <c:strRef>
              <c:f>'تقرير 4'!$B$31</c:f>
              <c:strCache>
                <c:ptCount val="1"/>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4'!$C$31</c:f>
              <c:numCache>
                <c:formatCode>General</c:formatCode>
                <c:ptCount val="1"/>
                <c:pt idx="0">
                  <c:v>0</c:v>
                </c:pt>
              </c:numCache>
            </c:numRef>
          </c:val>
          <c:extLst>
            <c:ext xmlns:c16="http://schemas.microsoft.com/office/drawing/2014/chart" uri="{C3380CC4-5D6E-409C-BE32-E72D297353CC}">
              <c16:uniqueId val="{00000005-9F6A-406F-ACDE-5FA61027E5C6}"/>
            </c:ext>
          </c:extLst>
        </c:ser>
        <c:ser>
          <c:idx val="6"/>
          <c:order val="6"/>
          <c:tx>
            <c:strRef>
              <c:f>'تقرير 4'!$B$32</c:f>
              <c:strCache>
                <c:ptCount val="1"/>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4'!$C$32</c:f>
              <c:numCache>
                <c:formatCode>General</c:formatCode>
                <c:ptCount val="1"/>
                <c:pt idx="0">
                  <c:v>0</c:v>
                </c:pt>
              </c:numCache>
            </c:numRef>
          </c:val>
          <c:extLst>
            <c:ext xmlns:c16="http://schemas.microsoft.com/office/drawing/2014/chart" uri="{C3380CC4-5D6E-409C-BE32-E72D297353CC}">
              <c16:uniqueId val="{00000006-9F6A-406F-ACDE-5FA61027E5C6}"/>
            </c:ext>
          </c:extLst>
        </c:ser>
        <c:ser>
          <c:idx val="7"/>
          <c:order val="7"/>
          <c:tx>
            <c:strRef>
              <c:f>'تقرير 4'!$B$33</c:f>
              <c:strCache>
                <c:ptCount val="1"/>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4'!$C$33</c:f>
              <c:numCache>
                <c:formatCode>General</c:formatCode>
                <c:ptCount val="1"/>
                <c:pt idx="0">
                  <c:v>0</c:v>
                </c:pt>
              </c:numCache>
            </c:numRef>
          </c:val>
          <c:extLst>
            <c:ext xmlns:c16="http://schemas.microsoft.com/office/drawing/2014/chart" uri="{C3380CC4-5D6E-409C-BE32-E72D297353CC}">
              <c16:uniqueId val="{00000007-9F6A-406F-ACDE-5FA61027E5C6}"/>
            </c:ext>
          </c:extLst>
        </c:ser>
        <c:ser>
          <c:idx val="8"/>
          <c:order val="8"/>
          <c:tx>
            <c:strRef>
              <c:f>'تقرير 4'!$B$34</c:f>
              <c:strCache>
                <c:ptCount val="1"/>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4'!$C$34</c:f>
              <c:numCache>
                <c:formatCode>General</c:formatCode>
                <c:ptCount val="1"/>
                <c:pt idx="0">
                  <c:v>0</c:v>
                </c:pt>
              </c:numCache>
            </c:numRef>
          </c:val>
          <c:extLst>
            <c:ext xmlns:c16="http://schemas.microsoft.com/office/drawing/2014/chart" uri="{C3380CC4-5D6E-409C-BE32-E72D297353CC}">
              <c16:uniqueId val="{00000008-9F6A-406F-ACDE-5FA61027E5C6}"/>
            </c:ext>
          </c:extLst>
        </c:ser>
        <c:ser>
          <c:idx val="9"/>
          <c:order val="9"/>
          <c:tx>
            <c:strRef>
              <c:f>'تقرير 4'!$B$35</c:f>
              <c:strCache>
                <c:ptCount val="1"/>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4'!$C$35</c:f>
              <c:numCache>
                <c:formatCode>General</c:formatCode>
                <c:ptCount val="1"/>
                <c:pt idx="0">
                  <c:v>0</c:v>
                </c:pt>
              </c:numCache>
            </c:numRef>
          </c:val>
          <c:extLst>
            <c:ext xmlns:c16="http://schemas.microsoft.com/office/drawing/2014/chart" uri="{C3380CC4-5D6E-409C-BE32-E72D297353CC}">
              <c16:uniqueId val="{00000009-9F6A-406F-ACDE-5FA61027E5C6}"/>
            </c:ext>
          </c:extLst>
        </c:ser>
        <c:ser>
          <c:idx val="10"/>
          <c:order val="10"/>
          <c:tx>
            <c:strRef>
              <c:f>'تقرير 4'!$B$36</c:f>
              <c:strCache>
                <c:ptCount val="1"/>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4'!$C$36</c:f>
              <c:numCache>
                <c:formatCode>General</c:formatCode>
                <c:ptCount val="1"/>
                <c:pt idx="0">
                  <c:v>0</c:v>
                </c:pt>
              </c:numCache>
            </c:numRef>
          </c:val>
          <c:extLst>
            <c:ext xmlns:c16="http://schemas.microsoft.com/office/drawing/2014/chart" uri="{C3380CC4-5D6E-409C-BE32-E72D297353CC}">
              <c16:uniqueId val="{0000000A-9F6A-406F-ACDE-5FA61027E5C6}"/>
            </c:ext>
          </c:extLst>
        </c:ser>
        <c:ser>
          <c:idx val="11"/>
          <c:order val="11"/>
          <c:tx>
            <c:strRef>
              <c:f>'تقرير 4'!$B$37</c:f>
              <c:strCache>
                <c:ptCount val="1"/>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4'!$C$37</c:f>
              <c:numCache>
                <c:formatCode>General</c:formatCode>
                <c:ptCount val="1"/>
                <c:pt idx="0">
                  <c:v>0</c:v>
                </c:pt>
              </c:numCache>
            </c:numRef>
          </c:val>
          <c:extLst>
            <c:ext xmlns:c16="http://schemas.microsoft.com/office/drawing/2014/chart" uri="{C3380CC4-5D6E-409C-BE32-E72D297353CC}">
              <c16:uniqueId val="{0000000B-9F6A-406F-ACDE-5FA61027E5C6}"/>
            </c:ext>
          </c:extLst>
        </c:ser>
        <c:ser>
          <c:idx val="12"/>
          <c:order val="12"/>
          <c:tx>
            <c:strRef>
              <c:f>'تقرير 4'!$B$38</c:f>
              <c:strCache>
                <c:ptCount val="1"/>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4'!$C$38</c:f>
              <c:numCache>
                <c:formatCode>General</c:formatCode>
                <c:ptCount val="1"/>
                <c:pt idx="0">
                  <c:v>0</c:v>
                </c:pt>
              </c:numCache>
            </c:numRef>
          </c:val>
          <c:extLst>
            <c:ext xmlns:c16="http://schemas.microsoft.com/office/drawing/2014/chart" uri="{C3380CC4-5D6E-409C-BE32-E72D297353CC}">
              <c16:uniqueId val="{0000000C-9F6A-406F-ACDE-5FA61027E5C6}"/>
            </c:ext>
          </c:extLst>
        </c:ser>
        <c:ser>
          <c:idx val="13"/>
          <c:order val="13"/>
          <c:tx>
            <c:strRef>
              <c:f>'تقرير 4'!$B$39</c:f>
              <c:strCache>
                <c:ptCount val="1"/>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4'!$C$39</c:f>
              <c:numCache>
                <c:formatCode>General</c:formatCode>
                <c:ptCount val="1"/>
                <c:pt idx="0">
                  <c:v>0</c:v>
                </c:pt>
              </c:numCache>
            </c:numRef>
          </c:val>
          <c:extLst>
            <c:ext xmlns:c16="http://schemas.microsoft.com/office/drawing/2014/chart" uri="{C3380CC4-5D6E-409C-BE32-E72D297353CC}">
              <c16:uniqueId val="{0000000D-9F6A-406F-ACDE-5FA61027E5C6}"/>
            </c:ext>
          </c:extLst>
        </c:ser>
        <c:ser>
          <c:idx val="14"/>
          <c:order val="14"/>
          <c:tx>
            <c:strRef>
              <c:f>'تقرير 4'!$B$40</c:f>
              <c:strCache>
                <c:ptCount val="1"/>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4'!$C$40</c:f>
              <c:numCache>
                <c:formatCode>General</c:formatCode>
                <c:ptCount val="1"/>
                <c:pt idx="0">
                  <c:v>0</c:v>
                </c:pt>
              </c:numCache>
            </c:numRef>
          </c:val>
          <c:extLst>
            <c:ext xmlns:c16="http://schemas.microsoft.com/office/drawing/2014/chart" uri="{C3380CC4-5D6E-409C-BE32-E72D297353CC}">
              <c16:uniqueId val="{0000000E-9F6A-406F-ACDE-5FA61027E5C6}"/>
            </c:ext>
          </c:extLst>
        </c:ser>
        <c:ser>
          <c:idx val="15"/>
          <c:order val="15"/>
          <c:tx>
            <c:strRef>
              <c:f>'تقرير 4'!$B$41</c:f>
              <c:strCache>
                <c:ptCount val="1"/>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4'!$C$41</c:f>
              <c:numCache>
                <c:formatCode>General</c:formatCode>
                <c:ptCount val="1"/>
                <c:pt idx="0">
                  <c:v>0</c:v>
                </c:pt>
              </c:numCache>
            </c:numRef>
          </c:val>
          <c:extLst>
            <c:ext xmlns:c16="http://schemas.microsoft.com/office/drawing/2014/chart" uri="{C3380CC4-5D6E-409C-BE32-E72D297353CC}">
              <c16:uniqueId val="{0000000F-9F6A-406F-ACDE-5FA61027E5C6}"/>
            </c:ext>
          </c:extLst>
        </c:ser>
        <c:ser>
          <c:idx val="16"/>
          <c:order val="16"/>
          <c:tx>
            <c:strRef>
              <c:f>'تقرير 4'!$B$42</c:f>
              <c:strCache>
                <c:ptCount val="1"/>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4'!$C$42</c:f>
              <c:numCache>
                <c:formatCode>General</c:formatCode>
                <c:ptCount val="1"/>
                <c:pt idx="0">
                  <c:v>0</c:v>
                </c:pt>
              </c:numCache>
            </c:numRef>
          </c:val>
          <c:extLst>
            <c:ext xmlns:c16="http://schemas.microsoft.com/office/drawing/2014/chart" uri="{C3380CC4-5D6E-409C-BE32-E72D297353CC}">
              <c16:uniqueId val="{00000010-9F6A-406F-ACDE-5FA61027E5C6}"/>
            </c:ext>
          </c:extLst>
        </c:ser>
        <c:ser>
          <c:idx val="17"/>
          <c:order val="17"/>
          <c:tx>
            <c:strRef>
              <c:f>'تقرير 4'!$B$43</c:f>
              <c:strCache>
                <c:ptCount val="1"/>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4'!$C$43</c:f>
              <c:numCache>
                <c:formatCode>General</c:formatCode>
                <c:ptCount val="1"/>
                <c:pt idx="0">
                  <c:v>0</c:v>
                </c:pt>
              </c:numCache>
            </c:numRef>
          </c:val>
          <c:extLst>
            <c:ext xmlns:c16="http://schemas.microsoft.com/office/drawing/2014/chart" uri="{C3380CC4-5D6E-409C-BE32-E72D297353CC}">
              <c16:uniqueId val="{00000011-9F6A-406F-ACDE-5FA61027E5C6}"/>
            </c:ext>
          </c:extLst>
        </c:ser>
        <c:ser>
          <c:idx val="18"/>
          <c:order val="18"/>
          <c:tx>
            <c:strRef>
              <c:f>'تقرير 4'!$B$44</c:f>
              <c:strCache>
                <c:ptCount val="1"/>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4'!$C$44</c:f>
              <c:numCache>
                <c:formatCode>General</c:formatCode>
                <c:ptCount val="1"/>
                <c:pt idx="0">
                  <c:v>0</c:v>
                </c:pt>
              </c:numCache>
            </c:numRef>
          </c:val>
          <c:extLst>
            <c:ext xmlns:c16="http://schemas.microsoft.com/office/drawing/2014/chart" uri="{C3380CC4-5D6E-409C-BE32-E72D297353CC}">
              <c16:uniqueId val="{00000012-9F6A-406F-ACDE-5FA61027E5C6}"/>
            </c:ext>
          </c:extLst>
        </c:ser>
        <c:ser>
          <c:idx val="19"/>
          <c:order val="19"/>
          <c:tx>
            <c:strRef>
              <c:f>'تقرير 4'!$B$45</c:f>
              <c:strCache>
                <c:ptCount val="1"/>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4'!$C$45</c:f>
              <c:numCache>
                <c:formatCode>General</c:formatCode>
                <c:ptCount val="1"/>
                <c:pt idx="0">
                  <c:v>0</c:v>
                </c:pt>
              </c:numCache>
            </c:numRef>
          </c:val>
          <c:extLst>
            <c:ext xmlns:c16="http://schemas.microsoft.com/office/drawing/2014/chart" uri="{C3380CC4-5D6E-409C-BE32-E72D297353CC}">
              <c16:uniqueId val="{00000013-9F6A-406F-ACDE-5FA61027E5C6}"/>
            </c:ext>
          </c:extLst>
        </c:ser>
        <c:ser>
          <c:idx val="20"/>
          <c:order val="20"/>
          <c:tx>
            <c:strRef>
              <c:f>'تقرير 4'!$B$46</c:f>
              <c:strCache>
                <c:ptCount val="1"/>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4'!$C$46</c:f>
              <c:numCache>
                <c:formatCode>General</c:formatCode>
                <c:ptCount val="1"/>
                <c:pt idx="0">
                  <c:v>0</c:v>
                </c:pt>
              </c:numCache>
            </c:numRef>
          </c:val>
          <c:extLst>
            <c:ext xmlns:c16="http://schemas.microsoft.com/office/drawing/2014/chart" uri="{C3380CC4-5D6E-409C-BE32-E72D297353CC}">
              <c16:uniqueId val="{00000014-9F6A-406F-ACDE-5FA61027E5C6}"/>
            </c:ext>
          </c:extLst>
        </c:ser>
        <c:ser>
          <c:idx val="21"/>
          <c:order val="21"/>
          <c:tx>
            <c:strRef>
              <c:f>'تقرير 4'!$B$47</c:f>
              <c:strCache>
                <c:ptCount val="1"/>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4'!$C$47</c:f>
              <c:numCache>
                <c:formatCode>General</c:formatCode>
                <c:ptCount val="1"/>
                <c:pt idx="0">
                  <c:v>0</c:v>
                </c:pt>
              </c:numCache>
            </c:numRef>
          </c:val>
          <c:extLst>
            <c:ext xmlns:c16="http://schemas.microsoft.com/office/drawing/2014/chart" uri="{C3380CC4-5D6E-409C-BE32-E72D297353CC}">
              <c16:uniqueId val="{00000015-9F6A-406F-ACDE-5FA61027E5C6}"/>
            </c:ext>
          </c:extLst>
        </c:ser>
        <c:ser>
          <c:idx val="22"/>
          <c:order val="22"/>
          <c:tx>
            <c:strRef>
              <c:f>'تقرير 4'!$B$48</c:f>
              <c:strCache>
                <c:ptCount val="1"/>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4'!$C$48</c:f>
              <c:numCache>
                <c:formatCode>General</c:formatCode>
                <c:ptCount val="1"/>
                <c:pt idx="0">
                  <c:v>0</c:v>
                </c:pt>
              </c:numCache>
            </c:numRef>
          </c:val>
          <c:extLst>
            <c:ext xmlns:c16="http://schemas.microsoft.com/office/drawing/2014/chart" uri="{C3380CC4-5D6E-409C-BE32-E72D297353CC}">
              <c16:uniqueId val="{00000016-9F6A-406F-ACDE-5FA61027E5C6}"/>
            </c:ext>
          </c:extLst>
        </c:ser>
        <c:ser>
          <c:idx val="23"/>
          <c:order val="23"/>
          <c:tx>
            <c:strRef>
              <c:f>'تقرير 4'!$B$49</c:f>
              <c:strCache>
                <c:ptCount val="1"/>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4'!$C$49</c:f>
              <c:numCache>
                <c:formatCode>General</c:formatCode>
                <c:ptCount val="1"/>
                <c:pt idx="0">
                  <c:v>0</c:v>
                </c:pt>
              </c:numCache>
            </c:numRef>
          </c:val>
          <c:extLst>
            <c:ext xmlns:c16="http://schemas.microsoft.com/office/drawing/2014/chart" uri="{C3380CC4-5D6E-409C-BE32-E72D297353CC}">
              <c16:uniqueId val="{00000017-9F6A-406F-ACDE-5FA61027E5C6}"/>
            </c:ext>
          </c:extLst>
        </c:ser>
        <c:ser>
          <c:idx val="24"/>
          <c:order val="24"/>
          <c:tx>
            <c:strRef>
              <c:f>'تقرير 4'!$B$50</c:f>
              <c:strCache>
                <c:ptCount val="1"/>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4'!$C$50</c:f>
              <c:numCache>
                <c:formatCode>General</c:formatCode>
                <c:ptCount val="1"/>
                <c:pt idx="0">
                  <c:v>0</c:v>
                </c:pt>
              </c:numCache>
            </c:numRef>
          </c:val>
          <c:extLst>
            <c:ext xmlns:c16="http://schemas.microsoft.com/office/drawing/2014/chart" uri="{C3380CC4-5D6E-409C-BE32-E72D297353CC}">
              <c16:uniqueId val="{00000018-9F6A-406F-ACDE-5FA61027E5C6}"/>
            </c:ext>
          </c:extLst>
        </c:ser>
        <c:dLbls>
          <c:dLblPos val="outEnd"/>
          <c:showLegendKey val="0"/>
          <c:showVal val="1"/>
          <c:showCatName val="0"/>
          <c:showSerName val="0"/>
          <c:showPercent val="0"/>
          <c:showBubbleSize val="0"/>
        </c:dLbls>
        <c:gapWidth val="219"/>
        <c:overlap val="-27"/>
        <c:axId val="687134528"/>
        <c:axId val="687817343"/>
      </c:barChart>
      <c:dateAx>
        <c:axId val="687134528"/>
        <c:scaling>
          <c:orientation val="maxMin"/>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817343"/>
        <c:crosses val="autoZero"/>
        <c:auto val="0"/>
        <c:lblOffset val="100"/>
        <c:baseTimeUnit val="days"/>
      </c:dateAx>
      <c:valAx>
        <c:axId val="687817343"/>
        <c:scaling>
          <c:orientation val="minMax"/>
          <c:min val="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134528"/>
        <c:crosses val="max"/>
        <c:crossBetween val="between"/>
        <c:majorUnit val="1"/>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6">
                  <a:lumMod val="75000"/>
                </a:schemeClr>
              </a:solidFill>
              <a:ln w="19050">
                <a:solidFill>
                  <a:schemeClr val="lt1"/>
                </a:solidFill>
              </a:ln>
              <a:effectLst/>
            </c:spPr>
            <c:extLst>
              <c:ext xmlns:c16="http://schemas.microsoft.com/office/drawing/2014/chart" uri="{C3380CC4-5D6E-409C-BE32-E72D297353CC}">
                <c16:uniqueId val="{00000001-2D66-4FD4-84F3-0AD6FB97ADF0}"/>
              </c:ext>
            </c:extLst>
          </c:dPt>
          <c:dPt>
            <c:idx val="1"/>
            <c:bubble3D val="0"/>
            <c:spPr>
              <a:solidFill>
                <a:schemeClr val="accent1">
                  <a:lumMod val="60000"/>
                  <a:lumOff val="40000"/>
                </a:schemeClr>
              </a:solidFill>
              <a:ln w="19050">
                <a:solidFill>
                  <a:schemeClr val="lt1"/>
                </a:solidFill>
              </a:ln>
              <a:effectLst/>
            </c:spPr>
            <c:extLst>
              <c:ext xmlns:c16="http://schemas.microsoft.com/office/drawing/2014/chart" uri="{C3380CC4-5D6E-409C-BE32-E72D297353CC}">
                <c16:uniqueId val="{00000003-2D66-4FD4-84F3-0AD6FB97ADF0}"/>
              </c:ext>
            </c:extLst>
          </c:dPt>
          <c:dPt>
            <c:idx val="2"/>
            <c:bubble3D val="0"/>
            <c:spPr>
              <a:solidFill>
                <a:schemeClr val="bg2">
                  <a:lumMod val="75000"/>
                </a:schemeClr>
              </a:solidFill>
              <a:ln w="19050">
                <a:solidFill>
                  <a:schemeClr val="lt1"/>
                </a:solidFill>
              </a:ln>
              <a:effectLst/>
            </c:spPr>
            <c:extLst>
              <c:ext xmlns:c16="http://schemas.microsoft.com/office/drawing/2014/chart" uri="{C3380CC4-5D6E-409C-BE32-E72D297353CC}">
                <c16:uniqueId val="{00000005-2D66-4FD4-84F3-0AD6FB97ADF0}"/>
              </c:ext>
            </c:extLst>
          </c:dPt>
          <c:dPt>
            <c:idx val="3"/>
            <c:bubble3D val="0"/>
            <c:spPr>
              <a:solidFill>
                <a:schemeClr val="accent2">
                  <a:lumMod val="60000"/>
                  <a:lumOff val="40000"/>
                </a:schemeClr>
              </a:solidFill>
              <a:ln w="19050">
                <a:solidFill>
                  <a:schemeClr val="lt1"/>
                </a:solidFill>
              </a:ln>
              <a:effectLst/>
            </c:spPr>
            <c:extLst>
              <c:ext xmlns:c16="http://schemas.microsoft.com/office/drawing/2014/chart" uri="{C3380CC4-5D6E-409C-BE32-E72D297353CC}">
                <c16:uniqueId val="{00000007-2D66-4FD4-84F3-0AD6FB97ADF0}"/>
              </c:ext>
            </c:extLst>
          </c:dPt>
          <c:dLbls>
            <c:dLbl>
              <c:idx val="0"/>
              <c:layout>
                <c:manualLayout>
                  <c:x val="-3.4954158310918845E-2"/>
                  <c:y val="-9.5808717551924508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D66-4FD4-84F3-0AD6FB97ADF0}"/>
                </c:ext>
              </c:extLst>
            </c:dLbl>
            <c:dLbl>
              <c:idx val="1"/>
              <c:layout>
                <c:manualLayout>
                  <c:x val="1.2048867385727588E-3"/>
                  <c:y val="7.931788873211657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D66-4FD4-84F3-0AD6FB97ADF0}"/>
                </c:ext>
              </c:extLst>
            </c:dLbl>
            <c:dLbl>
              <c:idx val="2"/>
              <c:layout>
                <c:manualLayout>
                  <c:x val="-1.7159785896249367E-3"/>
                  <c:y val="3.8658635635839343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D66-4FD4-84F3-0AD6FB97ADF0}"/>
                </c:ext>
              </c:extLst>
            </c:dLbl>
            <c:dLbl>
              <c:idx val="3"/>
              <c:layout>
                <c:manualLayout>
                  <c:x val="1.6459464358976821E-2"/>
                  <c:y val="-3.0754320518336879E-2"/>
                </c:manualLayout>
              </c:layout>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2D66-4FD4-84F3-0AD6FB97ADF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ar-SA"/>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'تقرير 5'!$B$18:$E$18</c:f>
              <c:strCache>
                <c:ptCount val="4"/>
                <c:pt idx="0">
                  <c:v>مرتفع</c:v>
                </c:pt>
                <c:pt idx="1">
                  <c:v>متوسط</c:v>
                </c:pt>
                <c:pt idx="2">
                  <c:v>منخفض</c:v>
                </c:pt>
                <c:pt idx="3">
                  <c:v>منخفض جدا </c:v>
                </c:pt>
              </c:strCache>
            </c:strRef>
          </c:cat>
          <c:val>
            <c:numRef>
              <c:f>'تقرير 5'!$B$19:$E$19</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2D66-4FD4-84F3-0AD6FB97ADF0}"/>
            </c:ext>
          </c:extLst>
        </c:ser>
        <c:dLbls>
          <c:showLegendKey val="0"/>
          <c:showVal val="0"/>
          <c:showCatName val="0"/>
          <c:showSerName val="0"/>
          <c:showPercent val="0"/>
          <c:showBubbleSize val="0"/>
          <c:showLeaderLines val="1"/>
        </c:dLbls>
        <c:firstSliceAng val="36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ar-SA"/>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ar-SA"/>
              <a:t>الرسم</a:t>
            </a:r>
            <a:r>
              <a:rPr lang="ar-SA" baseline="0"/>
              <a:t> البياني لعدد الاجابات الصحيحة</a:t>
            </a:r>
            <a:endParaRPr lang="ar-SA"/>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ar-SA"/>
        </a:p>
      </c:txPr>
    </c:title>
    <c:autoTitleDeleted val="0"/>
    <c:plotArea>
      <c:layout/>
      <c:barChart>
        <c:barDir val="col"/>
        <c:grouping val="clustered"/>
        <c:varyColors val="0"/>
        <c:ser>
          <c:idx val="0"/>
          <c:order val="0"/>
          <c:tx>
            <c:strRef>
              <c:f>'تقرير 5'!$B$26</c:f>
              <c:strCache>
                <c:ptCount val="1"/>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5'!$C$26</c:f>
              <c:numCache>
                <c:formatCode>General</c:formatCode>
                <c:ptCount val="1"/>
                <c:pt idx="0">
                  <c:v>0</c:v>
                </c:pt>
              </c:numCache>
            </c:numRef>
          </c:val>
          <c:extLst>
            <c:ext xmlns:c16="http://schemas.microsoft.com/office/drawing/2014/chart" uri="{C3380CC4-5D6E-409C-BE32-E72D297353CC}">
              <c16:uniqueId val="{00000000-8A6E-40B9-BC13-ECA49736F60C}"/>
            </c:ext>
          </c:extLst>
        </c:ser>
        <c:ser>
          <c:idx val="1"/>
          <c:order val="1"/>
          <c:tx>
            <c:strRef>
              <c:f>'تقرير 5'!$B$27</c:f>
              <c:strCache>
                <c:ptCount val="1"/>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5'!$C$27</c:f>
              <c:numCache>
                <c:formatCode>General</c:formatCode>
                <c:ptCount val="1"/>
                <c:pt idx="0">
                  <c:v>0</c:v>
                </c:pt>
              </c:numCache>
            </c:numRef>
          </c:val>
          <c:extLst>
            <c:ext xmlns:c16="http://schemas.microsoft.com/office/drawing/2014/chart" uri="{C3380CC4-5D6E-409C-BE32-E72D297353CC}">
              <c16:uniqueId val="{00000001-8A6E-40B9-BC13-ECA49736F60C}"/>
            </c:ext>
          </c:extLst>
        </c:ser>
        <c:ser>
          <c:idx val="2"/>
          <c:order val="2"/>
          <c:tx>
            <c:strRef>
              <c:f>'تقرير 5'!$B$28</c:f>
              <c:strCache>
                <c:ptCount val="1"/>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5'!$C$28</c:f>
              <c:numCache>
                <c:formatCode>General</c:formatCode>
                <c:ptCount val="1"/>
                <c:pt idx="0">
                  <c:v>0</c:v>
                </c:pt>
              </c:numCache>
            </c:numRef>
          </c:val>
          <c:extLst>
            <c:ext xmlns:c16="http://schemas.microsoft.com/office/drawing/2014/chart" uri="{C3380CC4-5D6E-409C-BE32-E72D297353CC}">
              <c16:uniqueId val="{00000002-8A6E-40B9-BC13-ECA49736F60C}"/>
            </c:ext>
          </c:extLst>
        </c:ser>
        <c:ser>
          <c:idx val="3"/>
          <c:order val="3"/>
          <c:tx>
            <c:strRef>
              <c:f>'تقرير 5'!$B$29</c:f>
              <c:strCache>
                <c:ptCount val="1"/>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5'!$C$29</c:f>
              <c:numCache>
                <c:formatCode>General</c:formatCode>
                <c:ptCount val="1"/>
                <c:pt idx="0">
                  <c:v>0</c:v>
                </c:pt>
              </c:numCache>
            </c:numRef>
          </c:val>
          <c:extLst>
            <c:ext xmlns:c16="http://schemas.microsoft.com/office/drawing/2014/chart" uri="{C3380CC4-5D6E-409C-BE32-E72D297353CC}">
              <c16:uniqueId val="{00000003-8A6E-40B9-BC13-ECA49736F60C}"/>
            </c:ext>
          </c:extLst>
        </c:ser>
        <c:ser>
          <c:idx val="4"/>
          <c:order val="4"/>
          <c:tx>
            <c:strRef>
              <c:f>'تقرير 5'!$B$30</c:f>
              <c:strCache>
                <c:ptCount val="1"/>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5'!$C$30</c:f>
              <c:numCache>
                <c:formatCode>General</c:formatCode>
                <c:ptCount val="1"/>
                <c:pt idx="0">
                  <c:v>0</c:v>
                </c:pt>
              </c:numCache>
            </c:numRef>
          </c:val>
          <c:extLst>
            <c:ext xmlns:c16="http://schemas.microsoft.com/office/drawing/2014/chart" uri="{C3380CC4-5D6E-409C-BE32-E72D297353CC}">
              <c16:uniqueId val="{00000004-8A6E-40B9-BC13-ECA49736F60C}"/>
            </c:ext>
          </c:extLst>
        </c:ser>
        <c:ser>
          <c:idx val="5"/>
          <c:order val="5"/>
          <c:tx>
            <c:strRef>
              <c:f>'تقرير 5'!$B$31</c:f>
              <c:strCache>
                <c:ptCount val="1"/>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5'!$C$31</c:f>
              <c:numCache>
                <c:formatCode>General</c:formatCode>
                <c:ptCount val="1"/>
                <c:pt idx="0">
                  <c:v>0</c:v>
                </c:pt>
              </c:numCache>
            </c:numRef>
          </c:val>
          <c:extLst>
            <c:ext xmlns:c16="http://schemas.microsoft.com/office/drawing/2014/chart" uri="{C3380CC4-5D6E-409C-BE32-E72D297353CC}">
              <c16:uniqueId val="{00000005-8A6E-40B9-BC13-ECA49736F60C}"/>
            </c:ext>
          </c:extLst>
        </c:ser>
        <c:ser>
          <c:idx val="6"/>
          <c:order val="6"/>
          <c:tx>
            <c:strRef>
              <c:f>'تقرير 5'!$B$32</c:f>
              <c:strCache>
                <c:ptCount val="1"/>
              </c:strCache>
            </c:strRef>
          </c:tx>
          <c:spPr>
            <a:solidFill>
              <a:schemeClr val="accent1">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5'!$C$32</c:f>
              <c:numCache>
                <c:formatCode>General</c:formatCode>
                <c:ptCount val="1"/>
                <c:pt idx="0">
                  <c:v>0</c:v>
                </c:pt>
              </c:numCache>
            </c:numRef>
          </c:val>
          <c:extLst>
            <c:ext xmlns:c16="http://schemas.microsoft.com/office/drawing/2014/chart" uri="{C3380CC4-5D6E-409C-BE32-E72D297353CC}">
              <c16:uniqueId val="{00000006-8A6E-40B9-BC13-ECA49736F60C}"/>
            </c:ext>
          </c:extLst>
        </c:ser>
        <c:ser>
          <c:idx val="7"/>
          <c:order val="7"/>
          <c:tx>
            <c:strRef>
              <c:f>'تقرير 5'!$B$33</c:f>
              <c:strCache>
                <c:ptCount val="1"/>
              </c:strCache>
            </c:strRef>
          </c:tx>
          <c:spPr>
            <a:solidFill>
              <a:schemeClr val="accent2">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5'!$C$33</c:f>
              <c:numCache>
                <c:formatCode>General</c:formatCode>
                <c:ptCount val="1"/>
                <c:pt idx="0">
                  <c:v>0</c:v>
                </c:pt>
              </c:numCache>
            </c:numRef>
          </c:val>
          <c:extLst>
            <c:ext xmlns:c16="http://schemas.microsoft.com/office/drawing/2014/chart" uri="{C3380CC4-5D6E-409C-BE32-E72D297353CC}">
              <c16:uniqueId val="{00000007-8A6E-40B9-BC13-ECA49736F60C}"/>
            </c:ext>
          </c:extLst>
        </c:ser>
        <c:ser>
          <c:idx val="8"/>
          <c:order val="8"/>
          <c:tx>
            <c:strRef>
              <c:f>'تقرير 5'!$B$34</c:f>
              <c:strCache>
                <c:ptCount val="1"/>
              </c:strCache>
            </c:strRef>
          </c:tx>
          <c:spPr>
            <a:solidFill>
              <a:schemeClr val="accent3">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5'!$C$34</c:f>
              <c:numCache>
                <c:formatCode>General</c:formatCode>
                <c:ptCount val="1"/>
                <c:pt idx="0">
                  <c:v>0</c:v>
                </c:pt>
              </c:numCache>
            </c:numRef>
          </c:val>
          <c:extLst>
            <c:ext xmlns:c16="http://schemas.microsoft.com/office/drawing/2014/chart" uri="{C3380CC4-5D6E-409C-BE32-E72D297353CC}">
              <c16:uniqueId val="{00000008-8A6E-40B9-BC13-ECA49736F60C}"/>
            </c:ext>
          </c:extLst>
        </c:ser>
        <c:ser>
          <c:idx val="9"/>
          <c:order val="9"/>
          <c:tx>
            <c:strRef>
              <c:f>'تقرير 5'!$B$35</c:f>
              <c:strCache>
                <c:ptCount val="1"/>
              </c:strCache>
            </c:strRef>
          </c:tx>
          <c:spPr>
            <a:solidFill>
              <a:schemeClr val="accent4">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5'!$C$35</c:f>
              <c:numCache>
                <c:formatCode>General</c:formatCode>
                <c:ptCount val="1"/>
                <c:pt idx="0">
                  <c:v>0</c:v>
                </c:pt>
              </c:numCache>
            </c:numRef>
          </c:val>
          <c:extLst>
            <c:ext xmlns:c16="http://schemas.microsoft.com/office/drawing/2014/chart" uri="{C3380CC4-5D6E-409C-BE32-E72D297353CC}">
              <c16:uniqueId val="{00000009-8A6E-40B9-BC13-ECA49736F60C}"/>
            </c:ext>
          </c:extLst>
        </c:ser>
        <c:ser>
          <c:idx val="10"/>
          <c:order val="10"/>
          <c:tx>
            <c:strRef>
              <c:f>'تقرير 5'!$B$36</c:f>
              <c:strCache>
                <c:ptCount val="1"/>
              </c:strCache>
            </c:strRef>
          </c:tx>
          <c:spPr>
            <a:solidFill>
              <a:schemeClr val="accent5">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5'!$C$36</c:f>
              <c:numCache>
                <c:formatCode>General</c:formatCode>
                <c:ptCount val="1"/>
                <c:pt idx="0">
                  <c:v>0</c:v>
                </c:pt>
              </c:numCache>
            </c:numRef>
          </c:val>
          <c:extLst>
            <c:ext xmlns:c16="http://schemas.microsoft.com/office/drawing/2014/chart" uri="{C3380CC4-5D6E-409C-BE32-E72D297353CC}">
              <c16:uniqueId val="{0000000A-8A6E-40B9-BC13-ECA49736F60C}"/>
            </c:ext>
          </c:extLst>
        </c:ser>
        <c:ser>
          <c:idx val="11"/>
          <c:order val="11"/>
          <c:tx>
            <c:strRef>
              <c:f>'تقرير 5'!$B$37</c:f>
              <c:strCache>
                <c:ptCount val="1"/>
              </c:strCache>
            </c:strRef>
          </c:tx>
          <c:spPr>
            <a:solidFill>
              <a:schemeClr val="accent6">
                <a:lumMod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5'!$C$37</c:f>
              <c:numCache>
                <c:formatCode>General</c:formatCode>
                <c:ptCount val="1"/>
                <c:pt idx="0">
                  <c:v>0</c:v>
                </c:pt>
              </c:numCache>
            </c:numRef>
          </c:val>
          <c:extLst>
            <c:ext xmlns:c16="http://schemas.microsoft.com/office/drawing/2014/chart" uri="{C3380CC4-5D6E-409C-BE32-E72D297353CC}">
              <c16:uniqueId val="{0000000B-8A6E-40B9-BC13-ECA49736F60C}"/>
            </c:ext>
          </c:extLst>
        </c:ser>
        <c:ser>
          <c:idx val="12"/>
          <c:order val="12"/>
          <c:tx>
            <c:strRef>
              <c:f>'تقرير 5'!$B$38</c:f>
              <c:strCache>
                <c:ptCount val="1"/>
              </c:strCache>
            </c:strRef>
          </c:tx>
          <c:spPr>
            <a:solidFill>
              <a:schemeClr val="accent1">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5'!$C$38</c:f>
              <c:numCache>
                <c:formatCode>General</c:formatCode>
                <c:ptCount val="1"/>
                <c:pt idx="0">
                  <c:v>0</c:v>
                </c:pt>
              </c:numCache>
            </c:numRef>
          </c:val>
          <c:extLst>
            <c:ext xmlns:c16="http://schemas.microsoft.com/office/drawing/2014/chart" uri="{C3380CC4-5D6E-409C-BE32-E72D297353CC}">
              <c16:uniqueId val="{0000000C-8A6E-40B9-BC13-ECA49736F60C}"/>
            </c:ext>
          </c:extLst>
        </c:ser>
        <c:ser>
          <c:idx val="13"/>
          <c:order val="13"/>
          <c:tx>
            <c:strRef>
              <c:f>'تقرير 5'!$B$39</c:f>
              <c:strCache>
                <c:ptCount val="1"/>
              </c:strCache>
            </c:strRef>
          </c:tx>
          <c:spPr>
            <a:solidFill>
              <a:schemeClr val="accent2">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5'!$C$39</c:f>
              <c:numCache>
                <c:formatCode>General</c:formatCode>
                <c:ptCount val="1"/>
                <c:pt idx="0">
                  <c:v>0</c:v>
                </c:pt>
              </c:numCache>
            </c:numRef>
          </c:val>
          <c:extLst>
            <c:ext xmlns:c16="http://schemas.microsoft.com/office/drawing/2014/chart" uri="{C3380CC4-5D6E-409C-BE32-E72D297353CC}">
              <c16:uniqueId val="{0000000D-8A6E-40B9-BC13-ECA49736F60C}"/>
            </c:ext>
          </c:extLst>
        </c:ser>
        <c:ser>
          <c:idx val="14"/>
          <c:order val="14"/>
          <c:tx>
            <c:strRef>
              <c:f>'تقرير 5'!$B$40</c:f>
              <c:strCache>
                <c:ptCount val="1"/>
              </c:strCache>
            </c:strRef>
          </c:tx>
          <c:spPr>
            <a:solidFill>
              <a:schemeClr val="accent3">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5'!$C$40</c:f>
              <c:numCache>
                <c:formatCode>General</c:formatCode>
                <c:ptCount val="1"/>
                <c:pt idx="0">
                  <c:v>0</c:v>
                </c:pt>
              </c:numCache>
            </c:numRef>
          </c:val>
          <c:extLst>
            <c:ext xmlns:c16="http://schemas.microsoft.com/office/drawing/2014/chart" uri="{C3380CC4-5D6E-409C-BE32-E72D297353CC}">
              <c16:uniqueId val="{0000000E-8A6E-40B9-BC13-ECA49736F60C}"/>
            </c:ext>
          </c:extLst>
        </c:ser>
        <c:ser>
          <c:idx val="15"/>
          <c:order val="15"/>
          <c:tx>
            <c:strRef>
              <c:f>'تقرير 5'!$B$41</c:f>
              <c:strCache>
                <c:ptCount val="1"/>
              </c:strCache>
            </c:strRef>
          </c:tx>
          <c:spPr>
            <a:solidFill>
              <a:schemeClr val="accent4">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5'!$C$41</c:f>
              <c:numCache>
                <c:formatCode>General</c:formatCode>
                <c:ptCount val="1"/>
                <c:pt idx="0">
                  <c:v>0</c:v>
                </c:pt>
              </c:numCache>
            </c:numRef>
          </c:val>
          <c:extLst>
            <c:ext xmlns:c16="http://schemas.microsoft.com/office/drawing/2014/chart" uri="{C3380CC4-5D6E-409C-BE32-E72D297353CC}">
              <c16:uniqueId val="{0000000F-8A6E-40B9-BC13-ECA49736F60C}"/>
            </c:ext>
          </c:extLst>
        </c:ser>
        <c:ser>
          <c:idx val="16"/>
          <c:order val="16"/>
          <c:tx>
            <c:strRef>
              <c:f>'تقرير 5'!$B$42</c:f>
              <c:strCache>
                <c:ptCount val="1"/>
              </c:strCache>
            </c:strRef>
          </c:tx>
          <c:spPr>
            <a:solidFill>
              <a:schemeClr val="accent5">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5'!$C$42</c:f>
              <c:numCache>
                <c:formatCode>General</c:formatCode>
                <c:ptCount val="1"/>
                <c:pt idx="0">
                  <c:v>0</c:v>
                </c:pt>
              </c:numCache>
            </c:numRef>
          </c:val>
          <c:extLst>
            <c:ext xmlns:c16="http://schemas.microsoft.com/office/drawing/2014/chart" uri="{C3380CC4-5D6E-409C-BE32-E72D297353CC}">
              <c16:uniqueId val="{00000010-8A6E-40B9-BC13-ECA49736F60C}"/>
            </c:ext>
          </c:extLst>
        </c:ser>
        <c:ser>
          <c:idx val="17"/>
          <c:order val="17"/>
          <c:tx>
            <c:strRef>
              <c:f>'تقرير 5'!$B$43</c:f>
              <c:strCache>
                <c:ptCount val="1"/>
              </c:strCache>
            </c:strRef>
          </c:tx>
          <c:spPr>
            <a:solidFill>
              <a:schemeClr val="accent6">
                <a:lumMod val="80000"/>
                <a:lumOff val="2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5'!$C$43</c:f>
              <c:numCache>
                <c:formatCode>General</c:formatCode>
                <c:ptCount val="1"/>
                <c:pt idx="0">
                  <c:v>0</c:v>
                </c:pt>
              </c:numCache>
            </c:numRef>
          </c:val>
          <c:extLst>
            <c:ext xmlns:c16="http://schemas.microsoft.com/office/drawing/2014/chart" uri="{C3380CC4-5D6E-409C-BE32-E72D297353CC}">
              <c16:uniqueId val="{00000011-8A6E-40B9-BC13-ECA49736F60C}"/>
            </c:ext>
          </c:extLst>
        </c:ser>
        <c:ser>
          <c:idx val="18"/>
          <c:order val="18"/>
          <c:tx>
            <c:strRef>
              <c:f>'تقرير 5'!$B$44</c:f>
              <c:strCache>
                <c:ptCount val="1"/>
              </c:strCache>
            </c:strRef>
          </c:tx>
          <c:spPr>
            <a:solidFill>
              <a:schemeClr val="accent1">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5'!$C$44</c:f>
              <c:numCache>
                <c:formatCode>General</c:formatCode>
                <c:ptCount val="1"/>
                <c:pt idx="0">
                  <c:v>0</c:v>
                </c:pt>
              </c:numCache>
            </c:numRef>
          </c:val>
          <c:extLst>
            <c:ext xmlns:c16="http://schemas.microsoft.com/office/drawing/2014/chart" uri="{C3380CC4-5D6E-409C-BE32-E72D297353CC}">
              <c16:uniqueId val="{00000012-8A6E-40B9-BC13-ECA49736F60C}"/>
            </c:ext>
          </c:extLst>
        </c:ser>
        <c:ser>
          <c:idx val="19"/>
          <c:order val="19"/>
          <c:tx>
            <c:strRef>
              <c:f>'تقرير 5'!$B$45</c:f>
              <c:strCache>
                <c:ptCount val="1"/>
              </c:strCache>
            </c:strRef>
          </c:tx>
          <c:spPr>
            <a:solidFill>
              <a:schemeClr val="accent2">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5'!$C$45</c:f>
              <c:numCache>
                <c:formatCode>General</c:formatCode>
                <c:ptCount val="1"/>
                <c:pt idx="0">
                  <c:v>0</c:v>
                </c:pt>
              </c:numCache>
            </c:numRef>
          </c:val>
          <c:extLst>
            <c:ext xmlns:c16="http://schemas.microsoft.com/office/drawing/2014/chart" uri="{C3380CC4-5D6E-409C-BE32-E72D297353CC}">
              <c16:uniqueId val="{00000013-8A6E-40B9-BC13-ECA49736F60C}"/>
            </c:ext>
          </c:extLst>
        </c:ser>
        <c:ser>
          <c:idx val="20"/>
          <c:order val="20"/>
          <c:tx>
            <c:strRef>
              <c:f>'تقرير 5'!$B$46</c:f>
              <c:strCache>
                <c:ptCount val="1"/>
              </c:strCache>
            </c:strRef>
          </c:tx>
          <c:spPr>
            <a:solidFill>
              <a:schemeClr val="accent3">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5'!$C$46</c:f>
              <c:numCache>
                <c:formatCode>General</c:formatCode>
                <c:ptCount val="1"/>
                <c:pt idx="0">
                  <c:v>0</c:v>
                </c:pt>
              </c:numCache>
            </c:numRef>
          </c:val>
          <c:extLst>
            <c:ext xmlns:c16="http://schemas.microsoft.com/office/drawing/2014/chart" uri="{C3380CC4-5D6E-409C-BE32-E72D297353CC}">
              <c16:uniqueId val="{00000014-8A6E-40B9-BC13-ECA49736F60C}"/>
            </c:ext>
          </c:extLst>
        </c:ser>
        <c:ser>
          <c:idx val="21"/>
          <c:order val="21"/>
          <c:tx>
            <c:strRef>
              <c:f>'تقرير 5'!$B$47</c:f>
              <c:strCache>
                <c:ptCount val="1"/>
              </c:strCache>
            </c:strRef>
          </c:tx>
          <c:spPr>
            <a:solidFill>
              <a:schemeClr val="accent4">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5'!$C$47</c:f>
              <c:numCache>
                <c:formatCode>General</c:formatCode>
                <c:ptCount val="1"/>
                <c:pt idx="0">
                  <c:v>0</c:v>
                </c:pt>
              </c:numCache>
            </c:numRef>
          </c:val>
          <c:extLst>
            <c:ext xmlns:c16="http://schemas.microsoft.com/office/drawing/2014/chart" uri="{C3380CC4-5D6E-409C-BE32-E72D297353CC}">
              <c16:uniqueId val="{00000015-8A6E-40B9-BC13-ECA49736F60C}"/>
            </c:ext>
          </c:extLst>
        </c:ser>
        <c:ser>
          <c:idx val="22"/>
          <c:order val="22"/>
          <c:tx>
            <c:strRef>
              <c:f>'تقرير 5'!$B$48</c:f>
              <c:strCache>
                <c:ptCount val="1"/>
              </c:strCache>
            </c:strRef>
          </c:tx>
          <c:spPr>
            <a:solidFill>
              <a:schemeClr val="accent5">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5'!$C$48</c:f>
              <c:numCache>
                <c:formatCode>General</c:formatCode>
                <c:ptCount val="1"/>
                <c:pt idx="0">
                  <c:v>0</c:v>
                </c:pt>
              </c:numCache>
            </c:numRef>
          </c:val>
          <c:extLst>
            <c:ext xmlns:c16="http://schemas.microsoft.com/office/drawing/2014/chart" uri="{C3380CC4-5D6E-409C-BE32-E72D297353CC}">
              <c16:uniqueId val="{00000016-8A6E-40B9-BC13-ECA49736F60C}"/>
            </c:ext>
          </c:extLst>
        </c:ser>
        <c:ser>
          <c:idx val="23"/>
          <c:order val="23"/>
          <c:tx>
            <c:strRef>
              <c:f>'تقرير 5'!$B$49</c:f>
              <c:strCache>
                <c:ptCount val="1"/>
              </c:strCache>
            </c:strRef>
          </c:tx>
          <c:spPr>
            <a:solidFill>
              <a:schemeClr val="accent6">
                <a:lumMod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5'!$C$49</c:f>
              <c:numCache>
                <c:formatCode>General</c:formatCode>
                <c:ptCount val="1"/>
                <c:pt idx="0">
                  <c:v>0</c:v>
                </c:pt>
              </c:numCache>
            </c:numRef>
          </c:val>
          <c:extLst>
            <c:ext xmlns:c16="http://schemas.microsoft.com/office/drawing/2014/chart" uri="{C3380CC4-5D6E-409C-BE32-E72D297353CC}">
              <c16:uniqueId val="{00000017-8A6E-40B9-BC13-ECA49736F60C}"/>
            </c:ext>
          </c:extLst>
        </c:ser>
        <c:ser>
          <c:idx val="24"/>
          <c:order val="24"/>
          <c:tx>
            <c:strRef>
              <c:f>'تقرير 5'!$B$50</c:f>
              <c:strCache>
                <c:ptCount val="1"/>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ar-SA"/>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'تقرير 5'!$C$50</c:f>
              <c:numCache>
                <c:formatCode>General</c:formatCode>
                <c:ptCount val="1"/>
                <c:pt idx="0">
                  <c:v>0</c:v>
                </c:pt>
              </c:numCache>
            </c:numRef>
          </c:val>
          <c:extLst>
            <c:ext xmlns:c16="http://schemas.microsoft.com/office/drawing/2014/chart" uri="{C3380CC4-5D6E-409C-BE32-E72D297353CC}">
              <c16:uniqueId val="{00000018-8A6E-40B9-BC13-ECA49736F60C}"/>
            </c:ext>
          </c:extLst>
        </c:ser>
        <c:dLbls>
          <c:dLblPos val="outEnd"/>
          <c:showLegendKey val="0"/>
          <c:showVal val="1"/>
          <c:showCatName val="0"/>
          <c:showSerName val="0"/>
          <c:showPercent val="0"/>
          <c:showBubbleSize val="0"/>
        </c:dLbls>
        <c:gapWidth val="219"/>
        <c:overlap val="-27"/>
        <c:axId val="687134528"/>
        <c:axId val="687817343"/>
      </c:barChart>
      <c:dateAx>
        <c:axId val="687134528"/>
        <c:scaling>
          <c:orientation val="maxMin"/>
        </c:scaling>
        <c:delete val="0"/>
        <c:axPos val="b"/>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817343"/>
        <c:crosses val="autoZero"/>
        <c:auto val="0"/>
        <c:lblOffset val="100"/>
        <c:baseTimeUnit val="days"/>
      </c:dateAx>
      <c:valAx>
        <c:axId val="687817343"/>
        <c:scaling>
          <c:orientation val="minMax"/>
          <c:min val="1"/>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crossAx val="687134528"/>
        <c:crosses val="max"/>
        <c:crossBetween val="between"/>
        <c:majorUnit val="1"/>
      </c:valAx>
      <c:spPr>
        <a:noFill/>
        <a:ln>
          <a:noFill/>
        </a:ln>
        <a:effectLst/>
      </c:spPr>
    </c:plotArea>
    <c:legend>
      <c:legendPos val="l"/>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ar-SA"/>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ar-SA"/>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checked="Checked" fmlaLink="$J$7" lockText="1" noThreeD="1"/>
</file>

<file path=xl/ctrlProps/ctrlProp2.xml><?xml version="1.0" encoding="utf-8"?>
<formControlPr xmlns="http://schemas.microsoft.com/office/spreadsheetml/2009/9/main" objectType="CheckBox" checked="Checked" fmlaLink="$J$8" lockText="1" noThreeD="1"/>
</file>

<file path=xl/ctrlProps/ctrlProp3.xml><?xml version="1.0" encoding="utf-8"?>
<formControlPr xmlns="http://schemas.microsoft.com/office/spreadsheetml/2009/9/main" objectType="CheckBox" checked="Checked" fmlaLink="$J$9" lockText="1" noThreeD="1"/>
</file>

<file path=xl/ctrlProps/ctrlProp4.xml><?xml version="1.0" encoding="utf-8"?>
<formControlPr xmlns="http://schemas.microsoft.com/office/spreadsheetml/2009/9/main" objectType="CheckBox" fmlaLink="$J$10" lockText="1" noThreeD="1"/>
</file>

<file path=xl/ctrlProps/ctrlProp5.xml><?xml version="1.0" encoding="utf-8"?>
<formControlPr xmlns="http://schemas.microsoft.com/office/spreadsheetml/2009/9/main" objectType="CheckBox" fmlaLink="$J$11" lockText="1" noThreeD="1"/>
</file>

<file path=xl/ctrlProps/ctrlProp6.xml><?xml version="1.0" encoding="utf-8"?>
<formControlPr xmlns="http://schemas.microsoft.com/office/spreadsheetml/2009/9/main" objectType="CheckBox" fmlaLink="$J$12" lockText="1" noThreeD="1"/>
</file>

<file path=xl/ctrlProps/ctrlProp7.xml><?xml version="1.0" encoding="utf-8"?>
<formControlPr xmlns="http://schemas.microsoft.com/office/spreadsheetml/2009/9/main" objectType="CheckBox" fmlaLink="$J$13" lockText="1" noThreeD="1"/>
</file>

<file path=xl/ctrlProps/ctrlProp8.xml><?xml version="1.0" encoding="utf-8"?>
<formControlPr xmlns="http://schemas.microsoft.com/office/spreadsheetml/2009/9/main" objectType="CheckBox" checked="Checked" fmlaLink="$J$14" lockText="1" noThreeD="1"/>
</file>

<file path=xl/ctrlProps/ctrlProp9.xml><?xml version="1.0" encoding="utf-8"?>
<formControlPr xmlns="http://schemas.microsoft.com/office/spreadsheetml/2009/9/main" objectType="CheckBox" fmlaLink="$J$15" lockText="1" noThreeD="1"/>
</file>

<file path=xl/ctrlProps/ctrlProp10.xml><?xml version="1.0" encoding="utf-8"?>
<formControlPr xmlns="http://schemas.microsoft.com/office/spreadsheetml/2009/9/main" objectType="CheckBox" fmlaLink="$J$16" lockText="1" noThreeD="1"/>
</file>

<file path=xl/ctrlProps/ctrlProp11.xml><?xml version="1.0" encoding="utf-8"?>
<formControlPr xmlns="http://schemas.microsoft.com/office/spreadsheetml/2009/9/main" objectType="CheckBox" fmlaLink="$J$17" lockText="1" noThreeD="1"/>
</file>

<file path=xl/ctrlProps/ctrlProp12.xml><?xml version="1.0" encoding="utf-8"?>
<formControlPr xmlns="http://schemas.microsoft.com/office/spreadsheetml/2009/9/main" objectType="CheckBox" fmlaLink="$J$18"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J$20" lockText="1" noThreeD="1"/>
</file>

<file path=xl/ctrlProps/ctrlProp15.xml><?xml version="1.0" encoding="utf-8"?>
<formControlPr xmlns="http://schemas.microsoft.com/office/spreadsheetml/2009/9/main" objectType="CheckBox" fmlaLink="$J$21" lockText="1" noThreeD="1"/>
</file>

<file path=xl/ctrlProps/ctrlProp16.xml><?xml version="1.0" encoding="utf-8"?>
<formControlPr xmlns="http://schemas.microsoft.com/office/spreadsheetml/2009/9/main" objectType="CheckBox" fmlaLink="$J$22" lockText="1" noThreeD="1"/>
</file>

<file path=xl/ctrlProps/ctrlProp17.xml><?xml version="1.0" encoding="utf-8"?>
<formControlPr xmlns="http://schemas.microsoft.com/office/spreadsheetml/2009/9/main" objectType="CheckBox" fmlaLink="$J$23" lockText="1" noThreeD="1"/>
</file>

<file path=xl/ctrlProps/ctrlProp18.xml><?xml version="1.0" encoding="utf-8"?>
<formControlPr xmlns="http://schemas.microsoft.com/office/spreadsheetml/2009/9/main" objectType="CheckBox" fmlaLink="$J$24" lockText="1" noThreeD="1"/>
</file>

<file path=xl/ctrlProps/ctrlProp19.xml><?xml version="1.0" encoding="utf-8"?>
<formControlPr xmlns="http://schemas.microsoft.com/office/spreadsheetml/2009/9/main" objectType="CheckBox" fmlaLink="$J$25" lockText="1" noThreeD="1"/>
</file>

<file path=xl/ctrlProps/ctrlProp20.xml><?xml version="1.0" encoding="utf-8"?>
<formControlPr xmlns="http://schemas.microsoft.com/office/spreadsheetml/2009/9/main" objectType="CheckBox" fmlaLink="$J$26" lockText="1" noThreeD="1"/>
</file>

<file path=xl/ctrlProps/ctrlProp21.xml><?xml version="1.0" encoding="utf-8"?>
<formControlPr xmlns="http://schemas.microsoft.com/office/spreadsheetml/2009/9/main" objectType="CheckBox" fmlaLink="$J$27" lockText="1" noThreeD="1"/>
</file>

<file path=xl/ctrlProps/ctrlProp22.xml><?xml version="1.0" encoding="utf-8"?>
<formControlPr xmlns="http://schemas.microsoft.com/office/spreadsheetml/2009/9/main" objectType="CheckBox" fmlaLink="$J$28" lockText="1" noThreeD="1"/>
</file>

<file path=xl/ctrlProps/ctrlProp23.xml><?xml version="1.0" encoding="utf-8"?>
<formControlPr xmlns="http://schemas.microsoft.com/office/spreadsheetml/2009/9/main" objectType="CheckBox" fmlaLink="$J$29" lockText="1" noThreeD="1"/>
</file>

<file path=xl/ctrlProps/ctrlProp24.xml><?xml version="1.0" encoding="utf-8"?>
<formControlPr xmlns="http://schemas.microsoft.com/office/spreadsheetml/2009/9/main" objectType="CheckBox" fmlaLink="$J$30" lockText="1" noThreeD="1"/>
</file>

<file path=xl/ctrlProps/ctrlProp25.xml><?xml version="1.0" encoding="utf-8"?>
<formControlPr xmlns="http://schemas.microsoft.com/office/spreadsheetml/2009/9/main" objectType="CheckBox" fmlaLink="$J$31" lockText="1" noThreeD="1"/>
</file>

<file path=xl/ctrlProps/ctrlProp26.xml><?xml version="1.0" encoding="utf-8"?>
<formControlPr xmlns="http://schemas.microsoft.com/office/spreadsheetml/2009/9/main" objectType="CheckBox" fmlaLink="$J$32" lockText="1" noThreeD="1"/>
</file>

<file path=xl/ctrlProps/ctrlProp27.xml><?xml version="1.0" encoding="utf-8"?>
<formControlPr xmlns="http://schemas.microsoft.com/office/spreadsheetml/2009/9/main" objectType="CheckBox" fmlaLink="$J$33" lockText="1" noThreeD="1"/>
</file>

<file path=xl/ctrlProps/ctrlProp28.xml><?xml version="1.0" encoding="utf-8"?>
<formControlPr xmlns="http://schemas.microsoft.com/office/spreadsheetml/2009/9/main" objectType="CheckBox" fmlaLink="$J$34" lockText="1" noThreeD="1"/>
</file>

<file path=xl/ctrlProps/ctrlProp29.xml><?xml version="1.0" encoding="utf-8"?>
<formControlPr xmlns="http://schemas.microsoft.com/office/spreadsheetml/2009/9/main" objectType="CheckBox" fmlaLink="$J$35" lockText="1" noThreeD="1"/>
</file>

<file path=xl/ctrlProps/ctrlProp30.xml><?xml version="1.0" encoding="utf-8"?>
<formControlPr xmlns="http://schemas.microsoft.com/office/spreadsheetml/2009/9/main" objectType="CheckBox" fmlaLink="$J$36" lockText="1" noThreeD="1"/>
</file>

<file path=xl/ctrlProps/ctrlProp31.xml><?xml version="1.0" encoding="utf-8"?>
<formControlPr xmlns="http://schemas.microsoft.com/office/spreadsheetml/2009/9/main" objectType="CheckBox" fmlaLink="$J$37" lockText="1" noThreeD="1"/>
</file>

<file path=xl/ctrlProps/ctrlProp32.xml><?xml version="1.0" encoding="utf-8"?>
<formControlPr xmlns="http://schemas.microsoft.com/office/spreadsheetml/2009/9/main" objectType="CheckBox" fmlaLink="$J$38" lockText="1" noThreeD="1"/>
</file>

<file path=xl/ctrlProps/ctrlProp33.xml><?xml version="1.0" encoding="utf-8"?>
<formControlPr xmlns="http://schemas.microsoft.com/office/spreadsheetml/2009/9/main" objectType="CheckBox" fmlaLink="$J$39" lockText="1" noThreeD="1"/>
</file>

<file path=xl/ctrlProps/ctrlProp34.xml><?xml version="1.0" encoding="utf-8"?>
<formControlPr xmlns="http://schemas.microsoft.com/office/spreadsheetml/2009/9/main" objectType="CheckBox" fmlaLink="$J$40" lockText="1" noThreeD="1"/>
</file>

<file path=xl/ctrlProps/ctrlProp35.xml><?xml version="1.0" encoding="utf-8"?>
<formControlPr xmlns="http://schemas.microsoft.com/office/spreadsheetml/2009/9/main" objectType="CheckBox" fmlaLink="$J$41" lockText="1" noThreeD="1"/>
</file>

<file path=xl/ctrlProps/ctrlProp36.xml><?xml version="1.0" encoding="utf-8"?>
<formControlPr xmlns="http://schemas.microsoft.com/office/spreadsheetml/2009/9/main" objectType="CheckBox" fmlaLink="$J$42" lockText="1" noThreeD="1"/>
</file>

<file path=xl/ctrlProps/ctrlProp37.xml><?xml version="1.0" encoding="utf-8"?>
<formControlPr xmlns="http://schemas.microsoft.com/office/spreadsheetml/2009/9/main" objectType="CheckBox" fmlaLink="$J$43" lockText="1" noThreeD="1"/>
</file>

<file path=xl/ctrlProps/ctrlProp38.xml><?xml version="1.0" encoding="utf-8"?>
<formControlPr xmlns="http://schemas.microsoft.com/office/spreadsheetml/2009/9/main" objectType="CheckBox" fmlaLink="$J$44" lockText="1" noThreeD="1"/>
</file>

<file path=xl/ctrlProps/ctrlProp39.xml><?xml version="1.0" encoding="utf-8"?>
<formControlPr xmlns="http://schemas.microsoft.com/office/spreadsheetml/2009/9/main" objectType="CheckBox" fmlaLink="$J$45" lockText="1" noThreeD="1"/>
</file>

<file path=xl/ctrlProps/ctrlProp40.xml><?xml version="1.0" encoding="utf-8"?>
<formControlPr xmlns="http://schemas.microsoft.com/office/spreadsheetml/2009/9/main" objectType="CheckBox" fmlaLink="$J$46" lockText="1" noThreeD="1"/>
</file>

<file path=xl/ctrlProps/ctrlProp41.xml><?xml version="1.0" encoding="utf-8"?>
<formControlPr xmlns="http://schemas.microsoft.com/office/spreadsheetml/2009/9/main" objectType="CheckBox" fmlaLink="$J$47" lockText="1" noThreeD="1"/>
</file>

<file path=xl/ctrlProps/ctrlProp42.xml><?xml version="1.0" encoding="utf-8"?>
<formControlPr xmlns="http://schemas.microsoft.com/office/spreadsheetml/2009/9/main" objectType="CheckBox" fmlaLink="$J$48" lockText="1" noThreeD="1"/>
</file>

<file path=xl/ctrlProps/ctrlProp43.xml><?xml version="1.0" encoding="utf-8"?>
<formControlPr xmlns="http://schemas.microsoft.com/office/spreadsheetml/2009/9/main" objectType="CheckBox" fmlaLink="$J$49" lockText="1" noThreeD="1"/>
</file>

<file path=xl/ctrlProps/ctrlProp44.xml><?xml version="1.0" encoding="utf-8"?>
<formControlPr xmlns="http://schemas.microsoft.com/office/spreadsheetml/2009/9/main" objectType="CheckBox" fmlaLink="$J$50" lockText="1" noThreeD="1"/>
</file>

<file path=xl/ctrlProps/ctrlProp45.xml><?xml version="1.0" encoding="utf-8"?>
<formControlPr xmlns="http://schemas.microsoft.com/office/spreadsheetml/2009/9/main" objectType="CheckBox" fmlaLink="$J$51" lockText="1" noThreeD="1"/>
</file>

<file path=xl/ctrlProps/ctrlProp46.xml><?xml version="1.0" encoding="utf-8"?>
<formControlPr xmlns="http://schemas.microsoft.com/office/spreadsheetml/2009/9/main" objectType="CheckBox" fmlaLink="$J$52" lockText="1" noThreeD="1"/>
</file>

<file path=xl/ctrlProps/ctrlProp47.xml><?xml version="1.0" encoding="utf-8"?>
<formControlPr xmlns="http://schemas.microsoft.com/office/spreadsheetml/2009/9/main" objectType="CheckBox" fmlaLink="$J$53" lockText="1" noThreeD="1"/>
</file>

<file path=xl/ctrlProps/ctrlProp48.xml><?xml version="1.0" encoding="utf-8"?>
<formControlPr xmlns="http://schemas.microsoft.com/office/spreadsheetml/2009/9/main" objectType="CheckBox" fmlaLink="$J$54" lockText="1" noThreeD="1"/>
</file>

<file path=xl/ctrlProps/ctrlProp49.xml><?xml version="1.0" encoding="utf-8"?>
<formControlPr xmlns="http://schemas.microsoft.com/office/spreadsheetml/2009/9/main" objectType="CheckBox" fmlaLink="$J$55" lockText="1" noThreeD="1"/>
</file>

<file path=xl/ctrlProps/ctrlProp50.xml><?xml version="1.0" encoding="utf-8"?>
<formControlPr xmlns="http://schemas.microsoft.com/office/spreadsheetml/2009/9/main" objectType="CheckBox" fmlaLink="$J$56" lockText="1" noThreeD="1"/>
</file>

<file path=xl/ctrlProps/ctrlProp51.xml><?xml version="1.0" encoding="utf-8"?>
<formControlPr xmlns="http://schemas.microsoft.com/office/spreadsheetml/2009/9/main" objectType="CheckBox" fmlaLink="$J$57" lockText="1" noThreeD="1"/>
</file>

<file path=xl/ctrlProps/ctrlProp52.xml><?xml version="1.0" encoding="utf-8"?>
<formControlPr xmlns="http://schemas.microsoft.com/office/spreadsheetml/2009/9/main" objectType="CheckBox" fmlaLink="$J$58" lockText="1" noThreeD="1"/>
</file>

<file path=xl/ctrlProps/ctrlProp53.xml><?xml version="1.0" encoding="utf-8"?>
<formControlPr xmlns="http://schemas.microsoft.com/office/spreadsheetml/2009/9/main" objectType="CheckBox" fmlaLink="$J$59" lockText="1" noThreeD="1"/>
</file>

<file path=xl/ctrlProps/ctrlProp54.xml><?xml version="1.0" encoding="utf-8"?>
<formControlPr xmlns="http://schemas.microsoft.com/office/spreadsheetml/2009/9/main" objectType="CheckBox" fmlaLink="$J$60" lockText="1" noThreeD="1"/>
</file>

<file path=xl/ctrlProps/ctrlProp55.xml><?xml version="1.0" encoding="utf-8"?>
<formControlPr xmlns="http://schemas.microsoft.com/office/spreadsheetml/2009/9/main" objectType="CheckBox" fmlaLink="$J$61" lockText="1" noThreeD="1"/>
</file>

<file path=xl/ctrlProps/ctrlProp56.xml><?xml version="1.0" encoding="utf-8"?>
<formControlPr xmlns="http://schemas.microsoft.com/office/spreadsheetml/2009/9/main" objectType="CheckBox" fmlaLink="$J$62" lockText="1" noThreeD="1"/>
</file>

<file path=xl/ctrlProps/ctrlProp57.xml><?xml version="1.0" encoding="utf-8"?>
<formControlPr xmlns="http://schemas.microsoft.com/office/spreadsheetml/2009/9/main" objectType="CheckBox" fmlaLink="$J$63" lockText="1" noThreeD="1"/>
</file>

<file path=xl/ctrlProps/ctrlProp58.xml><?xml version="1.0" encoding="utf-8"?>
<formControlPr xmlns="http://schemas.microsoft.com/office/spreadsheetml/2009/9/main" objectType="CheckBox" fmlaLink="$J$64" lockText="1" noThreeD="1"/>
</file>

<file path=xl/ctrlProps/ctrlProp59.xml><?xml version="1.0" encoding="utf-8"?>
<formControlPr xmlns="http://schemas.microsoft.com/office/spreadsheetml/2009/9/main" objectType="CheckBox" fmlaLink="$J$65" lockText="1" noThreeD="1"/>
</file>

<file path=xl/ctrlProps/ctrlProp60.xml><?xml version="1.0" encoding="utf-8"?>
<formControlPr xmlns="http://schemas.microsoft.com/office/spreadsheetml/2009/9/main" objectType="CheckBox" fmlaLink="$J$66" lockText="1" noThreeD="1"/>
</file>

<file path=xl/ctrlProps/ctrlProp61.xml><?xml version="1.0" encoding="utf-8"?>
<formControlPr xmlns="http://schemas.microsoft.com/office/spreadsheetml/2009/9/main" objectType="CheckBox" fmlaLink="$J$67" lockText="1" noThreeD="1"/>
</file>

<file path=xl/ctrlProps/ctrlProp62.xml><?xml version="1.0" encoding="utf-8"?>
<formControlPr xmlns="http://schemas.microsoft.com/office/spreadsheetml/2009/9/main" objectType="CheckBox" fmlaLink="$J$68" lockText="1" noThreeD="1"/>
</file>

<file path=xl/ctrlProps/ctrlProp63.xml><?xml version="1.0" encoding="utf-8"?>
<formControlPr xmlns="http://schemas.microsoft.com/office/spreadsheetml/2009/9/main" objectType="CheckBox" fmlaLink="$J$69" lockText="1" noThreeD="1"/>
</file>

<file path=xl/ctrlProps/ctrlProp64.xml><?xml version="1.0" encoding="utf-8"?>
<formControlPr xmlns="http://schemas.microsoft.com/office/spreadsheetml/2009/9/main" objectType="CheckBox" fmlaLink="$J$70" lockText="1" noThreeD="1"/>
</file>

<file path=xl/ctrlProps/ctrlProp65.xml><?xml version="1.0" encoding="utf-8"?>
<formControlPr xmlns="http://schemas.microsoft.com/office/spreadsheetml/2009/9/main" objectType="CheckBox" fmlaLink="$J$71" lockText="1" noThreeD="1"/>
</file>

<file path=xl/ctrlProps/ctrlProp66.xml><?xml version="1.0" encoding="utf-8"?>
<formControlPr xmlns="http://schemas.microsoft.com/office/spreadsheetml/2009/9/main" objectType="CheckBox" fmlaLink="$J$72" lockText="1" noThreeD="1"/>
</file>

<file path=xl/ctrlProps/ctrlProp67.xml><?xml version="1.0" encoding="utf-8"?>
<formControlPr xmlns="http://schemas.microsoft.com/office/spreadsheetml/2009/9/main" objectType="CheckBox" fmlaLink="$J$73" lockText="1" noThreeD="1"/>
</file>

<file path=xl/ctrlProps/ctrlProp68.xml><?xml version="1.0" encoding="utf-8"?>
<formControlPr xmlns="http://schemas.microsoft.com/office/spreadsheetml/2009/9/main" objectType="CheckBox" fmlaLink="$J$74" lockText="1" noThreeD="1"/>
</file>

<file path=xl/ctrlProps/ctrlProp69.xml><?xml version="1.0" encoding="utf-8"?>
<formControlPr xmlns="http://schemas.microsoft.com/office/spreadsheetml/2009/9/main" objectType="CheckBox" fmlaLink="$J$75" lockText="1" noThreeD="1"/>
</file>

<file path=xl/ctrlProps/ctrlProp70.xml><?xml version="1.0" encoding="utf-8"?>
<formControlPr xmlns="http://schemas.microsoft.com/office/spreadsheetml/2009/9/main" objectType="CheckBox" fmlaLink="$J$76" lockText="1" noThreeD="1"/>
</file>

<file path=xl/ctrlProps/ctrlProp71.xml><?xml version="1.0" encoding="utf-8"?>
<formControlPr xmlns="http://schemas.microsoft.com/office/spreadsheetml/2009/9/main" objectType="CheckBox" fmlaLink="$J$77" lockText="1" noThreeD="1"/>
</file>

<file path=xl/ctrlProps/ctrlProp72.xml><?xml version="1.0" encoding="utf-8"?>
<formControlPr xmlns="http://schemas.microsoft.com/office/spreadsheetml/2009/9/main" objectType="CheckBox" fmlaLink="$J$78" lockText="1" noThreeD="1"/>
</file>

<file path=xl/ctrlProps/ctrlProp73.xml><?xml version="1.0" encoding="utf-8"?>
<formControlPr xmlns="http://schemas.microsoft.com/office/spreadsheetml/2009/9/main" objectType="CheckBox" fmlaLink="$J$79" lockText="1" noThreeD="1"/>
</file>

<file path=xl/ctrlProps/ctrlProp74.xml><?xml version="1.0" encoding="utf-8"?>
<formControlPr xmlns="http://schemas.microsoft.com/office/spreadsheetml/2009/9/main" objectType="CheckBox" fmlaLink="$J$80" lockText="1" noThreeD="1"/>
</file>

<file path=xl/ctrlProps/ctrlProp75.xml><?xml version="1.0" encoding="utf-8"?>
<formControlPr xmlns="http://schemas.microsoft.com/office/spreadsheetml/2009/9/main" objectType="CheckBox" fmlaLink="$J$81" lockText="1" noThreeD="1"/>
</file>

<file path=xl/ctrlProps/ctrlProp76.xml><?xml version="1.0" encoding="utf-8"?>
<formControlPr xmlns="http://schemas.microsoft.com/office/spreadsheetml/2009/9/main" objectType="CheckBox" fmlaLink="$J$82" lockText="1" noThreeD="1"/>
</file>

<file path=xl/ctrlProps/ctrlProp77.xml><?xml version="1.0" encoding="utf-8"?>
<formControlPr xmlns="http://schemas.microsoft.com/office/spreadsheetml/2009/9/main" objectType="CheckBox" fmlaLink="$J$83" lockText="1" noThreeD="1"/>
</file>

<file path=xl/ctrlProps/ctrlProp78.xml><?xml version="1.0" encoding="utf-8"?>
<formControlPr xmlns="http://schemas.microsoft.com/office/spreadsheetml/2009/9/main" objectType="CheckBox" fmlaLink="$J$84" lockText="1" noThreeD="1"/>
</file>

<file path=xl/ctrlProps/ctrlProp79.xml><?xml version="1.0" encoding="utf-8"?>
<formControlPr xmlns="http://schemas.microsoft.com/office/spreadsheetml/2009/9/main" objectType="CheckBox" fmlaLink="$J$85" lockText="1" noThreeD="1"/>
</file>

<file path=xl/ctrlProps/ctrlProp80.xml><?xml version="1.0" encoding="utf-8"?>
<formControlPr xmlns="http://schemas.microsoft.com/office/spreadsheetml/2009/9/main" objectType="CheckBox" fmlaLink="$J$86" lockText="1" noThreeD="1"/>
</file>

<file path=xl/ctrlProps/ctrlProp81.xml><?xml version="1.0" encoding="utf-8"?>
<formControlPr xmlns="http://schemas.microsoft.com/office/spreadsheetml/2009/9/main" objectType="CheckBox" fmlaLink="$J$87" lockText="1" noThreeD="1"/>
</file>

<file path=xl/ctrlProps/ctrlProp82.xml><?xml version="1.0" encoding="utf-8"?>
<formControlPr xmlns="http://schemas.microsoft.com/office/spreadsheetml/2009/9/main" objectType="CheckBox" fmlaLink="$J$88" lockText="1" noThreeD="1"/>
</file>

<file path=xl/ctrlProps/ctrlProp83.xml><?xml version="1.0" encoding="utf-8"?>
<formControlPr xmlns="http://schemas.microsoft.com/office/spreadsheetml/2009/9/main" objectType="CheckBox" fmlaLink="$J$89" lockText="1" noThreeD="1"/>
</file>

<file path=xl/ctrlProps/ctrlProp84.xml><?xml version="1.0" encoding="utf-8"?>
<formControlPr xmlns="http://schemas.microsoft.com/office/spreadsheetml/2009/9/main" objectType="CheckBox" fmlaLink="$J$90" lockText="1" noThreeD="1"/>
</file>

<file path=xl/ctrlProps/ctrlProp85.xml><?xml version="1.0" encoding="utf-8"?>
<formControlPr xmlns="http://schemas.microsoft.com/office/spreadsheetml/2009/9/main" objectType="CheckBox" fmlaLink="$J$91" lockText="1" noThreeD="1"/>
</file>

<file path=xl/ctrlProps/ctrlProp86.xml><?xml version="1.0" encoding="utf-8"?>
<formControlPr xmlns="http://schemas.microsoft.com/office/spreadsheetml/2009/9/main" objectType="CheckBox" fmlaLink="$J$92" lockText="1" noThreeD="1"/>
</file>

<file path=xl/ctrlProps/ctrlProp87.xml><?xml version="1.0" encoding="utf-8"?>
<formControlPr xmlns="http://schemas.microsoft.com/office/spreadsheetml/2009/9/main" objectType="CheckBox" fmlaLink="$J$93" lockText="1" noThreeD="1"/>
</file>

<file path=xl/ctrlProps/ctrlProp88.xml><?xml version="1.0" encoding="utf-8"?>
<formControlPr xmlns="http://schemas.microsoft.com/office/spreadsheetml/2009/9/main" objectType="CheckBox" fmlaLink="$J$94" lockText="1" noThreeD="1"/>
</file>

<file path=xl/ctrlProps/ctrlProp89.xml><?xml version="1.0" encoding="utf-8"?>
<formControlPr xmlns="http://schemas.microsoft.com/office/spreadsheetml/2009/9/main" objectType="CheckBox" fmlaLink="$J$95" lockText="1" noThreeD="1"/>
</file>

<file path=xl/ctrlProps/ctrlProp90.xml><?xml version="1.0" encoding="utf-8"?>
<formControlPr xmlns="http://schemas.microsoft.com/office/spreadsheetml/2009/9/main" objectType="CheckBox" fmlaLink="$J$96" lockText="1" noThreeD="1"/>
</file>

<file path=xl/ctrlProps/ctrlProp91.xml><?xml version="1.0" encoding="utf-8"?>
<formControlPr xmlns="http://schemas.microsoft.com/office/spreadsheetml/2009/9/main" objectType="CheckBox" fmlaLink="$J$97" lockText="1" noThreeD="1"/>
</file>

<file path=xl/ctrlProps/ctrlProp92.xml><?xml version="1.0" encoding="utf-8"?>
<formControlPr xmlns="http://schemas.microsoft.com/office/spreadsheetml/2009/9/main" objectType="CheckBox" fmlaLink="$J$98" lockText="1" noThreeD="1"/>
</file>

<file path=xl/ctrlProps/ctrlProp93.xml><?xml version="1.0" encoding="utf-8"?>
<formControlPr xmlns="http://schemas.microsoft.com/office/spreadsheetml/2009/9/main" objectType="CheckBox" fmlaLink="$J$99" lockText="1" noThreeD="1"/>
</file>

<file path=xl/ctrlProps/ctrlProp94.xml><?xml version="1.0" encoding="utf-8"?>
<formControlPr xmlns="http://schemas.microsoft.com/office/spreadsheetml/2009/9/main" objectType="CheckBox" fmlaLink="$J$100" lockText="1" noThreeD="1"/>
</file>

<file path=xl/ctrlProps/ctrlProp95.xml><?xml version="1.0" encoding="utf-8"?>
<formControlPr xmlns="http://schemas.microsoft.com/office/spreadsheetml/2009/9/main" objectType="CheckBox" fmlaLink="$J$101" lockText="1" noThreeD="1"/>
</file>

<file path=xl/ctrlProps/ctrlProp96.xml><?xml version="1.0" encoding="utf-8"?>
<formControlPr xmlns="http://schemas.microsoft.com/office/spreadsheetml/2009/9/main" objectType="CheckBox" fmlaLink="$J$102" lockText="1" noThreeD="1"/>
</file>

<file path=xl/ctrlProps/ctrlProp97.xml><?xml version="1.0" encoding="utf-8"?>
<formControlPr xmlns="http://schemas.microsoft.com/office/spreadsheetml/2009/9/main" objectType="CheckBox" fmlaLink="$J$103" lockText="1" noThreeD="1"/>
</file>

<file path=xl/ctrlProps/ctrlProp98.xml><?xml version="1.0" encoding="utf-8"?>
<formControlPr xmlns="http://schemas.microsoft.com/office/spreadsheetml/2009/9/main" objectType="CheckBox" fmlaLink="$J$104" lockText="1" noThreeD="1"/>
</file>

<file path=xl/ctrlProps/ctrlProp99.xml><?xml version="1.0" encoding="utf-8"?>
<formControlPr xmlns="http://schemas.microsoft.com/office/spreadsheetml/2009/9/main" objectType="CheckBox" fmlaLink="$J$105" lockText="1" noThreeD="1"/>
</file>

<file path=xl/ctrlProps/ctrlProp100.xml><?xml version="1.0" encoding="utf-8"?>
<formControlPr xmlns="http://schemas.microsoft.com/office/spreadsheetml/2009/9/main" objectType="CheckBox" fmlaLink="$J$106" lockText="1" noThreeD="1"/>
</file>

<file path=xl/ctrlProps/ctrlProp101.xml><?xml version="1.0" encoding="utf-8"?>
<formControlPr xmlns="http://schemas.microsoft.com/office/spreadsheetml/2009/9/main" objectType="CheckBox" fmlaLink="$J$107" lockText="1" noThreeD="1"/>
</file>

<file path=xl/ctrlProps/ctrlProp102.xml><?xml version="1.0" encoding="utf-8"?>
<formControlPr xmlns="http://schemas.microsoft.com/office/spreadsheetml/2009/9/main" objectType="CheckBox" fmlaLink="$J$108" lockText="1" noThreeD="1"/>
</file>

<file path=xl/ctrlProps/ctrlProp103.xml><?xml version="1.0" encoding="utf-8"?>
<formControlPr xmlns="http://schemas.microsoft.com/office/spreadsheetml/2009/9/main" objectType="CheckBox" fmlaLink="$J$109" lockText="1" noThreeD="1"/>
</file>

<file path=xl/ctrlProps/ctrlProp104.xml><?xml version="1.0" encoding="utf-8"?>
<formControlPr xmlns="http://schemas.microsoft.com/office/spreadsheetml/2009/9/main" objectType="CheckBox" fmlaLink="$J$110" lockText="1" noThreeD="1"/>
</file>

<file path=xl/ctrlProps/ctrlProp105.xml><?xml version="1.0" encoding="utf-8"?>
<formControlPr xmlns="http://schemas.microsoft.com/office/spreadsheetml/2009/9/main" objectType="CheckBox" fmlaLink="$J$111" lockText="1" noThreeD="1"/>
</file>

<file path=xl/ctrlProps/ctrlProp106.xml><?xml version="1.0" encoding="utf-8"?>
<formControlPr xmlns="http://schemas.microsoft.com/office/spreadsheetml/2009/9/main" objectType="CheckBox" fmlaLink="$J$112" lockText="1" noThreeD="1"/>
</file>

<file path=xl/ctrlProps/ctrlProp107.xml><?xml version="1.0" encoding="utf-8"?>
<formControlPr xmlns="http://schemas.microsoft.com/office/spreadsheetml/2009/9/main" objectType="CheckBox" fmlaLink="$J$113" lockText="1" noThreeD="1"/>
</file>

<file path=xl/ctrlProps/ctrlProp108.xml><?xml version="1.0" encoding="utf-8"?>
<formControlPr xmlns="http://schemas.microsoft.com/office/spreadsheetml/2009/9/main" objectType="CheckBox" fmlaLink="$J$114" lockText="1" noThreeD="1"/>
</file>

<file path=xl/ctrlProps/ctrlProp109.xml><?xml version="1.0" encoding="utf-8"?>
<formControlPr xmlns="http://schemas.microsoft.com/office/spreadsheetml/2009/9/main" objectType="CheckBox" fmlaLink="$J$115" lockText="1" noThreeD="1"/>
</file>

<file path=xl/ctrlProps/ctrlProp110.xml><?xml version="1.0" encoding="utf-8"?>
<formControlPr xmlns="http://schemas.microsoft.com/office/spreadsheetml/2009/9/main" objectType="CheckBox" fmlaLink="$J$116" lockText="1" noThreeD="1"/>
</file>

<file path=xl/ctrlProps/ctrlProp111.xml><?xml version="1.0" encoding="utf-8"?>
<formControlPr xmlns="http://schemas.microsoft.com/office/spreadsheetml/2009/9/main" objectType="CheckBox" fmlaLink="$J$117" lockText="1" noThreeD="1"/>
</file>

<file path=xl/ctrlProps/ctrlProp112.xml><?xml version="1.0" encoding="utf-8"?>
<formControlPr xmlns="http://schemas.microsoft.com/office/spreadsheetml/2009/9/main" objectType="CheckBox" fmlaLink="$J$118" lockText="1" noThreeD="1"/>
</file>

<file path=xl/ctrlProps/ctrlProp113.xml><?xml version="1.0" encoding="utf-8"?>
<formControlPr xmlns="http://schemas.microsoft.com/office/spreadsheetml/2009/9/main" objectType="CheckBox" fmlaLink="$J$119" lockText="1" noThreeD="1"/>
</file>

<file path=xl/ctrlProps/ctrlProp114.xml><?xml version="1.0" encoding="utf-8"?>
<formControlPr xmlns="http://schemas.microsoft.com/office/spreadsheetml/2009/9/main" objectType="CheckBox" fmlaLink="$J$120" lockText="1" noThreeD="1"/>
</file>

<file path=xl/ctrlProps/ctrlProp115.xml><?xml version="1.0" encoding="utf-8"?>
<formControlPr xmlns="http://schemas.microsoft.com/office/spreadsheetml/2009/9/main" objectType="CheckBox" fmlaLink="$J$121" lockText="1" noThreeD="1"/>
</file>

<file path=xl/ctrlProps/ctrlProp116.xml><?xml version="1.0" encoding="utf-8"?>
<formControlPr xmlns="http://schemas.microsoft.com/office/spreadsheetml/2009/9/main" objectType="CheckBox" fmlaLink="$J$122" lockText="1" noThreeD="1"/>
</file>

<file path=xl/ctrlProps/ctrlProp117.xml><?xml version="1.0" encoding="utf-8"?>
<formControlPr xmlns="http://schemas.microsoft.com/office/spreadsheetml/2009/9/main" objectType="CheckBox" fmlaLink="$J$123" lockText="1" noThreeD="1"/>
</file>

<file path=xl/ctrlProps/ctrlProp118.xml><?xml version="1.0" encoding="utf-8"?>
<formControlPr xmlns="http://schemas.microsoft.com/office/spreadsheetml/2009/9/main" objectType="CheckBox" fmlaLink="$J$124" lockText="1" noThreeD="1"/>
</file>

<file path=xl/ctrlProps/ctrlProp119.xml><?xml version="1.0" encoding="utf-8"?>
<formControlPr xmlns="http://schemas.microsoft.com/office/spreadsheetml/2009/9/main" objectType="CheckBox" fmlaLink="$J$125" lockText="1" noThreeD="1"/>
</file>

<file path=xl/ctrlProps/ctrlProp120.xml><?xml version="1.0" encoding="utf-8"?>
<formControlPr xmlns="http://schemas.microsoft.com/office/spreadsheetml/2009/9/main" objectType="CheckBox" fmlaLink="$J$126" lockText="1" noThreeD="1"/>
</file>

<file path=xl/ctrlProps/ctrlProp121.xml><?xml version="1.0" encoding="utf-8"?>
<formControlPr xmlns="http://schemas.microsoft.com/office/spreadsheetml/2009/9/main" objectType="CheckBox" fmlaLink="$J$127" lockText="1" noThreeD="1"/>
</file>

<file path=xl/ctrlProps/ctrlProp122.xml><?xml version="1.0" encoding="utf-8"?>
<formControlPr xmlns="http://schemas.microsoft.com/office/spreadsheetml/2009/9/main" objectType="CheckBox" fmlaLink="$J$128" lockText="1" noThreeD="1"/>
</file>

<file path=xl/ctrlProps/ctrlProp123.xml><?xml version="1.0" encoding="utf-8"?>
<formControlPr xmlns="http://schemas.microsoft.com/office/spreadsheetml/2009/9/main" objectType="CheckBox" fmlaLink="$J$129" lockText="1" noThreeD="1"/>
</file>

<file path=xl/ctrlProps/ctrlProp124.xml><?xml version="1.0" encoding="utf-8"?>
<formControlPr xmlns="http://schemas.microsoft.com/office/spreadsheetml/2009/9/main" objectType="CheckBox" fmlaLink="$J$130" lockText="1" noThreeD="1"/>
</file>

<file path=xl/ctrlProps/ctrlProp125.xml><?xml version="1.0" encoding="utf-8"?>
<formControlPr xmlns="http://schemas.microsoft.com/office/spreadsheetml/2009/9/main" objectType="CheckBox" fmlaLink="$J$131" lockText="1" noThreeD="1"/>
</file>

<file path=xl/ctrlProps/ctrlProp126.xml><?xml version="1.0" encoding="utf-8"?>
<formControlPr xmlns="http://schemas.microsoft.com/office/spreadsheetml/2009/9/main" objectType="CheckBox" fmlaLink="$J$132" lockText="1" noThreeD="1"/>
</file>

<file path=xl/ctrlProps/ctrlProp127.xml><?xml version="1.0" encoding="utf-8"?>
<formControlPr xmlns="http://schemas.microsoft.com/office/spreadsheetml/2009/9/main" objectType="CheckBox" fmlaLink="$J$133" lockText="1" noThreeD="1"/>
</file>

<file path=xl/ctrlProps/ctrlProp128.xml><?xml version="1.0" encoding="utf-8"?>
<formControlPr xmlns="http://schemas.microsoft.com/office/spreadsheetml/2009/9/main" objectType="CheckBox" fmlaLink="$J$134" lockText="1" noThreeD="1"/>
</file>

<file path=xl/ctrlProps/ctrlProp129.xml><?xml version="1.0" encoding="utf-8"?>
<formControlPr xmlns="http://schemas.microsoft.com/office/spreadsheetml/2009/9/main" objectType="CheckBox" fmlaLink="$J$135" lockText="1" noThreeD="1"/>
</file>

<file path=xl/ctrlProps/ctrlProp130.xml><?xml version="1.0" encoding="utf-8"?>
<formControlPr xmlns="http://schemas.microsoft.com/office/spreadsheetml/2009/9/main" objectType="CheckBox" fmlaLink="$J$136" lockText="1" noThreeD="1"/>
</file>

<file path=xl/ctrlProps/ctrlProp131.xml><?xml version="1.0" encoding="utf-8"?>
<formControlPr xmlns="http://schemas.microsoft.com/office/spreadsheetml/2009/9/main" objectType="CheckBox" fmlaLink="$J$137" lockText="1" noThreeD="1"/>
</file>

<file path=xl/ctrlProps/ctrlProp132.xml><?xml version="1.0" encoding="utf-8"?>
<formControlPr xmlns="http://schemas.microsoft.com/office/spreadsheetml/2009/9/main" objectType="CheckBox" fmlaLink="$J$138" lockText="1" noThreeD="1"/>
</file>

<file path=xl/ctrlProps/ctrlProp133.xml><?xml version="1.0" encoding="utf-8"?>
<formControlPr xmlns="http://schemas.microsoft.com/office/spreadsheetml/2009/9/main" objectType="CheckBox" fmlaLink="$J$139" lockText="1" noThreeD="1"/>
</file>

<file path=xl/ctrlProps/ctrlProp134.xml><?xml version="1.0" encoding="utf-8"?>
<formControlPr xmlns="http://schemas.microsoft.com/office/spreadsheetml/2009/9/main" objectType="CheckBox" fmlaLink="$J$140" lockText="1" noThreeD="1"/>
</file>

<file path=xl/ctrlProps/ctrlProp135.xml><?xml version="1.0" encoding="utf-8"?>
<formControlPr xmlns="http://schemas.microsoft.com/office/spreadsheetml/2009/9/main" objectType="CheckBox" fmlaLink="$J$141" lockText="1" noThreeD="1"/>
</file>

<file path=xl/ctrlProps/ctrlProp136.xml><?xml version="1.0" encoding="utf-8"?>
<formControlPr xmlns="http://schemas.microsoft.com/office/spreadsheetml/2009/9/main" objectType="CheckBox" fmlaLink="$J$142" lockText="1" noThreeD="1"/>
</file>

<file path=xl/ctrlProps/ctrlProp137.xml><?xml version="1.0" encoding="utf-8"?>
<formControlPr xmlns="http://schemas.microsoft.com/office/spreadsheetml/2009/9/main" objectType="CheckBox" fmlaLink="$J$143" lockText="1" noThreeD="1"/>
</file>

<file path=xl/ctrlProps/ctrlProp138.xml><?xml version="1.0" encoding="utf-8"?>
<formControlPr xmlns="http://schemas.microsoft.com/office/spreadsheetml/2009/9/main" objectType="CheckBox" fmlaLink="$J$144" lockText="1" noThreeD="1"/>
</file>

<file path=xl/ctrlProps/ctrlProp139.xml><?xml version="1.0" encoding="utf-8"?>
<formControlPr xmlns="http://schemas.microsoft.com/office/spreadsheetml/2009/9/main" objectType="CheckBox" fmlaLink="$J$145" lockText="1" noThreeD="1"/>
</file>

<file path=xl/ctrlProps/ctrlProp140.xml><?xml version="1.0" encoding="utf-8"?>
<formControlPr xmlns="http://schemas.microsoft.com/office/spreadsheetml/2009/9/main" objectType="CheckBox" fmlaLink="$J$146" lockText="1" noThreeD="1"/>
</file>

<file path=xl/ctrlProps/ctrlProp141.xml><?xml version="1.0" encoding="utf-8"?>
<formControlPr xmlns="http://schemas.microsoft.com/office/spreadsheetml/2009/9/main" objectType="CheckBox" fmlaLink="$J$147" lockText="1" noThreeD="1"/>
</file>

<file path=xl/ctrlProps/ctrlProp142.xml><?xml version="1.0" encoding="utf-8"?>
<formControlPr xmlns="http://schemas.microsoft.com/office/spreadsheetml/2009/9/main" objectType="CheckBox" fmlaLink="$J$148" lockText="1" noThreeD="1"/>
</file>

<file path=xl/ctrlProps/ctrlProp143.xml><?xml version="1.0" encoding="utf-8"?>
<formControlPr xmlns="http://schemas.microsoft.com/office/spreadsheetml/2009/9/main" objectType="CheckBox" fmlaLink="$J$149" lockText="1" noThreeD="1"/>
</file>

<file path=xl/ctrlProps/ctrlProp144.xml><?xml version="1.0" encoding="utf-8"?>
<formControlPr xmlns="http://schemas.microsoft.com/office/spreadsheetml/2009/9/main" objectType="CheckBox" fmlaLink="$J$150" lockText="1" noThreeD="1"/>
</file>

<file path=xl/ctrlProps/ctrlProp145.xml><?xml version="1.0" encoding="utf-8"?>
<formControlPr xmlns="http://schemas.microsoft.com/office/spreadsheetml/2009/9/main" objectType="CheckBox" fmlaLink="$J$151" lockText="1" noThreeD="1"/>
</file>

<file path=xl/ctrlProps/ctrlProp146.xml><?xml version="1.0" encoding="utf-8"?>
<formControlPr xmlns="http://schemas.microsoft.com/office/spreadsheetml/2009/9/main" objectType="CheckBox" fmlaLink="$J$152" lockText="1" noThreeD="1"/>
</file>

<file path=xl/ctrlProps/ctrlProp147.xml><?xml version="1.0" encoding="utf-8"?>
<formControlPr xmlns="http://schemas.microsoft.com/office/spreadsheetml/2009/9/main" objectType="CheckBox" fmlaLink="$J$153" lockText="1" noThreeD="1"/>
</file>

<file path=xl/ctrlProps/ctrlProp148.xml><?xml version="1.0" encoding="utf-8"?>
<formControlPr xmlns="http://schemas.microsoft.com/office/spreadsheetml/2009/9/main" objectType="CheckBox" fmlaLink="$J$154" lockText="1" noThreeD="1"/>
</file>

<file path=xl/ctrlProps/ctrlProp149.xml><?xml version="1.0" encoding="utf-8"?>
<formControlPr xmlns="http://schemas.microsoft.com/office/spreadsheetml/2009/9/main" objectType="CheckBox" fmlaLink="$J$155" lockText="1" noThreeD="1"/>
</file>

<file path=xl/ctrlProps/ctrlProp150.xml><?xml version="1.0" encoding="utf-8"?>
<formControlPr xmlns="http://schemas.microsoft.com/office/spreadsheetml/2009/9/main" objectType="CheckBox" fmlaLink="$J$156" lockText="1" noThreeD="1"/>
</file>

<file path=xl/ctrlProps/ctrlProp151.xml><?xml version="1.0" encoding="utf-8"?>
<formControlPr xmlns="http://schemas.microsoft.com/office/spreadsheetml/2009/9/main" objectType="CheckBox" fmlaLink="$J$157" lockText="1" noThreeD="1"/>
</file>

<file path=xl/ctrlProps/ctrlProp152.xml><?xml version="1.0" encoding="utf-8"?>
<formControlPr xmlns="http://schemas.microsoft.com/office/spreadsheetml/2009/9/main" objectType="CheckBox" fmlaLink="$J$158" lockText="1" noThreeD="1"/>
</file>

<file path=xl/ctrlProps/ctrlProp153.xml><?xml version="1.0" encoding="utf-8"?>
<formControlPr xmlns="http://schemas.microsoft.com/office/spreadsheetml/2009/9/main" objectType="CheckBox" fmlaLink="$J$159" lockText="1" noThreeD="1"/>
</file>

<file path=xl/ctrlProps/ctrlProp154.xml><?xml version="1.0" encoding="utf-8"?>
<formControlPr xmlns="http://schemas.microsoft.com/office/spreadsheetml/2009/9/main" objectType="CheckBox" fmlaLink="$J$160" lockText="1" noThreeD="1"/>
</file>

<file path=xl/drawings/_rels/drawing1.xml.rels><?xml version="1.0" encoding="UTF-8" standalone="yes"?>
<Relationships xmlns="http://schemas.openxmlformats.org/package/2006/relationships"><Relationship Id="rId8" Type="http://schemas.openxmlformats.org/officeDocument/2006/relationships/hyperlink" Target="https://www.refaheducation.com/" TargetMode="External"/><Relationship Id="rId3" Type="http://schemas.openxmlformats.org/officeDocument/2006/relationships/hyperlink" Target="#'&#1575;&#1583;&#1582;&#1575;&#1604; &#1583;&#1585;&#1580;&#1575;&#1578; &#1575;&#1604;&#1578;&#1588;&#1582;&#1610;&#1589;&#1610;'!A1"/><Relationship Id="rId7" Type="http://schemas.openxmlformats.org/officeDocument/2006/relationships/hyperlink" Target="#'&#1578;&#1602;&#1585;&#1610;&#1585; 0'!A1"/><Relationship Id="rId2" Type="http://schemas.openxmlformats.org/officeDocument/2006/relationships/hyperlink" Target="#'&#1575;&#1604;&#1575;&#1582;&#1578;&#1576;&#1575;&#1585; &#1575;&#1604;&#1578;&#1588;&#1582;&#1610;&#1589;&#1610;'!A1"/><Relationship Id="rId1" Type="http://schemas.openxmlformats.org/officeDocument/2006/relationships/image" Target="../media/image1.png"/><Relationship Id="rId6" Type="http://schemas.openxmlformats.org/officeDocument/2006/relationships/hyperlink" Target="#'&#1605;&#1580; 0'!A1"/><Relationship Id="rId5" Type="http://schemas.openxmlformats.org/officeDocument/2006/relationships/hyperlink" Target="#'&#1575;&#1604;&#1585;&#1587;&#1605; &#1575;&#1604;&#1576;&#1610;&#1575;&#1606;&#1610; &#1604;&#1604;&#1575;&#1580;&#1575;&#1576;&#1575;&#1578;'!A1"/><Relationship Id="rId4" Type="http://schemas.openxmlformats.org/officeDocument/2006/relationships/hyperlink" Target="#'&#1578;&#1585;&#1578;&#1610;&#1576; &#1575;&#1604;&#1591;&#1604;&#1575;&#1576; '!A1"/><Relationship Id="rId9"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3.xml.rels><?xml version="1.0" encoding="UTF-8" standalone="yes"?>
<Relationships xmlns="http://schemas.openxmlformats.org/package/2006/relationships"><Relationship Id="rId2" Type="http://schemas.openxmlformats.org/officeDocument/2006/relationships/hyperlink" Target="#&#1575;&#1604;&#1585;&#1574;&#1610;&#1587;&#1610;&#1577;!A1"/><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hyperlink" Target="#&#1575;&#1604;&#1585;&#1574;&#1610;&#1587;&#1610;&#1577;!A1"/><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2" Type="http://schemas.openxmlformats.org/officeDocument/2006/relationships/hyperlink" Target="#&#1575;&#1604;&#1585;&#1574;&#1610;&#1587;&#1610;&#1577;!A1"/><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2" Type="http://schemas.openxmlformats.org/officeDocument/2006/relationships/hyperlink" Target="#&#1575;&#1604;&#1585;&#1574;&#1610;&#1587;&#1610;&#1577;!A1"/><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2" Type="http://schemas.openxmlformats.org/officeDocument/2006/relationships/hyperlink" Target="#&#1575;&#1604;&#1585;&#1574;&#1610;&#1587;&#1610;&#1577;!A1"/><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hyperlink" Target="#&#1575;&#1604;&#1585;&#1574;&#1610;&#1587;&#1610;&#1577;!A1"/><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10.xml.rels><?xml version="1.0" encoding="UTF-8" standalone="yes"?>
<Relationships xmlns="http://schemas.openxmlformats.org/package/2006/relationships"><Relationship Id="rId3" Type="http://schemas.openxmlformats.org/officeDocument/2006/relationships/hyperlink" Target="#&#1575;&#1604;&#1585;&#1574;&#1610;&#1587;&#1610;&#1577;!A1"/><Relationship Id="rId2" Type="http://schemas.openxmlformats.org/officeDocument/2006/relationships/hyperlink" Target="https://academy.hsoub.com/certificates/comptia/%D8%A7%D9%84%D8%B7%D8%A7%D8%A8%D8%B9%D8%A7%D8%AA-%D9%88%D8%A3%D9%86%D9%88%D8%A7%D8%B9%D9%87%D8%A7-r63/" TargetMode="External"/><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12.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13.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image" Target="../media/image1.png"/><Relationship Id="rId5" Type="http://schemas.openxmlformats.org/officeDocument/2006/relationships/hyperlink" Target="#&#1575;&#1604;&#1585;&#1574;&#1610;&#1587;&#1610;&#1577;!A1"/><Relationship Id="rId4" Type="http://schemas.openxmlformats.org/officeDocument/2006/relationships/image" Target="../media/image4.jpeg"/></Relationships>
</file>

<file path=xl/drawings/_rels/drawing14.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15.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16.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17.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18.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19.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image" Target="../media/image1.png"/><Relationship Id="rId6" Type="http://schemas.openxmlformats.org/officeDocument/2006/relationships/hyperlink" Target="#'&#8207;&#8207;&#1583;&#1605;&#1580;3'!A1"/><Relationship Id="rId5" Type="http://schemas.openxmlformats.org/officeDocument/2006/relationships/hyperlink" Target="#&#1575;&#1604;&#1585;&#1574;&#1610;&#1587;&#1610;&#1577;!A1"/><Relationship Id="rId4" Type="http://schemas.openxmlformats.org/officeDocument/2006/relationships/image" Target="../media/image4.jpeg"/></Relationships>
</file>

<file path=xl/drawings/_rels/drawing20.xml.rels><?xml version="1.0" encoding="UTF-8" standalone="yes"?>
<Relationships xmlns="http://schemas.openxmlformats.org/package/2006/relationships"><Relationship Id="rId2" Type="http://schemas.openxmlformats.org/officeDocument/2006/relationships/hyperlink" Target="#&#1575;&#1604;&#1585;&#1574;&#1610;&#1587;&#1610;&#1577;!A1"/><Relationship Id="rId1" Type="http://schemas.openxmlformats.org/officeDocument/2006/relationships/chart" Target="../charts/chart12.xml"/></Relationships>
</file>

<file path=xl/drawings/_rels/drawing21.xml.rels><?xml version="1.0" encoding="UTF-8" standalone="yes"?>
<Relationships xmlns="http://schemas.openxmlformats.org/package/2006/relationships"><Relationship Id="rId3" Type="http://schemas.openxmlformats.org/officeDocument/2006/relationships/hyperlink" Target="#&#1575;&#1604;&#1585;&#1574;&#1610;&#1587;&#1610;&#1577;!A1"/><Relationship Id="rId2" Type="http://schemas.openxmlformats.org/officeDocument/2006/relationships/hyperlink" Target="https://academy.hsoub.com/certificates/comptia/%D8%A7%D9%84%D8%B7%D8%A7%D8%A8%D8%B9%D8%A7%D8%AA-%D9%88%D8%A3%D9%86%D9%88%D8%A7%D8%B9%D9%87%D8%A7-r63/" TargetMode="External"/><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image" Target="../media/image1.png"/><Relationship Id="rId6" Type="http://schemas.openxmlformats.org/officeDocument/2006/relationships/hyperlink" Target="#'&#8207;&#8207;&#1583;&#1605;&#1580;3'!A1"/><Relationship Id="rId5" Type="http://schemas.openxmlformats.org/officeDocument/2006/relationships/hyperlink" Target="#&#1575;&#1604;&#1585;&#1574;&#1610;&#1587;&#1610;&#1577;!A1"/><Relationship Id="rId4" Type="http://schemas.openxmlformats.org/officeDocument/2006/relationships/image" Target="../media/image4.jpeg"/></Relationships>
</file>

<file path=xl/drawings/_rels/drawing23.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24.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25.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26.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27.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28.xml.rels><?xml version="1.0" encoding="UTF-8" standalone="yes"?>
<Relationships xmlns="http://schemas.openxmlformats.org/package/2006/relationships"><Relationship Id="rId3" Type="http://schemas.openxmlformats.org/officeDocument/2006/relationships/chart" Target="../charts/chart16.xml"/><Relationship Id="rId2" Type="http://schemas.openxmlformats.org/officeDocument/2006/relationships/chart" Target="../charts/chart15.xml"/><Relationship Id="rId1" Type="http://schemas.openxmlformats.org/officeDocument/2006/relationships/image" Target="../media/image1.png"/><Relationship Id="rId6" Type="http://schemas.openxmlformats.org/officeDocument/2006/relationships/hyperlink" Target="#'&#8207;&#8207;&#1583;&#1605;&#1580;3'!A1"/><Relationship Id="rId5" Type="http://schemas.openxmlformats.org/officeDocument/2006/relationships/hyperlink" Target="#&#1575;&#1604;&#1585;&#1574;&#1610;&#1587;&#1610;&#1577;!A1"/><Relationship Id="rId4" Type="http://schemas.openxmlformats.org/officeDocument/2006/relationships/image" Target="../media/image4.jpeg"/></Relationships>
</file>

<file path=xl/drawings/_rels/drawing29.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30.xml.rels><?xml version="1.0" encoding="UTF-8" standalone="yes"?>
<Relationships xmlns="http://schemas.openxmlformats.org/package/2006/relationships"><Relationship Id="rId3" Type="http://schemas.openxmlformats.org/officeDocument/2006/relationships/hyperlink" Target="#&#1575;&#1604;&#1585;&#1574;&#1610;&#1587;&#1610;&#1577;!A1"/><Relationship Id="rId2" Type="http://schemas.openxmlformats.org/officeDocument/2006/relationships/hyperlink" Target="https://academy.hsoub.com/certificates/comptia/%D8%A7%D9%84%D8%B7%D8%A7%D8%A8%D8%B9%D8%A7%D8%AA-%D9%88%D8%A3%D9%86%D9%88%D8%A7%D8%B9%D9%87%D8%A7-r63/" TargetMode="External"/><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32.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33.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image" Target="../media/image1.png"/><Relationship Id="rId6" Type="http://schemas.openxmlformats.org/officeDocument/2006/relationships/hyperlink" Target="#'&#8207;&#8207;&#1583;&#1605;&#1580;3'!A1"/><Relationship Id="rId5" Type="http://schemas.openxmlformats.org/officeDocument/2006/relationships/hyperlink" Target="#&#1575;&#1604;&#1585;&#1574;&#1610;&#1587;&#1610;&#1577;!A1"/><Relationship Id="rId4" Type="http://schemas.openxmlformats.org/officeDocument/2006/relationships/image" Target="../media/image4.jpeg"/></Relationships>
</file>

<file path=xl/drawings/_rels/drawing34.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35.xml.rels><?xml version="1.0" encoding="UTF-8" standalone="yes"?>
<Relationships xmlns="http://schemas.openxmlformats.org/package/2006/relationships"><Relationship Id="rId3" Type="http://schemas.openxmlformats.org/officeDocument/2006/relationships/hyperlink" Target="#&#1575;&#1604;&#1585;&#1574;&#1610;&#1587;&#1610;&#1577;!A1"/><Relationship Id="rId2" Type="http://schemas.openxmlformats.org/officeDocument/2006/relationships/hyperlink" Target="https://academy.hsoub.com/certificates/comptia/%D8%A7%D9%84%D8%B7%D8%A7%D8%A8%D8%B9%D8%A7%D8%AA-%D9%88%D8%A3%D9%86%D9%88%D8%A7%D8%B9%D9%87%D8%A7-r63/" TargetMode="External"/><Relationship Id="rId1" Type="http://schemas.openxmlformats.org/officeDocument/2006/relationships/image" Target="../media/image3.png"/></Relationships>
</file>

<file path=xl/drawings/_rels/drawing36.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37.xml.rels><?xml version="1.0" encoding="UTF-8" standalone="yes"?>
<Relationships xmlns="http://schemas.openxmlformats.org/package/2006/relationships"><Relationship Id="rId3" Type="http://schemas.openxmlformats.org/officeDocument/2006/relationships/chart" Target="../charts/chart20.xml"/><Relationship Id="rId2" Type="http://schemas.openxmlformats.org/officeDocument/2006/relationships/chart" Target="../charts/chart19.xml"/><Relationship Id="rId1" Type="http://schemas.openxmlformats.org/officeDocument/2006/relationships/image" Target="../media/image1.png"/><Relationship Id="rId6" Type="http://schemas.openxmlformats.org/officeDocument/2006/relationships/hyperlink" Target="#'&#8207;&#8207;&#1583;&#1605;&#1580;3'!A1"/><Relationship Id="rId5" Type="http://schemas.openxmlformats.org/officeDocument/2006/relationships/hyperlink" Target="#&#1575;&#1604;&#1585;&#1574;&#1610;&#1587;&#1610;&#1577;!A1"/><Relationship Id="rId4" Type="http://schemas.openxmlformats.org/officeDocument/2006/relationships/image" Target="../media/image4.jpeg"/></Relationships>
</file>

<file path=xl/drawings/_rels/drawing38.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39.xml.rels><?xml version="1.0" encoding="UTF-8" standalone="yes"?>
<Relationships xmlns="http://schemas.openxmlformats.org/package/2006/relationships"><Relationship Id="rId3" Type="http://schemas.openxmlformats.org/officeDocument/2006/relationships/hyperlink" Target="#&#1575;&#1604;&#1585;&#1574;&#1610;&#1587;&#1610;&#1577;!A1"/><Relationship Id="rId2" Type="http://schemas.openxmlformats.org/officeDocument/2006/relationships/hyperlink" Target="https://academy.hsoub.com/certificates/comptia/%D8%A7%D9%84%D8%B7%D8%A7%D8%A8%D8%B9%D8%A7%D8%AA-%D9%88%D8%A3%D9%86%D9%88%D8%A7%D8%B9%D9%87%D8%A7-r63/" TargetMode="External"/><Relationship Id="rId1" Type="http://schemas.openxmlformats.org/officeDocument/2006/relationships/image" Target="../media/image3.png"/></Relationships>
</file>

<file path=xl/drawings/_rels/drawing40.xml.rels><?xml version="1.0" encoding="UTF-8" standalone="yes"?>
<Relationships xmlns="http://schemas.openxmlformats.org/package/2006/relationships"><Relationship Id="rId1" Type="http://schemas.openxmlformats.org/officeDocument/2006/relationships/hyperlink" Target="#&#1575;&#1604;&#1585;&#1574;&#1610;&#1587;&#1610;&#1577;!A1"/></Relationships>
</file>

<file path=xl/drawings/_rels/drawing41.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1575;&#1604;&#1585;&#1574;&#1610;&#1587;&#1610;&#1577;!A1"/></Relationships>
</file>

<file path=xl/drawings/drawing1.xml><?xml version="1.0" encoding="utf-8"?>
<xdr:wsDr xmlns:xdr="http://schemas.openxmlformats.org/drawingml/2006/spreadsheetDrawing" xmlns:a="http://schemas.openxmlformats.org/drawingml/2006/main">
  <xdr:twoCellAnchor editAs="oneCell">
    <xdr:from>
      <xdr:col>14</xdr:col>
      <xdr:colOff>112569</xdr:colOff>
      <xdr:row>0</xdr:row>
      <xdr:rowOff>174916</xdr:rowOff>
    </xdr:from>
    <xdr:to>
      <xdr:col>16</xdr:col>
      <xdr:colOff>476250</xdr:colOff>
      <xdr:row>5</xdr:row>
      <xdr:rowOff>25978</xdr:rowOff>
    </xdr:to>
    <xdr:pic>
      <xdr:nvPicPr>
        <xdr:cNvPr id="3" name="صورة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7817" y="174916"/>
          <a:ext cx="1731818" cy="768926"/>
        </a:xfrm>
        <a:prstGeom prst="rect">
          <a:avLst/>
        </a:prstGeom>
      </xdr:spPr>
    </xdr:pic>
    <xdr:clientData/>
  </xdr:twoCellAnchor>
  <xdr:twoCellAnchor>
    <xdr:from>
      <xdr:col>3</xdr:col>
      <xdr:colOff>562842</xdr:colOff>
      <xdr:row>0</xdr:row>
      <xdr:rowOff>43296</xdr:rowOff>
    </xdr:from>
    <xdr:to>
      <xdr:col>12</xdr:col>
      <xdr:colOff>467591</xdr:colOff>
      <xdr:row>3</xdr:row>
      <xdr:rowOff>25978</xdr:rowOff>
    </xdr:to>
    <xdr:sp macro="" textlink="">
      <xdr:nvSpPr>
        <xdr:cNvPr id="4" name="مستطيل: زوايا مستديرة 3">
          <a:extLst>
            <a:ext uri="{FF2B5EF4-FFF2-40B4-BE49-F238E27FC236}">
              <a16:creationId xmlns:a16="http://schemas.microsoft.com/office/drawing/2014/main" id="{00000000-0008-0000-0000-000004000000}"/>
            </a:ext>
          </a:extLst>
        </xdr:cNvPr>
        <xdr:cNvSpPr/>
      </xdr:nvSpPr>
      <xdr:spPr>
        <a:xfrm>
          <a:off x="2952750" y="43296"/>
          <a:ext cx="6061363" cy="528205"/>
        </a:xfrm>
        <a:prstGeom prst="roundRect">
          <a:avLst/>
        </a:prstGeom>
        <a:solidFill>
          <a:schemeClr val="accent6">
            <a:lumMod val="60000"/>
            <a:lumOff val="40000"/>
          </a:schemeClr>
        </a:solidFill>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horz" rtlCol="1" anchor="ctr"/>
        <a:lstStyle/>
        <a:p>
          <a:pPr algn="ctr" rtl="1"/>
          <a:r>
            <a:rPr lang="ar-SA" sz="1600" b="1">
              <a:solidFill>
                <a:schemeClr val="tx1"/>
              </a:solidFill>
            </a:rPr>
            <a:t> تحليل نتائج الاختبار</a:t>
          </a:r>
        </a:p>
      </xdr:txBody>
    </xdr:sp>
    <xdr:clientData/>
  </xdr:twoCellAnchor>
  <xdr:twoCellAnchor>
    <xdr:from>
      <xdr:col>4</xdr:col>
      <xdr:colOff>531695</xdr:colOff>
      <xdr:row>5</xdr:row>
      <xdr:rowOff>136817</xdr:rowOff>
    </xdr:from>
    <xdr:to>
      <xdr:col>6</xdr:col>
      <xdr:colOff>351559</xdr:colOff>
      <xdr:row>10</xdr:row>
      <xdr:rowOff>127613</xdr:rowOff>
    </xdr:to>
    <xdr:sp macro="" textlink="">
      <xdr:nvSpPr>
        <xdr:cNvPr id="6" name="مستطيل: زوايا مستديرة 5">
          <a:hlinkClick xmlns:r="http://schemas.openxmlformats.org/officeDocument/2006/relationships" r:id="rId2" tooltip="كتابة وطباعة الأسئلة "/>
          <a:extLst>
            <a:ext uri="{FF2B5EF4-FFF2-40B4-BE49-F238E27FC236}">
              <a16:creationId xmlns:a16="http://schemas.microsoft.com/office/drawing/2014/main" id="{00000000-0008-0000-0000-000006000000}"/>
            </a:ext>
          </a:extLst>
        </xdr:cNvPr>
        <xdr:cNvSpPr/>
      </xdr:nvSpPr>
      <xdr:spPr>
        <a:xfrm>
          <a:off x="7173191" y="509158"/>
          <a:ext cx="1188000" cy="900000"/>
        </a:xfrm>
        <a:prstGeom prst="roundRect">
          <a:avLst/>
        </a:prstGeom>
        <a:solidFill>
          <a:schemeClr val="accent1"/>
        </a:solidFill>
        <a:effectLst>
          <a:glow rad="177800">
            <a:schemeClr val="bg1">
              <a:lumMod val="95000"/>
              <a:alpha val="40000"/>
            </a:schemeClr>
          </a:glow>
          <a:outerShdw blurRad="50800" dist="114300" dir="8100000" sx="114000" sy="114000" algn="tr" rotWithShape="0">
            <a:schemeClr val="bg1">
              <a:alpha val="40000"/>
            </a:schemeClr>
          </a:outerShdw>
        </a:effectLst>
        <a:scene3d>
          <a:camera prst="obliqueBottomRigh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ctr">
          <a:flatTx/>
        </a:bodyPr>
        <a:lstStyle/>
        <a:p>
          <a:pPr algn="ctr" rtl="1"/>
          <a:r>
            <a:rPr lang="ar-SA" sz="1200" b="1">
              <a:solidFill>
                <a:schemeClr val="accent4">
                  <a:lumMod val="60000"/>
                  <a:lumOff val="40000"/>
                </a:schemeClr>
              </a:solidFill>
            </a:rPr>
            <a:t>2-</a:t>
          </a:r>
          <a:r>
            <a:rPr lang="ar-SA" sz="1200" b="1"/>
            <a:t> كتابة الأسئلة </a:t>
          </a:r>
        </a:p>
      </xdr:txBody>
    </xdr:sp>
    <xdr:clientData/>
  </xdr:twoCellAnchor>
  <xdr:twoCellAnchor>
    <xdr:from>
      <xdr:col>6</xdr:col>
      <xdr:colOff>424325</xdr:colOff>
      <xdr:row>5</xdr:row>
      <xdr:rowOff>144610</xdr:rowOff>
    </xdr:from>
    <xdr:to>
      <xdr:col>8</xdr:col>
      <xdr:colOff>244188</xdr:colOff>
      <xdr:row>10</xdr:row>
      <xdr:rowOff>135406</xdr:rowOff>
    </xdr:to>
    <xdr:sp macro="" textlink="">
      <xdr:nvSpPr>
        <xdr:cNvPr id="7" name="مستطيل: زوايا مستديرة 6">
          <a:hlinkClick xmlns:r="http://schemas.openxmlformats.org/officeDocument/2006/relationships" r:id="rId3" tooltip="رصد درجات الاختبار التشخيصي"/>
          <a:extLst>
            <a:ext uri="{FF2B5EF4-FFF2-40B4-BE49-F238E27FC236}">
              <a16:creationId xmlns:a16="http://schemas.microsoft.com/office/drawing/2014/main" id="{00000000-0008-0000-0000-000007000000}"/>
            </a:ext>
          </a:extLst>
        </xdr:cNvPr>
        <xdr:cNvSpPr/>
      </xdr:nvSpPr>
      <xdr:spPr>
        <a:xfrm>
          <a:off x="5912425" y="516951"/>
          <a:ext cx="1188000" cy="900000"/>
        </a:xfrm>
        <a:prstGeom prst="roundRect">
          <a:avLst/>
        </a:prstGeom>
        <a:solidFill>
          <a:schemeClr val="accent1"/>
        </a:solidFill>
        <a:effectLst>
          <a:glow rad="177800">
            <a:schemeClr val="bg1">
              <a:lumMod val="95000"/>
              <a:alpha val="40000"/>
            </a:schemeClr>
          </a:glow>
          <a:outerShdw blurRad="50800" dist="114300" dir="8100000" sx="114000" sy="114000" algn="tr" rotWithShape="0">
            <a:schemeClr val="bg1">
              <a:alpha val="40000"/>
            </a:schemeClr>
          </a:outerShdw>
        </a:effectLst>
        <a:scene3d>
          <a:camera prst="obliqueBottomRigh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ctr">
          <a:flatTx/>
        </a:bodyPr>
        <a:lstStyle/>
        <a:p>
          <a:pPr algn="ctr" rtl="1"/>
          <a:r>
            <a:rPr lang="ar-SA" sz="1200" b="1">
              <a:solidFill>
                <a:schemeClr val="accent4">
                  <a:lumMod val="60000"/>
                  <a:lumOff val="40000"/>
                </a:schemeClr>
              </a:solidFill>
            </a:rPr>
            <a:t>3-</a:t>
          </a:r>
          <a:r>
            <a:rPr lang="ar-SA" sz="1200" b="1"/>
            <a:t> رصد</a:t>
          </a:r>
          <a:r>
            <a:rPr lang="ar-SA" sz="1200" b="1" baseline="0"/>
            <a:t> الأسماء والدرجات </a:t>
          </a:r>
          <a:endParaRPr lang="ar-SA" sz="1200" b="1"/>
        </a:p>
      </xdr:txBody>
    </xdr:sp>
    <xdr:clientData/>
  </xdr:twoCellAnchor>
  <xdr:twoCellAnchor>
    <xdr:from>
      <xdr:col>8</xdr:col>
      <xdr:colOff>316950</xdr:colOff>
      <xdr:row>5</xdr:row>
      <xdr:rowOff>137682</xdr:rowOff>
    </xdr:from>
    <xdr:to>
      <xdr:col>10</xdr:col>
      <xdr:colOff>136814</xdr:colOff>
      <xdr:row>10</xdr:row>
      <xdr:rowOff>128478</xdr:rowOff>
    </xdr:to>
    <xdr:sp macro="" textlink="">
      <xdr:nvSpPr>
        <xdr:cNvPr id="8" name="مستطيل: زوايا مستديرة 7">
          <a:hlinkClick xmlns:r="http://schemas.openxmlformats.org/officeDocument/2006/relationships" r:id="rId4" tooltip="نتيجة الاختبار الشخيصي وترتيب الطلاب "/>
          <a:extLst>
            <a:ext uri="{FF2B5EF4-FFF2-40B4-BE49-F238E27FC236}">
              <a16:creationId xmlns:a16="http://schemas.microsoft.com/office/drawing/2014/main" id="{00000000-0008-0000-0000-000008000000}"/>
            </a:ext>
          </a:extLst>
        </xdr:cNvPr>
        <xdr:cNvSpPr/>
      </xdr:nvSpPr>
      <xdr:spPr>
        <a:xfrm>
          <a:off x="4651663" y="510023"/>
          <a:ext cx="1188000" cy="900000"/>
        </a:xfrm>
        <a:prstGeom prst="roundRect">
          <a:avLst/>
        </a:prstGeom>
        <a:solidFill>
          <a:schemeClr val="accent1"/>
        </a:solidFill>
        <a:effectLst>
          <a:glow rad="177800">
            <a:schemeClr val="bg1">
              <a:lumMod val="95000"/>
              <a:alpha val="40000"/>
            </a:schemeClr>
          </a:glow>
          <a:outerShdw blurRad="50800" dist="114300" dir="8100000" sx="114000" sy="114000" algn="tr" rotWithShape="0">
            <a:schemeClr val="bg1">
              <a:alpha val="40000"/>
            </a:schemeClr>
          </a:outerShdw>
        </a:effectLst>
        <a:scene3d>
          <a:camera prst="obliqueBottomRigh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ctr">
          <a:flatTx/>
        </a:bodyPr>
        <a:lstStyle/>
        <a:p>
          <a:pPr algn="ctr" rtl="1"/>
          <a:r>
            <a:rPr lang="ar-SA" sz="1200" b="1">
              <a:solidFill>
                <a:schemeClr val="accent4">
                  <a:lumMod val="60000"/>
                  <a:lumOff val="40000"/>
                </a:schemeClr>
              </a:solidFill>
            </a:rPr>
            <a:t>4-</a:t>
          </a:r>
          <a:r>
            <a:rPr lang="ar-SA" sz="1200" b="1"/>
            <a:t> نتيجة الاختبار </a:t>
          </a:r>
        </a:p>
      </xdr:txBody>
    </xdr:sp>
    <xdr:clientData/>
  </xdr:twoCellAnchor>
  <xdr:twoCellAnchor>
    <xdr:from>
      <xdr:col>10</xdr:col>
      <xdr:colOff>209578</xdr:colOff>
      <xdr:row>5</xdr:row>
      <xdr:rowOff>155002</xdr:rowOff>
    </xdr:from>
    <xdr:to>
      <xdr:col>12</xdr:col>
      <xdr:colOff>29441</xdr:colOff>
      <xdr:row>10</xdr:row>
      <xdr:rowOff>145798</xdr:rowOff>
    </xdr:to>
    <xdr:sp macro="" textlink="">
      <xdr:nvSpPr>
        <xdr:cNvPr id="9" name="مستطيل: زوايا مستديرة 8">
          <a:hlinkClick xmlns:r="http://schemas.openxmlformats.org/officeDocument/2006/relationships" r:id="rId5" tooltip="رسم بياني للاستجابات الصحيحة والخاطئة "/>
          <a:extLst>
            <a:ext uri="{FF2B5EF4-FFF2-40B4-BE49-F238E27FC236}">
              <a16:creationId xmlns:a16="http://schemas.microsoft.com/office/drawing/2014/main" id="{00000000-0008-0000-0000-000009000000}"/>
            </a:ext>
          </a:extLst>
        </xdr:cNvPr>
        <xdr:cNvSpPr/>
      </xdr:nvSpPr>
      <xdr:spPr>
        <a:xfrm>
          <a:off x="3390899" y="527343"/>
          <a:ext cx="1188000" cy="900000"/>
        </a:xfrm>
        <a:prstGeom prst="roundRect">
          <a:avLst/>
        </a:prstGeom>
        <a:solidFill>
          <a:schemeClr val="accent1"/>
        </a:solidFill>
        <a:effectLst>
          <a:glow rad="177800">
            <a:schemeClr val="bg1">
              <a:lumMod val="95000"/>
              <a:alpha val="40000"/>
            </a:schemeClr>
          </a:glow>
          <a:outerShdw blurRad="50800" dist="114300" dir="8100000" sx="114000" sy="114000" algn="tr" rotWithShape="0">
            <a:schemeClr val="bg1">
              <a:alpha val="40000"/>
            </a:schemeClr>
          </a:outerShdw>
        </a:effectLst>
        <a:scene3d>
          <a:camera prst="obliqueBottomRigh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ctr">
          <a:flatTx/>
        </a:bodyPr>
        <a:lstStyle/>
        <a:p>
          <a:pPr algn="ctr" rtl="1"/>
          <a:r>
            <a:rPr lang="ar-SA" sz="1200" b="1">
              <a:solidFill>
                <a:schemeClr val="accent4">
                  <a:lumMod val="60000"/>
                  <a:lumOff val="40000"/>
                </a:schemeClr>
              </a:solidFill>
            </a:rPr>
            <a:t>5-</a:t>
          </a:r>
          <a:r>
            <a:rPr lang="ar-SA" sz="1200" b="1"/>
            <a:t> الرسم البياني</a:t>
          </a:r>
          <a:r>
            <a:rPr lang="ar-SA" sz="1200" b="1" baseline="0"/>
            <a:t> للإجابات</a:t>
          </a:r>
          <a:endParaRPr lang="ar-SA" sz="1200" b="1"/>
        </a:p>
      </xdr:txBody>
    </xdr:sp>
    <xdr:clientData/>
  </xdr:twoCellAnchor>
  <xdr:twoCellAnchor>
    <xdr:from>
      <xdr:col>2</xdr:col>
      <xdr:colOff>639068</xdr:colOff>
      <xdr:row>5</xdr:row>
      <xdr:rowOff>145476</xdr:rowOff>
    </xdr:from>
    <xdr:to>
      <xdr:col>4</xdr:col>
      <xdr:colOff>458932</xdr:colOff>
      <xdr:row>10</xdr:row>
      <xdr:rowOff>136272</xdr:rowOff>
    </xdr:to>
    <xdr:sp macro="" textlink="">
      <xdr:nvSpPr>
        <xdr:cNvPr id="16" name="مستطيل: زوايا مستديرة 15">
          <a:hlinkClick xmlns:r="http://schemas.openxmlformats.org/officeDocument/2006/relationships" r:id="rId6" tooltip="تحديد المادة ومستوياتها"/>
          <a:extLst>
            <a:ext uri="{FF2B5EF4-FFF2-40B4-BE49-F238E27FC236}">
              <a16:creationId xmlns:a16="http://schemas.microsoft.com/office/drawing/2014/main" id="{00000000-0008-0000-0000-000010000000}"/>
            </a:ext>
          </a:extLst>
        </xdr:cNvPr>
        <xdr:cNvSpPr/>
      </xdr:nvSpPr>
      <xdr:spPr>
        <a:xfrm>
          <a:off x="8433954" y="517817"/>
          <a:ext cx="1188000" cy="900000"/>
        </a:xfrm>
        <a:prstGeom prst="roundRect">
          <a:avLst/>
        </a:prstGeom>
        <a:solidFill>
          <a:schemeClr val="accent1"/>
        </a:solidFill>
        <a:effectLst>
          <a:glow rad="63500">
            <a:schemeClr val="accent1">
              <a:satMod val="175000"/>
              <a:alpha val="40000"/>
            </a:schemeClr>
          </a:glow>
        </a:effectLst>
        <a:scene3d>
          <a:camera prst="obliqueBottomRigh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ctr">
          <a:flatTx/>
        </a:bodyPr>
        <a:lstStyle/>
        <a:p>
          <a:pPr algn="ctr" rtl="1"/>
          <a:r>
            <a:rPr lang="ar-SA" sz="1200" b="1">
              <a:solidFill>
                <a:schemeClr val="accent4">
                  <a:lumMod val="60000"/>
                  <a:lumOff val="40000"/>
                </a:schemeClr>
              </a:solidFill>
            </a:rPr>
            <a:t>1-</a:t>
          </a:r>
          <a:r>
            <a:rPr lang="ar-SA" sz="1200" b="1"/>
            <a:t> تحديد المادة واختيار</a:t>
          </a:r>
          <a:r>
            <a:rPr lang="ar-SA" sz="1200" b="1" baseline="0"/>
            <a:t> مستوياتها</a:t>
          </a:r>
          <a:endParaRPr lang="ar-SA" sz="1200" b="1"/>
        </a:p>
      </xdr:txBody>
    </xdr:sp>
    <xdr:clientData/>
  </xdr:twoCellAnchor>
  <xdr:twoCellAnchor>
    <xdr:from>
      <xdr:col>12</xdr:col>
      <xdr:colOff>102205</xdr:colOff>
      <xdr:row>5</xdr:row>
      <xdr:rowOff>138545</xdr:rowOff>
    </xdr:from>
    <xdr:to>
      <xdr:col>13</xdr:col>
      <xdr:colOff>606137</xdr:colOff>
      <xdr:row>10</xdr:row>
      <xdr:rowOff>129341</xdr:rowOff>
    </xdr:to>
    <xdr:sp macro="" textlink="">
      <xdr:nvSpPr>
        <xdr:cNvPr id="49" name="مستطيل: زوايا مستديرة 48">
          <a:hlinkClick xmlns:r="http://schemas.openxmlformats.org/officeDocument/2006/relationships" r:id="rId7" tooltip="تقرير جاهز للطباعة"/>
          <a:extLst>
            <a:ext uri="{FF2B5EF4-FFF2-40B4-BE49-F238E27FC236}">
              <a16:creationId xmlns:a16="http://schemas.microsoft.com/office/drawing/2014/main" id="{00000000-0008-0000-0000-000031000000}"/>
            </a:ext>
          </a:extLst>
        </xdr:cNvPr>
        <xdr:cNvSpPr/>
      </xdr:nvSpPr>
      <xdr:spPr>
        <a:xfrm>
          <a:off x="2130135" y="510886"/>
          <a:ext cx="1188000" cy="900000"/>
        </a:xfrm>
        <a:prstGeom prst="roundRect">
          <a:avLst/>
        </a:prstGeom>
        <a:solidFill>
          <a:schemeClr val="accent1"/>
        </a:solidFill>
        <a:effectLst>
          <a:glow rad="177800">
            <a:schemeClr val="bg1">
              <a:lumMod val="95000"/>
              <a:alpha val="40000"/>
            </a:schemeClr>
          </a:glow>
          <a:outerShdw blurRad="50800" dist="114300" dir="8100000" sx="114000" sy="114000" algn="tr" rotWithShape="0">
            <a:schemeClr val="bg1">
              <a:alpha val="40000"/>
            </a:schemeClr>
          </a:outerShdw>
        </a:effectLst>
        <a:scene3d>
          <a:camera prst="obliqueBottomRigh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ctr">
          <a:flatTx/>
        </a:bodyPr>
        <a:lstStyle/>
        <a:p>
          <a:pPr algn="ctr" rtl="1"/>
          <a:r>
            <a:rPr lang="ar-SA" sz="1200" b="1">
              <a:solidFill>
                <a:schemeClr val="accent4">
                  <a:lumMod val="60000"/>
                  <a:lumOff val="40000"/>
                </a:schemeClr>
              </a:solidFill>
            </a:rPr>
            <a:t>6-</a:t>
          </a:r>
          <a:r>
            <a:rPr lang="ar-SA" sz="1200" b="1">
              <a:solidFill>
                <a:schemeClr val="bg1"/>
              </a:solidFill>
            </a:rPr>
            <a:t> تقرير</a:t>
          </a:r>
          <a:r>
            <a:rPr lang="ar-SA" sz="1200" b="1" baseline="0">
              <a:solidFill>
                <a:schemeClr val="bg1"/>
              </a:solidFill>
            </a:rPr>
            <a:t> النتائج</a:t>
          </a:r>
          <a:endParaRPr lang="ar-SA" sz="1200" b="1">
            <a:solidFill>
              <a:schemeClr val="bg1"/>
            </a:solidFill>
          </a:endParaRPr>
        </a:p>
      </xdr:txBody>
    </xdr:sp>
    <xdr:clientData/>
  </xdr:twoCellAnchor>
  <xdr:twoCellAnchor editAs="oneCell">
    <xdr:from>
      <xdr:col>14</xdr:col>
      <xdr:colOff>129887</xdr:colOff>
      <xdr:row>5</xdr:row>
      <xdr:rowOff>121227</xdr:rowOff>
    </xdr:from>
    <xdr:to>
      <xdr:col>16</xdr:col>
      <xdr:colOff>493567</xdr:colOff>
      <xdr:row>14</xdr:row>
      <xdr:rowOff>147204</xdr:rowOff>
    </xdr:to>
    <xdr:pic>
      <xdr:nvPicPr>
        <xdr:cNvPr id="41" name="صورة 40">
          <a:hlinkClick xmlns:r="http://schemas.openxmlformats.org/officeDocument/2006/relationships" r:id="rId8"/>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90500" y="1039091"/>
          <a:ext cx="1731817" cy="1662545"/>
        </a:xfrm>
        <a:prstGeom prst="rect">
          <a:avLst/>
        </a:prstGeom>
      </xdr:spPr>
    </xdr:pic>
    <xdr:clientData/>
  </xdr:twoCellAnchor>
  <xdr:twoCellAnchor>
    <xdr:from>
      <xdr:col>3</xdr:col>
      <xdr:colOff>389659</xdr:colOff>
      <xdr:row>3</xdr:row>
      <xdr:rowOff>69272</xdr:rowOff>
    </xdr:from>
    <xdr:to>
      <xdr:col>4</xdr:col>
      <xdr:colOff>60614</xdr:colOff>
      <xdr:row>5</xdr:row>
      <xdr:rowOff>69272</xdr:rowOff>
    </xdr:to>
    <xdr:sp macro="" textlink="">
      <xdr:nvSpPr>
        <xdr:cNvPr id="47" name="مستطيل: زوايا مستديرة 46">
          <a:extLst>
            <a:ext uri="{FF2B5EF4-FFF2-40B4-BE49-F238E27FC236}">
              <a16:creationId xmlns:a16="http://schemas.microsoft.com/office/drawing/2014/main" id="{9491B95B-E6DF-1469-902E-511854DF619E}"/>
            </a:ext>
          </a:extLst>
        </xdr:cNvPr>
        <xdr:cNvSpPr/>
      </xdr:nvSpPr>
      <xdr:spPr>
        <a:xfrm>
          <a:off x="8832272" y="614795"/>
          <a:ext cx="355023" cy="372341"/>
        </a:xfrm>
        <a:prstGeom prst="roundRect">
          <a:avLst/>
        </a:prstGeom>
        <a:solidFill>
          <a:schemeClr val="bg1"/>
        </a:solidFill>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2400" b="1">
              <a:solidFill>
                <a:schemeClr val="accent1">
                  <a:lumMod val="75000"/>
                </a:schemeClr>
              </a:solidFill>
            </a:rPr>
            <a:t>1</a:t>
          </a:r>
        </a:p>
      </xdr:txBody>
    </xdr:sp>
    <xdr:clientData/>
  </xdr:twoCellAnchor>
  <xdr:twoCellAnchor>
    <xdr:from>
      <xdr:col>5</xdr:col>
      <xdr:colOff>285750</xdr:colOff>
      <xdr:row>3</xdr:row>
      <xdr:rowOff>95249</xdr:rowOff>
    </xdr:from>
    <xdr:to>
      <xdr:col>5</xdr:col>
      <xdr:colOff>640773</xdr:colOff>
      <xdr:row>5</xdr:row>
      <xdr:rowOff>95249</xdr:rowOff>
    </xdr:to>
    <xdr:sp macro="" textlink="">
      <xdr:nvSpPr>
        <xdr:cNvPr id="51" name="مستطيل: زوايا مستديرة 50">
          <a:extLst>
            <a:ext uri="{FF2B5EF4-FFF2-40B4-BE49-F238E27FC236}">
              <a16:creationId xmlns:a16="http://schemas.microsoft.com/office/drawing/2014/main" id="{5479DBA0-AAD1-8A80-23C2-7EEEBE6BA66F}"/>
            </a:ext>
          </a:extLst>
        </xdr:cNvPr>
        <xdr:cNvSpPr/>
      </xdr:nvSpPr>
      <xdr:spPr>
        <a:xfrm>
          <a:off x="7568045" y="640772"/>
          <a:ext cx="355023" cy="372341"/>
        </a:xfrm>
        <a:prstGeom prst="roundRect">
          <a:avLst/>
        </a:prstGeom>
        <a:solidFill>
          <a:schemeClr val="bg1"/>
        </a:solidFill>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2400" b="1">
              <a:solidFill>
                <a:schemeClr val="accent1">
                  <a:lumMod val="75000"/>
                </a:schemeClr>
              </a:solidFill>
            </a:rPr>
            <a:t>2</a:t>
          </a:r>
        </a:p>
      </xdr:txBody>
    </xdr:sp>
    <xdr:clientData/>
  </xdr:twoCellAnchor>
  <xdr:twoCellAnchor>
    <xdr:from>
      <xdr:col>7</xdr:col>
      <xdr:colOff>155864</xdr:colOff>
      <xdr:row>3</xdr:row>
      <xdr:rowOff>112568</xdr:rowOff>
    </xdr:from>
    <xdr:to>
      <xdr:col>7</xdr:col>
      <xdr:colOff>510887</xdr:colOff>
      <xdr:row>5</xdr:row>
      <xdr:rowOff>112568</xdr:rowOff>
    </xdr:to>
    <xdr:sp macro="" textlink="">
      <xdr:nvSpPr>
        <xdr:cNvPr id="53" name="مستطيل: زوايا مستديرة 52">
          <a:extLst>
            <a:ext uri="{FF2B5EF4-FFF2-40B4-BE49-F238E27FC236}">
              <a16:creationId xmlns:a16="http://schemas.microsoft.com/office/drawing/2014/main" id="{32606679-BF86-ECD4-309F-A18217D98B33}"/>
            </a:ext>
          </a:extLst>
        </xdr:cNvPr>
        <xdr:cNvSpPr/>
      </xdr:nvSpPr>
      <xdr:spPr>
        <a:xfrm>
          <a:off x="6329795" y="658091"/>
          <a:ext cx="355023" cy="372341"/>
        </a:xfrm>
        <a:prstGeom prst="roundRect">
          <a:avLst/>
        </a:prstGeom>
        <a:solidFill>
          <a:schemeClr val="bg1"/>
        </a:solidFill>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2400" b="1">
              <a:solidFill>
                <a:schemeClr val="accent1">
                  <a:lumMod val="75000"/>
                </a:schemeClr>
              </a:solidFill>
            </a:rPr>
            <a:t>3</a:t>
          </a:r>
        </a:p>
      </xdr:txBody>
    </xdr:sp>
    <xdr:clientData/>
  </xdr:twoCellAnchor>
  <xdr:twoCellAnchor>
    <xdr:from>
      <xdr:col>9</xdr:col>
      <xdr:colOff>60613</xdr:colOff>
      <xdr:row>3</xdr:row>
      <xdr:rowOff>86591</xdr:rowOff>
    </xdr:from>
    <xdr:to>
      <xdr:col>9</xdr:col>
      <xdr:colOff>415636</xdr:colOff>
      <xdr:row>5</xdr:row>
      <xdr:rowOff>86591</xdr:rowOff>
    </xdr:to>
    <xdr:sp macro="" textlink="">
      <xdr:nvSpPr>
        <xdr:cNvPr id="55" name="مستطيل: زوايا مستديرة 54">
          <a:extLst>
            <a:ext uri="{FF2B5EF4-FFF2-40B4-BE49-F238E27FC236}">
              <a16:creationId xmlns:a16="http://schemas.microsoft.com/office/drawing/2014/main" id="{2D1FF9E4-C01D-50E3-63BD-2F40B25AB2C5}"/>
            </a:ext>
          </a:extLst>
        </xdr:cNvPr>
        <xdr:cNvSpPr/>
      </xdr:nvSpPr>
      <xdr:spPr>
        <a:xfrm>
          <a:off x="5056909" y="632114"/>
          <a:ext cx="355023" cy="372341"/>
        </a:xfrm>
        <a:prstGeom prst="roundRect">
          <a:avLst/>
        </a:prstGeom>
        <a:solidFill>
          <a:schemeClr val="bg1"/>
        </a:solidFill>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2400" b="1">
              <a:solidFill>
                <a:schemeClr val="accent1">
                  <a:lumMod val="75000"/>
                </a:schemeClr>
              </a:solidFill>
            </a:rPr>
            <a:t>4</a:t>
          </a:r>
        </a:p>
      </xdr:txBody>
    </xdr:sp>
    <xdr:clientData/>
  </xdr:twoCellAnchor>
  <xdr:twoCellAnchor>
    <xdr:from>
      <xdr:col>10</xdr:col>
      <xdr:colOff>649432</xdr:colOff>
      <xdr:row>3</xdr:row>
      <xdr:rowOff>103909</xdr:rowOff>
    </xdr:from>
    <xdr:to>
      <xdr:col>11</xdr:col>
      <xdr:colOff>320387</xdr:colOff>
      <xdr:row>5</xdr:row>
      <xdr:rowOff>103909</xdr:rowOff>
    </xdr:to>
    <xdr:sp macro="" textlink="">
      <xdr:nvSpPr>
        <xdr:cNvPr id="56" name="مستطيل: زوايا مستديرة 55">
          <a:extLst>
            <a:ext uri="{FF2B5EF4-FFF2-40B4-BE49-F238E27FC236}">
              <a16:creationId xmlns:a16="http://schemas.microsoft.com/office/drawing/2014/main" id="{286F0AB7-4A36-8B76-D548-E7400B78BFF1}"/>
            </a:ext>
          </a:extLst>
        </xdr:cNvPr>
        <xdr:cNvSpPr/>
      </xdr:nvSpPr>
      <xdr:spPr>
        <a:xfrm>
          <a:off x="3784022" y="649432"/>
          <a:ext cx="355023" cy="372341"/>
        </a:xfrm>
        <a:prstGeom prst="roundRect">
          <a:avLst/>
        </a:prstGeom>
        <a:solidFill>
          <a:schemeClr val="bg1"/>
        </a:solidFill>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2400" b="1">
              <a:solidFill>
                <a:schemeClr val="accent1">
                  <a:lumMod val="75000"/>
                </a:schemeClr>
              </a:solidFill>
            </a:rPr>
            <a:t>5</a:t>
          </a:r>
        </a:p>
      </xdr:txBody>
    </xdr:sp>
    <xdr:clientData/>
  </xdr:twoCellAnchor>
  <xdr:twoCellAnchor>
    <xdr:from>
      <xdr:col>12</xdr:col>
      <xdr:colOff>536864</xdr:colOff>
      <xdr:row>3</xdr:row>
      <xdr:rowOff>77932</xdr:rowOff>
    </xdr:from>
    <xdr:to>
      <xdr:col>13</xdr:col>
      <xdr:colOff>207819</xdr:colOff>
      <xdr:row>5</xdr:row>
      <xdr:rowOff>77932</xdr:rowOff>
    </xdr:to>
    <xdr:sp macro="" textlink="">
      <xdr:nvSpPr>
        <xdr:cNvPr id="62" name="مستطيل: زوايا مستديرة 61">
          <a:extLst>
            <a:ext uri="{FF2B5EF4-FFF2-40B4-BE49-F238E27FC236}">
              <a16:creationId xmlns:a16="http://schemas.microsoft.com/office/drawing/2014/main" id="{F5C248B2-C86E-BF8A-9AC4-C26C7FB44669}"/>
            </a:ext>
          </a:extLst>
        </xdr:cNvPr>
        <xdr:cNvSpPr/>
      </xdr:nvSpPr>
      <xdr:spPr>
        <a:xfrm>
          <a:off x="2528454" y="623455"/>
          <a:ext cx="355023" cy="372341"/>
        </a:xfrm>
        <a:prstGeom prst="roundRect">
          <a:avLst/>
        </a:prstGeom>
        <a:solidFill>
          <a:schemeClr val="bg1"/>
        </a:solidFill>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2400" b="1">
              <a:solidFill>
                <a:schemeClr val="accent1">
                  <a:lumMod val="75000"/>
                </a:schemeClr>
              </a:solidFill>
            </a:rPr>
            <a:t>6</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285750</xdr:colOff>
          <xdr:row>6</xdr:row>
          <xdr:rowOff>19050</xdr:rowOff>
        </xdr:from>
        <xdr:to>
          <xdr:col>8</xdr:col>
          <xdr:colOff>533400</xdr:colOff>
          <xdr:row>6</xdr:row>
          <xdr:rowOff>152400</xdr:rowOff>
        </xdr:to>
        <xdr:sp macro="" textlink="">
          <xdr:nvSpPr>
            <xdr:cNvPr id="30920" name="Check Box 200" hidden="1">
              <a:extLst>
                <a:ext uri="{63B3BB69-23CF-44E3-9099-C40C66FF867C}">
                  <a14:compatExt spid="_x0000_s30920"/>
                </a:ext>
                <a:ext uri="{FF2B5EF4-FFF2-40B4-BE49-F238E27FC236}">
                  <a16:creationId xmlns:a16="http://schemas.microsoft.com/office/drawing/2014/main" id="{00000000-0008-0000-0200-0000C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xdr:row>
          <xdr:rowOff>19050</xdr:rowOff>
        </xdr:from>
        <xdr:to>
          <xdr:col>8</xdr:col>
          <xdr:colOff>533400</xdr:colOff>
          <xdr:row>7</xdr:row>
          <xdr:rowOff>152400</xdr:rowOff>
        </xdr:to>
        <xdr:sp macro="" textlink="">
          <xdr:nvSpPr>
            <xdr:cNvPr id="30921" name="Check Box 201" hidden="1">
              <a:extLst>
                <a:ext uri="{63B3BB69-23CF-44E3-9099-C40C66FF867C}">
                  <a14:compatExt spid="_x0000_s30921"/>
                </a:ext>
                <a:ext uri="{FF2B5EF4-FFF2-40B4-BE49-F238E27FC236}">
                  <a16:creationId xmlns:a16="http://schemas.microsoft.com/office/drawing/2014/main" id="{00000000-0008-0000-0200-0000C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xdr:row>
          <xdr:rowOff>19050</xdr:rowOff>
        </xdr:from>
        <xdr:to>
          <xdr:col>8</xdr:col>
          <xdr:colOff>533400</xdr:colOff>
          <xdr:row>8</xdr:row>
          <xdr:rowOff>152400</xdr:rowOff>
        </xdr:to>
        <xdr:sp macro="" textlink="">
          <xdr:nvSpPr>
            <xdr:cNvPr id="30922" name="Check Box 202" hidden="1">
              <a:extLst>
                <a:ext uri="{63B3BB69-23CF-44E3-9099-C40C66FF867C}">
                  <a14:compatExt spid="_x0000_s30922"/>
                </a:ext>
                <a:ext uri="{FF2B5EF4-FFF2-40B4-BE49-F238E27FC236}">
                  <a16:creationId xmlns:a16="http://schemas.microsoft.com/office/drawing/2014/main" id="{00000000-0008-0000-0200-0000C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xdr:row>
          <xdr:rowOff>19050</xdr:rowOff>
        </xdr:from>
        <xdr:to>
          <xdr:col>8</xdr:col>
          <xdr:colOff>533400</xdr:colOff>
          <xdr:row>9</xdr:row>
          <xdr:rowOff>152400</xdr:rowOff>
        </xdr:to>
        <xdr:sp macro="" textlink="">
          <xdr:nvSpPr>
            <xdr:cNvPr id="30923" name="Check Box 203" hidden="1">
              <a:extLst>
                <a:ext uri="{63B3BB69-23CF-44E3-9099-C40C66FF867C}">
                  <a14:compatExt spid="_x0000_s30923"/>
                </a:ext>
                <a:ext uri="{FF2B5EF4-FFF2-40B4-BE49-F238E27FC236}">
                  <a16:creationId xmlns:a16="http://schemas.microsoft.com/office/drawing/2014/main" id="{00000000-0008-0000-0200-0000C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xdr:row>
          <xdr:rowOff>19050</xdr:rowOff>
        </xdr:from>
        <xdr:to>
          <xdr:col>8</xdr:col>
          <xdr:colOff>533400</xdr:colOff>
          <xdr:row>10</xdr:row>
          <xdr:rowOff>152400</xdr:rowOff>
        </xdr:to>
        <xdr:sp macro="" textlink="">
          <xdr:nvSpPr>
            <xdr:cNvPr id="30924" name="Check Box 204" hidden="1">
              <a:extLst>
                <a:ext uri="{63B3BB69-23CF-44E3-9099-C40C66FF867C}">
                  <a14:compatExt spid="_x0000_s30924"/>
                </a:ext>
                <a:ext uri="{FF2B5EF4-FFF2-40B4-BE49-F238E27FC236}">
                  <a16:creationId xmlns:a16="http://schemas.microsoft.com/office/drawing/2014/main" id="{00000000-0008-0000-0200-0000CC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xdr:row>
          <xdr:rowOff>19050</xdr:rowOff>
        </xdr:from>
        <xdr:to>
          <xdr:col>8</xdr:col>
          <xdr:colOff>533400</xdr:colOff>
          <xdr:row>11</xdr:row>
          <xdr:rowOff>152400</xdr:rowOff>
        </xdr:to>
        <xdr:sp macro="" textlink="">
          <xdr:nvSpPr>
            <xdr:cNvPr id="30925" name="Check Box 205" hidden="1">
              <a:extLst>
                <a:ext uri="{63B3BB69-23CF-44E3-9099-C40C66FF867C}">
                  <a14:compatExt spid="_x0000_s30925"/>
                </a:ext>
                <a:ext uri="{FF2B5EF4-FFF2-40B4-BE49-F238E27FC236}">
                  <a16:creationId xmlns:a16="http://schemas.microsoft.com/office/drawing/2014/main" id="{00000000-0008-0000-0200-0000CD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xdr:row>
          <xdr:rowOff>19050</xdr:rowOff>
        </xdr:from>
        <xdr:to>
          <xdr:col>8</xdr:col>
          <xdr:colOff>533400</xdr:colOff>
          <xdr:row>12</xdr:row>
          <xdr:rowOff>152400</xdr:rowOff>
        </xdr:to>
        <xdr:sp macro="" textlink="">
          <xdr:nvSpPr>
            <xdr:cNvPr id="30926" name="Check Box 206" hidden="1">
              <a:extLst>
                <a:ext uri="{63B3BB69-23CF-44E3-9099-C40C66FF867C}">
                  <a14:compatExt spid="_x0000_s30926"/>
                </a:ext>
                <a:ext uri="{FF2B5EF4-FFF2-40B4-BE49-F238E27FC236}">
                  <a16:creationId xmlns:a16="http://schemas.microsoft.com/office/drawing/2014/main" id="{00000000-0008-0000-0200-0000CE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xdr:row>
          <xdr:rowOff>19050</xdr:rowOff>
        </xdr:from>
        <xdr:to>
          <xdr:col>8</xdr:col>
          <xdr:colOff>533400</xdr:colOff>
          <xdr:row>13</xdr:row>
          <xdr:rowOff>152400</xdr:rowOff>
        </xdr:to>
        <xdr:sp macro="" textlink="">
          <xdr:nvSpPr>
            <xdr:cNvPr id="30927" name="Check Box 207" hidden="1">
              <a:extLst>
                <a:ext uri="{63B3BB69-23CF-44E3-9099-C40C66FF867C}">
                  <a14:compatExt spid="_x0000_s30927"/>
                </a:ext>
                <a:ext uri="{FF2B5EF4-FFF2-40B4-BE49-F238E27FC236}">
                  <a16:creationId xmlns:a16="http://schemas.microsoft.com/office/drawing/2014/main" id="{00000000-0008-0000-0200-0000CF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xdr:row>
          <xdr:rowOff>19050</xdr:rowOff>
        </xdr:from>
        <xdr:to>
          <xdr:col>8</xdr:col>
          <xdr:colOff>533400</xdr:colOff>
          <xdr:row>14</xdr:row>
          <xdr:rowOff>152400</xdr:rowOff>
        </xdr:to>
        <xdr:sp macro="" textlink="">
          <xdr:nvSpPr>
            <xdr:cNvPr id="30928" name="Check Box 208" hidden="1">
              <a:extLst>
                <a:ext uri="{63B3BB69-23CF-44E3-9099-C40C66FF867C}">
                  <a14:compatExt spid="_x0000_s30928"/>
                </a:ext>
                <a:ext uri="{FF2B5EF4-FFF2-40B4-BE49-F238E27FC236}">
                  <a16:creationId xmlns:a16="http://schemas.microsoft.com/office/drawing/2014/main" id="{00000000-0008-0000-0200-0000D0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xdr:row>
          <xdr:rowOff>19050</xdr:rowOff>
        </xdr:from>
        <xdr:to>
          <xdr:col>8</xdr:col>
          <xdr:colOff>533400</xdr:colOff>
          <xdr:row>15</xdr:row>
          <xdr:rowOff>152400</xdr:rowOff>
        </xdr:to>
        <xdr:sp macro="" textlink="">
          <xdr:nvSpPr>
            <xdr:cNvPr id="30929" name="Check Box 209" hidden="1">
              <a:extLst>
                <a:ext uri="{63B3BB69-23CF-44E3-9099-C40C66FF867C}">
                  <a14:compatExt spid="_x0000_s30929"/>
                </a:ext>
                <a:ext uri="{FF2B5EF4-FFF2-40B4-BE49-F238E27FC236}">
                  <a16:creationId xmlns:a16="http://schemas.microsoft.com/office/drawing/2014/main" id="{00000000-0008-0000-0200-0000D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16</xdr:row>
          <xdr:rowOff>19050</xdr:rowOff>
        </xdr:from>
        <xdr:to>
          <xdr:col>8</xdr:col>
          <xdr:colOff>533400</xdr:colOff>
          <xdr:row>16</xdr:row>
          <xdr:rowOff>152400</xdr:rowOff>
        </xdr:to>
        <xdr:sp macro="" textlink="">
          <xdr:nvSpPr>
            <xdr:cNvPr id="30930" name="Check Box 210" hidden="1">
              <a:extLst>
                <a:ext uri="{63B3BB69-23CF-44E3-9099-C40C66FF867C}">
                  <a14:compatExt spid="_x0000_s30930"/>
                </a:ext>
                <a:ext uri="{FF2B5EF4-FFF2-40B4-BE49-F238E27FC236}">
                  <a16:creationId xmlns:a16="http://schemas.microsoft.com/office/drawing/2014/main" id="{00000000-0008-0000-0200-0000D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17</xdr:row>
          <xdr:rowOff>19050</xdr:rowOff>
        </xdr:from>
        <xdr:to>
          <xdr:col>8</xdr:col>
          <xdr:colOff>533400</xdr:colOff>
          <xdr:row>17</xdr:row>
          <xdr:rowOff>152400</xdr:rowOff>
        </xdr:to>
        <xdr:sp macro="" textlink="">
          <xdr:nvSpPr>
            <xdr:cNvPr id="30931" name="Check Box 211" hidden="1">
              <a:extLst>
                <a:ext uri="{63B3BB69-23CF-44E3-9099-C40C66FF867C}">
                  <a14:compatExt spid="_x0000_s30931"/>
                </a:ext>
                <a:ext uri="{FF2B5EF4-FFF2-40B4-BE49-F238E27FC236}">
                  <a16:creationId xmlns:a16="http://schemas.microsoft.com/office/drawing/2014/main" id="{00000000-0008-0000-0200-0000D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18</xdr:row>
          <xdr:rowOff>19050</xdr:rowOff>
        </xdr:from>
        <xdr:to>
          <xdr:col>8</xdr:col>
          <xdr:colOff>533400</xdr:colOff>
          <xdr:row>18</xdr:row>
          <xdr:rowOff>152400</xdr:rowOff>
        </xdr:to>
        <xdr:sp macro="" textlink="">
          <xdr:nvSpPr>
            <xdr:cNvPr id="30932" name="Check Box 212" hidden="1">
              <a:extLst>
                <a:ext uri="{63B3BB69-23CF-44E3-9099-C40C66FF867C}">
                  <a14:compatExt spid="_x0000_s30932"/>
                </a:ext>
                <a:ext uri="{FF2B5EF4-FFF2-40B4-BE49-F238E27FC236}">
                  <a16:creationId xmlns:a16="http://schemas.microsoft.com/office/drawing/2014/main" id="{00000000-0008-0000-0200-0000D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19</xdr:row>
          <xdr:rowOff>19050</xdr:rowOff>
        </xdr:from>
        <xdr:to>
          <xdr:col>8</xdr:col>
          <xdr:colOff>533400</xdr:colOff>
          <xdr:row>19</xdr:row>
          <xdr:rowOff>152400</xdr:rowOff>
        </xdr:to>
        <xdr:sp macro="" textlink="">
          <xdr:nvSpPr>
            <xdr:cNvPr id="30933" name="Check Box 213" hidden="1">
              <a:extLst>
                <a:ext uri="{63B3BB69-23CF-44E3-9099-C40C66FF867C}">
                  <a14:compatExt spid="_x0000_s30933"/>
                </a:ext>
                <a:ext uri="{FF2B5EF4-FFF2-40B4-BE49-F238E27FC236}">
                  <a16:creationId xmlns:a16="http://schemas.microsoft.com/office/drawing/2014/main" id="{00000000-0008-0000-0200-0000D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20</xdr:row>
          <xdr:rowOff>19050</xdr:rowOff>
        </xdr:from>
        <xdr:to>
          <xdr:col>8</xdr:col>
          <xdr:colOff>533400</xdr:colOff>
          <xdr:row>20</xdr:row>
          <xdr:rowOff>152400</xdr:rowOff>
        </xdr:to>
        <xdr:sp macro="" textlink="">
          <xdr:nvSpPr>
            <xdr:cNvPr id="30934" name="Check Box 214" hidden="1">
              <a:extLst>
                <a:ext uri="{63B3BB69-23CF-44E3-9099-C40C66FF867C}">
                  <a14:compatExt spid="_x0000_s30934"/>
                </a:ext>
                <a:ext uri="{FF2B5EF4-FFF2-40B4-BE49-F238E27FC236}">
                  <a16:creationId xmlns:a16="http://schemas.microsoft.com/office/drawing/2014/main" id="{00000000-0008-0000-0200-0000D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21</xdr:row>
          <xdr:rowOff>19050</xdr:rowOff>
        </xdr:from>
        <xdr:to>
          <xdr:col>8</xdr:col>
          <xdr:colOff>533400</xdr:colOff>
          <xdr:row>21</xdr:row>
          <xdr:rowOff>152400</xdr:rowOff>
        </xdr:to>
        <xdr:sp macro="" textlink="">
          <xdr:nvSpPr>
            <xdr:cNvPr id="30935" name="Check Box 215" hidden="1">
              <a:extLst>
                <a:ext uri="{63B3BB69-23CF-44E3-9099-C40C66FF867C}">
                  <a14:compatExt spid="_x0000_s30935"/>
                </a:ext>
                <a:ext uri="{FF2B5EF4-FFF2-40B4-BE49-F238E27FC236}">
                  <a16:creationId xmlns:a16="http://schemas.microsoft.com/office/drawing/2014/main" id="{00000000-0008-0000-0200-0000D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22</xdr:row>
          <xdr:rowOff>19050</xdr:rowOff>
        </xdr:from>
        <xdr:to>
          <xdr:col>8</xdr:col>
          <xdr:colOff>533400</xdr:colOff>
          <xdr:row>22</xdr:row>
          <xdr:rowOff>152400</xdr:rowOff>
        </xdr:to>
        <xdr:sp macro="" textlink="">
          <xdr:nvSpPr>
            <xdr:cNvPr id="30936" name="Check Box 216" hidden="1">
              <a:extLst>
                <a:ext uri="{63B3BB69-23CF-44E3-9099-C40C66FF867C}">
                  <a14:compatExt spid="_x0000_s30936"/>
                </a:ext>
                <a:ext uri="{FF2B5EF4-FFF2-40B4-BE49-F238E27FC236}">
                  <a16:creationId xmlns:a16="http://schemas.microsoft.com/office/drawing/2014/main" id="{00000000-0008-0000-0200-0000D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23</xdr:row>
          <xdr:rowOff>19050</xdr:rowOff>
        </xdr:from>
        <xdr:to>
          <xdr:col>8</xdr:col>
          <xdr:colOff>533400</xdr:colOff>
          <xdr:row>23</xdr:row>
          <xdr:rowOff>152400</xdr:rowOff>
        </xdr:to>
        <xdr:sp macro="" textlink="">
          <xdr:nvSpPr>
            <xdr:cNvPr id="30937" name="Check Box 217" hidden="1">
              <a:extLst>
                <a:ext uri="{63B3BB69-23CF-44E3-9099-C40C66FF867C}">
                  <a14:compatExt spid="_x0000_s30937"/>
                </a:ext>
                <a:ext uri="{FF2B5EF4-FFF2-40B4-BE49-F238E27FC236}">
                  <a16:creationId xmlns:a16="http://schemas.microsoft.com/office/drawing/2014/main" id="{00000000-0008-0000-0200-0000D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24</xdr:row>
          <xdr:rowOff>19050</xdr:rowOff>
        </xdr:from>
        <xdr:to>
          <xdr:col>8</xdr:col>
          <xdr:colOff>533400</xdr:colOff>
          <xdr:row>24</xdr:row>
          <xdr:rowOff>152400</xdr:rowOff>
        </xdr:to>
        <xdr:sp macro="" textlink="">
          <xdr:nvSpPr>
            <xdr:cNvPr id="30938" name="Check Box 218" hidden="1">
              <a:extLst>
                <a:ext uri="{63B3BB69-23CF-44E3-9099-C40C66FF867C}">
                  <a14:compatExt spid="_x0000_s30938"/>
                </a:ext>
                <a:ext uri="{FF2B5EF4-FFF2-40B4-BE49-F238E27FC236}">
                  <a16:creationId xmlns:a16="http://schemas.microsoft.com/office/drawing/2014/main" id="{00000000-0008-0000-0200-0000D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25</xdr:row>
          <xdr:rowOff>19050</xdr:rowOff>
        </xdr:from>
        <xdr:to>
          <xdr:col>8</xdr:col>
          <xdr:colOff>533400</xdr:colOff>
          <xdr:row>25</xdr:row>
          <xdr:rowOff>152400</xdr:rowOff>
        </xdr:to>
        <xdr:sp macro="" textlink="">
          <xdr:nvSpPr>
            <xdr:cNvPr id="30939" name="Check Box 219" hidden="1">
              <a:extLst>
                <a:ext uri="{63B3BB69-23CF-44E3-9099-C40C66FF867C}">
                  <a14:compatExt spid="_x0000_s30939"/>
                </a:ext>
                <a:ext uri="{FF2B5EF4-FFF2-40B4-BE49-F238E27FC236}">
                  <a16:creationId xmlns:a16="http://schemas.microsoft.com/office/drawing/2014/main" id="{00000000-0008-0000-0200-0000D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26</xdr:row>
          <xdr:rowOff>19050</xdr:rowOff>
        </xdr:from>
        <xdr:to>
          <xdr:col>8</xdr:col>
          <xdr:colOff>533400</xdr:colOff>
          <xdr:row>26</xdr:row>
          <xdr:rowOff>152400</xdr:rowOff>
        </xdr:to>
        <xdr:sp macro="" textlink="">
          <xdr:nvSpPr>
            <xdr:cNvPr id="30940" name="Check Box 220" hidden="1">
              <a:extLst>
                <a:ext uri="{63B3BB69-23CF-44E3-9099-C40C66FF867C}">
                  <a14:compatExt spid="_x0000_s30940"/>
                </a:ext>
                <a:ext uri="{FF2B5EF4-FFF2-40B4-BE49-F238E27FC236}">
                  <a16:creationId xmlns:a16="http://schemas.microsoft.com/office/drawing/2014/main" id="{00000000-0008-0000-0200-0000DC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27</xdr:row>
          <xdr:rowOff>19050</xdr:rowOff>
        </xdr:from>
        <xdr:to>
          <xdr:col>8</xdr:col>
          <xdr:colOff>533400</xdr:colOff>
          <xdr:row>27</xdr:row>
          <xdr:rowOff>152400</xdr:rowOff>
        </xdr:to>
        <xdr:sp macro="" textlink="">
          <xdr:nvSpPr>
            <xdr:cNvPr id="30941" name="Check Box 221" hidden="1">
              <a:extLst>
                <a:ext uri="{63B3BB69-23CF-44E3-9099-C40C66FF867C}">
                  <a14:compatExt spid="_x0000_s30941"/>
                </a:ext>
                <a:ext uri="{FF2B5EF4-FFF2-40B4-BE49-F238E27FC236}">
                  <a16:creationId xmlns:a16="http://schemas.microsoft.com/office/drawing/2014/main" id="{00000000-0008-0000-0200-0000DD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28</xdr:row>
          <xdr:rowOff>19050</xdr:rowOff>
        </xdr:from>
        <xdr:to>
          <xdr:col>8</xdr:col>
          <xdr:colOff>533400</xdr:colOff>
          <xdr:row>28</xdr:row>
          <xdr:rowOff>152400</xdr:rowOff>
        </xdr:to>
        <xdr:sp macro="" textlink="">
          <xdr:nvSpPr>
            <xdr:cNvPr id="30942" name="Check Box 222" hidden="1">
              <a:extLst>
                <a:ext uri="{63B3BB69-23CF-44E3-9099-C40C66FF867C}">
                  <a14:compatExt spid="_x0000_s30942"/>
                </a:ext>
                <a:ext uri="{FF2B5EF4-FFF2-40B4-BE49-F238E27FC236}">
                  <a16:creationId xmlns:a16="http://schemas.microsoft.com/office/drawing/2014/main" id="{00000000-0008-0000-0200-0000DE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29</xdr:row>
          <xdr:rowOff>19050</xdr:rowOff>
        </xdr:from>
        <xdr:to>
          <xdr:col>8</xdr:col>
          <xdr:colOff>533400</xdr:colOff>
          <xdr:row>29</xdr:row>
          <xdr:rowOff>152400</xdr:rowOff>
        </xdr:to>
        <xdr:sp macro="" textlink="">
          <xdr:nvSpPr>
            <xdr:cNvPr id="30943" name="Check Box 223" hidden="1">
              <a:extLst>
                <a:ext uri="{63B3BB69-23CF-44E3-9099-C40C66FF867C}">
                  <a14:compatExt spid="_x0000_s30943"/>
                </a:ext>
                <a:ext uri="{FF2B5EF4-FFF2-40B4-BE49-F238E27FC236}">
                  <a16:creationId xmlns:a16="http://schemas.microsoft.com/office/drawing/2014/main" id="{00000000-0008-0000-0200-0000DF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30</xdr:row>
          <xdr:rowOff>19050</xdr:rowOff>
        </xdr:from>
        <xdr:to>
          <xdr:col>8</xdr:col>
          <xdr:colOff>533400</xdr:colOff>
          <xdr:row>30</xdr:row>
          <xdr:rowOff>152400</xdr:rowOff>
        </xdr:to>
        <xdr:sp macro="" textlink="">
          <xdr:nvSpPr>
            <xdr:cNvPr id="30944" name="Check Box 224" hidden="1">
              <a:extLst>
                <a:ext uri="{63B3BB69-23CF-44E3-9099-C40C66FF867C}">
                  <a14:compatExt spid="_x0000_s30944"/>
                </a:ext>
                <a:ext uri="{FF2B5EF4-FFF2-40B4-BE49-F238E27FC236}">
                  <a16:creationId xmlns:a16="http://schemas.microsoft.com/office/drawing/2014/main" id="{00000000-0008-0000-0200-0000E0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31</xdr:row>
          <xdr:rowOff>19050</xdr:rowOff>
        </xdr:from>
        <xdr:to>
          <xdr:col>8</xdr:col>
          <xdr:colOff>533400</xdr:colOff>
          <xdr:row>31</xdr:row>
          <xdr:rowOff>152400</xdr:rowOff>
        </xdr:to>
        <xdr:sp macro="" textlink="">
          <xdr:nvSpPr>
            <xdr:cNvPr id="30945" name="Check Box 225" hidden="1">
              <a:extLst>
                <a:ext uri="{63B3BB69-23CF-44E3-9099-C40C66FF867C}">
                  <a14:compatExt spid="_x0000_s30945"/>
                </a:ext>
                <a:ext uri="{FF2B5EF4-FFF2-40B4-BE49-F238E27FC236}">
                  <a16:creationId xmlns:a16="http://schemas.microsoft.com/office/drawing/2014/main" id="{00000000-0008-0000-0200-0000E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32</xdr:row>
          <xdr:rowOff>19050</xdr:rowOff>
        </xdr:from>
        <xdr:to>
          <xdr:col>8</xdr:col>
          <xdr:colOff>533400</xdr:colOff>
          <xdr:row>32</xdr:row>
          <xdr:rowOff>152400</xdr:rowOff>
        </xdr:to>
        <xdr:sp macro="" textlink="">
          <xdr:nvSpPr>
            <xdr:cNvPr id="30946" name="Check Box 226" hidden="1">
              <a:extLst>
                <a:ext uri="{63B3BB69-23CF-44E3-9099-C40C66FF867C}">
                  <a14:compatExt spid="_x0000_s30946"/>
                </a:ext>
                <a:ext uri="{FF2B5EF4-FFF2-40B4-BE49-F238E27FC236}">
                  <a16:creationId xmlns:a16="http://schemas.microsoft.com/office/drawing/2014/main" id="{00000000-0008-0000-0200-0000E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33</xdr:row>
          <xdr:rowOff>19050</xdr:rowOff>
        </xdr:from>
        <xdr:to>
          <xdr:col>8</xdr:col>
          <xdr:colOff>533400</xdr:colOff>
          <xdr:row>33</xdr:row>
          <xdr:rowOff>152400</xdr:rowOff>
        </xdr:to>
        <xdr:sp macro="" textlink="">
          <xdr:nvSpPr>
            <xdr:cNvPr id="30947" name="Check Box 227" hidden="1">
              <a:extLst>
                <a:ext uri="{63B3BB69-23CF-44E3-9099-C40C66FF867C}">
                  <a14:compatExt spid="_x0000_s30947"/>
                </a:ext>
                <a:ext uri="{FF2B5EF4-FFF2-40B4-BE49-F238E27FC236}">
                  <a16:creationId xmlns:a16="http://schemas.microsoft.com/office/drawing/2014/main" id="{00000000-0008-0000-0200-0000E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34</xdr:row>
          <xdr:rowOff>19050</xdr:rowOff>
        </xdr:from>
        <xdr:to>
          <xdr:col>8</xdr:col>
          <xdr:colOff>533400</xdr:colOff>
          <xdr:row>34</xdr:row>
          <xdr:rowOff>152400</xdr:rowOff>
        </xdr:to>
        <xdr:sp macro="" textlink="">
          <xdr:nvSpPr>
            <xdr:cNvPr id="30948" name="Check Box 228" hidden="1">
              <a:extLst>
                <a:ext uri="{63B3BB69-23CF-44E3-9099-C40C66FF867C}">
                  <a14:compatExt spid="_x0000_s30948"/>
                </a:ext>
                <a:ext uri="{FF2B5EF4-FFF2-40B4-BE49-F238E27FC236}">
                  <a16:creationId xmlns:a16="http://schemas.microsoft.com/office/drawing/2014/main" id="{00000000-0008-0000-0200-0000E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35</xdr:row>
          <xdr:rowOff>19050</xdr:rowOff>
        </xdr:from>
        <xdr:to>
          <xdr:col>8</xdr:col>
          <xdr:colOff>533400</xdr:colOff>
          <xdr:row>35</xdr:row>
          <xdr:rowOff>152400</xdr:rowOff>
        </xdr:to>
        <xdr:sp macro="" textlink="">
          <xdr:nvSpPr>
            <xdr:cNvPr id="30949" name="Check Box 229" hidden="1">
              <a:extLst>
                <a:ext uri="{63B3BB69-23CF-44E3-9099-C40C66FF867C}">
                  <a14:compatExt spid="_x0000_s30949"/>
                </a:ext>
                <a:ext uri="{FF2B5EF4-FFF2-40B4-BE49-F238E27FC236}">
                  <a16:creationId xmlns:a16="http://schemas.microsoft.com/office/drawing/2014/main" id="{00000000-0008-0000-0200-0000E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36</xdr:row>
          <xdr:rowOff>19050</xdr:rowOff>
        </xdr:from>
        <xdr:to>
          <xdr:col>8</xdr:col>
          <xdr:colOff>533400</xdr:colOff>
          <xdr:row>36</xdr:row>
          <xdr:rowOff>152400</xdr:rowOff>
        </xdr:to>
        <xdr:sp macro="" textlink="">
          <xdr:nvSpPr>
            <xdr:cNvPr id="30950" name="Check Box 230" hidden="1">
              <a:extLst>
                <a:ext uri="{63B3BB69-23CF-44E3-9099-C40C66FF867C}">
                  <a14:compatExt spid="_x0000_s30950"/>
                </a:ext>
                <a:ext uri="{FF2B5EF4-FFF2-40B4-BE49-F238E27FC236}">
                  <a16:creationId xmlns:a16="http://schemas.microsoft.com/office/drawing/2014/main" id="{00000000-0008-0000-0200-0000E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37</xdr:row>
          <xdr:rowOff>19050</xdr:rowOff>
        </xdr:from>
        <xdr:to>
          <xdr:col>8</xdr:col>
          <xdr:colOff>533400</xdr:colOff>
          <xdr:row>37</xdr:row>
          <xdr:rowOff>152400</xdr:rowOff>
        </xdr:to>
        <xdr:sp macro="" textlink="">
          <xdr:nvSpPr>
            <xdr:cNvPr id="30951" name="Check Box 231" hidden="1">
              <a:extLst>
                <a:ext uri="{63B3BB69-23CF-44E3-9099-C40C66FF867C}">
                  <a14:compatExt spid="_x0000_s30951"/>
                </a:ext>
                <a:ext uri="{FF2B5EF4-FFF2-40B4-BE49-F238E27FC236}">
                  <a16:creationId xmlns:a16="http://schemas.microsoft.com/office/drawing/2014/main" id="{00000000-0008-0000-0200-0000E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38</xdr:row>
          <xdr:rowOff>19050</xdr:rowOff>
        </xdr:from>
        <xdr:to>
          <xdr:col>8</xdr:col>
          <xdr:colOff>533400</xdr:colOff>
          <xdr:row>38</xdr:row>
          <xdr:rowOff>152400</xdr:rowOff>
        </xdr:to>
        <xdr:sp macro="" textlink="">
          <xdr:nvSpPr>
            <xdr:cNvPr id="30952" name="Check Box 232" hidden="1">
              <a:extLst>
                <a:ext uri="{63B3BB69-23CF-44E3-9099-C40C66FF867C}">
                  <a14:compatExt spid="_x0000_s30952"/>
                </a:ext>
                <a:ext uri="{FF2B5EF4-FFF2-40B4-BE49-F238E27FC236}">
                  <a16:creationId xmlns:a16="http://schemas.microsoft.com/office/drawing/2014/main" id="{00000000-0008-0000-0200-0000E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39</xdr:row>
          <xdr:rowOff>19050</xdr:rowOff>
        </xdr:from>
        <xdr:to>
          <xdr:col>8</xdr:col>
          <xdr:colOff>533400</xdr:colOff>
          <xdr:row>39</xdr:row>
          <xdr:rowOff>152400</xdr:rowOff>
        </xdr:to>
        <xdr:sp macro="" textlink="">
          <xdr:nvSpPr>
            <xdr:cNvPr id="30953" name="Check Box 233" hidden="1">
              <a:extLst>
                <a:ext uri="{63B3BB69-23CF-44E3-9099-C40C66FF867C}">
                  <a14:compatExt spid="_x0000_s30953"/>
                </a:ext>
                <a:ext uri="{FF2B5EF4-FFF2-40B4-BE49-F238E27FC236}">
                  <a16:creationId xmlns:a16="http://schemas.microsoft.com/office/drawing/2014/main" id="{00000000-0008-0000-0200-0000E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40</xdr:row>
          <xdr:rowOff>19050</xdr:rowOff>
        </xdr:from>
        <xdr:to>
          <xdr:col>8</xdr:col>
          <xdr:colOff>533400</xdr:colOff>
          <xdr:row>40</xdr:row>
          <xdr:rowOff>152400</xdr:rowOff>
        </xdr:to>
        <xdr:sp macro="" textlink="">
          <xdr:nvSpPr>
            <xdr:cNvPr id="30954" name="Check Box 234" hidden="1">
              <a:extLst>
                <a:ext uri="{63B3BB69-23CF-44E3-9099-C40C66FF867C}">
                  <a14:compatExt spid="_x0000_s30954"/>
                </a:ext>
                <a:ext uri="{FF2B5EF4-FFF2-40B4-BE49-F238E27FC236}">
                  <a16:creationId xmlns:a16="http://schemas.microsoft.com/office/drawing/2014/main" id="{00000000-0008-0000-0200-0000E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41</xdr:row>
          <xdr:rowOff>19050</xdr:rowOff>
        </xdr:from>
        <xdr:to>
          <xdr:col>8</xdr:col>
          <xdr:colOff>533400</xdr:colOff>
          <xdr:row>41</xdr:row>
          <xdr:rowOff>152400</xdr:rowOff>
        </xdr:to>
        <xdr:sp macro="" textlink="">
          <xdr:nvSpPr>
            <xdr:cNvPr id="30955" name="Check Box 235" hidden="1">
              <a:extLst>
                <a:ext uri="{63B3BB69-23CF-44E3-9099-C40C66FF867C}">
                  <a14:compatExt spid="_x0000_s30955"/>
                </a:ext>
                <a:ext uri="{FF2B5EF4-FFF2-40B4-BE49-F238E27FC236}">
                  <a16:creationId xmlns:a16="http://schemas.microsoft.com/office/drawing/2014/main" id="{00000000-0008-0000-0200-0000E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42</xdr:row>
          <xdr:rowOff>19050</xdr:rowOff>
        </xdr:from>
        <xdr:to>
          <xdr:col>8</xdr:col>
          <xdr:colOff>533400</xdr:colOff>
          <xdr:row>42</xdr:row>
          <xdr:rowOff>152400</xdr:rowOff>
        </xdr:to>
        <xdr:sp macro="" textlink="">
          <xdr:nvSpPr>
            <xdr:cNvPr id="30956" name="Check Box 236" hidden="1">
              <a:extLst>
                <a:ext uri="{63B3BB69-23CF-44E3-9099-C40C66FF867C}">
                  <a14:compatExt spid="_x0000_s30956"/>
                </a:ext>
                <a:ext uri="{FF2B5EF4-FFF2-40B4-BE49-F238E27FC236}">
                  <a16:creationId xmlns:a16="http://schemas.microsoft.com/office/drawing/2014/main" id="{00000000-0008-0000-0200-0000EC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43</xdr:row>
          <xdr:rowOff>19050</xdr:rowOff>
        </xdr:from>
        <xdr:to>
          <xdr:col>8</xdr:col>
          <xdr:colOff>533400</xdr:colOff>
          <xdr:row>43</xdr:row>
          <xdr:rowOff>152400</xdr:rowOff>
        </xdr:to>
        <xdr:sp macro="" textlink="">
          <xdr:nvSpPr>
            <xdr:cNvPr id="30957" name="Check Box 237" hidden="1">
              <a:extLst>
                <a:ext uri="{63B3BB69-23CF-44E3-9099-C40C66FF867C}">
                  <a14:compatExt spid="_x0000_s30957"/>
                </a:ext>
                <a:ext uri="{FF2B5EF4-FFF2-40B4-BE49-F238E27FC236}">
                  <a16:creationId xmlns:a16="http://schemas.microsoft.com/office/drawing/2014/main" id="{00000000-0008-0000-0200-0000ED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44</xdr:row>
          <xdr:rowOff>19050</xdr:rowOff>
        </xdr:from>
        <xdr:to>
          <xdr:col>8</xdr:col>
          <xdr:colOff>533400</xdr:colOff>
          <xdr:row>44</xdr:row>
          <xdr:rowOff>152400</xdr:rowOff>
        </xdr:to>
        <xdr:sp macro="" textlink="">
          <xdr:nvSpPr>
            <xdr:cNvPr id="30958" name="Check Box 238" hidden="1">
              <a:extLst>
                <a:ext uri="{63B3BB69-23CF-44E3-9099-C40C66FF867C}">
                  <a14:compatExt spid="_x0000_s30958"/>
                </a:ext>
                <a:ext uri="{FF2B5EF4-FFF2-40B4-BE49-F238E27FC236}">
                  <a16:creationId xmlns:a16="http://schemas.microsoft.com/office/drawing/2014/main" id="{00000000-0008-0000-0200-0000EE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45</xdr:row>
          <xdr:rowOff>19050</xdr:rowOff>
        </xdr:from>
        <xdr:to>
          <xdr:col>8</xdr:col>
          <xdr:colOff>533400</xdr:colOff>
          <xdr:row>45</xdr:row>
          <xdr:rowOff>152400</xdr:rowOff>
        </xdr:to>
        <xdr:sp macro="" textlink="">
          <xdr:nvSpPr>
            <xdr:cNvPr id="30959" name="Check Box 239" hidden="1">
              <a:extLst>
                <a:ext uri="{63B3BB69-23CF-44E3-9099-C40C66FF867C}">
                  <a14:compatExt spid="_x0000_s30959"/>
                </a:ext>
                <a:ext uri="{FF2B5EF4-FFF2-40B4-BE49-F238E27FC236}">
                  <a16:creationId xmlns:a16="http://schemas.microsoft.com/office/drawing/2014/main" id="{00000000-0008-0000-0200-0000EF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46</xdr:row>
          <xdr:rowOff>19050</xdr:rowOff>
        </xdr:from>
        <xdr:to>
          <xdr:col>8</xdr:col>
          <xdr:colOff>533400</xdr:colOff>
          <xdr:row>46</xdr:row>
          <xdr:rowOff>152400</xdr:rowOff>
        </xdr:to>
        <xdr:sp macro="" textlink="">
          <xdr:nvSpPr>
            <xdr:cNvPr id="30960" name="Check Box 240" hidden="1">
              <a:extLst>
                <a:ext uri="{63B3BB69-23CF-44E3-9099-C40C66FF867C}">
                  <a14:compatExt spid="_x0000_s30960"/>
                </a:ext>
                <a:ext uri="{FF2B5EF4-FFF2-40B4-BE49-F238E27FC236}">
                  <a16:creationId xmlns:a16="http://schemas.microsoft.com/office/drawing/2014/main" id="{00000000-0008-0000-0200-0000F0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47</xdr:row>
          <xdr:rowOff>19050</xdr:rowOff>
        </xdr:from>
        <xdr:to>
          <xdr:col>8</xdr:col>
          <xdr:colOff>533400</xdr:colOff>
          <xdr:row>47</xdr:row>
          <xdr:rowOff>152400</xdr:rowOff>
        </xdr:to>
        <xdr:sp macro="" textlink="">
          <xdr:nvSpPr>
            <xdr:cNvPr id="30961" name="Check Box 241" hidden="1">
              <a:extLst>
                <a:ext uri="{63B3BB69-23CF-44E3-9099-C40C66FF867C}">
                  <a14:compatExt spid="_x0000_s30961"/>
                </a:ext>
                <a:ext uri="{FF2B5EF4-FFF2-40B4-BE49-F238E27FC236}">
                  <a16:creationId xmlns:a16="http://schemas.microsoft.com/office/drawing/2014/main" id="{00000000-0008-0000-0200-0000F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48</xdr:row>
          <xdr:rowOff>19050</xdr:rowOff>
        </xdr:from>
        <xdr:to>
          <xdr:col>8</xdr:col>
          <xdr:colOff>533400</xdr:colOff>
          <xdr:row>48</xdr:row>
          <xdr:rowOff>152400</xdr:rowOff>
        </xdr:to>
        <xdr:sp macro="" textlink="">
          <xdr:nvSpPr>
            <xdr:cNvPr id="30962" name="Check Box 242" hidden="1">
              <a:extLst>
                <a:ext uri="{63B3BB69-23CF-44E3-9099-C40C66FF867C}">
                  <a14:compatExt spid="_x0000_s30962"/>
                </a:ext>
                <a:ext uri="{FF2B5EF4-FFF2-40B4-BE49-F238E27FC236}">
                  <a16:creationId xmlns:a16="http://schemas.microsoft.com/office/drawing/2014/main" id="{00000000-0008-0000-0200-0000F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49</xdr:row>
          <xdr:rowOff>19050</xdr:rowOff>
        </xdr:from>
        <xdr:to>
          <xdr:col>8</xdr:col>
          <xdr:colOff>533400</xdr:colOff>
          <xdr:row>49</xdr:row>
          <xdr:rowOff>152400</xdr:rowOff>
        </xdr:to>
        <xdr:sp macro="" textlink="">
          <xdr:nvSpPr>
            <xdr:cNvPr id="30963" name="Check Box 243" hidden="1">
              <a:extLst>
                <a:ext uri="{63B3BB69-23CF-44E3-9099-C40C66FF867C}">
                  <a14:compatExt spid="_x0000_s30963"/>
                </a:ext>
                <a:ext uri="{FF2B5EF4-FFF2-40B4-BE49-F238E27FC236}">
                  <a16:creationId xmlns:a16="http://schemas.microsoft.com/office/drawing/2014/main" id="{00000000-0008-0000-0200-0000F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50</xdr:row>
          <xdr:rowOff>19050</xdr:rowOff>
        </xdr:from>
        <xdr:to>
          <xdr:col>8</xdr:col>
          <xdr:colOff>533400</xdr:colOff>
          <xdr:row>50</xdr:row>
          <xdr:rowOff>152400</xdr:rowOff>
        </xdr:to>
        <xdr:sp macro="" textlink="">
          <xdr:nvSpPr>
            <xdr:cNvPr id="30964" name="Check Box 244" hidden="1">
              <a:extLst>
                <a:ext uri="{63B3BB69-23CF-44E3-9099-C40C66FF867C}">
                  <a14:compatExt spid="_x0000_s30964"/>
                </a:ext>
                <a:ext uri="{FF2B5EF4-FFF2-40B4-BE49-F238E27FC236}">
                  <a16:creationId xmlns:a16="http://schemas.microsoft.com/office/drawing/2014/main" id="{00000000-0008-0000-0200-0000F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51</xdr:row>
          <xdr:rowOff>19050</xdr:rowOff>
        </xdr:from>
        <xdr:to>
          <xdr:col>8</xdr:col>
          <xdr:colOff>533400</xdr:colOff>
          <xdr:row>51</xdr:row>
          <xdr:rowOff>152400</xdr:rowOff>
        </xdr:to>
        <xdr:sp macro="" textlink="">
          <xdr:nvSpPr>
            <xdr:cNvPr id="30965" name="Check Box 245" hidden="1">
              <a:extLst>
                <a:ext uri="{63B3BB69-23CF-44E3-9099-C40C66FF867C}">
                  <a14:compatExt spid="_x0000_s30965"/>
                </a:ext>
                <a:ext uri="{FF2B5EF4-FFF2-40B4-BE49-F238E27FC236}">
                  <a16:creationId xmlns:a16="http://schemas.microsoft.com/office/drawing/2014/main" id="{00000000-0008-0000-0200-0000F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52</xdr:row>
          <xdr:rowOff>19050</xdr:rowOff>
        </xdr:from>
        <xdr:to>
          <xdr:col>8</xdr:col>
          <xdr:colOff>533400</xdr:colOff>
          <xdr:row>52</xdr:row>
          <xdr:rowOff>152400</xdr:rowOff>
        </xdr:to>
        <xdr:sp macro="" textlink="">
          <xdr:nvSpPr>
            <xdr:cNvPr id="30966" name="Check Box 246" hidden="1">
              <a:extLst>
                <a:ext uri="{63B3BB69-23CF-44E3-9099-C40C66FF867C}">
                  <a14:compatExt spid="_x0000_s30966"/>
                </a:ext>
                <a:ext uri="{FF2B5EF4-FFF2-40B4-BE49-F238E27FC236}">
                  <a16:creationId xmlns:a16="http://schemas.microsoft.com/office/drawing/2014/main" id="{00000000-0008-0000-0200-0000F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53</xdr:row>
          <xdr:rowOff>19050</xdr:rowOff>
        </xdr:from>
        <xdr:to>
          <xdr:col>8</xdr:col>
          <xdr:colOff>533400</xdr:colOff>
          <xdr:row>53</xdr:row>
          <xdr:rowOff>152400</xdr:rowOff>
        </xdr:to>
        <xdr:sp macro="" textlink="">
          <xdr:nvSpPr>
            <xdr:cNvPr id="30967" name="Check Box 247" hidden="1">
              <a:extLst>
                <a:ext uri="{63B3BB69-23CF-44E3-9099-C40C66FF867C}">
                  <a14:compatExt spid="_x0000_s30967"/>
                </a:ext>
                <a:ext uri="{FF2B5EF4-FFF2-40B4-BE49-F238E27FC236}">
                  <a16:creationId xmlns:a16="http://schemas.microsoft.com/office/drawing/2014/main" id="{00000000-0008-0000-0200-0000F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54</xdr:row>
          <xdr:rowOff>19050</xdr:rowOff>
        </xdr:from>
        <xdr:to>
          <xdr:col>8</xdr:col>
          <xdr:colOff>533400</xdr:colOff>
          <xdr:row>54</xdr:row>
          <xdr:rowOff>152400</xdr:rowOff>
        </xdr:to>
        <xdr:sp macro="" textlink="">
          <xdr:nvSpPr>
            <xdr:cNvPr id="30968" name="Check Box 248" hidden="1">
              <a:extLst>
                <a:ext uri="{63B3BB69-23CF-44E3-9099-C40C66FF867C}">
                  <a14:compatExt spid="_x0000_s30968"/>
                </a:ext>
                <a:ext uri="{FF2B5EF4-FFF2-40B4-BE49-F238E27FC236}">
                  <a16:creationId xmlns:a16="http://schemas.microsoft.com/office/drawing/2014/main" id="{00000000-0008-0000-0200-0000F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55</xdr:row>
          <xdr:rowOff>19050</xdr:rowOff>
        </xdr:from>
        <xdr:to>
          <xdr:col>8</xdr:col>
          <xdr:colOff>533400</xdr:colOff>
          <xdr:row>55</xdr:row>
          <xdr:rowOff>152400</xdr:rowOff>
        </xdr:to>
        <xdr:sp macro="" textlink="">
          <xdr:nvSpPr>
            <xdr:cNvPr id="30969" name="Check Box 249" hidden="1">
              <a:extLst>
                <a:ext uri="{63B3BB69-23CF-44E3-9099-C40C66FF867C}">
                  <a14:compatExt spid="_x0000_s30969"/>
                </a:ext>
                <a:ext uri="{FF2B5EF4-FFF2-40B4-BE49-F238E27FC236}">
                  <a16:creationId xmlns:a16="http://schemas.microsoft.com/office/drawing/2014/main" id="{00000000-0008-0000-0200-0000F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56</xdr:row>
          <xdr:rowOff>19050</xdr:rowOff>
        </xdr:from>
        <xdr:to>
          <xdr:col>8</xdr:col>
          <xdr:colOff>533400</xdr:colOff>
          <xdr:row>56</xdr:row>
          <xdr:rowOff>152400</xdr:rowOff>
        </xdr:to>
        <xdr:sp macro="" textlink="">
          <xdr:nvSpPr>
            <xdr:cNvPr id="30970" name="Check Box 250" hidden="1">
              <a:extLst>
                <a:ext uri="{63B3BB69-23CF-44E3-9099-C40C66FF867C}">
                  <a14:compatExt spid="_x0000_s30970"/>
                </a:ext>
                <a:ext uri="{FF2B5EF4-FFF2-40B4-BE49-F238E27FC236}">
                  <a16:creationId xmlns:a16="http://schemas.microsoft.com/office/drawing/2014/main" id="{00000000-0008-0000-0200-0000F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57</xdr:row>
          <xdr:rowOff>19050</xdr:rowOff>
        </xdr:from>
        <xdr:to>
          <xdr:col>8</xdr:col>
          <xdr:colOff>533400</xdr:colOff>
          <xdr:row>57</xdr:row>
          <xdr:rowOff>152400</xdr:rowOff>
        </xdr:to>
        <xdr:sp macro="" textlink="">
          <xdr:nvSpPr>
            <xdr:cNvPr id="30971" name="Check Box 251" hidden="1">
              <a:extLst>
                <a:ext uri="{63B3BB69-23CF-44E3-9099-C40C66FF867C}">
                  <a14:compatExt spid="_x0000_s30971"/>
                </a:ext>
                <a:ext uri="{FF2B5EF4-FFF2-40B4-BE49-F238E27FC236}">
                  <a16:creationId xmlns:a16="http://schemas.microsoft.com/office/drawing/2014/main" id="{00000000-0008-0000-0200-0000F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58</xdr:row>
          <xdr:rowOff>19050</xdr:rowOff>
        </xdr:from>
        <xdr:to>
          <xdr:col>8</xdr:col>
          <xdr:colOff>533400</xdr:colOff>
          <xdr:row>58</xdr:row>
          <xdr:rowOff>152400</xdr:rowOff>
        </xdr:to>
        <xdr:sp macro="" textlink="">
          <xdr:nvSpPr>
            <xdr:cNvPr id="30972" name="Check Box 252" hidden="1">
              <a:extLst>
                <a:ext uri="{63B3BB69-23CF-44E3-9099-C40C66FF867C}">
                  <a14:compatExt spid="_x0000_s30972"/>
                </a:ext>
                <a:ext uri="{FF2B5EF4-FFF2-40B4-BE49-F238E27FC236}">
                  <a16:creationId xmlns:a16="http://schemas.microsoft.com/office/drawing/2014/main" id="{00000000-0008-0000-0200-0000FC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59</xdr:row>
          <xdr:rowOff>19050</xdr:rowOff>
        </xdr:from>
        <xdr:to>
          <xdr:col>8</xdr:col>
          <xdr:colOff>533400</xdr:colOff>
          <xdr:row>59</xdr:row>
          <xdr:rowOff>152400</xdr:rowOff>
        </xdr:to>
        <xdr:sp macro="" textlink="">
          <xdr:nvSpPr>
            <xdr:cNvPr id="30973" name="Check Box 253" hidden="1">
              <a:extLst>
                <a:ext uri="{63B3BB69-23CF-44E3-9099-C40C66FF867C}">
                  <a14:compatExt spid="_x0000_s30973"/>
                </a:ext>
                <a:ext uri="{FF2B5EF4-FFF2-40B4-BE49-F238E27FC236}">
                  <a16:creationId xmlns:a16="http://schemas.microsoft.com/office/drawing/2014/main" id="{00000000-0008-0000-0200-0000FD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60</xdr:row>
          <xdr:rowOff>19050</xdr:rowOff>
        </xdr:from>
        <xdr:to>
          <xdr:col>8</xdr:col>
          <xdr:colOff>533400</xdr:colOff>
          <xdr:row>60</xdr:row>
          <xdr:rowOff>152400</xdr:rowOff>
        </xdr:to>
        <xdr:sp macro="" textlink="">
          <xdr:nvSpPr>
            <xdr:cNvPr id="30974" name="Check Box 254" hidden="1">
              <a:extLst>
                <a:ext uri="{63B3BB69-23CF-44E3-9099-C40C66FF867C}">
                  <a14:compatExt spid="_x0000_s30974"/>
                </a:ext>
                <a:ext uri="{FF2B5EF4-FFF2-40B4-BE49-F238E27FC236}">
                  <a16:creationId xmlns:a16="http://schemas.microsoft.com/office/drawing/2014/main" id="{00000000-0008-0000-0200-0000FE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61</xdr:row>
          <xdr:rowOff>19050</xdr:rowOff>
        </xdr:from>
        <xdr:to>
          <xdr:col>8</xdr:col>
          <xdr:colOff>533400</xdr:colOff>
          <xdr:row>61</xdr:row>
          <xdr:rowOff>152400</xdr:rowOff>
        </xdr:to>
        <xdr:sp macro="" textlink="">
          <xdr:nvSpPr>
            <xdr:cNvPr id="30975" name="Check Box 255" hidden="1">
              <a:extLst>
                <a:ext uri="{63B3BB69-23CF-44E3-9099-C40C66FF867C}">
                  <a14:compatExt spid="_x0000_s30975"/>
                </a:ext>
                <a:ext uri="{FF2B5EF4-FFF2-40B4-BE49-F238E27FC236}">
                  <a16:creationId xmlns:a16="http://schemas.microsoft.com/office/drawing/2014/main" id="{00000000-0008-0000-0200-0000FF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62</xdr:row>
          <xdr:rowOff>19050</xdr:rowOff>
        </xdr:from>
        <xdr:to>
          <xdr:col>8</xdr:col>
          <xdr:colOff>533400</xdr:colOff>
          <xdr:row>62</xdr:row>
          <xdr:rowOff>152400</xdr:rowOff>
        </xdr:to>
        <xdr:sp macro="" textlink="">
          <xdr:nvSpPr>
            <xdr:cNvPr id="30976" name="Check Box 256" hidden="1">
              <a:extLst>
                <a:ext uri="{63B3BB69-23CF-44E3-9099-C40C66FF867C}">
                  <a14:compatExt spid="_x0000_s30976"/>
                </a:ext>
                <a:ext uri="{FF2B5EF4-FFF2-40B4-BE49-F238E27FC236}">
                  <a16:creationId xmlns:a16="http://schemas.microsoft.com/office/drawing/2014/main" id="{00000000-0008-0000-0200-000000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63</xdr:row>
          <xdr:rowOff>19050</xdr:rowOff>
        </xdr:from>
        <xdr:to>
          <xdr:col>8</xdr:col>
          <xdr:colOff>533400</xdr:colOff>
          <xdr:row>63</xdr:row>
          <xdr:rowOff>152400</xdr:rowOff>
        </xdr:to>
        <xdr:sp macro="" textlink="">
          <xdr:nvSpPr>
            <xdr:cNvPr id="30977" name="Check Box 257" hidden="1">
              <a:extLst>
                <a:ext uri="{63B3BB69-23CF-44E3-9099-C40C66FF867C}">
                  <a14:compatExt spid="_x0000_s30977"/>
                </a:ext>
                <a:ext uri="{FF2B5EF4-FFF2-40B4-BE49-F238E27FC236}">
                  <a16:creationId xmlns:a16="http://schemas.microsoft.com/office/drawing/2014/main" id="{00000000-0008-0000-0200-000001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64</xdr:row>
          <xdr:rowOff>19050</xdr:rowOff>
        </xdr:from>
        <xdr:to>
          <xdr:col>8</xdr:col>
          <xdr:colOff>533400</xdr:colOff>
          <xdr:row>64</xdr:row>
          <xdr:rowOff>152400</xdr:rowOff>
        </xdr:to>
        <xdr:sp macro="" textlink="">
          <xdr:nvSpPr>
            <xdr:cNvPr id="30978" name="Check Box 258" hidden="1">
              <a:extLst>
                <a:ext uri="{63B3BB69-23CF-44E3-9099-C40C66FF867C}">
                  <a14:compatExt spid="_x0000_s30978"/>
                </a:ext>
                <a:ext uri="{FF2B5EF4-FFF2-40B4-BE49-F238E27FC236}">
                  <a16:creationId xmlns:a16="http://schemas.microsoft.com/office/drawing/2014/main" id="{00000000-0008-0000-0200-000002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65</xdr:row>
          <xdr:rowOff>19050</xdr:rowOff>
        </xdr:from>
        <xdr:to>
          <xdr:col>8</xdr:col>
          <xdr:colOff>533400</xdr:colOff>
          <xdr:row>65</xdr:row>
          <xdr:rowOff>152400</xdr:rowOff>
        </xdr:to>
        <xdr:sp macro="" textlink="">
          <xdr:nvSpPr>
            <xdr:cNvPr id="30979" name="Check Box 259" hidden="1">
              <a:extLst>
                <a:ext uri="{63B3BB69-23CF-44E3-9099-C40C66FF867C}">
                  <a14:compatExt spid="_x0000_s30979"/>
                </a:ext>
                <a:ext uri="{FF2B5EF4-FFF2-40B4-BE49-F238E27FC236}">
                  <a16:creationId xmlns:a16="http://schemas.microsoft.com/office/drawing/2014/main" id="{00000000-0008-0000-0200-000003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66</xdr:row>
          <xdr:rowOff>19050</xdr:rowOff>
        </xdr:from>
        <xdr:to>
          <xdr:col>8</xdr:col>
          <xdr:colOff>533400</xdr:colOff>
          <xdr:row>66</xdr:row>
          <xdr:rowOff>152400</xdr:rowOff>
        </xdr:to>
        <xdr:sp macro="" textlink="">
          <xdr:nvSpPr>
            <xdr:cNvPr id="30980" name="Check Box 260" hidden="1">
              <a:extLst>
                <a:ext uri="{63B3BB69-23CF-44E3-9099-C40C66FF867C}">
                  <a14:compatExt spid="_x0000_s30980"/>
                </a:ext>
                <a:ext uri="{FF2B5EF4-FFF2-40B4-BE49-F238E27FC236}">
                  <a16:creationId xmlns:a16="http://schemas.microsoft.com/office/drawing/2014/main" id="{00000000-0008-0000-0200-000004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67</xdr:row>
          <xdr:rowOff>19050</xdr:rowOff>
        </xdr:from>
        <xdr:to>
          <xdr:col>8</xdr:col>
          <xdr:colOff>533400</xdr:colOff>
          <xdr:row>67</xdr:row>
          <xdr:rowOff>152400</xdr:rowOff>
        </xdr:to>
        <xdr:sp macro="" textlink="">
          <xdr:nvSpPr>
            <xdr:cNvPr id="30981" name="Check Box 261" hidden="1">
              <a:extLst>
                <a:ext uri="{63B3BB69-23CF-44E3-9099-C40C66FF867C}">
                  <a14:compatExt spid="_x0000_s30981"/>
                </a:ext>
                <a:ext uri="{FF2B5EF4-FFF2-40B4-BE49-F238E27FC236}">
                  <a16:creationId xmlns:a16="http://schemas.microsoft.com/office/drawing/2014/main" id="{00000000-0008-0000-0200-000005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68</xdr:row>
          <xdr:rowOff>19050</xdr:rowOff>
        </xdr:from>
        <xdr:to>
          <xdr:col>8</xdr:col>
          <xdr:colOff>533400</xdr:colOff>
          <xdr:row>68</xdr:row>
          <xdr:rowOff>152400</xdr:rowOff>
        </xdr:to>
        <xdr:sp macro="" textlink="">
          <xdr:nvSpPr>
            <xdr:cNvPr id="30982" name="Check Box 262" hidden="1">
              <a:extLst>
                <a:ext uri="{63B3BB69-23CF-44E3-9099-C40C66FF867C}">
                  <a14:compatExt spid="_x0000_s30982"/>
                </a:ext>
                <a:ext uri="{FF2B5EF4-FFF2-40B4-BE49-F238E27FC236}">
                  <a16:creationId xmlns:a16="http://schemas.microsoft.com/office/drawing/2014/main" id="{00000000-0008-0000-0200-000006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69</xdr:row>
          <xdr:rowOff>19050</xdr:rowOff>
        </xdr:from>
        <xdr:to>
          <xdr:col>8</xdr:col>
          <xdr:colOff>533400</xdr:colOff>
          <xdr:row>69</xdr:row>
          <xdr:rowOff>152400</xdr:rowOff>
        </xdr:to>
        <xdr:sp macro="" textlink="">
          <xdr:nvSpPr>
            <xdr:cNvPr id="30983" name="Check Box 263" hidden="1">
              <a:extLst>
                <a:ext uri="{63B3BB69-23CF-44E3-9099-C40C66FF867C}">
                  <a14:compatExt spid="_x0000_s30983"/>
                </a:ext>
                <a:ext uri="{FF2B5EF4-FFF2-40B4-BE49-F238E27FC236}">
                  <a16:creationId xmlns:a16="http://schemas.microsoft.com/office/drawing/2014/main" id="{00000000-0008-0000-0200-000007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70</xdr:row>
          <xdr:rowOff>19050</xdr:rowOff>
        </xdr:from>
        <xdr:to>
          <xdr:col>8</xdr:col>
          <xdr:colOff>533400</xdr:colOff>
          <xdr:row>70</xdr:row>
          <xdr:rowOff>152400</xdr:rowOff>
        </xdr:to>
        <xdr:sp macro="" textlink="">
          <xdr:nvSpPr>
            <xdr:cNvPr id="30984" name="Check Box 264" hidden="1">
              <a:extLst>
                <a:ext uri="{63B3BB69-23CF-44E3-9099-C40C66FF867C}">
                  <a14:compatExt spid="_x0000_s30984"/>
                </a:ext>
                <a:ext uri="{FF2B5EF4-FFF2-40B4-BE49-F238E27FC236}">
                  <a16:creationId xmlns:a16="http://schemas.microsoft.com/office/drawing/2014/main" id="{00000000-0008-0000-0200-000008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71</xdr:row>
          <xdr:rowOff>19050</xdr:rowOff>
        </xdr:from>
        <xdr:to>
          <xdr:col>8</xdr:col>
          <xdr:colOff>533400</xdr:colOff>
          <xdr:row>71</xdr:row>
          <xdr:rowOff>152400</xdr:rowOff>
        </xdr:to>
        <xdr:sp macro="" textlink="">
          <xdr:nvSpPr>
            <xdr:cNvPr id="30985" name="Check Box 265" hidden="1">
              <a:extLst>
                <a:ext uri="{63B3BB69-23CF-44E3-9099-C40C66FF867C}">
                  <a14:compatExt spid="_x0000_s30985"/>
                </a:ext>
                <a:ext uri="{FF2B5EF4-FFF2-40B4-BE49-F238E27FC236}">
                  <a16:creationId xmlns:a16="http://schemas.microsoft.com/office/drawing/2014/main" id="{00000000-0008-0000-0200-000009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72</xdr:row>
          <xdr:rowOff>19050</xdr:rowOff>
        </xdr:from>
        <xdr:to>
          <xdr:col>8</xdr:col>
          <xdr:colOff>533400</xdr:colOff>
          <xdr:row>72</xdr:row>
          <xdr:rowOff>152400</xdr:rowOff>
        </xdr:to>
        <xdr:sp macro="" textlink="">
          <xdr:nvSpPr>
            <xdr:cNvPr id="30986" name="Check Box 266" hidden="1">
              <a:extLst>
                <a:ext uri="{63B3BB69-23CF-44E3-9099-C40C66FF867C}">
                  <a14:compatExt spid="_x0000_s30986"/>
                </a:ext>
                <a:ext uri="{FF2B5EF4-FFF2-40B4-BE49-F238E27FC236}">
                  <a16:creationId xmlns:a16="http://schemas.microsoft.com/office/drawing/2014/main" id="{00000000-0008-0000-0200-00000A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73</xdr:row>
          <xdr:rowOff>19050</xdr:rowOff>
        </xdr:from>
        <xdr:to>
          <xdr:col>8</xdr:col>
          <xdr:colOff>533400</xdr:colOff>
          <xdr:row>73</xdr:row>
          <xdr:rowOff>152400</xdr:rowOff>
        </xdr:to>
        <xdr:sp macro="" textlink="">
          <xdr:nvSpPr>
            <xdr:cNvPr id="30987" name="Check Box 267" hidden="1">
              <a:extLst>
                <a:ext uri="{63B3BB69-23CF-44E3-9099-C40C66FF867C}">
                  <a14:compatExt spid="_x0000_s30987"/>
                </a:ext>
                <a:ext uri="{FF2B5EF4-FFF2-40B4-BE49-F238E27FC236}">
                  <a16:creationId xmlns:a16="http://schemas.microsoft.com/office/drawing/2014/main" id="{00000000-0008-0000-0200-00000B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74</xdr:row>
          <xdr:rowOff>19050</xdr:rowOff>
        </xdr:from>
        <xdr:to>
          <xdr:col>8</xdr:col>
          <xdr:colOff>533400</xdr:colOff>
          <xdr:row>74</xdr:row>
          <xdr:rowOff>152400</xdr:rowOff>
        </xdr:to>
        <xdr:sp macro="" textlink="">
          <xdr:nvSpPr>
            <xdr:cNvPr id="30988" name="Check Box 268" hidden="1">
              <a:extLst>
                <a:ext uri="{63B3BB69-23CF-44E3-9099-C40C66FF867C}">
                  <a14:compatExt spid="_x0000_s30988"/>
                </a:ext>
                <a:ext uri="{FF2B5EF4-FFF2-40B4-BE49-F238E27FC236}">
                  <a16:creationId xmlns:a16="http://schemas.microsoft.com/office/drawing/2014/main" id="{00000000-0008-0000-0200-00000C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75</xdr:row>
          <xdr:rowOff>19050</xdr:rowOff>
        </xdr:from>
        <xdr:to>
          <xdr:col>8</xdr:col>
          <xdr:colOff>533400</xdr:colOff>
          <xdr:row>75</xdr:row>
          <xdr:rowOff>152400</xdr:rowOff>
        </xdr:to>
        <xdr:sp macro="" textlink="">
          <xdr:nvSpPr>
            <xdr:cNvPr id="30989" name="Check Box 269" hidden="1">
              <a:extLst>
                <a:ext uri="{63B3BB69-23CF-44E3-9099-C40C66FF867C}">
                  <a14:compatExt spid="_x0000_s30989"/>
                </a:ext>
                <a:ext uri="{FF2B5EF4-FFF2-40B4-BE49-F238E27FC236}">
                  <a16:creationId xmlns:a16="http://schemas.microsoft.com/office/drawing/2014/main" id="{00000000-0008-0000-0200-00000D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76</xdr:row>
          <xdr:rowOff>19050</xdr:rowOff>
        </xdr:from>
        <xdr:to>
          <xdr:col>8</xdr:col>
          <xdr:colOff>533400</xdr:colOff>
          <xdr:row>76</xdr:row>
          <xdr:rowOff>152400</xdr:rowOff>
        </xdr:to>
        <xdr:sp macro="" textlink="">
          <xdr:nvSpPr>
            <xdr:cNvPr id="30990" name="Check Box 270" hidden="1">
              <a:extLst>
                <a:ext uri="{63B3BB69-23CF-44E3-9099-C40C66FF867C}">
                  <a14:compatExt spid="_x0000_s30990"/>
                </a:ext>
                <a:ext uri="{FF2B5EF4-FFF2-40B4-BE49-F238E27FC236}">
                  <a16:creationId xmlns:a16="http://schemas.microsoft.com/office/drawing/2014/main" id="{00000000-0008-0000-0200-00000E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77</xdr:row>
          <xdr:rowOff>19050</xdr:rowOff>
        </xdr:from>
        <xdr:to>
          <xdr:col>8</xdr:col>
          <xdr:colOff>533400</xdr:colOff>
          <xdr:row>77</xdr:row>
          <xdr:rowOff>152400</xdr:rowOff>
        </xdr:to>
        <xdr:sp macro="" textlink="">
          <xdr:nvSpPr>
            <xdr:cNvPr id="30991" name="Check Box 271" hidden="1">
              <a:extLst>
                <a:ext uri="{63B3BB69-23CF-44E3-9099-C40C66FF867C}">
                  <a14:compatExt spid="_x0000_s30991"/>
                </a:ext>
                <a:ext uri="{FF2B5EF4-FFF2-40B4-BE49-F238E27FC236}">
                  <a16:creationId xmlns:a16="http://schemas.microsoft.com/office/drawing/2014/main" id="{00000000-0008-0000-0200-00000F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78</xdr:row>
          <xdr:rowOff>19050</xdr:rowOff>
        </xdr:from>
        <xdr:to>
          <xdr:col>8</xdr:col>
          <xdr:colOff>533400</xdr:colOff>
          <xdr:row>78</xdr:row>
          <xdr:rowOff>152400</xdr:rowOff>
        </xdr:to>
        <xdr:sp macro="" textlink="">
          <xdr:nvSpPr>
            <xdr:cNvPr id="30992" name="Check Box 272" hidden="1">
              <a:extLst>
                <a:ext uri="{63B3BB69-23CF-44E3-9099-C40C66FF867C}">
                  <a14:compatExt spid="_x0000_s30992"/>
                </a:ext>
                <a:ext uri="{FF2B5EF4-FFF2-40B4-BE49-F238E27FC236}">
                  <a16:creationId xmlns:a16="http://schemas.microsoft.com/office/drawing/2014/main" id="{00000000-0008-0000-0200-000010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79</xdr:row>
          <xdr:rowOff>19050</xdr:rowOff>
        </xdr:from>
        <xdr:to>
          <xdr:col>8</xdr:col>
          <xdr:colOff>533400</xdr:colOff>
          <xdr:row>79</xdr:row>
          <xdr:rowOff>152400</xdr:rowOff>
        </xdr:to>
        <xdr:sp macro="" textlink="">
          <xdr:nvSpPr>
            <xdr:cNvPr id="30993" name="Check Box 273" hidden="1">
              <a:extLst>
                <a:ext uri="{63B3BB69-23CF-44E3-9099-C40C66FF867C}">
                  <a14:compatExt spid="_x0000_s30993"/>
                </a:ext>
                <a:ext uri="{FF2B5EF4-FFF2-40B4-BE49-F238E27FC236}">
                  <a16:creationId xmlns:a16="http://schemas.microsoft.com/office/drawing/2014/main" id="{00000000-0008-0000-0200-000011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80</xdr:row>
          <xdr:rowOff>19050</xdr:rowOff>
        </xdr:from>
        <xdr:to>
          <xdr:col>8</xdr:col>
          <xdr:colOff>533400</xdr:colOff>
          <xdr:row>80</xdr:row>
          <xdr:rowOff>152400</xdr:rowOff>
        </xdr:to>
        <xdr:sp macro="" textlink="">
          <xdr:nvSpPr>
            <xdr:cNvPr id="30994" name="Check Box 274" hidden="1">
              <a:extLst>
                <a:ext uri="{63B3BB69-23CF-44E3-9099-C40C66FF867C}">
                  <a14:compatExt spid="_x0000_s30994"/>
                </a:ext>
                <a:ext uri="{FF2B5EF4-FFF2-40B4-BE49-F238E27FC236}">
                  <a16:creationId xmlns:a16="http://schemas.microsoft.com/office/drawing/2014/main" id="{00000000-0008-0000-0200-000012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81</xdr:row>
          <xdr:rowOff>19050</xdr:rowOff>
        </xdr:from>
        <xdr:to>
          <xdr:col>8</xdr:col>
          <xdr:colOff>533400</xdr:colOff>
          <xdr:row>81</xdr:row>
          <xdr:rowOff>152400</xdr:rowOff>
        </xdr:to>
        <xdr:sp macro="" textlink="">
          <xdr:nvSpPr>
            <xdr:cNvPr id="30995" name="Check Box 275" hidden="1">
              <a:extLst>
                <a:ext uri="{63B3BB69-23CF-44E3-9099-C40C66FF867C}">
                  <a14:compatExt spid="_x0000_s30995"/>
                </a:ext>
                <a:ext uri="{FF2B5EF4-FFF2-40B4-BE49-F238E27FC236}">
                  <a16:creationId xmlns:a16="http://schemas.microsoft.com/office/drawing/2014/main" id="{00000000-0008-0000-0200-000013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82</xdr:row>
          <xdr:rowOff>19050</xdr:rowOff>
        </xdr:from>
        <xdr:to>
          <xdr:col>8</xdr:col>
          <xdr:colOff>533400</xdr:colOff>
          <xdr:row>82</xdr:row>
          <xdr:rowOff>152400</xdr:rowOff>
        </xdr:to>
        <xdr:sp macro="" textlink="">
          <xdr:nvSpPr>
            <xdr:cNvPr id="30996" name="Check Box 276" hidden="1">
              <a:extLst>
                <a:ext uri="{63B3BB69-23CF-44E3-9099-C40C66FF867C}">
                  <a14:compatExt spid="_x0000_s30996"/>
                </a:ext>
                <a:ext uri="{FF2B5EF4-FFF2-40B4-BE49-F238E27FC236}">
                  <a16:creationId xmlns:a16="http://schemas.microsoft.com/office/drawing/2014/main" id="{00000000-0008-0000-0200-000014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83</xdr:row>
          <xdr:rowOff>19050</xdr:rowOff>
        </xdr:from>
        <xdr:to>
          <xdr:col>8</xdr:col>
          <xdr:colOff>533400</xdr:colOff>
          <xdr:row>83</xdr:row>
          <xdr:rowOff>152400</xdr:rowOff>
        </xdr:to>
        <xdr:sp macro="" textlink="">
          <xdr:nvSpPr>
            <xdr:cNvPr id="30997" name="Check Box 277" hidden="1">
              <a:extLst>
                <a:ext uri="{63B3BB69-23CF-44E3-9099-C40C66FF867C}">
                  <a14:compatExt spid="_x0000_s30997"/>
                </a:ext>
                <a:ext uri="{FF2B5EF4-FFF2-40B4-BE49-F238E27FC236}">
                  <a16:creationId xmlns:a16="http://schemas.microsoft.com/office/drawing/2014/main" id="{00000000-0008-0000-0200-000015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84</xdr:row>
          <xdr:rowOff>19050</xdr:rowOff>
        </xdr:from>
        <xdr:to>
          <xdr:col>8</xdr:col>
          <xdr:colOff>533400</xdr:colOff>
          <xdr:row>84</xdr:row>
          <xdr:rowOff>152400</xdr:rowOff>
        </xdr:to>
        <xdr:sp macro="" textlink="">
          <xdr:nvSpPr>
            <xdr:cNvPr id="30998" name="Check Box 278" hidden="1">
              <a:extLst>
                <a:ext uri="{63B3BB69-23CF-44E3-9099-C40C66FF867C}">
                  <a14:compatExt spid="_x0000_s30998"/>
                </a:ext>
                <a:ext uri="{FF2B5EF4-FFF2-40B4-BE49-F238E27FC236}">
                  <a16:creationId xmlns:a16="http://schemas.microsoft.com/office/drawing/2014/main" id="{00000000-0008-0000-0200-000016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85</xdr:row>
          <xdr:rowOff>19050</xdr:rowOff>
        </xdr:from>
        <xdr:to>
          <xdr:col>8</xdr:col>
          <xdr:colOff>533400</xdr:colOff>
          <xdr:row>85</xdr:row>
          <xdr:rowOff>152400</xdr:rowOff>
        </xdr:to>
        <xdr:sp macro="" textlink="">
          <xdr:nvSpPr>
            <xdr:cNvPr id="30999" name="Check Box 279" hidden="1">
              <a:extLst>
                <a:ext uri="{63B3BB69-23CF-44E3-9099-C40C66FF867C}">
                  <a14:compatExt spid="_x0000_s30999"/>
                </a:ext>
                <a:ext uri="{FF2B5EF4-FFF2-40B4-BE49-F238E27FC236}">
                  <a16:creationId xmlns:a16="http://schemas.microsoft.com/office/drawing/2014/main" id="{00000000-0008-0000-0200-000017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86</xdr:row>
          <xdr:rowOff>19050</xdr:rowOff>
        </xdr:from>
        <xdr:to>
          <xdr:col>8</xdr:col>
          <xdr:colOff>533400</xdr:colOff>
          <xdr:row>86</xdr:row>
          <xdr:rowOff>152400</xdr:rowOff>
        </xdr:to>
        <xdr:sp macro="" textlink="">
          <xdr:nvSpPr>
            <xdr:cNvPr id="31000" name="Check Box 280" hidden="1">
              <a:extLst>
                <a:ext uri="{63B3BB69-23CF-44E3-9099-C40C66FF867C}">
                  <a14:compatExt spid="_x0000_s31000"/>
                </a:ext>
                <a:ext uri="{FF2B5EF4-FFF2-40B4-BE49-F238E27FC236}">
                  <a16:creationId xmlns:a16="http://schemas.microsoft.com/office/drawing/2014/main" id="{00000000-0008-0000-0200-000018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87</xdr:row>
          <xdr:rowOff>19050</xdr:rowOff>
        </xdr:from>
        <xdr:to>
          <xdr:col>8</xdr:col>
          <xdr:colOff>533400</xdr:colOff>
          <xdr:row>87</xdr:row>
          <xdr:rowOff>152400</xdr:rowOff>
        </xdr:to>
        <xdr:sp macro="" textlink="">
          <xdr:nvSpPr>
            <xdr:cNvPr id="31001" name="Check Box 281" hidden="1">
              <a:extLst>
                <a:ext uri="{63B3BB69-23CF-44E3-9099-C40C66FF867C}">
                  <a14:compatExt spid="_x0000_s31001"/>
                </a:ext>
                <a:ext uri="{FF2B5EF4-FFF2-40B4-BE49-F238E27FC236}">
                  <a16:creationId xmlns:a16="http://schemas.microsoft.com/office/drawing/2014/main" id="{00000000-0008-0000-0200-000019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88</xdr:row>
          <xdr:rowOff>19050</xdr:rowOff>
        </xdr:from>
        <xdr:to>
          <xdr:col>8</xdr:col>
          <xdr:colOff>533400</xdr:colOff>
          <xdr:row>88</xdr:row>
          <xdr:rowOff>152400</xdr:rowOff>
        </xdr:to>
        <xdr:sp macro="" textlink="">
          <xdr:nvSpPr>
            <xdr:cNvPr id="31002" name="Check Box 282" hidden="1">
              <a:extLst>
                <a:ext uri="{63B3BB69-23CF-44E3-9099-C40C66FF867C}">
                  <a14:compatExt spid="_x0000_s31002"/>
                </a:ext>
                <a:ext uri="{FF2B5EF4-FFF2-40B4-BE49-F238E27FC236}">
                  <a16:creationId xmlns:a16="http://schemas.microsoft.com/office/drawing/2014/main" id="{00000000-0008-0000-0200-00001A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89</xdr:row>
          <xdr:rowOff>19050</xdr:rowOff>
        </xdr:from>
        <xdr:to>
          <xdr:col>8</xdr:col>
          <xdr:colOff>533400</xdr:colOff>
          <xdr:row>89</xdr:row>
          <xdr:rowOff>152400</xdr:rowOff>
        </xdr:to>
        <xdr:sp macro="" textlink="">
          <xdr:nvSpPr>
            <xdr:cNvPr id="31003" name="Check Box 283" hidden="1">
              <a:extLst>
                <a:ext uri="{63B3BB69-23CF-44E3-9099-C40C66FF867C}">
                  <a14:compatExt spid="_x0000_s31003"/>
                </a:ext>
                <a:ext uri="{FF2B5EF4-FFF2-40B4-BE49-F238E27FC236}">
                  <a16:creationId xmlns:a16="http://schemas.microsoft.com/office/drawing/2014/main" id="{00000000-0008-0000-0200-00001B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90</xdr:row>
          <xdr:rowOff>19050</xdr:rowOff>
        </xdr:from>
        <xdr:to>
          <xdr:col>8</xdr:col>
          <xdr:colOff>533400</xdr:colOff>
          <xdr:row>90</xdr:row>
          <xdr:rowOff>152400</xdr:rowOff>
        </xdr:to>
        <xdr:sp macro="" textlink="">
          <xdr:nvSpPr>
            <xdr:cNvPr id="31004" name="Check Box 284" hidden="1">
              <a:extLst>
                <a:ext uri="{63B3BB69-23CF-44E3-9099-C40C66FF867C}">
                  <a14:compatExt spid="_x0000_s31004"/>
                </a:ext>
                <a:ext uri="{FF2B5EF4-FFF2-40B4-BE49-F238E27FC236}">
                  <a16:creationId xmlns:a16="http://schemas.microsoft.com/office/drawing/2014/main" id="{00000000-0008-0000-0200-00001C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91</xdr:row>
          <xdr:rowOff>19050</xdr:rowOff>
        </xdr:from>
        <xdr:to>
          <xdr:col>8</xdr:col>
          <xdr:colOff>533400</xdr:colOff>
          <xdr:row>91</xdr:row>
          <xdr:rowOff>152400</xdr:rowOff>
        </xdr:to>
        <xdr:sp macro="" textlink="">
          <xdr:nvSpPr>
            <xdr:cNvPr id="31005" name="Check Box 285" hidden="1">
              <a:extLst>
                <a:ext uri="{63B3BB69-23CF-44E3-9099-C40C66FF867C}">
                  <a14:compatExt spid="_x0000_s31005"/>
                </a:ext>
                <a:ext uri="{FF2B5EF4-FFF2-40B4-BE49-F238E27FC236}">
                  <a16:creationId xmlns:a16="http://schemas.microsoft.com/office/drawing/2014/main" id="{00000000-0008-0000-0200-00001D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92</xdr:row>
          <xdr:rowOff>19050</xdr:rowOff>
        </xdr:from>
        <xdr:to>
          <xdr:col>8</xdr:col>
          <xdr:colOff>533400</xdr:colOff>
          <xdr:row>92</xdr:row>
          <xdr:rowOff>152400</xdr:rowOff>
        </xdr:to>
        <xdr:sp macro="" textlink="">
          <xdr:nvSpPr>
            <xdr:cNvPr id="31006" name="Check Box 286" hidden="1">
              <a:extLst>
                <a:ext uri="{63B3BB69-23CF-44E3-9099-C40C66FF867C}">
                  <a14:compatExt spid="_x0000_s31006"/>
                </a:ext>
                <a:ext uri="{FF2B5EF4-FFF2-40B4-BE49-F238E27FC236}">
                  <a16:creationId xmlns:a16="http://schemas.microsoft.com/office/drawing/2014/main" id="{00000000-0008-0000-0200-00001E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93</xdr:row>
          <xdr:rowOff>19050</xdr:rowOff>
        </xdr:from>
        <xdr:to>
          <xdr:col>8</xdr:col>
          <xdr:colOff>533400</xdr:colOff>
          <xdr:row>93</xdr:row>
          <xdr:rowOff>152400</xdr:rowOff>
        </xdr:to>
        <xdr:sp macro="" textlink="">
          <xdr:nvSpPr>
            <xdr:cNvPr id="31007" name="Check Box 287" hidden="1">
              <a:extLst>
                <a:ext uri="{63B3BB69-23CF-44E3-9099-C40C66FF867C}">
                  <a14:compatExt spid="_x0000_s31007"/>
                </a:ext>
                <a:ext uri="{FF2B5EF4-FFF2-40B4-BE49-F238E27FC236}">
                  <a16:creationId xmlns:a16="http://schemas.microsoft.com/office/drawing/2014/main" id="{00000000-0008-0000-0200-00001F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94</xdr:row>
          <xdr:rowOff>19050</xdr:rowOff>
        </xdr:from>
        <xdr:to>
          <xdr:col>8</xdr:col>
          <xdr:colOff>533400</xdr:colOff>
          <xdr:row>94</xdr:row>
          <xdr:rowOff>152400</xdr:rowOff>
        </xdr:to>
        <xdr:sp macro="" textlink="">
          <xdr:nvSpPr>
            <xdr:cNvPr id="31008" name="Check Box 288" hidden="1">
              <a:extLst>
                <a:ext uri="{63B3BB69-23CF-44E3-9099-C40C66FF867C}">
                  <a14:compatExt spid="_x0000_s31008"/>
                </a:ext>
                <a:ext uri="{FF2B5EF4-FFF2-40B4-BE49-F238E27FC236}">
                  <a16:creationId xmlns:a16="http://schemas.microsoft.com/office/drawing/2014/main" id="{00000000-0008-0000-0200-000020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95</xdr:row>
          <xdr:rowOff>19050</xdr:rowOff>
        </xdr:from>
        <xdr:to>
          <xdr:col>8</xdr:col>
          <xdr:colOff>533400</xdr:colOff>
          <xdr:row>95</xdr:row>
          <xdr:rowOff>152400</xdr:rowOff>
        </xdr:to>
        <xdr:sp macro="" textlink="">
          <xdr:nvSpPr>
            <xdr:cNvPr id="31009" name="Check Box 289" hidden="1">
              <a:extLst>
                <a:ext uri="{63B3BB69-23CF-44E3-9099-C40C66FF867C}">
                  <a14:compatExt spid="_x0000_s31009"/>
                </a:ext>
                <a:ext uri="{FF2B5EF4-FFF2-40B4-BE49-F238E27FC236}">
                  <a16:creationId xmlns:a16="http://schemas.microsoft.com/office/drawing/2014/main" id="{00000000-0008-0000-0200-000021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96</xdr:row>
          <xdr:rowOff>19050</xdr:rowOff>
        </xdr:from>
        <xdr:to>
          <xdr:col>8</xdr:col>
          <xdr:colOff>533400</xdr:colOff>
          <xdr:row>96</xdr:row>
          <xdr:rowOff>152400</xdr:rowOff>
        </xdr:to>
        <xdr:sp macro="" textlink="">
          <xdr:nvSpPr>
            <xdr:cNvPr id="31010" name="Check Box 290" hidden="1">
              <a:extLst>
                <a:ext uri="{63B3BB69-23CF-44E3-9099-C40C66FF867C}">
                  <a14:compatExt spid="_x0000_s31010"/>
                </a:ext>
                <a:ext uri="{FF2B5EF4-FFF2-40B4-BE49-F238E27FC236}">
                  <a16:creationId xmlns:a16="http://schemas.microsoft.com/office/drawing/2014/main" id="{00000000-0008-0000-0200-000022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97</xdr:row>
          <xdr:rowOff>19050</xdr:rowOff>
        </xdr:from>
        <xdr:to>
          <xdr:col>8</xdr:col>
          <xdr:colOff>533400</xdr:colOff>
          <xdr:row>97</xdr:row>
          <xdr:rowOff>152400</xdr:rowOff>
        </xdr:to>
        <xdr:sp macro="" textlink="">
          <xdr:nvSpPr>
            <xdr:cNvPr id="31011" name="Check Box 291" hidden="1">
              <a:extLst>
                <a:ext uri="{63B3BB69-23CF-44E3-9099-C40C66FF867C}">
                  <a14:compatExt spid="_x0000_s31011"/>
                </a:ext>
                <a:ext uri="{FF2B5EF4-FFF2-40B4-BE49-F238E27FC236}">
                  <a16:creationId xmlns:a16="http://schemas.microsoft.com/office/drawing/2014/main" id="{00000000-0008-0000-0200-000023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98</xdr:row>
          <xdr:rowOff>19050</xdr:rowOff>
        </xdr:from>
        <xdr:to>
          <xdr:col>8</xdr:col>
          <xdr:colOff>533400</xdr:colOff>
          <xdr:row>98</xdr:row>
          <xdr:rowOff>152400</xdr:rowOff>
        </xdr:to>
        <xdr:sp macro="" textlink="">
          <xdr:nvSpPr>
            <xdr:cNvPr id="31012" name="Check Box 292" hidden="1">
              <a:extLst>
                <a:ext uri="{63B3BB69-23CF-44E3-9099-C40C66FF867C}">
                  <a14:compatExt spid="_x0000_s31012"/>
                </a:ext>
                <a:ext uri="{FF2B5EF4-FFF2-40B4-BE49-F238E27FC236}">
                  <a16:creationId xmlns:a16="http://schemas.microsoft.com/office/drawing/2014/main" id="{00000000-0008-0000-0200-000024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99</xdr:row>
          <xdr:rowOff>19050</xdr:rowOff>
        </xdr:from>
        <xdr:to>
          <xdr:col>8</xdr:col>
          <xdr:colOff>533400</xdr:colOff>
          <xdr:row>99</xdr:row>
          <xdr:rowOff>152400</xdr:rowOff>
        </xdr:to>
        <xdr:sp macro="" textlink="">
          <xdr:nvSpPr>
            <xdr:cNvPr id="31013" name="Check Box 293" hidden="1">
              <a:extLst>
                <a:ext uri="{63B3BB69-23CF-44E3-9099-C40C66FF867C}">
                  <a14:compatExt spid="_x0000_s31013"/>
                </a:ext>
                <a:ext uri="{FF2B5EF4-FFF2-40B4-BE49-F238E27FC236}">
                  <a16:creationId xmlns:a16="http://schemas.microsoft.com/office/drawing/2014/main" id="{00000000-0008-0000-0200-000025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100</xdr:row>
          <xdr:rowOff>19050</xdr:rowOff>
        </xdr:from>
        <xdr:to>
          <xdr:col>8</xdr:col>
          <xdr:colOff>533400</xdr:colOff>
          <xdr:row>100</xdr:row>
          <xdr:rowOff>152400</xdr:rowOff>
        </xdr:to>
        <xdr:sp macro="" textlink="">
          <xdr:nvSpPr>
            <xdr:cNvPr id="31014" name="Check Box 294" hidden="1">
              <a:extLst>
                <a:ext uri="{63B3BB69-23CF-44E3-9099-C40C66FF867C}">
                  <a14:compatExt spid="_x0000_s31014"/>
                </a:ext>
                <a:ext uri="{FF2B5EF4-FFF2-40B4-BE49-F238E27FC236}">
                  <a16:creationId xmlns:a16="http://schemas.microsoft.com/office/drawing/2014/main" id="{00000000-0008-0000-0200-000026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101</xdr:row>
          <xdr:rowOff>19050</xdr:rowOff>
        </xdr:from>
        <xdr:to>
          <xdr:col>8</xdr:col>
          <xdr:colOff>533400</xdr:colOff>
          <xdr:row>101</xdr:row>
          <xdr:rowOff>152400</xdr:rowOff>
        </xdr:to>
        <xdr:sp macro="" textlink="">
          <xdr:nvSpPr>
            <xdr:cNvPr id="31015" name="Check Box 295" hidden="1">
              <a:extLst>
                <a:ext uri="{63B3BB69-23CF-44E3-9099-C40C66FF867C}">
                  <a14:compatExt spid="_x0000_s31015"/>
                </a:ext>
                <a:ext uri="{FF2B5EF4-FFF2-40B4-BE49-F238E27FC236}">
                  <a16:creationId xmlns:a16="http://schemas.microsoft.com/office/drawing/2014/main" id="{00000000-0008-0000-0200-000027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102</xdr:row>
          <xdr:rowOff>19050</xdr:rowOff>
        </xdr:from>
        <xdr:to>
          <xdr:col>8</xdr:col>
          <xdr:colOff>533400</xdr:colOff>
          <xdr:row>102</xdr:row>
          <xdr:rowOff>152400</xdr:rowOff>
        </xdr:to>
        <xdr:sp macro="" textlink="">
          <xdr:nvSpPr>
            <xdr:cNvPr id="31016" name="Check Box 296" hidden="1">
              <a:extLst>
                <a:ext uri="{63B3BB69-23CF-44E3-9099-C40C66FF867C}">
                  <a14:compatExt spid="_x0000_s31016"/>
                </a:ext>
                <a:ext uri="{FF2B5EF4-FFF2-40B4-BE49-F238E27FC236}">
                  <a16:creationId xmlns:a16="http://schemas.microsoft.com/office/drawing/2014/main" id="{00000000-0008-0000-0200-000028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103</xdr:row>
          <xdr:rowOff>19050</xdr:rowOff>
        </xdr:from>
        <xdr:to>
          <xdr:col>8</xdr:col>
          <xdr:colOff>533400</xdr:colOff>
          <xdr:row>103</xdr:row>
          <xdr:rowOff>152400</xdr:rowOff>
        </xdr:to>
        <xdr:sp macro="" textlink="">
          <xdr:nvSpPr>
            <xdr:cNvPr id="31017" name="Check Box 297" hidden="1">
              <a:extLst>
                <a:ext uri="{63B3BB69-23CF-44E3-9099-C40C66FF867C}">
                  <a14:compatExt spid="_x0000_s31017"/>
                </a:ext>
                <a:ext uri="{FF2B5EF4-FFF2-40B4-BE49-F238E27FC236}">
                  <a16:creationId xmlns:a16="http://schemas.microsoft.com/office/drawing/2014/main" id="{00000000-0008-0000-0200-000029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104</xdr:row>
          <xdr:rowOff>19050</xdr:rowOff>
        </xdr:from>
        <xdr:to>
          <xdr:col>8</xdr:col>
          <xdr:colOff>533400</xdr:colOff>
          <xdr:row>104</xdr:row>
          <xdr:rowOff>152400</xdr:rowOff>
        </xdr:to>
        <xdr:sp macro="" textlink="">
          <xdr:nvSpPr>
            <xdr:cNvPr id="31018" name="Check Box 298" hidden="1">
              <a:extLst>
                <a:ext uri="{63B3BB69-23CF-44E3-9099-C40C66FF867C}">
                  <a14:compatExt spid="_x0000_s31018"/>
                </a:ext>
                <a:ext uri="{FF2B5EF4-FFF2-40B4-BE49-F238E27FC236}">
                  <a16:creationId xmlns:a16="http://schemas.microsoft.com/office/drawing/2014/main" id="{00000000-0008-0000-0200-00002A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105</xdr:row>
          <xdr:rowOff>19050</xdr:rowOff>
        </xdr:from>
        <xdr:to>
          <xdr:col>8</xdr:col>
          <xdr:colOff>533400</xdr:colOff>
          <xdr:row>105</xdr:row>
          <xdr:rowOff>152400</xdr:rowOff>
        </xdr:to>
        <xdr:sp macro="" textlink="">
          <xdr:nvSpPr>
            <xdr:cNvPr id="31019" name="Check Box 299" hidden="1">
              <a:extLst>
                <a:ext uri="{63B3BB69-23CF-44E3-9099-C40C66FF867C}">
                  <a14:compatExt spid="_x0000_s31019"/>
                </a:ext>
                <a:ext uri="{FF2B5EF4-FFF2-40B4-BE49-F238E27FC236}">
                  <a16:creationId xmlns:a16="http://schemas.microsoft.com/office/drawing/2014/main" id="{00000000-0008-0000-0200-00002B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106</xdr:row>
          <xdr:rowOff>19050</xdr:rowOff>
        </xdr:from>
        <xdr:to>
          <xdr:col>8</xdr:col>
          <xdr:colOff>533400</xdr:colOff>
          <xdr:row>106</xdr:row>
          <xdr:rowOff>152400</xdr:rowOff>
        </xdr:to>
        <xdr:sp macro="" textlink="">
          <xdr:nvSpPr>
            <xdr:cNvPr id="31020" name="Check Box 300" hidden="1">
              <a:extLst>
                <a:ext uri="{63B3BB69-23CF-44E3-9099-C40C66FF867C}">
                  <a14:compatExt spid="_x0000_s31020"/>
                </a:ext>
                <a:ext uri="{FF2B5EF4-FFF2-40B4-BE49-F238E27FC236}">
                  <a16:creationId xmlns:a16="http://schemas.microsoft.com/office/drawing/2014/main" id="{00000000-0008-0000-0200-00002C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107</xdr:row>
          <xdr:rowOff>19050</xdr:rowOff>
        </xdr:from>
        <xdr:to>
          <xdr:col>8</xdr:col>
          <xdr:colOff>533400</xdr:colOff>
          <xdr:row>107</xdr:row>
          <xdr:rowOff>152400</xdr:rowOff>
        </xdr:to>
        <xdr:sp macro="" textlink="">
          <xdr:nvSpPr>
            <xdr:cNvPr id="31021" name="Check Box 301" hidden="1">
              <a:extLst>
                <a:ext uri="{63B3BB69-23CF-44E3-9099-C40C66FF867C}">
                  <a14:compatExt spid="_x0000_s31021"/>
                </a:ext>
                <a:ext uri="{FF2B5EF4-FFF2-40B4-BE49-F238E27FC236}">
                  <a16:creationId xmlns:a16="http://schemas.microsoft.com/office/drawing/2014/main" id="{00000000-0008-0000-0200-00002D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108</xdr:row>
          <xdr:rowOff>19050</xdr:rowOff>
        </xdr:from>
        <xdr:to>
          <xdr:col>8</xdr:col>
          <xdr:colOff>533400</xdr:colOff>
          <xdr:row>108</xdr:row>
          <xdr:rowOff>152400</xdr:rowOff>
        </xdr:to>
        <xdr:sp macro="" textlink="">
          <xdr:nvSpPr>
            <xdr:cNvPr id="31022" name="Check Box 302" hidden="1">
              <a:extLst>
                <a:ext uri="{63B3BB69-23CF-44E3-9099-C40C66FF867C}">
                  <a14:compatExt spid="_x0000_s31022"/>
                </a:ext>
                <a:ext uri="{FF2B5EF4-FFF2-40B4-BE49-F238E27FC236}">
                  <a16:creationId xmlns:a16="http://schemas.microsoft.com/office/drawing/2014/main" id="{00000000-0008-0000-0200-00002E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109</xdr:row>
          <xdr:rowOff>19050</xdr:rowOff>
        </xdr:from>
        <xdr:to>
          <xdr:col>8</xdr:col>
          <xdr:colOff>533400</xdr:colOff>
          <xdr:row>109</xdr:row>
          <xdr:rowOff>152400</xdr:rowOff>
        </xdr:to>
        <xdr:sp macro="" textlink="">
          <xdr:nvSpPr>
            <xdr:cNvPr id="31023" name="Check Box 303" hidden="1">
              <a:extLst>
                <a:ext uri="{63B3BB69-23CF-44E3-9099-C40C66FF867C}">
                  <a14:compatExt spid="_x0000_s31023"/>
                </a:ext>
                <a:ext uri="{FF2B5EF4-FFF2-40B4-BE49-F238E27FC236}">
                  <a16:creationId xmlns:a16="http://schemas.microsoft.com/office/drawing/2014/main" id="{00000000-0008-0000-0200-00002F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110</xdr:row>
          <xdr:rowOff>19050</xdr:rowOff>
        </xdr:from>
        <xdr:to>
          <xdr:col>8</xdr:col>
          <xdr:colOff>533400</xdr:colOff>
          <xdr:row>110</xdr:row>
          <xdr:rowOff>152400</xdr:rowOff>
        </xdr:to>
        <xdr:sp macro="" textlink="">
          <xdr:nvSpPr>
            <xdr:cNvPr id="31024" name="Check Box 304" hidden="1">
              <a:extLst>
                <a:ext uri="{63B3BB69-23CF-44E3-9099-C40C66FF867C}">
                  <a14:compatExt spid="_x0000_s31024"/>
                </a:ext>
                <a:ext uri="{FF2B5EF4-FFF2-40B4-BE49-F238E27FC236}">
                  <a16:creationId xmlns:a16="http://schemas.microsoft.com/office/drawing/2014/main" id="{00000000-0008-0000-0200-000030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111</xdr:row>
          <xdr:rowOff>19050</xdr:rowOff>
        </xdr:from>
        <xdr:to>
          <xdr:col>8</xdr:col>
          <xdr:colOff>533400</xdr:colOff>
          <xdr:row>111</xdr:row>
          <xdr:rowOff>152400</xdr:rowOff>
        </xdr:to>
        <xdr:sp macro="" textlink="">
          <xdr:nvSpPr>
            <xdr:cNvPr id="31025" name="Check Box 305" hidden="1">
              <a:extLst>
                <a:ext uri="{63B3BB69-23CF-44E3-9099-C40C66FF867C}">
                  <a14:compatExt spid="_x0000_s31025"/>
                </a:ext>
                <a:ext uri="{FF2B5EF4-FFF2-40B4-BE49-F238E27FC236}">
                  <a16:creationId xmlns:a16="http://schemas.microsoft.com/office/drawing/2014/main" id="{00000000-0008-0000-0200-000031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112</xdr:row>
          <xdr:rowOff>19050</xdr:rowOff>
        </xdr:from>
        <xdr:to>
          <xdr:col>8</xdr:col>
          <xdr:colOff>533400</xdr:colOff>
          <xdr:row>112</xdr:row>
          <xdr:rowOff>152400</xdr:rowOff>
        </xdr:to>
        <xdr:sp macro="" textlink="">
          <xdr:nvSpPr>
            <xdr:cNvPr id="31026" name="Check Box 306" hidden="1">
              <a:extLst>
                <a:ext uri="{63B3BB69-23CF-44E3-9099-C40C66FF867C}">
                  <a14:compatExt spid="_x0000_s31026"/>
                </a:ext>
                <a:ext uri="{FF2B5EF4-FFF2-40B4-BE49-F238E27FC236}">
                  <a16:creationId xmlns:a16="http://schemas.microsoft.com/office/drawing/2014/main" id="{00000000-0008-0000-0200-000032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113</xdr:row>
          <xdr:rowOff>19050</xdr:rowOff>
        </xdr:from>
        <xdr:to>
          <xdr:col>8</xdr:col>
          <xdr:colOff>533400</xdr:colOff>
          <xdr:row>113</xdr:row>
          <xdr:rowOff>152400</xdr:rowOff>
        </xdr:to>
        <xdr:sp macro="" textlink="">
          <xdr:nvSpPr>
            <xdr:cNvPr id="31027" name="Check Box 307" hidden="1">
              <a:extLst>
                <a:ext uri="{63B3BB69-23CF-44E3-9099-C40C66FF867C}">
                  <a14:compatExt spid="_x0000_s31027"/>
                </a:ext>
                <a:ext uri="{FF2B5EF4-FFF2-40B4-BE49-F238E27FC236}">
                  <a16:creationId xmlns:a16="http://schemas.microsoft.com/office/drawing/2014/main" id="{00000000-0008-0000-0200-000033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114</xdr:row>
          <xdr:rowOff>19050</xdr:rowOff>
        </xdr:from>
        <xdr:to>
          <xdr:col>8</xdr:col>
          <xdr:colOff>533400</xdr:colOff>
          <xdr:row>114</xdr:row>
          <xdr:rowOff>152400</xdr:rowOff>
        </xdr:to>
        <xdr:sp macro="" textlink="">
          <xdr:nvSpPr>
            <xdr:cNvPr id="31028" name="Check Box 308" hidden="1">
              <a:extLst>
                <a:ext uri="{63B3BB69-23CF-44E3-9099-C40C66FF867C}">
                  <a14:compatExt spid="_x0000_s31028"/>
                </a:ext>
                <a:ext uri="{FF2B5EF4-FFF2-40B4-BE49-F238E27FC236}">
                  <a16:creationId xmlns:a16="http://schemas.microsoft.com/office/drawing/2014/main" id="{00000000-0008-0000-0200-000034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115</xdr:row>
          <xdr:rowOff>19050</xdr:rowOff>
        </xdr:from>
        <xdr:to>
          <xdr:col>8</xdr:col>
          <xdr:colOff>533400</xdr:colOff>
          <xdr:row>115</xdr:row>
          <xdr:rowOff>152400</xdr:rowOff>
        </xdr:to>
        <xdr:sp macro="" textlink="">
          <xdr:nvSpPr>
            <xdr:cNvPr id="31029" name="Check Box 309" hidden="1">
              <a:extLst>
                <a:ext uri="{63B3BB69-23CF-44E3-9099-C40C66FF867C}">
                  <a14:compatExt spid="_x0000_s31029"/>
                </a:ext>
                <a:ext uri="{FF2B5EF4-FFF2-40B4-BE49-F238E27FC236}">
                  <a16:creationId xmlns:a16="http://schemas.microsoft.com/office/drawing/2014/main" id="{00000000-0008-0000-0200-000035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116</xdr:row>
          <xdr:rowOff>19050</xdr:rowOff>
        </xdr:from>
        <xdr:to>
          <xdr:col>8</xdr:col>
          <xdr:colOff>533400</xdr:colOff>
          <xdr:row>116</xdr:row>
          <xdr:rowOff>152400</xdr:rowOff>
        </xdr:to>
        <xdr:sp macro="" textlink="">
          <xdr:nvSpPr>
            <xdr:cNvPr id="31030" name="Check Box 310" hidden="1">
              <a:extLst>
                <a:ext uri="{63B3BB69-23CF-44E3-9099-C40C66FF867C}">
                  <a14:compatExt spid="_x0000_s31030"/>
                </a:ext>
                <a:ext uri="{FF2B5EF4-FFF2-40B4-BE49-F238E27FC236}">
                  <a16:creationId xmlns:a16="http://schemas.microsoft.com/office/drawing/2014/main" id="{00000000-0008-0000-0200-000036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117</xdr:row>
          <xdr:rowOff>19050</xdr:rowOff>
        </xdr:from>
        <xdr:to>
          <xdr:col>8</xdr:col>
          <xdr:colOff>533400</xdr:colOff>
          <xdr:row>117</xdr:row>
          <xdr:rowOff>152400</xdr:rowOff>
        </xdr:to>
        <xdr:sp macro="" textlink="">
          <xdr:nvSpPr>
            <xdr:cNvPr id="31031" name="Check Box 311" hidden="1">
              <a:extLst>
                <a:ext uri="{63B3BB69-23CF-44E3-9099-C40C66FF867C}">
                  <a14:compatExt spid="_x0000_s31031"/>
                </a:ext>
                <a:ext uri="{FF2B5EF4-FFF2-40B4-BE49-F238E27FC236}">
                  <a16:creationId xmlns:a16="http://schemas.microsoft.com/office/drawing/2014/main" id="{00000000-0008-0000-0200-000037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118</xdr:row>
          <xdr:rowOff>19050</xdr:rowOff>
        </xdr:from>
        <xdr:to>
          <xdr:col>8</xdr:col>
          <xdr:colOff>533400</xdr:colOff>
          <xdr:row>118</xdr:row>
          <xdr:rowOff>152400</xdr:rowOff>
        </xdr:to>
        <xdr:sp macro="" textlink="">
          <xdr:nvSpPr>
            <xdr:cNvPr id="31032" name="Check Box 312" hidden="1">
              <a:extLst>
                <a:ext uri="{63B3BB69-23CF-44E3-9099-C40C66FF867C}">
                  <a14:compatExt spid="_x0000_s31032"/>
                </a:ext>
                <a:ext uri="{FF2B5EF4-FFF2-40B4-BE49-F238E27FC236}">
                  <a16:creationId xmlns:a16="http://schemas.microsoft.com/office/drawing/2014/main" id="{00000000-0008-0000-0200-000038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119</xdr:row>
          <xdr:rowOff>19050</xdr:rowOff>
        </xdr:from>
        <xdr:to>
          <xdr:col>8</xdr:col>
          <xdr:colOff>533400</xdr:colOff>
          <xdr:row>119</xdr:row>
          <xdr:rowOff>152400</xdr:rowOff>
        </xdr:to>
        <xdr:sp macro="" textlink="">
          <xdr:nvSpPr>
            <xdr:cNvPr id="31033" name="Check Box 313" hidden="1">
              <a:extLst>
                <a:ext uri="{63B3BB69-23CF-44E3-9099-C40C66FF867C}">
                  <a14:compatExt spid="_x0000_s31033"/>
                </a:ext>
                <a:ext uri="{FF2B5EF4-FFF2-40B4-BE49-F238E27FC236}">
                  <a16:creationId xmlns:a16="http://schemas.microsoft.com/office/drawing/2014/main" id="{00000000-0008-0000-0200-000039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120</xdr:row>
          <xdr:rowOff>19050</xdr:rowOff>
        </xdr:from>
        <xdr:to>
          <xdr:col>8</xdr:col>
          <xdr:colOff>533400</xdr:colOff>
          <xdr:row>120</xdr:row>
          <xdr:rowOff>152400</xdr:rowOff>
        </xdr:to>
        <xdr:sp macro="" textlink="">
          <xdr:nvSpPr>
            <xdr:cNvPr id="31034" name="Check Box 314" hidden="1">
              <a:extLst>
                <a:ext uri="{63B3BB69-23CF-44E3-9099-C40C66FF867C}">
                  <a14:compatExt spid="_x0000_s31034"/>
                </a:ext>
                <a:ext uri="{FF2B5EF4-FFF2-40B4-BE49-F238E27FC236}">
                  <a16:creationId xmlns:a16="http://schemas.microsoft.com/office/drawing/2014/main" id="{00000000-0008-0000-0200-00003A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121</xdr:row>
          <xdr:rowOff>19050</xdr:rowOff>
        </xdr:from>
        <xdr:to>
          <xdr:col>8</xdr:col>
          <xdr:colOff>533400</xdr:colOff>
          <xdr:row>121</xdr:row>
          <xdr:rowOff>152400</xdr:rowOff>
        </xdr:to>
        <xdr:sp macro="" textlink="">
          <xdr:nvSpPr>
            <xdr:cNvPr id="31035" name="Check Box 315" hidden="1">
              <a:extLst>
                <a:ext uri="{63B3BB69-23CF-44E3-9099-C40C66FF867C}">
                  <a14:compatExt spid="_x0000_s31035"/>
                </a:ext>
                <a:ext uri="{FF2B5EF4-FFF2-40B4-BE49-F238E27FC236}">
                  <a16:creationId xmlns:a16="http://schemas.microsoft.com/office/drawing/2014/main" id="{00000000-0008-0000-0200-00003B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122</xdr:row>
          <xdr:rowOff>19050</xdr:rowOff>
        </xdr:from>
        <xdr:to>
          <xdr:col>8</xdr:col>
          <xdr:colOff>533400</xdr:colOff>
          <xdr:row>122</xdr:row>
          <xdr:rowOff>152400</xdr:rowOff>
        </xdr:to>
        <xdr:sp macro="" textlink="">
          <xdr:nvSpPr>
            <xdr:cNvPr id="31036" name="Check Box 316" hidden="1">
              <a:extLst>
                <a:ext uri="{63B3BB69-23CF-44E3-9099-C40C66FF867C}">
                  <a14:compatExt spid="_x0000_s31036"/>
                </a:ext>
                <a:ext uri="{FF2B5EF4-FFF2-40B4-BE49-F238E27FC236}">
                  <a16:creationId xmlns:a16="http://schemas.microsoft.com/office/drawing/2014/main" id="{00000000-0008-0000-0200-00003C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123</xdr:row>
          <xdr:rowOff>19050</xdr:rowOff>
        </xdr:from>
        <xdr:to>
          <xdr:col>8</xdr:col>
          <xdr:colOff>533400</xdr:colOff>
          <xdr:row>123</xdr:row>
          <xdr:rowOff>152400</xdr:rowOff>
        </xdr:to>
        <xdr:sp macro="" textlink="">
          <xdr:nvSpPr>
            <xdr:cNvPr id="31037" name="Check Box 317" hidden="1">
              <a:extLst>
                <a:ext uri="{63B3BB69-23CF-44E3-9099-C40C66FF867C}">
                  <a14:compatExt spid="_x0000_s31037"/>
                </a:ext>
                <a:ext uri="{FF2B5EF4-FFF2-40B4-BE49-F238E27FC236}">
                  <a16:creationId xmlns:a16="http://schemas.microsoft.com/office/drawing/2014/main" id="{00000000-0008-0000-0200-00003D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124</xdr:row>
          <xdr:rowOff>19050</xdr:rowOff>
        </xdr:from>
        <xdr:to>
          <xdr:col>8</xdr:col>
          <xdr:colOff>533400</xdr:colOff>
          <xdr:row>124</xdr:row>
          <xdr:rowOff>152400</xdr:rowOff>
        </xdr:to>
        <xdr:sp macro="" textlink="">
          <xdr:nvSpPr>
            <xdr:cNvPr id="31038" name="Check Box 318" hidden="1">
              <a:extLst>
                <a:ext uri="{63B3BB69-23CF-44E3-9099-C40C66FF867C}">
                  <a14:compatExt spid="_x0000_s31038"/>
                </a:ext>
                <a:ext uri="{FF2B5EF4-FFF2-40B4-BE49-F238E27FC236}">
                  <a16:creationId xmlns:a16="http://schemas.microsoft.com/office/drawing/2014/main" id="{00000000-0008-0000-0200-00003E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125</xdr:row>
          <xdr:rowOff>19050</xdr:rowOff>
        </xdr:from>
        <xdr:to>
          <xdr:col>8</xdr:col>
          <xdr:colOff>533400</xdr:colOff>
          <xdr:row>125</xdr:row>
          <xdr:rowOff>152400</xdr:rowOff>
        </xdr:to>
        <xdr:sp macro="" textlink="">
          <xdr:nvSpPr>
            <xdr:cNvPr id="31039" name="Check Box 319" hidden="1">
              <a:extLst>
                <a:ext uri="{63B3BB69-23CF-44E3-9099-C40C66FF867C}">
                  <a14:compatExt spid="_x0000_s31039"/>
                </a:ext>
                <a:ext uri="{FF2B5EF4-FFF2-40B4-BE49-F238E27FC236}">
                  <a16:creationId xmlns:a16="http://schemas.microsoft.com/office/drawing/2014/main" id="{00000000-0008-0000-0200-00003F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126</xdr:row>
          <xdr:rowOff>19050</xdr:rowOff>
        </xdr:from>
        <xdr:to>
          <xdr:col>8</xdr:col>
          <xdr:colOff>533400</xdr:colOff>
          <xdr:row>126</xdr:row>
          <xdr:rowOff>152400</xdr:rowOff>
        </xdr:to>
        <xdr:sp macro="" textlink="">
          <xdr:nvSpPr>
            <xdr:cNvPr id="31040" name="Check Box 320" hidden="1">
              <a:extLst>
                <a:ext uri="{63B3BB69-23CF-44E3-9099-C40C66FF867C}">
                  <a14:compatExt spid="_x0000_s31040"/>
                </a:ext>
                <a:ext uri="{FF2B5EF4-FFF2-40B4-BE49-F238E27FC236}">
                  <a16:creationId xmlns:a16="http://schemas.microsoft.com/office/drawing/2014/main" id="{00000000-0008-0000-0200-000040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127</xdr:row>
          <xdr:rowOff>19050</xdr:rowOff>
        </xdr:from>
        <xdr:to>
          <xdr:col>8</xdr:col>
          <xdr:colOff>533400</xdr:colOff>
          <xdr:row>127</xdr:row>
          <xdr:rowOff>152400</xdr:rowOff>
        </xdr:to>
        <xdr:sp macro="" textlink="">
          <xdr:nvSpPr>
            <xdr:cNvPr id="31041" name="Check Box 321" hidden="1">
              <a:extLst>
                <a:ext uri="{63B3BB69-23CF-44E3-9099-C40C66FF867C}">
                  <a14:compatExt spid="_x0000_s31041"/>
                </a:ext>
                <a:ext uri="{FF2B5EF4-FFF2-40B4-BE49-F238E27FC236}">
                  <a16:creationId xmlns:a16="http://schemas.microsoft.com/office/drawing/2014/main" id="{00000000-0008-0000-0200-000041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128</xdr:row>
          <xdr:rowOff>19050</xdr:rowOff>
        </xdr:from>
        <xdr:to>
          <xdr:col>8</xdr:col>
          <xdr:colOff>533400</xdr:colOff>
          <xdr:row>128</xdr:row>
          <xdr:rowOff>152400</xdr:rowOff>
        </xdr:to>
        <xdr:sp macro="" textlink="">
          <xdr:nvSpPr>
            <xdr:cNvPr id="31042" name="Check Box 322" hidden="1">
              <a:extLst>
                <a:ext uri="{63B3BB69-23CF-44E3-9099-C40C66FF867C}">
                  <a14:compatExt spid="_x0000_s31042"/>
                </a:ext>
                <a:ext uri="{FF2B5EF4-FFF2-40B4-BE49-F238E27FC236}">
                  <a16:creationId xmlns:a16="http://schemas.microsoft.com/office/drawing/2014/main" id="{00000000-0008-0000-0200-000042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129</xdr:row>
          <xdr:rowOff>19050</xdr:rowOff>
        </xdr:from>
        <xdr:to>
          <xdr:col>8</xdr:col>
          <xdr:colOff>533400</xdr:colOff>
          <xdr:row>129</xdr:row>
          <xdr:rowOff>152400</xdr:rowOff>
        </xdr:to>
        <xdr:sp macro="" textlink="">
          <xdr:nvSpPr>
            <xdr:cNvPr id="31043" name="Check Box 323" hidden="1">
              <a:extLst>
                <a:ext uri="{63B3BB69-23CF-44E3-9099-C40C66FF867C}">
                  <a14:compatExt spid="_x0000_s31043"/>
                </a:ext>
                <a:ext uri="{FF2B5EF4-FFF2-40B4-BE49-F238E27FC236}">
                  <a16:creationId xmlns:a16="http://schemas.microsoft.com/office/drawing/2014/main" id="{00000000-0008-0000-0200-000043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130</xdr:row>
          <xdr:rowOff>19050</xdr:rowOff>
        </xdr:from>
        <xdr:to>
          <xdr:col>8</xdr:col>
          <xdr:colOff>533400</xdr:colOff>
          <xdr:row>130</xdr:row>
          <xdr:rowOff>152400</xdr:rowOff>
        </xdr:to>
        <xdr:sp macro="" textlink="">
          <xdr:nvSpPr>
            <xdr:cNvPr id="31044" name="Check Box 324" hidden="1">
              <a:extLst>
                <a:ext uri="{63B3BB69-23CF-44E3-9099-C40C66FF867C}">
                  <a14:compatExt spid="_x0000_s31044"/>
                </a:ext>
                <a:ext uri="{FF2B5EF4-FFF2-40B4-BE49-F238E27FC236}">
                  <a16:creationId xmlns:a16="http://schemas.microsoft.com/office/drawing/2014/main" id="{00000000-0008-0000-0200-000044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131</xdr:row>
          <xdr:rowOff>19050</xdr:rowOff>
        </xdr:from>
        <xdr:to>
          <xdr:col>8</xdr:col>
          <xdr:colOff>533400</xdr:colOff>
          <xdr:row>131</xdr:row>
          <xdr:rowOff>152400</xdr:rowOff>
        </xdr:to>
        <xdr:sp macro="" textlink="">
          <xdr:nvSpPr>
            <xdr:cNvPr id="31045" name="Check Box 325" hidden="1">
              <a:extLst>
                <a:ext uri="{63B3BB69-23CF-44E3-9099-C40C66FF867C}">
                  <a14:compatExt spid="_x0000_s31045"/>
                </a:ext>
                <a:ext uri="{FF2B5EF4-FFF2-40B4-BE49-F238E27FC236}">
                  <a16:creationId xmlns:a16="http://schemas.microsoft.com/office/drawing/2014/main" id="{00000000-0008-0000-0200-000045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132</xdr:row>
          <xdr:rowOff>19050</xdr:rowOff>
        </xdr:from>
        <xdr:to>
          <xdr:col>8</xdr:col>
          <xdr:colOff>533400</xdr:colOff>
          <xdr:row>132</xdr:row>
          <xdr:rowOff>152400</xdr:rowOff>
        </xdr:to>
        <xdr:sp macro="" textlink="">
          <xdr:nvSpPr>
            <xdr:cNvPr id="31046" name="Check Box 326" hidden="1">
              <a:extLst>
                <a:ext uri="{63B3BB69-23CF-44E3-9099-C40C66FF867C}">
                  <a14:compatExt spid="_x0000_s31046"/>
                </a:ext>
                <a:ext uri="{FF2B5EF4-FFF2-40B4-BE49-F238E27FC236}">
                  <a16:creationId xmlns:a16="http://schemas.microsoft.com/office/drawing/2014/main" id="{00000000-0008-0000-0200-000046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133</xdr:row>
          <xdr:rowOff>19050</xdr:rowOff>
        </xdr:from>
        <xdr:to>
          <xdr:col>8</xdr:col>
          <xdr:colOff>533400</xdr:colOff>
          <xdr:row>133</xdr:row>
          <xdr:rowOff>152400</xdr:rowOff>
        </xdr:to>
        <xdr:sp macro="" textlink="">
          <xdr:nvSpPr>
            <xdr:cNvPr id="31047" name="Check Box 327" hidden="1">
              <a:extLst>
                <a:ext uri="{63B3BB69-23CF-44E3-9099-C40C66FF867C}">
                  <a14:compatExt spid="_x0000_s31047"/>
                </a:ext>
                <a:ext uri="{FF2B5EF4-FFF2-40B4-BE49-F238E27FC236}">
                  <a16:creationId xmlns:a16="http://schemas.microsoft.com/office/drawing/2014/main" id="{00000000-0008-0000-0200-000047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134</xdr:row>
          <xdr:rowOff>19050</xdr:rowOff>
        </xdr:from>
        <xdr:to>
          <xdr:col>8</xdr:col>
          <xdr:colOff>533400</xdr:colOff>
          <xdr:row>134</xdr:row>
          <xdr:rowOff>152400</xdr:rowOff>
        </xdr:to>
        <xdr:sp macro="" textlink="">
          <xdr:nvSpPr>
            <xdr:cNvPr id="31048" name="Check Box 328" hidden="1">
              <a:extLst>
                <a:ext uri="{63B3BB69-23CF-44E3-9099-C40C66FF867C}">
                  <a14:compatExt spid="_x0000_s31048"/>
                </a:ext>
                <a:ext uri="{FF2B5EF4-FFF2-40B4-BE49-F238E27FC236}">
                  <a16:creationId xmlns:a16="http://schemas.microsoft.com/office/drawing/2014/main" id="{00000000-0008-0000-0200-000048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135</xdr:row>
          <xdr:rowOff>19050</xdr:rowOff>
        </xdr:from>
        <xdr:to>
          <xdr:col>8</xdr:col>
          <xdr:colOff>533400</xdr:colOff>
          <xdr:row>135</xdr:row>
          <xdr:rowOff>152400</xdr:rowOff>
        </xdr:to>
        <xdr:sp macro="" textlink="">
          <xdr:nvSpPr>
            <xdr:cNvPr id="31049" name="Check Box 329" hidden="1">
              <a:extLst>
                <a:ext uri="{63B3BB69-23CF-44E3-9099-C40C66FF867C}">
                  <a14:compatExt spid="_x0000_s31049"/>
                </a:ext>
                <a:ext uri="{FF2B5EF4-FFF2-40B4-BE49-F238E27FC236}">
                  <a16:creationId xmlns:a16="http://schemas.microsoft.com/office/drawing/2014/main" id="{00000000-0008-0000-0200-000049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136</xdr:row>
          <xdr:rowOff>19050</xdr:rowOff>
        </xdr:from>
        <xdr:to>
          <xdr:col>8</xdr:col>
          <xdr:colOff>533400</xdr:colOff>
          <xdr:row>136</xdr:row>
          <xdr:rowOff>152400</xdr:rowOff>
        </xdr:to>
        <xdr:sp macro="" textlink="">
          <xdr:nvSpPr>
            <xdr:cNvPr id="31050" name="Check Box 330" hidden="1">
              <a:extLst>
                <a:ext uri="{63B3BB69-23CF-44E3-9099-C40C66FF867C}">
                  <a14:compatExt spid="_x0000_s31050"/>
                </a:ext>
                <a:ext uri="{FF2B5EF4-FFF2-40B4-BE49-F238E27FC236}">
                  <a16:creationId xmlns:a16="http://schemas.microsoft.com/office/drawing/2014/main" id="{00000000-0008-0000-0200-00004A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137</xdr:row>
          <xdr:rowOff>19050</xdr:rowOff>
        </xdr:from>
        <xdr:to>
          <xdr:col>8</xdr:col>
          <xdr:colOff>533400</xdr:colOff>
          <xdr:row>137</xdr:row>
          <xdr:rowOff>152400</xdr:rowOff>
        </xdr:to>
        <xdr:sp macro="" textlink="">
          <xdr:nvSpPr>
            <xdr:cNvPr id="31051" name="Check Box 331" hidden="1">
              <a:extLst>
                <a:ext uri="{63B3BB69-23CF-44E3-9099-C40C66FF867C}">
                  <a14:compatExt spid="_x0000_s31051"/>
                </a:ext>
                <a:ext uri="{FF2B5EF4-FFF2-40B4-BE49-F238E27FC236}">
                  <a16:creationId xmlns:a16="http://schemas.microsoft.com/office/drawing/2014/main" id="{00000000-0008-0000-0200-00004B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138</xdr:row>
          <xdr:rowOff>19050</xdr:rowOff>
        </xdr:from>
        <xdr:to>
          <xdr:col>8</xdr:col>
          <xdr:colOff>533400</xdr:colOff>
          <xdr:row>138</xdr:row>
          <xdr:rowOff>152400</xdr:rowOff>
        </xdr:to>
        <xdr:sp macro="" textlink="">
          <xdr:nvSpPr>
            <xdr:cNvPr id="31052" name="Check Box 332" hidden="1">
              <a:extLst>
                <a:ext uri="{63B3BB69-23CF-44E3-9099-C40C66FF867C}">
                  <a14:compatExt spid="_x0000_s31052"/>
                </a:ext>
                <a:ext uri="{FF2B5EF4-FFF2-40B4-BE49-F238E27FC236}">
                  <a16:creationId xmlns:a16="http://schemas.microsoft.com/office/drawing/2014/main" id="{00000000-0008-0000-0200-00004C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139</xdr:row>
          <xdr:rowOff>19050</xdr:rowOff>
        </xdr:from>
        <xdr:to>
          <xdr:col>8</xdr:col>
          <xdr:colOff>533400</xdr:colOff>
          <xdr:row>139</xdr:row>
          <xdr:rowOff>152400</xdr:rowOff>
        </xdr:to>
        <xdr:sp macro="" textlink="">
          <xdr:nvSpPr>
            <xdr:cNvPr id="31053" name="Check Box 333" hidden="1">
              <a:extLst>
                <a:ext uri="{63B3BB69-23CF-44E3-9099-C40C66FF867C}">
                  <a14:compatExt spid="_x0000_s31053"/>
                </a:ext>
                <a:ext uri="{FF2B5EF4-FFF2-40B4-BE49-F238E27FC236}">
                  <a16:creationId xmlns:a16="http://schemas.microsoft.com/office/drawing/2014/main" id="{00000000-0008-0000-0200-00004D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140</xdr:row>
          <xdr:rowOff>19050</xdr:rowOff>
        </xdr:from>
        <xdr:to>
          <xdr:col>8</xdr:col>
          <xdr:colOff>533400</xdr:colOff>
          <xdr:row>140</xdr:row>
          <xdr:rowOff>152400</xdr:rowOff>
        </xdr:to>
        <xdr:sp macro="" textlink="">
          <xdr:nvSpPr>
            <xdr:cNvPr id="31054" name="Check Box 334" hidden="1">
              <a:extLst>
                <a:ext uri="{63B3BB69-23CF-44E3-9099-C40C66FF867C}">
                  <a14:compatExt spid="_x0000_s31054"/>
                </a:ext>
                <a:ext uri="{FF2B5EF4-FFF2-40B4-BE49-F238E27FC236}">
                  <a16:creationId xmlns:a16="http://schemas.microsoft.com/office/drawing/2014/main" id="{00000000-0008-0000-0200-00004E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141</xdr:row>
          <xdr:rowOff>19050</xdr:rowOff>
        </xdr:from>
        <xdr:to>
          <xdr:col>8</xdr:col>
          <xdr:colOff>533400</xdr:colOff>
          <xdr:row>141</xdr:row>
          <xdr:rowOff>152400</xdr:rowOff>
        </xdr:to>
        <xdr:sp macro="" textlink="">
          <xdr:nvSpPr>
            <xdr:cNvPr id="31055" name="Check Box 335" hidden="1">
              <a:extLst>
                <a:ext uri="{63B3BB69-23CF-44E3-9099-C40C66FF867C}">
                  <a14:compatExt spid="_x0000_s31055"/>
                </a:ext>
                <a:ext uri="{FF2B5EF4-FFF2-40B4-BE49-F238E27FC236}">
                  <a16:creationId xmlns:a16="http://schemas.microsoft.com/office/drawing/2014/main" id="{00000000-0008-0000-0200-00004F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142</xdr:row>
          <xdr:rowOff>19050</xdr:rowOff>
        </xdr:from>
        <xdr:to>
          <xdr:col>8</xdr:col>
          <xdr:colOff>533400</xdr:colOff>
          <xdr:row>142</xdr:row>
          <xdr:rowOff>152400</xdr:rowOff>
        </xdr:to>
        <xdr:sp macro="" textlink="">
          <xdr:nvSpPr>
            <xdr:cNvPr id="31056" name="Check Box 336" hidden="1">
              <a:extLst>
                <a:ext uri="{63B3BB69-23CF-44E3-9099-C40C66FF867C}">
                  <a14:compatExt spid="_x0000_s31056"/>
                </a:ext>
                <a:ext uri="{FF2B5EF4-FFF2-40B4-BE49-F238E27FC236}">
                  <a16:creationId xmlns:a16="http://schemas.microsoft.com/office/drawing/2014/main" id="{00000000-0008-0000-0200-000050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143</xdr:row>
          <xdr:rowOff>19050</xdr:rowOff>
        </xdr:from>
        <xdr:to>
          <xdr:col>8</xdr:col>
          <xdr:colOff>533400</xdr:colOff>
          <xdr:row>143</xdr:row>
          <xdr:rowOff>152400</xdr:rowOff>
        </xdr:to>
        <xdr:sp macro="" textlink="">
          <xdr:nvSpPr>
            <xdr:cNvPr id="31057" name="Check Box 337" hidden="1">
              <a:extLst>
                <a:ext uri="{63B3BB69-23CF-44E3-9099-C40C66FF867C}">
                  <a14:compatExt spid="_x0000_s31057"/>
                </a:ext>
                <a:ext uri="{FF2B5EF4-FFF2-40B4-BE49-F238E27FC236}">
                  <a16:creationId xmlns:a16="http://schemas.microsoft.com/office/drawing/2014/main" id="{00000000-0008-0000-0200-000051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144</xdr:row>
          <xdr:rowOff>19050</xdr:rowOff>
        </xdr:from>
        <xdr:to>
          <xdr:col>8</xdr:col>
          <xdr:colOff>533400</xdr:colOff>
          <xdr:row>144</xdr:row>
          <xdr:rowOff>152400</xdr:rowOff>
        </xdr:to>
        <xdr:sp macro="" textlink="">
          <xdr:nvSpPr>
            <xdr:cNvPr id="31058" name="Check Box 338" hidden="1">
              <a:extLst>
                <a:ext uri="{63B3BB69-23CF-44E3-9099-C40C66FF867C}">
                  <a14:compatExt spid="_x0000_s31058"/>
                </a:ext>
                <a:ext uri="{FF2B5EF4-FFF2-40B4-BE49-F238E27FC236}">
                  <a16:creationId xmlns:a16="http://schemas.microsoft.com/office/drawing/2014/main" id="{00000000-0008-0000-0200-000052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145</xdr:row>
          <xdr:rowOff>19050</xdr:rowOff>
        </xdr:from>
        <xdr:to>
          <xdr:col>8</xdr:col>
          <xdr:colOff>533400</xdr:colOff>
          <xdr:row>145</xdr:row>
          <xdr:rowOff>152400</xdr:rowOff>
        </xdr:to>
        <xdr:sp macro="" textlink="">
          <xdr:nvSpPr>
            <xdr:cNvPr id="31059" name="Check Box 339" hidden="1">
              <a:extLst>
                <a:ext uri="{63B3BB69-23CF-44E3-9099-C40C66FF867C}">
                  <a14:compatExt spid="_x0000_s31059"/>
                </a:ext>
                <a:ext uri="{FF2B5EF4-FFF2-40B4-BE49-F238E27FC236}">
                  <a16:creationId xmlns:a16="http://schemas.microsoft.com/office/drawing/2014/main" id="{00000000-0008-0000-0200-000053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146</xdr:row>
          <xdr:rowOff>19050</xdr:rowOff>
        </xdr:from>
        <xdr:to>
          <xdr:col>8</xdr:col>
          <xdr:colOff>533400</xdr:colOff>
          <xdr:row>146</xdr:row>
          <xdr:rowOff>152400</xdr:rowOff>
        </xdr:to>
        <xdr:sp macro="" textlink="">
          <xdr:nvSpPr>
            <xdr:cNvPr id="31060" name="Check Box 340" hidden="1">
              <a:extLst>
                <a:ext uri="{63B3BB69-23CF-44E3-9099-C40C66FF867C}">
                  <a14:compatExt spid="_x0000_s31060"/>
                </a:ext>
                <a:ext uri="{FF2B5EF4-FFF2-40B4-BE49-F238E27FC236}">
                  <a16:creationId xmlns:a16="http://schemas.microsoft.com/office/drawing/2014/main" id="{00000000-0008-0000-0200-000054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147</xdr:row>
          <xdr:rowOff>19050</xdr:rowOff>
        </xdr:from>
        <xdr:to>
          <xdr:col>8</xdr:col>
          <xdr:colOff>533400</xdr:colOff>
          <xdr:row>147</xdr:row>
          <xdr:rowOff>152400</xdr:rowOff>
        </xdr:to>
        <xdr:sp macro="" textlink="">
          <xdr:nvSpPr>
            <xdr:cNvPr id="31061" name="Check Box 341" hidden="1">
              <a:extLst>
                <a:ext uri="{63B3BB69-23CF-44E3-9099-C40C66FF867C}">
                  <a14:compatExt spid="_x0000_s31061"/>
                </a:ext>
                <a:ext uri="{FF2B5EF4-FFF2-40B4-BE49-F238E27FC236}">
                  <a16:creationId xmlns:a16="http://schemas.microsoft.com/office/drawing/2014/main" id="{00000000-0008-0000-0200-000055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148</xdr:row>
          <xdr:rowOff>19050</xdr:rowOff>
        </xdr:from>
        <xdr:to>
          <xdr:col>8</xdr:col>
          <xdr:colOff>533400</xdr:colOff>
          <xdr:row>148</xdr:row>
          <xdr:rowOff>152400</xdr:rowOff>
        </xdr:to>
        <xdr:sp macro="" textlink="">
          <xdr:nvSpPr>
            <xdr:cNvPr id="31062" name="Check Box 342" hidden="1">
              <a:extLst>
                <a:ext uri="{63B3BB69-23CF-44E3-9099-C40C66FF867C}">
                  <a14:compatExt spid="_x0000_s31062"/>
                </a:ext>
                <a:ext uri="{FF2B5EF4-FFF2-40B4-BE49-F238E27FC236}">
                  <a16:creationId xmlns:a16="http://schemas.microsoft.com/office/drawing/2014/main" id="{00000000-0008-0000-0200-000056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149</xdr:row>
          <xdr:rowOff>19050</xdr:rowOff>
        </xdr:from>
        <xdr:to>
          <xdr:col>8</xdr:col>
          <xdr:colOff>533400</xdr:colOff>
          <xdr:row>149</xdr:row>
          <xdr:rowOff>152400</xdr:rowOff>
        </xdr:to>
        <xdr:sp macro="" textlink="">
          <xdr:nvSpPr>
            <xdr:cNvPr id="31063" name="Check Box 343" hidden="1">
              <a:extLst>
                <a:ext uri="{63B3BB69-23CF-44E3-9099-C40C66FF867C}">
                  <a14:compatExt spid="_x0000_s31063"/>
                </a:ext>
                <a:ext uri="{FF2B5EF4-FFF2-40B4-BE49-F238E27FC236}">
                  <a16:creationId xmlns:a16="http://schemas.microsoft.com/office/drawing/2014/main" id="{00000000-0008-0000-0200-000057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150</xdr:row>
          <xdr:rowOff>19050</xdr:rowOff>
        </xdr:from>
        <xdr:to>
          <xdr:col>8</xdr:col>
          <xdr:colOff>533400</xdr:colOff>
          <xdr:row>150</xdr:row>
          <xdr:rowOff>152400</xdr:rowOff>
        </xdr:to>
        <xdr:sp macro="" textlink="">
          <xdr:nvSpPr>
            <xdr:cNvPr id="31064" name="Check Box 344" hidden="1">
              <a:extLst>
                <a:ext uri="{63B3BB69-23CF-44E3-9099-C40C66FF867C}">
                  <a14:compatExt spid="_x0000_s31064"/>
                </a:ext>
                <a:ext uri="{FF2B5EF4-FFF2-40B4-BE49-F238E27FC236}">
                  <a16:creationId xmlns:a16="http://schemas.microsoft.com/office/drawing/2014/main" id="{00000000-0008-0000-0200-000058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151</xdr:row>
          <xdr:rowOff>19050</xdr:rowOff>
        </xdr:from>
        <xdr:to>
          <xdr:col>8</xdr:col>
          <xdr:colOff>533400</xdr:colOff>
          <xdr:row>151</xdr:row>
          <xdr:rowOff>152400</xdr:rowOff>
        </xdr:to>
        <xdr:sp macro="" textlink="">
          <xdr:nvSpPr>
            <xdr:cNvPr id="31065" name="Check Box 345" hidden="1">
              <a:extLst>
                <a:ext uri="{63B3BB69-23CF-44E3-9099-C40C66FF867C}">
                  <a14:compatExt spid="_x0000_s31065"/>
                </a:ext>
                <a:ext uri="{FF2B5EF4-FFF2-40B4-BE49-F238E27FC236}">
                  <a16:creationId xmlns:a16="http://schemas.microsoft.com/office/drawing/2014/main" id="{00000000-0008-0000-0200-000059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152</xdr:row>
          <xdr:rowOff>19050</xdr:rowOff>
        </xdr:from>
        <xdr:to>
          <xdr:col>8</xdr:col>
          <xdr:colOff>533400</xdr:colOff>
          <xdr:row>152</xdr:row>
          <xdr:rowOff>152400</xdr:rowOff>
        </xdr:to>
        <xdr:sp macro="" textlink="">
          <xdr:nvSpPr>
            <xdr:cNvPr id="31066" name="Check Box 346" hidden="1">
              <a:extLst>
                <a:ext uri="{63B3BB69-23CF-44E3-9099-C40C66FF867C}">
                  <a14:compatExt spid="_x0000_s31066"/>
                </a:ext>
                <a:ext uri="{FF2B5EF4-FFF2-40B4-BE49-F238E27FC236}">
                  <a16:creationId xmlns:a16="http://schemas.microsoft.com/office/drawing/2014/main" id="{00000000-0008-0000-0200-00005A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153</xdr:row>
          <xdr:rowOff>19050</xdr:rowOff>
        </xdr:from>
        <xdr:to>
          <xdr:col>8</xdr:col>
          <xdr:colOff>533400</xdr:colOff>
          <xdr:row>153</xdr:row>
          <xdr:rowOff>152400</xdr:rowOff>
        </xdr:to>
        <xdr:sp macro="" textlink="">
          <xdr:nvSpPr>
            <xdr:cNvPr id="31067" name="Check Box 347" hidden="1">
              <a:extLst>
                <a:ext uri="{63B3BB69-23CF-44E3-9099-C40C66FF867C}">
                  <a14:compatExt spid="_x0000_s31067"/>
                </a:ext>
                <a:ext uri="{FF2B5EF4-FFF2-40B4-BE49-F238E27FC236}">
                  <a16:creationId xmlns:a16="http://schemas.microsoft.com/office/drawing/2014/main" id="{00000000-0008-0000-0200-00005B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154</xdr:row>
          <xdr:rowOff>19050</xdr:rowOff>
        </xdr:from>
        <xdr:to>
          <xdr:col>8</xdr:col>
          <xdr:colOff>533400</xdr:colOff>
          <xdr:row>154</xdr:row>
          <xdr:rowOff>152400</xdr:rowOff>
        </xdr:to>
        <xdr:sp macro="" textlink="">
          <xdr:nvSpPr>
            <xdr:cNvPr id="31068" name="Check Box 348" hidden="1">
              <a:extLst>
                <a:ext uri="{63B3BB69-23CF-44E3-9099-C40C66FF867C}">
                  <a14:compatExt spid="_x0000_s31068"/>
                </a:ext>
                <a:ext uri="{FF2B5EF4-FFF2-40B4-BE49-F238E27FC236}">
                  <a16:creationId xmlns:a16="http://schemas.microsoft.com/office/drawing/2014/main" id="{00000000-0008-0000-0200-00005C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155</xdr:row>
          <xdr:rowOff>19050</xdr:rowOff>
        </xdr:from>
        <xdr:to>
          <xdr:col>8</xdr:col>
          <xdr:colOff>533400</xdr:colOff>
          <xdr:row>155</xdr:row>
          <xdr:rowOff>152400</xdr:rowOff>
        </xdr:to>
        <xdr:sp macro="" textlink="">
          <xdr:nvSpPr>
            <xdr:cNvPr id="31069" name="Check Box 349" hidden="1">
              <a:extLst>
                <a:ext uri="{63B3BB69-23CF-44E3-9099-C40C66FF867C}">
                  <a14:compatExt spid="_x0000_s31069"/>
                </a:ext>
                <a:ext uri="{FF2B5EF4-FFF2-40B4-BE49-F238E27FC236}">
                  <a16:creationId xmlns:a16="http://schemas.microsoft.com/office/drawing/2014/main" id="{00000000-0008-0000-0200-00005D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156</xdr:row>
          <xdr:rowOff>19050</xdr:rowOff>
        </xdr:from>
        <xdr:to>
          <xdr:col>8</xdr:col>
          <xdr:colOff>533400</xdr:colOff>
          <xdr:row>156</xdr:row>
          <xdr:rowOff>152400</xdr:rowOff>
        </xdr:to>
        <xdr:sp macro="" textlink="">
          <xdr:nvSpPr>
            <xdr:cNvPr id="31070" name="Check Box 350" hidden="1">
              <a:extLst>
                <a:ext uri="{63B3BB69-23CF-44E3-9099-C40C66FF867C}">
                  <a14:compatExt spid="_x0000_s31070"/>
                </a:ext>
                <a:ext uri="{FF2B5EF4-FFF2-40B4-BE49-F238E27FC236}">
                  <a16:creationId xmlns:a16="http://schemas.microsoft.com/office/drawing/2014/main" id="{00000000-0008-0000-0200-00005E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157</xdr:row>
          <xdr:rowOff>19050</xdr:rowOff>
        </xdr:from>
        <xdr:to>
          <xdr:col>8</xdr:col>
          <xdr:colOff>533400</xdr:colOff>
          <xdr:row>157</xdr:row>
          <xdr:rowOff>152400</xdr:rowOff>
        </xdr:to>
        <xdr:sp macro="" textlink="">
          <xdr:nvSpPr>
            <xdr:cNvPr id="31071" name="Check Box 351" hidden="1">
              <a:extLst>
                <a:ext uri="{63B3BB69-23CF-44E3-9099-C40C66FF867C}">
                  <a14:compatExt spid="_x0000_s31071"/>
                </a:ext>
                <a:ext uri="{FF2B5EF4-FFF2-40B4-BE49-F238E27FC236}">
                  <a16:creationId xmlns:a16="http://schemas.microsoft.com/office/drawing/2014/main" id="{00000000-0008-0000-0200-00005F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158</xdr:row>
          <xdr:rowOff>19050</xdr:rowOff>
        </xdr:from>
        <xdr:to>
          <xdr:col>8</xdr:col>
          <xdr:colOff>533400</xdr:colOff>
          <xdr:row>158</xdr:row>
          <xdr:rowOff>152400</xdr:rowOff>
        </xdr:to>
        <xdr:sp macro="" textlink="">
          <xdr:nvSpPr>
            <xdr:cNvPr id="31072" name="Check Box 352" hidden="1">
              <a:extLst>
                <a:ext uri="{63B3BB69-23CF-44E3-9099-C40C66FF867C}">
                  <a14:compatExt spid="_x0000_s31072"/>
                </a:ext>
                <a:ext uri="{FF2B5EF4-FFF2-40B4-BE49-F238E27FC236}">
                  <a16:creationId xmlns:a16="http://schemas.microsoft.com/office/drawing/2014/main" id="{00000000-0008-0000-0200-000060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159</xdr:row>
          <xdr:rowOff>19050</xdr:rowOff>
        </xdr:from>
        <xdr:to>
          <xdr:col>8</xdr:col>
          <xdr:colOff>533400</xdr:colOff>
          <xdr:row>159</xdr:row>
          <xdr:rowOff>152400</xdr:rowOff>
        </xdr:to>
        <xdr:sp macro="" textlink="">
          <xdr:nvSpPr>
            <xdr:cNvPr id="31073" name="Check Box 353" hidden="1">
              <a:extLst>
                <a:ext uri="{63B3BB69-23CF-44E3-9099-C40C66FF867C}">
                  <a14:compatExt spid="_x0000_s31073"/>
                </a:ext>
                <a:ext uri="{FF2B5EF4-FFF2-40B4-BE49-F238E27FC236}">
                  <a16:creationId xmlns:a16="http://schemas.microsoft.com/office/drawing/2014/main" id="{00000000-0008-0000-0200-0000617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0" rIns="0" bIns="0" anchor="ctr" upright="1"/>
            <a:lstStyle/>
            <a:p>
              <a:pPr algn="r" rtl="0">
                <a:defRPr sz="1000"/>
              </a:pPr>
              <a:endParaRPr lang="en-US"/>
            </a:p>
          </xdr:txBody>
        </xdr:sp>
        <xdr:clientData/>
      </xdr:twoCellAnchor>
    </mc:Choice>
    <mc:Fallback/>
  </mc:AlternateContent>
  <xdr:twoCellAnchor>
    <xdr:from>
      <xdr:col>2</xdr:col>
      <xdr:colOff>1143000</xdr:colOff>
      <xdr:row>12</xdr:row>
      <xdr:rowOff>19050</xdr:rowOff>
    </xdr:from>
    <xdr:to>
      <xdr:col>4</xdr:col>
      <xdr:colOff>704850</xdr:colOff>
      <xdr:row>16</xdr:row>
      <xdr:rowOff>52485</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0200-000002000000}"/>
            </a:ext>
          </a:extLst>
        </xdr:cNvPr>
        <xdr:cNvSpPr/>
      </xdr:nvSpPr>
      <xdr:spPr>
        <a:xfrm>
          <a:off x="11248548750" y="1905000"/>
          <a:ext cx="1390650" cy="795435"/>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ctr" rtl="1"/>
          <a:r>
            <a:rPr lang="ar-SA" sz="1400" b="1">
              <a:solidFill>
                <a:schemeClr val="tx1">
                  <a:lumMod val="85000"/>
                  <a:lumOff val="15000"/>
                </a:schemeClr>
              </a:solidFill>
            </a:rPr>
            <a:t>عودة</a:t>
          </a:r>
          <a:r>
            <a:rPr lang="ar-SA" sz="1400" b="1" baseline="0">
              <a:solidFill>
                <a:schemeClr val="tx1">
                  <a:lumMod val="85000"/>
                  <a:lumOff val="15000"/>
                </a:schemeClr>
              </a:solidFill>
            </a:rPr>
            <a:t> للرئيسية</a:t>
          </a:r>
          <a:endParaRPr lang="ar-SA" sz="1400" b="1">
            <a:solidFill>
              <a:schemeClr val="tx1">
                <a:lumMod val="85000"/>
                <a:lumOff val="15000"/>
              </a:schemeClr>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438150</xdr:colOff>
      <xdr:row>9</xdr:row>
      <xdr:rowOff>47625</xdr:rowOff>
    </xdr:from>
    <xdr:to>
      <xdr:col>16</xdr:col>
      <xdr:colOff>257174</xdr:colOff>
      <xdr:row>37</xdr:row>
      <xdr:rowOff>85725</xdr:rowOff>
    </xdr:to>
    <xdr:graphicFrame macro="">
      <xdr:nvGraphicFramePr>
        <xdr:cNvPr id="2" name="مخطط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1419225</xdr:colOff>
      <xdr:row>0</xdr:row>
      <xdr:rowOff>123825</xdr:rowOff>
    </xdr:from>
    <xdr:to>
      <xdr:col>2</xdr:col>
      <xdr:colOff>2705100</xdr:colOff>
      <xdr:row>3</xdr:row>
      <xdr:rowOff>76200</xdr:rowOff>
    </xdr:to>
    <xdr:sp macro="" textlink="">
      <xdr:nvSpPr>
        <xdr:cNvPr id="3" name="سهم: لليمين 2">
          <a:hlinkClick xmlns:r="http://schemas.openxmlformats.org/officeDocument/2006/relationships" r:id="rId2" tooltip="رجوع للوحة الرئيسية "/>
          <a:extLst>
            <a:ext uri="{FF2B5EF4-FFF2-40B4-BE49-F238E27FC236}">
              <a16:creationId xmlns:a16="http://schemas.microsoft.com/office/drawing/2014/main" id="{00000000-0008-0000-0300-000003000000}"/>
            </a:ext>
          </a:extLst>
        </xdr:cNvPr>
        <xdr:cNvSpPr/>
      </xdr:nvSpPr>
      <xdr:spPr>
        <a:xfrm>
          <a:off x="11235061350" y="123825"/>
          <a:ext cx="1285875" cy="49530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171450</xdr:colOff>
      <xdr:row>4</xdr:row>
      <xdr:rowOff>142875</xdr:rowOff>
    </xdr:from>
    <xdr:to>
      <xdr:col>17</xdr:col>
      <xdr:colOff>185738</xdr:colOff>
      <xdr:row>31</xdr:row>
      <xdr:rowOff>133350</xdr:rowOff>
    </xdr:to>
    <xdr:graphicFrame macro="">
      <xdr:nvGraphicFramePr>
        <xdr:cNvPr id="2" name="مخطط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1571625</xdr:colOff>
      <xdr:row>0</xdr:row>
      <xdr:rowOff>85725</xdr:rowOff>
    </xdr:from>
    <xdr:to>
      <xdr:col>2</xdr:col>
      <xdr:colOff>2952750</xdr:colOff>
      <xdr:row>3</xdr:row>
      <xdr:rowOff>76199</xdr:rowOff>
    </xdr:to>
    <xdr:sp macro="" textlink="">
      <xdr:nvSpPr>
        <xdr:cNvPr id="3" name="سهم: لليمين 2">
          <a:hlinkClick xmlns:r="http://schemas.openxmlformats.org/officeDocument/2006/relationships" r:id="rId2" tooltip="رجوع للوحة الرئيسية "/>
          <a:extLst>
            <a:ext uri="{FF2B5EF4-FFF2-40B4-BE49-F238E27FC236}">
              <a16:creationId xmlns:a16="http://schemas.microsoft.com/office/drawing/2014/main" id="{00000000-0008-0000-0400-000003000000}"/>
            </a:ext>
          </a:extLst>
        </xdr:cNvPr>
        <xdr:cNvSpPr/>
      </xdr:nvSpPr>
      <xdr:spPr>
        <a:xfrm>
          <a:off x="11235156600" y="85725"/>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114300</xdr:colOff>
      <xdr:row>6</xdr:row>
      <xdr:rowOff>38101</xdr:rowOff>
    </xdr:from>
    <xdr:to>
      <xdr:col>16</xdr:col>
      <xdr:colOff>223838</xdr:colOff>
      <xdr:row>32</xdr:row>
      <xdr:rowOff>133351</xdr:rowOff>
    </xdr:to>
    <xdr:graphicFrame macro="">
      <xdr:nvGraphicFramePr>
        <xdr:cNvPr id="2" name="مخطط 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1533525</xdr:colOff>
      <xdr:row>0</xdr:row>
      <xdr:rowOff>85725</xdr:rowOff>
    </xdr:from>
    <xdr:to>
      <xdr:col>2</xdr:col>
      <xdr:colOff>2914650</xdr:colOff>
      <xdr:row>3</xdr:row>
      <xdr:rowOff>76199</xdr:rowOff>
    </xdr:to>
    <xdr:sp macro="" textlink="">
      <xdr:nvSpPr>
        <xdr:cNvPr id="3" name="سهم: لليمين 2">
          <a:hlinkClick xmlns:r="http://schemas.openxmlformats.org/officeDocument/2006/relationships" r:id="rId2" tooltip="رجوع للوحة الرئيسية "/>
          <a:extLst>
            <a:ext uri="{FF2B5EF4-FFF2-40B4-BE49-F238E27FC236}">
              <a16:creationId xmlns:a16="http://schemas.microsoft.com/office/drawing/2014/main" id="{00000000-0008-0000-0500-000003000000}"/>
            </a:ext>
          </a:extLst>
        </xdr:cNvPr>
        <xdr:cNvSpPr/>
      </xdr:nvSpPr>
      <xdr:spPr>
        <a:xfrm>
          <a:off x="11235089925" y="85725"/>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180975</xdr:colOff>
      <xdr:row>6</xdr:row>
      <xdr:rowOff>47624</xdr:rowOff>
    </xdr:from>
    <xdr:to>
      <xdr:col>16</xdr:col>
      <xdr:colOff>481013</xdr:colOff>
      <xdr:row>32</xdr:row>
      <xdr:rowOff>9524</xdr:rowOff>
    </xdr:to>
    <xdr:graphicFrame macro="">
      <xdr:nvGraphicFramePr>
        <xdr:cNvPr id="2" name="مخطط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1381125</xdr:colOff>
      <xdr:row>0</xdr:row>
      <xdr:rowOff>104775</xdr:rowOff>
    </xdr:from>
    <xdr:to>
      <xdr:col>3</xdr:col>
      <xdr:colOff>2762250</xdr:colOff>
      <xdr:row>3</xdr:row>
      <xdr:rowOff>95249</xdr:rowOff>
    </xdr:to>
    <xdr:sp macro="" textlink="">
      <xdr:nvSpPr>
        <xdr:cNvPr id="3" name="سهم: لليمين 2">
          <a:hlinkClick xmlns:r="http://schemas.openxmlformats.org/officeDocument/2006/relationships" r:id="rId2" tooltip="رجوع للوحة الرئيسية "/>
          <a:extLst>
            <a:ext uri="{FF2B5EF4-FFF2-40B4-BE49-F238E27FC236}">
              <a16:creationId xmlns:a16="http://schemas.microsoft.com/office/drawing/2014/main" id="{00000000-0008-0000-0600-000003000000}"/>
            </a:ext>
          </a:extLst>
        </xdr:cNvPr>
        <xdr:cNvSpPr/>
      </xdr:nvSpPr>
      <xdr:spPr>
        <a:xfrm>
          <a:off x="11234413650" y="104775"/>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314325</xdr:colOff>
      <xdr:row>6</xdr:row>
      <xdr:rowOff>66675</xdr:rowOff>
    </xdr:from>
    <xdr:to>
      <xdr:col>17</xdr:col>
      <xdr:colOff>4763</xdr:colOff>
      <xdr:row>32</xdr:row>
      <xdr:rowOff>114300</xdr:rowOff>
    </xdr:to>
    <xdr:graphicFrame macro="">
      <xdr:nvGraphicFramePr>
        <xdr:cNvPr id="2" name="مخطط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1504950</xdr:colOff>
      <xdr:row>0</xdr:row>
      <xdr:rowOff>114300</xdr:rowOff>
    </xdr:from>
    <xdr:to>
      <xdr:col>3</xdr:col>
      <xdr:colOff>2886075</xdr:colOff>
      <xdr:row>3</xdr:row>
      <xdr:rowOff>104774</xdr:rowOff>
    </xdr:to>
    <xdr:sp macro="" textlink="">
      <xdr:nvSpPr>
        <xdr:cNvPr id="3" name="سهم: لليمين 2">
          <a:hlinkClick xmlns:r="http://schemas.openxmlformats.org/officeDocument/2006/relationships" r:id="rId2" tooltip="رجوع للوحة الرئيسية "/>
          <a:extLst>
            <a:ext uri="{FF2B5EF4-FFF2-40B4-BE49-F238E27FC236}">
              <a16:creationId xmlns:a16="http://schemas.microsoft.com/office/drawing/2014/main" id="{00000000-0008-0000-0700-000003000000}"/>
            </a:ext>
          </a:extLst>
        </xdr:cNvPr>
        <xdr:cNvSpPr/>
      </xdr:nvSpPr>
      <xdr:spPr>
        <a:xfrm>
          <a:off x="11234508900" y="114300"/>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104776</xdr:colOff>
      <xdr:row>9</xdr:row>
      <xdr:rowOff>161925</xdr:rowOff>
    </xdr:from>
    <xdr:to>
      <xdr:col>28</xdr:col>
      <xdr:colOff>161925</xdr:colOff>
      <xdr:row>24</xdr:row>
      <xdr:rowOff>47625</xdr:rowOff>
    </xdr:to>
    <xdr:graphicFrame macro="">
      <xdr:nvGraphicFramePr>
        <xdr:cNvPr id="2" name="مخطط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219075</xdr:colOff>
      <xdr:row>7</xdr:row>
      <xdr:rowOff>200025</xdr:rowOff>
    </xdr:from>
    <xdr:to>
      <xdr:col>1</xdr:col>
      <xdr:colOff>552450</xdr:colOff>
      <xdr:row>10</xdr:row>
      <xdr:rowOff>57150</xdr:rowOff>
    </xdr:to>
    <xdr:sp macro="" textlink="">
      <xdr:nvSpPr>
        <xdr:cNvPr id="3" name="سهم: لليمين 2">
          <a:hlinkClick xmlns:r="http://schemas.openxmlformats.org/officeDocument/2006/relationships" r:id="rId2" tooltip="رجوع للوحة الرئيسية "/>
          <a:extLst>
            <a:ext uri="{FF2B5EF4-FFF2-40B4-BE49-F238E27FC236}">
              <a16:creationId xmlns:a16="http://schemas.microsoft.com/office/drawing/2014/main" id="{00000000-0008-0000-0800-000003000000}"/>
            </a:ext>
          </a:extLst>
        </xdr:cNvPr>
        <xdr:cNvSpPr/>
      </xdr:nvSpPr>
      <xdr:spPr>
        <a:xfrm>
          <a:off x="12906375" y="1276350"/>
          <a:ext cx="1019175" cy="55245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twoCellAnchor>
    <xdr:from>
      <xdr:col>2</xdr:col>
      <xdr:colOff>171450</xdr:colOff>
      <xdr:row>27</xdr:row>
      <xdr:rowOff>19049</xdr:rowOff>
    </xdr:from>
    <xdr:to>
      <xdr:col>28</xdr:col>
      <xdr:colOff>114300</xdr:colOff>
      <xdr:row>48</xdr:row>
      <xdr:rowOff>161924</xdr:rowOff>
    </xdr:to>
    <xdr:graphicFrame macro="">
      <xdr:nvGraphicFramePr>
        <xdr:cNvPr id="5" name="مخطط 4">
          <a:extLst>
            <a:ext uri="{FF2B5EF4-FFF2-40B4-BE49-F238E27FC236}">
              <a16:creationId xmlns:a16="http://schemas.microsoft.com/office/drawing/2014/main" id="{00000000-0008-0000-0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400051</xdr:colOff>
      <xdr:row>0</xdr:row>
      <xdr:rowOff>104775</xdr:rowOff>
    </xdr:from>
    <xdr:to>
      <xdr:col>1</xdr:col>
      <xdr:colOff>733426</xdr:colOff>
      <xdr:row>3</xdr:row>
      <xdr:rowOff>114300</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0A00-000002000000}"/>
            </a:ext>
          </a:extLst>
        </xdr:cNvPr>
        <xdr:cNvSpPr/>
      </xdr:nvSpPr>
      <xdr:spPr>
        <a:xfrm>
          <a:off x="11245805549" y="104775"/>
          <a:ext cx="1019175" cy="55245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23</xdr:col>
      <xdr:colOff>447092</xdr:colOff>
      <xdr:row>9</xdr:row>
      <xdr:rowOff>19209</xdr:rowOff>
    </xdr:from>
    <xdr:to>
      <xdr:col>24</xdr:col>
      <xdr:colOff>184669</xdr:colOff>
      <xdr:row>11</xdr:row>
      <xdr:rowOff>58316</xdr:rowOff>
    </xdr:to>
    <xdr:pic macro="[0]!طباعة">
      <xdr:nvPicPr>
        <xdr:cNvPr id="2" name="صورة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1229255181" y="1867059"/>
          <a:ext cx="510852" cy="429632"/>
        </a:xfrm>
        <a:prstGeom prst="rect">
          <a:avLst/>
        </a:prstGeom>
      </xdr:spPr>
    </xdr:pic>
    <xdr:clientData/>
  </xdr:twoCellAnchor>
  <xdr:twoCellAnchor>
    <xdr:from>
      <xdr:col>29</xdr:col>
      <xdr:colOff>670637</xdr:colOff>
      <xdr:row>8</xdr:row>
      <xdr:rowOff>155509</xdr:rowOff>
    </xdr:from>
    <xdr:to>
      <xdr:col>29</xdr:col>
      <xdr:colOff>1992474</xdr:colOff>
      <xdr:row>11</xdr:row>
      <xdr:rowOff>19439</xdr:rowOff>
    </xdr:to>
    <xdr:sp macro="" textlink="">
      <xdr:nvSpPr>
        <xdr:cNvPr id="4" name="سهم: لليسار 3">
          <a:extLst>
            <a:ext uri="{FF2B5EF4-FFF2-40B4-BE49-F238E27FC236}">
              <a16:creationId xmlns:a16="http://schemas.microsoft.com/office/drawing/2014/main" id="{00000000-0008-0000-0B00-000004000000}"/>
            </a:ext>
          </a:extLst>
        </xdr:cNvPr>
        <xdr:cNvSpPr/>
      </xdr:nvSpPr>
      <xdr:spPr>
        <a:xfrm>
          <a:off x="11293082985" y="349897"/>
          <a:ext cx="1321837" cy="456812"/>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1100" b="1">
              <a:solidFill>
                <a:schemeClr val="bg1"/>
              </a:solidFill>
            </a:rPr>
            <a:t>أسئلة مختارة </a:t>
          </a:r>
        </a:p>
      </xdr:txBody>
    </xdr:sp>
    <xdr:clientData/>
  </xdr:twoCellAnchor>
  <xdr:twoCellAnchor>
    <xdr:from>
      <xdr:col>2</xdr:col>
      <xdr:colOff>1137169</xdr:colOff>
      <xdr:row>7</xdr:row>
      <xdr:rowOff>58317</xdr:rowOff>
    </xdr:from>
    <xdr:to>
      <xdr:col>2</xdr:col>
      <xdr:colOff>2556199</xdr:colOff>
      <xdr:row>11</xdr:row>
      <xdr:rowOff>66482</xdr:rowOff>
    </xdr:to>
    <xdr:sp macro="" textlink="">
      <xdr:nvSpPr>
        <xdr:cNvPr id="5" name="سهم: لليمين 4">
          <a:hlinkClick xmlns:r="http://schemas.openxmlformats.org/officeDocument/2006/relationships" r:id="rId3" tooltip="رجوع للوحة الرئيسية "/>
          <a:extLst>
            <a:ext uri="{FF2B5EF4-FFF2-40B4-BE49-F238E27FC236}">
              <a16:creationId xmlns:a16="http://schemas.microsoft.com/office/drawing/2014/main" id="{00000000-0008-0000-0B00-000005000000}"/>
            </a:ext>
          </a:extLst>
        </xdr:cNvPr>
        <xdr:cNvSpPr/>
      </xdr:nvSpPr>
      <xdr:spPr>
        <a:xfrm>
          <a:off x="7759376" y="58317"/>
          <a:ext cx="1419030" cy="77969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ctr" rtl="1"/>
          <a:r>
            <a:rPr lang="ar-SA" sz="1400" b="1">
              <a:solidFill>
                <a:schemeClr val="tx1">
                  <a:lumMod val="85000"/>
                  <a:lumOff val="15000"/>
                </a:schemeClr>
              </a:solidFill>
            </a:rPr>
            <a:t>عودة</a:t>
          </a:r>
          <a:r>
            <a:rPr lang="ar-SA" sz="1400" b="1" baseline="0">
              <a:solidFill>
                <a:schemeClr val="tx1">
                  <a:lumMod val="85000"/>
                  <a:lumOff val="15000"/>
                </a:schemeClr>
              </a:solidFill>
            </a:rPr>
            <a:t> للرئيسية</a:t>
          </a:r>
          <a:endParaRPr lang="ar-SA" sz="1400" b="1">
            <a:solidFill>
              <a:schemeClr val="tx1">
                <a:lumMod val="85000"/>
                <a:lumOff val="15000"/>
              </a:schemeClr>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359972</xdr:colOff>
      <xdr:row>1</xdr:row>
      <xdr:rowOff>140718</xdr:rowOff>
    </xdr:from>
    <xdr:to>
      <xdr:col>6</xdr:col>
      <xdr:colOff>1058173</xdr:colOff>
      <xdr:row>4</xdr:row>
      <xdr:rowOff>29652</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0C00-000002000000}"/>
            </a:ext>
          </a:extLst>
        </xdr:cNvPr>
        <xdr:cNvSpPr/>
      </xdr:nvSpPr>
      <xdr:spPr>
        <a:xfrm>
          <a:off x="10156167" y="329421"/>
          <a:ext cx="1381125" cy="553887"/>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419100</xdr:colOff>
      <xdr:row>3</xdr:row>
      <xdr:rowOff>152401</xdr:rowOff>
    </xdr:from>
    <xdr:to>
      <xdr:col>1</xdr:col>
      <xdr:colOff>1800225</xdr:colOff>
      <xdr:row>3</xdr:row>
      <xdr:rowOff>685800</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0D00-000002000000}"/>
            </a:ext>
          </a:extLst>
        </xdr:cNvPr>
        <xdr:cNvSpPr/>
      </xdr:nvSpPr>
      <xdr:spPr>
        <a:xfrm>
          <a:off x="15078075" y="723901"/>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466725</xdr:colOff>
      <xdr:row>1</xdr:row>
      <xdr:rowOff>9526</xdr:rowOff>
    </xdr:from>
    <xdr:to>
      <xdr:col>9</xdr:col>
      <xdr:colOff>226868</xdr:colOff>
      <xdr:row>7</xdr:row>
      <xdr:rowOff>9526</xdr:rowOff>
    </xdr:to>
    <xdr:pic>
      <xdr:nvPicPr>
        <xdr:cNvPr id="2" name="صورة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29633832" y="190501"/>
          <a:ext cx="1246043" cy="1123950"/>
        </a:xfrm>
        <a:prstGeom prst="rect">
          <a:avLst/>
        </a:prstGeom>
      </xdr:spPr>
    </xdr:pic>
    <xdr:clientData/>
  </xdr:twoCellAnchor>
  <xdr:twoCellAnchor>
    <xdr:from>
      <xdr:col>5</xdr:col>
      <xdr:colOff>605782</xdr:colOff>
      <xdr:row>13</xdr:row>
      <xdr:rowOff>49508</xdr:rowOff>
    </xdr:from>
    <xdr:to>
      <xdr:col>8</xdr:col>
      <xdr:colOff>669889</xdr:colOff>
      <xdr:row>22</xdr:row>
      <xdr:rowOff>29516</xdr:rowOff>
    </xdr:to>
    <xdr:graphicFrame macro="">
      <xdr:nvGraphicFramePr>
        <xdr:cNvPr id="3" name="مخطط 2">
          <a:extLst>
            <a:ext uri="{FF2B5EF4-FFF2-40B4-BE49-F238E27FC236}">
              <a16:creationId xmlns:a16="http://schemas.microsoft.com/office/drawing/2014/main" id="{00000000-0008-0000-0E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20934</xdr:colOff>
      <xdr:row>23</xdr:row>
      <xdr:rowOff>8688</xdr:rowOff>
    </xdr:from>
    <xdr:to>
      <xdr:col>8</xdr:col>
      <xdr:colOff>681297</xdr:colOff>
      <xdr:row>32</xdr:row>
      <xdr:rowOff>136071</xdr:rowOff>
    </xdr:to>
    <xdr:graphicFrame macro="">
      <xdr:nvGraphicFramePr>
        <xdr:cNvPr id="4" name="مخطط 3">
          <a:extLst>
            <a:ext uri="{FF2B5EF4-FFF2-40B4-BE49-F238E27FC236}">
              <a16:creationId xmlns:a16="http://schemas.microsoft.com/office/drawing/2014/main" id="{00000000-0008-0000-0E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4</xdr:col>
      <xdr:colOff>285750</xdr:colOff>
      <xdr:row>2</xdr:row>
      <xdr:rowOff>47625</xdr:rowOff>
    </xdr:from>
    <xdr:to>
      <xdr:col>5</xdr:col>
      <xdr:colOff>476250</xdr:colOff>
      <xdr:row>6</xdr:row>
      <xdr:rowOff>119903</xdr:rowOff>
    </xdr:to>
    <xdr:pic>
      <xdr:nvPicPr>
        <xdr:cNvPr id="9" name="صورة 8">
          <a:extLst>
            <a:ext uri="{FF2B5EF4-FFF2-40B4-BE49-F238E27FC236}">
              <a16:creationId xmlns:a16="http://schemas.microsoft.com/office/drawing/2014/main" id="{00000000-0008-0000-0E00-000009000000}"/>
            </a:ext>
          </a:extLst>
        </xdr:cNvPr>
        <xdr:cNvPicPr>
          <a:picLocks noChangeAspect="1"/>
        </xdr:cNvPicPr>
      </xdr:nvPicPr>
      <xdr:blipFill>
        <a:blip xmlns:r="http://schemas.openxmlformats.org/officeDocument/2006/relationships" r:embed="rId4"/>
        <a:stretch>
          <a:fillRect/>
        </a:stretch>
      </xdr:blipFill>
      <xdr:spPr>
        <a:xfrm>
          <a:off x="11232356250" y="419100"/>
          <a:ext cx="876300" cy="824753"/>
        </a:xfrm>
        <a:prstGeom prst="rect">
          <a:avLst/>
        </a:prstGeom>
      </xdr:spPr>
    </xdr:pic>
    <xdr:clientData/>
  </xdr:twoCellAnchor>
  <xdr:twoCellAnchor>
    <xdr:from>
      <xdr:col>20</xdr:col>
      <xdr:colOff>137013</xdr:colOff>
      <xdr:row>4</xdr:row>
      <xdr:rowOff>104672</xdr:rowOff>
    </xdr:from>
    <xdr:to>
      <xdr:col>22</xdr:col>
      <xdr:colOff>146015</xdr:colOff>
      <xdr:row>7</xdr:row>
      <xdr:rowOff>93785</xdr:rowOff>
    </xdr:to>
    <xdr:sp macro="" textlink="">
      <xdr:nvSpPr>
        <xdr:cNvPr id="10" name="سهم: لليمين 9">
          <a:hlinkClick xmlns:r="http://schemas.openxmlformats.org/officeDocument/2006/relationships" r:id="rId5" tooltip="رجوع للوحة الرئيسية "/>
          <a:extLst>
            <a:ext uri="{FF2B5EF4-FFF2-40B4-BE49-F238E27FC236}">
              <a16:creationId xmlns:a16="http://schemas.microsoft.com/office/drawing/2014/main" id="{00000000-0008-0000-0E00-00000A000000}"/>
            </a:ext>
          </a:extLst>
        </xdr:cNvPr>
        <xdr:cNvSpPr/>
      </xdr:nvSpPr>
      <xdr:spPr>
        <a:xfrm>
          <a:off x="11303119150" y="847831"/>
          <a:ext cx="1390650"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oneCellAnchor>
    <xdr:from>
      <xdr:col>17</xdr:col>
      <xdr:colOff>466725</xdr:colOff>
      <xdr:row>1</xdr:row>
      <xdr:rowOff>9526</xdr:rowOff>
    </xdr:from>
    <xdr:ext cx="1246462" cy="1109505"/>
    <xdr:pic>
      <xdr:nvPicPr>
        <xdr:cNvPr id="5" name="صورة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12019011" y="187466"/>
          <a:ext cx="1246462" cy="1109505"/>
        </a:xfrm>
        <a:prstGeom prst="rect">
          <a:avLst/>
        </a:prstGeom>
      </xdr:spPr>
    </xdr:pic>
    <xdr:clientData/>
  </xdr:oneCellAnchor>
  <xdr:oneCellAnchor>
    <xdr:from>
      <xdr:col>14</xdr:col>
      <xdr:colOff>285750</xdr:colOff>
      <xdr:row>2</xdr:row>
      <xdr:rowOff>47625</xdr:rowOff>
    </xdr:from>
    <xdr:ext cx="881324" cy="815437"/>
    <xdr:pic>
      <xdr:nvPicPr>
        <xdr:cNvPr id="6" name="صورة 5">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4"/>
        <a:stretch>
          <a:fillRect/>
        </a:stretch>
      </xdr:blipFill>
      <xdr:spPr>
        <a:xfrm>
          <a:off x="11314637596" y="413971"/>
          <a:ext cx="881324" cy="815437"/>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xdr:from>
      <xdr:col>1</xdr:col>
      <xdr:colOff>323850</xdr:colOff>
      <xdr:row>1</xdr:row>
      <xdr:rowOff>104775</xdr:rowOff>
    </xdr:from>
    <xdr:to>
      <xdr:col>1</xdr:col>
      <xdr:colOff>1343025</xdr:colOff>
      <xdr:row>4</xdr:row>
      <xdr:rowOff>95250</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0F00-000002000000}"/>
            </a:ext>
          </a:extLst>
        </xdr:cNvPr>
        <xdr:cNvSpPr/>
      </xdr:nvSpPr>
      <xdr:spPr>
        <a:xfrm>
          <a:off x="11229460650" y="295275"/>
          <a:ext cx="1019175" cy="561975"/>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1137169</xdr:colOff>
      <xdr:row>7</xdr:row>
      <xdr:rowOff>58317</xdr:rowOff>
    </xdr:from>
    <xdr:to>
      <xdr:col>2</xdr:col>
      <xdr:colOff>2556199</xdr:colOff>
      <xdr:row>11</xdr:row>
      <xdr:rowOff>66482</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1000-000002000000}"/>
            </a:ext>
          </a:extLst>
        </xdr:cNvPr>
        <xdr:cNvSpPr/>
      </xdr:nvSpPr>
      <xdr:spPr>
        <a:xfrm>
          <a:off x="7746352" y="58317"/>
          <a:ext cx="1419030" cy="795435"/>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ctr" rtl="1"/>
          <a:r>
            <a:rPr lang="ar-SA" sz="1400" b="1">
              <a:solidFill>
                <a:schemeClr val="tx1">
                  <a:lumMod val="85000"/>
                  <a:lumOff val="15000"/>
                </a:schemeClr>
              </a:solidFill>
            </a:rPr>
            <a:t>عودة</a:t>
          </a:r>
          <a:r>
            <a:rPr lang="ar-SA" sz="1400" b="1" baseline="0">
              <a:solidFill>
                <a:schemeClr val="tx1">
                  <a:lumMod val="85000"/>
                  <a:lumOff val="15000"/>
                </a:schemeClr>
              </a:solidFill>
            </a:rPr>
            <a:t> للرئيسية</a:t>
          </a:r>
          <a:endParaRPr lang="ar-SA" sz="1400" b="1">
            <a:solidFill>
              <a:schemeClr val="tx1">
                <a:lumMod val="85000"/>
                <a:lumOff val="15000"/>
              </a:schemeClr>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0</xdr:rowOff>
    </xdr:from>
    <xdr:to>
      <xdr:col>6</xdr:col>
      <xdr:colOff>695325</xdr:colOff>
      <xdr:row>3</xdr:row>
      <xdr:rowOff>123824</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1100-000003000000}"/>
            </a:ext>
          </a:extLst>
        </xdr:cNvPr>
        <xdr:cNvSpPr/>
      </xdr:nvSpPr>
      <xdr:spPr>
        <a:xfrm>
          <a:off x="11266808175" y="180975"/>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419100</xdr:colOff>
      <xdr:row>3</xdr:row>
      <xdr:rowOff>152401</xdr:rowOff>
    </xdr:from>
    <xdr:to>
      <xdr:col>1</xdr:col>
      <xdr:colOff>1800225</xdr:colOff>
      <xdr:row>3</xdr:row>
      <xdr:rowOff>685800</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1200-000002000000}"/>
            </a:ext>
          </a:extLst>
        </xdr:cNvPr>
        <xdr:cNvSpPr/>
      </xdr:nvSpPr>
      <xdr:spPr>
        <a:xfrm>
          <a:off x="5787618600" y="723901"/>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561975</xdr:colOff>
      <xdr:row>1</xdr:row>
      <xdr:rowOff>114300</xdr:rowOff>
    </xdr:from>
    <xdr:to>
      <xdr:col>1</xdr:col>
      <xdr:colOff>1581150</xdr:colOff>
      <xdr:row>4</xdr:row>
      <xdr:rowOff>95250</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1300-000003000000}"/>
            </a:ext>
          </a:extLst>
        </xdr:cNvPr>
        <xdr:cNvSpPr/>
      </xdr:nvSpPr>
      <xdr:spPr>
        <a:xfrm>
          <a:off x="11229222525" y="314325"/>
          <a:ext cx="1019175" cy="55245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7</xdr:col>
      <xdr:colOff>466725</xdr:colOff>
      <xdr:row>1</xdr:row>
      <xdr:rowOff>9526</xdr:rowOff>
    </xdr:from>
    <xdr:to>
      <xdr:col>9</xdr:col>
      <xdr:colOff>226868</xdr:colOff>
      <xdr:row>7</xdr:row>
      <xdr:rowOff>9526</xdr:rowOff>
    </xdr:to>
    <xdr:pic>
      <xdr:nvPicPr>
        <xdr:cNvPr id="2" name="صورة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29748132" y="190501"/>
          <a:ext cx="1246043" cy="1123950"/>
        </a:xfrm>
        <a:prstGeom prst="rect">
          <a:avLst/>
        </a:prstGeom>
      </xdr:spPr>
    </xdr:pic>
    <xdr:clientData/>
  </xdr:twoCellAnchor>
  <xdr:twoCellAnchor>
    <xdr:from>
      <xdr:col>5</xdr:col>
      <xdr:colOff>595314</xdr:colOff>
      <xdr:row>14</xdr:row>
      <xdr:rowOff>28574</xdr:rowOff>
    </xdr:from>
    <xdr:to>
      <xdr:col>8</xdr:col>
      <xdr:colOff>607088</xdr:colOff>
      <xdr:row>22</xdr:row>
      <xdr:rowOff>31401</xdr:rowOff>
    </xdr:to>
    <xdr:graphicFrame macro="">
      <xdr:nvGraphicFramePr>
        <xdr:cNvPr id="3" name="مخطط 2">
          <a:extLst>
            <a:ext uri="{FF2B5EF4-FFF2-40B4-BE49-F238E27FC236}">
              <a16:creationId xmlns:a16="http://schemas.microsoft.com/office/drawing/2014/main" id="{00000000-0008-0000-1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293077</xdr:colOff>
      <xdr:row>23</xdr:row>
      <xdr:rowOff>0</xdr:rowOff>
    </xdr:from>
    <xdr:to>
      <xdr:col>9</xdr:col>
      <xdr:colOff>397746</xdr:colOff>
      <xdr:row>32</xdr:row>
      <xdr:rowOff>146537</xdr:rowOff>
    </xdr:to>
    <xdr:graphicFrame macro="">
      <xdr:nvGraphicFramePr>
        <xdr:cNvPr id="4" name="مخطط 3">
          <a:extLst>
            <a:ext uri="{FF2B5EF4-FFF2-40B4-BE49-F238E27FC236}">
              <a16:creationId xmlns:a16="http://schemas.microsoft.com/office/drawing/2014/main" id="{00000000-0008-0000-1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4</xdr:col>
      <xdr:colOff>285750</xdr:colOff>
      <xdr:row>2</xdr:row>
      <xdr:rowOff>47625</xdr:rowOff>
    </xdr:from>
    <xdr:to>
      <xdr:col>5</xdr:col>
      <xdr:colOff>476250</xdr:colOff>
      <xdr:row>6</xdr:row>
      <xdr:rowOff>119903</xdr:rowOff>
    </xdr:to>
    <xdr:pic>
      <xdr:nvPicPr>
        <xdr:cNvPr id="5" name="صورة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4"/>
        <a:stretch>
          <a:fillRect/>
        </a:stretch>
      </xdr:blipFill>
      <xdr:spPr>
        <a:xfrm>
          <a:off x="11232356250" y="419100"/>
          <a:ext cx="876300" cy="824753"/>
        </a:xfrm>
        <a:prstGeom prst="rect">
          <a:avLst/>
        </a:prstGeom>
      </xdr:spPr>
    </xdr:pic>
    <xdr:clientData/>
  </xdr:twoCellAnchor>
  <xdr:twoCellAnchor>
    <xdr:from>
      <xdr:col>20</xdr:col>
      <xdr:colOff>157005</xdr:colOff>
      <xdr:row>2</xdr:row>
      <xdr:rowOff>20933</xdr:rowOff>
    </xdr:from>
    <xdr:to>
      <xdr:col>22</xdr:col>
      <xdr:colOff>156482</xdr:colOff>
      <xdr:row>5</xdr:row>
      <xdr:rowOff>10046</xdr:rowOff>
    </xdr:to>
    <xdr:sp macro="" textlink="">
      <xdr:nvSpPr>
        <xdr:cNvPr id="6" name="سهم: لليمين 5">
          <a:hlinkClick xmlns:r="http://schemas.openxmlformats.org/officeDocument/2006/relationships" r:id="rId5" tooltip="رجوع للوحة الرئيسية "/>
          <a:extLst>
            <a:ext uri="{FF2B5EF4-FFF2-40B4-BE49-F238E27FC236}">
              <a16:creationId xmlns:a16="http://schemas.microsoft.com/office/drawing/2014/main" id="{00000000-0008-0000-1400-000006000000}"/>
            </a:ext>
          </a:extLst>
        </xdr:cNvPr>
        <xdr:cNvSpPr/>
      </xdr:nvSpPr>
      <xdr:spPr>
        <a:xfrm>
          <a:off x="11304165853" y="387279"/>
          <a:ext cx="1381125" cy="554333"/>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oneCellAnchor>
    <xdr:from>
      <xdr:col>17</xdr:col>
      <xdr:colOff>466725</xdr:colOff>
      <xdr:row>1</xdr:row>
      <xdr:rowOff>9526</xdr:rowOff>
    </xdr:from>
    <xdr:ext cx="1246462" cy="1109505"/>
    <xdr:pic>
      <xdr:nvPicPr>
        <xdr:cNvPr id="7" name="صورة 6">
          <a:extLst>
            <a:ext uri="{FF2B5EF4-FFF2-40B4-BE49-F238E27FC236}">
              <a16:creationId xmlns:a16="http://schemas.microsoft.com/office/drawing/2014/main" id="{00000000-0008-0000-1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13076181" y="187466"/>
          <a:ext cx="1246462" cy="1109505"/>
        </a:xfrm>
        <a:prstGeom prst="rect">
          <a:avLst/>
        </a:prstGeom>
      </xdr:spPr>
    </xdr:pic>
    <xdr:clientData/>
  </xdr:oneCellAnchor>
  <xdr:oneCellAnchor>
    <xdr:from>
      <xdr:col>14</xdr:col>
      <xdr:colOff>285750</xdr:colOff>
      <xdr:row>2</xdr:row>
      <xdr:rowOff>47625</xdr:rowOff>
    </xdr:from>
    <xdr:ext cx="881324" cy="815437"/>
    <xdr:pic>
      <xdr:nvPicPr>
        <xdr:cNvPr id="8" name="صورة 7">
          <a:extLst>
            <a:ext uri="{FF2B5EF4-FFF2-40B4-BE49-F238E27FC236}">
              <a16:creationId xmlns:a16="http://schemas.microsoft.com/office/drawing/2014/main" id="{00000000-0008-0000-1400-000008000000}"/>
            </a:ext>
          </a:extLst>
        </xdr:cNvPr>
        <xdr:cNvPicPr>
          <a:picLocks noChangeAspect="1"/>
        </xdr:cNvPicPr>
      </xdr:nvPicPr>
      <xdr:blipFill>
        <a:blip xmlns:r="http://schemas.openxmlformats.org/officeDocument/2006/relationships" r:embed="rId4"/>
        <a:stretch>
          <a:fillRect/>
        </a:stretch>
      </xdr:blipFill>
      <xdr:spPr>
        <a:xfrm>
          <a:off x="11315694766" y="413971"/>
          <a:ext cx="881324" cy="815437"/>
        </a:xfrm>
        <a:prstGeom prst="rect">
          <a:avLst/>
        </a:prstGeom>
      </xdr:spPr>
    </xdr:pic>
    <xdr:clientData/>
  </xdr:oneCellAnchor>
  <xdr:twoCellAnchor>
    <xdr:from>
      <xdr:col>20</xdr:col>
      <xdr:colOff>20935</xdr:colOff>
      <xdr:row>43</xdr:row>
      <xdr:rowOff>10468</xdr:rowOff>
    </xdr:from>
    <xdr:to>
      <xdr:col>22</xdr:col>
      <xdr:colOff>586154</xdr:colOff>
      <xdr:row>45</xdr:row>
      <xdr:rowOff>52336</xdr:rowOff>
    </xdr:to>
    <xdr:sp macro="" textlink="">
      <xdr:nvSpPr>
        <xdr:cNvPr id="9" name="مستطيل 8">
          <a:hlinkClick xmlns:r="http://schemas.openxmlformats.org/officeDocument/2006/relationships" r:id="rId6" tooltip="اذهب لشاشة التحديث"/>
          <a:extLst>
            <a:ext uri="{FF2B5EF4-FFF2-40B4-BE49-F238E27FC236}">
              <a16:creationId xmlns:a16="http://schemas.microsoft.com/office/drawing/2014/main" id="{00000000-0008-0000-1400-000009000000}"/>
            </a:ext>
          </a:extLst>
        </xdr:cNvPr>
        <xdr:cNvSpPr/>
      </xdr:nvSpPr>
      <xdr:spPr>
        <a:xfrm>
          <a:off x="11303736181" y="8080550"/>
          <a:ext cx="1946868" cy="418682"/>
        </a:xfrm>
        <a:prstGeom prst="rect">
          <a:avLst/>
        </a:prstGeom>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1" anchor="ctr"/>
        <a:lstStyle/>
        <a:p>
          <a:pPr algn="r" rtl="1"/>
          <a:r>
            <a:rPr lang="ar-SA" sz="1100" b="1"/>
            <a:t>لتحديث</a:t>
          </a:r>
          <a:r>
            <a:rPr lang="ar-SA" sz="1100" b="1" baseline="0"/>
            <a:t> المهارات بعد الاختبار انقر هنا </a:t>
          </a:r>
          <a:endParaRPr lang="ar-SA" sz="1100" b="1"/>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20</xdr:col>
      <xdr:colOff>452438</xdr:colOff>
      <xdr:row>18</xdr:row>
      <xdr:rowOff>114300</xdr:rowOff>
    </xdr:from>
    <xdr:to>
      <xdr:col>27</xdr:col>
      <xdr:colOff>223838</xdr:colOff>
      <xdr:row>33</xdr:row>
      <xdr:rowOff>0</xdr:rowOff>
    </xdr:to>
    <xdr:graphicFrame macro="">
      <xdr:nvGraphicFramePr>
        <xdr:cNvPr id="2" name="مخطط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638175</xdr:colOff>
      <xdr:row>0</xdr:row>
      <xdr:rowOff>57150</xdr:rowOff>
    </xdr:from>
    <xdr:to>
      <xdr:col>2</xdr:col>
      <xdr:colOff>971550</xdr:colOff>
      <xdr:row>3</xdr:row>
      <xdr:rowOff>9525</xdr:rowOff>
    </xdr:to>
    <xdr:sp macro="" textlink="">
      <xdr:nvSpPr>
        <xdr:cNvPr id="3" name="سهم: لليمين 2">
          <a:hlinkClick xmlns:r="http://schemas.openxmlformats.org/officeDocument/2006/relationships" r:id="rId2" tooltip="رجوع للوحة الرئيسية "/>
          <a:extLst>
            <a:ext uri="{FF2B5EF4-FFF2-40B4-BE49-F238E27FC236}">
              <a16:creationId xmlns:a16="http://schemas.microsoft.com/office/drawing/2014/main" id="{00000000-0008-0000-1500-000003000000}"/>
            </a:ext>
          </a:extLst>
        </xdr:cNvPr>
        <xdr:cNvSpPr/>
      </xdr:nvSpPr>
      <xdr:spPr>
        <a:xfrm>
          <a:off x="11232299100" y="57150"/>
          <a:ext cx="1019175" cy="51435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23</xdr:col>
      <xdr:colOff>447092</xdr:colOff>
      <xdr:row>9</xdr:row>
      <xdr:rowOff>19209</xdr:rowOff>
    </xdr:from>
    <xdr:to>
      <xdr:col>24</xdr:col>
      <xdr:colOff>184669</xdr:colOff>
      <xdr:row>11</xdr:row>
      <xdr:rowOff>58316</xdr:rowOff>
    </xdr:to>
    <xdr:pic macro="[0]!طباعة">
      <xdr:nvPicPr>
        <xdr:cNvPr id="2" name="صورة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1235741706" y="1867059"/>
          <a:ext cx="510852" cy="429632"/>
        </a:xfrm>
        <a:prstGeom prst="rect">
          <a:avLst/>
        </a:prstGeom>
      </xdr:spPr>
    </xdr:pic>
    <xdr:clientData/>
  </xdr:twoCellAnchor>
  <xdr:twoCellAnchor editAs="oneCell">
    <xdr:from>
      <xdr:col>23</xdr:col>
      <xdr:colOff>447092</xdr:colOff>
      <xdr:row>9</xdr:row>
      <xdr:rowOff>19209</xdr:rowOff>
    </xdr:from>
    <xdr:to>
      <xdr:col>24</xdr:col>
      <xdr:colOff>188945</xdr:colOff>
      <xdr:row>11</xdr:row>
      <xdr:rowOff>58316</xdr:rowOff>
    </xdr:to>
    <xdr:pic macro="[0]!طباعة">
      <xdr:nvPicPr>
        <xdr:cNvPr id="5" name="صورة 4">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4363505" y="1886109"/>
          <a:ext cx="515128" cy="429632"/>
        </a:xfrm>
        <a:prstGeom prst="rect">
          <a:avLst/>
        </a:prstGeom>
      </xdr:spPr>
    </xdr:pic>
    <xdr:clientData/>
  </xdr:twoCellAnchor>
  <xdr:twoCellAnchor>
    <xdr:from>
      <xdr:col>2</xdr:col>
      <xdr:colOff>1137169</xdr:colOff>
      <xdr:row>7</xdr:row>
      <xdr:rowOff>58317</xdr:rowOff>
    </xdr:from>
    <xdr:to>
      <xdr:col>2</xdr:col>
      <xdr:colOff>2556199</xdr:colOff>
      <xdr:row>11</xdr:row>
      <xdr:rowOff>66482</xdr:rowOff>
    </xdr:to>
    <xdr:sp macro="" textlink="">
      <xdr:nvSpPr>
        <xdr:cNvPr id="9" name="سهم: لليمين 8">
          <a:hlinkClick xmlns:r="http://schemas.openxmlformats.org/officeDocument/2006/relationships" r:id="rId3" tooltip="رجوع للوحة الرئيسية "/>
          <a:extLst>
            <a:ext uri="{FF2B5EF4-FFF2-40B4-BE49-F238E27FC236}">
              <a16:creationId xmlns:a16="http://schemas.microsoft.com/office/drawing/2014/main" id="{00000000-0008-0000-1600-000009000000}"/>
            </a:ext>
          </a:extLst>
        </xdr:cNvPr>
        <xdr:cNvSpPr/>
      </xdr:nvSpPr>
      <xdr:spPr>
        <a:xfrm>
          <a:off x="7759376" y="58317"/>
          <a:ext cx="1419030" cy="77969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ctr" rtl="1"/>
          <a:r>
            <a:rPr lang="ar-SA" sz="1400" b="1">
              <a:solidFill>
                <a:schemeClr val="tx1">
                  <a:lumMod val="85000"/>
                  <a:lumOff val="15000"/>
                </a:schemeClr>
              </a:solidFill>
            </a:rPr>
            <a:t>عودة</a:t>
          </a:r>
          <a:r>
            <a:rPr lang="ar-SA" sz="1400" b="1" baseline="0">
              <a:solidFill>
                <a:schemeClr val="tx1">
                  <a:lumMod val="85000"/>
                  <a:lumOff val="15000"/>
                </a:schemeClr>
              </a:solidFill>
            </a:rPr>
            <a:t> للرئيسية</a:t>
          </a:r>
          <a:endParaRPr lang="ar-SA" sz="1400" b="1">
            <a:solidFill>
              <a:schemeClr val="tx1">
                <a:lumMod val="85000"/>
                <a:lumOff val="15000"/>
              </a:schemeClr>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7</xdr:col>
      <xdr:colOff>466725</xdr:colOff>
      <xdr:row>1</xdr:row>
      <xdr:rowOff>9526</xdr:rowOff>
    </xdr:from>
    <xdr:to>
      <xdr:col>9</xdr:col>
      <xdr:colOff>226868</xdr:colOff>
      <xdr:row>7</xdr:row>
      <xdr:rowOff>9526</xdr:rowOff>
    </xdr:to>
    <xdr:pic>
      <xdr:nvPicPr>
        <xdr:cNvPr id="2" name="صورة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29748132" y="190501"/>
          <a:ext cx="1246043" cy="1123950"/>
        </a:xfrm>
        <a:prstGeom prst="rect">
          <a:avLst/>
        </a:prstGeom>
      </xdr:spPr>
    </xdr:pic>
    <xdr:clientData/>
  </xdr:twoCellAnchor>
  <xdr:twoCellAnchor>
    <xdr:from>
      <xdr:col>5</xdr:col>
      <xdr:colOff>595314</xdr:colOff>
      <xdr:row>14</xdr:row>
      <xdr:rowOff>28574</xdr:rowOff>
    </xdr:from>
    <xdr:to>
      <xdr:col>8</xdr:col>
      <xdr:colOff>514351</xdr:colOff>
      <xdr:row>21</xdr:row>
      <xdr:rowOff>104671</xdr:rowOff>
    </xdr:to>
    <xdr:graphicFrame macro="">
      <xdr:nvGraphicFramePr>
        <xdr:cNvPr id="3" name="مخطط 2">
          <a:extLst>
            <a:ext uri="{FF2B5EF4-FFF2-40B4-BE49-F238E27FC236}">
              <a16:creationId xmlns:a16="http://schemas.microsoft.com/office/drawing/2014/main" id="{00000000-0008-0000-1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158106</xdr:colOff>
      <xdr:row>23</xdr:row>
      <xdr:rowOff>8689</xdr:rowOff>
    </xdr:from>
    <xdr:to>
      <xdr:col>8</xdr:col>
      <xdr:colOff>610543</xdr:colOff>
      <xdr:row>31</xdr:row>
      <xdr:rowOff>115138</xdr:rowOff>
    </xdr:to>
    <xdr:graphicFrame macro="">
      <xdr:nvGraphicFramePr>
        <xdr:cNvPr id="4" name="مخطط 3">
          <a:extLst>
            <a:ext uri="{FF2B5EF4-FFF2-40B4-BE49-F238E27FC236}">
              <a16:creationId xmlns:a16="http://schemas.microsoft.com/office/drawing/2014/main" id="{00000000-0008-0000-17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4</xdr:col>
      <xdr:colOff>285750</xdr:colOff>
      <xdr:row>2</xdr:row>
      <xdr:rowOff>47625</xdr:rowOff>
    </xdr:from>
    <xdr:to>
      <xdr:col>5</xdr:col>
      <xdr:colOff>476250</xdr:colOff>
      <xdr:row>6</xdr:row>
      <xdr:rowOff>119903</xdr:rowOff>
    </xdr:to>
    <xdr:pic>
      <xdr:nvPicPr>
        <xdr:cNvPr id="5" name="صورة 4">
          <a:extLst>
            <a:ext uri="{FF2B5EF4-FFF2-40B4-BE49-F238E27FC236}">
              <a16:creationId xmlns:a16="http://schemas.microsoft.com/office/drawing/2014/main" id="{00000000-0008-0000-1700-000005000000}"/>
            </a:ext>
          </a:extLst>
        </xdr:cNvPr>
        <xdr:cNvPicPr>
          <a:picLocks noChangeAspect="1"/>
        </xdr:cNvPicPr>
      </xdr:nvPicPr>
      <xdr:blipFill>
        <a:blip xmlns:r="http://schemas.openxmlformats.org/officeDocument/2006/relationships" r:embed="rId4"/>
        <a:stretch>
          <a:fillRect/>
        </a:stretch>
      </xdr:blipFill>
      <xdr:spPr>
        <a:xfrm>
          <a:off x="11232356250" y="419100"/>
          <a:ext cx="876300" cy="824753"/>
        </a:xfrm>
        <a:prstGeom prst="rect">
          <a:avLst/>
        </a:prstGeom>
      </xdr:spPr>
    </xdr:pic>
    <xdr:clientData/>
  </xdr:twoCellAnchor>
  <xdr:twoCellAnchor>
    <xdr:from>
      <xdr:col>20</xdr:col>
      <xdr:colOff>104671</xdr:colOff>
      <xdr:row>2</xdr:row>
      <xdr:rowOff>73268</xdr:rowOff>
    </xdr:from>
    <xdr:to>
      <xdr:col>23</xdr:col>
      <xdr:colOff>711758</xdr:colOff>
      <xdr:row>5</xdr:row>
      <xdr:rowOff>62381</xdr:rowOff>
    </xdr:to>
    <xdr:sp macro="" textlink="">
      <xdr:nvSpPr>
        <xdr:cNvPr id="6" name="سهم: لليمين 5">
          <a:hlinkClick xmlns:r="http://schemas.openxmlformats.org/officeDocument/2006/relationships" r:id="rId5" tooltip="رجوع للوحة الرئيسية "/>
          <a:extLst>
            <a:ext uri="{FF2B5EF4-FFF2-40B4-BE49-F238E27FC236}">
              <a16:creationId xmlns:a16="http://schemas.microsoft.com/office/drawing/2014/main" id="{00000000-0008-0000-1700-000006000000}"/>
            </a:ext>
          </a:extLst>
        </xdr:cNvPr>
        <xdr:cNvSpPr/>
      </xdr:nvSpPr>
      <xdr:spPr>
        <a:xfrm>
          <a:off x="11304165330" y="439614"/>
          <a:ext cx="1444449" cy="554333"/>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twoCellAnchor>
    <xdr:from>
      <xdr:col>20</xdr:col>
      <xdr:colOff>41868</xdr:colOff>
      <xdr:row>36</xdr:row>
      <xdr:rowOff>157006</xdr:rowOff>
    </xdr:from>
    <xdr:to>
      <xdr:col>23</xdr:col>
      <xdr:colOff>1151374</xdr:colOff>
      <xdr:row>39</xdr:row>
      <xdr:rowOff>10468</xdr:rowOff>
    </xdr:to>
    <xdr:sp macro="" textlink="">
      <xdr:nvSpPr>
        <xdr:cNvPr id="7" name="مستطيل 6">
          <a:hlinkClick xmlns:r="http://schemas.openxmlformats.org/officeDocument/2006/relationships" r:id="rId6" tooltip="اذهب لشاشة التحديث"/>
          <a:extLst>
            <a:ext uri="{FF2B5EF4-FFF2-40B4-BE49-F238E27FC236}">
              <a16:creationId xmlns:a16="http://schemas.microsoft.com/office/drawing/2014/main" id="{00000000-0008-0000-1700-000007000000}"/>
            </a:ext>
          </a:extLst>
        </xdr:cNvPr>
        <xdr:cNvSpPr/>
      </xdr:nvSpPr>
      <xdr:spPr>
        <a:xfrm>
          <a:off x="11303725714" y="6908242"/>
          <a:ext cx="1946868" cy="418682"/>
        </a:xfrm>
        <a:prstGeom prst="rect">
          <a:avLst/>
        </a:prstGeom>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1" anchor="ctr"/>
        <a:lstStyle/>
        <a:p>
          <a:pPr algn="r" rtl="1"/>
          <a:r>
            <a:rPr lang="ar-SA" sz="1100" b="1"/>
            <a:t>لتحديث</a:t>
          </a:r>
          <a:r>
            <a:rPr lang="ar-SA" sz="1100" b="1" baseline="0"/>
            <a:t> المهارات بعد الاختبار انقر هنا </a:t>
          </a:r>
          <a:endParaRPr lang="ar-SA" sz="1100" b="1"/>
        </a:p>
      </xdr:txBody>
    </xdr:sp>
    <xdr:clientData/>
  </xdr:twoCellAnchor>
  <xdr:oneCellAnchor>
    <xdr:from>
      <xdr:col>17</xdr:col>
      <xdr:colOff>487659</xdr:colOff>
      <xdr:row>0</xdr:row>
      <xdr:rowOff>61862</xdr:rowOff>
    </xdr:from>
    <xdr:ext cx="1246462" cy="1109505"/>
    <xdr:pic>
      <xdr:nvPicPr>
        <xdr:cNvPr id="8" name="صورة 7">
          <a:extLst>
            <a:ext uri="{FF2B5EF4-FFF2-40B4-BE49-F238E27FC236}">
              <a16:creationId xmlns:a16="http://schemas.microsoft.com/office/drawing/2014/main" id="{00000000-0008-0000-1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06461017" y="61862"/>
          <a:ext cx="1246462" cy="1109505"/>
        </a:xfrm>
        <a:prstGeom prst="rect">
          <a:avLst/>
        </a:prstGeom>
      </xdr:spPr>
    </xdr:pic>
    <xdr:clientData/>
  </xdr:oneCellAnchor>
  <xdr:oneCellAnchor>
    <xdr:from>
      <xdr:col>14</xdr:col>
      <xdr:colOff>285750</xdr:colOff>
      <xdr:row>2</xdr:row>
      <xdr:rowOff>47625</xdr:rowOff>
    </xdr:from>
    <xdr:ext cx="881324" cy="815437"/>
    <xdr:pic>
      <xdr:nvPicPr>
        <xdr:cNvPr id="9" name="صورة 8">
          <a:extLst>
            <a:ext uri="{FF2B5EF4-FFF2-40B4-BE49-F238E27FC236}">
              <a16:creationId xmlns:a16="http://schemas.microsoft.com/office/drawing/2014/main" id="{00000000-0008-0000-1700-000009000000}"/>
            </a:ext>
          </a:extLst>
        </xdr:cNvPr>
        <xdr:cNvPicPr>
          <a:picLocks noChangeAspect="1"/>
        </xdr:cNvPicPr>
      </xdr:nvPicPr>
      <xdr:blipFill>
        <a:blip xmlns:r="http://schemas.openxmlformats.org/officeDocument/2006/relationships" r:embed="rId4"/>
        <a:stretch>
          <a:fillRect/>
        </a:stretch>
      </xdr:blipFill>
      <xdr:spPr>
        <a:xfrm>
          <a:off x="11316113448" y="413971"/>
          <a:ext cx="881324" cy="815437"/>
        </a:xfrm>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twoCellAnchor>
    <xdr:from>
      <xdr:col>1</xdr:col>
      <xdr:colOff>381000</xdr:colOff>
      <xdr:row>1</xdr:row>
      <xdr:rowOff>152400</xdr:rowOff>
    </xdr:from>
    <xdr:to>
      <xdr:col>1</xdr:col>
      <xdr:colOff>1400175</xdr:colOff>
      <xdr:row>4</xdr:row>
      <xdr:rowOff>133350</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1800-000003000000}"/>
            </a:ext>
          </a:extLst>
        </xdr:cNvPr>
        <xdr:cNvSpPr/>
      </xdr:nvSpPr>
      <xdr:spPr>
        <a:xfrm>
          <a:off x="11232270525" y="342900"/>
          <a:ext cx="1019175" cy="55245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0</xdr:rowOff>
    </xdr:from>
    <xdr:to>
      <xdr:col>6</xdr:col>
      <xdr:colOff>695325</xdr:colOff>
      <xdr:row>3</xdr:row>
      <xdr:rowOff>123824</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1900-000002000000}"/>
            </a:ext>
          </a:extLst>
        </xdr:cNvPr>
        <xdr:cNvSpPr/>
      </xdr:nvSpPr>
      <xdr:spPr>
        <a:xfrm>
          <a:off x="11266808175" y="180975"/>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419100</xdr:colOff>
      <xdr:row>3</xdr:row>
      <xdr:rowOff>152401</xdr:rowOff>
    </xdr:from>
    <xdr:to>
      <xdr:col>1</xdr:col>
      <xdr:colOff>1800225</xdr:colOff>
      <xdr:row>3</xdr:row>
      <xdr:rowOff>685800</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1A00-000003000000}"/>
            </a:ext>
          </a:extLst>
        </xdr:cNvPr>
        <xdr:cNvSpPr/>
      </xdr:nvSpPr>
      <xdr:spPr>
        <a:xfrm>
          <a:off x="5787618600" y="723901"/>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0</xdr:rowOff>
    </xdr:from>
    <xdr:to>
      <xdr:col>6</xdr:col>
      <xdr:colOff>695325</xdr:colOff>
      <xdr:row>3</xdr:row>
      <xdr:rowOff>123824</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1B00-000002000000}"/>
            </a:ext>
          </a:extLst>
        </xdr:cNvPr>
        <xdr:cNvSpPr/>
      </xdr:nvSpPr>
      <xdr:spPr>
        <a:xfrm>
          <a:off x="10106025" y="180975"/>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419100</xdr:colOff>
      <xdr:row>3</xdr:row>
      <xdr:rowOff>152401</xdr:rowOff>
    </xdr:from>
    <xdr:to>
      <xdr:col>1</xdr:col>
      <xdr:colOff>1800225</xdr:colOff>
      <xdr:row>3</xdr:row>
      <xdr:rowOff>685800</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1C00-000003000000}"/>
            </a:ext>
          </a:extLst>
        </xdr:cNvPr>
        <xdr:cNvSpPr/>
      </xdr:nvSpPr>
      <xdr:spPr>
        <a:xfrm>
          <a:off x="5787618600" y="723901"/>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7</xdr:col>
      <xdr:colOff>466725</xdr:colOff>
      <xdr:row>1</xdr:row>
      <xdr:rowOff>9526</xdr:rowOff>
    </xdr:from>
    <xdr:to>
      <xdr:col>9</xdr:col>
      <xdr:colOff>226868</xdr:colOff>
      <xdr:row>7</xdr:row>
      <xdr:rowOff>9526</xdr:rowOff>
    </xdr:to>
    <xdr:pic>
      <xdr:nvPicPr>
        <xdr:cNvPr id="2" name="صورة 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29748132" y="190501"/>
          <a:ext cx="1246043" cy="1123950"/>
        </a:xfrm>
        <a:prstGeom prst="rect">
          <a:avLst/>
        </a:prstGeom>
      </xdr:spPr>
    </xdr:pic>
    <xdr:clientData/>
  </xdr:twoCellAnchor>
  <xdr:twoCellAnchor>
    <xdr:from>
      <xdr:col>5</xdr:col>
      <xdr:colOff>595314</xdr:colOff>
      <xdr:row>14</xdr:row>
      <xdr:rowOff>28574</xdr:rowOff>
    </xdr:from>
    <xdr:to>
      <xdr:col>8</xdr:col>
      <xdr:colOff>514351</xdr:colOff>
      <xdr:row>21</xdr:row>
      <xdr:rowOff>0</xdr:rowOff>
    </xdr:to>
    <xdr:graphicFrame macro="">
      <xdr:nvGraphicFramePr>
        <xdr:cNvPr id="3" name="مخطط 2">
          <a:extLst>
            <a:ext uri="{FF2B5EF4-FFF2-40B4-BE49-F238E27FC236}">
              <a16:creationId xmlns:a16="http://schemas.microsoft.com/office/drawing/2014/main" id="{00000000-0008-0000-1D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409315</xdr:colOff>
      <xdr:row>21</xdr:row>
      <xdr:rowOff>144761</xdr:rowOff>
    </xdr:from>
    <xdr:to>
      <xdr:col>9</xdr:col>
      <xdr:colOff>170928</xdr:colOff>
      <xdr:row>30</xdr:row>
      <xdr:rowOff>104672</xdr:rowOff>
    </xdr:to>
    <xdr:graphicFrame macro="">
      <xdr:nvGraphicFramePr>
        <xdr:cNvPr id="4" name="مخطط 3">
          <a:extLst>
            <a:ext uri="{FF2B5EF4-FFF2-40B4-BE49-F238E27FC236}">
              <a16:creationId xmlns:a16="http://schemas.microsoft.com/office/drawing/2014/main" id="{00000000-0008-0000-1D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4</xdr:col>
      <xdr:colOff>285750</xdr:colOff>
      <xdr:row>2</xdr:row>
      <xdr:rowOff>47625</xdr:rowOff>
    </xdr:from>
    <xdr:to>
      <xdr:col>5</xdr:col>
      <xdr:colOff>476250</xdr:colOff>
      <xdr:row>6</xdr:row>
      <xdr:rowOff>119903</xdr:rowOff>
    </xdr:to>
    <xdr:pic>
      <xdr:nvPicPr>
        <xdr:cNvPr id="5" name="صورة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4"/>
        <a:stretch>
          <a:fillRect/>
        </a:stretch>
      </xdr:blipFill>
      <xdr:spPr>
        <a:xfrm>
          <a:off x="11232356250" y="419100"/>
          <a:ext cx="876300" cy="824753"/>
        </a:xfrm>
        <a:prstGeom prst="rect">
          <a:avLst/>
        </a:prstGeom>
      </xdr:spPr>
    </xdr:pic>
    <xdr:clientData/>
  </xdr:twoCellAnchor>
  <xdr:twoCellAnchor>
    <xdr:from>
      <xdr:col>20</xdr:col>
      <xdr:colOff>167472</xdr:colOff>
      <xdr:row>2</xdr:row>
      <xdr:rowOff>73270</xdr:rowOff>
    </xdr:from>
    <xdr:to>
      <xdr:col>22</xdr:col>
      <xdr:colOff>166949</xdr:colOff>
      <xdr:row>5</xdr:row>
      <xdr:rowOff>51916</xdr:rowOff>
    </xdr:to>
    <xdr:sp macro="" textlink="">
      <xdr:nvSpPr>
        <xdr:cNvPr id="6" name="سهم: لليمين 5">
          <a:hlinkClick xmlns:r="http://schemas.openxmlformats.org/officeDocument/2006/relationships" r:id="rId5" tooltip="رجوع للوحة الرئيسية "/>
          <a:extLst>
            <a:ext uri="{FF2B5EF4-FFF2-40B4-BE49-F238E27FC236}">
              <a16:creationId xmlns:a16="http://schemas.microsoft.com/office/drawing/2014/main" id="{00000000-0008-0000-1D00-000006000000}"/>
            </a:ext>
          </a:extLst>
        </xdr:cNvPr>
        <xdr:cNvSpPr/>
      </xdr:nvSpPr>
      <xdr:spPr>
        <a:xfrm>
          <a:off x="11303098216" y="439616"/>
          <a:ext cx="1381125" cy="543866"/>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twoCellAnchor>
    <xdr:from>
      <xdr:col>20</xdr:col>
      <xdr:colOff>52334</xdr:colOff>
      <xdr:row>43</xdr:row>
      <xdr:rowOff>188406</xdr:rowOff>
    </xdr:from>
    <xdr:to>
      <xdr:col>22</xdr:col>
      <xdr:colOff>648956</xdr:colOff>
      <xdr:row>46</xdr:row>
      <xdr:rowOff>41867</xdr:rowOff>
    </xdr:to>
    <xdr:sp macro="" textlink="">
      <xdr:nvSpPr>
        <xdr:cNvPr id="7" name="مستطيل 6">
          <a:hlinkClick xmlns:r="http://schemas.openxmlformats.org/officeDocument/2006/relationships" r:id="rId6" tooltip="اذهب لشاشة التحديث"/>
          <a:extLst>
            <a:ext uri="{FF2B5EF4-FFF2-40B4-BE49-F238E27FC236}">
              <a16:creationId xmlns:a16="http://schemas.microsoft.com/office/drawing/2014/main" id="{00000000-0008-0000-1D00-000007000000}"/>
            </a:ext>
          </a:extLst>
        </xdr:cNvPr>
        <xdr:cNvSpPr/>
      </xdr:nvSpPr>
      <xdr:spPr>
        <a:xfrm>
          <a:off x="11302616209" y="8258488"/>
          <a:ext cx="1978270" cy="418681"/>
        </a:xfrm>
        <a:prstGeom prst="rect">
          <a:avLst/>
        </a:prstGeom>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1" anchor="ctr"/>
        <a:lstStyle/>
        <a:p>
          <a:pPr algn="r" rtl="1"/>
          <a:r>
            <a:rPr lang="ar-SA" sz="1100" b="1"/>
            <a:t>لتحديث</a:t>
          </a:r>
          <a:r>
            <a:rPr lang="ar-SA" sz="1100" b="1" baseline="0"/>
            <a:t> المهارات بعد الاختبار انقر هنا </a:t>
          </a:r>
          <a:endParaRPr lang="ar-SA" sz="1100" b="1"/>
        </a:p>
      </xdr:txBody>
    </xdr:sp>
    <xdr:clientData/>
  </xdr:twoCellAnchor>
  <xdr:oneCellAnchor>
    <xdr:from>
      <xdr:col>17</xdr:col>
      <xdr:colOff>466725</xdr:colOff>
      <xdr:row>1</xdr:row>
      <xdr:rowOff>9526</xdr:rowOff>
    </xdr:from>
    <xdr:ext cx="1246462" cy="1109505"/>
    <xdr:pic>
      <xdr:nvPicPr>
        <xdr:cNvPr id="8" name="صورة 7">
          <a:extLst>
            <a:ext uri="{FF2B5EF4-FFF2-40B4-BE49-F238E27FC236}">
              <a16:creationId xmlns:a16="http://schemas.microsoft.com/office/drawing/2014/main" id="{00000000-0008-0000-1D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12019011" y="187466"/>
          <a:ext cx="1246462" cy="1109505"/>
        </a:xfrm>
        <a:prstGeom prst="rect">
          <a:avLst/>
        </a:prstGeom>
      </xdr:spPr>
    </xdr:pic>
    <xdr:clientData/>
  </xdr:oneCellAnchor>
  <xdr:oneCellAnchor>
    <xdr:from>
      <xdr:col>14</xdr:col>
      <xdr:colOff>285750</xdr:colOff>
      <xdr:row>2</xdr:row>
      <xdr:rowOff>47625</xdr:rowOff>
    </xdr:from>
    <xdr:ext cx="881324" cy="815437"/>
    <xdr:pic>
      <xdr:nvPicPr>
        <xdr:cNvPr id="9" name="صورة 8">
          <a:extLst>
            <a:ext uri="{FF2B5EF4-FFF2-40B4-BE49-F238E27FC236}">
              <a16:creationId xmlns:a16="http://schemas.microsoft.com/office/drawing/2014/main" id="{00000000-0008-0000-1D00-000009000000}"/>
            </a:ext>
          </a:extLst>
        </xdr:cNvPr>
        <xdr:cNvPicPr>
          <a:picLocks noChangeAspect="1"/>
        </xdr:cNvPicPr>
      </xdr:nvPicPr>
      <xdr:blipFill>
        <a:blip xmlns:r="http://schemas.openxmlformats.org/officeDocument/2006/relationships" r:embed="rId4"/>
        <a:stretch>
          <a:fillRect/>
        </a:stretch>
      </xdr:blipFill>
      <xdr:spPr>
        <a:xfrm>
          <a:off x="11314637596" y="413971"/>
          <a:ext cx="881324" cy="815437"/>
        </a:xfrm>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twoCellAnchor>
    <xdr:from>
      <xdr:col>1</xdr:col>
      <xdr:colOff>381000</xdr:colOff>
      <xdr:row>1</xdr:row>
      <xdr:rowOff>152400</xdr:rowOff>
    </xdr:from>
    <xdr:to>
      <xdr:col>1</xdr:col>
      <xdr:colOff>1400175</xdr:colOff>
      <xdr:row>4</xdr:row>
      <xdr:rowOff>133350</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1E00-000003000000}"/>
            </a:ext>
          </a:extLst>
        </xdr:cNvPr>
        <xdr:cNvSpPr/>
      </xdr:nvSpPr>
      <xdr:spPr>
        <a:xfrm>
          <a:off x="11232622950" y="342900"/>
          <a:ext cx="1019175" cy="55245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23</xdr:col>
      <xdr:colOff>447092</xdr:colOff>
      <xdr:row>9</xdr:row>
      <xdr:rowOff>19209</xdr:rowOff>
    </xdr:from>
    <xdr:to>
      <xdr:col>24</xdr:col>
      <xdr:colOff>184669</xdr:colOff>
      <xdr:row>11</xdr:row>
      <xdr:rowOff>58316</xdr:rowOff>
    </xdr:to>
    <xdr:pic macro="[0]!طباعة">
      <xdr:nvPicPr>
        <xdr:cNvPr id="2" name="صورة 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1235741706" y="1867059"/>
          <a:ext cx="510852" cy="429632"/>
        </a:xfrm>
        <a:prstGeom prst="rect">
          <a:avLst/>
        </a:prstGeom>
      </xdr:spPr>
    </xdr:pic>
    <xdr:clientData/>
  </xdr:twoCellAnchor>
  <xdr:twoCellAnchor editAs="oneCell">
    <xdr:from>
      <xdr:col>23</xdr:col>
      <xdr:colOff>447092</xdr:colOff>
      <xdr:row>9</xdr:row>
      <xdr:rowOff>19209</xdr:rowOff>
    </xdr:from>
    <xdr:to>
      <xdr:col>24</xdr:col>
      <xdr:colOff>188945</xdr:colOff>
      <xdr:row>11</xdr:row>
      <xdr:rowOff>58316</xdr:rowOff>
    </xdr:to>
    <xdr:pic macro="[0]!طباعة">
      <xdr:nvPicPr>
        <xdr:cNvPr id="5" name="صورة 4">
          <a:extLst>
            <a:ext uri="{FF2B5EF4-FFF2-40B4-BE49-F238E27FC236}">
              <a16:creationId xmlns:a16="http://schemas.microsoft.com/office/drawing/2014/main" id="{00000000-0008-0000-1F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4363505" y="1886109"/>
          <a:ext cx="515128" cy="429632"/>
        </a:xfrm>
        <a:prstGeom prst="rect">
          <a:avLst/>
        </a:prstGeom>
      </xdr:spPr>
    </xdr:pic>
    <xdr:clientData/>
  </xdr:twoCellAnchor>
  <xdr:twoCellAnchor>
    <xdr:from>
      <xdr:col>2</xdr:col>
      <xdr:colOff>1137169</xdr:colOff>
      <xdr:row>7</xdr:row>
      <xdr:rowOff>58317</xdr:rowOff>
    </xdr:from>
    <xdr:to>
      <xdr:col>2</xdr:col>
      <xdr:colOff>2556199</xdr:colOff>
      <xdr:row>11</xdr:row>
      <xdr:rowOff>66482</xdr:rowOff>
    </xdr:to>
    <xdr:sp macro="" textlink="">
      <xdr:nvSpPr>
        <xdr:cNvPr id="8" name="سهم: لليمين 7">
          <a:hlinkClick xmlns:r="http://schemas.openxmlformats.org/officeDocument/2006/relationships" r:id="rId3" tooltip="رجوع للوحة الرئيسية "/>
          <a:extLst>
            <a:ext uri="{FF2B5EF4-FFF2-40B4-BE49-F238E27FC236}">
              <a16:creationId xmlns:a16="http://schemas.microsoft.com/office/drawing/2014/main" id="{00000000-0008-0000-1F00-000008000000}"/>
            </a:ext>
          </a:extLst>
        </xdr:cNvPr>
        <xdr:cNvSpPr/>
      </xdr:nvSpPr>
      <xdr:spPr>
        <a:xfrm>
          <a:off x="7759376" y="58317"/>
          <a:ext cx="1419030" cy="77969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ctr" rtl="1"/>
          <a:r>
            <a:rPr lang="ar-SA" sz="1400" b="1">
              <a:solidFill>
                <a:schemeClr val="tx1">
                  <a:lumMod val="85000"/>
                  <a:lumOff val="15000"/>
                </a:schemeClr>
              </a:solidFill>
            </a:rPr>
            <a:t>عودة</a:t>
          </a:r>
          <a:r>
            <a:rPr lang="ar-SA" sz="1400" b="1" baseline="0">
              <a:solidFill>
                <a:schemeClr val="tx1">
                  <a:lumMod val="85000"/>
                  <a:lumOff val="15000"/>
                </a:schemeClr>
              </a:solidFill>
            </a:rPr>
            <a:t> للرئيسية</a:t>
          </a:r>
          <a:endParaRPr lang="ar-SA" sz="1400" b="1">
            <a:solidFill>
              <a:schemeClr val="tx1">
                <a:lumMod val="85000"/>
                <a:lumOff val="15000"/>
              </a:schemeClr>
            </a:solidFill>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152400</xdr:colOff>
      <xdr:row>0</xdr:row>
      <xdr:rowOff>66675</xdr:rowOff>
    </xdr:from>
    <xdr:to>
      <xdr:col>6</xdr:col>
      <xdr:colOff>847725</xdr:colOff>
      <xdr:row>3</xdr:row>
      <xdr:rowOff>9524</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2000-000002000000}"/>
            </a:ext>
          </a:extLst>
        </xdr:cNvPr>
        <xdr:cNvSpPr/>
      </xdr:nvSpPr>
      <xdr:spPr>
        <a:xfrm>
          <a:off x="11266655775" y="66675"/>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1</xdr:col>
      <xdr:colOff>419100</xdr:colOff>
      <xdr:row>3</xdr:row>
      <xdr:rowOff>152401</xdr:rowOff>
    </xdr:from>
    <xdr:to>
      <xdr:col>1</xdr:col>
      <xdr:colOff>1800225</xdr:colOff>
      <xdr:row>3</xdr:row>
      <xdr:rowOff>685800</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2200-000002000000}"/>
            </a:ext>
          </a:extLst>
        </xdr:cNvPr>
        <xdr:cNvSpPr/>
      </xdr:nvSpPr>
      <xdr:spPr>
        <a:xfrm>
          <a:off x="5787618600" y="723901"/>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7</xdr:col>
      <xdr:colOff>466725</xdr:colOff>
      <xdr:row>1</xdr:row>
      <xdr:rowOff>9526</xdr:rowOff>
    </xdr:from>
    <xdr:to>
      <xdr:col>9</xdr:col>
      <xdr:colOff>226868</xdr:colOff>
      <xdr:row>7</xdr:row>
      <xdr:rowOff>9526</xdr:rowOff>
    </xdr:to>
    <xdr:pic>
      <xdr:nvPicPr>
        <xdr:cNvPr id="2" name="صورة 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29748132" y="190501"/>
          <a:ext cx="1246043" cy="1123950"/>
        </a:xfrm>
        <a:prstGeom prst="rect">
          <a:avLst/>
        </a:prstGeom>
      </xdr:spPr>
    </xdr:pic>
    <xdr:clientData/>
  </xdr:twoCellAnchor>
  <xdr:twoCellAnchor>
    <xdr:from>
      <xdr:col>5</xdr:col>
      <xdr:colOff>605781</xdr:colOff>
      <xdr:row>13</xdr:row>
      <xdr:rowOff>39041</xdr:rowOff>
    </xdr:from>
    <xdr:to>
      <xdr:col>8</xdr:col>
      <xdr:colOff>524818</xdr:colOff>
      <xdr:row>22</xdr:row>
      <xdr:rowOff>19049</xdr:rowOff>
    </xdr:to>
    <xdr:graphicFrame macro="">
      <xdr:nvGraphicFramePr>
        <xdr:cNvPr id="3" name="مخطط 2">
          <a:extLst>
            <a:ext uri="{FF2B5EF4-FFF2-40B4-BE49-F238E27FC236}">
              <a16:creationId xmlns:a16="http://schemas.microsoft.com/office/drawing/2014/main" id="{00000000-0008-0000-2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304644</xdr:colOff>
      <xdr:row>22</xdr:row>
      <xdr:rowOff>102892</xdr:rowOff>
    </xdr:from>
    <xdr:to>
      <xdr:col>9</xdr:col>
      <xdr:colOff>66257</xdr:colOff>
      <xdr:row>31</xdr:row>
      <xdr:rowOff>94204</xdr:rowOff>
    </xdr:to>
    <xdr:graphicFrame macro="">
      <xdr:nvGraphicFramePr>
        <xdr:cNvPr id="4" name="مخطط 3">
          <a:extLst>
            <a:ext uri="{FF2B5EF4-FFF2-40B4-BE49-F238E27FC236}">
              <a16:creationId xmlns:a16="http://schemas.microsoft.com/office/drawing/2014/main" id="{00000000-0008-0000-2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4</xdr:col>
      <xdr:colOff>285750</xdr:colOff>
      <xdr:row>2</xdr:row>
      <xdr:rowOff>47625</xdr:rowOff>
    </xdr:from>
    <xdr:to>
      <xdr:col>5</xdr:col>
      <xdr:colOff>476250</xdr:colOff>
      <xdr:row>6</xdr:row>
      <xdr:rowOff>119903</xdr:rowOff>
    </xdr:to>
    <xdr:pic>
      <xdr:nvPicPr>
        <xdr:cNvPr id="5" name="صورة 4">
          <a:extLst>
            <a:ext uri="{FF2B5EF4-FFF2-40B4-BE49-F238E27FC236}">
              <a16:creationId xmlns:a16="http://schemas.microsoft.com/office/drawing/2014/main" id="{00000000-0008-0000-2300-000005000000}"/>
            </a:ext>
          </a:extLst>
        </xdr:cNvPr>
        <xdr:cNvPicPr>
          <a:picLocks noChangeAspect="1"/>
        </xdr:cNvPicPr>
      </xdr:nvPicPr>
      <xdr:blipFill>
        <a:blip xmlns:r="http://schemas.openxmlformats.org/officeDocument/2006/relationships" r:embed="rId4"/>
        <a:stretch>
          <a:fillRect/>
        </a:stretch>
      </xdr:blipFill>
      <xdr:spPr>
        <a:xfrm>
          <a:off x="11232356250" y="419100"/>
          <a:ext cx="876300" cy="824753"/>
        </a:xfrm>
        <a:prstGeom prst="rect">
          <a:avLst/>
        </a:prstGeom>
      </xdr:spPr>
    </xdr:pic>
    <xdr:clientData/>
  </xdr:twoCellAnchor>
  <xdr:twoCellAnchor>
    <xdr:from>
      <xdr:col>20</xdr:col>
      <xdr:colOff>82089</xdr:colOff>
      <xdr:row>2</xdr:row>
      <xdr:rowOff>147243</xdr:rowOff>
    </xdr:from>
    <xdr:to>
      <xdr:col>22</xdr:col>
      <xdr:colOff>81566</xdr:colOff>
      <xdr:row>5</xdr:row>
      <xdr:rowOff>115424</xdr:rowOff>
    </xdr:to>
    <xdr:sp macro="" textlink="">
      <xdr:nvSpPr>
        <xdr:cNvPr id="6" name="سهم: لليمين 5">
          <a:hlinkClick xmlns:r="http://schemas.openxmlformats.org/officeDocument/2006/relationships" r:id="rId5" tooltip="رجوع للوحة الرئيسية "/>
          <a:extLst>
            <a:ext uri="{FF2B5EF4-FFF2-40B4-BE49-F238E27FC236}">
              <a16:creationId xmlns:a16="http://schemas.microsoft.com/office/drawing/2014/main" id="{00000000-0008-0000-2300-000006000000}"/>
            </a:ext>
          </a:extLst>
        </xdr:cNvPr>
        <xdr:cNvSpPr/>
      </xdr:nvSpPr>
      <xdr:spPr>
        <a:xfrm>
          <a:off x="11206969220" y="521822"/>
          <a:ext cx="1369365" cy="546102"/>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twoCellAnchor>
    <xdr:from>
      <xdr:col>20</xdr:col>
      <xdr:colOff>15524</xdr:colOff>
      <xdr:row>33</xdr:row>
      <xdr:rowOff>42809</xdr:rowOff>
    </xdr:from>
    <xdr:to>
      <xdr:col>21</xdr:col>
      <xdr:colOff>460197</xdr:colOff>
      <xdr:row>35</xdr:row>
      <xdr:rowOff>107022</xdr:rowOff>
    </xdr:to>
    <xdr:sp macro="" textlink="">
      <xdr:nvSpPr>
        <xdr:cNvPr id="7" name="مستطيل 6">
          <a:hlinkClick xmlns:r="http://schemas.openxmlformats.org/officeDocument/2006/relationships" r:id="rId6" tooltip="اذهب لشاشة التحديث"/>
          <a:extLst>
            <a:ext uri="{FF2B5EF4-FFF2-40B4-BE49-F238E27FC236}">
              <a16:creationId xmlns:a16="http://schemas.microsoft.com/office/drawing/2014/main" id="{00000000-0008-0000-2300-000007000000}"/>
            </a:ext>
          </a:extLst>
        </xdr:cNvPr>
        <xdr:cNvSpPr/>
      </xdr:nvSpPr>
      <xdr:spPr>
        <a:xfrm>
          <a:off x="224747" y="6367837"/>
          <a:ext cx="1129617" cy="449494"/>
        </a:xfrm>
        <a:prstGeom prst="rect">
          <a:avLst/>
        </a:prstGeom>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1" anchor="t"/>
        <a:lstStyle/>
        <a:p>
          <a:pPr algn="ctr" rtl="1"/>
          <a:r>
            <a:rPr lang="ar-SA" sz="1100" b="1"/>
            <a:t>لتحديث</a:t>
          </a:r>
          <a:r>
            <a:rPr lang="ar-SA" sz="1100" b="1" baseline="0"/>
            <a:t> المهارات بعد الاختبار انقر هنا </a:t>
          </a:r>
          <a:endParaRPr lang="ar-SA" sz="1100" b="1"/>
        </a:p>
      </xdr:txBody>
    </xdr:sp>
    <xdr:clientData/>
  </xdr:twoCellAnchor>
  <xdr:oneCellAnchor>
    <xdr:from>
      <xdr:col>17</xdr:col>
      <xdr:colOff>466725</xdr:colOff>
      <xdr:row>1</xdr:row>
      <xdr:rowOff>9526</xdr:rowOff>
    </xdr:from>
    <xdr:ext cx="1246462" cy="1109505"/>
    <xdr:pic>
      <xdr:nvPicPr>
        <xdr:cNvPr id="8" name="صورة 7">
          <a:extLst>
            <a:ext uri="{FF2B5EF4-FFF2-40B4-BE49-F238E27FC236}">
              <a16:creationId xmlns:a16="http://schemas.microsoft.com/office/drawing/2014/main" id="{00000000-0008-0000-23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12019011" y="187466"/>
          <a:ext cx="1246462" cy="1109505"/>
        </a:xfrm>
        <a:prstGeom prst="rect">
          <a:avLst/>
        </a:prstGeom>
      </xdr:spPr>
    </xdr:pic>
    <xdr:clientData/>
  </xdr:oneCellAnchor>
  <xdr:oneCellAnchor>
    <xdr:from>
      <xdr:col>14</xdr:col>
      <xdr:colOff>285750</xdr:colOff>
      <xdr:row>2</xdr:row>
      <xdr:rowOff>47625</xdr:rowOff>
    </xdr:from>
    <xdr:ext cx="881324" cy="815437"/>
    <xdr:pic>
      <xdr:nvPicPr>
        <xdr:cNvPr id="9" name="صورة 8">
          <a:extLst>
            <a:ext uri="{FF2B5EF4-FFF2-40B4-BE49-F238E27FC236}">
              <a16:creationId xmlns:a16="http://schemas.microsoft.com/office/drawing/2014/main" id="{00000000-0008-0000-2300-000009000000}"/>
            </a:ext>
          </a:extLst>
        </xdr:cNvPr>
        <xdr:cNvPicPr>
          <a:picLocks noChangeAspect="1"/>
        </xdr:cNvPicPr>
      </xdr:nvPicPr>
      <xdr:blipFill>
        <a:blip xmlns:r="http://schemas.openxmlformats.org/officeDocument/2006/relationships" r:embed="rId4"/>
        <a:stretch>
          <a:fillRect/>
        </a:stretch>
      </xdr:blipFill>
      <xdr:spPr>
        <a:xfrm>
          <a:off x="11314637596" y="413971"/>
          <a:ext cx="881324" cy="815437"/>
        </a:xfrm>
        <a:prstGeom prst="rect">
          <a:avLst/>
        </a:prstGeom>
      </xdr:spPr>
    </xdr:pic>
    <xdr:clientData/>
  </xdr:oneCellAnchor>
</xdr:wsDr>
</file>

<file path=xl/drawings/drawing34.xml><?xml version="1.0" encoding="utf-8"?>
<xdr:wsDr xmlns:xdr="http://schemas.openxmlformats.org/drawingml/2006/spreadsheetDrawing" xmlns:a="http://schemas.openxmlformats.org/drawingml/2006/main">
  <xdr:twoCellAnchor>
    <xdr:from>
      <xdr:col>1</xdr:col>
      <xdr:colOff>381000</xdr:colOff>
      <xdr:row>1</xdr:row>
      <xdr:rowOff>152400</xdr:rowOff>
    </xdr:from>
    <xdr:to>
      <xdr:col>1</xdr:col>
      <xdr:colOff>1400175</xdr:colOff>
      <xdr:row>4</xdr:row>
      <xdr:rowOff>133350</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2400-000003000000}"/>
            </a:ext>
          </a:extLst>
        </xdr:cNvPr>
        <xdr:cNvSpPr/>
      </xdr:nvSpPr>
      <xdr:spPr>
        <a:xfrm>
          <a:off x="11232565800" y="342900"/>
          <a:ext cx="1019175" cy="55245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23</xdr:col>
      <xdr:colOff>447092</xdr:colOff>
      <xdr:row>9</xdr:row>
      <xdr:rowOff>19209</xdr:rowOff>
    </xdr:from>
    <xdr:to>
      <xdr:col>24</xdr:col>
      <xdr:colOff>184669</xdr:colOff>
      <xdr:row>11</xdr:row>
      <xdr:rowOff>58316</xdr:rowOff>
    </xdr:to>
    <xdr:pic macro="[0]!طباعة">
      <xdr:nvPicPr>
        <xdr:cNvPr id="2" name="صورة 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1235741706" y="1867059"/>
          <a:ext cx="510852" cy="429632"/>
        </a:xfrm>
        <a:prstGeom prst="rect">
          <a:avLst/>
        </a:prstGeom>
      </xdr:spPr>
    </xdr:pic>
    <xdr:clientData/>
  </xdr:twoCellAnchor>
  <xdr:twoCellAnchor>
    <xdr:from>
      <xdr:col>26</xdr:col>
      <xdr:colOff>1088571</xdr:colOff>
      <xdr:row>14</xdr:row>
      <xdr:rowOff>97193</xdr:rowOff>
    </xdr:from>
    <xdr:to>
      <xdr:col>26</xdr:col>
      <xdr:colOff>2410408</xdr:colOff>
      <xdr:row>15</xdr:row>
      <xdr:rowOff>242985</xdr:rowOff>
    </xdr:to>
    <xdr:sp macro="" textlink="">
      <xdr:nvSpPr>
        <xdr:cNvPr id="4" name="سهم: لليسار 3">
          <a:extLst>
            <a:ext uri="{FF2B5EF4-FFF2-40B4-BE49-F238E27FC236}">
              <a16:creationId xmlns:a16="http://schemas.microsoft.com/office/drawing/2014/main" id="{00000000-0008-0000-2500-000004000000}"/>
            </a:ext>
          </a:extLst>
        </xdr:cNvPr>
        <xdr:cNvSpPr/>
      </xdr:nvSpPr>
      <xdr:spPr>
        <a:xfrm>
          <a:off x="11232965267" y="3373793"/>
          <a:ext cx="1321837" cy="460117"/>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1100" b="1">
              <a:solidFill>
                <a:schemeClr val="bg1"/>
              </a:solidFill>
            </a:rPr>
            <a:t>أسئلة مختارة </a:t>
          </a:r>
        </a:p>
      </xdr:txBody>
    </xdr:sp>
    <xdr:clientData/>
  </xdr:twoCellAnchor>
  <xdr:twoCellAnchor editAs="oneCell">
    <xdr:from>
      <xdr:col>23</xdr:col>
      <xdr:colOff>447092</xdr:colOff>
      <xdr:row>9</xdr:row>
      <xdr:rowOff>19209</xdr:rowOff>
    </xdr:from>
    <xdr:to>
      <xdr:col>24</xdr:col>
      <xdr:colOff>188945</xdr:colOff>
      <xdr:row>11</xdr:row>
      <xdr:rowOff>58316</xdr:rowOff>
    </xdr:to>
    <xdr:pic macro="[0]!طباعة">
      <xdr:nvPicPr>
        <xdr:cNvPr id="5" name="صورة 4">
          <a:extLst>
            <a:ext uri="{FF2B5EF4-FFF2-40B4-BE49-F238E27FC236}">
              <a16:creationId xmlns:a16="http://schemas.microsoft.com/office/drawing/2014/main" id="{00000000-0008-0000-25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4363505" y="1886109"/>
          <a:ext cx="515128" cy="429632"/>
        </a:xfrm>
        <a:prstGeom prst="rect">
          <a:avLst/>
        </a:prstGeom>
      </xdr:spPr>
    </xdr:pic>
    <xdr:clientData/>
  </xdr:twoCellAnchor>
  <xdr:twoCellAnchor>
    <xdr:from>
      <xdr:col>26</xdr:col>
      <xdr:colOff>1088571</xdr:colOff>
      <xdr:row>14</xdr:row>
      <xdr:rowOff>97193</xdr:rowOff>
    </xdr:from>
    <xdr:to>
      <xdr:col>26</xdr:col>
      <xdr:colOff>2410408</xdr:colOff>
      <xdr:row>15</xdr:row>
      <xdr:rowOff>242985</xdr:rowOff>
    </xdr:to>
    <xdr:sp macro="" textlink="">
      <xdr:nvSpPr>
        <xdr:cNvPr id="7" name="سهم: لليسار 6">
          <a:extLst>
            <a:ext uri="{FF2B5EF4-FFF2-40B4-BE49-F238E27FC236}">
              <a16:creationId xmlns:a16="http://schemas.microsoft.com/office/drawing/2014/main" id="{00000000-0008-0000-2500-000007000000}"/>
            </a:ext>
          </a:extLst>
        </xdr:cNvPr>
        <xdr:cNvSpPr/>
      </xdr:nvSpPr>
      <xdr:spPr>
        <a:xfrm>
          <a:off x="10905542" y="3392843"/>
          <a:ext cx="1321837" cy="460117"/>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1100" b="1">
              <a:solidFill>
                <a:schemeClr val="bg1"/>
              </a:solidFill>
            </a:rPr>
            <a:t>أسئلة مختارة </a:t>
          </a:r>
        </a:p>
      </xdr:txBody>
    </xdr:sp>
    <xdr:clientData/>
  </xdr:twoCellAnchor>
  <xdr:twoCellAnchor>
    <xdr:from>
      <xdr:col>2</xdr:col>
      <xdr:colOff>1137169</xdr:colOff>
      <xdr:row>7</xdr:row>
      <xdr:rowOff>58317</xdr:rowOff>
    </xdr:from>
    <xdr:to>
      <xdr:col>2</xdr:col>
      <xdr:colOff>2556199</xdr:colOff>
      <xdr:row>11</xdr:row>
      <xdr:rowOff>66482</xdr:rowOff>
    </xdr:to>
    <xdr:sp macro="" textlink="">
      <xdr:nvSpPr>
        <xdr:cNvPr id="8" name="سهم: لليمين 7">
          <a:hlinkClick xmlns:r="http://schemas.openxmlformats.org/officeDocument/2006/relationships" r:id="rId3" tooltip="رجوع للوحة الرئيسية "/>
          <a:extLst>
            <a:ext uri="{FF2B5EF4-FFF2-40B4-BE49-F238E27FC236}">
              <a16:creationId xmlns:a16="http://schemas.microsoft.com/office/drawing/2014/main" id="{00000000-0008-0000-2500-000008000000}"/>
            </a:ext>
          </a:extLst>
        </xdr:cNvPr>
        <xdr:cNvSpPr/>
      </xdr:nvSpPr>
      <xdr:spPr>
        <a:xfrm>
          <a:off x="7759376" y="58317"/>
          <a:ext cx="1419030" cy="77969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ctr" rtl="1"/>
          <a:r>
            <a:rPr lang="ar-SA" sz="1400" b="1">
              <a:solidFill>
                <a:schemeClr val="tx1">
                  <a:lumMod val="85000"/>
                  <a:lumOff val="15000"/>
                </a:schemeClr>
              </a:solidFill>
            </a:rPr>
            <a:t>عودة</a:t>
          </a:r>
          <a:r>
            <a:rPr lang="ar-SA" sz="1400" b="1" baseline="0">
              <a:solidFill>
                <a:schemeClr val="tx1">
                  <a:lumMod val="85000"/>
                  <a:lumOff val="15000"/>
                </a:schemeClr>
              </a:solidFill>
            </a:rPr>
            <a:t> للرئيسية</a:t>
          </a:r>
          <a:endParaRPr lang="ar-SA" sz="1400" b="1">
            <a:solidFill>
              <a:schemeClr val="tx1">
                <a:lumMod val="85000"/>
                <a:lumOff val="15000"/>
              </a:schemeClr>
            </a:solidFill>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1</xdr:col>
      <xdr:colOff>419100</xdr:colOff>
      <xdr:row>3</xdr:row>
      <xdr:rowOff>152401</xdr:rowOff>
    </xdr:from>
    <xdr:to>
      <xdr:col>1</xdr:col>
      <xdr:colOff>1800225</xdr:colOff>
      <xdr:row>3</xdr:row>
      <xdr:rowOff>685800</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2800-000003000000}"/>
            </a:ext>
          </a:extLst>
        </xdr:cNvPr>
        <xdr:cNvSpPr/>
      </xdr:nvSpPr>
      <xdr:spPr>
        <a:xfrm>
          <a:off x="5787618600" y="723901"/>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7</xdr:col>
      <xdr:colOff>466725</xdr:colOff>
      <xdr:row>1</xdr:row>
      <xdr:rowOff>9526</xdr:rowOff>
    </xdr:from>
    <xdr:to>
      <xdr:col>9</xdr:col>
      <xdr:colOff>226868</xdr:colOff>
      <xdr:row>6</xdr:row>
      <xdr:rowOff>187465</xdr:rowOff>
    </xdr:to>
    <xdr:pic>
      <xdr:nvPicPr>
        <xdr:cNvPr id="2" name="صورة 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29748132" y="190501"/>
          <a:ext cx="1246043" cy="1123950"/>
        </a:xfrm>
        <a:prstGeom prst="rect">
          <a:avLst/>
        </a:prstGeom>
      </xdr:spPr>
    </xdr:pic>
    <xdr:clientData/>
  </xdr:twoCellAnchor>
  <xdr:twoCellAnchor>
    <xdr:from>
      <xdr:col>5</xdr:col>
      <xdr:colOff>595314</xdr:colOff>
      <xdr:row>13</xdr:row>
      <xdr:rowOff>59975</xdr:rowOff>
    </xdr:from>
    <xdr:to>
      <xdr:col>8</xdr:col>
      <xdr:colOff>514351</xdr:colOff>
      <xdr:row>22</xdr:row>
      <xdr:rowOff>39983</xdr:rowOff>
    </xdr:to>
    <xdr:graphicFrame macro="">
      <xdr:nvGraphicFramePr>
        <xdr:cNvPr id="3" name="مخطط 2">
          <a:extLst>
            <a:ext uri="{FF2B5EF4-FFF2-40B4-BE49-F238E27FC236}">
              <a16:creationId xmlns:a16="http://schemas.microsoft.com/office/drawing/2014/main" id="{00000000-0008-0000-2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356980</xdr:colOff>
      <xdr:row>22</xdr:row>
      <xdr:rowOff>144760</xdr:rowOff>
    </xdr:from>
    <xdr:to>
      <xdr:col>9</xdr:col>
      <xdr:colOff>118593</xdr:colOff>
      <xdr:row>31</xdr:row>
      <xdr:rowOff>167474</xdr:rowOff>
    </xdr:to>
    <xdr:graphicFrame macro="">
      <xdr:nvGraphicFramePr>
        <xdr:cNvPr id="4" name="مخطط 3">
          <a:extLst>
            <a:ext uri="{FF2B5EF4-FFF2-40B4-BE49-F238E27FC236}">
              <a16:creationId xmlns:a16="http://schemas.microsoft.com/office/drawing/2014/main" id="{00000000-0008-0000-29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4</xdr:col>
      <xdr:colOff>285750</xdr:colOff>
      <xdr:row>2</xdr:row>
      <xdr:rowOff>47625</xdr:rowOff>
    </xdr:from>
    <xdr:to>
      <xdr:col>5</xdr:col>
      <xdr:colOff>476250</xdr:colOff>
      <xdr:row>6</xdr:row>
      <xdr:rowOff>119902</xdr:rowOff>
    </xdr:to>
    <xdr:pic>
      <xdr:nvPicPr>
        <xdr:cNvPr id="5" name="صورة 4">
          <a:extLst>
            <a:ext uri="{FF2B5EF4-FFF2-40B4-BE49-F238E27FC236}">
              <a16:creationId xmlns:a16="http://schemas.microsoft.com/office/drawing/2014/main" id="{00000000-0008-0000-2900-000005000000}"/>
            </a:ext>
          </a:extLst>
        </xdr:cNvPr>
        <xdr:cNvPicPr>
          <a:picLocks noChangeAspect="1"/>
        </xdr:cNvPicPr>
      </xdr:nvPicPr>
      <xdr:blipFill>
        <a:blip xmlns:r="http://schemas.openxmlformats.org/officeDocument/2006/relationships" r:embed="rId4"/>
        <a:stretch>
          <a:fillRect/>
        </a:stretch>
      </xdr:blipFill>
      <xdr:spPr>
        <a:xfrm>
          <a:off x="11232356250" y="419100"/>
          <a:ext cx="876300" cy="824753"/>
        </a:xfrm>
        <a:prstGeom prst="rect">
          <a:avLst/>
        </a:prstGeom>
      </xdr:spPr>
    </xdr:pic>
    <xdr:clientData/>
  </xdr:twoCellAnchor>
  <xdr:twoCellAnchor>
    <xdr:from>
      <xdr:col>20</xdr:col>
      <xdr:colOff>20934</xdr:colOff>
      <xdr:row>2</xdr:row>
      <xdr:rowOff>31403</xdr:rowOff>
    </xdr:from>
    <xdr:to>
      <xdr:col>22</xdr:col>
      <xdr:colOff>20411</xdr:colOff>
      <xdr:row>4</xdr:row>
      <xdr:rowOff>187990</xdr:rowOff>
    </xdr:to>
    <xdr:sp macro="" textlink="">
      <xdr:nvSpPr>
        <xdr:cNvPr id="6" name="سهم: لليمين 5">
          <a:hlinkClick xmlns:r="http://schemas.openxmlformats.org/officeDocument/2006/relationships" r:id="rId5" tooltip="رجوع للوحة الرئيسية "/>
          <a:extLst>
            <a:ext uri="{FF2B5EF4-FFF2-40B4-BE49-F238E27FC236}">
              <a16:creationId xmlns:a16="http://schemas.microsoft.com/office/drawing/2014/main" id="{00000000-0008-0000-2900-000006000000}"/>
            </a:ext>
          </a:extLst>
        </xdr:cNvPr>
        <xdr:cNvSpPr/>
      </xdr:nvSpPr>
      <xdr:spPr>
        <a:xfrm>
          <a:off x="11303244754" y="408216"/>
          <a:ext cx="1381125" cy="53340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twoCellAnchor>
    <xdr:from>
      <xdr:col>19</xdr:col>
      <xdr:colOff>680357</xdr:colOff>
      <xdr:row>35</xdr:row>
      <xdr:rowOff>136071</xdr:rowOff>
    </xdr:from>
    <xdr:to>
      <xdr:col>21</xdr:col>
      <xdr:colOff>450082</xdr:colOff>
      <xdr:row>39</xdr:row>
      <xdr:rowOff>94202</xdr:rowOff>
    </xdr:to>
    <xdr:sp macro="" textlink="">
      <xdr:nvSpPr>
        <xdr:cNvPr id="7" name="مستطيل 6">
          <a:hlinkClick xmlns:r="http://schemas.openxmlformats.org/officeDocument/2006/relationships" r:id="rId6" tooltip="اذهب لشاشة التحديث"/>
          <a:extLst>
            <a:ext uri="{FF2B5EF4-FFF2-40B4-BE49-F238E27FC236}">
              <a16:creationId xmlns:a16="http://schemas.microsoft.com/office/drawing/2014/main" id="{00000000-0008-0000-2900-000007000000}"/>
            </a:ext>
          </a:extLst>
        </xdr:cNvPr>
        <xdr:cNvSpPr/>
      </xdr:nvSpPr>
      <xdr:spPr>
        <a:xfrm>
          <a:off x="240742" y="6740769"/>
          <a:ext cx="1151373" cy="711757"/>
        </a:xfrm>
        <a:prstGeom prst="rect">
          <a:avLst/>
        </a:prstGeom>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1" anchor="ctr"/>
        <a:lstStyle/>
        <a:p>
          <a:pPr algn="r" rtl="1"/>
          <a:r>
            <a:rPr lang="ar-SA" sz="1100" b="1"/>
            <a:t>لتحديث</a:t>
          </a:r>
          <a:r>
            <a:rPr lang="ar-SA" sz="1100" b="1" baseline="0"/>
            <a:t> المهارات بعد الاختبار انقر هنا </a:t>
          </a:r>
          <a:endParaRPr lang="ar-SA" sz="1100" b="1"/>
        </a:p>
      </xdr:txBody>
    </xdr:sp>
    <xdr:clientData/>
  </xdr:twoCellAnchor>
  <xdr:oneCellAnchor>
    <xdr:from>
      <xdr:col>17</xdr:col>
      <xdr:colOff>466725</xdr:colOff>
      <xdr:row>1</xdr:row>
      <xdr:rowOff>9526</xdr:rowOff>
    </xdr:from>
    <xdr:ext cx="1246462" cy="1109505"/>
    <xdr:pic>
      <xdr:nvPicPr>
        <xdr:cNvPr id="8" name="صورة 7">
          <a:extLst>
            <a:ext uri="{FF2B5EF4-FFF2-40B4-BE49-F238E27FC236}">
              <a16:creationId xmlns:a16="http://schemas.microsoft.com/office/drawing/2014/main" id="{00000000-0008-0000-2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12019011" y="187466"/>
          <a:ext cx="1246462" cy="1109505"/>
        </a:xfrm>
        <a:prstGeom prst="rect">
          <a:avLst/>
        </a:prstGeom>
      </xdr:spPr>
    </xdr:pic>
    <xdr:clientData/>
  </xdr:oneCellAnchor>
  <xdr:oneCellAnchor>
    <xdr:from>
      <xdr:col>14</xdr:col>
      <xdr:colOff>285750</xdr:colOff>
      <xdr:row>2</xdr:row>
      <xdr:rowOff>47625</xdr:rowOff>
    </xdr:from>
    <xdr:ext cx="881324" cy="815437"/>
    <xdr:pic>
      <xdr:nvPicPr>
        <xdr:cNvPr id="9" name="صورة 8">
          <a:extLst>
            <a:ext uri="{FF2B5EF4-FFF2-40B4-BE49-F238E27FC236}">
              <a16:creationId xmlns:a16="http://schemas.microsoft.com/office/drawing/2014/main" id="{00000000-0008-0000-2900-000009000000}"/>
            </a:ext>
          </a:extLst>
        </xdr:cNvPr>
        <xdr:cNvPicPr>
          <a:picLocks noChangeAspect="1"/>
        </xdr:cNvPicPr>
      </xdr:nvPicPr>
      <xdr:blipFill>
        <a:blip xmlns:r="http://schemas.openxmlformats.org/officeDocument/2006/relationships" r:embed="rId4"/>
        <a:stretch>
          <a:fillRect/>
        </a:stretch>
      </xdr:blipFill>
      <xdr:spPr>
        <a:xfrm>
          <a:off x="11314637596" y="413971"/>
          <a:ext cx="881324" cy="815437"/>
        </a:xfrm>
        <a:prstGeom prst="rect">
          <a:avLst/>
        </a:prstGeom>
      </xdr:spPr>
    </xdr:pic>
    <xdr:clientData/>
  </xdr:oneCellAnchor>
</xdr:wsDr>
</file>

<file path=xl/drawings/drawing38.xml><?xml version="1.0" encoding="utf-8"?>
<xdr:wsDr xmlns:xdr="http://schemas.openxmlformats.org/drawingml/2006/spreadsheetDrawing" xmlns:a="http://schemas.openxmlformats.org/drawingml/2006/main">
  <xdr:twoCellAnchor>
    <xdr:from>
      <xdr:col>5</xdr:col>
      <xdr:colOff>0</xdr:colOff>
      <xdr:row>1</xdr:row>
      <xdr:rowOff>0</xdr:rowOff>
    </xdr:from>
    <xdr:to>
      <xdr:col>6</xdr:col>
      <xdr:colOff>695325</xdr:colOff>
      <xdr:row>3</xdr:row>
      <xdr:rowOff>123824</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2A00-000002000000}"/>
            </a:ext>
          </a:extLst>
        </xdr:cNvPr>
        <xdr:cNvSpPr/>
      </xdr:nvSpPr>
      <xdr:spPr>
        <a:xfrm>
          <a:off x="10106025" y="180975"/>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23</xdr:col>
      <xdr:colOff>447092</xdr:colOff>
      <xdr:row>9</xdr:row>
      <xdr:rowOff>19209</xdr:rowOff>
    </xdr:from>
    <xdr:to>
      <xdr:col>24</xdr:col>
      <xdr:colOff>184669</xdr:colOff>
      <xdr:row>11</xdr:row>
      <xdr:rowOff>58316</xdr:rowOff>
    </xdr:to>
    <xdr:pic macro="[0]!طباعة">
      <xdr:nvPicPr>
        <xdr:cNvPr id="2" name="صورة 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1235741706" y="1867059"/>
          <a:ext cx="510852" cy="429632"/>
        </a:xfrm>
        <a:prstGeom prst="rect">
          <a:avLst/>
        </a:prstGeom>
      </xdr:spPr>
    </xdr:pic>
    <xdr:clientData/>
  </xdr:twoCellAnchor>
  <xdr:twoCellAnchor>
    <xdr:from>
      <xdr:col>26</xdr:col>
      <xdr:colOff>1088571</xdr:colOff>
      <xdr:row>14</xdr:row>
      <xdr:rowOff>97193</xdr:rowOff>
    </xdr:from>
    <xdr:to>
      <xdr:col>26</xdr:col>
      <xdr:colOff>2410408</xdr:colOff>
      <xdr:row>15</xdr:row>
      <xdr:rowOff>242985</xdr:rowOff>
    </xdr:to>
    <xdr:sp macro="" textlink="">
      <xdr:nvSpPr>
        <xdr:cNvPr id="4" name="سهم: لليسار 3">
          <a:extLst>
            <a:ext uri="{FF2B5EF4-FFF2-40B4-BE49-F238E27FC236}">
              <a16:creationId xmlns:a16="http://schemas.microsoft.com/office/drawing/2014/main" id="{00000000-0008-0000-2B00-000004000000}"/>
            </a:ext>
          </a:extLst>
        </xdr:cNvPr>
        <xdr:cNvSpPr/>
      </xdr:nvSpPr>
      <xdr:spPr>
        <a:xfrm>
          <a:off x="11232965267" y="3373793"/>
          <a:ext cx="1321837" cy="460117"/>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1100" b="1">
              <a:solidFill>
                <a:schemeClr val="bg1"/>
              </a:solidFill>
            </a:rPr>
            <a:t>أسئلة مختارة </a:t>
          </a:r>
        </a:p>
      </xdr:txBody>
    </xdr:sp>
    <xdr:clientData/>
  </xdr:twoCellAnchor>
  <xdr:twoCellAnchor editAs="oneCell">
    <xdr:from>
      <xdr:col>23</xdr:col>
      <xdr:colOff>447092</xdr:colOff>
      <xdr:row>9</xdr:row>
      <xdr:rowOff>19209</xdr:rowOff>
    </xdr:from>
    <xdr:to>
      <xdr:col>24</xdr:col>
      <xdr:colOff>188945</xdr:colOff>
      <xdr:row>11</xdr:row>
      <xdr:rowOff>58316</xdr:rowOff>
    </xdr:to>
    <xdr:pic macro="[0]!طباعة">
      <xdr:nvPicPr>
        <xdr:cNvPr id="5" name="صورة 4">
          <a:extLst>
            <a:ext uri="{FF2B5EF4-FFF2-40B4-BE49-F238E27FC236}">
              <a16:creationId xmlns:a16="http://schemas.microsoft.com/office/drawing/2014/main" id="{00000000-0008-0000-2B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4363505" y="1886109"/>
          <a:ext cx="515128" cy="429632"/>
        </a:xfrm>
        <a:prstGeom prst="rect">
          <a:avLst/>
        </a:prstGeom>
      </xdr:spPr>
    </xdr:pic>
    <xdr:clientData/>
  </xdr:twoCellAnchor>
  <xdr:twoCellAnchor>
    <xdr:from>
      <xdr:col>26</xdr:col>
      <xdr:colOff>1088571</xdr:colOff>
      <xdr:row>14</xdr:row>
      <xdr:rowOff>97193</xdr:rowOff>
    </xdr:from>
    <xdr:to>
      <xdr:col>26</xdr:col>
      <xdr:colOff>2410408</xdr:colOff>
      <xdr:row>15</xdr:row>
      <xdr:rowOff>242985</xdr:rowOff>
    </xdr:to>
    <xdr:sp macro="" textlink="">
      <xdr:nvSpPr>
        <xdr:cNvPr id="7" name="سهم: لليسار 6">
          <a:extLst>
            <a:ext uri="{FF2B5EF4-FFF2-40B4-BE49-F238E27FC236}">
              <a16:creationId xmlns:a16="http://schemas.microsoft.com/office/drawing/2014/main" id="{00000000-0008-0000-2B00-000007000000}"/>
            </a:ext>
          </a:extLst>
        </xdr:cNvPr>
        <xdr:cNvSpPr/>
      </xdr:nvSpPr>
      <xdr:spPr>
        <a:xfrm>
          <a:off x="10905542" y="3392843"/>
          <a:ext cx="1321837" cy="460117"/>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1" anchor="t"/>
        <a:lstStyle/>
        <a:p>
          <a:pPr algn="r" rtl="1"/>
          <a:r>
            <a:rPr lang="ar-SA" sz="1100" b="1">
              <a:solidFill>
                <a:schemeClr val="bg1"/>
              </a:solidFill>
            </a:rPr>
            <a:t>أسئلة مختارة </a:t>
          </a:r>
        </a:p>
      </xdr:txBody>
    </xdr:sp>
    <xdr:clientData/>
  </xdr:twoCellAnchor>
  <xdr:twoCellAnchor>
    <xdr:from>
      <xdr:col>2</xdr:col>
      <xdr:colOff>1137169</xdr:colOff>
      <xdr:row>7</xdr:row>
      <xdr:rowOff>58317</xdr:rowOff>
    </xdr:from>
    <xdr:to>
      <xdr:col>2</xdr:col>
      <xdr:colOff>2556199</xdr:colOff>
      <xdr:row>11</xdr:row>
      <xdr:rowOff>66482</xdr:rowOff>
    </xdr:to>
    <xdr:sp macro="" textlink="">
      <xdr:nvSpPr>
        <xdr:cNvPr id="8" name="سهم: لليمين 7">
          <a:hlinkClick xmlns:r="http://schemas.openxmlformats.org/officeDocument/2006/relationships" r:id="rId3" tooltip="رجوع للوحة الرئيسية "/>
          <a:extLst>
            <a:ext uri="{FF2B5EF4-FFF2-40B4-BE49-F238E27FC236}">
              <a16:creationId xmlns:a16="http://schemas.microsoft.com/office/drawing/2014/main" id="{00000000-0008-0000-2B00-000008000000}"/>
            </a:ext>
          </a:extLst>
        </xdr:cNvPr>
        <xdr:cNvSpPr/>
      </xdr:nvSpPr>
      <xdr:spPr>
        <a:xfrm>
          <a:off x="7759376" y="58317"/>
          <a:ext cx="1419030" cy="77969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ctr" rtl="1"/>
          <a:r>
            <a:rPr lang="ar-SA" sz="1400" b="1">
              <a:solidFill>
                <a:schemeClr val="tx1">
                  <a:lumMod val="85000"/>
                  <a:lumOff val="15000"/>
                </a:schemeClr>
              </a:solidFill>
            </a:rPr>
            <a:t>عودة</a:t>
          </a:r>
          <a:r>
            <a:rPr lang="ar-SA" sz="1400" b="1" baseline="0">
              <a:solidFill>
                <a:schemeClr val="tx1">
                  <a:lumMod val="85000"/>
                  <a:lumOff val="15000"/>
                </a:schemeClr>
              </a:solidFill>
            </a:rPr>
            <a:t> للرئيسية</a:t>
          </a:r>
          <a:endParaRPr lang="ar-SA" sz="1400" b="1">
            <a:solidFill>
              <a:schemeClr val="tx1">
                <a:lumMod val="85000"/>
                <a:lumOff val="15000"/>
              </a:schemeClr>
            </a:solidFill>
          </a:endParaRP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1</xdr:col>
      <xdr:colOff>381000</xdr:colOff>
      <xdr:row>1</xdr:row>
      <xdr:rowOff>152400</xdr:rowOff>
    </xdr:from>
    <xdr:to>
      <xdr:col>1</xdr:col>
      <xdr:colOff>1400175</xdr:colOff>
      <xdr:row>4</xdr:row>
      <xdr:rowOff>133350</xdr:rowOff>
    </xdr:to>
    <xdr:sp macro="" textlink="">
      <xdr:nvSpPr>
        <xdr:cNvPr id="3" name="سهم: لليمين 2">
          <a:hlinkClick xmlns:r="http://schemas.openxmlformats.org/officeDocument/2006/relationships" r:id="rId1" tooltip="رجوع للوحة الرئيسية "/>
          <a:extLst>
            <a:ext uri="{FF2B5EF4-FFF2-40B4-BE49-F238E27FC236}">
              <a16:creationId xmlns:a16="http://schemas.microsoft.com/office/drawing/2014/main" id="{00000000-0008-0000-2C00-000003000000}"/>
            </a:ext>
          </a:extLst>
        </xdr:cNvPr>
        <xdr:cNvSpPr/>
      </xdr:nvSpPr>
      <xdr:spPr>
        <a:xfrm>
          <a:off x="11232927750" y="342900"/>
          <a:ext cx="1019175" cy="552450"/>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t"/>
        <a:lstStyle/>
        <a:p>
          <a:pPr algn="r" rtl="1"/>
          <a:r>
            <a:rPr lang="ar-SA" sz="1100" b="1">
              <a:solidFill>
                <a:schemeClr val="tx1">
                  <a:lumMod val="85000"/>
                  <a:lumOff val="15000"/>
                </a:schemeClr>
              </a:solidFill>
            </a:rPr>
            <a:t>عودة</a:t>
          </a:r>
          <a:r>
            <a:rPr lang="ar-SA" sz="1100" b="1" baseline="0">
              <a:solidFill>
                <a:schemeClr val="tx1">
                  <a:lumMod val="85000"/>
                  <a:lumOff val="15000"/>
                </a:schemeClr>
              </a:solidFill>
            </a:rPr>
            <a:t> للرئيسية</a:t>
          </a:r>
          <a:endParaRPr lang="ar-SA" sz="1100" b="1">
            <a:solidFill>
              <a:schemeClr val="tx1">
                <a:lumMod val="85000"/>
                <a:lumOff val="15000"/>
              </a:schemeClr>
            </a:solidFill>
          </a:endParaRP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0</xdr:col>
      <xdr:colOff>1203158</xdr:colOff>
      <xdr:row>0</xdr:row>
      <xdr:rowOff>80210</xdr:rowOff>
    </xdr:from>
    <xdr:to>
      <xdr:col>0</xdr:col>
      <xdr:colOff>2584283</xdr:colOff>
      <xdr:row>3</xdr:row>
      <xdr:rowOff>72188</xdr:rowOff>
    </xdr:to>
    <xdr:sp macro="" textlink="">
      <xdr:nvSpPr>
        <xdr:cNvPr id="2" name="سهم: لليمين 1">
          <a:hlinkClick xmlns:r="http://schemas.openxmlformats.org/officeDocument/2006/relationships" r:id="rId1" tooltip="رجوع للوحة الرئيسية "/>
          <a:extLst>
            <a:ext uri="{FF2B5EF4-FFF2-40B4-BE49-F238E27FC236}">
              <a16:creationId xmlns:a16="http://schemas.microsoft.com/office/drawing/2014/main" id="{00000000-0008-0000-3400-000002000000}"/>
            </a:ext>
          </a:extLst>
        </xdr:cNvPr>
        <xdr:cNvSpPr/>
      </xdr:nvSpPr>
      <xdr:spPr>
        <a:xfrm>
          <a:off x="11181189454" y="80210"/>
          <a:ext cx="1381125" cy="533399"/>
        </a:xfrm>
        <a:prstGeom prst="rightArrow">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1" anchor="ctr"/>
        <a:lstStyle/>
        <a:p>
          <a:pPr algn="r" rtl="1"/>
          <a:r>
            <a:rPr lang="ar-SA" sz="1200" b="1">
              <a:solidFill>
                <a:schemeClr val="tx1">
                  <a:lumMod val="85000"/>
                  <a:lumOff val="15000"/>
                </a:schemeClr>
              </a:solidFill>
            </a:rPr>
            <a:t>عودة</a:t>
          </a:r>
          <a:r>
            <a:rPr lang="ar-SA" sz="1200" b="1" baseline="0">
              <a:solidFill>
                <a:schemeClr val="tx1">
                  <a:lumMod val="85000"/>
                  <a:lumOff val="15000"/>
                </a:schemeClr>
              </a:solidFill>
            </a:rPr>
            <a:t> للرئيسية</a:t>
          </a:r>
          <a:endParaRPr lang="ar-SA" sz="1200" b="1">
            <a:solidFill>
              <a:schemeClr val="tx1">
                <a:lumMod val="85000"/>
                <a:lumOff val="15000"/>
              </a:schemeClr>
            </a:solidFill>
          </a:endParaRPr>
        </a:p>
      </xdr:txBody>
    </xdr:sp>
    <xdr:clientData/>
  </xdr:twoCellAnchor>
  <xdr:twoCellAnchor editAs="oneCell">
    <xdr:from>
      <xdr:col>8</xdr:col>
      <xdr:colOff>1912972</xdr:colOff>
      <xdr:row>0</xdr:row>
      <xdr:rowOff>90238</xdr:rowOff>
    </xdr:from>
    <xdr:to>
      <xdr:col>8</xdr:col>
      <xdr:colOff>2255920</xdr:colOff>
      <xdr:row>2</xdr:row>
      <xdr:rowOff>91292</xdr:rowOff>
    </xdr:to>
    <xdr:pic>
      <xdr:nvPicPr>
        <xdr:cNvPr id="4" name="صورة 3">
          <a:extLst>
            <a:ext uri="{FF2B5EF4-FFF2-40B4-BE49-F238E27FC236}">
              <a16:creationId xmlns:a16="http://schemas.microsoft.com/office/drawing/2014/main" id="{00000000-0008-0000-34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167380711" y="90238"/>
          <a:ext cx="342948" cy="362001"/>
        </a:xfrm>
        <a:prstGeom prst="rect">
          <a:avLst/>
        </a:prstGeom>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9" xr16:uid="{C7095620-EA4D-4602-8093-FAEF5A4C3176}" autoFormatId="16" applyNumberFormats="0" applyBorderFormats="0" applyFontFormats="0" applyPatternFormats="0" applyAlignmentFormats="0" applyWidthHeightFormats="0">
  <queryTableRefresh nextId="5" unboundColumnsRight="1">
    <queryTableFields count="4">
      <queryTableField id="1" name="متوسط نتائج الطلاب في مهارات الاختبارات" tableColumnId="1"/>
      <queryTableField id="2" name="التشخيصي" tableColumnId="2"/>
      <queryTableField id="3" name="الاول.الأول" tableColumnId="3"/>
      <queryTableField id="4" dataBound="0" tableColumnId="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2" connectionId="10" xr16:uid="{5050FE44-33FA-422B-B4FF-9B2614804F0B}" autoFormatId="16" applyNumberFormats="0" applyBorderFormats="0" applyFontFormats="0" applyPatternFormats="0" applyAlignmentFormats="0" applyWidthHeightFormats="0">
  <queryTableRefresh nextId="6" unboundColumnsRight="1">
    <queryTableFields count="4">
      <queryTableField id="1" name="متوسط نتائج الطلاب في مهارات الاختبارات" tableColumnId="1"/>
      <queryTableField id="3" name="الاول.الأول" tableColumnId="3"/>
      <queryTableField id="2" name="الثاني" tableColumnId="2"/>
      <queryTableField id="5" dataBound="0" tableColumnId="4"/>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3" connectionId="11" xr16:uid="{35FA7B89-FABF-463B-ABA5-EA6590FEC9DA}" autoFormatId="16" applyNumberFormats="0" applyBorderFormats="0" applyFontFormats="0" applyPatternFormats="0" applyAlignmentFormats="0" applyWidthHeightFormats="0">
  <queryTableRefresh nextId="5" unboundColumnsRight="1">
    <queryTableFields count="4">
      <queryTableField id="1" name="متوسط نتائج الطلاب في مهارات الاختبارات" tableColumnId="1"/>
      <queryTableField id="2" name="الثاني" tableColumnId="2"/>
      <queryTableField id="3" name="الثالث.الثالث" tableColumnId="3"/>
      <queryTableField id="4" dataBound="0" tableColumnId="4"/>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alData_4" connectionId="12" xr16:uid="{75F90A02-96EC-4B86-96D3-568793EE7676}" autoFormatId="16" applyNumberFormats="0" applyBorderFormats="0" applyFontFormats="0" applyPatternFormats="0" applyAlignmentFormats="0" applyWidthHeightFormats="0">
  <queryTableRefresh nextId="5" unboundColumnsRight="1">
    <queryTableFields count="4">
      <queryTableField id="1" name="متوسط نتائج الطلاب في مهارات الاختبارات" tableColumnId="1"/>
      <queryTableField id="2" name="الثالث" tableColumnId="2"/>
      <queryTableField id="3" name="الجدول7.الرابع" tableColumnId="3"/>
      <queryTableField id="4" dataBound="0" tableColumnId="4"/>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ternalData_5" connectionId="13" xr16:uid="{6A3B5996-3815-4EC0-8A5E-89A2BC951ABC}" autoFormatId="16" applyNumberFormats="0" applyBorderFormats="0" applyFontFormats="0" applyPatternFormats="0" applyAlignmentFormats="0" applyWidthHeightFormats="0">
  <queryTableRefresh nextId="5" unboundColumnsRight="1">
    <queryTableFields count="4">
      <queryTableField id="1" name="متوسط نتائج الطلاب في مهارات الاختبارات" tableColumnId="1"/>
      <queryTableField id="2" name="الرابع" tableColumnId="2"/>
      <queryTableField id="3" name="الخامس.الخامس" tableColumnId="3"/>
      <queryTableField id="4" dataBound="0" tableColumnId="4"/>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5530F13-8FAA-4B9F-9913-534C116D68E0}" name="الدمج" displayName="الدمج" ref="AN1:AP4" totalsRowShown="0">
  <autoFilter ref="AN1:AP4" xr:uid="{B5530F13-8FAA-4B9F-9913-534C116D68E0}"/>
  <tableColumns count="3">
    <tableColumn id="1" xr3:uid="{CA7B4E4A-4E83-44EC-87D0-184396F3B62B}" name="متوسط نتائج الطلاب في مهارات الاختبارات" dataDxfId="63"/>
    <tableColumn id="2" xr3:uid="{0505F5D5-1D0C-438B-8D12-06B03ECE3F54}" name="الأول" dataDxfId="62" dataCellStyle="Percent"/>
    <tableColumn id="3" xr3:uid="{D95800ED-F15E-4EC1-AD9B-DE3EEC4F1532}" name="التشخيصي.التشخيصي" dataDxfId="61" dataCellStyle="Percent"/>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7224B92-6647-4560-B563-A291CBDA3B89}" name="_‏‏دمج3" displayName="_‏‏دمج3" ref="A5:D630" tableType="queryTable" totalsRowShown="0">
  <autoFilter ref="A5:D630" xr:uid="{07224B92-6647-4560-B563-A291CBDA3B89}"/>
  <tableColumns count="4">
    <tableColumn id="1" xr3:uid="{C0A8D322-E39A-4FAA-8517-96529854D54B}" uniqueName="1" name="متوسط نتائج الطلاب في مهارات الاختبارات" queryTableFieldId="1" dataDxfId="60"/>
    <tableColumn id="2" xr3:uid="{354702C2-6524-40B7-81D1-2331F06565EE}" uniqueName="2" name="التشخيصي" queryTableFieldId="2" dataDxfId="59" dataCellStyle="Percent"/>
    <tableColumn id="3" xr3:uid="{EBEC3FA0-5DB5-41FD-A4C7-DD5018E6A814}" uniqueName="3" name="الاول.الأول" queryTableFieldId="3" dataDxfId="58" dataCellStyle="Percent"/>
    <tableColumn id="4" xr3:uid="{D61A1009-B75F-490E-A161-8913F3F08E0F}" uniqueName="4" name="عمود1" queryTableFieldId="4" dataDxfId="57">
      <calculatedColumnFormula>_‏‏دمج3[[#This Row],[الاول.الأول]]-_‏‏دمج3[[#This Row],[التشخيصي]]</calculatedColumnFormula>
    </tableColumn>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9EA2837-C958-41A8-9C36-8EEC8FCC5361}" name="_‏‏دمج4" displayName="_‏‏دمج4" ref="E5:H630" tableType="queryTable" totalsRowShown="0">
  <autoFilter ref="E5:H630" xr:uid="{E9EA2837-C958-41A8-9C36-8EEC8FCC5361}"/>
  <tableColumns count="4">
    <tableColumn id="1" xr3:uid="{C1EDEB1A-9652-4FBA-89F6-64BA4D2A9886}" uniqueName="1" name="متوسط نتائج الطلاب في مهارات الاختبارات" queryTableFieldId="1" dataDxfId="56"/>
    <tableColumn id="3" xr3:uid="{F86BA2A3-9642-4CC1-B6D8-4DD1E9E85DEE}" uniqueName="3" name="الاول.الأول" queryTableFieldId="3" dataDxfId="55" dataCellStyle="Percent"/>
    <tableColumn id="2" xr3:uid="{31E138B3-FBE9-481E-9718-EB7A8F7D1971}" uniqueName="2" name="الثاني" queryTableFieldId="2" dataDxfId="54" dataCellStyle="Percent"/>
    <tableColumn id="4" xr3:uid="{F4709D6C-1BDB-4872-A00D-3C3314C7F585}" uniqueName="4" name="عمود1" queryTableFieldId="5" dataDxfId="53">
      <calculatedColumnFormula>_‏‏دمج4[[#This Row],[الثاني]]-_‏‏دمج4[[#This Row],[الاول.الأول]]</calculatedColumnFormula>
    </tableColumn>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D282BBB-92EA-4FDA-A3EA-ECAF3E258C86}" name="_‏‏دمج5" displayName="_‏‏دمج5" ref="I5:L630" tableType="queryTable" totalsRowShown="0">
  <autoFilter ref="I5:L630" xr:uid="{9D282BBB-92EA-4FDA-A3EA-ECAF3E258C86}"/>
  <tableColumns count="4">
    <tableColumn id="1" xr3:uid="{11A75DF6-18B4-44CD-BF96-6F0CC310E8E5}" uniqueName="1" name="متوسط نتائج الطلاب في مهارات الاختبارات" queryTableFieldId="1" dataDxfId="52"/>
    <tableColumn id="2" xr3:uid="{9EBE43B7-576D-431B-BD40-859A96C24614}" uniqueName="2" name="الثاني" queryTableFieldId="2" dataDxfId="51" dataCellStyle="Percent"/>
    <tableColumn id="3" xr3:uid="{CF8495E4-5D11-40D6-81DA-12BD888682A0}" uniqueName="3" name="الثالث.الثالث" queryTableFieldId="3" dataDxfId="50" dataCellStyle="Percent"/>
    <tableColumn id="4" xr3:uid="{26E0092B-EBA3-40C3-9BB7-F452C4AD20C3}" uniqueName="4" name="عمود1" queryTableFieldId="4" dataDxfId="49" dataCellStyle="Percent">
      <calculatedColumnFormula>_‏‏دمج5[[#This Row],[الثالث.الثالث]]-_‏‏دمج5[[#This Row],[الثاني]]</calculatedColumnFormula>
    </tableColumn>
  </tableColumns>
  <tableStyleInfo name="TableStyleMedium1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8C092BD-F2F7-4505-8142-3A89543A6B2E}" name="_‏‏دمج6" displayName="_‏‏دمج6" ref="M5:P630" tableType="queryTable" totalsRowShown="0">
  <autoFilter ref="M5:P630" xr:uid="{D8C092BD-F2F7-4505-8142-3A89543A6B2E}"/>
  <tableColumns count="4">
    <tableColumn id="1" xr3:uid="{89C22316-D912-4030-949B-455A7D08E487}" uniqueName="1" name="متوسط نتائج الطلاب في مهارات الاختبارات" queryTableFieldId="1" dataDxfId="48"/>
    <tableColumn id="2" xr3:uid="{BD853587-E7EB-4F42-A2BD-7268FD2C7E95}" uniqueName="2" name="الثالث" queryTableFieldId="2" dataDxfId="47" dataCellStyle="Percent"/>
    <tableColumn id="3" xr3:uid="{ADF0D16F-C186-4834-B2EA-BB1F3E733EAE}" uniqueName="3" name="الجدول7.الرابع" queryTableFieldId="3" dataDxfId="46" dataCellStyle="Percent"/>
    <tableColumn id="4" xr3:uid="{DA806DA3-7884-441D-A913-2EBCD1F65028}" uniqueName="4" name="عمود1" queryTableFieldId="4" dataDxfId="45">
      <calculatedColumnFormula>_‏‏دمج6[[#This Row],[الجدول7.الرابع]]-_‏‏دمج6[[#This Row],[الثالث]]</calculatedColumnFormula>
    </tableColumn>
  </tableColumns>
  <tableStyleInfo name="TableStyleMedium1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BA5DCD1E-414F-4D87-B2F3-8A723BDDFB67}" name="_‏‏دمج7" displayName="_‏‏دمج7" ref="Q5:T630" tableType="queryTable" totalsRowShown="0">
  <autoFilter ref="Q5:T630" xr:uid="{BA5DCD1E-414F-4D87-B2F3-8A723BDDFB67}"/>
  <tableColumns count="4">
    <tableColumn id="1" xr3:uid="{8CC22698-0A0E-4812-BEF0-692EADB287BB}" uniqueName="1" name="متوسط نتائج الطلاب في مهارات الاختبارات" queryTableFieldId="1" dataDxfId="44"/>
    <tableColumn id="2" xr3:uid="{8E573F0E-A0E0-4451-AA3C-081D58B2B522}" uniqueName="2" name="الرابع" queryTableFieldId="2" dataDxfId="43" dataCellStyle="Percent"/>
    <tableColumn id="3" xr3:uid="{55B736C2-F905-4070-9EBF-7F07AC33A9AF}" uniqueName="3" name="الخامس.الخامس" queryTableFieldId="3" dataDxfId="42" dataCellStyle="Percent"/>
    <tableColumn id="4" xr3:uid="{5BCA42EF-F9A3-4624-B6B9-FBC76E3EB42B}" uniqueName="4" name="عمود1" queryTableFieldId="4" dataDxfId="41">
      <calculatedColumnFormula>_‏‏دمج7[[#This Row],[الخامس.الخامس]]-_‏‏دمج7[[#This Row],[الرابع]]</calculatedColumnFormula>
    </tableColumn>
  </tableColumns>
  <tableStyleInfo name="TableStyleMedium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FC20F41-F9EE-4E70-8842-57F53C9B3975}" name="تشخيصي" displayName="تشخيصي" ref="A1:B26" totalsRowShown="0">
  <autoFilter ref="A1:B26" xr:uid="{EFC20F41-F9EE-4E70-8842-57F53C9B3975}"/>
  <tableColumns count="2">
    <tableColumn id="1" xr3:uid="{CE24E7E9-C413-451F-AFAB-9DBF1D1F876C}" name="متوسط نتائج الطلاب في مهارات الاختبارات">
      <calculatedColumnFormula>احصائيات0!B3</calculatedColumnFormula>
    </tableColumn>
    <tableColumn id="2" xr3:uid="{7CD72CDD-24B9-46B7-924B-CD4674139B4A}" name="التشخيصي" dataCellStyle="Percent">
      <calculatedColumnFormula>احصائيات0!D3</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8CF49C7-2C3C-49DB-9E40-762B45C81E79}" name="الاول" displayName="الاول" ref="A1:B26" totalsRowShown="0">
  <autoFilter ref="A1:B26" xr:uid="{08CF49C7-2C3C-49DB-9E40-762B45C81E79}"/>
  <tableColumns count="2">
    <tableColumn id="1" xr3:uid="{F9BD30CD-3B3C-4E51-A041-4D93D3DE85E0}" name="متوسط نتائج الطلاب في مهارات الاختبارات">
      <calculatedColumnFormula>'احصائيات 1'!B3</calculatedColumnFormula>
    </tableColumn>
    <tableColumn id="2" xr3:uid="{C6014C23-53C0-4CD8-A2D5-3DADBFC21477}" name="الأول" dataCellStyle="Percent">
      <calculatedColumnFormula>'احصائيات 1'!D3</calculatedColumnFormula>
    </tableColumn>
  </tableColumns>
  <tableStyleInfo name="TableStyleMedium3"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91866C7-1095-4710-811D-63D221EC6615}" name="الثاني" displayName="الثاني" ref="A1:B26" totalsRowShown="0">
  <autoFilter ref="A1:B26" xr:uid="{791866C7-1095-4710-811D-63D221EC6615}"/>
  <tableColumns count="2">
    <tableColumn id="1" xr3:uid="{53A2AA9B-91CE-42CD-B3C4-A02C9C13FACC}" name="متوسط نتائج الطلاب في مهارات الاختبارات">
      <calculatedColumnFormula>'احصائيات 2'!B3</calculatedColumnFormula>
    </tableColumn>
    <tableColumn id="2" xr3:uid="{70CBD368-3649-44BE-8AFE-7E17D0688243}" name="الثاني" dataCellStyle="Percent">
      <calculatedColumnFormula>'احصائيات 2'!C3</calculatedColumnFormula>
    </tableColumn>
  </tableColumns>
  <tableStyleInfo name="TableStyleMedium4"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221CB41-C640-4C5C-9035-2D24DF8E3B04}" name="الثالث" displayName="الثالث" ref="A1:B26" totalsRowShown="0">
  <autoFilter ref="A1:B26" xr:uid="{B221CB41-C640-4C5C-9035-2D24DF8E3B04}"/>
  <tableColumns count="2">
    <tableColumn id="1" xr3:uid="{941AE4CE-C937-45CC-B3B8-6997ECB33ED3}" name="متوسط نتائج الطلاب في مهارات الاختبارات">
      <calculatedColumnFormula>'احصائيات 3'!B3</calculatedColumnFormula>
    </tableColumn>
    <tableColumn id="2" xr3:uid="{AEE1CF81-7A74-407B-A6CF-70B4F30760E8}" name="الثالث" dataCellStyle="Percent">
      <calculatedColumnFormula>'احصائيات 3'!C3</calculatedColumnFormula>
    </tableColumn>
  </tableColumns>
  <tableStyleInfo name="TableStyleMedium5"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80ADC5DA-211B-417D-A31A-FDFF4175DDBB}" name="الجدول7" displayName="الجدول7" ref="A1:B26" totalsRowShown="0">
  <autoFilter ref="A1:B26" xr:uid="{80ADC5DA-211B-417D-A31A-FDFF4175DDBB}"/>
  <tableColumns count="2">
    <tableColumn id="1" xr3:uid="{8C93DC4F-3046-4DF1-9E41-5C91ADA90812}" name="متوسط نتائج الطلاب في مهارات الاختبارات">
      <calculatedColumnFormula>'احصائيات 4'!B3</calculatedColumnFormula>
    </tableColumn>
    <tableColumn id="2" xr3:uid="{F37A5475-194A-43F0-A357-0FF582BAB0B6}" name="الرابع" dataCellStyle="Percent">
      <calculatedColumnFormula>'احصائيات 4'!C3</calculatedColumnFormula>
    </tableColumn>
  </tableColumns>
  <tableStyleInfo name="TableStyleMedium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FC4B25F-CE8F-453F-B85B-7D50120DC1BC}" name="الخامس" displayName="الخامس" ref="A1:B26" totalsRowShown="0">
  <autoFilter ref="A1:B26" xr:uid="{8FC4B25F-CE8F-453F-B85B-7D50120DC1BC}"/>
  <tableColumns count="2">
    <tableColumn id="1" xr3:uid="{320FC427-C484-4652-99D9-F3F924DD86D8}" name="متوسط نتائج الطلاب في مهارات الاختبارات">
      <calculatedColumnFormula>'احصائيات 5'!B3</calculatedColumnFormula>
    </tableColumn>
    <tableColumn id="2" xr3:uid="{BF4037DB-9464-4381-8404-07415EB31E79}" name="الخامس" dataCellStyle="Percent">
      <calculatedColumnFormula>'احصائيات 5'!C3</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نسق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50" Type="http://schemas.openxmlformats.org/officeDocument/2006/relationships/ctrlProp" Target="../ctrlProps/ctrlProp147.xml"/><Relationship Id="rId155" Type="http://schemas.openxmlformats.org/officeDocument/2006/relationships/ctrlProp" Target="../ctrlProps/ctrlProp15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2.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6" Type="http://schemas.openxmlformats.org/officeDocument/2006/relationships/ctrlProp" Target="../ctrlProps/ctrlProp13.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9.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11.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12.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1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15.bin"/></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16.bin"/></Relationships>
</file>

<file path=xl/worksheets/_rels/sheet39.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5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drawing" Target="../drawings/drawing4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54.xml.rels><?xml version="1.0" encoding="UTF-8" standalone="yes"?>
<Relationships xmlns="http://schemas.openxmlformats.org/package/2006/relationships"><Relationship Id="rId1" Type="http://schemas.openxmlformats.org/officeDocument/2006/relationships/table" Target="../tables/table7.xml"/></Relationships>
</file>

<file path=xl/worksheets/_rels/sheet55.xml.rels><?xml version="1.0" encoding="UTF-8" standalone="yes"?>
<Relationships xmlns="http://schemas.openxmlformats.org/package/2006/relationships"><Relationship Id="rId1" Type="http://schemas.openxmlformats.org/officeDocument/2006/relationships/table" Target="../tables/table8.xml"/></Relationships>
</file>

<file path=xl/worksheets/_rels/sheet56.xml.rels><?xml version="1.0" encoding="UTF-8" standalone="yes"?>
<Relationships xmlns="http://schemas.openxmlformats.org/package/2006/relationships"><Relationship Id="rId1" Type="http://schemas.openxmlformats.org/officeDocument/2006/relationships/table" Target="../tables/table9.xml"/></Relationships>
</file>

<file path=xl/worksheets/_rels/sheet57.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8.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59.xml.rels><?xml version="1.0" encoding="UTF-8" standalone="yes"?>
<Relationships xmlns="http://schemas.openxmlformats.org/package/2006/relationships"><Relationship Id="rId1"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ED734-92D1-4DCB-AC65-0993FA6BB794}">
  <sheetPr codeName="ورقة1">
    <tabColor theme="4" tint="-0.249977111117893"/>
  </sheetPr>
  <dimension ref="A1:V17"/>
  <sheetViews>
    <sheetView rightToLeft="1" tabSelected="1" zoomScale="110" zoomScaleNormal="110" workbookViewId="0"/>
  </sheetViews>
  <sheetFormatPr defaultColWidth="0" defaultRowHeight="14.25" zeroHeight="1"/>
  <cols>
    <col min="1" max="1" width="3" style="122" customWidth="1"/>
    <col min="2" max="2" width="0.75" customWidth="1"/>
    <col min="3" max="3" width="1.75" customWidth="1"/>
    <col min="4" max="17" width="9" customWidth="1"/>
    <col min="18" max="22" width="0" hidden="1" customWidth="1"/>
    <col min="23" max="16384" width="9" hidden="1"/>
  </cols>
  <sheetData>
    <row r="1" spans="1:17">
      <c r="A1" s="288"/>
      <c r="B1" s="288"/>
      <c r="C1" s="288"/>
      <c r="D1" s="288"/>
      <c r="E1" s="288"/>
      <c r="F1" s="288"/>
      <c r="G1" s="288"/>
      <c r="H1" s="288"/>
      <c r="I1" s="288"/>
      <c r="J1" s="288"/>
      <c r="K1" s="288"/>
      <c r="L1" s="288"/>
      <c r="M1" s="288"/>
      <c r="N1" s="288"/>
      <c r="O1" s="288"/>
      <c r="P1" s="288"/>
      <c r="Q1" s="288"/>
    </row>
    <row r="2" spans="1:17">
      <c r="A2" s="288"/>
      <c r="B2" s="288"/>
      <c r="C2" s="288"/>
      <c r="D2" s="288"/>
      <c r="E2" s="288"/>
      <c r="F2" s="288"/>
      <c r="G2" s="288"/>
      <c r="H2" s="288"/>
      <c r="I2" s="288"/>
      <c r="J2" s="288"/>
      <c r="K2" s="288"/>
      <c r="L2" s="288"/>
      <c r="M2" s="288"/>
      <c r="N2" s="288"/>
      <c r="O2" s="288"/>
      <c r="P2" s="288"/>
      <c r="Q2" s="288"/>
    </row>
    <row r="3" spans="1:17">
      <c r="A3" s="288"/>
      <c r="B3" s="288"/>
      <c r="C3" s="288"/>
      <c r="D3" s="288"/>
      <c r="E3" s="288"/>
      <c r="F3" s="288"/>
      <c r="G3" s="288"/>
      <c r="H3" s="288"/>
      <c r="I3" s="288"/>
      <c r="J3" s="288"/>
      <c r="K3" s="288"/>
      <c r="L3" s="288"/>
      <c r="M3" s="288"/>
      <c r="N3" s="288"/>
      <c r="O3" s="288"/>
      <c r="P3" s="288"/>
      <c r="Q3" s="288"/>
    </row>
    <row r="4" spans="1:17">
      <c r="A4" s="288"/>
      <c r="B4" s="288"/>
      <c r="C4" s="288"/>
      <c r="D4" s="288"/>
      <c r="E4" s="288"/>
      <c r="F4" s="288"/>
      <c r="G4" s="288"/>
      <c r="H4" s="288"/>
      <c r="I4" s="288"/>
      <c r="J4" s="288"/>
      <c r="K4" s="288"/>
      <c r="L4" s="288"/>
      <c r="M4" s="288"/>
      <c r="N4" s="288"/>
      <c r="O4" s="288"/>
      <c r="P4" s="288"/>
      <c r="Q4" s="288"/>
    </row>
    <row r="5" spans="1:17" ht="15">
      <c r="A5" s="288"/>
      <c r="B5" s="288"/>
      <c r="C5" s="288"/>
      <c r="D5" s="288"/>
      <c r="E5" s="274"/>
      <c r="F5" s="288"/>
      <c r="G5" s="274"/>
      <c r="H5" s="288"/>
      <c r="I5" s="288"/>
      <c r="J5" s="288"/>
      <c r="K5" s="288"/>
      <c r="L5" s="288"/>
      <c r="M5" s="288"/>
      <c r="N5" s="288"/>
      <c r="O5" s="288"/>
      <c r="P5" s="288"/>
      <c r="Q5" s="288"/>
    </row>
    <row r="6" spans="1:17">
      <c r="A6" s="288"/>
      <c r="B6" s="288"/>
      <c r="C6" s="288"/>
      <c r="D6" s="288"/>
      <c r="E6" s="288"/>
      <c r="F6" s="288"/>
      <c r="G6" s="288"/>
      <c r="H6" s="288"/>
      <c r="I6" s="288"/>
      <c r="J6" s="288"/>
      <c r="K6" s="288"/>
      <c r="L6" s="288"/>
      <c r="M6" s="288"/>
      <c r="N6" s="288"/>
      <c r="O6" s="288"/>
      <c r="P6" s="288"/>
      <c r="Q6" s="288"/>
    </row>
    <row r="7" spans="1:17">
      <c r="A7" s="288"/>
      <c r="B7" s="288"/>
      <c r="C7" s="288"/>
      <c r="D7" s="288"/>
      <c r="E7" s="288"/>
      <c r="F7" s="288"/>
      <c r="G7" s="288"/>
      <c r="H7" s="288"/>
      <c r="I7" s="288"/>
      <c r="J7" s="288"/>
      <c r="K7" s="288"/>
      <c r="L7" s="288"/>
      <c r="M7" s="288"/>
      <c r="N7" s="288"/>
      <c r="O7" s="288"/>
      <c r="P7" s="288"/>
      <c r="Q7" s="288"/>
    </row>
    <row r="8" spans="1:17">
      <c r="A8" s="288"/>
      <c r="B8" s="288"/>
      <c r="C8" s="288"/>
      <c r="D8" s="288"/>
      <c r="E8" s="288"/>
      <c r="F8" s="288"/>
      <c r="G8" s="288"/>
      <c r="H8" s="288"/>
      <c r="I8" s="288"/>
      <c r="J8" s="288"/>
      <c r="K8" s="288"/>
      <c r="L8" s="288"/>
      <c r="M8" s="288"/>
      <c r="N8" s="288"/>
      <c r="O8" s="288"/>
      <c r="P8" s="288"/>
      <c r="Q8" s="288"/>
    </row>
    <row r="9" spans="1:17">
      <c r="A9" s="288"/>
      <c r="B9" s="288"/>
      <c r="C9" s="288"/>
      <c r="D9" s="288"/>
      <c r="E9" s="288"/>
      <c r="F9" s="288"/>
      <c r="G9" s="288"/>
      <c r="H9" s="288"/>
      <c r="I9" s="288"/>
      <c r="J9" s="288"/>
      <c r="K9" s="288"/>
      <c r="L9" s="288"/>
      <c r="M9" s="288"/>
      <c r="N9" s="288"/>
      <c r="O9" s="288"/>
      <c r="P9" s="288"/>
      <c r="Q9" s="288"/>
    </row>
    <row r="10" spans="1:17">
      <c r="A10" s="288"/>
      <c r="B10" s="288"/>
      <c r="C10" s="288"/>
      <c r="D10" s="288"/>
      <c r="E10" s="288"/>
      <c r="F10" s="288"/>
      <c r="G10" s="288"/>
      <c r="H10" s="288"/>
      <c r="I10" s="288"/>
      <c r="J10" s="288"/>
      <c r="K10" s="288"/>
      <c r="L10" s="288"/>
      <c r="M10" s="288"/>
      <c r="N10" s="288"/>
      <c r="O10" s="288"/>
      <c r="P10" s="288"/>
      <c r="Q10" s="288"/>
    </row>
    <row r="11" spans="1:17">
      <c r="A11" s="288"/>
      <c r="B11" s="288"/>
      <c r="C11" s="288"/>
      <c r="D11" s="288"/>
      <c r="E11" s="288"/>
      <c r="F11" s="288"/>
      <c r="G11" s="288"/>
      <c r="H11" s="288"/>
      <c r="I11" s="288"/>
      <c r="J11" s="288"/>
      <c r="K11" s="288"/>
      <c r="L11" s="288"/>
      <c r="M11" s="288"/>
      <c r="N11" s="288"/>
      <c r="O11" s="288"/>
      <c r="P11" s="288"/>
      <c r="Q11" s="288"/>
    </row>
    <row r="12" spans="1:17">
      <c r="A12" s="288"/>
      <c r="B12" s="288"/>
      <c r="C12" s="288"/>
      <c r="D12" s="288"/>
      <c r="E12" s="288"/>
      <c r="F12" s="288"/>
      <c r="G12" s="288"/>
      <c r="H12" s="288"/>
      <c r="I12" s="288"/>
      <c r="J12" s="288"/>
      <c r="K12" s="288"/>
      <c r="L12" s="288"/>
      <c r="M12" s="288"/>
      <c r="N12" s="288"/>
      <c r="O12" s="288"/>
      <c r="P12" s="288"/>
      <c r="Q12" s="288"/>
    </row>
    <row r="13" spans="1:17">
      <c r="A13" s="288"/>
      <c r="B13" s="288"/>
      <c r="C13" s="288"/>
      <c r="D13" s="288"/>
      <c r="E13" s="288"/>
      <c r="F13" s="288"/>
      <c r="G13" s="288"/>
      <c r="H13" s="288"/>
      <c r="I13" s="288"/>
      <c r="J13" s="288"/>
      <c r="K13" s="288"/>
      <c r="L13" s="288"/>
      <c r="M13" s="288"/>
      <c r="N13" s="288"/>
      <c r="O13" s="288"/>
      <c r="P13" s="288"/>
      <c r="Q13" s="288"/>
    </row>
    <row r="14" spans="1:17">
      <c r="A14" s="288"/>
      <c r="B14" s="288"/>
      <c r="C14" s="288"/>
      <c r="D14" s="288"/>
      <c r="E14" s="288"/>
      <c r="F14" s="288"/>
      <c r="G14" s="288"/>
      <c r="H14" s="288"/>
      <c r="I14" s="288"/>
      <c r="J14" s="288"/>
      <c r="K14" s="288"/>
      <c r="L14" s="288"/>
      <c r="M14" s="288"/>
      <c r="N14" s="288"/>
      <c r="O14" s="288"/>
      <c r="P14" s="288"/>
      <c r="Q14" s="288"/>
    </row>
    <row r="15" spans="1:17">
      <c r="A15" s="288"/>
      <c r="B15" s="288"/>
      <c r="C15" s="288"/>
      <c r="D15" s="288"/>
      <c r="E15" s="288"/>
      <c r="F15" s="288"/>
      <c r="G15" s="288"/>
      <c r="H15" s="288"/>
      <c r="I15" s="288"/>
      <c r="J15" s="288"/>
      <c r="K15" s="288"/>
      <c r="L15" s="288"/>
      <c r="M15" s="288"/>
      <c r="N15" s="288"/>
      <c r="O15" s="288"/>
      <c r="P15" s="288"/>
      <c r="Q15" s="288"/>
    </row>
    <row r="16" spans="1:17" ht="14.25" customHeight="1">
      <c r="A16" s="377" t="s">
        <v>688</v>
      </c>
      <c r="B16" s="377"/>
      <c r="C16" s="377"/>
      <c r="D16" s="377"/>
      <c r="E16" s="377"/>
      <c r="F16" s="377"/>
      <c r="G16" s="377"/>
      <c r="H16" s="377"/>
      <c r="I16" s="377"/>
      <c r="J16" s="377"/>
      <c r="K16" s="377"/>
      <c r="L16" s="377"/>
      <c r="M16" s="377"/>
      <c r="N16" s="377"/>
      <c r="O16" s="377"/>
      <c r="P16" s="377"/>
      <c r="Q16" s="378"/>
    </row>
    <row r="17" spans="1:17" ht="15" customHeight="1">
      <c r="A17" s="377"/>
      <c r="B17" s="377"/>
      <c r="C17" s="377"/>
      <c r="D17" s="377"/>
      <c r="E17" s="377"/>
      <c r="F17" s="377"/>
      <c r="G17" s="377"/>
      <c r="H17" s="377"/>
      <c r="I17" s="377"/>
      <c r="J17" s="377"/>
      <c r="K17" s="377"/>
      <c r="L17" s="377"/>
      <c r="M17" s="377"/>
      <c r="N17" s="377"/>
      <c r="O17" s="377"/>
      <c r="P17" s="377"/>
      <c r="Q17" s="378"/>
    </row>
  </sheetData>
  <sheetProtection algorithmName="SHA-512" hashValue="e4DY3r4BpYGvNlUpAstqXhB0BM3qQHcjLroL+espNQGI4cKWbTx+z1x7pQpgVHRT9Zz2S3CjQfsJ57IGhgdb9Q==" saltValue="aZkB430NU3OJb3Tzyh6M4w==" spinCount="100000" sheet="1" objects="1" scenarios="1"/>
  <mergeCells count="1">
    <mergeCell ref="A16:Q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65229-788F-4461-9EDB-F36D7E28F03B}">
  <sheetPr codeName="ورقة24"/>
  <dimension ref="C1:R576"/>
  <sheetViews>
    <sheetView rightToLeft="1" workbookViewId="0">
      <selection activeCell="B3" sqref="B3"/>
    </sheetView>
  </sheetViews>
  <sheetFormatPr defaultRowHeight="14.25"/>
  <cols>
    <col min="1" max="2" width="10.625" customWidth="1"/>
    <col min="3" max="3" width="10.625" style="235" customWidth="1"/>
    <col min="4" max="17" width="10.625" customWidth="1"/>
    <col min="18" max="18" width="10.625" style="235" customWidth="1"/>
    <col min="19" max="79" width="10.625" customWidth="1"/>
  </cols>
  <sheetData>
    <row r="1" customFormat="1"/>
    <row r="2" customFormat="1"/>
    <row r="3" customFormat="1"/>
    <row r="4" customFormat="1"/>
    <row r="5" customFormat="1"/>
    <row r="6" customFormat="1"/>
    <row r="7" customFormat="1"/>
    <row r="8" customFormat="1"/>
    <row r="9" customFormat="1"/>
    <row r="10" customFormat="1"/>
    <row r="11" customFormat="1"/>
    <row r="12" customFormat="1"/>
    <row r="13" customFormat="1"/>
    <row r="14" customFormat="1"/>
    <row r="15" customFormat="1"/>
    <row r="16" customFormat="1"/>
    <row r="17" customFormat="1"/>
    <row r="18" customFormat="1"/>
    <row r="19" customFormat="1"/>
    <row r="20" customFormat="1"/>
    <row r="21" customFormat="1"/>
    <row r="22" customFormat="1"/>
    <row r="23" customFormat="1"/>
    <row r="24" customFormat="1"/>
    <row r="25" customFormat="1"/>
    <row r="26" customFormat="1"/>
    <row r="27" customFormat="1"/>
    <row r="28" customFormat="1"/>
    <row r="29" customFormat="1"/>
    <row r="30" customFormat="1"/>
    <row r="31" customFormat="1"/>
    <row r="32" customFormat="1"/>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spans="3:18">
      <c r="C209"/>
      <c r="R209"/>
    </row>
    <row r="210" spans="3:18">
      <c r="C210"/>
      <c r="R210"/>
    </row>
    <row r="211" spans="3:18">
      <c r="R211"/>
    </row>
    <row r="212" spans="3:18">
      <c r="R212"/>
    </row>
    <row r="213" spans="3:18">
      <c r="R213"/>
    </row>
    <row r="214" spans="3:18">
      <c r="R214"/>
    </row>
    <row r="215" spans="3:18">
      <c r="R215"/>
    </row>
    <row r="216" spans="3:18">
      <c r="R216"/>
    </row>
    <row r="217" spans="3:18">
      <c r="R217"/>
    </row>
    <row r="218" spans="3:18">
      <c r="R218"/>
    </row>
    <row r="219" spans="3:18">
      <c r="R219"/>
    </row>
    <row r="220" spans="3:18">
      <c r="R220"/>
    </row>
    <row r="221" spans="3:18">
      <c r="R221"/>
    </row>
    <row r="222" spans="3:18">
      <c r="R222"/>
    </row>
    <row r="223" spans="3:18">
      <c r="R223"/>
    </row>
    <row r="224" spans="3:18">
      <c r="R224"/>
    </row>
    <row r="225" spans="18:18">
      <c r="R225"/>
    </row>
    <row r="226" spans="18:18">
      <c r="R226"/>
    </row>
    <row r="227" spans="18:18">
      <c r="R227"/>
    </row>
    <row r="228" spans="18:18">
      <c r="R228"/>
    </row>
    <row r="229" spans="18:18">
      <c r="R229"/>
    </row>
    <row r="230" spans="18:18">
      <c r="R230"/>
    </row>
    <row r="231" spans="18:18">
      <c r="R231"/>
    </row>
    <row r="232" spans="18:18">
      <c r="R232"/>
    </row>
    <row r="233" spans="18:18">
      <c r="R233"/>
    </row>
    <row r="234" spans="18:18">
      <c r="R234"/>
    </row>
    <row r="235" spans="18:18">
      <c r="R235"/>
    </row>
    <row r="236" spans="18:18">
      <c r="R236"/>
    </row>
    <row r="237" spans="18:18">
      <c r="R237"/>
    </row>
    <row r="238" spans="18:18">
      <c r="R238"/>
    </row>
    <row r="239" spans="18:18">
      <c r="R239"/>
    </row>
    <row r="240" spans="18:18">
      <c r="R240"/>
    </row>
    <row r="241" spans="18:18">
      <c r="R241"/>
    </row>
    <row r="242" spans="18:18">
      <c r="R242"/>
    </row>
    <row r="243" spans="18:18">
      <c r="R243"/>
    </row>
    <row r="244" spans="18:18">
      <c r="R244"/>
    </row>
    <row r="245" spans="18:18">
      <c r="R245"/>
    </row>
    <row r="246" spans="18:18">
      <c r="R246"/>
    </row>
    <row r="247" spans="18:18">
      <c r="R247"/>
    </row>
    <row r="248" spans="18:18">
      <c r="R248"/>
    </row>
    <row r="249" spans="18:18">
      <c r="R249"/>
    </row>
    <row r="250" spans="18:18">
      <c r="R250"/>
    </row>
    <row r="251" spans="18:18">
      <c r="R251"/>
    </row>
    <row r="252" spans="18:18">
      <c r="R252"/>
    </row>
    <row r="253" spans="18:18">
      <c r="R253"/>
    </row>
    <row r="254" spans="18:18">
      <c r="R254"/>
    </row>
    <row r="255" spans="18:18">
      <c r="R255"/>
    </row>
    <row r="256" spans="18:18">
      <c r="R256"/>
    </row>
    <row r="257" spans="18:18">
      <c r="R257"/>
    </row>
    <row r="258" spans="18:18">
      <c r="R258"/>
    </row>
    <row r="259" spans="18:18">
      <c r="R259"/>
    </row>
    <row r="260" spans="18:18">
      <c r="R260"/>
    </row>
    <row r="261" spans="18:18">
      <c r="R261"/>
    </row>
    <row r="262" spans="18:18">
      <c r="R262"/>
    </row>
    <row r="263" spans="18:18">
      <c r="R263"/>
    </row>
    <row r="264" spans="18:18">
      <c r="R264"/>
    </row>
    <row r="265" spans="18:18">
      <c r="R265"/>
    </row>
    <row r="266" spans="18:18">
      <c r="R266"/>
    </row>
    <row r="267" spans="18:18">
      <c r="R267"/>
    </row>
    <row r="268" spans="18:18">
      <c r="R268"/>
    </row>
    <row r="269" spans="18:18">
      <c r="R269"/>
    </row>
    <row r="270" spans="18:18">
      <c r="R270"/>
    </row>
    <row r="271" spans="18:18">
      <c r="R271"/>
    </row>
    <row r="272" spans="18:18">
      <c r="R272"/>
    </row>
    <row r="273" spans="18:18">
      <c r="R273"/>
    </row>
    <row r="274" spans="18:18">
      <c r="R274"/>
    </row>
    <row r="275" spans="18:18">
      <c r="R275"/>
    </row>
    <row r="276" spans="18:18">
      <c r="R276"/>
    </row>
    <row r="277" spans="18:18">
      <c r="R277"/>
    </row>
    <row r="278" spans="18:18">
      <c r="R278"/>
    </row>
    <row r="279" spans="18:18">
      <c r="R279"/>
    </row>
    <row r="280" spans="18:18">
      <c r="R280"/>
    </row>
    <row r="281" spans="18:18">
      <c r="R281"/>
    </row>
    <row r="282" spans="18:18">
      <c r="R282"/>
    </row>
    <row r="283" spans="18:18">
      <c r="R283"/>
    </row>
    <row r="284" spans="18:18">
      <c r="R284"/>
    </row>
    <row r="285" spans="18:18">
      <c r="R285"/>
    </row>
    <row r="286" spans="18:18">
      <c r="R286"/>
    </row>
    <row r="287" spans="18:18">
      <c r="R287"/>
    </row>
    <row r="288" spans="18:18">
      <c r="R288"/>
    </row>
    <row r="289" spans="18:18">
      <c r="R289"/>
    </row>
    <row r="290" spans="18:18">
      <c r="R290"/>
    </row>
    <row r="291" spans="18:18">
      <c r="R291"/>
    </row>
    <row r="292" spans="18:18">
      <c r="R292"/>
    </row>
    <row r="293" spans="18:18">
      <c r="R293"/>
    </row>
    <row r="294" spans="18:18">
      <c r="R294"/>
    </row>
    <row r="295" spans="18:18">
      <c r="R295"/>
    </row>
    <row r="296" spans="18:18">
      <c r="R296"/>
    </row>
    <row r="297" spans="18:18">
      <c r="R297"/>
    </row>
    <row r="298" spans="18:18">
      <c r="R298"/>
    </row>
    <row r="299" spans="18:18">
      <c r="R299"/>
    </row>
    <row r="300" spans="18:18">
      <c r="R300"/>
    </row>
    <row r="301" spans="18:18">
      <c r="R301"/>
    </row>
    <row r="302" spans="18:18">
      <c r="R302"/>
    </row>
    <row r="303" spans="18:18">
      <c r="R303"/>
    </row>
    <row r="304" spans="18:18">
      <c r="R304"/>
    </row>
    <row r="305" spans="18:18">
      <c r="R305"/>
    </row>
    <row r="306" spans="18:18">
      <c r="R306"/>
    </row>
    <row r="307" spans="18:18">
      <c r="R307"/>
    </row>
    <row r="308" spans="18:18">
      <c r="R308"/>
    </row>
    <row r="309" spans="18:18">
      <c r="R309"/>
    </row>
    <row r="310" spans="18:18">
      <c r="R310"/>
    </row>
    <row r="311" spans="18:18">
      <c r="R311"/>
    </row>
    <row r="312" spans="18:18">
      <c r="R312"/>
    </row>
    <row r="313" spans="18:18">
      <c r="R313"/>
    </row>
    <row r="314" spans="18:18">
      <c r="R314"/>
    </row>
    <row r="315" spans="18:18">
      <c r="R315"/>
    </row>
    <row r="316" spans="18:18">
      <c r="R316"/>
    </row>
    <row r="317" spans="18:18">
      <c r="R317"/>
    </row>
    <row r="318" spans="18:18">
      <c r="R318"/>
    </row>
    <row r="319" spans="18:18">
      <c r="R319"/>
    </row>
    <row r="320" spans="18:18">
      <c r="R320"/>
    </row>
    <row r="321" spans="18:18">
      <c r="R321"/>
    </row>
    <row r="322" spans="18:18">
      <c r="R322"/>
    </row>
    <row r="323" spans="18:18">
      <c r="R323"/>
    </row>
    <row r="324" spans="18:18">
      <c r="R324"/>
    </row>
    <row r="325" spans="18:18">
      <c r="R325"/>
    </row>
    <row r="326" spans="18:18">
      <c r="R326"/>
    </row>
    <row r="327" spans="18:18">
      <c r="R327"/>
    </row>
    <row r="328" spans="18:18">
      <c r="R328"/>
    </row>
    <row r="329" spans="18:18">
      <c r="R329"/>
    </row>
    <row r="330" spans="18:18">
      <c r="R330"/>
    </row>
    <row r="331" spans="18:18">
      <c r="R331"/>
    </row>
    <row r="332" spans="18:18">
      <c r="R332"/>
    </row>
    <row r="333" spans="18:18">
      <c r="R333"/>
    </row>
    <row r="334" spans="18:18">
      <c r="R334"/>
    </row>
    <row r="335" spans="18:18">
      <c r="R335"/>
    </row>
    <row r="336" spans="18:18">
      <c r="R336"/>
    </row>
    <row r="337" spans="18:18">
      <c r="R337"/>
    </row>
    <row r="338" spans="18:18">
      <c r="R338"/>
    </row>
    <row r="339" spans="18:18">
      <c r="R339"/>
    </row>
    <row r="340" spans="18:18">
      <c r="R340"/>
    </row>
    <row r="341" spans="18:18">
      <c r="R341"/>
    </row>
    <row r="342" spans="18:18">
      <c r="R342"/>
    </row>
    <row r="343" spans="18:18">
      <c r="R343"/>
    </row>
    <row r="344" spans="18:18">
      <c r="R344"/>
    </row>
    <row r="345" spans="18:18">
      <c r="R345"/>
    </row>
    <row r="346" spans="18:18">
      <c r="R346"/>
    </row>
    <row r="347" spans="18:18">
      <c r="R347"/>
    </row>
    <row r="348" spans="18:18">
      <c r="R348"/>
    </row>
    <row r="349" spans="18:18">
      <c r="R349"/>
    </row>
    <row r="350" spans="18:18">
      <c r="R350"/>
    </row>
    <row r="351" spans="18:18">
      <c r="R351"/>
    </row>
    <row r="352" spans="18:18">
      <c r="R352"/>
    </row>
    <row r="353" spans="18:18">
      <c r="R353"/>
    </row>
    <row r="354" spans="18:18">
      <c r="R354"/>
    </row>
    <row r="355" spans="18:18">
      <c r="R355"/>
    </row>
    <row r="356" spans="18:18">
      <c r="R356"/>
    </row>
    <row r="357" spans="18:18">
      <c r="R357"/>
    </row>
    <row r="358" spans="18:18">
      <c r="R358"/>
    </row>
    <row r="359" spans="18:18">
      <c r="R359"/>
    </row>
    <row r="360" spans="18:18">
      <c r="R360"/>
    </row>
    <row r="361" spans="18:18">
      <c r="R361"/>
    </row>
    <row r="362" spans="18:18">
      <c r="R362"/>
    </row>
    <row r="363" spans="18:18">
      <c r="R363"/>
    </row>
    <row r="364" spans="18:18">
      <c r="R364"/>
    </row>
    <row r="365" spans="18:18">
      <c r="R365"/>
    </row>
    <row r="366" spans="18:18">
      <c r="R366"/>
    </row>
    <row r="367" spans="18:18">
      <c r="R367"/>
    </row>
    <row r="368" spans="18:18">
      <c r="R368"/>
    </row>
    <row r="369" spans="18:18">
      <c r="R369"/>
    </row>
    <row r="370" spans="18:18">
      <c r="R370"/>
    </row>
    <row r="371" spans="18:18">
      <c r="R371"/>
    </row>
    <row r="372" spans="18:18">
      <c r="R372"/>
    </row>
    <row r="373" spans="18:18">
      <c r="R373"/>
    </row>
    <row r="374" spans="18:18">
      <c r="R374"/>
    </row>
    <row r="375" spans="18:18">
      <c r="R375"/>
    </row>
    <row r="376" spans="18:18">
      <c r="R376"/>
    </row>
    <row r="377" spans="18:18">
      <c r="R377"/>
    </row>
    <row r="378" spans="18:18">
      <c r="R378"/>
    </row>
    <row r="379" spans="18:18">
      <c r="R379"/>
    </row>
    <row r="380" spans="18:18">
      <c r="R380"/>
    </row>
    <row r="381" spans="18:18">
      <c r="R381"/>
    </row>
    <row r="382" spans="18:18">
      <c r="R382"/>
    </row>
    <row r="383" spans="18:18">
      <c r="R383"/>
    </row>
    <row r="384" spans="18:18">
      <c r="R384"/>
    </row>
    <row r="385" spans="18:18">
      <c r="R385"/>
    </row>
    <row r="386" spans="18:18">
      <c r="R386"/>
    </row>
    <row r="387" spans="18:18">
      <c r="R387"/>
    </row>
    <row r="388" spans="18:18">
      <c r="R388"/>
    </row>
    <row r="389" spans="18:18">
      <c r="R389"/>
    </row>
    <row r="390" spans="18:18">
      <c r="R390"/>
    </row>
    <row r="391" spans="18:18">
      <c r="R391"/>
    </row>
    <row r="392" spans="18:18">
      <c r="R392"/>
    </row>
    <row r="393" spans="18:18">
      <c r="R393"/>
    </row>
    <row r="394" spans="18:18">
      <c r="R394"/>
    </row>
    <row r="395" spans="18:18">
      <c r="R395"/>
    </row>
    <row r="396" spans="18:18">
      <c r="R396"/>
    </row>
    <row r="397" spans="18:18">
      <c r="R397"/>
    </row>
    <row r="398" spans="18:18">
      <c r="R398"/>
    </row>
    <row r="399" spans="18:18">
      <c r="R399"/>
    </row>
    <row r="400" spans="18:18">
      <c r="R400"/>
    </row>
    <row r="401" spans="18:18">
      <c r="R401"/>
    </row>
    <row r="402" spans="18:18">
      <c r="R402"/>
    </row>
    <row r="403" spans="18:18">
      <c r="R403"/>
    </row>
    <row r="404" spans="18:18">
      <c r="R404"/>
    </row>
    <row r="405" spans="18:18">
      <c r="R405"/>
    </row>
    <row r="406" spans="18:18">
      <c r="R406"/>
    </row>
    <row r="407" spans="18:18">
      <c r="R407"/>
    </row>
    <row r="408" spans="18:18">
      <c r="R408"/>
    </row>
    <row r="409" spans="18:18">
      <c r="R409"/>
    </row>
    <row r="410" spans="18:18">
      <c r="R410"/>
    </row>
    <row r="411" spans="18:18">
      <c r="R411"/>
    </row>
    <row r="412" spans="18:18">
      <c r="R412"/>
    </row>
    <row r="413" spans="18:18">
      <c r="R413"/>
    </row>
    <row r="414" spans="18:18">
      <c r="R414"/>
    </row>
    <row r="415" spans="18:18">
      <c r="R415"/>
    </row>
    <row r="416" spans="18:18">
      <c r="R416"/>
    </row>
    <row r="417" spans="18:18">
      <c r="R417"/>
    </row>
    <row r="418" spans="18:18">
      <c r="R418"/>
    </row>
    <row r="419" spans="18:18">
      <c r="R419"/>
    </row>
    <row r="420" spans="18:18">
      <c r="R420"/>
    </row>
    <row r="421" spans="18:18">
      <c r="R421"/>
    </row>
    <row r="422" spans="18:18">
      <c r="R422"/>
    </row>
    <row r="423" spans="18:18">
      <c r="R423"/>
    </row>
    <row r="424" spans="18:18">
      <c r="R424"/>
    </row>
    <row r="425" spans="18:18">
      <c r="R425"/>
    </row>
    <row r="426" spans="18:18">
      <c r="R426"/>
    </row>
    <row r="427" spans="18:18">
      <c r="R427"/>
    </row>
    <row r="428" spans="18:18">
      <c r="R428"/>
    </row>
    <row r="429" spans="18:18">
      <c r="R429"/>
    </row>
    <row r="430" spans="18:18">
      <c r="R430"/>
    </row>
    <row r="431" spans="18:18">
      <c r="R431"/>
    </row>
    <row r="432" spans="18:18">
      <c r="R432"/>
    </row>
    <row r="433" spans="18:18">
      <c r="R433"/>
    </row>
    <row r="434" spans="18:18">
      <c r="R434"/>
    </row>
    <row r="435" spans="18:18">
      <c r="R435"/>
    </row>
    <row r="436" spans="18:18">
      <c r="R436"/>
    </row>
    <row r="437" spans="18:18">
      <c r="R437"/>
    </row>
    <row r="438" spans="18:18">
      <c r="R438"/>
    </row>
    <row r="439" spans="18:18">
      <c r="R439"/>
    </row>
    <row r="440" spans="18:18">
      <c r="R440"/>
    </row>
    <row r="441" spans="18:18">
      <c r="R441"/>
    </row>
    <row r="442" spans="18:18">
      <c r="R442"/>
    </row>
    <row r="443" spans="18:18">
      <c r="R443"/>
    </row>
    <row r="444" spans="18:18">
      <c r="R444"/>
    </row>
    <row r="445" spans="18:18">
      <c r="R445"/>
    </row>
    <row r="446" spans="18:18">
      <c r="R446"/>
    </row>
    <row r="447" spans="18:18">
      <c r="R447"/>
    </row>
    <row r="448" spans="18:18">
      <c r="R448"/>
    </row>
    <row r="449" spans="18:18">
      <c r="R449"/>
    </row>
    <row r="450" spans="18:18">
      <c r="R450"/>
    </row>
    <row r="451" spans="18:18">
      <c r="R451"/>
    </row>
    <row r="452" spans="18:18">
      <c r="R452"/>
    </row>
    <row r="453" spans="18:18">
      <c r="R453"/>
    </row>
    <row r="454" spans="18:18">
      <c r="R454"/>
    </row>
    <row r="455" spans="18:18">
      <c r="R455"/>
    </row>
    <row r="456" spans="18:18">
      <c r="R456"/>
    </row>
    <row r="457" spans="18:18">
      <c r="R457"/>
    </row>
    <row r="458" spans="18:18">
      <c r="R458"/>
    </row>
    <row r="459" spans="18:18">
      <c r="R459"/>
    </row>
    <row r="460" spans="18:18">
      <c r="R460"/>
    </row>
    <row r="461" spans="18:18">
      <c r="R461"/>
    </row>
    <row r="462" spans="18:18">
      <c r="R462"/>
    </row>
    <row r="463" spans="18:18">
      <c r="R463"/>
    </row>
    <row r="464" spans="18:18">
      <c r="R464"/>
    </row>
    <row r="465" spans="18:18">
      <c r="R465"/>
    </row>
    <row r="466" spans="18:18">
      <c r="R466"/>
    </row>
    <row r="467" spans="18:18">
      <c r="R467"/>
    </row>
    <row r="468" spans="18:18">
      <c r="R468"/>
    </row>
    <row r="469" spans="18:18">
      <c r="R469"/>
    </row>
    <row r="470" spans="18:18">
      <c r="R470"/>
    </row>
    <row r="471" spans="18:18">
      <c r="R471"/>
    </row>
    <row r="472" spans="18:18">
      <c r="R472"/>
    </row>
    <row r="473" spans="18:18">
      <c r="R473"/>
    </row>
    <row r="474" spans="18:18">
      <c r="R474"/>
    </row>
    <row r="475" spans="18:18">
      <c r="R475"/>
    </row>
    <row r="476" spans="18:18">
      <c r="R476"/>
    </row>
    <row r="477" spans="18:18">
      <c r="R477"/>
    </row>
    <row r="478" spans="18:18">
      <c r="R478"/>
    </row>
    <row r="479" spans="18:18">
      <c r="R479"/>
    </row>
    <row r="480" spans="18:18">
      <c r="R480"/>
    </row>
    <row r="481" spans="18:18">
      <c r="R481"/>
    </row>
    <row r="482" spans="18:18">
      <c r="R482"/>
    </row>
    <row r="483" spans="18:18">
      <c r="R483"/>
    </row>
    <row r="484" spans="18:18">
      <c r="R484"/>
    </row>
    <row r="485" spans="18:18">
      <c r="R485"/>
    </row>
    <row r="486" spans="18:18">
      <c r="R486"/>
    </row>
    <row r="487" spans="18:18">
      <c r="R487"/>
    </row>
    <row r="488" spans="18:18">
      <c r="R488"/>
    </row>
    <row r="489" spans="18:18">
      <c r="R489"/>
    </row>
    <row r="490" spans="18:18">
      <c r="R490"/>
    </row>
    <row r="491" spans="18:18">
      <c r="R491"/>
    </row>
    <row r="492" spans="18:18">
      <c r="R492"/>
    </row>
    <row r="493" spans="18:18">
      <c r="R493"/>
    </row>
    <row r="494" spans="18:18">
      <c r="R494"/>
    </row>
    <row r="495" spans="18:18">
      <c r="R495"/>
    </row>
    <row r="496" spans="18:18">
      <c r="R496"/>
    </row>
    <row r="497" spans="18:18">
      <c r="R497"/>
    </row>
    <row r="498" spans="18:18">
      <c r="R498"/>
    </row>
    <row r="499" spans="18:18">
      <c r="R499"/>
    </row>
    <row r="500" spans="18:18">
      <c r="R500"/>
    </row>
    <row r="501" spans="18:18">
      <c r="R501"/>
    </row>
    <row r="502" spans="18:18">
      <c r="R502"/>
    </row>
    <row r="503" spans="18:18">
      <c r="R503"/>
    </row>
    <row r="504" spans="18:18">
      <c r="R504"/>
    </row>
    <row r="505" spans="18:18">
      <c r="R505"/>
    </row>
    <row r="506" spans="18:18">
      <c r="R506"/>
    </row>
    <row r="507" spans="18:18">
      <c r="R507"/>
    </row>
    <row r="508" spans="18:18">
      <c r="R508"/>
    </row>
    <row r="509" spans="18:18">
      <c r="R509"/>
    </row>
    <row r="510" spans="18:18">
      <c r="R510"/>
    </row>
    <row r="511" spans="18:18">
      <c r="R511"/>
    </row>
    <row r="512" spans="18:18">
      <c r="R512"/>
    </row>
    <row r="513" spans="18:18">
      <c r="R513"/>
    </row>
    <row r="514" spans="18:18">
      <c r="R514"/>
    </row>
    <row r="515" spans="18:18">
      <c r="R515"/>
    </row>
    <row r="516" spans="18:18">
      <c r="R516"/>
    </row>
    <row r="517" spans="18:18">
      <c r="R517"/>
    </row>
    <row r="518" spans="18:18">
      <c r="R518"/>
    </row>
    <row r="519" spans="18:18">
      <c r="R519"/>
    </row>
    <row r="520" spans="18:18">
      <c r="R520"/>
    </row>
    <row r="521" spans="18:18">
      <c r="R521"/>
    </row>
    <row r="522" spans="18:18">
      <c r="R522"/>
    </row>
    <row r="523" spans="18:18">
      <c r="R523"/>
    </row>
    <row r="524" spans="18:18">
      <c r="R524"/>
    </row>
    <row r="525" spans="18:18">
      <c r="R525"/>
    </row>
    <row r="526" spans="18:18">
      <c r="R526"/>
    </row>
    <row r="527" spans="18:18">
      <c r="R527"/>
    </row>
    <row r="528" spans="18:18">
      <c r="R528"/>
    </row>
    <row r="529" spans="18:18">
      <c r="R529"/>
    </row>
    <row r="530" spans="18:18">
      <c r="R530"/>
    </row>
    <row r="531" spans="18:18">
      <c r="R531"/>
    </row>
    <row r="532" spans="18:18">
      <c r="R532"/>
    </row>
    <row r="533" spans="18:18">
      <c r="R533"/>
    </row>
    <row r="534" spans="18:18">
      <c r="R534"/>
    </row>
    <row r="535" spans="18:18">
      <c r="R535"/>
    </row>
    <row r="536" spans="18:18">
      <c r="R536"/>
    </row>
    <row r="537" spans="18:18">
      <c r="R537"/>
    </row>
    <row r="538" spans="18:18">
      <c r="R538"/>
    </row>
    <row r="539" spans="18:18">
      <c r="R539"/>
    </row>
    <row r="540" spans="18:18">
      <c r="R540"/>
    </row>
    <row r="541" spans="18:18">
      <c r="R541"/>
    </row>
    <row r="542" spans="18:18">
      <c r="R542"/>
    </row>
    <row r="543" spans="18:18">
      <c r="R543"/>
    </row>
    <row r="544" spans="18:18">
      <c r="R544"/>
    </row>
    <row r="545" spans="18:18">
      <c r="R545"/>
    </row>
    <row r="546" spans="18:18">
      <c r="R546"/>
    </row>
    <row r="547" spans="18:18">
      <c r="R547"/>
    </row>
    <row r="548" spans="18:18">
      <c r="R548"/>
    </row>
    <row r="549" spans="18:18">
      <c r="R549"/>
    </row>
    <row r="550" spans="18:18">
      <c r="R550"/>
    </row>
    <row r="551" spans="18:18">
      <c r="R551"/>
    </row>
    <row r="552" spans="18:18">
      <c r="R552"/>
    </row>
    <row r="553" spans="18:18">
      <c r="R553"/>
    </row>
    <row r="554" spans="18:18">
      <c r="R554"/>
    </row>
    <row r="555" spans="18:18">
      <c r="R555"/>
    </row>
    <row r="556" spans="18:18">
      <c r="R556"/>
    </row>
    <row r="557" spans="18:18">
      <c r="R557"/>
    </row>
    <row r="558" spans="18:18">
      <c r="R558"/>
    </row>
    <row r="559" spans="18:18">
      <c r="R559"/>
    </row>
    <row r="560" spans="18:18">
      <c r="R560"/>
    </row>
    <row r="561" spans="18:18">
      <c r="R561"/>
    </row>
    <row r="562" spans="18:18">
      <c r="R562"/>
    </row>
    <row r="563" spans="18:18">
      <c r="R563"/>
    </row>
    <row r="564" spans="18:18">
      <c r="R564"/>
    </row>
    <row r="565" spans="18:18">
      <c r="R565"/>
    </row>
    <row r="566" spans="18:18">
      <c r="R566"/>
    </row>
    <row r="567" spans="18:18">
      <c r="R567"/>
    </row>
    <row r="568" spans="18:18">
      <c r="R568"/>
    </row>
    <row r="569" spans="18:18">
      <c r="R569"/>
    </row>
    <row r="570" spans="18:18">
      <c r="R570"/>
    </row>
    <row r="571" spans="18:18">
      <c r="R571"/>
    </row>
    <row r="572" spans="18:18">
      <c r="R572"/>
    </row>
    <row r="573" spans="18:18">
      <c r="R573"/>
    </row>
    <row r="574" spans="18:18">
      <c r="R574"/>
    </row>
    <row r="575" spans="18:18">
      <c r="R575"/>
    </row>
    <row r="576" spans="18:18">
      <c r="R576"/>
    </row>
  </sheetData>
  <sortState xmlns:xlrd2="http://schemas.microsoft.com/office/spreadsheetml/2017/richdata2" ref="Q2:R208">
    <sortCondition ref="Q2:Q208"/>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5B406-9EC9-4DB2-A2AE-C2C4E71F598E}">
  <sheetPr codeName="ورقة25"/>
  <dimension ref="B1:AM212"/>
  <sheetViews>
    <sheetView rightToLeft="1" topLeftCell="D4" workbookViewId="0">
      <selection activeCell="F21" sqref="F21"/>
    </sheetView>
  </sheetViews>
  <sheetFormatPr defaultColWidth="0" defaultRowHeight="15"/>
  <cols>
    <col min="1" max="1" width="9" hidden="1" customWidth="1"/>
    <col min="2" max="2" width="3.25" customWidth="1"/>
    <col min="3" max="3" width="19.75" style="194" customWidth="1"/>
    <col min="4" max="4" width="4.25" customWidth="1"/>
    <col min="5" max="7" width="30" style="194" customWidth="1"/>
    <col min="8" max="8" width="5.125" customWidth="1"/>
    <col min="9" max="9" width="10.25" customWidth="1"/>
    <col min="10" max="10" width="8" hidden="1" customWidth="1"/>
    <col min="11" max="11" width="124.125" style="193" customWidth="1"/>
    <col min="12" max="12" width="9" style="196" customWidth="1"/>
    <col min="13" max="32" width="0" hidden="1" customWidth="1"/>
    <col min="33" max="33" width="48.25" hidden="1" customWidth="1"/>
    <col min="34" max="38" width="0" hidden="1" customWidth="1"/>
    <col min="39" max="39" width="53.25" hidden="1" customWidth="1"/>
    <col min="40" max="16384" width="9" hidden="1"/>
  </cols>
  <sheetData>
    <row r="1" spans="2:39" hidden="1"/>
    <row r="2" spans="2:39" hidden="1"/>
    <row r="3" spans="2:39" hidden="1"/>
    <row r="4" spans="2:39" ht="27.75" customHeight="1" thickBot="1">
      <c r="B4" s="196"/>
      <c r="C4" s="195"/>
      <c r="D4" s="196"/>
      <c r="E4" s="195"/>
      <c r="F4" s="195"/>
      <c r="G4" s="195"/>
      <c r="H4" s="196"/>
      <c r="I4" s="196"/>
      <c r="J4" s="196"/>
      <c r="K4" s="197"/>
      <c r="AM4" s="185" t="s">
        <v>266</v>
      </c>
    </row>
    <row r="5" spans="2:39">
      <c r="B5" s="196"/>
      <c r="C5" s="198" t="s">
        <v>272</v>
      </c>
      <c r="D5" s="202"/>
      <c r="E5" s="198" t="s">
        <v>273</v>
      </c>
      <c r="F5" s="234"/>
      <c r="G5" s="234"/>
      <c r="H5" s="204"/>
      <c r="I5" s="379" t="s">
        <v>271</v>
      </c>
      <c r="J5" s="205"/>
      <c r="K5" s="198" t="s">
        <v>42</v>
      </c>
    </row>
    <row r="6" spans="2:39" ht="15.75" thickBot="1">
      <c r="B6" s="196"/>
      <c r="C6" s="199"/>
      <c r="D6" s="196"/>
      <c r="E6" s="199"/>
      <c r="F6" s="195"/>
      <c r="G6" s="195"/>
      <c r="H6" s="196"/>
      <c r="I6" s="380"/>
      <c r="J6" s="196"/>
      <c r="K6" s="197"/>
    </row>
    <row r="7" spans="2:39">
      <c r="B7" s="200"/>
      <c r="C7" s="184" t="s">
        <v>261</v>
      </c>
      <c r="D7" s="201"/>
      <c r="E7" s="19" t="s">
        <v>260</v>
      </c>
      <c r="F7" s="16" t="s">
        <v>314</v>
      </c>
      <c r="G7" s="16" t="s">
        <v>403</v>
      </c>
      <c r="H7" s="196"/>
      <c r="I7" s="206"/>
      <c r="J7" t="b">
        <v>1</v>
      </c>
      <c r="K7" s="193" t="e" cm="1">
        <f t="array" aca="1" ref="K7" ca="1">OFFSET('جميع المجالات'!$R$1,MATCH(E7,'جميع المجالات'!$Q$2:$Q$576,0),0,COUNTIF('جميع المجالات'!$Q$2:$Q$576,E7))</f>
        <v>#N/A</v>
      </c>
      <c r="AG7" t="e">
        <f ca="1">IF(J7=TRUE,K7,"")</f>
        <v>#N/A</v>
      </c>
      <c r="AM7" t="str" cm="1">
        <f t="array" aca="1" ref="AM7" ca="1">IFERROR(INDEX($AG$7:$AG$222,MATCH(0,IF(ISBLANK($AG$7:$AG$222),1,COUNTIF($AM$6:AM6,$AG$7:$AG$222)),0)),"-")</f>
        <v>-</v>
      </c>
    </row>
    <row r="8" spans="2:39">
      <c r="B8" s="196"/>
      <c r="C8" s="195"/>
      <c r="D8" s="196"/>
      <c r="E8" s="195"/>
      <c r="F8" s="195"/>
      <c r="G8" s="195"/>
      <c r="H8" s="196"/>
      <c r="I8" s="203"/>
      <c r="J8" t="b">
        <v>1</v>
      </c>
      <c r="AG8">
        <f t="shared" ref="AG8:AG71" si="0">IF(J8=TRUE,K8,"")</f>
        <v>0</v>
      </c>
      <c r="AM8" t="str" cm="1">
        <f t="array" aca="1" ref="AM8" ca="1">IFERROR(INDEX($AG$7:$AG$222,MATCH(0,IF(ISBLANK($AG$7:$AG$222),1,COUNTIF($AM$6:AM7,$AG$7:$AG$222)),0)),"-")</f>
        <v>-</v>
      </c>
    </row>
    <row r="9" spans="2:39">
      <c r="B9" s="196"/>
      <c r="C9" s="195"/>
      <c r="D9" s="196"/>
      <c r="E9" s="195"/>
      <c r="F9" s="195"/>
      <c r="G9" s="195"/>
      <c r="H9" s="196"/>
      <c r="I9" s="203"/>
      <c r="J9" t="b">
        <v>1</v>
      </c>
      <c r="AG9">
        <f t="shared" si="0"/>
        <v>0</v>
      </c>
      <c r="AM9" t="str" cm="1">
        <f t="array" aca="1" ref="AM9" ca="1">IFERROR(INDEX($AG$7:$AG$222,MATCH(0,IF(ISBLANK($AG$7:$AG$222),1,COUNTIF($AM$6:AM8,$AG$7:$AG$222)),0)),"-")</f>
        <v>-</v>
      </c>
    </row>
    <row r="10" spans="2:39">
      <c r="B10" s="196"/>
      <c r="C10" s="195"/>
      <c r="D10" s="196"/>
      <c r="E10" s="195"/>
      <c r="F10" s="195"/>
      <c r="G10" s="195"/>
      <c r="H10" s="196"/>
      <c r="I10" s="203"/>
      <c r="J10" t="b">
        <v>0</v>
      </c>
      <c r="AG10" t="str">
        <f t="shared" si="0"/>
        <v/>
      </c>
      <c r="AM10" t="str" cm="1">
        <f t="array" aca="1" ref="AM10" ca="1">IFERROR(INDEX($AG$7:$AG$222,MATCH(0,IF(ISBLANK($AG$7:$AG$222),1,COUNTIF($AM$6:AM9,$AG$7:$AG$222)),0)),"-")</f>
        <v>-</v>
      </c>
    </row>
    <row r="11" spans="2:39">
      <c r="B11" s="196"/>
      <c r="C11" s="195"/>
      <c r="D11" s="196"/>
      <c r="E11" s="195"/>
      <c r="F11" s="195"/>
      <c r="G11" s="195"/>
      <c r="H11" s="196"/>
      <c r="I11" s="203"/>
      <c r="J11" t="b">
        <v>0</v>
      </c>
      <c r="AG11" t="str">
        <f t="shared" si="0"/>
        <v/>
      </c>
      <c r="AM11" t="str" cm="1">
        <f t="array" aca="1" ref="AM11" ca="1">IFERROR(INDEX($AG$7:$AG$222,MATCH(0,IF(ISBLANK($AG$7:$AG$222),1,COUNTIF($AM$6:AM10,$AG$7:$AG$222)),0)),"-")</f>
        <v>-</v>
      </c>
    </row>
    <row r="12" spans="2:39">
      <c r="B12" s="196"/>
      <c r="C12" s="195"/>
      <c r="D12" s="196"/>
      <c r="E12" s="195"/>
      <c r="F12" s="195"/>
      <c r="G12" s="195"/>
      <c r="H12" s="196"/>
      <c r="I12" s="203"/>
      <c r="J12" t="b">
        <v>0</v>
      </c>
      <c r="AG12" t="str">
        <f t="shared" si="0"/>
        <v/>
      </c>
      <c r="AM12" t="str" cm="1">
        <f t="array" aca="1" ref="AM12" ca="1">IFERROR(INDEX($AG$7:$AG$222,MATCH(0,IF(ISBLANK($AG$7:$AG$222),1,COUNTIF($AM$6:AM11,$AG$7:$AG$222)),0)),"-")</f>
        <v>-</v>
      </c>
    </row>
    <row r="13" spans="2:39">
      <c r="B13" s="196"/>
      <c r="C13" s="195"/>
      <c r="D13" s="196"/>
      <c r="E13" s="195"/>
      <c r="F13" s="195"/>
      <c r="G13" s="195"/>
      <c r="H13" s="196"/>
      <c r="I13" s="203"/>
      <c r="J13" t="b">
        <v>0</v>
      </c>
      <c r="AG13" t="str">
        <f t="shared" si="0"/>
        <v/>
      </c>
      <c r="AM13" t="str" cm="1">
        <f t="array" aca="1" ref="AM13" ca="1">IFERROR(INDEX($AG$7:$AG$222,MATCH(0,IF(ISBLANK($AG$7:$AG$222),1,COUNTIF($AM$6:AM12,$AG$7:$AG$222)),0)),"-")</f>
        <v>-</v>
      </c>
    </row>
    <row r="14" spans="2:39">
      <c r="B14" s="196"/>
      <c r="C14" s="195"/>
      <c r="D14" s="196"/>
      <c r="E14" s="195"/>
      <c r="F14" s="195"/>
      <c r="G14" s="195"/>
      <c r="H14" s="196"/>
      <c r="I14" s="203"/>
      <c r="J14" t="b">
        <v>1</v>
      </c>
      <c r="AG14">
        <f t="shared" si="0"/>
        <v>0</v>
      </c>
      <c r="AM14" t="str" cm="1">
        <f t="array" aca="1" ref="AM14" ca="1">IFERROR(INDEX($AG$7:$AG$222,MATCH(0,IF(ISBLANK($AG$7:$AG$222),1,COUNTIF($AM$6:AM13,$AG$7:$AG$222)),0)),"-")</f>
        <v>-</v>
      </c>
    </row>
    <row r="15" spans="2:39">
      <c r="B15" s="196"/>
      <c r="C15" s="195"/>
      <c r="D15" s="196"/>
      <c r="E15" s="195"/>
      <c r="F15" s="195"/>
      <c r="G15" s="195"/>
      <c r="H15" s="196"/>
      <c r="I15" s="203"/>
      <c r="J15" t="b">
        <v>0</v>
      </c>
      <c r="AG15" t="str">
        <f t="shared" si="0"/>
        <v/>
      </c>
      <c r="AM15" t="str" cm="1">
        <f t="array" aca="1" ref="AM15" ca="1">IFERROR(INDEX($AG$7:$AG$222,MATCH(0,IF(ISBLANK($AG$7:$AG$222),1,COUNTIF($AM$6:AM14,$AG$7:$AG$222)),0)),"-")</f>
        <v>-</v>
      </c>
    </row>
    <row r="16" spans="2:39">
      <c r="B16" s="196"/>
      <c r="C16" s="195"/>
      <c r="D16" s="196"/>
      <c r="E16" s="195"/>
      <c r="F16" s="195"/>
      <c r="G16" s="195"/>
      <c r="H16" s="196"/>
      <c r="I16" s="203"/>
      <c r="J16" t="b">
        <v>0</v>
      </c>
      <c r="AG16" t="str">
        <f t="shared" si="0"/>
        <v/>
      </c>
      <c r="AM16" t="str" cm="1">
        <f t="array" aca="1" ref="AM16" ca="1">IFERROR(INDEX($AG$7:$AG$222,MATCH(0,IF(ISBLANK($AG$7:$AG$222),1,COUNTIF($AM$6:AM15,$AG$7:$AG$222)),0)),"-")</f>
        <v>-</v>
      </c>
    </row>
    <row r="17" spans="2:39">
      <c r="B17" s="196"/>
      <c r="C17" s="195"/>
      <c r="D17" s="196"/>
      <c r="E17" s="195"/>
      <c r="F17" s="195"/>
      <c r="G17" s="195"/>
      <c r="H17" s="196"/>
      <c r="I17" s="203"/>
      <c r="J17" t="b">
        <v>0</v>
      </c>
      <c r="AG17" t="str">
        <f t="shared" si="0"/>
        <v/>
      </c>
      <c r="AM17" t="str" cm="1">
        <f t="array" aca="1" ref="AM17" ca="1">IFERROR(INDEX($AG$7:$AG$222,MATCH(0,IF(ISBLANK($AG$7:$AG$222),1,COUNTIF($AM$6:AM16,$AG$7:$AG$222)),0)),"-")</f>
        <v>-</v>
      </c>
    </row>
    <row r="18" spans="2:39">
      <c r="B18" s="196"/>
      <c r="C18" s="195"/>
      <c r="D18" s="196"/>
      <c r="E18" s="195"/>
      <c r="F18" s="195"/>
      <c r="G18" s="195"/>
      <c r="H18" s="196"/>
      <c r="I18" s="203"/>
      <c r="J18" t="b">
        <v>0</v>
      </c>
      <c r="AG18" t="str">
        <f t="shared" si="0"/>
        <v/>
      </c>
      <c r="AM18" t="str" cm="1">
        <f t="array" aca="1" ref="AM18" ca="1">IFERROR(INDEX($AG$7:$AG$222,MATCH(0,IF(ISBLANK($AG$7:$AG$222),1,COUNTIF($AM$6:AM17,$AG$7:$AG$222)),0)),"-")</f>
        <v>-</v>
      </c>
    </row>
    <row r="19" spans="2:39">
      <c r="B19" s="196"/>
      <c r="C19" s="195"/>
      <c r="D19" s="196"/>
      <c r="E19" s="195"/>
      <c r="F19" s="195"/>
      <c r="G19" s="195"/>
      <c r="H19" s="196"/>
      <c r="I19" s="203"/>
      <c r="J19" t="b">
        <v>0</v>
      </c>
      <c r="AG19" t="str">
        <f t="shared" si="0"/>
        <v/>
      </c>
      <c r="AM19" t="str" cm="1">
        <f t="array" aca="1" ref="AM19" ca="1">IFERROR(INDEX($AG$7:$AG$222,MATCH(0,IF(ISBLANK($AG$7:$AG$222),1,COUNTIF($AM$6:AM18,$AG$7:$AG$222)),0)),"-")</f>
        <v>-</v>
      </c>
    </row>
    <row r="20" spans="2:39">
      <c r="B20" s="196"/>
      <c r="C20" s="195"/>
      <c r="D20" s="196"/>
      <c r="E20" s="195"/>
      <c r="F20" s="195"/>
      <c r="G20" s="195"/>
      <c r="H20" s="196"/>
      <c r="I20" s="203"/>
      <c r="J20" t="b">
        <v>0</v>
      </c>
      <c r="AG20" t="str">
        <f t="shared" si="0"/>
        <v/>
      </c>
      <c r="AM20" t="str" cm="1">
        <f t="array" aca="1" ref="AM20" ca="1">IFERROR(INDEX($AG$7:$AG$222,MATCH(0,IF(ISBLANK($AG$7:$AG$222),1,COUNTIF($AM$6:AM19,$AG$7:$AG$222)),0)),"-")</f>
        <v>-</v>
      </c>
    </row>
    <row r="21" spans="2:39">
      <c r="B21" s="196"/>
      <c r="C21" s="195"/>
      <c r="D21" s="196"/>
      <c r="E21" s="195"/>
      <c r="F21" s="195"/>
      <c r="G21" s="195"/>
      <c r="H21" s="196"/>
      <c r="I21" s="203"/>
      <c r="J21" t="b">
        <v>0</v>
      </c>
      <c r="AG21" t="str">
        <f t="shared" si="0"/>
        <v/>
      </c>
      <c r="AM21" t="str" cm="1">
        <f t="array" aca="1" ref="AM21" ca="1">IFERROR(INDEX($AG$7:$AG$222,MATCH(0,IF(ISBLANK($AG$7:$AG$222),1,COUNTIF($AM$6:AM20,$AG$7:$AG$222)),0)),"-")</f>
        <v>-</v>
      </c>
    </row>
    <row r="22" spans="2:39">
      <c r="B22" s="196"/>
      <c r="C22" s="195"/>
      <c r="D22" s="196"/>
      <c r="E22" s="195"/>
      <c r="F22" s="195"/>
      <c r="G22" s="195"/>
      <c r="H22" s="196"/>
      <c r="I22" s="203"/>
      <c r="J22" t="b">
        <v>0</v>
      </c>
      <c r="AG22" t="str">
        <f t="shared" si="0"/>
        <v/>
      </c>
      <c r="AM22" t="str" cm="1">
        <f t="array" aca="1" ref="AM22" ca="1">IFERROR(INDEX($AG$7:$AG$222,MATCH(0,IF(ISBLANK($AG$7:$AG$222),1,COUNTIF($AM$6:AM21,$AG$7:$AG$222)),0)),"-")</f>
        <v>-</v>
      </c>
    </row>
    <row r="23" spans="2:39">
      <c r="B23" s="196"/>
      <c r="C23" s="195"/>
      <c r="D23" s="196"/>
      <c r="E23" s="195"/>
      <c r="F23" s="195"/>
      <c r="G23" s="195"/>
      <c r="H23" s="196"/>
      <c r="I23" s="203"/>
      <c r="J23" t="b">
        <v>0</v>
      </c>
      <c r="AG23" t="str">
        <f t="shared" si="0"/>
        <v/>
      </c>
      <c r="AM23" t="str" cm="1">
        <f t="array" aca="1" ref="AM23" ca="1">IFERROR(INDEX($AG$7:$AG$222,MATCH(0,IF(ISBLANK($AG$7:$AG$222),1,COUNTIF($AM$6:AM22,$AG$7:$AG$222)),0)),"-")</f>
        <v>-</v>
      </c>
    </row>
    <row r="24" spans="2:39">
      <c r="B24" s="196"/>
      <c r="C24" s="195"/>
      <c r="D24" s="196"/>
      <c r="E24" s="195"/>
      <c r="F24" s="195"/>
      <c r="G24" s="195"/>
      <c r="H24" s="196"/>
      <c r="I24" s="203"/>
      <c r="J24" t="b">
        <v>0</v>
      </c>
      <c r="AG24" t="str">
        <f t="shared" si="0"/>
        <v/>
      </c>
      <c r="AM24" t="str" cm="1">
        <f t="array" aca="1" ref="AM24" ca="1">IFERROR(INDEX($AG$7:$AG$222,MATCH(0,IF(ISBLANK($AG$7:$AG$222),1,COUNTIF($AM$6:AM23,$AG$7:$AG$222)),0)),"-")</f>
        <v>-</v>
      </c>
    </row>
    <row r="25" spans="2:39">
      <c r="B25" s="196"/>
      <c r="C25" s="195"/>
      <c r="D25" s="196"/>
      <c r="E25" s="195"/>
      <c r="F25" s="195"/>
      <c r="G25" s="195"/>
      <c r="H25" s="196"/>
      <c r="I25" s="203"/>
      <c r="J25" t="b">
        <v>0</v>
      </c>
      <c r="AG25" t="str">
        <f t="shared" si="0"/>
        <v/>
      </c>
      <c r="AM25" t="str" cm="1">
        <f t="array" aca="1" ref="AM25" ca="1">IFERROR(INDEX($AG$7:$AG$222,MATCH(0,IF(ISBLANK($AG$7:$AG$222),1,COUNTIF($AM$6:AM24,$AG$7:$AG$222)),0)),"-")</f>
        <v>-</v>
      </c>
    </row>
    <row r="26" spans="2:39">
      <c r="B26" s="196"/>
      <c r="C26" s="195"/>
      <c r="D26" s="196"/>
      <c r="E26" s="195"/>
      <c r="F26" s="195"/>
      <c r="G26" s="195"/>
      <c r="H26" s="196"/>
      <c r="I26" s="203"/>
      <c r="J26" t="b">
        <v>0</v>
      </c>
      <c r="AG26" t="str">
        <f t="shared" si="0"/>
        <v/>
      </c>
      <c r="AM26" t="str" cm="1">
        <f t="array" aca="1" ref="AM26" ca="1">IFERROR(INDEX($AG$7:$AG$222,MATCH(0,IF(ISBLANK($AG$7:$AG$222),1,COUNTIF($AM$6:AM25,$AG$7:$AG$222)),0)),"-")</f>
        <v>-</v>
      </c>
    </row>
    <row r="27" spans="2:39">
      <c r="B27" s="196"/>
      <c r="C27" s="195"/>
      <c r="D27" s="196"/>
      <c r="E27" s="195"/>
      <c r="F27" s="195"/>
      <c r="G27" s="195"/>
      <c r="H27" s="196"/>
      <c r="I27" s="203"/>
      <c r="J27" t="b">
        <v>0</v>
      </c>
      <c r="AG27" t="str">
        <f t="shared" si="0"/>
        <v/>
      </c>
      <c r="AM27" t="str" cm="1">
        <f t="array" aca="1" ref="AM27" ca="1">IFERROR(INDEX($AG$7:$AG$222,MATCH(0,IF(ISBLANK($AG$7:$AG$222),1,COUNTIF($AM$6:AM26,$AG$7:$AG$222)),0)),"-")</f>
        <v>-</v>
      </c>
    </row>
    <row r="28" spans="2:39">
      <c r="B28" s="196"/>
      <c r="C28" s="195"/>
      <c r="D28" s="196"/>
      <c r="E28" s="195"/>
      <c r="F28" s="195"/>
      <c r="G28" s="195"/>
      <c r="H28" s="196"/>
      <c r="I28" s="203"/>
      <c r="J28" t="b">
        <v>0</v>
      </c>
      <c r="AG28" t="str">
        <f t="shared" si="0"/>
        <v/>
      </c>
      <c r="AM28" t="str" cm="1">
        <f t="array" aca="1" ref="AM28" ca="1">IFERROR(INDEX($AG$7:$AG$222,MATCH(0,IF(ISBLANK($AG$7:$AG$222),1,COUNTIF($AM$6:AM27,$AG$7:$AG$222)),0)),"-")</f>
        <v>-</v>
      </c>
    </row>
    <row r="29" spans="2:39">
      <c r="B29" s="196"/>
      <c r="C29" s="195"/>
      <c r="D29" s="196"/>
      <c r="E29" s="195"/>
      <c r="F29" s="195"/>
      <c r="G29" s="195"/>
      <c r="H29" s="196"/>
      <c r="I29" s="203"/>
      <c r="J29" t="b">
        <v>0</v>
      </c>
      <c r="AG29" t="str">
        <f t="shared" si="0"/>
        <v/>
      </c>
      <c r="AM29" t="str" cm="1">
        <f t="array" aca="1" ref="AM29" ca="1">IFERROR(INDEX($AG$7:$AG$222,MATCH(0,IF(ISBLANK($AG$7:$AG$222),1,COUNTIF($AM$6:AM28,$AG$7:$AG$222)),0)),"-")</f>
        <v>-</v>
      </c>
    </row>
    <row r="30" spans="2:39">
      <c r="B30" s="196"/>
      <c r="C30" s="195"/>
      <c r="D30" s="196"/>
      <c r="E30" s="195"/>
      <c r="F30" s="195"/>
      <c r="G30" s="195"/>
      <c r="H30" s="196"/>
      <c r="I30" s="203"/>
      <c r="J30" t="b">
        <v>0</v>
      </c>
      <c r="AG30" t="str">
        <f t="shared" si="0"/>
        <v/>
      </c>
      <c r="AM30" t="str" cm="1">
        <f t="array" aca="1" ref="AM30" ca="1">IFERROR(INDEX($AG$7:$AG$222,MATCH(0,IF(ISBLANK($AG$7:$AG$222),1,COUNTIF($AM$6:AM29,$AG$7:$AG$222)),0)),"-")</f>
        <v>-</v>
      </c>
    </row>
    <row r="31" spans="2:39">
      <c r="B31" s="196"/>
      <c r="C31" s="195"/>
      <c r="D31" s="196"/>
      <c r="E31" s="195"/>
      <c r="F31" s="195"/>
      <c r="G31" s="195"/>
      <c r="H31" s="196"/>
      <c r="I31" s="203"/>
      <c r="J31" t="b">
        <v>0</v>
      </c>
      <c r="AG31" t="str">
        <f t="shared" si="0"/>
        <v/>
      </c>
      <c r="AM31" t="str" cm="1">
        <f t="array" aca="1" ref="AM31" ca="1">IFERROR(INDEX($AG$7:$AG$222,MATCH(0,IF(ISBLANK($AG$7:$AG$222),1,COUNTIF($AM$6:AM30,$AG$7:$AG$222)),0)),"-")</f>
        <v>-</v>
      </c>
    </row>
    <row r="32" spans="2:39">
      <c r="B32" s="196"/>
      <c r="C32" s="195"/>
      <c r="D32" s="196"/>
      <c r="E32" s="195"/>
      <c r="F32" s="195"/>
      <c r="G32" s="195"/>
      <c r="H32" s="196"/>
      <c r="I32" s="203"/>
      <c r="J32" t="b">
        <v>0</v>
      </c>
      <c r="AG32" t="str">
        <f t="shared" si="0"/>
        <v/>
      </c>
      <c r="AM32" t="str" cm="1">
        <f t="array" aca="1" ref="AM32" ca="1">IFERROR(INDEX($AG$7:$AG$222,MATCH(0,IF(ISBLANK($AG$7:$AG$222),1,COUNTIF($AM$6:AM31,$AG$7:$AG$222)),0)),"-")</f>
        <v>-</v>
      </c>
    </row>
    <row r="33" spans="2:39">
      <c r="B33" s="196"/>
      <c r="C33" s="195"/>
      <c r="D33" s="196"/>
      <c r="E33" s="195"/>
      <c r="F33" s="195"/>
      <c r="G33" s="195"/>
      <c r="H33" s="196"/>
      <c r="I33" s="203"/>
      <c r="J33" t="b">
        <v>0</v>
      </c>
      <c r="AG33" t="str">
        <f t="shared" si="0"/>
        <v/>
      </c>
      <c r="AM33" t="str" cm="1">
        <f t="array" aca="1" ref="AM33" ca="1">IFERROR(INDEX($AG$7:$AG$222,MATCH(0,IF(ISBLANK($AG$7:$AG$222),1,COUNTIF($AM$6:AM32,$AG$7:$AG$222)),0)),"-")</f>
        <v>-</v>
      </c>
    </row>
    <row r="34" spans="2:39">
      <c r="B34" s="196"/>
      <c r="C34" s="195"/>
      <c r="D34" s="196"/>
      <c r="E34" s="195"/>
      <c r="F34" s="195"/>
      <c r="G34" s="195"/>
      <c r="H34" s="196"/>
      <c r="I34" s="203"/>
      <c r="J34" t="b">
        <v>0</v>
      </c>
      <c r="AG34" t="str">
        <f t="shared" si="0"/>
        <v/>
      </c>
      <c r="AM34" t="str" cm="1">
        <f t="array" aca="1" ref="AM34" ca="1">IFERROR(INDEX($AG$7:$AG$222,MATCH(0,IF(ISBLANK($AG$7:$AG$222),1,COUNTIF($AM$6:AM33,$AG$7:$AG$222)),0)),"-")</f>
        <v>-</v>
      </c>
    </row>
    <row r="35" spans="2:39">
      <c r="B35" s="196"/>
      <c r="C35" s="195"/>
      <c r="D35" s="196"/>
      <c r="E35" s="195"/>
      <c r="F35" s="195"/>
      <c r="G35" s="195"/>
      <c r="H35" s="196"/>
      <c r="I35" s="203"/>
      <c r="J35" t="b">
        <v>0</v>
      </c>
      <c r="AG35" t="str">
        <f t="shared" si="0"/>
        <v/>
      </c>
      <c r="AM35" t="str" cm="1">
        <f t="array" aca="1" ref="AM35" ca="1">IFERROR(INDEX($AG$7:$AG$222,MATCH(0,IF(ISBLANK($AG$7:$AG$222),1,COUNTIF($AM$6:AM34,$AG$7:$AG$222)),0)),"-")</f>
        <v>-</v>
      </c>
    </row>
    <row r="36" spans="2:39">
      <c r="B36" s="196"/>
      <c r="C36" s="195"/>
      <c r="D36" s="196"/>
      <c r="E36" s="195"/>
      <c r="F36" s="195"/>
      <c r="G36" s="195"/>
      <c r="H36" s="196"/>
      <c r="I36" s="203"/>
      <c r="J36" t="b">
        <v>0</v>
      </c>
      <c r="AG36" t="str">
        <f t="shared" si="0"/>
        <v/>
      </c>
      <c r="AM36" t="str" cm="1">
        <f t="array" aca="1" ref="AM36" ca="1">IFERROR(INDEX($AG$7:$AG$222,MATCH(0,IF(ISBLANK($AG$7:$AG$222),1,COUNTIF($AM$6:AM35,$AG$7:$AG$222)),0)),"-")</f>
        <v>-</v>
      </c>
    </row>
    <row r="37" spans="2:39">
      <c r="B37" s="196"/>
      <c r="C37" s="195"/>
      <c r="D37" s="196"/>
      <c r="E37" s="195"/>
      <c r="F37" s="195"/>
      <c r="G37" s="195"/>
      <c r="H37" s="196"/>
      <c r="I37" s="203"/>
      <c r="J37" t="b">
        <v>0</v>
      </c>
      <c r="AG37" t="str">
        <f t="shared" si="0"/>
        <v/>
      </c>
      <c r="AM37" t="str" cm="1">
        <f t="array" aca="1" ref="AM37" ca="1">IFERROR(INDEX($AG$7:$AG$222,MATCH(0,IF(ISBLANK($AG$7:$AG$222),1,COUNTIF($AM$6:AM36,$AG$7:$AG$222)),0)),"-")</f>
        <v>-</v>
      </c>
    </row>
    <row r="38" spans="2:39">
      <c r="B38" s="196"/>
      <c r="C38" s="195"/>
      <c r="D38" s="196"/>
      <c r="E38" s="195"/>
      <c r="F38" s="195"/>
      <c r="G38" s="195"/>
      <c r="H38" s="196"/>
      <c r="I38" s="203"/>
      <c r="J38" t="b">
        <v>0</v>
      </c>
      <c r="AG38" t="str">
        <f t="shared" si="0"/>
        <v/>
      </c>
      <c r="AM38" t="str" cm="1">
        <f t="array" aca="1" ref="AM38" ca="1">IFERROR(INDEX($AG$7:$AG$222,MATCH(0,IF(ISBLANK($AG$7:$AG$222),1,COUNTIF($AM$6:AM37,$AG$7:$AG$222)),0)),"-")</f>
        <v>-</v>
      </c>
    </row>
    <row r="39" spans="2:39">
      <c r="B39" s="196"/>
      <c r="C39" s="195"/>
      <c r="D39" s="196"/>
      <c r="E39" s="195"/>
      <c r="F39" s="195"/>
      <c r="G39" s="195"/>
      <c r="H39" s="196"/>
      <c r="I39" s="203"/>
      <c r="J39" t="b">
        <v>0</v>
      </c>
      <c r="AG39" t="str">
        <f t="shared" si="0"/>
        <v/>
      </c>
      <c r="AM39" t="str" cm="1">
        <f t="array" aca="1" ref="AM39" ca="1">IFERROR(INDEX($AG$7:$AG$222,MATCH(0,IF(ISBLANK($AG$7:$AG$222),1,COUNTIF($AM$6:AM38,$AG$7:$AG$222)),0)),"-")</f>
        <v>-</v>
      </c>
    </row>
    <row r="40" spans="2:39">
      <c r="B40" s="196"/>
      <c r="C40" s="195"/>
      <c r="D40" s="196"/>
      <c r="E40" s="195"/>
      <c r="F40" s="195"/>
      <c r="G40" s="195"/>
      <c r="H40" s="196"/>
      <c r="I40" s="203"/>
      <c r="J40" t="b">
        <v>0</v>
      </c>
      <c r="AG40" t="str">
        <f t="shared" si="0"/>
        <v/>
      </c>
      <c r="AM40" t="str" cm="1">
        <f t="array" aca="1" ref="AM40" ca="1">IFERROR(INDEX($AG$7:$AG$222,MATCH(0,IF(ISBLANK($AG$7:$AG$222),1,COUNTIF($AM$6:AM39,$AG$7:$AG$222)),0)),"-")</f>
        <v>-</v>
      </c>
    </row>
    <row r="41" spans="2:39">
      <c r="B41" s="196"/>
      <c r="C41" s="195"/>
      <c r="D41" s="196"/>
      <c r="E41" s="195"/>
      <c r="F41" s="195"/>
      <c r="G41" s="195"/>
      <c r="H41" s="196"/>
      <c r="I41" s="203"/>
      <c r="J41" t="b">
        <v>0</v>
      </c>
      <c r="AG41" t="str">
        <f t="shared" si="0"/>
        <v/>
      </c>
      <c r="AM41" t="str" cm="1">
        <f t="array" aca="1" ref="AM41" ca="1">IFERROR(INDEX($AG$7:$AG$222,MATCH(0,IF(ISBLANK($AG$7:$AG$222),1,COUNTIF($AM$6:AM40,$AG$7:$AG$222)),0)),"-")</f>
        <v>-</v>
      </c>
    </row>
    <row r="42" spans="2:39">
      <c r="B42" s="196"/>
      <c r="C42" s="195"/>
      <c r="D42" s="196"/>
      <c r="E42" s="195"/>
      <c r="F42" s="195"/>
      <c r="G42" s="195"/>
      <c r="H42" s="196"/>
      <c r="I42" s="203"/>
      <c r="J42" t="b">
        <v>0</v>
      </c>
      <c r="AG42" t="str">
        <f t="shared" si="0"/>
        <v/>
      </c>
      <c r="AM42" t="str" cm="1">
        <f t="array" aca="1" ref="AM42" ca="1">IFERROR(INDEX($AG$7:$AG$222,MATCH(0,IF(ISBLANK($AG$7:$AG$222),1,COUNTIF($AM$6:AM41,$AG$7:$AG$222)),0)),"-")</f>
        <v>-</v>
      </c>
    </row>
    <row r="43" spans="2:39">
      <c r="B43" s="196"/>
      <c r="C43" s="195"/>
      <c r="D43" s="196"/>
      <c r="E43" s="195"/>
      <c r="F43" s="195"/>
      <c r="G43" s="195"/>
      <c r="H43" s="196"/>
      <c r="I43" s="203"/>
      <c r="J43" t="b">
        <v>0</v>
      </c>
      <c r="AG43" t="str">
        <f t="shared" si="0"/>
        <v/>
      </c>
      <c r="AM43" t="str" cm="1">
        <f t="array" aca="1" ref="AM43" ca="1">IFERROR(INDEX($AG$7:$AG$222,MATCH(0,IF(ISBLANK($AG$7:$AG$222),1,COUNTIF($AM$6:AM42,$AG$7:$AG$222)),0)),"-")</f>
        <v>-</v>
      </c>
    </row>
    <row r="44" spans="2:39">
      <c r="B44" s="196"/>
      <c r="C44" s="195"/>
      <c r="D44" s="196"/>
      <c r="E44" s="195"/>
      <c r="F44" s="195"/>
      <c r="G44" s="195"/>
      <c r="H44" s="196"/>
      <c r="I44" s="203"/>
      <c r="J44" t="b">
        <v>0</v>
      </c>
      <c r="AG44" t="str">
        <f t="shared" si="0"/>
        <v/>
      </c>
      <c r="AM44" t="str" cm="1">
        <f t="array" aca="1" ref="AM44" ca="1">IFERROR(INDEX($AG$7:$AG$222,MATCH(0,IF(ISBLANK($AG$7:$AG$222),1,COUNTIF($AM$6:AM43,$AG$7:$AG$222)),0)),"-")</f>
        <v>-</v>
      </c>
    </row>
    <row r="45" spans="2:39">
      <c r="B45" s="196"/>
      <c r="C45" s="195"/>
      <c r="D45" s="196"/>
      <c r="E45" s="195"/>
      <c r="F45" s="195"/>
      <c r="G45" s="195"/>
      <c r="H45" s="196"/>
      <c r="I45" s="203"/>
      <c r="J45" t="b">
        <v>0</v>
      </c>
      <c r="AG45" t="str">
        <f t="shared" si="0"/>
        <v/>
      </c>
      <c r="AM45" t="str" cm="1">
        <f t="array" aca="1" ref="AM45" ca="1">IFERROR(INDEX($AG$7:$AG$222,MATCH(0,IF(ISBLANK($AG$7:$AG$222),1,COUNTIF($AM$6:AM44,$AG$7:$AG$222)),0)),"-")</f>
        <v>-</v>
      </c>
    </row>
    <row r="46" spans="2:39">
      <c r="B46" s="196"/>
      <c r="C46" s="195"/>
      <c r="D46" s="196"/>
      <c r="E46" s="195"/>
      <c r="F46" s="195"/>
      <c r="G46" s="195"/>
      <c r="H46" s="196"/>
      <c r="I46" s="203"/>
      <c r="J46" t="b">
        <v>0</v>
      </c>
      <c r="AG46" t="str">
        <f t="shared" si="0"/>
        <v/>
      </c>
      <c r="AM46" t="str" cm="1">
        <f t="array" aca="1" ref="AM46" ca="1">IFERROR(INDEX($AG$7:$AG$222,MATCH(0,IF(ISBLANK($AG$7:$AG$222),1,COUNTIF($AM$6:AM45,$AG$7:$AG$222)),0)),"-")</f>
        <v>-</v>
      </c>
    </row>
    <row r="47" spans="2:39">
      <c r="B47" s="196"/>
      <c r="C47" s="195"/>
      <c r="D47" s="196"/>
      <c r="E47" s="195"/>
      <c r="F47" s="195"/>
      <c r="G47" s="195"/>
      <c r="H47" s="196"/>
      <c r="I47" s="203"/>
      <c r="J47" t="b">
        <v>0</v>
      </c>
      <c r="AG47" t="str">
        <f t="shared" si="0"/>
        <v/>
      </c>
      <c r="AM47" t="str" cm="1">
        <f t="array" aca="1" ref="AM47" ca="1">IFERROR(INDEX($AG$7:$AG$222,MATCH(0,IF(ISBLANK($AG$7:$AG$222),1,COUNTIF($AM$6:AM46,$AG$7:$AG$222)),0)),"-")</f>
        <v>-</v>
      </c>
    </row>
    <row r="48" spans="2:39">
      <c r="B48" s="196"/>
      <c r="C48" s="195"/>
      <c r="D48" s="196"/>
      <c r="E48" s="195"/>
      <c r="F48" s="195"/>
      <c r="G48" s="195"/>
      <c r="H48" s="196"/>
      <c r="I48" s="203"/>
      <c r="J48" t="b">
        <v>0</v>
      </c>
      <c r="AG48" t="str">
        <f t="shared" si="0"/>
        <v/>
      </c>
      <c r="AM48" t="str" cm="1">
        <f t="array" aca="1" ref="AM48" ca="1">IFERROR(INDEX($AG$7:$AG$222,MATCH(0,IF(ISBLANK($AG$7:$AG$222),1,COUNTIF($AM$6:AM47,$AG$7:$AG$222)),0)),"-")</f>
        <v>-</v>
      </c>
    </row>
    <row r="49" spans="2:39">
      <c r="B49" s="196"/>
      <c r="C49" s="195"/>
      <c r="D49" s="196"/>
      <c r="E49" s="195"/>
      <c r="F49" s="195"/>
      <c r="G49" s="195"/>
      <c r="H49" s="196"/>
      <c r="I49" s="203"/>
      <c r="J49" t="b">
        <v>0</v>
      </c>
      <c r="AG49" t="str">
        <f t="shared" si="0"/>
        <v/>
      </c>
      <c r="AM49" t="str" cm="1">
        <f t="array" aca="1" ref="AM49" ca="1">IFERROR(INDEX($AG$7:$AG$222,MATCH(0,IF(ISBLANK($AG$7:$AG$222),1,COUNTIF($AM$6:AM48,$AG$7:$AG$222)),0)),"-")</f>
        <v>-</v>
      </c>
    </row>
    <row r="50" spans="2:39">
      <c r="B50" s="196"/>
      <c r="C50" s="195"/>
      <c r="D50" s="196"/>
      <c r="E50" s="195"/>
      <c r="F50" s="195"/>
      <c r="G50" s="195"/>
      <c r="H50" s="196"/>
      <c r="I50" s="203"/>
      <c r="J50" t="b">
        <v>0</v>
      </c>
      <c r="AG50" t="str">
        <f t="shared" si="0"/>
        <v/>
      </c>
      <c r="AM50" t="str" cm="1">
        <f t="array" aca="1" ref="AM50" ca="1">IFERROR(INDEX($AG$7:$AG$222,MATCH(0,IF(ISBLANK($AG$7:$AG$222),1,COUNTIF($AM$6:AM49,$AG$7:$AG$222)),0)),"-")</f>
        <v>-</v>
      </c>
    </row>
    <row r="51" spans="2:39">
      <c r="I51" s="203"/>
      <c r="J51" t="b">
        <v>0</v>
      </c>
      <c r="AG51" t="str">
        <f t="shared" si="0"/>
        <v/>
      </c>
      <c r="AM51" t="str" cm="1">
        <f t="array" aca="1" ref="AM51" ca="1">IFERROR(INDEX($AG$7:$AG$222,MATCH(0,IF(ISBLANK($AG$7:$AG$222),1,COUNTIF($AM$6:AM50,$AG$7:$AG$222)),0)),"-")</f>
        <v>-</v>
      </c>
    </row>
    <row r="52" spans="2:39">
      <c r="I52" s="203"/>
      <c r="J52" t="b">
        <v>0</v>
      </c>
      <c r="AG52" t="str">
        <f t="shared" si="0"/>
        <v/>
      </c>
      <c r="AM52" t="str" cm="1">
        <f t="array" aca="1" ref="AM52" ca="1">IFERROR(INDEX($AG$7:$AG$222,MATCH(0,IF(ISBLANK($AG$7:$AG$222),1,COUNTIF($AM$6:AM51,$AG$7:$AG$222)),0)),"-")</f>
        <v>-</v>
      </c>
    </row>
    <row r="53" spans="2:39">
      <c r="I53" s="203"/>
      <c r="J53" t="b">
        <v>0</v>
      </c>
      <c r="AG53" t="str">
        <f t="shared" si="0"/>
        <v/>
      </c>
      <c r="AM53" t="str" cm="1">
        <f t="array" aca="1" ref="AM53" ca="1">IFERROR(INDEX($AG$7:$AG$222,MATCH(0,IF(ISBLANK($AG$7:$AG$222),1,COUNTIF($AM$6:AM52,$AG$7:$AG$222)),0)),"-")</f>
        <v>-</v>
      </c>
    </row>
    <row r="54" spans="2:39">
      <c r="I54" s="203"/>
      <c r="J54" t="b">
        <v>0</v>
      </c>
      <c r="AG54" t="str">
        <f t="shared" si="0"/>
        <v/>
      </c>
      <c r="AM54" t="str" cm="1">
        <f t="array" aca="1" ref="AM54" ca="1">IFERROR(INDEX($AG$7:$AG$222,MATCH(0,IF(ISBLANK($AG$7:$AG$222),1,COUNTIF($AM$6:AM53,$AG$7:$AG$222)),0)),"-")</f>
        <v>-</v>
      </c>
    </row>
    <row r="55" spans="2:39">
      <c r="I55" s="203"/>
      <c r="J55" t="b">
        <v>0</v>
      </c>
      <c r="AG55" t="str">
        <f t="shared" si="0"/>
        <v/>
      </c>
      <c r="AM55" t="str" cm="1">
        <f t="array" aca="1" ref="AM55" ca="1">IFERROR(INDEX($AG$7:$AG$222,MATCH(0,IF(ISBLANK($AG$7:$AG$222),1,COUNTIF($AM$6:AM54,$AG$7:$AG$222)),0)),"-")</f>
        <v>-</v>
      </c>
    </row>
    <row r="56" spans="2:39">
      <c r="I56" s="203"/>
      <c r="J56" t="b">
        <v>0</v>
      </c>
      <c r="AG56" t="str">
        <f t="shared" si="0"/>
        <v/>
      </c>
      <c r="AM56" t="str" cm="1">
        <f t="array" aca="1" ref="AM56" ca="1">IFERROR(INDEX($AG$7:$AG$222,MATCH(0,IF(ISBLANK($AG$7:$AG$222),1,COUNTIF($AM$6:AM55,$AG$7:$AG$222)),0)),"-")</f>
        <v>-</v>
      </c>
    </row>
    <row r="57" spans="2:39">
      <c r="I57" s="203"/>
      <c r="J57" t="b">
        <v>0</v>
      </c>
      <c r="AG57" t="str">
        <f t="shared" si="0"/>
        <v/>
      </c>
      <c r="AM57" t="str" cm="1">
        <f t="array" aca="1" ref="AM57" ca="1">IFERROR(INDEX($AG$7:$AG$222,MATCH(0,IF(ISBLANK($AG$7:$AG$222),1,COUNTIF($AM$6:AM56,$AG$7:$AG$222)),0)),"-")</f>
        <v>-</v>
      </c>
    </row>
    <row r="58" spans="2:39">
      <c r="I58" s="203"/>
      <c r="J58" t="b">
        <v>0</v>
      </c>
      <c r="AG58" t="str">
        <f t="shared" si="0"/>
        <v/>
      </c>
      <c r="AM58" t="str" cm="1">
        <f t="array" aca="1" ref="AM58" ca="1">IFERROR(INDEX($AG$7:$AG$222,MATCH(0,IF(ISBLANK($AG$7:$AG$222),1,COUNTIF($AM$6:AM57,$AG$7:$AG$222)),0)),"-")</f>
        <v>-</v>
      </c>
    </row>
    <row r="59" spans="2:39">
      <c r="I59" s="203"/>
      <c r="J59" t="b">
        <v>0</v>
      </c>
      <c r="AG59" t="str">
        <f t="shared" si="0"/>
        <v/>
      </c>
      <c r="AM59" t="str" cm="1">
        <f t="array" aca="1" ref="AM59" ca="1">IFERROR(INDEX($AG$7:$AG$222,MATCH(0,IF(ISBLANK($AG$7:$AG$222),1,COUNTIF($AM$6:AM58,$AG$7:$AG$222)),0)),"-")</f>
        <v>-</v>
      </c>
    </row>
    <row r="60" spans="2:39">
      <c r="I60" s="203"/>
      <c r="J60" t="b">
        <v>0</v>
      </c>
      <c r="AG60" t="str">
        <f t="shared" si="0"/>
        <v/>
      </c>
      <c r="AM60" t="str" cm="1">
        <f t="array" aca="1" ref="AM60" ca="1">IFERROR(INDEX($AG$7:$AG$222,MATCH(0,IF(ISBLANK($AG$7:$AG$222),1,COUNTIF($AM$6:AM59,$AG$7:$AG$222)),0)),"-")</f>
        <v>-</v>
      </c>
    </row>
    <row r="61" spans="2:39">
      <c r="I61" s="203"/>
      <c r="J61" t="b">
        <v>0</v>
      </c>
      <c r="AG61" t="str">
        <f t="shared" si="0"/>
        <v/>
      </c>
      <c r="AM61" t="str" cm="1">
        <f t="array" aca="1" ref="AM61" ca="1">IFERROR(INDEX($AG$7:$AG$222,MATCH(0,IF(ISBLANK($AG$7:$AG$222),1,COUNTIF($AM$6:AM60,$AG$7:$AG$222)),0)),"-")</f>
        <v>-</v>
      </c>
    </row>
    <row r="62" spans="2:39">
      <c r="I62" s="203"/>
      <c r="J62" t="b">
        <v>0</v>
      </c>
      <c r="AG62" t="str">
        <f t="shared" si="0"/>
        <v/>
      </c>
      <c r="AM62" t="str" cm="1">
        <f t="array" aca="1" ref="AM62" ca="1">IFERROR(INDEX($AG$7:$AG$222,MATCH(0,IF(ISBLANK($AG$7:$AG$222),1,COUNTIF($AM$6:AM61,$AG$7:$AG$222)),0)),"-")</f>
        <v>-</v>
      </c>
    </row>
    <row r="63" spans="2:39">
      <c r="I63" s="203"/>
      <c r="J63" t="b">
        <v>0</v>
      </c>
      <c r="AG63" t="str">
        <f t="shared" si="0"/>
        <v/>
      </c>
      <c r="AM63" t="str" cm="1">
        <f t="array" aca="1" ref="AM63" ca="1">IFERROR(INDEX($AG$7:$AG$222,MATCH(0,IF(ISBLANK($AG$7:$AG$222),1,COUNTIF($AM$6:AM62,$AG$7:$AG$222)),0)),"-")</f>
        <v>-</v>
      </c>
    </row>
    <row r="64" spans="2:39">
      <c r="I64" s="203"/>
      <c r="J64" t="b">
        <v>0</v>
      </c>
      <c r="AG64" t="str">
        <f t="shared" si="0"/>
        <v/>
      </c>
      <c r="AM64" t="str" cm="1">
        <f t="array" aca="1" ref="AM64" ca="1">IFERROR(INDEX($AG$7:$AG$222,MATCH(0,IF(ISBLANK($AG$7:$AG$222),1,COUNTIF($AM$6:AM63,$AG$7:$AG$222)),0)),"-")</f>
        <v>-</v>
      </c>
    </row>
    <row r="65" spans="9:39">
      <c r="I65" s="203"/>
      <c r="J65" t="b">
        <v>0</v>
      </c>
      <c r="AG65" t="str">
        <f t="shared" si="0"/>
        <v/>
      </c>
      <c r="AM65" t="str" cm="1">
        <f t="array" aca="1" ref="AM65" ca="1">IFERROR(INDEX($AG$7:$AG$222,MATCH(0,IF(ISBLANK($AG$7:$AG$222),1,COUNTIF($AM$6:AM64,$AG$7:$AG$222)),0)),"-")</f>
        <v>-</v>
      </c>
    </row>
    <row r="66" spans="9:39">
      <c r="I66" s="203"/>
      <c r="J66" t="b">
        <v>0</v>
      </c>
      <c r="AG66" t="str">
        <f t="shared" si="0"/>
        <v/>
      </c>
      <c r="AM66" t="str" cm="1">
        <f t="array" aca="1" ref="AM66" ca="1">IFERROR(INDEX($AG$7:$AG$222,MATCH(0,IF(ISBLANK($AG$7:$AG$222),1,COUNTIF($AM$6:AM65,$AG$7:$AG$222)),0)),"-")</f>
        <v>-</v>
      </c>
    </row>
    <row r="67" spans="9:39">
      <c r="I67" s="203"/>
      <c r="J67" t="b">
        <v>0</v>
      </c>
      <c r="AG67" t="str">
        <f t="shared" si="0"/>
        <v/>
      </c>
      <c r="AM67" t="str" cm="1">
        <f t="array" aca="1" ref="AM67" ca="1">IFERROR(INDEX($AG$7:$AG$222,MATCH(0,IF(ISBLANK($AG$7:$AG$222),1,COUNTIF($AM$6:AM66,$AG$7:$AG$222)),0)),"-")</f>
        <v>-</v>
      </c>
    </row>
    <row r="68" spans="9:39">
      <c r="I68" s="203"/>
      <c r="J68" t="b">
        <v>0</v>
      </c>
      <c r="AG68" t="str">
        <f t="shared" si="0"/>
        <v/>
      </c>
      <c r="AM68" t="str" cm="1">
        <f t="array" aca="1" ref="AM68" ca="1">IFERROR(INDEX($AG$7:$AG$222,MATCH(0,IF(ISBLANK($AG$7:$AG$222),1,COUNTIF($AM$6:AM67,$AG$7:$AG$222)),0)),"-")</f>
        <v>-</v>
      </c>
    </row>
    <row r="69" spans="9:39">
      <c r="I69" s="203"/>
      <c r="J69" t="b">
        <v>0</v>
      </c>
      <c r="AG69" t="str">
        <f t="shared" si="0"/>
        <v/>
      </c>
      <c r="AM69" t="str" cm="1">
        <f t="array" aca="1" ref="AM69" ca="1">IFERROR(INDEX($AG$7:$AG$222,MATCH(0,IF(ISBLANK($AG$7:$AG$222),1,COUNTIF($AM$6:AM68,$AG$7:$AG$222)),0)),"-")</f>
        <v>-</v>
      </c>
    </row>
    <row r="70" spans="9:39">
      <c r="I70" s="203"/>
      <c r="J70" t="b">
        <v>0</v>
      </c>
      <c r="AG70" t="str">
        <f t="shared" si="0"/>
        <v/>
      </c>
      <c r="AM70" t="str" cm="1">
        <f t="array" aca="1" ref="AM70" ca="1">IFERROR(INDEX($AG$7:$AG$222,MATCH(0,IF(ISBLANK($AG$7:$AG$222),1,COUNTIF($AM$6:AM69,$AG$7:$AG$222)),0)),"-")</f>
        <v>-</v>
      </c>
    </row>
    <row r="71" spans="9:39">
      <c r="I71" s="203"/>
      <c r="J71" t="b">
        <v>0</v>
      </c>
      <c r="AG71" t="str">
        <f t="shared" si="0"/>
        <v/>
      </c>
      <c r="AM71" t="str" cm="1">
        <f t="array" aca="1" ref="AM71" ca="1">IFERROR(INDEX($AG$7:$AG$222,MATCH(0,IF(ISBLANK($AG$7:$AG$222),1,COUNTIF($AM$6:AM70,$AG$7:$AG$222)),0)),"-")</f>
        <v>-</v>
      </c>
    </row>
    <row r="72" spans="9:39">
      <c r="I72" s="203"/>
      <c r="J72" t="b">
        <v>0</v>
      </c>
      <c r="AG72" t="str">
        <f t="shared" ref="AG72:AG135" si="1">IF(J72=TRUE,K72,"")</f>
        <v/>
      </c>
      <c r="AM72" t="str" cm="1">
        <f t="array" aca="1" ref="AM72" ca="1">IFERROR(INDEX($AG$7:$AG$222,MATCH(0,IF(ISBLANK($AG$7:$AG$222),1,COUNTIF($AM$6:AM71,$AG$7:$AG$222)),0)),"-")</f>
        <v>-</v>
      </c>
    </row>
    <row r="73" spans="9:39">
      <c r="I73" s="203"/>
      <c r="J73" t="b">
        <v>0</v>
      </c>
      <c r="AG73" t="str">
        <f t="shared" si="1"/>
        <v/>
      </c>
      <c r="AM73" t="str" cm="1">
        <f t="array" aca="1" ref="AM73" ca="1">IFERROR(INDEX($AG$7:$AG$222,MATCH(0,IF(ISBLANK($AG$7:$AG$222),1,COUNTIF($AM$6:AM72,$AG$7:$AG$222)),0)),"-")</f>
        <v>-</v>
      </c>
    </row>
    <row r="74" spans="9:39">
      <c r="I74" s="203"/>
      <c r="J74" t="b">
        <v>0</v>
      </c>
      <c r="AG74" t="str">
        <f t="shared" si="1"/>
        <v/>
      </c>
      <c r="AM74" t="str" cm="1">
        <f t="array" aca="1" ref="AM74" ca="1">IFERROR(INDEX($AG$7:$AG$222,MATCH(0,IF(ISBLANK($AG$7:$AG$222),1,COUNTIF($AM$6:AM73,$AG$7:$AG$222)),0)),"-")</f>
        <v>-</v>
      </c>
    </row>
    <row r="75" spans="9:39">
      <c r="I75" s="203"/>
      <c r="J75" t="b">
        <v>0</v>
      </c>
      <c r="AG75" t="str">
        <f t="shared" si="1"/>
        <v/>
      </c>
      <c r="AM75" t="str" cm="1">
        <f t="array" aca="1" ref="AM75" ca="1">IFERROR(INDEX($AG$7:$AG$222,MATCH(0,IF(ISBLANK($AG$7:$AG$222),1,COUNTIF($AM$6:AM74,$AG$7:$AG$222)),0)),"-")</f>
        <v>-</v>
      </c>
    </row>
    <row r="76" spans="9:39">
      <c r="I76" s="203"/>
      <c r="J76" t="b">
        <v>0</v>
      </c>
      <c r="AG76" t="str">
        <f t="shared" si="1"/>
        <v/>
      </c>
      <c r="AM76" t="str" cm="1">
        <f t="array" aca="1" ref="AM76" ca="1">IFERROR(INDEX($AG$7:$AG$222,MATCH(0,IF(ISBLANK($AG$7:$AG$222),1,COUNTIF($AM$6:AM75,$AG$7:$AG$222)),0)),"-")</f>
        <v>-</v>
      </c>
    </row>
    <row r="77" spans="9:39">
      <c r="I77" s="203"/>
      <c r="J77" t="b">
        <v>0</v>
      </c>
      <c r="AG77" t="str">
        <f t="shared" si="1"/>
        <v/>
      </c>
      <c r="AM77" t="str" cm="1">
        <f t="array" aca="1" ref="AM77" ca="1">IFERROR(INDEX($AG$7:$AG$222,MATCH(0,IF(ISBLANK($AG$7:$AG$222),1,COUNTIF($AM$6:AM76,$AG$7:$AG$222)),0)),"-")</f>
        <v>-</v>
      </c>
    </row>
    <row r="78" spans="9:39">
      <c r="I78" s="203"/>
      <c r="J78" t="b">
        <v>0</v>
      </c>
      <c r="AG78" t="str">
        <f t="shared" si="1"/>
        <v/>
      </c>
      <c r="AM78" t="str" cm="1">
        <f t="array" aca="1" ref="AM78" ca="1">IFERROR(INDEX($AG$7:$AG$222,MATCH(0,IF(ISBLANK($AG$7:$AG$222),1,COUNTIF($AM$6:AM77,$AG$7:$AG$222)),0)),"-")</f>
        <v>-</v>
      </c>
    </row>
    <row r="79" spans="9:39">
      <c r="I79" s="203"/>
      <c r="J79" t="b">
        <v>0</v>
      </c>
      <c r="AG79" t="str">
        <f t="shared" si="1"/>
        <v/>
      </c>
      <c r="AM79" t="str" cm="1">
        <f t="array" aca="1" ref="AM79" ca="1">IFERROR(INDEX($AG$7:$AG$222,MATCH(0,IF(ISBLANK($AG$7:$AG$222),1,COUNTIF($AM$6:AM78,$AG$7:$AG$222)),0)),"-")</f>
        <v>-</v>
      </c>
    </row>
    <row r="80" spans="9:39">
      <c r="I80" s="203"/>
      <c r="J80" t="b">
        <v>0</v>
      </c>
      <c r="AG80" t="str">
        <f t="shared" si="1"/>
        <v/>
      </c>
      <c r="AM80" t="str" cm="1">
        <f t="array" aca="1" ref="AM80" ca="1">IFERROR(INDEX($AG$7:$AG$222,MATCH(0,IF(ISBLANK($AG$7:$AG$222),1,COUNTIF($AM$6:AM79,$AG$7:$AG$222)),0)),"-")</f>
        <v>-</v>
      </c>
    </row>
    <row r="81" spans="9:39">
      <c r="I81" s="203"/>
      <c r="J81" t="b">
        <v>0</v>
      </c>
      <c r="AG81" t="str">
        <f t="shared" si="1"/>
        <v/>
      </c>
      <c r="AM81" t="str" cm="1">
        <f t="array" aca="1" ref="AM81" ca="1">IFERROR(INDEX($AG$7:$AG$222,MATCH(0,IF(ISBLANK($AG$7:$AG$222),1,COUNTIF($AM$6:AM80,$AG$7:$AG$222)),0)),"-")</f>
        <v>-</v>
      </c>
    </row>
    <row r="82" spans="9:39">
      <c r="I82" s="203"/>
      <c r="J82" t="b">
        <v>0</v>
      </c>
      <c r="AG82" t="str">
        <f t="shared" si="1"/>
        <v/>
      </c>
      <c r="AM82" t="str" cm="1">
        <f t="array" aca="1" ref="AM82" ca="1">IFERROR(INDEX($AG$7:$AG$222,MATCH(0,IF(ISBLANK($AG$7:$AG$222),1,COUNTIF($AM$6:AM81,$AG$7:$AG$222)),0)),"-")</f>
        <v>-</v>
      </c>
    </row>
    <row r="83" spans="9:39">
      <c r="I83" s="203"/>
      <c r="J83" t="b">
        <v>0</v>
      </c>
      <c r="AG83" t="str">
        <f t="shared" si="1"/>
        <v/>
      </c>
      <c r="AM83" t="str" cm="1">
        <f t="array" aca="1" ref="AM83" ca="1">IFERROR(INDEX($AG$7:$AG$222,MATCH(0,IF(ISBLANK($AG$7:$AG$222),1,COUNTIF($AM$6:AM82,$AG$7:$AG$222)),0)),"-")</f>
        <v>-</v>
      </c>
    </row>
    <row r="84" spans="9:39">
      <c r="I84" s="203"/>
      <c r="J84" t="b">
        <v>0</v>
      </c>
      <c r="AG84" t="str">
        <f t="shared" si="1"/>
        <v/>
      </c>
      <c r="AM84" t="str" cm="1">
        <f t="array" aca="1" ref="AM84" ca="1">IFERROR(INDEX($AG$7:$AG$222,MATCH(0,IF(ISBLANK($AG$7:$AG$222),1,COUNTIF($AM$6:AM83,$AG$7:$AG$222)),0)),"-")</f>
        <v>-</v>
      </c>
    </row>
    <row r="85" spans="9:39">
      <c r="I85" s="203"/>
      <c r="J85" t="b">
        <v>0</v>
      </c>
      <c r="AG85" t="str">
        <f t="shared" si="1"/>
        <v/>
      </c>
      <c r="AM85" t="str" cm="1">
        <f t="array" aca="1" ref="AM85" ca="1">IFERROR(INDEX($AG$7:$AG$222,MATCH(0,IF(ISBLANK($AG$7:$AG$222),1,COUNTIF($AM$6:AM84,$AG$7:$AG$222)),0)),"-")</f>
        <v>-</v>
      </c>
    </row>
    <row r="86" spans="9:39">
      <c r="I86" s="203"/>
      <c r="J86" t="b">
        <v>0</v>
      </c>
      <c r="AG86" t="str">
        <f t="shared" si="1"/>
        <v/>
      </c>
      <c r="AM86" t="str" cm="1">
        <f t="array" aca="1" ref="AM86" ca="1">IFERROR(INDEX($AG$7:$AG$222,MATCH(0,IF(ISBLANK($AG$7:$AG$222),1,COUNTIF($AM$6:AM85,$AG$7:$AG$222)),0)),"-")</f>
        <v>-</v>
      </c>
    </row>
    <row r="87" spans="9:39">
      <c r="I87" s="203"/>
      <c r="J87" t="b">
        <v>0</v>
      </c>
      <c r="AG87" t="str">
        <f t="shared" si="1"/>
        <v/>
      </c>
      <c r="AM87" t="str" cm="1">
        <f t="array" aca="1" ref="AM87" ca="1">IFERROR(INDEX($AG$7:$AG$222,MATCH(0,IF(ISBLANK($AG$7:$AG$222),1,COUNTIF($AM$6:AM86,$AG$7:$AG$222)),0)),"-")</f>
        <v>-</v>
      </c>
    </row>
    <row r="88" spans="9:39">
      <c r="I88" s="203"/>
      <c r="J88" t="b">
        <v>0</v>
      </c>
      <c r="AG88" t="str">
        <f t="shared" si="1"/>
        <v/>
      </c>
      <c r="AM88" t="str" cm="1">
        <f t="array" aca="1" ref="AM88" ca="1">IFERROR(INDEX($AG$7:$AG$222,MATCH(0,IF(ISBLANK($AG$7:$AG$222),1,COUNTIF($AM$6:AM87,$AG$7:$AG$222)),0)),"-")</f>
        <v>-</v>
      </c>
    </row>
    <row r="89" spans="9:39">
      <c r="I89" s="203"/>
      <c r="J89" t="b">
        <v>0</v>
      </c>
      <c r="AG89" t="str">
        <f t="shared" si="1"/>
        <v/>
      </c>
      <c r="AM89" t="str" cm="1">
        <f t="array" aca="1" ref="AM89" ca="1">IFERROR(INDEX($AG$7:$AG$222,MATCH(0,IF(ISBLANK($AG$7:$AG$222),1,COUNTIF($AM$6:AM88,$AG$7:$AG$222)),0)),"-")</f>
        <v>-</v>
      </c>
    </row>
    <row r="90" spans="9:39">
      <c r="I90" s="203"/>
      <c r="J90" t="b">
        <v>0</v>
      </c>
      <c r="AG90" t="str">
        <f t="shared" si="1"/>
        <v/>
      </c>
      <c r="AM90" t="str" cm="1">
        <f t="array" aca="1" ref="AM90" ca="1">IFERROR(INDEX($AG$7:$AG$222,MATCH(0,IF(ISBLANK($AG$7:$AG$222),1,COUNTIF($AM$6:AM89,$AG$7:$AG$222)),0)),"-")</f>
        <v>-</v>
      </c>
    </row>
    <row r="91" spans="9:39">
      <c r="I91" s="203"/>
      <c r="J91" t="b">
        <v>0</v>
      </c>
      <c r="AG91" t="str">
        <f t="shared" si="1"/>
        <v/>
      </c>
      <c r="AM91" t="str" cm="1">
        <f t="array" aca="1" ref="AM91" ca="1">IFERROR(INDEX($AG$7:$AG$222,MATCH(0,IF(ISBLANK($AG$7:$AG$222),1,COUNTIF($AM$6:AM90,$AG$7:$AG$222)),0)),"-")</f>
        <v>-</v>
      </c>
    </row>
    <row r="92" spans="9:39">
      <c r="I92" s="203"/>
      <c r="J92" t="b">
        <v>0</v>
      </c>
      <c r="AG92" t="str">
        <f t="shared" si="1"/>
        <v/>
      </c>
      <c r="AM92" t="str" cm="1">
        <f t="array" aca="1" ref="AM92" ca="1">IFERROR(INDEX($AG$7:$AG$222,MATCH(0,IF(ISBLANK($AG$7:$AG$222),1,COUNTIF($AM$6:AM91,$AG$7:$AG$222)),0)),"-")</f>
        <v>-</v>
      </c>
    </row>
    <row r="93" spans="9:39">
      <c r="I93" s="203"/>
      <c r="J93" t="b">
        <v>0</v>
      </c>
      <c r="AG93" t="str">
        <f t="shared" si="1"/>
        <v/>
      </c>
      <c r="AM93" t="str" cm="1">
        <f t="array" aca="1" ref="AM93" ca="1">IFERROR(INDEX($AG$7:$AG$222,MATCH(0,IF(ISBLANK($AG$7:$AG$222),1,COUNTIF($AM$6:AM92,$AG$7:$AG$222)),0)),"-")</f>
        <v>-</v>
      </c>
    </row>
    <row r="94" spans="9:39">
      <c r="I94" s="203"/>
      <c r="J94" t="b">
        <v>0</v>
      </c>
      <c r="AG94" t="str">
        <f t="shared" si="1"/>
        <v/>
      </c>
      <c r="AM94" t="str" cm="1">
        <f t="array" aca="1" ref="AM94" ca="1">IFERROR(INDEX($AG$7:$AG$222,MATCH(0,IF(ISBLANK($AG$7:$AG$222),1,COUNTIF($AM$6:AM93,$AG$7:$AG$222)),0)),"-")</f>
        <v>-</v>
      </c>
    </row>
    <row r="95" spans="9:39">
      <c r="I95" s="203"/>
      <c r="J95" t="b">
        <v>0</v>
      </c>
      <c r="AG95" t="str">
        <f t="shared" si="1"/>
        <v/>
      </c>
      <c r="AM95" t="str" cm="1">
        <f t="array" aca="1" ref="AM95" ca="1">IFERROR(INDEX($AG$7:$AG$222,MATCH(0,IF(ISBLANK($AG$7:$AG$222),1,COUNTIF($AM$6:AM94,$AG$7:$AG$222)),0)),"-")</f>
        <v>-</v>
      </c>
    </row>
    <row r="96" spans="9:39">
      <c r="I96" s="203"/>
      <c r="J96" t="b">
        <v>0</v>
      </c>
      <c r="AG96" t="str">
        <f t="shared" si="1"/>
        <v/>
      </c>
      <c r="AM96" t="str" cm="1">
        <f t="array" aca="1" ref="AM96" ca="1">IFERROR(INDEX($AG$7:$AG$222,MATCH(0,IF(ISBLANK($AG$7:$AG$222),1,COUNTIF($AM$6:AM95,$AG$7:$AG$222)),0)),"-")</f>
        <v>-</v>
      </c>
    </row>
    <row r="97" spans="9:39">
      <c r="I97" s="203"/>
      <c r="J97" t="b">
        <v>0</v>
      </c>
      <c r="AG97" t="str">
        <f t="shared" si="1"/>
        <v/>
      </c>
      <c r="AM97" t="str" cm="1">
        <f t="array" aca="1" ref="AM97" ca="1">IFERROR(INDEX($AG$7:$AG$222,MATCH(0,IF(ISBLANK($AG$7:$AG$222),1,COUNTIF($AM$6:AM96,$AG$7:$AG$222)),0)),"-")</f>
        <v>-</v>
      </c>
    </row>
    <row r="98" spans="9:39">
      <c r="I98" s="203"/>
      <c r="J98" t="b">
        <v>0</v>
      </c>
      <c r="AG98" t="str">
        <f t="shared" si="1"/>
        <v/>
      </c>
      <c r="AM98" t="str" cm="1">
        <f t="array" aca="1" ref="AM98" ca="1">IFERROR(INDEX($AG$7:$AG$222,MATCH(0,IF(ISBLANK($AG$7:$AG$222),1,COUNTIF($AM$6:AM97,$AG$7:$AG$222)),0)),"-")</f>
        <v>-</v>
      </c>
    </row>
    <row r="99" spans="9:39">
      <c r="I99" s="203"/>
      <c r="J99" t="b">
        <v>0</v>
      </c>
      <c r="AG99" t="str">
        <f t="shared" si="1"/>
        <v/>
      </c>
      <c r="AM99" t="str" cm="1">
        <f t="array" aca="1" ref="AM99" ca="1">IFERROR(INDEX($AG$7:$AG$222,MATCH(0,IF(ISBLANK($AG$7:$AG$222),1,COUNTIF($AM$6:AM98,$AG$7:$AG$222)),0)),"-")</f>
        <v>-</v>
      </c>
    </row>
    <row r="100" spans="9:39">
      <c r="I100" s="203"/>
      <c r="J100" t="b">
        <v>0</v>
      </c>
      <c r="AG100" t="str">
        <f t="shared" si="1"/>
        <v/>
      </c>
      <c r="AM100" t="str" cm="1">
        <f t="array" aca="1" ref="AM100" ca="1">IFERROR(INDEX($AG$7:$AG$222,MATCH(0,IF(ISBLANK($AG$7:$AG$222),1,COUNTIF($AM$6:AM99,$AG$7:$AG$222)),0)),"-")</f>
        <v>-</v>
      </c>
    </row>
    <row r="101" spans="9:39">
      <c r="I101" s="203"/>
      <c r="J101" t="b">
        <v>0</v>
      </c>
      <c r="AG101" t="str">
        <f t="shared" si="1"/>
        <v/>
      </c>
      <c r="AM101" t="str" cm="1">
        <f t="array" aca="1" ref="AM101" ca="1">IFERROR(INDEX($AG$7:$AG$222,MATCH(0,IF(ISBLANK($AG$7:$AG$222),1,COUNTIF($AM$6:AM100,$AG$7:$AG$222)),0)),"-")</f>
        <v>-</v>
      </c>
    </row>
    <row r="102" spans="9:39">
      <c r="I102" s="203"/>
      <c r="J102" t="b">
        <v>0</v>
      </c>
      <c r="AG102" t="str">
        <f t="shared" si="1"/>
        <v/>
      </c>
      <c r="AM102" t="str" cm="1">
        <f t="array" aca="1" ref="AM102" ca="1">IFERROR(INDEX($AG$7:$AG$222,MATCH(0,IF(ISBLANK($AG$7:$AG$222),1,COUNTIF($AM$6:AM101,$AG$7:$AG$222)),0)),"-")</f>
        <v>-</v>
      </c>
    </row>
    <row r="103" spans="9:39">
      <c r="I103" s="203"/>
      <c r="J103" t="b">
        <v>0</v>
      </c>
      <c r="AG103" t="str">
        <f t="shared" si="1"/>
        <v/>
      </c>
      <c r="AM103" t="str" cm="1">
        <f t="array" aca="1" ref="AM103" ca="1">IFERROR(INDEX($AG$7:$AG$222,MATCH(0,IF(ISBLANK($AG$7:$AG$222),1,COUNTIF($AM$6:AM102,$AG$7:$AG$222)),0)),"-")</f>
        <v>-</v>
      </c>
    </row>
    <row r="104" spans="9:39">
      <c r="I104" s="203"/>
      <c r="J104" t="b">
        <v>0</v>
      </c>
      <c r="AG104" t="str">
        <f t="shared" si="1"/>
        <v/>
      </c>
      <c r="AM104" t="str" cm="1">
        <f t="array" aca="1" ref="AM104" ca="1">IFERROR(INDEX($AG$7:$AG$222,MATCH(0,IF(ISBLANK($AG$7:$AG$222),1,COUNTIF($AM$6:AM103,$AG$7:$AG$222)),0)),"-")</f>
        <v>-</v>
      </c>
    </row>
    <row r="105" spans="9:39">
      <c r="I105" s="203"/>
      <c r="J105" t="b">
        <v>0</v>
      </c>
      <c r="AG105" t="str">
        <f t="shared" si="1"/>
        <v/>
      </c>
      <c r="AM105" t="str" cm="1">
        <f t="array" aca="1" ref="AM105" ca="1">IFERROR(INDEX($AG$7:$AG$222,MATCH(0,IF(ISBLANK($AG$7:$AG$222),1,COUNTIF($AM$6:AM104,$AG$7:$AG$222)),0)),"-")</f>
        <v>-</v>
      </c>
    </row>
    <row r="106" spans="9:39">
      <c r="I106" s="203"/>
      <c r="J106" t="b">
        <v>0</v>
      </c>
      <c r="AG106" t="str">
        <f t="shared" si="1"/>
        <v/>
      </c>
      <c r="AM106" t="str" cm="1">
        <f t="array" aca="1" ref="AM106" ca="1">IFERROR(INDEX($AG$7:$AG$222,MATCH(0,IF(ISBLANK($AG$7:$AG$222),1,COUNTIF($AM$6:AM105,$AG$7:$AG$222)),0)),"-")</f>
        <v>-</v>
      </c>
    </row>
    <row r="107" spans="9:39">
      <c r="I107" s="203"/>
      <c r="J107" t="b">
        <v>0</v>
      </c>
      <c r="AG107" t="str">
        <f t="shared" si="1"/>
        <v/>
      </c>
      <c r="AM107" t="str" cm="1">
        <f t="array" aca="1" ref="AM107" ca="1">IFERROR(INDEX($AG$7:$AG$222,MATCH(0,IF(ISBLANK($AG$7:$AG$222),1,COUNTIF($AM$6:AM106,$AG$7:$AG$222)),0)),"-")</f>
        <v>-</v>
      </c>
    </row>
    <row r="108" spans="9:39">
      <c r="I108" s="203"/>
      <c r="J108" t="b">
        <v>0</v>
      </c>
      <c r="AG108" t="str">
        <f t="shared" si="1"/>
        <v/>
      </c>
      <c r="AM108" t="str" cm="1">
        <f t="array" aca="1" ref="AM108" ca="1">IFERROR(INDEX($AG$7:$AG$222,MATCH(0,IF(ISBLANK($AG$7:$AG$222),1,COUNTIF($AM$6:AM107,$AG$7:$AG$222)),0)),"-")</f>
        <v>-</v>
      </c>
    </row>
    <row r="109" spans="9:39">
      <c r="I109" s="203"/>
      <c r="J109" t="b">
        <v>0</v>
      </c>
      <c r="AG109" t="str">
        <f t="shared" si="1"/>
        <v/>
      </c>
      <c r="AM109" t="str" cm="1">
        <f t="array" aca="1" ref="AM109" ca="1">IFERROR(INDEX($AG$7:$AG$222,MATCH(0,IF(ISBLANK($AG$7:$AG$222),1,COUNTIF($AM$6:AM108,$AG$7:$AG$222)),0)),"-")</f>
        <v>-</v>
      </c>
    </row>
    <row r="110" spans="9:39">
      <c r="I110" s="203"/>
      <c r="J110" t="b">
        <v>0</v>
      </c>
      <c r="AG110" t="str">
        <f t="shared" si="1"/>
        <v/>
      </c>
      <c r="AM110" t="str" cm="1">
        <f t="array" aca="1" ref="AM110" ca="1">IFERROR(INDEX($AG$7:$AG$222,MATCH(0,IF(ISBLANK($AG$7:$AG$222),1,COUNTIF($AM$6:AM109,$AG$7:$AG$222)),0)),"-")</f>
        <v>-</v>
      </c>
    </row>
    <row r="111" spans="9:39">
      <c r="I111" s="203"/>
      <c r="J111" t="b">
        <v>0</v>
      </c>
      <c r="AG111" t="str">
        <f t="shared" si="1"/>
        <v/>
      </c>
      <c r="AM111" t="str" cm="1">
        <f t="array" aca="1" ref="AM111" ca="1">IFERROR(INDEX($AG$7:$AG$222,MATCH(0,IF(ISBLANK($AG$7:$AG$222),1,COUNTIF($AM$6:AM110,$AG$7:$AG$222)),0)),"-")</f>
        <v>-</v>
      </c>
    </row>
    <row r="112" spans="9:39">
      <c r="I112" s="203"/>
      <c r="J112" t="b">
        <v>0</v>
      </c>
      <c r="AG112" t="str">
        <f t="shared" si="1"/>
        <v/>
      </c>
      <c r="AM112" t="str" cm="1">
        <f t="array" aca="1" ref="AM112" ca="1">IFERROR(INDEX($AG$7:$AG$222,MATCH(0,IF(ISBLANK($AG$7:$AG$222),1,COUNTIF($AM$6:AM111,$AG$7:$AG$222)),0)),"-")</f>
        <v>-</v>
      </c>
    </row>
    <row r="113" spans="9:39">
      <c r="I113" s="203"/>
      <c r="J113" t="b">
        <v>0</v>
      </c>
      <c r="AG113" t="str">
        <f t="shared" si="1"/>
        <v/>
      </c>
      <c r="AM113" t="str" cm="1">
        <f t="array" aca="1" ref="AM113" ca="1">IFERROR(INDEX($AG$7:$AG$222,MATCH(0,IF(ISBLANK($AG$7:$AG$222),1,COUNTIF($AM$6:AM112,$AG$7:$AG$222)),0)),"-")</f>
        <v>-</v>
      </c>
    </row>
    <row r="114" spans="9:39">
      <c r="I114" s="203"/>
      <c r="J114" t="b">
        <v>0</v>
      </c>
      <c r="AG114" t="str">
        <f t="shared" si="1"/>
        <v/>
      </c>
      <c r="AM114" t="str" cm="1">
        <f t="array" aca="1" ref="AM114" ca="1">IFERROR(INDEX($AG$7:$AG$222,MATCH(0,IF(ISBLANK($AG$7:$AG$222),1,COUNTIF($AM$6:AM113,$AG$7:$AG$222)),0)),"-")</f>
        <v>-</v>
      </c>
    </row>
    <row r="115" spans="9:39">
      <c r="I115" s="203"/>
      <c r="J115" t="b">
        <v>0</v>
      </c>
      <c r="AG115" t="str">
        <f t="shared" si="1"/>
        <v/>
      </c>
      <c r="AM115" t="str" cm="1">
        <f t="array" aca="1" ref="AM115" ca="1">IFERROR(INDEX($AG$7:$AG$222,MATCH(0,IF(ISBLANK($AG$7:$AG$222),1,COUNTIF($AM$6:AM114,$AG$7:$AG$222)),0)),"-")</f>
        <v>-</v>
      </c>
    </row>
    <row r="116" spans="9:39">
      <c r="I116" s="203"/>
      <c r="J116" t="b">
        <v>0</v>
      </c>
      <c r="AG116" t="str">
        <f t="shared" si="1"/>
        <v/>
      </c>
      <c r="AM116" t="str" cm="1">
        <f t="array" aca="1" ref="AM116" ca="1">IFERROR(INDEX($AG$7:$AG$222,MATCH(0,IF(ISBLANK($AG$7:$AG$222),1,COUNTIF($AM$6:AM115,$AG$7:$AG$222)),0)),"-")</f>
        <v>-</v>
      </c>
    </row>
    <row r="117" spans="9:39">
      <c r="I117" s="203"/>
      <c r="J117" t="b">
        <v>0</v>
      </c>
      <c r="AG117" t="str">
        <f t="shared" si="1"/>
        <v/>
      </c>
      <c r="AM117" t="str" cm="1">
        <f t="array" aca="1" ref="AM117" ca="1">IFERROR(INDEX($AG$7:$AG$222,MATCH(0,IF(ISBLANK($AG$7:$AG$222),1,COUNTIF($AM$6:AM116,$AG$7:$AG$222)),0)),"-")</f>
        <v>-</v>
      </c>
    </row>
    <row r="118" spans="9:39">
      <c r="I118" s="203"/>
      <c r="J118" t="b">
        <v>0</v>
      </c>
      <c r="AG118" t="str">
        <f t="shared" si="1"/>
        <v/>
      </c>
      <c r="AM118" t="str" cm="1">
        <f t="array" aca="1" ref="AM118" ca="1">IFERROR(INDEX($AG$7:$AG$222,MATCH(0,IF(ISBLANK($AG$7:$AG$222),1,COUNTIF($AM$6:AM117,$AG$7:$AG$222)),0)),"-")</f>
        <v>-</v>
      </c>
    </row>
    <row r="119" spans="9:39">
      <c r="I119" s="203"/>
      <c r="J119" t="b">
        <v>0</v>
      </c>
      <c r="AG119" t="str">
        <f t="shared" si="1"/>
        <v/>
      </c>
      <c r="AM119" t="str" cm="1">
        <f t="array" aca="1" ref="AM119" ca="1">IFERROR(INDEX($AG$7:$AG$222,MATCH(0,IF(ISBLANK($AG$7:$AG$222),1,COUNTIF($AM$6:AM118,$AG$7:$AG$222)),0)),"-")</f>
        <v>-</v>
      </c>
    </row>
    <row r="120" spans="9:39">
      <c r="I120" s="203"/>
      <c r="J120" t="b">
        <v>0</v>
      </c>
      <c r="AG120" t="str">
        <f t="shared" si="1"/>
        <v/>
      </c>
      <c r="AM120" t="str" cm="1">
        <f t="array" aca="1" ref="AM120" ca="1">IFERROR(INDEX($AG$7:$AG$222,MATCH(0,IF(ISBLANK($AG$7:$AG$222),1,COUNTIF($AM$6:AM119,$AG$7:$AG$222)),0)),"-")</f>
        <v>-</v>
      </c>
    </row>
    <row r="121" spans="9:39">
      <c r="I121" s="203"/>
      <c r="J121" t="b">
        <v>0</v>
      </c>
      <c r="AG121" t="str">
        <f t="shared" si="1"/>
        <v/>
      </c>
      <c r="AM121" t="str" cm="1">
        <f t="array" aca="1" ref="AM121" ca="1">IFERROR(INDEX($AG$7:$AG$222,MATCH(0,IF(ISBLANK($AG$7:$AG$222),1,COUNTIF($AM$6:AM120,$AG$7:$AG$222)),0)),"-")</f>
        <v>-</v>
      </c>
    </row>
    <row r="122" spans="9:39">
      <c r="I122" s="203"/>
      <c r="J122" t="b">
        <v>0</v>
      </c>
      <c r="AG122" t="str">
        <f t="shared" si="1"/>
        <v/>
      </c>
      <c r="AM122" t="str" cm="1">
        <f t="array" aca="1" ref="AM122" ca="1">IFERROR(INDEX($AG$7:$AG$222,MATCH(0,IF(ISBLANK($AG$7:$AG$222),1,COUNTIF($AM$6:AM121,$AG$7:$AG$222)),0)),"-")</f>
        <v>-</v>
      </c>
    </row>
    <row r="123" spans="9:39">
      <c r="I123" s="203"/>
      <c r="J123" t="b">
        <v>0</v>
      </c>
      <c r="AG123" t="str">
        <f t="shared" si="1"/>
        <v/>
      </c>
      <c r="AM123" t="str" cm="1">
        <f t="array" aca="1" ref="AM123" ca="1">IFERROR(INDEX($AG$7:$AG$222,MATCH(0,IF(ISBLANK($AG$7:$AG$222),1,COUNTIF($AM$6:AM122,$AG$7:$AG$222)),0)),"-")</f>
        <v>-</v>
      </c>
    </row>
    <row r="124" spans="9:39">
      <c r="I124" s="203"/>
      <c r="J124" t="b">
        <v>0</v>
      </c>
      <c r="AG124" t="str">
        <f t="shared" si="1"/>
        <v/>
      </c>
      <c r="AM124" t="str" cm="1">
        <f t="array" aca="1" ref="AM124" ca="1">IFERROR(INDEX($AG$7:$AG$222,MATCH(0,IF(ISBLANK($AG$7:$AG$222),1,COUNTIF($AM$6:AM123,$AG$7:$AG$222)),0)),"-")</f>
        <v>-</v>
      </c>
    </row>
    <row r="125" spans="9:39">
      <c r="I125" s="203"/>
      <c r="J125" t="b">
        <v>0</v>
      </c>
      <c r="AG125" t="str">
        <f t="shared" si="1"/>
        <v/>
      </c>
      <c r="AM125" t="str" cm="1">
        <f t="array" aca="1" ref="AM125" ca="1">IFERROR(INDEX($AG$7:$AG$222,MATCH(0,IF(ISBLANK($AG$7:$AG$222),1,COUNTIF($AM$6:AM124,$AG$7:$AG$222)),0)),"-")</f>
        <v>-</v>
      </c>
    </row>
    <row r="126" spans="9:39">
      <c r="I126" s="203"/>
      <c r="J126" t="b">
        <v>0</v>
      </c>
      <c r="AG126" t="str">
        <f t="shared" si="1"/>
        <v/>
      </c>
      <c r="AM126" t="str" cm="1">
        <f t="array" aca="1" ref="AM126" ca="1">IFERROR(INDEX($AG$7:$AG$222,MATCH(0,IF(ISBLANK($AG$7:$AG$222),1,COUNTIF($AM$6:AM125,$AG$7:$AG$222)),0)),"-")</f>
        <v>-</v>
      </c>
    </row>
    <row r="127" spans="9:39">
      <c r="I127" s="203"/>
      <c r="J127" t="b">
        <v>0</v>
      </c>
      <c r="AG127" t="str">
        <f t="shared" si="1"/>
        <v/>
      </c>
      <c r="AM127" t="str" cm="1">
        <f t="array" aca="1" ref="AM127" ca="1">IFERROR(INDEX($AG$7:$AG$222,MATCH(0,IF(ISBLANK($AG$7:$AG$222),1,COUNTIF($AM$6:AM126,$AG$7:$AG$222)),0)),"-")</f>
        <v>-</v>
      </c>
    </row>
    <row r="128" spans="9:39">
      <c r="I128" s="203"/>
      <c r="J128" t="b">
        <v>0</v>
      </c>
      <c r="AG128" t="str">
        <f t="shared" si="1"/>
        <v/>
      </c>
      <c r="AM128" t="str" cm="1">
        <f t="array" aca="1" ref="AM128" ca="1">IFERROR(INDEX($AG$7:$AG$222,MATCH(0,IF(ISBLANK($AG$7:$AG$222),1,COUNTIF($AM$6:AM127,$AG$7:$AG$222)),0)),"-")</f>
        <v>-</v>
      </c>
    </row>
    <row r="129" spans="9:39">
      <c r="I129" s="203"/>
      <c r="J129" t="b">
        <v>0</v>
      </c>
      <c r="AG129" t="str">
        <f t="shared" si="1"/>
        <v/>
      </c>
      <c r="AM129" t="str" cm="1">
        <f t="array" aca="1" ref="AM129" ca="1">IFERROR(INDEX($AG$7:$AG$222,MATCH(0,IF(ISBLANK($AG$7:$AG$222),1,COUNTIF($AM$6:AM128,$AG$7:$AG$222)),0)),"-")</f>
        <v>-</v>
      </c>
    </row>
    <row r="130" spans="9:39">
      <c r="I130" s="203"/>
      <c r="J130" t="b">
        <v>0</v>
      </c>
      <c r="AG130" t="str">
        <f t="shared" si="1"/>
        <v/>
      </c>
      <c r="AM130" t="str" cm="1">
        <f t="array" aca="1" ref="AM130" ca="1">IFERROR(INDEX($AG$7:$AG$222,MATCH(0,IF(ISBLANK($AG$7:$AG$222),1,COUNTIF($AM$6:AM129,$AG$7:$AG$222)),0)),"-")</f>
        <v>-</v>
      </c>
    </row>
    <row r="131" spans="9:39">
      <c r="I131" s="203"/>
      <c r="J131" t="b">
        <v>0</v>
      </c>
      <c r="AG131" t="str">
        <f t="shared" si="1"/>
        <v/>
      </c>
      <c r="AM131" t="str" cm="1">
        <f t="array" aca="1" ref="AM131" ca="1">IFERROR(INDEX($AG$7:$AG$222,MATCH(0,IF(ISBLANK($AG$7:$AG$222),1,COUNTIF($AM$6:AM130,$AG$7:$AG$222)),0)),"-")</f>
        <v>-</v>
      </c>
    </row>
    <row r="132" spans="9:39">
      <c r="I132" s="203"/>
      <c r="J132" t="b">
        <v>0</v>
      </c>
      <c r="AG132" t="str">
        <f t="shared" si="1"/>
        <v/>
      </c>
      <c r="AM132" t="str" cm="1">
        <f t="array" aca="1" ref="AM132" ca="1">IFERROR(INDEX($AG$7:$AG$222,MATCH(0,IF(ISBLANK($AG$7:$AG$222),1,COUNTIF($AM$6:AM131,$AG$7:$AG$222)),0)),"-")</f>
        <v>-</v>
      </c>
    </row>
    <row r="133" spans="9:39">
      <c r="I133" s="203"/>
      <c r="J133" t="b">
        <v>0</v>
      </c>
      <c r="AG133" t="str">
        <f t="shared" si="1"/>
        <v/>
      </c>
      <c r="AM133" t="str" cm="1">
        <f t="array" aca="1" ref="AM133" ca="1">IFERROR(INDEX($AG$7:$AG$222,MATCH(0,IF(ISBLANK($AG$7:$AG$222),1,COUNTIF($AM$6:AM132,$AG$7:$AG$222)),0)),"-")</f>
        <v>-</v>
      </c>
    </row>
    <row r="134" spans="9:39">
      <c r="I134" s="203"/>
      <c r="J134" t="b">
        <v>0</v>
      </c>
      <c r="AG134" t="str">
        <f t="shared" si="1"/>
        <v/>
      </c>
      <c r="AM134" t="str" cm="1">
        <f t="array" aca="1" ref="AM134" ca="1">IFERROR(INDEX($AG$7:$AG$222,MATCH(0,IF(ISBLANK($AG$7:$AG$222),1,COUNTIF($AM$6:AM133,$AG$7:$AG$222)),0)),"-")</f>
        <v>-</v>
      </c>
    </row>
    <row r="135" spans="9:39">
      <c r="I135" s="203"/>
      <c r="J135" t="b">
        <v>0</v>
      </c>
      <c r="AG135" t="str">
        <f t="shared" si="1"/>
        <v/>
      </c>
      <c r="AM135" t="str" cm="1">
        <f t="array" aca="1" ref="AM135" ca="1">IFERROR(INDEX($AG$7:$AG$222,MATCH(0,IF(ISBLANK($AG$7:$AG$222),1,COUNTIF($AM$6:AM134,$AG$7:$AG$222)),0)),"-")</f>
        <v>-</v>
      </c>
    </row>
    <row r="136" spans="9:39">
      <c r="I136" s="203"/>
      <c r="J136" t="b">
        <v>0</v>
      </c>
      <c r="AG136" t="str">
        <f t="shared" ref="AG136:AG199" si="2">IF(J136=TRUE,K136,"")</f>
        <v/>
      </c>
      <c r="AM136" t="str" cm="1">
        <f t="array" aca="1" ref="AM136" ca="1">IFERROR(INDEX($AG$7:$AG$222,MATCH(0,IF(ISBLANK($AG$7:$AG$222),1,COUNTIF($AM$6:AM135,$AG$7:$AG$222)),0)),"-")</f>
        <v>-</v>
      </c>
    </row>
    <row r="137" spans="9:39">
      <c r="I137" s="203"/>
      <c r="J137" t="b">
        <v>0</v>
      </c>
      <c r="AG137" t="str">
        <f t="shared" si="2"/>
        <v/>
      </c>
      <c r="AM137" t="str" cm="1">
        <f t="array" aca="1" ref="AM137" ca="1">IFERROR(INDEX($AG$7:$AG$222,MATCH(0,IF(ISBLANK($AG$7:$AG$222),1,COUNTIF($AM$6:AM136,$AG$7:$AG$222)),0)),"-")</f>
        <v>-</v>
      </c>
    </row>
    <row r="138" spans="9:39">
      <c r="I138" s="203"/>
      <c r="J138" t="b">
        <v>0</v>
      </c>
      <c r="AG138" t="str">
        <f t="shared" si="2"/>
        <v/>
      </c>
      <c r="AM138" t="str" cm="1">
        <f t="array" aca="1" ref="AM138" ca="1">IFERROR(INDEX($AG$7:$AG$222,MATCH(0,IF(ISBLANK($AG$7:$AG$222),1,COUNTIF($AM$6:AM137,$AG$7:$AG$222)),0)),"-")</f>
        <v>-</v>
      </c>
    </row>
    <row r="139" spans="9:39">
      <c r="I139" s="203"/>
      <c r="J139" t="b">
        <v>0</v>
      </c>
      <c r="AG139" t="str">
        <f t="shared" si="2"/>
        <v/>
      </c>
      <c r="AM139" t="str" cm="1">
        <f t="array" aca="1" ref="AM139" ca="1">IFERROR(INDEX($AG$7:$AG$222,MATCH(0,IF(ISBLANK($AG$7:$AG$222),1,COUNTIF($AM$6:AM138,$AG$7:$AG$222)),0)),"-")</f>
        <v>-</v>
      </c>
    </row>
    <row r="140" spans="9:39">
      <c r="I140" s="203"/>
      <c r="J140" t="b">
        <v>0</v>
      </c>
      <c r="AG140" t="str">
        <f t="shared" si="2"/>
        <v/>
      </c>
      <c r="AM140" t="str" cm="1">
        <f t="array" aca="1" ref="AM140" ca="1">IFERROR(INDEX($AG$7:$AG$222,MATCH(0,IF(ISBLANK($AG$7:$AG$222),1,COUNTIF($AM$6:AM139,$AG$7:$AG$222)),0)),"-")</f>
        <v>-</v>
      </c>
    </row>
    <row r="141" spans="9:39">
      <c r="I141" s="203"/>
      <c r="J141" t="b">
        <v>0</v>
      </c>
      <c r="AG141" t="str">
        <f t="shared" si="2"/>
        <v/>
      </c>
      <c r="AM141" t="str" cm="1">
        <f t="array" aca="1" ref="AM141" ca="1">IFERROR(INDEX($AG$7:$AG$222,MATCH(0,IF(ISBLANK($AG$7:$AG$222),1,COUNTIF($AM$6:AM140,$AG$7:$AG$222)),0)),"-")</f>
        <v>-</v>
      </c>
    </row>
    <row r="142" spans="9:39">
      <c r="I142" s="203"/>
      <c r="J142" t="b">
        <v>0</v>
      </c>
      <c r="AG142" t="str">
        <f t="shared" si="2"/>
        <v/>
      </c>
      <c r="AM142" t="str" cm="1">
        <f t="array" aca="1" ref="AM142" ca="1">IFERROR(INDEX($AG$7:$AG$222,MATCH(0,IF(ISBLANK($AG$7:$AG$222),1,COUNTIF($AM$6:AM141,$AG$7:$AG$222)),0)),"-")</f>
        <v>-</v>
      </c>
    </row>
    <row r="143" spans="9:39">
      <c r="I143" s="203"/>
      <c r="J143" t="b">
        <v>0</v>
      </c>
      <c r="AG143" t="str">
        <f t="shared" si="2"/>
        <v/>
      </c>
      <c r="AM143" t="str" cm="1">
        <f t="array" aca="1" ref="AM143" ca="1">IFERROR(INDEX($AG$7:$AG$222,MATCH(0,IF(ISBLANK($AG$7:$AG$222),1,COUNTIF($AM$6:AM142,$AG$7:$AG$222)),0)),"-")</f>
        <v>-</v>
      </c>
    </row>
    <row r="144" spans="9:39">
      <c r="I144" s="203"/>
      <c r="J144" t="b">
        <v>0</v>
      </c>
      <c r="AG144" t="str">
        <f t="shared" si="2"/>
        <v/>
      </c>
      <c r="AM144" t="str" cm="1">
        <f t="array" aca="1" ref="AM144" ca="1">IFERROR(INDEX($AG$7:$AG$222,MATCH(0,IF(ISBLANK($AG$7:$AG$222),1,COUNTIF($AM$6:AM143,$AG$7:$AG$222)),0)),"-")</f>
        <v>-</v>
      </c>
    </row>
    <row r="145" spans="9:39">
      <c r="I145" s="203"/>
      <c r="J145" t="b">
        <v>0</v>
      </c>
      <c r="AG145" t="str">
        <f t="shared" si="2"/>
        <v/>
      </c>
      <c r="AM145" t="str" cm="1">
        <f t="array" aca="1" ref="AM145" ca="1">IFERROR(INDEX($AG$7:$AG$222,MATCH(0,IF(ISBLANK($AG$7:$AG$222),1,COUNTIF($AM$6:AM144,$AG$7:$AG$222)),0)),"-")</f>
        <v>-</v>
      </c>
    </row>
    <row r="146" spans="9:39">
      <c r="I146" s="203"/>
      <c r="J146" t="b">
        <v>0</v>
      </c>
      <c r="AG146" t="str">
        <f t="shared" si="2"/>
        <v/>
      </c>
      <c r="AM146" t="str" cm="1">
        <f t="array" aca="1" ref="AM146" ca="1">IFERROR(INDEX($AG$7:$AG$222,MATCH(0,IF(ISBLANK($AG$7:$AG$222),1,COUNTIF($AM$6:AM145,$AG$7:$AG$222)),0)),"-")</f>
        <v>-</v>
      </c>
    </row>
    <row r="147" spans="9:39">
      <c r="I147" s="203"/>
      <c r="J147" t="b">
        <v>0</v>
      </c>
      <c r="AG147" t="str">
        <f t="shared" si="2"/>
        <v/>
      </c>
      <c r="AM147" t="str" cm="1">
        <f t="array" aca="1" ref="AM147" ca="1">IFERROR(INDEX($AG$7:$AG$222,MATCH(0,IF(ISBLANK($AG$7:$AG$222),1,COUNTIF($AM$6:AM146,$AG$7:$AG$222)),0)),"-")</f>
        <v>-</v>
      </c>
    </row>
    <row r="148" spans="9:39">
      <c r="I148" s="203"/>
      <c r="J148" t="b">
        <v>0</v>
      </c>
      <c r="AG148" t="str">
        <f t="shared" si="2"/>
        <v/>
      </c>
      <c r="AM148" t="str" cm="1">
        <f t="array" aca="1" ref="AM148" ca="1">IFERROR(INDEX($AG$7:$AG$222,MATCH(0,IF(ISBLANK($AG$7:$AG$222),1,COUNTIF($AM$6:AM147,$AG$7:$AG$222)),0)),"-")</f>
        <v>-</v>
      </c>
    </row>
    <row r="149" spans="9:39">
      <c r="I149" s="203"/>
      <c r="J149" t="b">
        <v>0</v>
      </c>
      <c r="AG149" t="str">
        <f t="shared" si="2"/>
        <v/>
      </c>
      <c r="AM149" t="str" cm="1">
        <f t="array" aca="1" ref="AM149" ca="1">IFERROR(INDEX($AG$7:$AG$222,MATCH(0,IF(ISBLANK($AG$7:$AG$222),1,COUNTIF($AM$6:AM148,$AG$7:$AG$222)),0)),"-")</f>
        <v>-</v>
      </c>
    </row>
    <row r="150" spans="9:39">
      <c r="I150" s="203"/>
      <c r="J150" t="b">
        <v>0</v>
      </c>
      <c r="AG150" t="str">
        <f t="shared" si="2"/>
        <v/>
      </c>
      <c r="AM150" t="str" cm="1">
        <f t="array" aca="1" ref="AM150" ca="1">IFERROR(INDEX($AG$7:$AG$222,MATCH(0,IF(ISBLANK($AG$7:$AG$222),1,COUNTIF($AM$6:AM149,$AG$7:$AG$222)),0)),"-")</f>
        <v>-</v>
      </c>
    </row>
    <row r="151" spans="9:39">
      <c r="I151" s="203"/>
      <c r="J151" t="b">
        <v>0</v>
      </c>
      <c r="AG151" t="str">
        <f t="shared" si="2"/>
        <v/>
      </c>
      <c r="AM151" t="str" cm="1">
        <f t="array" aca="1" ref="AM151" ca="1">IFERROR(INDEX($AG$7:$AG$222,MATCH(0,IF(ISBLANK($AG$7:$AG$222),1,COUNTIF($AM$6:AM150,$AG$7:$AG$222)),0)),"-")</f>
        <v>-</v>
      </c>
    </row>
    <row r="152" spans="9:39">
      <c r="I152" s="203"/>
      <c r="J152" t="b">
        <v>0</v>
      </c>
      <c r="AG152" t="str">
        <f t="shared" si="2"/>
        <v/>
      </c>
      <c r="AM152" t="str" cm="1">
        <f t="array" aca="1" ref="AM152" ca="1">IFERROR(INDEX($AG$7:$AG$222,MATCH(0,IF(ISBLANK($AG$7:$AG$222),1,COUNTIF($AM$6:AM151,$AG$7:$AG$222)),0)),"-")</f>
        <v>-</v>
      </c>
    </row>
    <row r="153" spans="9:39">
      <c r="I153" s="203"/>
      <c r="J153" t="b">
        <v>0</v>
      </c>
      <c r="AG153" t="str">
        <f t="shared" si="2"/>
        <v/>
      </c>
      <c r="AM153" t="str" cm="1">
        <f t="array" aca="1" ref="AM153" ca="1">IFERROR(INDEX($AG$7:$AG$222,MATCH(0,IF(ISBLANK($AG$7:$AG$222),1,COUNTIF($AM$6:AM152,$AG$7:$AG$222)),0)),"-")</f>
        <v>-</v>
      </c>
    </row>
    <row r="154" spans="9:39">
      <c r="I154" s="203"/>
      <c r="J154" t="b">
        <v>0</v>
      </c>
      <c r="AG154" t="str">
        <f t="shared" si="2"/>
        <v/>
      </c>
      <c r="AM154" t="str" cm="1">
        <f t="array" aca="1" ref="AM154" ca="1">IFERROR(INDEX($AG$7:$AG$222,MATCH(0,IF(ISBLANK($AG$7:$AG$222),1,COUNTIF($AM$6:AM153,$AG$7:$AG$222)),0)),"-")</f>
        <v>-</v>
      </c>
    </row>
    <row r="155" spans="9:39">
      <c r="I155" s="203"/>
      <c r="J155" t="b">
        <v>0</v>
      </c>
      <c r="AG155" t="str">
        <f t="shared" si="2"/>
        <v/>
      </c>
      <c r="AM155" t="str" cm="1">
        <f t="array" aca="1" ref="AM155" ca="1">IFERROR(INDEX($AG$7:$AG$222,MATCH(0,IF(ISBLANK($AG$7:$AG$222),1,COUNTIF($AM$6:AM154,$AG$7:$AG$222)),0)),"-")</f>
        <v>-</v>
      </c>
    </row>
    <row r="156" spans="9:39">
      <c r="I156" s="203"/>
      <c r="J156" t="b">
        <v>0</v>
      </c>
      <c r="AG156" t="str">
        <f t="shared" si="2"/>
        <v/>
      </c>
      <c r="AM156" t="str" cm="1">
        <f t="array" aca="1" ref="AM156" ca="1">IFERROR(INDEX($AG$7:$AG$222,MATCH(0,IF(ISBLANK($AG$7:$AG$222),1,COUNTIF($AM$6:AM155,$AG$7:$AG$222)),0)),"-")</f>
        <v>-</v>
      </c>
    </row>
    <row r="157" spans="9:39">
      <c r="I157" s="203"/>
      <c r="J157" t="b">
        <v>0</v>
      </c>
      <c r="AG157" t="str">
        <f t="shared" si="2"/>
        <v/>
      </c>
      <c r="AM157" t="str" cm="1">
        <f t="array" aca="1" ref="AM157" ca="1">IFERROR(INDEX($AG$7:$AG$222,MATCH(0,IF(ISBLANK($AG$7:$AG$222),1,COUNTIF($AM$6:AM156,$AG$7:$AG$222)),0)),"-")</f>
        <v>-</v>
      </c>
    </row>
    <row r="158" spans="9:39">
      <c r="I158" s="203"/>
      <c r="J158" t="b">
        <v>0</v>
      </c>
      <c r="AG158" t="str">
        <f t="shared" si="2"/>
        <v/>
      </c>
      <c r="AM158" t="str" cm="1">
        <f t="array" aca="1" ref="AM158" ca="1">IFERROR(INDEX($AG$7:$AG$222,MATCH(0,IF(ISBLANK($AG$7:$AG$222),1,COUNTIF($AM$6:AM157,$AG$7:$AG$222)),0)),"-")</f>
        <v>-</v>
      </c>
    </row>
    <row r="159" spans="9:39">
      <c r="I159" s="203"/>
      <c r="J159" t="b">
        <v>0</v>
      </c>
      <c r="AG159" t="str">
        <f t="shared" si="2"/>
        <v/>
      </c>
      <c r="AM159" t="str" cm="1">
        <f t="array" aca="1" ref="AM159" ca="1">IFERROR(INDEX($AG$7:$AG$222,MATCH(0,IF(ISBLANK($AG$7:$AG$222),1,COUNTIF($AM$6:AM158,$AG$7:$AG$222)),0)),"-")</f>
        <v>-</v>
      </c>
    </row>
    <row r="160" spans="9:39">
      <c r="I160" s="203"/>
      <c r="J160" t="b">
        <v>0</v>
      </c>
      <c r="AG160" t="str">
        <f t="shared" si="2"/>
        <v/>
      </c>
      <c r="AM160" t="str" cm="1">
        <f t="array" aca="1" ref="AM160" ca="1">IFERROR(INDEX($AG$7:$AG$222,MATCH(0,IF(ISBLANK($AG$7:$AG$222),1,COUNTIF($AM$6:AM159,$AG$7:$AG$222)),0)),"-")</f>
        <v>-</v>
      </c>
    </row>
    <row r="161" spans="33:39">
      <c r="AG161" t="str">
        <f t="shared" si="2"/>
        <v/>
      </c>
      <c r="AM161" t="str" cm="1">
        <f t="array" aca="1" ref="AM161" ca="1">IFERROR(INDEX($AG$7:$AG$222,MATCH(0,IF(ISBLANK($AG$7:$AG$222),1,COUNTIF($AM$6:AM160,$AG$7:$AG$222)),0)),"-")</f>
        <v>-</v>
      </c>
    </row>
    <row r="162" spans="33:39">
      <c r="AG162" t="str">
        <f t="shared" si="2"/>
        <v/>
      </c>
      <c r="AM162" t="str" cm="1">
        <f t="array" aca="1" ref="AM162" ca="1">IFERROR(INDEX($AG$7:$AG$222,MATCH(0,IF(ISBLANK($AG$7:$AG$222),1,COUNTIF($AM$6:AM161,$AG$7:$AG$222)),0)),"-")</f>
        <v>-</v>
      </c>
    </row>
    <row r="163" spans="33:39">
      <c r="AG163" t="str">
        <f t="shared" si="2"/>
        <v/>
      </c>
      <c r="AM163" t="str" cm="1">
        <f t="array" aca="1" ref="AM163" ca="1">IFERROR(INDEX($AG$7:$AG$222,MATCH(0,IF(ISBLANK($AG$7:$AG$222),1,COUNTIF($AM$6:AM162,$AG$7:$AG$222)),0)),"-")</f>
        <v>-</v>
      </c>
    </row>
    <row r="164" spans="33:39">
      <c r="AG164" t="str">
        <f t="shared" si="2"/>
        <v/>
      </c>
      <c r="AM164" t="str" cm="1">
        <f t="array" aca="1" ref="AM164" ca="1">IFERROR(INDEX($AG$7:$AG$222,MATCH(0,IF(ISBLANK($AG$7:$AG$222),1,COUNTIF($AM$6:AM163,$AG$7:$AG$222)),0)),"-")</f>
        <v>-</v>
      </c>
    </row>
    <row r="165" spans="33:39">
      <c r="AG165" t="str">
        <f t="shared" si="2"/>
        <v/>
      </c>
      <c r="AM165" t="str" cm="1">
        <f t="array" aca="1" ref="AM165" ca="1">IFERROR(INDEX($AG$7:$AG$222,MATCH(0,IF(ISBLANK($AG$7:$AG$222),1,COUNTIF($AM$6:AM164,$AG$7:$AG$222)),0)),"-")</f>
        <v>-</v>
      </c>
    </row>
    <row r="166" spans="33:39">
      <c r="AG166" t="str">
        <f t="shared" si="2"/>
        <v/>
      </c>
      <c r="AM166" t="str" cm="1">
        <f t="array" aca="1" ref="AM166" ca="1">IFERROR(INDEX($AG$7:$AG$222,MATCH(0,IF(ISBLANK($AG$7:$AG$222),1,COUNTIF($AM$6:AM165,$AG$7:$AG$222)),0)),"-")</f>
        <v>-</v>
      </c>
    </row>
    <row r="167" spans="33:39">
      <c r="AG167" t="str">
        <f t="shared" si="2"/>
        <v/>
      </c>
      <c r="AM167" t="str" cm="1">
        <f t="array" aca="1" ref="AM167" ca="1">IFERROR(INDEX($AG$7:$AG$222,MATCH(0,IF(ISBLANK($AG$7:$AG$222),1,COUNTIF($AM$6:AM166,$AG$7:$AG$222)),0)),"-")</f>
        <v>-</v>
      </c>
    </row>
    <row r="168" spans="33:39">
      <c r="AG168" t="str">
        <f t="shared" si="2"/>
        <v/>
      </c>
      <c r="AM168" t="str" cm="1">
        <f t="array" aca="1" ref="AM168" ca="1">IFERROR(INDEX($AG$7:$AG$222,MATCH(0,IF(ISBLANK($AG$7:$AG$222),1,COUNTIF($AM$6:AM167,$AG$7:$AG$222)),0)),"-")</f>
        <v>-</v>
      </c>
    </row>
    <row r="169" spans="33:39">
      <c r="AG169" t="str">
        <f t="shared" si="2"/>
        <v/>
      </c>
      <c r="AM169" t="str" cm="1">
        <f t="array" aca="1" ref="AM169" ca="1">IFERROR(INDEX($AG$7:$AG$222,MATCH(0,IF(ISBLANK($AG$7:$AG$222),1,COUNTIF($AM$6:AM168,$AG$7:$AG$222)),0)),"-")</f>
        <v>-</v>
      </c>
    </row>
    <row r="170" spans="33:39">
      <c r="AG170" t="str">
        <f t="shared" si="2"/>
        <v/>
      </c>
      <c r="AM170" t="str" cm="1">
        <f t="array" aca="1" ref="AM170" ca="1">IFERROR(INDEX($AG$7:$AG$222,MATCH(0,IF(ISBLANK($AG$7:$AG$222),1,COUNTIF($AM$6:AM169,$AG$7:$AG$222)),0)),"-")</f>
        <v>-</v>
      </c>
    </row>
    <row r="171" spans="33:39">
      <c r="AG171" t="str">
        <f t="shared" si="2"/>
        <v/>
      </c>
      <c r="AM171" t="str" cm="1">
        <f t="array" aca="1" ref="AM171" ca="1">IFERROR(INDEX($AG$7:$AG$222,MATCH(0,IF(ISBLANK($AG$7:$AG$222),1,COUNTIF($AM$6:AM170,$AG$7:$AG$222)),0)),"-")</f>
        <v>-</v>
      </c>
    </row>
    <row r="172" spans="33:39">
      <c r="AG172" t="str">
        <f t="shared" si="2"/>
        <v/>
      </c>
      <c r="AM172" t="str" cm="1">
        <f t="array" aca="1" ref="AM172" ca="1">IFERROR(INDEX($AG$7:$AG$222,MATCH(0,IF(ISBLANK($AG$7:$AG$222),1,COUNTIF($AM$6:AM171,$AG$7:$AG$222)),0)),"-")</f>
        <v>-</v>
      </c>
    </row>
    <row r="173" spans="33:39">
      <c r="AG173" t="str">
        <f t="shared" si="2"/>
        <v/>
      </c>
      <c r="AM173" t="str" cm="1">
        <f t="array" aca="1" ref="AM173" ca="1">IFERROR(INDEX($AG$7:$AG$222,MATCH(0,IF(ISBLANK($AG$7:$AG$222),1,COUNTIF($AM$6:AM172,$AG$7:$AG$222)),0)),"-")</f>
        <v>-</v>
      </c>
    </row>
    <row r="174" spans="33:39">
      <c r="AG174" t="str">
        <f t="shared" si="2"/>
        <v/>
      </c>
      <c r="AM174" t="str" cm="1">
        <f t="array" aca="1" ref="AM174" ca="1">IFERROR(INDEX($AG$7:$AG$222,MATCH(0,IF(ISBLANK($AG$7:$AG$222),1,COUNTIF($AM$6:AM173,$AG$7:$AG$222)),0)),"-")</f>
        <v>-</v>
      </c>
    </row>
    <row r="175" spans="33:39">
      <c r="AG175" t="str">
        <f t="shared" si="2"/>
        <v/>
      </c>
      <c r="AM175" t="str" cm="1">
        <f t="array" aca="1" ref="AM175" ca="1">IFERROR(INDEX($AG$7:$AG$222,MATCH(0,IF(ISBLANK($AG$7:$AG$222),1,COUNTIF($AM$6:AM174,$AG$7:$AG$222)),0)),"-")</f>
        <v>-</v>
      </c>
    </row>
    <row r="176" spans="33:39">
      <c r="AG176" t="str">
        <f t="shared" si="2"/>
        <v/>
      </c>
      <c r="AM176" t="str" cm="1">
        <f t="array" aca="1" ref="AM176" ca="1">IFERROR(INDEX($AG$7:$AG$222,MATCH(0,IF(ISBLANK($AG$7:$AG$222),1,COUNTIF($AM$6:AM175,$AG$7:$AG$222)),0)),"-")</f>
        <v>-</v>
      </c>
    </row>
    <row r="177" spans="33:39">
      <c r="AG177" t="str">
        <f t="shared" si="2"/>
        <v/>
      </c>
      <c r="AM177" t="str" cm="1">
        <f t="array" aca="1" ref="AM177" ca="1">IFERROR(INDEX($AG$7:$AG$222,MATCH(0,IF(ISBLANK($AG$7:$AG$222),1,COUNTIF($AM$6:AM176,$AG$7:$AG$222)),0)),"-")</f>
        <v>-</v>
      </c>
    </row>
    <row r="178" spans="33:39">
      <c r="AG178" t="str">
        <f t="shared" si="2"/>
        <v/>
      </c>
      <c r="AM178" t="str" cm="1">
        <f t="array" aca="1" ref="AM178" ca="1">IFERROR(INDEX($AG$7:$AG$222,MATCH(0,IF(ISBLANK($AG$7:$AG$222),1,COUNTIF($AM$6:AM177,$AG$7:$AG$222)),0)),"-")</f>
        <v>-</v>
      </c>
    </row>
    <row r="179" spans="33:39">
      <c r="AG179" t="str">
        <f t="shared" si="2"/>
        <v/>
      </c>
      <c r="AM179" t="str" cm="1">
        <f t="array" aca="1" ref="AM179" ca="1">IFERROR(INDEX($AG$7:$AG$222,MATCH(0,IF(ISBLANK($AG$7:$AG$222),1,COUNTIF($AM$6:AM178,$AG$7:$AG$222)),0)),"-")</f>
        <v>-</v>
      </c>
    </row>
    <row r="180" spans="33:39">
      <c r="AG180" t="str">
        <f t="shared" si="2"/>
        <v/>
      </c>
      <c r="AM180" t="str" cm="1">
        <f t="array" aca="1" ref="AM180" ca="1">IFERROR(INDEX($AG$7:$AG$222,MATCH(0,IF(ISBLANK($AG$7:$AG$222),1,COUNTIF($AM$6:AM179,$AG$7:$AG$222)),0)),"-")</f>
        <v>-</v>
      </c>
    </row>
    <row r="181" spans="33:39">
      <c r="AG181" t="str">
        <f t="shared" si="2"/>
        <v/>
      </c>
      <c r="AM181" t="str" cm="1">
        <f t="array" aca="1" ref="AM181" ca="1">IFERROR(INDEX($AG$7:$AG$222,MATCH(0,IF(ISBLANK($AG$7:$AG$222),1,COUNTIF($AM$6:AM180,$AG$7:$AG$222)),0)),"-")</f>
        <v>-</v>
      </c>
    </row>
    <row r="182" spans="33:39">
      <c r="AG182" t="str">
        <f t="shared" si="2"/>
        <v/>
      </c>
      <c r="AM182" t="str" cm="1">
        <f t="array" aca="1" ref="AM182" ca="1">IFERROR(INDEX($AG$7:$AG$222,MATCH(0,IF(ISBLANK($AG$7:$AG$222),1,COUNTIF($AM$6:AM181,$AG$7:$AG$222)),0)),"-")</f>
        <v>-</v>
      </c>
    </row>
    <row r="183" spans="33:39">
      <c r="AG183" t="str">
        <f t="shared" si="2"/>
        <v/>
      </c>
      <c r="AM183" t="str" cm="1">
        <f t="array" aca="1" ref="AM183" ca="1">IFERROR(INDEX($AG$7:$AG$222,MATCH(0,IF(ISBLANK($AG$7:$AG$222),1,COUNTIF($AM$6:AM182,$AG$7:$AG$222)),0)),"-")</f>
        <v>-</v>
      </c>
    </row>
    <row r="184" spans="33:39">
      <c r="AG184" t="str">
        <f t="shared" si="2"/>
        <v/>
      </c>
      <c r="AM184" t="str" cm="1">
        <f t="array" aca="1" ref="AM184" ca="1">IFERROR(INDEX($AG$7:$AG$222,MATCH(0,IF(ISBLANK($AG$7:$AG$222),1,COUNTIF($AM$6:AM183,$AG$7:$AG$222)),0)),"-")</f>
        <v>-</v>
      </c>
    </row>
    <row r="185" spans="33:39">
      <c r="AG185" t="str">
        <f t="shared" si="2"/>
        <v/>
      </c>
      <c r="AM185" t="str" cm="1">
        <f t="array" aca="1" ref="AM185" ca="1">IFERROR(INDEX($AG$7:$AG$222,MATCH(0,IF(ISBLANK($AG$7:$AG$222),1,COUNTIF($AM$6:AM184,$AG$7:$AG$222)),0)),"-")</f>
        <v>-</v>
      </c>
    </row>
    <row r="186" spans="33:39">
      <c r="AG186" t="str">
        <f t="shared" si="2"/>
        <v/>
      </c>
      <c r="AM186" t="str" cm="1">
        <f t="array" aca="1" ref="AM186" ca="1">IFERROR(INDEX($AG$7:$AG$222,MATCH(0,IF(ISBLANK($AG$7:$AG$222),1,COUNTIF($AM$6:AM185,$AG$7:$AG$222)),0)),"-")</f>
        <v>-</v>
      </c>
    </row>
    <row r="187" spans="33:39">
      <c r="AG187" t="str">
        <f t="shared" si="2"/>
        <v/>
      </c>
      <c r="AM187" t="str" cm="1">
        <f t="array" aca="1" ref="AM187" ca="1">IFERROR(INDEX($AG$7:$AG$222,MATCH(0,IF(ISBLANK($AG$7:$AG$222),1,COUNTIF($AM$6:AM186,$AG$7:$AG$222)),0)),"-")</f>
        <v>-</v>
      </c>
    </row>
    <row r="188" spans="33:39">
      <c r="AG188" t="str">
        <f t="shared" si="2"/>
        <v/>
      </c>
      <c r="AM188" t="str" cm="1">
        <f t="array" aca="1" ref="AM188" ca="1">IFERROR(INDEX($AG$7:$AG$222,MATCH(0,IF(ISBLANK($AG$7:$AG$222),1,COUNTIF($AM$6:AM187,$AG$7:$AG$222)),0)),"-")</f>
        <v>-</v>
      </c>
    </row>
    <row r="189" spans="33:39">
      <c r="AG189" t="str">
        <f t="shared" si="2"/>
        <v/>
      </c>
      <c r="AM189" t="str" cm="1">
        <f t="array" aca="1" ref="AM189" ca="1">IFERROR(INDEX($AG$7:$AG$222,MATCH(0,IF(ISBLANK($AG$7:$AG$222),1,COUNTIF($AM$6:AM188,$AG$7:$AG$222)),0)),"-")</f>
        <v>-</v>
      </c>
    </row>
    <row r="190" spans="33:39">
      <c r="AG190" t="str">
        <f t="shared" si="2"/>
        <v/>
      </c>
      <c r="AM190" t="str" cm="1">
        <f t="array" aca="1" ref="AM190" ca="1">IFERROR(INDEX($AG$7:$AG$222,MATCH(0,IF(ISBLANK($AG$7:$AG$222),1,COUNTIF($AM$6:AM189,$AG$7:$AG$222)),0)),"-")</f>
        <v>-</v>
      </c>
    </row>
    <row r="191" spans="33:39">
      <c r="AG191" t="str">
        <f t="shared" si="2"/>
        <v/>
      </c>
      <c r="AM191" t="str" cm="1">
        <f t="array" aca="1" ref="AM191" ca="1">IFERROR(INDEX($AG$7:$AG$222,MATCH(0,IF(ISBLANK($AG$7:$AG$222),1,COUNTIF($AM$6:AM190,$AG$7:$AG$222)),0)),"-")</f>
        <v>-</v>
      </c>
    </row>
    <row r="192" spans="33:39">
      <c r="AG192" t="str">
        <f t="shared" si="2"/>
        <v/>
      </c>
      <c r="AM192" t="str" cm="1">
        <f t="array" aca="1" ref="AM192" ca="1">IFERROR(INDEX($AG$7:$AG$222,MATCH(0,IF(ISBLANK($AG$7:$AG$222),1,COUNTIF($AM$6:AM191,$AG$7:$AG$222)),0)),"-")</f>
        <v>-</v>
      </c>
    </row>
    <row r="193" spans="33:39">
      <c r="AG193" t="str">
        <f t="shared" si="2"/>
        <v/>
      </c>
      <c r="AM193" t="str" cm="1">
        <f t="array" aca="1" ref="AM193" ca="1">IFERROR(INDEX($AG$7:$AG$222,MATCH(0,IF(ISBLANK($AG$7:$AG$222),1,COUNTIF($AM$6:AM192,$AG$7:$AG$222)),0)),"-")</f>
        <v>-</v>
      </c>
    </row>
    <row r="194" spans="33:39">
      <c r="AG194" t="str">
        <f t="shared" si="2"/>
        <v/>
      </c>
      <c r="AM194" t="str" cm="1">
        <f t="array" aca="1" ref="AM194" ca="1">IFERROR(INDEX($AG$7:$AG$222,MATCH(0,IF(ISBLANK($AG$7:$AG$222),1,COUNTIF($AM$6:AM193,$AG$7:$AG$222)),0)),"-")</f>
        <v>-</v>
      </c>
    </row>
    <row r="195" spans="33:39">
      <c r="AG195" t="str">
        <f t="shared" si="2"/>
        <v/>
      </c>
      <c r="AM195" t="str" cm="1">
        <f t="array" aca="1" ref="AM195" ca="1">IFERROR(INDEX($AG$7:$AG$222,MATCH(0,IF(ISBLANK($AG$7:$AG$222),1,COUNTIF($AM$6:AM194,$AG$7:$AG$222)),0)),"-")</f>
        <v>-</v>
      </c>
    </row>
    <row r="196" spans="33:39">
      <c r="AG196" t="str">
        <f t="shared" si="2"/>
        <v/>
      </c>
      <c r="AM196" t="str" cm="1">
        <f t="array" aca="1" ref="AM196" ca="1">IFERROR(INDEX($AG$7:$AG$222,MATCH(0,IF(ISBLANK($AG$7:$AG$222),1,COUNTIF($AM$6:AM195,$AG$7:$AG$222)),0)),"-")</f>
        <v>-</v>
      </c>
    </row>
    <row r="197" spans="33:39">
      <c r="AG197" t="str">
        <f t="shared" si="2"/>
        <v/>
      </c>
      <c r="AM197" t="str" cm="1">
        <f t="array" aca="1" ref="AM197" ca="1">IFERROR(INDEX($AG$7:$AG$222,MATCH(0,IF(ISBLANK($AG$7:$AG$222),1,COUNTIF($AM$6:AM196,$AG$7:$AG$222)),0)),"-")</f>
        <v>-</v>
      </c>
    </row>
    <row r="198" spans="33:39">
      <c r="AG198" t="str">
        <f t="shared" si="2"/>
        <v/>
      </c>
      <c r="AM198" t="str" cm="1">
        <f t="array" aca="1" ref="AM198" ca="1">IFERROR(INDEX($AG$7:$AG$222,MATCH(0,IF(ISBLANK($AG$7:$AG$222),1,COUNTIF($AM$6:AM197,$AG$7:$AG$222)),0)),"-")</f>
        <v>-</v>
      </c>
    </row>
    <row r="199" spans="33:39">
      <c r="AG199" t="str">
        <f t="shared" si="2"/>
        <v/>
      </c>
      <c r="AM199" t="str" cm="1">
        <f t="array" aca="1" ref="AM199" ca="1">IFERROR(INDEX($AG$7:$AG$222,MATCH(0,IF(ISBLANK($AG$7:$AG$222),1,COUNTIF($AM$6:AM198,$AG$7:$AG$222)),0)),"-")</f>
        <v>-</v>
      </c>
    </row>
    <row r="200" spans="33:39">
      <c r="AG200" t="str">
        <f t="shared" ref="AG200:AG207" si="3">IF(J200=TRUE,K200,"")</f>
        <v/>
      </c>
      <c r="AM200" t="str" cm="1">
        <f t="array" aca="1" ref="AM200" ca="1">IFERROR(INDEX($AG$7:$AG$222,MATCH(0,IF(ISBLANK($AG$7:$AG$222),1,COUNTIF($AM$6:AM199,$AG$7:$AG$222)),0)),"-")</f>
        <v>-</v>
      </c>
    </row>
    <row r="201" spans="33:39">
      <c r="AG201" t="str">
        <f t="shared" si="3"/>
        <v/>
      </c>
      <c r="AM201" t="str" cm="1">
        <f t="array" aca="1" ref="AM201" ca="1">IFERROR(INDEX($AG$7:$AG$222,MATCH(0,IF(ISBLANK($AG$7:$AG$222),1,COUNTIF($AM$6:AM200,$AG$7:$AG$222)),0)),"-")</f>
        <v>-</v>
      </c>
    </row>
    <row r="202" spans="33:39">
      <c r="AG202" t="str">
        <f t="shared" si="3"/>
        <v/>
      </c>
      <c r="AM202" t="str" cm="1">
        <f t="array" aca="1" ref="AM202" ca="1">IFERROR(INDEX($AG$7:$AG$222,MATCH(0,IF(ISBLANK($AG$7:$AG$222),1,COUNTIF($AM$6:AM201,$AG$7:$AG$222)),0)),"-")</f>
        <v>-</v>
      </c>
    </row>
    <row r="203" spans="33:39">
      <c r="AG203" t="str">
        <f t="shared" si="3"/>
        <v/>
      </c>
      <c r="AM203" t="str" cm="1">
        <f t="array" aca="1" ref="AM203" ca="1">IFERROR(INDEX($AG$7:$AG$222,MATCH(0,IF(ISBLANK($AG$7:$AG$222),1,COUNTIF($AM$6:AM202,$AG$7:$AG$222)),0)),"-")</f>
        <v>-</v>
      </c>
    </row>
    <row r="204" spans="33:39">
      <c r="AG204" t="str">
        <f t="shared" si="3"/>
        <v/>
      </c>
      <c r="AM204" t="str" cm="1">
        <f t="array" aca="1" ref="AM204" ca="1">IFERROR(INDEX($AG$7:$AG$222,MATCH(0,IF(ISBLANK($AG$7:$AG$222),1,COUNTIF($AM$6:AM203,$AG$7:$AG$222)),0)),"-")</f>
        <v>-</v>
      </c>
    </row>
    <row r="205" spans="33:39">
      <c r="AG205" t="str">
        <f t="shared" si="3"/>
        <v/>
      </c>
      <c r="AM205" t="str" cm="1">
        <f t="array" aca="1" ref="AM205" ca="1">IFERROR(INDEX($AG$7:$AG$222,MATCH(0,IF(ISBLANK($AG$7:$AG$222),1,COUNTIF($AM$6:AM204,$AG$7:$AG$222)),0)),"-")</f>
        <v>-</v>
      </c>
    </row>
    <row r="206" spans="33:39">
      <c r="AG206" t="str">
        <f t="shared" si="3"/>
        <v/>
      </c>
      <c r="AM206" t="str" cm="1">
        <f t="array" aca="1" ref="AM206" ca="1">IFERROR(INDEX($AG$7:$AG$222,MATCH(0,IF(ISBLANK($AG$7:$AG$222),1,COUNTIF($AM$6:AM205,$AG$7:$AG$222)),0)),"-")</f>
        <v>-</v>
      </c>
    </row>
    <row r="207" spans="33:39">
      <c r="AG207" t="str">
        <f t="shared" si="3"/>
        <v/>
      </c>
      <c r="AM207" t="str" cm="1">
        <f t="array" aca="1" ref="AM207" ca="1">IFERROR(INDEX($AG$7:$AG$222,MATCH(0,IF(ISBLANK($AG$7:$AG$222),1,COUNTIF($AM$6:AM206,$AG$7:$AG$222)),0)),"-")</f>
        <v>-</v>
      </c>
    </row>
    <row r="208" spans="33:39">
      <c r="AG208" t="str">
        <f t="shared" ref="AG208:AG211" si="4">IF(J208=TRUE,K208,"")</f>
        <v/>
      </c>
      <c r="AM208" t="str" cm="1">
        <f t="array" aca="1" ref="AM208" ca="1">IFERROR(INDEX($AG$7:$AG$222,MATCH(0,IF(ISBLANK($AG$7:$AG$222),1,COUNTIF($AM$6:AM207,$AG$7:$AG$222)),0)),"-")</f>
        <v>-</v>
      </c>
    </row>
    <row r="209" spans="33:39">
      <c r="AG209" t="str">
        <f t="shared" si="4"/>
        <v/>
      </c>
      <c r="AM209" t="str" cm="1">
        <f t="array" aca="1" ref="AM209" ca="1">IFERROR(INDEX($AG$7:$AG$222,MATCH(0,IF(ISBLANK($AG$7:$AG$222),1,COUNTIF($AM$6:AM208,$AG$7:$AG$222)),0)),"-")</f>
        <v>-</v>
      </c>
    </row>
    <row r="210" spans="33:39">
      <c r="AG210" t="str">
        <f t="shared" si="4"/>
        <v/>
      </c>
      <c r="AM210" t="str" cm="1">
        <f t="array" aca="1" ref="AM210" ca="1">IFERROR(INDEX($AG$7:$AG$222,MATCH(0,IF(ISBLANK($AG$7:$AG$222),1,COUNTIF($AM$6:AM209,$AG$7:$AG$222)),0)),"-")</f>
        <v>-</v>
      </c>
    </row>
    <row r="211" spans="33:39">
      <c r="AG211" t="str">
        <f t="shared" si="4"/>
        <v/>
      </c>
    </row>
    <row r="212" spans="33:39">
      <c r="AG212" t="str">
        <f t="shared" ref="AG212" si="5">IF(J212=TRUE,K212,"")</f>
        <v/>
      </c>
    </row>
  </sheetData>
  <mergeCells count="1">
    <mergeCell ref="I5:I6"/>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920" r:id="rId4" name="Check Box 200">
              <controlPr defaultSize="0" autoFill="0" autoLine="0" autoPict="0">
                <anchor moveWithCells="1">
                  <from>
                    <xdr:col>8</xdr:col>
                    <xdr:colOff>285750</xdr:colOff>
                    <xdr:row>6</xdr:row>
                    <xdr:rowOff>19050</xdr:rowOff>
                  </from>
                  <to>
                    <xdr:col>8</xdr:col>
                    <xdr:colOff>533400</xdr:colOff>
                    <xdr:row>6</xdr:row>
                    <xdr:rowOff>152400</xdr:rowOff>
                  </to>
                </anchor>
              </controlPr>
            </control>
          </mc:Choice>
        </mc:AlternateContent>
        <mc:AlternateContent xmlns:mc="http://schemas.openxmlformats.org/markup-compatibility/2006">
          <mc:Choice Requires="x14">
            <control shapeId="30921" r:id="rId5" name="Check Box 201">
              <controlPr defaultSize="0" autoFill="0" autoLine="0" autoPict="0">
                <anchor moveWithCells="1">
                  <from>
                    <xdr:col>8</xdr:col>
                    <xdr:colOff>285750</xdr:colOff>
                    <xdr:row>7</xdr:row>
                    <xdr:rowOff>19050</xdr:rowOff>
                  </from>
                  <to>
                    <xdr:col>8</xdr:col>
                    <xdr:colOff>533400</xdr:colOff>
                    <xdr:row>7</xdr:row>
                    <xdr:rowOff>152400</xdr:rowOff>
                  </to>
                </anchor>
              </controlPr>
            </control>
          </mc:Choice>
        </mc:AlternateContent>
        <mc:AlternateContent xmlns:mc="http://schemas.openxmlformats.org/markup-compatibility/2006">
          <mc:Choice Requires="x14">
            <control shapeId="30922" r:id="rId6" name="Check Box 202">
              <controlPr defaultSize="0" autoFill="0" autoLine="0" autoPict="0">
                <anchor moveWithCells="1">
                  <from>
                    <xdr:col>8</xdr:col>
                    <xdr:colOff>285750</xdr:colOff>
                    <xdr:row>8</xdr:row>
                    <xdr:rowOff>19050</xdr:rowOff>
                  </from>
                  <to>
                    <xdr:col>8</xdr:col>
                    <xdr:colOff>533400</xdr:colOff>
                    <xdr:row>8</xdr:row>
                    <xdr:rowOff>152400</xdr:rowOff>
                  </to>
                </anchor>
              </controlPr>
            </control>
          </mc:Choice>
        </mc:AlternateContent>
        <mc:AlternateContent xmlns:mc="http://schemas.openxmlformats.org/markup-compatibility/2006">
          <mc:Choice Requires="x14">
            <control shapeId="30923" r:id="rId7" name="Check Box 203">
              <controlPr defaultSize="0" autoFill="0" autoLine="0" autoPict="0">
                <anchor moveWithCells="1">
                  <from>
                    <xdr:col>8</xdr:col>
                    <xdr:colOff>285750</xdr:colOff>
                    <xdr:row>9</xdr:row>
                    <xdr:rowOff>19050</xdr:rowOff>
                  </from>
                  <to>
                    <xdr:col>8</xdr:col>
                    <xdr:colOff>533400</xdr:colOff>
                    <xdr:row>9</xdr:row>
                    <xdr:rowOff>152400</xdr:rowOff>
                  </to>
                </anchor>
              </controlPr>
            </control>
          </mc:Choice>
        </mc:AlternateContent>
        <mc:AlternateContent xmlns:mc="http://schemas.openxmlformats.org/markup-compatibility/2006">
          <mc:Choice Requires="x14">
            <control shapeId="30924" r:id="rId8" name="Check Box 204">
              <controlPr defaultSize="0" autoFill="0" autoLine="0" autoPict="0">
                <anchor moveWithCells="1">
                  <from>
                    <xdr:col>8</xdr:col>
                    <xdr:colOff>285750</xdr:colOff>
                    <xdr:row>10</xdr:row>
                    <xdr:rowOff>19050</xdr:rowOff>
                  </from>
                  <to>
                    <xdr:col>8</xdr:col>
                    <xdr:colOff>533400</xdr:colOff>
                    <xdr:row>10</xdr:row>
                    <xdr:rowOff>152400</xdr:rowOff>
                  </to>
                </anchor>
              </controlPr>
            </control>
          </mc:Choice>
        </mc:AlternateContent>
        <mc:AlternateContent xmlns:mc="http://schemas.openxmlformats.org/markup-compatibility/2006">
          <mc:Choice Requires="x14">
            <control shapeId="30925" r:id="rId9" name="Check Box 205">
              <controlPr defaultSize="0" autoFill="0" autoLine="0" autoPict="0">
                <anchor moveWithCells="1">
                  <from>
                    <xdr:col>8</xdr:col>
                    <xdr:colOff>285750</xdr:colOff>
                    <xdr:row>11</xdr:row>
                    <xdr:rowOff>19050</xdr:rowOff>
                  </from>
                  <to>
                    <xdr:col>8</xdr:col>
                    <xdr:colOff>533400</xdr:colOff>
                    <xdr:row>11</xdr:row>
                    <xdr:rowOff>152400</xdr:rowOff>
                  </to>
                </anchor>
              </controlPr>
            </control>
          </mc:Choice>
        </mc:AlternateContent>
        <mc:AlternateContent xmlns:mc="http://schemas.openxmlformats.org/markup-compatibility/2006">
          <mc:Choice Requires="x14">
            <control shapeId="30926" r:id="rId10" name="Check Box 206">
              <controlPr defaultSize="0" autoFill="0" autoLine="0" autoPict="0">
                <anchor moveWithCells="1">
                  <from>
                    <xdr:col>8</xdr:col>
                    <xdr:colOff>285750</xdr:colOff>
                    <xdr:row>12</xdr:row>
                    <xdr:rowOff>19050</xdr:rowOff>
                  </from>
                  <to>
                    <xdr:col>8</xdr:col>
                    <xdr:colOff>533400</xdr:colOff>
                    <xdr:row>12</xdr:row>
                    <xdr:rowOff>152400</xdr:rowOff>
                  </to>
                </anchor>
              </controlPr>
            </control>
          </mc:Choice>
        </mc:AlternateContent>
        <mc:AlternateContent xmlns:mc="http://schemas.openxmlformats.org/markup-compatibility/2006">
          <mc:Choice Requires="x14">
            <control shapeId="30927" r:id="rId11" name="Check Box 207">
              <controlPr defaultSize="0" autoFill="0" autoLine="0" autoPict="0">
                <anchor moveWithCells="1">
                  <from>
                    <xdr:col>8</xdr:col>
                    <xdr:colOff>285750</xdr:colOff>
                    <xdr:row>13</xdr:row>
                    <xdr:rowOff>19050</xdr:rowOff>
                  </from>
                  <to>
                    <xdr:col>8</xdr:col>
                    <xdr:colOff>533400</xdr:colOff>
                    <xdr:row>13</xdr:row>
                    <xdr:rowOff>152400</xdr:rowOff>
                  </to>
                </anchor>
              </controlPr>
            </control>
          </mc:Choice>
        </mc:AlternateContent>
        <mc:AlternateContent xmlns:mc="http://schemas.openxmlformats.org/markup-compatibility/2006">
          <mc:Choice Requires="x14">
            <control shapeId="30928" r:id="rId12" name="Check Box 208">
              <controlPr defaultSize="0" autoFill="0" autoLine="0" autoPict="0">
                <anchor moveWithCells="1">
                  <from>
                    <xdr:col>8</xdr:col>
                    <xdr:colOff>285750</xdr:colOff>
                    <xdr:row>14</xdr:row>
                    <xdr:rowOff>19050</xdr:rowOff>
                  </from>
                  <to>
                    <xdr:col>8</xdr:col>
                    <xdr:colOff>533400</xdr:colOff>
                    <xdr:row>14</xdr:row>
                    <xdr:rowOff>152400</xdr:rowOff>
                  </to>
                </anchor>
              </controlPr>
            </control>
          </mc:Choice>
        </mc:AlternateContent>
        <mc:AlternateContent xmlns:mc="http://schemas.openxmlformats.org/markup-compatibility/2006">
          <mc:Choice Requires="x14">
            <control shapeId="30929" r:id="rId13" name="Check Box 209">
              <controlPr defaultSize="0" autoFill="0" autoLine="0" autoPict="0">
                <anchor moveWithCells="1">
                  <from>
                    <xdr:col>8</xdr:col>
                    <xdr:colOff>285750</xdr:colOff>
                    <xdr:row>15</xdr:row>
                    <xdr:rowOff>19050</xdr:rowOff>
                  </from>
                  <to>
                    <xdr:col>8</xdr:col>
                    <xdr:colOff>533400</xdr:colOff>
                    <xdr:row>15</xdr:row>
                    <xdr:rowOff>152400</xdr:rowOff>
                  </to>
                </anchor>
              </controlPr>
            </control>
          </mc:Choice>
        </mc:AlternateContent>
        <mc:AlternateContent xmlns:mc="http://schemas.openxmlformats.org/markup-compatibility/2006">
          <mc:Choice Requires="x14">
            <control shapeId="30930" r:id="rId14" name="Check Box 210">
              <controlPr defaultSize="0" autoFill="0" autoLine="0" autoPict="0">
                <anchor moveWithCells="1">
                  <from>
                    <xdr:col>8</xdr:col>
                    <xdr:colOff>285750</xdr:colOff>
                    <xdr:row>16</xdr:row>
                    <xdr:rowOff>19050</xdr:rowOff>
                  </from>
                  <to>
                    <xdr:col>8</xdr:col>
                    <xdr:colOff>533400</xdr:colOff>
                    <xdr:row>16</xdr:row>
                    <xdr:rowOff>152400</xdr:rowOff>
                  </to>
                </anchor>
              </controlPr>
            </control>
          </mc:Choice>
        </mc:AlternateContent>
        <mc:AlternateContent xmlns:mc="http://schemas.openxmlformats.org/markup-compatibility/2006">
          <mc:Choice Requires="x14">
            <control shapeId="30931" r:id="rId15" name="Check Box 211">
              <controlPr defaultSize="0" autoFill="0" autoLine="0" autoPict="0">
                <anchor moveWithCells="1">
                  <from>
                    <xdr:col>8</xdr:col>
                    <xdr:colOff>285750</xdr:colOff>
                    <xdr:row>17</xdr:row>
                    <xdr:rowOff>19050</xdr:rowOff>
                  </from>
                  <to>
                    <xdr:col>8</xdr:col>
                    <xdr:colOff>533400</xdr:colOff>
                    <xdr:row>17</xdr:row>
                    <xdr:rowOff>152400</xdr:rowOff>
                  </to>
                </anchor>
              </controlPr>
            </control>
          </mc:Choice>
        </mc:AlternateContent>
        <mc:AlternateContent xmlns:mc="http://schemas.openxmlformats.org/markup-compatibility/2006">
          <mc:Choice Requires="x14">
            <control shapeId="30932" r:id="rId16" name="Check Box 212">
              <controlPr defaultSize="0" autoFill="0" autoLine="0" autoPict="0">
                <anchor moveWithCells="1">
                  <from>
                    <xdr:col>8</xdr:col>
                    <xdr:colOff>285750</xdr:colOff>
                    <xdr:row>18</xdr:row>
                    <xdr:rowOff>19050</xdr:rowOff>
                  </from>
                  <to>
                    <xdr:col>8</xdr:col>
                    <xdr:colOff>533400</xdr:colOff>
                    <xdr:row>18</xdr:row>
                    <xdr:rowOff>152400</xdr:rowOff>
                  </to>
                </anchor>
              </controlPr>
            </control>
          </mc:Choice>
        </mc:AlternateContent>
        <mc:AlternateContent xmlns:mc="http://schemas.openxmlformats.org/markup-compatibility/2006">
          <mc:Choice Requires="x14">
            <control shapeId="30933" r:id="rId17" name="Check Box 213">
              <controlPr defaultSize="0" autoFill="0" autoLine="0" autoPict="0">
                <anchor moveWithCells="1">
                  <from>
                    <xdr:col>8</xdr:col>
                    <xdr:colOff>285750</xdr:colOff>
                    <xdr:row>19</xdr:row>
                    <xdr:rowOff>19050</xdr:rowOff>
                  </from>
                  <to>
                    <xdr:col>8</xdr:col>
                    <xdr:colOff>533400</xdr:colOff>
                    <xdr:row>19</xdr:row>
                    <xdr:rowOff>152400</xdr:rowOff>
                  </to>
                </anchor>
              </controlPr>
            </control>
          </mc:Choice>
        </mc:AlternateContent>
        <mc:AlternateContent xmlns:mc="http://schemas.openxmlformats.org/markup-compatibility/2006">
          <mc:Choice Requires="x14">
            <control shapeId="30934" r:id="rId18" name="Check Box 214">
              <controlPr defaultSize="0" autoFill="0" autoLine="0" autoPict="0">
                <anchor moveWithCells="1">
                  <from>
                    <xdr:col>8</xdr:col>
                    <xdr:colOff>285750</xdr:colOff>
                    <xdr:row>20</xdr:row>
                    <xdr:rowOff>19050</xdr:rowOff>
                  </from>
                  <to>
                    <xdr:col>8</xdr:col>
                    <xdr:colOff>533400</xdr:colOff>
                    <xdr:row>20</xdr:row>
                    <xdr:rowOff>152400</xdr:rowOff>
                  </to>
                </anchor>
              </controlPr>
            </control>
          </mc:Choice>
        </mc:AlternateContent>
        <mc:AlternateContent xmlns:mc="http://schemas.openxmlformats.org/markup-compatibility/2006">
          <mc:Choice Requires="x14">
            <control shapeId="30935" r:id="rId19" name="Check Box 215">
              <controlPr defaultSize="0" autoFill="0" autoLine="0" autoPict="0">
                <anchor moveWithCells="1">
                  <from>
                    <xdr:col>8</xdr:col>
                    <xdr:colOff>285750</xdr:colOff>
                    <xdr:row>21</xdr:row>
                    <xdr:rowOff>19050</xdr:rowOff>
                  </from>
                  <to>
                    <xdr:col>8</xdr:col>
                    <xdr:colOff>533400</xdr:colOff>
                    <xdr:row>21</xdr:row>
                    <xdr:rowOff>152400</xdr:rowOff>
                  </to>
                </anchor>
              </controlPr>
            </control>
          </mc:Choice>
        </mc:AlternateContent>
        <mc:AlternateContent xmlns:mc="http://schemas.openxmlformats.org/markup-compatibility/2006">
          <mc:Choice Requires="x14">
            <control shapeId="30936" r:id="rId20" name="Check Box 216">
              <controlPr defaultSize="0" autoFill="0" autoLine="0" autoPict="0">
                <anchor moveWithCells="1">
                  <from>
                    <xdr:col>8</xdr:col>
                    <xdr:colOff>285750</xdr:colOff>
                    <xdr:row>22</xdr:row>
                    <xdr:rowOff>19050</xdr:rowOff>
                  </from>
                  <to>
                    <xdr:col>8</xdr:col>
                    <xdr:colOff>533400</xdr:colOff>
                    <xdr:row>22</xdr:row>
                    <xdr:rowOff>152400</xdr:rowOff>
                  </to>
                </anchor>
              </controlPr>
            </control>
          </mc:Choice>
        </mc:AlternateContent>
        <mc:AlternateContent xmlns:mc="http://schemas.openxmlformats.org/markup-compatibility/2006">
          <mc:Choice Requires="x14">
            <control shapeId="30937" r:id="rId21" name="Check Box 217">
              <controlPr defaultSize="0" autoFill="0" autoLine="0" autoPict="0">
                <anchor moveWithCells="1">
                  <from>
                    <xdr:col>8</xdr:col>
                    <xdr:colOff>285750</xdr:colOff>
                    <xdr:row>23</xdr:row>
                    <xdr:rowOff>19050</xdr:rowOff>
                  </from>
                  <to>
                    <xdr:col>8</xdr:col>
                    <xdr:colOff>533400</xdr:colOff>
                    <xdr:row>23</xdr:row>
                    <xdr:rowOff>152400</xdr:rowOff>
                  </to>
                </anchor>
              </controlPr>
            </control>
          </mc:Choice>
        </mc:AlternateContent>
        <mc:AlternateContent xmlns:mc="http://schemas.openxmlformats.org/markup-compatibility/2006">
          <mc:Choice Requires="x14">
            <control shapeId="30938" r:id="rId22" name="Check Box 218">
              <controlPr defaultSize="0" autoFill="0" autoLine="0" autoPict="0">
                <anchor moveWithCells="1">
                  <from>
                    <xdr:col>8</xdr:col>
                    <xdr:colOff>285750</xdr:colOff>
                    <xdr:row>24</xdr:row>
                    <xdr:rowOff>19050</xdr:rowOff>
                  </from>
                  <to>
                    <xdr:col>8</xdr:col>
                    <xdr:colOff>533400</xdr:colOff>
                    <xdr:row>24</xdr:row>
                    <xdr:rowOff>152400</xdr:rowOff>
                  </to>
                </anchor>
              </controlPr>
            </control>
          </mc:Choice>
        </mc:AlternateContent>
        <mc:AlternateContent xmlns:mc="http://schemas.openxmlformats.org/markup-compatibility/2006">
          <mc:Choice Requires="x14">
            <control shapeId="30939" r:id="rId23" name="Check Box 219">
              <controlPr defaultSize="0" autoFill="0" autoLine="0" autoPict="0">
                <anchor moveWithCells="1">
                  <from>
                    <xdr:col>8</xdr:col>
                    <xdr:colOff>285750</xdr:colOff>
                    <xdr:row>25</xdr:row>
                    <xdr:rowOff>19050</xdr:rowOff>
                  </from>
                  <to>
                    <xdr:col>8</xdr:col>
                    <xdr:colOff>533400</xdr:colOff>
                    <xdr:row>25</xdr:row>
                    <xdr:rowOff>152400</xdr:rowOff>
                  </to>
                </anchor>
              </controlPr>
            </control>
          </mc:Choice>
        </mc:AlternateContent>
        <mc:AlternateContent xmlns:mc="http://schemas.openxmlformats.org/markup-compatibility/2006">
          <mc:Choice Requires="x14">
            <control shapeId="30940" r:id="rId24" name="Check Box 220">
              <controlPr defaultSize="0" autoFill="0" autoLine="0" autoPict="0">
                <anchor moveWithCells="1">
                  <from>
                    <xdr:col>8</xdr:col>
                    <xdr:colOff>285750</xdr:colOff>
                    <xdr:row>26</xdr:row>
                    <xdr:rowOff>19050</xdr:rowOff>
                  </from>
                  <to>
                    <xdr:col>8</xdr:col>
                    <xdr:colOff>533400</xdr:colOff>
                    <xdr:row>26</xdr:row>
                    <xdr:rowOff>152400</xdr:rowOff>
                  </to>
                </anchor>
              </controlPr>
            </control>
          </mc:Choice>
        </mc:AlternateContent>
        <mc:AlternateContent xmlns:mc="http://schemas.openxmlformats.org/markup-compatibility/2006">
          <mc:Choice Requires="x14">
            <control shapeId="30941" r:id="rId25" name="Check Box 221">
              <controlPr defaultSize="0" autoFill="0" autoLine="0" autoPict="0">
                <anchor moveWithCells="1">
                  <from>
                    <xdr:col>8</xdr:col>
                    <xdr:colOff>285750</xdr:colOff>
                    <xdr:row>27</xdr:row>
                    <xdr:rowOff>19050</xdr:rowOff>
                  </from>
                  <to>
                    <xdr:col>8</xdr:col>
                    <xdr:colOff>533400</xdr:colOff>
                    <xdr:row>27</xdr:row>
                    <xdr:rowOff>152400</xdr:rowOff>
                  </to>
                </anchor>
              </controlPr>
            </control>
          </mc:Choice>
        </mc:AlternateContent>
        <mc:AlternateContent xmlns:mc="http://schemas.openxmlformats.org/markup-compatibility/2006">
          <mc:Choice Requires="x14">
            <control shapeId="30942" r:id="rId26" name="Check Box 222">
              <controlPr defaultSize="0" autoFill="0" autoLine="0" autoPict="0">
                <anchor moveWithCells="1">
                  <from>
                    <xdr:col>8</xdr:col>
                    <xdr:colOff>285750</xdr:colOff>
                    <xdr:row>28</xdr:row>
                    <xdr:rowOff>19050</xdr:rowOff>
                  </from>
                  <to>
                    <xdr:col>8</xdr:col>
                    <xdr:colOff>533400</xdr:colOff>
                    <xdr:row>28</xdr:row>
                    <xdr:rowOff>152400</xdr:rowOff>
                  </to>
                </anchor>
              </controlPr>
            </control>
          </mc:Choice>
        </mc:AlternateContent>
        <mc:AlternateContent xmlns:mc="http://schemas.openxmlformats.org/markup-compatibility/2006">
          <mc:Choice Requires="x14">
            <control shapeId="30943" r:id="rId27" name="Check Box 223">
              <controlPr defaultSize="0" autoFill="0" autoLine="0" autoPict="0">
                <anchor moveWithCells="1">
                  <from>
                    <xdr:col>8</xdr:col>
                    <xdr:colOff>285750</xdr:colOff>
                    <xdr:row>29</xdr:row>
                    <xdr:rowOff>19050</xdr:rowOff>
                  </from>
                  <to>
                    <xdr:col>8</xdr:col>
                    <xdr:colOff>533400</xdr:colOff>
                    <xdr:row>29</xdr:row>
                    <xdr:rowOff>152400</xdr:rowOff>
                  </to>
                </anchor>
              </controlPr>
            </control>
          </mc:Choice>
        </mc:AlternateContent>
        <mc:AlternateContent xmlns:mc="http://schemas.openxmlformats.org/markup-compatibility/2006">
          <mc:Choice Requires="x14">
            <control shapeId="30944" r:id="rId28" name="Check Box 224">
              <controlPr defaultSize="0" autoFill="0" autoLine="0" autoPict="0">
                <anchor moveWithCells="1">
                  <from>
                    <xdr:col>8</xdr:col>
                    <xdr:colOff>285750</xdr:colOff>
                    <xdr:row>30</xdr:row>
                    <xdr:rowOff>19050</xdr:rowOff>
                  </from>
                  <to>
                    <xdr:col>8</xdr:col>
                    <xdr:colOff>533400</xdr:colOff>
                    <xdr:row>30</xdr:row>
                    <xdr:rowOff>152400</xdr:rowOff>
                  </to>
                </anchor>
              </controlPr>
            </control>
          </mc:Choice>
        </mc:AlternateContent>
        <mc:AlternateContent xmlns:mc="http://schemas.openxmlformats.org/markup-compatibility/2006">
          <mc:Choice Requires="x14">
            <control shapeId="30945" r:id="rId29" name="Check Box 225">
              <controlPr defaultSize="0" autoFill="0" autoLine="0" autoPict="0">
                <anchor moveWithCells="1">
                  <from>
                    <xdr:col>8</xdr:col>
                    <xdr:colOff>285750</xdr:colOff>
                    <xdr:row>31</xdr:row>
                    <xdr:rowOff>19050</xdr:rowOff>
                  </from>
                  <to>
                    <xdr:col>8</xdr:col>
                    <xdr:colOff>533400</xdr:colOff>
                    <xdr:row>31</xdr:row>
                    <xdr:rowOff>152400</xdr:rowOff>
                  </to>
                </anchor>
              </controlPr>
            </control>
          </mc:Choice>
        </mc:AlternateContent>
        <mc:AlternateContent xmlns:mc="http://schemas.openxmlformats.org/markup-compatibility/2006">
          <mc:Choice Requires="x14">
            <control shapeId="30946" r:id="rId30" name="Check Box 226">
              <controlPr defaultSize="0" autoFill="0" autoLine="0" autoPict="0">
                <anchor moveWithCells="1">
                  <from>
                    <xdr:col>8</xdr:col>
                    <xdr:colOff>285750</xdr:colOff>
                    <xdr:row>32</xdr:row>
                    <xdr:rowOff>19050</xdr:rowOff>
                  </from>
                  <to>
                    <xdr:col>8</xdr:col>
                    <xdr:colOff>533400</xdr:colOff>
                    <xdr:row>32</xdr:row>
                    <xdr:rowOff>152400</xdr:rowOff>
                  </to>
                </anchor>
              </controlPr>
            </control>
          </mc:Choice>
        </mc:AlternateContent>
        <mc:AlternateContent xmlns:mc="http://schemas.openxmlformats.org/markup-compatibility/2006">
          <mc:Choice Requires="x14">
            <control shapeId="30947" r:id="rId31" name="Check Box 227">
              <controlPr defaultSize="0" autoFill="0" autoLine="0" autoPict="0">
                <anchor moveWithCells="1">
                  <from>
                    <xdr:col>8</xdr:col>
                    <xdr:colOff>285750</xdr:colOff>
                    <xdr:row>33</xdr:row>
                    <xdr:rowOff>19050</xdr:rowOff>
                  </from>
                  <to>
                    <xdr:col>8</xdr:col>
                    <xdr:colOff>533400</xdr:colOff>
                    <xdr:row>33</xdr:row>
                    <xdr:rowOff>152400</xdr:rowOff>
                  </to>
                </anchor>
              </controlPr>
            </control>
          </mc:Choice>
        </mc:AlternateContent>
        <mc:AlternateContent xmlns:mc="http://schemas.openxmlformats.org/markup-compatibility/2006">
          <mc:Choice Requires="x14">
            <control shapeId="30948" r:id="rId32" name="Check Box 228">
              <controlPr defaultSize="0" autoFill="0" autoLine="0" autoPict="0">
                <anchor moveWithCells="1">
                  <from>
                    <xdr:col>8</xdr:col>
                    <xdr:colOff>285750</xdr:colOff>
                    <xdr:row>34</xdr:row>
                    <xdr:rowOff>19050</xdr:rowOff>
                  </from>
                  <to>
                    <xdr:col>8</xdr:col>
                    <xdr:colOff>533400</xdr:colOff>
                    <xdr:row>34</xdr:row>
                    <xdr:rowOff>152400</xdr:rowOff>
                  </to>
                </anchor>
              </controlPr>
            </control>
          </mc:Choice>
        </mc:AlternateContent>
        <mc:AlternateContent xmlns:mc="http://schemas.openxmlformats.org/markup-compatibility/2006">
          <mc:Choice Requires="x14">
            <control shapeId="30949" r:id="rId33" name="Check Box 229">
              <controlPr defaultSize="0" autoFill="0" autoLine="0" autoPict="0">
                <anchor moveWithCells="1">
                  <from>
                    <xdr:col>8</xdr:col>
                    <xdr:colOff>285750</xdr:colOff>
                    <xdr:row>35</xdr:row>
                    <xdr:rowOff>19050</xdr:rowOff>
                  </from>
                  <to>
                    <xdr:col>8</xdr:col>
                    <xdr:colOff>533400</xdr:colOff>
                    <xdr:row>35</xdr:row>
                    <xdr:rowOff>152400</xdr:rowOff>
                  </to>
                </anchor>
              </controlPr>
            </control>
          </mc:Choice>
        </mc:AlternateContent>
        <mc:AlternateContent xmlns:mc="http://schemas.openxmlformats.org/markup-compatibility/2006">
          <mc:Choice Requires="x14">
            <control shapeId="30950" r:id="rId34" name="Check Box 230">
              <controlPr defaultSize="0" autoFill="0" autoLine="0" autoPict="0">
                <anchor moveWithCells="1">
                  <from>
                    <xdr:col>8</xdr:col>
                    <xdr:colOff>285750</xdr:colOff>
                    <xdr:row>36</xdr:row>
                    <xdr:rowOff>19050</xdr:rowOff>
                  </from>
                  <to>
                    <xdr:col>8</xdr:col>
                    <xdr:colOff>533400</xdr:colOff>
                    <xdr:row>36</xdr:row>
                    <xdr:rowOff>152400</xdr:rowOff>
                  </to>
                </anchor>
              </controlPr>
            </control>
          </mc:Choice>
        </mc:AlternateContent>
        <mc:AlternateContent xmlns:mc="http://schemas.openxmlformats.org/markup-compatibility/2006">
          <mc:Choice Requires="x14">
            <control shapeId="30951" r:id="rId35" name="Check Box 231">
              <controlPr defaultSize="0" autoFill="0" autoLine="0" autoPict="0">
                <anchor moveWithCells="1">
                  <from>
                    <xdr:col>8</xdr:col>
                    <xdr:colOff>285750</xdr:colOff>
                    <xdr:row>37</xdr:row>
                    <xdr:rowOff>19050</xdr:rowOff>
                  </from>
                  <to>
                    <xdr:col>8</xdr:col>
                    <xdr:colOff>533400</xdr:colOff>
                    <xdr:row>37</xdr:row>
                    <xdr:rowOff>152400</xdr:rowOff>
                  </to>
                </anchor>
              </controlPr>
            </control>
          </mc:Choice>
        </mc:AlternateContent>
        <mc:AlternateContent xmlns:mc="http://schemas.openxmlformats.org/markup-compatibility/2006">
          <mc:Choice Requires="x14">
            <control shapeId="30952" r:id="rId36" name="Check Box 232">
              <controlPr defaultSize="0" autoFill="0" autoLine="0" autoPict="0">
                <anchor moveWithCells="1">
                  <from>
                    <xdr:col>8</xdr:col>
                    <xdr:colOff>285750</xdr:colOff>
                    <xdr:row>38</xdr:row>
                    <xdr:rowOff>19050</xdr:rowOff>
                  </from>
                  <to>
                    <xdr:col>8</xdr:col>
                    <xdr:colOff>533400</xdr:colOff>
                    <xdr:row>38</xdr:row>
                    <xdr:rowOff>152400</xdr:rowOff>
                  </to>
                </anchor>
              </controlPr>
            </control>
          </mc:Choice>
        </mc:AlternateContent>
        <mc:AlternateContent xmlns:mc="http://schemas.openxmlformats.org/markup-compatibility/2006">
          <mc:Choice Requires="x14">
            <control shapeId="30953" r:id="rId37" name="Check Box 233">
              <controlPr defaultSize="0" autoFill="0" autoLine="0" autoPict="0">
                <anchor moveWithCells="1">
                  <from>
                    <xdr:col>8</xdr:col>
                    <xdr:colOff>285750</xdr:colOff>
                    <xdr:row>39</xdr:row>
                    <xdr:rowOff>19050</xdr:rowOff>
                  </from>
                  <to>
                    <xdr:col>8</xdr:col>
                    <xdr:colOff>533400</xdr:colOff>
                    <xdr:row>39</xdr:row>
                    <xdr:rowOff>152400</xdr:rowOff>
                  </to>
                </anchor>
              </controlPr>
            </control>
          </mc:Choice>
        </mc:AlternateContent>
        <mc:AlternateContent xmlns:mc="http://schemas.openxmlformats.org/markup-compatibility/2006">
          <mc:Choice Requires="x14">
            <control shapeId="30954" r:id="rId38" name="Check Box 234">
              <controlPr defaultSize="0" autoFill="0" autoLine="0" autoPict="0">
                <anchor moveWithCells="1">
                  <from>
                    <xdr:col>8</xdr:col>
                    <xdr:colOff>285750</xdr:colOff>
                    <xdr:row>40</xdr:row>
                    <xdr:rowOff>19050</xdr:rowOff>
                  </from>
                  <to>
                    <xdr:col>8</xdr:col>
                    <xdr:colOff>533400</xdr:colOff>
                    <xdr:row>40</xdr:row>
                    <xdr:rowOff>152400</xdr:rowOff>
                  </to>
                </anchor>
              </controlPr>
            </control>
          </mc:Choice>
        </mc:AlternateContent>
        <mc:AlternateContent xmlns:mc="http://schemas.openxmlformats.org/markup-compatibility/2006">
          <mc:Choice Requires="x14">
            <control shapeId="30955" r:id="rId39" name="Check Box 235">
              <controlPr defaultSize="0" autoFill="0" autoLine="0" autoPict="0">
                <anchor moveWithCells="1">
                  <from>
                    <xdr:col>8</xdr:col>
                    <xdr:colOff>285750</xdr:colOff>
                    <xdr:row>41</xdr:row>
                    <xdr:rowOff>19050</xdr:rowOff>
                  </from>
                  <to>
                    <xdr:col>8</xdr:col>
                    <xdr:colOff>533400</xdr:colOff>
                    <xdr:row>41</xdr:row>
                    <xdr:rowOff>152400</xdr:rowOff>
                  </to>
                </anchor>
              </controlPr>
            </control>
          </mc:Choice>
        </mc:AlternateContent>
        <mc:AlternateContent xmlns:mc="http://schemas.openxmlformats.org/markup-compatibility/2006">
          <mc:Choice Requires="x14">
            <control shapeId="30956" r:id="rId40" name="Check Box 236">
              <controlPr defaultSize="0" autoFill="0" autoLine="0" autoPict="0">
                <anchor moveWithCells="1">
                  <from>
                    <xdr:col>8</xdr:col>
                    <xdr:colOff>285750</xdr:colOff>
                    <xdr:row>42</xdr:row>
                    <xdr:rowOff>19050</xdr:rowOff>
                  </from>
                  <to>
                    <xdr:col>8</xdr:col>
                    <xdr:colOff>533400</xdr:colOff>
                    <xdr:row>42</xdr:row>
                    <xdr:rowOff>152400</xdr:rowOff>
                  </to>
                </anchor>
              </controlPr>
            </control>
          </mc:Choice>
        </mc:AlternateContent>
        <mc:AlternateContent xmlns:mc="http://schemas.openxmlformats.org/markup-compatibility/2006">
          <mc:Choice Requires="x14">
            <control shapeId="30957" r:id="rId41" name="Check Box 237">
              <controlPr defaultSize="0" autoFill="0" autoLine="0" autoPict="0">
                <anchor moveWithCells="1">
                  <from>
                    <xdr:col>8</xdr:col>
                    <xdr:colOff>285750</xdr:colOff>
                    <xdr:row>43</xdr:row>
                    <xdr:rowOff>19050</xdr:rowOff>
                  </from>
                  <to>
                    <xdr:col>8</xdr:col>
                    <xdr:colOff>533400</xdr:colOff>
                    <xdr:row>43</xdr:row>
                    <xdr:rowOff>152400</xdr:rowOff>
                  </to>
                </anchor>
              </controlPr>
            </control>
          </mc:Choice>
        </mc:AlternateContent>
        <mc:AlternateContent xmlns:mc="http://schemas.openxmlformats.org/markup-compatibility/2006">
          <mc:Choice Requires="x14">
            <control shapeId="30958" r:id="rId42" name="Check Box 238">
              <controlPr defaultSize="0" autoFill="0" autoLine="0" autoPict="0">
                <anchor moveWithCells="1">
                  <from>
                    <xdr:col>8</xdr:col>
                    <xdr:colOff>285750</xdr:colOff>
                    <xdr:row>44</xdr:row>
                    <xdr:rowOff>19050</xdr:rowOff>
                  </from>
                  <to>
                    <xdr:col>8</xdr:col>
                    <xdr:colOff>533400</xdr:colOff>
                    <xdr:row>44</xdr:row>
                    <xdr:rowOff>152400</xdr:rowOff>
                  </to>
                </anchor>
              </controlPr>
            </control>
          </mc:Choice>
        </mc:AlternateContent>
        <mc:AlternateContent xmlns:mc="http://schemas.openxmlformats.org/markup-compatibility/2006">
          <mc:Choice Requires="x14">
            <control shapeId="30959" r:id="rId43" name="Check Box 239">
              <controlPr defaultSize="0" autoFill="0" autoLine="0" autoPict="0">
                <anchor moveWithCells="1">
                  <from>
                    <xdr:col>8</xdr:col>
                    <xdr:colOff>285750</xdr:colOff>
                    <xdr:row>45</xdr:row>
                    <xdr:rowOff>19050</xdr:rowOff>
                  </from>
                  <to>
                    <xdr:col>8</xdr:col>
                    <xdr:colOff>533400</xdr:colOff>
                    <xdr:row>45</xdr:row>
                    <xdr:rowOff>152400</xdr:rowOff>
                  </to>
                </anchor>
              </controlPr>
            </control>
          </mc:Choice>
        </mc:AlternateContent>
        <mc:AlternateContent xmlns:mc="http://schemas.openxmlformats.org/markup-compatibility/2006">
          <mc:Choice Requires="x14">
            <control shapeId="30960" r:id="rId44" name="Check Box 240">
              <controlPr defaultSize="0" autoFill="0" autoLine="0" autoPict="0">
                <anchor moveWithCells="1">
                  <from>
                    <xdr:col>8</xdr:col>
                    <xdr:colOff>285750</xdr:colOff>
                    <xdr:row>46</xdr:row>
                    <xdr:rowOff>19050</xdr:rowOff>
                  </from>
                  <to>
                    <xdr:col>8</xdr:col>
                    <xdr:colOff>533400</xdr:colOff>
                    <xdr:row>46</xdr:row>
                    <xdr:rowOff>152400</xdr:rowOff>
                  </to>
                </anchor>
              </controlPr>
            </control>
          </mc:Choice>
        </mc:AlternateContent>
        <mc:AlternateContent xmlns:mc="http://schemas.openxmlformats.org/markup-compatibility/2006">
          <mc:Choice Requires="x14">
            <control shapeId="30961" r:id="rId45" name="Check Box 241">
              <controlPr defaultSize="0" autoFill="0" autoLine="0" autoPict="0">
                <anchor moveWithCells="1">
                  <from>
                    <xdr:col>8</xdr:col>
                    <xdr:colOff>285750</xdr:colOff>
                    <xdr:row>47</xdr:row>
                    <xdr:rowOff>19050</xdr:rowOff>
                  </from>
                  <to>
                    <xdr:col>8</xdr:col>
                    <xdr:colOff>533400</xdr:colOff>
                    <xdr:row>47</xdr:row>
                    <xdr:rowOff>152400</xdr:rowOff>
                  </to>
                </anchor>
              </controlPr>
            </control>
          </mc:Choice>
        </mc:AlternateContent>
        <mc:AlternateContent xmlns:mc="http://schemas.openxmlformats.org/markup-compatibility/2006">
          <mc:Choice Requires="x14">
            <control shapeId="30962" r:id="rId46" name="Check Box 242">
              <controlPr defaultSize="0" autoFill="0" autoLine="0" autoPict="0">
                <anchor moveWithCells="1">
                  <from>
                    <xdr:col>8</xdr:col>
                    <xdr:colOff>285750</xdr:colOff>
                    <xdr:row>48</xdr:row>
                    <xdr:rowOff>19050</xdr:rowOff>
                  </from>
                  <to>
                    <xdr:col>8</xdr:col>
                    <xdr:colOff>533400</xdr:colOff>
                    <xdr:row>48</xdr:row>
                    <xdr:rowOff>152400</xdr:rowOff>
                  </to>
                </anchor>
              </controlPr>
            </control>
          </mc:Choice>
        </mc:AlternateContent>
        <mc:AlternateContent xmlns:mc="http://schemas.openxmlformats.org/markup-compatibility/2006">
          <mc:Choice Requires="x14">
            <control shapeId="30963" r:id="rId47" name="Check Box 243">
              <controlPr defaultSize="0" autoFill="0" autoLine="0" autoPict="0">
                <anchor moveWithCells="1">
                  <from>
                    <xdr:col>8</xdr:col>
                    <xdr:colOff>285750</xdr:colOff>
                    <xdr:row>49</xdr:row>
                    <xdr:rowOff>19050</xdr:rowOff>
                  </from>
                  <to>
                    <xdr:col>8</xdr:col>
                    <xdr:colOff>533400</xdr:colOff>
                    <xdr:row>49</xdr:row>
                    <xdr:rowOff>152400</xdr:rowOff>
                  </to>
                </anchor>
              </controlPr>
            </control>
          </mc:Choice>
        </mc:AlternateContent>
        <mc:AlternateContent xmlns:mc="http://schemas.openxmlformats.org/markup-compatibility/2006">
          <mc:Choice Requires="x14">
            <control shapeId="30964" r:id="rId48" name="Check Box 244">
              <controlPr defaultSize="0" autoFill="0" autoLine="0" autoPict="0">
                <anchor moveWithCells="1">
                  <from>
                    <xdr:col>8</xdr:col>
                    <xdr:colOff>285750</xdr:colOff>
                    <xdr:row>50</xdr:row>
                    <xdr:rowOff>19050</xdr:rowOff>
                  </from>
                  <to>
                    <xdr:col>8</xdr:col>
                    <xdr:colOff>533400</xdr:colOff>
                    <xdr:row>50</xdr:row>
                    <xdr:rowOff>152400</xdr:rowOff>
                  </to>
                </anchor>
              </controlPr>
            </control>
          </mc:Choice>
        </mc:AlternateContent>
        <mc:AlternateContent xmlns:mc="http://schemas.openxmlformats.org/markup-compatibility/2006">
          <mc:Choice Requires="x14">
            <control shapeId="30965" r:id="rId49" name="Check Box 245">
              <controlPr defaultSize="0" autoFill="0" autoLine="0" autoPict="0">
                <anchor moveWithCells="1">
                  <from>
                    <xdr:col>8</xdr:col>
                    <xdr:colOff>285750</xdr:colOff>
                    <xdr:row>51</xdr:row>
                    <xdr:rowOff>19050</xdr:rowOff>
                  </from>
                  <to>
                    <xdr:col>8</xdr:col>
                    <xdr:colOff>533400</xdr:colOff>
                    <xdr:row>51</xdr:row>
                    <xdr:rowOff>152400</xdr:rowOff>
                  </to>
                </anchor>
              </controlPr>
            </control>
          </mc:Choice>
        </mc:AlternateContent>
        <mc:AlternateContent xmlns:mc="http://schemas.openxmlformats.org/markup-compatibility/2006">
          <mc:Choice Requires="x14">
            <control shapeId="30966" r:id="rId50" name="Check Box 246">
              <controlPr defaultSize="0" autoFill="0" autoLine="0" autoPict="0">
                <anchor moveWithCells="1">
                  <from>
                    <xdr:col>8</xdr:col>
                    <xdr:colOff>285750</xdr:colOff>
                    <xdr:row>52</xdr:row>
                    <xdr:rowOff>19050</xdr:rowOff>
                  </from>
                  <to>
                    <xdr:col>8</xdr:col>
                    <xdr:colOff>533400</xdr:colOff>
                    <xdr:row>52</xdr:row>
                    <xdr:rowOff>152400</xdr:rowOff>
                  </to>
                </anchor>
              </controlPr>
            </control>
          </mc:Choice>
        </mc:AlternateContent>
        <mc:AlternateContent xmlns:mc="http://schemas.openxmlformats.org/markup-compatibility/2006">
          <mc:Choice Requires="x14">
            <control shapeId="30967" r:id="rId51" name="Check Box 247">
              <controlPr defaultSize="0" autoFill="0" autoLine="0" autoPict="0">
                <anchor moveWithCells="1">
                  <from>
                    <xdr:col>8</xdr:col>
                    <xdr:colOff>285750</xdr:colOff>
                    <xdr:row>53</xdr:row>
                    <xdr:rowOff>19050</xdr:rowOff>
                  </from>
                  <to>
                    <xdr:col>8</xdr:col>
                    <xdr:colOff>533400</xdr:colOff>
                    <xdr:row>53</xdr:row>
                    <xdr:rowOff>152400</xdr:rowOff>
                  </to>
                </anchor>
              </controlPr>
            </control>
          </mc:Choice>
        </mc:AlternateContent>
        <mc:AlternateContent xmlns:mc="http://schemas.openxmlformats.org/markup-compatibility/2006">
          <mc:Choice Requires="x14">
            <control shapeId="30968" r:id="rId52" name="Check Box 248">
              <controlPr defaultSize="0" autoFill="0" autoLine="0" autoPict="0">
                <anchor moveWithCells="1">
                  <from>
                    <xdr:col>8</xdr:col>
                    <xdr:colOff>285750</xdr:colOff>
                    <xdr:row>54</xdr:row>
                    <xdr:rowOff>19050</xdr:rowOff>
                  </from>
                  <to>
                    <xdr:col>8</xdr:col>
                    <xdr:colOff>533400</xdr:colOff>
                    <xdr:row>54</xdr:row>
                    <xdr:rowOff>152400</xdr:rowOff>
                  </to>
                </anchor>
              </controlPr>
            </control>
          </mc:Choice>
        </mc:AlternateContent>
        <mc:AlternateContent xmlns:mc="http://schemas.openxmlformats.org/markup-compatibility/2006">
          <mc:Choice Requires="x14">
            <control shapeId="30969" r:id="rId53" name="Check Box 249">
              <controlPr defaultSize="0" autoFill="0" autoLine="0" autoPict="0">
                <anchor moveWithCells="1">
                  <from>
                    <xdr:col>8</xdr:col>
                    <xdr:colOff>285750</xdr:colOff>
                    <xdr:row>55</xdr:row>
                    <xdr:rowOff>19050</xdr:rowOff>
                  </from>
                  <to>
                    <xdr:col>8</xdr:col>
                    <xdr:colOff>533400</xdr:colOff>
                    <xdr:row>55</xdr:row>
                    <xdr:rowOff>152400</xdr:rowOff>
                  </to>
                </anchor>
              </controlPr>
            </control>
          </mc:Choice>
        </mc:AlternateContent>
        <mc:AlternateContent xmlns:mc="http://schemas.openxmlformats.org/markup-compatibility/2006">
          <mc:Choice Requires="x14">
            <control shapeId="30970" r:id="rId54" name="Check Box 250">
              <controlPr defaultSize="0" autoFill="0" autoLine="0" autoPict="0">
                <anchor moveWithCells="1">
                  <from>
                    <xdr:col>8</xdr:col>
                    <xdr:colOff>285750</xdr:colOff>
                    <xdr:row>56</xdr:row>
                    <xdr:rowOff>19050</xdr:rowOff>
                  </from>
                  <to>
                    <xdr:col>8</xdr:col>
                    <xdr:colOff>533400</xdr:colOff>
                    <xdr:row>56</xdr:row>
                    <xdr:rowOff>152400</xdr:rowOff>
                  </to>
                </anchor>
              </controlPr>
            </control>
          </mc:Choice>
        </mc:AlternateContent>
        <mc:AlternateContent xmlns:mc="http://schemas.openxmlformats.org/markup-compatibility/2006">
          <mc:Choice Requires="x14">
            <control shapeId="30971" r:id="rId55" name="Check Box 251">
              <controlPr defaultSize="0" autoFill="0" autoLine="0" autoPict="0">
                <anchor moveWithCells="1">
                  <from>
                    <xdr:col>8</xdr:col>
                    <xdr:colOff>285750</xdr:colOff>
                    <xdr:row>57</xdr:row>
                    <xdr:rowOff>19050</xdr:rowOff>
                  </from>
                  <to>
                    <xdr:col>8</xdr:col>
                    <xdr:colOff>533400</xdr:colOff>
                    <xdr:row>57</xdr:row>
                    <xdr:rowOff>152400</xdr:rowOff>
                  </to>
                </anchor>
              </controlPr>
            </control>
          </mc:Choice>
        </mc:AlternateContent>
        <mc:AlternateContent xmlns:mc="http://schemas.openxmlformats.org/markup-compatibility/2006">
          <mc:Choice Requires="x14">
            <control shapeId="30972" r:id="rId56" name="Check Box 252">
              <controlPr defaultSize="0" autoFill="0" autoLine="0" autoPict="0">
                <anchor moveWithCells="1">
                  <from>
                    <xdr:col>8</xdr:col>
                    <xdr:colOff>285750</xdr:colOff>
                    <xdr:row>58</xdr:row>
                    <xdr:rowOff>19050</xdr:rowOff>
                  </from>
                  <to>
                    <xdr:col>8</xdr:col>
                    <xdr:colOff>533400</xdr:colOff>
                    <xdr:row>58</xdr:row>
                    <xdr:rowOff>152400</xdr:rowOff>
                  </to>
                </anchor>
              </controlPr>
            </control>
          </mc:Choice>
        </mc:AlternateContent>
        <mc:AlternateContent xmlns:mc="http://schemas.openxmlformats.org/markup-compatibility/2006">
          <mc:Choice Requires="x14">
            <control shapeId="30973" r:id="rId57" name="Check Box 253">
              <controlPr defaultSize="0" autoFill="0" autoLine="0" autoPict="0">
                <anchor moveWithCells="1">
                  <from>
                    <xdr:col>8</xdr:col>
                    <xdr:colOff>285750</xdr:colOff>
                    <xdr:row>59</xdr:row>
                    <xdr:rowOff>19050</xdr:rowOff>
                  </from>
                  <to>
                    <xdr:col>8</xdr:col>
                    <xdr:colOff>533400</xdr:colOff>
                    <xdr:row>59</xdr:row>
                    <xdr:rowOff>152400</xdr:rowOff>
                  </to>
                </anchor>
              </controlPr>
            </control>
          </mc:Choice>
        </mc:AlternateContent>
        <mc:AlternateContent xmlns:mc="http://schemas.openxmlformats.org/markup-compatibility/2006">
          <mc:Choice Requires="x14">
            <control shapeId="30974" r:id="rId58" name="Check Box 254">
              <controlPr defaultSize="0" autoFill="0" autoLine="0" autoPict="0">
                <anchor moveWithCells="1">
                  <from>
                    <xdr:col>8</xdr:col>
                    <xdr:colOff>285750</xdr:colOff>
                    <xdr:row>60</xdr:row>
                    <xdr:rowOff>19050</xdr:rowOff>
                  </from>
                  <to>
                    <xdr:col>8</xdr:col>
                    <xdr:colOff>533400</xdr:colOff>
                    <xdr:row>60</xdr:row>
                    <xdr:rowOff>152400</xdr:rowOff>
                  </to>
                </anchor>
              </controlPr>
            </control>
          </mc:Choice>
        </mc:AlternateContent>
        <mc:AlternateContent xmlns:mc="http://schemas.openxmlformats.org/markup-compatibility/2006">
          <mc:Choice Requires="x14">
            <control shapeId="30975" r:id="rId59" name="Check Box 255">
              <controlPr defaultSize="0" autoFill="0" autoLine="0" autoPict="0">
                <anchor moveWithCells="1">
                  <from>
                    <xdr:col>8</xdr:col>
                    <xdr:colOff>285750</xdr:colOff>
                    <xdr:row>61</xdr:row>
                    <xdr:rowOff>19050</xdr:rowOff>
                  </from>
                  <to>
                    <xdr:col>8</xdr:col>
                    <xdr:colOff>533400</xdr:colOff>
                    <xdr:row>61</xdr:row>
                    <xdr:rowOff>152400</xdr:rowOff>
                  </to>
                </anchor>
              </controlPr>
            </control>
          </mc:Choice>
        </mc:AlternateContent>
        <mc:AlternateContent xmlns:mc="http://schemas.openxmlformats.org/markup-compatibility/2006">
          <mc:Choice Requires="x14">
            <control shapeId="30976" r:id="rId60" name="Check Box 256">
              <controlPr defaultSize="0" autoFill="0" autoLine="0" autoPict="0">
                <anchor moveWithCells="1">
                  <from>
                    <xdr:col>8</xdr:col>
                    <xdr:colOff>285750</xdr:colOff>
                    <xdr:row>62</xdr:row>
                    <xdr:rowOff>19050</xdr:rowOff>
                  </from>
                  <to>
                    <xdr:col>8</xdr:col>
                    <xdr:colOff>533400</xdr:colOff>
                    <xdr:row>62</xdr:row>
                    <xdr:rowOff>152400</xdr:rowOff>
                  </to>
                </anchor>
              </controlPr>
            </control>
          </mc:Choice>
        </mc:AlternateContent>
        <mc:AlternateContent xmlns:mc="http://schemas.openxmlformats.org/markup-compatibility/2006">
          <mc:Choice Requires="x14">
            <control shapeId="30977" r:id="rId61" name="Check Box 257">
              <controlPr defaultSize="0" autoFill="0" autoLine="0" autoPict="0">
                <anchor moveWithCells="1">
                  <from>
                    <xdr:col>8</xdr:col>
                    <xdr:colOff>285750</xdr:colOff>
                    <xdr:row>63</xdr:row>
                    <xdr:rowOff>19050</xdr:rowOff>
                  </from>
                  <to>
                    <xdr:col>8</xdr:col>
                    <xdr:colOff>533400</xdr:colOff>
                    <xdr:row>63</xdr:row>
                    <xdr:rowOff>152400</xdr:rowOff>
                  </to>
                </anchor>
              </controlPr>
            </control>
          </mc:Choice>
        </mc:AlternateContent>
        <mc:AlternateContent xmlns:mc="http://schemas.openxmlformats.org/markup-compatibility/2006">
          <mc:Choice Requires="x14">
            <control shapeId="30978" r:id="rId62" name="Check Box 258">
              <controlPr defaultSize="0" autoFill="0" autoLine="0" autoPict="0">
                <anchor moveWithCells="1">
                  <from>
                    <xdr:col>8</xdr:col>
                    <xdr:colOff>285750</xdr:colOff>
                    <xdr:row>64</xdr:row>
                    <xdr:rowOff>19050</xdr:rowOff>
                  </from>
                  <to>
                    <xdr:col>8</xdr:col>
                    <xdr:colOff>533400</xdr:colOff>
                    <xdr:row>64</xdr:row>
                    <xdr:rowOff>152400</xdr:rowOff>
                  </to>
                </anchor>
              </controlPr>
            </control>
          </mc:Choice>
        </mc:AlternateContent>
        <mc:AlternateContent xmlns:mc="http://schemas.openxmlformats.org/markup-compatibility/2006">
          <mc:Choice Requires="x14">
            <control shapeId="30979" r:id="rId63" name="Check Box 259">
              <controlPr defaultSize="0" autoFill="0" autoLine="0" autoPict="0">
                <anchor moveWithCells="1">
                  <from>
                    <xdr:col>8</xdr:col>
                    <xdr:colOff>285750</xdr:colOff>
                    <xdr:row>65</xdr:row>
                    <xdr:rowOff>19050</xdr:rowOff>
                  </from>
                  <to>
                    <xdr:col>8</xdr:col>
                    <xdr:colOff>533400</xdr:colOff>
                    <xdr:row>65</xdr:row>
                    <xdr:rowOff>152400</xdr:rowOff>
                  </to>
                </anchor>
              </controlPr>
            </control>
          </mc:Choice>
        </mc:AlternateContent>
        <mc:AlternateContent xmlns:mc="http://schemas.openxmlformats.org/markup-compatibility/2006">
          <mc:Choice Requires="x14">
            <control shapeId="30980" r:id="rId64" name="Check Box 260">
              <controlPr defaultSize="0" autoFill="0" autoLine="0" autoPict="0">
                <anchor moveWithCells="1">
                  <from>
                    <xdr:col>8</xdr:col>
                    <xdr:colOff>285750</xdr:colOff>
                    <xdr:row>66</xdr:row>
                    <xdr:rowOff>19050</xdr:rowOff>
                  </from>
                  <to>
                    <xdr:col>8</xdr:col>
                    <xdr:colOff>533400</xdr:colOff>
                    <xdr:row>66</xdr:row>
                    <xdr:rowOff>152400</xdr:rowOff>
                  </to>
                </anchor>
              </controlPr>
            </control>
          </mc:Choice>
        </mc:AlternateContent>
        <mc:AlternateContent xmlns:mc="http://schemas.openxmlformats.org/markup-compatibility/2006">
          <mc:Choice Requires="x14">
            <control shapeId="30981" r:id="rId65" name="Check Box 261">
              <controlPr defaultSize="0" autoFill="0" autoLine="0" autoPict="0">
                <anchor moveWithCells="1">
                  <from>
                    <xdr:col>8</xdr:col>
                    <xdr:colOff>285750</xdr:colOff>
                    <xdr:row>67</xdr:row>
                    <xdr:rowOff>19050</xdr:rowOff>
                  </from>
                  <to>
                    <xdr:col>8</xdr:col>
                    <xdr:colOff>533400</xdr:colOff>
                    <xdr:row>67</xdr:row>
                    <xdr:rowOff>152400</xdr:rowOff>
                  </to>
                </anchor>
              </controlPr>
            </control>
          </mc:Choice>
        </mc:AlternateContent>
        <mc:AlternateContent xmlns:mc="http://schemas.openxmlformats.org/markup-compatibility/2006">
          <mc:Choice Requires="x14">
            <control shapeId="30982" r:id="rId66" name="Check Box 262">
              <controlPr defaultSize="0" autoFill="0" autoLine="0" autoPict="0">
                <anchor moveWithCells="1">
                  <from>
                    <xdr:col>8</xdr:col>
                    <xdr:colOff>285750</xdr:colOff>
                    <xdr:row>68</xdr:row>
                    <xdr:rowOff>19050</xdr:rowOff>
                  </from>
                  <to>
                    <xdr:col>8</xdr:col>
                    <xdr:colOff>533400</xdr:colOff>
                    <xdr:row>68</xdr:row>
                    <xdr:rowOff>152400</xdr:rowOff>
                  </to>
                </anchor>
              </controlPr>
            </control>
          </mc:Choice>
        </mc:AlternateContent>
        <mc:AlternateContent xmlns:mc="http://schemas.openxmlformats.org/markup-compatibility/2006">
          <mc:Choice Requires="x14">
            <control shapeId="30983" r:id="rId67" name="Check Box 263">
              <controlPr defaultSize="0" autoFill="0" autoLine="0" autoPict="0">
                <anchor moveWithCells="1">
                  <from>
                    <xdr:col>8</xdr:col>
                    <xdr:colOff>285750</xdr:colOff>
                    <xdr:row>69</xdr:row>
                    <xdr:rowOff>19050</xdr:rowOff>
                  </from>
                  <to>
                    <xdr:col>8</xdr:col>
                    <xdr:colOff>533400</xdr:colOff>
                    <xdr:row>69</xdr:row>
                    <xdr:rowOff>152400</xdr:rowOff>
                  </to>
                </anchor>
              </controlPr>
            </control>
          </mc:Choice>
        </mc:AlternateContent>
        <mc:AlternateContent xmlns:mc="http://schemas.openxmlformats.org/markup-compatibility/2006">
          <mc:Choice Requires="x14">
            <control shapeId="30984" r:id="rId68" name="Check Box 264">
              <controlPr defaultSize="0" autoFill="0" autoLine="0" autoPict="0">
                <anchor moveWithCells="1">
                  <from>
                    <xdr:col>8</xdr:col>
                    <xdr:colOff>285750</xdr:colOff>
                    <xdr:row>70</xdr:row>
                    <xdr:rowOff>19050</xdr:rowOff>
                  </from>
                  <to>
                    <xdr:col>8</xdr:col>
                    <xdr:colOff>533400</xdr:colOff>
                    <xdr:row>70</xdr:row>
                    <xdr:rowOff>152400</xdr:rowOff>
                  </to>
                </anchor>
              </controlPr>
            </control>
          </mc:Choice>
        </mc:AlternateContent>
        <mc:AlternateContent xmlns:mc="http://schemas.openxmlformats.org/markup-compatibility/2006">
          <mc:Choice Requires="x14">
            <control shapeId="30985" r:id="rId69" name="Check Box 265">
              <controlPr defaultSize="0" autoFill="0" autoLine="0" autoPict="0">
                <anchor moveWithCells="1">
                  <from>
                    <xdr:col>8</xdr:col>
                    <xdr:colOff>285750</xdr:colOff>
                    <xdr:row>71</xdr:row>
                    <xdr:rowOff>19050</xdr:rowOff>
                  </from>
                  <to>
                    <xdr:col>8</xdr:col>
                    <xdr:colOff>533400</xdr:colOff>
                    <xdr:row>71</xdr:row>
                    <xdr:rowOff>152400</xdr:rowOff>
                  </to>
                </anchor>
              </controlPr>
            </control>
          </mc:Choice>
        </mc:AlternateContent>
        <mc:AlternateContent xmlns:mc="http://schemas.openxmlformats.org/markup-compatibility/2006">
          <mc:Choice Requires="x14">
            <control shapeId="30986" r:id="rId70" name="Check Box 266">
              <controlPr defaultSize="0" autoFill="0" autoLine="0" autoPict="0">
                <anchor moveWithCells="1">
                  <from>
                    <xdr:col>8</xdr:col>
                    <xdr:colOff>285750</xdr:colOff>
                    <xdr:row>72</xdr:row>
                    <xdr:rowOff>19050</xdr:rowOff>
                  </from>
                  <to>
                    <xdr:col>8</xdr:col>
                    <xdr:colOff>533400</xdr:colOff>
                    <xdr:row>72</xdr:row>
                    <xdr:rowOff>152400</xdr:rowOff>
                  </to>
                </anchor>
              </controlPr>
            </control>
          </mc:Choice>
        </mc:AlternateContent>
        <mc:AlternateContent xmlns:mc="http://schemas.openxmlformats.org/markup-compatibility/2006">
          <mc:Choice Requires="x14">
            <control shapeId="30987" r:id="rId71" name="Check Box 267">
              <controlPr defaultSize="0" autoFill="0" autoLine="0" autoPict="0">
                <anchor moveWithCells="1">
                  <from>
                    <xdr:col>8</xdr:col>
                    <xdr:colOff>285750</xdr:colOff>
                    <xdr:row>73</xdr:row>
                    <xdr:rowOff>19050</xdr:rowOff>
                  </from>
                  <to>
                    <xdr:col>8</xdr:col>
                    <xdr:colOff>533400</xdr:colOff>
                    <xdr:row>73</xdr:row>
                    <xdr:rowOff>152400</xdr:rowOff>
                  </to>
                </anchor>
              </controlPr>
            </control>
          </mc:Choice>
        </mc:AlternateContent>
        <mc:AlternateContent xmlns:mc="http://schemas.openxmlformats.org/markup-compatibility/2006">
          <mc:Choice Requires="x14">
            <control shapeId="30988" r:id="rId72" name="Check Box 268">
              <controlPr defaultSize="0" autoFill="0" autoLine="0" autoPict="0">
                <anchor moveWithCells="1">
                  <from>
                    <xdr:col>8</xdr:col>
                    <xdr:colOff>285750</xdr:colOff>
                    <xdr:row>74</xdr:row>
                    <xdr:rowOff>19050</xdr:rowOff>
                  </from>
                  <to>
                    <xdr:col>8</xdr:col>
                    <xdr:colOff>533400</xdr:colOff>
                    <xdr:row>74</xdr:row>
                    <xdr:rowOff>152400</xdr:rowOff>
                  </to>
                </anchor>
              </controlPr>
            </control>
          </mc:Choice>
        </mc:AlternateContent>
        <mc:AlternateContent xmlns:mc="http://schemas.openxmlformats.org/markup-compatibility/2006">
          <mc:Choice Requires="x14">
            <control shapeId="30989" r:id="rId73" name="Check Box 269">
              <controlPr defaultSize="0" autoFill="0" autoLine="0" autoPict="0">
                <anchor moveWithCells="1">
                  <from>
                    <xdr:col>8</xdr:col>
                    <xdr:colOff>285750</xdr:colOff>
                    <xdr:row>75</xdr:row>
                    <xdr:rowOff>19050</xdr:rowOff>
                  </from>
                  <to>
                    <xdr:col>8</xdr:col>
                    <xdr:colOff>533400</xdr:colOff>
                    <xdr:row>75</xdr:row>
                    <xdr:rowOff>152400</xdr:rowOff>
                  </to>
                </anchor>
              </controlPr>
            </control>
          </mc:Choice>
        </mc:AlternateContent>
        <mc:AlternateContent xmlns:mc="http://schemas.openxmlformats.org/markup-compatibility/2006">
          <mc:Choice Requires="x14">
            <control shapeId="30990" r:id="rId74" name="Check Box 270">
              <controlPr defaultSize="0" autoFill="0" autoLine="0" autoPict="0">
                <anchor moveWithCells="1">
                  <from>
                    <xdr:col>8</xdr:col>
                    <xdr:colOff>285750</xdr:colOff>
                    <xdr:row>76</xdr:row>
                    <xdr:rowOff>19050</xdr:rowOff>
                  </from>
                  <to>
                    <xdr:col>8</xdr:col>
                    <xdr:colOff>533400</xdr:colOff>
                    <xdr:row>76</xdr:row>
                    <xdr:rowOff>152400</xdr:rowOff>
                  </to>
                </anchor>
              </controlPr>
            </control>
          </mc:Choice>
        </mc:AlternateContent>
        <mc:AlternateContent xmlns:mc="http://schemas.openxmlformats.org/markup-compatibility/2006">
          <mc:Choice Requires="x14">
            <control shapeId="30991" r:id="rId75" name="Check Box 271">
              <controlPr defaultSize="0" autoFill="0" autoLine="0" autoPict="0">
                <anchor moveWithCells="1">
                  <from>
                    <xdr:col>8</xdr:col>
                    <xdr:colOff>285750</xdr:colOff>
                    <xdr:row>77</xdr:row>
                    <xdr:rowOff>19050</xdr:rowOff>
                  </from>
                  <to>
                    <xdr:col>8</xdr:col>
                    <xdr:colOff>533400</xdr:colOff>
                    <xdr:row>77</xdr:row>
                    <xdr:rowOff>152400</xdr:rowOff>
                  </to>
                </anchor>
              </controlPr>
            </control>
          </mc:Choice>
        </mc:AlternateContent>
        <mc:AlternateContent xmlns:mc="http://schemas.openxmlformats.org/markup-compatibility/2006">
          <mc:Choice Requires="x14">
            <control shapeId="30992" r:id="rId76" name="Check Box 272">
              <controlPr defaultSize="0" autoFill="0" autoLine="0" autoPict="0">
                <anchor moveWithCells="1">
                  <from>
                    <xdr:col>8</xdr:col>
                    <xdr:colOff>285750</xdr:colOff>
                    <xdr:row>78</xdr:row>
                    <xdr:rowOff>19050</xdr:rowOff>
                  </from>
                  <to>
                    <xdr:col>8</xdr:col>
                    <xdr:colOff>533400</xdr:colOff>
                    <xdr:row>78</xdr:row>
                    <xdr:rowOff>152400</xdr:rowOff>
                  </to>
                </anchor>
              </controlPr>
            </control>
          </mc:Choice>
        </mc:AlternateContent>
        <mc:AlternateContent xmlns:mc="http://schemas.openxmlformats.org/markup-compatibility/2006">
          <mc:Choice Requires="x14">
            <control shapeId="30993" r:id="rId77" name="Check Box 273">
              <controlPr defaultSize="0" autoFill="0" autoLine="0" autoPict="0">
                <anchor moveWithCells="1">
                  <from>
                    <xdr:col>8</xdr:col>
                    <xdr:colOff>285750</xdr:colOff>
                    <xdr:row>79</xdr:row>
                    <xdr:rowOff>19050</xdr:rowOff>
                  </from>
                  <to>
                    <xdr:col>8</xdr:col>
                    <xdr:colOff>533400</xdr:colOff>
                    <xdr:row>79</xdr:row>
                    <xdr:rowOff>152400</xdr:rowOff>
                  </to>
                </anchor>
              </controlPr>
            </control>
          </mc:Choice>
        </mc:AlternateContent>
        <mc:AlternateContent xmlns:mc="http://schemas.openxmlformats.org/markup-compatibility/2006">
          <mc:Choice Requires="x14">
            <control shapeId="30994" r:id="rId78" name="Check Box 274">
              <controlPr defaultSize="0" autoFill="0" autoLine="0" autoPict="0">
                <anchor moveWithCells="1">
                  <from>
                    <xdr:col>8</xdr:col>
                    <xdr:colOff>285750</xdr:colOff>
                    <xdr:row>80</xdr:row>
                    <xdr:rowOff>19050</xdr:rowOff>
                  </from>
                  <to>
                    <xdr:col>8</xdr:col>
                    <xdr:colOff>533400</xdr:colOff>
                    <xdr:row>80</xdr:row>
                    <xdr:rowOff>152400</xdr:rowOff>
                  </to>
                </anchor>
              </controlPr>
            </control>
          </mc:Choice>
        </mc:AlternateContent>
        <mc:AlternateContent xmlns:mc="http://schemas.openxmlformats.org/markup-compatibility/2006">
          <mc:Choice Requires="x14">
            <control shapeId="30995" r:id="rId79" name="Check Box 275">
              <controlPr defaultSize="0" autoFill="0" autoLine="0" autoPict="0">
                <anchor moveWithCells="1">
                  <from>
                    <xdr:col>8</xdr:col>
                    <xdr:colOff>285750</xdr:colOff>
                    <xdr:row>81</xdr:row>
                    <xdr:rowOff>19050</xdr:rowOff>
                  </from>
                  <to>
                    <xdr:col>8</xdr:col>
                    <xdr:colOff>533400</xdr:colOff>
                    <xdr:row>81</xdr:row>
                    <xdr:rowOff>152400</xdr:rowOff>
                  </to>
                </anchor>
              </controlPr>
            </control>
          </mc:Choice>
        </mc:AlternateContent>
        <mc:AlternateContent xmlns:mc="http://schemas.openxmlformats.org/markup-compatibility/2006">
          <mc:Choice Requires="x14">
            <control shapeId="30996" r:id="rId80" name="Check Box 276">
              <controlPr defaultSize="0" autoFill="0" autoLine="0" autoPict="0">
                <anchor moveWithCells="1">
                  <from>
                    <xdr:col>8</xdr:col>
                    <xdr:colOff>285750</xdr:colOff>
                    <xdr:row>82</xdr:row>
                    <xdr:rowOff>19050</xdr:rowOff>
                  </from>
                  <to>
                    <xdr:col>8</xdr:col>
                    <xdr:colOff>533400</xdr:colOff>
                    <xdr:row>82</xdr:row>
                    <xdr:rowOff>152400</xdr:rowOff>
                  </to>
                </anchor>
              </controlPr>
            </control>
          </mc:Choice>
        </mc:AlternateContent>
        <mc:AlternateContent xmlns:mc="http://schemas.openxmlformats.org/markup-compatibility/2006">
          <mc:Choice Requires="x14">
            <control shapeId="30997" r:id="rId81" name="Check Box 277">
              <controlPr defaultSize="0" autoFill="0" autoLine="0" autoPict="0">
                <anchor moveWithCells="1">
                  <from>
                    <xdr:col>8</xdr:col>
                    <xdr:colOff>285750</xdr:colOff>
                    <xdr:row>83</xdr:row>
                    <xdr:rowOff>19050</xdr:rowOff>
                  </from>
                  <to>
                    <xdr:col>8</xdr:col>
                    <xdr:colOff>533400</xdr:colOff>
                    <xdr:row>83</xdr:row>
                    <xdr:rowOff>152400</xdr:rowOff>
                  </to>
                </anchor>
              </controlPr>
            </control>
          </mc:Choice>
        </mc:AlternateContent>
        <mc:AlternateContent xmlns:mc="http://schemas.openxmlformats.org/markup-compatibility/2006">
          <mc:Choice Requires="x14">
            <control shapeId="30998" r:id="rId82" name="Check Box 278">
              <controlPr defaultSize="0" autoFill="0" autoLine="0" autoPict="0">
                <anchor moveWithCells="1">
                  <from>
                    <xdr:col>8</xdr:col>
                    <xdr:colOff>285750</xdr:colOff>
                    <xdr:row>84</xdr:row>
                    <xdr:rowOff>19050</xdr:rowOff>
                  </from>
                  <to>
                    <xdr:col>8</xdr:col>
                    <xdr:colOff>533400</xdr:colOff>
                    <xdr:row>84</xdr:row>
                    <xdr:rowOff>152400</xdr:rowOff>
                  </to>
                </anchor>
              </controlPr>
            </control>
          </mc:Choice>
        </mc:AlternateContent>
        <mc:AlternateContent xmlns:mc="http://schemas.openxmlformats.org/markup-compatibility/2006">
          <mc:Choice Requires="x14">
            <control shapeId="30999" r:id="rId83" name="Check Box 279">
              <controlPr defaultSize="0" autoFill="0" autoLine="0" autoPict="0">
                <anchor moveWithCells="1">
                  <from>
                    <xdr:col>8</xdr:col>
                    <xdr:colOff>285750</xdr:colOff>
                    <xdr:row>85</xdr:row>
                    <xdr:rowOff>19050</xdr:rowOff>
                  </from>
                  <to>
                    <xdr:col>8</xdr:col>
                    <xdr:colOff>533400</xdr:colOff>
                    <xdr:row>85</xdr:row>
                    <xdr:rowOff>152400</xdr:rowOff>
                  </to>
                </anchor>
              </controlPr>
            </control>
          </mc:Choice>
        </mc:AlternateContent>
        <mc:AlternateContent xmlns:mc="http://schemas.openxmlformats.org/markup-compatibility/2006">
          <mc:Choice Requires="x14">
            <control shapeId="31000" r:id="rId84" name="Check Box 280">
              <controlPr defaultSize="0" autoFill="0" autoLine="0" autoPict="0">
                <anchor moveWithCells="1">
                  <from>
                    <xdr:col>8</xdr:col>
                    <xdr:colOff>285750</xdr:colOff>
                    <xdr:row>86</xdr:row>
                    <xdr:rowOff>19050</xdr:rowOff>
                  </from>
                  <to>
                    <xdr:col>8</xdr:col>
                    <xdr:colOff>533400</xdr:colOff>
                    <xdr:row>86</xdr:row>
                    <xdr:rowOff>152400</xdr:rowOff>
                  </to>
                </anchor>
              </controlPr>
            </control>
          </mc:Choice>
        </mc:AlternateContent>
        <mc:AlternateContent xmlns:mc="http://schemas.openxmlformats.org/markup-compatibility/2006">
          <mc:Choice Requires="x14">
            <control shapeId="31001" r:id="rId85" name="Check Box 281">
              <controlPr defaultSize="0" autoFill="0" autoLine="0" autoPict="0">
                <anchor moveWithCells="1">
                  <from>
                    <xdr:col>8</xdr:col>
                    <xdr:colOff>285750</xdr:colOff>
                    <xdr:row>87</xdr:row>
                    <xdr:rowOff>19050</xdr:rowOff>
                  </from>
                  <to>
                    <xdr:col>8</xdr:col>
                    <xdr:colOff>533400</xdr:colOff>
                    <xdr:row>87</xdr:row>
                    <xdr:rowOff>152400</xdr:rowOff>
                  </to>
                </anchor>
              </controlPr>
            </control>
          </mc:Choice>
        </mc:AlternateContent>
        <mc:AlternateContent xmlns:mc="http://schemas.openxmlformats.org/markup-compatibility/2006">
          <mc:Choice Requires="x14">
            <control shapeId="31002" r:id="rId86" name="Check Box 282">
              <controlPr defaultSize="0" autoFill="0" autoLine="0" autoPict="0">
                <anchor moveWithCells="1">
                  <from>
                    <xdr:col>8</xdr:col>
                    <xdr:colOff>285750</xdr:colOff>
                    <xdr:row>88</xdr:row>
                    <xdr:rowOff>19050</xdr:rowOff>
                  </from>
                  <to>
                    <xdr:col>8</xdr:col>
                    <xdr:colOff>533400</xdr:colOff>
                    <xdr:row>88</xdr:row>
                    <xdr:rowOff>152400</xdr:rowOff>
                  </to>
                </anchor>
              </controlPr>
            </control>
          </mc:Choice>
        </mc:AlternateContent>
        <mc:AlternateContent xmlns:mc="http://schemas.openxmlformats.org/markup-compatibility/2006">
          <mc:Choice Requires="x14">
            <control shapeId="31003" r:id="rId87" name="Check Box 283">
              <controlPr defaultSize="0" autoFill="0" autoLine="0" autoPict="0">
                <anchor moveWithCells="1">
                  <from>
                    <xdr:col>8</xdr:col>
                    <xdr:colOff>285750</xdr:colOff>
                    <xdr:row>89</xdr:row>
                    <xdr:rowOff>19050</xdr:rowOff>
                  </from>
                  <to>
                    <xdr:col>8</xdr:col>
                    <xdr:colOff>533400</xdr:colOff>
                    <xdr:row>89</xdr:row>
                    <xdr:rowOff>152400</xdr:rowOff>
                  </to>
                </anchor>
              </controlPr>
            </control>
          </mc:Choice>
        </mc:AlternateContent>
        <mc:AlternateContent xmlns:mc="http://schemas.openxmlformats.org/markup-compatibility/2006">
          <mc:Choice Requires="x14">
            <control shapeId="31004" r:id="rId88" name="Check Box 284">
              <controlPr defaultSize="0" autoFill="0" autoLine="0" autoPict="0">
                <anchor moveWithCells="1">
                  <from>
                    <xdr:col>8</xdr:col>
                    <xdr:colOff>285750</xdr:colOff>
                    <xdr:row>90</xdr:row>
                    <xdr:rowOff>19050</xdr:rowOff>
                  </from>
                  <to>
                    <xdr:col>8</xdr:col>
                    <xdr:colOff>533400</xdr:colOff>
                    <xdr:row>90</xdr:row>
                    <xdr:rowOff>152400</xdr:rowOff>
                  </to>
                </anchor>
              </controlPr>
            </control>
          </mc:Choice>
        </mc:AlternateContent>
        <mc:AlternateContent xmlns:mc="http://schemas.openxmlformats.org/markup-compatibility/2006">
          <mc:Choice Requires="x14">
            <control shapeId="31005" r:id="rId89" name="Check Box 285">
              <controlPr defaultSize="0" autoFill="0" autoLine="0" autoPict="0">
                <anchor moveWithCells="1">
                  <from>
                    <xdr:col>8</xdr:col>
                    <xdr:colOff>285750</xdr:colOff>
                    <xdr:row>91</xdr:row>
                    <xdr:rowOff>19050</xdr:rowOff>
                  </from>
                  <to>
                    <xdr:col>8</xdr:col>
                    <xdr:colOff>533400</xdr:colOff>
                    <xdr:row>91</xdr:row>
                    <xdr:rowOff>152400</xdr:rowOff>
                  </to>
                </anchor>
              </controlPr>
            </control>
          </mc:Choice>
        </mc:AlternateContent>
        <mc:AlternateContent xmlns:mc="http://schemas.openxmlformats.org/markup-compatibility/2006">
          <mc:Choice Requires="x14">
            <control shapeId="31006" r:id="rId90" name="Check Box 286">
              <controlPr defaultSize="0" autoFill="0" autoLine="0" autoPict="0">
                <anchor moveWithCells="1">
                  <from>
                    <xdr:col>8</xdr:col>
                    <xdr:colOff>285750</xdr:colOff>
                    <xdr:row>92</xdr:row>
                    <xdr:rowOff>19050</xdr:rowOff>
                  </from>
                  <to>
                    <xdr:col>8</xdr:col>
                    <xdr:colOff>533400</xdr:colOff>
                    <xdr:row>92</xdr:row>
                    <xdr:rowOff>152400</xdr:rowOff>
                  </to>
                </anchor>
              </controlPr>
            </control>
          </mc:Choice>
        </mc:AlternateContent>
        <mc:AlternateContent xmlns:mc="http://schemas.openxmlformats.org/markup-compatibility/2006">
          <mc:Choice Requires="x14">
            <control shapeId="31007" r:id="rId91" name="Check Box 287">
              <controlPr defaultSize="0" autoFill="0" autoLine="0" autoPict="0">
                <anchor moveWithCells="1">
                  <from>
                    <xdr:col>8</xdr:col>
                    <xdr:colOff>285750</xdr:colOff>
                    <xdr:row>93</xdr:row>
                    <xdr:rowOff>19050</xdr:rowOff>
                  </from>
                  <to>
                    <xdr:col>8</xdr:col>
                    <xdr:colOff>533400</xdr:colOff>
                    <xdr:row>93</xdr:row>
                    <xdr:rowOff>152400</xdr:rowOff>
                  </to>
                </anchor>
              </controlPr>
            </control>
          </mc:Choice>
        </mc:AlternateContent>
        <mc:AlternateContent xmlns:mc="http://schemas.openxmlformats.org/markup-compatibility/2006">
          <mc:Choice Requires="x14">
            <control shapeId="31008" r:id="rId92" name="Check Box 288">
              <controlPr defaultSize="0" autoFill="0" autoLine="0" autoPict="0">
                <anchor moveWithCells="1">
                  <from>
                    <xdr:col>8</xdr:col>
                    <xdr:colOff>285750</xdr:colOff>
                    <xdr:row>94</xdr:row>
                    <xdr:rowOff>19050</xdr:rowOff>
                  </from>
                  <to>
                    <xdr:col>8</xdr:col>
                    <xdr:colOff>533400</xdr:colOff>
                    <xdr:row>94</xdr:row>
                    <xdr:rowOff>152400</xdr:rowOff>
                  </to>
                </anchor>
              </controlPr>
            </control>
          </mc:Choice>
        </mc:AlternateContent>
        <mc:AlternateContent xmlns:mc="http://schemas.openxmlformats.org/markup-compatibility/2006">
          <mc:Choice Requires="x14">
            <control shapeId="31009" r:id="rId93" name="Check Box 289">
              <controlPr defaultSize="0" autoFill="0" autoLine="0" autoPict="0">
                <anchor moveWithCells="1">
                  <from>
                    <xdr:col>8</xdr:col>
                    <xdr:colOff>285750</xdr:colOff>
                    <xdr:row>95</xdr:row>
                    <xdr:rowOff>19050</xdr:rowOff>
                  </from>
                  <to>
                    <xdr:col>8</xdr:col>
                    <xdr:colOff>533400</xdr:colOff>
                    <xdr:row>95</xdr:row>
                    <xdr:rowOff>152400</xdr:rowOff>
                  </to>
                </anchor>
              </controlPr>
            </control>
          </mc:Choice>
        </mc:AlternateContent>
        <mc:AlternateContent xmlns:mc="http://schemas.openxmlformats.org/markup-compatibility/2006">
          <mc:Choice Requires="x14">
            <control shapeId="31010" r:id="rId94" name="Check Box 290">
              <controlPr defaultSize="0" autoFill="0" autoLine="0" autoPict="0">
                <anchor moveWithCells="1">
                  <from>
                    <xdr:col>8</xdr:col>
                    <xdr:colOff>285750</xdr:colOff>
                    <xdr:row>96</xdr:row>
                    <xdr:rowOff>19050</xdr:rowOff>
                  </from>
                  <to>
                    <xdr:col>8</xdr:col>
                    <xdr:colOff>533400</xdr:colOff>
                    <xdr:row>96</xdr:row>
                    <xdr:rowOff>152400</xdr:rowOff>
                  </to>
                </anchor>
              </controlPr>
            </control>
          </mc:Choice>
        </mc:AlternateContent>
        <mc:AlternateContent xmlns:mc="http://schemas.openxmlformats.org/markup-compatibility/2006">
          <mc:Choice Requires="x14">
            <control shapeId="31011" r:id="rId95" name="Check Box 291">
              <controlPr defaultSize="0" autoFill="0" autoLine="0" autoPict="0">
                <anchor moveWithCells="1">
                  <from>
                    <xdr:col>8</xdr:col>
                    <xdr:colOff>285750</xdr:colOff>
                    <xdr:row>97</xdr:row>
                    <xdr:rowOff>19050</xdr:rowOff>
                  </from>
                  <to>
                    <xdr:col>8</xdr:col>
                    <xdr:colOff>533400</xdr:colOff>
                    <xdr:row>97</xdr:row>
                    <xdr:rowOff>152400</xdr:rowOff>
                  </to>
                </anchor>
              </controlPr>
            </control>
          </mc:Choice>
        </mc:AlternateContent>
        <mc:AlternateContent xmlns:mc="http://schemas.openxmlformats.org/markup-compatibility/2006">
          <mc:Choice Requires="x14">
            <control shapeId="31012" r:id="rId96" name="Check Box 292">
              <controlPr defaultSize="0" autoFill="0" autoLine="0" autoPict="0">
                <anchor moveWithCells="1">
                  <from>
                    <xdr:col>8</xdr:col>
                    <xdr:colOff>285750</xdr:colOff>
                    <xdr:row>98</xdr:row>
                    <xdr:rowOff>19050</xdr:rowOff>
                  </from>
                  <to>
                    <xdr:col>8</xdr:col>
                    <xdr:colOff>533400</xdr:colOff>
                    <xdr:row>98</xdr:row>
                    <xdr:rowOff>152400</xdr:rowOff>
                  </to>
                </anchor>
              </controlPr>
            </control>
          </mc:Choice>
        </mc:AlternateContent>
        <mc:AlternateContent xmlns:mc="http://schemas.openxmlformats.org/markup-compatibility/2006">
          <mc:Choice Requires="x14">
            <control shapeId="31013" r:id="rId97" name="Check Box 293">
              <controlPr defaultSize="0" autoFill="0" autoLine="0" autoPict="0">
                <anchor moveWithCells="1">
                  <from>
                    <xdr:col>8</xdr:col>
                    <xdr:colOff>285750</xdr:colOff>
                    <xdr:row>99</xdr:row>
                    <xdr:rowOff>19050</xdr:rowOff>
                  </from>
                  <to>
                    <xdr:col>8</xdr:col>
                    <xdr:colOff>533400</xdr:colOff>
                    <xdr:row>99</xdr:row>
                    <xdr:rowOff>152400</xdr:rowOff>
                  </to>
                </anchor>
              </controlPr>
            </control>
          </mc:Choice>
        </mc:AlternateContent>
        <mc:AlternateContent xmlns:mc="http://schemas.openxmlformats.org/markup-compatibility/2006">
          <mc:Choice Requires="x14">
            <control shapeId="31014" r:id="rId98" name="Check Box 294">
              <controlPr defaultSize="0" autoFill="0" autoLine="0" autoPict="0">
                <anchor moveWithCells="1">
                  <from>
                    <xdr:col>8</xdr:col>
                    <xdr:colOff>285750</xdr:colOff>
                    <xdr:row>100</xdr:row>
                    <xdr:rowOff>19050</xdr:rowOff>
                  </from>
                  <to>
                    <xdr:col>8</xdr:col>
                    <xdr:colOff>533400</xdr:colOff>
                    <xdr:row>100</xdr:row>
                    <xdr:rowOff>152400</xdr:rowOff>
                  </to>
                </anchor>
              </controlPr>
            </control>
          </mc:Choice>
        </mc:AlternateContent>
        <mc:AlternateContent xmlns:mc="http://schemas.openxmlformats.org/markup-compatibility/2006">
          <mc:Choice Requires="x14">
            <control shapeId="31015" r:id="rId99" name="Check Box 295">
              <controlPr defaultSize="0" autoFill="0" autoLine="0" autoPict="0">
                <anchor moveWithCells="1">
                  <from>
                    <xdr:col>8</xdr:col>
                    <xdr:colOff>285750</xdr:colOff>
                    <xdr:row>101</xdr:row>
                    <xdr:rowOff>19050</xdr:rowOff>
                  </from>
                  <to>
                    <xdr:col>8</xdr:col>
                    <xdr:colOff>533400</xdr:colOff>
                    <xdr:row>101</xdr:row>
                    <xdr:rowOff>152400</xdr:rowOff>
                  </to>
                </anchor>
              </controlPr>
            </control>
          </mc:Choice>
        </mc:AlternateContent>
        <mc:AlternateContent xmlns:mc="http://schemas.openxmlformats.org/markup-compatibility/2006">
          <mc:Choice Requires="x14">
            <control shapeId="31016" r:id="rId100" name="Check Box 296">
              <controlPr defaultSize="0" autoFill="0" autoLine="0" autoPict="0">
                <anchor moveWithCells="1">
                  <from>
                    <xdr:col>8</xdr:col>
                    <xdr:colOff>285750</xdr:colOff>
                    <xdr:row>102</xdr:row>
                    <xdr:rowOff>19050</xdr:rowOff>
                  </from>
                  <to>
                    <xdr:col>8</xdr:col>
                    <xdr:colOff>533400</xdr:colOff>
                    <xdr:row>102</xdr:row>
                    <xdr:rowOff>152400</xdr:rowOff>
                  </to>
                </anchor>
              </controlPr>
            </control>
          </mc:Choice>
        </mc:AlternateContent>
        <mc:AlternateContent xmlns:mc="http://schemas.openxmlformats.org/markup-compatibility/2006">
          <mc:Choice Requires="x14">
            <control shapeId="31017" r:id="rId101" name="Check Box 297">
              <controlPr defaultSize="0" autoFill="0" autoLine="0" autoPict="0">
                <anchor moveWithCells="1">
                  <from>
                    <xdr:col>8</xdr:col>
                    <xdr:colOff>285750</xdr:colOff>
                    <xdr:row>103</xdr:row>
                    <xdr:rowOff>19050</xdr:rowOff>
                  </from>
                  <to>
                    <xdr:col>8</xdr:col>
                    <xdr:colOff>533400</xdr:colOff>
                    <xdr:row>103</xdr:row>
                    <xdr:rowOff>152400</xdr:rowOff>
                  </to>
                </anchor>
              </controlPr>
            </control>
          </mc:Choice>
        </mc:AlternateContent>
        <mc:AlternateContent xmlns:mc="http://schemas.openxmlformats.org/markup-compatibility/2006">
          <mc:Choice Requires="x14">
            <control shapeId="31018" r:id="rId102" name="Check Box 298">
              <controlPr defaultSize="0" autoFill="0" autoLine="0" autoPict="0">
                <anchor moveWithCells="1">
                  <from>
                    <xdr:col>8</xdr:col>
                    <xdr:colOff>285750</xdr:colOff>
                    <xdr:row>104</xdr:row>
                    <xdr:rowOff>19050</xdr:rowOff>
                  </from>
                  <to>
                    <xdr:col>8</xdr:col>
                    <xdr:colOff>533400</xdr:colOff>
                    <xdr:row>104</xdr:row>
                    <xdr:rowOff>152400</xdr:rowOff>
                  </to>
                </anchor>
              </controlPr>
            </control>
          </mc:Choice>
        </mc:AlternateContent>
        <mc:AlternateContent xmlns:mc="http://schemas.openxmlformats.org/markup-compatibility/2006">
          <mc:Choice Requires="x14">
            <control shapeId="31019" r:id="rId103" name="Check Box 299">
              <controlPr defaultSize="0" autoFill="0" autoLine="0" autoPict="0">
                <anchor moveWithCells="1">
                  <from>
                    <xdr:col>8</xdr:col>
                    <xdr:colOff>285750</xdr:colOff>
                    <xdr:row>105</xdr:row>
                    <xdr:rowOff>19050</xdr:rowOff>
                  </from>
                  <to>
                    <xdr:col>8</xdr:col>
                    <xdr:colOff>533400</xdr:colOff>
                    <xdr:row>105</xdr:row>
                    <xdr:rowOff>152400</xdr:rowOff>
                  </to>
                </anchor>
              </controlPr>
            </control>
          </mc:Choice>
        </mc:AlternateContent>
        <mc:AlternateContent xmlns:mc="http://schemas.openxmlformats.org/markup-compatibility/2006">
          <mc:Choice Requires="x14">
            <control shapeId="31020" r:id="rId104" name="Check Box 300">
              <controlPr defaultSize="0" autoFill="0" autoLine="0" autoPict="0">
                <anchor moveWithCells="1">
                  <from>
                    <xdr:col>8</xdr:col>
                    <xdr:colOff>285750</xdr:colOff>
                    <xdr:row>106</xdr:row>
                    <xdr:rowOff>19050</xdr:rowOff>
                  </from>
                  <to>
                    <xdr:col>8</xdr:col>
                    <xdr:colOff>533400</xdr:colOff>
                    <xdr:row>106</xdr:row>
                    <xdr:rowOff>152400</xdr:rowOff>
                  </to>
                </anchor>
              </controlPr>
            </control>
          </mc:Choice>
        </mc:AlternateContent>
        <mc:AlternateContent xmlns:mc="http://schemas.openxmlformats.org/markup-compatibility/2006">
          <mc:Choice Requires="x14">
            <control shapeId="31021" r:id="rId105" name="Check Box 301">
              <controlPr defaultSize="0" autoFill="0" autoLine="0" autoPict="0">
                <anchor moveWithCells="1">
                  <from>
                    <xdr:col>8</xdr:col>
                    <xdr:colOff>285750</xdr:colOff>
                    <xdr:row>107</xdr:row>
                    <xdr:rowOff>19050</xdr:rowOff>
                  </from>
                  <to>
                    <xdr:col>8</xdr:col>
                    <xdr:colOff>533400</xdr:colOff>
                    <xdr:row>107</xdr:row>
                    <xdr:rowOff>152400</xdr:rowOff>
                  </to>
                </anchor>
              </controlPr>
            </control>
          </mc:Choice>
        </mc:AlternateContent>
        <mc:AlternateContent xmlns:mc="http://schemas.openxmlformats.org/markup-compatibility/2006">
          <mc:Choice Requires="x14">
            <control shapeId="31022" r:id="rId106" name="Check Box 302">
              <controlPr defaultSize="0" autoFill="0" autoLine="0" autoPict="0">
                <anchor moveWithCells="1">
                  <from>
                    <xdr:col>8</xdr:col>
                    <xdr:colOff>285750</xdr:colOff>
                    <xdr:row>108</xdr:row>
                    <xdr:rowOff>19050</xdr:rowOff>
                  </from>
                  <to>
                    <xdr:col>8</xdr:col>
                    <xdr:colOff>533400</xdr:colOff>
                    <xdr:row>108</xdr:row>
                    <xdr:rowOff>152400</xdr:rowOff>
                  </to>
                </anchor>
              </controlPr>
            </control>
          </mc:Choice>
        </mc:AlternateContent>
        <mc:AlternateContent xmlns:mc="http://schemas.openxmlformats.org/markup-compatibility/2006">
          <mc:Choice Requires="x14">
            <control shapeId="31023" r:id="rId107" name="Check Box 303">
              <controlPr defaultSize="0" autoFill="0" autoLine="0" autoPict="0">
                <anchor moveWithCells="1">
                  <from>
                    <xdr:col>8</xdr:col>
                    <xdr:colOff>285750</xdr:colOff>
                    <xdr:row>109</xdr:row>
                    <xdr:rowOff>19050</xdr:rowOff>
                  </from>
                  <to>
                    <xdr:col>8</xdr:col>
                    <xdr:colOff>533400</xdr:colOff>
                    <xdr:row>109</xdr:row>
                    <xdr:rowOff>152400</xdr:rowOff>
                  </to>
                </anchor>
              </controlPr>
            </control>
          </mc:Choice>
        </mc:AlternateContent>
        <mc:AlternateContent xmlns:mc="http://schemas.openxmlformats.org/markup-compatibility/2006">
          <mc:Choice Requires="x14">
            <control shapeId="31024" r:id="rId108" name="Check Box 304">
              <controlPr defaultSize="0" autoFill="0" autoLine="0" autoPict="0">
                <anchor moveWithCells="1">
                  <from>
                    <xdr:col>8</xdr:col>
                    <xdr:colOff>285750</xdr:colOff>
                    <xdr:row>110</xdr:row>
                    <xdr:rowOff>19050</xdr:rowOff>
                  </from>
                  <to>
                    <xdr:col>8</xdr:col>
                    <xdr:colOff>533400</xdr:colOff>
                    <xdr:row>110</xdr:row>
                    <xdr:rowOff>152400</xdr:rowOff>
                  </to>
                </anchor>
              </controlPr>
            </control>
          </mc:Choice>
        </mc:AlternateContent>
        <mc:AlternateContent xmlns:mc="http://schemas.openxmlformats.org/markup-compatibility/2006">
          <mc:Choice Requires="x14">
            <control shapeId="31025" r:id="rId109" name="Check Box 305">
              <controlPr defaultSize="0" autoFill="0" autoLine="0" autoPict="0">
                <anchor moveWithCells="1">
                  <from>
                    <xdr:col>8</xdr:col>
                    <xdr:colOff>285750</xdr:colOff>
                    <xdr:row>111</xdr:row>
                    <xdr:rowOff>19050</xdr:rowOff>
                  </from>
                  <to>
                    <xdr:col>8</xdr:col>
                    <xdr:colOff>533400</xdr:colOff>
                    <xdr:row>111</xdr:row>
                    <xdr:rowOff>152400</xdr:rowOff>
                  </to>
                </anchor>
              </controlPr>
            </control>
          </mc:Choice>
        </mc:AlternateContent>
        <mc:AlternateContent xmlns:mc="http://schemas.openxmlformats.org/markup-compatibility/2006">
          <mc:Choice Requires="x14">
            <control shapeId="31026" r:id="rId110" name="Check Box 306">
              <controlPr defaultSize="0" autoFill="0" autoLine="0" autoPict="0">
                <anchor moveWithCells="1">
                  <from>
                    <xdr:col>8</xdr:col>
                    <xdr:colOff>285750</xdr:colOff>
                    <xdr:row>112</xdr:row>
                    <xdr:rowOff>19050</xdr:rowOff>
                  </from>
                  <to>
                    <xdr:col>8</xdr:col>
                    <xdr:colOff>533400</xdr:colOff>
                    <xdr:row>112</xdr:row>
                    <xdr:rowOff>152400</xdr:rowOff>
                  </to>
                </anchor>
              </controlPr>
            </control>
          </mc:Choice>
        </mc:AlternateContent>
        <mc:AlternateContent xmlns:mc="http://schemas.openxmlformats.org/markup-compatibility/2006">
          <mc:Choice Requires="x14">
            <control shapeId="31027" r:id="rId111" name="Check Box 307">
              <controlPr defaultSize="0" autoFill="0" autoLine="0" autoPict="0">
                <anchor moveWithCells="1">
                  <from>
                    <xdr:col>8</xdr:col>
                    <xdr:colOff>285750</xdr:colOff>
                    <xdr:row>113</xdr:row>
                    <xdr:rowOff>19050</xdr:rowOff>
                  </from>
                  <to>
                    <xdr:col>8</xdr:col>
                    <xdr:colOff>533400</xdr:colOff>
                    <xdr:row>113</xdr:row>
                    <xdr:rowOff>152400</xdr:rowOff>
                  </to>
                </anchor>
              </controlPr>
            </control>
          </mc:Choice>
        </mc:AlternateContent>
        <mc:AlternateContent xmlns:mc="http://schemas.openxmlformats.org/markup-compatibility/2006">
          <mc:Choice Requires="x14">
            <control shapeId="31028" r:id="rId112" name="Check Box 308">
              <controlPr defaultSize="0" autoFill="0" autoLine="0" autoPict="0">
                <anchor moveWithCells="1">
                  <from>
                    <xdr:col>8</xdr:col>
                    <xdr:colOff>285750</xdr:colOff>
                    <xdr:row>114</xdr:row>
                    <xdr:rowOff>19050</xdr:rowOff>
                  </from>
                  <to>
                    <xdr:col>8</xdr:col>
                    <xdr:colOff>533400</xdr:colOff>
                    <xdr:row>114</xdr:row>
                    <xdr:rowOff>152400</xdr:rowOff>
                  </to>
                </anchor>
              </controlPr>
            </control>
          </mc:Choice>
        </mc:AlternateContent>
        <mc:AlternateContent xmlns:mc="http://schemas.openxmlformats.org/markup-compatibility/2006">
          <mc:Choice Requires="x14">
            <control shapeId="31029" r:id="rId113" name="Check Box 309">
              <controlPr defaultSize="0" autoFill="0" autoLine="0" autoPict="0">
                <anchor moveWithCells="1">
                  <from>
                    <xdr:col>8</xdr:col>
                    <xdr:colOff>285750</xdr:colOff>
                    <xdr:row>115</xdr:row>
                    <xdr:rowOff>19050</xdr:rowOff>
                  </from>
                  <to>
                    <xdr:col>8</xdr:col>
                    <xdr:colOff>533400</xdr:colOff>
                    <xdr:row>115</xdr:row>
                    <xdr:rowOff>152400</xdr:rowOff>
                  </to>
                </anchor>
              </controlPr>
            </control>
          </mc:Choice>
        </mc:AlternateContent>
        <mc:AlternateContent xmlns:mc="http://schemas.openxmlformats.org/markup-compatibility/2006">
          <mc:Choice Requires="x14">
            <control shapeId="31030" r:id="rId114" name="Check Box 310">
              <controlPr defaultSize="0" autoFill="0" autoLine="0" autoPict="0">
                <anchor moveWithCells="1">
                  <from>
                    <xdr:col>8</xdr:col>
                    <xdr:colOff>285750</xdr:colOff>
                    <xdr:row>116</xdr:row>
                    <xdr:rowOff>19050</xdr:rowOff>
                  </from>
                  <to>
                    <xdr:col>8</xdr:col>
                    <xdr:colOff>533400</xdr:colOff>
                    <xdr:row>116</xdr:row>
                    <xdr:rowOff>152400</xdr:rowOff>
                  </to>
                </anchor>
              </controlPr>
            </control>
          </mc:Choice>
        </mc:AlternateContent>
        <mc:AlternateContent xmlns:mc="http://schemas.openxmlformats.org/markup-compatibility/2006">
          <mc:Choice Requires="x14">
            <control shapeId="31031" r:id="rId115" name="Check Box 311">
              <controlPr defaultSize="0" autoFill="0" autoLine="0" autoPict="0">
                <anchor moveWithCells="1">
                  <from>
                    <xdr:col>8</xdr:col>
                    <xdr:colOff>285750</xdr:colOff>
                    <xdr:row>117</xdr:row>
                    <xdr:rowOff>19050</xdr:rowOff>
                  </from>
                  <to>
                    <xdr:col>8</xdr:col>
                    <xdr:colOff>533400</xdr:colOff>
                    <xdr:row>117</xdr:row>
                    <xdr:rowOff>152400</xdr:rowOff>
                  </to>
                </anchor>
              </controlPr>
            </control>
          </mc:Choice>
        </mc:AlternateContent>
        <mc:AlternateContent xmlns:mc="http://schemas.openxmlformats.org/markup-compatibility/2006">
          <mc:Choice Requires="x14">
            <control shapeId="31032" r:id="rId116" name="Check Box 312">
              <controlPr defaultSize="0" autoFill="0" autoLine="0" autoPict="0">
                <anchor moveWithCells="1">
                  <from>
                    <xdr:col>8</xdr:col>
                    <xdr:colOff>285750</xdr:colOff>
                    <xdr:row>118</xdr:row>
                    <xdr:rowOff>19050</xdr:rowOff>
                  </from>
                  <to>
                    <xdr:col>8</xdr:col>
                    <xdr:colOff>533400</xdr:colOff>
                    <xdr:row>118</xdr:row>
                    <xdr:rowOff>152400</xdr:rowOff>
                  </to>
                </anchor>
              </controlPr>
            </control>
          </mc:Choice>
        </mc:AlternateContent>
        <mc:AlternateContent xmlns:mc="http://schemas.openxmlformats.org/markup-compatibility/2006">
          <mc:Choice Requires="x14">
            <control shapeId="31033" r:id="rId117" name="Check Box 313">
              <controlPr defaultSize="0" autoFill="0" autoLine="0" autoPict="0">
                <anchor moveWithCells="1">
                  <from>
                    <xdr:col>8</xdr:col>
                    <xdr:colOff>285750</xdr:colOff>
                    <xdr:row>119</xdr:row>
                    <xdr:rowOff>19050</xdr:rowOff>
                  </from>
                  <to>
                    <xdr:col>8</xdr:col>
                    <xdr:colOff>533400</xdr:colOff>
                    <xdr:row>119</xdr:row>
                    <xdr:rowOff>152400</xdr:rowOff>
                  </to>
                </anchor>
              </controlPr>
            </control>
          </mc:Choice>
        </mc:AlternateContent>
        <mc:AlternateContent xmlns:mc="http://schemas.openxmlformats.org/markup-compatibility/2006">
          <mc:Choice Requires="x14">
            <control shapeId="31034" r:id="rId118" name="Check Box 314">
              <controlPr defaultSize="0" autoFill="0" autoLine="0" autoPict="0">
                <anchor moveWithCells="1">
                  <from>
                    <xdr:col>8</xdr:col>
                    <xdr:colOff>285750</xdr:colOff>
                    <xdr:row>120</xdr:row>
                    <xdr:rowOff>19050</xdr:rowOff>
                  </from>
                  <to>
                    <xdr:col>8</xdr:col>
                    <xdr:colOff>533400</xdr:colOff>
                    <xdr:row>120</xdr:row>
                    <xdr:rowOff>152400</xdr:rowOff>
                  </to>
                </anchor>
              </controlPr>
            </control>
          </mc:Choice>
        </mc:AlternateContent>
        <mc:AlternateContent xmlns:mc="http://schemas.openxmlformats.org/markup-compatibility/2006">
          <mc:Choice Requires="x14">
            <control shapeId="31035" r:id="rId119" name="Check Box 315">
              <controlPr defaultSize="0" autoFill="0" autoLine="0" autoPict="0">
                <anchor moveWithCells="1">
                  <from>
                    <xdr:col>8</xdr:col>
                    <xdr:colOff>285750</xdr:colOff>
                    <xdr:row>121</xdr:row>
                    <xdr:rowOff>19050</xdr:rowOff>
                  </from>
                  <to>
                    <xdr:col>8</xdr:col>
                    <xdr:colOff>533400</xdr:colOff>
                    <xdr:row>121</xdr:row>
                    <xdr:rowOff>152400</xdr:rowOff>
                  </to>
                </anchor>
              </controlPr>
            </control>
          </mc:Choice>
        </mc:AlternateContent>
        <mc:AlternateContent xmlns:mc="http://schemas.openxmlformats.org/markup-compatibility/2006">
          <mc:Choice Requires="x14">
            <control shapeId="31036" r:id="rId120" name="Check Box 316">
              <controlPr defaultSize="0" autoFill="0" autoLine="0" autoPict="0">
                <anchor moveWithCells="1">
                  <from>
                    <xdr:col>8</xdr:col>
                    <xdr:colOff>285750</xdr:colOff>
                    <xdr:row>122</xdr:row>
                    <xdr:rowOff>19050</xdr:rowOff>
                  </from>
                  <to>
                    <xdr:col>8</xdr:col>
                    <xdr:colOff>533400</xdr:colOff>
                    <xdr:row>122</xdr:row>
                    <xdr:rowOff>152400</xdr:rowOff>
                  </to>
                </anchor>
              </controlPr>
            </control>
          </mc:Choice>
        </mc:AlternateContent>
        <mc:AlternateContent xmlns:mc="http://schemas.openxmlformats.org/markup-compatibility/2006">
          <mc:Choice Requires="x14">
            <control shapeId="31037" r:id="rId121" name="Check Box 317">
              <controlPr defaultSize="0" autoFill="0" autoLine="0" autoPict="0">
                <anchor moveWithCells="1">
                  <from>
                    <xdr:col>8</xdr:col>
                    <xdr:colOff>285750</xdr:colOff>
                    <xdr:row>123</xdr:row>
                    <xdr:rowOff>19050</xdr:rowOff>
                  </from>
                  <to>
                    <xdr:col>8</xdr:col>
                    <xdr:colOff>533400</xdr:colOff>
                    <xdr:row>123</xdr:row>
                    <xdr:rowOff>152400</xdr:rowOff>
                  </to>
                </anchor>
              </controlPr>
            </control>
          </mc:Choice>
        </mc:AlternateContent>
        <mc:AlternateContent xmlns:mc="http://schemas.openxmlformats.org/markup-compatibility/2006">
          <mc:Choice Requires="x14">
            <control shapeId="31038" r:id="rId122" name="Check Box 318">
              <controlPr defaultSize="0" autoFill="0" autoLine="0" autoPict="0">
                <anchor moveWithCells="1">
                  <from>
                    <xdr:col>8</xdr:col>
                    <xdr:colOff>285750</xdr:colOff>
                    <xdr:row>124</xdr:row>
                    <xdr:rowOff>19050</xdr:rowOff>
                  </from>
                  <to>
                    <xdr:col>8</xdr:col>
                    <xdr:colOff>533400</xdr:colOff>
                    <xdr:row>124</xdr:row>
                    <xdr:rowOff>152400</xdr:rowOff>
                  </to>
                </anchor>
              </controlPr>
            </control>
          </mc:Choice>
        </mc:AlternateContent>
        <mc:AlternateContent xmlns:mc="http://schemas.openxmlformats.org/markup-compatibility/2006">
          <mc:Choice Requires="x14">
            <control shapeId="31039" r:id="rId123" name="Check Box 319">
              <controlPr defaultSize="0" autoFill="0" autoLine="0" autoPict="0">
                <anchor moveWithCells="1">
                  <from>
                    <xdr:col>8</xdr:col>
                    <xdr:colOff>285750</xdr:colOff>
                    <xdr:row>125</xdr:row>
                    <xdr:rowOff>19050</xdr:rowOff>
                  </from>
                  <to>
                    <xdr:col>8</xdr:col>
                    <xdr:colOff>533400</xdr:colOff>
                    <xdr:row>125</xdr:row>
                    <xdr:rowOff>152400</xdr:rowOff>
                  </to>
                </anchor>
              </controlPr>
            </control>
          </mc:Choice>
        </mc:AlternateContent>
        <mc:AlternateContent xmlns:mc="http://schemas.openxmlformats.org/markup-compatibility/2006">
          <mc:Choice Requires="x14">
            <control shapeId="31040" r:id="rId124" name="Check Box 320">
              <controlPr defaultSize="0" autoFill="0" autoLine="0" autoPict="0">
                <anchor moveWithCells="1">
                  <from>
                    <xdr:col>8</xdr:col>
                    <xdr:colOff>285750</xdr:colOff>
                    <xdr:row>126</xdr:row>
                    <xdr:rowOff>19050</xdr:rowOff>
                  </from>
                  <to>
                    <xdr:col>8</xdr:col>
                    <xdr:colOff>533400</xdr:colOff>
                    <xdr:row>126</xdr:row>
                    <xdr:rowOff>152400</xdr:rowOff>
                  </to>
                </anchor>
              </controlPr>
            </control>
          </mc:Choice>
        </mc:AlternateContent>
        <mc:AlternateContent xmlns:mc="http://schemas.openxmlformats.org/markup-compatibility/2006">
          <mc:Choice Requires="x14">
            <control shapeId="31041" r:id="rId125" name="Check Box 321">
              <controlPr defaultSize="0" autoFill="0" autoLine="0" autoPict="0">
                <anchor moveWithCells="1">
                  <from>
                    <xdr:col>8</xdr:col>
                    <xdr:colOff>285750</xdr:colOff>
                    <xdr:row>127</xdr:row>
                    <xdr:rowOff>19050</xdr:rowOff>
                  </from>
                  <to>
                    <xdr:col>8</xdr:col>
                    <xdr:colOff>533400</xdr:colOff>
                    <xdr:row>127</xdr:row>
                    <xdr:rowOff>152400</xdr:rowOff>
                  </to>
                </anchor>
              </controlPr>
            </control>
          </mc:Choice>
        </mc:AlternateContent>
        <mc:AlternateContent xmlns:mc="http://schemas.openxmlformats.org/markup-compatibility/2006">
          <mc:Choice Requires="x14">
            <control shapeId="31042" r:id="rId126" name="Check Box 322">
              <controlPr defaultSize="0" autoFill="0" autoLine="0" autoPict="0">
                <anchor moveWithCells="1">
                  <from>
                    <xdr:col>8</xdr:col>
                    <xdr:colOff>285750</xdr:colOff>
                    <xdr:row>128</xdr:row>
                    <xdr:rowOff>19050</xdr:rowOff>
                  </from>
                  <to>
                    <xdr:col>8</xdr:col>
                    <xdr:colOff>533400</xdr:colOff>
                    <xdr:row>128</xdr:row>
                    <xdr:rowOff>152400</xdr:rowOff>
                  </to>
                </anchor>
              </controlPr>
            </control>
          </mc:Choice>
        </mc:AlternateContent>
        <mc:AlternateContent xmlns:mc="http://schemas.openxmlformats.org/markup-compatibility/2006">
          <mc:Choice Requires="x14">
            <control shapeId="31043" r:id="rId127" name="Check Box 323">
              <controlPr defaultSize="0" autoFill="0" autoLine="0" autoPict="0">
                <anchor moveWithCells="1">
                  <from>
                    <xdr:col>8</xdr:col>
                    <xdr:colOff>285750</xdr:colOff>
                    <xdr:row>129</xdr:row>
                    <xdr:rowOff>19050</xdr:rowOff>
                  </from>
                  <to>
                    <xdr:col>8</xdr:col>
                    <xdr:colOff>533400</xdr:colOff>
                    <xdr:row>129</xdr:row>
                    <xdr:rowOff>152400</xdr:rowOff>
                  </to>
                </anchor>
              </controlPr>
            </control>
          </mc:Choice>
        </mc:AlternateContent>
        <mc:AlternateContent xmlns:mc="http://schemas.openxmlformats.org/markup-compatibility/2006">
          <mc:Choice Requires="x14">
            <control shapeId="31044" r:id="rId128" name="Check Box 324">
              <controlPr defaultSize="0" autoFill="0" autoLine="0" autoPict="0">
                <anchor moveWithCells="1">
                  <from>
                    <xdr:col>8</xdr:col>
                    <xdr:colOff>285750</xdr:colOff>
                    <xdr:row>130</xdr:row>
                    <xdr:rowOff>19050</xdr:rowOff>
                  </from>
                  <to>
                    <xdr:col>8</xdr:col>
                    <xdr:colOff>533400</xdr:colOff>
                    <xdr:row>130</xdr:row>
                    <xdr:rowOff>152400</xdr:rowOff>
                  </to>
                </anchor>
              </controlPr>
            </control>
          </mc:Choice>
        </mc:AlternateContent>
        <mc:AlternateContent xmlns:mc="http://schemas.openxmlformats.org/markup-compatibility/2006">
          <mc:Choice Requires="x14">
            <control shapeId="31045" r:id="rId129" name="Check Box 325">
              <controlPr defaultSize="0" autoFill="0" autoLine="0" autoPict="0">
                <anchor moveWithCells="1">
                  <from>
                    <xdr:col>8</xdr:col>
                    <xdr:colOff>285750</xdr:colOff>
                    <xdr:row>131</xdr:row>
                    <xdr:rowOff>19050</xdr:rowOff>
                  </from>
                  <to>
                    <xdr:col>8</xdr:col>
                    <xdr:colOff>533400</xdr:colOff>
                    <xdr:row>131</xdr:row>
                    <xdr:rowOff>152400</xdr:rowOff>
                  </to>
                </anchor>
              </controlPr>
            </control>
          </mc:Choice>
        </mc:AlternateContent>
        <mc:AlternateContent xmlns:mc="http://schemas.openxmlformats.org/markup-compatibility/2006">
          <mc:Choice Requires="x14">
            <control shapeId="31046" r:id="rId130" name="Check Box 326">
              <controlPr defaultSize="0" autoFill="0" autoLine="0" autoPict="0">
                <anchor moveWithCells="1">
                  <from>
                    <xdr:col>8</xdr:col>
                    <xdr:colOff>285750</xdr:colOff>
                    <xdr:row>132</xdr:row>
                    <xdr:rowOff>19050</xdr:rowOff>
                  </from>
                  <to>
                    <xdr:col>8</xdr:col>
                    <xdr:colOff>533400</xdr:colOff>
                    <xdr:row>132</xdr:row>
                    <xdr:rowOff>152400</xdr:rowOff>
                  </to>
                </anchor>
              </controlPr>
            </control>
          </mc:Choice>
        </mc:AlternateContent>
        <mc:AlternateContent xmlns:mc="http://schemas.openxmlformats.org/markup-compatibility/2006">
          <mc:Choice Requires="x14">
            <control shapeId="31047" r:id="rId131" name="Check Box 327">
              <controlPr defaultSize="0" autoFill="0" autoLine="0" autoPict="0">
                <anchor moveWithCells="1">
                  <from>
                    <xdr:col>8</xdr:col>
                    <xdr:colOff>285750</xdr:colOff>
                    <xdr:row>133</xdr:row>
                    <xdr:rowOff>19050</xdr:rowOff>
                  </from>
                  <to>
                    <xdr:col>8</xdr:col>
                    <xdr:colOff>533400</xdr:colOff>
                    <xdr:row>133</xdr:row>
                    <xdr:rowOff>152400</xdr:rowOff>
                  </to>
                </anchor>
              </controlPr>
            </control>
          </mc:Choice>
        </mc:AlternateContent>
        <mc:AlternateContent xmlns:mc="http://schemas.openxmlformats.org/markup-compatibility/2006">
          <mc:Choice Requires="x14">
            <control shapeId="31048" r:id="rId132" name="Check Box 328">
              <controlPr defaultSize="0" autoFill="0" autoLine="0" autoPict="0">
                <anchor moveWithCells="1">
                  <from>
                    <xdr:col>8</xdr:col>
                    <xdr:colOff>285750</xdr:colOff>
                    <xdr:row>134</xdr:row>
                    <xdr:rowOff>19050</xdr:rowOff>
                  </from>
                  <to>
                    <xdr:col>8</xdr:col>
                    <xdr:colOff>533400</xdr:colOff>
                    <xdr:row>134</xdr:row>
                    <xdr:rowOff>152400</xdr:rowOff>
                  </to>
                </anchor>
              </controlPr>
            </control>
          </mc:Choice>
        </mc:AlternateContent>
        <mc:AlternateContent xmlns:mc="http://schemas.openxmlformats.org/markup-compatibility/2006">
          <mc:Choice Requires="x14">
            <control shapeId="31049" r:id="rId133" name="Check Box 329">
              <controlPr defaultSize="0" autoFill="0" autoLine="0" autoPict="0">
                <anchor moveWithCells="1">
                  <from>
                    <xdr:col>8</xdr:col>
                    <xdr:colOff>285750</xdr:colOff>
                    <xdr:row>135</xdr:row>
                    <xdr:rowOff>19050</xdr:rowOff>
                  </from>
                  <to>
                    <xdr:col>8</xdr:col>
                    <xdr:colOff>533400</xdr:colOff>
                    <xdr:row>135</xdr:row>
                    <xdr:rowOff>152400</xdr:rowOff>
                  </to>
                </anchor>
              </controlPr>
            </control>
          </mc:Choice>
        </mc:AlternateContent>
        <mc:AlternateContent xmlns:mc="http://schemas.openxmlformats.org/markup-compatibility/2006">
          <mc:Choice Requires="x14">
            <control shapeId="31050" r:id="rId134" name="Check Box 330">
              <controlPr defaultSize="0" autoFill="0" autoLine="0" autoPict="0">
                <anchor moveWithCells="1">
                  <from>
                    <xdr:col>8</xdr:col>
                    <xdr:colOff>285750</xdr:colOff>
                    <xdr:row>136</xdr:row>
                    <xdr:rowOff>19050</xdr:rowOff>
                  </from>
                  <to>
                    <xdr:col>8</xdr:col>
                    <xdr:colOff>533400</xdr:colOff>
                    <xdr:row>136</xdr:row>
                    <xdr:rowOff>152400</xdr:rowOff>
                  </to>
                </anchor>
              </controlPr>
            </control>
          </mc:Choice>
        </mc:AlternateContent>
        <mc:AlternateContent xmlns:mc="http://schemas.openxmlformats.org/markup-compatibility/2006">
          <mc:Choice Requires="x14">
            <control shapeId="31051" r:id="rId135" name="Check Box 331">
              <controlPr defaultSize="0" autoFill="0" autoLine="0" autoPict="0">
                <anchor moveWithCells="1">
                  <from>
                    <xdr:col>8</xdr:col>
                    <xdr:colOff>285750</xdr:colOff>
                    <xdr:row>137</xdr:row>
                    <xdr:rowOff>19050</xdr:rowOff>
                  </from>
                  <to>
                    <xdr:col>8</xdr:col>
                    <xdr:colOff>533400</xdr:colOff>
                    <xdr:row>137</xdr:row>
                    <xdr:rowOff>152400</xdr:rowOff>
                  </to>
                </anchor>
              </controlPr>
            </control>
          </mc:Choice>
        </mc:AlternateContent>
        <mc:AlternateContent xmlns:mc="http://schemas.openxmlformats.org/markup-compatibility/2006">
          <mc:Choice Requires="x14">
            <control shapeId="31052" r:id="rId136" name="Check Box 332">
              <controlPr defaultSize="0" autoFill="0" autoLine="0" autoPict="0">
                <anchor moveWithCells="1">
                  <from>
                    <xdr:col>8</xdr:col>
                    <xdr:colOff>285750</xdr:colOff>
                    <xdr:row>138</xdr:row>
                    <xdr:rowOff>19050</xdr:rowOff>
                  </from>
                  <to>
                    <xdr:col>8</xdr:col>
                    <xdr:colOff>533400</xdr:colOff>
                    <xdr:row>138</xdr:row>
                    <xdr:rowOff>152400</xdr:rowOff>
                  </to>
                </anchor>
              </controlPr>
            </control>
          </mc:Choice>
        </mc:AlternateContent>
        <mc:AlternateContent xmlns:mc="http://schemas.openxmlformats.org/markup-compatibility/2006">
          <mc:Choice Requires="x14">
            <control shapeId="31053" r:id="rId137" name="Check Box 333">
              <controlPr defaultSize="0" autoFill="0" autoLine="0" autoPict="0">
                <anchor moveWithCells="1">
                  <from>
                    <xdr:col>8</xdr:col>
                    <xdr:colOff>285750</xdr:colOff>
                    <xdr:row>139</xdr:row>
                    <xdr:rowOff>19050</xdr:rowOff>
                  </from>
                  <to>
                    <xdr:col>8</xdr:col>
                    <xdr:colOff>533400</xdr:colOff>
                    <xdr:row>139</xdr:row>
                    <xdr:rowOff>152400</xdr:rowOff>
                  </to>
                </anchor>
              </controlPr>
            </control>
          </mc:Choice>
        </mc:AlternateContent>
        <mc:AlternateContent xmlns:mc="http://schemas.openxmlformats.org/markup-compatibility/2006">
          <mc:Choice Requires="x14">
            <control shapeId="31054" r:id="rId138" name="Check Box 334">
              <controlPr defaultSize="0" autoFill="0" autoLine="0" autoPict="0">
                <anchor moveWithCells="1">
                  <from>
                    <xdr:col>8</xdr:col>
                    <xdr:colOff>285750</xdr:colOff>
                    <xdr:row>140</xdr:row>
                    <xdr:rowOff>19050</xdr:rowOff>
                  </from>
                  <to>
                    <xdr:col>8</xdr:col>
                    <xdr:colOff>533400</xdr:colOff>
                    <xdr:row>140</xdr:row>
                    <xdr:rowOff>152400</xdr:rowOff>
                  </to>
                </anchor>
              </controlPr>
            </control>
          </mc:Choice>
        </mc:AlternateContent>
        <mc:AlternateContent xmlns:mc="http://schemas.openxmlformats.org/markup-compatibility/2006">
          <mc:Choice Requires="x14">
            <control shapeId="31055" r:id="rId139" name="Check Box 335">
              <controlPr defaultSize="0" autoFill="0" autoLine="0" autoPict="0">
                <anchor moveWithCells="1">
                  <from>
                    <xdr:col>8</xdr:col>
                    <xdr:colOff>285750</xdr:colOff>
                    <xdr:row>141</xdr:row>
                    <xdr:rowOff>19050</xdr:rowOff>
                  </from>
                  <to>
                    <xdr:col>8</xdr:col>
                    <xdr:colOff>533400</xdr:colOff>
                    <xdr:row>141</xdr:row>
                    <xdr:rowOff>152400</xdr:rowOff>
                  </to>
                </anchor>
              </controlPr>
            </control>
          </mc:Choice>
        </mc:AlternateContent>
        <mc:AlternateContent xmlns:mc="http://schemas.openxmlformats.org/markup-compatibility/2006">
          <mc:Choice Requires="x14">
            <control shapeId="31056" r:id="rId140" name="Check Box 336">
              <controlPr defaultSize="0" autoFill="0" autoLine="0" autoPict="0">
                <anchor moveWithCells="1">
                  <from>
                    <xdr:col>8</xdr:col>
                    <xdr:colOff>285750</xdr:colOff>
                    <xdr:row>142</xdr:row>
                    <xdr:rowOff>19050</xdr:rowOff>
                  </from>
                  <to>
                    <xdr:col>8</xdr:col>
                    <xdr:colOff>533400</xdr:colOff>
                    <xdr:row>142</xdr:row>
                    <xdr:rowOff>152400</xdr:rowOff>
                  </to>
                </anchor>
              </controlPr>
            </control>
          </mc:Choice>
        </mc:AlternateContent>
        <mc:AlternateContent xmlns:mc="http://schemas.openxmlformats.org/markup-compatibility/2006">
          <mc:Choice Requires="x14">
            <control shapeId="31057" r:id="rId141" name="Check Box 337">
              <controlPr defaultSize="0" autoFill="0" autoLine="0" autoPict="0">
                <anchor moveWithCells="1">
                  <from>
                    <xdr:col>8</xdr:col>
                    <xdr:colOff>285750</xdr:colOff>
                    <xdr:row>143</xdr:row>
                    <xdr:rowOff>19050</xdr:rowOff>
                  </from>
                  <to>
                    <xdr:col>8</xdr:col>
                    <xdr:colOff>533400</xdr:colOff>
                    <xdr:row>143</xdr:row>
                    <xdr:rowOff>152400</xdr:rowOff>
                  </to>
                </anchor>
              </controlPr>
            </control>
          </mc:Choice>
        </mc:AlternateContent>
        <mc:AlternateContent xmlns:mc="http://schemas.openxmlformats.org/markup-compatibility/2006">
          <mc:Choice Requires="x14">
            <control shapeId="31058" r:id="rId142" name="Check Box 338">
              <controlPr defaultSize="0" autoFill="0" autoLine="0" autoPict="0">
                <anchor moveWithCells="1">
                  <from>
                    <xdr:col>8</xdr:col>
                    <xdr:colOff>285750</xdr:colOff>
                    <xdr:row>144</xdr:row>
                    <xdr:rowOff>19050</xdr:rowOff>
                  </from>
                  <to>
                    <xdr:col>8</xdr:col>
                    <xdr:colOff>533400</xdr:colOff>
                    <xdr:row>144</xdr:row>
                    <xdr:rowOff>152400</xdr:rowOff>
                  </to>
                </anchor>
              </controlPr>
            </control>
          </mc:Choice>
        </mc:AlternateContent>
        <mc:AlternateContent xmlns:mc="http://schemas.openxmlformats.org/markup-compatibility/2006">
          <mc:Choice Requires="x14">
            <control shapeId="31059" r:id="rId143" name="Check Box 339">
              <controlPr defaultSize="0" autoFill="0" autoLine="0" autoPict="0">
                <anchor moveWithCells="1">
                  <from>
                    <xdr:col>8</xdr:col>
                    <xdr:colOff>285750</xdr:colOff>
                    <xdr:row>145</xdr:row>
                    <xdr:rowOff>19050</xdr:rowOff>
                  </from>
                  <to>
                    <xdr:col>8</xdr:col>
                    <xdr:colOff>533400</xdr:colOff>
                    <xdr:row>145</xdr:row>
                    <xdr:rowOff>152400</xdr:rowOff>
                  </to>
                </anchor>
              </controlPr>
            </control>
          </mc:Choice>
        </mc:AlternateContent>
        <mc:AlternateContent xmlns:mc="http://schemas.openxmlformats.org/markup-compatibility/2006">
          <mc:Choice Requires="x14">
            <control shapeId="31060" r:id="rId144" name="Check Box 340">
              <controlPr defaultSize="0" autoFill="0" autoLine="0" autoPict="0">
                <anchor moveWithCells="1">
                  <from>
                    <xdr:col>8</xdr:col>
                    <xdr:colOff>285750</xdr:colOff>
                    <xdr:row>146</xdr:row>
                    <xdr:rowOff>19050</xdr:rowOff>
                  </from>
                  <to>
                    <xdr:col>8</xdr:col>
                    <xdr:colOff>533400</xdr:colOff>
                    <xdr:row>146</xdr:row>
                    <xdr:rowOff>152400</xdr:rowOff>
                  </to>
                </anchor>
              </controlPr>
            </control>
          </mc:Choice>
        </mc:AlternateContent>
        <mc:AlternateContent xmlns:mc="http://schemas.openxmlformats.org/markup-compatibility/2006">
          <mc:Choice Requires="x14">
            <control shapeId="31061" r:id="rId145" name="Check Box 341">
              <controlPr defaultSize="0" autoFill="0" autoLine="0" autoPict="0">
                <anchor moveWithCells="1">
                  <from>
                    <xdr:col>8</xdr:col>
                    <xdr:colOff>285750</xdr:colOff>
                    <xdr:row>147</xdr:row>
                    <xdr:rowOff>19050</xdr:rowOff>
                  </from>
                  <to>
                    <xdr:col>8</xdr:col>
                    <xdr:colOff>533400</xdr:colOff>
                    <xdr:row>147</xdr:row>
                    <xdr:rowOff>152400</xdr:rowOff>
                  </to>
                </anchor>
              </controlPr>
            </control>
          </mc:Choice>
        </mc:AlternateContent>
        <mc:AlternateContent xmlns:mc="http://schemas.openxmlformats.org/markup-compatibility/2006">
          <mc:Choice Requires="x14">
            <control shapeId="31062" r:id="rId146" name="Check Box 342">
              <controlPr defaultSize="0" autoFill="0" autoLine="0" autoPict="0">
                <anchor moveWithCells="1">
                  <from>
                    <xdr:col>8</xdr:col>
                    <xdr:colOff>285750</xdr:colOff>
                    <xdr:row>148</xdr:row>
                    <xdr:rowOff>19050</xdr:rowOff>
                  </from>
                  <to>
                    <xdr:col>8</xdr:col>
                    <xdr:colOff>533400</xdr:colOff>
                    <xdr:row>148</xdr:row>
                    <xdr:rowOff>152400</xdr:rowOff>
                  </to>
                </anchor>
              </controlPr>
            </control>
          </mc:Choice>
        </mc:AlternateContent>
        <mc:AlternateContent xmlns:mc="http://schemas.openxmlformats.org/markup-compatibility/2006">
          <mc:Choice Requires="x14">
            <control shapeId="31063" r:id="rId147" name="Check Box 343">
              <controlPr defaultSize="0" autoFill="0" autoLine="0" autoPict="0">
                <anchor moveWithCells="1">
                  <from>
                    <xdr:col>8</xdr:col>
                    <xdr:colOff>285750</xdr:colOff>
                    <xdr:row>149</xdr:row>
                    <xdr:rowOff>19050</xdr:rowOff>
                  </from>
                  <to>
                    <xdr:col>8</xdr:col>
                    <xdr:colOff>533400</xdr:colOff>
                    <xdr:row>149</xdr:row>
                    <xdr:rowOff>152400</xdr:rowOff>
                  </to>
                </anchor>
              </controlPr>
            </control>
          </mc:Choice>
        </mc:AlternateContent>
        <mc:AlternateContent xmlns:mc="http://schemas.openxmlformats.org/markup-compatibility/2006">
          <mc:Choice Requires="x14">
            <control shapeId="31064" r:id="rId148" name="Check Box 344">
              <controlPr defaultSize="0" autoFill="0" autoLine="0" autoPict="0">
                <anchor moveWithCells="1">
                  <from>
                    <xdr:col>8</xdr:col>
                    <xdr:colOff>285750</xdr:colOff>
                    <xdr:row>150</xdr:row>
                    <xdr:rowOff>19050</xdr:rowOff>
                  </from>
                  <to>
                    <xdr:col>8</xdr:col>
                    <xdr:colOff>533400</xdr:colOff>
                    <xdr:row>150</xdr:row>
                    <xdr:rowOff>152400</xdr:rowOff>
                  </to>
                </anchor>
              </controlPr>
            </control>
          </mc:Choice>
        </mc:AlternateContent>
        <mc:AlternateContent xmlns:mc="http://schemas.openxmlformats.org/markup-compatibility/2006">
          <mc:Choice Requires="x14">
            <control shapeId="31065" r:id="rId149" name="Check Box 345">
              <controlPr defaultSize="0" autoFill="0" autoLine="0" autoPict="0">
                <anchor moveWithCells="1">
                  <from>
                    <xdr:col>8</xdr:col>
                    <xdr:colOff>285750</xdr:colOff>
                    <xdr:row>151</xdr:row>
                    <xdr:rowOff>19050</xdr:rowOff>
                  </from>
                  <to>
                    <xdr:col>8</xdr:col>
                    <xdr:colOff>533400</xdr:colOff>
                    <xdr:row>151</xdr:row>
                    <xdr:rowOff>152400</xdr:rowOff>
                  </to>
                </anchor>
              </controlPr>
            </control>
          </mc:Choice>
        </mc:AlternateContent>
        <mc:AlternateContent xmlns:mc="http://schemas.openxmlformats.org/markup-compatibility/2006">
          <mc:Choice Requires="x14">
            <control shapeId="31066" r:id="rId150" name="Check Box 346">
              <controlPr defaultSize="0" autoFill="0" autoLine="0" autoPict="0">
                <anchor moveWithCells="1">
                  <from>
                    <xdr:col>8</xdr:col>
                    <xdr:colOff>285750</xdr:colOff>
                    <xdr:row>152</xdr:row>
                    <xdr:rowOff>19050</xdr:rowOff>
                  </from>
                  <to>
                    <xdr:col>8</xdr:col>
                    <xdr:colOff>533400</xdr:colOff>
                    <xdr:row>152</xdr:row>
                    <xdr:rowOff>152400</xdr:rowOff>
                  </to>
                </anchor>
              </controlPr>
            </control>
          </mc:Choice>
        </mc:AlternateContent>
        <mc:AlternateContent xmlns:mc="http://schemas.openxmlformats.org/markup-compatibility/2006">
          <mc:Choice Requires="x14">
            <control shapeId="31067" r:id="rId151" name="Check Box 347">
              <controlPr defaultSize="0" autoFill="0" autoLine="0" autoPict="0">
                <anchor moveWithCells="1">
                  <from>
                    <xdr:col>8</xdr:col>
                    <xdr:colOff>285750</xdr:colOff>
                    <xdr:row>153</xdr:row>
                    <xdr:rowOff>19050</xdr:rowOff>
                  </from>
                  <to>
                    <xdr:col>8</xdr:col>
                    <xdr:colOff>533400</xdr:colOff>
                    <xdr:row>153</xdr:row>
                    <xdr:rowOff>152400</xdr:rowOff>
                  </to>
                </anchor>
              </controlPr>
            </control>
          </mc:Choice>
        </mc:AlternateContent>
        <mc:AlternateContent xmlns:mc="http://schemas.openxmlformats.org/markup-compatibility/2006">
          <mc:Choice Requires="x14">
            <control shapeId="31068" r:id="rId152" name="Check Box 348">
              <controlPr defaultSize="0" autoFill="0" autoLine="0" autoPict="0">
                <anchor moveWithCells="1">
                  <from>
                    <xdr:col>8</xdr:col>
                    <xdr:colOff>285750</xdr:colOff>
                    <xdr:row>154</xdr:row>
                    <xdr:rowOff>19050</xdr:rowOff>
                  </from>
                  <to>
                    <xdr:col>8</xdr:col>
                    <xdr:colOff>533400</xdr:colOff>
                    <xdr:row>154</xdr:row>
                    <xdr:rowOff>152400</xdr:rowOff>
                  </to>
                </anchor>
              </controlPr>
            </control>
          </mc:Choice>
        </mc:AlternateContent>
        <mc:AlternateContent xmlns:mc="http://schemas.openxmlformats.org/markup-compatibility/2006">
          <mc:Choice Requires="x14">
            <control shapeId="31069" r:id="rId153" name="Check Box 349">
              <controlPr defaultSize="0" autoFill="0" autoLine="0" autoPict="0">
                <anchor moveWithCells="1">
                  <from>
                    <xdr:col>8</xdr:col>
                    <xdr:colOff>285750</xdr:colOff>
                    <xdr:row>155</xdr:row>
                    <xdr:rowOff>19050</xdr:rowOff>
                  </from>
                  <to>
                    <xdr:col>8</xdr:col>
                    <xdr:colOff>533400</xdr:colOff>
                    <xdr:row>155</xdr:row>
                    <xdr:rowOff>152400</xdr:rowOff>
                  </to>
                </anchor>
              </controlPr>
            </control>
          </mc:Choice>
        </mc:AlternateContent>
        <mc:AlternateContent xmlns:mc="http://schemas.openxmlformats.org/markup-compatibility/2006">
          <mc:Choice Requires="x14">
            <control shapeId="31070" r:id="rId154" name="Check Box 350">
              <controlPr defaultSize="0" autoFill="0" autoLine="0" autoPict="0">
                <anchor moveWithCells="1">
                  <from>
                    <xdr:col>8</xdr:col>
                    <xdr:colOff>285750</xdr:colOff>
                    <xdr:row>156</xdr:row>
                    <xdr:rowOff>19050</xdr:rowOff>
                  </from>
                  <to>
                    <xdr:col>8</xdr:col>
                    <xdr:colOff>533400</xdr:colOff>
                    <xdr:row>156</xdr:row>
                    <xdr:rowOff>152400</xdr:rowOff>
                  </to>
                </anchor>
              </controlPr>
            </control>
          </mc:Choice>
        </mc:AlternateContent>
        <mc:AlternateContent xmlns:mc="http://schemas.openxmlformats.org/markup-compatibility/2006">
          <mc:Choice Requires="x14">
            <control shapeId="31071" r:id="rId155" name="Check Box 351">
              <controlPr defaultSize="0" autoFill="0" autoLine="0" autoPict="0">
                <anchor moveWithCells="1">
                  <from>
                    <xdr:col>8</xdr:col>
                    <xdr:colOff>285750</xdr:colOff>
                    <xdr:row>157</xdr:row>
                    <xdr:rowOff>19050</xdr:rowOff>
                  </from>
                  <to>
                    <xdr:col>8</xdr:col>
                    <xdr:colOff>533400</xdr:colOff>
                    <xdr:row>157</xdr:row>
                    <xdr:rowOff>152400</xdr:rowOff>
                  </to>
                </anchor>
              </controlPr>
            </control>
          </mc:Choice>
        </mc:AlternateContent>
        <mc:AlternateContent xmlns:mc="http://schemas.openxmlformats.org/markup-compatibility/2006">
          <mc:Choice Requires="x14">
            <control shapeId="31072" r:id="rId156" name="Check Box 352">
              <controlPr defaultSize="0" autoFill="0" autoLine="0" autoPict="0">
                <anchor moveWithCells="1">
                  <from>
                    <xdr:col>8</xdr:col>
                    <xdr:colOff>285750</xdr:colOff>
                    <xdr:row>158</xdr:row>
                    <xdr:rowOff>19050</xdr:rowOff>
                  </from>
                  <to>
                    <xdr:col>8</xdr:col>
                    <xdr:colOff>533400</xdr:colOff>
                    <xdr:row>158</xdr:row>
                    <xdr:rowOff>152400</xdr:rowOff>
                  </to>
                </anchor>
              </controlPr>
            </control>
          </mc:Choice>
        </mc:AlternateContent>
        <mc:AlternateContent xmlns:mc="http://schemas.openxmlformats.org/markup-compatibility/2006">
          <mc:Choice Requires="x14">
            <control shapeId="31073" r:id="rId157" name="Check Box 353">
              <controlPr defaultSize="0" autoFill="0" autoLine="0" autoPict="0">
                <anchor moveWithCells="1">
                  <from>
                    <xdr:col>8</xdr:col>
                    <xdr:colOff>285750</xdr:colOff>
                    <xdr:row>159</xdr:row>
                    <xdr:rowOff>19050</xdr:rowOff>
                  </from>
                  <to>
                    <xdr:col>8</xdr:col>
                    <xdr:colOff>533400</xdr:colOff>
                    <xdr:row>159</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7AE35928-15BE-4BFE-97C0-BF4426B54D22}">
          <x14:formula1>
            <xm:f>'جميع المجالات'!$L$2:$L$9</xm:f>
          </x14:formula1>
          <xm:sqref>D7 C7</xm:sqref>
        </x14:dataValidation>
        <x14:dataValidation type="list" allowBlank="1" showInputMessage="1" showErrorMessage="1" xr:uid="{8C1CD0E7-9A15-48DB-8B40-0F73EFB633BC}">
          <x14:formula1>
            <xm:f>OFFSET('جميع المجالات'!$O$1,MATCH(D7,'جميع المجالات'!$N$2:$N$25,0),0,COUNTIF('جميع المجالات'!$N$2:$N$25,D7),1)</xm:f>
          </x14:formula1>
          <xm:sqref>H7</xm:sqref>
        </x14:dataValidation>
        <x14:dataValidation type="list" allowBlank="1" showInputMessage="1" showErrorMessage="1" xr:uid="{C4BEDF43-329C-474D-A781-39D2C9D65283}">
          <x14:formula1>
            <xm:f>'جميع المجالات'!$F$1:$F$8</xm:f>
          </x14:formula1>
          <xm:sqref>E7</xm:sqref>
        </x14:dataValidation>
        <x14:dataValidation type="list" allowBlank="1" showInputMessage="1" showErrorMessage="1" xr:uid="{48BA91B5-916D-4F7B-BC93-169D7BF3C821}">
          <x14:formula1>
            <xm:f>'جميع المجالات'!$G$1:$G$4</xm:f>
          </x14:formula1>
          <xm:sqref>F7</xm:sqref>
        </x14:dataValidation>
        <x14:dataValidation type="list" allowBlank="1" showInputMessage="1" showErrorMessage="1" xr:uid="{437FBA1E-F946-4A1B-8172-0C098F5CB133}">
          <x14:formula1>
            <xm:f>'جميع المجالات'!$H$1:$H$59</xm:f>
          </x14:formula1>
          <xm:sqref>G7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04C12-A822-4F8A-BA1F-2951870D33FA}">
  <sheetPr codeName="ورقة26"/>
  <dimension ref="B5:R32"/>
  <sheetViews>
    <sheetView rightToLeft="1" workbookViewId="0">
      <selection activeCell="F5" sqref="F5:G6"/>
    </sheetView>
  </sheetViews>
  <sheetFormatPr defaultRowHeight="15"/>
  <cols>
    <col min="2" max="2" width="9" style="16"/>
    <col min="3" max="3" width="76.25" customWidth="1"/>
    <col min="4" max="4" width="9" style="331"/>
    <col min="5" max="5" width="9" style="16"/>
  </cols>
  <sheetData>
    <row r="5" spans="2:18">
      <c r="C5" s="167" t="s">
        <v>169</v>
      </c>
    </row>
    <row r="7" spans="2:18">
      <c r="B7" s="336" t="s">
        <v>0</v>
      </c>
      <c r="C7" s="322" t="str">
        <f>'احصائيات 1'!B2</f>
        <v>متوسط نتائج الطلاب في مهارات الاختبارات</v>
      </c>
      <c r="D7" s="332" t="s">
        <v>229</v>
      </c>
      <c r="E7" s="334" t="s">
        <v>299</v>
      </c>
      <c r="H7" s="381" t="s">
        <v>681</v>
      </c>
      <c r="I7" s="381"/>
      <c r="J7" s="381"/>
      <c r="K7" s="381"/>
      <c r="L7" s="381"/>
      <c r="M7" s="381"/>
      <c r="N7" s="381"/>
      <c r="O7" s="381"/>
      <c r="P7" s="381"/>
    </row>
    <row r="8" spans="2:18">
      <c r="B8" s="336">
        <v>1</v>
      </c>
      <c r="C8" s="19" t="str">
        <f>'احصائيات 1'!B3</f>
        <v>-</v>
      </c>
      <c r="D8" s="333" t="str">
        <f>IFERROR('احصائيات 1'!D3,"")</f>
        <v/>
      </c>
      <c r="E8" s="335" t="str">
        <f>IFERROR(AVERAGE($D$8:$D$30),"")</f>
        <v/>
      </c>
      <c r="R8" s="130"/>
    </row>
    <row r="9" spans="2:18">
      <c r="B9" s="336">
        <v>2</v>
      </c>
      <c r="C9" s="19" t="str">
        <f>'احصائيات 1'!B4</f>
        <v>-</v>
      </c>
      <c r="D9" s="333" t="str">
        <f>IFERROR('احصائيات 1'!D4,"")</f>
        <v/>
      </c>
      <c r="E9" s="335" t="str">
        <f t="shared" ref="E9:E32" si="0">IFERROR(AVERAGE($D$8:$D$30),"")</f>
        <v/>
      </c>
      <c r="R9" s="130"/>
    </row>
    <row r="10" spans="2:18">
      <c r="B10" s="336">
        <v>3</v>
      </c>
      <c r="C10" s="19" t="str">
        <f>'احصائيات 1'!B5</f>
        <v>-</v>
      </c>
      <c r="D10" s="333" t="str">
        <f>IFERROR('احصائيات 1'!D5,"")</f>
        <v/>
      </c>
      <c r="E10" s="335" t="str">
        <f t="shared" si="0"/>
        <v/>
      </c>
      <c r="R10" s="130"/>
    </row>
    <row r="11" spans="2:18">
      <c r="B11" s="336">
        <v>4</v>
      </c>
      <c r="C11" s="19" t="str">
        <f>'احصائيات 1'!B6</f>
        <v>-</v>
      </c>
      <c r="D11" s="333" t="str">
        <f>IFERROR('احصائيات 1'!D6,"")</f>
        <v/>
      </c>
      <c r="E11" s="335" t="str">
        <f t="shared" si="0"/>
        <v/>
      </c>
      <c r="R11" s="130"/>
    </row>
    <row r="12" spans="2:18">
      <c r="B12" s="336">
        <v>5</v>
      </c>
      <c r="C12" s="19" t="str">
        <f>'احصائيات 1'!B7</f>
        <v>-</v>
      </c>
      <c r="D12" s="333" t="str">
        <f>IFERROR('احصائيات 1'!D7,"")</f>
        <v/>
      </c>
      <c r="E12" s="335" t="str">
        <f t="shared" si="0"/>
        <v/>
      </c>
      <c r="R12" s="130"/>
    </row>
    <row r="13" spans="2:18">
      <c r="B13" s="336">
        <v>6</v>
      </c>
      <c r="C13" s="19" t="str">
        <f>'احصائيات 1'!B8</f>
        <v>-</v>
      </c>
      <c r="D13" s="333" t="str">
        <f>IFERROR('احصائيات 1'!D8,"")</f>
        <v/>
      </c>
      <c r="E13" s="335" t="str">
        <f t="shared" si="0"/>
        <v/>
      </c>
      <c r="R13" s="130"/>
    </row>
    <row r="14" spans="2:18">
      <c r="B14" s="336">
        <v>7</v>
      </c>
      <c r="C14" s="19" t="str">
        <f>'احصائيات 1'!B9</f>
        <v>-</v>
      </c>
      <c r="D14" s="333" t="str">
        <f>IFERROR('احصائيات 1'!D9,"")</f>
        <v/>
      </c>
      <c r="E14" s="335" t="str">
        <f t="shared" si="0"/>
        <v/>
      </c>
      <c r="R14" s="130"/>
    </row>
    <row r="15" spans="2:18">
      <c r="B15" s="336">
        <v>8</v>
      </c>
      <c r="C15" s="19" t="str">
        <f>'احصائيات 1'!B10</f>
        <v>-</v>
      </c>
      <c r="D15" s="333" t="str">
        <f>IFERROR('احصائيات 1'!D10,"")</f>
        <v/>
      </c>
      <c r="E15" s="335" t="str">
        <f t="shared" si="0"/>
        <v/>
      </c>
      <c r="R15" s="130"/>
    </row>
    <row r="16" spans="2:18">
      <c r="B16" s="336">
        <v>9</v>
      </c>
      <c r="C16" s="19" t="str">
        <f>'احصائيات 1'!B11</f>
        <v>-</v>
      </c>
      <c r="D16" s="333" t="str">
        <f>IFERROR('احصائيات 1'!D11,"")</f>
        <v/>
      </c>
      <c r="E16" s="335" t="str">
        <f t="shared" si="0"/>
        <v/>
      </c>
      <c r="R16" s="130"/>
    </row>
    <row r="17" spans="2:18">
      <c r="B17" s="336">
        <v>10</v>
      </c>
      <c r="C17" s="19" t="str">
        <f>'احصائيات 1'!B12</f>
        <v>-</v>
      </c>
      <c r="D17" s="333" t="str">
        <f>IFERROR('احصائيات 1'!D12,"")</f>
        <v/>
      </c>
      <c r="E17" s="335" t="str">
        <f t="shared" si="0"/>
        <v/>
      </c>
      <c r="R17" s="130"/>
    </row>
    <row r="18" spans="2:18">
      <c r="B18" s="336">
        <v>11</v>
      </c>
      <c r="C18" s="19" t="str">
        <f>'احصائيات 1'!B13</f>
        <v>-</v>
      </c>
      <c r="D18" s="333" t="str">
        <f>IFERROR('احصائيات 1'!D13,"")</f>
        <v/>
      </c>
      <c r="E18" s="335" t="str">
        <f t="shared" si="0"/>
        <v/>
      </c>
      <c r="R18" s="130"/>
    </row>
    <row r="19" spans="2:18">
      <c r="B19" s="336">
        <v>12</v>
      </c>
      <c r="C19" s="19" t="str">
        <f>'احصائيات 1'!B14</f>
        <v>-</v>
      </c>
      <c r="D19" s="333" t="str">
        <f>IFERROR('احصائيات 1'!D14,"")</f>
        <v/>
      </c>
      <c r="E19" s="335" t="str">
        <f t="shared" si="0"/>
        <v/>
      </c>
      <c r="R19" s="130"/>
    </row>
    <row r="20" spans="2:18">
      <c r="B20" s="336">
        <v>13</v>
      </c>
      <c r="C20" s="19" t="str">
        <f>'احصائيات 1'!B15</f>
        <v>-</v>
      </c>
      <c r="D20" s="333" t="str">
        <f>IFERROR('احصائيات 1'!D15,"")</f>
        <v/>
      </c>
      <c r="E20" s="335" t="str">
        <f t="shared" si="0"/>
        <v/>
      </c>
      <c r="R20" s="130"/>
    </row>
    <row r="21" spans="2:18">
      <c r="B21" s="336">
        <v>14</v>
      </c>
      <c r="C21" s="19" t="str">
        <f>'احصائيات 1'!B16</f>
        <v>-</v>
      </c>
      <c r="D21" s="333" t="str">
        <f>IFERROR('احصائيات 1'!D16,"")</f>
        <v/>
      </c>
      <c r="E21" s="335" t="str">
        <f t="shared" si="0"/>
        <v/>
      </c>
      <c r="R21" s="130"/>
    </row>
    <row r="22" spans="2:18">
      <c r="B22" s="336">
        <v>15</v>
      </c>
      <c r="C22" s="19" t="str">
        <f>'احصائيات 1'!B17</f>
        <v>-</v>
      </c>
      <c r="D22" s="333" t="str">
        <f>IFERROR('احصائيات 1'!D17,"")</f>
        <v/>
      </c>
      <c r="E22" s="335" t="str">
        <f t="shared" si="0"/>
        <v/>
      </c>
      <c r="R22" s="130"/>
    </row>
    <row r="23" spans="2:18">
      <c r="B23" s="336">
        <v>16</v>
      </c>
      <c r="C23" s="19" t="str">
        <f>'احصائيات 1'!B18</f>
        <v>-</v>
      </c>
      <c r="D23" s="333" t="str">
        <f>IFERROR('احصائيات 1'!D18,"")</f>
        <v/>
      </c>
      <c r="E23" s="335" t="str">
        <f t="shared" si="0"/>
        <v/>
      </c>
      <c r="R23" s="130"/>
    </row>
    <row r="24" spans="2:18">
      <c r="B24" s="336">
        <v>17</v>
      </c>
      <c r="C24" s="19" t="str">
        <f>'احصائيات 1'!B19</f>
        <v>-</v>
      </c>
      <c r="D24" s="333" t="str">
        <f>IFERROR('احصائيات 1'!D19,"")</f>
        <v/>
      </c>
      <c r="E24" s="335" t="str">
        <f t="shared" si="0"/>
        <v/>
      </c>
      <c r="R24" s="130"/>
    </row>
    <row r="25" spans="2:18">
      <c r="B25" s="336">
        <v>18</v>
      </c>
      <c r="C25" s="19" t="str">
        <f>'احصائيات 1'!B20</f>
        <v>-</v>
      </c>
      <c r="D25" s="333" t="str">
        <f>IFERROR('احصائيات 1'!D20,"")</f>
        <v/>
      </c>
      <c r="E25" s="335" t="str">
        <f t="shared" si="0"/>
        <v/>
      </c>
      <c r="R25" s="130"/>
    </row>
    <row r="26" spans="2:18">
      <c r="B26" s="336">
        <v>19</v>
      </c>
      <c r="C26" s="19" t="str">
        <f>'احصائيات 1'!B21</f>
        <v>-</v>
      </c>
      <c r="D26" s="333" t="str">
        <f>IFERROR('احصائيات 1'!D21,"")</f>
        <v/>
      </c>
      <c r="E26" s="335" t="str">
        <f t="shared" si="0"/>
        <v/>
      </c>
      <c r="R26" s="130"/>
    </row>
    <row r="27" spans="2:18">
      <c r="B27" s="336">
        <v>20</v>
      </c>
      <c r="C27" s="19" t="str">
        <f>'احصائيات 1'!B22</f>
        <v>-</v>
      </c>
      <c r="D27" s="333" t="str">
        <f>IFERROR('احصائيات 1'!D22,"")</f>
        <v/>
      </c>
      <c r="E27" s="335" t="str">
        <f t="shared" si="0"/>
        <v/>
      </c>
      <c r="R27" s="130"/>
    </row>
    <row r="28" spans="2:18">
      <c r="B28" s="336">
        <v>21</v>
      </c>
      <c r="C28" s="19" t="str">
        <f>'احصائيات 1'!B23</f>
        <v>-</v>
      </c>
      <c r="D28" s="333" t="str">
        <f>IFERROR('احصائيات 1'!D23,"")</f>
        <v/>
      </c>
      <c r="E28" s="335" t="str">
        <f t="shared" si="0"/>
        <v/>
      </c>
      <c r="R28" s="130"/>
    </row>
    <row r="29" spans="2:18">
      <c r="B29" s="336">
        <v>22</v>
      </c>
      <c r="C29" s="19" t="str">
        <f>'احصائيات 1'!B24</f>
        <v>-</v>
      </c>
      <c r="D29" s="333" t="str">
        <f>IFERROR('احصائيات 1'!D24,"")</f>
        <v/>
      </c>
      <c r="E29" s="335" t="str">
        <f t="shared" si="0"/>
        <v/>
      </c>
      <c r="R29" s="130"/>
    </row>
    <row r="30" spans="2:18">
      <c r="B30" s="336">
        <v>23</v>
      </c>
      <c r="C30" s="19" t="str">
        <f>'احصائيات 1'!B25</f>
        <v>-</v>
      </c>
      <c r="D30" s="333" t="str">
        <f>IFERROR('احصائيات 1'!D25,"")</f>
        <v/>
      </c>
      <c r="E30" s="335" t="str">
        <f t="shared" si="0"/>
        <v/>
      </c>
    </row>
    <row r="31" spans="2:18">
      <c r="B31" s="336">
        <v>24</v>
      </c>
      <c r="C31" s="19" t="str">
        <f>'احصائيات 1'!B26</f>
        <v>-</v>
      </c>
      <c r="D31" s="333" t="str">
        <f>IFERROR('احصائيات 1'!D26,"")</f>
        <v/>
      </c>
      <c r="E31" s="335" t="str">
        <f t="shared" si="0"/>
        <v/>
      </c>
    </row>
    <row r="32" spans="2:18">
      <c r="B32" s="336">
        <v>25</v>
      </c>
      <c r="C32" s="19" t="str">
        <f>'احصائيات 1'!B27</f>
        <v>-</v>
      </c>
      <c r="D32" s="333" t="str">
        <f>IFERROR('احصائيات 1'!D27,"")</f>
        <v/>
      </c>
      <c r="E32" s="335" t="str">
        <f t="shared" si="0"/>
        <v/>
      </c>
    </row>
  </sheetData>
  <sheetProtection algorithmName="SHA-512" hashValue="zXczp16JXf2k4gwLoo2asF+PqjsRnBzVPbqH6JEkABvThq5u67ZqSUionzywGZ7EN9CYtDz9dWBzegOeQA5APA==" saltValue="B8t74WWSxXPKmOikdhj0Ww==" spinCount="100000" sheet="1" objects="1" scenarios="1"/>
  <mergeCells count="1">
    <mergeCell ref="H7:P7"/>
  </mergeCells>
  <conditionalFormatting sqref="D8:D32">
    <cfRule type="containsErrors" dxfId="40" priority="1">
      <formula>ISERROR(D8)</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ACC80-52BA-43DA-B90D-4B6B92FF2BE9}">
  <sheetPr codeName="ورقة27"/>
  <dimension ref="B3:P32"/>
  <sheetViews>
    <sheetView rightToLeft="1" workbookViewId="0">
      <selection activeCell="F5" sqref="F5:G6"/>
    </sheetView>
  </sheetViews>
  <sheetFormatPr defaultRowHeight="14.25"/>
  <cols>
    <col min="3" max="3" width="60" customWidth="1"/>
  </cols>
  <sheetData>
    <row r="3" spans="2:16" ht="15">
      <c r="H3" s="381" t="s">
        <v>681</v>
      </c>
      <c r="I3" s="381"/>
      <c r="J3" s="381"/>
      <c r="K3" s="381"/>
      <c r="L3" s="381"/>
      <c r="M3" s="381"/>
      <c r="N3" s="381"/>
      <c r="O3" s="381"/>
      <c r="P3" s="381"/>
    </row>
    <row r="5" spans="2:16" ht="15">
      <c r="C5" s="167" t="s">
        <v>228</v>
      </c>
    </row>
    <row r="7" spans="2:16" ht="15">
      <c r="B7" s="337" t="s">
        <v>0</v>
      </c>
      <c r="C7" s="338" t="str">
        <f>'احصائيات 2'!B2</f>
        <v>متوسط نتائج الطلاب في مهارات الاختبارات</v>
      </c>
      <c r="D7" s="338" t="s">
        <v>229</v>
      </c>
      <c r="E7" s="334" t="s">
        <v>299</v>
      </c>
    </row>
    <row r="8" spans="2:16" ht="15">
      <c r="B8" s="336">
        <v>1</v>
      </c>
      <c r="C8" s="339" t="str">
        <f>'احصائيات 2'!B3</f>
        <v>-</v>
      </c>
      <c r="D8" s="93" t="str">
        <f>IFERROR('احصائيات 2'!C3,"")</f>
        <v/>
      </c>
      <c r="E8" s="335" t="str">
        <f>IFERROR(AVERAGE($D$8:$D$30),"")</f>
        <v/>
      </c>
    </row>
    <row r="9" spans="2:16" ht="15">
      <c r="B9" s="336">
        <v>2</v>
      </c>
      <c r="C9" s="339" t="str">
        <f>'احصائيات 2'!B4</f>
        <v>-</v>
      </c>
      <c r="D9" s="93" t="str">
        <f>IFERROR('احصائيات 2'!C4,"")</f>
        <v/>
      </c>
      <c r="E9" s="335" t="str">
        <f t="shared" ref="E9:E32" si="0">IFERROR(AVERAGE($D$8:$D$30),"")</f>
        <v/>
      </c>
    </row>
    <row r="10" spans="2:16" ht="15">
      <c r="B10" s="336">
        <v>3</v>
      </c>
      <c r="C10" s="339" t="str">
        <f>'احصائيات 2'!B5</f>
        <v>-</v>
      </c>
      <c r="D10" s="93" t="str">
        <f>IFERROR('احصائيات 2'!C5,"")</f>
        <v/>
      </c>
      <c r="E10" s="335" t="str">
        <f t="shared" si="0"/>
        <v/>
      </c>
    </row>
    <row r="11" spans="2:16" ht="15">
      <c r="B11" s="336">
        <v>4</v>
      </c>
      <c r="C11" s="339" t="str">
        <f>'احصائيات 2'!B6</f>
        <v>-</v>
      </c>
      <c r="D11" s="93" t="str">
        <f>IFERROR('احصائيات 2'!C6,"")</f>
        <v/>
      </c>
      <c r="E11" s="335" t="str">
        <f t="shared" si="0"/>
        <v/>
      </c>
    </row>
    <row r="12" spans="2:16" ht="17.25" customHeight="1">
      <c r="B12" s="336">
        <v>5</v>
      </c>
      <c r="C12" s="339" t="str">
        <f>'احصائيات 2'!B7</f>
        <v>-</v>
      </c>
      <c r="D12" s="93" t="str">
        <f>IFERROR('احصائيات 2'!C7,"")</f>
        <v/>
      </c>
      <c r="E12" s="335" t="str">
        <f t="shared" si="0"/>
        <v/>
      </c>
    </row>
    <row r="13" spans="2:16" ht="15">
      <c r="B13" s="336">
        <v>6</v>
      </c>
      <c r="C13" s="339" t="str">
        <f>'احصائيات 2'!B8</f>
        <v>-</v>
      </c>
      <c r="D13" s="93" t="str">
        <f>IFERROR('احصائيات 2'!C8,"")</f>
        <v/>
      </c>
      <c r="E13" s="335" t="str">
        <f t="shared" si="0"/>
        <v/>
      </c>
    </row>
    <row r="14" spans="2:16" ht="15">
      <c r="B14" s="336">
        <v>7</v>
      </c>
      <c r="C14" s="339" t="str">
        <f>'احصائيات 2'!B9</f>
        <v>-</v>
      </c>
      <c r="D14" s="93" t="str">
        <f>IFERROR('احصائيات 2'!C9,"")</f>
        <v/>
      </c>
      <c r="E14" s="335" t="str">
        <f t="shared" si="0"/>
        <v/>
      </c>
    </row>
    <row r="15" spans="2:16" ht="15">
      <c r="B15" s="336">
        <v>8</v>
      </c>
      <c r="C15" s="339" t="str">
        <f>'احصائيات 2'!B10</f>
        <v>-</v>
      </c>
      <c r="D15" s="93" t="str">
        <f>IFERROR('احصائيات 2'!C10,"")</f>
        <v/>
      </c>
      <c r="E15" s="335" t="str">
        <f t="shared" si="0"/>
        <v/>
      </c>
    </row>
    <row r="16" spans="2:16" ht="15">
      <c r="B16" s="336">
        <v>9</v>
      </c>
      <c r="C16" s="339" t="str">
        <f>'احصائيات 2'!B11</f>
        <v>-</v>
      </c>
      <c r="D16" s="93" t="str">
        <f>IFERROR('احصائيات 2'!C11,"")</f>
        <v/>
      </c>
      <c r="E16" s="335" t="str">
        <f t="shared" si="0"/>
        <v/>
      </c>
    </row>
    <row r="17" spans="2:5" ht="15">
      <c r="B17" s="336">
        <v>10</v>
      </c>
      <c r="C17" s="339" t="str">
        <f>'احصائيات 2'!B12</f>
        <v>-</v>
      </c>
      <c r="D17" s="93" t="str">
        <f>IFERROR('احصائيات 2'!C12,"")</f>
        <v/>
      </c>
      <c r="E17" s="335" t="str">
        <f t="shared" si="0"/>
        <v/>
      </c>
    </row>
    <row r="18" spans="2:5" ht="15">
      <c r="B18" s="336">
        <v>11</v>
      </c>
      <c r="C18" s="339" t="str">
        <f>'احصائيات 2'!B13</f>
        <v>-</v>
      </c>
      <c r="D18" s="93" t="str">
        <f>IFERROR('احصائيات 2'!C13,"")</f>
        <v/>
      </c>
      <c r="E18" s="335" t="str">
        <f t="shared" si="0"/>
        <v/>
      </c>
    </row>
    <row r="19" spans="2:5" ht="15">
      <c r="B19" s="336">
        <v>12</v>
      </c>
      <c r="C19" s="339" t="str">
        <f>'احصائيات 2'!B14</f>
        <v>-</v>
      </c>
      <c r="D19" s="93" t="str">
        <f>IFERROR('احصائيات 2'!C14,"")</f>
        <v/>
      </c>
      <c r="E19" s="335" t="str">
        <f t="shared" si="0"/>
        <v/>
      </c>
    </row>
    <row r="20" spans="2:5" ht="15">
      <c r="B20" s="336">
        <v>13</v>
      </c>
      <c r="C20" s="339" t="str">
        <f>'احصائيات 2'!B15</f>
        <v>-</v>
      </c>
      <c r="D20" s="93" t="str">
        <f>IFERROR('احصائيات 2'!C15,"")</f>
        <v/>
      </c>
      <c r="E20" s="335" t="str">
        <f t="shared" si="0"/>
        <v/>
      </c>
    </row>
    <row r="21" spans="2:5" ht="15">
      <c r="B21" s="336">
        <v>14</v>
      </c>
      <c r="C21" s="339" t="str">
        <f>'احصائيات 2'!B16</f>
        <v>-</v>
      </c>
      <c r="D21" s="93" t="str">
        <f>IFERROR('احصائيات 2'!C16,"")</f>
        <v/>
      </c>
      <c r="E21" s="335" t="str">
        <f t="shared" si="0"/>
        <v/>
      </c>
    </row>
    <row r="22" spans="2:5" ht="15">
      <c r="B22" s="336">
        <v>15</v>
      </c>
      <c r="C22" s="339" t="str">
        <f>'احصائيات 2'!B17</f>
        <v>-</v>
      </c>
      <c r="D22" s="93" t="str">
        <f>IFERROR('احصائيات 2'!C17,"")</f>
        <v/>
      </c>
      <c r="E22" s="335" t="str">
        <f t="shared" si="0"/>
        <v/>
      </c>
    </row>
    <row r="23" spans="2:5" ht="15">
      <c r="B23" s="336">
        <v>16</v>
      </c>
      <c r="C23" s="339" t="str">
        <f>'احصائيات 2'!B18</f>
        <v>-</v>
      </c>
      <c r="D23" s="93" t="str">
        <f>IFERROR('احصائيات 2'!C18,"")</f>
        <v/>
      </c>
      <c r="E23" s="335" t="str">
        <f t="shared" si="0"/>
        <v/>
      </c>
    </row>
    <row r="24" spans="2:5" ht="15">
      <c r="B24" s="336">
        <v>17</v>
      </c>
      <c r="C24" s="339" t="str">
        <f>'احصائيات 2'!B19</f>
        <v>-</v>
      </c>
      <c r="D24" s="93" t="str">
        <f>IFERROR('احصائيات 2'!C19,"")</f>
        <v/>
      </c>
      <c r="E24" s="335" t="str">
        <f t="shared" si="0"/>
        <v/>
      </c>
    </row>
    <row r="25" spans="2:5" ht="15">
      <c r="B25" s="336">
        <v>18</v>
      </c>
      <c r="C25" s="339" t="str">
        <f>'احصائيات 2'!B20</f>
        <v>-</v>
      </c>
      <c r="D25" s="93" t="str">
        <f>IFERROR('احصائيات 2'!C20,"")</f>
        <v/>
      </c>
      <c r="E25" s="335" t="str">
        <f t="shared" si="0"/>
        <v/>
      </c>
    </row>
    <row r="26" spans="2:5" ht="15">
      <c r="B26" s="336">
        <v>19</v>
      </c>
      <c r="C26" s="339" t="str">
        <f>'احصائيات 2'!B21</f>
        <v>-</v>
      </c>
      <c r="D26" s="93" t="str">
        <f>IFERROR('احصائيات 2'!C21,"")</f>
        <v/>
      </c>
      <c r="E26" s="335" t="str">
        <f t="shared" si="0"/>
        <v/>
      </c>
    </row>
    <row r="27" spans="2:5" ht="15">
      <c r="B27" s="336">
        <v>20</v>
      </c>
      <c r="C27" s="339" t="str">
        <f>'احصائيات 2'!B22</f>
        <v>-</v>
      </c>
      <c r="D27" s="93" t="str">
        <f>IFERROR('احصائيات 2'!C22,"")</f>
        <v/>
      </c>
      <c r="E27" s="335" t="str">
        <f t="shared" si="0"/>
        <v/>
      </c>
    </row>
    <row r="28" spans="2:5" ht="15">
      <c r="B28" s="336">
        <v>21</v>
      </c>
      <c r="C28" s="339" t="str">
        <f>'احصائيات 2'!B23</f>
        <v>-</v>
      </c>
      <c r="D28" s="93" t="str">
        <f>IFERROR('احصائيات 2'!C23,"")</f>
        <v/>
      </c>
      <c r="E28" s="335" t="str">
        <f t="shared" si="0"/>
        <v/>
      </c>
    </row>
    <row r="29" spans="2:5" ht="15">
      <c r="B29" s="336">
        <v>22</v>
      </c>
      <c r="C29" s="339" t="str">
        <f>'احصائيات 2'!B24</f>
        <v>-</v>
      </c>
      <c r="D29" s="93" t="str">
        <f>IFERROR('احصائيات 2'!C24,"")</f>
        <v/>
      </c>
      <c r="E29" s="335" t="str">
        <f t="shared" si="0"/>
        <v/>
      </c>
    </row>
    <row r="30" spans="2:5" ht="15">
      <c r="B30" s="336">
        <v>23</v>
      </c>
      <c r="C30" s="339" t="str">
        <f>'احصائيات 2'!B25</f>
        <v>-</v>
      </c>
      <c r="D30" s="93" t="str">
        <f>IFERROR('احصائيات 2'!C25,"")</f>
        <v/>
      </c>
      <c r="E30" s="335" t="str">
        <f t="shared" si="0"/>
        <v/>
      </c>
    </row>
    <row r="31" spans="2:5" ht="15">
      <c r="B31" s="336">
        <v>24</v>
      </c>
      <c r="C31" s="339" t="str">
        <f>'احصائيات 2'!B26</f>
        <v>-</v>
      </c>
      <c r="D31" s="93" t="str">
        <f>IFERROR('احصائيات 2'!C26,"")</f>
        <v/>
      </c>
      <c r="E31" s="335" t="str">
        <f t="shared" si="0"/>
        <v/>
      </c>
    </row>
    <row r="32" spans="2:5" ht="15">
      <c r="B32" s="336">
        <v>25</v>
      </c>
      <c r="C32" s="339" t="str">
        <f>'احصائيات 2'!B27</f>
        <v>-</v>
      </c>
      <c r="D32" s="93" t="str">
        <f>IFERROR('احصائيات 2'!C27,"")</f>
        <v/>
      </c>
      <c r="E32" s="335" t="str">
        <f t="shared" si="0"/>
        <v/>
      </c>
    </row>
  </sheetData>
  <sheetProtection algorithmName="SHA-512" hashValue="h3o3hInNdew9I4YO3F8B7uuln9H+mw76lCAGQEKnxN9G4/8WJG0vXxJ1dtffosRy/ZppnWK+b79jNlAZFGuLTw==" saltValue="uO+4+P9fBVhiin/Ck9yE9w==" spinCount="100000" sheet="1" objects="1" scenarios="1"/>
  <mergeCells count="1">
    <mergeCell ref="H3:P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F28FE-8A76-41BB-B48E-A74935EAF3CE}">
  <sheetPr codeName="ورقة28"/>
  <dimension ref="B4:P32"/>
  <sheetViews>
    <sheetView rightToLeft="1" workbookViewId="0">
      <selection activeCell="F5" sqref="F5:G6"/>
    </sheetView>
  </sheetViews>
  <sheetFormatPr defaultRowHeight="14.25"/>
  <cols>
    <col min="3" max="3" width="79" customWidth="1"/>
  </cols>
  <sheetData>
    <row r="4" spans="2:16" ht="15">
      <c r="H4" s="381" t="s">
        <v>681</v>
      </c>
      <c r="I4" s="381"/>
      <c r="J4" s="381"/>
      <c r="K4" s="381"/>
      <c r="L4" s="381"/>
      <c r="M4" s="381"/>
      <c r="N4" s="381"/>
      <c r="O4" s="381"/>
      <c r="P4" s="381"/>
    </row>
    <row r="5" spans="2:16" ht="15">
      <c r="C5" s="167" t="s">
        <v>224</v>
      </c>
    </row>
    <row r="7" spans="2:16" ht="15">
      <c r="B7" s="336" t="s">
        <v>0</v>
      </c>
      <c r="C7" s="336" t="str">
        <f>'احصائيات 3'!B2</f>
        <v>متوسط نتائج الطلاب في مهارات الاختبارات</v>
      </c>
      <c r="D7" s="336" t="s">
        <v>229</v>
      </c>
      <c r="E7" s="334" t="s">
        <v>299</v>
      </c>
    </row>
    <row r="8" spans="2:16" ht="15">
      <c r="B8" s="336">
        <v>1</v>
      </c>
      <c r="C8" s="19" t="str">
        <f>'احصائيات 3'!B3</f>
        <v>-</v>
      </c>
      <c r="D8" s="93" t="str">
        <f>IFERROR('ادخال درجات الاختبار الثالث'!FX11,"")</f>
        <v/>
      </c>
      <c r="E8" s="335" t="str">
        <f>IFERROR(AVERAGE($D$8:$D$30),"")</f>
        <v/>
      </c>
    </row>
    <row r="9" spans="2:16" ht="15">
      <c r="B9" s="336">
        <v>2</v>
      </c>
      <c r="C9" s="19" t="str">
        <f>'احصائيات 3'!B4</f>
        <v>-</v>
      </c>
      <c r="D9" s="93" t="str">
        <f>IFERROR('ادخال درجات الاختبار الثالث'!FX12,"")</f>
        <v/>
      </c>
      <c r="E9" s="335" t="str">
        <f t="shared" ref="E9:E32" si="0">IFERROR(AVERAGE($D$8:$D$30),"")</f>
        <v/>
      </c>
    </row>
    <row r="10" spans="2:16" ht="15">
      <c r="B10" s="336">
        <v>3</v>
      </c>
      <c r="C10" s="19" t="str">
        <f>'احصائيات 3'!B5</f>
        <v>-</v>
      </c>
      <c r="D10" s="93" t="str">
        <f>IFERROR('ادخال درجات الاختبار الثالث'!FX13,"")</f>
        <v/>
      </c>
      <c r="E10" s="335" t="str">
        <f t="shared" si="0"/>
        <v/>
      </c>
    </row>
    <row r="11" spans="2:16" ht="15">
      <c r="B11" s="336">
        <v>4</v>
      </c>
      <c r="C11" s="19" t="str">
        <f>'احصائيات 3'!B6</f>
        <v>-</v>
      </c>
      <c r="D11" s="93" t="str">
        <f>IFERROR('ادخال درجات الاختبار الثالث'!FX14,"")</f>
        <v/>
      </c>
      <c r="E11" s="335" t="str">
        <f t="shared" si="0"/>
        <v/>
      </c>
    </row>
    <row r="12" spans="2:16" ht="15" customHeight="1">
      <c r="B12" s="336">
        <v>5</v>
      </c>
      <c r="C12" s="19" t="str">
        <f>'احصائيات 3'!B7</f>
        <v>-</v>
      </c>
      <c r="D12" s="93" t="str">
        <f>IFERROR('ادخال درجات الاختبار الثالث'!FX15,"")</f>
        <v/>
      </c>
      <c r="E12" s="335" t="str">
        <f t="shared" si="0"/>
        <v/>
      </c>
    </row>
    <row r="13" spans="2:16" ht="15">
      <c r="B13" s="336">
        <v>6</v>
      </c>
      <c r="C13" s="19" t="str">
        <f>'احصائيات 3'!B8</f>
        <v>-</v>
      </c>
      <c r="D13" s="93" t="str">
        <f>IFERROR('ادخال درجات الاختبار الثالث'!FX16,"")</f>
        <v/>
      </c>
      <c r="E13" s="335" t="str">
        <f t="shared" si="0"/>
        <v/>
      </c>
    </row>
    <row r="14" spans="2:16" ht="15">
      <c r="B14" s="336">
        <v>7</v>
      </c>
      <c r="C14" s="19" t="str">
        <f>'احصائيات 3'!B9</f>
        <v>-</v>
      </c>
      <c r="D14" s="93" t="str">
        <f>IFERROR('ادخال درجات الاختبار الثالث'!FX17,"")</f>
        <v/>
      </c>
      <c r="E14" s="335" t="str">
        <f t="shared" si="0"/>
        <v/>
      </c>
    </row>
    <row r="15" spans="2:16" ht="15">
      <c r="B15" s="336">
        <v>8</v>
      </c>
      <c r="C15" s="19" t="str">
        <f>'احصائيات 3'!B10</f>
        <v>-</v>
      </c>
      <c r="D15" s="93" t="str">
        <f>IFERROR('ادخال درجات الاختبار الثالث'!FX18,"")</f>
        <v/>
      </c>
      <c r="E15" s="335" t="str">
        <f t="shared" si="0"/>
        <v/>
      </c>
    </row>
    <row r="16" spans="2:16" ht="15">
      <c r="B16" s="336">
        <v>9</v>
      </c>
      <c r="C16" s="19" t="str">
        <f>'احصائيات 3'!B11</f>
        <v>-</v>
      </c>
      <c r="D16" s="93" t="str">
        <f>IFERROR('ادخال درجات الاختبار الثالث'!FX19,"")</f>
        <v/>
      </c>
      <c r="E16" s="335" t="str">
        <f t="shared" si="0"/>
        <v/>
      </c>
    </row>
    <row r="17" spans="2:5" ht="15">
      <c r="B17" s="336">
        <v>10</v>
      </c>
      <c r="C17" s="19" t="str">
        <f>'احصائيات 3'!B12</f>
        <v>-</v>
      </c>
      <c r="D17" s="93" t="str">
        <f>IFERROR('ادخال درجات الاختبار الثالث'!FX20,"")</f>
        <v/>
      </c>
      <c r="E17" s="335" t="str">
        <f t="shared" si="0"/>
        <v/>
      </c>
    </row>
    <row r="18" spans="2:5" ht="15">
      <c r="B18" s="336">
        <v>11</v>
      </c>
      <c r="C18" s="19" t="str">
        <f>'احصائيات 3'!B13</f>
        <v>-</v>
      </c>
      <c r="D18" s="93" t="str">
        <f>IFERROR('ادخال درجات الاختبار الثالث'!FX21,"")</f>
        <v/>
      </c>
      <c r="E18" s="335" t="str">
        <f t="shared" si="0"/>
        <v/>
      </c>
    </row>
    <row r="19" spans="2:5" ht="15">
      <c r="B19" s="336">
        <v>12</v>
      </c>
      <c r="C19" s="19" t="str">
        <f>'احصائيات 3'!B14</f>
        <v>-</v>
      </c>
      <c r="D19" s="93" t="str">
        <f>IFERROR('ادخال درجات الاختبار الثالث'!FX22,"")</f>
        <v/>
      </c>
      <c r="E19" s="335" t="str">
        <f t="shared" si="0"/>
        <v/>
      </c>
    </row>
    <row r="20" spans="2:5" ht="15">
      <c r="B20" s="336">
        <v>13</v>
      </c>
      <c r="C20" s="19" t="str">
        <f>'احصائيات 3'!B15</f>
        <v>-</v>
      </c>
      <c r="D20" s="93" t="str">
        <f>IFERROR('ادخال درجات الاختبار الثالث'!FX23,"")</f>
        <v/>
      </c>
      <c r="E20" s="335" t="str">
        <f t="shared" si="0"/>
        <v/>
      </c>
    </row>
    <row r="21" spans="2:5" ht="15">
      <c r="B21" s="336">
        <v>14</v>
      </c>
      <c r="C21" s="19" t="str">
        <f>'احصائيات 3'!B16</f>
        <v>-</v>
      </c>
      <c r="D21" s="93" t="str">
        <f>IFERROR('ادخال درجات الاختبار الثالث'!FX24,"")</f>
        <v/>
      </c>
      <c r="E21" s="335" t="str">
        <f t="shared" si="0"/>
        <v/>
      </c>
    </row>
    <row r="22" spans="2:5" ht="15">
      <c r="B22" s="336">
        <v>15</v>
      </c>
      <c r="C22" s="19" t="str">
        <f>'احصائيات 3'!B17</f>
        <v>-</v>
      </c>
      <c r="D22" s="93" t="str">
        <f>IFERROR('ادخال درجات الاختبار الثالث'!FX25,"")</f>
        <v/>
      </c>
      <c r="E22" s="335" t="str">
        <f t="shared" si="0"/>
        <v/>
      </c>
    </row>
    <row r="23" spans="2:5" ht="15">
      <c r="B23" s="336">
        <v>16</v>
      </c>
      <c r="C23" s="19" t="str">
        <f>'احصائيات 3'!B18</f>
        <v>-</v>
      </c>
      <c r="D23" s="93" t="str">
        <f>IFERROR('ادخال درجات الاختبار الثالث'!FX26,"")</f>
        <v/>
      </c>
      <c r="E23" s="335" t="str">
        <f t="shared" si="0"/>
        <v/>
      </c>
    </row>
    <row r="24" spans="2:5" ht="15">
      <c r="B24" s="336">
        <v>17</v>
      </c>
      <c r="C24" s="19" t="str">
        <f>'احصائيات 3'!B19</f>
        <v>-</v>
      </c>
      <c r="D24" s="93" t="str">
        <f>IFERROR('ادخال درجات الاختبار الثالث'!FX27,"")</f>
        <v/>
      </c>
      <c r="E24" s="335" t="str">
        <f t="shared" si="0"/>
        <v/>
      </c>
    </row>
    <row r="25" spans="2:5" ht="15">
      <c r="B25" s="336">
        <v>18</v>
      </c>
      <c r="C25" s="19" t="str">
        <f>'احصائيات 3'!B20</f>
        <v>-</v>
      </c>
      <c r="D25" s="93" t="str">
        <f>IFERROR('ادخال درجات الاختبار الثالث'!FX28,"")</f>
        <v/>
      </c>
      <c r="E25" s="335" t="str">
        <f t="shared" si="0"/>
        <v/>
      </c>
    </row>
    <row r="26" spans="2:5" ht="15">
      <c r="B26" s="336">
        <v>19</v>
      </c>
      <c r="C26" s="19" t="str">
        <f>'احصائيات 3'!B21</f>
        <v>-</v>
      </c>
      <c r="D26" s="93" t="str">
        <f>IFERROR('ادخال درجات الاختبار الثالث'!FX29,"")</f>
        <v/>
      </c>
      <c r="E26" s="335" t="str">
        <f t="shared" si="0"/>
        <v/>
      </c>
    </row>
    <row r="27" spans="2:5" ht="15">
      <c r="B27" s="336">
        <v>20</v>
      </c>
      <c r="C27" s="19" t="str">
        <f>'احصائيات 3'!B22</f>
        <v>-</v>
      </c>
      <c r="D27" s="93" t="str">
        <f>IFERROR('ادخال درجات الاختبار الثالث'!FX30,"")</f>
        <v/>
      </c>
      <c r="E27" s="335" t="str">
        <f t="shared" si="0"/>
        <v/>
      </c>
    </row>
    <row r="28" spans="2:5" ht="15">
      <c r="B28" s="336">
        <v>21</v>
      </c>
      <c r="C28" s="19" t="str">
        <f>'احصائيات 3'!B23</f>
        <v>-</v>
      </c>
      <c r="D28" s="93" t="str">
        <f>IFERROR('ادخال درجات الاختبار الثالث'!FX31,"")</f>
        <v/>
      </c>
      <c r="E28" s="335" t="str">
        <f t="shared" si="0"/>
        <v/>
      </c>
    </row>
    <row r="29" spans="2:5" ht="15">
      <c r="B29" s="336">
        <v>22</v>
      </c>
      <c r="C29" s="19" t="str">
        <f>'احصائيات 3'!B24</f>
        <v>-</v>
      </c>
      <c r="D29" s="93" t="str">
        <f>IFERROR('ادخال درجات الاختبار الثالث'!FX32,"")</f>
        <v/>
      </c>
      <c r="E29" s="335" t="str">
        <f t="shared" si="0"/>
        <v/>
      </c>
    </row>
    <row r="30" spans="2:5" ht="15">
      <c r="B30" s="336">
        <v>23</v>
      </c>
      <c r="C30" s="19" t="str">
        <f>'احصائيات 3'!B25</f>
        <v>-</v>
      </c>
      <c r="D30" s="93" t="str">
        <f>IFERROR('ادخال درجات الاختبار الثالث'!FX33,"")</f>
        <v/>
      </c>
      <c r="E30" s="335" t="str">
        <f t="shared" si="0"/>
        <v/>
      </c>
    </row>
    <row r="31" spans="2:5" ht="15">
      <c r="B31" s="336">
        <v>24</v>
      </c>
      <c r="C31" s="19" t="str">
        <f>'احصائيات 3'!B26</f>
        <v>-</v>
      </c>
      <c r="D31" s="93" t="str">
        <f>IFERROR('ادخال درجات الاختبار الثالث'!FX34,"")</f>
        <v/>
      </c>
      <c r="E31" s="335" t="str">
        <f t="shared" si="0"/>
        <v/>
      </c>
    </row>
    <row r="32" spans="2:5" ht="15">
      <c r="B32" s="336">
        <v>25</v>
      </c>
      <c r="C32" s="19" t="str">
        <f>'احصائيات 3'!B27</f>
        <v>-</v>
      </c>
      <c r="D32" s="93" t="str">
        <f>IFERROR('ادخال درجات الاختبار الثالث'!FX35,"")</f>
        <v/>
      </c>
      <c r="E32" s="335" t="str">
        <f t="shared" si="0"/>
        <v/>
      </c>
    </row>
  </sheetData>
  <sheetProtection algorithmName="SHA-512" hashValue="QaoG9YjDtVuOK/JiVoIBkTaEqjNu9McTVbtlFU5SaGMrFJwtd0FK59tCBHt9NjxdYSQ6SGxelpjhe47VFOmcKg==" saltValue="YG8+3BX8LSg1pNuTiMFftA==" spinCount="100000" sheet="1" objects="1" scenarios="1"/>
  <mergeCells count="1">
    <mergeCell ref="H4:P4"/>
  </mergeCells>
  <conditionalFormatting sqref="D8:D32">
    <cfRule type="containsErrors" dxfId="39" priority="1">
      <formula>ISERROR(D8)</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51CF2-160B-4165-89B5-4FB2C3B3D9F1}">
  <sheetPr codeName="ورقة29"/>
  <dimension ref="C4:Q32"/>
  <sheetViews>
    <sheetView rightToLeft="1" workbookViewId="0">
      <selection activeCell="F5" sqref="F5:G6"/>
    </sheetView>
  </sheetViews>
  <sheetFormatPr defaultRowHeight="14.25"/>
  <cols>
    <col min="4" max="4" width="60.5" customWidth="1"/>
  </cols>
  <sheetData>
    <row r="4" spans="3:17" ht="15">
      <c r="I4" s="381" t="s">
        <v>681</v>
      </c>
      <c r="J4" s="381"/>
      <c r="K4" s="381"/>
      <c r="L4" s="381"/>
      <c r="M4" s="381"/>
      <c r="N4" s="381"/>
      <c r="O4" s="381"/>
      <c r="P4" s="381"/>
      <c r="Q4" s="381"/>
    </row>
    <row r="5" spans="3:17" ht="15">
      <c r="D5" s="382" t="s">
        <v>225</v>
      </c>
      <c r="E5" s="382"/>
    </row>
    <row r="7" spans="3:17" ht="15">
      <c r="C7" s="337" t="s">
        <v>0</v>
      </c>
      <c r="D7" s="337" t="str">
        <f>'احصائيات 4'!B2</f>
        <v>متوسط نتائج الطلاب في مهارات الاختبارات</v>
      </c>
      <c r="E7" s="337" t="s">
        <v>229</v>
      </c>
      <c r="F7" s="334" t="s">
        <v>299</v>
      </c>
    </row>
    <row r="8" spans="3:17" ht="15">
      <c r="C8" s="336">
        <v>1</v>
      </c>
      <c r="D8" s="19" t="str">
        <f>'احصائيات 4'!B3</f>
        <v>-</v>
      </c>
      <c r="E8" s="93" t="str">
        <f>IFERROR('ادخال درجات الاختبار الرابع'!FJ10,"")</f>
        <v/>
      </c>
      <c r="F8" s="335" t="str">
        <f>IFERROR(AVERAGE($E$8:$E$32),"")</f>
        <v/>
      </c>
    </row>
    <row r="9" spans="3:17" ht="15">
      <c r="C9" s="336">
        <v>2</v>
      </c>
      <c r="D9" s="19" t="str">
        <f>'احصائيات 4'!B4</f>
        <v>-</v>
      </c>
      <c r="E9" s="93" t="str">
        <f>IFERROR('ادخال درجات الاختبار الرابع'!FJ11,"")</f>
        <v/>
      </c>
      <c r="F9" s="335" t="str">
        <f t="shared" ref="F9:F32" si="0">IFERROR(AVERAGE($E$8:$E$32),"")</f>
        <v/>
      </c>
    </row>
    <row r="10" spans="3:17" ht="15">
      <c r="C10" s="336">
        <v>3</v>
      </c>
      <c r="D10" s="19" t="str">
        <f>'احصائيات 4'!B5</f>
        <v>-</v>
      </c>
      <c r="E10" s="93" t="str">
        <f>IFERROR('ادخال درجات الاختبار الرابع'!FJ12,"")</f>
        <v/>
      </c>
      <c r="F10" s="335" t="str">
        <f t="shared" si="0"/>
        <v/>
      </c>
    </row>
    <row r="11" spans="3:17" ht="15">
      <c r="C11" s="336">
        <v>4</v>
      </c>
      <c r="D11" s="19" t="str">
        <f>'احصائيات 4'!B6</f>
        <v>-</v>
      </c>
      <c r="E11" s="93" t="str">
        <f>IFERROR('ادخال درجات الاختبار الرابع'!FJ13,"")</f>
        <v/>
      </c>
      <c r="F11" s="335" t="str">
        <f t="shared" si="0"/>
        <v/>
      </c>
    </row>
    <row r="12" spans="3:17" ht="18.75" customHeight="1">
      <c r="C12" s="336">
        <v>5</v>
      </c>
      <c r="D12" s="19" t="str">
        <f>'احصائيات 4'!B7</f>
        <v>-</v>
      </c>
      <c r="E12" s="93" t="str">
        <f>IFERROR('ادخال درجات الاختبار الرابع'!FJ14,"")</f>
        <v/>
      </c>
      <c r="F12" s="335" t="str">
        <f t="shared" si="0"/>
        <v/>
      </c>
    </row>
    <row r="13" spans="3:17" ht="15">
      <c r="C13" s="336">
        <v>6</v>
      </c>
      <c r="D13" s="19" t="str">
        <f>'احصائيات 4'!B8</f>
        <v>-</v>
      </c>
      <c r="E13" s="93" t="str">
        <f>IFERROR('ادخال درجات الاختبار الرابع'!FJ15,"")</f>
        <v/>
      </c>
      <c r="F13" s="335" t="str">
        <f t="shared" si="0"/>
        <v/>
      </c>
    </row>
    <row r="14" spans="3:17" ht="15">
      <c r="C14" s="336">
        <v>7</v>
      </c>
      <c r="D14" s="19" t="str">
        <f>'احصائيات 4'!B9</f>
        <v>-</v>
      </c>
      <c r="E14" s="93" t="str">
        <f>IFERROR('ادخال درجات الاختبار الرابع'!FJ16,"")</f>
        <v/>
      </c>
      <c r="F14" s="335" t="str">
        <f t="shared" si="0"/>
        <v/>
      </c>
    </row>
    <row r="15" spans="3:17" ht="15">
      <c r="C15" s="336">
        <v>8</v>
      </c>
      <c r="D15" s="19" t="str">
        <f>'احصائيات 4'!B10</f>
        <v>-</v>
      </c>
      <c r="E15" s="93" t="str">
        <f>IFERROR('ادخال درجات الاختبار الرابع'!FJ17,"")</f>
        <v/>
      </c>
      <c r="F15" s="335" t="str">
        <f t="shared" si="0"/>
        <v/>
      </c>
    </row>
    <row r="16" spans="3:17" ht="15">
      <c r="C16" s="336">
        <v>9</v>
      </c>
      <c r="D16" s="19" t="str">
        <f>'احصائيات 4'!B11</f>
        <v>-</v>
      </c>
      <c r="E16" s="93" t="str">
        <f>IFERROR('ادخال درجات الاختبار الرابع'!FJ18,"")</f>
        <v/>
      </c>
      <c r="F16" s="335" t="str">
        <f t="shared" si="0"/>
        <v/>
      </c>
    </row>
    <row r="17" spans="3:6" ht="15">
      <c r="C17" s="336">
        <v>10</v>
      </c>
      <c r="D17" s="19" t="str">
        <f>'احصائيات 4'!B12</f>
        <v>-</v>
      </c>
      <c r="E17" s="93" t="str">
        <f>IFERROR('ادخال درجات الاختبار الرابع'!FJ19,"")</f>
        <v/>
      </c>
      <c r="F17" s="335" t="str">
        <f t="shared" si="0"/>
        <v/>
      </c>
    </row>
    <row r="18" spans="3:6" ht="15">
      <c r="C18" s="336">
        <v>11</v>
      </c>
      <c r="D18" s="19" t="str">
        <f>'احصائيات 4'!B13</f>
        <v>-</v>
      </c>
      <c r="E18" s="93" t="str">
        <f>IFERROR('ادخال درجات الاختبار الرابع'!FJ20,"")</f>
        <v/>
      </c>
      <c r="F18" s="335" t="str">
        <f t="shared" si="0"/>
        <v/>
      </c>
    </row>
    <row r="19" spans="3:6" ht="15">
      <c r="C19" s="336">
        <v>12</v>
      </c>
      <c r="D19" s="19" t="str">
        <f>'احصائيات 4'!B14</f>
        <v>-</v>
      </c>
      <c r="E19" s="93" t="str">
        <f>IFERROR('ادخال درجات الاختبار الرابع'!FJ21,"")</f>
        <v/>
      </c>
      <c r="F19" s="335" t="str">
        <f t="shared" si="0"/>
        <v/>
      </c>
    </row>
    <row r="20" spans="3:6" ht="15">
      <c r="C20" s="336">
        <v>13</v>
      </c>
      <c r="D20" s="19" t="str">
        <f>'احصائيات 4'!B15</f>
        <v>-</v>
      </c>
      <c r="E20" s="93" t="str">
        <f>IFERROR('ادخال درجات الاختبار الرابع'!FJ22,"")</f>
        <v/>
      </c>
      <c r="F20" s="335" t="str">
        <f t="shared" si="0"/>
        <v/>
      </c>
    </row>
    <row r="21" spans="3:6" ht="15">
      <c r="C21" s="336">
        <v>14</v>
      </c>
      <c r="D21" s="19" t="str">
        <f>'احصائيات 4'!B16</f>
        <v>-</v>
      </c>
      <c r="E21" s="93" t="str">
        <f>IFERROR('ادخال درجات الاختبار الرابع'!FJ23,"")</f>
        <v/>
      </c>
      <c r="F21" s="335" t="str">
        <f t="shared" si="0"/>
        <v/>
      </c>
    </row>
    <row r="22" spans="3:6" ht="15">
      <c r="C22" s="336">
        <v>15</v>
      </c>
      <c r="D22" s="19" t="str">
        <f>'احصائيات 4'!B17</f>
        <v>-</v>
      </c>
      <c r="E22" s="93" t="str">
        <f>IFERROR('ادخال درجات الاختبار الرابع'!FJ24,"")</f>
        <v/>
      </c>
      <c r="F22" s="335" t="str">
        <f t="shared" si="0"/>
        <v/>
      </c>
    </row>
    <row r="23" spans="3:6" ht="15">
      <c r="C23" s="336">
        <v>16</v>
      </c>
      <c r="D23" s="19" t="str">
        <f>'احصائيات 4'!B18</f>
        <v>-</v>
      </c>
      <c r="E23" s="93" t="str">
        <f>IFERROR('ادخال درجات الاختبار الرابع'!FJ25,"")</f>
        <v/>
      </c>
      <c r="F23" s="335" t="str">
        <f t="shared" si="0"/>
        <v/>
      </c>
    </row>
    <row r="24" spans="3:6" ht="15">
      <c r="C24" s="336">
        <v>17</v>
      </c>
      <c r="D24" s="19" t="str">
        <f>'احصائيات 4'!B19</f>
        <v>-</v>
      </c>
      <c r="E24" s="93" t="str">
        <f>IFERROR('ادخال درجات الاختبار الرابع'!FJ26,"")</f>
        <v/>
      </c>
      <c r="F24" s="335" t="str">
        <f t="shared" si="0"/>
        <v/>
      </c>
    </row>
    <row r="25" spans="3:6" ht="15">
      <c r="C25" s="336">
        <v>18</v>
      </c>
      <c r="D25" s="19" t="str">
        <f>'احصائيات 4'!B20</f>
        <v>-</v>
      </c>
      <c r="E25" s="93" t="str">
        <f>IFERROR('ادخال درجات الاختبار الرابع'!FJ27,"")</f>
        <v/>
      </c>
      <c r="F25" s="335" t="str">
        <f t="shared" si="0"/>
        <v/>
      </c>
    </row>
    <row r="26" spans="3:6" ht="15">
      <c r="C26" s="336">
        <v>19</v>
      </c>
      <c r="D26" s="19" t="str">
        <f>'احصائيات 4'!B21</f>
        <v>-</v>
      </c>
      <c r="E26" s="93" t="str">
        <f>IFERROR('ادخال درجات الاختبار الرابع'!FJ28,"")</f>
        <v/>
      </c>
      <c r="F26" s="335" t="str">
        <f t="shared" si="0"/>
        <v/>
      </c>
    </row>
    <row r="27" spans="3:6" ht="15">
      <c r="C27" s="336">
        <v>20</v>
      </c>
      <c r="D27" s="19" t="str">
        <f>'احصائيات 4'!B22</f>
        <v>-</v>
      </c>
      <c r="E27" s="93" t="str">
        <f>IFERROR('ادخال درجات الاختبار الرابع'!FJ29,"")</f>
        <v/>
      </c>
      <c r="F27" s="335" t="str">
        <f t="shared" si="0"/>
        <v/>
      </c>
    </row>
    <row r="28" spans="3:6" ht="15">
      <c r="C28" s="336">
        <v>21</v>
      </c>
      <c r="D28" s="19" t="str">
        <f>'احصائيات 4'!B23</f>
        <v>-</v>
      </c>
      <c r="E28" s="93" t="str">
        <f>IFERROR('ادخال درجات الاختبار الرابع'!FJ30,"")</f>
        <v/>
      </c>
      <c r="F28" s="335" t="str">
        <f t="shared" si="0"/>
        <v/>
      </c>
    </row>
    <row r="29" spans="3:6" ht="15">
      <c r="C29" s="336">
        <v>22</v>
      </c>
      <c r="D29" s="19" t="str">
        <f>'احصائيات 4'!B24</f>
        <v>-</v>
      </c>
      <c r="E29" s="93" t="str">
        <f>IFERROR('ادخال درجات الاختبار الرابع'!FJ31,"")</f>
        <v/>
      </c>
      <c r="F29" s="335" t="str">
        <f t="shared" si="0"/>
        <v/>
      </c>
    </row>
    <row r="30" spans="3:6" ht="15">
      <c r="C30" s="336">
        <v>23</v>
      </c>
      <c r="D30" s="19" t="str">
        <f>'احصائيات 4'!B25</f>
        <v>-</v>
      </c>
      <c r="E30" s="93" t="str">
        <f>IFERROR('ادخال درجات الاختبار الرابع'!FJ32,"")</f>
        <v/>
      </c>
      <c r="F30" s="335" t="str">
        <f t="shared" si="0"/>
        <v/>
      </c>
    </row>
    <row r="31" spans="3:6" ht="15">
      <c r="C31" s="336">
        <v>24</v>
      </c>
      <c r="D31" s="19" t="str">
        <f>'احصائيات 4'!B26</f>
        <v>-</v>
      </c>
      <c r="E31" s="93" t="str">
        <f>IFERROR('ادخال درجات الاختبار الرابع'!FJ33,"")</f>
        <v/>
      </c>
      <c r="F31" s="335" t="str">
        <f t="shared" si="0"/>
        <v/>
      </c>
    </row>
    <row r="32" spans="3:6" ht="15">
      <c r="C32" s="336">
        <v>25</v>
      </c>
      <c r="D32" s="19" t="str">
        <f>'احصائيات 4'!B27</f>
        <v>-</v>
      </c>
      <c r="E32" s="93" t="str">
        <f>IFERROR('ادخال درجات الاختبار الرابع'!FJ34,"")</f>
        <v/>
      </c>
      <c r="F32" s="335" t="str">
        <f t="shared" si="0"/>
        <v/>
      </c>
    </row>
  </sheetData>
  <sheetProtection algorithmName="SHA-512" hashValue="IP4KgeM1w0QJL13EWTbgaIxRJu5v2INpa3zG0hbDxKP6yJ0K6z8m6kGSM50HSHtp19Anhk3XnLe740hajkExqA==" saltValue="0jiTEKSSWXzgLpQc0I3XVg==" spinCount="100000" sheet="1" objects="1" scenarios="1"/>
  <mergeCells count="2">
    <mergeCell ref="D5:E5"/>
    <mergeCell ref="I4:Q4"/>
  </mergeCells>
  <conditionalFormatting sqref="E8:E32">
    <cfRule type="containsErrors" dxfId="38" priority="1">
      <formula>ISERROR(E8)</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6D407-3332-4D26-A772-1229168C27D6}">
  <sheetPr codeName="ورقة30"/>
  <dimension ref="C4:Q32"/>
  <sheetViews>
    <sheetView rightToLeft="1" workbookViewId="0">
      <selection activeCell="F5" sqref="F5:G6"/>
    </sheetView>
  </sheetViews>
  <sheetFormatPr defaultRowHeight="14.25"/>
  <cols>
    <col min="4" max="4" width="62.875" customWidth="1"/>
  </cols>
  <sheetData>
    <row r="4" spans="3:17" ht="15">
      <c r="I4" s="381" t="s">
        <v>681</v>
      </c>
      <c r="J4" s="381"/>
      <c r="K4" s="381"/>
      <c r="L4" s="381"/>
      <c r="M4" s="381"/>
      <c r="N4" s="381"/>
      <c r="O4" s="381"/>
      <c r="P4" s="381"/>
      <c r="Q4" s="381"/>
    </row>
    <row r="5" spans="3:17" ht="15">
      <c r="D5" s="382" t="s">
        <v>248</v>
      </c>
      <c r="E5" s="382"/>
    </row>
    <row r="7" spans="3:17" ht="15">
      <c r="C7" s="337" t="s">
        <v>0</v>
      </c>
      <c r="D7" s="337" t="str">
        <f>'احصائيات 5'!B2</f>
        <v>متوسط نتائج الطلاب في مهارات الاختبارات</v>
      </c>
      <c r="E7" s="337" t="s">
        <v>229</v>
      </c>
      <c r="F7" s="334" t="s">
        <v>299</v>
      </c>
    </row>
    <row r="8" spans="3:17" ht="15">
      <c r="C8" s="336">
        <v>1</v>
      </c>
      <c r="D8" s="19" t="str">
        <f>'احصائيات 5'!B3</f>
        <v>-</v>
      </c>
      <c r="E8" s="93" t="str">
        <f>IFERROR('ادخال درجات الاختبار الخامس'!FW10,"")</f>
        <v/>
      </c>
      <c r="F8" s="335" t="str">
        <f>IFERROR(AVERAGE($E$8:$E$32),"")</f>
        <v/>
      </c>
    </row>
    <row r="9" spans="3:17" ht="15">
      <c r="C9" s="336">
        <v>2</v>
      </c>
      <c r="D9" s="19" t="str">
        <f>'احصائيات 5'!B4</f>
        <v>-</v>
      </c>
      <c r="E9" s="93" t="str">
        <f>IFERROR('ادخال درجات الاختبار الخامس'!FW11,"")</f>
        <v/>
      </c>
      <c r="F9" s="335" t="str">
        <f t="shared" ref="F9:F32" si="0">IFERROR(AVERAGE($E$8:$E$32),"")</f>
        <v/>
      </c>
    </row>
    <row r="10" spans="3:17" ht="15">
      <c r="C10" s="336">
        <v>3</v>
      </c>
      <c r="D10" s="19" t="str">
        <f>'احصائيات 5'!B5</f>
        <v>-</v>
      </c>
      <c r="E10" s="93" t="str">
        <f>IFERROR('ادخال درجات الاختبار الخامس'!FW12,"")</f>
        <v/>
      </c>
      <c r="F10" s="335" t="str">
        <f t="shared" si="0"/>
        <v/>
      </c>
    </row>
    <row r="11" spans="3:17" ht="15">
      <c r="C11" s="336">
        <v>4</v>
      </c>
      <c r="D11" s="19" t="str">
        <f>'احصائيات 5'!B6</f>
        <v>-</v>
      </c>
      <c r="E11" s="93" t="str">
        <f>IFERROR('ادخال درجات الاختبار الخامس'!FW13,"")</f>
        <v/>
      </c>
      <c r="F11" s="335" t="str">
        <f t="shared" si="0"/>
        <v/>
      </c>
    </row>
    <row r="12" spans="3:17" ht="16.5" customHeight="1">
      <c r="C12" s="336">
        <v>5</v>
      </c>
      <c r="D12" s="19" t="str">
        <f>'احصائيات 5'!B7</f>
        <v>-</v>
      </c>
      <c r="E12" s="93" t="str">
        <f>IFERROR('ادخال درجات الاختبار الخامس'!FW14,"")</f>
        <v/>
      </c>
      <c r="F12" s="335" t="str">
        <f t="shared" si="0"/>
        <v/>
      </c>
    </row>
    <row r="13" spans="3:17" ht="15">
      <c r="C13" s="336">
        <v>6</v>
      </c>
      <c r="D13" s="19" t="str">
        <f>'احصائيات 5'!B8</f>
        <v>-</v>
      </c>
      <c r="E13" s="93" t="str">
        <f>IFERROR('ادخال درجات الاختبار الخامس'!FW15,"")</f>
        <v/>
      </c>
      <c r="F13" s="335" t="str">
        <f t="shared" si="0"/>
        <v/>
      </c>
    </row>
    <row r="14" spans="3:17" ht="15">
      <c r="C14" s="336">
        <v>7</v>
      </c>
      <c r="D14" s="19" t="str">
        <f>'احصائيات 5'!B9</f>
        <v>-</v>
      </c>
      <c r="E14" s="93" t="str">
        <f>IFERROR('ادخال درجات الاختبار الخامس'!FW16,"")</f>
        <v/>
      </c>
      <c r="F14" s="335" t="str">
        <f t="shared" si="0"/>
        <v/>
      </c>
    </row>
    <row r="15" spans="3:17" ht="15">
      <c r="C15" s="336">
        <v>8</v>
      </c>
      <c r="D15" s="19" t="str">
        <f>'احصائيات 5'!B10</f>
        <v>-</v>
      </c>
      <c r="E15" s="93" t="str">
        <f>IFERROR('ادخال درجات الاختبار الخامس'!FW17,"")</f>
        <v/>
      </c>
      <c r="F15" s="335" t="str">
        <f t="shared" si="0"/>
        <v/>
      </c>
    </row>
    <row r="16" spans="3:17" ht="15">
      <c r="C16" s="336">
        <v>9</v>
      </c>
      <c r="D16" s="19" t="str">
        <f>'احصائيات 5'!B11</f>
        <v>-</v>
      </c>
      <c r="E16" s="93" t="str">
        <f>IFERROR('ادخال درجات الاختبار الخامس'!FW18,"")</f>
        <v/>
      </c>
      <c r="F16" s="335" t="str">
        <f t="shared" si="0"/>
        <v/>
      </c>
    </row>
    <row r="17" spans="3:6" ht="15">
      <c r="C17" s="336">
        <v>10</v>
      </c>
      <c r="D17" s="19" t="str">
        <f>'احصائيات 5'!B12</f>
        <v>-</v>
      </c>
      <c r="E17" s="93" t="str">
        <f>IFERROR('ادخال درجات الاختبار الخامس'!FW19,"")</f>
        <v/>
      </c>
      <c r="F17" s="335" t="str">
        <f t="shared" si="0"/>
        <v/>
      </c>
    </row>
    <row r="18" spans="3:6" ht="15">
      <c r="C18" s="336">
        <v>11</v>
      </c>
      <c r="D18" s="19" t="str">
        <f>'احصائيات 5'!B13</f>
        <v>-</v>
      </c>
      <c r="E18" s="93" t="str">
        <f>IFERROR('ادخال درجات الاختبار الخامس'!FW20,"")</f>
        <v/>
      </c>
      <c r="F18" s="335" t="str">
        <f t="shared" si="0"/>
        <v/>
      </c>
    </row>
    <row r="19" spans="3:6" ht="15">
      <c r="C19" s="336">
        <v>12</v>
      </c>
      <c r="D19" s="19" t="str">
        <f>'احصائيات 5'!B14</f>
        <v>-</v>
      </c>
      <c r="E19" s="93" t="str">
        <f>IFERROR('ادخال درجات الاختبار الخامس'!FW21,"")</f>
        <v/>
      </c>
      <c r="F19" s="335" t="str">
        <f t="shared" si="0"/>
        <v/>
      </c>
    </row>
    <row r="20" spans="3:6" ht="15">
      <c r="C20" s="336">
        <v>13</v>
      </c>
      <c r="D20" s="19" t="str">
        <f>'احصائيات 5'!B15</f>
        <v>-</v>
      </c>
      <c r="E20" s="93" t="str">
        <f>IFERROR('ادخال درجات الاختبار الخامس'!FW22,"")</f>
        <v/>
      </c>
      <c r="F20" s="335" t="str">
        <f t="shared" si="0"/>
        <v/>
      </c>
    </row>
    <row r="21" spans="3:6" ht="15">
      <c r="C21" s="336">
        <v>14</v>
      </c>
      <c r="D21" s="19" t="str">
        <f>'احصائيات 5'!B16</f>
        <v>-</v>
      </c>
      <c r="E21" s="93" t="str">
        <f>IFERROR('ادخال درجات الاختبار الخامس'!FW23,"")</f>
        <v/>
      </c>
      <c r="F21" s="335" t="str">
        <f t="shared" si="0"/>
        <v/>
      </c>
    </row>
    <row r="22" spans="3:6" ht="15">
      <c r="C22" s="336">
        <v>15</v>
      </c>
      <c r="D22" s="19" t="str">
        <f>'احصائيات 5'!B17</f>
        <v>-</v>
      </c>
      <c r="E22" s="93" t="str">
        <f>IFERROR('ادخال درجات الاختبار الخامس'!FW24,"")</f>
        <v/>
      </c>
      <c r="F22" s="335" t="str">
        <f t="shared" si="0"/>
        <v/>
      </c>
    </row>
    <row r="23" spans="3:6" ht="15">
      <c r="C23" s="336">
        <v>16</v>
      </c>
      <c r="D23" s="19" t="str">
        <f>'احصائيات 5'!B18</f>
        <v>-</v>
      </c>
      <c r="E23" s="93" t="str">
        <f>IFERROR('ادخال درجات الاختبار الخامس'!FW25,"")</f>
        <v/>
      </c>
      <c r="F23" s="335" t="str">
        <f t="shared" si="0"/>
        <v/>
      </c>
    </row>
    <row r="24" spans="3:6" ht="15">
      <c r="C24" s="336">
        <v>17</v>
      </c>
      <c r="D24" s="19" t="str">
        <f>'احصائيات 5'!B19</f>
        <v>-</v>
      </c>
      <c r="E24" s="93" t="str">
        <f>IFERROR('ادخال درجات الاختبار الخامس'!FW26,"")</f>
        <v/>
      </c>
      <c r="F24" s="335" t="str">
        <f t="shared" si="0"/>
        <v/>
      </c>
    </row>
    <row r="25" spans="3:6" ht="15">
      <c r="C25" s="336">
        <v>18</v>
      </c>
      <c r="D25" s="19" t="str">
        <f>'احصائيات 5'!B20</f>
        <v>-</v>
      </c>
      <c r="E25" s="93" t="str">
        <f>IFERROR('ادخال درجات الاختبار الخامس'!FW27,"")</f>
        <v/>
      </c>
      <c r="F25" s="335" t="str">
        <f t="shared" si="0"/>
        <v/>
      </c>
    </row>
    <row r="26" spans="3:6" ht="15">
      <c r="C26" s="336">
        <v>19</v>
      </c>
      <c r="D26" s="19" t="str">
        <f>'احصائيات 5'!B21</f>
        <v>-</v>
      </c>
      <c r="E26" s="93" t="str">
        <f>IFERROR('ادخال درجات الاختبار الخامس'!FW28,"")</f>
        <v/>
      </c>
      <c r="F26" s="335" t="str">
        <f t="shared" si="0"/>
        <v/>
      </c>
    </row>
    <row r="27" spans="3:6" ht="15">
      <c r="C27" s="336">
        <v>20</v>
      </c>
      <c r="D27" s="19" t="str">
        <f>'احصائيات 5'!B22</f>
        <v>-</v>
      </c>
      <c r="E27" s="93" t="str">
        <f>IFERROR('ادخال درجات الاختبار الخامس'!FW29,"")</f>
        <v/>
      </c>
      <c r="F27" s="335" t="str">
        <f t="shared" si="0"/>
        <v/>
      </c>
    </row>
    <row r="28" spans="3:6" ht="15">
      <c r="C28" s="336">
        <v>21</v>
      </c>
      <c r="D28" s="19" t="str">
        <f>'احصائيات 5'!B23</f>
        <v>-</v>
      </c>
      <c r="E28" s="93" t="str">
        <f>IFERROR('ادخال درجات الاختبار الخامس'!FW30,"")</f>
        <v/>
      </c>
      <c r="F28" s="335" t="str">
        <f t="shared" si="0"/>
        <v/>
      </c>
    </row>
    <row r="29" spans="3:6" ht="15">
      <c r="C29" s="336">
        <v>22</v>
      </c>
      <c r="D29" s="19" t="str">
        <f>'احصائيات 5'!B24</f>
        <v>-</v>
      </c>
      <c r="E29" s="93" t="str">
        <f>IFERROR('ادخال درجات الاختبار الخامس'!FW31,"")</f>
        <v/>
      </c>
      <c r="F29" s="335" t="str">
        <f t="shared" si="0"/>
        <v/>
      </c>
    </row>
    <row r="30" spans="3:6" ht="15">
      <c r="C30" s="336">
        <v>23</v>
      </c>
      <c r="D30" s="19" t="str">
        <f>'احصائيات 5'!B25</f>
        <v>-</v>
      </c>
      <c r="E30" s="93" t="str">
        <f>IFERROR('ادخال درجات الاختبار الخامس'!FW32,"")</f>
        <v/>
      </c>
      <c r="F30" s="335" t="str">
        <f t="shared" si="0"/>
        <v/>
      </c>
    </row>
    <row r="31" spans="3:6" ht="15">
      <c r="C31" s="336">
        <v>24</v>
      </c>
      <c r="D31" s="19" t="str">
        <f>'احصائيات 5'!B26</f>
        <v>-</v>
      </c>
      <c r="E31" s="93" t="str">
        <f>IFERROR('ادخال درجات الاختبار الخامس'!FW33,"")</f>
        <v/>
      </c>
      <c r="F31" s="335" t="str">
        <f t="shared" si="0"/>
        <v/>
      </c>
    </row>
    <row r="32" spans="3:6" ht="15">
      <c r="C32" s="336">
        <v>25</v>
      </c>
      <c r="D32" s="19" t="str">
        <f>'احصائيات 5'!B27</f>
        <v>-</v>
      </c>
      <c r="E32" s="93" t="str">
        <f>IFERROR('ادخال درجات الاختبار الخامس'!FW34,"")</f>
        <v/>
      </c>
      <c r="F32" s="335" t="str">
        <f t="shared" si="0"/>
        <v/>
      </c>
    </row>
  </sheetData>
  <sheetProtection algorithmName="SHA-512" hashValue="xBPuORKfZBvVlzN2bLiCaL6Fe7sVq6iWZ0If12a8Ofkv3FnZTLqyMJHcWXatIHBFsQ++i28ibQqLIXMTcgMqDA==" saltValue="HA88cZuvMRT/PMBKovLUUA==" spinCount="100000" sheet="1" objects="1" scenarios="1"/>
  <mergeCells count="2">
    <mergeCell ref="D5:E5"/>
    <mergeCell ref="I4:Q4"/>
  </mergeCells>
  <conditionalFormatting sqref="E8:E32">
    <cfRule type="containsErrors" dxfId="37" priority="1">
      <formula>ISERROR(E8)</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B587F-2B5E-4119-80BC-B6DD76A4B7E5}">
  <sheetPr codeName="ورقة5"/>
  <dimension ref="A1:AD8"/>
  <sheetViews>
    <sheetView rightToLeft="1" workbookViewId="0"/>
  </sheetViews>
  <sheetFormatPr defaultColWidth="0" defaultRowHeight="15"/>
  <cols>
    <col min="1" max="4" width="9" customWidth="1"/>
    <col min="5" max="29" width="5.625" style="16" customWidth="1"/>
    <col min="30" max="30" width="9" customWidth="1"/>
    <col min="31" max="16384" width="9" hidden="1"/>
  </cols>
  <sheetData>
    <row r="1" spans="3:29" ht="15.75" thickBot="1"/>
    <row r="2" spans="3:29" ht="15.75" thickBot="1">
      <c r="L2" s="383" t="s">
        <v>33</v>
      </c>
      <c r="M2" s="383"/>
      <c r="N2" s="20">
        <f>'ادخال درجات التشخيصي'!G209</f>
        <v>4</v>
      </c>
      <c r="Q2" s="383" t="s">
        <v>38</v>
      </c>
      <c r="R2" s="383"/>
      <c r="S2" s="20">
        <f>'ادخال درجات التشخيصي'!AE3</f>
        <v>20</v>
      </c>
    </row>
    <row r="3" spans="3:29" ht="15.75" thickBot="1"/>
    <row r="4" spans="3:29" ht="15.75" thickBot="1">
      <c r="E4" s="23" t="str">
        <f>'ادخال درجات التشخيصي'!D216</f>
        <v>س1</v>
      </c>
      <c r="F4" s="24" t="str">
        <f>'ادخال درجات التشخيصي'!E216</f>
        <v>س2</v>
      </c>
      <c r="G4" s="25" t="str">
        <f>'ادخال درجات التشخيصي'!F216</f>
        <v>س3</v>
      </c>
      <c r="H4" s="24" t="str">
        <f>'ادخال درجات التشخيصي'!G216</f>
        <v>س4</v>
      </c>
      <c r="I4" s="25" t="str">
        <f>'ادخال درجات التشخيصي'!H216</f>
        <v/>
      </c>
      <c r="J4" s="24" t="str">
        <f>'ادخال درجات التشخيصي'!I216</f>
        <v/>
      </c>
      <c r="K4" s="25" t="str">
        <f>'ادخال درجات التشخيصي'!J216</f>
        <v/>
      </c>
      <c r="L4" s="24" t="str">
        <f>'ادخال درجات التشخيصي'!K216</f>
        <v/>
      </c>
      <c r="M4" s="25" t="str">
        <f>'ادخال درجات التشخيصي'!L216</f>
        <v/>
      </c>
      <c r="N4" s="24" t="str">
        <f>'ادخال درجات التشخيصي'!M216</f>
        <v/>
      </c>
      <c r="O4" s="25" t="str">
        <f>'ادخال درجات التشخيصي'!N216</f>
        <v/>
      </c>
      <c r="P4" s="24" t="str">
        <f>'ادخال درجات التشخيصي'!O216</f>
        <v/>
      </c>
      <c r="Q4" s="25" t="str">
        <f>'ادخال درجات التشخيصي'!P216</f>
        <v/>
      </c>
      <c r="R4" s="24" t="str">
        <f>'ادخال درجات التشخيصي'!Q216</f>
        <v/>
      </c>
      <c r="S4" s="25" t="str">
        <f>'ادخال درجات التشخيصي'!R216</f>
        <v/>
      </c>
      <c r="T4" s="24" t="str">
        <f>'ادخال درجات التشخيصي'!S216</f>
        <v/>
      </c>
      <c r="U4" s="25" t="str">
        <f>'ادخال درجات التشخيصي'!T216</f>
        <v/>
      </c>
      <c r="V4" s="24" t="str">
        <f>'ادخال درجات التشخيصي'!U216</f>
        <v/>
      </c>
      <c r="W4" s="25" t="str">
        <f>'ادخال درجات التشخيصي'!V216</f>
        <v/>
      </c>
      <c r="X4" s="24" t="str">
        <f>'ادخال درجات التشخيصي'!W216</f>
        <v/>
      </c>
      <c r="Y4" s="25" t="str">
        <f>'ادخال درجات التشخيصي'!X216</f>
        <v/>
      </c>
      <c r="Z4" s="24" t="str">
        <f>'ادخال درجات التشخيصي'!Y216</f>
        <v/>
      </c>
      <c r="AA4" s="25" t="str">
        <f>'ادخال درجات التشخيصي'!Z216</f>
        <v/>
      </c>
      <c r="AB4" s="24" t="str">
        <f>'ادخال درجات التشخيصي'!AA216</f>
        <v/>
      </c>
      <c r="AC4" s="26" t="str">
        <f>'ادخال درجات التشخيصي'!AB216</f>
        <v/>
      </c>
    </row>
    <row r="5" spans="3:29" ht="15.75" thickBot="1">
      <c r="C5" s="384" t="s">
        <v>686</v>
      </c>
      <c r="D5" s="385"/>
      <c r="E5" s="373">
        <f>'ادخال درجات التشخيصي'!D217</f>
        <v>4</v>
      </c>
      <c r="F5" s="22">
        <f>'ادخال درجات التشخيصي'!E217</f>
        <v>2</v>
      </c>
      <c r="G5" s="21">
        <f>'ادخال درجات التشخيصي'!F217</f>
        <v>3</v>
      </c>
      <c r="H5" s="22">
        <f>'ادخال درجات التشخيصي'!G217</f>
        <v>4</v>
      </c>
      <c r="I5" s="21" t="str">
        <f>'ادخال درجات التشخيصي'!H217</f>
        <v/>
      </c>
      <c r="J5" s="22" t="str">
        <f>'ادخال درجات التشخيصي'!I217</f>
        <v/>
      </c>
      <c r="K5" s="21" t="str">
        <f>'ادخال درجات التشخيصي'!J217</f>
        <v/>
      </c>
      <c r="L5" s="22" t="str">
        <f>'ادخال درجات التشخيصي'!K217</f>
        <v/>
      </c>
      <c r="M5" s="21" t="str">
        <f>'ادخال درجات التشخيصي'!L217</f>
        <v/>
      </c>
      <c r="N5" s="22" t="str">
        <f>'ادخال درجات التشخيصي'!M217</f>
        <v/>
      </c>
      <c r="O5" s="21" t="str">
        <f>'ادخال درجات التشخيصي'!N217</f>
        <v/>
      </c>
      <c r="P5" s="22" t="str">
        <f>'ادخال درجات التشخيصي'!O217</f>
        <v/>
      </c>
      <c r="Q5" s="21" t="str">
        <f>'ادخال درجات التشخيصي'!P217</f>
        <v/>
      </c>
      <c r="R5" s="22" t="str">
        <f>'ادخال درجات التشخيصي'!Q217</f>
        <v/>
      </c>
      <c r="S5" s="21" t="str">
        <f>'ادخال درجات التشخيصي'!R217</f>
        <v/>
      </c>
      <c r="T5" s="22" t="str">
        <f>'ادخال درجات التشخيصي'!S217</f>
        <v/>
      </c>
      <c r="U5" s="21" t="str">
        <f>'ادخال درجات التشخيصي'!T217</f>
        <v/>
      </c>
      <c r="V5" s="22" t="str">
        <f>'ادخال درجات التشخيصي'!U217</f>
        <v/>
      </c>
      <c r="W5" s="21" t="str">
        <f>'ادخال درجات التشخيصي'!V217</f>
        <v/>
      </c>
      <c r="X5" s="22" t="str">
        <f>'ادخال درجات التشخيصي'!W217</f>
        <v/>
      </c>
      <c r="Y5" s="21" t="str">
        <f>'ادخال درجات التشخيصي'!X217</f>
        <v/>
      </c>
      <c r="Z5" s="22" t="str">
        <f>'ادخال درجات التشخيصي'!Y217</f>
        <v/>
      </c>
      <c r="AA5" s="21" t="str">
        <f>'ادخال درجات التشخيصي'!Z217</f>
        <v/>
      </c>
      <c r="AB5" s="22" t="str">
        <f>'ادخال درجات التشخيصي'!AA217</f>
        <v/>
      </c>
      <c r="AC5" s="21" t="str">
        <f>'ادخال درجات التشخيصي'!AB217</f>
        <v/>
      </c>
    </row>
    <row r="6" spans="3:29" ht="15.75" thickBot="1">
      <c r="C6" s="386" t="s">
        <v>687</v>
      </c>
      <c r="D6" s="387"/>
      <c r="E6" s="374">
        <f>'ادخال درجات التشخيصي'!D220</f>
        <v>0</v>
      </c>
      <c r="F6" s="19">
        <f>'ادخال درجات التشخيصي'!E220</f>
        <v>2</v>
      </c>
      <c r="G6" s="18">
        <f>'ادخال درجات التشخيصي'!F220</f>
        <v>1</v>
      </c>
      <c r="H6" s="19">
        <f>'ادخال درجات التشخيصي'!G220</f>
        <v>0</v>
      </c>
      <c r="I6" s="18">
        <f>'ادخال درجات التشخيصي'!H220</f>
        <v>0</v>
      </c>
      <c r="J6" s="19">
        <f>'ادخال درجات التشخيصي'!I220</f>
        <v>0</v>
      </c>
      <c r="K6" s="18">
        <f>'ادخال درجات التشخيصي'!J220</f>
        <v>0</v>
      </c>
      <c r="L6" s="19">
        <f>'ادخال درجات التشخيصي'!K220</f>
        <v>0</v>
      </c>
      <c r="M6" s="18">
        <f>'ادخال درجات التشخيصي'!L220</f>
        <v>0</v>
      </c>
      <c r="N6" s="19">
        <f>'ادخال درجات التشخيصي'!M220</f>
        <v>0</v>
      </c>
      <c r="O6" s="18">
        <f>'ادخال درجات التشخيصي'!N220</f>
        <v>0</v>
      </c>
      <c r="P6" s="19">
        <f>'ادخال درجات التشخيصي'!O220</f>
        <v>0</v>
      </c>
      <c r="Q6" s="18">
        <f>'ادخال درجات التشخيصي'!P220</f>
        <v>0</v>
      </c>
      <c r="R6" s="19">
        <f>'ادخال درجات التشخيصي'!Q220</f>
        <v>0</v>
      </c>
      <c r="S6" s="18">
        <f>'ادخال درجات التشخيصي'!R220</f>
        <v>0</v>
      </c>
      <c r="T6" s="19">
        <f>'ادخال درجات التشخيصي'!S220</f>
        <v>0</v>
      </c>
      <c r="U6" s="18">
        <f>'ادخال درجات التشخيصي'!T220</f>
        <v>0</v>
      </c>
      <c r="V6" s="19">
        <f>'ادخال درجات التشخيصي'!U220</f>
        <v>0</v>
      </c>
      <c r="W6" s="18">
        <f>'ادخال درجات التشخيصي'!V220</f>
        <v>0</v>
      </c>
      <c r="X6" s="19">
        <f>'ادخال درجات التشخيصي'!W220</f>
        <v>0</v>
      </c>
      <c r="Y6" s="18">
        <f>'ادخال درجات التشخيصي'!X220</f>
        <v>0</v>
      </c>
      <c r="Z6" s="19">
        <f>'ادخال درجات التشخيصي'!Y220</f>
        <v>0</v>
      </c>
      <c r="AA6" s="18">
        <f>'ادخال درجات التشخيصي'!Z220</f>
        <v>0</v>
      </c>
      <c r="AB6" s="19">
        <f>'ادخال درجات التشخيصي'!AA220</f>
        <v>0</v>
      </c>
      <c r="AC6" s="18">
        <f>'ادخال درجات التشخيصي'!AB220</f>
        <v>0</v>
      </c>
    </row>
    <row r="7" spans="3:29" s="82" customFormat="1" ht="18" customHeight="1" thickBot="1">
      <c r="C7" s="388" t="s">
        <v>37</v>
      </c>
      <c r="D7" s="389"/>
      <c r="E7" s="284">
        <f>E5/$N$2</f>
        <v>1</v>
      </c>
      <c r="F7" s="285">
        <f t="shared" ref="F7:AC7" si="0">F5/$N$2</f>
        <v>0.5</v>
      </c>
      <c r="G7" s="285">
        <f t="shared" si="0"/>
        <v>0.75</v>
      </c>
      <c r="H7" s="285">
        <f t="shared" si="0"/>
        <v>1</v>
      </c>
      <c r="I7" s="285" t="e">
        <f t="shared" si="0"/>
        <v>#VALUE!</v>
      </c>
      <c r="J7" s="285" t="e">
        <f t="shared" si="0"/>
        <v>#VALUE!</v>
      </c>
      <c r="K7" s="285" t="e">
        <f t="shared" si="0"/>
        <v>#VALUE!</v>
      </c>
      <c r="L7" s="285" t="e">
        <f t="shared" si="0"/>
        <v>#VALUE!</v>
      </c>
      <c r="M7" s="285" t="e">
        <f t="shared" si="0"/>
        <v>#VALUE!</v>
      </c>
      <c r="N7" s="285" t="e">
        <f t="shared" si="0"/>
        <v>#VALUE!</v>
      </c>
      <c r="O7" s="285" t="e">
        <f t="shared" si="0"/>
        <v>#VALUE!</v>
      </c>
      <c r="P7" s="285" t="e">
        <f t="shared" si="0"/>
        <v>#VALUE!</v>
      </c>
      <c r="Q7" s="285" t="e">
        <f t="shared" si="0"/>
        <v>#VALUE!</v>
      </c>
      <c r="R7" s="285" t="e">
        <f t="shared" si="0"/>
        <v>#VALUE!</v>
      </c>
      <c r="S7" s="285" t="e">
        <f t="shared" si="0"/>
        <v>#VALUE!</v>
      </c>
      <c r="T7" s="285" t="e">
        <f t="shared" si="0"/>
        <v>#VALUE!</v>
      </c>
      <c r="U7" s="285" t="e">
        <f t="shared" si="0"/>
        <v>#VALUE!</v>
      </c>
      <c r="V7" s="285" t="e">
        <f t="shared" si="0"/>
        <v>#VALUE!</v>
      </c>
      <c r="W7" s="285" t="e">
        <f t="shared" si="0"/>
        <v>#VALUE!</v>
      </c>
      <c r="X7" s="285" t="e">
        <f t="shared" si="0"/>
        <v>#VALUE!</v>
      </c>
      <c r="Y7" s="285" t="e">
        <f t="shared" si="0"/>
        <v>#VALUE!</v>
      </c>
      <c r="Z7" s="285" t="e">
        <f t="shared" si="0"/>
        <v>#VALUE!</v>
      </c>
      <c r="AA7" s="285" t="e">
        <f t="shared" si="0"/>
        <v>#VALUE!</v>
      </c>
      <c r="AB7" s="285" t="e">
        <f t="shared" si="0"/>
        <v>#VALUE!</v>
      </c>
      <c r="AC7" s="285" t="e">
        <f t="shared" si="0"/>
        <v>#VALUE!</v>
      </c>
    </row>
    <row r="8" spans="3:29" s="82" customFormat="1" ht="18.75" customHeight="1" thickBot="1">
      <c r="C8" s="390" t="s">
        <v>36</v>
      </c>
      <c r="D8" s="391"/>
      <c r="E8" s="90">
        <f>IFERROR(E6/$N$2,"")</f>
        <v>0</v>
      </c>
      <c r="F8" s="90">
        <f t="shared" ref="F8:AC8" si="1">IFERROR(F6/$N$2,"")</f>
        <v>0.5</v>
      </c>
      <c r="G8" s="90">
        <f t="shared" si="1"/>
        <v>0.25</v>
      </c>
      <c r="H8" s="90">
        <f t="shared" si="1"/>
        <v>0</v>
      </c>
      <c r="I8" s="90">
        <f t="shared" si="1"/>
        <v>0</v>
      </c>
      <c r="J8" s="90">
        <f t="shared" si="1"/>
        <v>0</v>
      </c>
      <c r="K8" s="90">
        <f t="shared" si="1"/>
        <v>0</v>
      </c>
      <c r="L8" s="90">
        <f t="shared" si="1"/>
        <v>0</v>
      </c>
      <c r="M8" s="90">
        <f t="shared" si="1"/>
        <v>0</v>
      </c>
      <c r="N8" s="90">
        <f t="shared" si="1"/>
        <v>0</v>
      </c>
      <c r="O8" s="90">
        <f t="shared" si="1"/>
        <v>0</v>
      </c>
      <c r="P8" s="90">
        <f t="shared" si="1"/>
        <v>0</v>
      </c>
      <c r="Q8" s="90">
        <f t="shared" si="1"/>
        <v>0</v>
      </c>
      <c r="R8" s="90">
        <f t="shared" si="1"/>
        <v>0</v>
      </c>
      <c r="S8" s="90">
        <f t="shared" si="1"/>
        <v>0</v>
      </c>
      <c r="T8" s="90">
        <f t="shared" si="1"/>
        <v>0</v>
      </c>
      <c r="U8" s="90">
        <f t="shared" si="1"/>
        <v>0</v>
      </c>
      <c r="V8" s="90">
        <f t="shared" si="1"/>
        <v>0</v>
      </c>
      <c r="W8" s="90">
        <f t="shared" si="1"/>
        <v>0</v>
      </c>
      <c r="X8" s="90">
        <f t="shared" si="1"/>
        <v>0</v>
      </c>
      <c r="Y8" s="90">
        <f t="shared" si="1"/>
        <v>0</v>
      </c>
      <c r="Z8" s="90">
        <f t="shared" si="1"/>
        <v>0</v>
      </c>
      <c r="AA8" s="90">
        <f t="shared" si="1"/>
        <v>0</v>
      </c>
      <c r="AB8" s="90">
        <f t="shared" si="1"/>
        <v>0</v>
      </c>
      <c r="AC8" s="90">
        <f t="shared" si="1"/>
        <v>0</v>
      </c>
    </row>
  </sheetData>
  <sheetProtection algorithmName="SHA-512" hashValue="VCwksimmD34FkBLkcDL+o+AbSIbAB1MKa1MRYqbnDmFhN5lwFT5QSgKzcCAWtdj7fKMEm7BJ4URq+BKYzsHWLQ==" saltValue="05ku+gOT/X/IVPJl8YJYBQ==" spinCount="100000" sheet="1" objects="1" scenarios="1"/>
  <mergeCells count="6">
    <mergeCell ref="Q2:R2"/>
    <mergeCell ref="C5:D5"/>
    <mergeCell ref="C6:D6"/>
    <mergeCell ref="C7:D7"/>
    <mergeCell ref="C8:D8"/>
    <mergeCell ref="L2:M2"/>
  </mergeCells>
  <conditionalFormatting sqref="E7:AC7">
    <cfRule type="containsErrors" dxfId="36" priority="1">
      <formula>ISERROR(E7)</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79899-4905-4481-BCFF-4348550EE583}">
  <sheetPr codeName="ورقة6"/>
  <dimension ref="A1:P88"/>
  <sheetViews>
    <sheetView rightToLeft="1" workbookViewId="0">
      <selection activeCell="A41" sqref="A41"/>
    </sheetView>
  </sheetViews>
  <sheetFormatPr defaultRowHeight="20.100000000000001" customHeight="1"/>
  <cols>
    <col min="1" max="1" width="29.125" style="71" customWidth="1"/>
    <col min="2" max="2" width="31.625" style="27" customWidth="1"/>
    <col min="3" max="3" width="91.5" style="27" customWidth="1"/>
    <col min="4" max="4" width="74" style="27" customWidth="1"/>
    <col min="5" max="6" width="9" style="27"/>
    <col min="7" max="7" width="17.5" style="27" customWidth="1"/>
    <col min="8" max="8" width="9" style="27"/>
    <col min="9" max="9" width="22.625" style="27" customWidth="1"/>
    <col min="10" max="10" width="34.625" style="27" customWidth="1"/>
    <col min="11" max="11" width="9" style="27"/>
    <col min="12" max="12" width="9.625" style="27" customWidth="1"/>
    <col min="13" max="14" width="9" style="27"/>
    <col min="15" max="15" width="26" style="27" customWidth="1"/>
    <col min="16" max="16" width="32.5" style="27" customWidth="1"/>
    <col min="17" max="16384" width="9" style="27"/>
  </cols>
  <sheetData>
    <row r="1" spans="1:16" ht="20.100000000000001" customHeight="1" thickBot="1">
      <c r="A1" s="392"/>
      <c r="B1" s="392"/>
      <c r="C1" s="392"/>
      <c r="D1" s="393"/>
    </row>
    <row r="2" spans="1:16" ht="20.100000000000001" customHeight="1" thickBot="1">
      <c r="A2" s="28" t="s">
        <v>39</v>
      </c>
      <c r="B2" s="29" t="s">
        <v>40</v>
      </c>
      <c r="C2" s="29" t="s">
        <v>41</v>
      </c>
      <c r="D2" s="29" t="s">
        <v>42</v>
      </c>
      <c r="G2" s="28" t="s">
        <v>39</v>
      </c>
      <c r="I2" s="28" t="s">
        <v>39</v>
      </c>
      <c r="J2" s="29" t="s">
        <v>40</v>
      </c>
      <c r="L2" s="29" t="s">
        <v>40</v>
      </c>
      <c r="M2" s="29" t="s">
        <v>41</v>
      </c>
      <c r="O2" s="29" t="s">
        <v>41</v>
      </c>
      <c r="P2" s="29" t="s">
        <v>42</v>
      </c>
    </row>
    <row r="3" spans="1:16" ht="20.100000000000001" customHeight="1" thickBot="1">
      <c r="A3" s="30" t="s">
        <v>43</v>
      </c>
      <c r="B3" s="31" t="s">
        <v>44</v>
      </c>
      <c r="C3" s="32" t="s">
        <v>45</v>
      </c>
      <c r="D3" s="33" t="s">
        <v>46</v>
      </c>
      <c r="G3" s="30" t="s">
        <v>43</v>
      </c>
      <c r="I3" s="30" t="s">
        <v>43</v>
      </c>
      <c r="J3" s="31" t="s">
        <v>44</v>
      </c>
      <c r="L3" s="31" t="s">
        <v>60</v>
      </c>
      <c r="M3" s="32" t="s">
        <v>91</v>
      </c>
      <c r="O3" s="32" t="s">
        <v>91</v>
      </c>
      <c r="P3" s="33" t="s">
        <v>92</v>
      </c>
    </row>
    <row r="4" spans="1:16" ht="20.100000000000001" customHeight="1" thickBot="1">
      <c r="A4" s="30" t="s">
        <v>43</v>
      </c>
      <c r="B4" s="31" t="s">
        <v>44</v>
      </c>
      <c r="C4" s="32" t="s">
        <v>45</v>
      </c>
      <c r="D4" s="34" t="s">
        <v>47</v>
      </c>
      <c r="G4" s="72" t="s">
        <v>97</v>
      </c>
      <c r="I4" s="30" t="s">
        <v>43</v>
      </c>
      <c r="J4" s="31" t="s">
        <v>60</v>
      </c>
      <c r="L4" s="31" t="s">
        <v>44</v>
      </c>
      <c r="M4" s="32" t="s">
        <v>45</v>
      </c>
      <c r="O4" s="32" t="s">
        <v>91</v>
      </c>
      <c r="P4" s="34" t="s">
        <v>93</v>
      </c>
    </row>
    <row r="5" spans="1:16" ht="20.100000000000001" customHeight="1" thickBot="1">
      <c r="A5" s="30" t="s">
        <v>43</v>
      </c>
      <c r="B5" s="31" t="s">
        <v>44</v>
      </c>
      <c r="C5" s="32" t="s">
        <v>45</v>
      </c>
      <c r="D5" s="35" t="s">
        <v>48</v>
      </c>
      <c r="G5" s="73" t="s">
        <v>112</v>
      </c>
      <c r="I5" s="74" t="s">
        <v>150</v>
      </c>
      <c r="J5" s="65" t="s">
        <v>151</v>
      </c>
      <c r="L5" s="70" t="s">
        <v>161</v>
      </c>
      <c r="M5" s="66" t="s">
        <v>162</v>
      </c>
      <c r="O5" s="32" t="s">
        <v>91</v>
      </c>
      <c r="P5" s="35" t="s">
        <v>94</v>
      </c>
    </row>
    <row r="6" spans="1:16" ht="20.100000000000001" customHeight="1" thickBot="1">
      <c r="A6" s="30" t="s">
        <v>43</v>
      </c>
      <c r="B6" s="31" t="s">
        <v>44</v>
      </c>
      <c r="C6" s="32" t="s">
        <v>49</v>
      </c>
      <c r="D6" s="33" t="s">
        <v>50</v>
      </c>
      <c r="G6" s="74" t="s">
        <v>150</v>
      </c>
      <c r="I6" s="74" t="s">
        <v>150</v>
      </c>
      <c r="J6" s="70" t="s">
        <v>156</v>
      </c>
      <c r="L6" s="49" t="s">
        <v>105</v>
      </c>
      <c r="M6" s="50" t="s">
        <v>106</v>
      </c>
      <c r="O6" s="32" t="s">
        <v>91</v>
      </c>
      <c r="P6" s="33" t="s">
        <v>95</v>
      </c>
    </row>
    <row r="7" spans="1:16" ht="20.100000000000001" customHeight="1" thickBot="1">
      <c r="A7" s="30" t="s">
        <v>43</v>
      </c>
      <c r="B7" s="31" t="s">
        <v>44</v>
      </c>
      <c r="C7" s="32" t="s">
        <v>49</v>
      </c>
      <c r="D7" s="34" t="s">
        <v>51</v>
      </c>
      <c r="G7"/>
      <c r="I7" s="74" t="s">
        <v>150</v>
      </c>
      <c r="J7" s="70" t="s">
        <v>161</v>
      </c>
      <c r="L7" s="54" t="s">
        <v>126</v>
      </c>
      <c r="M7" s="55" t="s">
        <v>127</v>
      </c>
      <c r="O7" s="32" t="s">
        <v>91</v>
      </c>
      <c r="P7" s="34" t="s">
        <v>96</v>
      </c>
    </row>
    <row r="8" spans="1:16" ht="20.100000000000001" customHeight="1" thickBot="1">
      <c r="A8" s="30" t="s">
        <v>43</v>
      </c>
      <c r="B8" s="31" t="s">
        <v>44</v>
      </c>
      <c r="C8" s="32" t="s">
        <v>49</v>
      </c>
      <c r="D8" s="34" t="s">
        <v>52</v>
      </c>
      <c r="G8"/>
      <c r="I8" s="72" t="s">
        <v>97</v>
      </c>
      <c r="J8" s="75" t="s">
        <v>98</v>
      </c>
      <c r="L8" s="31" t="s">
        <v>60</v>
      </c>
      <c r="M8" s="32" t="s">
        <v>81</v>
      </c>
      <c r="O8" s="32" t="s">
        <v>45</v>
      </c>
      <c r="P8" s="34" t="s">
        <v>46</v>
      </c>
    </row>
    <row r="9" spans="1:16" ht="20.100000000000001" customHeight="1" thickBot="1">
      <c r="A9" s="30" t="s">
        <v>43</v>
      </c>
      <c r="B9" s="31" t="s">
        <v>44</v>
      </c>
      <c r="C9" s="32" t="s">
        <v>49</v>
      </c>
      <c r="D9" s="34" t="s">
        <v>53</v>
      </c>
      <c r="G9"/>
      <c r="I9" s="72" t="s">
        <v>97</v>
      </c>
      <c r="J9" s="49" t="s">
        <v>105</v>
      </c>
      <c r="L9" s="75" t="s">
        <v>98</v>
      </c>
      <c r="M9" s="43" t="s">
        <v>99</v>
      </c>
      <c r="O9" s="32" t="s">
        <v>45</v>
      </c>
      <c r="P9" s="34" t="s">
        <v>47</v>
      </c>
    </row>
    <row r="10" spans="1:16" ht="20.100000000000001" customHeight="1" thickBot="1">
      <c r="A10" s="30" t="s">
        <v>43</v>
      </c>
      <c r="B10" s="31" t="s">
        <v>44</v>
      </c>
      <c r="C10" s="32" t="s">
        <v>49</v>
      </c>
      <c r="D10" s="35" t="s">
        <v>54</v>
      </c>
      <c r="G10"/>
      <c r="I10" s="73" t="s">
        <v>112</v>
      </c>
      <c r="J10" s="54" t="s">
        <v>113</v>
      </c>
      <c r="L10" s="54" t="s">
        <v>133</v>
      </c>
      <c r="M10" s="55" t="s">
        <v>134</v>
      </c>
      <c r="O10" s="32" t="s">
        <v>45</v>
      </c>
      <c r="P10" s="35" t="s">
        <v>48</v>
      </c>
    </row>
    <row r="11" spans="1:16" ht="20.100000000000001" customHeight="1" thickBot="1">
      <c r="A11" s="30" t="s">
        <v>43</v>
      </c>
      <c r="B11" s="31" t="s">
        <v>44</v>
      </c>
      <c r="C11" s="32" t="s">
        <v>55</v>
      </c>
      <c r="D11" s="33" t="s">
        <v>56</v>
      </c>
      <c r="G11"/>
      <c r="I11" s="73" t="s">
        <v>112</v>
      </c>
      <c r="J11" s="54" t="s">
        <v>119</v>
      </c>
      <c r="L11" s="31" t="s">
        <v>44</v>
      </c>
      <c r="M11" s="32" t="s">
        <v>49</v>
      </c>
      <c r="O11" s="66" t="s">
        <v>162</v>
      </c>
      <c r="P11" s="67" t="s">
        <v>163</v>
      </c>
    </row>
    <row r="12" spans="1:16" ht="20.100000000000001" customHeight="1" thickBot="1">
      <c r="A12" s="30" t="s">
        <v>43</v>
      </c>
      <c r="B12" s="31" t="s">
        <v>44</v>
      </c>
      <c r="C12" s="32" t="s">
        <v>55</v>
      </c>
      <c r="D12" s="34" t="s">
        <v>57</v>
      </c>
      <c r="G12"/>
      <c r="I12" s="73" t="s">
        <v>112</v>
      </c>
      <c r="J12" s="54" t="s">
        <v>126</v>
      </c>
      <c r="L12" s="54" t="s">
        <v>119</v>
      </c>
      <c r="M12" s="59" t="s">
        <v>120</v>
      </c>
      <c r="O12" s="66" t="s">
        <v>162</v>
      </c>
      <c r="P12" s="68" t="s">
        <v>164</v>
      </c>
    </row>
    <row r="13" spans="1:16" ht="20.100000000000001" customHeight="1" thickBot="1">
      <c r="A13" s="30" t="s">
        <v>43</v>
      </c>
      <c r="B13" s="31" t="s">
        <v>44</v>
      </c>
      <c r="C13" s="32" t="s">
        <v>55</v>
      </c>
      <c r="D13" s="34" t="s">
        <v>58</v>
      </c>
      <c r="G13"/>
      <c r="I13" s="73" t="s">
        <v>112</v>
      </c>
      <c r="J13" s="54" t="s">
        <v>133</v>
      </c>
      <c r="L13" s="54" t="s">
        <v>133</v>
      </c>
      <c r="M13" s="55" t="s">
        <v>140</v>
      </c>
      <c r="O13" s="66" t="s">
        <v>162</v>
      </c>
      <c r="P13" s="68" t="s">
        <v>165</v>
      </c>
    </row>
    <row r="14" spans="1:16" ht="20.100000000000001" customHeight="1" thickBot="1">
      <c r="A14" s="30" t="s">
        <v>43</v>
      </c>
      <c r="B14" s="31" t="s">
        <v>44</v>
      </c>
      <c r="C14" s="32" t="s">
        <v>55</v>
      </c>
      <c r="D14" s="35" t="s">
        <v>59</v>
      </c>
      <c r="G14"/>
      <c r="I14"/>
      <c r="J14"/>
      <c r="L14" s="31" t="s">
        <v>60</v>
      </c>
      <c r="M14" s="32" t="s">
        <v>61</v>
      </c>
      <c r="O14" s="50" t="s">
        <v>106</v>
      </c>
      <c r="P14" s="52" t="s">
        <v>107</v>
      </c>
    </row>
    <row r="15" spans="1:16" ht="20.100000000000001" customHeight="1" thickBot="1">
      <c r="A15" s="30" t="s">
        <v>43</v>
      </c>
      <c r="B15" s="31" t="s">
        <v>60</v>
      </c>
      <c r="C15" s="32" t="s">
        <v>61</v>
      </c>
      <c r="D15" s="33" t="s">
        <v>62</v>
      </c>
      <c r="G15"/>
      <c r="I15"/>
      <c r="J15"/>
      <c r="L15" s="31" t="s">
        <v>60</v>
      </c>
      <c r="M15" s="32" t="s">
        <v>87</v>
      </c>
      <c r="O15" s="50" t="s">
        <v>106</v>
      </c>
      <c r="P15" s="51" t="s">
        <v>108</v>
      </c>
    </row>
    <row r="16" spans="1:16" ht="20.100000000000001" customHeight="1" thickBot="1">
      <c r="A16" s="30" t="s">
        <v>43</v>
      </c>
      <c r="B16" s="31" t="s">
        <v>60</v>
      </c>
      <c r="C16" s="32" t="s">
        <v>61</v>
      </c>
      <c r="D16" s="34" t="s">
        <v>63</v>
      </c>
      <c r="G16"/>
      <c r="I16"/>
      <c r="J16"/>
      <c r="L16" s="65" t="s">
        <v>151</v>
      </c>
      <c r="M16" s="66" t="s">
        <v>152</v>
      </c>
      <c r="O16" s="50" t="s">
        <v>106</v>
      </c>
      <c r="P16" s="46" t="s">
        <v>109</v>
      </c>
    </row>
    <row r="17" spans="1:16" ht="20.100000000000001" customHeight="1" thickBot="1">
      <c r="A17" s="30" t="s">
        <v>43</v>
      </c>
      <c r="B17" s="31" t="s">
        <v>60</v>
      </c>
      <c r="C17" s="32" t="s">
        <v>61</v>
      </c>
      <c r="D17" s="34" t="s">
        <v>64</v>
      </c>
      <c r="G17"/>
      <c r="I17"/>
      <c r="J17"/>
      <c r="L17" s="54" t="s">
        <v>133</v>
      </c>
      <c r="M17" s="55" t="s">
        <v>144</v>
      </c>
      <c r="O17" s="50" t="s">
        <v>106</v>
      </c>
      <c r="P17" s="46" t="s">
        <v>110</v>
      </c>
    </row>
    <row r="18" spans="1:16" ht="20.100000000000001" customHeight="1" thickBot="1">
      <c r="A18" s="30" t="s">
        <v>43</v>
      </c>
      <c r="B18" s="31" t="s">
        <v>60</v>
      </c>
      <c r="C18" s="32" t="s">
        <v>61</v>
      </c>
      <c r="D18" s="35" t="s">
        <v>65</v>
      </c>
      <c r="G18"/>
      <c r="I18"/>
      <c r="J18"/>
      <c r="L18" s="31" t="s">
        <v>44</v>
      </c>
      <c r="M18" s="32" t="s">
        <v>55</v>
      </c>
      <c r="O18" s="50" t="s">
        <v>106</v>
      </c>
      <c r="P18" s="52" t="s">
        <v>111</v>
      </c>
    </row>
    <row r="19" spans="1:16" ht="20.100000000000001" customHeight="1" thickBot="1">
      <c r="A19" s="30" t="s">
        <v>43</v>
      </c>
      <c r="B19" s="31" t="s">
        <v>60</v>
      </c>
      <c r="C19" s="32" t="s">
        <v>66</v>
      </c>
      <c r="D19" s="33" t="s">
        <v>67</v>
      </c>
      <c r="G19"/>
      <c r="I19"/>
      <c r="J19"/>
      <c r="L19" s="54" t="s">
        <v>113</v>
      </c>
      <c r="M19" s="55" t="s">
        <v>114</v>
      </c>
      <c r="O19" s="55" t="s">
        <v>127</v>
      </c>
      <c r="P19" s="56" t="s">
        <v>128</v>
      </c>
    </row>
    <row r="20" spans="1:16" ht="20.100000000000001" customHeight="1" thickBot="1">
      <c r="A20" s="30" t="s">
        <v>43</v>
      </c>
      <c r="B20" s="31" t="s">
        <v>60</v>
      </c>
      <c r="C20" s="32" t="s">
        <v>66</v>
      </c>
      <c r="D20" s="34" t="s">
        <v>68</v>
      </c>
      <c r="G20"/>
      <c r="I20"/>
      <c r="J20"/>
      <c r="L20" s="31" t="s">
        <v>60</v>
      </c>
      <c r="M20" s="32" t="s">
        <v>76</v>
      </c>
      <c r="O20" s="55" t="s">
        <v>127</v>
      </c>
      <c r="P20" s="57" t="s">
        <v>129</v>
      </c>
    </row>
    <row r="21" spans="1:16" ht="20.100000000000001" customHeight="1" thickBot="1">
      <c r="A21" s="30" t="s">
        <v>43</v>
      </c>
      <c r="B21" s="31" t="s">
        <v>60</v>
      </c>
      <c r="C21" s="32" t="s">
        <v>66</v>
      </c>
      <c r="D21" s="34" t="s">
        <v>69</v>
      </c>
      <c r="G21"/>
      <c r="I21"/>
      <c r="J21"/>
      <c r="L21" s="31" t="s">
        <v>60</v>
      </c>
      <c r="M21" s="32" t="s">
        <v>66</v>
      </c>
      <c r="O21" s="55" t="s">
        <v>127</v>
      </c>
      <c r="P21" s="61" t="s">
        <v>130</v>
      </c>
    </row>
    <row r="22" spans="1:16" ht="20.100000000000001" customHeight="1" thickBot="1">
      <c r="A22" s="30" t="s">
        <v>43</v>
      </c>
      <c r="B22" s="31" t="s">
        <v>60</v>
      </c>
      <c r="C22" s="32" t="s">
        <v>66</v>
      </c>
      <c r="D22" s="34" t="s">
        <v>70</v>
      </c>
      <c r="G22"/>
      <c r="I22"/>
      <c r="J22"/>
      <c r="L22" s="31" t="s">
        <v>60</v>
      </c>
      <c r="M22" s="32" t="s">
        <v>72</v>
      </c>
      <c r="O22" s="55" t="s">
        <v>127</v>
      </c>
      <c r="P22" s="57" t="s">
        <v>131</v>
      </c>
    </row>
    <row r="23" spans="1:16" ht="20.100000000000001" customHeight="1" thickBot="1">
      <c r="A23" s="30" t="s">
        <v>43</v>
      </c>
      <c r="B23" s="31" t="s">
        <v>60</v>
      </c>
      <c r="C23" s="32" t="s">
        <v>66</v>
      </c>
      <c r="D23" s="35" t="s">
        <v>71</v>
      </c>
      <c r="G23"/>
      <c r="I23"/>
      <c r="J23"/>
      <c r="L23" s="70" t="s">
        <v>156</v>
      </c>
      <c r="M23" s="66" t="s">
        <v>157</v>
      </c>
      <c r="O23" s="55" t="s">
        <v>127</v>
      </c>
      <c r="P23" s="58" t="s">
        <v>132</v>
      </c>
    </row>
    <row r="24" spans="1:16" ht="20.100000000000001" customHeight="1" thickBot="1">
      <c r="A24" s="30" t="s">
        <v>43</v>
      </c>
      <c r="B24" s="31" t="s">
        <v>60</v>
      </c>
      <c r="C24" s="32" t="s">
        <v>72</v>
      </c>
      <c r="D24" s="33" t="s">
        <v>73</v>
      </c>
      <c r="G24"/>
      <c r="I24"/>
      <c r="J24"/>
      <c r="L24"/>
      <c r="M24"/>
      <c r="O24" s="32" t="s">
        <v>81</v>
      </c>
      <c r="P24" s="33" t="s">
        <v>82</v>
      </c>
    </row>
    <row r="25" spans="1:16" ht="20.100000000000001" customHeight="1" thickBot="1">
      <c r="A25" s="30" t="s">
        <v>43</v>
      </c>
      <c r="B25" s="31" t="s">
        <v>60</v>
      </c>
      <c r="C25" s="32" t="s">
        <v>72</v>
      </c>
      <c r="D25" s="34" t="s">
        <v>74</v>
      </c>
      <c r="G25"/>
      <c r="I25"/>
      <c r="J25"/>
      <c r="L25"/>
      <c r="M25"/>
      <c r="O25" s="32" t="s">
        <v>81</v>
      </c>
      <c r="P25" s="34" t="s">
        <v>83</v>
      </c>
    </row>
    <row r="26" spans="1:16" ht="20.100000000000001" customHeight="1" thickBot="1">
      <c r="A26" s="30" t="s">
        <v>43</v>
      </c>
      <c r="B26" s="31" t="s">
        <v>60</v>
      </c>
      <c r="C26" s="32" t="s">
        <v>72</v>
      </c>
      <c r="D26" s="35" t="s">
        <v>75</v>
      </c>
      <c r="G26"/>
      <c r="I26"/>
      <c r="J26"/>
      <c r="L26"/>
      <c r="M26"/>
      <c r="O26" s="32" t="s">
        <v>81</v>
      </c>
      <c r="P26" s="35" t="s">
        <v>84</v>
      </c>
    </row>
    <row r="27" spans="1:16" ht="20.100000000000001" customHeight="1" thickBot="1">
      <c r="A27" s="30" t="s">
        <v>43</v>
      </c>
      <c r="B27" s="31" t="s">
        <v>60</v>
      </c>
      <c r="C27" s="32" t="s">
        <v>76</v>
      </c>
      <c r="D27" s="33" t="s">
        <v>77</v>
      </c>
      <c r="G27"/>
      <c r="I27"/>
      <c r="J27"/>
      <c r="L27"/>
      <c r="M27"/>
      <c r="O27" s="32" t="s">
        <v>81</v>
      </c>
      <c r="P27" s="33" t="s">
        <v>85</v>
      </c>
    </row>
    <row r="28" spans="1:16" ht="20.100000000000001" customHeight="1" thickBot="1">
      <c r="A28" s="30" t="s">
        <v>43</v>
      </c>
      <c r="B28" s="31" t="s">
        <v>60</v>
      </c>
      <c r="C28" s="32" t="s">
        <v>76</v>
      </c>
      <c r="D28" s="34" t="s">
        <v>78</v>
      </c>
      <c r="E28" s="36"/>
      <c r="G28"/>
      <c r="I28"/>
      <c r="J28"/>
      <c r="L28"/>
      <c r="M28"/>
      <c r="O28" s="32" t="s">
        <v>81</v>
      </c>
      <c r="P28" s="34" t="s">
        <v>86</v>
      </c>
    </row>
    <row r="29" spans="1:16" ht="20.100000000000001" customHeight="1" thickBot="1">
      <c r="A29" s="30" t="s">
        <v>43</v>
      </c>
      <c r="B29" s="31" t="s">
        <v>60</v>
      </c>
      <c r="C29" s="32" t="s">
        <v>76</v>
      </c>
      <c r="D29" s="37" t="s">
        <v>79</v>
      </c>
      <c r="G29"/>
      <c r="I29"/>
      <c r="J29"/>
      <c r="L29"/>
      <c r="M29"/>
      <c r="O29" s="43" t="s">
        <v>99</v>
      </c>
      <c r="P29" s="46" t="s">
        <v>100</v>
      </c>
    </row>
    <row r="30" spans="1:16" ht="20.100000000000001" customHeight="1" thickBot="1">
      <c r="A30" s="30" t="s">
        <v>43</v>
      </c>
      <c r="B30" s="31" t="s">
        <v>60</v>
      </c>
      <c r="C30" s="32" t="s">
        <v>76</v>
      </c>
      <c r="D30" s="38" t="s">
        <v>80</v>
      </c>
      <c r="G30"/>
      <c r="I30"/>
      <c r="J30"/>
      <c r="L30"/>
      <c r="M30"/>
      <c r="O30" s="43" t="s">
        <v>99</v>
      </c>
      <c r="P30" s="48" t="s">
        <v>101</v>
      </c>
    </row>
    <row r="31" spans="1:16" ht="20.100000000000001" customHeight="1" thickBot="1">
      <c r="A31" s="30" t="s">
        <v>43</v>
      </c>
      <c r="B31" s="31" t="s">
        <v>60</v>
      </c>
      <c r="C31" s="32" t="s">
        <v>81</v>
      </c>
      <c r="D31" s="33" t="s">
        <v>82</v>
      </c>
      <c r="G31"/>
      <c r="I31"/>
      <c r="J31"/>
      <c r="L31"/>
      <c r="M31"/>
      <c r="O31" s="43" t="s">
        <v>99</v>
      </c>
      <c r="P31" s="44" t="s">
        <v>102</v>
      </c>
    </row>
    <row r="32" spans="1:16" ht="20.100000000000001" customHeight="1" thickBot="1">
      <c r="A32" s="30" t="s">
        <v>43</v>
      </c>
      <c r="B32" s="31" t="s">
        <v>60</v>
      </c>
      <c r="C32" s="32" t="s">
        <v>81</v>
      </c>
      <c r="D32" s="34" t="s">
        <v>83</v>
      </c>
      <c r="G32"/>
      <c r="I32"/>
      <c r="J32"/>
      <c r="L32"/>
      <c r="M32"/>
      <c r="O32" s="43" t="s">
        <v>99</v>
      </c>
      <c r="P32" s="47" t="s">
        <v>103</v>
      </c>
    </row>
    <row r="33" spans="1:16" ht="20.100000000000001" customHeight="1" thickBot="1">
      <c r="A33" s="30" t="s">
        <v>43</v>
      </c>
      <c r="B33" s="31" t="s">
        <v>60</v>
      </c>
      <c r="C33" s="32" t="s">
        <v>81</v>
      </c>
      <c r="D33" s="34" t="s">
        <v>84</v>
      </c>
      <c r="G33"/>
      <c r="I33"/>
      <c r="J33"/>
      <c r="L33"/>
      <c r="M33"/>
      <c r="O33" s="43" t="s">
        <v>99</v>
      </c>
      <c r="P33" s="46" t="s">
        <v>104</v>
      </c>
    </row>
    <row r="34" spans="1:16" ht="20.100000000000001" customHeight="1" thickBot="1">
      <c r="A34" s="30" t="s">
        <v>43</v>
      </c>
      <c r="B34" s="31" t="s">
        <v>60</v>
      </c>
      <c r="C34" s="32" t="s">
        <v>81</v>
      </c>
      <c r="D34" s="34" t="s">
        <v>85</v>
      </c>
      <c r="G34"/>
      <c r="I34"/>
      <c r="J34"/>
      <c r="L34"/>
      <c r="M34"/>
      <c r="O34" s="55" t="s">
        <v>134</v>
      </c>
      <c r="P34" s="61" t="s">
        <v>135</v>
      </c>
    </row>
    <row r="35" spans="1:16" ht="20.100000000000001" customHeight="1" thickBot="1">
      <c r="A35" s="30" t="s">
        <v>43</v>
      </c>
      <c r="B35" s="31" t="s">
        <v>60</v>
      </c>
      <c r="C35" s="32" t="s">
        <v>81</v>
      </c>
      <c r="D35" s="35" t="s">
        <v>86</v>
      </c>
      <c r="G35"/>
      <c r="I35"/>
      <c r="J35"/>
      <c r="L35"/>
      <c r="M35"/>
      <c r="O35" s="55" t="s">
        <v>134</v>
      </c>
      <c r="P35" s="58" t="s">
        <v>136</v>
      </c>
    </row>
    <row r="36" spans="1:16" ht="20.100000000000001" customHeight="1" thickBot="1">
      <c r="A36" s="30" t="s">
        <v>43</v>
      </c>
      <c r="B36" s="31" t="s">
        <v>60</v>
      </c>
      <c r="C36" s="39" t="s">
        <v>87</v>
      </c>
      <c r="D36" s="33" t="s">
        <v>88</v>
      </c>
      <c r="G36"/>
      <c r="I36"/>
      <c r="J36"/>
      <c r="L36"/>
      <c r="M36"/>
      <c r="O36" s="76" t="s">
        <v>134</v>
      </c>
      <c r="P36" s="60" t="s">
        <v>137</v>
      </c>
    </row>
    <row r="37" spans="1:16" ht="20.100000000000001" customHeight="1" thickBot="1">
      <c r="A37" s="30" t="s">
        <v>43</v>
      </c>
      <c r="B37" s="31" t="s">
        <v>60</v>
      </c>
      <c r="C37" s="39" t="s">
        <v>87</v>
      </c>
      <c r="D37" s="34" t="s">
        <v>89</v>
      </c>
      <c r="G37"/>
      <c r="I37"/>
      <c r="J37"/>
      <c r="L37"/>
      <c r="M37"/>
      <c r="O37" s="76" t="s">
        <v>134</v>
      </c>
      <c r="P37" s="57" t="s">
        <v>138</v>
      </c>
    </row>
    <row r="38" spans="1:16" ht="20.100000000000001" customHeight="1" thickBot="1">
      <c r="A38" s="30" t="s">
        <v>43</v>
      </c>
      <c r="B38" s="31" t="s">
        <v>60</v>
      </c>
      <c r="C38" s="39" t="s">
        <v>87</v>
      </c>
      <c r="D38" s="40" t="s">
        <v>90</v>
      </c>
      <c r="G38"/>
      <c r="I38"/>
      <c r="J38"/>
      <c r="L38"/>
      <c r="M38"/>
      <c r="O38" s="76" t="s">
        <v>134</v>
      </c>
      <c r="P38" s="78" t="s">
        <v>139</v>
      </c>
    </row>
    <row r="39" spans="1:16" ht="20.100000000000001" customHeight="1" thickBot="1">
      <c r="A39" s="30" t="s">
        <v>43</v>
      </c>
      <c r="B39" s="31" t="s">
        <v>60</v>
      </c>
      <c r="C39" s="32" t="s">
        <v>91</v>
      </c>
      <c r="D39" s="33" t="s">
        <v>92</v>
      </c>
      <c r="G39"/>
      <c r="I39"/>
      <c r="J39"/>
      <c r="L39"/>
      <c r="M39"/>
      <c r="O39" s="32" t="s">
        <v>49</v>
      </c>
      <c r="P39" s="33" t="s">
        <v>50</v>
      </c>
    </row>
    <row r="40" spans="1:16" ht="20.100000000000001" customHeight="1" thickBot="1">
      <c r="A40" s="30" t="s">
        <v>43</v>
      </c>
      <c r="B40" s="31" t="s">
        <v>60</v>
      </c>
      <c r="C40" s="32" t="s">
        <v>91</v>
      </c>
      <c r="D40" s="34" t="s">
        <v>93</v>
      </c>
      <c r="G40"/>
      <c r="I40"/>
      <c r="J40"/>
      <c r="L40"/>
      <c r="M40"/>
      <c r="O40" s="32" t="s">
        <v>49</v>
      </c>
      <c r="P40" s="34" t="s">
        <v>51</v>
      </c>
    </row>
    <row r="41" spans="1:16" ht="20.100000000000001" customHeight="1" thickBot="1">
      <c r="A41" s="30" t="s">
        <v>43</v>
      </c>
      <c r="B41" s="31" t="s">
        <v>60</v>
      </c>
      <c r="C41" s="32" t="s">
        <v>91</v>
      </c>
      <c r="D41" s="34" t="s">
        <v>94</v>
      </c>
      <c r="G41"/>
      <c r="I41"/>
      <c r="J41"/>
      <c r="L41"/>
      <c r="M41"/>
      <c r="O41" s="32" t="s">
        <v>49</v>
      </c>
      <c r="P41" s="34" t="s">
        <v>52</v>
      </c>
    </row>
    <row r="42" spans="1:16" ht="20.100000000000001" customHeight="1" thickBot="1">
      <c r="A42" s="30" t="s">
        <v>43</v>
      </c>
      <c r="B42" s="31" t="s">
        <v>60</v>
      </c>
      <c r="C42" s="32" t="s">
        <v>91</v>
      </c>
      <c r="D42" s="34" t="s">
        <v>95</v>
      </c>
      <c r="G42"/>
      <c r="I42"/>
      <c r="J42"/>
      <c r="L42"/>
      <c r="M42"/>
      <c r="O42" s="32" t="s">
        <v>49</v>
      </c>
      <c r="P42" s="34" t="s">
        <v>53</v>
      </c>
    </row>
    <row r="43" spans="1:16" ht="20.100000000000001" customHeight="1" thickBot="1">
      <c r="A43" s="30" t="s">
        <v>43</v>
      </c>
      <c r="B43" s="31" t="s">
        <v>60</v>
      </c>
      <c r="C43" s="32" t="s">
        <v>91</v>
      </c>
      <c r="D43" s="35" t="s">
        <v>96</v>
      </c>
      <c r="G43"/>
      <c r="I43"/>
      <c r="J43"/>
      <c r="L43"/>
      <c r="M43"/>
      <c r="O43" s="32" t="s">
        <v>49</v>
      </c>
      <c r="P43" s="35" t="s">
        <v>54</v>
      </c>
    </row>
    <row r="44" spans="1:16" ht="20.100000000000001" customHeight="1" thickBot="1">
      <c r="A44" s="41" t="s">
        <v>97</v>
      </c>
      <c r="B44" s="42" t="s">
        <v>98</v>
      </c>
      <c r="C44" s="43" t="s">
        <v>99</v>
      </c>
      <c r="D44" s="44" t="s">
        <v>100</v>
      </c>
      <c r="G44"/>
      <c r="I44"/>
      <c r="J44"/>
      <c r="L44"/>
      <c r="M44"/>
      <c r="O44" s="59" t="s">
        <v>120</v>
      </c>
      <c r="P44" s="60" t="s">
        <v>121</v>
      </c>
    </row>
    <row r="45" spans="1:16" ht="20.100000000000001" customHeight="1" thickBot="1">
      <c r="A45" s="45" t="s">
        <v>97</v>
      </c>
      <c r="B45" s="42" t="s">
        <v>98</v>
      </c>
      <c r="C45" s="43" t="s">
        <v>99</v>
      </c>
      <c r="D45" s="46" t="s">
        <v>101</v>
      </c>
      <c r="G45"/>
      <c r="I45"/>
      <c r="J45"/>
      <c r="L45"/>
      <c r="M45"/>
      <c r="O45" s="59" t="s">
        <v>120</v>
      </c>
      <c r="P45" s="57" t="s">
        <v>122</v>
      </c>
    </row>
    <row r="46" spans="1:16" ht="20.100000000000001" customHeight="1" thickBot="1">
      <c r="A46" s="45" t="s">
        <v>97</v>
      </c>
      <c r="B46" s="42" t="s">
        <v>98</v>
      </c>
      <c r="C46" s="43" t="s">
        <v>99</v>
      </c>
      <c r="D46" s="46" t="s">
        <v>102</v>
      </c>
      <c r="G46"/>
      <c r="I46"/>
      <c r="J46"/>
      <c r="L46"/>
      <c r="M46"/>
      <c r="O46" s="59" t="s">
        <v>120</v>
      </c>
      <c r="P46" s="57" t="s">
        <v>123</v>
      </c>
    </row>
    <row r="47" spans="1:16" ht="20.100000000000001" customHeight="1" thickBot="1">
      <c r="A47" s="45" t="s">
        <v>97</v>
      </c>
      <c r="B47" s="42" t="s">
        <v>98</v>
      </c>
      <c r="C47" s="43" t="s">
        <v>99</v>
      </c>
      <c r="D47" s="47" t="s">
        <v>103</v>
      </c>
      <c r="G47"/>
      <c r="I47"/>
      <c r="J47"/>
      <c r="L47"/>
      <c r="M47"/>
      <c r="O47" s="59" t="s">
        <v>120</v>
      </c>
      <c r="P47" s="61" t="s">
        <v>124</v>
      </c>
    </row>
    <row r="48" spans="1:16" ht="20.100000000000001" customHeight="1" thickBot="1">
      <c r="A48" s="45" t="s">
        <v>97</v>
      </c>
      <c r="B48" s="42" t="s">
        <v>98</v>
      </c>
      <c r="C48" s="43" t="s">
        <v>99</v>
      </c>
      <c r="D48" s="48" t="s">
        <v>104</v>
      </c>
      <c r="G48"/>
      <c r="I48"/>
      <c r="J48"/>
      <c r="L48"/>
      <c r="M48"/>
      <c r="O48" s="59" t="s">
        <v>120</v>
      </c>
      <c r="P48" s="58" t="s">
        <v>125</v>
      </c>
    </row>
    <row r="49" spans="1:16" ht="20.100000000000001" customHeight="1" thickBot="1">
      <c r="A49" s="45" t="s">
        <v>97</v>
      </c>
      <c r="B49" s="49" t="s">
        <v>105</v>
      </c>
      <c r="C49" s="50" t="s">
        <v>106</v>
      </c>
      <c r="D49" s="51" t="s">
        <v>107</v>
      </c>
      <c r="G49"/>
      <c r="I49"/>
      <c r="J49"/>
      <c r="L49"/>
      <c r="M49"/>
      <c r="O49" s="55" t="s">
        <v>140</v>
      </c>
      <c r="P49" s="56" t="s">
        <v>141</v>
      </c>
    </row>
    <row r="50" spans="1:16" ht="20.100000000000001" customHeight="1" thickBot="1">
      <c r="A50" s="45" t="s">
        <v>97</v>
      </c>
      <c r="B50" s="49" t="s">
        <v>105</v>
      </c>
      <c r="C50" s="50" t="s">
        <v>106</v>
      </c>
      <c r="D50" s="47" t="s">
        <v>108</v>
      </c>
      <c r="G50"/>
      <c r="I50"/>
      <c r="J50"/>
      <c r="L50"/>
      <c r="M50"/>
      <c r="O50" s="55" t="s">
        <v>140</v>
      </c>
      <c r="P50" s="61" t="s">
        <v>142</v>
      </c>
    </row>
    <row r="51" spans="1:16" ht="20.100000000000001" customHeight="1" thickBot="1">
      <c r="A51" s="45" t="s">
        <v>97</v>
      </c>
      <c r="B51" s="49" t="s">
        <v>105</v>
      </c>
      <c r="C51" s="50" t="s">
        <v>106</v>
      </c>
      <c r="D51" s="46" t="s">
        <v>109</v>
      </c>
      <c r="G51"/>
      <c r="I51"/>
      <c r="J51"/>
      <c r="L51"/>
      <c r="M51"/>
      <c r="O51" s="55" t="s">
        <v>140</v>
      </c>
      <c r="P51" s="61" t="s">
        <v>143</v>
      </c>
    </row>
    <row r="52" spans="1:16" ht="20.100000000000001" customHeight="1" thickBot="1">
      <c r="A52" s="45" t="s">
        <v>97</v>
      </c>
      <c r="B52" s="49" t="s">
        <v>105</v>
      </c>
      <c r="C52" s="50" t="s">
        <v>106</v>
      </c>
      <c r="D52" s="46" t="s">
        <v>110</v>
      </c>
      <c r="G52"/>
      <c r="I52"/>
      <c r="J52"/>
      <c r="L52"/>
      <c r="M52"/>
      <c r="O52" s="32" t="s">
        <v>61</v>
      </c>
      <c r="P52" s="34" t="s">
        <v>62</v>
      </c>
    </row>
    <row r="53" spans="1:16" ht="20.100000000000001" customHeight="1" thickBot="1">
      <c r="A53" s="45" t="s">
        <v>97</v>
      </c>
      <c r="B53" s="49" t="s">
        <v>105</v>
      </c>
      <c r="C53" s="50" t="s">
        <v>106</v>
      </c>
      <c r="D53" s="52" t="s">
        <v>111</v>
      </c>
      <c r="G53"/>
      <c r="I53"/>
      <c r="J53"/>
      <c r="L53"/>
      <c r="M53"/>
      <c r="O53" s="32" t="s">
        <v>61</v>
      </c>
      <c r="P53" s="35" t="s">
        <v>63</v>
      </c>
    </row>
    <row r="54" spans="1:16" ht="20.100000000000001" customHeight="1" thickBot="1">
      <c r="A54" s="53" t="s">
        <v>112</v>
      </c>
      <c r="B54" s="54" t="s">
        <v>113</v>
      </c>
      <c r="C54" s="55" t="s">
        <v>114</v>
      </c>
      <c r="D54" s="56" t="s">
        <v>115</v>
      </c>
      <c r="G54"/>
      <c r="I54"/>
      <c r="J54"/>
      <c r="L54"/>
      <c r="M54"/>
      <c r="O54" s="32" t="s">
        <v>61</v>
      </c>
      <c r="P54" s="33" t="s">
        <v>64</v>
      </c>
    </row>
    <row r="55" spans="1:16" ht="20.100000000000001" customHeight="1" thickBot="1">
      <c r="A55" s="53" t="s">
        <v>112</v>
      </c>
      <c r="B55" s="54" t="s">
        <v>113</v>
      </c>
      <c r="C55" s="55" t="s">
        <v>114</v>
      </c>
      <c r="D55" s="57" t="s">
        <v>116</v>
      </c>
      <c r="G55"/>
      <c r="I55"/>
      <c r="J55"/>
      <c r="L55"/>
      <c r="M55"/>
      <c r="O55" s="32" t="s">
        <v>61</v>
      </c>
      <c r="P55" s="34" t="s">
        <v>65</v>
      </c>
    </row>
    <row r="56" spans="1:16" ht="20.100000000000001" customHeight="1" thickBot="1">
      <c r="A56" s="53" t="s">
        <v>112</v>
      </c>
      <c r="B56" s="54" t="s">
        <v>113</v>
      </c>
      <c r="C56" s="55" t="s">
        <v>114</v>
      </c>
      <c r="D56" s="57" t="s">
        <v>117</v>
      </c>
      <c r="G56"/>
      <c r="I56"/>
      <c r="J56"/>
      <c r="L56"/>
      <c r="M56"/>
      <c r="O56" s="32" t="s">
        <v>87</v>
      </c>
      <c r="P56" s="34" t="s">
        <v>88</v>
      </c>
    </row>
    <row r="57" spans="1:16" ht="20.100000000000001" customHeight="1" thickBot="1">
      <c r="A57" s="53" t="s">
        <v>112</v>
      </c>
      <c r="B57" s="54" t="s">
        <v>113</v>
      </c>
      <c r="C57" s="55" t="s">
        <v>114</v>
      </c>
      <c r="D57" s="58" t="s">
        <v>118</v>
      </c>
      <c r="G57"/>
      <c r="I57"/>
      <c r="J57"/>
      <c r="L57"/>
      <c r="M57"/>
      <c r="O57" s="32" t="s">
        <v>87</v>
      </c>
      <c r="P57" s="35" t="s">
        <v>89</v>
      </c>
    </row>
    <row r="58" spans="1:16" ht="20.100000000000001" customHeight="1" thickBot="1">
      <c r="A58" s="53" t="s">
        <v>112</v>
      </c>
      <c r="B58" s="54" t="s">
        <v>119</v>
      </c>
      <c r="C58" s="59" t="s">
        <v>120</v>
      </c>
      <c r="D58" s="60" t="s">
        <v>121</v>
      </c>
      <c r="G58"/>
      <c r="I58"/>
      <c r="J58"/>
      <c r="L58"/>
      <c r="M58"/>
      <c r="O58" s="32" t="s">
        <v>87</v>
      </c>
      <c r="P58" s="33" t="s">
        <v>90</v>
      </c>
    </row>
    <row r="59" spans="1:16" ht="20.100000000000001" customHeight="1" thickBot="1">
      <c r="A59" s="53" t="s">
        <v>112</v>
      </c>
      <c r="B59" s="54" t="s">
        <v>119</v>
      </c>
      <c r="C59" s="59" t="s">
        <v>120</v>
      </c>
      <c r="D59" s="57" t="s">
        <v>122</v>
      </c>
      <c r="G59"/>
      <c r="I59"/>
      <c r="J59"/>
      <c r="L59"/>
      <c r="M59"/>
      <c r="O59" s="66" t="s">
        <v>152</v>
      </c>
      <c r="P59" s="68" t="s">
        <v>153</v>
      </c>
    </row>
    <row r="60" spans="1:16" ht="20.100000000000001" customHeight="1" thickBot="1">
      <c r="A60" s="53" t="s">
        <v>112</v>
      </c>
      <c r="B60" s="54" t="s">
        <v>119</v>
      </c>
      <c r="C60" s="59" t="s">
        <v>120</v>
      </c>
      <c r="D60" s="57" t="s">
        <v>123</v>
      </c>
      <c r="G60"/>
      <c r="I60"/>
      <c r="J60"/>
      <c r="L60"/>
      <c r="M60"/>
      <c r="O60" s="66" t="s">
        <v>152</v>
      </c>
      <c r="P60" s="68" t="s">
        <v>154</v>
      </c>
    </row>
    <row r="61" spans="1:16" ht="20.100000000000001" customHeight="1" thickBot="1">
      <c r="A61" s="53" t="s">
        <v>112</v>
      </c>
      <c r="B61" s="54" t="s">
        <v>119</v>
      </c>
      <c r="C61" s="59" t="s">
        <v>120</v>
      </c>
      <c r="D61" s="61" t="s">
        <v>124</v>
      </c>
      <c r="G61"/>
      <c r="I61"/>
      <c r="J61"/>
      <c r="L61"/>
      <c r="M61"/>
      <c r="O61" s="66" t="s">
        <v>152</v>
      </c>
      <c r="P61" s="68" t="s">
        <v>155</v>
      </c>
    </row>
    <row r="62" spans="1:16" ht="20.100000000000001" customHeight="1" thickBot="1">
      <c r="A62" s="53" t="s">
        <v>112</v>
      </c>
      <c r="B62" s="54" t="s">
        <v>119</v>
      </c>
      <c r="C62" s="59" t="s">
        <v>120</v>
      </c>
      <c r="D62" s="58" t="s">
        <v>125</v>
      </c>
      <c r="G62"/>
      <c r="I62"/>
      <c r="J62"/>
      <c r="L62"/>
      <c r="M62"/>
      <c r="O62" s="55" t="s">
        <v>144</v>
      </c>
      <c r="P62" s="63" t="s">
        <v>145</v>
      </c>
    </row>
    <row r="63" spans="1:16" ht="20.100000000000001" customHeight="1" thickBot="1">
      <c r="A63" s="53" t="s">
        <v>112</v>
      </c>
      <c r="B63" s="62" t="s">
        <v>126</v>
      </c>
      <c r="C63" s="55" t="s">
        <v>127</v>
      </c>
      <c r="D63" s="56" t="s">
        <v>128</v>
      </c>
      <c r="G63"/>
      <c r="I63"/>
      <c r="J63"/>
      <c r="L63"/>
      <c r="M63"/>
      <c r="O63" s="55" t="s">
        <v>144</v>
      </c>
      <c r="P63" s="56" t="s">
        <v>147</v>
      </c>
    </row>
    <row r="64" spans="1:16" ht="20.100000000000001" customHeight="1" thickBot="1">
      <c r="A64" s="53" t="s">
        <v>112</v>
      </c>
      <c r="B64" s="62" t="s">
        <v>126</v>
      </c>
      <c r="C64" s="55" t="s">
        <v>127</v>
      </c>
      <c r="D64" s="57" t="s">
        <v>129</v>
      </c>
      <c r="G64"/>
      <c r="I64"/>
      <c r="J64"/>
      <c r="L64"/>
      <c r="M64"/>
      <c r="O64" s="55" t="s">
        <v>144</v>
      </c>
      <c r="P64" s="61" t="s">
        <v>148</v>
      </c>
    </row>
    <row r="65" spans="1:16" ht="20.100000000000001" customHeight="1" thickBot="1">
      <c r="A65" s="53" t="s">
        <v>112</v>
      </c>
      <c r="B65" s="62" t="s">
        <v>126</v>
      </c>
      <c r="C65" s="55" t="s">
        <v>127</v>
      </c>
      <c r="D65" s="61" t="s">
        <v>130</v>
      </c>
      <c r="G65"/>
      <c r="I65"/>
      <c r="J65"/>
      <c r="L65"/>
      <c r="M65"/>
      <c r="O65" s="55" t="s">
        <v>144</v>
      </c>
      <c r="P65" s="61" t="s">
        <v>149</v>
      </c>
    </row>
    <row r="66" spans="1:16" ht="20.100000000000001" customHeight="1" thickBot="1">
      <c r="A66" s="53" t="s">
        <v>112</v>
      </c>
      <c r="B66" s="62" t="s">
        <v>126</v>
      </c>
      <c r="C66" s="55" t="s">
        <v>127</v>
      </c>
      <c r="D66" s="57" t="s">
        <v>131</v>
      </c>
      <c r="G66"/>
      <c r="I66"/>
      <c r="J66"/>
      <c r="L66"/>
      <c r="M66"/>
      <c r="O66" s="32" t="s">
        <v>55</v>
      </c>
      <c r="P66" s="34" t="s">
        <v>56</v>
      </c>
    </row>
    <row r="67" spans="1:16" ht="20.100000000000001" customHeight="1" thickBot="1">
      <c r="A67" s="53" t="s">
        <v>112</v>
      </c>
      <c r="B67" s="62" t="s">
        <v>126</v>
      </c>
      <c r="C67" s="55" t="s">
        <v>127</v>
      </c>
      <c r="D67" s="58" t="s">
        <v>132</v>
      </c>
      <c r="G67"/>
      <c r="I67"/>
      <c r="J67"/>
      <c r="L67"/>
      <c r="M67"/>
      <c r="O67" s="32" t="s">
        <v>55</v>
      </c>
      <c r="P67" s="35" t="s">
        <v>57</v>
      </c>
    </row>
    <row r="68" spans="1:16" ht="20.100000000000001" customHeight="1" thickBot="1">
      <c r="A68" s="53" t="s">
        <v>112</v>
      </c>
      <c r="B68" s="54" t="s">
        <v>133</v>
      </c>
      <c r="C68" s="55" t="s">
        <v>134</v>
      </c>
      <c r="D68" s="56" t="s">
        <v>135</v>
      </c>
      <c r="G68"/>
      <c r="I68"/>
      <c r="J68"/>
      <c r="L68"/>
      <c r="M68"/>
      <c r="O68" s="32" t="s">
        <v>55</v>
      </c>
      <c r="P68" s="33" t="s">
        <v>58</v>
      </c>
    </row>
    <row r="69" spans="1:16" ht="20.100000000000001" customHeight="1" thickBot="1">
      <c r="A69" s="53" t="s">
        <v>112</v>
      </c>
      <c r="B69" s="54" t="s">
        <v>133</v>
      </c>
      <c r="C69" s="55" t="s">
        <v>134</v>
      </c>
      <c r="D69" s="57" t="s">
        <v>136</v>
      </c>
      <c r="G69"/>
      <c r="I69"/>
      <c r="J69"/>
      <c r="L69"/>
      <c r="M69"/>
      <c r="O69" s="32" t="s">
        <v>55</v>
      </c>
      <c r="P69" s="34" t="s">
        <v>59</v>
      </c>
    </row>
    <row r="70" spans="1:16" ht="20.100000000000001" customHeight="1" thickBot="1">
      <c r="A70" s="53" t="s">
        <v>112</v>
      </c>
      <c r="B70" s="54" t="s">
        <v>133</v>
      </c>
      <c r="C70" s="55" t="s">
        <v>134</v>
      </c>
      <c r="D70" s="57" t="s">
        <v>137</v>
      </c>
      <c r="G70"/>
      <c r="I70"/>
      <c r="J70"/>
      <c r="L70"/>
      <c r="M70"/>
      <c r="O70" s="55" t="s">
        <v>114</v>
      </c>
      <c r="P70" s="61" t="s">
        <v>115</v>
      </c>
    </row>
    <row r="71" spans="1:16" ht="20.100000000000001" customHeight="1" thickBot="1">
      <c r="A71" s="53" t="s">
        <v>112</v>
      </c>
      <c r="B71" s="54" t="s">
        <v>133</v>
      </c>
      <c r="C71" s="55" t="s">
        <v>134</v>
      </c>
      <c r="D71" s="57" t="s">
        <v>138</v>
      </c>
      <c r="G71"/>
      <c r="I71"/>
      <c r="J71"/>
      <c r="L71"/>
      <c r="M71"/>
      <c r="O71" s="55" t="s">
        <v>114</v>
      </c>
      <c r="P71" s="57" t="s">
        <v>116</v>
      </c>
    </row>
    <row r="72" spans="1:16" ht="20.100000000000001" customHeight="1" thickBot="1">
      <c r="A72" s="53" t="s">
        <v>112</v>
      </c>
      <c r="B72" s="54" t="s">
        <v>133</v>
      </c>
      <c r="C72" s="55" t="s">
        <v>134</v>
      </c>
      <c r="D72" s="63" t="s">
        <v>139</v>
      </c>
      <c r="G72"/>
      <c r="I72"/>
      <c r="J72"/>
      <c r="L72"/>
      <c r="M72"/>
      <c r="O72" s="55" t="s">
        <v>114</v>
      </c>
      <c r="P72" s="58" t="s">
        <v>117</v>
      </c>
    </row>
    <row r="73" spans="1:16" ht="20.100000000000001" customHeight="1" thickBot="1">
      <c r="A73" s="53" t="s">
        <v>112</v>
      </c>
      <c r="B73" s="54" t="s">
        <v>133</v>
      </c>
      <c r="C73" s="55" t="s">
        <v>140</v>
      </c>
      <c r="D73" s="56" t="s">
        <v>141</v>
      </c>
      <c r="G73"/>
      <c r="I73"/>
      <c r="J73"/>
      <c r="L73"/>
      <c r="M73"/>
      <c r="O73" s="55" t="s">
        <v>114</v>
      </c>
      <c r="P73" s="60" t="s">
        <v>118</v>
      </c>
    </row>
    <row r="74" spans="1:16" ht="20.100000000000001" customHeight="1" thickBot="1">
      <c r="A74" s="53" t="s">
        <v>112</v>
      </c>
      <c r="B74" s="54" t="s">
        <v>133</v>
      </c>
      <c r="C74" s="55" t="s">
        <v>140</v>
      </c>
      <c r="D74" s="61" t="s">
        <v>142</v>
      </c>
      <c r="G74"/>
      <c r="I74"/>
      <c r="J74"/>
      <c r="L74"/>
      <c r="M74"/>
      <c r="O74" s="32" t="s">
        <v>76</v>
      </c>
      <c r="P74" s="34" t="s">
        <v>77</v>
      </c>
    </row>
    <row r="75" spans="1:16" ht="20.100000000000001" customHeight="1" thickBot="1">
      <c r="A75" s="53" t="s">
        <v>112</v>
      </c>
      <c r="B75" s="54" t="s">
        <v>133</v>
      </c>
      <c r="C75" s="55" t="s">
        <v>140</v>
      </c>
      <c r="D75" s="63" t="s">
        <v>143</v>
      </c>
      <c r="G75"/>
      <c r="I75"/>
      <c r="J75"/>
      <c r="L75"/>
      <c r="M75"/>
      <c r="O75" s="32" t="s">
        <v>76</v>
      </c>
      <c r="P75" s="35" t="s">
        <v>78</v>
      </c>
    </row>
    <row r="76" spans="1:16" ht="20.100000000000001" customHeight="1" thickBot="1">
      <c r="A76" s="53" t="s">
        <v>112</v>
      </c>
      <c r="B76" s="54" t="s">
        <v>133</v>
      </c>
      <c r="C76" s="55" t="s">
        <v>144</v>
      </c>
      <c r="D76" s="56" t="s">
        <v>145</v>
      </c>
      <c r="E76" s="27" t="s">
        <v>146</v>
      </c>
      <c r="G76"/>
      <c r="I76"/>
      <c r="J76"/>
      <c r="L76"/>
      <c r="M76"/>
      <c r="O76" s="32" t="s">
        <v>76</v>
      </c>
      <c r="P76" s="77" t="s">
        <v>79</v>
      </c>
    </row>
    <row r="77" spans="1:16" ht="20.100000000000001" customHeight="1" thickBot="1">
      <c r="A77" s="53" t="s">
        <v>112</v>
      </c>
      <c r="B77" s="54" t="s">
        <v>133</v>
      </c>
      <c r="C77" s="55" t="s">
        <v>144</v>
      </c>
      <c r="D77" s="61" t="s">
        <v>147</v>
      </c>
      <c r="E77" s="27" t="s">
        <v>146</v>
      </c>
      <c r="G77"/>
      <c r="I77"/>
      <c r="J77"/>
      <c r="L77"/>
      <c r="M77"/>
      <c r="O77" s="32" t="s">
        <v>76</v>
      </c>
      <c r="P77" s="37" t="s">
        <v>80</v>
      </c>
    </row>
    <row r="78" spans="1:16" ht="20.100000000000001" customHeight="1" thickBot="1">
      <c r="A78" s="53" t="s">
        <v>112</v>
      </c>
      <c r="B78" s="54" t="s">
        <v>133</v>
      </c>
      <c r="C78" s="55" t="s">
        <v>144</v>
      </c>
      <c r="D78" s="61" t="s">
        <v>148</v>
      </c>
      <c r="E78" s="27" t="s">
        <v>146</v>
      </c>
      <c r="G78"/>
      <c r="I78"/>
      <c r="J78"/>
      <c r="L78"/>
      <c r="M78"/>
      <c r="O78" s="32" t="s">
        <v>66</v>
      </c>
      <c r="P78" s="34" t="s">
        <v>67</v>
      </c>
    </row>
    <row r="79" spans="1:16" ht="20.100000000000001" customHeight="1" thickBot="1">
      <c r="A79" s="53" t="s">
        <v>112</v>
      </c>
      <c r="B79" s="54" t="s">
        <v>133</v>
      </c>
      <c r="C79" s="55" t="s">
        <v>144</v>
      </c>
      <c r="D79" s="63" t="s">
        <v>149</v>
      </c>
      <c r="E79" s="27" t="s">
        <v>146</v>
      </c>
      <c r="G79"/>
      <c r="I79"/>
      <c r="J79"/>
      <c r="L79"/>
      <c r="M79"/>
      <c r="O79" s="32" t="s">
        <v>66</v>
      </c>
      <c r="P79" s="35" t="s">
        <v>68</v>
      </c>
    </row>
    <row r="80" spans="1:16" ht="20.100000000000001" customHeight="1" thickBot="1">
      <c r="A80" s="64" t="s">
        <v>150</v>
      </c>
      <c r="B80" s="65" t="s">
        <v>151</v>
      </c>
      <c r="C80" s="66" t="s">
        <v>152</v>
      </c>
      <c r="D80" s="67" t="s">
        <v>153</v>
      </c>
      <c r="G80"/>
      <c r="I80"/>
      <c r="J80"/>
      <c r="L80"/>
      <c r="M80"/>
      <c r="O80" s="32" t="s">
        <v>66</v>
      </c>
      <c r="P80" s="33" t="s">
        <v>69</v>
      </c>
    </row>
    <row r="81" spans="1:16" ht="20.100000000000001" customHeight="1" thickBot="1">
      <c r="A81" s="64" t="s">
        <v>150</v>
      </c>
      <c r="B81" s="65" t="s">
        <v>151</v>
      </c>
      <c r="C81" s="66" t="s">
        <v>152</v>
      </c>
      <c r="D81" s="68" t="s">
        <v>154</v>
      </c>
      <c r="G81"/>
      <c r="I81"/>
      <c r="J81"/>
      <c r="L81"/>
      <c r="M81"/>
      <c r="O81" s="32" t="s">
        <v>66</v>
      </c>
      <c r="P81" s="34" t="s">
        <v>70</v>
      </c>
    </row>
    <row r="82" spans="1:16" ht="20.100000000000001" customHeight="1" thickBot="1">
      <c r="A82" s="64" t="s">
        <v>150</v>
      </c>
      <c r="B82" s="65" t="s">
        <v>151</v>
      </c>
      <c r="C82" s="66" t="s">
        <v>152</v>
      </c>
      <c r="D82" s="69" t="s">
        <v>155</v>
      </c>
      <c r="G82"/>
      <c r="I82"/>
      <c r="J82"/>
      <c r="L82"/>
      <c r="M82"/>
      <c r="O82" s="32" t="s">
        <v>66</v>
      </c>
      <c r="P82" s="35" t="s">
        <v>71</v>
      </c>
    </row>
    <row r="83" spans="1:16" ht="20.100000000000001" customHeight="1" thickBot="1">
      <c r="A83" s="64" t="s">
        <v>150</v>
      </c>
      <c r="B83" s="70" t="s">
        <v>156</v>
      </c>
      <c r="C83" s="66" t="s">
        <v>157</v>
      </c>
      <c r="D83" s="67" t="s">
        <v>158</v>
      </c>
      <c r="G83"/>
      <c r="I83"/>
      <c r="J83"/>
      <c r="L83"/>
      <c r="M83"/>
      <c r="O83" s="32" t="s">
        <v>72</v>
      </c>
      <c r="P83" s="33" t="s">
        <v>73</v>
      </c>
    </row>
    <row r="84" spans="1:16" ht="20.100000000000001" customHeight="1" thickBot="1">
      <c r="A84" s="64" t="s">
        <v>150</v>
      </c>
      <c r="B84" s="70" t="s">
        <v>156</v>
      </c>
      <c r="C84" s="66" t="s">
        <v>157</v>
      </c>
      <c r="D84" s="68" t="s">
        <v>159</v>
      </c>
      <c r="G84"/>
      <c r="I84"/>
      <c r="J84"/>
      <c r="L84"/>
      <c r="M84"/>
      <c r="O84" s="32" t="s">
        <v>72</v>
      </c>
      <c r="P84" s="34" t="s">
        <v>74</v>
      </c>
    </row>
    <row r="85" spans="1:16" ht="20.100000000000001" customHeight="1" thickBot="1">
      <c r="A85" s="64" t="s">
        <v>150</v>
      </c>
      <c r="B85" s="70" t="s">
        <v>156</v>
      </c>
      <c r="C85" s="66" t="s">
        <v>157</v>
      </c>
      <c r="D85" s="69" t="s">
        <v>160</v>
      </c>
      <c r="G85"/>
      <c r="I85"/>
      <c r="J85"/>
      <c r="L85"/>
      <c r="M85"/>
      <c r="O85" s="32" t="s">
        <v>72</v>
      </c>
      <c r="P85" s="35" t="s">
        <v>75</v>
      </c>
    </row>
    <row r="86" spans="1:16" ht="20.100000000000001" customHeight="1" thickBot="1">
      <c r="A86" s="64" t="s">
        <v>150</v>
      </c>
      <c r="B86" s="70" t="s">
        <v>161</v>
      </c>
      <c r="C86" s="66" t="s">
        <v>162</v>
      </c>
      <c r="D86" s="67" t="s">
        <v>163</v>
      </c>
      <c r="G86"/>
      <c r="I86"/>
      <c r="J86"/>
      <c r="L86"/>
      <c r="M86"/>
      <c r="O86" s="66" t="s">
        <v>157</v>
      </c>
      <c r="P86" s="67" t="s">
        <v>158</v>
      </c>
    </row>
    <row r="87" spans="1:16" ht="20.100000000000001" customHeight="1" thickBot="1">
      <c r="A87" s="64" t="s">
        <v>150</v>
      </c>
      <c r="B87" s="70" t="s">
        <v>161</v>
      </c>
      <c r="C87" s="66" t="s">
        <v>162</v>
      </c>
      <c r="D87" s="68" t="s">
        <v>164</v>
      </c>
      <c r="G87"/>
      <c r="I87"/>
      <c r="J87"/>
      <c r="L87"/>
      <c r="M87"/>
      <c r="O87" s="66" t="s">
        <v>157</v>
      </c>
      <c r="P87" s="68" t="s">
        <v>159</v>
      </c>
    </row>
    <row r="88" spans="1:16" ht="20.100000000000001" customHeight="1" thickBot="1">
      <c r="A88" s="64" t="s">
        <v>150</v>
      </c>
      <c r="B88" s="70" t="s">
        <v>161</v>
      </c>
      <c r="C88" s="66" t="s">
        <v>162</v>
      </c>
      <c r="D88" s="69" t="s">
        <v>165</v>
      </c>
      <c r="G88"/>
      <c r="I88"/>
      <c r="J88"/>
      <c r="L88"/>
      <c r="M88"/>
      <c r="O88" s="66" t="s">
        <v>157</v>
      </c>
      <c r="P88" s="69" t="s">
        <v>160</v>
      </c>
    </row>
  </sheetData>
  <sortState xmlns:xlrd2="http://schemas.microsoft.com/office/spreadsheetml/2017/richdata2" ref="O3:P88">
    <sortCondition ref="O3:O88"/>
  </sortState>
  <mergeCells count="1">
    <mergeCell ref="A1:D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71AD7-C6C6-4511-B769-D2648E3F8407}">
  <sheetPr codeName="ورقة7"/>
  <dimension ref="B2:S177"/>
  <sheetViews>
    <sheetView rightToLeft="1" topLeftCell="G1" workbookViewId="0">
      <selection activeCell="S6" sqref="S6"/>
    </sheetView>
  </sheetViews>
  <sheetFormatPr defaultRowHeight="14.25"/>
  <cols>
    <col min="1" max="1" width="9" style="82"/>
    <col min="2" max="2" width="11.75" style="82" customWidth="1"/>
    <col min="3" max="3" width="54.375" style="82" customWidth="1"/>
    <col min="4" max="18" width="9" style="82"/>
    <col min="19" max="19" width="106.25" style="82" customWidth="1"/>
    <col min="20" max="16384" width="9" style="82"/>
  </cols>
  <sheetData>
    <row r="2" spans="2:19">
      <c r="C2" s="394" t="s">
        <v>257</v>
      </c>
    </row>
    <row r="3" spans="2:19">
      <c r="C3" s="394"/>
    </row>
    <row r="5" spans="2:19" ht="15" thickBot="1"/>
    <row r="6" spans="2:19" ht="29.25" customHeight="1">
      <c r="B6" s="145" t="s">
        <v>240</v>
      </c>
      <c r="C6" s="79" t="s">
        <v>239</v>
      </c>
      <c r="R6" s="186">
        <v>1</v>
      </c>
      <c r="S6" s="143" t="str">
        <f ca="1">'تحديد المجالات'!AM7</f>
        <v>-</v>
      </c>
    </row>
    <row r="7" spans="2:19" s="81" customFormat="1" ht="30" customHeight="1">
      <c r="B7" s="146" t="s">
        <v>241</v>
      </c>
      <c r="C7" s="80" t="s">
        <v>252</v>
      </c>
      <c r="R7" s="81">
        <v>2</v>
      </c>
      <c r="S7" s="143" t="str">
        <f ca="1">'تحديد المجالات'!AM8</f>
        <v>-</v>
      </c>
    </row>
    <row r="8" spans="2:19" s="81" customFormat="1" ht="30" customHeight="1">
      <c r="B8" s="146" t="s">
        <v>241</v>
      </c>
      <c r="C8" s="80" t="s">
        <v>253</v>
      </c>
      <c r="R8" s="186">
        <v>3</v>
      </c>
      <c r="S8" s="143" t="str">
        <f ca="1">'تحديد المجالات'!AM9</f>
        <v>-</v>
      </c>
    </row>
    <row r="9" spans="2:19" s="81" customFormat="1" ht="30" customHeight="1">
      <c r="B9" s="146" t="s">
        <v>241</v>
      </c>
      <c r="C9" s="80" t="s">
        <v>255</v>
      </c>
      <c r="R9" s="81">
        <v>4</v>
      </c>
      <c r="S9" s="143" t="str">
        <f ca="1">'تحديد المجالات'!AM10</f>
        <v>-</v>
      </c>
    </row>
    <row r="10" spans="2:19" s="81" customFormat="1" ht="30" customHeight="1">
      <c r="B10" s="146" t="s">
        <v>241</v>
      </c>
      <c r="C10" s="80" t="s">
        <v>254</v>
      </c>
      <c r="R10" s="186">
        <v>5</v>
      </c>
      <c r="S10" s="143" t="str">
        <f ca="1">'تحديد المجالات'!AM11</f>
        <v>-</v>
      </c>
    </row>
    <row r="11" spans="2:19" s="81" customFormat="1" ht="30" customHeight="1">
      <c r="B11" s="146" t="s">
        <v>241</v>
      </c>
      <c r="C11" s="80" t="s">
        <v>256</v>
      </c>
      <c r="R11" s="81">
        <v>6</v>
      </c>
      <c r="S11" s="143" t="str">
        <f ca="1">'تحديد المجالات'!AM12</f>
        <v>-</v>
      </c>
    </row>
    <row r="12" spans="2:19" s="81" customFormat="1" ht="30" customHeight="1">
      <c r="B12" s="146"/>
      <c r="C12" s="80"/>
      <c r="R12" s="186">
        <v>7</v>
      </c>
      <c r="S12" s="143" t="str">
        <f ca="1">'تحديد المجالات'!AM13</f>
        <v>-</v>
      </c>
    </row>
    <row r="13" spans="2:19" s="81" customFormat="1" ht="30" customHeight="1">
      <c r="B13" s="146"/>
      <c r="C13" s="80"/>
      <c r="R13" s="81">
        <v>8</v>
      </c>
      <c r="S13" s="143" t="str">
        <f ca="1">'تحديد المجالات'!AM14</f>
        <v>-</v>
      </c>
    </row>
    <row r="14" spans="2:19" s="81" customFormat="1" ht="30" customHeight="1">
      <c r="B14" s="146"/>
      <c r="C14" s="80"/>
      <c r="R14" s="186">
        <v>9</v>
      </c>
      <c r="S14" s="143" t="str">
        <f ca="1">'تحديد المجالات'!AM15</f>
        <v>-</v>
      </c>
    </row>
    <row r="15" spans="2:19" s="81" customFormat="1" ht="30" customHeight="1">
      <c r="B15" s="146"/>
      <c r="C15" s="80"/>
      <c r="R15" s="81">
        <v>10</v>
      </c>
      <c r="S15" s="143" t="str">
        <f ca="1">'تحديد المجالات'!AM16</f>
        <v>-</v>
      </c>
    </row>
    <row r="16" spans="2:19" s="81" customFormat="1" ht="30" customHeight="1">
      <c r="C16" s="147"/>
      <c r="R16" s="186">
        <v>11</v>
      </c>
      <c r="S16" s="143" t="str">
        <f ca="1">'تحديد المجالات'!AM17</f>
        <v>-</v>
      </c>
    </row>
    <row r="17" spans="3:19" s="81" customFormat="1" ht="30" customHeight="1">
      <c r="C17" s="147"/>
      <c r="R17" s="81">
        <v>12</v>
      </c>
      <c r="S17" s="143" t="str">
        <f ca="1">'تحديد المجالات'!AM18</f>
        <v>-</v>
      </c>
    </row>
    <row r="18" spans="3:19" s="81" customFormat="1" ht="30" customHeight="1">
      <c r="C18" s="147"/>
      <c r="R18" s="186">
        <v>13</v>
      </c>
      <c r="S18" s="143" t="str">
        <f ca="1">'تحديد المجالات'!AM19</f>
        <v>-</v>
      </c>
    </row>
    <row r="19" spans="3:19" s="81" customFormat="1" ht="30" customHeight="1">
      <c r="C19" s="147"/>
      <c r="R19" s="81">
        <v>14</v>
      </c>
      <c r="S19" s="143" t="str">
        <f ca="1">'تحديد المجالات'!AM20</f>
        <v>-</v>
      </c>
    </row>
    <row r="20" spans="3:19" s="81" customFormat="1" ht="30" customHeight="1">
      <c r="C20" s="147"/>
      <c r="R20" s="186">
        <v>15</v>
      </c>
      <c r="S20" s="143" t="str">
        <f ca="1">'تحديد المجالات'!AM21</f>
        <v>-</v>
      </c>
    </row>
    <row r="21" spans="3:19" s="81" customFormat="1" ht="30" customHeight="1">
      <c r="C21" s="144"/>
      <c r="R21" s="81">
        <v>16</v>
      </c>
      <c r="S21" s="143" t="str">
        <f ca="1">'تحديد المجالات'!AM22</f>
        <v>-</v>
      </c>
    </row>
    <row r="22" spans="3:19" s="81" customFormat="1" ht="30" customHeight="1">
      <c r="C22" s="80"/>
      <c r="R22" s="186">
        <v>17</v>
      </c>
      <c r="S22" s="143" t="str">
        <f ca="1">'تحديد المجالات'!AM23</f>
        <v>-</v>
      </c>
    </row>
    <row r="23" spans="3:19" s="81" customFormat="1" ht="30" customHeight="1">
      <c r="R23" s="81">
        <v>18</v>
      </c>
      <c r="S23" s="143" t="str">
        <f ca="1">'تحديد المجالات'!AM24</f>
        <v>-</v>
      </c>
    </row>
    <row r="24" spans="3:19" s="81" customFormat="1" ht="30" customHeight="1">
      <c r="R24" s="186">
        <v>19</v>
      </c>
      <c r="S24" s="143" t="str">
        <f ca="1">'تحديد المجالات'!AM25</f>
        <v>-</v>
      </c>
    </row>
    <row r="25" spans="3:19" s="81" customFormat="1" ht="30" customHeight="1">
      <c r="R25" s="81">
        <v>20</v>
      </c>
      <c r="S25" s="143" t="str">
        <f ca="1">'تحديد المجالات'!AM26</f>
        <v>-</v>
      </c>
    </row>
    <row r="26" spans="3:19" s="81" customFormat="1" ht="30" customHeight="1">
      <c r="R26" s="186">
        <v>21</v>
      </c>
      <c r="S26" s="143" t="str">
        <f ca="1">'تحديد المجالات'!AM27</f>
        <v>-</v>
      </c>
    </row>
    <row r="27" spans="3:19" s="81" customFormat="1" ht="30" customHeight="1">
      <c r="R27" s="81">
        <v>22</v>
      </c>
      <c r="S27" s="143" t="str">
        <f ca="1">'تحديد المجالات'!AM28</f>
        <v>-</v>
      </c>
    </row>
    <row r="28" spans="3:19" s="81" customFormat="1" ht="30" customHeight="1">
      <c r="R28" s="186">
        <v>23</v>
      </c>
      <c r="S28" s="143" t="str">
        <f ca="1">'تحديد المجالات'!AM29</f>
        <v>-</v>
      </c>
    </row>
    <row r="29" spans="3:19" ht="15">
      <c r="I29" s="82" t="e">
        <f>#REF!</f>
        <v>#REF!</v>
      </c>
      <c r="R29" s="81">
        <v>24</v>
      </c>
      <c r="S29" s="143" t="str">
        <f ca="1">'تحديد المجالات'!AM30</f>
        <v>-</v>
      </c>
    </row>
    <row r="30" spans="3:19" ht="15">
      <c r="R30" s="186">
        <v>25</v>
      </c>
      <c r="S30" s="143" t="str">
        <f ca="1">'تحديد المجالات'!AM31</f>
        <v>-</v>
      </c>
    </row>
    <row r="31" spans="3:19" ht="15">
      <c r="R31" s="81">
        <v>26</v>
      </c>
      <c r="S31" s="143" t="str">
        <f ca="1">'تحديد المجالات'!AM32</f>
        <v>-</v>
      </c>
    </row>
    <row r="32" spans="3:19" ht="15">
      <c r="R32" s="186">
        <v>27</v>
      </c>
      <c r="S32" s="143" t="str">
        <f ca="1">'تحديد المجالات'!AM33</f>
        <v>-</v>
      </c>
    </row>
    <row r="33" spans="18:19" ht="15">
      <c r="R33" s="81">
        <v>28</v>
      </c>
      <c r="S33" s="143" t="str">
        <f ca="1">'تحديد المجالات'!AM34</f>
        <v>-</v>
      </c>
    </row>
    <row r="34" spans="18:19" ht="15">
      <c r="R34" s="186">
        <v>29</v>
      </c>
      <c r="S34" s="143" t="str">
        <f ca="1">'تحديد المجالات'!AM35</f>
        <v>-</v>
      </c>
    </row>
    <row r="35" spans="18:19" ht="15">
      <c r="R35" s="81">
        <v>30</v>
      </c>
      <c r="S35" s="143" t="str">
        <f ca="1">'تحديد المجالات'!AM36</f>
        <v>-</v>
      </c>
    </row>
    <row r="36" spans="18:19" ht="15">
      <c r="R36" s="186">
        <v>31</v>
      </c>
      <c r="S36" s="143" t="str">
        <f ca="1">'تحديد المجالات'!AM37</f>
        <v>-</v>
      </c>
    </row>
    <row r="37" spans="18:19" ht="15">
      <c r="R37" s="81">
        <v>32</v>
      </c>
      <c r="S37" s="143" t="str">
        <f ca="1">'تحديد المجالات'!AM38</f>
        <v>-</v>
      </c>
    </row>
    <row r="38" spans="18:19" ht="15">
      <c r="R38" s="186">
        <v>33</v>
      </c>
      <c r="S38" s="143" t="str">
        <f ca="1">'تحديد المجالات'!AM39</f>
        <v>-</v>
      </c>
    </row>
    <row r="39" spans="18:19" ht="15">
      <c r="R39" s="81">
        <v>34</v>
      </c>
      <c r="S39" s="143" t="str">
        <f ca="1">'تحديد المجالات'!AM40</f>
        <v>-</v>
      </c>
    </row>
    <row r="40" spans="18:19" ht="15">
      <c r="R40" s="186">
        <v>35</v>
      </c>
      <c r="S40" s="143" t="str">
        <f ca="1">'تحديد المجالات'!AM41</f>
        <v>-</v>
      </c>
    </row>
    <row r="41" spans="18:19" ht="15">
      <c r="R41" s="81">
        <v>36</v>
      </c>
      <c r="S41" s="143" t="str">
        <f ca="1">'تحديد المجالات'!AM42</f>
        <v>-</v>
      </c>
    </row>
    <row r="42" spans="18:19" ht="15">
      <c r="R42" s="186">
        <v>37</v>
      </c>
      <c r="S42" s="143" t="str">
        <f ca="1">'تحديد المجالات'!AM43</f>
        <v>-</v>
      </c>
    </row>
    <row r="43" spans="18:19" ht="15">
      <c r="R43" s="81">
        <v>38</v>
      </c>
      <c r="S43" s="143" t="str">
        <f ca="1">'تحديد المجالات'!AM44</f>
        <v>-</v>
      </c>
    </row>
    <row r="44" spans="18:19" ht="15">
      <c r="R44" s="186">
        <v>39</v>
      </c>
      <c r="S44" s="143" t="str">
        <f ca="1">'تحديد المجالات'!AM45</f>
        <v>-</v>
      </c>
    </row>
    <row r="45" spans="18:19" ht="15">
      <c r="R45" s="81">
        <v>40</v>
      </c>
      <c r="S45" s="143" t="str">
        <f ca="1">'تحديد المجالات'!AM46</f>
        <v>-</v>
      </c>
    </row>
    <row r="46" spans="18:19" ht="15">
      <c r="R46" s="186">
        <v>41</v>
      </c>
      <c r="S46" s="143" t="str">
        <f ca="1">'تحديد المجالات'!AM47</f>
        <v>-</v>
      </c>
    </row>
    <row r="47" spans="18:19" ht="15">
      <c r="R47" s="81">
        <v>42</v>
      </c>
      <c r="S47" s="143" t="str">
        <f ca="1">'تحديد المجالات'!AM48</f>
        <v>-</v>
      </c>
    </row>
    <row r="48" spans="18:19" ht="15">
      <c r="R48" s="186">
        <v>43</v>
      </c>
      <c r="S48" s="143" t="str">
        <f ca="1">'تحديد المجالات'!AM49</f>
        <v>-</v>
      </c>
    </row>
    <row r="49" spans="18:19" ht="15">
      <c r="R49" s="81">
        <v>44</v>
      </c>
      <c r="S49" s="143" t="str">
        <f ca="1">'تحديد المجالات'!AM50</f>
        <v>-</v>
      </c>
    </row>
    <row r="50" spans="18:19" ht="15">
      <c r="R50" s="186">
        <v>45</v>
      </c>
      <c r="S50" s="143" t="str">
        <f ca="1">'تحديد المجالات'!AM51</f>
        <v>-</v>
      </c>
    </row>
    <row r="51" spans="18:19" ht="15">
      <c r="R51" s="81">
        <v>46</v>
      </c>
      <c r="S51" s="143" t="str">
        <f ca="1">'تحديد المجالات'!AM52</f>
        <v>-</v>
      </c>
    </row>
    <row r="52" spans="18:19" ht="15">
      <c r="R52" s="186">
        <v>47</v>
      </c>
      <c r="S52" s="143" t="str">
        <f ca="1">'تحديد المجالات'!AM53</f>
        <v>-</v>
      </c>
    </row>
    <row r="53" spans="18:19" ht="15">
      <c r="R53" s="81">
        <v>48</v>
      </c>
      <c r="S53" s="143" t="str">
        <f ca="1">'تحديد المجالات'!AM54</f>
        <v>-</v>
      </c>
    </row>
    <row r="54" spans="18:19" ht="15">
      <c r="R54" s="186">
        <v>49</v>
      </c>
      <c r="S54" s="143" t="str">
        <f ca="1">'تحديد المجالات'!AM55</f>
        <v>-</v>
      </c>
    </row>
    <row r="55" spans="18:19" ht="15">
      <c r="R55" s="81">
        <v>50</v>
      </c>
      <c r="S55" s="143" t="str">
        <f ca="1">'تحديد المجالات'!AM56</f>
        <v>-</v>
      </c>
    </row>
    <row r="56" spans="18:19" ht="15">
      <c r="R56" s="186">
        <v>51</v>
      </c>
      <c r="S56" s="143" t="str">
        <f ca="1">'تحديد المجالات'!AM57</f>
        <v>-</v>
      </c>
    </row>
    <row r="57" spans="18:19" ht="15">
      <c r="R57" s="81">
        <v>52</v>
      </c>
      <c r="S57" s="143" t="str">
        <f ca="1">'تحديد المجالات'!AM58</f>
        <v>-</v>
      </c>
    </row>
    <row r="58" spans="18:19" ht="15">
      <c r="R58" s="186">
        <v>53</v>
      </c>
      <c r="S58" s="143" t="str">
        <f ca="1">'تحديد المجالات'!AM59</f>
        <v>-</v>
      </c>
    </row>
    <row r="59" spans="18:19" ht="15">
      <c r="R59" s="81">
        <v>54</v>
      </c>
      <c r="S59" s="143" t="str">
        <f ca="1">'تحديد المجالات'!AM60</f>
        <v>-</v>
      </c>
    </row>
    <row r="60" spans="18:19" ht="15">
      <c r="R60" s="186">
        <v>55</v>
      </c>
      <c r="S60" s="143" t="str">
        <f ca="1">'تحديد المجالات'!AM61</f>
        <v>-</v>
      </c>
    </row>
    <row r="61" spans="18:19" ht="15">
      <c r="R61" s="81">
        <v>56</v>
      </c>
      <c r="S61" s="143" t="str">
        <f ca="1">'تحديد المجالات'!AM62</f>
        <v>-</v>
      </c>
    </row>
    <row r="62" spans="18:19" ht="15">
      <c r="R62" s="186">
        <v>57</v>
      </c>
      <c r="S62" s="143" t="str">
        <f ca="1">'تحديد المجالات'!AM63</f>
        <v>-</v>
      </c>
    </row>
    <row r="63" spans="18:19" ht="15">
      <c r="R63" s="81">
        <v>58</v>
      </c>
      <c r="S63" s="143" t="str">
        <f ca="1">'تحديد المجالات'!AM64</f>
        <v>-</v>
      </c>
    </row>
    <row r="64" spans="18:19" ht="15">
      <c r="R64" s="186">
        <v>59</v>
      </c>
      <c r="S64" s="143" t="str">
        <f ca="1">'تحديد المجالات'!AM65</f>
        <v>-</v>
      </c>
    </row>
    <row r="65" spans="18:19" ht="15">
      <c r="R65" s="81">
        <v>60</v>
      </c>
      <c r="S65" s="143" t="str">
        <f ca="1">'تحديد المجالات'!AM66</f>
        <v>-</v>
      </c>
    </row>
    <row r="66" spans="18:19" ht="15">
      <c r="R66" s="186">
        <v>61</v>
      </c>
      <c r="S66" s="143" t="str">
        <f ca="1">'تحديد المجالات'!AM67</f>
        <v>-</v>
      </c>
    </row>
    <row r="67" spans="18:19" ht="15">
      <c r="R67" s="81">
        <v>62</v>
      </c>
      <c r="S67" s="143" t="str">
        <f ca="1">'تحديد المجالات'!AM68</f>
        <v>-</v>
      </c>
    </row>
    <row r="68" spans="18:19" ht="15">
      <c r="R68" s="186">
        <v>63</v>
      </c>
      <c r="S68" s="143" t="str">
        <f ca="1">'تحديد المجالات'!AM69</f>
        <v>-</v>
      </c>
    </row>
    <row r="69" spans="18:19" ht="15">
      <c r="R69" s="81">
        <v>64</v>
      </c>
      <c r="S69" s="143" t="str">
        <f ca="1">'تحديد المجالات'!AM70</f>
        <v>-</v>
      </c>
    </row>
    <row r="70" spans="18:19" ht="15">
      <c r="R70" s="186">
        <v>65</v>
      </c>
      <c r="S70" s="143" t="str">
        <f ca="1">'تحديد المجالات'!AM71</f>
        <v>-</v>
      </c>
    </row>
    <row r="71" spans="18:19" ht="15">
      <c r="R71" s="81">
        <v>66</v>
      </c>
      <c r="S71" s="143" t="str">
        <f ca="1">'تحديد المجالات'!AM72</f>
        <v>-</v>
      </c>
    </row>
    <row r="72" spans="18:19" ht="15">
      <c r="R72" s="186">
        <v>67</v>
      </c>
      <c r="S72" s="143" t="str">
        <f ca="1">'تحديد المجالات'!AM73</f>
        <v>-</v>
      </c>
    </row>
    <row r="73" spans="18:19" ht="15">
      <c r="R73" s="81">
        <v>68</v>
      </c>
      <c r="S73" s="143" t="str">
        <f ca="1">'تحديد المجالات'!AM74</f>
        <v>-</v>
      </c>
    </row>
    <row r="74" spans="18:19" ht="15">
      <c r="R74" s="186">
        <v>69</v>
      </c>
      <c r="S74" s="143" t="str">
        <f ca="1">'تحديد المجالات'!AM75</f>
        <v>-</v>
      </c>
    </row>
    <row r="75" spans="18:19" ht="15">
      <c r="R75" s="81">
        <v>70</v>
      </c>
      <c r="S75" s="143" t="str">
        <f ca="1">'تحديد المجالات'!AM76</f>
        <v>-</v>
      </c>
    </row>
    <row r="76" spans="18:19" ht="15">
      <c r="R76" s="186">
        <v>71</v>
      </c>
      <c r="S76" s="143" t="str">
        <f ca="1">'تحديد المجالات'!AM77</f>
        <v>-</v>
      </c>
    </row>
    <row r="77" spans="18:19" ht="15">
      <c r="R77" s="81">
        <v>72</v>
      </c>
      <c r="S77" s="143" t="str">
        <f ca="1">'تحديد المجالات'!AM78</f>
        <v>-</v>
      </c>
    </row>
    <row r="78" spans="18:19" ht="15">
      <c r="R78" s="186">
        <v>73</v>
      </c>
      <c r="S78" s="143" t="str">
        <f ca="1">'تحديد المجالات'!AM79</f>
        <v>-</v>
      </c>
    </row>
    <row r="79" spans="18:19" ht="15">
      <c r="R79" s="81">
        <v>74</v>
      </c>
      <c r="S79" s="143" t="str">
        <f ca="1">'تحديد المجالات'!AM80</f>
        <v>-</v>
      </c>
    </row>
    <row r="80" spans="18:19" ht="15">
      <c r="R80" s="186">
        <v>75</v>
      </c>
      <c r="S80" s="143" t="str">
        <f ca="1">'تحديد المجالات'!AM81</f>
        <v>-</v>
      </c>
    </row>
    <row r="81" spans="18:19" ht="15">
      <c r="R81" s="81">
        <v>76</v>
      </c>
      <c r="S81" s="143" t="str">
        <f ca="1">'تحديد المجالات'!AM82</f>
        <v>-</v>
      </c>
    </row>
    <row r="82" spans="18:19" ht="15">
      <c r="R82" s="186">
        <v>77</v>
      </c>
      <c r="S82" s="143" t="str">
        <f ca="1">'تحديد المجالات'!AM83</f>
        <v>-</v>
      </c>
    </row>
    <row r="83" spans="18:19" ht="15">
      <c r="R83" s="81">
        <v>78</v>
      </c>
      <c r="S83" s="143" t="str">
        <f ca="1">'تحديد المجالات'!AM84</f>
        <v>-</v>
      </c>
    </row>
    <row r="84" spans="18:19" ht="15">
      <c r="R84" s="186">
        <v>79</v>
      </c>
      <c r="S84" s="143" t="str">
        <f ca="1">'تحديد المجالات'!AM85</f>
        <v>-</v>
      </c>
    </row>
    <row r="85" spans="18:19" ht="15">
      <c r="R85" s="81">
        <v>80</v>
      </c>
      <c r="S85" s="143" t="str">
        <f ca="1">'تحديد المجالات'!AM86</f>
        <v>-</v>
      </c>
    </row>
    <row r="86" spans="18:19" ht="15">
      <c r="R86" s="186">
        <v>81</v>
      </c>
      <c r="S86" s="143" t="str">
        <f ca="1">'تحديد المجالات'!AM87</f>
        <v>-</v>
      </c>
    </row>
    <row r="87" spans="18:19" ht="15">
      <c r="R87" s="81">
        <v>82</v>
      </c>
      <c r="S87" s="143" t="str">
        <f ca="1">'تحديد المجالات'!AM88</f>
        <v>-</v>
      </c>
    </row>
    <row r="88" spans="18:19" ht="15">
      <c r="R88" s="186">
        <v>83</v>
      </c>
      <c r="S88" s="143" t="str">
        <f ca="1">'تحديد المجالات'!AM89</f>
        <v>-</v>
      </c>
    </row>
    <row r="89" spans="18:19" ht="15">
      <c r="R89" s="81">
        <v>84</v>
      </c>
      <c r="S89" s="143" t="str">
        <f ca="1">'تحديد المجالات'!AM90</f>
        <v>-</v>
      </c>
    </row>
    <row r="90" spans="18:19" ht="15">
      <c r="R90" s="186">
        <v>85</v>
      </c>
      <c r="S90" s="143" t="str">
        <f ca="1">'تحديد المجالات'!AM91</f>
        <v>-</v>
      </c>
    </row>
    <row r="91" spans="18:19" ht="15">
      <c r="R91" s="81">
        <v>86</v>
      </c>
      <c r="S91" s="143" t="str">
        <f ca="1">'تحديد المجالات'!AM92</f>
        <v>-</v>
      </c>
    </row>
    <row r="92" spans="18:19" ht="15">
      <c r="R92" s="186">
        <v>87</v>
      </c>
      <c r="S92" s="143" t="str">
        <f ca="1">'تحديد المجالات'!AM93</f>
        <v>-</v>
      </c>
    </row>
    <row r="93" spans="18:19" ht="15">
      <c r="R93" s="81">
        <v>88</v>
      </c>
      <c r="S93" s="143" t="str">
        <f ca="1">'تحديد المجالات'!AM94</f>
        <v>-</v>
      </c>
    </row>
    <row r="94" spans="18:19" ht="15">
      <c r="R94" s="186">
        <v>89</v>
      </c>
      <c r="S94" s="143" t="str">
        <f ca="1">'تحديد المجالات'!AM95</f>
        <v>-</v>
      </c>
    </row>
    <row r="95" spans="18:19" ht="15">
      <c r="R95" s="81">
        <v>90</v>
      </c>
      <c r="S95" s="143" t="str">
        <f ca="1">'تحديد المجالات'!AM96</f>
        <v>-</v>
      </c>
    </row>
    <row r="96" spans="18:19" ht="15">
      <c r="R96" s="186">
        <v>91</v>
      </c>
      <c r="S96" s="143" t="str">
        <f ca="1">'تحديد المجالات'!AM97</f>
        <v>-</v>
      </c>
    </row>
    <row r="97" spans="18:19" ht="15">
      <c r="R97" s="81">
        <v>92</v>
      </c>
      <c r="S97" s="143" t="str">
        <f ca="1">'تحديد المجالات'!AM98</f>
        <v>-</v>
      </c>
    </row>
    <row r="98" spans="18:19" ht="15">
      <c r="R98" s="186">
        <v>93</v>
      </c>
      <c r="S98" s="143" t="str">
        <f ca="1">'تحديد المجالات'!AM99</f>
        <v>-</v>
      </c>
    </row>
    <row r="99" spans="18:19" ht="15">
      <c r="R99" s="81">
        <v>94</v>
      </c>
      <c r="S99" s="143" t="str">
        <f ca="1">'تحديد المجالات'!AM100</f>
        <v>-</v>
      </c>
    </row>
    <row r="100" spans="18:19" ht="15">
      <c r="R100" s="186">
        <v>95</v>
      </c>
      <c r="S100" s="143" t="str">
        <f ca="1">'تحديد المجالات'!AM101</f>
        <v>-</v>
      </c>
    </row>
    <row r="101" spans="18:19" ht="15">
      <c r="R101" s="81">
        <v>96</v>
      </c>
      <c r="S101" s="143" t="str">
        <f ca="1">'تحديد المجالات'!AM102</f>
        <v>-</v>
      </c>
    </row>
    <row r="102" spans="18:19" ht="15">
      <c r="R102" s="186">
        <v>97</v>
      </c>
      <c r="S102" s="143" t="str">
        <f ca="1">'تحديد المجالات'!AM103</f>
        <v>-</v>
      </c>
    </row>
    <row r="103" spans="18:19" ht="15">
      <c r="R103" s="81">
        <v>98</v>
      </c>
      <c r="S103" s="143" t="str">
        <f ca="1">'تحديد المجالات'!AM104</f>
        <v>-</v>
      </c>
    </row>
    <row r="104" spans="18:19" ht="15">
      <c r="R104" s="186">
        <v>99</v>
      </c>
      <c r="S104" s="143" t="str">
        <f ca="1">'تحديد المجالات'!AM105</f>
        <v>-</v>
      </c>
    </row>
    <row r="105" spans="18:19" ht="15">
      <c r="R105" s="81">
        <v>100</v>
      </c>
      <c r="S105" s="143" t="str">
        <f ca="1">'تحديد المجالات'!AM106</f>
        <v>-</v>
      </c>
    </row>
    <row r="106" spans="18:19" ht="15">
      <c r="R106" s="186">
        <v>101</v>
      </c>
      <c r="S106" s="143" t="str">
        <f ca="1">'تحديد المجالات'!AM107</f>
        <v>-</v>
      </c>
    </row>
    <row r="107" spans="18:19" ht="15">
      <c r="R107" s="81">
        <v>102</v>
      </c>
      <c r="S107" s="143" t="str">
        <f ca="1">'تحديد المجالات'!AM108</f>
        <v>-</v>
      </c>
    </row>
    <row r="108" spans="18:19" ht="15">
      <c r="R108" s="186">
        <v>103</v>
      </c>
      <c r="S108" s="143" t="str">
        <f ca="1">'تحديد المجالات'!AM109</f>
        <v>-</v>
      </c>
    </row>
    <row r="109" spans="18:19" ht="15">
      <c r="R109" s="81">
        <v>104</v>
      </c>
      <c r="S109" s="143" t="str">
        <f ca="1">'تحديد المجالات'!AM110</f>
        <v>-</v>
      </c>
    </row>
    <row r="110" spans="18:19" ht="15">
      <c r="R110" s="186">
        <v>105</v>
      </c>
      <c r="S110" s="143" t="str">
        <f ca="1">'تحديد المجالات'!AM111</f>
        <v>-</v>
      </c>
    </row>
    <row r="111" spans="18:19" ht="15">
      <c r="R111" s="81">
        <v>106</v>
      </c>
      <c r="S111" s="143" t="str">
        <f ca="1">'تحديد المجالات'!AM112</f>
        <v>-</v>
      </c>
    </row>
    <row r="112" spans="18:19" ht="15">
      <c r="R112" s="186">
        <v>107</v>
      </c>
      <c r="S112" s="143" t="str">
        <f ca="1">'تحديد المجالات'!AM113</f>
        <v>-</v>
      </c>
    </row>
    <row r="113" spans="18:19" ht="15">
      <c r="R113" s="81">
        <v>108</v>
      </c>
      <c r="S113" s="143" t="str">
        <f ca="1">'تحديد المجالات'!AM114</f>
        <v>-</v>
      </c>
    </row>
    <row r="114" spans="18:19" ht="15">
      <c r="R114" s="186">
        <v>109</v>
      </c>
      <c r="S114" s="143" t="str">
        <f ca="1">'تحديد المجالات'!AM115</f>
        <v>-</v>
      </c>
    </row>
    <row r="115" spans="18:19" ht="15">
      <c r="R115" s="81">
        <v>110</v>
      </c>
      <c r="S115" s="143" t="str">
        <f ca="1">'تحديد المجالات'!AM116</f>
        <v>-</v>
      </c>
    </row>
    <row r="116" spans="18:19" ht="15">
      <c r="R116" s="186">
        <v>111</v>
      </c>
      <c r="S116" s="143" t="str">
        <f ca="1">'تحديد المجالات'!AM117</f>
        <v>-</v>
      </c>
    </row>
    <row r="117" spans="18:19" ht="15">
      <c r="R117" s="81">
        <v>112</v>
      </c>
      <c r="S117" s="143" t="str">
        <f ca="1">'تحديد المجالات'!AM118</f>
        <v>-</v>
      </c>
    </row>
    <row r="118" spans="18:19" ht="15">
      <c r="R118" s="186">
        <v>113</v>
      </c>
      <c r="S118" s="143" t="str">
        <f ca="1">'تحديد المجالات'!AM119</f>
        <v>-</v>
      </c>
    </row>
    <row r="119" spans="18:19" ht="15">
      <c r="R119" s="81">
        <v>114</v>
      </c>
      <c r="S119" s="143" t="str">
        <f ca="1">'تحديد المجالات'!AM120</f>
        <v>-</v>
      </c>
    </row>
    <row r="120" spans="18:19" ht="15">
      <c r="R120" s="186">
        <v>115</v>
      </c>
      <c r="S120" s="143" t="str">
        <f ca="1">'تحديد المجالات'!AM121</f>
        <v>-</v>
      </c>
    </row>
    <row r="121" spans="18:19" ht="15">
      <c r="R121" s="81">
        <v>116</v>
      </c>
      <c r="S121" s="143" t="str">
        <f ca="1">'تحديد المجالات'!AM122</f>
        <v>-</v>
      </c>
    </row>
    <row r="122" spans="18:19" ht="15">
      <c r="R122" s="186">
        <v>117</v>
      </c>
      <c r="S122" s="143" t="str">
        <f ca="1">'تحديد المجالات'!AM123</f>
        <v>-</v>
      </c>
    </row>
    <row r="123" spans="18:19" ht="15">
      <c r="R123" s="81">
        <v>118</v>
      </c>
      <c r="S123" s="143" t="str">
        <f ca="1">'تحديد المجالات'!AM124</f>
        <v>-</v>
      </c>
    </row>
    <row r="124" spans="18:19" ht="15">
      <c r="R124" s="186">
        <v>119</v>
      </c>
      <c r="S124" s="143" t="str">
        <f ca="1">'تحديد المجالات'!AM125</f>
        <v>-</v>
      </c>
    </row>
    <row r="125" spans="18:19" ht="15">
      <c r="R125" s="81">
        <v>120</v>
      </c>
      <c r="S125" s="143" t="str">
        <f ca="1">'تحديد المجالات'!AM126</f>
        <v>-</v>
      </c>
    </row>
    <row r="126" spans="18:19" ht="15">
      <c r="R126" s="186">
        <v>121</v>
      </c>
      <c r="S126" s="143" t="str">
        <f ca="1">'تحديد المجالات'!AM127</f>
        <v>-</v>
      </c>
    </row>
    <row r="127" spans="18:19" ht="15">
      <c r="R127" s="81">
        <v>122</v>
      </c>
      <c r="S127" s="143" t="str">
        <f ca="1">'تحديد المجالات'!AM128</f>
        <v>-</v>
      </c>
    </row>
    <row r="128" spans="18:19" ht="15">
      <c r="R128" s="186">
        <v>123</v>
      </c>
      <c r="S128" s="143" t="str">
        <f ca="1">'تحديد المجالات'!AM129</f>
        <v>-</v>
      </c>
    </row>
    <row r="129" spans="18:19" ht="15">
      <c r="R129" s="81">
        <v>124</v>
      </c>
      <c r="S129" s="143" t="str">
        <f ca="1">'تحديد المجالات'!AM130</f>
        <v>-</v>
      </c>
    </row>
    <row r="130" spans="18:19" ht="15">
      <c r="R130" s="186">
        <v>125</v>
      </c>
      <c r="S130" s="143" t="str">
        <f ca="1">'تحديد المجالات'!AM131</f>
        <v>-</v>
      </c>
    </row>
    <row r="131" spans="18:19" ht="15">
      <c r="R131" s="81">
        <v>126</v>
      </c>
      <c r="S131" s="143" t="str">
        <f ca="1">'تحديد المجالات'!AM132</f>
        <v>-</v>
      </c>
    </row>
    <row r="132" spans="18:19" ht="15">
      <c r="R132" s="186">
        <v>127</v>
      </c>
      <c r="S132" s="143" t="str">
        <f ca="1">'تحديد المجالات'!AM133</f>
        <v>-</v>
      </c>
    </row>
    <row r="133" spans="18:19" ht="15">
      <c r="R133" s="81">
        <v>128</v>
      </c>
      <c r="S133" s="143" t="str">
        <f ca="1">'تحديد المجالات'!AM134</f>
        <v>-</v>
      </c>
    </row>
    <row r="134" spans="18:19" ht="15">
      <c r="R134" s="186">
        <v>129</v>
      </c>
      <c r="S134" s="143" t="str">
        <f ca="1">'تحديد المجالات'!AM135</f>
        <v>-</v>
      </c>
    </row>
    <row r="135" spans="18:19" ht="15">
      <c r="R135" s="81">
        <v>130</v>
      </c>
      <c r="S135" s="143" t="str">
        <f ca="1">'تحديد المجالات'!AM136</f>
        <v>-</v>
      </c>
    </row>
    <row r="136" spans="18:19" ht="15">
      <c r="R136" s="186">
        <v>131</v>
      </c>
      <c r="S136" s="143" t="str">
        <f ca="1">'تحديد المجالات'!AM137</f>
        <v>-</v>
      </c>
    </row>
    <row r="137" spans="18:19" ht="15">
      <c r="R137" s="81">
        <v>132</v>
      </c>
      <c r="S137" s="143" t="str">
        <f ca="1">'تحديد المجالات'!AM138</f>
        <v>-</v>
      </c>
    </row>
    <row r="138" spans="18:19" ht="15">
      <c r="R138" s="186">
        <v>133</v>
      </c>
      <c r="S138" s="143" t="str">
        <f ca="1">'تحديد المجالات'!AM139</f>
        <v>-</v>
      </c>
    </row>
    <row r="139" spans="18:19" ht="15">
      <c r="R139" s="81">
        <v>134</v>
      </c>
      <c r="S139" s="143" t="str">
        <f ca="1">'تحديد المجالات'!AM140</f>
        <v>-</v>
      </c>
    </row>
    <row r="140" spans="18:19" ht="15">
      <c r="R140" s="186">
        <v>135</v>
      </c>
      <c r="S140" s="143" t="str">
        <f ca="1">'تحديد المجالات'!AM141</f>
        <v>-</v>
      </c>
    </row>
    <row r="141" spans="18:19" ht="15">
      <c r="R141" s="81">
        <v>136</v>
      </c>
      <c r="S141" s="143" t="str">
        <f ca="1">'تحديد المجالات'!AM142</f>
        <v>-</v>
      </c>
    </row>
    <row r="142" spans="18:19" ht="15">
      <c r="R142" s="186">
        <v>137</v>
      </c>
      <c r="S142" s="143" t="str">
        <f ca="1">'تحديد المجالات'!AM143</f>
        <v>-</v>
      </c>
    </row>
    <row r="143" spans="18:19" ht="15">
      <c r="R143" s="81">
        <v>138</v>
      </c>
      <c r="S143" s="143" t="str">
        <f ca="1">'تحديد المجالات'!AM144</f>
        <v>-</v>
      </c>
    </row>
    <row r="144" spans="18:19" ht="15">
      <c r="R144" s="186">
        <v>139</v>
      </c>
      <c r="S144" s="143" t="str">
        <f ca="1">'تحديد المجالات'!AM145</f>
        <v>-</v>
      </c>
    </row>
    <row r="145" spans="18:19" ht="15">
      <c r="R145" s="81">
        <v>140</v>
      </c>
      <c r="S145" s="143" t="str">
        <f ca="1">'تحديد المجالات'!AM146</f>
        <v>-</v>
      </c>
    </row>
    <row r="146" spans="18:19" ht="15">
      <c r="R146" s="186">
        <v>141</v>
      </c>
      <c r="S146" s="143" t="str">
        <f ca="1">'تحديد المجالات'!AM147</f>
        <v>-</v>
      </c>
    </row>
    <row r="147" spans="18:19" ht="15">
      <c r="R147" s="81">
        <v>142</v>
      </c>
      <c r="S147" s="143" t="str">
        <f ca="1">'تحديد المجالات'!AM148</f>
        <v>-</v>
      </c>
    </row>
    <row r="148" spans="18:19" ht="15">
      <c r="R148" s="186">
        <v>143</v>
      </c>
      <c r="S148" s="143" t="str">
        <f ca="1">'تحديد المجالات'!AM149</f>
        <v>-</v>
      </c>
    </row>
    <row r="149" spans="18:19" ht="15">
      <c r="R149" s="81">
        <v>144</v>
      </c>
      <c r="S149" s="143" t="str">
        <f ca="1">'تحديد المجالات'!AM150</f>
        <v>-</v>
      </c>
    </row>
    <row r="150" spans="18:19" ht="15">
      <c r="R150" s="186">
        <v>145</v>
      </c>
      <c r="S150" s="143" t="str">
        <f ca="1">'تحديد المجالات'!AM151</f>
        <v>-</v>
      </c>
    </row>
    <row r="151" spans="18:19" ht="15">
      <c r="R151" s="81">
        <v>146</v>
      </c>
      <c r="S151" s="143" t="str">
        <f ca="1">'تحديد المجالات'!AM152</f>
        <v>-</v>
      </c>
    </row>
    <row r="152" spans="18:19" ht="15">
      <c r="R152" s="186">
        <v>147</v>
      </c>
      <c r="S152" s="143" t="str">
        <f ca="1">'تحديد المجالات'!AM153</f>
        <v>-</v>
      </c>
    </row>
    <row r="153" spans="18:19" ht="15">
      <c r="R153" s="81">
        <v>148</v>
      </c>
      <c r="S153" s="143" t="str">
        <f ca="1">'تحديد المجالات'!AM154</f>
        <v>-</v>
      </c>
    </row>
    <row r="154" spans="18:19" ht="15">
      <c r="R154" s="186">
        <v>149</v>
      </c>
      <c r="S154" s="143" t="str">
        <f ca="1">'تحديد المجالات'!AM155</f>
        <v>-</v>
      </c>
    </row>
    <row r="155" spans="18:19" ht="15">
      <c r="R155" s="81">
        <v>150</v>
      </c>
      <c r="S155" s="143" t="str">
        <f ca="1">'تحديد المجالات'!AM156</f>
        <v>-</v>
      </c>
    </row>
    <row r="156" spans="18:19" ht="15">
      <c r="R156" s="186">
        <v>151</v>
      </c>
      <c r="S156" s="143" t="str">
        <f ca="1">'تحديد المجالات'!AM157</f>
        <v>-</v>
      </c>
    </row>
    <row r="157" spans="18:19" ht="15">
      <c r="R157" s="81">
        <v>152</v>
      </c>
      <c r="S157" s="143" t="str">
        <f ca="1">'تحديد المجالات'!AM158</f>
        <v>-</v>
      </c>
    </row>
    <row r="158" spans="18:19" ht="15">
      <c r="R158" s="186">
        <v>153</v>
      </c>
      <c r="S158" s="143" t="str">
        <f ca="1">'تحديد المجالات'!AM159</f>
        <v>-</v>
      </c>
    </row>
    <row r="159" spans="18:19" ht="15">
      <c r="R159" s="81">
        <v>154</v>
      </c>
      <c r="S159" s="143" t="str">
        <f ca="1">'تحديد المجالات'!AM160</f>
        <v>-</v>
      </c>
    </row>
    <row r="160" spans="18:19" ht="15">
      <c r="R160" s="186">
        <v>155</v>
      </c>
      <c r="S160" s="143" t="str">
        <f ca="1">'تحديد المجالات'!AM161</f>
        <v>-</v>
      </c>
    </row>
    <row r="161" spans="18:19" ht="15">
      <c r="R161" s="81">
        <v>156</v>
      </c>
      <c r="S161" s="143" t="str">
        <f ca="1">'تحديد المجالات'!AM162</f>
        <v>-</v>
      </c>
    </row>
    <row r="162" spans="18:19" ht="15">
      <c r="R162" s="186">
        <v>157</v>
      </c>
      <c r="S162" s="143" t="str">
        <f ca="1">'تحديد المجالات'!AM163</f>
        <v>-</v>
      </c>
    </row>
    <row r="163" spans="18:19" ht="15">
      <c r="R163" s="81">
        <v>158</v>
      </c>
      <c r="S163" s="143" t="str">
        <f ca="1">'تحديد المجالات'!AM164</f>
        <v>-</v>
      </c>
    </row>
    <row r="164" spans="18:19" ht="15">
      <c r="R164" s="186">
        <v>159</v>
      </c>
      <c r="S164" s="143" t="str">
        <f ca="1">'تحديد المجالات'!AM165</f>
        <v>-</v>
      </c>
    </row>
    <row r="165" spans="18:19" ht="15">
      <c r="R165" s="81">
        <v>160</v>
      </c>
      <c r="S165" s="143" t="str">
        <f ca="1">'تحديد المجالات'!AM166</f>
        <v>-</v>
      </c>
    </row>
    <row r="166" spans="18:19" ht="15">
      <c r="R166" s="186">
        <v>161</v>
      </c>
      <c r="S166" s="143" t="str">
        <f ca="1">'تحديد المجالات'!AM167</f>
        <v>-</v>
      </c>
    </row>
    <row r="167" spans="18:19" ht="15">
      <c r="R167" s="81">
        <v>162</v>
      </c>
      <c r="S167" s="143" t="str">
        <f ca="1">'تحديد المجالات'!AM168</f>
        <v>-</v>
      </c>
    </row>
    <row r="168" spans="18:19" ht="15">
      <c r="R168" s="186">
        <v>163</v>
      </c>
      <c r="S168" s="143" t="str">
        <f ca="1">'تحديد المجالات'!AM169</f>
        <v>-</v>
      </c>
    </row>
    <row r="169" spans="18:19" ht="15">
      <c r="R169" s="81">
        <v>164</v>
      </c>
      <c r="S169" s="143" t="str">
        <f ca="1">'تحديد المجالات'!AM170</f>
        <v>-</v>
      </c>
    </row>
    <row r="170" spans="18:19" ht="15">
      <c r="R170" s="186">
        <v>165</v>
      </c>
      <c r="S170" s="143" t="str">
        <f ca="1">'تحديد المجالات'!AM171</f>
        <v>-</v>
      </c>
    </row>
    <row r="171" spans="18:19" ht="15">
      <c r="R171" s="81">
        <v>166</v>
      </c>
      <c r="S171" s="143" t="str">
        <f ca="1">'تحديد المجالات'!AM172</f>
        <v>-</v>
      </c>
    </row>
    <row r="172" spans="18:19" ht="15">
      <c r="R172" s="186">
        <v>167</v>
      </c>
      <c r="S172" s="143" t="str">
        <f ca="1">'تحديد المجالات'!AM173</f>
        <v>-</v>
      </c>
    </row>
    <row r="173" spans="18:19" ht="15">
      <c r="R173" s="81">
        <v>168</v>
      </c>
      <c r="S173" s="143" t="str">
        <f ca="1">'تحديد المجالات'!AM174</f>
        <v>-</v>
      </c>
    </row>
    <row r="174" spans="18:19" ht="15">
      <c r="R174" s="186">
        <v>169</v>
      </c>
      <c r="S174" s="143" t="str">
        <f ca="1">'تحديد المجالات'!AM175</f>
        <v>-</v>
      </c>
    </row>
    <row r="175" spans="18:19" ht="15">
      <c r="R175" s="81">
        <v>170</v>
      </c>
      <c r="S175" s="143" t="str">
        <f ca="1">'تحديد المجالات'!AM176</f>
        <v>-</v>
      </c>
    </row>
    <row r="176" spans="18:19" ht="15">
      <c r="R176" s="186">
        <v>171</v>
      </c>
      <c r="S176" s="143" t="str">
        <f ca="1">'تحديد المجالات'!AM177</f>
        <v>-</v>
      </c>
    </row>
    <row r="177" spans="19:19" ht="15">
      <c r="S177" s="143" t="str">
        <f ca="1">'تحديد المجالات'!AM178</f>
        <v>-</v>
      </c>
    </row>
  </sheetData>
  <mergeCells count="1">
    <mergeCell ref="C2:C3"/>
  </mergeCells>
  <dataValidations count="1">
    <dataValidation type="list" allowBlank="1" showInputMessage="1" showErrorMessage="1" sqref="C7:C17" xr:uid="{D90FBC01-6883-4622-AC63-7B090BEEC90C}">
      <formula1>$S$6:$S$14</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519BBE7-B529-4F16-832F-F32267681137}">
          <x14:formula1>
            <xm:f>OFFSET(ورقة6!$P$2,MATCH(#REF!,ورقة6!$O17:Q$88,0),0,COUNTIF(ورقة6!$O17:Q$88,#REF!))</xm:f>
          </x14:formula1>
          <xm:sqref>C18:C22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E30A3-8641-4CD6-9C52-8817B0FE5911}">
  <sheetPr codeName="ورقة19"/>
  <dimension ref="A1:CW77"/>
  <sheetViews>
    <sheetView rightToLeft="1" topLeftCell="A8" zoomScale="98" zoomScaleNormal="98" workbookViewId="0">
      <selection activeCell="F5" sqref="F5:G6"/>
    </sheetView>
  </sheetViews>
  <sheetFormatPr defaultColWidth="0" defaultRowHeight="20.25"/>
  <cols>
    <col min="1" max="1" width="7.125" customWidth="1"/>
    <col min="2" max="2" width="9" customWidth="1"/>
    <col min="3" max="3" width="36.625" customWidth="1"/>
    <col min="4" max="5" width="3.25" customWidth="1"/>
    <col min="6" max="6" width="5.625" hidden="1" customWidth="1"/>
    <col min="7" max="7" width="5.625" customWidth="1"/>
    <col min="8" max="8" width="4.375" customWidth="1"/>
    <col min="9" max="9" width="3.5" style="13" customWidth="1"/>
    <col min="10" max="10" width="3.125" customWidth="1"/>
    <col min="11" max="11" width="9" customWidth="1"/>
    <col min="12" max="12" width="5.625" customWidth="1"/>
    <col min="13" max="13" width="0.375" customWidth="1"/>
    <col min="14" max="14" width="3.875" customWidth="1"/>
    <col min="15" max="15" width="9" customWidth="1"/>
    <col min="16" max="16" width="2.5" customWidth="1"/>
    <col min="17" max="17" width="3.25" hidden="1" customWidth="1"/>
    <col min="18" max="18" width="3.375" customWidth="1"/>
    <col min="19" max="19" width="9" customWidth="1"/>
    <col min="20" max="20" width="3.5" customWidth="1"/>
    <col min="21" max="21" width="2" customWidth="1"/>
    <col min="22" max="22" width="3.875" customWidth="1"/>
    <col min="23" max="23" width="6.25" customWidth="1"/>
    <col min="24" max="24" width="10.25" customWidth="1"/>
    <col min="25" max="25" width="4.75" customWidth="1"/>
    <col min="26" max="26" width="2.25" customWidth="1"/>
    <col min="27" max="27" width="39.625" hidden="1" customWidth="1"/>
    <col min="28" max="28" width="5.375" hidden="1" customWidth="1"/>
    <col min="29" max="29" width="4.25" hidden="1" customWidth="1"/>
    <col min="30" max="30" width="125.5" style="123" hidden="1" customWidth="1"/>
    <col min="31" max="44" width="9" style="123" hidden="1" customWidth="1"/>
    <col min="45" max="101" width="0" hidden="1" customWidth="1"/>
    <col min="102" max="16384" width="9" hidden="1"/>
  </cols>
  <sheetData>
    <row r="1" spans="1:101" hidden="1"/>
    <row r="2" spans="1:101" hidden="1"/>
    <row r="3" spans="1:101" hidden="1"/>
    <row r="4" spans="1:101" hidden="1"/>
    <row r="5" spans="1:101" hidden="1"/>
    <row r="6" spans="1:101" hidden="1"/>
    <row r="7" spans="1:101" hidden="1"/>
    <row r="8" spans="1:101" ht="15">
      <c r="A8" s="142"/>
      <c r="B8" s="397"/>
      <c r="C8" s="397"/>
      <c r="D8" s="180"/>
      <c r="E8" s="181"/>
      <c r="F8" s="182"/>
      <c r="G8" s="183"/>
      <c r="H8" s="180"/>
      <c r="I8" s="180"/>
      <c r="J8" s="142"/>
      <c r="K8" s="142"/>
      <c r="L8" s="142"/>
      <c r="M8" s="142"/>
      <c r="N8" s="142"/>
      <c r="O8" s="142"/>
      <c r="P8" s="142"/>
      <c r="Q8" s="142"/>
      <c r="R8" s="142"/>
      <c r="S8" s="142"/>
      <c r="T8" s="142"/>
      <c r="U8" s="142"/>
      <c r="V8" s="142"/>
      <c r="W8" s="142"/>
      <c r="X8" s="142"/>
      <c r="Y8" s="142"/>
      <c r="Z8" s="142"/>
      <c r="AA8" s="154"/>
      <c r="AB8" s="16"/>
    </row>
    <row r="9" spans="1:101" ht="15">
      <c r="A9" s="142"/>
      <c r="B9" s="397"/>
      <c r="C9" s="397"/>
      <c r="D9" s="180"/>
      <c r="E9" s="181"/>
      <c r="F9" s="182"/>
      <c r="G9" s="183"/>
      <c r="H9" s="180"/>
      <c r="I9" s="180"/>
      <c r="J9" s="142"/>
      <c r="K9" s="142"/>
      <c r="L9" s="142"/>
      <c r="M9" s="142"/>
      <c r="N9" s="142"/>
      <c r="O9" s="142"/>
      <c r="P9" s="142"/>
      <c r="Q9" s="142"/>
      <c r="R9" s="142"/>
      <c r="S9" s="142"/>
      <c r="T9" s="142"/>
      <c r="U9" s="142"/>
      <c r="V9" s="142"/>
      <c r="W9" s="142"/>
      <c r="X9" s="142"/>
      <c r="Y9" s="142"/>
      <c r="Z9" s="142"/>
      <c r="AA9" s="154"/>
      <c r="AB9" s="16"/>
    </row>
    <row r="10" spans="1:101" ht="15">
      <c r="A10" s="142"/>
      <c r="B10" s="397"/>
      <c r="C10" s="397"/>
      <c r="D10" s="180"/>
      <c r="E10" s="181"/>
      <c r="F10" s="182"/>
      <c r="G10" s="183"/>
      <c r="H10" s="180"/>
      <c r="I10" s="180"/>
      <c r="J10" s="415" t="s">
        <v>270</v>
      </c>
      <c r="K10" s="415"/>
      <c r="L10" s="415"/>
      <c r="M10" s="415"/>
      <c r="N10" s="415"/>
      <c r="O10" s="415"/>
      <c r="P10" s="415"/>
      <c r="Q10" s="415"/>
      <c r="R10" s="415"/>
      <c r="S10" s="415"/>
      <c r="T10" s="415"/>
      <c r="U10" s="415"/>
      <c r="V10" s="415"/>
      <c r="W10" s="415"/>
      <c r="X10" s="415"/>
      <c r="Y10" s="142"/>
      <c r="Z10" s="142"/>
      <c r="AA10" s="154"/>
      <c r="AB10" s="16"/>
    </row>
    <row r="11" spans="1:101" ht="15.75">
      <c r="A11" s="142"/>
      <c r="B11" s="397"/>
      <c r="C11" s="397"/>
      <c r="D11" s="180"/>
      <c r="E11" s="181"/>
      <c r="F11" s="182"/>
      <c r="G11" s="183"/>
      <c r="H11" s="180"/>
      <c r="I11" s="180"/>
      <c r="J11" s="142"/>
      <c r="K11" s="142"/>
      <c r="L11" s="142"/>
      <c r="M11" s="142"/>
      <c r="N11" s="142"/>
      <c r="O11" s="142"/>
      <c r="P11" s="179"/>
      <c r="Q11" s="142"/>
      <c r="R11" s="142"/>
      <c r="S11" s="142"/>
      <c r="T11" s="142"/>
      <c r="U11" s="142"/>
      <c r="V11" s="142"/>
      <c r="W11" s="142"/>
      <c r="X11" s="178"/>
      <c r="Y11" s="142"/>
      <c r="Z11" s="142"/>
      <c r="AA11" s="154"/>
      <c r="AB11" s="16"/>
    </row>
    <row r="12" spans="1:101">
      <c r="A12" s="142"/>
      <c r="B12" s="142"/>
      <c r="C12" s="142"/>
      <c r="D12" s="142"/>
      <c r="E12" s="142"/>
      <c r="F12" s="142"/>
      <c r="G12" s="142"/>
      <c r="H12" s="142"/>
      <c r="I12" s="150"/>
      <c r="J12" s="142"/>
      <c r="K12" s="142"/>
      <c r="L12" s="142"/>
      <c r="M12" s="142"/>
      <c r="N12" s="142"/>
      <c r="O12" s="142"/>
      <c r="P12" s="142"/>
      <c r="Q12" s="142"/>
      <c r="R12" s="142"/>
      <c r="S12" s="142"/>
      <c r="T12" s="142"/>
      <c r="U12" s="142"/>
      <c r="V12" s="142"/>
      <c r="W12" s="142"/>
      <c r="X12" s="142"/>
      <c r="Y12" s="142"/>
      <c r="Z12" s="142"/>
      <c r="AA12" s="154"/>
      <c r="AB12" s="16"/>
    </row>
    <row r="13" spans="1:101" s="83" customFormat="1" ht="27" customHeight="1">
      <c r="A13" s="192" t="s">
        <v>0</v>
      </c>
      <c r="B13" s="398" t="s">
        <v>269</v>
      </c>
      <c r="C13" s="399"/>
      <c r="D13" s="399"/>
      <c r="E13" s="399"/>
      <c r="F13" s="399"/>
      <c r="G13" s="400"/>
      <c r="H13" s="148"/>
      <c r="I13" s="416" t="s">
        <v>276</v>
      </c>
      <c r="J13" s="417"/>
      <c r="K13" s="417"/>
      <c r="L13" s="417"/>
      <c r="M13" s="417"/>
      <c r="N13" s="417"/>
      <c r="O13" s="417"/>
      <c r="P13" s="417"/>
      <c r="Q13" s="417"/>
      <c r="R13" s="417"/>
      <c r="S13" s="417"/>
      <c r="T13" s="417"/>
      <c r="U13" s="417"/>
      <c r="V13" s="418"/>
      <c r="W13" s="326" t="s">
        <v>268</v>
      </c>
      <c r="X13" s="419">
        <f>'مج 1'!G5</f>
        <v>0</v>
      </c>
      <c r="Y13" s="420"/>
      <c r="Z13" s="151"/>
      <c r="AD13" s="125" t="s">
        <v>223</v>
      </c>
    </row>
    <row r="14" spans="1:101" ht="35.1" customHeight="1">
      <c r="A14" s="395">
        <v>1</v>
      </c>
      <c r="B14" s="401" t="str">
        <f>IF('مج 1'!G6="","",'مج 1'!G6)</f>
        <v/>
      </c>
      <c r="C14" s="402"/>
      <c r="D14" s="402"/>
      <c r="E14" s="402"/>
      <c r="F14" s="402"/>
      <c r="G14" s="403"/>
      <c r="H14" s="149"/>
      <c r="I14" s="407" t="s">
        <v>170</v>
      </c>
      <c r="J14" s="408"/>
      <c r="K14" s="409"/>
      <c r="L14" s="409"/>
      <c r="M14" s="409"/>
      <c r="N14" s="409"/>
      <c r="O14" s="409"/>
      <c r="P14" s="409"/>
      <c r="Q14" s="409"/>
      <c r="R14" s="409"/>
      <c r="S14" s="409"/>
      <c r="T14" s="409"/>
      <c r="U14" s="409"/>
      <c r="V14" s="409"/>
      <c r="W14" s="409"/>
      <c r="X14" s="409"/>
      <c r="Y14" s="410"/>
      <c r="Z14" s="142"/>
      <c r="AC14" s="127">
        <v>1</v>
      </c>
      <c r="AD14" s="126" t="s">
        <v>258</v>
      </c>
      <c r="AE14" s="124"/>
      <c r="AF14" s="124"/>
      <c r="AG14" s="124"/>
      <c r="AH14" s="124"/>
      <c r="AI14" s="124"/>
      <c r="AJ14" s="124"/>
      <c r="AK14" s="124"/>
      <c r="AL14" s="124"/>
      <c r="AM14" s="124"/>
      <c r="AN14" s="124"/>
      <c r="AO14" s="124"/>
      <c r="AP14" s="124"/>
      <c r="AQ14" s="124"/>
      <c r="AR14" s="124"/>
      <c r="AZ14" t="str" cm="1">
        <f t="array" ref="AZ14:CW19">TRANSPOSE(B14:G63)</f>
        <v/>
      </c>
      <c r="BA14">
        <v>0</v>
      </c>
      <c r="BB14" t="str">
        <v/>
      </c>
      <c r="BC14">
        <v>0</v>
      </c>
      <c r="BD14" t="str">
        <v/>
      </c>
      <c r="BE14">
        <v>0</v>
      </c>
      <c r="BF14" t="str">
        <v/>
      </c>
      <c r="BG14">
        <v>0</v>
      </c>
      <c r="BH14" t="str">
        <v/>
      </c>
      <c r="BI14">
        <v>0</v>
      </c>
      <c r="BJ14" t="str">
        <v/>
      </c>
      <c r="BK14">
        <v>0</v>
      </c>
      <c r="BL14" t="str">
        <v/>
      </c>
      <c r="BM14">
        <v>0</v>
      </c>
      <c r="BN14" t="str">
        <v/>
      </c>
      <c r="BO14">
        <v>0</v>
      </c>
      <c r="BP14" t="str">
        <v/>
      </c>
      <c r="BQ14">
        <v>0</v>
      </c>
      <c r="BR14" t="str">
        <v/>
      </c>
      <c r="BS14">
        <v>0</v>
      </c>
      <c r="BT14" t="str">
        <v/>
      </c>
      <c r="BU14">
        <v>0</v>
      </c>
      <c r="BV14" t="str">
        <v/>
      </c>
      <c r="BW14">
        <v>0</v>
      </c>
      <c r="BX14" t="str">
        <v/>
      </c>
      <c r="BY14">
        <v>0</v>
      </c>
      <c r="BZ14" t="str">
        <v/>
      </c>
      <c r="CA14">
        <v>0</v>
      </c>
      <c r="CB14" t="str">
        <v/>
      </c>
      <c r="CC14">
        <v>0</v>
      </c>
      <c r="CD14" t="str">
        <v/>
      </c>
      <c r="CE14">
        <v>0</v>
      </c>
      <c r="CF14" t="str">
        <v/>
      </c>
      <c r="CG14">
        <v>0</v>
      </c>
      <c r="CH14" t="str">
        <v/>
      </c>
      <c r="CI14">
        <v>0</v>
      </c>
      <c r="CJ14" t="str">
        <v/>
      </c>
      <c r="CK14">
        <v>0</v>
      </c>
      <c r="CL14" t="str">
        <v/>
      </c>
      <c r="CM14">
        <v>0</v>
      </c>
      <c r="CN14" t="str">
        <v/>
      </c>
      <c r="CO14">
        <v>0</v>
      </c>
      <c r="CP14" t="str">
        <v/>
      </c>
      <c r="CQ14">
        <v>0</v>
      </c>
      <c r="CR14" t="str">
        <v/>
      </c>
      <c r="CS14">
        <v>0</v>
      </c>
      <c r="CT14" t="str">
        <v/>
      </c>
      <c r="CU14">
        <v>0</v>
      </c>
      <c r="CV14" t="str">
        <v/>
      </c>
      <c r="CW14">
        <v>0</v>
      </c>
    </row>
    <row r="15" spans="1:101" ht="24.95" customHeight="1">
      <c r="A15" s="395"/>
      <c r="B15" s="404"/>
      <c r="C15" s="405"/>
      <c r="D15" s="405"/>
      <c r="E15" s="405"/>
      <c r="F15" s="405"/>
      <c r="G15" s="406"/>
      <c r="H15" s="149"/>
      <c r="I15" s="407"/>
      <c r="J15" s="327" t="s">
        <v>27</v>
      </c>
      <c r="K15" s="411"/>
      <c r="L15" s="411"/>
      <c r="M15" s="411"/>
      <c r="N15" s="327" t="s">
        <v>28</v>
      </c>
      <c r="O15" s="412"/>
      <c r="P15" s="413"/>
      <c r="Q15" s="414"/>
      <c r="R15" s="327" t="s">
        <v>29</v>
      </c>
      <c r="S15" s="411"/>
      <c r="T15" s="411"/>
      <c r="U15" s="411"/>
      <c r="V15" s="327" t="s">
        <v>30</v>
      </c>
      <c r="W15" s="411"/>
      <c r="X15" s="411"/>
      <c r="Y15" s="411"/>
      <c r="Z15" s="142"/>
      <c r="AC15" s="127">
        <v>2</v>
      </c>
      <c r="AD15" s="126" t="s">
        <v>259</v>
      </c>
      <c r="AE15" s="124"/>
      <c r="AF15" s="124"/>
      <c r="AG15" s="124"/>
      <c r="AH15" s="124"/>
      <c r="AI15" s="124"/>
      <c r="AJ15" s="124"/>
      <c r="AK15" s="124"/>
      <c r="AL15" s="124"/>
      <c r="AM15" s="124"/>
      <c r="AN15" s="124"/>
      <c r="AO15" s="124"/>
      <c r="AP15" s="124"/>
      <c r="AQ15" s="124"/>
      <c r="AR15" s="124"/>
      <c r="AZ15">
        <v>0</v>
      </c>
      <c r="BA15">
        <v>0</v>
      </c>
      <c r="BB15">
        <v>0</v>
      </c>
      <c r="BC15">
        <v>0</v>
      </c>
      <c r="BD15">
        <v>0</v>
      </c>
      <c r="BE15">
        <v>0</v>
      </c>
      <c r="BF15">
        <v>0</v>
      </c>
      <c r="BG15">
        <v>0</v>
      </c>
      <c r="BH15">
        <v>0</v>
      </c>
      <c r="BI15">
        <v>0</v>
      </c>
      <c r="BJ15">
        <v>0</v>
      </c>
      <c r="BK15">
        <v>0</v>
      </c>
      <c r="BL15">
        <v>0</v>
      </c>
      <c r="BM15">
        <v>0</v>
      </c>
      <c r="BN15">
        <v>0</v>
      </c>
      <c r="BO15">
        <v>0</v>
      </c>
      <c r="BP15">
        <v>0</v>
      </c>
      <c r="BQ15">
        <v>0</v>
      </c>
      <c r="BR15">
        <v>0</v>
      </c>
      <c r="BS15">
        <v>0</v>
      </c>
      <c r="BT15">
        <v>0</v>
      </c>
      <c r="BU15">
        <v>0</v>
      </c>
      <c r="BV15">
        <v>0</v>
      </c>
      <c r="BW15">
        <v>0</v>
      </c>
      <c r="BX15">
        <v>0</v>
      </c>
      <c r="BY15">
        <v>0</v>
      </c>
      <c r="BZ15">
        <v>0</v>
      </c>
      <c r="CA15">
        <v>0</v>
      </c>
      <c r="CB15">
        <v>0</v>
      </c>
      <c r="CC15">
        <v>0</v>
      </c>
      <c r="CD15">
        <v>0</v>
      </c>
      <c r="CE15">
        <v>0</v>
      </c>
      <c r="CF15">
        <v>0</v>
      </c>
      <c r="CG15">
        <v>0</v>
      </c>
      <c r="CH15">
        <v>0</v>
      </c>
      <c r="CI15">
        <v>0</v>
      </c>
      <c r="CJ15">
        <v>0</v>
      </c>
      <c r="CK15">
        <v>0</v>
      </c>
      <c r="CL15">
        <v>0</v>
      </c>
      <c r="CM15">
        <v>0</v>
      </c>
      <c r="CN15">
        <v>0</v>
      </c>
      <c r="CO15">
        <v>0</v>
      </c>
      <c r="CP15">
        <v>0</v>
      </c>
      <c r="CQ15">
        <v>0</v>
      </c>
      <c r="CR15">
        <v>0</v>
      </c>
      <c r="CS15">
        <v>0</v>
      </c>
      <c r="CT15">
        <v>0</v>
      </c>
      <c r="CU15">
        <v>0</v>
      </c>
      <c r="CV15">
        <v>0</v>
      </c>
      <c r="CW15">
        <v>0</v>
      </c>
    </row>
    <row r="16" spans="1:101" ht="35.1" customHeight="1">
      <c r="A16" s="396">
        <v>2</v>
      </c>
      <c r="B16" s="401" t="str">
        <f>IF('مج 1'!G7="","",'مج 1'!G7)</f>
        <v/>
      </c>
      <c r="C16" s="402"/>
      <c r="D16" s="402"/>
      <c r="E16" s="402"/>
      <c r="F16" s="402"/>
      <c r="G16" s="403"/>
      <c r="H16" s="149"/>
      <c r="I16" s="407" t="s">
        <v>171</v>
      </c>
      <c r="J16" s="421"/>
      <c r="K16" s="421"/>
      <c r="L16" s="421"/>
      <c r="M16" s="421"/>
      <c r="N16" s="421"/>
      <c r="O16" s="421"/>
      <c r="P16" s="421"/>
      <c r="Q16" s="421"/>
      <c r="R16" s="421"/>
      <c r="S16" s="421"/>
      <c r="T16" s="421"/>
      <c r="U16" s="421"/>
      <c r="V16" s="421"/>
      <c r="W16" s="421"/>
      <c r="X16" s="421"/>
      <c r="Y16" s="421"/>
      <c r="Z16" s="142"/>
      <c r="AC16" s="127">
        <v>3</v>
      </c>
      <c r="AD16" s="126" t="s">
        <v>195</v>
      </c>
      <c r="AE16" s="124"/>
      <c r="AF16" s="124"/>
      <c r="AG16" s="124"/>
      <c r="AH16" s="124"/>
      <c r="AI16" s="124"/>
      <c r="AJ16" s="124"/>
      <c r="AK16" s="124"/>
      <c r="AL16" s="124"/>
      <c r="AM16" s="124"/>
      <c r="AN16" s="124"/>
      <c r="AO16" s="124"/>
      <c r="AP16" s="124"/>
      <c r="AQ16" s="124"/>
      <c r="AR16" s="124"/>
      <c r="AZ16">
        <v>0</v>
      </c>
      <c r="BA16">
        <v>0</v>
      </c>
      <c r="BB16">
        <v>0</v>
      </c>
      <c r="BC16">
        <v>0</v>
      </c>
      <c r="BD16">
        <v>0</v>
      </c>
      <c r="BE16">
        <v>0</v>
      </c>
      <c r="BF16">
        <v>0</v>
      </c>
      <c r="BG16">
        <v>0</v>
      </c>
      <c r="BH16">
        <v>0</v>
      </c>
      <c r="BI16">
        <v>0</v>
      </c>
      <c r="BJ16">
        <v>0</v>
      </c>
      <c r="BK16">
        <v>0</v>
      </c>
      <c r="BL16">
        <v>0</v>
      </c>
      <c r="BM16">
        <v>0</v>
      </c>
      <c r="BN16">
        <v>0</v>
      </c>
      <c r="BO16">
        <v>0</v>
      </c>
      <c r="BP16">
        <v>0</v>
      </c>
      <c r="BQ16">
        <v>0</v>
      </c>
      <c r="BR16">
        <v>0</v>
      </c>
      <c r="BS16">
        <v>0</v>
      </c>
      <c r="BT16">
        <v>0</v>
      </c>
      <c r="BU16">
        <v>0</v>
      </c>
      <c r="BV16">
        <v>0</v>
      </c>
      <c r="BW16">
        <v>0</v>
      </c>
      <c r="BX16">
        <v>0</v>
      </c>
      <c r="BY16">
        <v>0</v>
      </c>
      <c r="BZ16">
        <v>0</v>
      </c>
      <c r="CA16">
        <v>0</v>
      </c>
      <c r="CB16">
        <v>0</v>
      </c>
      <c r="CC16">
        <v>0</v>
      </c>
      <c r="CD16">
        <v>0</v>
      </c>
      <c r="CE16">
        <v>0</v>
      </c>
      <c r="CF16">
        <v>0</v>
      </c>
      <c r="CG16">
        <v>0</v>
      </c>
      <c r="CH16">
        <v>0</v>
      </c>
      <c r="CI16">
        <v>0</v>
      </c>
      <c r="CJ16">
        <v>0</v>
      </c>
      <c r="CK16">
        <v>0</v>
      </c>
      <c r="CL16">
        <v>0</v>
      </c>
      <c r="CM16">
        <v>0</v>
      </c>
      <c r="CN16">
        <v>0</v>
      </c>
      <c r="CO16">
        <v>0</v>
      </c>
      <c r="CP16">
        <v>0</v>
      </c>
      <c r="CQ16">
        <v>0</v>
      </c>
      <c r="CR16">
        <v>0</v>
      </c>
      <c r="CS16">
        <v>0</v>
      </c>
      <c r="CT16">
        <v>0</v>
      </c>
      <c r="CU16">
        <v>0</v>
      </c>
      <c r="CV16">
        <v>0</v>
      </c>
      <c r="CW16">
        <v>0</v>
      </c>
    </row>
    <row r="17" spans="1:101" ht="24.95" customHeight="1">
      <c r="A17" s="396"/>
      <c r="B17" s="404"/>
      <c r="C17" s="405"/>
      <c r="D17" s="405"/>
      <c r="E17" s="405"/>
      <c r="F17" s="405"/>
      <c r="G17" s="406"/>
      <c r="H17" s="149"/>
      <c r="I17" s="407"/>
      <c r="J17" s="327" t="s">
        <v>27</v>
      </c>
      <c r="K17" s="411"/>
      <c r="L17" s="411"/>
      <c r="M17" s="411"/>
      <c r="N17" s="327" t="s">
        <v>28</v>
      </c>
      <c r="O17" s="411"/>
      <c r="P17" s="411"/>
      <c r="Q17" s="411"/>
      <c r="R17" s="327" t="s">
        <v>29</v>
      </c>
      <c r="S17" s="411"/>
      <c r="T17" s="411"/>
      <c r="U17" s="411"/>
      <c r="V17" s="327" t="s">
        <v>30</v>
      </c>
      <c r="W17" s="411"/>
      <c r="X17" s="411"/>
      <c r="Y17" s="411"/>
      <c r="Z17" s="142"/>
      <c r="AC17" s="127">
        <v>4</v>
      </c>
      <c r="AD17" s="126" t="s">
        <v>196</v>
      </c>
      <c r="AE17" s="124"/>
      <c r="AF17" s="124"/>
      <c r="AG17" s="124"/>
      <c r="AH17" s="124"/>
      <c r="AI17" s="124"/>
      <c r="AJ17" s="124"/>
      <c r="AK17" s="124"/>
      <c r="AL17" s="124"/>
      <c r="AM17" s="124"/>
      <c r="AN17" s="124"/>
      <c r="AO17" s="124"/>
      <c r="AP17" s="124"/>
      <c r="AQ17" s="124"/>
      <c r="AR17" s="124"/>
      <c r="AZ17">
        <v>0</v>
      </c>
      <c r="BA17">
        <v>0</v>
      </c>
      <c r="BB17">
        <v>0</v>
      </c>
      <c r="BC17">
        <v>0</v>
      </c>
      <c r="BD17">
        <v>0</v>
      </c>
      <c r="BE17">
        <v>0</v>
      </c>
      <c r="BF17">
        <v>0</v>
      </c>
      <c r="BG17">
        <v>0</v>
      </c>
      <c r="BH17">
        <v>0</v>
      </c>
      <c r="BI17">
        <v>0</v>
      </c>
      <c r="BJ17">
        <v>0</v>
      </c>
      <c r="BK17">
        <v>0</v>
      </c>
      <c r="BL17">
        <v>0</v>
      </c>
      <c r="BM17">
        <v>0</v>
      </c>
      <c r="BN17">
        <v>0</v>
      </c>
      <c r="BO17">
        <v>0</v>
      </c>
      <c r="BP17">
        <v>0</v>
      </c>
      <c r="BQ17">
        <v>0</v>
      </c>
      <c r="BR17">
        <v>0</v>
      </c>
      <c r="BS17">
        <v>0</v>
      </c>
      <c r="BT17">
        <v>0</v>
      </c>
      <c r="BU17">
        <v>0</v>
      </c>
      <c r="BV17">
        <v>0</v>
      </c>
      <c r="BW17">
        <v>0</v>
      </c>
      <c r="BX17">
        <v>0</v>
      </c>
      <c r="BY17">
        <v>0</v>
      </c>
      <c r="BZ17">
        <v>0</v>
      </c>
      <c r="CA17">
        <v>0</v>
      </c>
      <c r="CB17">
        <v>0</v>
      </c>
      <c r="CC17">
        <v>0</v>
      </c>
      <c r="CD17">
        <v>0</v>
      </c>
      <c r="CE17">
        <v>0</v>
      </c>
      <c r="CF17">
        <v>0</v>
      </c>
      <c r="CG17">
        <v>0</v>
      </c>
      <c r="CH17">
        <v>0</v>
      </c>
      <c r="CI17">
        <v>0</v>
      </c>
      <c r="CJ17">
        <v>0</v>
      </c>
      <c r="CK17">
        <v>0</v>
      </c>
      <c r="CL17">
        <v>0</v>
      </c>
      <c r="CM17">
        <v>0</v>
      </c>
      <c r="CN17">
        <v>0</v>
      </c>
      <c r="CO17">
        <v>0</v>
      </c>
      <c r="CP17">
        <v>0</v>
      </c>
      <c r="CQ17">
        <v>0</v>
      </c>
      <c r="CR17">
        <v>0</v>
      </c>
      <c r="CS17">
        <v>0</v>
      </c>
      <c r="CT17">
        <v>0</v>
      </c>
      <c r="CU17">
        <v>0</v>
      </c>
      <c r="CV17">
        <v>0</v>
      </c>
      <c r="CW17">
        <v>0</v>
      </c>
    </row>
    <row r="18" spans="1:101" ht="35.1" customHeight="1">
      <c r="A18" s="395">
        <v>3</v>
      </c>
      <c r="B18" s="401" t="str">
        <f>IF('مج 1'!G8="","",'مج 1'!G8)</f>
        <v/>
      </c>
      <c r="C18" s="402"/>
      <c r="D18" s="402"/>
      <c r="E18" s="402"/>
      <c r="F18" s="402"/>
      <c r="G18" s="403"/>
      <c r="H18" s="149"/>
      <c r="I18" s="407" t="s">
        <v>172</v>
      </c>
      <c r="J18" s="421"/>
      <c r="K18" s="421"/>
      <c r="L18" s="421"/>
      <c r="M18" s="421"/>
      <c r="N18" s="421"/>
      <c r="O18" s="421"/>
      <c r="P18" s="421"/>
      <c r="Q18" s="421"/>
      <c r="R18" s="421"/>
      <c r="S18" s="421"/>
      <c r="T18" s="421"/>
      <c r="U18" s="421"/>
      <c r="V18" s="421"/>
      <c r="W18" s="421"/>
      <c r="X18" s="421"/>
      <c r="Y18" s="421"/>
      <c r="Z18" s="142"/>
      <c r="AC18" s="127">
        <v>5</v>
      </c>
      <c r="AD18" s="126" t="s">
        <v>197</v>
      </c>
      <c r="AE18" s="124"/>
      <c r="AF18" s="124"/>
      <c r="AG18" s="124"/>
      <c r="AH18" s="124"/>
      <c r="AI18" s="124"/>
      <c r="AJ18" s="124"/>
      <c r="AK18" s="124"/>
      <c r="AL18" s="124"/>
      <c r="AM18" s="124"/>
      <c r="AN18" s="124"/>
      <c r="AO18" s="124"/>
      <c r="AP18" s="124"/>
      <c r="AQ18" s="124"/>
      <c r="AR18" s="124"/>
      <c r="AZ18">
        <v>0</v>
      </c>
      <c r="BA18">
        <v>0</v>
      </c>
      <c r="BB18">
        <v>0</v>
      </c>
      <c r="BC18">
        <v>0</v>
      </c>
      <c r="BD18">
        <v>0</v>
      </c>
      <c r="BE18">
        <v>0</v>
      </c>
      <c r="BF18">
        <v>0</v>
      </c>
      <c r="BG18">
        <v>0</v>
      </c>
      <c r="BH18">
        <v>0</v>
      </c>
      <c r="BI18">
        <v>0</v>
      </c>
      <c r="BJ18">
        <v>0</v>
      </c>
      <c r="BK18">
        <v>0</v>
      </c>
      <c r="BL18">
        <v>0</v>
      </c>
      <c r="BM18">
        <v>0</v>
      </c>
      <c r="BN18">
        <v>0</v>
      </c>
      <c r="BO18">
        <v>0</v>
      </c>
      <c r="BP18">
        <v>0</v>
      </c>
      <c r="BQ18">
        <v>0</v>
      </c>
      <c r="BR18">
        <v>0</v>
      </c>
      <c r="BS18">
        <v>0</v>
      </c>
      <c r="BT18">
        <v>0</v>
      </c>
      <c r="BU18">
        <v>0</v>
      </c>
      <c r="BV18">
        <v>0</v>
      </c>
      <c r="BW18">
        <v>0</v>
      </c>
      <c r="BX18">
        <v>0</v>
      </c>
      <c r="BY18">
        <v>0</v>
      </c>
      <c r="BZ18">
        <v>0</v>
      </c>
      <c r="CA18">
        <v>0</v>
      </c>
      <c r="CB18">
        <v>0</v>
      </c>
      <c r="CC18">
        <v>0</v>
      </c>
      <c r="CD18">
        <v>0</v>
      </c>
      <c r="CE18">
        <v>0</v>
      </c>
      <c r="CF18">
        <v>0</v>
      </c>
      <c r="CG18">
        <v>0</v>
      </c>
      <c r="CH18">
        <v>0</v>
      </c>
      <c r="CI18">
        <v>0</v>
      </c>
      <c r="CJ18">
        <v>0</v>
      </c>
      <c r="CK18">
        <v>0</v>
      </c>
      <c r="CL18">
        <v>0</v>
      </c>
      <c r="CM18">
        <v>0</v>
      </c>
      <c r="CN18">
        <v>0</v>
      </c>
      <c r="CO18">
        <v>0</v>
      </c>
      <c r="CP18">
        <v>0</v>
      </c>
      <c r="CQ18">
        <v>0</v>
      </c>
      <c r="CR18">
        <v>0</v>
      </c>
      <c r="CS18">
        <v>0</v>
      </c>
      <c r="CT18">
        <v>0</v>
      </c>
      <c r="CU18">
        <v>0</v>
      </c>
      <c r="CV18">
        <v>0</v>
      </c>
      <c r="CW18">
        <v>0</v>
      </c>
    </row>
    <row r="19" spans="1:101" ht="24.95" customHeight="1">
      <c r="A19" s="395"/>
      <c r="B19" s="404"/>
      <c r="C19" s="405"/>
      <c r="D19" s="405"/>
      <c r="E19" s="405"/>
      <c r="F19" s="405"/>
      <c r="G19" s="406"/>
      <c r="H19" s="149"/>
      <c r="I19" s="407"/>
      <c r="J19" s="327" t="s">
        <v>27</v>
      </c>
      <c r="K19" s="411"/>
      <c r="L19" s="411"/>
      <c r="M19" s="411"/>
      <c r="N19" s="327" t="s">
        <v>28</v>
      </c>
      <c r="O19" s="411"/>
      <c r="P19" s="411"/>
      <c r="Q19" s="411"/>
      <c r="R19" s="327" t="s">
        <v>29</v>
      </c>
      <c r="S19" s="411"/>
      <c r="T19" s="411"/>
      <c r="U19" s="411"/>
      <c r="V19" s="327" t="s">
        <v>30</v>
      </c>
      <c r="W19" s="411"/>
      <c r="X19" s="411"/>
      <c r="Y19" s="411"/>
      <c r="Z19" s="142"/>
      <c r="AC19" s="127">
        <v>6</v>
      </c>
      <c r="AD19" s="126" t="s">
        <v>198</v>
      </c>
      <c r="AE19" s="124"/>
      <c r="AF19" s="124"/>
      <c r="AG19" s="124"/>
      <c r="AH19" s="124"/>
      <c r="AI19" s="124"/>
      <c r="AJ19" s="124"/>
      <c r="AK19" s="124"/>
      <c r="AL19" s="124"/>
      <c r="AM19" s="124"/>
      <c r="AN19" s="124"/>
      <c r="AO19" s="124"/>
      <c r="AP19" s="124"/>
      <c r="AQ19" s="124"/>
      <c r="AR19" s="124"/>
      <c r="AZ19">
        <v>0</v>
      </c>
      <c r="BA19">
        <v>0</v>
      </c>
      <c r="BB19">
        <v>0</v>
      </c>
      <c r="BC19">
        <v>0</v>
      </c>
      <c r="BD19">
        <v>0</v>
      </c>
      <c r="BE19">
        <v>0</v>
      </c>
      <c r="BF19">
        <v>0</v>
      </c>
      <c r="BG19">
        <v>0</v>
      </c>
      <c r="BH19">
        <v>0</v>
      </c>
      <c r="BI19">
        <v>0</v>
      </c>
      <c r="BJ19">
        <v>0</v>
      </c>
      <c r="BK19">
        <v>0</v>
      </c>
      <c r="BL19">
        <v>0</v>
      </c>
      <c r="BM19">
        <v>0</v>
      </c>
      <c r="BN19">
        <v>0</v>
      </c>
      <c r="BO19">
        <v>0</v>
      </c>
      <c r="BP19">
        <v>0</v>
      </c>
      <c r="BQ19">
        <v>0</v>
      </c>
      <c r="BR19">
        <v>0</v>
      </c>
      <c r="BS19">
        <v>0</v>
      </c>
      <c r="BT19">
        <v>0</v>
      </c>
      <c r="BU19">
        <v>0</v>
      </c>
      <c r="BV19">
        <v>0</v>
      </c>
      <c r="BW19">
        <v>0</v>
      </c>
      <c r="BX19">
        <v>0</v>
      </c>
      <c r="BY19">
        <v>0</v>
      </c>
      <c r="BZ19">
        <v>0</v>
      </c>
      <c r="CA19">
        <v>0</v>
      </c>
      <c r="CB19">
        <v>0</v>
      </c>
      <c r="CC19">
        <v>0</v>
      </c>
      <c r="CD19">
        <v>0</v>
      </c>
      <c r="CE19">
        <v>0</v>
      </c>
      <c r="CF19">
        <v>0</v>
      </c>
      <c r="CG19">
        <v>0</v>
      </c>
      <c r="CH19">
        <v>0</v>
      </c>
      <c r="CI19">
        <v>0</v>
      </c>
      <c r="CJ19">
        <v>0</v>
      </c>
      <c r="CK19">
        <v>0</v>
      </c>
      <c r="CL19">
        <v>0</v>
      </c>
      <c r="CM19">
        <v>0</v>
      </c>
      <c r="CN19">
        <v>0</v>
      </c>
      <c r="CO19">
        <v>0</v>
      </c>
      <c r="CP19">
        <v>0</v>
      </c>
      <c r="CQ19">
        <v>0</v>
      </c>
      <c r="CR19">
        <v>0</v>
      </c>
      <c r="CS19">
        <v>0</v>
      </c>
      <c r="CT19">
        <v>0</v>
      </c>
      <c r="CU19">
        <v>0</v>
      </c>
      <c r="CV19">
        <v>0</v>
      </c>
      <c r="CW19">
        <v>0</v>
      </c>
    </row>
    <row r="20" spans="1:101" ht="35.1" customHeight="1">
      <c r="A20" s="396">
        <v>4</v>
      </c>
      <c r="B20" s="401" t="str">
        <f>IF('مج 1'!G9="","",'مج 1'!G9)</f>
        <v/>
      </c>
      <c r="C20" s="402"/>
      <c r="D20" s="402"/>
      <c r="E20" s="402"/>
      <c r="F20" s="402"/>
      <c r="G20" s="403"/>
      <c r="H20" s="149"/>
      <c r="I20" s="407" t="s">
        <v>173</v>
      </c>
      <c r="J20" s="421"/>
      <c r="K20" s="421"/>
      <c r="L20" s="421"/>
      <c r="M20" s="421"/>
      <c r="N20" s="421"/>
      <c r="O20" s="421"/>
      <c r="P20" s="421"/>
      <c r="Q20" s="421"/>
      <c r="R20" s="421"/>
      <c r="S20" s="421"/>
      <c r="T20" s="421"/>
      <c r="U20" s="421"/>
      <c r="V20" s="421"/>
      <c r="W20" s="421"/>
      <c r="X20" s="421"/>
      <c r="Y20" s="421"/>
      <c r="Z20" s="142"/>
      <c r="AC20" s="127">
        <v>7</v>
      </c>
      <c r="AD20" s="126" t="s">
        <v>199</v>
      </c>
      <c r="AE20" s="124"/>
      <c r="AF20" s="124"/>
      <c r="AG20" s="124"/>
      <c r="AH20" s="124"/>
      <c r="AI20" s="124"/>
      <c r="AJ20" s="124"/>
      <c r="AK20" s="124"/>
      <c r="AL20" s="124"/>
      <c r="AM20" s="124"/>
      <c r="AN20" s="124"/>
      <c r="AO20" s="124"/>
      <c r="AP20" s="124"/>
      <c r="AQ20" s="124"/>
      <c r="AR20" s="124"/>
    </row>
    <row r="21" spans="1:101" ht="24.95" customHeight="1">
      <c r="A21" s="396"/>
      <c r="B21" s="404"/>
      <c r="C21" s="405"/>
      <c r="D21" s="405"/>
      <c r="E21" s="405"/>
      <c r="F21" s="405"/>
      <c r="G21" s="406"/>
      <c r="H21" s="149"/>
      <c r="I21" s="407"/>
      <c r="J21" s="327" t="s">
        <v>27</v>
      </c>
      <c r="K21" s="411"/>
      <c r="L21" s="411"/>
      <c r="M21" s="411"/>
      <c r="N21" s="327" t="s">
        <v>28</v>
      </c>
      <c r="O21" s="411"/>
      <c r="P21" s="411"/>
      <c r="Q21" s="411"/>
      <c r="R21" s="327" t="s">
        <v>29</v>
      </c>
      <c r="S21" s="411"/>
      <c r="T21" s="411"/>
      <c r="U21" s="411"/>
      <c r="V21" s="327" t="s">
        <v>30</v>
      </c>
      <c r="W21" s="411"/>
      <c r="X21" s="411"/>
      <c r="Y21" s="411"/>
      <c r="Z21" s="142"/>
      <c r="AC21" s="127">
        <v>8</v>
      </c>
      <c r="AD21" s="126" t="s">
        <v>200</v>
      </c>
      <c r="AE21" s="124"/>
      <c r="AF21" s="124"/>
      <c r="AG21" s="124"/>
      <c r="AH21" s="124"/>
      <c r="AI21" s="124"/>
      <c r="AJ21" s="124"/>
      <c r="AK21" s="124"/>
      <c r="AL21" s="124"/>
      <c r="AM21" s="124"/>
      <c r="AN21" s="124"/>
      <c r="AO21" s="124"/>
      <c r="AP21" s="124"/>
      <c r="AQ21" s="124"/>
      <c r="AR21" s="124"/>
    </row>
    <row r="22" spans="1:101" ht="35.1" customHeight="1">
      <c r="A22" s="395">
        <v>5</v>
      </c>
      <c r="B22" s="401" t="str">
        <f>IF('مج 1'!G10="","",'مج 1'!G10)</f>
        <v/>
      </c>
      <c r="C22" s="402"/>
      <c r="D22" s="402"/>
      <c r="E22" s="402"/>
      <c r="F22" s="402"/>
      <c r="G22" s="403"/>
      <c r="H22" s="149"/>
      <c r="I22" s="407" t="s">
        <v>174</v>
      </c>
      <c r="J22" s="421"/>
      <c r="K22" s="421"/>
      <c r="L22" s="421"/>
      <c r="M22" s="421"/>
      <c r="N22" s="421"/>
      <c r="O22" s="421"/>
      <c r="P22" s="421"/>
      <c r="Q22" s="421"/>
      <c r="R22" s="421"/>
      <c r="S22" s="421"/>
      <c r="T22" s="421"/>
      <c r="U22" s="421"/>
      <c r="V22" s="421"/>
      <c r="W22" s="421"/>
      <c r="X22" s="421"/>
      <c r="Y22" s="421"/>
      <c r="Z22" s="142"/>
      <c r="AC22" s="127">
        <v>9</v>
      </c>
      <c r="AD22" s="126" t="s">
        <v>201</v>
      </c>
      <c r="AE22" s="124"/>
      <c r="AF22" s="124"/>
      <c r="AG22" s="124"/>
      <c r="AH22" s="124"/>
      <c r="AI22" s="124"/>
      <c r="AJ22" s="124"/>
      <c r="AK22" s="124"/>
      <c r="AL22" s="124"/>
      <c r="AM22" s="124"/>
      <c r="AN22" s="124"/>
      <c r="AO22" s="124"/>
      <c r="AP22" s="124"/>
      <c r="AQ22" s="124"/>
      <c r="AR22" s="124"/>
    </row>
    <row r="23" spans="1:101" ht="24.95" customHeight="1">
      <c r="A23" s="395"/>
      <c r="B23" s="404"/>
      <c r="C23" s="405"/>
      <c r="D23" s="405"/>
      <c r="E23" s="405"/>
      <c r="F23" s="405"/>
      <c r="G23" s="406"/>
      <c r="H23" s="149"/>
      <c r="I23" s="407"/>
      <c r="J23" s="327" t="s">
        <v>27</v>
      </c>
      <c r="K23" s="411"/>
      <c r="L23" s="411"/>
      <c r="M23" s="411"/>
      <c r="N23" s="327" t="s">
        <v>28</v>
      </c>
      <c r="O23" s="411"/>
      <c r="P23" s="411"/>
      <c r="Q23" s="411"/>
      <c r="R23" s="327" t="s">
        <v>29</v>
      </c>
      <c r="S23" s="411"/>
      <c r="T23" s="411"/>
      <c r="U23" s="411"/>
      <c r="V23" s="327" t="s">
        <v>30</v>
      </c>
      <c r="W23" s="411"/>
      <c r="X23" s="411"/>
      <c r="Y23" s="411"/>
      <c r="Z23" s="142"/>
      <c r="AC23" s="127">
        <v>10</v>
      </c>
      <c r="AD23" s="126" t="s">
        <v>202</v>
      </c>
      <c r="AE23" s="124"/>
      <c r="AF23" s="124"/>
      <c r="AG23" s="124"/>
      <c r="AH23" s="124"/>
      <c r="AI23" s="124"/>
      <c r="AJ23" s="124"/>
      <c r="AK23" s="124"/>
      <c r="AL23" s="124"/>
      <c r="AM23" s="124"/>
      <c r="AN23" s="124"/>
      <c r="AO23" s="124"/>
      <c r="AP23" s="124"/>
      <c r="AQ23" s="124"/>
      <c r="AR23" s="124"/>
    </row>
    <row r="24" spans="1:101" ht="35.1" customHeight="1">
      <c r="A24" s="396">
        <v>6</v>
      </c>
      <c r="B24" s="401" t="str">
        <f>IF('مج 1'!G11="","",'مج 1'!G11)</f>
        <v/>
      </c>
      <c r="C24" s="402"/>
      <c r="D24" s="402"/>
      <c r="E24" s="402"/>
      <c r="F24" s="402"/>
      <c r="G24" s="403"/>
      <c r="H24" s="149"/>
      <c r="I24" s="407" t="s">
        <v>175</v>
      </c>
      <c r="J24" s="421"/>
      <c r="K24" s="421"/>
      <c r="L24" s="421"/>
      <c r="M24" s="421"/>
      <c r="N24" s="421"/>
      <c r="O24" s="421"/>
      <c r="P24" s="421"/>
      <c r="Q24" s="421"/>
      <c r="R24" s="421"/>
      <c r="S24" s="421"/>
      <c r="T24" s="421"/>
      <c r="U24" s="421"/>
      <c r="V24" s="421"/>
      <c r="W24" s="421"/>
      <c r="X24" s="421"/>
      <c r="Y24" s="421"/>
      <c r="Z24" s="142"/>
      <c r="AC24" s="127">
        <v>11</v>
      </c>
      <c r="AD24" s="126" t="s">
        <v>203</v>
      </c>
      <c r="AE24" s="124"/>
      <c r="AF24" s="124"/>
      <c r="AG24" s="124"/>
      <c r="AH24" s="124"/>
      <c r="AI24" s="124"/>
      <c r="AJ24" s="124"/>
      <c r="AK24" s="124"/>
      <c r="AL24" s="124"/>
      <c r="AM24" s="124"/>
      <c r="AN24" s="124"/>
      <c r="AO24" s="124"/>
      <c r="AP24" s="124"/>
      <c r="AQ24" s="124"/>
      <c r="AR24" s="124"/>
    </row>
    <row r="25" spans="1:101" ht="24.95" customHeight="1">
      <c r="A25" s="396"/>
      <c r="B25" s="404"/>
      <c r="C25" s="405"/>
      <c r="D25" s="405"/>
      <c r="E25" s="405"/>
      <c r="F25" s="405"/>
      <c r="G25" s="406"/>
      <c r="H25" s="149"/>
      <c r="I25" s="407"/>
      <c r="J25" s="327" t="s">
        <v>27</v>
      </c>
      <c r="K25" s="411"/>
      <c r="L25" s="411"/>
      <c r="M25" s="411"/>
      <c r="N25" s="327" t="s">
        <v>28</v>
      </c>
      <c r="O25" s="411"/>
      <c r="P25" s="411"/>
      <c r="Q25" s="411"/>
      <c r="R25" s="327" t="s">
        <v>29</v>
      </c>
      <c r="S25" s="411"/>
      <c r="T25" s="411"/>
      <c r="U25" s="411"/>
      <c r="V25" s="327" t="s">
        <v>30</v>
      </c>
      <c r="W25" s="411"/>
      <c r="X25" s="411"/>
      <c r="Y25" s="411"/>
      <c r="Z25" s="142"/>
      <c r="AC25" s="127">
        <v>12</v>
      </c>
      <c r="AD25" s="126" t="s">
        <v>204</v>
      </c>
      <c r="AE25" s="124"/>
      <c r="AF25" s="124"/>
      <c r="AG25" s="124"/>
      <c r="AH25" s="124"/>
      <c r="AI25" s="124"/>
      <c r="AJ25" s="124"/>
      <c r="AK25" s="124"/>
      <c r="AL25" s="124"/>
      <c r="AM25" s="124"/>
      <c r="AN25" s="124"/>
      <c r="AO25" s="124"/>
      <c r="AP25" s="124"/>
      <c r="AQ25" s="124"/>
      <c r="AR25" s="124"/>
    </row>
    <row r="26" spans="1:101" ht="35.1" customHeight="1">
      <c r="A26" s="395">
        <v>7</v>
      </c>
      <c r="B26" s="401" t="str">
        <f>IF('مج 1'!G12="","",'مج 1'!G12)</f>
        <v/>
      </c>
      <c r="C26" s="402"/>
      <c r="D26" s="402"/>
      <c r="E26" s="402"/>
      <c r="F26" s="402"/>
      <c r="G26" s="403"/>
      <c r="H26" s="149"/>
      <c r="I26" s="407" t="s">
        <v>176</v>
      </c>
      <c r="J26" s="421"/>
      <c r="K26" s="421"/>
      <c r="L26" s="421"/>
      <c r="M26" s="421"/>
      <c r="N26" s="421"/>
      <c r="O26" s="421"/>
      <c r="P26" s="421"/>
      <c r="Q26" s="421"/>
      <c r="R26" s="421"/>
      <c r="S26" s="421"/>
      <c r="T26" s="421"/>
      <c r="U26" s="421"/>
      <c r="V26" s="421"/>
      <c r="W26" s="421"/>
      <c r="X26" s="421"/>
      <c r="Y26" s="421"/>
      <c r="Z26" s="142"/>
      <c r="AC26" s="127">
        <v>13</v>
      </c>
      <c r="AD26" s="126" t="s">
        <v>205</v>
      </c>
      <c r="AE26" s="124"/>
      <c r="AF26" s="124"/>
      <c r="AG26" s="124"/>
      <c r="AH26" s="124"/>
      <c r="AI26" s="124"/>
      <c r="AJ26" s="124"/>
      <c r="AK26" s="124"/>
      <c r="AL26" s="124"/>
      <c r="AM26" s="124"/>
      <c r="AN26" s="124"/>
      <c r="AO26" s="124"/>
      <c r="AP26" s="124"/>
      <c r="AQ26" s="124"/>
      <c r="AR26" s="124"/>
    </row>
    <row r="27" spans="1:101" ht="24.95" customHeight="1">
      <c r="A27" s="395"/>
      <c r="B27" s="404"/>
      <c r="C27" s="405"/>
      <c r="D27" s="405"/>
      <c r="E27" s="405"/>
      <c r="F27" s="405"/>
      <c r="G27" s="406"/>
      <c r="H27" s="149"/>
      <c r="I27" s="407"/>
      <c r="J27" s="327" t="s">
        <v>27</v>
      </c>
      <c r="K27" s="411"/>
      <c r="L27" s="411"/>
      <c r="M27" s="411"/>
      <c r="N27" s="327" t="s">
        <v>28</v>
      </c>
      <c r="O27" s="411"/>
      <c r="P27" s="411"/>
      <c r="Q27" s="411"/>
      <c r="R27" s="327" t="s">
        <v>29</v>
      </c>
      <c r="S27" s="411"/>
      <c r="T27" s="411"/>
      <c r="U27" s="411"/>
      <c r="V27" s="327" t="s">
        <v>30</v>
      </c>
      <c r="W27" s="411"/>
      <c r="X27" s="411"/>
      <c r="Y27" s="411"/>
      <c r="Z27" s="142"/>
      <c r="AC27" s="127">
        <v>14</v>
      </c>
      <c r="AD27" s="126" t="s">
        <v>206</v>
      </c>
      <c r="AE27" s="124"/>
      <c r="AF27" s="124"/>
      <c r="AG27" s="124"/>
      <c r="AH27" s="124"/>
      <c r="AI27" s="124"/>
      <c r="AJ27" s="124"/>
      <c r="AK27" s="124"/>
      <c r="AL27" s="124"/>
      <c r="AM27" s="124"/>
      <c r="AN27" s="124"/>
      <c r="AO27" s="124"/>
      <c r="AP27" s="124"/>
      <c r="AQ27" s="124"/>
      <c r="AR27" s="124"/>
    </row>
    <row r="28" spans="1:101" ht="35.1" customHeight="1">
      <c r="A28" s="396">
        <v>8</v>
      </c>
      <c r="B28" s="401" t="str">
        <f>IF('مج 1'!G13="","",'مج 1'!G13)</f>
        <v/>
      </c>
      <c r="C28" s="402"/>
      <c r="D28" s="402"/>
      <c r="E28" s="402"/>
      <c r="F28" s="402"/>
      <c r="G28" s="403"/>
      <c r="H28" s="149"/>
      <c r="I28" s="407" t="s">
        <v>177</v>
      </c>
      <c r="J28" s="421"/>
      <c r="K28" s="421"/>
      <c r="L28" s="421"/>
      <c r="M28" s="421"/>
      <c r="N28" s="421"/>
      <c r="O28" s="421"/>
      <c r="P28" s="421"/>
      <c r="Q28" s="421"/>
      <c r="R28" s="421"/>
      <c r="S28" s="421"/>
      <c r="T28" s="421"/>
      <c r="U28" s="421"/>
      <c r="V28" s="421"/>
      <c r="W28" s="421"/>
      <c r="X28" s="421"/>
      <c r="Y28" s="421"/>
      <c r="Z28" s="142"/>
      <c r="AC28" s="127">
        <v>15</v>
      </c>
      <c r="AD28" s="126" t="s">
        <v>207</v>
      </c>
      <c r="AE28" s="124"/>
      <c r="AF28" s="124"/>
      <c r="AG28" s="124"/>
      <c r="AH28" s="124"/>
      <c r="AI28" s="124"/>
      <c r="AJ28" s="124"/>
      <c r="AK28" s="124"/>
      <c r="AL28" s="124"/>
      <c r="AM28" s="124"/>
      <c r="AN28" s="124"/>
      <c r="AO28" s="124"/>
      <c r="AP28" s="124"/>
      <c r="AQ28" s="124"/>
      <c r="AR28" s="124"/>
    </row>
    <row r="29" spans="1:101" ht="24.95" customHeight="1">
      <c r="A29" s="396"/>
      <c r="B29" s="404"/>
      <c r="C29" s="405"/>
      <c r="D29" s="405"/>
      <c r="E29" s="405"/>
      <c r="F29" s="405"/>
      <c r="G29" s="406"/>
      <c r="H29" s="149"/>
      <c r="I29" s="407"/>
      <c r="J29" s="327" t="s">
        <v>27</v>
      </c>
      <c r="K29" s="411"/>
      <c r="L29" s="411"/>
      <c r="M29" s="411"/>
      <c r="N29" s="327" t="s">
        <v>28</v>
      </c>
      <c r="O29" s="411"/>
      <c r="P29" s="411"/>
      <c r="Q29" s="411"/>
      <c r="R29" s="327" t="s">
        <v>29</v>
      </c>
      <c r="S29" s="411"/>
      <c r="T29" s="411"/>
      <c r="U29" s="411"/>
      <c r="V29" s="327" t="s">
        <v>30</v>
      </c>
      <c r="W29" s="411"/>
      <c r="X29" s="411"/>
      <c r="Y29" s="411"/>
      <c r="Z29" s="142"/>
      <c r="AC29" s="127">
        <v>16</v>
      </c>
      <c r="AD29" s="126" t="s">
        <v>208</v>
      </c>
      <c r="AE29" s="124"/>
      <c r="AF29" s="124"/>
      <c r="AG29" s="124"/>
      <c r="AH29" s="124"/>
      <c r="AI29" s="124"/>
      <c r="AJ29" s="124"/>
      <c r="AK29" s="124"/>
      <c r="AL29" s="124"/>
      <c r="AM29" s="124"/>
      <c r="AN29" s="124"/>
      <c r="AO29" s="124"/>
      <c r="AP29" s="124"/>
      <c r="AQ29" s="124"/>
      <c r="AR29" s="124"/>
    </row>
    <row r="30" spans="1:101" ht="35.1" customHeight="1">
      <c r="A30" s="395">
        <v>9</v>
      </c>
      <c r="B30" s="401" t="str">
        <f>IF('مج 1'!G14="","",'مج 1'!G14)</f>
        <v/>
      </c>
      <c r="C30" s="402"/>
      <c r="D30" s="402"/>
      <c r="E30" s="402"/>
      <c r="F30" s="402"/>
      <c r="G30" s="403"/>
      <c r="H30" s="149"/>
      <c r="I30" s="407" t="s">
        <v>178</v>
      </c>
      <c r="J30" s="421"/>
      <c r="K30" s="421"/>
      <c r="L30" s="421"/>
      <c r="M30" s="421"/>
      <c r="N30" s="421"/>
      <c r="O30" s="421"/>
      <c r="P30" s="421"/>
      <c r="Q30" s="421"/>
      <c r="R30" s="421"/>
      <c r="S30" s="421"/>
      <c r="T30" s="421"/>
      <c r="U30" s="421"/>
      <c r="V30" s="421"/>
      <c r="W30" s="421"/>
      <c r="X30" s="421"/>
      <c r="Y30" s="421"/>
      <c r="Z30" s="142"/>
      <c r="AC30" s="127">
        <v>17</v>
      </c>
      <c r="AD30" s="126" t="s">
        <v>209</v>
      </c>
      <c r="AE30" s="124"/>
      <c r="AF30" s="124"/>
      <c r="AG30" s="124"/>
      <c r="AH30" s="124"/>
      <c r="AI30" s="124"/>
      <c r="AJ30" s="124"/>
      <c r="AK30" s="124"/>
      <c r="AL30" s="124"/>
      <c r="AM30" s="124"/>
      <c r="AN30" s="124"/>
      <c r="AO30" s="124"/>
      <c r="AP30" s="124"/>
      <c r="AQ30" s="124"/>
      <c r="AR30" s="124"/>
    </row>
    <row r="31" spans="1:101" ht="24.95" customHeight="1">
      <c r="A31" s="395"/>
      <c r="B31" s="404"/>
      <c r="C31" s="405"/>
      <c r="D31" s="405"/>
      <c r="E31" s="405"/>
      <c r="F31" s="405"/>
      <c r="G31" s="406"/>
      <c r="H31" s="149"/>
      <c r="I31" s="407"/>
      <c r="J31" s="327" t="s">
        <v>27</v>
      </c>
      <c r="K31" s="411"/>
      <c r="L31" s="411"/>
      <c r="M31" s="411"/>
      <c r="N31" s="327" t="s">
        <v>28</v>
      </c>
      <c r="O31" s="411"/>
      <c r="P31" s="411"/>
      <c r="Q31" s="411"/>
      <c r="R31" s="327" t="s">
        <v>29</v>
      </c>
      <c r="S31" s="411"/>
      <c r="T31" s="411"/>
      <c r="U31" s="411"/>
      <c r="V31" s="327" t="s">
        <v>30</v>
      </c>
      <c r="W31" s="411"/>
      <c r="X31" s="411"/>
      <c r="Y31" s="411"/>
      <c r="Z31" s="142"/>
      <c r="AC31" s="127">
        <v>18</v>
      </c>
      <c r="AD31" s="126" t="s">
        <v>210</v>
      </c>
      <c r="AE31" s="124"/>
      <c r="AF31" s="124"/>
      <c r="AG31" s="124"/>
      <c r="AH31" s="124"/>
      <c r="AI31" s="124"/>
      <c r="AJ31" s="124"/>
      <c r="AK31" s="124"/>
      <c r="AL31" s="124"/>
      <c r="AM31" s="124"/>
      <c r="AN31" s="124"/>
      <c r="AO31" s="124"/>
      <c r="AP31" s="124"/>
      <c r="AQ31" s="124"/>
      <c r="AR31" s="124"/>
    </row>
    <row r="32" spans="1:101" ht="35.1" customHeight="1">
      <c r="A32" s="396">
        <v>10</v>
      </c>
      <c r="B32" s="401" t="str">
        <f>IF('مج 1'!G15="","",'مج 1'!G15)</f>
        <v/>
      </c>
      <c r="C32" s="402"/>
      <c r="D32" s="402"/>
      <c r="E32" s="402"/>
      <c r="F32" s="402"/>
      <c r="G32" s="403"/>
      <c r="H32" s="149"/>
      <c r="I32" s="407" t="s">
        <v>179</v>
      </c>
      <c r="J32" s="421"/>
      <c r="K32" s="421"/>
      <c r="L32" s="421"/>
      <c r="M32" s="421"/>
      <c r="N32" s="421"/>
      <c r="O32" s="421"/>
      <c r="P32" s="421"/>
      <c r="Q32" s="421"/>
      <c r="R32" s="421"/>
      <c r="S32" s="421"/>
      <c r="T32" s="421"/>
      <c r="U32" s="421"/>
      <c r="V32" s="421"/>
      <c r="W32" s="421"/>
      <c r="X32" s="421"/>
      <c r="Y32" s="421"/>
      <c r="Z32" s="142"/>
      <c r="AC32" s="127">
        <v>19</v>
      </c>
      <c r="AD32" s="126" t="s">
        <v>211</v>
      </c>
      <c r="AE32" s="124"/>
      <c r="AF32" s="124"/>
      <c r="AG32" s="124"/>
      <c r="AH32" s="124"/>
      <c r="AI32" s="124"/>
      <c r="AJ32" s="124"/>
      <c r="AK32" s="124"/>
      <c r="AL32" s="124"/>
      <c r="AM32" s="124"/>
      <c r="AN32" s="124"/>
      <c r="AO32" s="124"/>
      <c r="AP32" s="124"/>
      <c r="AQ32" s="124"/>
      <c r="AR32" s="124"/>
    </row>
    <row r="33" spans="1:44" ht="24.95" customHeight="1">
      <c r="A33" s="396"/>
      <c r="B33" s="404"/>
      <c r="C33" s="405"/>
      <c r="D33" s="405"/>
      <c r="E33" s="405"/>
      <c r="F33" s="405"/>
      <c r="G33" s="406"/>
      <c r="H33" s="149"/>
      <c r="I33" s="407"/>
      <c r="J33" s="327" t="s">
        <v>27</v>
      </c>
      <c r="K33" s="411"/>
      <c r="L33" s="411"/>
      <c r="M33" s="411"/>
      <c r="N33" s="327" t="s">
        <v>28</v>
      </c>
      <c r="O33" s="411"/>
      <c r="P33" s="411"/>
      <c r="Q33" s="411"/>
      <c r="R33" s="327" t="s">
        <v>29</v>
      </c>
      <c r="S33" s="411"/>
      <c r="T33" s="411"/>
      <c r="U33" s="411"/>
      <c r="V33" s="327" t="s">
        <v>30</v>
      </c>
      <c r="W33" s="411"/>
      <c r="X33" s="411"/>
      <c r="Y33" s="411"/>
      <c r="Z33" s="142"/>
      <c r="AC33" s="127">
        <v>20</v>
      </c>
      <c r="AD33" s="126" t="s">
        <v>212</v>
      </c>
      <c r="AE33" s="124"/>
      <c r="AF33" s="124"/>
      <c r="AG33" s="124"/>
      <c r="AH33" s="124"/>
      <c r="AI33" s="124"/>
      <c r="AJ33" s="124"/>
      <c r="AK33" s="124"/>
      <c r="AL33" s="124"/>
      <c r="AM33" s="124"/>
      <c r="AN33" s="124"/>
      <c r="AO33" s="124"/>
      <c r="AP33" s="124"/>
      <c r="AQ33" s="124"/>
      <c r="AR33" s="124"/>
    </row>
    <row r="34" spans="1:44" ht="35.1" customHeight="1">
      <c r="A34" s="395">
        <v>11</v>
      </c>
      <c r="B34" s="401" t="str">
        <f>IF('مج 1'!G16="","",'مج 1'!G16)</f>
        <v/>
      </c>
      <c r="C34" s="402"/>
      <c r="D34" s="402"/>
      <c r="E34" s="402"/>
      <c r="F34" s="402"/>
      <c r="G34" s="403"/>
      <c r="H34" s="149"/>
      <c r="I34" s="407" t="s">
        <v>180</v>
      </c>
      <c r="J34" s="421"/>
      <c r="K34" s="421"/>
      <c r="L34" s="421"/>
      <c r="M34" s="421"/>
      <c r="N34" s="421"/>
      <c r="O34" s="421"/>
      <c r="P34" s="421"/>
      <c r="Q34" s="421"/>
      <c r="R34" s="421"/>
      <c r="S34" s="421"/>
      <c r="T34" s="421"/>
      <c r="U34" s="421"/>
      <c r="V34" s="421"/>
      <c r="W34" s="421"/>
      <c r="X34" s="421"/>
      <c r="Y34" s="421"/>
      <c r="Z34" s="142"/>
      <c r="AC34" s="127">
        <v>21</v>
      </c>
      <c r="AD34" s="126" t="s">
        <v>213</v>
      </c>
      <c r="AE34" s="124"/>
      <c r="AF34" s="124"/>
      <c r="AG34" s="124"/>
      <c r="AH34" s="124"/>
      <c r="AI34" s="124"/>
      <c r="AJ34" s="124"/>
      <c r="AK34" s="124"/>
      <c r="AL34" s="124"/>
      <c r="AM34" s="124"/>
      <c r="AN34" s="124"/>
      <c r="AO34" s="124"/>
      <c r="AP34" s="124"/>
      <c r="AQ34" s="124"/>
      <c r="AR34" s="124"/>
    </row>
    <row r="35" spans="1:44" ht="24.95" customHeight="1">
      <c r="A35" s="395"/>
      <c r="B35" s="404"/>
      <c r="C35" s="405"/>
      <c r="D35" s="405"/>
      <c r="E35" s="405"/>
      <c r="F35" s="405"/>
      <c r="G35" s="406"/>
      <c r="H35" s="149"/>
      <c r="I35" s="407"/>
      <c r="J35" s="327" t="s">
        <v>27</v>
      </c>
      <c r="K35" s="411"/>
      <c r="L35" s="411"/>
      <c r="M35" s="411"/>
      <c r="N35" s="327" t="s">
        <v>28</v>
      </c>
      <c r="O35" s="411"/>
      <c r="P35" s="411"/>
      <c r="Q35" s="411"/>
      <c r="R35" s="327" t="s">
        <v>29</v>
      </c>
      <c r="S35" s="411"/>
      <c r="T35" s="411"/>
      <c r="U35" s="411"/>
      <c r="V35" s="327" t="s">
        <v>30</v>
      </c>
      <c r="W35" s="411"/>
      <c r="X35" s="411"/>
      <c r="Y35" s="411"/>
      <c r="Z35" s="142"/>
      <c r="AC35" s="127">
        <v>22</v>
      </c>
      <c r="AD35" s="126" t="s">
        <v>214</v>
      </c>
      <c r="AE35" s="124"/>
      <c r="AF35" s="124"/>
      <c r="AG35" s="124"/>
      <c r="AH35" s="124"/>
      <c r="AI35" s="124"/>
      <c r="AJ35" s="124"/>
      <c r="AK35" s="124"/>
      <c r="AL35" s="124"/>
      <c r="AM35" s="124"/>
      <c r="AN35" s="124"/>
      <c r="AO35" s="124"/>
      <c r="AP35" s="124"/>
      <c r="AQ35" s="124"/>
      <c r="AR35" s="124"/>
    </row>
    <row r="36" spans="1:44" ht="35.1" customHeight="1">
      <c r="A36" s="396">
        <v>12</v>
      </c>
      <c r="B36" s="401" t="str">
        <f>IF('مج 1'!G17="","",'مج 1'!G17)</f>
        <v/>
      </c>
      <c r="C36" s="402"/>
      <c r="D36" s="402"/>
      <c r="E36" s="402"/>
      <c r="F36" s="402"/>
      <c r="G36" s="403"/>
      <c r="H36" s="149"/>
      <c r="I36" s="407" t="s">
        <v>181</v>
      </c>
      <c r="J36" s="421"/>
      <c r="K36" s="421"/>
      <c r="L36" s="421"/>
      <c r="M36" s="421"/>
      <c r="N36" s="421"/>
      <c r="O36" s="421"/>
      <c r="P36" s="421"/>
      <c r="Q36" s="421"/>
      <c r="R36" s="421"/>
      <c r="S36" s="421"/>
      <c r="T36" s="421"/>
      <c r="U36" s="421"/>
      <c r="V36" s="421"/>
      <c r="W36" s="421"/>
      <c r="X36" s="421"/>
      <c r="Y36" s="421"/>
      <c r="Z36" s="142"/>
      <c r="AC36" s="127">
        <v>23</v>
      </c>
      <c r="AD36" s="126" t="s">
        <v>215</v>
      </c>
      <c r="AE36" s="124"/>
      <c r="AF36" s="124"/>
      <c r="AG36" s="124"/>
      <c r="AH36" s="124"/>
      <c r="AI36" s="124"/>
      <c r="AJ36" s="124"/>
      <c r="AK36" s="124"/>
      <c r="AL36" s="124"/>
      <c r="AM36" s="124"/>
      <c r="AN36" s="124"/>
      <c r="AO36" s="124"/>
      <c r="AP36" s="124"/>
      <c r="AQ36" s="124"/>
      <c r="AR36" s="124"/>
    </row>
    <row r="37" spans="1:44" ht="24.95" customHeight="1">
      <c r="A37" s="396"/>
      <c r="B37" s="404"/>
      <c r="C37" s="405"/>
      <c r="D37" s="405"/>
      <c r="E37" s="405"/>
      <c r="F37" s="405"/>
      <c r="G37" s="406"/>
      <c r="H37" s="149"/>
      <c r="I37" s="407"/>
      <c r="J37" s="327" t="s">
        <v>27</v>
      </c>
      <c r="K37" s="411"/>
      <c r="L37" s="411"/>
      <c r="M37" s="411"/>
      <c r="N37" s="327" t="s">
        <v>28</v>
      </c>
      <c r="O37" s="411"/>
      <c r="P37" s="411"/>
      <c r="Q37" s="411"/>
      <c r="R37" s="327" t="s">
        <v>29</v>
      </c>
      <c r="S37" s="411"/>
      <c r="T37" s="411"/>
      <c r="U37" s="411"/>
      <c r="V37" s="327" t="s">
        <v>30</v>
      </c>
      <c r="W37" s="411"/>
      <c r="X37" s="411"/>
      <c r="Y37" s="411"/>
      <c r="Z37" s="142"/>
      <c r="AC37" s="127">
        <v>24</v>
      </c>
      <c r="AD37" s="126" t="s">
        <v>216</v>
      </c>
      <c r="AE37" s="124"/>
      <c r="AF37" s="124"/>
      <c r="AG37" s="124"/>
      <c r="AH37" s="124"/>
      <c r="AI37" s="124"/>
      <c r="AJ37" s="124"/>
      <c r="AK37" s="124"/>
      <c r="AL37" s="124"/>
      <c r="AM37" s="124"/>
      <c r="AN37" s="124"/>
      <c r="AO37" s="124"/>
      <c r="AP37" s="124"/>
      <c r="AQ37" s="124"/>
      <c r="AR37" s="124"/>
    </row>
    <row r="38" spans="1:44" ht="35.1" customHeight="1">
      <c r="A38" s="395">
        <v>13</v>
      </c>
      <c r="B38" s="401" t="str">
        <f>IF('مج 1'!G18="","",'مج 1'!G18)</f>
        <v/>
      </c>
      <c r="C38" s="402"/>
      <c r="D38" s="402"/>
      <c r="E38" s="402"/>
      <c r="F38" s="402"/>
      <c r="G38" s="403"/>
      <c r="H38" s="149"/>
      <c r="I38" s="407" t="s">
        <v>182</v>
      </c>
      <c r="J38" s="421"/>
      <c r="K38" s="421"/>
      <c r="L38" s="421"/>
      <c r="M38" s="421"/>
      <c r="N38" s="421"/>
      <c r="O38" s="421"/>
      <c r="P38" s="421"/>
      <c r="Q38" s="421"/>
      <c r="R38" s="421"/>
      <c r="S38" s="421"/>
      <c r="T38" s="421"/>
      <c r="U38" s="421"/>
      <c r="V38" s="421"/>
      <c r="W38" s="421"/>
      <c r="X38" s="421"/>
      <c r="Y38" s="421"/>
      <c r="Z38" s="142"/>
      <c r="AC38" s="127">
        <v>25</v>
      </c>
      <c r="AD38" s="126" t="s">
        <v>217</v>
      </c>
      <c r="AE38" s="124"/>
      <c r="AF38" s="124"/>
      <c r="AG38" s="124"/>
      <c r="AH38" s="124"/>
      <c r="AI38" s="124"/>
      <c r="AJ38" s="124"/>
      <c r="AK38" s="124"/>
      <c r="AL38" s="124"/>
      <c r="AM38" s="124"/>
      <c r="AN38" s="124"/>
      <c r="AO38" s="124"/>
      <c r="AP38" s="124"/>
      <c r="AQ38" s="124"/>
      <c r="AR38" s="124"/>
    </row>
    <row r="39" spans="1:44" ht="24.95" customHeight="1">
      <c r="A39" s="395"/>
      <c r="B39" s="404"/>
      <c r="C39" s="405"/>
      <c r="D39" s="405"/>
      <c r="E39" s="405"/>
      <c r="F39" s="405"/>
      <c r="G39" s="406"/>
      <c r="H39" s="149"/>
      <c r="I39" s="407"/>
      <c r="J39" s="327" t="s">
        <v>27</v>
      </c>
      <c r="K39" s="411"/>
      <c r="L39" s="411"/>
      <c r="M39" s="411"/>
      <c r="N39" s="327" t="s">
        <v>28</v>
      </c>
      <c r="O39" s="411"/>
      <c r="P39" s="411"/>
      <c r="Q39" s="411"/>
      <c r="R39" s="327" t="s">
        <v>29</v>
      </c>
      <c r="S39" s="411"/>
      <c r="T39" s="411"/>
      <c r="U39" s="411"/>
      <c r="V39" s="327" t="s">
        <v>30</v>
      </c>
      <c r="W39" s="411"/>
      <c r="X39" s="411"/>
      <c r="Y39" s="411"/>
      <c r="Z39" s="142"/>
      <c r="AC39" s="127">
        <v>26</v>
      </c>
      <c r="AD39" s="126" t="s">
        <v>218</v>
      </c>
      <c r="AE39" s="124"/>
      <c r="AF39" s="124"/>
      <c r="AG39" s="124"/>
      <c r="AH39" s="124"/>
      <c r="AI39" s="124"/>
      <c r="AJ39" s="124"/>
      <c r="AK39" s="124"/>
      <c r="AL39" s="124"/>
      <c r="AM39" s="124"/>
      <c r="AN39" s="124"/>
      <c r="AO39" s="124"/>
      <c r="AP39" s="124"/>
      <c r="AQ39" s="124"/>
      <c r="AR39" s="124"/>
    </row>
    <row r="40" spans="1:44" ht="35.1" customHeight="1">
      <c r="A40" s="396">
        <v>14</v>
      </c>
      <c r="B40" s="401" t="str">
        <f>IF('مج 1'!G19="","",'مج 1'!G19)</f>
        <v/>
      </c>
      <c r="C40" s="402"/>
      <c r="D40" s="402"/>
      <c r="E40" s="402"/>
      <c r="F40" s="402"/>
      <c r="G40" s="403"/>
      <c r="H40" s="149"/>
      <c r="I40" s="407" t="s">
        <v>183</v>
      </c>
      <c r="J40" s="421"/>
      <c r="K40" s="421"/>
      <c r="L40" s="421"/>
      <c r="M40" s="421"/>
      <c r="N40" s="421"/>
      <c r="O40" s="421"/>
      <c r="P40" s="421"/>
      <c r="Q40" s="421"/>
      <c r="R40" s="421"/>
      <c r="S40" s="421"/>
      <c r="T40" s="421"/>
      <c r="U40" s="421"/>
      <c r="V40" s="421"/>
      <c r="W40" s="421"/>
      <c r="X40" s="421"/>
      <c r="Y40" s="421"/>
      <c r="Z40" s="142"/>
      <c r="AC40" s="127">
        <v>27</v>
      </c>
      <c r="AD40" s="126" t="s">
        <v>219</v>
      </c>
      <c r="AE40" s="124"/>
      <c r="AF40" s="124"/>
      <c r="AG40" s="124"/>
      <c r="AH40" s="124"/>
      <c r="AI40" s="124"/>
      <c r="AJ40" s="124"/>
      <c r="AK40" s="124"/>
      <c r="AL40" s="124"/>
      <c r="AM40" s="124"/>
      <c r="AN40" s="124"/>
      <c r="AO40" s="124"/>
      <c r="AP40" s="124"/>
      <c r="AQ40" s="124"/>
      <c r="AR40" s="124"/>
    </row>
    <row r="41" spans="1:44" ht="24.95" customHeight="1">
      <c r="A41" s="396"/>
      <c r="B41" s="404"/>
      <c r="C41" s="405"/>
      <c r="D41" s="405"/>
      <c r="E41" s="405"/>
      <c r="F41" s="405"/>
      <c r="G41" s="406"/>
      <c r="H41" s="149"/>
      <c r="I41" s="407"/>
      <c r="J41" s="327" t="s">
        <v>27</v>
      </c>
      <c r="K41" s="411"/>
      <c r="L41" s="411"/>
      <c r="M41" s="411"/>
      <c r="N41" s="327" t="s">
        <v>28</v>
      </c>
      <c r="O41" s="411"/>
      <c r="P41" s="411"/>
      <c r="Q41" s="411"/>
      <c r="R41" s="327" t="s">
        <v>29</v>
      </c>
      <c r="S41" s="411"/>
      <c r="T41" s="411"/>
      <c r="U41" s="411"/>
      <c r="V41" s="327" t="s">
        <v>30</v>
      </c>
      <c r="W41" s="411"/>
      <c r="X41" s="411"/>
      <c r="Y41" s="411"/>
      <c r="Z41" s="142"/>
      <c r="AC41" s="127">
        <v>28</v>
      </c>
      <c r="AD41" s="126" t="s">
        <v>220</v>
      </c>
      <c r="AE41" s="124"/>
      <c r="AF41" s="124"/>
      <c r="AG41" s="124"/>
      <c r="AH41" s="124"/>
      <c r="AI41" s="124"/>
      <c r="AJ41" s="124"/>
      <c r="AK41" s="124"/>
      <c r="AL41" s="124"/>
      <c r="AM41" s="124"/>
      <c r="AN41" s="124"/>
      <c r="AO41" s="124"/>
      <c r="AP41" s="124"/>
      <c r="AQ41" s="124"/>
      <c r="AR41" s="124"/>
    </row>
    <row r="42" spans="1:44" ht="35.1" customHeight="1">
      <c r="A42" s="395">
        <v>15</v>
      </c>
      <c r="B42" s="401" t="str">
        <f>IF('مج 1'!G20="","",'مج 1'!G20)</f>
        <v/>
      </c>
      <c r="C42" s="402"/>
      <c r="D42" s="402"/>
      <c r="E42" s="402"/>
      <c r="F42" s="402"/>
      <c r="G42" s="403"/>
      <c r="H42" s="149"/>
      <c r="I42" s="407" t="s">
        <v>184</v>
      </c>
      <c r="J42" s="421"/>
      <c r="K42" s="421"/>
      <c r="L42" s="421"/>
      <c r="M42" s="421"/>
      <c r="N42" s="421"/>
      <c r="O42" s="421"/>
      <c r="P42" s="421"/>
      <c r="Q42" s="421"/>
      <c r="R42" s="421"/>
      <c r="S42" s="421"/>
      <c r="T42" s="421"/>
      <c r="U42" s="421"/>
      <c r="V42" s="421"/>
      <c r="W42" s="421"/>
      <c r="X42" s="421"/>
      <c r="Y42" s="421"/>
      <c r="Z42" s="142"/>
      <c r="AC42" s="127">
        <v>29</v>
      </c>
      <c r="AD42" s="126" t="s">
        <v>221</v>
      </c>
      <c r="AE42" s="124"/>
      <c r="AF42" s="124"/>
      <c r="AG42" s="124"/>
      <c r="AH42" s="124"/>
      <c r="AI42" s="124"/>
      <c r="AJ42" s="124"/>
      <c r="AK42" s="124"/>
      <c r="AL42" s="124"/>
      <c r="AM42" s="124"/>
      <c r="AN42" s="124"/>
      <c r="AO42" s="124"/>
      <c r="AP42" s="124"/>
      <c r="AQ42" s="124"/>
      <c r="AR42" s="124"/>
    </row>
    <row r="43" spans="1:44" ht="24.95" customHeight="1">
      <c r="A43" s="395"/>
      <c r="B43" s="404"/>
      <c r="C43" s="405"/>
      <c r="D43" s="405"/>
      <c r="E43" s="405"/>
      <c r="F43" s="405"/>
      <c r="G43" s="406"/>
      <c r="H43" s="149"/>
      <c r="I43" s="407"/>
      <c r="J43" s="327" t="s">
        <v>27</v>
      </c>
      <c r="K43" s="411"/>
      <c r="L43" s="411"/>
      <c r="M43" s="411"/>
      <c r="N43" s="327" t="s">
        <v>28</v>
      </c>
      <c r="O43" s="411"/>
      <c r="P43" s="411"/>
      <c r="Q43" s="411"/>
      <c r="R43" s="327" t="s">
        <v>29</v>
      </c>
      <c r="S43" s="411"/>
      <c r="T43" s="411"/>
      <c r="U43" s="411"/>
      <c r="V43" s="327" t="s">
        <v>30</v>
      </c>
      <c r="W43" s="411"/>
      <c r="X43" s="411"/>
      <c r="Y43" s="411"/>
      <c r="Z43" s="142"/>
      <c r="AC43" s="127">
        <v>30</v>
      </c>
      <c r="AD43" s="126" t="s">
        <v>222</v>
      </c>
      <c r="AE43" s="124"/>
      <c r="AF43" s="124"/>
      <c r="AG43" s="124"/>
      <c r="AH43" s="124"/>
      <c r="AI43" s="124"/>
      <c r="AJ43" s="124"/>
      <c r="AK43" s="124"/>
      <c r="AL43" s="124"/>
      <c r="AM43" s="124"/>
      <c r="AN43" s="124"/>
      <c r="AO43" s="124"/>
      <c r="AP43" s="124"/>
      <c r="AQ43" s="124"/>
      <c r="AR43" s="124"/>
    </row>
    <row r="44" spans="1:44" ht="35.1" customHeight="1">
      <c r="A44" s="396">
        <v>16</v>
      </c>
      <c r="B44" s="401" t="str">
        <f>IF('مج 1'!G21="","",'مج 1'!G21)</f>
        <v/>
      </c>
      <c r="C44" s="402"/>
      <c r="D44" s="402"/>
      <c r="E44" s="402"/>
      <c r="F44" s="402"/>
      <c r="G44" s="403"/>
      <c r="H44" s="149"/>
      <c r="I44" s="407" t="s">
        <v>185</v>
      </c>
      <c r="J44" s="421"/>
      <c r="K44" s="421"/>
      <c r="L44" s="421"/>
      <c r="M44" s="421"/>
      <c r="N44" s="421"/>
      <c r="O44" s="421"/>
      <c r="P44" s="421"/>
      <c r="Q44" s="421"/>
      <c r="R44" s="421"/>
      <c r="S44" s="421"/>
      <c r="T44" s="421"/>
      <c r="U44" s="421"/>
      <c r="V44" s="421"/>
      <c r="W44" s="421"/>
      <c r="X44" s="421"/>
      <c r="Y44" s="421"/>
      <c r="Z44" s="142"/>
      <c r="AC44" s="127">
        <v>31</v>
      </c>
      <c r="AD44" s="126" t="s">
        <v>221</v>
      </c>
      <c r="AE44" s="124"/>
      <c r="AF44" s="124"/>
      <c r="AG44" s="124"/>
      <c r="AH44" s="124"/>
      <c r="AI44" s="124"/>
      <c r="AJ44" s="124"/>
      <c r="AK44" s="124"/>
      <c r="AL44" s="124"/>
      <c r="AM44" s="124"/>
      <c r="AN44" s="124"/>
      <c r="AO44" s="124"/>
      <c r="AP44" s="124"/>
      <c r="AQ44" s="124"/>
      <c r="AR44" s="124"/>
    </row>
    <row r="45" spans="1:44" ht="24.95" customHeight="1">
      <c r="A45" s="396"/>
      <c r="B45" s="404"/>
      <c r="C45" s="405"/>
      <c r="D45" s="405"/>
      <c r="E45" s="405"/>
      <c r="F45" s="405"/>
      <c r="G45" s="406"/>
      <c r="H45" s="149"/>
      <c r="I45" s="407"/>
      <c r="J45" s="327" t="s">
        <v>27</v>
      </c>
      <c r="K45" s="411"/>
      <c r="L45" s="411"/>
      <c r="M45" s="411"/>
      <c r="N45" s="327" t="s">
        <v>28</v>
      </c>
      <c r="O45" s="411"/>
      <c r="P45" s="411"/>
      <c r="Q45" s="411"/>
      <c r="R45" s="327" t="s">
        <v>29</v>
      </c>
      <c r="S45" s="411"/>
      <c r="T45" s="411"/>
      <c r="U45" s="411"/>
      <c r="V45" s="327" t="s">
        <v>30</v>
      </c>
      <c r="W45" s="411"/>
      <c r="X45" s="411"/>
      <c r="Y45" s="411"/>
      <c r="Z45" s="142"/>
      <c r="AC45" s="127">
        <v>32</v>
      </c>
      <c r="AD45" s="123" t="s">
        <v>251</v>
      </c>
    </row>
    <row r="46" spans="1:44" ht="35.1" customHeight="1">
      <c r="A46" s="395">
        <v>17</v>
      </c>
      <c r="B46" s="401" t="str">
        <f>IF('مج 1'!G22="","",'مج 1'!G22)</f>
        <v/>
      </c>
      <c r="C46" s="402"/>
      <c r="D46" s="402"/>
      <c r="E46" s="402"/>
      <c r="F46" s="402"/>
      <c r="G46" s="403"/>
      <c r="H46" s="149"/>
      <c r="I46" s="407" t="s">
        <v>186</v>
      </c>
      <c r="J46" s="421"/>
      <c r="K46" s="421"/>
      <c r="L46" s="421"/>
      <c r="M46" s="421"/>
      <c r="N46" s="421"/>
      <c r="O46" s="421"/>
      <c r="P46" s="421"/>
      <c r="Q46" s="421"/>
      <c r="R46" s="421"/>
      <c r="S46" s="421"/>
      <c r="T46" s="421"/>
      <c r="U46" s="421"/>
      <c r="V46" s="421"/>
      <c r="W46" s="421"/>
      <c r="X46" s="421"/>
      <c r="Y46" s="421"/>
      <c r="Z46" s="142"/>
      <c r="AC46" s="127">
        <v>33</v>
      </c>
    </row>
    <row r="47" spans="1:44" ht="24.95" customHeight="1">
      <c r="A47" s="395"/>
      <c r="B47" s="404"/>
      <c r="C47" s="405"/>
      <c r="D47" s="405"/>
      <c r="E47" s="405"/>
      <c r="F47" s="405"/>
      <c r="G47" s="406"/>
      <c r="H47" s="149"/>
      <c r="I47" s="407"/>
      <c r="J47" s="327" t="s">
        <v>27</v>
      </c>
      <c r="K47" s="411"/>
      <c r="L47" s="411"/>
      <c r="M47" s="411"/>
      <c r="N47" s="327" t="s">
        <v>28</v>
      </c>
      <c r="O47" s="411"/>
      <c r="P47" s="411"/>
      <c r="Q47" s="411"/>
      <c r="R47" s="327" t="s">
        <v>29</v>
      </c>
      <c r="S47" s="411"/>
      <c r="T47" s="411"/>
      <c r="U47" s="411"/>
      <c r="V47" s="327" t="s">
        <v>30</v>
      </c>
      <c r="W47" s="411"/>
      <c r="X47" s="411"/>
      <c r="Y47" s="411"/>
      <c r="Z47" s="142"/>
      <c r="AC47" s="127">
        <v>34</v>
      </c>
    </row>
    <row r="48" spans="1:44" ht="35.1" customHeight="1">
      <c r="A48" s="396">
        <v>18</v>
      </c>
      <c r="B48" s="401" t="str">
        <f>IF('مج 1'!G23="","",'مج 1'!G23)</f>
        <v/>
      </c>
      <c r="C48" s="402"/>
      <c r="D48" s="402"/>
      <c r="E48" s="402"/>
      <c r="F48" s="402"/>
      <c r="G48" s="403"/>
      <c r="H48" s="149"/>
      <c r="I48" s="407" t="s">
        <v>187</v>
      </c>
      <c r="J48" s="421"/>
      <c r="K48" s="421"/>
      <c r="L48" s="421"/>
      <c r="M48" s="421"/>
      <c r="N48" s="421"/>
      <c r="O48" s="421"/>
      <c r="P48" s="421"/>
      <c r="Q48" s="421"/>
      <c r="R48" s="421"/>
      <c r="S48" s="421"/>
      <c r="T48" s="421"/>
      <c r="U48" s="421"/>
      <c r="V48" s="421"/>
      <c r="W48" s="421"/>
      <c r="X48" s="421"/>
      <c r="Y48" s="421"/>
      <c r="Z48" s="142"/>
      <c r="AC48" s="127">
        <v>35</v>
      </c>
    </row>
    <row r="49" spans="1:29" ht="24.95" customHeight="1">
      <c r="A49" s="396"/>
      <c r="B49" s="404"/>
      <c r="C49" s="405"/>
      <c r="D49" s="405"/>
      <c r="E49" s="405"/>
      <c r="F49" s="405"/>
      <c r="G49" s="406"/>
      <c r="H49" s="149"/>
      <c r="I49" s="407"/>
      <c r="J49" s="327" t="s">
        <v>27</v>
      </c>
      <c r="K49" s="411"/>
      <c r="L49" s="411"/>
      <c r="M49" s="411"/>
      <c r="N49" s="327" t="s">
        <v>28</v>
      </c>
      <c r="O49" s="411"/>
      <c r="P49" s="411"/>
      <c r="Q49" s="411"/>
      <c r="R49" s="327" t="s">
        <v>29</v>
      </c>
      <c r="S49" s="411"/>
      <c r="T49" s="411"/>
      <c r="U49" s="411"/>
      <c r="V49" s="327" t="s">
        <v>30</v>
      </c>
      <c r="W49" s="411"/>
      <c r="X49" s="411"/>
      <c r="Y49" s="411"/>
      <c r="Z49" s="142"/>
      <c r="AC49" s="127">
        <v>36</v>
      </c>
    </row>
    <row r="50" spans="1:29" ht="35.1" customHeight="1">
      <c r="A50" s="395">
        <v>19</v>
      </c>
      <c r="B50" s="401" t="str">
        <f>IF('مج 1'!G24="","",'مج 1'!G24)</f>
        <v/>
      </c>
      <c r="C50" s="402"/>
      <c r="D50" s="402"/>
      <c r="E50" s="402"/>
      <c r="F50" s="402"/>
      <c r="G50" s="403"/>
      <c r="H50" s="149"/>
      <c r="I50" s="407" t="s">
        <v>188</v>
      </c>
      <c r="J50" s="421"/>
      <c r="K50" s="421"/>
      <c r="L50" s="421"/>
      <c r="M50" s="421"/>
      <c r="N50" s="421"/>
      <c r="O50" s="421"/>
      <c r="P50" s="421"/>
      <c r="Q50" s="421"/>
      <c r="R50" s="421"/>
      <c r="S50" s="421"/>
      <c r="T50" s="421"/>
      <c r="U50" s="421"/>
      <c r="V50" s="421"/>
      <c r="W50" s="421"/>
      <c r="X50" s="421"/>
      <c r="Y50" s="421"/>
      <c r="Z50" s="142"/>
      <c r="AC50" s="127">
        <v>37</v>
      </c>
    </row>
    <row r="51" spans="1:29" ht="24.95" customHeight="1">
      <c r="A51" s="395"/>
      <c r="B51" s="404"/>
      <c r="C51" s="405"/>
      <c r="D51" s="405"/>
      <c r="E51" s="405"/>
      <c r="F51" s="405"/>
      <c r="G51" s="406"/>
      <c r="H51" s="149"/>
      <c r="I51" s="407"/>
      <c r="J51" s="327" t="s">
        <v>27</v>
      </c>
      <c r="K51" s="411"/>
      <c r="L51" s="411"/>
      <c r="M51" s="411"/>
      <c r="N51" s="327" t="s">
        <v>28</v>
      </c>
      <c r="O51" s="411"/>
      <c r="P51" s="411"/>
      <c r="Q51" s="411"/>
      <c r="R51" s="327" t="s">
        <v>29</v>
      </c>
      <c r="S51" s="411"/>
      <c r="T51" s="411"/>
      <c r="U51" s="411"/>
      <c r="V51" s="327" t="s">
        <v>30</v>
      </c>
      <c r="W51" s="411"/>
      <c r="X51" s="411"/>
      <c r="Y51" s="411"/>
      <c r="Z51" s="142"/>
      <c r="AC51" s="127">
        <v>38</v>
      </c>
    </row>
    <row r="52" spans="1:29" ht="35.1" customHeight="1">
      <c r="A52" s="396">
        <v>20</v>
      </c>
      <c r="B52" s="401" t="str">
        <f>IF('مج 1'!G25="","",'مج 1'!G25)</f>
        <v/>
      </c>
      <c r="C52" s="402"/>
      <c r="D52" s="402"/>
      <c r="E52" s="402"/>
      <c r="F52" s="402"/>
      <c r="G52" s="403"/>
      <c r="H52" s="149"/>
      <c r="I52" s="407" t="s">
        <v>189</v>
      </c>
      <c r="J52" s="421"/>
      <c r="K52" s="421"/>
      <c r="L52" s="421"/>
      <c r="M52" s="421"/>
      <c r="N52" s="421"/>
      <c r="O52" s="421"/>
      <c r="P52" s="421"/>
      <c r="Q52" s="421"/>
      <c r="R52" s="421"/>
      <c r="S52" s="421"/>
      <c r="T52" s="421"/>
      <c r="U52" s="421"/>
      <c r="V52" s="421"/>
      <c r="W52" s="421"/>
      <c r="X52" s="421"/>
      <c r="Y52" s="421"/>
      <c r="Z52" s="142"/>
      <c r="AC52" s="127">
        <v>39</v>
      </c>
    </row>
    <row r="53" spans="1:29" ht="24.95" customHeight="1">
      <c r="A53" s="396"/>
      <c r="B53" s="404"/>
      <c r="C53" s="405"/>
      <c r="D53" s="405"/>
      <c r="E53" s="405"/>
      <c r="F53" s="405"/>
      <c r="G53" s="406"/>
      <c r="H53" s="149"/>
      <c r="I53" s="407"/>
      <c r="J53" s="327" t="s">
        <v>27</v>
      </c>
      <c r="K53" s="411"/>
      <c r="L53" s="411"/>
      <c r="M53" s="411"/>
      <c r="N53" s="327" t="s">
        <v>28</v>
      </c>
      <c r="O53" s="411"/>
      <c r="P53" s="411"/>
      <c r="Q53" s="411"/>
      <c r="R53" s="327" t="s">
        <v>29</v>
      </c>
      <c r="S53" s="411"/>
      <c r="T53" s="411"/>
      <c r="U53" s="411"/>
      <c r="V53" s="327" t="s">
        <v>30</v>
      </c>
      <c r="W53" s="411"/>
      <c r="X53" s="411"/>
      <c r="Y53" s="411"/>
      <c r="Z53" s="142"/>
      <c r="AC53" s="127">
        <v>40</v>
      </c>
    </row>
    <row r="54" spans="1:29" ht="24.95" customHeight="1">
      <c r="A54" s="395">
        <v>21</v>
      </c>
      <c r="B54" s="401" t="str">
        <f>IF('مج 1'!G26="","",'مج 1'!G26)</f>
        <v/>
      </c>
      <c r="C54" s="402"/>
      <c r="D54" s="402"/>
      <c r="E54" s="402"/>
      <c r="F54" s="402"/>
      <c r="G54" s="403"/>
      <c r="H54" s="149"/>
      <c r="I54" s="407" t="s">
        <v>190</v>
      </c>
      <c r="J54" s="421"/>
      <c r="K54" s="421"/>
      <c r="L54" s="421"/>
      <c r="M54" s="421"/>
      <c r="N54" s="421"/>
      <c r="O54" s="421"/>
      <c r="P54" s="421"/>
      <c r="Q54" s="421"/>
      <c r="R54" s="421"/>
      <c r="S54" s="421"/>
      <c r="T54" s="421"/>
      <c r="U54" s="421"/>
      <c r="V54" s="421"/>
      <c r="W54" s="421"/>
      <c r="X54" s="421"/>
      <c r="Y54" s="421"/>
      <c r="Z54" s="142"/>
      <c r="AC54" s="127">
        <v>41</v>
      </c>
    </row>
    <row r="55" spans="1:29" ht="35.1" customHeight="1">
      <c r="A55" s="395"/>
      <c r="B55" s="404"/>
      <c r="C55" s="405"/>
      <c r="D55" s="405"/>
      <c r="E55" s="405"/>
      <c r="F55" s="405"/>
      <c r="G55" s="406"/>
      <c r="H55" s="149"/>
      <c r="I55" s="407"/>
      <c r="J55" s="327" t="s">
        <v>27</v>
      </c>
      <c r="K55" s="411"/>
      <c r="L55" s="411"/>
      <c r="M55" s="411"/>
      <c r="N55" s="327" t="s">
        <v>28</v>
      </c>
      <c r="O55" s="411"/>
      <c r="P55" s="411"/>
      <c r="Q55" s="411"/>
      <c r="R55" s="327" t="s">
        <v>29</v>
      </c>
      <c r="S55" s="411"/>
      <c r="T55" s="411"/>
      <c r="U55" s="411"/>
      <c r="V55" s="327" t="s">
        <v>30</v>
      </c>
      <c r="W55" s="411"/>
      <c r="X55" s="411"/>
      <c r="Y55" s="411"/>
      <c r="Z55" s="142"/>
      <c r="AC55" s="127">
        <v>42</v>
      </c>
    </row>
    <row r="56" spans="1:29" ht="24.95" customHeight="1">
      <c r="A56" s="396">
        <v>22</v>
      </c>
      <c r="B56" s="401" t="str">
        <f>IF('مج 1'!G27="","",'مج 1'!G27)</f>
        <v/>
      </c>
      <c r="C56" s="402"/>
      <c r="D56" s="402"/>
      <c r="E56" s="402"/>
      <c r="F56" s="402"/>
      <c r="G56" s="403"/>
      <c r="H56" s="149"/>
      <c r="I56" s="407" t="s">
        <v>191</v>
      </c>
      <c r="J56" s="421"/>
      <c r="K56" s="421"/>
      <c r="L56" s="421"/>
      <c r="M56" s="421"/>
      <c r="N56" s="421"/>
      <c r="O56" s="421"/>
      <c r="P56" s="421"/>
      <c r="Q56" s="421"/>
      <c r="R56" s="421"/>
      <c r="S56" s="421"/>
      <c r="T56" s="421"/>
      <c r="U56" s="421"/>
      <c r="V56" s="421"/>
      <c r="W56" s="421"/>
      <c r="X56" s="421"/>
      <c r="Y56" s="421"/>
      <c r="Z56" s="142"/>
      <c r="AC56" s="127">
        <v>43</v>
      </c>
    </row>
    <row r="57" spans="1:29" ht="35.1" customHeight="1">
      <c r="A57" s="396"/>
      <c r="B57" s="404"/>
      <c r="C57" s="405"/>
      <c r="D57" s="405"/>
      <c r="E57" s="405"/>
      <c r="F57" s="405"/>
      <c r="G57" s="406"/>
      <c r="H57" s="149"/>
      <c r="I57" s="407"/>
      <c r="J57" s="327" t="s">
        <v>27</v>
      </c>
      <c r="K57" s="411"/>
      <c r="L57" s="411"/>
      <c r="M57" s="411"/>
      <c r="N57" s="327" t="s">
        <v>28</v>
      </c>
      <c r="O57" s="411"/>
      <c r="P57" s="411"/>
      <c r="Q57" s="411"/>
      <c r="R57" s="327" t="s">
        <v>29</v>
      </c>
      <c r="S57" s="411"/>
      <c r="T57" s="411"/>
      <c r="U57" s="411"/>
      <c r="V57" s="327" t="s">
        <v>30</v>
      </c>
      <c r="W57" s="411"/>
      <c r="X57" s="411"/>
      <c r="Y57" s="411"/>
      <c r="Z57" s="142"/>
      <c r="AC57" s="127">
        <v>44</v>
      </c>
    </row>
    <row r="58" spans="1:29" ht="24.95" customHeight="1">
      <c r="A58" s="395">
        <v>23</v>
      </c>
      <c r="B58" s="401" t="str">
        <f>IF('مج 1'!G28="","",'مج 1'!G28)</f>
        <v/>
      </c>
      <c r="C58" s="402"/>
      <c r="D58" s="402"/>
      <c r="E58" s="402"/>
      <c r="F58" s="402"/>
      <c r="G58" s="403"/>
      <c r="H58" s="149"/>
      <c r="I58" s="407" t="s">
        <v>192</v>
      </c>
      <c r="J58" s="421"/>
      <c r="K58" s="421"/>
      <c r="L58" s="421"/>
      <c r="M58" s="421"/>
      <c r="N58" s="421"/>
      <c r="O58" s="421"/>
      <c r="P58" s="421"/>
      <c r="Q58" s="421"/>
      <c r="R58" s="421"/>
      <c r="S58" s="421"/>
      <c r="T58" s="421"/>
      <c r="U58" s="421"/>
      <c r="V58" s="421"/>
      <c r="W58" s="421"/>
      <c r="X58" s="421"/>
      <c r="Y58" s="421"/>
      <c r="Z58" s="142"/>
      <c r="AC58" s="127">
        <v>45</v>
      </c>
    </row>
    <row r="59" spans="1:29" ht="35.1" customHeight="1">
      <c r="A59" s="395"/>
      <c r="B59" s="404"/>
      <c r="C59" s="405"/>
      <c r="D59" s="405"/>
      <c r="E59" s="405"/>
      <c r="F59" s="405"/>
      <c r="G59" s="406"/>
      <c r="H59" s="149"/>
      <c r="I59" s="407"/>
      <c r="J59" s="327" t="s">
        <v>27</v>
      </c>
      <c r="K59" s="411"/>
      <c r="L59" s="411"/>
      <c r="M59" s="411"/>
      <c r="N59" s="327" t="s">
        <v>28</v>
      </c>
      <c r="O59" s="411"/>
      <c r="P59" s="411"/>
      <c r="Q59" s="411"/>
      <c r="R59" s="327" t="s">
        <v>29</v>
      </c>
      <c r="S59" s="411"/>
      <c r="T59" s="411"/>
      <c r="U59" s="411"/>
      <c r="V59" s="327" t="s">
        <v>30</v>
      </c>
      <c r="W59" s="411"/>
      <c r="X59" s="411"/>
      <c r="Y59" s="411"/>
      <c r="Z59" s="142"/>
      <c r="AC59" s="127">
        <v>46</v>
      </c>
    </row>
    <row r="60" spans="1:29" ht="35.1" customHeight="1">
      <c r="A60" s="396">
        <v>24</v>
      </c>
      <c r="B60" s="401" t="str">
        <f>IF('مج 1'!G29="","",'مج 1'!G29)</f>
        <v/>
      </c>
      <c r="C60" s="402"/>
      <c r="D60" s="402"/>
      <c r="E60" s="402"/>
      <c r="F60" s="402"/>
      <c r="G60" s="403"/>
      <c r="H60" s="149"/>
      <c r="I60" s="407" t="s">
        <v>193</v>
      </c>
      <c r="J60" s="421"/>
      <c r="K60" s="421"/>
      <c r="L60" s="421"/>
      <c r="M60" s="421"/>
      <c r="N60" s="421"/>
      <c r="O60" s="421"/>
      <c r="P60" s="421"/>
      <c r="Q60" s="421"/>
      <c r="R60" s="421"/>
      <c r="S60" s="421"/>
      <c r="T60" s="421"/>
      <c r="U60" s="421"/>
      <c r="V60" s="421"/>
      <c r="W60" s="421"/>
      <c r="X60" s="421"/>
      <c r="Y60" s="421"/>
      <c r="Z60" s="142"/>
      <c r="AC60" s="127">
        <v>47</v>
      </c>
    </row>
    <row r="61" spans="1:29" ht="24.95" customHeight="1">
      <c r="A61" s="396"/>
      <c r="B61" s="404"/>
      <c r="C61" s="405"/>
      <c r="D61" s="405"/>
      <c r="E61" s="405"/>
      <c r="F61" s="405"/>
      <c r="G61" s="406"/>
      <c r="H61" s="149"/>
      <c r="I61" s="407"/>
      <c r="J61" s="327" t="s">
        <v>27</v>
      </c>
      <c r="K61" s="411"/>
      <c r="L61" s="411"/>
      <c r="M61" s="411"/>
      <c r="N61" s="327" t="s">
        <v>28</v>
      </c>
      <c r="O61" s="411"/>
      <c r="P61" s="411"/>
      <c r="Q61" s="411"/>
      <c r="R61" s="327" t="s">
        <v>29</v>
      </c>
      <c r="S61" s="411"/>
      <c r="T61" s="411"/>
      <c r="U61" s="411"/>
      <c r="V61" s="327" t="s">
        <v>30</v>
      </c>
      <c r="W61" s="411"/>
      <c r="X61" s="411"/>
      <c r="Y61" s="411"/>
      <c r="Z61" s="142"/>
      <c r="AC61" s="127">
        <v>48</v>
      </c>
    </row>
    <row r="62" spans="1:29" ht="35.1" customHeight="1">
      <c r="A62" s="395">
        <v>25</v>
      </c>
      <c r="B62" s="401" t="str">
        <f>IF('مج 1'!G30="","",'مج 1'!G30)</f>
        <v/>
      </c>
      <c r="C62" s="402"/>
      <c r="D62" s="402"/>
      <c r="E62" s="402"/>
      <c r="F62" s="402"/>
      <c r="G62" s="403"/>
      <c r="H62" s="149"/>
      <c r="I62" s="407" t="s">
        <v>194</v>
      </c>
      <c r="J62" s="421"/>
      <c r="K62" s="421"/>
      <c r="L62" s="421"/>
      <c r="M62" s="421"/>
      <c r="N62" s="421"/>
      <c r="O62" s="421"/>
      <c r="P62" s="421"/>
      <c r="Q62" s="421"/>
      <c r="R62" s="421"/>
      <c r="S62" s="421"/>
      <c r="T62" s="421"/>
      <c r="U62" s="421"/>
      <c r="V62" s="421"/>
      <c r="W62" s="421"/>
      <c r="X62" s="421"/>
      <c r="Y62" s="421"/>
      <c r="Z62" s="142"/>
      <c r="AC62" s="127">
        <v>49</v>
      </c>
    </row>
    <row r="63" spans="1:29" ht="24.95" customHeight="1">
      <c r="A63" s="395"/>
      <c r="B63" s="404"/>
      <c r="C63" s="405"/>
      <c r="D63" s="405"/>
      <c r="E63" s="405"/>
      <c r="F63" s="405"/>
      <c r="G63" s="406"/>
      <c r="H63" s="149"/>
      <c r="I63" s="407"/>
      <c r="J63" s="327" t="s">
        <v>27</v>
      </c>
      <c r="K63" s="411"/>
      <c r="L63" s="411"/>
      <c r="M63" s="411"/>
      <c r="N63" s="327" t="s">
        <v>28</v>
      </c>
      <c r="O63" s="411"/>
      <c r="P63" s="411"/>
      <c r="Q63" s="411"/>
      <c r="R63" s="327" t="s">
        <v>29</v>
      </c>
      <c r="S63" s="411"/>
      <c r="T63" s="411"/>
      <c r="U63" s="411"/>
      <c r="V63" s="327" t="s">
        <v>30</v>
      </c>
      <c r="W63" s="411"/>
      <c r="X63" s="411"/>
      <c r="Y63" s="411"/>
      <c r="Z63" s="142"/>
      <c r="AC63" s="127">
        <v>50</v>
      </c>
    </row>
    <row r="64" spans="1:29" ht="24.95" customHeight="1">
      <c r="H64" s="142"/>
      <c r="I64" s="422"/>
      <c r="J64" s="423"/>
      <c r="K64" s="423"/>
      <c r="L64" s="423"/>
      <c r="M64" s="423"/>
      <c r="N64" s="423"/>
      <c r="O64" s="423"/>
      <c r="P64" s="423"/>
      <c r="Q64" s="423"/>
      <c r="R64" s="423"/>
      <c r="S64" s="423"/>
      <c r="T64" s="423"/>
      <c r="U64" s="423"/>
      <c r="V64" s="423"/>
      <c r="W64" s="423"/>
      <c r="X64" s="423"/>
      <c r="Y64" s="423"/>
      <c r="Z64" s="142"/>
      <c r="AC64" s="127">
        <v>51</v>
      </c>
    </row>
    <row r="65" spans="9:29" ht="24.95" customHeight="1">
      <c r="I65" s="422"/>
      <c r="J65" s="152"/>
      <c r="K65" s="423"/>
      <c r="L65" s="423"/>
      <c r="M65" s="423"/>
      <c r="N65" s="152"/>
      <c r="O65" s="423"/>
      <c r="P65" s="423"/>
      <c r="Q65" s="423"/>
      <c r="R65" s="142"/>
      <c r="S65" s="423"/>
      <c r="T65" s="423"/>
      <c r="U65" s="423"/>
      <c r="V65" s="142"/>
      <c r="W65" s="423"/>
      <c r="X65" s="423"/>
      <c r="Y65" s="423"/>
      <c r="AC65" s="127">
        <v>52</v>
      </c>
    </row>
    <row r="66" spans="9:29" ht="24.95" customHeight="1">
      <c r="I66" s="424"/>
      <c r="J66" s="425"/>
      <c r="K66" s="425"/>
      <c r="L66" s="425"/>
      <c r="M66" s="425"/>
      <c r="N66" s="425"/>
      <c r="O66" s="425"/>
      <c r="P66" s="425"/>
      <c r="Q66" s="425"/>
      <c r="R66" s="425"/>
      <c r="S66" s="425"/>
      <c r="T66" s="425"/>
      <c r="U66" s="425"/>
      <c r="V66" s="425"/>
      <c r="W66" s="425"/>
      <c r="X66" s="425"/>
      <c r="Y66" s="425"/>
      <c r="AC66" s="127">
        <v>53</v>
      </c>
    </row>
    <row r="67" spans="9:29" ht="24.95" customHeight="1">
      <c r="I67" s="424"/>
      <c r="J67" s="14"/>
      <c r="K67" s="425"/>
      <c r="L67" s="425"/>
      <c r="M67" s="425"/>
      <c r="N67" s="14"/>
      <c r="O67" s="425"/>
      <c r="P67" s="425"/>
      <c r="Q67" s="425"/>
      <c r="S67" s="425"/>
      <c r="T67" s="425"/>
      <c r="U67" s="425"/>
      <c r="W67" s="425"/>
      <c r="X67" s="425"/>
      <c r="Y67" s="425"/>
      <c r="AC67" s="127">
        <v>54</v>
      </c>
    </row>
    <row r="68" spans="9:29" ht="24.95" customHeight="1">
      <c r="I68" s="424"/>
      <c r="J68" s="425"/>
      <c r="K68" s="425"/>
      <c r="L68" s="425"/>
      <c r="M68" s="425"/>
      <c r="N68" s="425"/>
      <c r="O68" s="425"/>
      <c r="P68" s="425"/>
      <c r="Q68" s="425"/>
      <c r="R68" s="425"/>
      <c r="S68" s="425"/>
      <c r="T68" s="425"/>
      <c r="U68" s="425"/>
      <c r="V68" s="425"/>
      <c r="W68" s="425"/>
      <c r="X68" s="425"/>
      <c r="Y68" s="425"/>
      <c r="AC68" s="127">
        <v>55</v>
      </c>
    </row>
    <row r="69" spans="9:29" ht="24.95" customHeight="1">
      <c r="I69" s="424"/>
      <c r="K69" s="425"/>
      <c r="L69" s="425"/>
      <c r="M69" s="425"/>
      <c r="N69" s="14"/>
      <c r="O69" s="425"/>
      <c r="P69" s="425"/>
      <c r="Q69" s="425"/>
      <c r="S69" s="425"/>
      <c r="T69" s="425"/>
      <c r="U69" s="425"/>
      <c r="W69" s="425"/>
      <c r="X69" s="425"/>
      <c r="Y69" s="425"/>
      <c r="AC69" s="127">
        <v>56</v>
      </c>
    </row>
    <row r="70" spans="9:29" ht="24.95" customHeight="1">
      <c r="I70" s="424"/>
      <c r="J70" s="425"/>
      <c r="K70" s="425"/>
      <c r="L70" s="425"/>
      <c r="M70" s="425"/>
      <c r="N70" s="425"/>
      <c r="O70" s="425"/>
      <c r="P70" s="425"/>
      <c r="Q70" s="425"/>
      <c r="R70" s="425"/>
      <c r="S70" s="425"/>
      <c r="T70" s="425"/>
      <c r="U70" s="425"/>
      <c r="V70" s="425"/>
      <c r="W70" s="425"/>
      <c r="X70" s="425"/>
      <c r="Y70" s="425"/>
    </row>
    <row r="71" spans="9:29" ht="24.95" customHeight="1">
      <c r="I71" s="424"/>
      <c r="K71" s="425"/>
      <c r="L71" s="425"/>
      <c r="M71" s="425"/>
      <c r="N71" s="14"/>
      <c r="O71" s="425"/>
      <c r="P71" s="425"/>
      <c r="Q71" s="425"/>
      <c r="S71" s="425"/>
      <c r="T71" s="425"/>
      <c r="U71" s="425"/>
      <c r="W71" s="425"/>
      <c r="X71" s="425"/>
      <c r="Y71" s="425"/>
    </row>
    <row r="72" spans="9:29" ht="24.95" customHeight="1">
      <c r="I72" s="424"/>
      <c r="J72" s="425"/>
      <c r="K72" s="425"/>
      <c r="L72" s="425"/>
      <c r="M72" s="425"/>
      <c r="N72" s="425"/>
      <c r="O72" s="425"/>
      <c r="P72" s="425"/>
      <c r="Q72" s="425"/>
      <c r="R72" s="425"/>
      <c r="S72" s="425"/>
      <c r="T72" s="425"/>
      <c r="U72" s="425"/>
      <c r="V72" s="425"/>
      <c r="W72" s="425"/>
      <c r="X72" s="425"/>
      <c r="Y72" s="425"/>
    </row>
    <row r="73" spans="9:29" ht="24.95" customHeight="1">
      <c r="I73" s="424"/>
      <c r="K73" s="425"/>
      <c r="L73" s="425"/>
      <c r="M73" s="425"/>
      <c r="O73" s="425"/>
      <c r="P73" s="425"/>
      <c r="Q73" s="425"/>
      <c r="S73" s="425"/>
      <c r="T73" s="425"/>
      <c r="U73" s="425"/>
      <c r="W73" s="425"/>
      <c r="X73" s="425"/>
      <c r="Y73" s="425"/>
    </row>
    <row r="74" spans="9:29" ht="24.95" customHeight="1">
      <c r="I74" s="424"/>
      <c r="J74" s="425"/>
      <c r="K74" s="425"/>
      <c r="L74" s="425"/>
      <c r="M74" s="425"/>
      <c r="N74" s="425"/>
      <c r="O74" s="425"/>
      <c r="P74" s="425"/>
      <c r="Q74" s="425"/>
      <c r="R74" s="425"/>
      <c r="S74" s="425"/>
      <c r="T74" s="425"/>
      <c r="U74" s="425"/>
      <c r="V74" s="425"/>
      <c r="W74" s="425"/>
      <c r="X74" s="425"/>
      <c r="Y74" s="425"/>
    </row>
    <row r="75" spans="9:29" ht="24.95" customHeight="1">
      <c r="I75" s="424"/>
      <c r="K75" s="425"/>
      <c r="L75" s="425"/>
      <c r="M75" s="425"/>
      <c r="O75" s="425"/>
      <c r="P75" s="425"/>
      <c r="Q75" s="425"/>
      <c r="S75" s="425"/>
      <c r="T75" s="425"/>
      <c r="U75" s="425"/>
      <c r="W75" s="425"/>
      <c r="X75" s="425"/>
      <c r="Y75" s="425"/>
    </row>
    <row r="76" spans="9:29" ht="24.95" customHeight="1">
      <c r="I76" s="424"/>
      <c r="J76" s="425"/>
      <c r="K76" s="425"/>
      <c r="L76" s="425"/>
      <c r="M76" s="425"/>
      <c r="N76" s="425"/>
      <c r="O76" s="425"/>
      <c r="P76" s="425"/>
      <c r="Q76" s="425"/>
      <c r="R76" s="425"/>
      <c r="S76" s="425"/>
      <c r="T76" s="425"/>
      <c r="U76" s="425"/>
      <c r="V76" s="425"/>
      <c r="W76" s="425"/>
      <c r="X76" s="425"/>
      <c r="Y76" s="425"/>
    </row>
    <row r="77" spans="9:29" ht="24.95" customHeight="1">
      <c r="I77" s="424"/>
      <c r="K77" s="425"/>
      <c r="L77" s="425"/>
      <c r="M77" s="425"/>
      <c r="O77" s="425"/>
      <c r="P77" s="425"/>
      <c r="Q77" s="425"/>
      <c r="S77" s="425"/>
      <c r="T77" s="425"/>
      <c r="U77" s="425"/>
      <c r="W77" s="425"/>
      <c r="X77" s="425"/>
      <c r="Y77" s="425"/>
    </row>
  </sheetData>
  <sheetProtection algorithmName="SHA-512" hashValue="0Bb/Z1axUJAxIZqUpQNU9UJ1VxTFkQkobWqm+PnJ2Kis+8rwUtMAbfhJqr15M2AWzCTk+A1E7dGwatbIpN6znw==" saltValue="PEan9F4Nv39B95maVYDQNA==" spinCount="100000" sheet="1" objects="1" scenarios="1"/>
  <mergeCells count="250">
    <mergeCell ref="I76:I77"/>
    <mergeCell ref="J76:Y76"/>
    <mergeCell ref="K77:M77"/>
    <mergeCell ref="O77:Q77"/>
    <mergeCell ref="S77:U77"/>
    <mergeCell ref="W77:Y77"/>
    <mergeCell ref="I74:I75"/>
    <mergeCell ref="J74:Y74"/>
    <mergeCell ref="K75:M75"/>
    <mergeCell ref="O75:Q75"/>
    <mergeCell ref="S75:U75"/>
    <mergeCell ref="W75:Y75"/>
    <mergeCell ref="I72:I73"/>
    <mergeCell ref="J72:Y72"/>
    <mergeCell ref="K73:M73"/>
    <mergeCell ref="O73:Q73"/>
    <mergeCell ref="S73:U73"/>
    <mergeCell ref="W73:Y73"/>
    <mergeCell ref="I70:I71"/>
    <mergeCell ref="J70:Y70"/>
    <mergeCell ref="K71:M71"/>
    <mergeCell ref="O71:Q71"/>
    <mergeCell ref="S71:U71"/>
    <mergeCell ref="W71:Y71"/>
    <mergeCell ref="I68:I69"/>
    <mergeCell ref="J68:Y68"/>
    <mergeCell ref="K69:M69"/>
    <mergeCell ref="O69:Q69"/>
    <mergeCell ref="S69:U69"/>
    <mergeCell ref="W69:Y69"/>
    <mergeCell ref="I66:I67"/>
    <mergeCell ref="J66:Y66"/>
    <mergeCell ref="K67:M67"/>
    <mergeCell ref="O67:Q67"/>
    <mergeCell ref="S67:U67"/>
    <mergeCell ref="W67:Y67"/>
    <mergeCell ref="I64:I65"/>
    <mergeCell ref="J64:Y64"/>
    <mergeCell ref="K65:M65"/>
    <mergeCell ref="O65:Q65"/>
    <mergeCell ref="S65:U65"/>
    <mergeCell ref="W65:Y65"/>
    <mergeCell ref="B62:G63"/>
    <mergeCell ref="I62:I63"/>
    <mergeCell ref="J62:Y62"/>
    <mergeCell ref="K63:M63"/>
    <mergeCell ref="O63:Q63"/>
    <mergeCell ref="S63:U63"/>
    <mergeCell ref="W63:Y63"/>
    <mergeCell ref="B60:G61"/>
    <mergeCell ref="I60:I61"/>
    <mergeCell ref="J60:Y60"/>
    <mergeCell ref="K61:M61"/>
    <mergeCell ref="O61:Q61"/>
    <mergeCell ref="S61:U61"/>
    <mergeCell ref="W61:Y61"/>
    <mergeCell ref="B58:G59"/>
    <mergeCell ref="I58:I59"/>
    <mergeCell ref="J58:Y58"/>
    <mergeCell ref="K59:M59"/>
    <mergeCell ref="O59:Q59"/>
    <mergeCell ref="S59:U59"/>
    <mergeCell ref="W59:Y59"/>
    <mergeCell ref="B56:G57"/>
    <mergeCell ref="I56:I57"/>
    <mergeCell ref="J56:Y56"/>
    <mergeCell ref="K57:M57"/>
    <mergeCell ref="O57:Q57"/>
    <mergeCell ref="S57:U57"/>
    <mergeCell ref="W57:Y57"/>
    <mergeCell ref="B54:G55"/>
    <mergeCell ref="I54:I55"/>
    <mergeCell ref="J54:Y54"/>
    <mergeCell ref="K55:M55"/>
    <mergeCell ref="O55:Q55"/>
    <mergeCell ref="S55:U55"/>
    <mergeCell ref="W55:Y55"/>
    <mergeCell ref="B52:G53"/>
    <mergeCell ref="I52:I53"/>
    <mergeCell ref="J52:Y52"/>
    <mergeCell ref="K53:M53"/>
    <mergeCell ref="O53:Q53"/>
    <mergeCell ref="S53:U53"/>
    <mergeCell ref="W53:Y53"/>
    <mergeCell ref="B50:G51"/>
    <mergeCell ref="I50:I51"/>
    <mergeCell ref="J50:Y50"/>
    <mergeCell ref="K51:M51"/>
    <mergeCell ref="O51:Q51"/>
    <mergeCell ref="S51:U51"/>
    <mergeCell ref="W51:Y51"/>
    <mergeCell ref="B48:G49"/>
    <mergeCell ref="I48:I49"/>
    <mergeCell ref="J48:Y48"/>
    <mergeCell ref="K49:M49"/>
    <mergeCell ref="O49:Q49"/>
    <mergeCell ref="S49:U49"/>
    <mergeCell ref="W49:Y49"/>
    <mergeCell ref="B46:G47"/>
    <mergeCell ref="I46:I47"/>
    <mergeCell ref="J46:Y46"/>
    <mergeCell ref="K47:M47"/>
    <mergeCell ref="O47:Q47"/>
    <mergeCell ref="S47:U47"/>
    <mergeCell ref="W47:Y47"/>
    <mergeCell ref="B44:G45"/>
    <mergeCell ref="I44:I45"/>
    <mergeCell ref="J44:Y44"/>
    <mergeCell ref="K45:M45"/>
    <mergeCell ref="O45:Q45"/>
    <mergeCell ref="S45:U45"/>
    <mergeCell ref="W45:Y45"/>
    <mergeCell ref="B42:G43"/>
    <mergeCell ref="I42:I43"/>
    <mergeCell ref="J42:Y42"/>
    <mergeCell ref="K43:M43"/>
    <mergeCell ref="O43:Q43"/>
    <mergeCell ref="S43:U43"/>
    <mergeCell ref="W43:Y43"/>
    <mergeCell ref="B40:G41"/>
    <mergeCell ref="I40:I41"/>
    <mergeCell ref="J40:Y40"/>
    <mergeCell ref="K41:M41"/>
    <mergeCell ref="O41:Q41"/>
    <mergeCell ref="S41:U41"/>
    <mergeCell ref="W41:Y41"/>
    <mergeCell ref="B38:G39"/>
    <mergeCell ref="I38:I39"/>
    <mergeCell ref="J38:Y38"/>
    <mergeCell ref="K39:M39"/>
    <mergeCell ref="O39:Q39"/>
    <mergeCell ref="S39:U39"/>
    <mergeCell ref="W39:Y39"/>
    <mergeCell ref="B36:G37"/>
    <mergeCell ref="I36:I37"/>
    <mergeCell ref="J36:Y36"/>
    <mergeCell ref="K37:M37"/>
    <mergeCell ref="O37:Q37"/>
    <mergeCell ref="S37:U37"/>
    <mergeCell ref="W37:Y37"/>
    <mergeCell ref="B34:G35"/>
    <mergeCell ref="I34:I35"/>
    <mergeCell ref="J34:Y34"/>
    <mergeCell ref="K35:M35"/>
    <mergeCell ref="O35:Q35"/>
    <mergeCell ref="S35:U35"/>
    <mergeCell ref="W35:Y35"/>
    <mergeCell ref="B32:G33"/>
    <mergeCell ref="I32:I33"/>
    <mergeCell ref="J32:Y32"/>
    <mergeCell ref="K33:M33"/>
    <mergeCell ref="O33:Q33"/>
    <mergeCell ref="S33:U33"/>
    <mergeCell ref="W33:Y33"/>
    <mergeCell ref="B30:G31"/>
    <mergeCell ref="I30:I31"/>
    <mergeCell ref="J30:Y30"/>
    <mergeCell ref="K31:M31"/>
    <mergeCell ref="O31:Q31"/>
    <mergeCell ref="S31:U31"/>
    <mergeCell ref="W31:Y31"/>
    <mergeCell ref="B28:G29"/>
    <mergeCell ref="I28:I29"/>
    <mergeCell ref="J28:Y28"/>
    <mergeCell ref="K29:M29"/>
    <mergeCell ref="O29:Q29"/>
    <mergeCell ref="S29:U29"/>
    <mergeCell ref="W29:Y29"/>
    <mergeCell ref="B26:G27"/>
    <mergeCell ref="I26:I27"/>
    <mergeCell ref="J26:Y26"/>
    <mergeCell ref="K27:M27"/>
    <mergeCell ref="O27:Q27"/>
    <mergeCell ref="S27:U27"/>
    <mergeCell ref="W27:Y27"/>
    <mergeCell ref="B24:G25"/>
    <mergeCell ref="I24:I25"/>
    <mergeCell ref="J24:Y24"/>
    <mergeCell ref="K25:M25"/>
    <mergeCell ref="O25:Q25"/>
    <mergeCell ref="S25:U25"/>
    <mergeCell ref="W25:Y25"/>
    <mergeCell ref="B22:G23"/>
    <mergeCell ref="I22:I23"/>
    <mergeCell ref="J22:Y22"/>
    <mergeCell ref="K23:M23"/>
    <mergeCell ref="O23:Q23"/>
    <mergeCell ref="S23:U23"/>
    <mergeCell ref="W23:Y23"/>
    <mergeCell ref="B16:G17"/>
    <mergeCell ref="I16:I17"/>
    <mergeCell ref="J16:Y16"/>
    <mergeCell ref="K17:M17"/>
    <mergeCell ref="O17:Q17"/>
    <mergeCell ref="S17:U17"/>
    <mergeCell ref="W17:Y17"/>
    <mergeCell ref="B20:G21"/>
    <mergeCell ref="I20:I21"/>
    <mergeCell ref="J20:Y20"/>
    <mergeCell ref="K21:M21"/>
    <mergeCell ref="O21:Q21"/>
    <mergeCell ref="S21:U21"/>
    <mergeCell ref="W21:Y21"/>
    <mergeCell ref="B18:G19"/>
    <mergeCell ref="I18:I19"/>
    <mergeCell ref="J18:Y18"/>
    <mergeCell ref="K19:M19"/>
    <mergeCell ref="O19:Q19"/>
    <mergeCell ref="S19:U19"/>
    <mergeCell ref="W19:Y19"/>
    <mergeCell ref="B8:C8"/>
    <mergeCell ref="B9:C9"/>
    <mergeCell ref="B10:C10"/>
    <mergeCell ref="B11:C11"/>
    <mergeCell ref="B13:G13"/>
    <mergeCell ref="B14:G15"/>
    <mergeCell ref="I14:I15"/>
    <mergeCell ref="J14:Y14"/>
    <mergeCell ref="K15:M15"/>
    <mergeCell ref="O15:Q15"/>
    <mergeCell ref="S15:U15"/>
    <mergeCell ref="W15:Y15"/>
    <mergeCell ref="J10:X10"/>
    <mergeCell ref="I13:V13"/>
    <mergeCell ref="X13:Y13"/>
    <mergeCell ref="A14:A15"/>
    <mergeCell ref="A16:A17"/>
    <mergeCell ref="A18:A19"/>
    <mergeCell ref="A20:A21"/>
    <mergeCell ref="A22:A23"/>
    <mergeCell ref="A24:A25"/>
    <mergeCell ref="A26:A27"/>
    <mergeCell ref="A28:A29"/>
    <mergeCell ref="A30:A31"/>
    <mergeCell ref="A50:A51"/>
    <mergeCell ref="A52:A53"/>
    <mergeCell ref="A54:A55"/>
    <mergeCell ref="A56:A57"/>
    <mergeCell ref="A58:A59"/>
    <mergeCell ref="A60:A61"/>
    <mergeCell ref="A62:A63"/>
    <mergeCell ref="A32:A33"/>
    <mergeCell ref="A34:A35"/>
    <mergeCell ref="A36:A37"/>
    <mergeCell ref="A38:A39"/>
    <mergeCell ref="A40:A41"/>
    <mergeCell ref="A42:A43"/>
    <mergeCell ref="A44:A45"/>
    <mergeCell ref="A46:A47"/>
    <mergeCell ref="A48:A49"/>
  </mergeCells>
  <conditionalFormatting sqref="D8:I11">
    <cfRule type="containsErrors" dxfId="35" priority="1">
      <formula>ISERROR(D8)</formula>
    </cfRule>
  </conditionalFormatting>
  <pageMargins left="0.70866141732283472" right="0.70866141732283472" top="0.74803149606299213" bottom="0.74803149606299213" header="0.31496062992125984" footer="0.31496062992125984"/>
  <pageSetup paperSize="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FE19C5D-1AB9-48BD-A200-D30E468D5AE7}">
          <x14:formula1>
            <xm:f>'المجالات والمؤشرات'!$S$6:$S$14</xm:f>
          </x14:formula1>
          <xm:sqref>H14:H63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620F5-3A4F-40F5-B149-72D03E27D386}">
  <dimension ref="A1:AI212"/>
  <sheetViews>
    <sheetView rightToLeft="1" topLeftCell="E1" zoomScale="106" zoomScaleNormal="106" workbookViewId="0"/>
  </sheetViews>
  <sheetFormatPr defaultColWidth="0" defaultRowHeight="14.25"/>
  <cols>
    <col min="1" max="1" width="12.625" hidden="1" customWidth="1"/>
    <col min="2" max="2" width="14" hidden="1" customWidth="1"/>
    <col min="3" max="3" width="84.75" hidden="1" customWidth="1"/>
    <col min="4" max="4" width="4.125" hidden="1" customWidth="1"/>
    <col min="5" max="6" width="9" customWidth="1"/>
    <col min="7" max="7" width="87.75" style="2" customWidth="1"/>
    <col min="8" max="8" width="1.625" style="2" customWidth="1"/>
    <col min="9" max="9" width="8.375" style="2" customWidth="1"/>
    <col min="10" max="10" width="2.5" customWidth="1"/>
    <col min="11" max="13" width="9" customWidth="1"/>
    <col min="14" max="14" width="11.125" customWidth="1"/>
    <col min="15" max="15" width="9" customWidth="1"/>
    <col min="16" max="22" width="9" hidden="1" customWidth="1"/>
    <col min="23" max="23" width="12.625" style="236" hidden="1" customWidth="1"/>
    <col min="24" max="24" width="91.875" hidden="1" customWidth="1"/>
    <col min="25" max="35" width="12.625" hidden="1" customWidth="1"/>
    <col min="36" max="16384" width="4.125" hidden="1"/>
  </cols>
  <sheetData>
    <row r="1" spans="1:32" ht="15" thickBot="1">
      <c r="E1" s="343"/>
      <c r="F1" s="343"/>
      <c r="G1" s="296"/>
      <c r="H1" s="296"/>
      <c r="I1" s="296"/>
      <c r="J1" s="343"/>
      <c r="K1" s="343"/>
      <c r="L1" s="343"/>
      <c r="M1" s="343"/>
      <c r="N1" s="343"/>
      <c r="O1" s="343"/>
    </row>
    <row r="2" spans="1:32" ht="15.75" thickBot="1">
      <c r="E2" s="343"/>
      <c r="F2" s="431" t="s">
        <v>689</v>
      </c>
      <c r="G2" s="432"/>
      <c r="H2" s="296"/>
      <c r="I2" s="428" t="s">
        <v>685</v>
      </c>
      <c r="J2" s="343"/>
      <c r="K2" s="426" t="s">
        <v>682</v>
      </c>
      <c r="L2" s="427"/>
      <c r="M2" s="376">
        <f>SUM(I6:I30)</f>
        <v>20</v>
      </c>
      <c r="N2" s="343"/>
      <c r="O2" s="343"/>
    </row>
    <row r="3" spans="1:32" ht="18">
      <c r="A3" s="252" t="s">
        <v>291</v>
      </c>
      <c r="B3" s="251" t="s">
        <v>290</v>
      </c>
      <c r="C3" s="251" t="s">
        <v>292</v>
      </c>
      <c r="E3" s="343"/>
      <c r="F3" s="367"/>
      <c r="G3" s="368"/>
      <c r="H3" s="360"/>
      <c r="I3" s="429"/>
      <c r="J3" s="343"/>
      <c r="K3" s="343"/>
      <c r="L3" s="343"/>
      <c r="M3" s="343"/>
      <c r="N3" s="343"/>
      <c r="O3" s="343"/>
      <c r="W3" s="250" t="s">
        <v>291</v>
      </c>
      <c r="Y3" s="131" t="s">
        <v>511</v>
      </c>
      <c r="Z3" s="131" t="s">
        <v>504</v>
      </c>
      <c r="AA3" s="131" t="s">
        <v>510</v>
      </c>
      <c r="AB3" s="131" t="s">
        <v>509</v>
      </c>
      <c r="AC3" s="131" t="s">
        <v>508</v>
      </c>
      <c r="AD3" s="131" t="s">
        <v>507</v>
      </c>
      <c r="AE3" s="131" t="s">
        <v>506</v>
      </c>
      <c r="AF3" s="131" t="s">
        <v>505</v>
      </c>
    </row>
    <row r="4" spans="1:32" ht="18.75" thickBot="1">
      <c r="A4" t="s">
        <v>440</v>
      </c>
      <c r="B4" s="238" t="s">
        <v>293</v>
      </c>
      <c r="C4" s="240" t="s">
        <v>441</v>
      </c>
      <c r="E4" s="343"/>
      <c r="F4" s="369"/>
      <c r="G4" s="370" t="s">
        <v>551</v>
      </c>
      <c r="H4" s="361"/>
      <c r="I4" s="430"/>
      <c r="J4" s="343"/>
      <c r="K4" s="434" t="s">
        <v>549</v>
      </c>
      <c r="L4" s="434"/>
      <c r="M4" s="434"/>
      <c r="N4" s="434"/>
      <c r="O4" s="343"/>
      <c r="W4" s="435" t="s">
        <v>440</v>
      </c>
      <c r="X4" t="str">
        <f>B4&amp;" : "&amp;C4</f>
        <v>المرتفع : يحدد المترادفات والمتضادات من السياق أو من غيره</v>
      </c>
      <c r="Y4" t="str">
        <f t="shared" ref="Y4:Y32" si="0">X92</f>
        <v>المرتفع :  يحل مسائل رياضية على الكسور الاعتيادية والكسور العشرية</v>
      </c>
      <c r="Z4" t="str">
        <f t="shared" ref="Z4:Z25" si="1">X70</f>
        <v>المرتفع : يقدر ناتج جمع وطرح الأعداد ضمن أربع منازل</v>
      </c>
      <c r="AA4" t="str">
        <f t="shared" ref="AA4:AA21" si="2">X4</f>
        <v>المرتفع : يحدد المترادفات والمتضادات من السياق أو من غيره</v>
      </c>
      <c r="AB4" t="str">
        <f t="shared" ref="AB4:AB25" si="3">X22</f>
        <v>المرتفع : يحدد المترادفات والمتضادات من السياق أو من غيره</v>
      </c>
      <c r="AC4" t="str">
        <f t="shared" ref="AC4:AC29" si="4">X44</f>
        <v>المرتفع : يستنتج معاني مصطلحات تستخدم في مجالات علمية مختلفة</v>
      </c>
      <c r="AD4" t="str">
        <f t="shared" ref="AD4:AD37" si="5">X121</f>
        <v>المرتفع :  يصمم ويجري التجارب العلمية، ويحلل البيانات؛ ليقدم تفسيرات منطقية</v>
      </c>
      <c r="AE4" t="str">
        <f t="shared" ref="AE4:AE31" si="6">X155</f>
        <v>المرتفع :  يقدم أدلة تثبت أن المخلوقات الحية مكونة من خلايا</v>
      </c>
      <c r="AF4" t="str">
        <f t="shared" ref="AF4:AF33" si="7">X183</f>
        <v>المرتفع :  يحل المعادلات الخطية، ويحل نظام المعادلات الخطية</v>
      </c>
    </row>
    <row r="5" spans="1:32" ht="24.75" customHeight="1" thickBot="1">
      <c r="A5" t="s">
        <v>440</v>
      </c>
      <c r="B5" s="238" t="s">
        <v>293</v>
      </c>
      <c r="C5" s="249" t="s">
        <v>442</v>
      </c>
      <c r="E5" s="343"/>
      <c r="F5" s="365" t="s">
        <v>291</v>
      </c>
      <c r="G5" s="366" t="s">
        <v>511</v>
      </c>
      <c r="H5" s="362"/>
      <c r="I5" s="363" t="s">
        <v>684</v>
      </c>
      <c r="J5" s="343"/>
      <c r="K5" s="91" t="s">
        <v>293</v>
      </c>
      <c r="L5" s="260" t="s">
        <v>299</v>
      </c>
      <c r="M5" s="189" t="s">
        <v>308</v>
      </c>
      <c r="N5" s="135" t="s">
        <v>548</v>
      </c>
      <c r="O5" s="343"/>
      <c r="W5" s="435"/>
      <c r="X5" t="str">
        <f t="shared" ref="X5:X68" si="8">B5&amp;" : "&amp;C5</f>
        <v>المرتفع : يفرق بين المفرد والمثنى والجمع من خلال السياق أو بدونه</v>
      </c>
      <c r="Y5" t="str">
        <f t="shared" si="0"/>
        <v>المرتفع :  يقسم الأعداد الكسرية ويبسطها</v>
      </c>
      <c r="Z5" t="str">
        <f t="shared" si="1"/>
        <v>المرتفع : يطبق خصائص الجمع والضرب</v>
      </c>
      <c r="AA5" t="str">
        <f t="shared" si="2"/>
        <v>المرتفع : يفرق بين المفرد والمثنى والجمع من خلال السياق أو بدونه</v>
      </c>
      <c r="AB5" t="str">
        <f t="shared" si="3"/>
        <v>المرتفع : يستنتج معاني مفردات تغيرت دلالاتها بتغير الزمن والسياق</v>
      </c>
      <c r="AC5" t="str">
        <f t="shared" si="4"/>
        <v>المرتفع :  يصنف معاني المصطلحات الجديدة وفقا لدلالاتها</v>
      </c>
      <c r="AD5" t="str">
        <f t="shared" si="5"/>
        <v>المرتفع :  يستكشف الدور الرئيس للجينات في نقل الصفات عبر الأجيال</v>
      </c>
      <c r="AE5" t="str">
        <f t="shared" si="6"/>
        <v xml:space="preserve">المرتفع :  يبني تفسيرًا مدعمًا بالأدلة حول كيفية عمل أجهزة الجسم وتفواعلها مع بعضها </v>
      </c>
      <c r="AF5" t="str">
        <f t="shared" si="7"/>
        <v>المرتفع :  يحل المتباينات الخطية في متغير واحد جبريًّا، ومتباينات تتضمن قيمة مطلقة</v>
      </c>
    </row>
    <row r="6" spans="1:32" ht="18">
      <c r="A6" t="s">
        <v>440</v>
      </c>
      <c r="B6" s="238" t="s">
        <v>293</v>
      </c>
      <c r="C6" s="240" t="s">
        <v>443</v>
      </c>
      <c r="E6" s="343"/>
      <c r="F6" s="254" t="s">
        <v>512</v>
      </c>
      <c r="G6" s="359" t="s">
        <v>694</v>
      </c>
      <c r="H6" s="362"/>
      <c r="I6" s="371">
        <v>5</v>
      </c>
      <c r="J6" s="343"/>
      <c r="K6" s="19">
        <f>COUNTIF($Q$6:$Q$30,"المرتفع ")</f>
        <v>2</v>
      </c>
      <c r="L6" s="19">
        <f>COUNTIF($Q$6:$Q$30,"المتوسط ")</f>
        <v>2</v>
      </c>
      <c r="M6" s="19">
        <f>COUNTIF($Q$6:$Q$30,"المنخفض ")</f>
        <v>0</v>
      </c>
      <c r="N6" s="19">
        <f>COUNTIF($Q$6:$Q$30,"المنخفض جداً ")</f>
        <v>0</v>
      </c>
      <c r="O6" s="343"/>
      <c r="Q6" t="str">
        <f>IFERROR(LEFT(G6,FIND(":",G6,1)-1),"")</f>
        <v xml:space="preserve">المرتفع </v>
      </c>
      <c r="S6" t="str" cm="1">
        <f t="array" ref="S6:S10">_xlfn.UNIQUE(G6:G30)</f>
        <v>المرتفع :  يحل مسائل رياضية على الأنماط العددية والدوال</v>
      </c>
      <c r="W6" s="435"/>
      <c r="X6" t="str">
        <f t="shared" si="8"/>
        <v>المرتفع : يوضح معاني المفردات من خلال السياق أو بدونه</v>
      </c>
      <c r="Y6" t="str">
        <f t="shared" si="0"/>
        <v>المرتفع :  يحل مسائل رياضية على النسبة والمعدل والنسبة المئوية والتناسب</v>
      </c>
      <c r="Z6" t="str">
        <f t="shared" si="1"/>
        <v>المرتفع : يكتب جملاً عددية على العمليات الأربع ويوجد قيمتها</v>
      </c>
      <c r="AA6" t="str">
        <f t="shared" si="2"/>
        <v>المرتفع : يوضح معاني المفردات من خلال السياق أو بدونه</v>
      </c>
      <c r="AB6" t="str">
        <f t="shared" si="3"/>
        <v>المرتفع : يفهم النصوص المقروءة مع القدرة على تحليلها وتقويمها والتعبير عما يستنتج منها</v>
      </c>
      <c r="AC6" t="str">
        <f t="shared" si="4"/>
        <v>المرتفع :  يستنتج معاني المفردات الجديدة من خلال التفسير والتعريف</v>
      </c>
      <c r="AD6" t="str">
        <f t="shared" si="5"/>
        <v>المرتفع :  يميز التركيب والوظيفة في المخلوقات الحية</v>
      </c>
      <c r="AE6" t="str">
        <f t="shared" si="6"/>
        <v>المرتفع :  يوضح كيف تؤثر التغيرات في تركيب الجينات  الطفرات( الموجودة على الكروموسومات في صنع البروتين)</v>
      </c>
      <c r="AF6" t="str">
        <f t="shared" si="7"/>
        <v>المرتفع :  يحل مسائل على الدالة الخطية</v>
      </c>
    </row>
    <row r="7" spans="1:32" ht="18">
      <c r="A7" t="s">
        <v>440</v>
      </c>
      <c r="B7" s="238" t="s">
        <v>293</v>
      </c>
      <c r="C7" s="240" t="s">
        <v>444</v>
      </c>
      <c r="E7" s="343"/>
      <c r="F7" s="189" t="s">
        <v>513</v>
      </c>
      <c r="G7" s="325" t="s">
        <v>695</v>
      </c>
      <c r="H7" s="362"/>
      <c r="I7" s="371">
        <v>4</v>
      </c>
      <c r="J7" s="343"/>
      <c r="K7" s="343"/>
      <c r="L7" s="343"/>
      <c r="M7" s="343"/>
      <c r="N7" s="343"/>
      <c r="O7" s="343"/>
      <c r="Q7" t="str">
        <f t="shared" ref="Q7:Q30" si="9">IFERROR(LEFT(G7,FIND(":",G7,1)-1),"")</f>
        <v xml:space="preserve">المرتفع </v>
      </c>
      <c r="S7" t="str">
        <v>المرتفع : يدرك الفروق بين مقاييس النزعة المركزية</v>
      </c>
      <c r="W7" s="435"/>
      <c r="X7" t="str">
        <f t="shared" si="8"/>
        <v xml:space="preserve">المرتفع : يحلل النصوص المقروءة ويقومها ويعبر عما يستنتج منها </v>
      </c>
      <c r="Y7" t="str">
        <f t="shared" si="0"/>
        <v>المرتفع :  يحل مسائل رياضية على الأنماط العددية والدوال</v>
      </c>
      <c r="Z7" t="str">
        <f t="shared" si="1"/>
        <v>المرتفع : يحل مسائل رياضية تتضمن تطبيقات مالية على النقود</v>
      </c>
      <c r="AA7" t="str">
        <f t="shared" si="2"/>
        <v xml:space="preserve">المرتفع : يحلل النصوص المقروءة ويقومها ويعبر عما يستنتج منها </v>
      </c>
      <c r="AB7" t="str">
        <f t="shared" si="3"/>
        <v>المرتفع : يميز نوع النص المقروء، ويحلل خصائصه، ويستنتج الأفكار الرئيسة والفرعية والضمنية فيه</v>
      </c>
      <c r="AC7" t="str">
        <f t="shared" si="4"/>
        <v>المرتفع :  يستنتج معاني المفردات الجديدة من خلال الترادف، والتضاد</v>
      </c>
      <c r="AD7" t="str">
        <f t="shared" si="5"/>
        <v>المرتفع : يستخدم الأدلة العلمية لإيجاد حلول لبعض المشاكل التي تواجه النباتات والحيوانات؛ بسبب التغيرات البيئية</v>
      </c>
      <c r="AE7" t="str">
        <f t="shared" si="6"/>
        <v>المرتفع :  يجمع معلومات حول التقنيات الحديثة التي غيرت طرق البشر في توريث الصفات المرغوبة للمخلوقات الحية</v>
      </c>
      <c r="AF7" t="str">
        <f t="shared" si="7"/>
        <v>المرتفع :  يحل مسائل على الدالة التربيعية</v>
      </c>
    </row>
    <row r="8" spans="1:32" ht="18">
      <c r="A8" t="s">
        <v>440</v>
      </c>
      <c r="B8" s="238" t="s">
        <v>293</v>
      </c>
      <c r="C8" s="240" t="s">
        <v>445</v>
      </c>
      <c r="E8" s="343"/>
      <c r="F8" s="189" t="s">
        <v>514</v>
      </c>
      <c r="G8" s="324" t="s">
        <v>696</v>
      </c>
      <c r="H8" s="362"/>
      <c r="I8" s="371">
        <v>5</v>
      </c>
      <c r="J8" s="343"/>
      <c r="K8" s="434" t="s">
        <v>550</v>
      </c>
      <c r="L8" s="434"/>
      <c r="M8" s="434"/>
      <c r="N8" s="19">
        <f>K6+L6+M6+N6</f>
        <v>4</v>
      </c>
      <c r="O8" s="343"/>
      <c r="Q8" t="str">
        <f t="shared" si="9"/>
        <v xml:space="preserve">المتوسط </v>
      </c>
      <c r="S8" t="str">
        <v>المتوسط :  يوجد النسبة المئوية</v>
      </c>
      <c r="W8" s="435"/>
      <c r="X8" t="str">
        <f t="shared" si="8"/>
        <v>المرتفع : يستنتج فكرة النص المنظور الرئيسة، ويستخرج قيمه وأفكاره الفرعية</v>
      </c>
      <c r="Y8" t="str">
        <f t="shared" si="0"/>
        <v>المرتفع :  يوجد قاعدة دالة ما من خلال جدول</v>
      </c>
      <c r="Z8" t="str">
        <f t="shared" si="1"/>
        <v>المرتفع : يحلل البيانات الممثلة في الرسوم البيانية</v>
      </c>
      <c r="AA8" t="str">
        <f t="shared" si="2"/>
        <v>المرتفع : يستنتج فكرة النص المنظور الرئيسة، ويستخرج قيمه وأفكاره الفرعية</v>
      </c>
      <c r="AB8" t="str">
        <f t="shared" si="3"/>
        <v>المرتفع : يستنتج المفاهيم من أفكار النص والعلاقات بينها</v>
      </c>
      <c r="AC8" t="str">
        <f t="shared" si="4"/>
        <v>المرتفع : يستنتج معاني المفردات الجديدة من خلال السياق وبدونه</v>
      </c>
      <c r="AD8" t="str">
        <f t="shared" si="5"/>
        <v>المرتفع :  يبتكر طرًقًا جديدة ةعادة التدوير للحفاظ على الأرض</v>
      </c>
      <c r="AE8" t="str">
        <f t="shared" si="6"/>
        <v>المرتفع : يتعرف على أمثلة الانتخاب الصناعي  الانتقائي( لصفات معينة في النباتات والحيوانات)</v>
      </c>
      <c r="AF8" t="str">
        <f t="shared" si="7"/>
        <v>المرتفع :  يوجد قيم الدوال المثلثية باستخدام الآلة الحاسبة</v>
      </c>
    </row>
    <row r="9" spans="1:32" ht="18">
      <c r="A9" t="s">
        <v>440</v>
      </c>
      <c r="B9" s="238" t="s">
        <v>293</v>
      </c>
      <c r="C9" s="240" t="s">
        <v>446</v>
      </c>
      <c r="E9" s="343"/>
      <c r="F9" s="189" t="s">
        <v>515</v>
      </c>
      <c r="G9" s="325" t="s">
        <v>697</v>
      </c>
      <c r="H9" s="362"/>
      <c r="I9" s="371">
        <v>6</v>
      </c>
      <c r="J9" s="343"/>
      <c r="K9" s="343"/>
      <c r="L9" s="343"/>
      <c r="M9" s="343"/>
      <c r="N9" s="343"/>
      <c r="O9" s="343"/>
      <c r="Q9" t="str">
        <f t="shared" si="9"/>
        <v xml:space="preserve">المتوسط </v>
      </c>
      <c r="S9" t="str">
        <v xml:space="preserve">المتوسط :  يطبق العمليات على الكسور والأعداد العشرية </v>
      </c>
      <c r="W9" s="435"/>
      <c r="X9" t="str">
        <f t="shared" si="8"/>
        <v>المرتفع : يحلل أحداث النصوص المتشابكة وتسلسلها ويحدد شخصياتها</v>
      </c>
      <c r="Y9" t="str">
        <f t="shared" si="0"/>
        <v>المرتفع :  يوجد زوايا قياسات مجهولة في المثلن أو الشكل الرباعي</v>
      </c>
      <c r="Z9" t="str">
        <f t="shared" si="1"/>
        <v>المتوسط : يميز القيمة المنزلية لعدد ضمن سبع منازل</v>
      </c>
      <c r="AA9" t="str">
        <f t="shared" si="2"/>
        <v>المرتفع : يحلل أحداث النصوص المتشابكة وتسلسلها ويحدد شخصياتها</v>
      </c>
      <c r="AB9" t="str">
        <f t="shared" si="3"/>
        <v>المرتفع :   يستنتج القيم والاتجاهات الإيجابية والسلبية من النص المقروء وأثرها في الفرد والمجتمع</v>
      </c>
      <c r="AC9" t="str">
        <f t="shared" si="4"/>
        <v>المرتفع :  يميز الفروق الأساسية في بنية النص المقروء</v>
      </c>
      <c r="AD9" t="str">
        <f t="shared" si="5"/>
        <v>المرتفع :  يميز مصادر الطاقة البديلة للحفاظ على البيئة</v>
      </c>
      <c r="AE9" t="str">
        <f t="shared" si="6"/>
        <v>المرتفع :  يتنبأ بتغيرات الأرض المسببة للكوارث الطبيعية ويقترح حلولاً لتقليل تأثير تلك التغيرات</v>
      </c>
      <c r="AF9" t="str">
        <f t="shared" si="7"/>
        <v>المرتفع :  يحل مسائل على اةحصاء والاحتمالات</v>
      </c>
    </row>
    <row r="10" spans="1:32" ht="18">
      <c r="A10" t="s">
        <v>440</v>
      </c>
      <c r="B10" s="238" t="s">
        <v>299</v>
      </c>
      <c r="C10" s="240" t="s">
        <v>447</v>
      </c>
      <c r="E10" s="343"/>
      <c r="F10" s="189" t="s">
        <v>516</v>
      </c>
      <c r="G10" s="324"/>
      <c r="H10" s="362"/>
      <c r="I10" s="371"/>
      <c r="J10" s="343"/>
      <c r="K10" s="343"/>
      <c r="L10" s="343"/>
      <c r="M10" s="343"/>
      <c r="N10" s="343"/>
      <c r="O10" s="343"/>
      <c r="Q10" t="str">
        <f t="shared" si="9"/>
        <v/>
      </c>
      <c r="S10">
        <v>0</v>
      </c>
      <c r="W10" s="435"/>
      <c r="X10" t="str">
        <f t="shared" si="8"/>
        <v>المتوسط : يحدد المترادفات والأضداد من خلال السياق</v>
      </c>
      <c r="Y10" t="str">
        <f t="shared" si="0"/>
        <v>المرتفع :  يحل مسائل رياضية تتضمن حساب المحيط والمساحة والحجم</v>
      </c>
      <c r="Z10" t="str">
        <f t="shared" si="1"/>
        <v>المتوسط : يكتب الأعداد الكلية في الصور القياسية واللفظية والتحليلية</v>
      </c>
      <c r="AA10" t="str">
        <f t="shared" si="2"/>
        <v>المتوسط : يحدد المترادفات والأضداد من خلال السياق</v>
      </c>
      <c r="AB10" t="str">
        <f t="shared" si="3"/>
        <v>المتوسط : يحدد المترادفات والأضداد من خلال السياق</v>
      </c>
      <c r="AC10" t="str">
        <f t="shared" si="4"/>
        <v>المرتفع : يحلل النصوص المقروءة من حيث الترتيب الزمني والمكاني والأهمية والمقارنة والمقابلة والقضية العامة والأدلة الداعمة</v>
      </c>
      <c r="AD10" t="str">
        <f t="shared" si="5"/>
        <v>المرتفع :  يستكشف الخصائص والتغيرات الفيزيائية والكيميائية للمادة</v>
      </c>
      <c r="AE10" t="str">
        <f t="shared" si="6"/>
        <v>المرتفع :  يتنبأ باتجاه حركة جسمٍ ما عند رميه أو إسقاطه</v>
      </c>
      <c r="AF10" t="str">
        <f t="shared" si="7"/>
        <v>المرتفع : يوجد القيم العظمى والصغرى للدالة التربيعية</v>
      </c>
    </row>
    <row r="11" spans="1:32" ht="18">
      <c r="A11" t="s">
        <v>440</v>
      </c>
      <c r="B11" s="238" t="s">
        <v>299</v>
      </c>
      <c r="C11" s="240" t="s">
        <v>448</v>
      </c>
      <c r="E11" s="343"/>
      <c r="F11" s="189" t="s">
        <v>517</v>
      </c>
      <c r="G11" s="325"/>
      <c r="H11" s="362"/>
      <c r="I11" s="371"/>
      <c r="J11" s="343"/>
      <c r="K11" s="438" t="s">
        <v>680</v>
      </c>
      <c r="L11" s="438"/>
      <c r="M11" s="438"/>
      <c r="N11" s="438"/>
      <c r="O11" s="343"/>
      <c r="Q11" t="str">
        <f t="shared" si="9"/>
        <v/>
      </c>
      <c r="W11" s="435"/>
      <c r="X11" t="str">
        <f t="shared" si="8"/>
        <v>المتوسط : يوضح معاني بعض المفردات من خلال السياق</v>
      </c>
      <c r="Y11" t="str">
        <f t="shared" si="0"/>
        <v>المرتفع :  يمثل البيانات ويحللها لحل المسائل الرياضية</v>
      </c>
      <c r="Z11" t="str">
        <f t="shared" si="1"/>
        <v>المتوسط : يصف كسور الوحدة ويميزها ويمثلها على خط الأعداد</v>
      </c>
      <c r="AA11" t="str">
        <f t="shared" si="2"/>
        <v>المتوسط : يوضح معاني بعض المفردات من خلال السياق</v>
      </c>
      <c r="AB11" t="str">
        <f t="shared" si="3"/>
        <v>المتوسط :  يستنتج بعض مرادفات الكلمات الجديدة بدون سياق</v>
      </c>
      <c r="AC11" t="str">
        <f t="shared" si="4"/>
        <v>المرتفع : يستنتج الأفكار الرئيسة والفرعية والضمنية من النص المقروء</v>
      </c>
      <c r="AD11" t="str">
        <f t="shared" si="5"/>
        <v>المرتفع :  يتنبأ بالقوى المؤثرة على الأجسام ويفسر العلاقات باستخدام قوانين نيوتن</v>
      </c>
      <c r="AE11" t="str">
        <f t="shared" si="6"/>
        <v>المرتفع : يقارن بين الخصائص الفيزيائية لمادةٍ ما بناءً على حالتها وشكلها ولونها وملمسها</v>
      </c>
      <c r="AF11" t="str">
        <f t="shared" si="7"/>
        <v>المتوسط :  يبسط العبارات الرياضية ويوجد قيمها</v>
      </c>
    </row>
    <row r="12" spans="1:32" ht="18">
      <c r="A12" t="s">
        <v>440</v>
      </c>
      <c r="B12" s="238" t="s">
        <v>299</v>
      </c>
      <c r="C12" s="240" t="s">
        <v>449</v>
      </c>
      <c r="E12" s="343"/>
      <c r="F12" s="189" t="s">
        <v>518</v>
      </c>
      <c r="G12" s="324"/>
      <c r="H12" s="362"/>
      <c r="I12" s="371"/>
      <c r="J12" s="343"/>
      <c r="K12" s="343"/>
      <c r="L12" s="343"/>
      <c r="M12" s="343"/>
      <c r="N12" s="343"/>
      <c r="O12" s="343"/>
      <c r="Q12" t="str">
        <f t="shared" si="9"/>
        <v/>
      </c>
      <c r="W12" s="435"/>
      <c r="X12" t="str">
        <f t="shared" si="8"/>
        <v>المتوسط : يفرق بين المفرد والمثنى والجمع من خلال السياق</v>
      </c>
      <c r="Y12" t="str">
        <f t="shared" si="0"/>
        <v>المرتفع : يدرك الفروق بين مقاييس النزعة المركزية</v>
      </c>
      <c r="Z12" t="str">
        <f t="shared" si="1"/>
        <v>المتوسط : يُجري العمليات الأربع باستخدام  ستراتيجيات حل المسائل ضمن أربع منازل</v>
      </c>
      <c r="AA12" t="str">
        <f t="shared" si="2"/>
        <v>المتوسط : يفرق بين المفرد والمثنى والجمع من خلال السياق</v>
      </c>
      <c r="AB12" t="str">
        <f t="shared" si="3"/>
        <v>المتوسط : يستنتج معاني بعض المفردات التي تغيرت دلالتها بتغير الزمن من خلالالسياق</v>
      </c>
      <c r="AC12" t="str">
        <f t="shared" si="4"/>
        <v>المرتفع : يقوّم النصوص المقروءة من خلال ما تتضمنه من قيم إيجابية وسلبية، ويحدد تأثيرها في الفرد والمجتمع</v>
      </c>
      <c r="AD12" t="str">
        <f t="shared" si="5"/>
        <v>المرتفع : يصمم نموذج لوصف حركة الأرض والقمر والشمس ويفسر الظواهر المرتبطة بها</v>
      </c>
      <c r="AE12" t="str">
        <f t="shared" si="6"/>
        <v>المرتفع : يستكشف مجموعات عناصر الجدول الدوري، ويميز التفاعلات الكيميائية والعوامل المؤثرة عليها</v>
      </c>
      <c r="AF12" t="str">
        <f t="shared" si="7"/>
        <v>المتوسط :  يحل معادلات تتضمن قيمة مطلقة</v>
      </c>
    </row>
    <row r="13" spans="1:32" ht="18">
      <c r="A13" t="s">
        <v>440</v>
      </c>
      <c r="B13" s="238" t="s">
        <v>299</v>
      </c>
      <c r="C13" s="240" t="s">
        <v>450</v>
      </c>
      <c r="E13" s="343"/>
      <c r="F13" s="189" t="s">
        <v>519</v>
      </c>
      <c r="G13" s="325"/>
      <c r="H13" s="362"/>
      <c r="I13" s="371"/>
      <c r="J13" s="343"/>
      <c r="K13" s="437" t="s">
        <v>560</v>
      </c>
      <c r="L13" s="437"/>
      <c r="M13" s="437"/>
      <c r="N13" s="437"/>
      <c r="O13" s="93">
        <f>'ادخال درجات التشخيصي'!AH222</f>
        <v>0.75</v>
      </c>
      <c r="P13" s="307"/>
      <c r="Q13" t="str">
        <f t="shared" si="9"/>
        <v/>
      </c>
      <c r="R13" s="307"/>
      <c r="S13" s="330"/>
      <c r="T13" s="307"/>
      <c r="U13" s="307"/>
      <c r="W13" s="435"/>
      <c r="X13" t="str">
        <f t="shared" si="8"/>
        <v>المتوسط : يجيب عن بعض الأسئلة التحليلية للنص المقروء</v>
      </c>
      <c r="Y13" t="str">
        <f t="shared" si="0"/>
        <v xml:space="preserve">المتوسط :  يطبق العمليات على الكسور والأعداد العشرية </v>
      </c>
      <c r="Z13" t="str">
        <f t="shared" si="1"/>
        <v>المتوسط : يميز الأنماط ويوسعها</v>
      </c>
      <c r="AA13" t="str">
        <f t="shared" si="2"/>
        <v>المتوسط : يجيب عن بعض الأسئلة التحليلية للنص المقروء</v>
      </c>
      <c r="AB13" t="str">
        <f t="shared" si="3"/>
        <v>المتوسط : يفهم النصوص المقروءة، ويجيب عن بعض الأسئلة التحليلية وبعض الأسئلةالاستنتاجية</v>
      </c>
      <c r="AC13" t="str">
        <f t="shared" si="4"/>
        <v>المتوسط :  يستنتج بعض معاني المصطلحات التي تستخدم في مجالات علمية مختلفة</v>
      </c>
      <c r="AD13" t="str">
        <f t="shared" si="5"/>
        <v>المتوسط : يصف تراكيب ووظائف كل من الخلايا والأنسجة والأعضاء والأجهزة في المخلوقات الحية</v>
      </c>
      <c r="AE13" t="str">
        <f t="shared" si="6"/>
        <v>المتوسط :  يستخدم بعض الأدوات لتمثيل مفهوم علمي</v>
      </c>
      <c r="AF13" t="str">
        <f t="shared" si="7"/>
        <v>المتوسط :  يوجد معدل التغير لدالة ما</v>
      </c>
    </row>
    <row r="14" spans="1:32" ht="18">
      <c r="A14" t="s">
        <v>440</v>
      </c>
      <c r="B14" s="238" t="s">
        <v>299</v>
      </c>
      <c r="C14" s="240" t="s">
        <v>451</v>
      </c>
      <c r="E14" s="343"/>
      <c r="F14" s="189" t="s">
        <v>520</v>
      </c>
      <c r="G14" s="324"/>
      <c r="H14" s="362"/>
      <c r="I14" s="371"/>
      <c r="J14" s="343"/>
      <c r="K14" s="437" t="s">
        <v>561</v>
      </c>
      <c r="L14" s="437"/>
      <c r="M14" s="437"/>
      <c r="N14" s="437"/>
      <c r="O14" s="93">
        <f>'ادخال درجات التشخيصي'!AH223</f>
        <v>0.875</v>
      </c>
      <c r="P14" s="307"/>
      <c r="Q14" t="str">
        <f t="shared" si="9"/>
        <v/>
      </c>
      <c r="R14" s="307"/>
      <c r="S14" s="307"/>
      <c r="T14" s="307"/>
      <c r="U14" s="307"/>
      <c r="W14" s="435"/>
      <c r="X14" t="str">
        <f t="shared" si="8"/>
        <v>المتوسط : يتعرف على أحداث النص، وعلى شخصياته</v>
      </c>
      <c r="Y14" t="str">
        <f t="shared" si="0"/>
        <v>المتوسط :  يوجد النسبة المئوية</v>
      </c>
      <c r="Z14" t="str">
        <f t="shared" si="1"/>
        <v>المتوسط :    يصف الأشكال الهندسية ثلاثية الأبعاد وفق خصائص(عدد الأوجه وأشكالها، وعدد الرؤوس والأحرف</v>
      </c>
      <c r="AA14" t="str">
        <f t="shared" si="2"/>
        <v>المتوسط : يتعرف على أحداث النص، وعلى شخصياته</v>
      </c>
      <c r="AB14" t="str">
        <f t="shared" si="3"/>
        <v>المتوسط : يميز نوع النص المقروء وخصائصه وغرضه، ويستنتج الأفكار الرئيسة وبعضالأفكار الفرعية منه</v>
      </c>
      <c r="AC14" t="str">
        <f t="shared" si="4"/>
        <v>المتوسط :  يصنف بعض معاني المصطلحات الجديدة وفقا لدلالاتها</v>
      </c>
      <c r="AD14" t="str">
        <f t="shared" si="5"/>
        <v>المتوسط :  يوضح أوجه التشابه والاختلاف بين أجهزة الجسم</v>
      </c>
      <c r="AE14" t="str">
        <f t="shared" si="6"/>
        <v>المتوسط :  يوضح كيف يتكون الجسم من أجهزة مترابطة مكونة من خلايا وأنسجة وأعضاء تعمل معًا للحفاظ على التوازن</v>
      </c>
      <c r="AF14" t="str">
        <f t="shared" si="7"/>
        <v>المتوسط :  يوضح مفهوم الدالة</v>
      </c>
    </row>
    <row r="15" spans="1:32" ht="18">
      <c r="A15" t="s">
        <v>440</v>
      </c>
      <c r="B15" s="238" t="s">
        <v>299</v>
      </c>
      <c r="C15" s="240" t="s">
        <v>452</v>
      </c>
      <c r="E15" s="343"/>
      <c r="F15" s="189" t="s">
        <v>521</v>
      </c>
      <c r="G15" s="325"/>
      <c r="H15" s="362"/>
      <c r="I15" s="371"/>
      <c r="J15" s="343"/>
      <c r="K15" s="437" t="s">
        <v>562</v>
      </c>
      <c r="L15" s="437"/>
      <c r="M15" s="437"/>
      <c r="N15" s="437"/>
      <c r="O15" s="93" t="str">
        <f>'ادخال درجات التشخيصي'!AH224</f>
        <v>لايوجد</v>
      </c>
      <c r="P15" s="307"/>
      <c r="Q15" t="str">
        <f t="shared" si="9"/>
        <v/>
      </c>
      <c r="R15" s="307"/>
      <c r="S15" s="307"/>
      <c r="T15" s="307"/>
      <c r="U15" s="307"/>
      <c r="W15" s="435"/>
      <c r="X15" t="str">
        <f t="shared" si="8"/>
        <v>المتوسط : يحدد الفكرة الرئيسة للنص المنظور</v>
      </c>
      <c r="Y15" t="str">
        <f t="shared" si="0"/>
        <v>المتوسط :  يوجد قاعدة دالة ما</v>
      </c>
      <c r="Z15" t="str">
        <f t="shared" si="1"/>
        <v>المتوسط : يحسب المحيط والمساحة للأشكال الهندسية</v>
      </c>
      <c r="AA15" t="str">
        <f t="shared" si="2"/>
        <v>المتوسط : يحدد الفكرة الرئيسة للنص المنظور</v>
      </c>
      <c r="AB15" t="str">
        <f t="shared" si="3"/>
        <v>المتوسط : يوضح المفاهيم الواردة في أفكار النص المقروء والعلاقات بينها</v>
      </c>
      <c r="AC15" t="str">
        <f t="shared" si="4"/>
        <v>المتوسط : يستنتج بعض معاني المفردات الجديدة من خلال التفسير والتعريف</v>
      </c>
      <c r="AD15" t="str">
        <f t="shared" si="5"/>
        <v>المتوسط :  يقارن بين دورات الحياة في النباتات والحيوانات</v>
      </c>
      <c r="AE15" t="str">
        <f t="shared" si="6"/>
        <v>المتوسط : يوضح تركيب الحمض النووي وتأثير أي تغيرات من الممكن أن تحدث في تسلسل الجينات (على سبيل المثال الطفرات)</v>
      </c>
      <c r="AF15" t="str">
        <f t="shared" si="7"/>
        <v>المتوسط :  يمثل المعادلة الخطية باستخدام المقطع السيني والصادي</v>
      </c>
    </row>
    <row r="16" spans="1:32" ht="18">
      <c r="A16" t="s">
        <v>440</v>
      </c>
      <c r="B16" s="237" t="s">
        <v>308</v>
      </c>
      <c r="C16" s="240" t="s">
        <v>453</v>
      </c>
      <c r="E16" s="343"/>
      <c r="F16" s="189" t="s">
        <v>522</v>
      </c>
      <c r="G16" s="324"/>
      <c r="H16" s="362"/>
      <c r="I16" s="371"/>
      <c r="J16" s="343"/>
      <c r="K16" s="437" t="s">
        <v>563</v>
      </c>
      <c r="L16" s="437"/>
      <c r="M16" s="437"/>
      <c r="N16" s="437"/>
      <c r="O16" s="93" t="str">
        <f>'ادخال درجات التشخيصي'!AH225</f>
        <v>لايوجد</v>
      </c>
      <c r="P16" s="307"/>
      <c r="Q16" t="str">
        <f t="shared" si="9"/>
        <v/>
      </c>
      <c r="R16" s="307"/>
      <c r="S16" s="307"/>
      <c r="T16" s="307"/>
      <c r="U16" s="307"/>
      <c r="W16" s="435"/>
      <c r="X16" t="str">
        <f t="shared" si="8"/>
        <v>المنخفض : يتعرف على بعض المترادفات والمتضادات الواضحة من خلال السياق</v>
      </c>
      <c r="Y16" t="str">
        <f t="shared" si="0"/>
        <v>المتوسط :  يوجد العامل المشترك الأكبر والمضاعف المشترك الأصغر لعددين أو أكثر</v>
      </c>
      <c r="Z16" t="str">
        <f t="shared" si="1"/>
        <v>المتوسط : يحدد الوحدة المناسبة للقياس</v>
      </c>
      <c r="AA16" t="str">
        <f t="shared" si="2"/>
        <v>المنخفض : يتعرف على بعض المترادفات والمتضادات الواضحة من خلال السياق</v>
      </c>
      <c r="AB16" t="str">
        <f t="shared" si="3"/>
        <v>المتوسط : يستنتج بعض القيم والاتجاهات الإيجابية والسلبية من النص وأثرها في الفرد والمجتمع</v>
      </c>
      <c r="AC16" t="str">
        <f t="shared" si="4"/>
        <v>المتوسط :  يستنتج بعض معاني المفردات الجديدة من خلال الترادف، والتضاد</v>
      </c>
      <c r="AD16" t="str">
        <f t="shared" si="5"/>
        <v>المتوسط :   يوضح أن بعض المخلوقات الحية لديها تكيفات تمكنها من البقاء في النظام البيئي بشكل أفضل</v>
      </c>
      <c r="AE16" t="str">
        <f t="shared" si="6"/>
        <v>المتوسط :  يشرح التغيرات التي تطرأ على سطح الأرض وتسبب الكوارث الطبيعية (مثل الزلازل والبراكين)</v>
      </c>
      <c r="AF16" t="str">
        <f t="shared" si="7"/>
        <v>المتوسط :  يحدد ما  ذا كان المستقيمان متوازيين أو متعامدين بمعلومية معادلة أو ميل</v>
      </c>
    </row>
    <row r="17" spans="1:32" ht="18">
      <c r="A17" t="s">
        <v>440</v>
      </c>
      <c r="B17" s="237" t="s">
        <v>308</v>
      </c>
      <c r="C17" s="240" t="s">
        <v>454</v>
      </c>
      <c r="E17" s="343"/>
      <c r="F17" s="189" t="s">
        <v>523</v>
      </c>
      <c r="G17" s="325"/>
      <c r="H17" s="362"/>
      <c r="I17" s="371"/>
      <c r="J17" s="343"/>
      <c r="K17" s="433"/>
      <c r="L17" s="433"/>
      <c r="M17" s="433"/>
      <c r="N17" s="433"/>
      <c r="O17" s="343"/>
      <c r="Q17" t="str">
        <f t="shared" si="9"/>
        <v/>
      </c>
      <c r="W17" s="435"/>
      <c r="X17" t="str">
        <f t="shared" si="8"/>
        <v xml:space="preserve">المنخفض :  يوضح معاني بعض المفردات الواضحة من خلال السياق </v>
      </c>
      <c r="Y17" t="str">
        <f t="shared" si="0"/>
        <v>المتوسط :  يحل مسائل رياضية تتعلق بالزوايا والمضلعات</v>
      </c>
      <c r="Z17" t="str">
        <f t="shared" si="1"/>
        <v>المنخفض : يقارن ويرتب الأعداد تصاعديًّا وتنازليًّا</v>
      </c>
      <c r="AA17" t="str">
        <f t="shared" si="2"/>
        <v xml:space="preserve">المنخفض :  يوضح معاني بعض المفردات الواضحة من خلال السياق </v>
      </c>
      <c r="AB17" t="str">
        <f t="shared" si="3"/>
        <v xml:space="preserve">المنخفض : يحدد بعض المترادفات والأضداد من خلال السياق. </v>
      </c>
      <c r="AC17" t="str">
        <f t="shared" si="4"/>
        <v>المتوسط :  يستنتج معاني المفردات الجديدة من خلال السياق</v>
      </c>
      <c r="AD17" t="str">
        <f t="shared" si="5"/>
        <v>المتوسط : يتنبأ بالتركيب الجيني المحتمل لصفات مختارة من الأبوين، ويميز بين الصفات الموروثة والمكتسبة</v>
      </c>
      <c r="AE17" t="str">
        <f t="shared" si="6"/>
        <v>المتوسط :  يفرق بين العناصر والمركبات والمخاليط ويميز بين خصائص المواد</v>
      </c>
      <c r="AF17" t="str">
        <f t="shared" si="7"/>
        <v>المتوسط :  يحل المتباينات</v>
      </c>
    </row>
    <row r="18" spans="1:32" ht="18">
      <c r="A18" t="s">
        <v>440</v>
      </c>
      <c r="B18" s="237" t="s">
        <v>308</v>
      </c>
      <c r="C18" s="240" t="s">
        <v>455</v>
      </c>
      <c r="E18" s="343"/>
      <c r="F18" s="189" t="s">
        <v>524</v>
      </c>
      <c r="G18" s="324"/>
      <c r="H18" s="362"/>
      <c r="I18" s="371"/>
      <c r="J18" s="343"/>
      <c r="K18" s="343"/>
      <c r="L18" s="343"/>
      <c r="M18" s="343"/>
      <c r="N18" s="343"/>
      <c r="O18" s="343"/>
      <c r="Q18" t="str">
        <f t="shared" si="9"/>
        <v/>
      </c>
      <c r="W18" s="435"/>
      <c r="X18" t="str">
        <f t="shared" si="8"/>
        <v>المنخفض : يجيب عن أسئلة الاسترجاع للمعلومة الواردة صريحة في النص</v>
      </c>
      <c r="Y18" t="str">
        <f t="shared" si="0"/>
        <v>المتوسط :  يحسب محيط الأشكال المستوية</v>
      </c>
      <c r="Z18" t="str">
        <f t="shared" si="1"/>
        <v>المنخفض : يجمع الأعداد ضمن أربع منازل ويطرحها ذهنيًّا</v>
      </c>
      <c r="AA18" t="str">
        <f t="shared" si="2"/>
        <v>المنخفض : يجيب عن أسئلة الاسترجاع للمعلومة الواردة صريحة في النص</v>
      </c>
      <c r="AB18" t="str">
        <f t="shared" si="3"/>
        <v xml:space="preserve">المنخفض : يوضح معاني بعض المفردات من خلال السياق. </v>
      </c>
      <c r="AC18" t="str">
        <f t="shared" si="4"/>
        <v>المتوسط :  يميز الفروق الأساسية في بنية النص المقروء</v>
      </c>
      <c r="AD18" t="str">
        <f t="shared" si="5"/>
        <v>المتوسط :  يصنف المخلوقات الحية بحسب مستويات الطاقة في بيئتها</v>
      </c>
      <c r="AE18" t="str">
        <f t="shared" si="6"/>
        <v>المتوسط :  يحدد التفاعلات الكيميائية البسيطة ويوضح كيف أن العدد الكلي للذرات لا يتغير في التفاعل الكيميائي</v>
      </c>
      <c r="AF18" t="str">
        <f t="shared" si="7"/>
        <v>المتوسط :  يحل مسائل رياضية على نظرية فيثاغورس</v>
      </c>
    </row>
    <row r="19" spans="1:32" ht="18">
      <c r="A19" t="s">
        <v>440</v>
      </c>
      <c r="B19" s="237" t="s">
        <v>308</v>
      </c>
      <c r="C19" s="240" t="s">
        <v>456</v>
      </c>
      <c r="E19" s="343"/>
      <c r="F19" s="189" t="s">
        <v>525</v>
      </c>
      <c r="G19" s="325"/>
      <c r="H19" s="362"/>
      <c r="I19" s="371"/>
      <c r="J19" s="343"/>
      <c r="K19" s="343"/>
      <c r="L19" s="343"/>
      <c r="M19" s="343"/>
      <c r="N19" s="343"/>
      <c r="O19" s="343"/>
      <c r="Q19" t="str">
        <f t="shared" si="9"/>
        <v/>
      </c>
      <c r="W19" s="435"/>
      <c r="X19" t="str">
        <f t="shared" si="8"/>
        <v>المنخفض : يتعرف على بعض أهداف النص المنظور</v>
      </c>
      <c r="Y19" t="str">
        <f t="shared" si="0"/>
        <v>المتوسط :  يصنف المثلثات وفًقًا لأطوال أضلاعها، وقياسات زواياها ويوجد قياسات الزوايا المجهولة للأشكال الرباعية</v>
      </c>
      <c r="Z19" t="str">
        <f t="shared" si="1"/>
        <v>المنخفض : يصف ويصنف الأشكال الهندسية  نائية الأبعاد</v>
      </c>
      <c r="AA19" t="str">
        <f t="shared" si="2"/>
        <v>المنخفض : يتعرف على بعض أهداف النص المنظور</v>
      </c>
      <c r="AB19" t="str">
        <f t="shared" si="3"/>
        <v xml:space="preserve">المنخفض : يجيب عن بعض أسئلة النصوص المقروءة المباشرة. </v>
      </c>
      <c r="AC19" t="str">
        <f t="shared" si="4"/>
        <v>المتوسط :  يستنتج الأفكار الرئيسة في النص</v>
      </c>
      <c r="AD19" t="str">
        <f t="shared" si="5"/>
        <v>المتوسط :  يوضح العلاقات بين مخلوقات حية محددة داخل بيئة معينة</v>
      </c>
      <c r="AE19" t="str">
        <f t="shared" si="6"/>
        <v>المتوسط :  يطبق قوانين نيوتن لتفسير التغيرات التي تحدث للأجسام المتحركة</v>
      </c>
      <c r="AF19" t="str">
        <f t="shared" si="7"/>
        <v>المتوسط :  يوجد النسب المثلثية</v>
      </c>
    </row>
    <row r="20" spans="1:32" ht="18">
      <c r="A20" t="s">
        <v>440</v>
      </c>
      <c r="B20" s="238" t="s">
        <v>314</v>
      </c>
      <c r="C20" s="240" t="s">
        <v>457</v>
      </c>
      <c r="E20" s="343"/>
      <c r="F20" s="189" t="s">
        <v>526</v>
      </c>
      <c r="G20" s="324"/>
      <c r="H20" s="362"/>
      <c r="I20" s="371"/>
      <c r="J20" s="343"/>
      <c r="K20" s="343"/>
      <c r="L20" s="343"/>
      <c r="M20" s="343"/>
      <c r="N20" s="343"/>
      <c r="O20" s="343"/>
      <c r="Q20" t="str">
        <f t="shared" si="9"/>
        <v/>
      </c>
      <c r="W20" s="435"/>
      <c r="X20" t="str">
        <f t="shared" si="8"/>
        <v>المنخفض جداً : يتعرف على بعض المترادفات من خلال السياق</v>
      </c>
      <c r="Y20" t="str">
        <f t="shared" si="0"/>
        <v>المتوسط :  يحسب مقاييس النزعة المركزية والمدى</v>
      </c>
      <c r="Z20" t="str">
        <f t="shared" si="1"/>
        <v>المنخفض : يصف التما ل في شكل ويحدد خط التما ل</v>
      </c>
      <c r="AA20" t="str">
        <f t="shared" si="2"/>
        <v>المنخفض جداً : يتعرف على بعض المترادفات من خلال السياق</v>
      </c>
      <c r="AB20" t="str">
        <f t="shared" si="3"/>
        <v xml:space="preserve">المنخفض : يميز نوع النص المقروء. </v>
      </c>
      <c r="AC20" t="str">
        <f t="shared" si="4"/>
        <v>المتوسط :  يرتب الأحداث الواردة في النص</v>
      </c>
      <c r="AD20" t="str">
        <f t="shared" si="5"/>
        <v>المتوسط : يوضح كيف يسبب دوران الأرض، وميلان محورها وتفاعلها مع الشمس في حدوث الفصول الأربعة والتغير في ساعات النهار والليل</v>
      </c>
      <c r="AE20" t="str">
        <f t="shared" si="6"/>
        <v>المتوسط :  يقدم أدلة تثبت أن التغير في حركة الجسم تعتمد على كتلة الجسوم وعلى مجموع القوى المؤثرة عليه</v>
      </c>
      <c r="AF20" t="str">
        <f t="shared" si="7"/>
        <v>المتوسط : يوجد احتمال حدث لتجربة معينة</v>
      </c>
    </row>
    <row r="21" spans="1:32" ht="18">
      <c r="A21" t="s">
        <v>440</v>
      </c>
      <c r="B21" s="238" t="s">
        <v>314</v>
      </c>
      <c r="C21" s="240" t="s">
        <v>458</v>
      </c>
      <c r="E21" s="343"/>
      <c r="F21" s="189" t="s">
        <v>527</v>
      </c>
      <c r="G21" s="325"/>
      <c r="H21" s="362"/>
      <c r="I21" s="371"/>
      <c r="J21" s="343"/>
      <c r="K21" s="343"/>
      <c r="L21" s="343"/>
      <c r="M21" s="343"/>
      <c r="N21" s="343"/>
      <c r="O21" s="343"/>
      <c r="Q21" t="str">
        <f t="shared" si="9"/>
        <v/>
      </c>
      <c r="W21" s="435"/>
      <c r="X21" t="str">
        <f t="shared" si="8"/>
        <v>المنخفض جداً : يجيب عن أسئلة عن معلومات واردة صريحة في النص</v>
      </c>
      <c r="Y21" t="str">
        <f t="shared" si="0"/>
        <v>المتوسط : يحل مسائل رياضية على الاحتمالات</v>
      </c>
      <c r="Z21" t="str">
        <f t="shared" si="1"/>
        <v>المنخفض : يمثل البيانات باستخدام النقاط والرسوم البيانية</v>
      </c>
      <c r="AA21" t="str">
        <f t="shared" si="2"/>
        <v>المنخفض جداً : يجيب عن أسئلة عن معلومات واردة صريحة في النص</v>
      </c>
      <c r="AB21" t="str">
        <f t="shared" si="3"/>
        <v xml:space="preserve">المنخفض : يستنتج بعض الأفكار الرئيسة من النص المقروء. </v>
      </c>
      <c r="AC21" t="str">
        <f t="shared" si="4"/>
        <v>المتوسط : يحدد بعض القيم ا ةيجابية والسلبية الواردة في النص</v>
      </c>
      <c r="AD21" t="str">
        <f t="shared" si="5"/>
        <v>المتوسط :  يبحث ويوضح ما إذا كان خلط المواد ينتج مادة جديدة</v>
      </c>
      <c r="AE21" t="str">
        <f t="shared" si="6"/>
        <v>المتوسط : يوضح بعض العوامل التي تؤثر على شدة القوى الكهربائية والمغناطيسية</v>
      </c>
      <c r="AF21" t="str">
        <f t="shared" si="7"/>
        <v>المنخفض :  يكتب الجذر التربيعي لعدد في أبسط صورة ويوجد قيمته</v>
      </c>
    </row>
    <row r="22" spans="1:32" ht="18">
      <c r="A22" t="s">
        <v>265</v>
      </c>
      <c r="B22" s="238" t="s">
        <v>293</v>
      </c>
      <c r="C22" s="248" t="s">
        <v>441</v>
      </c>
      <c r="E22" s="343"/>
      <c r="F22" s="189" t="s">
        <v>528</v>
      </c>
      <c r="G22" s="324"/>
      <c r="H22" s="362"/>
      <c r="I22" s="371"/>
      <c r="J22" s="343"/>
      <c r="K22" s="343"/>
      <c r="L22" s="343"/>
      <c r="M22" s="343"/>
      <c r="N22" s="343"/>
      <c r="O22" s="343"/>
      <c r="Q22" t="str">
        <f t="shared" si="9"/>
        <v/>
      </c>
      <c r="W22" s="436" t="s">
        <v>265</v>
      </c>
      <c r="X22" t="str">
        <f t="shared" si="8"/>
        <v>المرتفع : يحدد المترادفات والمتضادات من السياق أو من غيره</v>
      </c>
      <c r="Y22" t="str">
        <f t="shared" si="0"/>
        <v>المنخفض : يوجد حاصل ضرب وقسمة الكسور العشرية وحاصل جمع وطرح الكسور المتشابهة المقام</v>
      </c>
      <c r="Z22" t="str">
        <f t="shared" si="1"/>
        <v>المنخفض جداً : يقارن بين عددين طبيعيين</v>
      </c>
      <c r="AB22" t="str">
        <f t="shared" si="3"/>
        <v xml:space="preserve">المنخفض : يوضح بعض المفاهيم الشائعة الواردة في أفكار النص المقروء. </v>
      </c>
      <c r="AC22" t="str">
        <f t="shared" si="4"/>
        <v>المنخفض :  يستنتج بعض معاني المفردات من خلال الترادف، والتضاد</v>
      </c>
      <c r="AD22" t="str">
        <f t="shared" si="5"/>
        <v>المتوسط : يستقصي حركة الجسوم ليتنبأ بالحركة المستقبلية ويفسر تأثير القوى المتزنة وغير المتزنة</v>
      </c>
      <c r="AE22" t="str">
        <f t="shared" si="6"/>
        <v>المنخفض :  يتعرف على التراكيب الأساسية لأجسام المخلوقات الحية</v>
      </c>
      <c r="AF22" t="str">
        <f t="shared" si="7"/>
        <v>المنخفض :  يحل معادلة من خطوة واحدة</v>
      </c>
    </row>
    <row r="23" spans="1:32" ht="18">
      <c r="A23" t="s">
        <v>265</v>
      </c>
      <c r="B23" s="238" t="s">
        <v>293</v>
      </c>
      <c r="C23" s="248" t="s">
        <v>481</v>
      </c>
      <c r="E23" s="343"/>
      <c r="F23" s="189" t="s">
        <v>529</v>
      </c>
      <c r="G23" s="325"/>
      <c r="H23" s="362"/>
      <c r="I23" s="371"/>
      <c r="J23" s="343"/>
      <c r="K23" s="343"/>
      <c r="L23" s="343"/>
      <c r="M23" s="343"/>
      <c r="N23" s="343"/>
      <c r="O23" s="343"/>
      <c r="Q23" t="str">
        <f t="shared" si="9"/>
        <v/>
      </c>
      <c r="W23" s="436"/>
      <c r="X23" t="str">
        <f t="shared" si="8"/>
        <v>المرتفع : يستنتج معاني مفردات تغيرت دلالاتها بتغير الزمن والسياق</v>
      </c>
      <c r="Y23" t="str">
        <f t="shared" si="0"/>
        <v>المنخفض :  يوجد النسبة المئوية ويحولها  لى كسر أو العكس</v>
      </c>
      <c r="Z23" t="str">
        <f t="shared" si="1"/>
        <v>المنخفض جداً : يحدد الوقت والزمن ويختار الوحدات المناسبة</v>
      </c>
      <c r="AB23" t="str">
        <f t="shared" si="3"/>
        <v xml:space="preserve">المنخفض جداً : يتعرف على بعض المترادفات من خلال السياق. </v>
      </c>
      <c r="AC23" t="str">
        <f t="shared" si="4"/>
        <v xml:space="preserve">المنخفض : يستنتج بعض معاني المفردات الجديدة الواضحة من خلال السياق </v>
      </c>
      <c r="AD23" t="str">
        <f t="shared" si="5"/>
        <v>المتوسط :  يتنبأ بالقوى المؤ رة على جسمٍ ما يتحرك على أسطح مختلفة</v>
      </c>
      <c r="AE23" t="str">
        <f t="shared" si="6"/>
        <v>المنخفض :  يصوف بعض التغيرات التي تطرأ على سوطح الأرض وتسوبب الكوارث الطبيعية  مثل الزلازل والبراكين</v>
      </c>
      <c r="AF23" t="str">
        <f t="shared" si="7"/>
        <v>المنخفض :  يحدد ما  ذا كانت العلاقة تمثل دالة</v>
      </c>
    </row>
    <row r="24" spans="1:32" ht="18">
      <c r="A24" t="s">
        <v>265</v>
      </c>
      <c r="B24" s="238" t="s">
        <v>293</v>
      </c>
      <c r="C24" s="248" t="s">
        <v>482</v>
      </c>
      <c r="E24" s="343"/>
      <c r="F24" s="189" t="s">
        <v>530</v>
      </c>
      <c r="G24" s="324"/>
      <c r="H24" s="362"/>
      <c r="I24" s="371"/>
      <c r="J24" s="343"/>
      <c r="K24" s="343"/>
      <c r="L24" s="343"/>
      <c r="M24" s="343"/>
      <c r="N24" s="343"/>
      <c r="O24" s="343"/>
      <c r="Q24" t="str">
        <f t="shared" si="9"/>
        <v/>
      </c>
      <c r="W24" s="436"/>
      <c r="X24" t="str">
        <f t="shared" si="8"/>
        <v>المرتفع : يفهم النصوص المقروءة مع القدرة على تحليلها وتقويمها والتعبير عما يستنتج منها</v>
      </c>
      <c r="Y24" t="str">
        <f t="shared" si="0"/>
        <v>المنخفض :  يبسط العبارات الجبرية ويوجد قيمتها</v>
      </c>
      <c r="Z24" t="str">
        <f t="shared" si="1"/>
        <v xml:space="preserve">المنخفض جداً : يميز بين فئات النقود المعدنية والورقية، ويستخدمها في عد المبالم ضمن 9999 ريالاً
</v>
      </c>
      <c r="AB24" t="str">
        <f t="shared" si="3"/>
        <v xml:space="preserve">المنخفض جداً : يوضح معاني بعض المفردات من خلال السياق. </v>
      </c>
      <c r="AC24" t="str">
        <f t="shared" si="4"/>
        <v>المنخفض :  يرتب بعض أحداث النص الواضحة</v>
      </c>
      <c r="AD24" t="str">
        <f t="shared" si="5"/>
        <v>المتوسط : يستخدم أدلة؛ ليفسر تحولات الطاقة</v>
      </c>
      <c r="AE24" t="str">
        <f t="shared" si="6"/>
        <v xml:space="preserve">المنخفض :  يتعرف على مفهوم العناصر، والمركبات، والمخاليط </v>
      </c>
      <c r="AF24" t="str">
        <f t="shared" si="7"/>
        <v>المنخفض :  يوجد معادلة المستقيم</v>
      </c>
    </row>
    <row r="25" spans="1:32" ht="18">
      <c r="A25" t="s">
        <v>265</v>
      </c>
      <c r="B25" s="238" t="s">
        <v>293</v>
      </c>
      <c r="C25" s="248" t="s">
        <v>483</v>
      </c>
      <c r="E25" s="343"/>
      <c r="F25" s="189" t="s">
        <v>531</v>
      </c>
      <c r="G25" s="325"/>
      <c r="H25" s="362"/>
      <c r="I25" s="371"/>
      <c r="J25" s="343"/>
      <c r="K25" s="343"/>
      <c r="L25" s="343"/>
      <c r="M25" s="343"/>
      <c r="N25" s="343"/>
      <c r="O25" s="343"/>
      <c r="Q25" t="str">
        <f t="shared" si="9"/>
        <v/>
      </c>
      <c r="W25" s="436"/>
      <c r="X25" t="str">
        <f t="shared" si="8"/>
        <v>المرتفع : يميز نوع النص المقروء، ويحلل خصائصه، ويستنتج الأفكار الرئيسة والفرعية والضمنية فيه</v>
      </c>
      <c r="Y25" t="str">
        <f t="shared" si="0"/>
        <v>المنخفض :  يتعرف على قانون محيط الدائرة</v>
      </c>
      <c r="Z25" t="str">
        <f t="shared" si="1"/>
        <v>المنخفض جداً : يجمع البيانات وينظمها في الجداول التكرارية</v>
      </c>
      <c r="AB25" t="str">
        <f t="shared" si="3"/>
        <v xml:space="preserve">المنخفض جداً : يجيب عن بعض أسئلة النصوص المقروءة الواضحة. </v>
      </c>
      <c r="AC25" t="str">
        <f t="shared" si="4"/>
        <v>المنخفض :  يجيب عن بعض الأسئلة المباشرة الواضحة</v>
      </c>
      <c r="AD25" t="str">
        <f t="shared" si="5"/>
        <v>المنخفض :  يتعرف على بعض تراكيب الخلايا والأنسجة والأعضاء والأجهزة في المخلوقات الحية</v>
      </c>
      <c r="AE25" t="str">
        <f t="shared" si="6"/>
        <v>المنخفض :  يتعرف على التفاعل الكيميائي البسيط</v>
      </c>
      <c r="AF25" t="str">
        <f t="shared" si="7"/>
        <v>المنخفض :  يحلل كثيرات الحدود</v>
      </c>
    </row>
    <row r="26" spans="1:32" ht="18">
      <c r="A26" t="s">
        <v>265</v>
      </c>
      <c r="B26" s="238" t="s">
        <v>293</v>
      </c>
      <c r="C26" s="248" t="s">
        <v>484</v>
      </c>
      <c r="E26" s="343"/>
      <c r="F26" s="189" t="s">
        <v>532</v>
      </c>
      <c r="G26" s="324"/>
      <c r="H26" s="362"/>
      <c r="I26" s="371"/>
      <c r="J26" s="343"/>
      <c r="K26" s="343"/>
      <c r="L26" s="343"/>
      <c r="M26" s="343"/>
      <c r="N26" s="343"/>
      <c r="O26" s="343"/>
      <c r="Q26" t="str">
        <f t="shared" si="9"/>
        <v/>
      </c>
      <c r="W26" s="436"/>
      <c r="X26" t="str">
        <f t="shared" si="8"/>
        <v>المرتفع : يستنتج المفاهيم من أفكار النص والعلاقات بينها</v>
      </c>
      <c r="Y26" t="str">
        <f t="shared" si="0"/>
        <v>المنخفض : يوجد احتمال حدث بسيط لتجربة معينة</v>
      </c>
      <c r="AC26" t="str">
        <f t="shared" si="4"/>
        <v>المنخفض : يتعرف على الفكرة الرئيسة في النص</v>
      </c>
      <c r="AD26" t="str">
        <f t="shared" si="5"/>
        <v>المنخفض :  يتعرف على أوجه التشابه والاختلاف بين الخلايا النباتية والحيوانية</v>
      </c>
      <c r="AE26" t="str">
        <f t="shared" si="6"/>
        <v>المنخفض : يتعرف على الطاقة الكامنة والحركية، ويميز بين القوى المتزنة وغير المتزنة المؤثرة على الأجسام</v>
      </c>
      <c r="AF26" t="str">
        <f t="shared" si="7"/>
        <v>المنخفض :  يوجد قياسات المضلعات المجهولة باستخدام نظرية فيثاغورس</v>
      </c>
    </row>
    <row r="27" spans="1:32" ht="18">
      <c r="A27" t="s">
        <v>265</v>
      </c>
      <c r="B27" s="238" t="s">
        <v>293</v>
      </c>
      <c r="C27" s="247" t="s">
        <v>485</v>
      </c>
      <c r="E27" s="343"/>
      <c r="F27" s="189" t="s">
        <v>533</v>
      </c>
      <c r="G27" s="325"/>
      <c r="H27" s="362"/>
      <c r="I27" s="371"/>
      <c r="J27" s="343"/>
      <c r="K27" s="343"/>
      <c r="L27" s="343"/>
      <c r="M27" s="343"/>
      <c r="N27" s="343"/>
      <c r="O27" s="343"/>
      <c r="Q27" t="str">
        <f t="shared" si="9"/>
        <v/>
      </c>
      <c r="W27" s="436"/>
      <c r="X27" t="str">
        <f t="shared" si="8"/>
        <v>المرتفع :   يستنتج القيم والاتجاهات الإيجابية والسلبية من النص المقروء وأثرها في الفرد والمجتمع</v>
      </c>
      <c r="Y27" t="str">
        <f t="shared" si="0"/>
        <v>المنخفض جداً :  يحلل الأعداد إلى العوامل الأولية</v>
      </c>
      <c r="AC27" t="str">
        <f t="shared" si="4"/>
        <v>المنخفض جداً :  يستنتج بعض معاني المفردات الجديدة من خلال الترادف</v>
      </c>
      <c r="AD27" t="str">
        <f t="shared" si="5"/>
        <v>المنخفض :  يتعرف على نموذج حركة كل من الأرض والشمس والقمر</v>
      </c>
      <c r="AE27" t="str">
        <f t="shared" si="6"/>
        <v>المنخفض جداً :  يتعرف على التراكيب التي تدعم النمو والبقاء والسلوك والتكاثر</v>
      </c>
      <c r="AF27" t="str">
        <f t="shared" si="7"/>
        <v>المنخفض :  يحسب مقاييس النزعة المركزية ويتعرف على مقاييس التشتت</v>
      </c>
    </row>
    <row r="28" spans="1:32" ht="18">
      <c r="A28" t="s">
        <v>265</v>
      </c>
      <c r="B28" s="238" t="s">
        <v>299</v>
      </c>
      <c r="C28" s="246" t="s">
        <v>447</v>
      </c>
      <c r="E28" s="343"/>
      <c r="F28" s="189" t="s">
        <v>534</v>
      </c>
      <c r="G28" s="324"/>
      <c r="H28" s="362"/>
      <c r="I28" s="371"/>
      <c r="J28" s="343"/>
      <c r="K28" s="343"/>
      <c r="L28" s="343"/>
      <c r="M28" s="343"/>
      <c r="N28" s="343"/>
      <c r="O28" s="343"/>
      <c r="Q28" t="str">
        <f t="shared" si="9"/>
        <v/>
      </c>
      <c r="W28" s="436"/>
      <c r="X28" t="str">
        <f t="shared" si="8"/>
        <v>المتوسط : يحدد المترادفات والأضداد من خلال السياق</v>
      </c>
      <c r="Y28" t="str">
        <f t="shared" si="0"/>
        <v>المنخفض جداً :  يجمع ويطرح الأعداد العشرية</v>
      </c>
      <c r="AC28" t="str">
        <f t="shared" si="4"/>
        <v>المنخفض جداً :  يتعرف على معاني بعض المفردات الجديدة من خلال السياق</v>
      </c>
      <c r="AD28" t="str">
        <f t="shared" si="5"/>
        <v>المنخفض :  يتعرف على بعض الصفات المورو ة من الأبوين</v>
      </c>
      <c r="AE28" t="str">
        <f t="shared" si="6"/>
        <v>المنخفض جداً :  يتعرف على بعض التغيرات التي تطرأ على سطح الأرض مثل الزلازل والبراكين</v>
      </c>
      <c r="AF28" t="str">
        <f t="shared" si="7"/>
        <v>المنخفض : يتعرف على التباديل والتوافيق</v>
      </c>
    </row>
    <row r="29" spans="1:32" ht="18">
      <c r="A29" t="s">
        <v>265</v>
      </c>
      <c r="B29" s="238" t="s">
        <v>299</v>
      </c>
      <c r="C29" s="246" t="s">
        <v>503</v>
      </c>
      <c r="E29" s="343"/>
      <c r="F29" s="189" t="s">
        <v>535</v>
      </c>
      <c r="G29" s="325"/>
      <c r="H29" s="362"/>
      <c r="I29" s="371"/>
      <c r="J29" s="343"/>
      <c r="K29" s="343"/>
      <c r="L29" s="343"/>
      <c r="M29" s="343"/>
      <c r="N29" s="343"/>
      <c r="O29" s="343"/>
      <c r="Q29" t="str">
        <f t="shared" si="9"/>
        <v/>
      </c>
      <c r="W29" s="436"/>
      <c r="X29" t="str">
        <f t="shared" si="8"/>
        <v>المتوسط :  يستنتج بعض مرادفات الكلمات الجديدة بدون سياق</v>
      </c>
      <c r="Y29" t="str">
        <f t="shared" si="0"/>
        <v>المنخفض جداً :  يتعرف على مفاهيم الكسور الاعتيادية والنسبة والمعدل والنسبة المئوية</v>
      </c>
      <c r="AC29" t="str">
        <f t="shared" si="4"/>
        <v>المنخفض جداً : يجيب عن بعض الأسئلة المباشرة الواضحة</v>
      </c>
      <c r="AD29" t="str">
        <f t="shared" si="5"/>
        <v>المنخفض :  يستكشف خصائص المواد  الفيزيائية والكيميائية</v>
      </c>
      <c r="AE29" t="str">
        <f t="shared" si="6"/>
        <v>المنخفض جداً :  يتعرف على بعض خصائص المادة</v>
      </c>
      <c r="AF29" t="str">
        <f t="shared" si="7"/>
        <v>المنخفض جداً :  يحل معادلة بمتغير واحد</v>
      </c>
    </row>
    <row r="30" spans="1:32" ht="18.75" thickBot="1">
      <c r="A30" t="s">
        <v>265</v>
      </c>
      <c r="B30" s="238" t="s">
        <v>299</v>
      </c>
      <c r="C30" s="246" t="s">
        <v>486</v>
      </c>
      <c r="E30" s="343"/>
      <c r="F30" s="189" t="s">
        <v>536</v>
      </c>
      <c r="G30" s="324"/>
      <c r="H30" s="362"/>
      <c r="I30" s="372"/>
      <c r="J30" s="343"/>
      <c r="K30" s="343"/>
      <c r="L30" s="343"/>
      <c r="M30" s="343"/>
      <c r="N30" s="343"/>
      <c r="O30" s="343"/>
      <c r="Q30" t="str">
        <f t="shared" si="9"/>
        <v/>
      </c>
      <c r="W30" s="436"/>
      <c r="X30" t="str">
        <f t="shared" si="8"/>
        <v>المتوسط : يستنتج معاني بعض المفردات التي تغيرت دلالتها بتغير الزمن من خلالالسياق</v>
      </c>
      <c r="Y30" t="str">
        <f t="shared" si="0"/>
        <v>المنخفض جداً :  يستوعب مفهوم المتباينات</v>
      </c>
      <c r="AD30" t="str">
        <f t="shared" si="5"/>
        <v>المنخفض :  يصف حركة الجسم ويوضح كيف تؤ ر القوة والكتلة على حركة الجسم</v>
      </c>
      <c r="AE30" t="str">
        <f t="shared" si="6"/>
        <v>المنخفض جداً :  يتعرف على بعض المصطلحات مثل: السرعة، الجاذبية</v>
      </c>
      <c r="AF30" t="str">
        <f t="shared" si="7"/>
        <v>المنخفض جداً :  يتعرف على نظام معادلتين خطيتين متسق وغير متسق ومستقل وغير مستقل</v>
      </c>
    </row>
    <row r="31" spans="1:32" ht="18">
      <c r="A31" t="s">
        <v>265</v>
      </c>
      <c r="B31" s="238" t="s">
        <v>299</v>
      </c>
      <c r="C31" s="246" t="s">
        <v>487</v>
      </c>
      <c r="E31" s="343"/>
      <c r="F31" s="343"/>
      <c r="G31" s="296"/>
      <c r="H31" s="296"/>
      <c r="I31" s="296"/>
      <c r="J31" s="343"/>
      <c r="K31" s="343"/>
      <c r="L31" s="343"/>
      <c r="M31" s="343"/>
      <c r="N31" s="343"/>
      <c r="O31" s="343"/>
      <c r="W31" s="436"/>
      <c r="X31" t="str">
        <f t="shared" si="8"/>
        <v>المتوسط : يفهم النصوص المقروءة، ويجيب عن بعض الأسئلة التحليلية وبعض الأسئلةالاستنتاجية</v>
      </c>
      <c r="Y31" t="str">
        <f t="shared" si="0"/>
        <v>المنخفض جداً :  يستوعب المفاهيم الهندسية الأولية (الزاوية والمستقيم) ومفهومي الحجم والمساحة</v>
      </c>
      <c r="AD31" t="str">
        <f t="shared" si="5"/>
        <v>المنخفض : يتعرف على تحولات الطاقة</v>
      </c>
      <c r="AE31" t="str">
        <f t="shared" si="6"/>
        <v>المنخفض جداً : يتعرف على قوانين نيوتن</v>
      </c>
      <c r="AF31" t="str">
        <f t="shared" si="7"/>
        <v>المنخفض جداً :  يوجد حدود المتتابعة الحسابية</v>
      </c>
    </row>
    <row r="32" spans="1:32" ht="18">
      <c r="A32" t="s">
        <v>265</v>
      </c>
      <c r="B32" s="238" t="s">
        <v>299</v>
      </c>
      <c r="C32" s="246" t="s">
        <v>488</v>
      </c>
      <c r="W32" s="436"/>
      <c r="X32" t="str">
        <f t="shared" si="8"/>
        <v>المتوسط : يميز نوع النص المقروء وخصائصه وغرضه، ويستنتج الأفكار الرئيسة وبعضالأفكار الفرعية منه</v>
      </c>
      <c r="Y32" t="str">
        <f t="shared" si="0"/>
        <v xml:space="preserve">المنخفض جداً : يقرأ البيانات من تمثيلاتها وتحليلها؛ لاستنتاج معلومات. </v>
      </c>
      <c r="AD32" t="str">
        <f t="shared" si="5"/>
        <v>المنخفض جداً :  يتعرف على الاحتياجات الأساسية للمخلوقات الحية</v>
      </c>
      <c r="AF32" t="str">
        <f t="shared" si="7"/>
        <v>المنخفض جداً :  يتعرف على نظرية فيثاغورس</v>
      </c>
    </row>
    <row r="33" spans="1:32" ht="18">
      <c r="A33" t="s">
        <v>265</v>
      </c>
      <c r="B33" s="238" t="s">
        <v>299</v>
      </c>
      <c r="C33" s="246" t="s">
        <v>489</v>
      </c>
      <c r="W33" s="436"/>
      <c r="X33" t="str">
        <f t="shared" si="8"/>
        <v>المتوسط : يوضح المفاهيم الواردة في أفكار النص المقروء والعلاقات بينها</v>
      </c>
      <c r="AD33" t="str">
        <f t="shared" si="5"/>
        <v>المنخفض جداً :  يتعرف على العوامل الحيوية واللاحيوية في البيئة</v>
      </c>
      <c r="AF33" t="str">
        <f t="shared" si="7"/>
        <v>المنخفض جداً : يوجد مقاييس النزعة المركزية</v>
      </c>
    </row>
    <row r="34" spans="1:32" ht="18">
      <c r="A34" t="s">
        <v>265</v>
      </c>
      <c r="B34" s="238" t="s">
        <v>299</v>
      </c>
      <c r="C34" s="245" t="s">
        <v>490</v>
      </c>
      <c r="W34" s="436"/>
      <c r="X34" t="str">
        <f t="shared" si="8"/>
        <v>المتوسط : يستنتج بعض القيم والاتجاهات الإيجابية والسلبية من النص وأثرها في الفرد والمجتمع</v>
      </c>
      <c r="AD34" t="str">
        <f t="shared" si="5"/>
        <v>المنخفض جداً :  يتعرف على حركة الأرض حول محورها وحول الشمس</v>
      </c>
    </row>
    <row r="35" spans="1:32" ht="18">
      <c r="A35" t="s">
        <v>265</v>
      </c>
      <c r="B35" s="237" t="s">
        <v>308</v>
      </c>
      <c r="C35" s="246" t="s">
        <v>491</v>
      </c>
      <c r="W35" s="436"/>
      <c r="X35" t="str">
        <f t="shared" si="8"/>
        <v xml:space="preserve">المنخفض : يحدد بعض المترادفات والأضداد من خلال السياق. </v>
      </c>
      <c r="AD35" t="str">
        <f t="shared" si="5"/>
        <v>المنخفض جداً :  يتعرف على بعض خصائص المادة</v>
      </c>
    </row>
    <row r="36" spans="1:32" ht="18">
      <c r="A36" t="s">
        <v>265</v>
      </c>
      <c r="B36" s="237" t="s">
        <v>308</v>
      </c>
      <c r="C36" s="246" t="s">
        <v>492</v>
      </c>
      <c r="W36" s="436"/>
      <c r="X36" t="str">
        <f t="shared" si="8"/>
        <v xml:space="preserve">المنخفض : يوضح معاني بعض المفردات من خلال السياق. </v>
      </c>
      <c r="AD36" t="str">
        <f t="shared" si="5"/>
        <v>المنخفض جداً :  يتعرف على المفاهيم الأساسية (الموقع، والمسافة، والسرعة)</v>
      </c>
    </row>
    <row r="37" spans="1:32" ht="18">
      <c r="A37" t="s">
        <v>265</v>
      </c>
      <c r="B37" s="237" t="s">
        <v>308</v>
      </c>
      <c r="C37" s="246" t="s">
        <v>493</v>
      </c>
      <c r="W37" s="436"/>
      <c r="X37" t="str">
        <f t="shared" si="8"/>
        <v xml:space="preserve">المنخفض : يجيب عن بعض أسئلة النصوص المقروءة المباشرة. </v>
      </c>
      <c r="AD37" t="str">
        <f t="shared" si="5"/>
        <v>المنخفض جداً : يتعرف على بعض أشكال الطاقة</v>
      </c>
    </row>
    <row r="38" spans="1:32" ht="18">
      <c r="A38" t="s">
        <v>265</v>
      </c>
      <c r="B38" s="237" t="s">
        <v>308</v>
      </c>
      <c r="C38" s="246" t="s">
        <v>494</v>
      </c>
      <c r="W38" s="436"/>
      <c r="X38" t="str">
        <f t="shared" si="8"/>
        <v xml:space="preserve">المنخفض : يميز نوع النص المقروء. </v>
      </c>
    </row>
    <row r="39" spans="1:32" ht="18">
      <c r="A39" t="s">
        <v>265</v>
      </c>
      <c r="B39" s="237" t="s">
        <v>308</v>
      </c>
      <c r="C39" s="246" t="s">
        <v>495</v>
      </c>
      <c r="W39" s="436"/>
      <c r="X39" t="str">
        <f t="shared" si="8"/>
        <v xml:space="preserve">المنخفض : يستنتج بعض الأفكار الرئيسة من النص المقروء. </v>
      </c>
    </row>
    <row r="40" spans="1:32" ht="18">
      <c r="A40" t="s">
        <v>265</v>
      </c>
      <c r="B40" s="237" t="s">
        <v>308</v>
      </c>
      <c r="C40" s="245" t="s">
        <v>496</v>
      </c>
      <c r="W40" s="436"/>
      <c r="X40" t="str">
        <f t="shared" si="8"/>
        <v xml:space="preserve">المنخفض : يوضح بعض المفاهيم الشائعة الواردة في أفكار النص المقروء. </v>
      </c>
    </row>
    <row r="41" spans="1:32" ht="18">
      <c r="A41" t="s">
        <v>265</v>
      </c>
      <c r="B41" s="238" t="s">
        <v>314</v>
      </c>
      <c r="C41" s="246" t="s">
        <v>497</v>
      </c>
      <c r="W41" s="436"/>
      <c r="X41" t="str">
        <f t="shared" si="8"/>
        <v xml:space="preserve">المنخفض جداً : يتعرف على بعض المترادفات من خلال السياق. </v>
      </c>
    </row>
    <row r="42" spans="1:32" ht="18">
      <c r="A42" t="s">
        <v>265</v>
      </c>
      <c r="B42" s="238" t="s">
        <v>314</v>
      </c>
      <c r="C42" s="246" t="s">
        <v>492</v>
      </c>
      <c r="W42" s="436"/>
      <c r="X42" t="str">
        <f t="shared" si="8"/>
        <v xml:space="preserve">المنخفض جداً : يوضح معاني بعض المفردات من خلال السياق. </v>
      </c>
    </row>
    <row r="43" spans="1:32" ht="18">
      <c r="A43" t="s">
        <v>265</v>
      </c>
      <c r="B43" s="238" t="s">
        <v>314</v>
      </c>
      <c r="C43" s="245" t="s">
        <v>498</v>
      </c>
      <c r="W43" s="436"/>
      <c r="X43" t="str">
        <f t="shared" si="8"/>
        <v xml:space="preserve">المنخفض جداً : يجيب عن بعض أسئلة النصوص المقروءة الواضحة. </v>
      </c>
    </row>
    <row r="44" spans="1:32" ht="18">
      <c r="A44" t="s">
        <v>264</v>
      </c>
      <c r="B44" s="238" t="s">
        <v>293</v>
      </c>
      <c r="C44" s="237" t="s">
        <v>459</v>
      </c>
      <c r="W44" s="435" t="s">
        <v>264</v>
      </c>
      <c r="X44" t="str">
        <f t="shared" si="8"/>
        <v>المرتفع : يستنتج معاني مصطلحات تستخدم في مجالات علمية مختلفة</v>
      </c>
    </row>
    <row r="45" spans="1:32" ht="18">
      <c r="A45" t="s">
        <v>264</v>
      </c>
      <c r="B45" s="238" t="s">
        <v>293</v>
      </c>
      <c r="C45" s="237" t="s">
        <v>502</v>
      </c>
      <c r="W45" s="435"/>
      <c r="X45" t="str">
        <f t="shared" si="8"/>
        <v>المرتفع :  يصنف معاني المصطلحات الجديدة وفقا لدلالاتها</v>
      </c>
    </row>
    <row r="46" spans="1:32" ht="18">
      <c r="A46" t="s">
        <v>264</v>
      </c>
      <c r="B46" s="238" t="s">
        <v>293</v>
      </c>
      <c r="C46" s="237" t="s">
        <v>501</v>
      </c>
      <c r="W46" s="435"/>
      <c r="X46" t="str">
        <f t="shared" si="8"/>
        <v>المرتفع :  يستنتج معاني المفردات الجديدة من خلال التفسير والتعريف</v>
      </c>
    </row>
    <row r="47" spans="1:32" ht="18">
      <c r="A47" t="s">
        <v>264</v>
      </c>
      <c r="B47" s="238" t="s">
        <v>293</v>
      </c>
      <c r="C47" s="237" t="s">
        <v>500</v>
      </c>
      <c r="W47" s="435"/>
      <c r="X47" t="str">
        <f t="shared" si="8"/>
        <v>المرتفع :  يستنتج معاني المفردات الجديدة من خلال الترادف، والتضاد</v>
      </c>
    </row>
    <row r="48" spans="1:32" ht="18">
      <c r="A48" t="s">
        <v>264</v>
      </c>
      <c r="B48" s="238" t="s">
        <v>293</v>
      </c>
      <c r="C48" s="237" t="s">
        <v>460</v>
      </c>
      <c r="W48" s="435"/>
      <c r="X48" t="str">
        <f t="shared" si="8"/>
        <v>المرتفع : يستنتج معاني المفردات الجديدة من خلال السياق وبدونه</v>
      </c>
    </row>
    <row r="49" spans="1:24" ht="18">
      <c r="A49" t="s">
        <v>264</v>
      </c>
      <c r="B49" s="238" t="s">
        <v>293</v>
      </c>
      <c r="C49" s="237" t="s">
        <v>499</v>
      </c>
      <c r="W49" s="435"/>
      <c r="X49" t="str">
        <f t="shared" si="8"/>
        <v>المرتفع :  يميز الفروق الأساسية في بنية النص المقروء</v>
      </c>
    </row>
    <row r="50" spans="1:24" ht="36">
      <c r="A50" t="s">
        <v>264</v>
      </c>
      <c r="B50" s="238" t="s">
        <v>293</v>
      </c>
      <c r="C50" s="237" t="s">
        <v>462</v>
      </c>
      <c r="W50" s="435"/>
      <c r="X50" t="str">
        <f t="shared" si="8"/>
        <v>المرتفع : يحلل النصوص المقروءة من حيث الترتيب الزمني والمكاني والأهمية والمقارنة والمقابلة والقضية العامة والأدلة الداعمة</v>
      </c>
    </row>
    <row r="51" spans="1:24" ht="18">
      <c r="A51" t="s">
        <v>264</v>
      </c>
      <c r="B51" s="238" t="s">
        <v>293</v>
      </c>
      <c r="C51" s="237" t="s">
        <v>463</v>
      </c>
      <c r="W51" s="435"/>
      <c r="X51" t="str">
        <f t="shared" si="8"/>
        <v>المرتفع : يستنتج الأفكار الرئيسة والفرعية والضمنية من النص المقروء</v>
      </c>
    </row>
    <row r="52" spans="1:24" ht="18">
      <c r="A52" t="s">
        <v>264</v>
      </c>
      <c r="B52" s="238" t="s">
        <v>293</v>
      </c>
      <c r="C52" s="237" t="s">
        <v>464</v>
      </c>
      <c r="W52" s="435"/>
      <c r="X52" t="str">
        <f t="shared" si="8"/>
        <v>المرتفع : يقوّم النصوص المقروءة من خلال ما تتضمنه من قيم إيجابية وسلبية، ويحدد تأثيرها في الفرد والمجتمع</v>
      </c>
    </row>
    <row r="53" spans="1:24" ht="18">
      <c r="A53" t="s">
        <v>264</v>
      </c>
      <c r="B53" s="238" t="s">
        <v>299</v>
      </c>
      <c r="C53" s="237" t="s">
        <v>465</v>
      </c>
      <c r="W53" s="435"/>
      <c r="X53" t="str">
        <f t="shared" si="8"/>
        <v>المتوسط :  يستنتج بعض معاني المصطلحات التي تستخدم في مجالات علمية مختلفة</v>
      </c>
    </row>
    <row r="54" spans="1:24" ht="18">
      <c r="A54" t="s">
        <v>264</v>
      </c>
      <c r="B54" s="238" t="s">
        <v>299</v>
      </c>
      <c r="C54" s="237" t="s">
        <v>466</v>
      </c>
      <c r="W54" s="435"/>
      <c r="X54" t="str">
        <f t="shared" si="8"/>
        <v>المتوسط :  يصنف بعض معاني المصطلحات الجديدة وفقا لدلالاتها</v>
      </c>
    </row>
    <row r="55" spans="1:24" ht="18">
      <c r="A55" t="s">
        <v>264</v>
      </c>
      <c r="B55" s="238" t="s">
        <v>299</v>
      </c>
      <c r="C55" s="237" t="s">
        <v>467</v>
      </c>
      <c r="W55" s="435"/>
      <c r="X55" t="str">
        <f t="shared" si="8"/>
        <v>المتوسط : يستنتج بعض معاني المفردات الجديدة من خلال التفسير والتعريف</v>
      </c>
    </row>
    <row r="56" spans="1:24" ht="18">
      <c r="A56" t="s">
        <v>264</v>
      </c>
      <c r="B56" s="238" t="s">
        <v>299</v>
      </c>
      <c r="C56" s="237" t="s">
        <v>468</v>
      </c>
      <c r="W56" s="435"/>
      <c r="X56" t="str">
        <f t="shared" si="8"/>
        <v>المتوسط :  يستنتج بعض معاني المفردات الجديدة من خلال الترادف، والتضاد</v>
      </c>
    </row>
    <row r="57" spans="1:24" ht="18">
      <c r="A57" t="s">
        <v>264</v>
      </c>
      <c r="B57" s="238" t="s">
        <v>299</v>
      </c>
      <c r="C57" s="237" t="s">
        <v>469</v>
      </c>
      <c r="W57" s="435"/>
      <c r="X57" t="str">
        <f t="shared" si="8"/>
        <v>المتوسط :  يستنتج معاني المفردات الجديدة من خلال السياق</v>
      </c>
    </row>
    <row r="58" spans="1:24" ht="18">
      <c r="A58" t="s">
        <v>264</v>
      </c>
      <c r="B58" s="238" t="s">
        <v>299</v>
      </c>
      <c r="C58" s="237" t="s">
        <v>461</v>
      </c>
      <c r="W58" s="435"/>
      <c r="X58" t="str">
        <f t="shared" si="8"/>
        <v>المتوسط :  يميز الفروق الأساسية في بنية النص المقروء</v>
      </c>
    </row>
    <row r="59" spans="1:24" ht="18">
      <c r="A59" t="s">
        <v>264</v>
      </c>
      <c r="B59" s="238" t="s">
        <v>299</v>
      </c>
      <c r="C59" s="237" t="s">
        <v>470</v>
      </c>
      <c r="W59" s="435"/>
      <c r="X59" t="str">
        <f t="shared" si="8"/>
        <v>المتوسط :  يستنتج الأفكار الرئيسة في النص</v>
      </c>
    </row>
    <row r="60" spans="1:24" ht="18">
      <c r="A60" t="s">
        <v>264</v>
      </c>
      <c r="B60" s="238" t="s">
        <v>299</v>
      </c>
      <c r="C60" s="237" t="s">
        <v>471</v>
      </c>
      <c r="W60" s="435"/>
      <c r="X60" t="str">
        <f t="shared" si="8"/>
        <v>المتوسط :  يرتب الأحداث الواردة في النص</v>
      </c>
    </row>
    <row r="61" spans="1:24" ht="18">
      <c r="A61" t="s">
        <v>264</v>
      </c>
      <c r="B61" s="238" t="s">
        <v>299</v>
      </c>
      <c r="C61" s="237" t="s">
        <v>472</v>
      </c>
      <c r="W61" s="435"/>
      <c r="X61" t="str">
        <f t="shared" si="8"/>
        <v>المتوسط : يحدد بعض القيم ا ةيجابية والسلبية الواردة في النص</v>
      </c>
    </row>
    <row r="62" spans="1:24" ht="18">
      <c r="A62" t="s">
        <v>264</v>
      </c>
      <c r="B62" s="237" t="s">
        <v>308</v>
      </c>
      <c r="C62" s="237" t="s">
        <v>473</v>
      </c>
      <c r="W62" s="435"/>
      <c r="X62" t="str">
        <f t="shared" si="8"/>
        <v>المنخفض :  يستنتج بعض معاني المفردات من خلال الترادف، والتضاد</v>
      </c>
    </row>
    <row r="63" spans="1:24" ht="18">
      <c r="A63" t="s">
        <v>264</v>
      </c>
      <c r="B63" s="237" t="s">
        <v>308</v>
      </c>
      <c r="C63" s="237" t="s">
        <v>474</v>
      </c>
      <c r="W63" s="435"/>
      <c r="X63" t="str">
        <f t="shared" si="8"/>
        <v xml:space="preserve">المنخفض : يستنتج بعض معاني المفردات الجديدة الواضحة من خلال السياق </v>
      </c>
    </row>
    <row r="64" spans="1:24" ht="18">
      <c r="A64" t="s">
        <v>264</v>
      </c>
      <c r="B64" s="237" t="s">
        <v>308</v>
      </c>
      <c r="C64" s="237" t="s">
        <v>475</v>
      </c>
      <c r="W64" s="435"/>
      <c r="X64" t="str">
        <f t="shared" si="8"/>
        <v>المنخفض :  يرتب بعض أحداث النص الواضحة</v>
      </c>
    </row>
    <row r="65" spans="1:24" ht="18">
      <c r="A65" t="s">
        <v>264</v>
      </c>
      <c r="B65" s="237" t="s">
        <v>308</v>
      </c>
      <c r="C65" s="237" t="s">
        <v>476</v>
      </c>
      <c r="W65" s="435"/>
      <c r="X65" t="str">
        <f t="shared" si="8"/>
        <v>المنخفض :  يجيب عن بعض الأسئلة المباشرة الواضحة</v>
      </c>
    </row>
    <row r="66" spans="1:24" ht="18">
      <c r="A66" t="s">
        <v>264</v>
      </c>
      <c r="B66" s="237" t="s">
        <v>308</v>
      </c>
      <c r="C66" s="237" t="s">
        <v>477</v>
      </c>
      <c r="W66" s="435"/>
      <c r="X66" t="str">
        <f t="shared" si="8"/>
        <v>المنخفض : يتعرف على الفكرة الرئيسة في النص</v>
      </c>
    </row>
    <row r="67" spans="1:24" ht="18">
      <c r="A67" t="s">
        <v>264</v>
      </c>
      <c r="B67" s="238" t="s">
        <v>314</v>
      </c>
      <c r="C67" s="237" t="s">
        <v>478</v>
      </c>
      <c r="W67" s="435"/>
      <c r="X67" t="str">
        <f t="shared" si="8"/>
        <v>المنخفض جداً :  يستنتج بعض معاني المفردات الجديدة من خلال الترادف</v>
      </c>
    </row>
    <row r="68" spans="1:24" ht="18">
      <c r="A68" t="s">
        <v>264</v>
      </c>
      <c r="B68" s="238" t="s">
        <v>314</v>
      </c>
      <c r="C68" s="237" t="s">
        <v>479</v>
      </c>
      <c r="W68" s="435"/>
      <c r="X68" t="str">
        <f t="shared" si="8"/>
        <v>المنخفض جداً :  يتعرف على معاني بعض المفردات الجديدة من خلال السياق</v>
      </c>
    </row>
    <row r="69" spans="1:24" ht="18">
      <c r="A69" t="s">
        <v>264</v>
      </c>
      <c r="B69" s="238" t="s">
        <v>314</v>
      </c>
      <c r="C69" s="237" t="s">
        <v>480</v>
      </c>
      <c r="W69" s="435"/>
      <c r="X69" t="str">
        <f t="shared" ref="X69:X132" si="10">B69&amp;" : "&amp;C69</f>
        <v>المنخفض جداً : يجيب عن بعض الأسئلة المباشرة الواضحة</v>
      </c>
    </row>
    <row r="70" spans="1:24" ht="18">
      <c r="A70" t="s">
        <v>260</v>
      </c>
      <c r="B70" s="238" t="s">
        <v>293</v>
      </c>
      <c r="C70" s="240" t="s">
        <v>294</v>
      </c>
      <c r="W70" s="436" t="s">
        <v>260</v>
      </c>
      <c r="X70" t="str">
        <f t="shared" si="10"/>
        <v>المرتفع : يقدر ناتج جمع وطرح الأعداد ضمن أربع منازل</v>
      </c>
    </row>
    <row r="71" spans="1:24" ht="18">
      <c r="A71" t="s">
        <v>260</v>
      </c>
      <c r="B71" s="238" t="s">
        <v>293</v>
      </c>
      <c r="C71" s="240" t="s">
        <v>295</v>
      </c>
      <c r="W71" s="436"/>
      <c r="X71" t="str">
        <f t="shared" si="10"/>
        <v>المرتفع : يطبق خصائص الجمع والضرب</v>
      </c>
    </row>
    <row r="72" spans="1:24" ht="18">
      <c r="A72" t="s">
        <v>260</v>
      </c>
      <c r="B72" s="238" t="s">
        <v>293</v>
      </c>
      <c r="C72" s="240" t="s">
        <v>296</v>
      </c>
      <c r="W72" s="436"/>
      <c r="X72" t="str">
        <f t="shared" si="10"/>
        <v>المرتفع : يكتب جملاً عددية على العمليات الأربع ويوجد قيمتها</v>
      </c>
    </row>
    <row r="73" spans="1:24" ht="18">
      <c r="A73" t="s">
        <v>260</v>
      </c>
      <c r="B73" s="238" t="s">
        <v>293</v>
      </c>
      <c r="C73" s="240" t="s">
        <v>297</v>
      </c>
      <c r="W73" s="436"/>
      <c r="X73" t="str">
        <f t="shared" si="10"/>
        <v>المرتفع : يحل مسائل رياضية تتضمن تطبيقات مالية على النقود</v>
      </c>
    </row>
    <row r="74" spans="1:24" ht="18">
      <c r="A74" t="s">
        <v>260</v>
      </c>
      <c r="B74" s="238" t="s">
        <v>293</v>
      </c>
      <c r="C74" s="240" t="s">
        <v>298</v>
      </c>
      <c r="W74" s="436"/>
      <c r="X74" t="str">
        <f t="shared" si="10"/>
        <v>المرتفع : يحلل البيانات الممثلة في الرسوم البيانية</v>
      </c>
    </row>
    <row r="75" spans="1:24" ht="18">
      <c r="A75" t="s">
        <v>260</v>
      </c>
      <c r="B75" s="237" t="s">
        <v>299</v>
      </c>
      <c r="C75" s="240" t="s">
        <v>300</v>
      </c>
      <c r="W75" s="436"/>
      <c r="X75" t="str">
        <f t="shared" si="10"/>
        <v>المتوسط : يميز القيمة المنزلية لعدد ضمن سبع منازل</v>
      </c>
    </row>
    <row r="76" spans="1:24" ht="18">
      <c r="A76" t="s">
        <v>260</v>
      </c>
      <c r="B76" s="237" t="s">
        <v>299</v>
      </c>
      <c r="C76" s="240" t="s">
        <v>301</v>
      </c>
      <c r="W76" s="436"/>
      <c r="X76" t="str">
        <f t="shared" si="10"/>
        <v>المتوسط : يكتب الأعداد الكلية في الصور القياسية واللفظية والتحليلية</v>
      </c>
    </row>
    <row r="77" spans="1:24" ht="18">
      <c r="A77" t="s">
        <v>260</v>
      </c>
      <c r="B77" s="237" t="s">
        <v>299</v>
      </c>
      <c r="C77" s="240" t="s">
        <v>302</v>
      </c>
      <c r="W77" s="436"/>
      <c r="X77" t="str">
        <f t="shared" si="10"/>
        <v>المتوسط : يصف كسور الوحدة ويميزها ويمثلها على خط الأعداد</v>
      </c>
    </row>
    <row r="78" spans="1:24" ht="18">
      <c r="A78" t="s">
        <v>260</v>
      </c>
      <c r="B78" s="237" t="s">
        <v>299</v>
      </c>
      <c r="C78" s="240" t="s">
        <v>303</v>
      </c>
      <c r="W78" s="436"/>
      <c r="X78" t="str">
        <f t="shared" si="10"/>
        <v>المتوسط : يُجري العمليات الأربع باستخدام  ستراتيجيات حل المسائل ضمن أربع منازل</v>
      </c>
    </row>
    <row r="79" spans="1:24" ht="18">
      <c r="A79" t="s">
        <v>260</v>
      </c>
      <c r="B79" s="237" t="s">
        <v>299</v>
      </c>
      <c r="C79" s="240" t="s">
        <v>304</v>
      </c>
      <c r="W79" s="436"/>
      <c r="X79" t="str">
        <f t="shared" si="10"/>
        <v>المتوسط : يميز الأنماط ويوسعها</v>
      </c>
    </row>
    <row r="80" spans="1:24" ht="18">
      <c r="A80" t="s">
        <v>260</v>
      </c>
      <c r="B80" s="237" t="s">
        <v>299</v>
      </c>
      <c r="C80" s="240" t="s">
        <v>305</v>
      </c>
      <c r="W80" s="436"/>
      <c r="X80" t="str">
        <f t="shared" si="10"/>
        <v>المتوسط :    يصف الأشكال الهندسية ثلاثية الأبعاد وفق خصائص(عدد الأوجه وأشكالها، وعدد الرؤوس والأحرف</v>
      </c>
    </row>
    <row r="81" spans="1:24" ht="18">
      <c r="A81" t="s">
        <v>260</v>
      </c>
      <c r="B81" s="237" t="s">
        <v>299</v>
      </c>
      <c r="C81" s="240" t="s">
        <v>306</v>
      </c>
      <c r="W81" s="436"/>
      <c r="X81" t="str">
        <f t="shared" si="10"/>
        <v>المتوسط : يحسب المحيط والمساحة للأشكال الهندسية</v>
      </c>
    </row>
    <row r="82" spans="1:24" ht="18">
      <c r="A82" t="s">
        <v>260</v>
      </c>
      <c r="B82" s="237" t="s">
        <v>299</v>
      </c>
      <c r="C82" s="240" t="s">
        <v>307</v>
      </c>
      <c r="W82" s="436"/>
      <c r="X82" t="str">
        <f t="shared" si="10"/>
        <v>المتوسط : يحدد الوحدة المناسبة للقياس</v>
      </c>
    </row>
    <row r="83" spans="1:24" ht="18">
      <c r="A83" t="s">
        <v>260</v>
      </c>
      <c r="B83" s="237" t="s">
        <v>308</v>
      </c>
      <c r="C83" s="240" t="s">
        <v>309</v>
      </c>
      <c r="W83" s="436"/>
      <c r="X83" t="str">
        <f t="shared" si="10"/>
        <v>المنخفض : يقارن ويرتب الأعداد تصاعديًّا وتنازليًّا</v>
      </c>
    </row>
    <row r="84" spans="1:24" ht="18">
      <c r="A84" t="s">
        <v>260</v>
      </c>
      <c r="B84" s="237" t="s">
        <v>308</v>
      </c>
      <c r="C84" s="240" t="s">
        <v>310</v>
      </c>
      <c r="W84" s="436"/>
      <c r="X84" t="str">
        <f t="shared" si="10"/>
        <v>المنخفض : يجمع الأعداد ضمن أربع منازل ويطرحها ذهنيًّا</v>
      </c>
    </row>
    <row r="85" spans="1:24" ht="18">
      <c r="A85" t="s">
        <v>260</v>
      </c>
      <c r="B85" s="237" t="s">
        <v>308</v>
      </c>
      <c r="C85" s="240" t="s">
        <v>311</v>
      </c>
      <c r="W85" s="436"/>
      <c r="X85" t="str">
        <f t="shared" si="10"/>
        <v>المنخفض : يصف ويصنف الأشكال الهندسية  نائية الأبعاد</v>
      </c>
    </row>
    <row r="86" spans="1:24" ht="18">
      <c r="A86" t="s">
        <v>260</v>
      </c>
      <c r="B86" s="237" t="s">
        <v>308</v>
      </c>
      <c r="C86" s="240" t="s">
        <v>312</v>
      </c>
      <c r="W86" s="436"/>
      <c r="X86" t="str">
        <f t="shared" si="10"/>
        <v>المنخفض : يصف التما ل في شكل ويحدد خط التما ل</v>
      </c>
    </row>
    <row r="87" spans="1:24" ht="18">
      <c r="A87" t="s">
        <v>260</v>
      </c>
      <c r="B87" s="237" t="s">
        <v>308</v>
      </c>
      <c r="C87" s="240" t="s">
        <v>313</v>
      </c>
      <c r="W87" s="436"/>
      <c r="X87" t="str">
        <f t="shared" si="10"/>
        <v>المنخفض : يمثل البيانات باستخدام النقاط والرسوم البيانية</v>
      </c>
    </row>
    <row r="88" spans="1:24" ht="18">
      <c r="A88" t="s">
        <v>260</v>
      </c>
      <c r="B88" s="237" t="s">
        <v>314</v>
      </c>
      <c r="C88" s="240" t="s">
        <v>315</v>
      </c>
      <c r="W88" s="436"/>
      <c r="X88" t="str">
        <f t="shared" si="10"/>
        <v>المنخفض جداً : يقارن بين عددين طبيعيين</v>
      </c>
    </row>
    <row r="89" spans="1:24" ht="18">
      <c r="A89" t="s">
        <v>260</v>
      </c>
      <c r="B89" s="237" t="s">
        <v>314</v>
      </c>
      <c r="C89" s="240" t="s">
        <v>316</v>
      </c>
      <c r="W89" s="436"/>
      <c r="X89" t="str">
        <f t="shared" si="10"/>
        <v>المنخفض جداً : يحدد الوقت والزمن ويختار الوحدات المناسبة</v>
      </c>
    </row>
    <row r="90" spans="1:24" ht="36">
      <c r="A90" t="s">
        <v>260</v>
      </c>
      <c r="B90" s="237" t="s">
        <v>314</v>
      </c>
      <c r="C90" s="240" t="s">
        <v>317</v>
      </c>
      <c r="W90" s="436"/>
      <c r="X90" t="str">
        <f t="shared" si="10"/>
        <v xml:space="preserve">المنخفض جداً : يميز بين فئات النقود المعدنية والورقية، ويستخدمها في عد المبالم ضمن 9999 ريالاً
</v>
      </c>
    </row>
    <row r="91" spans="1:24" ht="18">
      <c r="A91" t="s">
        <v>260</v>
      </c>
      <c r="B91" s="244" t="s">
        <v>314</v>
      </c>
      <c r="C91" s="243" t="s">
        <v>318</v>
      </c>
      <c r="W91" s="436"/>
      <c r="X91" t="str">
        <f t="shared" si="10"/>
        <v>المنخفض جداً : يجمع البيانات وينظمها في الجداول التكرارية</v>
      </c>
    </row>
    <row r="92" spans="1:24" ht="18">
      <c r="A92" t="s">
        <v>349</v>
      </c>
      <c r="B92" s="238" t="s">
        <v>293</v>
      </c>
      <c r="C92" s="237" t="s">
        <v>350</v>
      </c>
      <c r="W92" s="435" t="s">
        <v>349</v>
      </c>
      <c r="X92" t="str">
        <f t="shared" si="10"/>
        <v>المرتفع :  يحل مسائل رياضية على الكسور الاعتيادية والكسور العشرية</v>
      </c>
    </row>
    <row r="93" spans="1:24" ht="18">
      <c r="A93" t="s">
        <v>349</v>
      </c>
      <c r="B93" s="238" t="s">
        <v>293</v>
      </c>
      <c r="C93" s="237" t="s">
        <v>351</v>
      </c>
      <c r="W93" s="435"/>
      <c r="X93" t="str">
        <f t="shared" si="10"/>
        <v>المرتفع :  يقسم الأعداد الكسرية ويبسطها</v>
      </c>
    </row>
    <row r="94" spans="1:24" ht="18">
      <c r="A94" t="s">
        <v>349</v>
      </c>
      <c r="B94" s="238" t="s">
        <v>293</v>
      </c>
      <c r="C94" s="237" t="s">
        <v>352</v>
      </c>
      <c r="W94" s="435"/>
      <c r="X94" t="str">
        <f t="shared" si="10"/>
        <v>المرتفع :  يحل مسائل رياضية على النسبة والمعدل والنسبة المئوية والتناسب</v>
      </c>
    </row>
    <row r="95" spans="1:24" ht="18">
      <c r="A95" t="s">
        <v>349</v>
      </c>
      <c r="B95" s="238" t="s">
        <v>293</v>
      </c>
      <c r="C95" s="237" t="s">
        <v>353</v>
      </c>
      <c r="W95" s="435"/>
      <c r="X95" t="str">
        <f t="shared" si="10"/>
        <v>المرتفع :  يحل مسائل رياضية على الأنماط العددية والدوال</v>
      </c>
    </row>
    <row r="96" spans="1:24" ht="18">
      <c r="A96" t="s">
        <v>349</v>
      </c>
      <c r="B96" s="238" t="s">
        <v>293</v>
      </c>
      <c r="C96" s="237" t="s">
        <v>354</v>
      </c>
      <c r="W96" s="435"/>
      <c r="X96" t="str">
        <f t="shared" si="10"/>
        <v>المرتفع :  يوجد قاعدة دالة ما من خلال جدول</v>
      </c>
    </row>
    <row r="97" spans="1:24" ht="18">
      <c r="A97" t="s">
        <v>349</v>
      </c>
      <c r="B97" s="238" t="s">
        <v>293</v>
      </c>
      <c r="C97" s="237" t="s">
        <v>355</v>
      </c>
      <c r="W97" s="435"/>
      <c r="X97" t="str">
        <f t="shared" si="10"/>
        <v>المرتفع :  يوجد زوايا قياسات مجهولة في المثلن أو الشكل الرباعي</v>
      </c>
    </row>
    <row r="98" spans="1:24" ht="18">
      <c r="A98" t="s">
        <v>349</v>
      </c>
      <c r="B98" s="238" t="s">
        <v>293</v>
      </c>
      <c r="C98" s="237" t="s">
        <v>356</v>
      </c>
      <c r="W98" s="435"/>
      <c r="X98" t="str">
        <f t="shared" si="10"/>
        <v>المرتفع :  يحل مسائل رياضية تتضمن حساب المحيط والمساحة والحجم</v>
      </c>
    </row>
    <row r="99" spans="1:24" ht="18">
      <c r="A99" t="s">
        <v>349</v>
      </c>
      <c r="B99" s="238" t="s">
        <v>293</v>
      </c>
      <c r="C99" s="237" t="s">
        <v>357</v>
      </c>
      <c r="W99" s="435"/>
      <c r="X99" t="str">
        <f t="shared" si="10"/>
        <v>المرتفع :  يمثل البيانات ويحللها لحل المسائل الرياضية</v>
      </c>
    </row>
    <row r="100" spans="1:24" ht="18">
      <c r="A100" t="s">
        <v>349</v>
      </c>
      <c r="B100" s="238" t="s">
        <v>293</v>
      </c>
      <c r="C100" s="237" t="s">
        <v>358</v>
      </c>
      <c r="W100" s="435"/>
      <c r="X100" t="str">
        <f t="shared" si="10"/>
        <v>المرتفع : يدرك الفروق بين مقاييس النزعة المركزية</v>
      </c>
    </row>
    <row r="101" spans="1:24" ht="18">
      <c r="A101" t="s">
        <v>349</v>
      </c>
      <c r="B101" s="238" t="s">
        <v>299</v>
      </c>
      <c r="C101" s="237" t="s">
        <v>359</v>
      </c>
      <c r="W101" s="435"/>
      <c r="X101" t="str">
        <f t="shared" si="10"/>
        <v xml:space="preserve">المتوسط :  يطبق العمليات على الكسور والأعداد العشرية </v>
      </c>
    </row>
    <row r="102" spans="1:24" ht="18">
      <c r="A102" t="s">
        <v>349</v>
      </c>
      <c r="B102" s="238" t="s">
        <v>299</v>
      </c>
      <c r="C102" s="237" t="s">
        <v>360</v>
      </c>
      <c r="W102" s="435"/>
      <c r="X102" t="str">
        <f t="shared" si="10"/>
        <v>المتوسط :  يوجد النسبة المئوية</v>
      </c>
    </row>
    <row r="103" spans="1:24" ht="18">
      <c r="A103" t="s">
        <v>349</v>
      </c>
      <c r="B103" s="238" t="s">
        <v>299</v>
      </c>
      <c r="C103" s="237" t="s">
        <v>361</v>
      </c>
      <c r="W103" s="435"/>
      <c r="X103" t="str">
        <f t="shared" si="10"/>
        <v>المتوسط :  يوجد قاعدة دالة ما</v>
      </c>
    </row>
    <row r="104" spans="1:24" ht="18">
      <c r="A104" t="s">
        <v>349</v>
      </c>
      <c r="B104" s="238" t="s">
        <v>299</v>
      </c>
      <c r="C104" s="237" t="s">
        <v>362</v>
      </c>
      <c r="W104" s="435"/>
      <c r="X104" t="str">
        <f t="shared" si="10"/>
        <v>المتوسط :  يوجد العامل المشترك الأكبر والمضاعف المشترك الأصغر لعددين أو أكثر</v>
      </c>
    </row>
    <row r="105" spans="1:24" ht="18">
      <c r="A105" t="s">
        <v>349</v>
      </c>
      <c r="B105" s="238" t="s">
        <v>299</v>
      </c>
      <c r="C105" s="237" t="s">
        <v>363</v>
      </c>
      <c r="W105" s="435"/>
      <c r="X105" t="str">
        <f t="shared" si="10"/>
        <v>المتوسط :  يحل مسائل رياضية تتعلق بالزوايا والمضلعات</v>
      </c>
    </row>
    <row r="106" spans="1:24" ht="18">
      <c r="A106" t="s">
        <v>349</v>
      </c>
      <c r="B106" s="238" t="s">
        <v>299</v>
      </c>
      <c r="C106" s="237" t="s">
        <v>364</v>
      </c>
      <c r="W106" s="435"/>
      <c r="X106" t="str">
        <f t="shared" si="10"/>
        <v>المتوسط :  يحسب محيط الأشكال المستوية</v>
      </c>
    </row>
    <row r="107" spans="1:24" ht="18">
      <c r="A107" t="s">
        <v>349</v>
      </c>
      <c r="B107" s="238" t="s">
        <v>299</v>
      </c>
      <c r="C107" s="237" t="s">
        <v>365</v>
      </c>
      <c r="W107" s="435"/>
      <c r="X107" t="str">
        <f t="shared" si="10"/>
        <v>المتوسط :  يصنف المثلثات وفًقًا لأطوال أضلاعها، وقياسات زواياها ويوجد قياسات الزوايا المجهولة للأشكال الرباعية</v>
      </c>
    </row>
    <row r="108" spans="1:24" ht="18">
      <c r="A108" t="s">
        <v>349</v>
      </c>
      <c r="B108" s="238" t="s">
        <v>299</v>
      </c>
      <c r="C108" s="237" t="s">
        <v>366</v>
      </c>
      <c r="W108" s="435"/>
      <c r="X108" t="str">
        <f t="shared" si="10"/>
        <v>المتوسط :  يحسب مقاييس النزعة المركزية والمدى</v>
      </c>
    </row>
    <row r="109" spans="1:24" ht="18">
      <c r="A109" t="s">
        <v>349</v>
      </c>
      <c r="B109" s="238" t="s">
        <v>299</v>
      </c>
      <c r="C109" s="237" t="s">
        <v>367</v>
      </c>
      <c r="W109" s="435"/>
      <c r="X109" t="str">
        <f t="shared" si="10"/>
        <v>المتوسط : يحل مسائل رياضية على الاحتمالات</v>
      </c>
    </row>
    <row r="110" spans="1:24" ht="18">
      <c r="A110" t="s">
        <v>349</v>
      </c>
      <c r="B110" s="242" t="s">
        <v>308</v>
      </c>
      <c r="C110" s="237" t="s">
        <v>368</v>
      </c>
      <c r="W110" s="435"/>
      <c r="X110" t="str">
        <f t="shared" si="10"/>
        <v>المنخفض : يوجد حاصل ضرب وقسمة الكسور العشرية وحاصل جمع وطرح الكسور المتشابهة المقام</v>
      </c>
    </row>
    <row r="111" spans="1:24" ht="18">
      <c r="A111" t="s">
        <v>349</v>
      </c>
      <c r="B111" s="238" t="s">
        <v>308</v>
      </c>
      <c r="C111" s="237" t="s">
        <v>369</v>
      </c>
      <c r="W111" s="435"/>
      <c r="X111" t="str">
        <f t="shared" si="10"/>
        <v>المنخفض :  يوجد النسبة المئوية ويحولها  لى كسر أو العكس</v>
      </c>
    </row>
    <row r="112" spans="1:24" ht="18">
      <c r="A112" t="s">
        <v>349</v>
      </c>
      <c r="B112" s="238" t="s">
        <v>308</v>
      </c>
      <c r="C112" s="237" t="s">
        <v>370</v>
      </c>
      <c r="W112" s="435"/>
      <c r="X112" t="str">
        <f t="shared" si="10"/>
        <v>المنخفض :  يبسط العبارات الجبرية ويوجد قيمتها</v>
      </c>
    </row>
    <row r="113" spans="1:24" ht="18">
      <c r="A113" t="s">
        <v>349</v>
      </c>
      <c r="B113" s="238" t="s">
        <v>308</v>
      </c>
      <c r="C113" s="237" t="s">
        <v>371</v>
      </c>
      <c r="W113" s="435"/>
      <c r="X113" t="str">
        <f t="shared" si="10"/>
        <v>المنخفض :  يتعرف على قانون محيط الدائرة</v>
      </c>
    </row>
    <row r="114" spans="1:24" ht="18">
      <c r="A114" t="s">
        <v>349</v>
      </c>
      <c r="B114" s="238" t="s">
        <v>308</v>
      </c>
      <c r="C114" s="237" t="s">
        <v>372</v>
      </c>
      <c r="W114" s="435"/>
      <c r="X114" t="str">
        <f t="shared" si="10"/>
        <v>المنخفض : يوجد احتمال حدث بسيط لتجربة معينة</v>
      </c>
    </row>
    <row r="115" spans="1:24" ht="18">
      <c r="A115" t="s">
        <v>349</v>
      </c>
      <c r="B115" s="238" t="s">
        <v>314</v>
      </c>
      <c r="C115" s="237" t="s">
        <v>373</v>
      </c>
      <c r="W115" s="435"/>
      <c r="X115" t="str">
        <f t="shared" si="10"/>
        <v>المنخفض جداً :  يحلل الأعداد إلى العوامل الأولية</v>
      </c>
    </row>
    <row r="116" spans="1:24" ht="18">
      <c r="A116" t="s">
        <v>349</v>
      </c>
      <c r="B116" s="238" t="s">
        <v>314</v>
      </c>
      <c r="C116" s="237" t="s">
        <v>374</v>
      </c>
      <c r="W116" s="435"/>
      <c r="X116" t="str">
        <f t="shared" si="10"/>
        <v>المنخفض جداً :  يجمع ويطرح الأعداد العشرية</v>
      </c>
    </row>
    <row r="117" spans="1:24" ht="18">
      <c r="A117" t="s">
        <v>349</v>
      </c>
      <c r="B117" s="238" t="s">
        <v>314</v>
      </c>
      <c r="C117" s="237" t="s">
        <v>375</v>
      </c>
      <c r="W117" s="435"/>
      <c r="X117" t="str">
        <f t="shared" si="10"/>
        <v>المنخفض جداً :  يتعرف على مفاهيم الكسور الاعتيادية والنسبة والمعدل والنسبة المئوية</v>
      </c>
    </row>
    <row r="118" spans="1:24" ht="18">
      <c r="A118" t="s">
        <v>349</v>
      </c>
      <c r="B118" s="238" t="s">
        <v>314</v>
      </c>
      <c r="C118" s="237" t="s">
        <v>376</v>
      </c>
      <c r="W118" s="435"/>
      <c r="X118" t="str">
        <f t="shared" si="10"/>
        <v>المنخفض جداً :  يستوعب مفهوم المتباينات</v>
      </c>
    </row>
    <row r="119" spans="1:24" ht="18">
      <c r="A119" t="s">
        <v>349</v>
      </c>
      <c r="B119" s="238" t="s">
        <v>314</v>
      </c>
      <c r="C119" s="237" t="s">
        <v>377</v>
      </c>
      <c r="W119" s="435"/>
      <c r="X119" t="str">
        <f t="shared" si="10"/>
        <v>المنخفض جداً :  يستوعب المفاهيم الهندسية الأولية (الزاوية والمستقيم) ومفهومي الحجم والمساحة</v>
      </c>
    </row>
    <row r="120" spans="1:24" ht="18">
      <c r="A120" t="s">
        <v>349</v>
      </c>
      <c r="B120" s="238" t="s">
        <v>314</v>
      </c>
      <c r="C120" s="237" t="s">
        <v>378</v>
      </c>
      <c r="W120" s="435"/>
      <c r="X120" t="str">
        <f t="shared" si="10"/>
        <v xml:space="preserve">المنخفض جداً : يقرأ البيانات من تمثيلاتها وتحليلها؛ لاستنتاج معلومات. </v>
      </c>
    </row>
    <row r="121" spans="1:24" ht="18">
      <c r="A121" t="s">
        <v>263</v>
      </c>
      <c r="B121" s="238" t="s">
        <v>293</v>
      </c>
      <c r="C121" s="237" t="s">
        <v>407</v>
      </c>
      <c r="W121" s="436" t="s">
        <v>263</v>
      </c>
      <c r="X121" t="str">
        <f t="shared" si="10"/>
        <v>المرتفع :  يصمم ويجري التجارب العلمية، ويحلل البيانات؛ ليقدم تفسيرات منطقية</v>
      </c>
    </row>
    <row r="122" spans="1:24" ht="18">
      <c r="A122" t="s">
        <v>263</v>
      </c>
      <c r="B122" s="238" t="s">
        <v>293</v>
      </c>
      <c r="C122" s="237" t="s">
        <v>408</v>
      </c>
      <c r="W122" s="436"/>
      <c r="X122" t="str">
        <f t="shared" si="10"/>
        <v>المرتفع :  يستكشف الدور الرئيس للجينات في نقل الصفات عبر الأجيال</v>
      </c>
    </row>
    <row r="123" spans="1:24" ht="18">
      <c r="A123" t="s">
        <v>263</v>
      </c>
      <c r="B123" s="238" t="s">
        <v>293</v>
      </c>
      <c r="C123" s="237" t="s">
        <v>409</v>
      </c>
      <c r="W123" s="436"/>
      <c r="X123" t="str">
        <f t="shared" si="10"/>
        <v>المرتفع :  يميز التركيب والوظيفة في المخلوقات الحية</v>
      </c>
    </row>
    <row r="124" spans="1:24" ht="18">
      <c r="A124" t="s">
        <v>263</v>
      </c>
      <c r="B124" s="238" t="s">
        <v>293</v>
      </c>
      <c r="C124" s="237" t="s">
        <v>410</v>
      </c>
      <c r="W124" s="436"/>
      <c r="X124" t="str">
        <f t="shared" si="10"/>
        <v>المرتفع : يستخدم الأدلة العلمية لإيجاد حلول لبعض المشاكل التي تواجه النباتات والحيوانات؛ بسبب التغيرات البيئية</v>
      </c>
    </row>
    <row r="125" spans="1:24" ht="18">
      <c r="A125" t="s">
        <v>263</v>
      </c>
      <c r="B125" s="238" t="s">
        <v>293</v>
      </c>
      <c r="C125" s="237" t="s">
        <v>411</v>
      </c>
      <c r="W125" s="436"/>
      <c r="X125" t="str">
        <f t="shared" si="10"/>
        <v>المرتفع :  يبتكر طرًقًا جديدة ةعادة التدوير للحفاظ على الأرض</v>
      </c>
    </row>
    <row r="126" spans="1:24" ht="18">
      <c r="A126" t="s">
        <v>263</v>
      </c>
      <c r="B126" s="238" t="s">
        <v>293</v>
      </c>
      <c r="C126" s="237" t="s">
        <v>412</v>
      </c>
      <c r="W126" s="436"/>
      <c r="X126" t="str">
        <f t="shared" si="10"/>
        <v>المرتفع :  يميز مصادر الطاقة البديلة للحفاظ على البيئة</v>
      </c>
    </row>
    <row r="127" spans="1:24" ht="18">
      <c r="A127" t="s">
        <v>263</v>
      </c>
      <c r="B127" s="238" t="s">
        <v>293</v>
      </c>
      <c r="C127" s="237" t="s">
        <v>413</v>
      </c>
      <c r="W127" s="436"/>
      <c r="X127" t="str">
        <f t="shared" si="10"/>
        <v>المرتفع :  يستكشف الخصائص والتغيرات الفيزيائية والكيميائية للمادة</v>
      </c>
    </row>
    <row r="128" spans="1:24" ht="18">
      <c r="A128" t="s">
        <v>263</v>
      </c>
      <c r="B128" s="238" t="s">
        <v>293</v>
      </c>
      <c r="C128" s="239" t="s">
        <v>414</v>
      </c>
      <c r="W128" s="436"/>
      <c r="X128" t="str">
        <f t="shared" si="10"/>
        <v>المرتفع :  يتنبأ بالقوى المؤثرة على الأجسام ويفسر العلاقات باستخدام قوانين نيوتن</v>
      </c>
    </row>
    <row r="129" spans="1:24" ht="18">
      <c r="A129" t="s">
        <v>263</v>
      </c>
      <c r="B129" s="238" t="s">
        <v>293</v>
      </c>
      <c r="C129" s="237" t="s">
        <v>415</v>
      </c>
      <c r="W129" s="436"/>
      <c r="X129" t="str">
        <f t="shared" si="10"/>
        <v>المرتفع : يصمم نموذج لوصف حركة الأرض والقمر والشمس ويفسر الظواهر المرتبطة بها</v>
      </c>
    </row>
    <row r="130" spans="1:24" ht="18">
      <c r="A130" t="s">
        <v>263</v>
      </c>
      <c r="B130" s="238" t="s">
        <v>299</v>
      </c>
      <c r="C130" s="237" t="s">
        <v>416</v>
      </c>
      <c r="W130" s="436"/>
      <c r="X130" t="str">
        <f t="shared" si="10"/>
        <v>المتوسط : يصف تراكيب ووظائف كل من الخلايا والأنسجة والأعضاء والأجهزة في المخلوقات الحية</v>
      </c>
    </row>
    <row r="131" spans="1:24" ht="18">
      <c r="A131" t="s">
        <v>263</v>
      </c>
      <c r="B131" s="238" t="s">
        <v>299</v>
      </c>
      <c r="C131" s="237" t="s">
        <v>417</v>
      </c>
      <c r="W131" s="436"/>
      <c r="X131" t="str">
        <f t="shared" si="10"/>
        <v>المتوسط :  يوضح أوجه التشابه والاختلاف بين أجهزة الجسم</v>
      </c>
    </row>
    <row r="132" spans="1:24" ht="18">
      <c r="A132" t="s">
        <v>263</v>
      </c>
      <c r="B132" s="238" t="s">
        <v>299</v>
      </c>
      <c r="C132" s="237" t="s">
        <v>418</v>
      </c>
      <c r="W132" s="436"/>
      <c r="X132" t="str">
        <f t="shared" si="10"/>
        <v>المتوسط :  يقارن بين دورات الحياة في النباتات والحيوانات</v>
      </c>
    </row>
    <row r="133" spans="1:24" ht="18">
      <c r="A133" t="s">
        <v>263</v>
      </c>
      <c r="B133" s="238" t="s">
        <v>299</v>
      </c>
      <c r="C133" s="237" t="s">
        <v>419</v>
      </c>
      <c r="W133" s="436"/>
      <c r="X133" t="str">
        <f t="shared" ref="X133:X196" si="11">B133&amp;" : "&amp;C133</f>
        <v>المتوسط :   يوضح أن بعض المخلوقات الحية لديها تكيفات تمكنها من البقاء في النظام البيئي بشكل أفضل</v>
      </c>
    </row>
    <row r="134" spans="1:24" ht="18">
      <c r="A134" t="s">
        <v>263</v>
      </c>
      <c r="B134" s="238" t="s">
        <v>299</v>
      </c>
      <c r="C134" s="237" t="s">
        <v>420</v>
      </c>
      <c r="W134" s="436"/>
      <c r="X134" t="str">
        <f t="shared" si="11"/>
        <v>المتوسط : يتنبأ بالتركيب الجيني المحتمل لصفات مختارة من الأبوين، ويميز بين الصفات الموروثة والمكتسبة</v>
      </c>
    </row>
    <row r="135" spans="1:24" ht="18">
      <c r="A135" t="s">
        <v>263</v>
      </c>
      <c r="B135" s="238" t="s">
        <v>299</v>
      </c>
      <c r="C135" s="237" t="s">
        <v>421</v>
      </c>
      <c r="W135" s="436"/>
      <c r="X135" t="str">
        <f t="shared" si="11"/>
        <v>المتوسط :  يصنف المخلوقات الحية بحسب مستويات الطاقة في بيئتها</v>
      </c>
    </row>
    <row r="136" spans="1:24" ht="18">
      <c r="A136" t="s">
        <v>263</v>
      </c>
      <c r="B136" s="238" t="s">
        <v>299</v>
      </c>
      <c r="C136" s="237" t="s">
        <v>422</v>
      </c>
      <c r="W136" s="436"/>
      <c r="X136" t="str">
        <f t="shared" si="11"/>
        <v>المتوسط :  يوضح العلاقات بين مخلوقات حية محددة داخل بيئة معينة</v>
      </c>
    </row>
    <row r="137" spans="1:24" ht="36">
      <c r="A137" t="s">
        <v>263</v>
      </c>
      <c r="B137" s="238" t="s">
        <v>299</v>
      </c>
      <c r="C137" s="237" t="s">
        <v>423</v>
      </c>
      <c r="W137" s="436"/>
      <c r="X137" t="str">
        <f t="shared" si="11"/>
        <v>المتوسط : يوضح كيف يسبب دوران الأرض، وميلان محورها وتفاعلها مع الشمس في حدوث الفصول الأربعة والتغير في ساعات النهار والليل</v>
      </c>
    </row>
    <row r="138" spans="1:24" ht="18">
      <c r="A138" t="s">
        <v>263</v>
      </c>
      <c r="B138" s="238" t="s">
        <v>299</v>
      </c>
      <c r="C138" s="237" t="s">
        <v>424</v>
      </c>
      <c r="W138" s="436"/>
      <c r="X138" t="str">
        <f t="shared" si="11"/>
        <v>المتوسط :  يبحث ويوضح ما إذا كان خلط المواد ينتج مادة جديدة</v>
      </c>
    </row>
    <row r="139" spans="1:24" ht="18">
      <c r="A139" t="s">
        <v>263</v>
      </c>
      <c r="B139" s="238" t="s">
        <v>299</v>
      </c>
      <c r="C139" s="237" t="s">
        <v>425</v>
      </c>
      <c r="W139" s="436"/>
      <c r="X139" t="str">
        <f t="shared" si="11"/>
        <v>المتوسط : يستقصي حركة الجسوم ليتنبأ بالحركة المستقبلية ويفسر تأثير القوى المتزنة وغير المتزنة</v>
      </c>
    </row>
    <row r="140" spans="1:24" ht="18">
      <c r="A140" t="s">
        <v>263</v>
      </c>
      <c r="B140" s="238" t="s">
        <v>299</v>
      </c>
      <c r="C140" s="237" t="s">
        <v>426</v>
      </c>
      <c r="W140" s="436"/>
      <c r="X140" t="str">
        <f t="shared" si="11"/>
        <v>المتوسط :  يتنبأ بالقوى المؤ رة على جسمٍ ما يتحرك على أسطح مختلفة</v>
      </c>
    </row>
    <row r="141" spans="1:24" ht="18">
      <c r="A141" t="s">
        <v>263</v>
      </c>
      <c r="B141" s="238" t="s">
        <v>299</v>
      </c>
      <c r="C141" s="237" t="s">
        <v>427</v>
      </c>
      <c r="W141" s="436"/>
      <c r="X141" t="str">
        <f t="shared" si="11"/>
        <v>المتوسط : يستخدم أدلة؛ ليفسر تحولات الطاقة</v>
      </c>
    </row>
    <row r="142" spans="1:24" ht="18">
      <c r="A142" t="s">
        <v>263</v>
      </c>
      <c r="B142" s="237" t="s">
        <v>308</v>
      </c>
      <c r="C142" s="237" t="s">
        <v>428</v>
      </c>
      <c r="W142" s="436"/>
      <c r="X142" t="str">
        <f t="shared" si="11"/>
        <v>المنخفض :  يتعرف على بعض تراكيب الخلايا والأنسجة والأعضاء والأجهزة في المخلوقات الحية</v>
      </c>
    </row>
    <row r="143" spans="1:24" ht="18">
      <c r="A143" t="s">
        <v>263</v>
      </c>
      <c r="B143" s="237" t="s">
        <v>308</v>
      </c>
      <c r="C143" s="237" t="s">
        <v>429</v>
      </c>
      <c r="W143" s="436"/>
      <c r="X143" t="str">
        <f t="shared" si="11"/>
        <v>المنخفض :  يتعرف على أوجه التشابه والاختلاف بين الخلايا النباتية والحيوانية</v>
      </c>
    </row>
    <row r="144" spans="1:24" ht="18">
      <c r="A144" t="s">
        <v>263</v>
      </c>
      <c r="B144" s="237" t="s">
        <v>308</v>
      </c>
      <c r="C144" s="237" t="s">
        <v>430</v>
      </c>
      <c r="W144" s="436"/>
      <c r="X144" t="str">
        <f t="shared" si="11"/>
        <v>المنخفض :  يتعرف على نموذج حركة كل من الأرض والشمس والقمر</v>
      </c>
    </row>
    <row r="145" spans="1:24" ht="18">
      <c r="A145" t="s">
        <v>263</v>
      </c>
      <c r="B145" s="237" t="s">
        <v>308</v>
      </c>
      <c r="C145" s="237" t="s">
        <v>431</v>
      </c>
      <c r="W145" s="436"/>
      <c r="X145" t="str">
        <f t="shared" si="11"/>
        <v>المنخفض :  يتعرف على بعض الصفات المورو ة من الأبوين</v>
      </c>
    </row>
    <row r="146" spans="1:24" ht="18">
      <c r="A146" t="s">
        <v>263</v>
      </c>
      <c r="B146" s="237" t="s">
        <v>308</v>
      </c>
      <c r="C146" s="237" t="s">
        <v>432</v>
      </c>
      <c r="W146" s="436"/>
      <c r="X146" t="str">
        <f t="shared" si="11"/>
        <v>المنخفض :  يستكشف خصائص المواد  الفيزيائية والكيميائية</v>
      </c>
    </row>
    <row r="147" spans="1:24" ht="18">
      <c r="A147" t="s">
        <v>263</v>
      </c>
      <c r="B147" s="237" t="s">
        <v>308</v>
      </c>
      <c r="C147" s="237" t="s">
        <v>433</v>
      </c>
      <c r="W147" s="436"/>
      <c r="X147" t="str">
        <f t="shared" si="11"/>
        <v>المنخفض :  يصف حركة الجسم ويوضح كيف تؤ ر القوة والكتلة على حركة الجسم</v>
      </c>
    </row>
    <row r="148" spans="1:24" ht="18">
      <c r="A148" t="s">
        <v>263</v>
      </c>
      <c r="B148" s="237" t="s">
        <v>308</v>
      </c>
      <c r="C148" s="237" t="s">
        <v>434</v>
      </c>
      <c r="W148" s="436"/>
      <c r="X148" t="str">
        <f t="shared" si="11"/>
        <v>المنخفض : يتعرف على تحولات الطاقة</v>
      </c>
    </row>
    <row r="149" spans="1:24" ht="18">
      <c r="A149" t="s">
        <v>263</v>
      </c>
      <c r="B149" s="238" t="s">
        <v>314</v>
      </c>
      <c r="C149" s="237" t="s">
        <v>435</v>
      </c>
      <c r="W149" s="436"/>
      <c r="X149" t="str">
        <f t="shared" si="11"/>
        <v>المنخفض جداً :  يتعرف على الاحتياجات الأساسية للمخلوقات الحية</v>
      </c>
    </row>
    <row r="150" spans="1:24" ht="18">
      <c r="A150" t="s">
        <v>263</v>
      </c>
      <c r="B150" s="238" t="s">
        <v>314</v>
      </c>
      <c r="C150" s="237" t="s">
        <v>436</v>
      </c>
      <c r="W150" s="436"/>
      <c r="X150" t="str">
        <f t="shared" si="11"/>
        <v>المنخفض جداً :  يتعرف على العوامل الحيوية واللاحيوية في البيئة</v>
      </c>
    </row>
    <row r="151" spans="1:24" ht="18">
      <c r="A151" t="s">
        <v>263</v>
      </c>
      <c r="B151" s="238" t="s">
        <v>314</v>
      </c>
      <c r="C151" s="237" t="s">
        <v>437</v>
      </c>
      <c r="W151" s="436"/>
      <c r="X151" t="str">
        <f t="shared" si="11"/>
        <v>المنخفض جداً :  يتعرف على حركة الأرض حول محورها وحول الشمس</v>
      </c>
    </row>
    <row r="152" spans="1:24" ht="18">
      <c r="A152" t="s">
        <v>263</v>
      </c>
      <c r="B152" s="238" t="s">
        <v>314</v>
      </c>
      <c r="C152" s="237" t="s">
        <v>404</v>
      </c>
      <c r="W152" s="436"/>
      <c r="X152" t="str">
        <f t="shared" si="11"/>
        <v>المنخفض جداً :  يتعرف على بعض خصائص المادة</v>
      </c>
    </row>
    <row r="153" spans="1:24" ht="18">
      <c r="A153" t="s">
        <v>263</v>
      </c>
      <c r="B153" s="238" t="s">
        <v>314</v>
      </c>
      <c r="C153" s="237" t="s">
        <v>438</v>
      </c>
      <c r="W153" s="436"/>
      <c r="X153" t="str">
        <f t="shared" si="11"/>
        <v>المنخفض جداً :  يتعرف على المفاهيم الأساسية (الموقع، والمسافة، والسرعة)</v>
      </c>
    </row>
    <row r="154" spans="1:24" ht="18">
      <c r="A154" t="s">
        <v>263</v>
      </c>
      <c r="B154" s="238" t="s">
        <v>314</v>
      </c>
      <c r="C154" s="237" t="s">
        <v>439</v>
      </c>
      <c r="W154" s="436"/>
      <c r="X154" t="str">
        <f t="shared" si="11"/>
        <v>المنخفض جداً : يتعرف على بعض أشكال الطاقة</v>
      </c>
    </row>
    <row r="155" spans="1:24" ht="18">
      <c r="A155" t="s">
        <v>262</v>
      </c>
      <c r="B155" s="238" t="s">
        <v>293</v>
      </c>
      <c r="C155" s="240" t="s">
        <v>379</v>
      </c>
      <c r="W155" s="435" t="s">
        <v>262</v>
      </c>
      <c r="X155" t="str">
        <f t="shared" si="11"/>
        <v>المرتفع :  يقدم أدلة تثبت أن المخلوقات الحية مكونة من خلايا</v>
      </c>
    </row>
    <row r="156" spans="1:24" ht="18">
      <c r="A156" t="s">
        <v>262</v>
      </c>
      <c r="B156" s="238" t="s">
        <v>293</v>
      </c>
      <c r="C156" s="240" t="s">
        <v>380</v>
      </c>
      <c r="W156" s="435"/>
      <c r="X156" t="str">
        <f t="shared" si="11"/>
        <v xml:space="preserve">المرتفع :  يبني تفسيرًا مدعمًا بالأدلة حول كيفية عمل أجهزة الجسم وتفواعلها مع بعضها </v>
      </c>
    </row>
    <row r="157" spans="1:24" ht="18">
      <c r="A157" t="s">
        <v>262</v>
      </c>
      <c r="B157" s="238" t="s">
        <v>293</v>
      </c>
      <c r="C157" s="240" t="s">
        <v>381</v>
      </c>
      <c r="W157" s="435"/>
      <c r="X157" t="str">
        <f t="shared" si="11"/>
        <v>المرتفع :  يوضح كيف تؤثر التغيرات في تركيب الجينات  الطفرات( الموجودة على الكروموسومات في صنع البروتين)</v>
      </c>
    </row>
    <row r="158" spans="1:24" ht="18">
      <c r="A158" t="s">
        <v>262</v>
      </c>
      <c r="B158" s="238" t="s">
        <v>293</v>
      </c>
      <c r="C158" s="240" t="s">
        <v>382</v>
      </c>
      <c r="W158" s="435"/>
      <c r="X158" t="str">
        <f t="shared" si="11"/>
        <v>المرتفع :  يجمع معلومات حول التقنيات الحديثة التي غيرت طرق البشر في توريث الصفات المرغوبة للمخلوقات الحية</v>
      </c>
    </row>
    <row r="159" spans="1:24" ht="18">
      <c r="A159" t="s">
        <v>262</v>
      </c>
      <c r="B159" s="238" t="s">
        <v>293</v>
      </c>
      <c r="C159" s="240" t="s">
        <v>383</v>
      </c>
      <c r="W159" s="435"/>
      <c r="X159" t="str">
        <f t="shared" si="11"/>
        <v>المرتفع : يتعرف على أمثلة الانتخاب الصناعي  الانتقائي( لصفات معينة في النباتات والحيوانات)</v>
      </c>
    </row>
    <row r="160" spans="1:24" ht="18">
      <c r="A160" t="s">
        <v>262</v>
      </c>
      <c r="B160" s="238" t="s">
        <v>293</v>
      </c>
      <c r="C160" s="240" t="s">
        <v>384</v>
      </c>
      <c r="W160" s="435"/>
      <c r="X160" t="str">
        <f t="shared" si="11"/>
        <v>المرتفع :  يتنبأ بتغيرات الأرض المسببة للكوارث الطبيعية ويقترح حلولاً لتقليل تأثير تلك التغيرات</v>
      </c>
    </row>
    <row r="161" spans="1:24" ht="18">
      <c r="A161" t="s">
        <v>262</v>
      </c>
      <c r="B161" s="238" t="s">
        <v>293</v>
      </c>
      <c r="C161" s="240" t="s">
        <v>385</v>
      </c>
      <c r="W161" s="435"/>
      <c r="X161" t="str">
        <f t="shared" si="11"/>
        <v>المرتفع :  يتنبأ باتجاه حركة جسمٍ ما عند رميه أو إسقاطه</v>
      </c>
    </row>
    <row r="162" spans="1:24" ht="18">
      <c r="A162" t="s">
        <v>262</v>
      </c>
      <c r="B162" s="238" t="s">
        <v>293</v>
      </c>
      <c r="C162" s="240" t="s">
        <v>386</v>
      </c>
      <c r="W162" s="435"/>
      <c r="X162" t="str">
        <f t="shared" si="11"/>
        <v>المرتفع : يقارن بين الخصائص الفيزيائية لمادةٍ ما بناءً على حالتها وشكلها ولونها وملمسها</v>
      </c>
    </row>
    <row r="163" spans="1:24" ht="18">
      <c r="A163" t="s">
        <v>262</v>
      </c>
      <c r="B163" s="238" t="s">
        <v>293</v>
      </c>
      <c r="C163" s="240" t="s">
        <v>387</v>
      </c>
      <c r="W163" s="435"/>
      <c r="X163" t="str">
        <f t="shared" si="11"/>
        <v>المرتفع : يستكشف مجموعات عناصر الجدول الدوري، ويميز التفاعلات الكيميائية والعوامل المؤثرة عليها</v>
      </c>
    </row>
    <row r="164" spans="1:24" ht="18">
      <c r="A164" t="s">
        <v>262</v>
      </c>
      <c r="B164" s="241" t="s">
        <v>299</v>
      </c>
      <c r="C164" s="240" t="s">
        <v>388</v>
      </c>
      <c r="W164" s="435"/>
      <c r="X164" t="str">
        <f t="shared" si="11"/>
        <v>المتوسط :  يستخدم بعض الأدوات لتمثيل مفهوم علمي</v>
      </c>
    </row>
    <row r="165" spans="1:24" ht="36">
      <c r="A165" t="s">
        <v>262</v>
      </c>
      <c r="B165" s="241" t="s">
        <v>299</v>
      </c>
      <c r="C165" s="240" t="s">
        <v>389</v>
      </c>
      <c r="W165" s="435"/>
      <c r="X165" t="str">
        <f t="shared" si="11"/>
        <v>المتوسط :  يوضح كيف يتكون الجسم من أجهزة مترابطة مكونة من خلايا وأنسجة وأعضاء تعمل معًا للحفاظ على التوازن</v>
      </c>
    </row>
    <row r="166" spans="1:24" ht="36">
      <c r="A166" t="s">
        <v>262</v>
      </c>
      <c r="B166" s="241" t="s">
        <v>299</v>
      </c>
      <c r="C166" s="240" t="s">
        <v>390</v>
      </c>
      <c r="W166" s="435"/>
      <c r="X166" t="str">
        <f t="shared" si="11"/>
        <v>المتوسط : يوضح تركيب الحمض النووي وتأثير أي تغيرات من الممكن أن تحدث في تسلسل الجينات (على سبيل المثال الطفرات)</v>
      </c>
    </row>
    <row r="167" spans="1:24" ht="18">
      <c r="A167" t="s">
        <v>262</v>
      </c>
      <c r="B167" s="241" t="s">
        <v>299</v>
      </c>
      <c r="C167" s="240" t="s">
        <v>391</v>
      </c>
      <c r="W167" s="435"/>
      <c r="X167" t="str">
        <f t="shared" si="11"/>
        <v>المتوسط :  يشرح التغيرات التي تطرأ على سطح الأرض وتسبب الكوارث الطبيعية (مثل الزلازل والبراكين)</v>
      </c>
    </row>
    <row r="168" spans="1:24" ht="18">
      <c r="A168" t="s">
        <v>262</v>
      </c>
      <c r="B168" s="241" t="s">
        <v>299</v>
      </c>
      <c r="C168" s="240" t="s">
        <v>392</v>
      </c>
      <c r="W168" s="435"/>
      <c r="X168" t="str">
        <f t="shared" si="11"/>
        <v>المتوسط :  يفرق بين العناصر والمركبات والمخاليط ويميز بين خصائص المواد</v>
      </c>
    </row>
    <row r="169" spans="1:24" ht="18">
      <c r="A169" t="s">
        <v>262</v>
      </c>
      <c r="B169" s="241" t="s">
        <v>299</v>
      </c>
      <c r="C169" s="240" t="s">
        <v>393</v>
      </c>
      <c r="W169" s="435"/>
      <c r="X169" t="str">
        <f t="shared" si="11"/>
        <v>المتوسط :  يحدد التفاعلات الكيميائية البسيطة ويوضح كيف أن العدد الكلي للذرات لا يتغير في التفاعل الكيميائي</v>
      </c>
    </row>
    <row r="170" spans="1:24" ht="18">
      <c r="A170" t="s">
        <v>262</v>
      </c>
      <c r="B170" s="241" t="s">
        <v>299</v>
      </c>
      <c r="C170" s="240" t="s">
        <v>394</v>
      </c>
      <c r="W170" s="435"/>
      <c r="X170" t="str">
        <f t="shared" si="11"/>
        <v>المتوسط :  يطبق قوانين نيوتن لتفسير التغيرات التي تحدث للأجسام المتحركة</v>
      </c>
    </row>
    <row r="171" spans="1:24" ht="18">
      <c r="A171" t="s">
        <v>262</v>
      </c>
      <c r="B171" s="241" t="s">
        <v>299</v>
      </c>
      <c r="C171" s="240" t="s">
        <v>395</v>
      </c>
      <c r="W171" s="435"/>
      <c r="X171" t="str">
        <f t="shared" si="11"/>
        <v>المتوسط :  يقدم أدلة تثبت أن التغير في حركة الجسم تعتمد على كتلة الجسوم وعلى مجموع القوى المؤثرة عليه</v>
      </c>
    </row>
    <row r="172" spans="1:24" ht="18">
      <c r="A172" t="s">
        <v>262</v>
      </c>
      <c r="B172" s="241" t="s">
        <v>299</v>
      </c>
      <c r="C172" s="240" t="s">
        <v>396</v>
      </c>
      <c r="W172" s="435"/>
      <c r="X172" t="str">
        <f t="shared" si="11"/>
        <v>المتوسط : يوضح بعض العوامل التي تؤثر على شدة القوى الكهربائية والمغناطيسية</v>
      </c>
    </row>
    <row r="173" spans="1:24" ht="18">
      <c r="A173" t="s">
        <v>262</v>
      </c>
      <c r="B173" s="237" t="s">
        <v>308</v>
      </c>
      <c r="C173" s="240" t="s">
        <v>397</v>
      </c>
      <c r="W173" s="435"/>
      <c r="X173" t="str">
        <f t="shared" si="11"/>
        <v>المنخفض :  يتعرف على التراكيب الأساسية لأجسام المخلوقات الحية</v>
      </c>
    </row>
    <row r="174" spans="1:24" ht="18">
      <c r="A174" t="s">
        <v>262</v>
      </c>
      <c r="B174" s="237" t="s">
        <v>308</v>
      </c>
      <c r="C174" s="240" t="s">
        <v>398</v>
      </c>
      <c r="W174" s="435"/>
      <c r="X174" t="str">
        <f t="shared" si="11"/>
        <v>المنخفض :  يصوف بعض التغيرات التي تطرأ على سوطح الأرض وتسوبب الكوارث الطبيعية  مثل الزلازل والبراكين</v>
      </c>
    </row>
    <row r="175" spans="1:24" ht="18">
      <c r="A175" t="s">
        <v>262</v>
      </c>
      <c r="B175" s="237" t="s">
        <v>308</v>
      </c>
      <c r="C175" s="240" t="s">
        <v>399</v>
      </c>
      <c r="W175" s="435"/>
      <c r="X175" t="str">
        <f t="shared" si="11"/>
        <v xml:space="preserve">المنخفض :  يتعرف على مفهوم العناصر، والمركبات، والمخاليط </v>
      </c>
    </row>
    <row r="176" spans="1:24" ht="18">
      <c r="A176" t="s">
        <v>262</v>
      </c>
      <c r="B176" s="237" t="s">
        <v>308</v>
      </c>
      <c r="C176" s="240" t="s">
        <v>400</v>
      </c>
      <c r="W176" s="435"/>
      <c r="X176" t="str">
        <f t="shared" si="11"/>
        <v>المنخفض :  يتعرف على التفاعل الكيميائي البسيط</v>
      </c>
    </row>
    <row r="177" spans="1:24" ht="18">
      <c r="A177" t="s">
        <v>262</v>
      </c>
      <c r="B177" s="237" t="s">
        <v>308</v>
      </c>
      <c r="C177" s="240" t="s">
        <v>401</v>
      </c>
      <c r="W177" s="435"/>
      <c r="X177" t="str">
        <f t="shared" si="11"/>
        <v>المنخفض : يتعرف على الطاقة الكامنة والحركية، ويميز بين القوى المتزنة وغير المتزنة المؤثرة على الأجسام</v>
      </c>
    </row>
    <row r="178" spans="1:24" ht="18">
      <c r="A178" t="s">
        <v>262</v>
      </c>
      <c r="B178" s="238" t="s">
        <v>314</v>
      </c>
      <c r="C178" s="240" t="s">
        <v>402</v>
      </c>
      <c r="W178" s="435"/>
      <c r="X178" t="str">
        <f t="shared" si="11"/>
        <v>المنخفض جداً :  يتعرف على التراكيب التي تدعم النمو والبقاء والسلوك والتكاثر</v>
      </c>
    </row>
    <row r="179" spans="1:24" ht="18">
      <c r="A179" t="s">
        <v>262</v>
      </c>
      <c r="B179" s="238" t="s">
        <v>314</v>
      </c>
      <c r="C179" s="240" t="s">
        <v>403</v>
      </c>
      <c r="W179" s="435"/>
      <c r="X179" t="str">
        <f t="shared" si="11"/>
        <v>المنخفض جداً :  يتعرف على بعض التغيرات التي تطرأ على سطح الأرض مثل الزلازل والبراكين</v>
      </c>
    </row>
    <row r="180" spans="1:24" ht="18">
      <c r="A180" t="s">
        <v>262</v>
      </c>
      <c r="B180" s="238" t="s">
        <v>314</v>
      </c>
      <c r="C180" s="240" t="s">
        <v>404</v>
      </c>
      <c r="W180" s="435"/>
      <c r="X180" t="str">
        <f t="shared" si="11"/>
        <v>المنخفض جداً :  يتعرف على بعض خصائص المادة</v>
      </c>
    </row>
    <row r="181" spans="1:24" ht="18">
      <c r="A181" t="s">
        <v>262</v>
      </c>
      <c r="B181" s="238" t="s">
        <v>314</v>
      </c>
      <c r="C181" s="240" t="s">
        <v>405</v>
      </c>
      <c r="W181" s="435"/>
      <c r="X181" t="str">
        <f t="shared" si="11"/>
        <v>المنخفض جداً :  يتعرف على بعض المصطلحات مثل: السرعة، الجاذبية</v>
      </c>
    </row>
    <row r="182" spans="1:24" ht="18">
      <c r="A182" t="s">
        <v>262</v>
      </c>
      <c r="B182" s="238" t="s">
        <v>314</v>
      </c>
      <c r="C182" s="240" t="s">
        <v>406</v>
      </c>
      <c r="W182" s="435"/>
      <c r="X182" t="str">
        <f t="shared" si="11"/>
        <v>المنخفض جداً : يتعرف على قوانين نيوتن</v>
      </c>
    </row>
    <row r="183" spans="1:24" ht="18">
      <c r="A183" t="s">
        <v>261</v>
      </c>
      <c r="B183" s="238" t="s">
        <v>293</v>
      </c>
      <c r="C183" s="237" t="s">
        <v>319</v>
      </c>
      <c r="W183" s="436" t="s">
        <v>261</v>
      </c>
      <c r="X183" t="str">
        <f t="shared" si="11"/>
        <v>المرتفع :  يحل المعادلات الخطية، ويحل نظام المعادلات الخطية</v>
      </c>
    </row>
    <row r="184" spans="1:24" ht="18">
      <c r="A184" t="s">
        <v>261</v>
      </c>
      <c r="B184" s="238" t="s">
        <v>293</v>
      </c>
      <c r="C184" s="239" t="s">
        <v>320</v>
      </c>
      <c r="W184" s="436"/>
      <c r="X184" t="str">
        <f t="shared" si="11"/>
        <v>المرتفع :  يحل المتباينات الخطية في متغير واحد جبريًّا، ومتباينات تتضمن قيمة مطلقة</v>
      </c>
    </row>
    <row r="185" spans="1:24" ht="18">
      <c r="A185" t="s">
        <v>261</v>
      </c>
      <c r="B185" s="238" t="s">
        <v>293</v>
      </c>
      <c r="C185" s="237" t="s">
        <v>321</v>
      </c>
      <c r="W185" s="436"/>
      <c r="X185" t="str">
        <f t="shared" si="11"/>
        <v>المرتفع :  يحل مسائل على الدالة الخطية</v>
      </c>
    </row>
    <row r="186" spans="1:24" ht="18">
      <c r="A186" t="s">
        <v>261</v>
      </c>
      <c r="B186" s="238" t="s">
        <v>293</v>
      </c>
      <c r="C186" s="237" t="s">
        <v>322</v>
      </c>
      <c r="W186" s="436"/>
      <c r="X186" t="str">
        <f t="shared" si="11"/>
        <v>المرتفع :  يحل مسائل على الدالة التربيعية</v>
      </c>
    </row>
    <row r="187" spans="1:24" ht="18">
      <c r="A187" t="s">
        <v>261</v>
      </c>
      <c r="B187" s="238" t="s">
        <v>293</v>
      </c>
      <c r="C187" s="237" t="s">
        <v>323</v>
      </c>
      <c r="W187" s="436"/>
      <c r="X187" t="str">
        <f t="shared" si="11"/>
        <v>المرتفع :  يوجد قيم الدوال المثلثية باستخدام الآلة الحاسبة</v>
      </c>
    </row>
    <row r="188" spans="1:24" ht="18">
      <c r="A188" t="s">
        <v>261</v>
      </c>
      <c r="B188" s="238" t="s">
        <v>293</v>
      </c>
      <c r="C188" s="237" t="s">
        <v>324</v>
      </c>
      <c r="W188" s="436"/>
      <c r="X188" t="str">
        <f t="shared" si="11"/>
        <v>المرتفع :  يحل مسائل على اةحصاء والاحتمالات</v>
      </c>
    </row>
    <row r="189" spans="1:24" ht="18">
      <c r="A189" t="s">
        <v>261</v>
      </c>
      <c r="B189" s="238" t="s">
        <v>293</v>
      </c>
      <c r="C189" s="237" t="s">
        <v>325</v>
      </c>
      <c r="W189" s="436"/>
      <c r="X189" t="str">
        <f t="shared" si="11"/>
        <v>المرتفع : يوجد القيم العظمى والصغرى للدالة التربيعية</v>
      </c>
    </row>
    <row r="190" spans="1:24" ht="18">
      <c r="A190" t="s">
        <v>261</v>
      </c>
      <c r="B190" s="238" t="s">
        <v>299</v>
      </c>
      <c r="C190" s="237" t="s">
        <v>326</v>
      </c>
      <c r="W190" s="436"/>
      <c r="X190" t="str">
        <f t="shared" si="11"/>
        <v>المتوسط :  يبسط العبارات الرياضية ويوجد قيمها</v>
      </c>
    </row>
    <row r="191" spans="1:24" ht="18">
      <c r="A191" t="s">
        <v>261</v>
      </c>
      <c r="B191" s="238" t="s">
        <v>299</v>
      </c>
      <c r="C191" s="237" t="s">
        <v>327</v>
      </c>
      <c r="W191" s="436"/>
      <c r="X191" t="str">
        <f t="shared" si="11"/>
        <v>المتوسط :  يحل معادلات تتضمن قيمة مطلقة</v>
      </c>
    </row>
    <row r="192" spans="1:24" ht="18">
      <c r="A192" t="s">
        <v>261</v>
      </c>
      <c r="B192" s="238" t="s">
        <v>299</v>
      </c>
      <c r="C192" s="237" t="s">
        <v>328</v>
      </c>
      <c r="W192" s="436"/>
      <c r="X192" t="str">
        <f t="shared" si="11"/>
        <v>المتوسط :  يوجد معدل التغير لدالة ما</v>
      </c>
    </row>
    <row r="193" spans="1:24" ht="18">
      <c r="A193" t="s">
        <v>261</v>
      </c>
      <c r="B193" s="238" t="s">
        <v>299</v>
      </c>
      <c r="C193" s="237" t="s">
        <v>329</v>
      </c>
      <c r="W193" s="436"/>
      <c r="X193" t="str">
        <f t="shared" si="11"/>
        <v>المتوسط :  يوضح مفهوم الدالة</v>
      </c>
    </row>
    <row r="194" spans="1:24" ht="18">
      <c r="A194" t="s">
        <v>261</v>
      </c>
      <c r="B194" s="238" t="s">
        <v>299</v>
      </c>
      <c r="C194" s="237" t="s">
        <v>330</v>
      </c>
      <c r="W194" s="436"/>
      <c r="X194" t="str">
        <f t="shared" si="11"/>
        <v>المتوسط :  يمثل المعادلة الخطية باستخدام المقطع السيني والصادي</v>
      </c>
    </row>
    <row r="195" spans="1:24" ht="18">
      <c r="A195" t="s">
        <v>261</v>
      </c>
      <c r="B195" s="238" t="s">
        <v>299</v>
      </c>
      <c r="C195" s="237" t="s">
        <v>331</v>
      </c>
      <c r="W195" s="436"/>
      <c r="X195" t="str">
        <f t="shared" si="11"/>
        <v>المتوسط :  يحدد ما  ذا كان المستقيمان متوازيين أو متعامدين بمعلومية معادلة أو ميل</v>
      </c>
    </row>
    <row r="196" spans="1:24" ht="18">
      <c r="A196" t="s">
        <v>261</v>
      </c>
      <c r="B196" s="238" t="s">
        <v>299</v>
      </c>
      <c r="C196" s="237" t="s">
        <v>332</v>
      </c>
      <c r="W196" s="436"/>
      <c r="X196" t="str">
        <f t="shared" si="11"/>
        <v>المتوسط :  يحل المتباينات</v>
      </c>
    </row>
    <row r="197" spans="1:24" ht="18">
      <c r="A197" t="s">
        <v>261</v>
      </c>
      <c r="B197" s="238" t="s">
        <v>299</v>
      </c>
      <c r="C197" s="237" t="s">
        <v>333</v>
      </c>
      <c r="W197" s="436"/>
      <c r="X197" t="str">
        <f t="shared" ref="X197:X212" si="12">B197&amp;" : "&amp;C197</f>
        <v>المتوسط :  يحل مسائل رياضية على نظرية فيثاغورس</v>
      </c>
    </row>
    <row r="198" spans="1:24" ht="18">
      <c r="A198" t="s">
        <v>261</v>
      </c>
      <c r="B198" s="238" t="s">
        <v>299</v>
      </c>
      <c r="C198" s="237" t="s">
        <v>334</v>
      </c>
      <c r="W198" s="436"/>
      <c r="X198" t="str">
        <f t="shared" si="12"/>
        <v>المتوسط :  يوجد النسب المثلثية</v>
      </c>
    </row>
    <row r="199" spans="1:24" ht="18">
      <c r="A199" t="s">
        <v>261</v>
      </c>
      <c r="B199" s="238" t="s">
        <v>299</v>
      </c>
      <c r="C199" s="237" t="s">
        <v>335</v>
      </c>
      <c r="W199" s="436"/>
      <c r="X199" t="str">
        <f t="shared" si="12"/>
        <v>المتوسط : يوجد احتمال حدث لتجربة معينة</v>
      </c>
    </row>
    <row r="200" spans="1:24" ht="18">
      <c r="A200" t="s">
        <v>261</v>
      </c>
      <c r="B200" s="237" t="s">
        <v>308</v>
      </c>
      <c r="C200" s="237" t="s">
        <v>336</v>
      </c>
      <c r="W200" s="436"/>
      <c r="X200" t="str">
        <f t="shared" si="12"/>
        <v>المنخفض :  يكتب الجذر التربيعي لعدد في أبسط صورة ويوجد قيمته</v>
      </c>
    </row>
    <row r="201" spans="1:24" ht="18">
      <c r="A201" t="s">
        <v>261</v>
      </c>
      <c r="B201" s="237" t="s">
        <v>308</v>
      </c>
      <c r="C201" s="237" t="s">
        <v>337</v>
      </c>
      <c r="W201" s="436"/>
      <c r="X201" t="str">
        <f t="shared" si="12"/>
        <v>المنخفض :  يحل معادلة من خطوة واحدة</v>
      </c>
    </row>
    <row r="202" spans="1:24" ht="18">
      <c r="A202" t="s">
        <v>261</v>
      </c>
      <c r="B202" s="237" t="s">
        <v>308</v>
      </c>
      <c r="C202" s="237" t="s">
        <v>338</v>
      </c>
      <c r="W202" s="436"/>
      <c r="X202" t="str">
        <f t="shared" si="12"/>
        <v>المنخفض :  يحدد ما  ذا كانت العلاقة تمثل دالة</v>
      </c>
    </row>
    <row r="203" spans="1:24" ht="18">
      <c r="A203" t="s">
        <v>261</v>
      </c>
      <c r="B203" s="237" t="s">
        <v>308</v>
      </c>
      <c r="C203" s="237" t="s">
        <v>339</v>
      </c>
      <c r="W203" s="436"/>
      <c r="X203" t="str">
        <f t="shared" si="12"/>
        <v>المنخفض :  يوجد معادلة المستقيم</v>
      </c>
    </row>
    <row r="204" spans="1:24" ht="18">
      <c r="A204" t="s">
        <v>261</v>
      </c>
      <c r="B204" s="237" t="s">
        <v>308</v>
      </c>
      <c r="C204" s="237" t="s">
        <v>340</v>
      </c>
      <c r="W204" s="436"/>
      <c r="X204" t="str">
        <f t="shared" si="12"/>
        <v>المنخفض :  يحلل كثيرات الحدود</v>
      </c>
    </row>
    <row r="205" spans="1:24" ht="18">
      <c r="A205" t="s">
        <v>261</v>
      </c>
      <c r="B205" s="237" t="s">
        <v>308</v>
      </c>
      <c r="C205" s="237" t="s">
        <v>341</v>
      </c>
      <c r="W205" s="436"/>
      <c r="X205" t="str">
        <f t="shared" si="12"/>
        <v>المنخفض :  يوجد قياسات المضلعات المجهولة باستخدام نظرية فيثاغورس</v>
      </c>
    </row>
    <row r="206" spans="1:24" ht="18">
      <c r="A206" t="s">
        <v>261</v>
      </c>
      <c r="B206" s="237" t="s">
        <v>308</v>
      </c>
      <c r="C206" s="237" t="s">
        <v>342</v>
      </c>
      <c r="W206" s="436"/>
      <c r="X206" t="str">
        <f t="shared" si="12"/>
        <v>المنخفض :  يحسب مقاييس النزعة المركزية ويتعرف على مقاييس التشتت</v>
      </c>
    </row>
    <row r="207" spans="1:24" ht="18">
      <c r="A207" t="s">
        <v>261</v>
      </c>
      <c r="B207" s="237" t="s">
        <v>308</v>
      </c>
      <c r="C207" s="237" t="s">
        <v>343</v>
      </c>
      <c r="W207" s="436"/>
      <c r="X207" t="str">
        <f t="shared" si="12"/>
        <v>المنخفض : يتعرف على التباديل والتوافيق</v>
      </c>
    </row>
    <row r="208" spans="1:24" ht="18">
      <c r="A208" t="s">
        <v>261</v>
      </c>
      <c r="B208" s="238" t="s">
        <v>314</v>
      </c>
      <c r="C208" s="237" t="s">
        <v>344</v>
      </c>
      <c r="W208" s="436"/>
      <c r="X208" t="str">
        <f t="shared" si="12"/>
        <v>المنخفض جداً :  يحل معادلة بمتغير واحد</v>
      </c>
    </row>
    <row r="209" spans="1:24" ht="18">
      <c r="A209" t="s">
        <v>261</v>
      </c>
      <c r="B209" s="238" t="s">
        <v>314</v>
      </c>
      <c r="C209" s="237" t="s">
        <v>345</v>
      </c>
      <c r="W209" s="436"/>
      <c r="X209" t="str">
        <f t="shared" si="12"/>
        <v>المنخفض جداً :  يتعرف على نظام معادلتين خطيتين متسق وغير متسق ومستقل وغير مستقل</v>
      </c>
    </row>
    <row r="210" spans="1:24" ht="18">
      <c r="A210" t="s">
        <v>261</v>
      </c>
      <c r="B210" s="238" t="s">
        <v>314</v>
      </c>
      <c r="C210" s="237" t="s">
        <v>346</v>
      </c>
      <c r="W210" s="436"/>
      <c r="X210" t="str">
        <f t="shared" si="12"/>
        <v>المنخفض جداً :  يوجد حدود المتتابعة الحسابية</v>
      </c>
    </row>
    <row r="211" spans="1:24" ht="18">
      <c r="A211" t="s">
        <v>261</v>
      </c>
      <c r="B211" s="238" t="s">
        <v>314</v>
      </c>
      <c r="C211" s="237" t="s">
        <v>347</v>
      </c>
      <c r="W211" s="436"/>
      <c r="X211" t="str">
        <f t="shared" si="12"/>
        <v>المنخفض جداً :  يتعرف على نظرية فيثاغورس</v>
      </c>
    </row>
    <row r="212" spans="1:24" ht="18">
      <c r="A212" t="s">
        <v>261</v>
      </c>
      <c r="B212" s="238" t="s">
        <v>314</v>
      </c>
      <c r="C212" s="237" t="s">
        <v>348</v>
      </c>
      <c r="W212" s="436"/>
      <c r="X212" t="str">
        <f t="shared" si="12"/>
        <v>المنخفض جداً : يوجد مقاييس النزعة المركزية</v>
      </c>
    </row>
  </sheetData>
  <mergeCells count="19">
    <mergeCell ref="W155:W182"/>
    <mergeCell ref="W183:W212"/>
    <mergeCell ref="W4:W21"/>
    <mergeCell ref="W22:W43"/>
    <mergeCell ref="W44:W69"/>
    <mergeCell ref="W70:W91"/>
    <mergeCell ref="W92:W120"/>
    <mergeCell ref="W121:W154"/>
    <mergeCell ref="K2:L2"/>
    <mergeCell ref="I2:I4"/>
    <mergeCell ref="F2:G2"/>
    <mergeCell ref="K17:N17"/>
    <mergeCell ref="K4:N4"/>
    <mergeCell ref="K8:M8"/>
    <mergeCell ref="K13:N13"/>
    <mergeCell ref="K14:N14"/>
    <mergeCell ref="K15:N15"/>
    <mergeCell ref="K16:N16"/>
    <mergeCell ref="K11:N11"/>
  </mergeCells>
  <phoneticPr fontId="4" type="noConversion"/>
  <dataValidations count="2">
    <dataValidation type="list" allowBlank="1" showInputMessage="1" showErrorMessage="1" sqref="G6:G30" xr:uid="{4E243097-B57D-4006-980F-C7CD72A26C1E}">
      <formula1>INDIRECT($G$5)</formula1>
    </dataValidation>
    <dataValidation type="list" allowBlank="1" showInputMessage="1" showErrorMessage="1" sqref="G5" xr:uid="{601C94C3-D1F8-4B1B-A4B0-8DACD011C3D2}">
      <formula1>$Y$3:$AF$3</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9C933-EB51-4FA9-BA80-4FAC8519884B}">
  <sheetPr codeName="ورقة2"/>
  <dimension ref="A1:EB234"/>
  <sheetViews>
    <sheetView rightToLeft="1" zoomScale="95" zoomScaleNormal="95" workbookViewId="0"/>
  </sheetViews>
  <sheetFormatPr defaultColWidth="0" defaultRowHeight="15"/>
  <cols>
    <col min="1" max="1" width="5.625" style="7" customWidth="1"/>
    <col min="2" max="2" width="25.25" style="1" customWidth="1"/>
    <col min="3" max="3" width="1.375" style="3" customWidth="1"/>
    <col min="4" max="4" width="7.125" style="2" customWidth="1"/>
    <col min="5" max="5" width="7.75" style="2" customWidth="1"/>
    <col min="6" max="6" width="7.5" style="2" customWidth="1"/>
    <col min="7" max="8" width="5.75" style="2" customWidth="1"/>
    <col min="9" max="10" width="6" style="2" customWidth="1"/>
    <col min="11" max="11" width="5.75" style="2" customWidth="1"/>
    <col min="12" max="12" width="7.875" style="2" customWidth="1"/>
    <col min="13" max="28" width="5.75" style="2" customWidth="1"/>
    <col min="29" max="29" width="5.875" style="2" customWidth="1"/>
    <col min="30" max="30" width="7.875" style="267" customWidth="1"/>
    <col min="31" max="38" width="5.75" style="2" customWidth="1"/>
    <col min="39" max="39" width="6.875" style="2" customWidth="1"/>
    <col min="40" max="40" width="5.75" style="2" customWidth="1"/>
    <col min="41" max="41" width="5.5" style="2" customWidth="1"/>
    <col min="42" max="42" width="4.625" style="2" customWidth="1"/>
    <col min="43" max="43" width="7.75" style="2" customWidth="1"/>
    <col min="44" max="44" width="4.625" style="2" customWidth="1"/>
    <col min="45" max="45" width="5.5" style="2" customWidth="1"/>
    <col min="46" max="46" width="4.625" style="2" customWidth="1"/>
    <col min="47" max="47" width="5.5" style="2" customWidth="1"/>
    <col min="48" max="48" width="4.625" style="2" customWidth="1"/>
    <col min="49" max="49" width="5.5" style="2" customWidth="1"/>
    <col min="50" max="50" width="4.625" style="2" customWidth="1"/>
    <col min="51" max="51" width="5.5" style="2" customWidth="1"/>
    <col min="52" max="52" width="4.625" style="2" customWidth="1"/>
    <col min="53" max="53" width="5.625" style="2" customWidth="1"/>
    <col min="54" max="54" width="4.625" style="2" customWidth="1"/>
    <col min="55" max="55" width="5.5" style="2" customWidth="1"/>
    <col min="56" max="89" width="4.625" style="2" customWidth="1"/>
    <col min="90" max="104" width="4.625" style="2" hidden="1" customWidth="1"/>
    <col min="105" max="105" width="4.625" style="2" customWidth="1"/>
    <col min="106" max="127" width="12.625" style="2" customWidth="1"/>
    <col min="128" max="130" width="12.625" customWidth="1"/>
    <col min="131" max="132" width="4.625" customWidth="1"/>
    <col min="133" max="16384" width="4.625" hidden="1"/>
  </cols>
  <sheetData>
    <row r="1" spans="1:130" ht="15" customHeight="1">
      <c r="A1" s="5"/>
      <c r="B1" s="3"/>
      <c r="D1" s="442" t="str">
        <f>IF('الاختبار التشخيصي'!B14="","",'الاختبار التشخيصي'!B14)</f>
        <v>المرتفع :  يحل مسائل رياضية على الأنماط العددية والدوال</v>
      </c>
      <c r="E1" s="443" t="str">
        <f>IF('الاختبار التشخيصي'!B16="","",'الاختبار التشخيصي'!B16)</f>
        <v>المرتفع : يدرك الفروق بين مقاييس النزعة المركزية</v>
      </c>
      <c r="F1" s="443" t="str">
        <f>IF('الاختبار التشخيصي'!B18="","",'الاختبار التشخيصي'!B18)</f>
        <v>المتوسط :  يوجد النسبة المئوية</v>
      </c>
      <c r="G1" s="443" t="str">
        <f>IF('الاختبار التشخيصي'!B20="","",'الاختبار التشخيصي'!B20)</f>
        <v xml:space="preserve">المتوسط :  يطبق العمليات على الكسور والأعداد العشرية </v>
      </c>
      <c r="H1" s="442" t="str">
        <f>IF('الاختبار التشخيصي'!B22="","",'الاختبار التشخيصي'!B22)</f>
        <v/>
      </c>
      <c r="I1" s="442" t="str">
        <f>IF('الاختبار التشخيصي'!B24="","",'الاختبار التشخيصي'!B24)</f>
        <v/>
      </c>
      <c r="J1" s="442" t="str">
        <f>IF('الاختبار التشخيصي'!B26="","",'الاختبار التشخيصي'!B26)</f>
        <v/>
      </c>
      <c r="K1" s="442" t="str">
        <f>IF('الاختبار التشخيصي'!B28="","",'الاختبار التشخيصي'!B28)</f>
        <v/>
      </c>
      <c r="L1" s="442" t="str">
        <f>IF('الاختبار التشخيصي'!B30="","",'الاختبار التشخيصي'!B30)</f>
        <v/>
      </c>
      <c r="M1" s="442" t="str">
        <f>IF('الاختبار التشخيصي'!B32="","",'الاختبار التشخيصي'!B32)</f>
        <v/>
      </c>
      <c r="N1" s="442" t="str">
        <f>IF('الاختبار التشخيصي'!B34="","",'الاختبار التشخيصي'!B34)</f>
        <v/>
      </c>
      <c r="O1" s="442" t="str">
        <f>IF('الاختبار التشخيصي'!B36="","",'الاختبار التشخيصي'!B36)</f>
        <v/>
      </c>
      <c r="P1" s="442" t="str">
        <f>IF('الاختبار التشخيصي'!B38="","",'الاختبار التشخيصي'!B38)</f>
        <v/>
      </c>
      <c r="Q1" s="442" t="str">
        <f>IF('الاختبار التشخيصي'!B40="","",'الاختبار التشخيصي'!B40)</f>
        <v/>
      </c>
      <c r="R1" s="442" t="str">
        <f>IF('الاختبار التشخيصي'!B42="","",'الاختبار التشخيصي'!B42)</f>
        <v/>
      </c>
      <c r="S1" s="442" t="str">
        <f>IF('الاختبار التشخيصي'!B44="","",'الاختبار التشخيصي'!B44)</f>
        <v/>
      </c>
      <c r="T1" s="442" t="str">
        <f>IF('الاختبار التشخيصي'!B46="","",'الاختبار التشخيصي'!B46)</f>
        <v/>
      </c>
      <c r="U1" s="442" t="str">
        <f>IF('الاختبار التشخيصي'!B48="","",'الاختبار التشخيصي'!B48)</f>
        <v/>
      </c>
      <c r="V1" s="442" t="str">
        <f>IF('الاختبار التشخيصي'!B50="","",'الاختبار التشخيصي'!B50)</f>
        <v/>
      </c>
      <c r="W1" s="442" t="str">
        <f>IF('الاختبار التشخيصي'!B52="","",'الاختبار التشخيصي'!B52)</f>
        <v/>
      </c>
      <c r="X1" s="442" t="str">
        <f>IF('الاختبار التشخيصي'!B54="","",'الاختبار التشخيصي'!B54)</f>
        <v/>
      </c>
      <c r="Y1" s="442" t="str">
        <f>IF('الاختبار التشخيصي'!B56="","",'الاختبار التشخيصي'!B56)</f>
        <v/>
      </c>
      <c r="Z1" s="442" t="str">
        <f>IF('الاختبار التشخيصي'!B58="","",'الاختبار التشخيصي'!B58)</f>
        <v/>
      </c>
      <c r="AA1" s="442" t="str">
        <f>IF('الاختبار التشخيصي'!B60="","",'الاختبار التشخيصي'!B60)</f>
        <v/>
      </c>
      <c r="AB1" s="442" t="str">
        <f>IF('الاختبار التشخيصي'!B62="","",'الاختبار التشخيصي'!B62)</f>
        <v/>
      </c>
      <c r="AM1" s="2">
        <v>1</v>
      </c>
      <c r="AO1" s="2">
        <v>2</v>
      </c>
      <c r="AQ1" s="2">
        <v>3</v>
      </c>
      <c r="AS1" s="2">
        <v>4</v>
      </c>
      <c r="AU1" s="2">
        <v>5</v>
      </c>
      <c r="AW1" s="2">
        <v>6</v>
      </c>
      <c r="AY1" s="2">
        <v>7</v>
      </c>
      <c r="BA1" s="2">
        <v>8</v>
      </c>
      <c r="BC1" s="2">
        <v>9</v>
      </c>
      <c r="BE1" s="2">
        <v>10</v>
      </c>
      <c r="BG1" s="2">
        <v>11</v>
      </c>
      <c r="BI1" s="2">
        <v>12</v>
      </c>
      <c r="BK1" s="2">
        <v>13</v>
      </c>
      <c r="BM1" s="2">
        <v>14</v>
      </c>
      <c r="BO1" s="2">
        <v>15</v>
      </c>
      <c r="BQ1" s="2">
        <v>16</v>
      </c>
      <c r="BS1" s="2">
        <v>17</v>
      </c>
      <c r="BU1" s="2">
        <v>18</v>
      </c>
      <c r="BW1" s="2">
        <v>19</v>
      </c>
      <c r="BY1" s="2">
        <v>20</v>
      </c>
      <c r="CA1" s="2">
        <v>21</v>
      </c>
      <c r="CC1" s="2">
        <v>22</v>
      </c>
      <c r="CE1" s="2">
        <v>23</v>
      </c>
      <c r="CG1" s="2">
        <v>24</v>
      </c>
      <c r="CI1" s="2">
        <v>25</v>
      </c>
    </row>
    <row r="2" spans="1:130" s="156" customFormat="1">
      <c r="A2" s="155"/>
      <c r="B2" s="154" t="s">
        <v>168</v>
      </c>
      <c r="D2" s="442"/>
      <c r="E2" s="444"/>
      <c r="F2" s="444"/>
      <c r="G2" s="444"/>
      <c r="H2" s="442"/>
      <c r="I2" s="442"/>
      <c r="J2" s="442"/>
      <c r="K2" s="442"/>
      <c r="L2" s="442"/>
      <c r="M2" s="442"/>
      <c r="N2" s="442"/>
      <c r="O2" s="442"/>
      <c r="P2" s="442"/>
      <c r="Q2" s="442"/>
      <c r="R2" s="442"/>
      <c r="S2" s="442"/>
      <c r="T2" s="442"/>
      <c r="U2" s="442"/>
      <c r="V2" s="442"/>
      <c r="W2" s="442"/>
      <c r="X2" s="442"/>
      <c r="Y2" s="442"/>
      <c r="Z2" s="442"/>
      <c r="AA2" s="442"/>
      <c r="AB2" s="442"/>
      <c r="AC2" s="157"/>
      <c r="AD2" s="268"/>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BM2" s="157"/>
      <c r="BN2" s="157"/>
      <c r="BO2" s="157"/>
      <c r="BP2" s="157"/>
      <c r="BQ2" s="157"/>
      <c r="BR2" s="157"/>
      <c r="BS2" s="157"/>
      <c r="BT2" s="157"/>
      <c r="BU2" s="157"/>
      <c r="BV2" s="157"/>
      <c r="BW2" s="157"/>
      <c r="BX2" s="157"/>
      <c r="BY2" s="157"/>
      <c r="BZ2" s="157"/>
      <c r="CA2" s="157"/>
      <c r="CB2" s="157"/>
      <c r="CC2" s="157"/>
      <c r="CD2" s="157"/>
      <c r="CE2" s="157"/>
      <c r="CF2" s="157"/>
      <c r="CG2" s="157"/>
      <c r="CH2" s="157"/>
      <c r="CI2" s="157"/>
      <c r="CJ2" s="157"/>
      <c r="CK2" s="157"/>
      <c r="CL2" s="157"/>
      <c r="CM2" s="157"/>
      <c r="CN2" s="157"/>
      <c r="CO2" s="157"/>
      <c r="CP2" s="157"/>
      <c r="CQ2" s="157"/>
      <c r="CR2" s="157"/>
      <c r="CS2" s="157"/>
      <c r="CT2" s="157"/>
      <c r="CU2" s="157"/>
      <c r="CV2" s="157"/>
      <c r="CW2" s="157"/>
      <c r="CX2" s="157"/>
      <c r="CY2" s="157"/>
      <c r="CZ2" s="157"/>
      <c r="DA2" s="157"/>
      <c r="DB2" s="157"/>
      <c r="DC2" s="157"/>
      <c r="DD2" s="157"/>
      <c r="DE2" s="157"/>
      <c r="DF2" s="157"/>
      <c r="DG2" s="157"/>
      <c r="DH2" s="157"/>
      <c r="DI2" s="157"/>
      <c r="DJ2" s="157"/>
      <c r="DK2" s="157"/>
      <c r="DL2" s="157"/>
      <c r="DM2" s="157"/>
      <c r="DN2" s="157"/>
      <c r="DO2" s="157"/>
      <c r="DP2" s="157"/>
      <c r="DQ2" s="157"/>
      <c r="DR2" s="157"/>
      <c r="DS2" s="157"/>
      <c r="DT2" s="157"/>
      <c r="DU2" s="157"/>
      <c r="DV2" s="157"/>
      <c r="DW2" s="157"/>
    </row>
    <row r="3" spans="1:130" s="156" customFormat="1">
      <c r="A3" s="155"/>
      <c r="D3" s="442"/>
      <c r="E3" s="444"/>
      <c r="F3" s="444"/>
      <c r="G3" s="444"/>
      <c r="H3" s="442"/>
      <c r="I3" s="442"/>
      <c r="J3" s="442"/>
      <c r="K3" s="442"/>
      <c r="L3" s="442"/>
      <c r="M3" s="442"/>
      <c r="N3" s="442"/>
      <c r="O3" s="442"/>
      <c r="P3" s="442"/>
      <c r="Q3" s="442"/>
      <c r="R3" s="442"/>
      <c r="S3" s="442"/>
      <c r="T3" s="442"/>
      <c r="U3" s="442"/>
      <c r="V3" s="442"/>
      <c r="W3" s="442"/>
      <c r="X3" s="442"/>
      <c r="Y3" s="442"/>
      <c r="Z3" s="442"/>
      <c r="AA3" s="442"/>
      <c r="AB3" s="442"/>
      <c r="AC3" s="85">
        <f>COUNTIF(D7:AB7,"")</f>
        <v>21</v>
      </c>
      <c r="AD3" s="269"/>
      <c r="AE3" s="375">
        <f>'مج 0'!M2</f>
        <v>20</v>
      </c>
      <c r="AF3" s="157"/>
      <c r="AG3" s="157"/>
      <c r="AH3" s="157"/>
      <c r="AI3" s="157"/>
      <c r="AJ3" s="157"/>
      <c r="AK3" s="157"/>
      <c r="AL3" s="85">
        <f>COUNTIF(D7:I7,"")</f>
        <v>2</v>
      </c>
      <c r="AM3" s="85">
        <f ca="1">SUMIF($D$1:$AB$4,AL4,$D$5:$AB$5)</f>
        <v>5</v>
      </c>
      <c r="AN3" s="85">
        <f>COUNTIF(J7:O7,"")</f>
        <v>6</v>
      </c>
      <c r="AO3" s="85">
        <f ca="1">SUMIF($D$1:$AB$4,AN4,$D$5:$AB$5)</f>
        <v>4</v>
      </c>
      <c r="AP3" s="85">
        <f>COUNTIF(P7:U7,"")</f>
        <v>6</v>
      </c>
      <c r="AQ3" s="85">
        <f ca="1">SUMIF($D$1:$AB$4,AP4,$D$5:$AB$5)</f>
        <v>5</v>
      </c>
      <c r="AR3" s="85">
        <f>COUNTIF(V7:AB7,"")</f>
        <v>7</v>
      </c>
      <c r="AS3" s="85">
        <f ca="1">SUMIF($D$1:$AB$4,AR4,$D$5:$AB$5)</f>
        <v>6</v>
      </c>
      <c r="AT3" s="85"/>
      <c r="AU3" s="85">
        <f ca="1">SUMIF($D$1:$AB$4,AT4,$D$5:$AB$5)</f>
        <v>0</v>
      </c>
      <c r="AV3" s="85"/>
      <c r="AW3" s="85">
        <f ca="1">SUMIF($D$1:$AB$4,AV4,$D$5:$AB$5)</f>
        <v>0</v>
      </c>
      <c r="AX3" s="85"/>
      <c r="AY3" s="85">
        <f ca="1">SUMIF($D$1:$AB$4,AX4,$D$5:$AB$5)</f>
        <v>0</v>
      </c>
      <c r="AZ3" s="85"/>
      <c r="BA3" s="85">
        <f ca="1">SUMIF($D$1:$AB$4,AZ4,$D$5:$AB$5)</f>
        <v>0</v>
      </c>
      <c r="BB3" s="85"/>
      <c r="BC3" s="85">
        <f ca="1">SUMIF($D$1:$AB$4,BB4,$D$5:$AB$5)</f>
        <v>0</v>
      </c>
      <c r="BD3" s="85"/>
      <c r="BE3" s="85">
        <f ca="1">SUMIF($D$1:$AB$4,BD4,$D$5:$AB$5)</f>
        <v>0</v>
      </c>
      <c r="BF3" s="85"/>
      <c r="BG3" s="85">
        <f ca="1">SUMIF($D$1:$AB$4,BF4,$D$5:$AB$5)</f>
        <v>0</v>
      </c>
      <c r="BH3" s="85"/>
      <c r="BI3" s="85">
        <f ca="1">SUMIF($D$1:$AB$4,BH4,$D$5:$AB$5)</f>
        <v>0</v>
      </c>
      <c r="BJ3" s="85"/>
      <c r="BK3" s="85">
        <f ca="1">SUMIF($D$1:$AB$4,BJ4,$D$5:$AB$5)</f>
        <v>0</v>
      </c>
      <c r="BL3" s="85"/>
      <c r="BM3" s="85">
        <f ca="1">SUMIF($D$1:$AB$4,BL4,$D$5:$AB$5)</f>
        <v>0</v>
      </c>
      <c r="BN3" s="85"/>
      <c r="BO3" s="85">
        <f ca="1">SUMIF($D$1:$AB$4,BN4,$D$5:$AB$5)</f>
        <v>0</v>
      </c>
      <c r="BP3" s="85"/>
      <c r="BQ3" s="85">
        <f ca="1">SUMIF($D$1:$AB$4,BP4,$D$5:$AB$5)</f>
        <v>0</v>
      </c>
      <c r="BR3" s="85"/>
      <c r="BS3" s="85">
        <f ca="1">SUMIF($D$1:$AB$4,BR4,$D$5:$AB$5)</f>
        <v>0</v>
      </c>
      <c r="BT3" s="85"/>
      <c r="BU3" s="85">
        <f ca="1">SUMIF($D$1:$AB$4,BT4,$D$5:$AB$5)</f>
        <v>0</v>
      </c>
      <c r="BV3" s="85"/>
      <c r="BW3" s="85">
        <f ca="1">SUMIF($D$1:$AB$4,BV4,$D$5:$AB$5)</f>
        <v>0</v>
      </c>
      <c r="BX3" s="85"/>
      <c r="BY3" s="85">
        <f ca="1">SUMIF($D$1:$AB$4,BX4,$D$5:$AB$5)</f>
        <v>0</v>
      </c>
      <c r="BZ3" s="85"/>
      <c r="CA3" s="85">
        <f ca="1">SUMIF($D$1:$AB$4,BZ4,$D$5:$AB$5)</f>
        <v>0</v>
      </c>
      <c r="CB3" s="85"/>
      <c r="CC3" s="85">
        <f ca="1">SUMIF($D$1:$AB$4,CB4,$D$5:$AB$5)</f>
        <v>0</v>
      </c>
      <c r="CD3" s="85"/>
      <c r="CE3" s="85">
        <f ca="1">SUMIF($D$1:$AB$4,CD4,$D$5:$AB$5)</f>
        <v>0</v>
      </c>
      <c r="CF3" s="85"/>
      <c r="CG3" s="85">
        <f ca="1">SUMIF($D$1:$AB$4,CF4,$D$5:$AB$5)</f>
        <v>0</v>
      </c>
      <c r="CH3" s="85"/>
      <c r="CI3" s="85">
        <f ca="1">SUMIF($D$1:$AB$4,CH4,$D$5:$AB$5)</f>
        <v>0</v>
      </c>
      <c r="CJ3" s="157"/>
      <c r="CK3" s="157"/>
      <c r="CL3" s="157"/>
      <c r="CM3" s="157"/>
      <c r="CN3" s="157"/>
      <c r="CO3" s="157"/>
      <c r="CP3" s="157"/>
      <c r="CQ3" s="157"/>
      <c r="CR3" s="157"/>
      <c r="CS3" s="157"/>
      <c r="CT3" s="157"/>
      <c r="CU3" s="157"/>
      <c r="CV3" s="157"/>
      <c r="CW3" s="157"/>
      <c r="CX3" s="157"/>
      <c r="CY3" s="157"/>
      <c r="CZ3" s="157"/>
      <c r="DA3" s="157"/>
      <c r="DB3" s="157">
        <v>1</v>
      </c>
      <c r="DC3" s="157">
        <v>2</v>
      </c>
      <c r="DD3" s="157">
        <v>3</v>
      </c>
      <c r="DE3" s="157">
        <v>4</v>
      </c>
      <c r="DF3" s="157">
        <v>5</v>
      </c>
      <c r="DG3" s="157">
        <v>6</v>
      </c>
      <c r="DH3" s="157">
        <v>7</v>
      </c>
      <c r="DI3" s="157">
        <v>8</v>
      </c>
      <c r="DJ3" s="157">
        <v>9</v>
      </c>
      <c r="DK3" s="157">
        <v>10</v>
      </c>
      <c r="DL3" s="157">
        <v>11</v>
      </c>
      <c r="DM3" s="157">
        <v>12</v>
      </c>
      <c r="DN3" s="157">
        <v>13</v>
      </c>
      <c r="DO3" s="157">
        <v>14</v>
      </c>
      <c r="DP3" s="157">
        <v>15</v>
      </c>
      <c r="DQ3" s="157">
        <v>16</v>
      </c>
      <c r="DR3" s="157">
        <v>17</v>
      </c>
      <c r="DS3" s="157">
        <v>18</v>
      </c>
      <c r="DT3" s="157">
        <v>19</v>
      </c>
      <c r="DU3" s="157">
        <v>20</v>
      </c>
      <c r="DV3" s="157">
        <v>21</v>
      </c>
      <c r="DW3" s="157">
        <v>22</v>
      </c>
      <c r="DX3" s="157">
        <v>23</v>
      </c>
      <c r="DY3" s="157">
        <v>24</v>
      </c>
      <c r="DZ3" s="157">
        <v>25</v>
      </c>
    </row>
    <row r="4" spans="1:130" s="95" customFormat="1" ht="114" customHeight="1">
      <c r="A4" s="94"/>
      <c r="D4" s="442"/>
      <c r="E4" s="445"/>
      <c r="F4" s="445"/>
      <c r="G4" s="445"/>
      <c r="H4" s="442"/>
      <c r="I4" s="442"/>
      <c r="J4" s="442"/>
      <c r="K4" s="442"/>
      <c r="L4" s="442"/>
      <c r="M4" s="442"/>
      <c r="N4" s="442"/>
      <c r="O4" s="442"/>
      <c r="P4" s="442"/>
      <c r="Q4" s="442"/>
      <c r="R4" s="442"/>
      <c r="S4" s="442"/>
      <c r="T4" s="442"/>
      <c r="U4" s="442"/>
      <c r="V4" s="442"/>
      <c r="W4" s="442"/>
      <c r="X4" s="442"/>
      <c r="Y4" s="442"/>
      <c r="Z4" s="442"/>
      <c r="AA4" s="442"/>
      <c r="AB4" s="442"/>
      <c r="AC4" s="96"/>
      <c r="AD4" s="460" t="s">
        <v>244</v>
      </c>
      <c r="AE4" s="460"/>
      <c r="AF4" s="460"/>
      <c r="AG4" s="460" t="s">
        <v>245</v>
      </c>
      <c r="AH4" s="460"/>
      <c r="AI4" s="460"/>
      <c r="AJ4" s="96"/>
      <c r="AK4" s="96"/>
      <c r="AL4" s="448" t="str">
        <f>احصائيات0!B3</f>
        <v>المرتفع :  يحل مسائل رياضية على الأنماط العددية والدوال</v>
      </c>
      <c r="AM4" s="448"/>
      <c r="AN4" s="449" t="str">
        <f>احصائيات0!B4</f>
        <v>المرتفع : يدرك الفروق بين مقاييس النزعة المركزية</v>
      </c>
      <c r="AO4" s="449"/>
      <c r="AP4" s="459" t="str">
        <f>احصائيات0!B5</f>
        <v>المتوسط :  يوجد النسبة المئوية</v>
      </c>
      <c r="AQ4" s="459"/>
      <c r="AR4" s="441" t="str">
        <f>احصائيات0!B6</f>
        <v xml:space="preserve">المتوسط :  يطبق العمليات على الكسور والأعداد العشرية </v>
      </c>
      <c r="AS4" s="441"/>
      <c r="AT4" s="441" t="str">
        <f>احصائيات0!B7</f>
        <v>-</v>
      </c>
      <c r="AU4" s="441"/>
      <c r="AV4" s="441" t="str">
        <f>احصائيات0!B8</f>
        <v>-</v>
      </c>
      <c r="AW4" s="441"/>
      <c r="AX4" s="441" t="str">
        <f>احصائيات0!B9</f>
        <v>-</v>
      </c>
      <c r="AY4" s="441"/>
      <c r="AZ4" s="441" t="str">
        <f>احصائيات0!B10</f>
        <v>-</v>
      </c>
      <c r="BA4" s="441"/>
      <c r="BB4" s="441" t="str">
        <f>احصائيات0!B11</f>
        <v>-</v>
      </c>
      <c r="BC4" s="441"/>
      <c r="BD4" s="441" t="str">
        <f>احصائيات0!B12</f>
        <v>-</v>
      </c>
      <c r="BE4" s="441"/>
      <c r="BF4" s="441" t="str">
        <f>احصائيات0!B13</f>
        <v>-</v>
      </c>
      <c r="BG4" s="441"/>
      <c r="BH4" s="441" t="str">
        <f>احصائيات0!B14</f>
        <v>-</v>
      </c>
      <c r="BI4" s="441"/>
      <c r="BJ4" s="441" t="str">
        <f>احصائيات0!B15</f>
        <v>-</v>
      </c>
      <c r="BK4" s="441"/>
      <c r="BL4" s="441" t="str">
        <f>احصائيات0!B16</f>
        <v>-</v>
      </c>
      <c r="BM4" s="441"/>
      <c r="BN4" s="441" t="str">
        <f>احصائيات0!B17</f>
        <v>-</v>
      </c>
      <c r="BO4" s="441"/>
      <c r="BP4" s="441" t="str">
        <f>احصائيات0!B18</f>
        <v>-</v>
      </c>
      <c r="BQ4" s="441"/>
      <c r="BR4" s="441" t="str">
        <f>احصائيات0!B19</f>
        <v>-</v>
      </c>
      <c r="BS4" s="441"/>
      <c r="BT4" s="441" t="str">
        <f>احصائيات0!B20</f>
        <v>-</v>
      </c>
      <c r="BU4" s="441"/>
      <c r="BV4" s="441" t="str">
        <f>احصائيات0!B21</f>
        <v>-</v>
      </c>
      <c r="BW4" s="441"/>
      <c r="BX4" s="441" t="str">
        <f>احصائيات0!B22</f>
        <v>-</v>
      </c>
      <c r="BY4" s="441"/>
      <c r="BZ4" s="441" t="str">
        <f>احصائيات0!B23</f>
        <v>-</v>
      </c>
      <c r="CA4" s="441"/>
      <c r="CB4" s="441" t="str">
        <f>احصائيات0!B24</f>
        <v>-</v>
      </c>
      <c r="CC4" s="441"/>
      <c r="CD4" s="441" t="str">
        <f>احصائيات0!B25</f>
        <v>-</v>
      </c>
      <c r="CE4" s="441"/>
      <c r="CF4" s="441" t="str">
        <f>احصائيات0!B26</f>
        <v>-</v>
      </c>
      <c r="CG4" s="441"/>
      <c r="CH4" s="441" t="str">
        <f>احصائيات0!B27</f>
        <v>-</v>
      </c>
      <c r="CI4" s="441"/>
      <c r="CJ4" s="96"/>
      <c r="CK4" s="96"/>
      <c r="CL4" s="96"/>
      <c r="CM4" s="96"/>
      <c r="CN4" s="96"/>
      <c r="CO4" s="96"/>
      <c r="CP4" s="96"/>
      <c r="CQ4" s="96"/>
      <c r="CR4" s="96"/>
      <c r="CS4" s="96"/>
      <c r="CT4" s="96"/>
      <c r="CU4" s="96"/>
      <c r="CV4" s="96"/>
      <c r="CW4" s="96"/>
      <c r="CX4" s="96"/>
      <c r="CY4" s="96"/>
      <c r="CZ4" s="96"/>
      <c r="DA4" s="96"/>
      <c r="DB4" s="344" t="str">
        <f>AL4</f>
        <v>المرتفع :  يحل مسائل رياضية على الأنماط العددية والدوال</v>
      </c>
      <c r="DC4" s="344" t="str">
        <f>AN4</f>
        <v>المرتفع : يدرك الفروق بين مقاييس النزعة المركزية</v>
      </c>
      <c r="DD4" s="344" t="str">
        <f>AP4</f>
        <v>المتوسط :  يوجد النسبة المئوية</v>
      </c>
      <c r="DE4" s="344" t="str">
        <f>AR4</f>
        <v xml:space="preserve">المتوسط :  يطبق العمليات على الكسور والأعداد العشرية </v>
      </c>
      <c r="DF4" s="344" t="str">
        <f>AT4</f>
        <v>-</v>
      </c>
      <c r="DG4" s="344" t="str">
        <f>AV4</f>
        <v>-</v>
      </c>
      <c r="DH4" s="344" t="str">
        <f>AX4</f>
        <v>-</v>
      </c>
      <c r="DI4" s="344" t="str">
        <f>AZ4</f>
        <v>-</v>
      </c>
      <c r="DJ4" s="344" t="str">
        <f>BB4</f>
        <v>-</v>
      </c>
      <c r="DK4" s="96" t="str">
        <f>BD4</f>
        <v>-</v>
      </c>
      <c r="DL4" s="96" t="str">
        <f>BF4</f>
        <v>-</v>
      </c>
      <c r="DM4" s="96" t="str">
        <f>BH4</f>
        <v>-</v>
      </c>
      <c r="DN4" s="96" t="str">
        <f>BJ4</f>
        <v>-</v>
      </c>
      <c r="DO4" s="96" t="str">
        <f>BL4</f>
        <v>-</v>
      </c>
      <c r="DP4" s="96" t="str">
        <f>BN4</f>
        <v>-</v>
      </c>
      <c r="DQ4" s="96" t="str">
        <f>BP4</f>
        <v>-</v>
      </c>
      <c r="DR4" s="96" t="str">
        <f>BR4</f>
        <v>-</v>
      </c>
      <c r="DS4" s="96" t="str">
        <f>BT4</f>
        <v>-</v>
      </c>
      <c r="DT4" s="96" t="str">
        <f>BV4</f>
        <v>-</v>
      </c>
      <c r="DU4" s="96" t="str">
        <f>BX4</f>
        <v>-</v>
      </c>
      <c r="DV4" s="96" t="str">
        <f>BZ4</f>
        <v>-</v>
      </c>
      <c r="DW4" s="96" t="str">
        <f>CB4</f>
        <v>-</v>
      </c>
      <c r="DX4" s="95" t="str">
        <f>CD4</f>
        <v>-</v>
      </c>
      <c r="DY4" s="95" t="str">
        <f>CF4</f>
        <v>-</v>
      </c>
      <c r="DZ4" s="95" t="str">
        <f>CH4</f>
        <v>-</v>
      </c>
    </row>
    <row r="5" spans="1:130" s="351" customFormat="1" ht="21" customHeight="1">
      <c r="A5" s="439" t="s">
        <v>683</v>
      </c>
      <c r="B5" s="440"/>
      <c r="D5" s="364">
        <f>'مج 0'!I6</f>
        <v>5</v>
      </c>
      <c r="E5" s="364">
        <f>'مج 0'!$I$7</f>
        <v>4</v>
      </c>
      <c r="F5" s="364">
        <f>'مج 0'!$I$8</f>
        <v>5</v>
      </c>
      <c r="G5" s="364">
        <f>'مج 0'!$I$9</f>
        <v>6</v>
      </c>
      <c r="H5" s="364">
        <f>'مج 0'!$I$10</f>
        <v>0</v>
      </c>
      <c r="I5" s="364">
        <f>'مج 0'!$I$11</f>
        <v>0</v>
      </c>
      <c r="J5" s="364">
        <f>'مج 0'!$I$12</f>
        <v>0</v>
      </c>
      <c r="K5" s="364">
        <f>'مج 0'!$I$13</f>
        <v>0</v>
      </c>
      <c r="L5" s="364">
        <f>'مج 0'!$I$14</f>
        <v>0</v>
      </c>
      <c r="M5" s="364">
        <f>'مج 0'!$I$15</f>
        <v>0</v>
      </c>
      <c r="N5" s="364">
        <f>'مج 0'!$I$16</f>
        <v>0</v>
      </c>
      <c r="O5" s="364">
        <f>'مج 0'!$I$17</f>
        <v>0</v>
      </c>
      <c r="P5" s="364">
        <f>'مج 0'!$I$18</f>
        <v>0</v>
      </c>
      <c r="Q5" s="364">
        <f>'مج 0'!$I$19</f>
        <v>0</v>
      </c>
      <c r="R5" s="364">
        <f>'مج 0'!$I$20</f>
        <v>0</v>
      </c>
      <c r="S5" s="364">
        <f>'مج 0'!$I$21</f>
        <v>0</v>
      </c>
      <c r="T5" s="364">
        <f>'مج 0'!$I$22</f>
        <v>0</v>
      </c>
      <c r="U5" s="364">
        <f>'مج 0'!$I$23</f>
        <v>0</v>
      </c>
      <c r="V5" s="364">
        <f>'مج 0'!$I$24</f>
        <v>0</v>
      </c>
      <c r="W5" s="364">
        <f>'مج 0'!$I$25</f>
        <v>0</v>
      </c>
      <c r="X5" s="364">
        <f>'مج 0'!$I$26</f>
        <v>0</v>
      </c>
      <c r="Y5" s="364">
        <f>'مج 0'!$I$27</f>
        <v>0</v>
      </c>
      <c r="Z5" s="364">
        <f>'مج 0'!$I$28</f>
        <v>0</v>
      </c>
      <c r="AA5" s="364">
        <f>'مج 0'!$I$29</f>
        <v>0</v>
      </c>
      <c r="AB5" s="364">
        <f>'مج 0'!$I$30</f>
        <v>0</v>
      </c>
      <c r="AC5" s="352"/>
      <c r="AD5" s="353"/>
      <c r="AE5" s="353"/>
      <c r="AF5" s="353"/>
      <c r="AG5" s="353"/>
      <c r="AH5" s="353"/>
      <c r="AI5" s="353"/>
      <c r="AJ5" s="352"/>
      <c r="AK5" s="352"/>
      <c r="AL5" s="354"/>
      <c r="AM5" s="354"/>
      <c r="AN5" s="355"/>
      <c r="AO5" s="355"/>
      <c r="AP5" s="356"/>
      <c r="AQ5" s="356"/>
      <c r="AR5" s="357"/>
      <c r="AS5" s="357"/>
      <c r="AT5" s="357"/>
      <c r="AU5" s="357"/>
      <c r="AV5" s="357"/>
      <c r="AW5" s="357"/>
      <c r="AX5" s="357"/>
      <c r="AY5" s="357"/>
      <c r="AZ5" s="357"/>
      <c r="BA5" s="357"/>
      <c r="BB5" s="357"/>
      <c r="BC5" s="357"/>
      <c r="BD5" s="357"/>
      <c r="BE5" s="357"/>
      <c r="BF5" s="357"/>
      <c r="BG5" s="357"/>
      <c r="BH5" s="357"/>
      <c r="BI5" s="357"/>
      <c r="BJ5" s="357"/>
      <c r="BK5" s="357"/>
      <c r="BL5" s="357"/>
      <c r="BM5" s="357"/>
      <c r="BN5" s="357"/>
      <c r="BO5" s="357"/>
      <c r="BP5" s="357"/>
      <c r="BQ5" s="357"/>
      <c r="BR5" s="357"/>
      <c r="BS5" s="357"/>
      <c r="BT5" s="357"/>
      <c r="BU5" s="357"/>
      <c r="BV5" s="357"/>
      <c r="BW5" s="357"/>
      <c r="BX5" s="357"/>
      <c r="BY5" s="357"/>
      <c r="BZ5" s="357"/>
      <c r="CA5" s="357"/>
      <c r="CB5" s="357"/>
      <c r="CC5" s="357"/>
      <c r="CD5" s="357"/>
      <c r="CE5" s="357"/>
      <c r="CF5" s="357"/>
      <c r="CG5" s="357"/>
      <c r="CH5" s="357"/>
      <c r="CI5" s="357"/>
      <c r="CJ5" s="352"/>
      <c r="CK5" s="352"/>
      <c r="CL5" s="352"/>
      <c r="CM5" s="352"/>
      <c r="CN5" s="352"/>
      <c r="CO5" s="352"/>
      <c r="CP5" s="352"/>
      <c r="CQ5" s="352"/>
      <c r="CR5" s="352"/>
      <c r="CS5" s="352"/>
      <c r="CT5" s="352"/>
      <c r="CU5" s="352"/>
      <c r="CV5" s="352"/>
      <c r="CW5" s="352"/>
      <c r="CX5" s="352"/>
      <c r="CY5" s="352"/>
      <c r="CZ5" s="352"/>
      <c r="DA5" s="352"/>
      <c r="DB5" s="358"/>
      <c r="DC5" s="358"/>
      <c r="DD5" s="358"/>
      <c r="DE5" s="358"/>
      <c r="DF5" s="358"/>
      <c r="DG5" s="358"/>
      <c r="DH5" s="358"/>
      <c r="DI5" s="358"/>
      <c r="DJ5" s="358"/>
      <c r="DK5" s="352"/>
      <c r="DL5" s="352"/>
      <c r="DM5" s="352"/>
      <c r="DN5" s="352"/>
      <c r="DO5" s="352"/>
      <c r="DP5" s="352"/>
      <c r="DQ5" s="352"/>
      <c r="DR5" s="352"/>
      <c r="DS5" s="352"/>
      <c r="DT5" s="352"/>
      <c r="DU5" s="352"/>
      <c r="DV5" s="352"/>
      <c r="DW5" s="352"/>
    </row>
    <row r="6" spans="1:130" s="345" customFormat="1" ht="21.75" customHeight="1" thickBot="1">
      <c r="A6" s="345" t="s">
        <v>0</v>
      </c>
      <c r="B6" s="346" t="s">
        <v>1</v>
      </c>
      <c r="C6" s="11"/>
      <c r="D6" s="158" t="s">
        <v>2</v>
      </c>
      <c r="E6" s="159" t="s">
        <v>3</v>
      </c>
      <c r="F6" s="160" t="s">
        <v>4</v>
      </c>
      <c r="G6" s="159" t="s">
        <v>5</v>
      </c>
      <c r="H6" s="160" t="s">
        <v>6</v>
      </c>
      <c r="I6" s="161" t="s">
        <v>7</v>
      </c>
      <c r="J6" s="158" t="s">
        <v>8</v>
      </c>
      <c r="K6" s="159" t="s">
        <v>9</v>
      </c>
      <c r="L6" s="160" t="s">
        <v>10</v>
      </c>
      <c r="M6" s="159" t="s">
        <v>11</v>
      </c>
      <c r="N6" s="160" t="s">
        <v>12</v>
      </c>
      <c r="O6" s="161" t="s">
        <v>13</v>
      </c>
      <c r="P6" s="158" t="s">
        <v>14</v>
      </c>
      <c r="Q6" s="159" t="s">
        <v>15</v>
      </c>
      <c r="R6" s="160" t="s">
        <v>16</v>
      </c>
      <c r="S6" s="159" t="s">
        <v>17</v>
      </c>
      <c r="T6" s="160" t="s">
        <v>18</v>
      </c>
      <c r="U6" s="161" t="s">
        <v>19</v>
      </c>
      <c r="V6" s="158" t="s">
        <v>20</v>
      </c>
      <c r="W6" s="159" t="s">
        <v>21</v>
      </c>
      <c r="X6" s="160" t="s">
        <v>22</v>
      </c>
      <c r="Y6" s="159" t="s">
        <v>23</v>
      </c>
      <c r="Z6" s="160" t="s">
        <v>24</v>
      </c>
      <c r="AA6" s="159" t="s">
        <v>25</v>
      </c>
      <c r="AB6" s="162" t="s">
        <v>26</v>
      </c>
      <c r="AC6" s="347" t="s">
        <v>31</v>
      </c>
      <c r="AD6" s="348" t="s">
        <v>32</v>
      </c>
      <c r="AL6" s="349" t="s">
        <v>0</v>
      </c>
      <c r="AM6" s="349" t="s">
        <v>166</v>
      </c>
      <c r="AN6" s="349" t="s">
        <v>0</v>
      </c>
      <c r="AO6" s="349" t="s">
        <v>166</v>
      </c>
      <c r="AP6" s="349" t="s">
        <v>0</v>
      </c>
      <c r="AQ6" s="349" t="s">
        <v>166</v>
      </c>
      <c r="AR6" s="349" t="s">
        <v>0</v>
      </c>
      <c r="AS6" s="349" t="s">
        <v>166</v>
      </c>
      <c r="AT6" s="349" t="s">
        <v>0</v>
      </c>
      <c r="AU6" s="349" t="s">
        <v>166</v>
      </c>
      <c r="AV6" s="349" t="s">
        <v>0</v>
      </c>
      <c r="AW6" s="349" t="s">
        <v>166</v>
      </c>
      <c r="AX6" s="349" t="s">
        <v>0</v>
      </c>
      <c r="AY6" s="349" t="s">
        <v>166</v>
      </c>
      <c r="AZ6" s="349" t="s">
        <v>0</v>
      </c>
      <c r="BA6" s="349" t="s">
        <v>166</v>
      </c>
      <c r="BB6" s="349" t="s">
        <v>0</v>
      </c>
      <c r="BC6" s="349" t="s">
        <v>166</v>
      </c>
      <c r="BD6" s="349" t="s">
        <v>0</v>
      </c>
      <c r="BE6" s="349" t="s">
        <v>166</v>
      </c>
      <c r="BF6" s="349" t="s">
        <v>0</v>
      </c>
      <c r="BG6" s="349" t="s">
        <v>166</v>
      </c>
      <c r="BH6" s="349" t="s">
        <v>0</v>
      </c>
      <c r="BI6" s="349" t="s">
        <v>166</v>
      </c>
      <c r="BJ6" s="349" t="s">
        <v>0</v>
      </c>
      <c r="BK6" s="349" t="s">
        <v>166</v>
      </c>
      <c r="BL6" s="349" t="s">
        <v>0</v>
      </c>
      <c r="BM6" s="349" t="s">
        <v>166</v>
      </c>
      <c r="BN6" s="349" t="s">
        <v>0</v>
      </c>
      <c r="BO6" s="349" t="s">
        <v>166</v>
      </c>
      <c r="BP6" s="349" t="s">
        <v>0</v>
      </c>
      <c r="BQ6" s="349" t="s">
        <v>166</v>
      </c>
      <c r="BR6" s="349" t="s">
        <v>0</v>
      </c>
      <c r="BS6" s="349" t="s">
        <v>166</v>
      </c>
      <c r="BT6" s="349" t="s">
        <v>0</v>
      </c>
      <c r="BU6" s="349" t="s">
        <v>166</v>
      </c>
      <c r="BV6" s="349" t="s">
        <v>0</v>
      </c>
      <c r="BW6" s="349" t="s">
        <v>166</v>
      </c>
      <c r="BX6" s="349" t="s">
        <v>0</v>
      </c>
      <c r="BY6" s="349" t="s">
        <v>166</v>
      </c>
      <c r="BZ6" s="349" t="s">
        <v>0</v>
      </c>
      <c r="CA6" s="349" t="s">
        <v>166</v>
      </c>
      <c r="CB6" s="349" t="s">
        <v>0</v>
      </c>
      <c r="CC6" s="349" t="s">
        <v>166</v>
      </c>
      <c r="CD6" s="349" t="s">
        <v>0</v>
      </c>
      <c r="CE6" s="349" t="s">
        <v>166</v>
      </c>
      <c r="CF6" s="349" t="s">
        <v>0</v>
      </c>
      <c r="CG6" s="349" t="s">
        <v>166</v>
      </c>
      <c r="CH6" s="349" t="s">
        <v>0</v>
      </c>
      <c r="CI6" s="349" t="s">
        <v>166</v>
      </c>
      <c r="DB6" s="350">
        <f ca="1">AVERAGE(AM7:AM126)</f>
        <v>0.95</v>
      </c>
      <c r="DC6" s="350">
        <f ca="1">AVERAGE(AO7:AO126)</f>
        <v>0.4375</v>
      </c>
      <c r="DD6" s="350">
        <f ca="1">AVERAGE(AQ7:AQ126)</f>
        <v>0.7</v>
      </c>
      <c r="DE6" s="350">
        <f ca="1">AVERAGE(AS7:AS126)</f>
        <v>1</v>
      </c>
      <c r="DF6" s="350" t="e">
        <f ca="1">AVERAGE(AU7:AU126)</f>
        <v>#DIV/0!</v>
      </c>
      <c r="DG6" s="350" t="e">
        <f ca="1">AVERAGE(AW7:AW126)</f>
        <v>#DIV/0!</v>
      </c>
      <c r="DH6" s="350" t="e">
        <f ca="1">AVERAGE(AY7:AY126)</f>
        <v>#DIV/0!</v>
      </c>
      <c r="DI6" s="350" t="e">
        <f ca="1">AVERAGE(BA7:BA126)</f>
        <v>#DIV/0!</v>
      </c>
      <c r="DJ6" s="350" t="e">
        <f ca="1">AVERAGE(BC7:BC126)</f>
        <v>#DIV/0!</v>
      </c>
      <c r="DK6" s="350" t="e">
        <f ca="1">AVERAGE(BE7:BE126)</f>
        <v>#DIV/0!</v>
      </c>
      <c r="DL6" s="350" t="e">
        <f ca="1">AVERAGE(BG7:BG126)</f>
        <v>#DIV/0!</v>
      </c>
      <c r="DM6" s="350" t="e">
        <f ca="1">AVERAGE(BI7:BI126)</f>
        <v>#DIV/0!</v>
      </c>
      <c r="DN6" s="350" t="e">
        <f ca="1">AVERAGE(BK7:BK126)</f>
        <v>#DIV/0!</v>
      </c>
      <c r="DO6" s="350" t="e">
        <f ca="1">AVERAGE(BM7:BM126)</f>
        <v>#DIV/0!</v>
      </c>
      <c r="DP6" s="350" t="e">
        <f ca="1">AVERAGE(BO7:BO126)</f>
        <v>#DIV/0!</v>
      </c>
      <c r="DQ6" s="350" t="e">
        <f ca="1">AVERAGE(BQ7:BQ126)</f>
        <v>#DIV/0!</v>
      </c>
      <c r="DR6" s="350" t="e">
        <f ca="1">AVERAGE(BS7:BS126)</f>
        <v>#DIV/0!</v>
      </c>
      <c r="DS6" s="350" t="e">
        <f ca="1">AVERAGE(BU7:BU126)</f>
        <v>#DIV/0!</v>
      </c>
      <c r="DT6" s="350" t="e">
        <f ca="1">AVERAGE(BW7:BW126)</f>
        <v>#DIV/0!</v>
      </c>
      <c r="DU6" s="350" t="e">
        <f ca="1">AVERAGE(BY7:BY126)</f>
        <v>#DIV/0!</v>
      </c>
      <c r="DV6" s="350" t="e">
        <f ca="1">AVERAGE(CA7:CA126)</f>
        <v>#DIV/0!</v>
      </c>
      <c r="DW6" s="350" t="e">
        <f ca="1">AVERAGE(CC7:CC126)</f>
        <v>#DIV/0!</v>
      </c>
      <c r="DX6" s="350" t="e">
        <f ca="1">AVERAGE(CE7:CE126)</f>
        <v>#DIV/0!</v>
      </c>
      <c r="DY6" s="350" t="e">
        <f ca="1">AVERAGE(CG7:CG126)</f>
        <v>#DIV/0!</v>
      </c>
      <c r="DZ6" s="350" t="e">
        <f ca="1">AVERAGE(CI7:CI126)</f>
        <v>#DIV/0!</v>
      </c>
    </row>
    <row r="7" spans="1:130" ht="15.75" thickBot="1">
      <c r="A7" s="6">
        <v>1</v>
      </c>
      <c r="B7" s="8" t="s">
        <v>690</v>
      </c>
      <c r="D7" s="117">
        <v>5</v>
      </c>
      <c r="E7" s="117">
        <v>4</v>
      </c>
      <c r="F7" s="117">
        <v>5</v>
      </c>
      <c r="G7" s="117">
        <v>6</v>
      </c>
      <c r="H7" s="117"/>
      <c r="I7" s="117"/>
      <c r="J7" s="117"/>
      <c r="K7" s="117"/>
      <c r="L7" s="117"/>
      <c r="M7" s="117"/>
      <c r="N7" s="173"/>
      <c r="O7" s="173"/>
      <c r="P7" s="119"/>
      <c r="Q7" s="119"/>
      <c r="R7" s="119"/>
      <c r="S7" s="119"/>
      <c r="T7" s="119"/>
      <c r="U7" s="119"/>
      <c r="V7" s="121"/>
      <c r="W7" s="121"/>
      <c r="X7" s="121"/>
      <c r="Y7" s="121"/>
      <c r="Z7" s="121"/>
      <c r="AA7" s="121"/>
      <c r="AB7" s="176"/>
      <c r="AC7" s="171">
        <f t="shared" ref="AC7:AC15" si="0">IF(B7="","",SUM(D7:AB7))</f>
        <v>20</v>
      </c>
      <c r="AD7" s="286">
        <f>IF(AC7="","",SUM(D7:AB7)/$AE$3)</f>
        <v>1</v>
      </c>
      <c r="AL7" s="2" cm="1">
        <f t="array" ref="AL7">IF(B7="","",SUMPRODUCT(($D$1:$AB$4=$AL$4)*D7:AB7))</f>
        <v>5</v>
      </c>
      <c r="AM7" s="15">
        <f ca="1">IFERROR(IF($AM$3=0,"",AL7/$AM$3),"")</f>
        <v>1</v>
      </c>
      <c r="AN7" s="2" cm="1">
        <f t="array" ref="AN7">IF(B7="","",SUMPRODUCT(($D$1:$AB$4=$AN$4)*D7:AB7))</f>
        <v>4</v>
      </c>
      <c r="AO7" s="15">
        <f ca="1">IFERROR(IF($AO$3=0,"",AN7/$AO$3),"")</f>
        <v>1</v>
      </c>
      <c r="AP7" s="2" cm="1">
        <f t="array" ref="AP7">IF(B7="","",SUMPRODUCT(($D$1:$AB$4=$AP$4)*D7:AB7))</f>
        <v>5</v>
      </c>
      <c r="AQ7" s="15">
        <f ca="1">IFERROR(IF($AQ$3=0,"",AP7/$AQ$3),"")</f>
        <v>1</v>
      </c>
      <c r="AR7" s="2" cm="1">
        <f t="array" ref="AR7">IF(B7="","",SUMPRODUCT(($D$1:$AB$4=$AR$4)*D7:AB7))</f>
        <v>6</v>
      </c>
      <c r="AS7" s="15">
        <f ca="1">IFERROR(IF($AS$3=0,"",AR7/$AS$3),"")</f>
        <v>1</v>
      </c>
      <c r="AT7" s="2" cm="1">
        <f t="array" ref="AT7">IF(B7="","",SUMPRODUCT(($D$1:$AB$4=$AT$4)*$D7:$AB7))</f>
        <v>0</v>
      </c>
      <c r="AU7" s="15" t="str">
        <f ca="1">IFERROR(IF($AU$3=0,"",AT7/$AU$3),"")</f>
        <v/>
      </c>
      <c r="AV7" s="2" cm="1">
        <f t="array" ref="AV7">IF(D7="","",SUMPRODUCT(($D$1:$AB$4=$AV$4)*$D7:$AB7))</f>
        <v>0</v>
      </c>
      <c r="AW7" s="15" t="str">
        <f ca="1">IFERROR(IF($AW$3=0,"",AV7/$AW$3),"")</f>
        <v/>
      </c>
      <c r="AX7" s="2" cm="1">
        <f t="array" ref="AX7">IF(F7="","",SUMPRODUCT(($D$1:$AB$4=$AX$4)*$D7:$AB7))</f>
        <v>0</v>
      </c>
      <c r="AY7" s="15" t="str">
        <f ca="1">IFERROR(IF($AY$3=0,"",AX7/$AY$3),"")</f>
        <v/>
      </c>
      <c r="AZ7" s="2" cm="1">
        <f t="array" ref="AZ7">IF(B7="","",SUMPRODUCT(($D$1:$AB$4=$AZ$4)*$D7:$AB7))</f>
        <v>0</v>
      </c>
      <c r="BA7" s="15" t="str">
        <f ca="1">IFERROR(IF($BA$3=0,"",AZ7/$BA$3),"")</f>
        <v/>
      </c>
      <c r="BB7" s="2" cm="1">
        <f t="array" ref="BB7">IF(B7="","",SUMPRODUCT(($D$1:$AB$4=$BB$4)*$D7:$AB7))</f>
        <v>0</v>
      </c>
      <c r="BC7" s="15" t="str">
        <f ca="1">IFERROR(IF($BC$3=0,"",BB7/$BC$3),"")</f>
        <v/>
      </c>
      <c r="BD7" s="2" cm="1">
        <f t="array" ref="BD7">IF(B7="","",SUMPRODUCT(($D$1:$AB$4=$BD$4)*$D7:$AB7))</f>
        <v>0</v>
      </c>
      <c r="BE7" s="15" t="str">
        <f ca="1">IFERROR(IF($BE$3=0,"",BD7/$BE$3),"")</f>
        <v/>
      </c>
      <c r="BF7" s="2" cm="1">
        <f t="array" ref="BF7">IF(B7="","",SUMPRODUCT(($D$1:$AB$4=$BF$4)*$D7:$AB7))</f>
        <v>0</v>
      </c>
      <c r="BG7" s="15" t="str">
        <f ca="1">IFERROR(IF($BG$3=0,"",BF7/$BG$3),"")</f>
        <v/>
      </c>
      <c r="BH7" s="2" cm="1">
        <f t="array" ref="BH7">IF(B7="","",SUMPRODUCT(($D$1:$AB$4=$BH$4)*$D7:$AB7))</f>
        <v>0</v>
      </c>
      <c r="BI7" s="15" t="str">
        <f ca="1">IFERROR(IF($BI$3=0,"",BH7/$BI$3),"")</f>
        <v/>
      </c>
      <c r="BJ7" s="2" cm="1">
        <f t="array" ref="BJ7">IF(B7="","",SUMPRODUCT(($D$1:$AB$4=$BJ$4)*$D7:$AB7))</f>
        <v>0</v>
      </c>
      <c r="BK7" s="15" t="str">
        <f ca="1">IFERROR(IF($BK$3=0,"",BJ7/$BK$3),"")</f>
        <v/>
      </c>
      <c r="BL7" s="2" cm="1">
        <f t="array" ref="BL7">IF(B7="","",SUMPRODUCT(($D$1:$AB$4=$BL$4)*$D7:$AB7))</f>
        <v>0</v>
      </c>
      <c r="BM7" s="15" t="str">
        <f ca="1">IFERROR(IF($BM$3=0,"",BL7/$BM$3),"")</f>
        <v/>
      </c>
      <c r="BN7" s="2" cm="1">
        <f t="array" ref="BN7">IF(B7="","",SUMPRODUCT(($D$1:$AB$4=$BN$4)*$D7:$AB7))</f>
        <v>0</v>
      </c>
      <c r="BO7" s="15" t="str">
        <f ca="1">IFERROR(IF($BO$3=0,"",BN7/$BO$3),"")</f>
        <v/>
      </c>
      <c r="BP7" s="2" cm="1">
        <f t="array" ref="BP7">IF(B7="","",SUMPRODUCT(($D$1:$AB$4=$BP$4)*$D7:$AB7))</f>
        <v>0</v>
      </c>
      <c r="BQ7" s="15" t="str">
        <f ca="1">IFERROR(IF($BQ$3=0,"",BP7/$BQ$3),"")</f>
        <v/>
      </c>
      <c r="BR7" s="2" cm="1">
        <f t="array" ref="BR7">IF(B7="","",SUMPRODUCT(($D$1:$AB$4=$BR$4)*$D7:$AB7))</f>
        <v>0</v>
      </c>
      <c r="BS7" s="15" t="str">
        <f ca="1">IFERROR(IF($BS$3=0,"",BR7/$BS$3),"")</f>
        <v/>
      </c>
      <c r="BT7" s="2" cm="1">
        <f t="array" ref="BT7">IF(B7="","",SUMPRODUCT(($D$1:$AB$4=$BT$4)*$D7:$AB7))</f>
        <v>0</v>
      </c>
      <c r="BU7" s="15" t="str">
        <f ca="1">IFERROR(IF($BU$3=0,"",BT7/$BU$3),"")</f>
        <v/>
      </c>
      <c r="BV7" s="2" cm="1">
        <f t="array" ref="BV7">IF(B7="","",SUMPRODUCT(($D$1:$AB$4=$BV$4)*$D7:$AB7))</f>
        <v>0</v>
      </c>
      <c r="BW7" s="15" t="str">
        <f ca="1">IFERROR(IF($BW$3=0,"",BV7/$BW$3),"")</f>
        <v/>
      </c>
      <c r="BX7" s="2" cm="1">
        <f t="array" ref="BX7">IF(B7="","",SUMPRODUCT(($D$1:$AB$4=$BX$4)*$D7:$AB7))</f>
        <v>0</v>
      </c>
      <c r="BY7" s="15" t="str">
        <f ca="1">IFERROR(IF($BY$3=0,"",BX7/$BY$3),"")</f>
        <v/>
      </c>
      <c r="BZ7" s="2" cm="1">
        <f t="array" ref="BZ7">IF(B7="","",SUMPRODUCT(($D$1:$AB$4=$BZ$4)*$D7:$AB7))</f>
        <v>0</v>
      </c>
      <c r="CA7" s="15" t="str">
        <f ca="1">IFERROR(IF($CA$3=0,"",BZ7/$CA$3),"")</f>
        <v/>
      </c>
      <c r="CB7" s="2" cm="1">
        <f t="array" ref="CB7">IF(B7="","",SUMPRODUCT(($D$1:$AB$4=$CB$4)*$D7:$AB7))</f>
        <v>0</v>
      </c>
      <c r="CC7" s="15" t="str">
        <f ca="1">IFERROR(IF($CC$3=0,"",CB7/$CC$3),"")</f>
        <v/>
      </c>
      <c r="CD7" s="2" cm="1">
        <f t="array" ref="CD7">IF(B7="","",SUMPRODUCT(($D$1:$AB$4=$CD$4)*$D7:$AB7))</f>
        <v>0</v>
      </c>
      <c r="CE7" s="15" t="str">
        <f ca="1">IFERROR(IF($CE$3=0,"",CD7/$CE$3),"")</f>
        <v/>
      </c>
      <c r="CF7" s="2" cm="1">
        <f t="array" ref="CF7">IF(B7="","",SUMPRODUCT(($D$1:$AB$4=$CF$4)*$D7:$AB7))</f>
        <v>0</v>
      </c>
      <c r="CG7" s="15" t="str">
        <f ca="1">IFERROR(IF($CG$3=0,"",CF7/$CG$3),"")</f>
        <v/>
      </c>
      <c r="CH7" s="2" cm="1">
        <f t="array" ref="CH7">IF(B7="","",SUMPRODUCT(($D$1:$AB$4=$CH$4)*$D7:$AB7))</f>
        <v>0</v>
      </c>
      <c r="CI7" s="15" t="str">
        <f ca="1">IFERROR(IF($CI$3=0,"",CH7/$CI$3),"")</f>
        <v/>
      </c>
    </row>
    <row r="8" spans="1:130" ht="15" customHeight="1">
      <c r="A8" s="7">
        <v>2</v>
      </c>
      <c r="B8" s="8" t="s">
        <v>691</v>
      </c>
      <c r="D8" s="117">
        <v>5</v>
      </c>
      <c r="E8" s="117">
        <v>3</v>
      </c>
      <c r="F8" s="97">
        <v>4</v>
      </c>
      <c r="G8" s="97">
        <v>6</v>
      </c>
      <c r="H8" s="97"/>
      <c r="I8" s="117"/>
      <c r="J8" s="97"/>
      <c r="K8" s="117"/>
      <c r="L8" s="97"/>
      <c r="M8" s="117"/>
      <c r="N8" s="173"/>
      <c r="O8" s="173"/>
      <c r="P8" s="119"/>
      <c r="Q8" s="119"/>
      <c r="R8" s="119"/>
      <c r="S8" s="119"/>
      <c r="T8" s="119"/>
      <c r="U8" s="119"/>
      <c r="V8" s="121"/>
      <c r="W8" s="121"/>
      <c r="X8" s="121"/>
      <c r="Y8" s="121"/>
      <c r="Z8" s="121"/>
      <c r="AA8" s="121"/>
      <c r="AB8" s="176"/>
      <c r="AC8" s="171">
        <f t="shared" si="0"/>
        <v>18</v>
      </c>
      <c r="AD8" s="286">
        <f t="shared" ref="AD8:AD70" si="1">IF(AC8="","",SUM(D8:AB8)/$AE$3)</f>
        <v>0.9</v>
      </c>
      <c r="AF8" s="450" t="s">
        <v>250</v>
      </c>
      <c r="AG8" s="451"/>
      <c r="AH8" s="451"/>
      <c r="AI8" s="451"/>
      <c r="AJ8" s="452"/>
      <c r="AL8" s="2" cm="1">
        <f t="array" ref="AL8">IF(B8="","",SUMPRODUCT(($D$1:$AB$4=$AL$4)*D8:AB8))</f>
        <v>5</v>
      </c>
      <c r="AM8" s="15">
        <f t="shared" ref="AM8:AM206" ca="1" si="2">IFERROR(IF($AM$3=0,"",AL8/$AM$3),"")</f>
        <v>1</v>
      </c>
      <c r="AN8" s="2" cm="1">
        <f t="array" ref="AN8">IF(B8="","",SUMPRODUCT(($D$1:$AB$4=$AN$4)*D8:AB8))</f>
        <v>3</v>
      </c>
      <c r="AO8" s="15">
        <f t="shared" ref="AO8:AO206" ca="1" si="3">IFERROR(IF($AO$3=0,"",AN8/$AO$3),"")</f>
        <v>0.75</v>
      </c>
      <c r="AP8" s="2" cm="1">
        <f t="array" ref="AP8">IF(B8="","",SUMPRODUCT(($D$1:$AB$4=$AP$4)*D8:AB8))</f>
        <v>4</v>
      </c>
      <c r="AQ8" s="15">
        <f t="shared" ref="AQ8:AQ206" ca="1" si="4">IFERROR(IF($AQ$3=0,"",AP8/$AQ$3),"")</f>
        <v>0.8</v>
      </c>
      <c r="AR8" s="2" cm="1">
        <f t="array" ref="AR8">IF(B8="","",SUMPRODUCT(($D$1:$AB$4=$AR$4)*D8:AB8))</f>
        <v>6</v>
      </c>
      <c r="AS8" s="15">
        <f t="shared" ref="AS8:AS206" ca="1" si="5">IFERROR(IF($AS$3=0,"",AR8/$AS$3),"")</f>
        <v>1</v>
      </c>
      <c r="AT8" s="2" cm="1">
        <f t="array" ref="AT8">IF(B8="","",SUMPRODUCT(($D$1:$AB$4=$AT$4)*$D8:$AB8))</f>
        <v>0</v>
      </c>
      <c r="AU8" s="15" t="str">
        <f t="shared" ref="AU8:AU206" ca="1" si="6">IFERROR(IF($AU$3=0,"",AT8/$AU$3),"")</f>
        <v/>
      </c>
      <c r="AV8" s="2" cm="1">
        <f t="array" ref="AV8">IF(D8="","",SUMPRODUCT(($D$1:$AB$4=$AV$4)*$D8:$AB8))</f>
        <v>0</v>
      </c>
      <c r="AW8" s="15" t="str">
        <f t="shared" ref="AW8:AW206" ca="1" si="7">IFERROR(IF($AW$3=0,"",AV8/$AW$3),"")</f>
        <v/>
      </c>
      <c r="AX8" s="2" cm="1">
        <f t="array" ref="AX8">IF(F8="","",SUMPRODUCT(($D$1:$AB$4=$AX$4)*$D8:$AB8))</f>
        <v>0</v>
      </c>
      <c r="AY8" s="15" t="str">
        <f t="shared" ref="AY8:AY206" ca="1" si="8">IFERROR(IF($AY$3=0,"",AX8/$AY$3),"")</f>
        <v/>
      </c>
      <c r="AZ8" s="2" cm="1">
        <f t="array" ref="AZ8">IF(B8="","",SUMPRODUCT(($D$1:$AB$4=$AZ$4)*$D8:$AB8))</f>
        <v>0</v>
      </c>
      <c r="BA8" s="15" t="str">
        <f t="shared" ref="BA8:BA206" ca="1" si="9">IFERROR(IF($BA$3=0,"",AZ8/$BA$3),"")</f>
        <v/>
      </c>
      <c r="BB8" s="2" cm="1">
        <f t="array" ref="BB8">IF(B8="","",SUMPRODUCT(($D$1:$AB$4=$BB$4)*$D8:$AB8))</f>
        <v>0</v>
      </c>
      <c r="BC8" s="15" t="str">
        <f t="shared" ref="BC8:BC206" ca="1" si="10">IFERROR(IF($BC$3=0,"",BB8/$BC$3),"")</f>
        <v/>
      </c>
      <c r="BD8" s="2" cm="1">
        <f t="array" ref="BD8">IF(B8="","",SUMPRODUCT(($D$1:$AB$4=$BD$4)*$D8:$AB8))</f>
        <v>0</v>
      </c>
      <c r="BE8" s="15" t="str">
        <f t="shared" ref="BE8:BE206" ca="1" si="11">IFERROR(IF($BE$3=0,"",BD8/$BE$3),"")</f>
        <v/>
      </c>
      <c r="BF8" s="2" cm="1">
        <f t="array" ref="BF8">IF(B8="","",SUMPRODUCT(($D$1:$AB$4=$BF$4)*$D8:$AB8))</f>
        <v>0</v>
      </c>
      <c r="BG8" s="15" t="str">
        <f t="shared" ref="BG8:BG206" ca="1" si="12">IFERROR(IF($BG$3=0,"",BF8/$BG$3),"")</f>
        <v/>
      </c>
      <c r="BH8" s="2" cm="1">
        <f t="array" ref="BH8">IF(B8="","",SUMPRODUCT(($D$1:$AB$4=$BH$4)*$D8:$AB8))</f>
        <v>0</v>
      </c>
      <c r="BI8" s="15" t="str">
        <f t="shared" ref="BI8:BI206" ca="1" si="13">IFERROR(IF($BI$3=0,"",BH8/$BI$3),"")</f>
        <v/>
      </c>
      <c r="BJ8" s="2" cm="1">
        <f t="array" ref="BJ8">IF(B8="","",SUMPRODUCT(($D$1:$AB$4=$BJ$4)*$D8:$AB8))</f>
        <v>0</v>
      </c>
      <c r="BK8" s="15" t="str">
        <f t="shared" ref="BK8:BK206" ca="1" si="14">IFERROR(IF($BK$3=0,"",BJ8/$BK$3),"")</f>
        <v/>
      </c>
      <c r="BL8" s="2" cm="1">
        <f t="array" ref="BL8">IF(B8="","",SUMPRODUCT(($D$1:$AB$4=$BL$4)*$D8:$AB8))</f>
        <v>0</v>
      </c>
      <c r="BM8" s="15" t="str">
        <f t="shared" ref="BM8:BM206" ca="1" si="15">IFERROR(IF($BM$3=0,"",BL8/$BM$3),"")</f>
        <v/>
      </c>
      <c r="BN8" s="2" cm="1">
        <f t="array" ref="BN8">IF(B8="","",SUMPRODUCT(($D$1:$AB$4=$BN$4)*$D8:$AB8))</f>
        <v>0</v>
      </c>
      <c r="BO8" s="15" t="str">
        <f t="shared" ref="BO8:BO206" ca="1" si="16">IFERROR(IF($BO$3=0,"",BN8/$BO$3),"")</f>
        <v/>
      </c>
      <c r="BP8" s="2" cm="1">
        <f t="array" ref="BP8">IF(B8="","",SUMPRODUCT(($D$1:$AB$4=$BP$4)*$D8:$AB8))</f>
        <v>0</v>
      </c>
      <c r="BQ8" s="15" t="str">
        <f t="shared" ref="BQ8:BQ206" ca="1" si="17">IFERROR(IF($BQ$3=0,"",BP8/$BQ$3),"")</f>
        <v/>
      </c>
      <c r="BR8" s="2" cm="1">
        <f t="array" ref="BR8">IF(B8="","",SUMPRODUCT(($D$1:$AB$4=$BR$4)*$D8:$AB8))</f>
        <v>0</v>
      </c>
      <c r="BS8" s="15" t="str">
        <f t="shared" ref="BS8:BS206" ca="1" si="18">IFERROR(IF($BS$3=0,"",BR8/$BS$3),"")</f>
        <v/>
      </c>
      <c r="BT8" s="2" cm="1">
        <f t="array" ref="BT8">IF(B8="","",SUMPRODUCT(($D$1:$AB$4=$BT$4)*$D8:$AB8))</f>
        <v>0</v>
      </c>
      <c r="BU8" s="15" t="str">
        <f t="shared" ref="BU8:BU206" ca="1" si="19">IFERROR(IF($BU$3=0,"",BT8/$BU$3),"")</f>
        <v/>
      </c>
      <c r="BV8" s="2" cm="1">
        <f t="array" ref="BV8">IF(B8="","",SUMPRODUCT(($D$1:$AB$4=$BV$4)*$D8:$AB8))</f>
        <v>0</v>
      </c>
      <c r="BW8" s="15" t="str">
        <f t="shared" ref="BW8:BW206" ca="1" si="20">IFERROR(IF($BW$3=0,"",BV8/$BW$3),"")</f>
        <v/>
      </c>
      <c r="BX8" s="2" cm="1">
        <f t="array" ref="BX8">IF(B8="","",SUMPRODUCT(($D$1:$AB$4=$BX$4)*$D8:$AB8))</f>
        <v>0</v>
      </c>
      <c r="BY8" s="15" t="str">
        <f t="shared" ref="BY8:BY206" ca="1" si="21">IFERROR(IF($BY$3=0,"",BX8/$BY$3),"")</f>
        <v/>
      </c>
      <c r="BZ8" s="2" cm="1">
        <f t="array" ref="BZ8">IF(B8="","",SUMPRODUCT(($D$1:$AB$4=$BZ$4)*$D8:$AB8))</f>
        <v>0</v>
      </c>
      <c r="CA8" s="15" t="str">
        <f t="shared" ref="CA8:CA206" ca="1" si="22">IFERROR(IF($CA$3=0,"",BZ8/$CA$3),"")</f>
        <v/>
      </c>
      <c r="CB8" s="2" cm="1">
        <f t="array" ref="CB8">IF(B8="","",SUMPRODUCT(($D$1:$AB$4=$CB$4)*$D8:$AB8))</f>
        <v>0</v>
      </c>
      <c r="CC8" s="15" t="str">
        <f t="shared" ref="CC8:CC206" ca="1" si="23">IFERROR(IF($CC$3=0,"",CB8/$CC$3),"")</f>
        <v/>
      </c>
      <c r="CD8" s="2" cm="1">
        <f t="array" ref="CD8">IF(B8="","",SUMPRODUCT(($D$1:$AB$4=$CD$4)*$D8:$AB8))</f>
        <v>0</v>
      </c>
      <c r="CE8" s="15" t="str">
        <f t="shared" ref="CE8:CE206" ca="1" si="24">IFERROR(IF($CE$3=0,"",CD8/$CE$3),"")</f>
        <v/>
      </c>
      <c r="CF8" s="2" cm="1">
        <f t="array" ref="CF8">IF(B8="","",SUMPRODUCT(($D$1:$AB$4=$CF$4)*$D8:$AB8))</f>
        <v>0</v>
      </c>
      <c r="CG8" s="15" t="str">
        <f t="shared" ref="CG8:CG206" ca="1" si="25">IFERROR(IF($CG$3=0,"",CF8/$CG$3),"")</f>
        <v/>
      </c>
      <c r="CH8" s="2" cm="1">
        <f t="array" ref="CH8">IF(B8="","",SUMPRODUCT(($D$1:$AB$4=$CH$4)*$D8:$AB8))</f>
        <v>0</v>
      </c>
      <c r="CI8" s="15" t="str">
        <f t="shared" ref="CI8:CI206" ca="1" si="26">IFERROR(IF($CI$3=0,"",CH8/$CI$3),"")</f>
        <v/>
      </c>
    </row>
    <row r="9" spans="1:130">
      <c r="A9" s="6">
        <v>3</v>
      </c>
      <c r="B9" s="8" t="s">
        <v>692</v>
      </c>
      <c r="D9" s="117">
        <v>5</v>
      </c>
      <c r="E9" s="117">
        <v>0</v>
      </c>
      <c r="F9" s="97">
        <v>0</v>
      </c>
      <c r="G9" s="97">
        <v>6</v>
      </c>
      <c r="H9" s="97"/>
      <c r="I9" s="117"/>
      <c r="J9" s="97"/>
      <c r="K9" s="117"/>
      <c r="L9" s="97"/>
      <c r="M9" s="117"/>
      <c r="N9" s="174"/>
      <c r="O9" s="174"/>
      <c r="P9" s="107"/>
      <c r="Q9" s="107"/>
      <c r="R9" s="107"/>
      <c r="S9" s="107"/>
      <c r="T9" s="107"/>
      <c r="U9" s="107"/>
      <c r="V9" s="113"/>
      <c r="W9" s="113"/>
      <c r="X9" s="113"/>
      <c r="Y9" s="113"/>
      <c r="Z9" s="113"/>
      <c r="AA9" s="113"/>
      <c r="AB9" s="177"/>
      <c r="AC9" s="171">
        <f t="shared" si="0"/>
        <v>11</v>
      </c>
      <c r="AD9" s="286">
        <f t="shared" si="1"/>
        <v>0.55000000000000004</v>
      </c>
      <c r="AF9" s="453"/>
      <c r="AG9" s="454"/>
      <c r="AH9" s="454"/>
      <c r="AI9" s="454"/>
      <c r="AJ9" s="455"/>
      <c r="AL9" s="2" cm="1">
        <f t="array" ref="AL9">IF(B9="","",SUMPRODUCT(($D$1:$AB$4=$AL$4)*D9:AB9))</f>
        <v>5</v>
      </c>
      <c r="AM9" s="15">
        <f t="shared" ca="1" si="2"/>
        <v>1</v>
      </c>
      <c r="AN9" s="2" cm="1">
        <f t="array" ref="AN9">IF(B9="","",SUMPRODUCT(($D$1:$AB$4=$AN$4)*D9:AB9))</f>
        <v>0</v>
      </c>
      <c r="AO9" s="15">
        <f t="shared" ca="1" si="3"/>
        <v>0</v>
      </c>
      <c r="AP9" s="2" cm="1">
        <f t="array" ref="AP9">IF(B9="","",SUMPRODUCT(($D$1:$AB$4=$AP$4)*D9:AB9))</f>
        <v>0</v>
      </c>
      <c r="AQ9" s="15">
        <f t="shared" ca="1" si="4"/>
        <v>0</v>
      </c>
      <c r="AR9" s="2" cm="1">
        <f t="array" ref="AR9">IF(B9="","",SUMPRODUCT(($D$1:$AB$4=$AR$4)*D9:AB9))</f>
        <v>6</v>
      </c>
      <c r="AS9" s="15">
        <f t="shared" ca="1" si="5"/>
        <v>1</v>
      </c>
      <c r="AT9" s="2" cm="1">
        <f t="array" ref="AT9">IF(B9="","",SUMPRODUCT(($D$1:$AB$4=$AT$4)*$D9:$AB9))</f>
        <v>0</v>
      </c>
      <c r="AU9" s="15" t="str">
        <f t="shared" ca="1" si="6"/>
        <v/>
      </c>
      <c r="AV9" s="2" cm="1">
        <f t="array" ref="AV9">IF(D9="","",SUMPRODUCT(($D$1:$AB$4=$AV$4)*$D9:$AB9))</f>
        <v>0</v>
      </c>
      <c r="AW9" s="15" t="str">
        <f t="shared" ca="1" si="7"/>
        <v/>
      </c>
      <c r="AX9" s="2" cm="1">
        <f t="array" ref="AX9">IF(F9="","",SUMPRODUCT(($D$1:$AB$4=$AX$4)*$D9:$AB9))</f>
        <v>0</v>
      </c>
      <c r="AY9" s="15" t="str">
        <f t="shared" ca="1" si="8"/>
        <v/>
      </c>
      <c r="AZ9" s="2" cm="1">
        <f t="array" ref="AZ9">IF(B9="","",SUMPRODUCT(($D$1:$AB$4=$AZ$4)*$D9:$AB9))</f>
        <v>0</v>
      </c>
      <c r="BA9" s="15" t="str">
        <f t="shared" ca="1" si="9"/>
        <v/>
      </c>
      <c r="BB9" s="2" cm="1">
        <f t="array" ref="BB9">IF(B9="","",SUMPRODUCT(($D$1:$AB$4=$BB$4)*$D9:$AB9))</f>
        <v>0</v>
      </c>
      <c r="BC9" s="15" t="str">
        <f t="shared" ca="1" si="10"/>
        <v/>
      </c>
      <c r="BD9" s="2" cm="1">
        <f t="array" ref="BD9">IF(B9="","",SUMPRODUCT(($D$1:$AB$4=$BD$4)*$D9:$AB9))</f>
        <v>0</v>
      </c>
      <c r="BE9" s="15" t="str">
        <f t="shared" ca="1" si="11"/>
        <v/>
      </c>
      <c r="BF9" s="2" cm="1">
        <f t="array" ref="BF9">IF(B9="","",SUMPRODUCT(($D$1:$AB$4=$BF$4)*$D9:$AB9))</f>
        <v>0</v>
      </c>
      <c r="BG9" s="15" t="str">
        <f t="shared" ca="1" si="12"/>
        <v/>
      </c>
      <c r="BH9" s="2" cm="1">
        <f t="array" ref="BH9">IF(B9="","",SUMPRODUCT(($D$1:$AB$4=$BH$4)*$D9:$AB9))</f>
        <v>0</v>
      </c>
      <c r="BI9" s="15" t="str">
        <f t="shared" ca="1" si="13"/>
        <v/>
      </c>
      <c r="BJ9" s="2" cm="1">
        <f t="array" ref="BJ9">IF(B9="","",SUMPRODUCT(($D$1:$AB$4=$BJ$4)*$D9:$AB9))</f>
        <v>0</v>
      </c>
      <c r="BK9" s="15" t="str">
        <f t="shared" ca="1" si="14"/>
        <v/>
      </c>
      <c r="BL9" s="2" cm="1">
        <f t="array" ref="BL9">IF(B9="","",SUMPRODUCT(($D$1:$AB$4=$BL$4)*$D9:$AB9))</f>
        <v>0</v>
      </c>
      <c r="BM9" s="15" t="str">
        <f t="shared" ca="1" si="15"/>
        <v/>
      </c>
      <c r="BN9" s="2" cm="1">
        <f t="array" ref="BN9">IF(B9="","",SUMPRODUCT(($D$1:$AB$4=$BN$4)*$D9:$AB9))</f>
        <v>0</v>
      </c>
      <c r="BO9" s="15" t="str">
        <f t="shared" ca="1" si="16"/>
        <v/>
      </c>
      <c r="BP9" s="2" cm="1">
        <f t="array" ref="BP9">IF(B9="","",SUMPRODUCT(($D$1:$AB$4=$BP$4)*$D9:$AB9))</f>
        <v>0</v>
      </c>
      <c r="BQ9" s="15" t="str">
        <f t="shared" ca="1" si="17"/>
        <v/>
      </c>
      <c r="BR9" s="2" cm="1">
        <f t="array" ref="BR9">IF(B9="","",SUMPRODUCT(($D$1:$AB$4=$BR$4)*$D9:$AB9))</f>
        <v>0</v>
      </c>
      <c r="BS9" s="15" t="str">
        <f t="shared" ca="1" si="18"/>
        <v/>
      </c>
      <c r="BT9" s="2" cm="1">
        <f t="array" ref="BT9">IF(B9="","",SUMPRODUCT(($D$1:$AB$4=$BT$4)*$D9:$AB9))</f>
        <v>0</v>
      </c>
      <c r="BU9" s="15" t="str">
        <f t="shared" ca="1" si="19"/>
        <v/>
      </c>
      <c r="BV9" s="2" cm="1">
        <f t="array" ref="BV9">IF(B9="","",SUMPRODUCT(($D$1:$AB$4=$BV$4)*$D9:$AB9))</f>
        <v>0</v>
      </c>
      <c r="BW9" s="15" t="str">
        <f t="shared" ca="1" si="20"/>
        <v/>
      </c>
      <c r="BX9" s="2" cm="1">
        <f t="array" ref="BX9">IF(B9="","",SUMPRODUCT(($D$1:$AB$4=$BX$4)*$D9:$AB9))</f>
        <v>0</v>
      </c>
      <c r="BY9" s="15" t="str">
        <f t="shared" ca="1" si="21"/>
        <v/>
      </c>
      <c r="BZ9" s="2" cm="1">
        <f t="array" ref="BZ9">IF(B9="","",SUMPRODUCT(($D$1:$AB$4=$BZ$4)*$D9:$AB9))</f>
        <v>0</v>
      </c>
      <c r="CA9" s="15" t="str">
        <f t="shared" ca="1" si="22"/>
        <v/>
      </c>
      <c r="CB9" s="2" cm="1">
        <f t="array" ref="CB9">IF(B9="","",SUMPRODUCT(($D$1:$AB$4=$CB$4)*$D9:$AB9))</f>
        <v>0</v>
      </c>
      <c r="CC9" s="15" t="str">
        <f t="shared" ca="1" si="23"/>
        <v/>
      </c>
      <c r="CD9" s="2" cm="1">
        <f t="array" ref="CD9">IF(B9="","",SUMPRODUCT(($D$1:$AB$4=$CD$4)*$D9:$AB9))</f>
        <v>0</v>
      </c>
      <c r="CE9" s="15" t="str">
        <f t="shared" ca="1" si="24"/>
        <v/>
      </c>
      <c r="CF9" s="2" cm="1">
        <f t="array" ref="CF9">IF(B9="","",SUMPRODUCT(($D$1:$AB$4=$CF$4)*$D9:$AB9))</f>
        <v>0</v>
      </c>
      <c r="CG9" s="15" t="str">
        <f t="shared" ca="1" si="25"/>
        <v/>
      </c>
      <c r="CH9" s="2" cm="1">
        <f t="array" ref="CH9">IF(B9="","",SUMPRODUCT(($D$1:$AB$4=$CH$4)*$D9:$AB9))</f>
        <v>0</v>
      </c>
      <c r="CI9" s="15" t="str">
        <f t="shared" ca="1" si="26"/>
        <v/>
      </c>
    </row>
    <row r="10" spans="1:130">
      <c r="A10" s="7">
        <v>4</v>
      </c>
      <c r="B10" s="8" t="s">
        <v>693</v>
      </c>
      <c r="D10" s="117">
        <v>4</v>
      </c>
      <c r="E10" s="117">
        <v>0</v>
      </c>
      <c r="F10" s="97">
        <v>5</v>
      </c>
      <c r="G10" s="97">
        <v>6</v>
      </c>
      <c r="H10" s="97"/>
      <c r="I10" s="117"/>
      <c r="J10" s="97"/>
      <c r="K10" s="117"/>
      <c r="L10" s="97"/>
      <c r="M10" s="117"/>
      <c r="N10" s="175"/>
      <c r="O10" s="129"/>
      <c r="P10" s="107"/>
      <c r="Q10" s="120"/>
      <c r="R10" s="88"/>
      <c r="S10" s="88"/>
      <c r="T10" s="88"/>
      <c r="U10" s="108"/>
      <c r="V10" s="113"/>
      <c r="W10" s="114"/>
      <c r="X10" s="89"/>
      <c r="Y10" s="89"/>
      <c r="Z10" s="89"/>
      <c r="AA10" s="89"/>
      <c r="AB10" s="169"/>
      <c r="AC10" s="171">
        <f t="shared" si="0"/>
        <v>15</v>
      </c>
      <c r="AD10" s="286">
        <f t="shared" si="1"/>
        <v>0.75</v>
      </c>
      <c r="AF10" s="453"/>
      <c r="AG10" s="454"/>
      <c r="AH10" s="454"/>
      <c r="AI10" s="454"/>
      <c r="AJ10" s="455"/>
      <c r="AL10" s="2" cm="1">
        <f t="array" ref="AL10">IF(B10="","",SUMPRODUCT(($D$1:$AB$4=$AL$4)*D10:AB10))</f>
        <v>4</v>
      </c>
      <c r="AM10" s="15">
        <f t="shared" ca="1" si="2"/>
        <v>0.8</v>
      </c>
      <c r="AN10" s="2" cm="1">
        <f t="array" ref="AN10">IF(B10="","",SUMPRODUCT(($D$1:$AB$4=$AN$4)*D10:AB10))</f>
        <v>0</v>
      </c>
      <c r="AO10" s="15">
        <f t="shared" ca="1" si="3"/>
        <v>0</v>
      </c>
      <c r="AP10" s="2" cm="1">
        <f t="array" ref="AP10">IF(B10="","",SUMPRODUCT(($D$1:$AB$4=$AP$4)*D10:AB10))</f>
        <v>5</v>
      </c>
      <c r="AQ10" s="15">
        <f t="shared" ca="1" si="4"/>
        <v>1</v>
      </c>
      <c r="AR10" s="2" cm="1">
        <f t="array" ref="AR10">IF(B10="","",SUMPRODUCT(($D$1:$AB$4=$AR$4)*D10:AB10))</f>
        <v>6</v>
      </c>
      <c r="AS10" s="15">
        <f t="shared" ca="1" si="5"/>
        <v>1</v>
      </c>
      <c r="AT10" s="2" cm="1">
        <f t="array" ref="AT10">IF(B10="","",SUMPRODUCT(($D$1:$AB$4=$AT$4)*$D10:$AB10))</f>
        <v>0</v>
      </c>
      <c r="AU10" s="15" t="str">
        <f t="shared" ca="1" si="6"/>
        <v/>
      </c>
      <c r="AV10" s="2" cm="1">
        <f t="array" ref="AV10">IF(D10="","",SUMPRODUCT(($D$1:$AB$4=$AV$4)*$D10:$AB10))</f>
        <v>0</v>
      </c>
      <c r="AW10" s="15" t="str">
        <f t="shared" ca="1" si="7"/>
        <v/>
      </c>
      <c r="AX10" s="2" cm="1">
        <f t="array" ref="AX10">IF(F10="","",SUMPRODUCT(($D$1:$AB$4=$AX$4)*$D10:$AB10))</f>
        <v>0</v>
      </c>
      <c r="AY10" s="15" t="str">
        <f t="shared" ca="1" si="8"/>
        <v/>
      </c>
      <c r="AZ10" s="2" cm="1">
        <f t="array" ref="AZ10">IF(B10="","",SUMPRODUCT(($D$1:$AB$4=$AZ$4)*$D10:$AB10))</f>
        <v>0</v>
      </c>
      <c r="BA10" s="15" t="str">
        <f t="shared" ca="1" si="9"/>
        <v/>
      </c>
      <c r="BB10" s="2" cm="1">
        <f t="array" ref="BB10">IF(B10="","",SUMPRODUCT(($D$1:$AB$4=$BB$4)*$D10:$AB10))</f>
        <v>0</v>
      </c>
      <c r="BC10" s="15" t="str">
        <f t="shared" ca="1" si="10"/>
        <v/>
      </c>
      <c r="BD10" s="2" cm="1">
        <f t="array" ref="BD10">IF(B10="","",SUMPRODUCT(($D$1:$AB$4=$BD$4)*$D10:$AB10))</f>
        <v>0</v>
      </c>
      <c r="BE10" s="15" t="str">
        <f t="shared" ca="1" si="11"/>
        <v/>
      </c>
      <c r="BF10" s="2" cm="1">
        <f t="array" ref="BF10">IF(B10="","",SUMPRODUCT(($D$1:$AB$4=$BF$4)*$D10:$AB10))</f>
        <v>0</v>
      </c>
      <c r="BG10" s="15" t="str">
        <f t="shared" ca="1" si="12"/>
        <v/>
      </c>
      <c r="BH10" s="2" cm="1">
        <f t="array" ref="BH10">IF(B10="","",SUMPRODUCT(($D$1:$AB$4=$BH$4)*$D10:$AB10))</f>
        <v>0</v>
      </c>
      <c r="BI10" s="15" t="str">
        <f t="shared" ca="1" si="13"/>
        <v/>
      </c>
      <c r="BJ10" s="2" cm="1">
        <f t="array" ref="BJ10">IF(B10="","",SUMPRODUCT(($D$1:$AB$4=$BJ$4)*$D10:$AB10))</f>
        <v>0</v>
      </c>
      <c r="BK10" s="15" t="str">
        <f t="shared" ca="1" si="14"/>
        <v/>
      </c>
      <c r="BL10" s="2" cm="1">
        <f t="array" ref="BL10">IF(B10="","",SUMPRODUCT(($D$1:$AB$4=$BL$4)*$D10:$AB10))</f>
        <v>0</v>
      </c>
      <c r="BM10" s="15" t="str">
        <f t="shared" ca="1" si="15"/>
        <v/>
      </c>
      <c r="BN10" s="2" cm="1">
        <f t="array" ref="BN10">IF(B10="","",SUMPRODUCT(($D$1:$AB$4=$BN$4)*$D10:$AB10))</f>
        <v>0</v>
      </c>
      <c r="BO10" s="15" t="str">
        <f t="shared" ca="1" si="16"/>
        <v/>
      </c>
      <c r="BP10" s="2" cm="1">
        <f t="array" ref="BP10">IF(B10="","",SUMPRODUCT(($D$1:$AB$4=$BP$4)*$D10:$AB10))</f>
        <v>0</v>
      </c>
      <c r="BQ10" s="15" t="str">
        <f t="shared" ca="1" si="17"/>
        <v/>
      </c>
      <c r="BR10" s="2" cm="1">
        <f t="array" ref="BR10">IF(B10="","",SUMPRODUCT(($D$1:$AB$4=$BR$4)*$D10:$AB10))</f>
        <v>0</v>
      </c>
      <c r="BS10" s="15" t="str">
        <f t="shared" ca="1" si="18"/>
        <v/>
      </c>
      <c r="BT10" s="2" cm="1">
        <f t="array" ref="BT10">IF(B10="","",SUMPRODUCT(($D$1:$AB$4=$BT$4)*$D10:$AB10))</f>
        <v>0</v>
      </c>
      <c r="BU10" s="15" t="str">
        <f t="shared" ca="1" si="19"/>
        <v/>
      </c>
      <c r="BV10" s="2" cm="1">
        <f t="array" ref="BV10">IF(B10="","",SUMPRODUCT(($D$1:$AB$4=$BV$4)*$D10:$AB10))</f>
        <v>0</v>
      </c>
      <c r="BW10" s="15" t="str">
        <f t="shared" ca="1" si="20"/>
        <v/>
      </c>
      <c r="BX10" s="2" cm="1">
        <f t="array" ref="BX10">IF(B10="","",SUMPRODUCT(($D$1:$AB$4=$BX$4)*$D10:$AB10))</f>
        <v>0</v>
      </c>
      <c r="BY10" s="15" t="str">
        <f t="shared" ca="1" si="21"/>
        <v/>
      </c>
      <c r="BZ10" s="2" cm="1">
        <f t="array" ref="BZ10">IF(B10="","",SUMPRODUCT(($D$1:$AB$4=$BZ$4)*$D10:$AB10))</f>
        <v>0</v>
      </c>
      <c r="CA10" s="15" t="str">
        <f t="shared" ca="1" si="22"/>
        <v/>
      </c>
      <c r="CB10" s="2" cm="1">
        <f t="array" ref="CB10">IF(B10="","",SUMPRODUCT(($D$1:$AB$4=$CB$4)*$D10:$AB10))</f>
        <v>0</v>
      </c>
      <c r="CC10" s="15" t="str">
        <f t="shared" ca="1" si="23"/>
        <v/>
      </c>
      <c r="CD10" s="2" cm="1">
        <f t="array" ref="CD10">IF(B10="","",SUMPRODUCT(($D$1:$AB$4=$CD$4)*$D10:$AB10))</f>
        <v>0</v>
      </c>
      <c r="CE10" s="15" t="str">
        <f t="shared" ca="1" si="24"/>
        <v/>
      </c>
      <c r="CF10" s="2" cm="1">
        <f t="array" ref="CF10">IF(B10="","",SUMPRODUCT(($D$1:$AB$4=$CF$4)*$D10:$AB10))</f>
        <v>0</v>
      </c>
      <c r="CG10" s="15" t="str">
        <f t="shared" ca="1" si="25"/>
        <v/>
      </c>
      <c r="CH10" s="2" cm="1">
        <f t="array" ref="CH10">IF(B10="","",SUMPRODUCT(($D$1:$AB$4=$CH$4)*$D10:$AB10))</f>
        <v>0</v>
      </c>
      <c r="CI10" s="15" t="str">
        <f t="shared" ca="1" si="26"/>
        <v/>
      </c>
    </row>
    <row r="11" spans="1:130" ht="15.75" thickBot="1">
      <c r="A11" s="6">
        <v>5</v>
      </c>
      <c r="B11" s="8"/>
      <c r="D11" s="97"/>
      <c r="E11" s="97"/>
      <c r="F11" s="97"/>
      <c r="G11" s="97"/>
      <c r="H11" s="97"/>
      <c r="I11" s="117"/>
      <c r="J11" s="97"/>
      <c r="K11" s="117"/>
      <c r="L11" s="97"/>
      <c r="M11" s="117"/>
      <c r="N11" s="175"/>
      <c r="O11" s="129"/>
      <c r="P11" s="107"/>
      <c r="Q11" s="120"/>
      <c r="R11" s="88"/>
      <c r="S11" s="88"/>
      <c r="T11" s="88"/>
      <c r="U11" s="108"/>
      <c r="V11" s="113"/>
      <c r="W11" s="114"/>
      <c r="X11" s="89"/>
      <c r="Y11" s="89"/>
      <c r="Z11" s="89"/>
      <c r="AA11" s="89"/>
      <c r="AB11" s="169"/>
      <c r="AC11" s="171" t="str">
        <f t="shared" si="0"/>
        <v/>
      </c>
      <c r="AD11" s="286" t="str">
        <f t="shared" si="1"/>
        <v/>
      </c>
      <c r="AF11" s="456"/>
      <c r="AG11" s="457"/>
      <c r="AH11" s="457"/>
      <c r="AI11" s="457"/>
      <c r="AJ11" s="458"/>
      <c r="AL11" s="2" t="str" cm="1">
        <f t="array" ref="AL11">IF(B11="","",SUMPRODUCT(($D$1:$AB$4=$AL$4)*D11:AB11))</f>
        <v/>
      </c>
      <c r="AM11" s="15" t="str">
        <f t="shared" ca="1" si="2"/>
        <v/>
      </c>
      <c r="AN11" s="2" t="str" cm="1">
        <f t="array" ref="AN11">IF(B11="","",SUMPRODUCT(($D$1:$AB$4=$AN$4)*D11:AB11))</f>
        <v/>
      </c>
      <c r="AO11" s="15" t="str">
        <f t="shared" ca="1" si="3"/>
        <v/>
      </c>
      <c r="AP11" s="2" t="str" cm="1">
        <f t="array" ref="AP11">IF(B11="","",SUMPRODUCT(($D$1:$AB$4=$AP$4)*D11:AB11))</f>
        <v/>
      </c>
      <c r="AQ11" s="15" t="str">
        <f t="shared" ca="1" si="4"/>
        <v/>
      </c>
      <c r="AR11" s="2" t="str" cm="1">
        <f t="array" ref="AR11">IF(B11="","",SUMPRODUCT(($D$1:$AB$4=$AR$4)*D11:AB11))</f>
        <v/>
      </c>
      <c r="AS11" s="15" t="str">
        <f t="shared" ca="1" si="5"/>
        <v/>
      </c>
      <c r="AT11" s="2" t="str" cm="1">
        <f t="array" ref="AT11">IF(B11="","",SUMPRODUCT(($D$1:$AB$4=$AT$4)*$D11:$AB11))</f>
        <v/>
      </c>
      <c r="AU11" s="15" t="str">
        <f t="shared" ca="1" si="6"/>
        <v/>
      </c>
      <c r="AV11" s="2" t="str" cm="1">
        <f t="array" ref="AV11">IF(D11="","",SUMPRODUCT(($D$1:$AB$4=$AV$4)*$D11:$AB11))</f>
        <v/>
      </c>
      <c r="AW11" s="15" t="str">
        <f t="shared" ca="1" si="7"/>
        <v/>
      </c>
      <c r="AX11" s="2" t="str" cm="1">
        <f t="array" ref="AX11">IF(F11="","",SUMPRODUCT(($D$1:$AB$4=$AX$4)*$D11:$AB11))</f>
        <v/>
      </c>
      <c r="AY11" s="15" t="str">
        <f t="shared" ca="1" si="8"/>
        <v/>
      </c>
      <c r="AZ11" s="2" t="str" cm="1">
        <f t="array" ref="AZ11">IF(B11="","",SUMPRODUCT(($D$1:$AB$4=$AZ$4)*$D11:$AB11))</f>
        <v/>
      </c>
      <c r="BA11" s="15" t="str">
        <f t="shared" ca="1" si="9"/>
        <v/>
      </c>
      <c r="BB11" s="2" t="str" cm="1">
        <f t="array" ref="BB11">IF(B11="","",SUMPRODUCT(($D$1:$AB$4=$BB$4)*$D11:$AB11))</f>
        <v/>
      </c>
      <c r="BC11" s="15" t="str">
        <f t="shared" ca="1" si="10"/>
        <v/>
      </c>
      <c r="BD11" s="2" t="str" cm="1">
        <f t="array" ref="BD11">IF(B11="","",SUMPRODUCT(($D$1:$AB$4=$BD$4)*$D11:$AB11))</f>
        <v/>
      </c>
      <c r="BE11" s="15" t="str">
        <f t="shared" ca="1" si="11"/>
        <v/>
      </c>
      <c r="BF11" s="2" t="str" cm="1">
        <f t="array" ref="BF11">IF(B11="","",SUMPRODUCT(($D$1:$AB$4=$BF$4)*$D11:$AB11))</f>
        <v/>
      </c>
      <c r="BG11" s="15" t="str">
        <f t="shared" ca="1" si="12"/>
        <v/>
      </c>
      <c r="BH11" s="2" t="str" cm="1">
        <f t="array" ref="BH11">IF(B11="","",SUMPRODUCT(($D$1:$AB$4=$BH$4)*$D11:$AB11))</f>
        <v/>
      </c>
      <c r="BI11" s="15" t="str">
        <f t="shared" ca="1" si="13"/>
        <v/>
      </c>
      <c r="BJ11" s="2" t="str" cm="1">
        <f t="array" ref="BJ11">IF(B11="","",SUMPRODUCT(($D$1:$AB$4=$BJ$4)*$D11:$AB11))</f>
        <v/>
      </c>
      <c r="BK11" s="15" t="str">
        <f t="shared" ca="1" si="14"/>
        <v/>
      </c>
      <c r="BL11" s="2" t="str" cm="1">
        <f t="array" ref="BL11">IF(B11="","",SUMPRODUCT(($D$1:$AB$4=$BL$4)*$D11:$AB11))</f>
        <v/>
      </c>
      <c r="BM11" s="15" t="str">
        <f t="shared" ca="1" si="15"/>
        <v/>
      </c>
      <c r="BN11" s="2" t="str" cm="1">
        <f t="array" ref="BN11">IF(B11="","",SUMPRODUCT(($D$1:$AB$4=$BN$4)*$D11:$AB11))</f>
        <v/>
      </c>
      <c r="BO11" s="15" t="str">
        <f t="shared" ca="1" si="16"/>
        <v/>
      </c>
      <c r="BP11" s="2" t="str" cm="1">
        <f t="array" ref="BP11">IF(B11="","",SUMPRODUCT(($D$1:$AB$4=$BP$4)*$D11:$AB11))</f>
        <v/>
      </c>
      <c r="BQ11" s="15" t="str">
        <f t="shared" ca="1" si="17"/>
        <v/>
      </c>
      <c r="BR11" s="2" t="str" cm="1">
        <f t="array" ref="BR11">IF(B11="","",SUMPRODUCT(($D$1:$AB$4=$BR$4)*$D11:$AB11))</f>
        <v/>
      </c>
      <c r="BS11" s="15" t="str">
        <f t="shared" ca="1" si="18"/>
        <v/>
      </c>
      <c r="BT11" s="2" t="str" cm="1">
        <f t="array" ref="BT11">IF(B11="","",SUMPRODUCT(($D$1:$AB$4=$BT$4)*$D11:$AB11))</f>
        <v/>
      </c>
      <c r="BU11" s="15" t="str">
        <f t="shared" ca="1" si="19"/>
        <v/>
      </c>
      <c r="BV11" s="2" t="str" cm="1">
        <f t="array" ref="BV11">IF(B11="","",SUMPRODUCT(($D$1:$AB$4=$BV$4)*$D11:$AB11))</f>
        <v/>
      </c>
      <c r="BW11" s="15" t="str">
        <f t="shared" ca="1" si="20"/>
        <v/>
      </c>
      <c r="BX11" s="2" t="str" cm="1">
        <f t="array" ref="BX11">IF(B11="","",SUMPRODUCT(($D$1:$AB$4=$BX$4)*$D11:$AB11))</f>
        <v/>
      </c>
      <c r="BY11" s="15" t="str">
        <f t="shared" ca="1" si="21"/>
        <v/>
      </c>
      <c r="BZ11" s="2" t="str" cm="1">
        <f t="array" ref="BZ11">IF(B11="","",SUMPRODUCT(($D$1:$AB$4=$BZ$4)*$D11:$AB11))</f>
        <v/>
      </c>
      <c r="CA11" s="15" t="str">
        <f t="shared" ca="1" si="22"/>
        <v/>
      </c>
      <c r="CB11" s="2" t="str" cm="1">
        <f t="array" ref="CB11">IF(B11="","",SUMPRODUCT(($D$1:$AB$4=$CB$4)*$D11:$AB11))</f>
        <v/>
      </c>
      <c r="CC11" s="15" t="str">
        <f t="shared" ca="1" si="23"/>
        <v/>
      </c>
      <c r="CD11" s="2" t="str" cm="1">
        <f t="array" ref="CD11">IF(B11="","",SUMPRODUCT(($D$1:$AB$4=$CD$4)*$D11:$AB11))</f>
        <v/>
      </c>
      <c r="CE11" s="15" t="str">
        <f t="shared" ca="1" si="24"/>
        <v/>
      </c>
      <c r="CF11" s="2" t="str" cm="1">
        <f t="array" ref="CF11">IF(B11="","",SUMPRODUCT(($D$1:$AB$4=$CF$4)*$D11:$AB11))</f>
        <v/>
      </c>
      <c r="CG11" s="15" t="str">
        <f t="shared" ca="1" si="25"/>
        <v/>
      </c>
      <c r="CH11" s="2" t="str" cm="1">
        <f t="array" ref="CH11">IF(B11="","",SUMPRODUCT(($D$1:$AB$4=$CH$4)*$D11:$AB11))</f>
        <v/>
      </c>
      <c r="CI11" s="15" t="str">
        <f t="shared" ca="1" si="26"/>
        <v/>
      </c>
    </row>
    <row r="12" spans="1:130">
      <c r="A12" s="7">
        <v>6</v>
      </c>
      <c r="B12" s="8"/>
      <c r="D12" s="97"/>
      <c r="E12" s="97"/>
      <c r="F12" s="97"/>
      <c r="G12" s="86"/>
      <c r="H12" s="86"/>
      <c r="I12" s="98"/>
      <c r="J12" s="102"/>
      <c r="K12" s="128"/>
      <c r="L12" s="87"/>
      <c r="M12" s="87"/>
      <c r="N12" s="87"/>
      <c r="O12" s="103"/>
      <c r="P12" s="107"/>
      <c r="Q12" s="120"/>
      <c r="R12" s="88"/>
      <c r="S12" s="88"/>
      <c r="T12" s="88"/>
      <c r="U12" s="108"/>
      <c r="V12" s="113"/>
      <c r="W12" s="114"/>
      <c r="X12" s="89"/>
      <c r="Y12" s="89"/>
      <c r="Z12" s="89"/>
      <c r="AA12" s="89"/>
      <c r="AB12" s="169"/>
      <c r="AC12" s="171" t="str">
        <f t="shared" si="0"/>
        <v/>
      </c>
      <c r="AD12" s="286" t="str">
        <f t="shared" si="1"/>
        <v/>
      </c>
      <c r="AL12" s="2" t="str" cm="1">
        <f t="array" ref="AL12">IF(B12="","",SUMPRODUCT(($D$1:$AB$4=$AL$4)*D12:AB12))</f>
        <v/>
      </c>
      <c r="AM12" s="15" t="str">
        <f t="shared" ca="1" si="2"/>
        <v/>
      </c>
      <c r="AN12" s="2" t="str" cm="1">
        <f t="array" ref="AN12">IF(B12="","",SUMPRODUCT(($D$1:$AB$4=$AN$4)*D12:AB12))</f>
        <v/>
      </c>
      <c r="AO12" s="15" t="str">
        <f t="shared" ca="1" si="3"/>
        <v/>
      </c>
      <c r="AP12" s="2" t="str" cm="1">
        <f t="array" ref="AP12">IF(B12="","",SUMPRODUCT(($D$1:$AB$4=$AP$4)*D12:AB12))</f>
        <v/>
      </c>
      <c r="AQ12" s="15" t="str">
        <f t="shared" ca="1" si="4"/>
        <v/>
      </c>
      <c r="AR12" s="2" t="str" cm="1">
        <f t="array" ref="AR12">IF(B12="","",SUMPRODUCT(($D$1:$AB$4=$AR$4)*D12:AB12))</f>
        <v/>
      </c>
      <c r="AS12" s="15" t="str">
        <f t="shared" ca="1" si="5"/>
        <v/>
      </c>
      <c r="AT12" s="2" t="str" cm="1">
        <f t="array" ref="AT12">IF(B12="","",SUMPRODUCT(($D$1:$AB$4=$AT$4)*$D12:$AB12))</f>
        <v/>
      </c>
      <c r="AU12" s="15" t="str">
        <f t="shared" ca="1" si="6"/>
        <v/>
      </c>
      <c r="AV12" s="2" t="str" cm="1">
        <f t="array" ref="AV12">IF(D12="","",SUMPRODUCT(($D$1:$AB$4=$AV$4)*$D12:$AB12))</f>
        <v/>
      </c>
      <c r="AW12" s="15" t="str">
        <f t="shared" ca="1" si="7"/>
        <v/>
      </c>
      <c r="AX12" s="2" t="str" cm="1">
        <f t="array" ref="AX12">IF(F12="","",SUMPRODUCT(($D$1:$AB$4=$AX$4)*$D12:$AB12))</f>
        <v/>
      </c>
      <c r="AY12" s="15" t="str">
        <f t="shared" ca="1" si="8"/>
        <v/>
      </c>
      <c r="AZ12" s="2" t="str" cm="1">
        <f t="array" ref="AZ12">IF(B12="","",SUMPRODUCT(($D$1:$AB$4=$AZ$4)*$D12:$AB12))</f>
        <v/>
      </c>
      <c r="BA12" s="15" t="str">
        <f t="shared" ca="1" si="9"/>
        <v/>
      </c>
      <c r="BB12" s="2" t="str" cm="1">
        <f t="array" ref="BB12">IF(B12="","",SUMPRODUCT(($D$1:$AB$4=$BB$4)*$D12:$AB12))</f>
        <v/>
      </c>
      <c r="BC12" s="15" t="str">
        <f t="shared" ca="1" si="10"/>
        <v/>
      </c>
      <c r="BD12" s="2" t="str" cm="1">
        <f t="array" ref="BD12">IF(B12="","",SUMPRODUCT(($D$1:$AB$4=$BD$4)*$D12:$AB12))</f>
        <v/>
      </c>
      <c r="BE12" s="15" t="str">
        <f t="shared" ca="1" si="11"/>
        <v/>
      </c>
      <c r="BF12" s="2" t="str" cm="1">
        <f t="array" ref="BF12">IF(B12="","",SUMPRODUCT(($D$1:$AB$4=$BF$4)*$D12:$AB12))</f>
        <v/>
      </c>
      <c r="BG12" s="15" t="str">
        <f t="shared" ca="1" si="12"/>
        <v/>
      </c>
      <c r="BH12" s="2" t="str" cm="1">
        <f t="array" ref="BH12">IF(B12="","",SUMPRODUCT(($D$1:$AB$4=$BH$4)*$D12:$AB12))</f>
        <v/>
      </c>
      <c r="BI12" s="15" t="str">
        <f t="shared" ca="1" si="13"/>
        <v/>
      </c>
      <c r="BJ12" s="2" t="str" cm="1">
        <f t="array" ref="BJ12">IF(B12="","",SUMPRODUCT(($D$1:$AB$4=$BJ$4)*$D12:$AB12))</f>
        <v/>
      </c>
      <c r="BK12" s="15" t="str">
        <f t="shared" ca="1" si="14"/>
        <v/>
      </c>
      <c r="BL12" s="2" t="str" cm="1">
        <f t="array" ref="BL12">IF(B12="","",SUMPRODUCT(($D$1:$AB$4=$BL$4)*$D12:$AB12))</f>
        <v/>
      </c>
      <c r="BM12" s="15" t="str">
        <f t="shared" ca="1" si="15"/>
        <v/>
      </c>
      <c r="BN12" s="2" t="str" cm="1">
        <f t="array" ref="BN12">IF(B12="","",SUMPRODUCT(($D$1:$AB$4=$BN$4)*$D12:$AB12))</f>
        <v/>
      </c>
      <c r="BO12" s="15" t="str">
        <f t="shared" ca="1" si="16"/>
        <v/>
      </c>
      <c r="BP12" s="2" t="str" cm="1">
        <f t="array" ref="BP12">IF(B12="","",SUMPRODUCT(($D$1:$AB$4=$BP$4)*$D12:$AB12))</f>
        <v/>
      </c>
      <c r="BQ12" s="15" t="str">
        <f t="shared" ca="1" si="17"/>
        <v/>
      </c>
      <c r="BR12" s="2" t="str" cm="1">
        <f t="array" ref="BR12">IF(B12="","",SUMPRODUCT(($D$1:$AB$4=$BR$4)*$D12:$AB12))</f>
        <v/>
      </c>
      <c r="BS12" s="15" t="str">
        <f t="shared" ca="1" si="18"/>
        <v/>
      </c>
      <c r="BT12" s="2" t="str" cm="1">
        <f t="array" ref="BT12">IF(B12="","",SUMPRODUCT(($D$1:$AB$4=$BT$4)*$D12:$AB12))</f>
        <v/>
      </c>
      <c r="BU12" s="15" t="str">
        <f t="shared" ca="1" si="19"/>
        <v/>
      </c>
      <c r="BV12" s="2" t="str" cm="1">
        <f t="array" ref="BV12">IF(B12="","",SUMPRODUCT(($D$1:$AB$4=$BV$4)*$D12:$AB12))</f>
        <v/>
      </c>
      <c r="BW12" s="15" t="str">
        <f t="shared" ca="1" si="20"/>
        <v/>
      </c>
      <c r="BX12" s="2" t="str" cm="1">
        <f t="array" ref="BX12">IF(B12="","",SUMPRODUCT(($D$1:$AB$4=$BX$4)*$D12:$AB12))</f>
        <v/>
      </c>
      <c r="BY12" s="15" t="str">
        <f t="shared" ca="1" si="21"/>
        <v/>
      </c>
      <c r="BZ12" s="2" t="str" cm="1">
        <f t="array" ref="BZ12">IF(B12="","",SUMPRODUCT(($D$1:$AB$4=$BZ$4)*$D12:$AB12))</f>
        <v/>
      </c>
      <c r="CA12" s="15" t="str">
        <f t="shared" ca="1" si="22"/>
        <v/>
      </c>
      <c r="CB12" s="2" t="str" cm="1">
        <f t="array" ref="CB12">IF(B12="","",SUMPRODUCT(($D$1:$AB$4=$CB$4)*$D12:$AB12))</f>
        <v/>
      </c>
      <c r="CC12" s="15" t="str">
        <f t="shared" ca="1" si="23"/>
        <v/>
      </c>
      <c r="CD12" s="2" t="str" cm="1">
        <f t="array" ref="CD12">IF(B12="","",SUMPRODUCT(($D$1:$AB$4=$CD$4)*$D12:$AB12))</f>
        <v/>
      </c>
      <c r="CE12" s="15" t="str">
        <f t="shared" ca="1" si="24"/>
        <v/>
      </c>
      <c r="CF12" s="2" t="str" cm="1">
        <f t="array" ref="CF12">IF(B12="","",SUMPRODUCT(($D$1:$AB$4=$CF$4)*$D12:$AB12))</f>
        <v/>
      </c>
      <c r="CG12" s="15" t="str">
        <f t="shared" ca="1" si="25"/>
        <v/>
      </c>
      <c r="CH12" s="2" t="str" cm="1">
        <f t="array" ref="CH12">IF(B12="","",SUMPRODUCT(($D$1:$AB$4=$CH$4)*$D12:$AB12))</f>
        <v/>
      </c>
      <c r="CI12" s="15" t="str">
        <f t="shared" ca="1" si="26"/>
        <v/>
      </c>
    </row>
    <row r="13" spans="1:130">
      <c r="A13" s="6">
        <v>7</v>
      </c>
      <c r="B13" s="8"/>
      <c r="D13" s="97"/>
      <c r="E13" s="97"/>
      <c r="F13" s="97"/>
      <c r="G13" s="86"/>
      <c r="H13" s="86"/>
      <c r="I13" s="98"/>
      <c r="J13" s="102"/>
      <c r="K13" s="87"/>
      <c r="L13" s="87"/>
      <c r="M13" s="87"/>
      <c r="N13" s="87"/>
      <c r="O13" s="103"/>
      <c r="P13" s="107"/>
      <c r="Q13" s="88"/>
      <c r="R13" s="88"/>
      <c r="S13" s="88"/>
      <c r="T13" s="88"/>
      <c r="U13" s="108"/>
      <c r="V13" s="113"/>
      <c r="W13" s="89"/>
      <c r="X13" s="89"/>
      <c r="Y13" s="89"/>
      <c r="Z13" s="89"/>
      <c r="AA13" s="89"/>
      <c r="AB13" s="169"/>
      <c r="AC13" s="171" t="str">
        <f t="shared" si="0"/>
        <v/>
      </c>
      <c r="AD13" s="286" t="str">
        <f t="shared" si="1"/>
        <v/>
      </c>
      <c r="AL13" s="2" t="str" cm="1">
        <f t="array" ref="AL13">IF(B13="","",SUMPRODUCT(($D$1:$AB$4=$AL$4)*D13:AB13))</f>
        <v/>
      </c>
      <c r="AM13" s="15" t="str">
        <f t="shared" ca="1" si="2"/>
        <v/>
      </c>
      <c r="AN13" s="2" t="str" cm="1">
        <f t="array" ref="AN13">IF(B13="","",SUMPRODUCT(($D$1:$AB$4=$AN$4)*D13:AB13))</f>
        <v/>
      </c>
      <c r="AO13" s="15" t="str">
        <f t="shared" ca="1" si="3"/>
        <v/>
      </c>
      <c r="AP13" s="2" t="str" cm="1">
        <f t="array" ref="AP13">IF(B13="","",SUMPRODUCT(($D$1:$AB$4=$AP$4)*D13:AB13))</f>
        <v/>
      </c>
      <c r="AQ13" s="15" t="str">
        <f t="shared" ca="1" si="4"/>
        <v/>
      </c>
      <c r="AR13" s="2" t="str" cm="1">
        <f t="array" ref="AR13">IF(B13="","",SUMPRODUCT(($D$1:$AB$4=$AR$4)*D13:AB13))</f>
        <v/>
      </c>
      <c r="AS13" s="15" t="str">
        <f t="shared" ca="1" si="5"/>
        <v/>
      </c>
      <c r="AT13" s="2" t="str" cm="1">
        <f t="array" ref="AT13">IF(B13="","",SUMPRODUCT(($D$1:$AB$4=$AT$4)*$D13:$AB13))</f>
        <v/>
      </c>
      <c r="AU13" s="15" t="str">
        <f t="shared" ca="1" si="6"/>
        <v/>
      </c>
      <c r="AV13" s="2" t="str" cm="1">
        <f t="array" ref="AV13">IF(D13="","",SUMPRODUCT(($D$1:$AB$4=$AV$4)*$D13:$AB13))</f>
        <v/>
      </c>
      <c r="AW13" s="15" t="str">
        <f t="shared" ca="1" si="7"/>
        <v/>
      </c>
      <c r="AX13" s="2" t="str" cm="1">
        <f t="array" ref="AX13">IF(F13="","",SUMPRODUCT(($D$1:$AB$4=$AX$4)*$D13:$AB13))</f>
        <v/>
      </c>
      <c r="AY13" s="15" t="str">
        <f t="shared" ca="1" si="8"/>
        <v/>
      </c>
      <c r="AZ13" s="2" t="str" cm="1">
        <f t="array" ref="AZ13">IF(B13="","",SUMPRODUCT(($D$1:$AB$4=$AZ$4)*$D13:$AB13))</f>
        <v/>
      </c>
      <c r="BA13" s="15" t="str">
        <f t="shared" ca="1" si="9"/>
        <v/>
      </c>
      <c r="BB13" s="2" t="str" cm="1">
        <f t="array" ref="BB13">IF(B13="","",SUMPRODUCT(($D$1:$AB$4=$BB$4)*$D13:$AB13))</f>
        <v/>
      </c>
      <c r="BC13" s="15" t="str">
        <f t="shared" ca="1" si="10"/>
        <v/>
      </c>
      <c r="BD13" s="2" t="str" cm="1">
        <f t="array" ref="BD13">IF(B13="","",SUMPRODUCT(($D$1:$AB$4=$BD$4)*$D13:$AB13))</f>
        <v/>
      </c>
      <c r="BE13" s="15" t="str">
        <f t="shared" ca="1" si="11"/>
        <v/>
      </c>
      <c r="BF13" s="2" t="str" cm="1">
        <f t="array" ref="BF13">IF(B13="","",SUMPRODUCT(($D$1:$AB$4=$BF$4)*$D13:$AB13))</f>
        <v/>
      </c>
      <c r="BG13" s="15" t="str">
        <f t="shared" ca="1" si="12"/>
        <v/>
      </c>
      <c r="BH13" s="2" t="str" cm="1">
        <f t="array" ref="BH13">IF(B13="","",SUMPRODUCT(($D$1:$AB$4=$BH$4)*$D13:$AB13))</f>
        <v/>
      </c>
      <c r="BI13" s="15" t="str">
        <f t="shared" ca="1" si="13"/>
        <v/>
      </c>
      <c r="BJ13" s="2" t="str" cm="1">
        <f t="array" ref="BJ13">IF(B13="","",SUMPRODUCT(($D$1:$AB$4=$BJ$4)*$D13:$AB13))</f>
        <v/>
      </c>
      <c r="BK13" s="15" t="str">
        <f t="shared" ca="1" si="14"/>
        <v/>
      </c>
      <c r="BL13" s="2" t="str" cm="1">
        <f t="array" ref="BL13">IF(B13="","",SUMPRODUCT(($D$1:$AB$4=$BL$4)*$D13:$AB13))</f>
        <v/>
      </c>
      <c r="BM13" s="15" t="str">
        <f t="shared" ca="1" si="15"/>
        <v/>
      </c>
      <c r="BN13" s="2" t="str" cm="1">
        <f t="array" ref="BN13">IF(B13="","",SUMPRODUCT(($D$1:$AB$4=$BN$4)*$D13:$AB13))</f>
        <v/>
      </c>
      <c r="BO13" s="15" t="str">
        <f t="shared" ca="1" si="16"/>
        <v/>
      </c>
      <c r="BP13" s="2" t="str" cm="1">
        <f t="array" ref="BP13">IF(B13="","",SUMPRODUCT(($D$1:$AB$4=$BP$4)*$D13:$AB13))</f>
        <v/>
      </c>
      <c r="BQ13" s="15" t="str">
        <f t="shared" ca="1" si="17"/>
        <v/>
      </c>
      <c r="BR13" s="2" t="str" cm="1">
        <f t="array" ref="BR13">IF(B13="","",SUMPRODUCT(($D$1:$AB$4=$BR$4)*$D13:$AB13))</f>
        <v/>
      </c>
      <c r="BS13" s="15" t="str">
        <f t="shared" ca="1" si="18"/>
        <v/>
      </c>
      <c r="BT13" s="2" t="str" cm="1">
        <f t="array" ref="BT13">IF(B13="","",SUMPRODUCT(($D$1:$AB$4=$BT$4)*$D13:$AB13))</f>
        <v/>
      </c>
      <c r="BU13" s="15" t="str">
        <f t="shared" ca="1" si="19"/>
        <v/>
      </c>
      <c r="BV13" s="2" t="str" cm="1">
        <f t="array" ref="BV13">IF(B13="","",SUMPRODUCT(($D$1:$AB$4=$BV$4)*$D13:$AB13))</f>
        <v/>
      </c>
      <c r="BW13" s="15" t="str">
        <f t="shared" ca="1" si="20"/>
        <v/>
      </c>
      <c r="BX13" s="2" t="str" cm="1">
        <f t="array" ref="BX13">IF(B13="","",SUMPRODUCT(($D$1:$AB$4=$BX$4)*$D13:$AB13))</f>
        <v/>
      </c>
      <c r="BY13" s="15" t="str">
        <f t="shared" ca="1" si="21"/>
        <v/>
      </c>
      <c r="BZ13" s="2" t="str" cm="1">
        <f t="array" ref="BZ13">IF(B13="","",SUMPRODUCT(($D$1:$AB$4=$BZ$4)*$D13:$AB13))</f>
        <v/>
      </c>
      <c r="CA13" s="15" t="str">
        <f t="shared" ca="1" si="22"/>
        <v/>
      </c>
      <c r="CB13" s="2" t="str" cm="1">
        <f t="array" ref="CB13">IF(B13="","",SUMPRODUCT(($D$1:$AB$4=$CB$4)*$D13:$AB13))</f>
        <v/>
      </c>
      <c r="CC13" s="15" t="str">
        <f t="shared" ca="1" si="23"/>
        <v/>
      </c>
      <c r="CD13" s="2" t="str" cm="1">
        <f t="array" ref="CD13">IF(B13="","",SUMPRODUCT(($D$1:$AB$4=$CD$4)*$D13:$AB13))</f>
        <v/>
      </c>
      <c r="CE13" s="15" t="str">
        <f t="shared" ca="1" si="24"/>
        <v/>
      </c>
      <c r="CF13" s="2" t="str" cm="1">
        <f t="array" ref="CF13">IF(B13="","",SUMPRODUCT(($D$1:$AB$4=$CF$4)*$D13:$AB13))</f>
        <v/>
      </c>
      <c r="CG13" s="15" t="str">
        <f t="shared" ca="1" si="25"/>
        <v/>
      </c>
      <c r="CH13" s="2" t="str" cm="1">
        <f t="array" ref="CH13">IF(B13="","",SUMPRODUCT(($D$1:$AB$4=$CH$4)*$D13:$AB13))</f>
        <v/>
      </c>
      <c r="CI13" s="15" t="str">
        <f t="shared" ca="1" si="26"/>
        <v/>
      </c>
    </row>
    <row r="14" spans="1:130">
      <c r="A14" s="7">
        <v>8</v>
      </c>
      <c r="B14" s="8"/>
      <c r="D14" s="97"/>
      <c r="E14" s="97"/>
      <c r="F14" s="97"/>
      <c r="G14" s="86"/>
      <c r="H14" s="86"/>
      <c r="I14" s="98"/>
      <c r="J14" s="102"/>
      <c r="K14" s="87"/>
      <c r="L14" s="87"/>
      <c r="M14" s="87"/>
      <c r="N14" s="87"/>
      <c r="O14" s="103"/>
      <c r="P14" s="107"/>
      <c r="Q14" s="88"/>
      <c r="R14" s="88"/>
      <c r="S14" s="88"/>
      <c r="T14" s="88"/>
      <c r="U14" s="108"/>
      <c r="V14" s="113"/>
      <c r="W14" s="89"/>
      <c r="X14" s="89"/>
      <c r="Y14" s="89"/>
      <c r="Z14" s="89"/>
      <c r="AA14" s="89"/>
      <c r="AB14" s="169"/>
      <c r="AC14" s="171" t="str">
        <f t="shared" si="0"/>
        <v/>
      </c>
      <c r="AD14" s="286" t="str">
        <f t="shared" si="1"/>
        <v/>
      </c>
      <c r="AL14" s="2" t="str" cm="1">
        <f t="array" ref="AL14">IF(B14="","",SUMPRODUCT(($D$1:$AB$4=$AL$4)*D14:AB14))</f>
        <v/>
      </c>
      <c r="AM14" s="15" t="str">
        <f t="shared" ca="1" si="2"/>
        <v/>
      </c>
      <c r="AN14" s="2" t="str" cm="1">
        <f t="array" ref="AN14">IF(B14="","",SUMPRODUCT(($D$1:$AB$4=$AN$4)*D14:AB14))</f>
        <v/>
      </c>
      <c r="AO14" s="15" t="str">
        <f t="shared" ca="1" si="3"/>
        <v/>
      </c>
      <c r="AP14" s="2" t="str" cm="1">
        <f t="array" ref="AP14">IF(B14="","",SUMPRODUCT(($D$1:$AB$4=$AP$4)*D14:AB14))</f>
        <v/>
      </c>
      <c r="AQ14" s="15" t="str">
        <f t="shared" ca="1" si="4"/>
        <v/>
      </c>
      <c r="AR14" s="2" t="str" cm="1">
        <f t="array" ref="AR14">IF(B14="","",SUMPRODUCT(($D$1:$AB$4=$AR$4)*D14:AB14))</f>
        <v/>
      </c>
      <c r="AS14" s="15" t="str">
        <f t="shared" ca="1" si="5"/>
        <v/>
      </c>
      <c r="AT14" s="2" t="str" cm="1">
        <f t="array" ref="AT14">IF(B14="","",SUMPRODUCT(($D$1:$AB$4=$AT$4)*$D14:$AB14))</f>
        <v/>
      </c>
      <c r="AU14" s="15" t="str">
        <f t="shared" ca="1" si="6"/>
        <v/>
      </c>
      <c r="AV14" s="2" t="str" cm="1">
        <f t="array" ref="AV14">IF(D14="","",SUMPRODUCT(($D$1:$AB$4=$AV$4)*$D14:$AB14))</f>
        <v/>
      </c>
      <c r="AW14" s="15" t="str">
        <f t="shared" ca="1" si="7"/>
        <v/>
      </c>
      <c r="AX14" s="2" t="str" cm="1">
        <f t="array" ref="AX14">IF(F14="","",SUMPRODUCT(($D$1:$AB$4=$AX$4)*$D14:$AB14))</f>
        <v/>
      </c>
      <c r="AY14" s="15" t="str">
        <f t="shared" ca="1" si="8"/>
        <v/>
      </c>
      <c r="AZ14" s="2" t="str" cm="1">
        <f t="array" ref="AZ14">IF(B14="","",SUMPRODUCT(($D$1:$AB$4=$AZ$4)*$D14:$AB14))</f>
        <v/>
      </c>
      <c r="BA14" s="15" t="str">
        <f t="shared" ca="1" si="9"/>
        <v/>
      </c>
      <c r="BB14" s="2" t="str" cm="1">
        <f t="array" ref="BB14">IF(B14="","",SUMPRODUCT(($D$1:$AB$4=$BB$4)*$D14:$AB14))</f>
        <v/>
      </c>
      <c r="BC14" s="15" t="str">
        <f t="shared" ca="1" si="10"/>
        <v/>
      </c>
      <c r="BD14" s="2" t="str" cm="1">
        <f t="array" ref="BD14">IF(B14="","",SUMPRODUCT(($D$1:$AB$4=$BD$4)*$D14:$AB14))</f>
        <v/>
      </c>
      <c r="BE14" s="15" t="str">
        <f t="shared" ca="1" si="11"/>
        <v/>
      </c>
      <c r="BF14" s="2" t="str" cm="1">
        <f t="array" ref="BF14">IF(B14="","",SUMPRODUCT(($D$1:$AB$4=$BF$4)*$D14:$AB14))</f>
        <v/>
      </c>
      <c r="BG14" s="15" t="str">
        <f t="shared" ca="1" si="12"/>
        <v/>
      </c>
      <c r="BH14" s="2" t="str" cm="1">
        <f t="array" ref="BH14">IF(B14="","",SUMPRODUCT(($D$1:$AB$4=$BH$4)*$D14:$AB14))</f>
        <v/>
      </c>
      <c r="BI14" s="15" t="str">
        <f t="shared" ca="1" si="13"/>
        <v/>
      </c>
      <c r="BJ14" s="2" t="str" cm="1">
        <f t="array" ref="BJ14">IF(B14="","",SUMPRODUCT(($D$1:$AB$4=$BJ$4)*$D14:$AB14))</f>
        <v/>
      </c>
      <c r="BK14" s="15" t="str">
        <f t="shared" ca="1" si="14"/>
        <v/>
      </c>
      <c r="BL14" s="2" t="str" cm="1">
        <f t="array" ref="BL14">IF(B14="","",SUMPRODUCT(($D$1:$AB$4=$BL$4)*$D14:$AB14))</f>
        <v/>
      </c>
      <c r="BM14" s="15" t="str">
        <f t="shared" ca="1" si="15"/>
        <v/>
      </c>
      <c r="BN14" s="2" t="str" cm="1">
        <f t="array" ref="BN14">IF(B14="","",SUMPRODUCT(($D$1:$AB$4=$BN$4)*$D14:$AB14))</f>
        <v/>
      </c>
      <c r="BO14" s="15" t="str">
        <f t="shared" ca="1" si="16"/>
        <v/>
      </c>
      <c r="BP14" s="2" t="str" cm="1">
        <f t="array" ref="BP14">IF(B14="","",SUMPRODUCT(($D$1:$AB$4=$BP$4)*$D14:$AB14))</f>
        <v/>
      </c>
      <c r="BQ14" s="15" t="str">
        <f t="shared" ca="1" si="17"/>
        <v/>
      </c>
      <c r="BR14" s="2" t="str" cm="1">
        <f t="array" ref="BR14">IF(B14="","",SUMPRODUCT(($D$1:$AB$4=$BR$4)*$D14:$AB14))</f>
        <v/>
      </c>
      <c r="BS14" s="15" t="str">
        <f t="shared" ca="1" si="18"/>
        <v/>
      </c>
      <c r="BT14" s="2" t="str" cm="1">
        <f t="array" ref="BT14">IF(B14="","",SUMPRODUCT(($D$1:$AB$4=$BT$4)*$D14:$AB14))</f>
        <v/>
      </c>
      <c r="BU14" s="15" t="str">
        <f t="shared" ca="1" si="19"/>
        <v/>
      </c>
      <c r="BV14" s="2" t="str" cm="1">
        <f t="array" ref="BV14">IF(B14="","",SUMPRODUCT(($D$1:$AB$4=$BV$4)*$D14:$AB14))</f>
        <v/>
      </c>
      <c r="BW14" s="15" t="str">
        <f t="shared" ca="1" si="20"/>
        <v/>
      </c>
      <c r="BX14" s="2" t="str" cm="1">
        <f t="array" ref="BX14">IF(B14="","",SUMPRODUCT(($D$1:$AB$4=$BX$4)*$D14:$AB14))</f>
        <v/>
      </c>
      <c r="BY14" s="15" t="str">
        <f t="shared" ca="1" si="21"/>
        <v/>
      </c>
      <c r="BZ14" s="2" t="str" cm="1">
        <f t="array" ref="BZ14">IF(B14="","",SUMPRODUCT(($D$1:$AB$4=$BZ$4)*$D14:$AB14))</f>
        <v/>
      </c>
      <c r="CA14" s="15" t="str">
        <f t="shared" ca="1" si="22"/>
        <v/>
      </c>
      <c r="CB14" s="2" t="str" cm="1">
        <f t="array" ref="CB14">IF(B14="","",SUMPRODUCT(($D$1:$AB$4=$CB$4)*$D14:$AB14))</f>
        <v/>
      </c>
      <c r="CC14" s="15" t="str">
        <f t="shared" ca="1" si="23"/>
        <v/>
      </c>
      <c r="CD14" s="2" t="str" cm="1">
        <f t="array" ref="CD14">IF(B14="","",SUMPRODUCT(($D$1:$AB$4=$CD$4)*$D14:$AB14))</f>
        <v/>
      </c>
      <c r="CE14" s="15" t="str">
        <f t="shared" ca="1" si="24"/>
        <v/>
      </c>
      <c r="CF14" s="2" t="str" cm="1">
        <f t="array" ref="CF14">IF(B14="","",SUMPRODUCT(($D$1:$AB$4=$CF$4)*$D14:$AB14))</f>
        <v/>
      </c>
      <c r="CG14" s="15" t="str">
        <f t="shared" ca="1" si="25"/>
        <v/>
      </c>
      <c r="CH14" s="2" t="str" cm="1">
        <f t="array" ref="CH14">IF(B14="","",SUMPRODUCT(($D$1:$AB$4=$CH$4)*$D14:$AB14))</f>
        <v/>
      </c>
      <c r="CI14" s="15" t="str">
        <f t="shared" ca="1" si="26"/>
        <v/>
      </c>
    </row>
    <row r="15" spans="1:130">
      <c r="A15" s="6">
        <v>9</v>
      </c>
      <c r="B15" s="8"/>
      <c r="D15" s="97"/>
      <c r="E15" s="97"/>
      <c r="F15" s="97"/>
      <c r="G15" s="86"/>
      <c r="H15" s="86"/>
      <c r="I15" s="98"/>
      <c r="J15" s="102"/>
      <c r="K15" s="87"/>
      <c r="L15" s="87"/>
      <c r="M15" s="87"/>
      <c r="N15" s="87"/>
      <c r="O15" s="103"/>
      <c r="P15" s="107"/>
      <c r="Q15" s="88"/>
      <c r="R15" s="88"/>
      <c r="S15" s="88"/>
      <c r="T15" s="88"/>
      <c r="U15" s="108"/>
      <c r="V15" s="113"/>
      <c r="W15" s="89"/>
      <c r="X15" s="89"/>
      <c r="Y15" s="89"/>
      <c r="Z15" s="89"/>
      <c r="AA15" s="89"/>
      <c r="AB15" s="169"/>
      <c r="AC15" s="171" t="str">
        <f t="shared" si="0"/>
        <v/>
      </c>
      <c r="AD15" s="286" t="str">
        <f t="shared" si="1"/>
        <v/>
      </c>
      <c r="AL15" s="2" t="str" cm="1">
        <f t="array" ref="AL15">IF(B15="","",SUMPRODUCT(($D$1:$AB$4=$AL$4)*D15:AB15))</f>
        <v/>
      </c>
      <c r="AM15" s="15" t="str">
        <f t="shared" ca="1" si="2"/>
        <v/>
      </c>
      <c r="AN15" s="2" t="str" cm="1">
        <f t="array" ref="AN15">IF(B15="","",SUMPRODUCT(($D$1:$AB$4=$AN$4)*D15:AB15))</f>
        <v/>
      </c>
      <c r="AO15" s="15" t="str">
        <f t="shared" ca="1" si="3"/>
        <v/>
      </c>
      <c r="AP15" s="2" t="str" cm="1">
        <f t="array" ref="AP15">IF(B15="","",SUMPRODUCT(($D$1:$AB$4=$AP$4)*D15:AB15))</f>
        <v/>
      </c>
      <c r="AQ15" s="15" t="str">
        <f t="shared" ca="1" si="4"/>
        <v/>
      </c>
      <c r="AR15" s="2" t="str" cm="1">
        <f t="array" ref="AR15">IF(B15="","",SUMPRODUCT(($D$1:$AB$4=$AR$4)*D15:AB15))</f>
        <v/>
      </c>
      <c r="AS15" s="15" t="str">
        <f t="shared" ca="1" si="5"/>
        <v/>
      </c>
      <c r="AT15" s="2" t="str" cm="1">
        <f t="array" ref="AT15">IF(B15="","",SUMPRODUCT(($D$1:$AB$4=$AT$4)*$D15:$AB15))</f>
        <v/>
      </c>
      <c r="AU15" s="15" t="str">
        <f t="shared" ca="1" si="6"/>
        <v/>
      </c>
      <c r="AV15" s="2" t="str" cm="1">
        <f t="array" ref="AV15">IF(D15="","",SUMPRODUCT(($D$1:$AB$4=$AV$4)*$D15:$AB15))</f>
        <v/>
      </c>
      <c r="AW15" s="15" t="str">
        <f t="shared" ca="1" si="7"/>
        <v/>
      </c>
      <c r="AX15" s="2" t="str" cm="1">
        <f t="array" ref="AX15">IF(F15="","",SUMPRODUCT(($D$1:$AB$4=$AX$4)*$D15:$AB15))</f>
        <v/>
      </c>
      <c r="AY15" s="15" t="str">
        <f t="shared" ca="1" si="8"/>
        <v/>
      </c>
      <c r="AZ15" s="2" t="str" cm="1">
        <f t="array" ref="AZ15">IF(B15="","",SUMPRODUCT(($D$1:$AB$4=$AZ$4)*$D15:$AB15))</f>
        <v/>
      </c>
      <c r="BA15" s="15" t="str">
        <f t="shared" ca="1" si="9"/>
        <v/>
      </c>
      <c r="BB15" s="2" t="str" cm="1">
        <f t="array" ref="BB15">IF(B15="","",SUMPRODUCT(($D$1:$AB$4=$BB$4)*$D15:$AB15))</f>
        <v/>
      </c>
      <c r="BC15" s="15" t="str">
        <f t="shared" ca="1" si="10"/>
        <v/>
      </c>
      <c r="BD15" s="2" t="str" cm="1">
        <f t="array" ref="BD15">IF(B15="","",SUMPRODUCT(($D$1:$AB$4=$BD$4)*$D15:$AB15))</f>
        <v/>
      </c>
      <c r="BE15" s="15" t="str">
        <f t="shared" ca="1" si="11"/>
        <v/>
      </c>
      <c r="BF15" s="2" t="str" cm="1">
        <f t="array" ref="BF15">IF(B15="","",SUMPRODUCT(($D$1:$AB$4=$BF$4)*$D15:$AB15))</f>
        <v/>
      </c>
      <c r="BG15" s="15" t="str">
        <f t="shared" ca="1" si="12"/>
        <v/>
      </c>
      <c r="BH15" s="2" t="str" cm="1">
        <f t="array" ref="BH15">IF(B15="","",SUMPRODUCT(($D$1:$AB$4=$BH$4)*$D15:$AB15))</f>
        <v/>
      </c>
      <c r="BI15" s="15" t="str">
        <f t="shared" ca="1" si="13"/>
        <v/>
      </c>
      <c r="BJ15" s="2" t="str" cm="1">
        <f t="array" ref="BJ15">IF(B15="","",SUMPRODUCT(($D$1:$AB$4=$BJ$4)*$D15:$AB15))</f>
        <v/>
      </c>
      <c r="BK15" s="15" t="str">
        <f t="shared" ca="1" si="14"/>
        <v/>
      </c>
      <c r="BL15" s="2" t="str" cm="1">
        <f t="array" ref="BL15">IF(B15="","",SUMPRODUCT(($D$1:$AB$4=$BL$4)*$D15:$AB15))</f>
        <v/>
      </c>
      <c r="BM15" s="15" t="str">
        <f t="shared" ca="1" si="15"/>
        <v/>
      </c>
      <c r="BN15" s="2" t="str" cm="1">
        <f t="array" ref="BN15">IF(B15="","",SUMPRODUCT(($D$1:$AB$4=$BN$4)*$D15:$AB15))</f>
        <v/>
      </c>
      <c r="BO15" s="15" t="str">
        <f t="shared" ca="1" si="16"/>
        <v/>
      </c>
      <c r="BP15" s="2" t="str" cm="1">
        <f t="array" ref="BP15">IF(B15="","",SUMPRODUCT(($D$1:$AB$4=$BP$4)*$D15:$AB15))</f>
        <v/>
      </c>
      <c r="BQ15" s="15" t="str">
        <f t="shared" ca="1" si="17"/>
        <v/>
      </c>
      <c r="BR15" s="2" t="str" cm="1">
        <f t="array" ref="BR15">IF(B15="","",SUMPRODUCT(($D$1:$AB$4=$BR$4)*$D15:$AB15))</f>
        <v/>
      </c>
      <c r="BS15" s="15" t="str">
        <f t="shared" ca="1" si="18"/>
        <v/>
      </c>
      <c r="BT15" s="2" t="str" cm="1">
        <f t="array" ref="BT15">IF(B15="","",SUMPRODUCT(($D$1:$AB$4=$BT$4)*$D15:$AB15))</f>
        <v/>
      </c>
      <c r="BU15" s="15" t="str">
        <f t="shared" ca="1" si="19"/>
        <v/>
      </c>
      <c r="BV15" s="2" t="str" cm="1">
        <f t="array" ref="BV15">IF(B15="","",SUMPRODUCT(($D$1:$AB$4=$BV$4)*$D15:$AB15))</f>
        <v/>
      </c>
      <c r="BW15" s="15" t="str">
        <f t="shared" ca="1" si="20"/>
        <v/>
      </c>
      <c r="BX15" s="2" t="str" cm="1">
        <f t="array" ref="BX15">IF(B15="","",SUMPRODUCT(($D$1:$AB$4=$BX$4)*$D15:$AB15))</f>
        <v/>
      </c>
      <c r="BY15" s="15" t="str">
        <f t="shared" ca="1" si="21"/>
        <v/>
      </c>
      <c r="BZ15" s="2" t="str" cm="1">
        <f t="array" ref="BZ15">IF(B15="","",SUMPRODUCT(($D$1:$AB$4=$BZ$4)*$D15:$AB15))</f>
        <v/>
      </c>
      <c r="CA15" s="15" t="str">
        <f t="shared" ca="1" si="22"/>
        <v/>
      </c>
      <c r="CB15" s="2" t="str" cm="1">
        <f t="array" ref="CB15">IF(B15="","",SUMPRODUCT(($D$1:$AB$4=$CB$4)*$D15:$AB15))</f>
        <v/>
      </c>
      <c r="CC15" s="15" t="str">
        <f t="shared" ca="1" si="23"/>
        <v/>
      </c>
      <c r="CD15" s="2" t="str" cm="1">
        <f t="array" ref="CD15">IF(B15="","",SUMPRODUCT(($D$1:$AB$4=$CD$4)*$D15:$AB15))</f>
        <v/>
      </c>
      <c r="CE15" s="15" t="str">
        <f t="shared" ca="1" si="24"/>
        <v/>
      </c>
      <c r="CF15" s="2" t="str" cm="1">
        <f t="array" ref="CF15">IF(B15="","",SUMPRODUCT(($D$1:$AB$4=$CF$4)*$D15:$AB15))</f>
        <v/>
      </c>
      <c r="CG15" s="15" t="str">
        <f t="shared" ca="1" si="25"/>
        <v/>
      </c>
      <c r="CH15" s="2" t="str" cm="1">
        <f t="array" ref="CH15">IF(B15="","",SUMPRODUCT(($D$1:$AB$4=$CH$4)*$D15:$AB15))</f>
        <v/>
      </c>
      <c r="CI15" s="15" t="str">
        <f t="shared" ca="1" si="26"/>
        <v/>
      </c>
    </row>
    <row r="16" spans="1:130">
      <c r="A16" s="7">
        <v>10</v>
      </c>
      <c r="B16" s="8"/>
      <c r="D16" s="97"/>
      <c r="E16" s="97"/>
      <c r="F16" s="97"/>
      <c r="G16" s="86"/>
      <c r="H16" s="86"/>
      <c r="I16" s="98"/>
      <c r="J16" s="102"/>
      <c r="K16" s="87"/>
      <c r="L16" s="87"/>
      <c r="M16" s="87"/>
      <c r="N16" s="87"/>
      <c r="O16" s="103"/>
      <c r="P16" s="107"/>
      <c r="Q16" s="88"/>
      <c r="R16" s="88"/>
      <c r="S16" s="88"/>
      <c r="T16" s="88"/>
      <c r="U16" s="108"/>
      <c r="V16" s="113"/>
      <c r="W16" s="89"/>
      <c r="X16" s="89"/>
      <c r="Y16" s="89"/>
      <c r="Z16" s="89"/>
      <c r="AA16" s="89"/>
      <c r="AB16" s="169"/>
      <c r="AC16" s="171" t="str">
        <f t="shared" ref="AC16:AC71" si="27">IF(B16="","",SUM(D16:AB16))</f>
        <v/>
      </c>
      <c r="AD16" s="286" t="str">
        <f t="shared" si="1"/>
        <v/>
      </c>
      <c r="AL16" s="2" t="str" cm="1">
        <f t="array" ref="AL16">IF(B16="","",SUMPRODUCT(($D$1:$AB$4=$AL$4)*D16:AB16))</f>
        <v/>
      </c>
      <c r="AM16" s="15" t="str">
        <f t="shared" ca="1" si="2"/>
        <v/>
      </c>
      <c r="AN16" s="2" t="str" cm="1">
        <f t="array" ref="AN16">IF(B16="","",SUMPRODUCT(($D$1:$AB$4=$AN$4)*D16:AB16))</f>
        <v/>
      </c>
      <c r="AO16" s="15" t="str">
        <f t="shared" ca="1" si="3"/>
        <v/>
      </c>
      <c r="AP16" s="2" t="str" cm="1">
        <f t="array" ref="AP16">IF(B16="","",SUMPRODUCT(($D$1:$AB$4=$AP$4)*D16:AB16))</f>
        <v/>
      </c>
      <c r="AQ16" s="15" t="str">
        <f t="shared" ca="1" si="4"/>
        <v/>
      </c>
      <c r="AR16" s="2" t="str" cm="1">
        <f t="array" ref="AR16">IF(B16="","",SUMPRODUCT(($D$1:$AB$4=$AR$4)*D16:AB16))</f>
        <v/>
      </c>
      <c r="AS16" s="15" t="str">
        <f t="shared" ca="1" si="5"/>
        <v/>
      </c>
      <c r="AT16" s="2" t="str" cm="1">
        <f t="array" ref="AT16">IF(B16="","",SUMPRODUCT(($D$1:$AB$4=$AT$4)*$D16:$AB16))</f>
        <v/>
      </c>
      <c r="AU16" s="15" t="str">
        <f t="shared" ca="1" si="6"/>
        <v/>
      </c>
      <c r="AV16" s="2" t="str" cm="1">
        <f t="array" ref="AV16">IF(D16="","",SUMPRODUCT(($D$1:$AB$4=$AV$4)*$D16:$AB16))</f>
        <v/>
      </c>
      <c r="AW16" s="15" t="str">
        <f t="shared" ca="1" si="7"/>
        <v/>
      </c>
      <c r="AX16" s="2" t="str" cm="1">
        <f t="array" ref="AX16">IF(F16="","",SUMPRODUCT(($D$1:$AB$4=$AX$4)*$D16:$AB16))</f>
        <v/>
      </c>
      <c r="AY16" s="15" t="str">
        <f t="shared" ca="1" si="8"/>
        <v/>
      </c>
      <c r="AZ16" s="2" t="str" cm="1">
        <f t="array" ref="AZ16">IF(B16="","",SUMPRODUCT(($D$1:$AB$4=$AZ$4)*$D16:$AB16))</f>
        <v/>
      </c>
      <c r="BA16" s="15" t="str">
        <f t="shared" ca="1" si="9"/>
        <v/>
      </c>
      <c r="BB16" s="2" t="str" cm="1">
        <f t="array" ref="BB16">IF(B16="","",SUMPRODUCT(($D$1:$AB$4=$BB$4)*$D16:$AB16))</f>
        <v/>
      </c>
      <c r="BC16" s="15" t="str">
        <f t="shared" ca="1" si="10"/>
        <v/>
      </c>
      <c r="BD16" s="2" t="str" cm="1">
        <f t="array" ref="BD16">IF(B16="","",SUMPRODUCT(($D$1:$AB$4=$BD$4)*$D16:$AB16))</f>
        <v/>
      </c>
      <c r="BE16" s="15" t="str">
        <f t="shared" ca="1" si="11"/>
        <v/>
      </c>
      <c r="BF16" s="2" t="str" cm="1">
        <f t="array" ref="BF16">IF(B16="","",SUMPRODUCT(($D$1:$AB$4=$BF$4)*$D16:$AB16))</f>
        <v/>
      </c>
      <c r="BG16" s="15" t="str">
        <f t="shared" ca="1" si="12"/>
        <v/>
      </c>
      <c r="BH16" s="2" t="str" cm="1">
        <f t="array" ref="BH16">IF(B16="","",SUMPRODUCT(($D$1:$AB$4=$BH$4)*$D16:$AB16))</f>
        <v/>
      </c>
      <c r="BI16" s="15" t="str">
        <f t="shared" ca="1" si="13"/>
        <v/>
      </c>
      <c r="BJ16" s="2" t="str" cm="1">
        <f t="array" ref="BJ16">IF(B16="","",SUMPRODUCT(($D$1:$AB$4=$BJ$4)*$D16:$AB16))</f>
        <v/>
      </c>
      <c r="BK16" s="15" t="str">
        <f t="shared" ca="1" si="14"/>
        <v/>
      </c>
      <c r="BL16" s="2" t="str" cm="1">
        <f t="array" ref="BL16">IF(B16="","",SUMPRODUCT(($D$1:$AB$4=$BL$4)*$D16:$AB16))</f>
        <v/>
      </c>
      <c r="BM16" s="15" t="str">
        <f t="shared" ca="1" si="15"/>
        <v/>
      </c>
      <c r="BN16" s="2" t="str" cm="1">
        <f t="array" ref="BN16">IF(B16="","",SUMPRODUCT(($D$1:$AB$4=$BN$4)*$D16:$AB16))</f>
        <v/>
      </c>
      <c r="BO16" s="15" t="str">
        <f t="shared" ca="1" si="16"/>
        <v/>
      </c>
      <c r="BP16" s="2" t="str" cm="1">
        <f t="array" ref="BP16">IF(B16="","",SUMPRODUCT(($D$1:$AB$4=$BP$4)*$D16:$AB16))</f>
        <v/>
      </c>
      <c r="BQ16" s="15" t="str">
        <f t="shared" ca="1" si="17"/>
        <v/>
      </c>
      <c r="BR16" s="2" t="str" cm="1">
        <f t="array" ref="BR16">IF(B16="","",SUMPRODUCT(($D$1:$AB$4=$BR$4)*$D16:$AB16))</f>
        <v/>
      </c>
      <c r="BS16" s="15" t="str">
        <f t="shared" ca="1" si="18"/>
        <v/>
      </c>
      <c r="BT16" s="2" t="str" cm="1">
        <f t="array" ref="BT16">IF(B16="","",SUMPRODUCT(($D$1:$AB$4=$BT$4)*$D16:$AB16))</f>
        <v/>
      </c>
      <c r="BU16" s="15" t="str">
        <f t="shared" ca="1" si="19"/>
        <v/>
      </c>
      <c r="BV16" s="2" t="str" cm="1">
        <f t="array" ref="BV16">IF(B16="","",SUMPRODUCT(($D$1:$AB$4=$BV$4)*$D16:$AB16))</f>
        <v/>
      </c>
      <c r="BW16" s="15" t="str">
        <f t="shared" ca="1" si="20"/>
        <v/>
      </c>
      <c r="BX16" s="2" t="str" cm="1">
        <f t="array" ref="BX16">IF(B16="","",SUMPRODUCT(($D$1:$AB$4=$BX$4)*$D16:$AB16))</f>
        <v/>
      </c>
      <c r="BY16" s="15" t="str">
        <f t="shared" ca="1" si="21"/>
        <v/>
      </c>
      <c r="BZ16" s="2" t="str" cm="1">
        <f t="array" ref="BZ16">IF(B16="","",SUMPRODUCT(($D$1:$AB$4=$BZ$4)*$D16:$AB16))</f>
        <v/>
      </c>
      <c r="CA16" s="15" t="str">
        <f t="shared" ca="1" si="22"/>
        <v/>
      </c>
      <c r="CB16" s="2" t="str" cm="1">
        <f t="array" ref="CB16">IF(B16="","",SUMPRODUCT(($D$1:$AB$4=$CB$4)*$D16:$AB16))</f>
        <v/>
      </c>
      <c r="CC16" s="15" t="str">
        <f t="shared" ca="1" si="23"/>
        <v/>
      </c>
      <c r="CD16" s="2" t="str" cm="1">
        <f t="array" ref="CD16">IF(B16="","",SUMPRODUCT(($D$1:$AB$4=$CD$4)*$D16:$AB16))</f>
        <v/>
      </c>
      <c r="CE16" s="15" t="str">
        <f t="shared" ca="1" si="24"/>
        <v/>
      </c>
      <c r="CF16" s="2" t="str" cm="1">
        <f t="array" ref="CF16">IF(B16="","",SUMPRODUCT(($D$1:$AB$4=$CF$4)*$D16:$AB16))</f>
        <v/>
      </c>
      <c r="CG16" s="15" t="str">
        <f t="shared" ca="1" si="25"/>
        <v/>
      </c>
      <c r="CH16" s="2" t="str" cm="1">
        <f t="array" ref="CH16">IF(B16="","",SUMPRODUCT(($D$1:$AB$4=$CH$4)*$D16:$AB16))</f>
        <v/>
      </c>
      <c r="CI16" s="15" t="str">
        <f t="shared" ca="1" si="26"/>
        <v/>
      </c>
    </row>
    <row r="17" spans="1:87">
      <c r="A17" s="6">
        <v>11</v>
      </c>
      <c r="B17" s="8"/>
      <c r="D17" s="97"/>
      <c r="E17" s="97"/>
      <c r="F17" s="97"/>
      <c r="G17" s="86"/>
      <c r="H17" s="86"/>
      <c r="I17" s="98"/>
      <c r="J17" s="102"/>
      <c r="K17" s="87"/>
      <c r="L17" s="87"/>
      <c r="M17" s="87"/>
      <c r="N17" s="87"/>
      <c r="O17" s="103"/>
      <c r="P17" s="107"/>
      <c r="Q17" s="88"/>
      <c r="R17" s="88"/>
      <c r="S17" s="88"/>
      <c r="T17" s="88"/>
      <c r="U17" s="108"/>
      <c r="V17" s="113"/>
      <c r="W17" s="89"/>
      <c r="X17" s="89"/>
      <c r="Y17" s="89"/>
      <c r="Z17" s="89"/>
      <c r="AA17" s="89"/>
      <c r="AB17" s="169"/>
      <c r="AC17" s="171" t="str">
        <f t="shared" si="27"/>
        <v/>
      </c>
      <c r="AD17" s="286" t="str">
        <f t="shared" si="1"/>
        <v/>
      </c>
      <c r="AL17" s="2" t="str" cm="1">
        <f t="array" ref="AL17">IF(B17="","",SUMPRODUCT(($D$1:$AB$4=$AL$4)*D17:AB17))</f>
        <v/>
      </c>
      <c r="AM17" s="15" t="str">
        <f t="shared" ca="1" si="2"/>
        <v/>
      </c>
      <c r="AN17" s="2" t="str" cm="1">
        <f t="array" ref="AN17">IF(B17="","",SUMPRODUCT(($D$1:$AB$4=$AN$4)*D17:AB17))</f>
        <v/>
      </c>
      <c r="AO17" s="15" t="str">
        <f t="shared" ca="1" si="3"/>
        <v/>
      </c>
      <c r="AP17" s="2" t="str" cm="1">
        <f t="array" ref="AP17">IF(B17="","",SUMPRODUCT(($D$1:$AB$4=$AP$4)*D17:AB17))</f>
        <v/>
      </c>
      <c r="AQ17" s="15" t="str">
        <f t="shared" ca="1" si="4"/>
        <v/>
      </c>
      <c r="AR17" s="2" t="str" cm="1">
        <f t="array" ref="AR17">IF(B17="","",SUMPRODUCT(($D$1:$AB$4=$AR$4)*D17:AB17))</f>
        <v/>
      </c>
      <c r="AS17" s="15" t="str">
        <f t="shared" ca="1" si="5"/>
        <v/>
      </c>
      <c r="AT17" s="2" t="str" cm="1">
        <f t="array" ref="AT17">IF(B17="","",SUMPRODUCT(($D$1:$AB$4=$AT$4)*$D17:$AB17))</f>
        <v/>
      </c>
      <c r="AU17" s="15" t="str">
        <f t="shared" ca="1" si="6"/>
        <v/>
      </c>
      <c r="AV17" s="2" t="str" cm="1">
        <f t="array" ref="AV17">IF(D17="","",SUMPRODUCT(($D$1:$AB$4=$AV$4)*$D17:$AB17))</f>
        <v/>
      </c>
      <c r="AW17" s="15" t="str">
        <f t="shared" ca="1" si="7"/>
        <v/>
      </c>
      <c r="AX17" s="2" t="str" cm="1">
        <f t="array" ref="AX17">IF(F17="","",SUMPRODUCT(($D$1:$AB$4=$AX$4)*$D17:$AB17))</f>
        <v/>
      </c>
      <c r="AY17" s="15" t="str">
        <f t="shared" ca="1" si="8"/>
        <v/>
      </c>
      <c r="AZ17" s="2" t="str" cm="1">
        <f t="array" ref="AZ17">IF(B17="","",SUMPRODUCT(($D$1:$AB$4=$AZ$4)*$D17:$AB17))</f>
        <v/>
      </c>
      <c r="BA17" s="15" t="str">
        <f t="shared" ca="1" si="9"/>
        <v/>
      </c>
      <c r="BB17" s="2" t="str" cm="1">
        <f t="array" ref="BB17">IF(B17="","",SUMPRODUCT(($D$1:$AB$4=$BB$4)*$D17:$AB17))</f>
        <v/>
      </c>
      <c r="BC17" s="15" t="str">
        <f t="shared" ca="1" si="10"/>
        <v/>
      </c>
      <c r="BD17" s="2" t="str" cm="1">
        <f t="array" ref="BD17">IF(B17="","",SUMPRODUCT(($D$1:$AB$4=$BD$4)*$D17:$AB17))</f>
        <v/>
      </c>
      <c r="BE17" s="15" t="str">
        <f t="shared" ca="1" si="11"/>
        <v/>
      </c>
      <c r="BF17" s="2" t="str" cm="1">
        <f t="array" ref="BF17">IF(B17="","",SUMPRODUCT(($D$1:$AB$4=$BF$4)*$D17:$AB17))</f>
        <v/>
      </c>
      <c r="BG17" s="15" t="str">
        <f t="shared" ca="1" si="12"/>
        <v/>
      </c>
      <c r="BH17" s="2" t="str" cm="1">
        <f t="array" ref="BH17">IF(B17="","",SUMPRODUCT(($D$1:$AB$4=$BH$4)*$D17:$AB17))</f>
        <v/>
      </c>
      <c r="BI17" s="15" t="str">
        <f t="shared" ca="1" si="13"/>
        <v/>
      </c>
      <c r="BJ17" s="2" t="str" cm="1">
        <f t="array" ref="BJ17">IF(B17="","",SUMPRODUCT(($D$1:$AB$4=$BJ$4)*$D17:$AB17))</f>
        <v/>
      </c>
      <c r="BK17" s="15" t="str">
        <f t="shared" ca="1" si="14"/>
        <v/>
      </c>
      <c r="BL17" s="2" t="str" cm="1">
        <f t="array" ref="BL17">IF(B17="","",SUMPRODUCT(($D$1:$AB$4=$BL$4)*$D17:$AB17))</f>
        <v/>
      </c>
      <c r="BM17" s="15" t="str">
        <f t="shared" ca="1" si="15"/>
        <v/>
      </c>
      <c r="BN17" s="2" t="str" cm="1">
        <f t="array" ref="BN17">IF(B17="","",SUMPRODUCT(($D$1:$AB$4=$BN$4)*$D17:$AB17))</f>
        <v/>
      </c>
      <c r="BO17" s="15" t="str">
        <f t="shared" ca="1" si="16"/>
        <v/>
      </c>
      <c r="BP17" s="2" t="str" cm="1">
        <f t="array" ref="BP17">IF(B17="","",SUMPRODUCT(($D$1:$AB$4=$BP$4)*$D17:$AB17))</f>
        <v/>
      </c>
      <c r="BQ17" s="15" t="str">
        <f t="shared" ca="1" si="17"/>
        <v/>
      </c>
      <c r="BR17" s="2" t="str" cm="1">
        <f t="array" ref="BR17">IF(B17="","",SUMPRODUCT(($D$1:$AB$4=$BR$4)*$D17:$AB17))</f>
        <v/>
      </c>
      <c r="BS17" s="15" t="str">
        <f t="shared" ca="1" si="18"/>
        <v/>
      </c>
      <c r="BT17" s="2" t="str" cm="1">
        <f t="array" ref="BT17">IF(B17="","",SUMPRODUCT(($D$1:$AB$4=$BT$4)*$D17:$AB17))</f>
        <v/>
      </c>
      <c r="BU17" s="15" t="str">
        <f t="shared" ca="1" si="19"/>
        <v/>
      </c>
      <c r="BV17" s="2" t="str" cm="1">
        <f t="array" ref="BV17">IF(B17="","",SUMPRODUCT(($D$1:$AB$4=$BV$4)*$D17:$AB17))</f>
        <v/>
      </c>
      <c r="BW17" s="15" t="str">
        <f t="shared" ca="1" si="20"/>
        <v/>
      </c>
      <c r="BX17" s="2" t="str" cm="1">
        <f t="array" ref="BX17">IF(B17="","",SUMPRODUCT(($D$1:$AB$4=$BX$4)*$D17:$AB17))</f>
        <v/>
      </c>
      <c r="BY17" s="15" t="str">
        <f t="shared" ca="1" si="21"/>
        <v/>
      </c>
      <c r="BZ17" s="2" t="str" cm="1">
        <f t="array" ref="BZ17">IF(B17="","",SUMPRODUCT(($D$1:$AB$4=$BZ$4)*$D17:$AB17))</f>
        <v/>
      </c>
      <c r="CA17" s="15" t="str">
        <f t="shared" ca="1" si="22"/>
        <v/>
      </c>
      <c r="CB17" s="2" t="str" cm="1">
        <f t="array" ref="CB17">IF(B17="","",SUMPRODUCT(($D$1:$AB$4=$CB$4)*$D17:$AB17))</f>
        <v/>
      </c>
      <c r="CC17" s="15" t="str">
        <f t="shared" ca="1" si="23"/>
        <v/>
      </c>
      <c r="CD17" s="2" t="str" cm="1">
        <f t="array" ref="CD17">IF(B17="","",SUMPRODUCT(($D$1:$AB$4=$CD$4)*$D17:$AB17))</f>
        <v/>
      </c>
      <c r="CE17" s="15" t="str">
        <f t="shared" ca="1" si="24"/>
        <v/>
      </c>
      <c r="CF17" s="2" t="str" cm="1">
        <f t="array" ref="CF17">IF(B17="","",SUMPRODUCT(($D$1:$AB$4=$CF$4)*$D17:$AB17))</f>
        <v/>
      </c>
      <c r="CG17" s="15" t="str">
        <f t="shared" ca="1" si="25"/>
        <v/>
      </c>
      <c r="CH17" s="2" t="str" cm="1">
        <f t="array" ref="CH17">IF(B17="","",SUMPRODUCT(($D$1:$AB$4=$CH$4)*$D17:$AB17))</f>
        <v/>
      </c>
      <c r="CI17" s="15" t="str">
        <f t="shared" ca="1" si="26"/>
        <v/>
      </c>
    </row>
    <row r="18" spans="1:87">
      <c r="A18" s="7">
        <v>12</v>
      </c>
      <c r="B18" s="8"/>
      <c r="D18" s="97"/>
      <c r="E18" s="97"/>
      <c r="F18" s="97"/>
      <c r="G18" s="86"/>
      <c r="H18" s="86"/>
      <c r="I18" s="98"/>
      <c r="J18" s="102"/>
      <c r="K18" s="87"/>
      <c r="L18" s="87"/>
      <c r="M18" s="87"/>
      <c r="N18" s="87"/>
      <c r="O18" s="103"/>
      <c r="P18" s="107"/>
      <c r="Q18" s="88"/>
      <c r="R18" s="88"/>
      <c r="S18" s="88"/>
      <c r="T18" s="88"/>
      <c r="U18" s="108"/>
      <c r="V18" s="113"/>
      <c r="W18" s="89"/>
      <c r="X18" s="89"/>
      <c r="Y18" s="89"/>
      <c r="Z18" s="89"/>
      <c r="AA18" s="89"/>
      <c r="AB18" s="169"/>
      <c r="AC18" s="171" t="str">
        <f t="shared" si="27"/>
        <v/>
      </c>
      <c r="AD18" s="286" t="str">
        <f t="shared" si="1"/>
        <v/>
      </c>
      <c r="AL18" s="2" t="str" cm="1">
        <f t="array" ref="AL18">IF(B18="","",SUMPRODUCT(($D$1:$AB$4=$AL$4)*D18:AB18))</f>
        <v/>
      </c>
      <c r="AM18" s="15" t="str">
        <f t="shared" ca="1" si="2"/>
        <v/>
      </c>
      <c r="AN18" s="2" t="str" cm="1">
        <f t="array" ref="AN18">IF(B18="","",SUMPRODUCT(($D$1:$AB$4=$AN$4)*D18:AB18))</f>
        <v/>
      </c>
      <c r="AO18" s="15" t="str">
        <f t="shared" ca="1" si="3"/>
        <v/>
      </c>
      <c r="AP18" s="2" t="str" cm="1">
        <f t="array" ref="AP18">IF(B18="","",SUMPRODUCT(($D$1:$AB$4=$AP$4)*D18:AB18))</f>
        <v/>
      </c>
      <c r="AQ18" s="15" t="str">
        <f t="shared" ca="1" si="4"/>
        <v/>
      </c>
      <c r="AR18" s="2" t="str" cm="1">
        <f t="array" ref="AR18">IF(B18="","",SUMPRODUCT(($D$1:$AB$4=$AR$4)*D18:AB18))</f>
        <v/>
      </c>
      <c r="AS18" s="15" t="str">
        <f t="shared" ca="1" si="5"/>
        <v/>
      </c>
      <c r="AT18" s="2" t="str" cm="1">
        <f t="array" ref="AT18">IF(B18="","",SUMPRODUCT(($D$1:$AB$4=$AT$4)*$D18:$AB18))</f>
        <v/>
      </c>
      <c r="AU18" s="15" t="str">
        <f t="shared" ca="1" si="6"/>
        <v/>
      </c>
      <c r="AV18" s="2" t="str" cm="1">
        <f t="array" ref="AV18">IF(D18="","",SUMPRODUCT(($D$1:$AB$4=$AV$4)*$D18:$AB18))</f>
        <v/>
      </c>
      <c r="AW18" s="15" t="str">
        <f t="shared" ca="1" si="7"/>
        <v/>
      </c>
      <c r="AX18" s="2" t="str" cm="1">
        <f t="array" ref="AX18">IF(F18="","",SUMPRODUCT(($D$1:$AB$4=$AX$4)*$D18:$AB18))</f>
        <v/>
      </c>
      <c r="AY18" s="15" t="str">
        <f t="shared" ca="1" si="8"/>
        <v/>
      </c>
      <c r="AZ18" s="2" t="str" cm="1">
        <f t="array" ref="AZ18">IF(B18="","",SUMPRODUCT(($D$1:$AB$4=$AZ$4)*$D18:$AB18))</f>
        <v/>
      </c>
      <c r="BA18" s="15" t="str">
        <f t="shared" ca="1" si="9"/>
        <v/>
      </c>
      <c r="BB18" s="2" t="str" cm="1">
        <f t="array" ref="BB18">IF(B18="","",SUMPRODUCT(($D$1:$AB$4=$BB$4)*$D18:$AB18))</f>
        <v/>
      </c>
      <c r="BC18" s="15" t="str">
        <f t="shared" ca="1" si="10"/>
        <v/>
      </c>
      <c r="BD18" s="2" t="str" cm="1">
        <f t="array" ref="BD18">IF(B18="","",SUMPRODUCT(($D$1:$AB$4=$BD$4)*$D18:$AB18))</f>
        <v/>
      </c>
      <c r="BE18" s="15" t="str">
        <f t="shared" ca="1" si="11"/>
        <v/>
      </c>
      <c r="BF18" s="2" t="str" cm="1">
        <f t="array" ref="BF18">IF(B18="","",SUMPRODUCT(($D$1:$AB$4=$BF$4)*$D18:$AB18))</f>
        <v/>
      </c>
      <c r="BG18" s="15" t="str">
        <f t="shared" ca="1" si="12"/>
        <v/>
      </c>
      <c r="BH18" s="2" t="str" cm="1">
        <f t="array" ref="BH18">IF(B18="","",SUMPRODUCT(($D$1:$AB$4=$BH$4)*$D18:$AB18))</f>
        <v/>
      </c>
      <c r="BI18" s="15" t="str">
        <f t="shared" ca="1" si="13"/>
        <v/>
      </c>
      <c r="BJ18" s="2" t="str" cm="1">
        <f t="array" ref="BJ18">IF(B18="","",SUMPRODUCT(($D$1:$AB$4=$BJ$4)*$D18:$AB18))</f>
        <v/>
      </c>
      <c r="BK18" s="15" t="str">
        <f t="shared" ca="1" si="14"/>
        <v/>
      </c>
      <c r="BL18" s="2" t="str" cm="1">
        <f t="array" ref="BL18">IF(B18="","",SUMPRODUCT(($D$1:$AB$4=$BL$4)*$D18:$AB18))</f>
        <v/>
      </c>
      <c r="BM18" s="15" t="str">
        <f t="shared" ca="1" si="15"/>
        <v/>
      </c>
      <c r="BN18" s="2" t="str" cm="1">
        <f t="array" ref="BN18">IF(B18="","",SUMPRODUCT(($D$1:$AB$4=$BN$4)*$D18:$AB18))</f>
        <v/>
      </c>
      <c r="BO18" s="15" t="str">
        <f t="shared" ca="1" si="16"/>
        <v/>
      </c>
      <c r="BP18" s="2" t="str" cm="1">
        <f t="array" ref="BP18">IF(B18="","",SUMPRODUCT(($D$1:$AB$4=$BP$4)*$D18:$AB18))</f>
        <v/>
      </c>
      <c r="BQ18" s="15" t="str">
        <f t="shared" ca="1" si="17"/>
        <v/>
      </c>
      <c r="BR18" s="2" t="str" cm="1">
        <f t="array" ref="BR18">IF(B18="","",SUMPRODUCT(($D$1:$AB$4=$BR$4)*$D18:$AB18))</f>
        <v/>
      </c>
      <c r="BS18" s="15" t="str">
        <f t="shared" ca="1" si="18"/>
        <v/>
      </c>
      <c r="BT18" s="2" t="str" cm="1">
        <f t="array" ref="BT18">IF(B18="","",SUMPRODUCT(($D$1:$AB$4=$BT$4)*$D18:$AB18))</f>
        <v/>
      </c>
      <c r="BU18" s="15" t="str">
        <f t="shared" ca="1" si="19"/>
        <v/>
      </c>
      <c r="BV18" s="2" t="str" cm="1">
        <f t="array" ref="BV18">IF(B18="","",SUMPRODUCT(($D$1:$AB$4=$BV$4)*$D18:$AB18))</f>
        <v/>
      </c>
      <c r="BW18" s="15" t="str">
        <f t="shared" ca="1" si="20"/>
        <v/>
      </c>
      <c r="BX18" s="2" t="str" cm="1">
        <f t="array" ref="BX18">IF(B18="","",SUMPRODUCT(($D$1:$AB$4=$BX$4)*$D18:$AB18))</f>
        <v/>
      </c>
      <c r="BY18" s="15" t="str">
        <f t="shared" ca="1" si="21"/>
        <v/>
      </c>
      <c r="BZ18" s="2" t="str" cm="1">
        <f t="array" ref="BZ18">IF(B18="","",SUMPRODUCT(($D$1:$AB$4=$BZ$4)*$D18:$AB18))</f>
        <v/>
      </c>
      <c r="CA18" s="15" t="str">
        <f t="shared" ca="1" si="22"/>
        <v/>
      </c>
      <c r="CB18" s="2" t="str" cm="1">
        <f t="array" ref="CB18">IF(B18="","",SUMPRODUCT(($D$1:$AB$4=$CB$4)*$D18:$AB18))</f>
        <v/>
      </c>
      <c r="CC18" s="15" t="str">
        <f t="shared" ca="1" si="23"/>
        <v/>
      </c>
      <c r="CD18" s="2" t="str" cm="1">
        <f t="array" ref="CD18">IF(B18="","",SUMPRODUCT(($D$1:$AB$4=$CD$4)*$D18:$AB18))</f>
        <v/>
      </c>
      <c r="CE18" s="15" t="str">
        <f t="shared" ca="1" si="24"/>
        <v/>
      </c>
      <c r="CF18" s="2" t="str" cm="1">
        <f t="array" ref="CF18">IF(B18="","",SUMPRODUCT(($D$1:$AB$4=$CF$4)*$D18:$AB18))</f>
        <v/>
      </c>
      <c r="CG18" s="15" t="str">
        <f t="shared" ca="1" si="25"/>
        <v/>
      </c>
      <c r="CH18" s="2" t="str" cm="1">
        <f t="array" ref="CH18">IF(B18="","",SUMPRODUCT(($D$1:$AB$4=$CH$4)*$D18:$AB18))</f>
        <v/>
      </c>
      <c r="CI18" s="15" t="str">
        <f t="shared" ca="1" si="26"/>
        <v/>
      </c>
    </row>
    <row r="19" spans="1:87">
      <c r="A19" s="6">
        <v>13</v>
      </c>
      <c r="B19" s="8"/>
      <c r="D19" s="97"/>
      <c r="E19" s="97"/>
      <c r="F19" s="97"/>
      <c r="G19" s="86"/>
      <c r="H19" s="86"/>
      <c r="I19" s="98"/>
      <c r="J19" s="102"/>
      <c r="K19" s="87"/>
      <c r="L19" s="87"/>
      <c r="M19" s="87"/>
      <c r="N19" s="87"/>
      <c r="O19" s="103"/>
      <c r="P19" s="107"/>
      <c r="Q19" s="88"/>
      <c r="R19" s="88"/>
      <c r="S19" s="88"/>
      <c r="T19" s="88"/>
      <c r="U19" s="108"/>
      <c r="V19" s="113"/>
      <c r="W19" s="89"/>
      <c r="X19" s="89"/>
      <c r="Y19" s="89"/>
      <c r="Z19" s="89"/>
      <c r="AA19" s="89"/>
      <c r="AB19" s="169"/>
      <c r="AC19" s="171" t="str">
        <f t="shared" si="27"/>
        <v/>
      </c>
      <c r="AD19" s="286" t="str">
        <f t="shared" si="1"/>
        <v/>
      </c>
      <c r="AL19" s="2" t="str" cm="1">
        <f t="array" ref="AL19">IF(B19="","",SUMPRODUCT(($D$1:$AB$4=$AL$4)*D19:AB19))</f>
        <v/>
      </c>
      <c r="AM19" s="15" t="str">
        <f t="shared" ca="1" si="2"/>
        <v/>
      </c>
      <c r="AN19" s="2" t="str" cm="1">
        <f t="array" ref="AN19">IF(B19="","",SUMPRODUCT(($D$1:$AB$4=$AN$4)*D19:AB19))</f>
        <v/>
      </c>
      <c r="AO19" s="15" t="str">
        <f t="shared" ca="1" si="3"/>
        <v/>
      </c>
      <c r="AP19" s="2" t="str" cm="1">
        <f t="array" ref="AP19">IF(B19="","",SUMPRODUCT(($D$1:$AB$4=$AP$4)*D19:AB19))</f>
        <v/>
      </c>
      <c r="AQ19" s="15" t="str">
        <f t="shared" ca="1" si="4"/>
        <v/>
      </c>
      <c r="AR19" s="2" t="str" cm="1">
        <f t="array" ref="AR19">IF(B19="","",SUMPRODUCT(($D$1:$AB$4=$AR$4)*D19:AB19))</f>
        <v/>
      </c>
      <c r="AS19" s="15" t="str">
        <f t="shared" ca="1" si="5"/>
        <v/>
      </c>
      <c r="AT19" s="2" t="str" cm="1">
        <f t="array" ref="AT19">IF(B19="","",SUMPRODUCT(($D$1:$AB$4=$AT$4)*$D19:$AB19))</f>
        <v/>
      </c>
      <c r="AU19" s="15" t="str">
        <f t="shared" ca="1" si="6"/>
        <v/>
      </c>
      <c r="AV19" s="2" t="str" cm="1">
        <f t="array" ref="AV19">IF(D19="","",SUMPRODUCT(($D$1:$AB$4=$AV$4)*$D19:$AB19))</f>
        <v/>
      </c>
      <c r="AW19" s="15" t="str">
        <f t="shared" ca="1" si="7"/>
        <v/>
      </c>
      <c r="AX19" s="2" t="str" cm="1">
        <f t="array" ref="AX19">IF(F19="","",SUMPRODUCT(($D$1:$AB$4=$AX$4)*$D19:$AB19))</f>
        <v/>
      </c>
      <c r="AY19" s="15" t="str">
        <f t="shared" ca="1" si="8"/>
        <v/>
      </c>
      <c r="AZ19" s="2" t="str" cm="1">
        <f t="array" ref="AZ19">IF(B19="","",SUMPRODUCT(($D$1:$AB$4=$AZ$4)*$D19:$AB19))</f>
        <v/>
      </c>
      <c r="BA19" s="15" t="str">
        <f t="shared" ca="1" si="9"/>
        <v/>
      </c>
      <c r="BB19" s="2" t="str" cm="1">
        <f t="array" ref="BB19">IF(B19="","",SUMPRODUCT(($D$1:$AB$4=$BB$4)*$D19:$AB19))</f>
        <v/>
      </c>
      <c r="BC19" s="15" t="str">
        <f t="shared" ca="1" si="10"/>
        <v/>
      </c>
      <c r="BD19" s="2" t="str" cm="1">
        <f t="array" ref="BD19">IF(B19="","",SUMPRODUCT(($D$1:$AB$4=$BD$4)*$D19:$AB19))</f>
        <v/>
      </c>
      <c r="BE19" s="15" t="str">
        <f t="shared" ca="1" si="11"/>
        <v/>
      </c>
      <c r="BF19" s="2" t="str" cm="1">
        <f t="array" ref="BF19">IF(B19="","",SUMPRODUCT(($D$1:$AB$4=$BF$4)*$D19:$AB19))</f>
        <v/>
      </c>
      <c r="BG19" s="15" t="str">
        <f t="shared" ca="1" si="12"/>
        <v/>
      </c>
      <c r="BH19" s="2" t="str" cm="1">
        <f t="array" ref="BH19">IF(B19="","",SUMPRODUCT(($D$1:$AB$4=$BH$4)*$D19:$AB19))</f>
        <v/>
      </c>
      <c r="BI19" s="15" t="str">
        <f t="shared" ca="1" si="13"/>
        <v/>
      </c>
      <c r="BJ19" s="2" t="str" cm="1">
        <f t="array" ref="BJ19">IF(B19="","",SUMPRODUCT(($D$1:$AB$4=$BJ$4)*$D19:$AB19))</f>
        <v/>
      </c>
      <c r="BK19" s="15" t="str">
        <f t="shared" ca="1" si="14"/>
        <v/>
      </c>
      <c r="BL19" s="2" t="str" cm="1">
        <f t="array" ref="BL19">IF(B19="","",SUMPRODUCT(($D$1:$AB$4=$BL$4)*$D19:$AB19))</f>
        <v/>
      </c>
      <c r="BM19" s="15" t="str">
        <f t="shared" ca="1" si="15"/>
        <v/>
      </c>
      <c r="BN19" s="2" t="str" cm="1">
        <f t="array" ref="BN19">IF(B19="","",SUMPRODUCT(($D$1:$AB$4=$BN$4)*$D19:$AB19))</f>
        <v/>
      </c>
      <c r="BO19" s="15" t="str">
        <f t="shared" ca="1" si="16"/>
        <v/>
      </c>
      <c r="BP19" s="2" t="str" cm="1">
        <f t="array" ref="BP19">IF(B19="","",SUMPRODUCT(($D$1:$AB$4=$BP$4)*$D19:$AB19))</f>
        <v/>
      </c>
      <c r="BQ19" s="15" t="str">
        <f t="shared" ca="1" si="17"/>
        <v/>
      </c>
      <c r="BR19" s="2" t="str" cm="1">
        <f t="array" ref="BR19">IF(B19="","",SUMPRODUCT(($D$1:$AB$4=$BR$4)*$D19:$AB19))</f>
        <v/>
      </c>
      <c r="BS19" s="15" t="str">
        <f t="shared" ca="1" si="18"/>
        <v/>
      </c>
      <c r="BT19" s="2" t="str" cm="1">
        <f t="array" ref="BT19">IF(B19="","",SUMPRODUCT(($D$1:$AB$4=$BT$4)*$D19:$AB19))</f>
        <v/>
      </c>
      <c r="BU19" s="15" t="str">
        <f t="shared" ca="1" si="19"/>
        <v/>
      </c>
      <c r="BV19" s="2" t="str" cm="1">
        <f t="array" ref="BV19">IF(B19="","",SUMPRODUCT(($D$1:$AB$4=$BV$4)*$D19:$AB19))</f>
        <v/>
      </c>
      <c r="BW19" s="15" t="str">
        <f t="shared" ca="1" si="20"/>
        <v/>
      </c>
      <c r="BX19" s="2" t="str" cm="1">
        <f t="array" ref="BX19">IF(B19="","",SUMPRODUCT(($D$1:$AB$4=$BX$4)*$D19:$AB19))</f>
        <v/>
      </c>
      <c r="BY19" s="15" t="str">
        <f t="shared" ca="1" si="21"/>
        <v/>
      </c>
      <c r="BZ19" s="2" t="str" cm="1">
        <f t="array" ref="BZ19">IF(B19="","",SUMPRODUCT(($D$1:$AB$4=$BZ$4)*$D19:$AB19))</f>
        <v/>
      </c>
      <c r="CA19" s="15" t="str">
        <f t="shared" ca="1" si="22"/>
        <v/>
      </c>
      <c r="CB19" s="2" t="str" cm="1">
        <f t="array" ref="CB19">IF(B19="","",SUMPRODUCT(($D$1:$AB$4=$CB$4)*$D19:$AB19))</f>
        <v/>
      </c>
      <c r="CC19" s="15" t="str">
        <f t="shared" ca="1" si="23"/>
        <v/>
      </c>
      <c r="CD19" s="2" t="str" cm="1">
        <f t="array" ref="CD19">IF(B19="","",SUMPRODUCT(($D$1:$AB$4=$CD$4)*$D19:$AB19))</f>
        <v/>
      </c>
      <c r="CE19" s="15" t="str">
        <f t="shared" ca="1" si="24"/>
        <v/>
      </c>
      <c r="CF19" s="2" t="str" cm="1">
        <f t="array" ref="CF19">IF(B19="","",SUMPRODUCT(($D$1:$AB$4=$CF$4)*$D19:$AB19))</f>
        <v/>
      </c>
      <c r="CG19" s="15" t="str">
        <f t="shared" ca="1" si="25"/>
        <v/>
      </c>
      <c r="CH19" s="2" t="str" cm="1">
        <f t="array" ref="CH19">IF(B19="","",SUMPRODUCT(($D$1:$AB$4=$CH$4)*$D19:$AB19))</f>
        <v/>
      </c>
      <c r="CI19" s="15" t="str">
        <f t="shared" ca="1" si="26"/>
        <v/>
      </c>
    </row>
    <row r="20" spans="1:87">
      <c r="A20" s="7">
        <v>14</v>
      </c>
      <c r="B20" s="8"/>
      <c r="D20" s="97"/>
      <c r="E20" s="97"/>
      <c r="F20" s="97"/>
      <c r="G20" s="86"/>
      <c r="H20" s="86"/>
      <c r="I20" s="98"/>
      <c r="J20" s="102"/>
      <c r="K20" s="87"/>
      <c r="L20" s="87"/>
      <c r="M20" s="87"/>
      <c r="N20" s="87"/>
      <c r="O20" s="103"/>
      <c r="P20" s="107"/>
      <c r="Q20" s="88"/>
      <c r="R20" s="88"/>
      <c r="S20" s="88"/>
      <c r="T20" s="88"/>
      <c r="U20" s="108"/>
      <c r="V20" s="113"/>
      <c r="W20" s="89"/>
      <c r="X20" s="89"/>
      <c r="Y20" s="89"/>
      <c r="Z20" s="89"/>
      <c r="AA20" s="89"/>
      <c r="AB20" s="169"/>
      <c r="AC20" s="171" t="str">
        <f t="shared" si="27"/>
        <v/>
      </c>
      <c r="AD20" s="286" t="str">
        <f t="shared" si="1"/>
        <v/>
      </c>
      <c r="AL20" s="2" t="str" cm="1">
        <f t="array" ref="AL20">IF(B20="","",SUMPRODUCT(($D$1:$AB$4=$AL$4)*D20:AB20))</f>
        <v/>
      </c>
      <c r="AM20" s="15" t="str">
        <f t="shared" ca="1" si="2"/>
        <v/>
      </c>
      <c r="AN20" s="2" t="str" cm="1">
        <f t="array" ref="AN20">IF(B20="","",SUMPRODUCT(($D$1:$AB$4=$AN$4)*D20:AB20))</f>
        <v/>
      </c>
      <c r="AO20" s="15" t="str">
        <f t="shared" ca="1" si="3"/>
        <v/>
      </c>
      <c r="AP20" s="2" t="str" cm="1">
        <f t="array" ref="AP20">IF(B20="","",SUMPRODUCT(($D$1:$AB$4=$AP$4)*D20:AB20))</f>
        <v/>
      </c>
      <c r="AQ20" s="15" t="str">
        <f t="shared" ca="1" si="4"/>
        <v/>
      </c>
      <c r="AR20" s="2" t="str" cm="1">
        <f t="array" ref="AR20">IF(B20="","",SUMPRODUCT(($D$1:$AB$4=$AR$4)*D20:AB20))</f>
        <v/>
      </c>
      <c r="AS20" s="15" t="str">
        <f t="shared" ca="1" si="5"/>
        <v/>
      </c>
      <c r="AT20" s="2" t="str" cm="1">
        <f t="array" ref="AT20">IF(B20="","",SUMPRODUCT(($D$1:$AB$4=$AT$4)*$D20:$AB20))</f>
        <v/>
      </c>
      <c r="AU20" s="15" t="str">
        <f t="shared" ca="1" si="6"/>
        <v/>
      </c>
      <c r="AV20" s="2" t="str" cm="1">
        <f t="array" ref="AV20">IF(D20="","",SUMPRODUCT(($D$1:$AB$4=$AV$4)*$D20:$AB20))</f>
        <v/>
      </c>
      <c r="AW20" s="15" t="str">
        <f t="shared" ca="1" si="7"/>
        <v/>
      </c>
      <c r="AX20" s="2" t="str" cm="1">
        <f t="array" ref="AX20">IF(F20="","",SUMPRODUCT(($D$1:$AB$4=$AX$4)*$D20:$AB20))</f>
        <v/>
      </c>
      <c r="AY20" s="15" t="str">
        <f t="shared" ca="1" si="8"/>
        <v/>
      </c>
      <c r="AZ20" s="2" t="str" cm="1">
        <f t="array" ref="AZ20">IF(B20="","",SUMPRODUCT(($D$1:$AB$4=$AZ$4)*$D20:$AB20))</f>
        <v/>
      </c>
      <c r="BA20" s="15" t="str">
        <f t="shared" ca="1" si="9"/>
        <v/>
      </c>
      <c r="BB20" s="2" t="str" cm="1">
        <f t="array" ref="BB20">IF(B20="","",SUMPRODUCT(($D$1:$AB$4=$BB$4)*$D20:$AB20))</f>
        <v/>
      </c>
      <c r="BC20" s="15" t="str">
        <f t="shared" ca="1" si="10"/>
        <v/>
      </c>
      <c r="BD20" s="2" t="str" cm="1">
        <f t="array" ref="BD20">IF(B20="","",SUMPRODUCT(($D$1:$AB$4=$BD$4)*$D20:$AB20))</f>
        <v/>
      </c>
      <c r="BE20" s="15" t="str">
        <f t="shared" ca="1" si="11"/>
        <v/>
      </c>
      <c r="BF20" s="2" t="str" cm="1">
        <f t="array" ref="BF20">IF(B20="","",SUMPRODUCT(($D$1:$AB$4=$BF$4)*$D20:$AB20))</f>
        <v/>
      </c>
      <c r="BG20" s="15" t="str">
        <f t="shared" ca="1" si="12"/>
        <v/>
      </c>
      <c r="BH20" s="2" t="str" cm="1">
        <f t="array" ref="BH20">IF(B20="","",SUMPRODUCT(($D$1:$AB$4=$BH$4)*$D20:$AB20))</f>
        <v/>
      </c>
      <c r="BI20" s="15" t="str">
        <f t="shared" ca="1" si="13"/>
        <v/>
      </c>
      <c r="BJ20" s="2" t="str" cm="1">
        <f t="array" ref="BJ20">IF(B20="","",SUMPRODUCT(($D$1:$AB$4=$BJ$4)*$D20:$AB20))</f>
        <v/>
      </c>
      <c r="BK20" s="15" t="str">
        <f t="shared" ca="1" si="14"/>
        <v/>
      </c>
      <c r="BL20" s="2" t="str" cm="1">
        <f t="array" ref="BL20">IF(B20="","",SUMPRODUCT(($D$1:$AB$4=$BL$4)*$D20:$AB20))</f>
        <v/>
      </c>
      <c r="BM20" s="15" t="str">
        <f t="shared" ca="1" si="15"/>
        <v/>
      </c>
      <c r="BN20" s="2" t="str" cm="1">
        <f t="array" ref="BN20">IF(B20="","",SUMPRODUCT(($D$1:$AB$4=$BN$4)*$D20:$AB20))</f>
        <v/>
      </c>
      <c r="BO20" s="15" t="str">
        <f t="shared" ca="1" si="16"/>
        <v/>
      </c>
      <c r="BP20" s="2" t="str" cm="1">
        <f t="array" ref="BP20">IF(B20="","",SUMPRODUCT(($D$1:$AB$4=$BP$4)*$D20:$AB20))</f>
        <v/>
      </c>
      <c r="BQ20" s="15" t="str">
        <f t="shared" ca="1" si="17"/>
        <v/>
      </c>
      <c r="BR20" s="2" t="str" cm="1">
        <f t="array" ref="BR20">IF(B20="","",SUMPRODUCT(($D$1:$AB$4=$BR$4)*$D20:$AB20))</f>
        <v/>
      </c>
      <c r="BS20" s="15" t="str">
        <f t="shared" ca="1" si="18"/>
        <v/>
      </c>
      <c r="BT20" s="2" t="str" cm="1">
        <f t="array" ref="BT20">IF(B20="","",SUMPRODUCT(($D$1:$AB$4=$BT$4)*$D20:$AB20))</f>
        <v/>
      </c>
      <c r="BU20" s="15" t="str">
        <f t="shared" ca="1" si="19"/>
        <v/>
      </c>
      <c r="BV20" s="2" t="str" cm="1">
        <f t="array" ref="BV20">IF(B20="","",SUMPRODUCT(($D$1:$AB$4=$BV$4)*$D20:$AB20))</f>
        <v/>
      </c>
      <c r="BW20" s="15" t="str">
        <f t="shared" ca="1" si="20"/>
        <v/>
      </c>
      <c r="BX20" s="2" t="str" cm="1">
        <f t="array" ref="BX20">IF(B20="","",SUMPRODUCT(($D$1:$AB$4=$BX$4)*$D20:$AB20))</f>
        <v/>
      </c>
      <c r="BY20" s="15" t="str">
        <f t="shared" ca="1" si="21"/>
        <v/>
      </c>
      <c r="BZ20" s="2" t="str" cm="1">
        <f t="array" ref="BZ20">IF(B20="","",SUMPRODUCT(($D$1:$AB$4=$BZ$4)*$D20:$AB20))</f>
        <v/>
      </c>
      <c r="CA20" s="15" t="str">
        <f t="shared" ca="1" si="22"/>
        <v/>
      </c>
      <c r="CB20" s="2" t="str" cm="1">
        <f t="array" ref="CB20">IF(B20="","",SUMPRODUCT(($D$1:$AB$4=$CB$4)*$D20:$AB20))</f>
        <v/>
      </c>
      <c r="CC20" s="15" t="str">
        <f t="shared" ca="1" si="23"/>
        <v/>
      </c>
      <c r="CD20" s="2" t="str" cm="1">
        <f t="array" ref="CD20">IF(B20="","",SUMPRODUCT(($D$1:$AB$4=$CD$4)*$D20:$AB20))</f>
        <v/>
      </c>
      <c r="CE20" s="15" t="str">
        <f t="shared" ca="1" si="24"/>
        <v/>
      </c>
      <c r="CF20" s="2" t="str" cm="1">
        <f t="array" ref="CF20">IF(B20="","",SUMPRODUCT(($D$1:$AB$4=$CF$4)*$D20:$AB20))</f>
        <v/>
      </c>
      <c r="CG20" s="15" t="str">
        <f t="shared" ca="1" si="25"/>
        <v/>
      </c>
      <c r="CH20" s="2" t="str" cm="1">
        <f t="array" ref="CH20">IF(B20="","",SUMPRODUCT(($D$1:$AB$4=$CH$4)*$D20:$AB20))</f>
        <v/>
      </c>
      <c r="CI20" s="15" t="str">
        <f t="shared" ca="1" si="26"/>
        <v/>
      </c>
    </row>
    <row r="21" spans="1:87">
      <c r="A21" s="6">
        <v>15</v>
      </c>
      <c r="B21" s="8"/>
      <c r="D21" s="97"/>
      <c r="E21" s="86"/>
      <c r="F21" s="86"/>
      <c r="G21" s="86"/>
      <c r="H21" s="86"/>
      <c r="I21" s="98"/>
      <c r="J21" s="102"/>
      <c r="K21" s="87"/>
      <c r="L21" s="87"/>
      <c r="M21" s="87"/>
      <c r="N21" s="87"/>
      <c r="O21" s="103"/>
      <c r="P21" s="107"/>
      <c r="Q21" s="88"/>
      <c r="R21" s="88"/>
      <c r="S21" s="88"/>
      <c r="T21" s="88"/>
      <c r="U21" s="108"/>
      <c r="V21" s="113"/>
      <c r="W21" s="89"/>
      <c r="X21" s="89"/>
      <c r="Y21" s="89"/>
      <c r="Z21" s="89"/>
      <c r="AA21" s="89"/>
      <c r="AB21" s="169"/>
      <c r="AC21" s="171" t="str">
        <f t="shared" si="27"/>
        <v/>
      </c>
      <c r="AD21" s="286" t="str">
        <f t="shared" si="1"/>
        <v/>
      </c>
      <c r="AL21" s="2" t="str" cm="1">
        <f t="array" ref="AL21">IF(B21="","",SUMPRODUCT(($D$1:$AB$4=$AL$4)*D21:AB21))</f>
        <v/>
      </c>
      <c r="AM21" s="15" t="str">
        <f t="shared" ca="1" si="2"/>
        <v/>
      </c>
      <c r="AN21" s="2" t="str" cm="1">
        <f t="array" ref="AN21">IF(B21="","",SUMPRODUCT(($D$1:$AB$4=$AN$4)*D21:AB21))</f>
        <v/>
      </c>
      <c r="AO21" s="15" t="str">
        <f t="shared" ca="1" si="3"/>
        <v/>
      </c>
      <c r="AP21" s="2" t="str" cm="1">
        <f t="array" ref="AP21">IF(B21="","",SUMPRODUCT(($D$1:$AB$4=$AP$4)*D21:AB21))</f>
        <v/>
      </c>
      <c r="AQ21" s="15" t="str">
        <f t="shared" ca="1" si="4"/>
        <v/>
      </c>
      <c r="AR21" s="2" t="str" cm="1">
        <f t="array" ref="AR21">IF(B21="","",SUMPRODUCT(($D$1:$AB$4=$AR$4)*D21:AB21))</f>
        <v/>
      </c>
      <c r="AS21" s="15" t="str">
        <f t="shared" ca="1" si="5"/>
        <v/>
      </c>
      <c r="AT21" s="2" t="str" cm="1">
        <f t="array" ref="AT21">IF(B21="","",SUMPRODUCT(($D$1:$AB$4=$AT$4)*$D21:$AB21))</f>
        <v/>
      </c>
      <c r="AU21" s="15" t="str">
        <f t="shared" ca="1" si="6"/>
        <v/>
      </c>
      <c r="AV21" s="2" t="str" cm="1">
        <f t="array" ref="AV21">IF(D21="","",SUMPRODUCT(($D$1:$AB$4=$AV$4)*$D21:$AB21))</f>
        <v/>
      </c>
      <c r="AW21" s="15" t="str">
        <f t="shared" ca="1" si="7"/>
        <v/>
      </c>
      <c r="AX21" s="2" t="str" cm="1">
        <f t="array" ref="AX21">IF(F21="","",SUMPRODUCT(($D$1:$AB$4=$AX$4)*$D21:$AB21))</f>
        <v/>
      </c>
      <c r="AY21" s="15" t="str">
        <f t="shared" ca="1" si="8"/>
        <v/>
      </c>
      <c r="AZ21" s="2" t="str" cm="1">
        <f t="array" ref="AZ21">IF(B21="","",SUMPRODUCT(($D$1:$AB$4=$AZ$4)*$D21:$AB21))</f>
        <v/>
      </c>
      <c r="BA21" s="15" t="str">
        <f t="shared" ca="1" si="9"/>
        <v/>
      </c>
      <c r="BB21" s="2" t="str" cm="1">
        <f t="array" ref="BB21">IF(B21="","",SUMPRODUCT(($D$1:$AB$4=$BB$4)*$D21:$AB21))</f>
        <v/>
      </c>
      <c r="BC21" s="15" t="str">
        <f t="shared" ca="1" si="10"/>
        <v/>
      </c>
      <c r="BD21" s="2" t="str" cm="1">
        <f t="array" ref="BD21">IF(B21="","",SUMPRODUCT(($D$1:$AB$4=$BD$4)*$D21:$AB21))</f>
        <v/>
      </c>
      <c r="BE21" s="15" t="str">
        <f t="shared" ca="1" si="11"/>
        <v/>
      </c>
      <c r="BF21" s="2" t="str" cm="1">
        <f t="array" ref="BF21">IF(B21="","",SUMPRODUCT(($D$1:$AB$4=$BF$4)*$D21:$AB21))</f>
        <v/>
      </c>
      <c r="BG21" s="15" t="str">
        <f t="shared" ca="1" si="12"/>
        <v/>
      </c>
      <c r="BH21" s="2" t="str" cm="1">
        <f t="array" ref="BH21">IF(B21="","",SUMPRODUCT(($D$1:$AB$4=$BH$4)*$D21:$AB21))</f>
        <v/>
      </c>
      <c r="BI21" s="15" t="str">
        <f t="shared" ca="1" si="13"/>
        <v/>
      </c>
      <c r="BJ21" s="2" t="str" cm="1">
        <f t="array" ref="BJ21">IF(B21="","",SUMPRODUCT(($D$1:$AB$4=$BJ$4)*$D21:$AB21))</f>
        <v/>
      </c>
      <c r="BK21" s="15" t="str">
        <f t="shared" ca="1" si="14"/>
        <v/>
      </c>
      <c r="BL21" s="2" t="str" cm="1">
        <f t="array" ref="BL21">IF(B21="","",SUMPRODUCT(($D$1:$AB$4=$BL$4)*$D21:$AB21))</f>
        <v/>
      </c>
      <c r="BM21" s="15" t="str">
        <f t="shared" ca="1" si="15"/>
        <v/>
      </c>
      <c r="BN21" s="2" t="str" cm="1">
        <f t="array" ref="BN21">IF(B21="","",SUMPRODUCT(($D$1:$AB$4=$BN$4)*$D21:$AB21))</f>
        <v/>
      </c>
      <c r="BO21" s="15" t="str">
        <f t="shared" ca="1" si="16"/>
        <v/>
      </c>
      <c r="BP21" s="2" t="str" cm="1">
        <f t="array" ref="BP21">IF(B21="","",SUMPRODUCT(($D$1:$AB$4=$BP$4)*$D21:$AB21))</f>
        <v/>
      </c>
      <c r="BQ21" s="15" t="str">
        <f t="shared" ca="1" si="17"/>
        <v/>
      </c>
      <c r="BR21" s="2" t="str" cm="1">
        <f t="array" ref="BR21">IF(B21="","",SUMPRODUCT(($D$1:$AB$4=$BR$4)*$D21:$AB21))</f>
        <v/>
      </c>
      <c r="BS21" s="15" t="str">
        <f t="shared" ca="1" si="18"/>
        <v/>
      </c>
      <c r="BT21" s="2" t="str" cm="1">
        <f t="array" ref="BT21">IF(B21="","",SUMPRODUCT(($D$1:$AB$4=$BT$4)*$D21:$AB21))</f>
        <v/>
      </c>
      <c r="BU21" s="15" t="str">
        <f t="shared" ca="1" si="19"/>
        <v/>
      </c>
      <c r="BV21" s="2" t="str" cm="1">
        <f t="array" ref="BV21">IF(B21="","",SUMPRODUCT(($D$1:$AB$4=$BV$4)*$D21:$AB21))</f>
        <v/>
      </c>
      <c r="BW21" s="15" t="str">
        <f t="shared" ca="1" si="20"/>
        <v/>
      </c>
      <c r="BX21" s="2" t="str" cm="1">
        <f t="array" ref="BX21">IF(B21="","",SUMPRODUCT(($D$1:$AB$4=$BX$4)*$D21:$AB21))</f>
        <v/>
      </c>
      <c r="BY21" s="15" t="str">
        <f t="shared" ca="1" si="21"/>
        <v/>
      </c>
      <c r="BZ21" s="2" t="str" cm="1">
        <f t="array" ref="BZ21">IF(B21="","",SUMPRODUCT(($D$1:$AB$4=$BZ$4)*$D21:$AB21))</f>
        <v/>
      </c>
      <c r="CA21" s="15" t="str">
        <f t="shared" ca="1" si="22"/>
        <v/>
      </c>
      <c r="CB21" s="2" t="str" cm="1">
        <f t="array" ref="CB21">IF(B21="","",SUMPRODUCT(($D$1:$AB$4=$CB$4)*$D21:$AB21))</f>
        <v/>
      </c>
      <c r="CC21" s="15" t="str">
        <f t="shared" ca="1" si="23"/>
        <v/>
      </c>
      <c r="CD21" s="2" t="str" cm="1">
        <f t="array" ref="CD21">IF(B21="","",SUMPRODUCT(($D$1:$AB$4=$CD$4)*$D21:$AB21))</f>
        <v/>
      </c>
      <c r="CE21" s="15" t="str">
        <f t="shared" ca="1" si="24"/>
        <v/>
      </c>
      <c r="CF21" s="2" t="str" cm="1">
        <f t="array" ref="CF21">IF(B21="","",SUMPRODUCT(($D$1:$AB$4=$CF$4)*$D21:$AB21))</f>
        <v/>
      </c>
      <c r="CG21" s="15" t="str">
        <f t="shared" ca="1" si="25"/>
        <v/>
      </c>
      <c r="CH21" s="2" t="str" cm="1">
        <f t="array" ref="CH21">IF(B21="","",SUMPRODUCT(($D$1:$AB$4=$CH$4)*$D21:$AB21))</f>
        <v/>
      </c>
      <c r="CI21" s="15" t="str">
        <f t="shared" ca="1" si="26"/>
        <v/>
      </c>
    </row>
    <row r="22" spans="1:87">
      <c r="A22" s="7">
        <v>16</v>
      </c>
      <c r="B22" s="8"/>
      <c r="D22" s="97"/>
      <c r="E22" s="86"/>
      <c r="F22" s="86"/>
      <c r="G22" s="86"/>
      <c r="H22" s="86"/>
      <c r="I22" s="98"/>
      <c r="J22" s="102"/>
      <c r="K22" s="87"/>
      <c r="L22" s="87"/>
      <c r="M22" s="87"/>
      <c r="N22" s="87"/>
      <c r="O22" s="103"/>
      <c r="P22" s="107"/>
      <c r="Q22" s="88"/>
      <c r="R22" s="88"/>
      <c r="S22" s="88"/>
      <c r="T22" s="88"/>
      <c r="U22" s="108"/>
      <c r="V22" s="113"/>
      <c r="W22" s="89"/>
      <c r="X22" s="89"/>
      <c r="Y22" s="89"/>
      <c r="Z22" s="89"/>
      <c r="AA22" s="89"/>
      <c r="AB22" s="169"/>
      <c r="AC22" s="171" t="str">
        <f t="shared" si="27"/>
        <v/>
      </c>
      <c r="AD22" s="286" t="str">
        <f t="shared" si="1"/>
        <v/>
      </c>
      <c r="AL22" s="2" t="str" cm="1">
        <f t="array" ref="AL22">IF(B22="","",SUMPRODUCT(($D$1:$AB$4=$AL$4)*D22:AB22))</f>
        <v/>
      </c>
      <c r="AM22" s="15" t="str">
        <f t="shared" ca="1" si="2"/>
        <v/>
      </c>
      <c r="AN22" s="2" t="str" cm="1">
        <f t="array" ref="AN22">IF(B22="","",SUMPRODUCT(($D$1:$AB$4=$AN$4)*D22:AB22))</f>
        <v/>
      </c>
      <c r="AO22" s="15" t="str">
        <f t="shared" ca="1" si="3"/>
        <v/>
      </c>
      <c r="AP22" s="2" t="str" cm="1">
        <f t="array" ref="AP22">IF(B22="","",SUMPRODUCT(($D$1:$AB$4=$AP$4)*D22:AB22))</f>
        <v/>
      </c>
      <c r="AQ22" s="15" t="str">
        <f t="shared" ca="1" si="4"/>
        <v/>
      </c>
      <c r="AR22" s="2" t="str" cm="1">
        <f t="array" ref="AR22">IF(B22="","",SUMPRODUCT(($D$1:$AB$4=$AR$4)*D22:AB22))</f>
        <v/>
      </c>
      <c r="AS22" s="15" t="str">
        <f t="shared" ca="1" si="5"/>
        <v/>
      </c>
      <c r="AT22" s="2" t="str" cm="1">
        <f t="array" ref="AT22">IF(B22="","",SUMPRODUCT(($D$1:$AB$4=$AT$4)*$D22:$AB22))</f>
        <v/>
      </c>
      <c r="AU22" s="15" t="str">
        <f t="shared" ca="1" si="6"/>
        <v/>
      </c>
      <c r="AV22" s="2" t="str" cm="1">
        <f t="array" ref="AV22">IF(D22="","",SUMPRODUCT(($D$1:$AB$4=$AV$4)*$D22:$AB22))</f>
        <v/>
      </c>
      <c r="AW22" s="15" t="str">
        <f t="shared" ca="1" si="7"/>
        <v/>
      </c>
      <c r="AX22" s="2" t="str" cm="1">
        <f t="array" ref="AX22">IF(F22="","",SUMPRODUCT(($D$1:$AB$4=$AX$4)*$D22:$AB22))</f>
        <v/>
      </c>
      <c r="AY22" s="15" t="str">
        <f t="shared" ca="1" si="8"/>
        <v/>
      </c>
      <c r="AZ22" s="2" t="str" cm="1">
        <f t="array" ref="AZ22">IF(B22="","",SUMPRODUCT(($D$1:$AB$4=$AZ$4)*$D22:$AB22))</f>
        <v/>
      </c>
      <c r="BA22" s="15" t="str">
        <f t="shared" ca="1" si="9"/>
        <v/>
      </c>
      <c r="BB22" s="2" t="str" cm="1">
        <f t="array" ref="BB22">IF(B22="","",SUMPRODUCT(($D$1:$AB$4=$BB$4)*$D22:$AB22))</f>
        <v/>
      </c>
      <c r="BC22" s="15" t="str">
        <f t="shared" ca="1" si="10"/>
        <v/>
      </c>
      <c r="BD22" s="2" t="str" cm="1">
        <f t="array" ref="BD22">IF(B22="","",SUMPRODUCT(($D$1:$AB$4=$BD$4)*$D22:$AB22))</f>
        <v/>
      </c>
      <c r="BE22" s="15" t="str">
        <f t="shared" ca="1" si="11"/>
        <v/>
      </c>
      <c r="BF22" s="2" t="str" cm="1">
        <f t="array" ref="BF22">IF(B22="","",SUMPRODUCT(($D$1:$AB$4=$BF$4)*$D22:$AB22))</f>
        <v/>
      </c>
      <c r="BG22" s="15" t="str">
        <f t="shared" ca="1" si="12"/>
        <v/>
      </c>
      <c r="BH22" s="2" t="str" cm="1">
        <f t="array" ref="BH22">IF(B22="","",SUMPRODUCT(($D$1:$AB$4=$BH$4)*$D22:$AB22))</f>
        <v/>
      </c>
      <c r="BI22" s="15" t="str">
        <f t="shared" ca="1" si="13"/>
        <v/>
      </c>
      <c r="BJ22" s="2" t="str" cm="1">
        <f t="array" ref="BJ22">IF(B22="","",SUMPRODUCT(($D$1:$AB$4=$BJ$4)*$D22:$AB22))</f>
        <v/>
      </c>
      <c r="BK22" s="15" t="str">
        <f t="shared" ca="1" si="14"/>
        <v/>
      </c>
      <c r="BL22" s="2" t="str" cm="1">
        <f t="array" ref="BL22">IF(B22="","",SUMPRODUCT(($D$1:$AB$4=$BL$4)*$D22:$AB22))</f>
        <v/>
      </c>
      <c r="BM22" s="15" t="str">
        <f t="shared" ca="1" si="15"/>
        <v/>
      </c>
      <c r="BN22" s="2" t="str" cm="1">
        <f t="array" ref="BN22">IF(B22="","",SUMPRODUCT(($D$1:$AB$4=$BN$4)*$D22:$AB22))</f>
        <v/>
      </c>
      <c r="BO22" s="15" t="str">
        <f t="shared" ca="1" si="16"/>
        <v/>
      </c>
      <c r="BP22" s="2" t="str" cm="1">
        <f t="array" ref="BP22">IF(B22="","",SUMPRODUCT(($D$1:$AB$4=$BP$4)*$D22:$AB22))</f>
        <v/>
      </c>
      <c r="BQ22" s="15" t="str">
        <f t="shared" ca="1" si="17"/>
        <v/>
      </c>
      <c r="BR22" s="2" t="str" cm="1">
        <f t="array" ref="BR22">IF(B22="","",SUMPRODUCT(($D$1:$AB$4=$BR$4)*$D22:$AB22))</f>
        <v/>
      </c>
      <c r="BS22" s="15" t="str">
        <f t="shared" ca="1" si="18"/>
        <v/>
      </c>
      <c r="BT22" s="2" t="str" cm="1">
        <f t="array" ref="BT22">IF(B22="","",SUMPRODUCT(($D$1:$AB$4=$BT$4)*$D22:$AB22))</f>
        <v/>
      </c>
      <c r="BU22" s="15" t="str">
        <f t="shared" ca="1" si="19"/>
        <v/>
      </c>
      <c r="BV22" s="2" t="str" cm="1">
        <f t="array" ref="BV22">IF(B22="","",SUMPRODUCT(($D$1:$AB$4=$BV$4)*$D22:$AB22))</f>
        <v/>
      </c>
      <c r="BW22" s="15" t="str">
        <f t="shared" ca="1" si="20"/>
        <v/>
      </c>
      <c r="BX22" s="2" t="str" cm="1">
        <f t="array" ref="BX22">IF(B22="","",SUMPRODUCT(($D$1:$AB$4=$BX$4)*$D22:$AB22))</f>
        <v/>
      </c>
      <c r="BY22" s="15" t="str">
        <f t="shared" ca="1" si="21"/>
        <v/>
      </c>
      <c r="BZ22" s="2" t="str" cm="1">
        <f t="array" ref="BZ22">IF(B22="","",SUMPRODUCT(($D$1:$AB$4=$BZ$4)*$D22:$AB22))</f>
        <v/>
      </c>
      <c r="CA22" s="15" t="str">
        <f t="shared" ca="1" si="22"/>
        <v/>
      </c>
      <c r="CB22" s="2" t="str" cm="1">
        <f t="array" ref="CB22">IF(B22="","",SUMPRODUCT(($D$1:$AB$4=$CB$4)*$D22:$AB22))</f>
        <v/>
      </c>
      <c r="CC22" s="15" t="str">
        <f t="shared" ca="1" si="23"/>
        <v/>
      </c>
      <c r="CD22" s="2" t="str" cm="1">
        <f t="array" ref="CD22">IF(B22="","",SUMPRODUCT(($D$1:$AB$4=$CD$4)*$D22:$AB22))</f>
        <v/>
      </c>
      <c r="CE22" s="15" t="str">
        <f t="shared" ca="1" si="24"/>
        <v/>
      </c>
      <c r="CF22" s="2" t="str" cm="1">
        <f t="array" ref="CF22">IF(B22="","",SUMPRODUCT(($D$1:$AB$4=$CF$4)*$D22:$AB22))</f>
        <v/>
      </c>
      <c r="CG22" s="15" t="str">
        <f t="shared" ca="1" si="25"/>
        <v/>
      </c>
      <c r="CH22" s="2" t="str" cm="1">
        <f t="array" ref="CH22">IF(B22="","",SUMPRODUCT(($D$1:$AB$4=$CH$4)*$D22:$AB22))</f>
        <v/>
      </c>
      <c r="CI22" s="15" t="str">
        <f t="shared" ca="1" si="26"/>
        <v/>
      </c>
    </row>
    <row r="23" spans="1:87">
      <c r="A23" s="6">
        <v>17</v>
      </c>
      <c r="B23" s="8"/>
      <c r="D23" s="97"/>
      <c r="E23" s="86"/>
      <c r="F23" s="86"/>
      <c r="G23" s="86"/>
      <c r="H23" s="86"/>
      <c r="I23" s="98"/>
      <c r="J23" s="102"/>
      <c r="K23" s="87"/>
      <c r="L23" s="87"/>
      <c r="M23" s="87"/>
      <c r="N23" s="87"/>
      <c r="O23" s="103"/>
      <c r="P23" s="107"/>
      <c r="Q23" s="88"/>
      <c r="R23" s="88"/>
      <c r="S23" s="88"/>
      <c r="T23" s="88"/>
      <c r="U23" s="108"/>
      <c r="V23" s="113"/>
      <c r="W23" s="89"/>
      <c r="X23" s="89"/>
      <c r="Y23" s="89"/>
      <c r="Z23" s="89"/>
      <c r="AA23" s="89"/>
      <c r="AB23" s="169"/>
      <c r="AC23" s="171" t="str">
        <f t="shared" si="27"/>
        <v/>
      </c>
      <c r="AD23" s="286" t="str">
        <f t="shared" si="1"/>
        <v/>
      </c>
      <c r="AL23" s="2" t="str" cm="1">
        <f t="array" ref="AL23">IF(B23="","",SUMPRODUCT(($D$1:$AB$4=$AL$4)*D23:AB23))</f>
        <v/>
      </c>
      <c r="AM23" s="15" t="str">
        <f t="shared" ca="1" si="2"/>
        <v/>
      </c>
      <c r="AN23" s="2" t="str" cm="1">
        <f t="array" ref="AN23">IF(B23="","",SUMPRODUCT(($D$1:$AB$4=$AN$4)*D23:AB23))</f>
        <v/>
      </c>
      <c r="AO23" s="15" t="str">
        <f t="shared" ca="1" si="3"/>
        <v/>
      </c>
      <c r="AP23" s="2" t="str" cm="1">
        <f t="array" ref="AP23">IF(B23="","",SUMPRODUCT(($D$1:$AB$4=$AP$4)*D23:AB23))</f>
        <v/>
      </c>
      <c r="AQ23" s="15" t="str">
        <f t="shared" ca="1" si="4"/>
        <v/>
      </c>
      <c r="AR23" s="2" t="str" cm="1">
        <f t="array" ref="AR23">IF(B23="","",SUMPRODUCT(($D$1:$AB$4=$AR$4)*D23:AB23))</f>
        <v/>
      </c>
      <c r="AS23" s="15" t="str">
        <f t="shared" ca="1" si="5"/>
        <v/>
      </c>
      <c r="AT23" s="2" t="str" cm="1">
        <f t="array" ref="AT23">IF(B23="","",SUMPRODUCT(($D$1:$AB$4=$AT$4)*$D23:$AB23))</f>
        <v/>
      </c>
      <c r="AU23" s="15" t="str">
        <f t="shared" ca="1" si="6"/>
        <v/>
      </c>
      <c r="AV23" s="2" t="str" cm="1">
        <f t="array" ref="AV23">IF(D23="","",SUMPRODUCT(($D$1:$AB$4=$AV$4)*$D23:$AB23))</f>
        <v/>
      </c>
      <c r="AW23" s="15" t="str">
        <f t="shared" ca="1" si="7"/>
        <v/>
      </c>
      <c r="AX23" s="2" t="str" cm="1">
        <f t="array" ref="AX23">IF(F23="","",SUMPRODUCT(($D$1:$AB$4=$AX$4)*$D23:$AB23))</f>
        <v/>
      </c>
      <c r="AY23" s="15" t="str">
        <f t="shared" ca="1" si="8"/>
        <v/>
      </c>
      <c r="AZ23" s="2" t="str" cm="1">
        <f t="array" ref="AZ23">IF(B23="","",SUMPRODUCT(($D$1:$AB$4=$AZ$4)*$D23:$AB23))</f>
        <v/>
      </c>
      <c r="BA23" s="15" t="str">
        <f t="shared" ca="1" si="9"/>
        <v/>
      </c>
      <c r="BB23" s="2" t="str" cm="1">
        <f t="array" ref="BB23">IF(B23="","",SUMPRODUCT(($D$1:$AB$4=$BB$4)*$D23:$AB23))</f>
        <v/>
      </c>
      <c r="BC23" s="15" t="str">
        <f t="shared" ca="1" si="10"/>
        <v/>
      </c>
      <c r="BD23" s="2" t="str" cm="1">
        <f t="array" ref="BD23">IF(B23="","",SUMPRODUCT(($D$1:$AB$4=$BD$4)*$D23:$AB23))</f>
        <v/>
      </c>
      <c r="BE23" s="15" t="str">
        <f t="shared" ca="1" si="11"/>
        <v/>
      </c>
      <c r="BF23" s="2" t="str" cm="1">
        <f t="array" ref="BF23">IF(B23="","",SUMPRODUCT(($D$1:$AB$4=$BF$4)*$D23:$AB23))</f>
        <v/>
      </c>
      <c r="BG23" s="15" t="str">
        <f t="shared" ca="1" si="12"/>
        <v/>
      </c>
      <c r="BH23" s="2" t="str" cm="1">
        <f t="array" ref="BH23">IF(B23="","",SUMPRODUCT(($D$1:$AB$4=$BH$4)*$D23:$AB23))</f>
        <v/>
      </c>
      <c r="BI23" s="15" t="str">
        <f t="shared" ca="1" si="13"/>
        <v/>
      </c>
      <c r="BJ23" s="2" t="str" cm="1">
        <f t="array" ref="BJ23">IF(B23="","",SUMPRODUCT(($D$1:$AB$4=$BJ$4)*$D23:$AB23))</f>
        <v/>
      </c>
      <c r="BK23" s="15" t="str">
        <f t="shared" ca="1" si="14"/>
        <v/>
      </c>
      <c r="BL23" s="2" t="str" cm="1">
        <f t="array" ref="BL23">IF(B23="","",SUMPRODUCT(($D$1:$AB$4=$BL$4)*$D23:$AB23))</f>
        <v/>
      </c>
      <c r="BM23" s="15" t="str">
        <f t="shared" ca="1" si="15"/>
        <v/>
      </c>
      <c r="BN23" s="2" t="str" cm="1">
        <f t="array" ref="BN23">IF(B23="","",SUMPRODUCT(($D$1:$AB$4=$BN$4)*$D23:$AB23))</f>
        <v/>
      </c>
      <c r="BO23" s="15" t="str">
        <f t="shared" ca="1" si="16"/>
        <v/>
      </c>
      <c r="BP23" s="2" t="str" cm="1">
        <f t="array" ref="BP23">IF(B23="","",SUMPRODUCT(($D$1:$AB$4=$BP$4)*$D23:$AB23))</f>
        <v/>
      </c>
      <c r="BQ23" s="15" t="str">
        <f t="shared" ca="1" si="17"/>
        <v/>
      </c>
      <c r="BR23" s="2" t="str" cm="1">
        <f t="array" ref="BR23">IF(B23="","",SUMPRODUCT(($D$1:$AB$4=$BR$4)*$D23:$AB23))</f>
        <v/>
      </c>
      <c r="BS23" s="15" t="str">
        <f t="shared" ca="1" si="18"/>
        <v/>
      </c>
      <c r="BT23" s="2" t="str" cm="1">
        <f t="array" ref="BT23">IF(B23="","",SUMPRODUCT(($D$1:$AB$4=$BT$4)*$D23:$AB23))</f>
        <v/>
      </c>
      <c r="BU23" s="15" t="str">
        <f t="shared" ca="1" si="19"/>
        <v/>
      </c>
      <c r="BV23" s="2" t="str" cm="1">
        <f t="array" ref="BV23">IF(B23="","",SUMPRODUCT(($D$1:$AB$4=$BV$4)*$D23:$AB23))</f>
        <v/>
      </c>
      <c r="BW23" s="15" t="str">
        <f t="shared" ca="1" si="20"/>
        <v/>
      </c>
      <c r="BX23" s="2" t="str" cm="1">
        <f t="array" ref="BX23">IF(B23="","",SUMPRODUCT(($D$1:$AB$4=$BX$4)*$D23:$AB23))</f>
        <v/>
      </c>
      <c r="BY23" s="15" t="str">
        <f t="shared" ca="1" si="21"/>
        <v/>
      </c>
      <c r="BZ23" s="2" t="str" cm="1">
        <f t="array" ref="BZ23">IF(B23="","",SUMPRODUCT(($D$1:$AB$4=$BZ$4)*$D23:$AB23))</f>
        <v/>
      </c>
      <c r="CA23" s="15" t="str">
        <f t="shared" ca="1" si="22"/>
        <v/>
      </c>
      <c r="CB23" s="2" t="str" cm="1">
        <f t="array" ref="CB23">IF(B23="","",SUMPRODUCT(($D$1:$AB$4=$CB$4)*$D23:$AB23))</f>
        <v/>
      </c>
      <c r="CC23" s="15" t="str">
        <f t="shared" ca="1" si="23"/>
        <v/>
      </c>
      <c r="CD23" s="2" t="str" cm="1">
        <f t="array" ref="CD23">IF(B23="","",SUMPRODUCT(($D$1:$AB$4=$CD$4)*$D23:$AB23))</f>
        <v/>
      </c>
      <c r="CE23" s="15" t="str">
        <f t="shared" ca="1" si="24"/>
        <v/>
      </c>
      <c r="CF23" s="2" t="str" cm="1">
        <f t="array" ref="CF23">IF(B23="","",SUMPRODUCT(($D$1:$AB$4=$CF$4)*$D23:$AB23))</f>
        <v/>
      </c>
      <c r="CG23" s="15" t="str">
        <f t="shared" ca="1" si="25"/>
        <v/>
      </c>
      <c r="CH23" s="2" t="str" cm="1">
        <f t="array" ref="CH23">IF(B23="","",SUMPRODUCT(($D$1:$AB$4=$CH$4)*$D23:$AB23))</f>
        <v/>
      </c>
      <c r="CI23" s="15" t="str">
        <f t="shared" ca="1" si="26"/>
        <v/>
      </c>
    </row>
    <row r="24" spans="1:87">
      <c r="A24" s="7">
        <v>18</v>
      </c>
      <c r="B24" s="8"/>
      <c r="D24" s="97"/>
      <c r="E24" s="86"/>
      <c r="F24" s="86"/>
      <c r="G24" s="86"/>
      <c r="H24" s="86"/>
      <c r="I24" s="98"/>
      <c r="J24" s="102"/>
      <c r="K24" s="87"/>
      <c r="L24" s="87"/>
      <c r="M24" s="87"/>
      <c r="N24" s="87"/>
      <c r="O24" s="103"/>
      <c r="P24" s="107"/>
      <c r="Q24" s="88"/>
      <c r="R24" s="88"/>
      <c r="S24" s="88"/>
      <c r="T24" s="88"/>
      <c r="U24" s="108"/>
      <c r="V24" s="113"/>
      <c r="W24" s="89"/>
      <c r="X24" s="89"/>
      <c r="Y24" s="89"/>
      <c r="Z24" s="89"/>
      <c r="AA24" s="89"/>
      <c r="AB24" s="169"/>
      <c r="AC24" s="171" t="str">
        <f t="shared" si="27"/>
        <v/>
      </c>
      <c r="AD24" s="286" t="str">
        <f t="shared" si="1"/>
        <v/>
      </c>
      <c r="AL24" s="2" t="str" cm="1">
        <f t="array" ref="AL24">IF(B24="","",SUMPRODUCT(($D$1:$AB$4=$AL$4)*D24:AB24))</f>
        <v/>
      </c>
      <c r="AM24" s="15" t="str">
        <f t="shared" ca="1" si="2"/>
        <v/>
      </c>
      <c r="AN24" s="2" t="str" cm="1">
        <f t="array" ref="AN24">IF(B24="","",SUMPRODUCT(($D$1:$AB$4=$AN$4)*D24:AB24))</f>
        <v/>
      </c>
      <c r="AO24" s="15" t="str">
        <f t="shared" ca="1" si="3"/>
        <v/>
      </c>
      <c r="AP24" s="2" t="str" cm="1">
        <f t="array" ref="AP24">IF(B24="","",SUMPRODUCT(($D$1:$AB$4=$AP$4)*D24:AB24))</f>
        <v/>
      </c>
      <c r="AQ24" s="15" t="str">
        <f t="shared" ca="1" si="4"/>
        <v/>
      </c>
      <c r="AR24" s="2" t="str" cm="1">
        <f t="array" ref="AR24">IF(B24="","",SUMPRODUCT(($D$1:$AB$4=$AR$4)*D24:AB24))</f>
        <v/>
      </c>
      <c r="AS24" s="15" t="str">
        <f t="shared" ca="1" si="5"/>
        <v/>
      </c>
      <c r="AT24" s="2" t="str" cm="1">
        <f t="array" ref="AT24">IF(B24="","",SUMPRODUCT(($D$1:$AB$4=$AT$4)*$D24:$AB24))</f>
        <v/>
      </c>
      <c r="AU24" s="15" t="str">
        <f t="shared" ca="1" si="6"/>
        <v/>
      </c>
      <c r="AV24" s="2" t="str" cm="1">
        <f t="array" ref="AV24">IF(D24="","",SUMPRODUCT(($D$1:$AB$4=$AV$4)*$D24:$AB24))</f>
        <v/>
      </c>
      <c r="AW24" s="15" t="str">
        <f t="shared" ca="1" si="7"/>
        <v/>
      </c>
      <c r="AX24" s="2" t="str" cm="1">
        <f t="array" ref="AX24">IF(F24="","",SUMPRODUCT(($D$1:$AB$4=$AX$4)*$D24:$AB24))</f>
        <v/>
      </c>
      <c r="AY24" s="15" t="str">
        <f t="shared" ca="1" si="8"/>
        <v/>
      </c>
      <c r="AZ24" s="2" t="str" cm="1">
        <f t="array" ref="AZ24">IF(B24="","",SUMPRODUCT(($D$1:$AB$4=$AZ$4)*$D24:$AB24))</f>
        <v/>
      </c>
      <c r="BA24" s="15" t="str">
        <f t="shared" ca="1" si="9"/>
        <v/>
      </c>
      <c r="BB24" s="2" t="str" cm="1">
        <f t="array" ref="BB24">IF(B24="","",SUMPRODUCT(($D$1:$AB$4=$BB$4)*$D24:$AB24))</f>
        <v/>
      </c>
      <c r="BC24" s="15" t="str">
        <f t="shared" ca="1" si="10"/>
        <v/>
      </c>
      <c r="BD24" s="2" t="str" cm="1">
        <f t="array" ref="BD24">IF(B24="","",SUMPRODUCT(($D$1:$AB$4=$BD$4)*$D24:$AB24))</f>
        <v/>
      </c>
      <c r="BE24" s="15" t="str">
        <f t="shared" ca="1" si="11"/>
        <v/>
      </c>
      <c r="BF24" s="2" t="str" cm="1">
        <f t="array" ref="BF24">IF(B24="","",SUMPRODUCT(($D$1:$AB$4=$BF$4)*$D24:$AB24))</f>
        <v/>
      </c>
      <c r="BG24" s="15" t="str">
        <f t="shared" ca="1" si="12"/>
        <v/>
      </c>
      <c r="BH24" s="2" t="str" cm="1">
        <f t="array" ref="BH24">IF(B24="","",SUMPRODUCT(($D$1:$AB$4=$BH$4)*$D24:$AB24))</f>
        <v/>
      </c>
      <c r="BI24" s="15" t="str">
        <f t="shared" ca="1" si="13"/>
        <v/>
      </c>
      <c r="BJ24" s="2" t="str" cm="1">
        <f t="array" ref="BJ24">IF(B24="","",SUMPRODUCT(($D$1:$AB$4=$BJ$4)*$D24:$AB24))</f>
        <v/>
      </c>
      <c r="BK24" s="15" t="str">
        <f t="shared" ca="1" si="14"/>
        <v/>
      </c>
      <c r="BL24" s="2" t="str" cm="1">
        <f t="array" ref="BL24">IF(B24="","",SUMPRODUCT(($D$1:$AB$4=$BL$4)*$D24:$AB24))</f>
        <v/>
      </c>
      <c r="BM24" s="15" t="str">
        <f t="shared" ca="1" si="15"/>
        <v/>
      </c>
      <c r="BN24" s="2" t="str" cm="1">
        <f t="array" ref="BN24">IF(B24="","",SUMPRODUCT(($D$1:$AB$4=$BN$4)*$D24:$AB24))</f>
        <v/>
      </c>
      <c r="BO24" s="15" t="str">
        <f t="shared" ca="1" si="16"/>
        <v/>
      </c>
      <c r="BP24" s="2" t="str" cm="1">
        <f t="array" ref="BP24">IF(B24="","",SUMPRODUCT(($D$1:$AB$4=$BP$4)*$D24:$AB24))</f>
        <v/>
      </c>
      <c r="BQ24" s="15" t="str">
        <f t="shared" ca="1" si="17"/>
        <v/>
      </c>
      <c r="BR24" s="2" t="str" cm="1">
        <f t="array" ref="BR24">IF(B24="","",SUMPRODUCT(($D$1:$AB$4=$BR$4)*$D24:$AB24))</f>
        <v/>
      </c>
      <c r="BS24" s="15" t="str">
        <f t="shared" ca="1" si="18"/>
        <v/>
      </c>
      <c r="BT24" s="2" t="str" cm="1">
        <f t="array" ref="BT24">IF(B24="","",SUMPRODUCT(($D$1:$AB$4=$BT$4)*$D24:$AB24))</f>
        <v/>
      </c>
      <c r="BU24" s="15" t="str">
        <f t="shared" ca="1" si="19"/>
        <v/>
      </c>
      <c r="BV24" s="2" t="str" cm="1">
        <f t="array" ref="BV24">IF(B24="","",SUMPRODUCT(($D$1:$AB$4=$BV$4)*$D24:$AB24))</f>
        <v/>
      </c>
      <c r="BW24" s="15" t="str">
        <f t="shared" ca="1" si="20"/>
        <v/>
      </c>
      <c r="BX24" s="2" t="str" cm="1">
        <f t="array" ref="BX24">IF(B24="","",SUMPRODUCT(($D$1:$AB$4=$BX$4)*$D24:$AB24))</f>
        <v/>
      </c>
      <c r="BY24" s="15" t="str">
        <f t="shared" ca="1" si="21"/>
        <v/>
      </c>
      <c r="BZ24" s="2" t="str" cm="1">
        <f t="array" ref="BZ24">IF(B24="","",SUMPRODUCT(($D$1:$AB$4=$BZ$4)*$D24:$AB24))</f>
        <v/>
      </c>
      <c r="CA24" s="15" t="str">
        <f t="shared" ca="1" si="22"/>
        <v/>
      </c>
      <c r="CB24" s="2" t="str" cm="1">
        <f t="array" ref="CB24">IF(B24="","",SUMPRODUCT(($D$1:$AB$4=$CB$4)*$D24:$AB24))</f>
        <v/>
      </c>
      <c r="CC24" s="15" t="str">
        <f t="shared" ca="1" si="23"/>
        <v/>
      </c>
      <c r="CD24" s="2" t="str" cm="1">
        <f t="array" ref="CD24">IF(B24="","",SUMPRODUCT(($D$1:$AB$4=$CD$4)*$D24:$AB24))</f>
        <v/>
      </c>
      <c r="CE24" s="15" t="str">
        <f t="shared" ca="1" si="24"/>
        <v/>
      </c>
      <c r="CF24" s="2" t="str" cm="1">
        <f t="array" ref="CF24">IF(B24="","",SUMPRODUCT(($D$1:$AB$4=$CF$4)*$D24:$AB24))</f>
        <v/>
      </c>
      <c r="CG24" s="15" t="str">
        <f t="shared" ca="1" si="25"/>
        <v/>
      </c>
      <c r="CH24" s="2" t="str" cm="1">
        <f t="array" ref="CH24">IF(B24="","",SUMPRODUCT(($D$1:$AB$4=$CH$4)*$D24:$AB24))</f>
        <v/>
      </c>
      <c r="CI24" s="15" t="str">
        <f t="shared" ca="1" si="26"/>
        <v/>
      </c>
    </row>
    <row r="25" spans="1:87">
      <c r="A25" s="6">
        <v>19</v>
      </c>
      <c r="B25" s="8"/>
      <c r="D25" s="97"/>
      <c r="E25" s="86"/>
      <c r="F25" s="86"/>
      <c r="G25" s="86"/>
      <c r="H25" s="86"/>
      <c r="I25" s="98"/>
      <c r="J25" s="102"/>
      <c r="K25" s="87"/>
      <c r="L25" s="87"/>
      <c r="M25" s="87"/>
      <c r="N25" s="87"/>
      <c r="O25" s="103"/>
      <c r="P25" s="107"/>
      <c r="Q25" s="88"/>
      <c r="R25" s="88"/>
      <c r="S25" s="88"/>
      <c r="T25" s="88"/>
      <c r="U25" s="108"/>
      <c r="V25" s="113"/>
      <c r="W25" s="89"/>
      <c r="X25" s="89"/>
      <c r="Y25" s="89"/>
      <c r="Z25" s="89"/>
      <c r="AA25" s="89"/>
      <c r="AB25" s="169"/>
      <c r="AC25" s="171" t="str">
        <f t="shared" si="27"/>
        <v/>
      </c>
      <c r="AD25" s="286" t="str">
        <f t="shared" si="1"/>
        <v/>
      </c>
      <c r="AL25" s="2" t="str" cm="1">
        <f t="array" ref="AL25">IF(B25="","",SUMPRODUCT(($D$1:$AB$4=$AL$4)*D25:AB25))</f>
        <v/>
      </c>
      <c r="AM25" s="15" t="str">
        <f t="shared" ca="1" si="2"/>
        <v/>
      </c>
      <c r="AN25" s="2" t="str" cm="1">
        <f t="array" ref="AN25">IF(B25="","",SUMPRODUCT(($D$1:$AB$4=$AN$4)*D25:AB25))</f>
        <v/>
      </c>
      <c r="AO25" s="15" t="str">
        <f t="shared" ca="1" si="3"/>
        <v/>
      </c>
      <c r="AP25" s="2" t="str" cm="1">
        <f t="array" ref="AP25">IF(B25="","",SUMPRODUCT(($D$1:$AB$4=$AP$4)*D25:AB25))</f>
        <v/>
      </c>
      <c r="AQ25" s="15" t="str">
        <f t="shared" ca="1" si="4"/>
        <v/>
      </c>
      <c r="AR25" s="2" t="str" cm="1">
        <f t="array" ref="AR25">IF(B25="","",SUMPRODUCT(($D$1:$AB$4=$AR$4)*D25:AB25))</f>
        <v/>
      </c>
      <c r="AS25" s="15" t="str">
        <f t="shared" ca="1" si="5"/>
        <v/>
      </c>
      <c r="AT25" s="2" t="str" cm="1">
        <f t="array" ref="AT25">IF(B25="","",SUMPRODUCT(($D$1:$AB$4=$AT$4)*$D25:$AB25))</f>
        <v/>
      </c>
      <c r="AU25" s="15" t="str">
        <f t="shared" ca="1" si="6"/>
        <v/>
      </c>
      <c r="AV25" s="2" t="str" cm="1">
        <f t="array" ref="AV25">IF(D25="","",SUMPRODUCT(($D$1:$AB$4=$AV$4)*$D25:$AB25))</f>
        <v/>
      </c>
      <c r="AW25" s="15" t="str">
        <f t="shared" ca="1" si="7"/>
        <v/>
      </c>
      <c r="AX25" s="2" t="str" cm="1">
        <f t="array" ref="AX25">IF(F25="","",SUMPRODUCT(($D$1:$AB$4=$AX$4)*$D25:$AB25))</f>
        <v/>
      </c>
      <c r="AY25" s="15" t="str">
        <f t="shared" ca="1" si="8"/>
        <v/>
      </c>
      <c r="AZ25" s="2" t="str" cm="1">
        <f t="array" ref="AZ25">IF(B25="","",SUMPRODUCT(($D$1:$AB$4=$AZ$4)*$D25:$AB25))</f>
        <v/>
      </c>
      <c r="BA25" s="15" t="str">
        <f t="shared" ca="1" si="9"/>
        <v/>
      </c>
      <c r="BB25" s="2" t="str" cm="1">
        <f t="array" ref="BB25">IF(B25="","",SUMPRODUCT(($D$1:$AB$4=$BB$4)*$D25:$AB25))</f>
        <v/>
      </c>
      <c r="BC25" s="15" t="str">
        <f t="shared" ca="1" si="10"/>
        <v/>
      </c>
      <c r="BD25" s="2" t="str" cm="1">
        <f t="array" ref="BD25">IF(B25="","",SUMPRODUCT(($D$1:$AB$4=$BD$4)*$D25:$AB25))</f>
        <v/>
      </c>
      <c r="BE25" s="15" t="str">
        <f t="shared" ca="1" si="11"/>
        <v/>
      </c>
      <c r="BF25" s="2" t="str" cm="1">
        <f t="array" ref="BF25">IF(B25="","",SUMPRODUCT(($D$1:$AB$4=$BF$4)*$D25:$AB25))</f>
        <v/>
      </c>
      <c r="BG25" s="15" t="str">
        <f t="shared" ca="1" si="12"/>
        <v/>
      </c>
      <c r="BH25" s="2" t="str" cm="1">
        <f t="array" ref="BH25">IF(B25="","",SUMPRODUCT(($D$1:$AB$4=$BH$4)*$D25:$AB25))</f>
        <v/>
      </c>
      <c r="BI25" s="15" t="str">
        <f t="shared" ca="1" si="13"/>
        <v/>
      </c>
      <c r="BJ25" s="2" t="str" cm="1">
        <f t="array" ref="BJ25">IF(B25="","",SUMPRODUCT(($D$1:$AB$4=$BJ$4)*$D25:$AB25))</f>
        <v/>
      </c>
      <c r="BK25" s="15" t="str">
        <f t="shared" ca="1" si="14"/>
        <v/>
      </c>
      <c r="BL25" s="2" t="str" cm="1">
        <f t="array" ref="BL25">IF(B25="","",SUMPRODUCT(($D$1:$AB$4=$BL$4)*$D25:$AB25))</f>
        <v/>
      </c>
      <c r="BM25" s="15" t="str">
        <f t="shared" ca="1" si="15"/>
        <v/>
      </c>
      <c r="BN25" s="2" t="str" cm="1">
        <f t="array" ref="BN25">IF(B25="","",SUMPRODUCT(($D$1:$AB$4=$BN$4)*$D25:$AB25))</f>
        <v/>
      </c>
      <c r="BO25" s="15" t="str">
        <f t="shared" ca="1" si="16"/>
        <v/>
      </c>
      <c r="BP25" s="2" t="str" cm="1">
        <f t="array" ref="BP25">IF(B25="","",SUMPRODUCT(($D$1:$AB$4=$BP$4)*$D25:$AB25))</f>
        <v/>
      </c>
      <c r="BQ25" s="15" t="str">
        <f t="shared" ca="1" si="17"/>
        <v/>
      </c>
      <c r="BR25" s="2" t="str" cm="1">
        <f t="array" ref="BR25">IF(B25="","",SUMPRODUCT(($D$1:$AB$4=$BR$4)*$D25:$AB25))</f>
        <v/>
      </c>
      <c r="BS25" s="15" t="str">
        <f t="shared" ca="1" si="18"/>
        <v/>
      </c>
      <c r="BT25" s="2" t="str" cm="1">
        <f t="array" ref="BT25">IF(B25="","",SUMPRODUCT(($D$1:$AB$4=$BT$4)*$D25:$AB25))</f>
        <v/>
      </c>
      <c r="BU25" s="15" t="str">
        <f t="shared" ca="1" si="19"/>
        <v/>
      </c>
      <c r="BV25" s="2" t="str" cm="1">
        <f t="array" ref="BV25">IF(B25="","",SUMPRODUCT(($D$1:$AB$4=$BV$4)*$D25:$AB25))</f>
        <v/>
      </c>
      <c r="BW25" s="15" t="str">
        <f t="shared" ca="1" si="20"/>
        <v/>
      </c>
      <c r="BX25" s="2" t="str" cm="1">
        <f t="array" ref="BX25">IF(B25="","",SUMPRODUCT(($D$1:$AB$4=$BX$4)*$D25:$AB25))</f>
        <v/>
      </c>
      <c r="BY25" s="15" t="str">
        <f t="shared" ca="1" si="21"/>
        <v/>
      </c>
      <c r="BZ25" s="2" t="str" cm="1">
        <f t="array" ref="BZ25">IF(B25="","",SUMPRODUCT(($D$1:$AB$4=$BZ$4)*$D25:$AB25))</f>
        <v/>
      </c>
      <c r="CA25" s="15" t="str">
        <f t="shared" ca="1" si="22"/>
        <v/>
      </c>
      <c r="CB25" s="2" t="str" cm="1">
        <f t="array" ref="CB25">IF(B25="","",SUMPRODUCT(($D$1:$AB$4=$CB$4)*$D25:$AB25))</f>
        <v/>
      </c>
      <c r="CC25" s="15" t="str">
        <f t="shared" ca="1" si="23"/>
        <v/>
      </c>
      <c r="CD25" s="2" t="str" cm="1">
        <f t="array" ref="CD25">IF(B25="","",SUMPRODUCT(($D$1:$AB$4=$CD$4)*$D25:$AB25))</f>
        <v/>
      </c>
      <c r="CE25" s="15" t="str">
        <f t="shared" ca="1" si="24"/>
        <v/>
      </c>
      <c r="CF25" s="2" t="str" cm="1">
        <f t="array" ref="CF25">IF(B25="","",SUMPRODUCT(($D$1:$AB$4=$CF$4)*$D25:$AB25))</f>
        <v/>
      </c>
      <c r="CG25" s="15" t="str">
        <f t="shared" ca="1" si="25"/>
        <v/>
      </c>
      <c r="CH25" s="2" t="str" cm="1">
        <f t="array" ref="CH25">IF(B25="","",SUMPRODUCT(($D$1:$AB$4=$CH$4)*$D25:$AB25))</f>
        <v/>
      </c>
      <c r="CI25" s="15" t="str">
        <f t="shared" ca="1" si="26"/>
        <v/>
      </c>
    </row>
    <row r="26" spans="1:87">
      <c r="A26" s="7">
        <v>20</v>
      </c>
      <c r="B26" s="8"/>
      <c r="D26" s="97"/>
      <c r="E26" s="86"/>
      <c r="F26" s="86"/>
      <c r="G26" s="86"/>
      <c r="H26" s="86"/>
      <c r="I26" s="98"/>
      <c r="J26" s="102"/>
      <c r="K26" s="87"/>
      <c r="L26" s="87"/>
      <c r="M26" s="87"/>
      <c r="N26" s="87"/>
      <c r="O26" s="103"/>
      <c r="P26" s="107"/>
      <c r="Q26" s="88"/>
      <c r="R26" s="88"/>
      <c r="S26" s="88"/>
      <c r="T26" s="88"/>
      <c r="U26" s="108"/>
      <c r="V26" s="113"/>
      <c r="W26" s="89"/>
      <c r="X26" s="89"/>
      <c r="Y26" s="89"/>
      <c r="Z26" s="89"/>
      <c r="AA26" s="89"/>
      <c r="AB26" s="169"/>
      <c r="AC26" s="171" t="str">
        <f t="shared" si="27"/>
        <v/>
      </c>
      <c r="AD26" s="286" t="str">
        <f t="shared" si="1"/>
        <v/>
      </c>
      <c r="AL26" s="2" t="str" cm="1">
        <f t="array" ref="AL26">IF(B26="","",SUMPRODUCT(($D$1:$AB$4=$AL$4)*D26:AB26))</f>
        <v/>
      </c>
      <c r="AM26" s="15" t="str">
        <f t="shared" ca="1" si="2"/>
        <v/>
      </c>
      <c r="AN26" s="2" t="str" cm="1">
        <f t="array" ref="AN26">IF(B26="","",SUMPRODUCT(($D$1:$AB$4=$AN$4)*D26:AB26))</f>
        <v/>
      </c>
      <c r="AO26" s="15" t="str">
        <f t="shared" ca="1" si="3"/>
        <v/>
      </c>
      <c r="AP26" s="2" t="str" cm="1">
        <f t="array" ref="AP26">IF(B26="","",SUMPRODUCT(($D$1:$AB$4=$AP$4)*D26:AB26))</f>
        <v/>
      </c>
      <c r="AQ26" s="15" t="str">
        <f t="shared" ca="1" si="4"/>
        <v/>
      </c>
      <c r="AR26" s="2" t="str" cm="1">
        <f t="array" ref="AR26">IF(B26="","",SUMPRODUCT(($D$1:$AB$4=$AR$4)*D26:AB26))</f>
        <v/>
      </c>
      <c r="AS26" s="15" t="str">
        <f t="shared" ca="1" si="5"/>
        <v/>
      </c>
      <c r="AT26" s="2" t="str" cm="1">
        <f t="array" ref="AT26">IF(B26="","",SUMPRODUCT(($D$1:$AB$4=$AT$4)*$D26:$AB26))</f>
        <v/>
      </c>
      <c r="AU26" s="15" t="str">
        <f t="shared" ca="1" si="6"/>
        <v/>
      </c>
      <c r="AV26" s="2" t="str" cm="1">
        <f t="array" ref="AV26">IF(D26="","",SUMPRODUCT(($D$1:$AB$4=$AV$4)*$D26:$AB26))</f>
        <v/>
      </c>
      <c r="AW26" s="15" t="str">
        <f t="shared" ca="1" si="7"/>
        <v/>
      </c>
      <c r="AX26" s="2" t="str" cm="1">
        <f t="array" ref="AX26">IF(F26="","",SUMPRODUCT(($D$1:$AB$4=$AX$4)*$D26:$AB26))</f>
        <v/>
      </c>
      <c r="AY26" s="15" t="str">
        <f t="shared" ca="1" si="8"/>
        <v/>
      </c>
      <c r="AZ26" s="2" t="str" cm="1">
        <f t="array" ref="AZ26">IF(B26="","",SUMPRODUCT(($D$1:$AB$4=$AZ$4)*$D26:$AB26))</f>
        <v/>
      </c>
      <c r="BA26" s="15" t="str">
        <f t="shared" ca="1" si="9"/>
        <v/>
      </c>
      <c r="BB26" s="2" t="str" cm="1">
        <f t="array" ref="BB26">IF(B26="","",SUMPRODUCT(($D$1:$AB$4=$BB$4)*$D26:$AB26))</f>
        <v/>
      </c>
      <c r="BC26" s="15" t="str">
        <f t="shared" ca="1" si="10"/>
        <v/>
      </c>
      <c r="BD26" s="2" t="str" cm="1">
        <f t="array" ref="BD26">IF(B26="","",SUMPRODUCT(($D$1:$AB$4=$BD$4)*$D26:$AB26))</f>
        <v/>
      </c>
      <c r="BE26" s="15" t="str">
        <f t="shared" ca="1" si="11"/>
        <v/>
      </c>
      <c r="BF26" s="2" t="str" cm="1">
        <f t="array" ref="BF26">IF(B26="","",SUMPRODUCT(($D$1:$AB$4=$BF$4)*$D26:$AB26))</f>
        <v/>
      </c>
      <c r="BG26" s="15" t="str">
        <f t="shared" ca="1" si="12"/>
        <v/>
      </c>
      <c r="BH26" s="2" t="str" cm="1">
        <f t="array" ref="BH26">IF(B26="","",SUMPRODUCT(($D$1:$AB$4=$BH$4)*$D26:$AB26))</f>
        <v/>
      </c>
      <c r="BI26" s="15" t="str">
        <f t="shared" ca="1" si="13"/>
        <v/>
      </c>
      <c r="BJ26" s="2" t="str" cm="1">
        <f t="array" ref="BJ26">IF(B26="","",SUMPRODUCT(($D$1:$AB$4=$BJ$4)*$D26:$AB26))</f>
        <v/>
      </c>
      <c r="BK26" s="15" t="str">
        <f t="shared" ca="1" si="14"/>
        <v/>
      </c>
      <c r="BL26" s="2" t="str" cm="1">
        <f t="array" ref="BL26">IF(B26="","",SUMPRODUCT(($D$1:$AB$4=$BL$4)*$D26:$AB26))</f>
        <v/>
      </c>
      <c r="BM26" s="15" t="str">
        <f t="shared" ca="1" si="15"/>
        <v/>
      </c>
      <c r="BN26" s="2" t="str" cm="1">
        <f t="array" ref="BN26">IF(B26="","",SUMPRODUCT(($D$1:$AB$4=$BN$4)*$D26:$AB26))</f>
        <v/>
      </c>
      <c r="BO26" s="15" t="str">
        <f t="shared" ca="1" si="16"/>
        <v/>
      </c>
      <c r="BP26" s="2" t="str" cm="1">
        <f t="array" ref="BP26">IF(B26="","",SUMPRODUCT(($D$1:$AB$4=$BP$4)*$D26:$AB26))</f>
        <v/>
      </c>
      <c r="BQ26" s="15" t="str">
        <f t="shared" ca="1" si="17"/>
        <v/>
      </c>
      <c r="BR26" s="2" t="str" cm="1">
        <f t="array" ref="BR26">IF(B26="","",SUMPRODUCT(($D$1:$AB$4=$BR$4)*$D26:$AB26))</f>
        <v/>
      </c>
      <c r="BS26" s="15" t="str">
        <f t="shared" ca="1" si="18"/>
        <v/>
      </c>
      <c r="BT26" s="2" t="str" cm="1">
        <f t="array" ref="BT26">IF(B26="","",SUMPRODUCT(($D$1:$AB$4=$BT$4)*$D26:$AB26))</f>
        <v/>
      </c>
      <c r="BU26" s="15" t="str">
        <f t="shared" ca="1" si="19"/>
        <v/>
      </c>
      <c r="BV26" s="2" t="str" cm="1">
        <f t="array" ref="BV26">IF(B26="","",SUMPRODUCT(($D$1:$AB$4=$BV$4)*$D26:$AB26))</f>
        <v/>
      </c>
      <c r="BW26" s="15" t="str">
        <f t="shared" ca="1" si="20"/>
        <v/>
      </c>
      <c r="BX26" s="2" t="str" cm="1">
        <f t="array" ref="BX26">IF(B26="","",SUMPRODUCT(($D$1:$AB$4=$BX$4)*$D26:$AB26))</f>
        <v/>
      </c>
      <c r="BY26" s="15" t="str">
        <f t="shared" ca="1" si="21"/>
        <v/>
      </c>
      <c r="BZ26" s="2" t="str" cm="1">
        <f t="array" ref="BZ26">IF(B26="","",SUMPRODUCT(($D$1:$AB$4=$BZ$4)*$D26:$AB26))</f>
        <v/>
      </c>
      <c r="CA26" s="15" t="str">
        <f t="shared" ca="1" si="22"/>
        <v/>
      </c>
      <c r="CB26" s="2" t="str" cm="1">
        <f t="array" ref="CB26">IF(B26="","",SUMPRODUCT(($D$1:$AB$4=$CB$4)*$D26:$AB26))</f>
        <v/>
      </c>
      <c r="CC26" s="15" t="str">
        <f t="shared" ca="1" si="23"/>
        <v/>
      </c>
      <c r="CD26" s="2" t="str" cm="1">
        <f t="array" ref="CD26">IF(B26="","",SUMPRODUCT(($D$1:$AB$4=$CD$4)*$D26:$AB26))</f>
        <v/>
      </c>
      <c r="CE26" s="15" t="str">
        <f t="shared" ca="1" si="24"/>
        <v/>
      </c>
      <c r="CF26" s="2" t="str" cm="1">
        <f t="array" ref="CF26">IF(B26="","",SUMPRODUCT(($D$1:$AB$4=$CF$4)*$D26:$AB26))</f>
        <v/>
      </c>
      <c r="CG26" s="15" t="str">
        <f t="shared" ca="1" si="25"/>
        <v/>
      </c>
      <c r="CH26" s="2" t="str" cm="1">
        <f t="array" ref="CH26">IF(B26="","",SUMPRODUCT(($D$1:$AB$4=$CH$4)*$D26:$AB26))</f>
        <v/>
      </c>
      <c r="CI26" s="15" t="str">
        <f t="shared" ca="1" si="26"/>
        <v/>
      </c>
    </row>
    <row r="27" spans="1:87">
      <c r="A27" s="6">
        <v>21</v>
      </c>
      <c r="B27" s="8"/>
      <c r="D27" s="97"/>
      <c r="E27" s="86"/>
      <c r="F27" s="86"/>
      <c r="G27" s="86"/>
      <c r="H27" s="86"/>
      <c r="I27" s="98"/>
      <c r="J27" s="102"/>
      <c r="K27" s="87"/>
      <c r="L27" s="87"/>
      <c r="M27" s="87"/>
      <c r="N27" s="87"/>
      <c r="O27" s="103"/>
      <c r="P27" s="107"/>
      <c r="Q27" s="88"/>
      <c r="R27" s="88"/>
      <c r="S27" s="88"/>
      <c r="T27" s="88"/>
      <c r="U27" s="108"/>
      <c r="V27" s="113"/>
      <c r="W27" s="89"/>
      <c r="X27" s="89"/>
      <c r="Y27" s="89"/>
      <c r="Z27" s="89"/>
      <c r="AA27" s="89"/>
      <c r="AB27" s="169"/>
      <c r="AC27" s="171" t="str">
        <f t="shared" si="27"/>
        <v/>
      </c>
      <c r="AD27" s="286" t="str">
        <f t="shared" si="1"/>
        <v/>
      </c>
      <c r="AL27" s="2" t="str" cm="1">
        <f t="array" ref="AL27">IF(B27="","",SUMPRODUCT(($D$1:$AB$4=$AL$4)*D27:AB27))</f>
        <v/>
      </c>
      <c r="AM27" s="15" t="str">
        <f t="shared" ca="1" si="2"/>
        <v/>
      </c>
      <c r="AN27" s="2" t="str" cm="1">
        <f t="array" ref="AN27">IF(B27="","",SUMPRODUCT(($D$1:$AB$4=$AN$4)*D27:AB27))</f>
        <v/>
      </c>
      <c r="AO27" s="15" t="str">
        <f t="shared" ca="1" si="3"/>
        <v/>
      </c>
      <c r="AP27" s="2" t="str" cm="1">
        <f t="array" ref="AP27">IF(B27="","",SUMPRODUCT(($D$1:$AB$4=$AP$4)*D27:AB27))</f>
        <v/>
      </c>
      <c r="AQ27" s="15" t="str">
        <f t="shared" ca="1" si="4"/>
        <v/>
      </c>
      <c r="AR27" s="2" t="str" cm="1">
        <f t="array" ref="AR27">IF(B27="","",SUMPRODUCT(($D$1:$AB$4=$AR$4)*D27:AB27))</f>
        <v/>
      </c>
      <c r="AS27" s="15" t="str">
        <f t="shared" ca="1" si="5"/>
        <v/>
      </c>
      <c r="AT27" s="2" t="str" cm="1">
        <f t="array" ref="AT27">IF(B27="","",SUMPRODUCT(($D$1:$AB$4=$AT$4)*$D27:$AB27))</f>
        <v/>
      </c>
      <c r="AU27" s="15" t="str">
        <f t="shared" ca="1" si="6"/>
        <v/>
      </c>
      <c r="AV27" s="2" t="str" cm="1">
        <f t="array" ref="AV27">IF(D27="","",SUMPRODUCT(($D$1:$AB$4=$AV$4)*$D27:$AB27))</f>
        <v/>
      </c>
      <c r="AW27" s="15" t="str">
        <f t="shared" ca="1" si="7"/>
        <v/>
      </c>
      <c r="AX27" s="2" t="str" cm="1">
        <f t="array" ref="AX27">IF(F27="","",SUMPRODUCT(($D$1:$AB$4=$AX$4)*$D27:$AB27))</f>
        <v/>
      </c>
      <c r="AY27" s="15" t="str">
        <f t="shared" ca="1" si="8"/>
        <v/>
      </c>
      <c r="AZ27" s="2" t="str" cm="1">
        <f t="array" ref="AZ27">IF(B27="","",SUMPRODUCT(($D$1:$AB$4=$AZ$4)*$D27:$AB27))</f>
        <v/>
      </c>
      <c r="BA27" s="15" t="str">
        <f t="shared" ca="1" si="9"/>
        <v/>
      </c>
      <c r="BB27" s="2" t="str" cm="1">
        <f t="array" ref="BB27">IF(B27="","",SUMPRODUCT(($D$1:$AB$4=$BB$4)*$D27:$AB27))</f>
        <v/>
      </c>
      <c r="BC27" s="15" t="str">
        <f t="shared" ca="1" si="10"/>
        <v/>
      </c>
      <c r="BD27" s="2" t="str" cm="1">
        <f t="array" ref="BD27">IF(B27="","",SUMPRODUCT(($D$1:$AB$4=$BD$4)*$D27:$AB27))</f>
        <v/>
      </c>
      <c r="BE27" s="15" t="str">
        <f t="shared" ca="1" si="11"/>
        <v/>
      </c>
      <c r="BF27" s="2" t="str" cm="1">
        <f t="array" ref="BF27">IF(B27="","",SUMPRODUCT(($D$1:$AB$4=$BF$4)*$D27:$AB27))</f>
        <v/>
      </c>
      <c r="BG27" s="15" t="str">
        <f t="shared" ca="1" si="12"/>
        <v/>
      </c>
      <c r="BH27" s="2" t="str" cm="1">
        <f t="array" ref="BH27">IF(B27="","",SUMPRODUCT(($D$1:$AB$4=$BH$4)*$D27:$AB27))</f>
        <v/>
      </c>
      <c r="BI27" s="15" t="str">
        <f t="shared" ca="1" si="13"/>
        <v/>
      </c>
      <c r="BJ27" s="2" t="str" cm="1">
        <f t="array" ref="BJ27">IF(B27="","",SUMPRODUCT(($D$1:$AB$4=$BJ$4)*$D27:$AB27))</f>
        <v/>
      </c>
      <c r="BK27" s="15" t="str">
        <f t="shared" ca="1" si="14"/>
        <v/>
      </c>
      <c r="BL27" s="2" t="str" cm="1">
        <f t="array" ref="BL27">IF(B27="","",SUMPRODUCT(($D$1:$AB$4=$BL$4)*$D27:$AB27))</f>
        <v/>
      </c>
      <c r="BM27" s="15" t="str">
        <f t="shared" ca="1" si="15"/>
        <v/>
      </c>
      <c r="BN27" s="2" t="str" cm="1">
        <f t="array" ref="BN27">IF(B27="","",SUMPRODUCT(($D$1:$AB$4=$BN$4)*$D27:$AB27))</f>
        <v/>
      </c>
      <c r="BO27" s="15" t="str">
        <f t="shared" ca="1" si="16"/>
        <v/>
      </c>
      <c r="BP27" s="2" t="str" cm="1">
        <f t="array" ref="BP27">IF(B27="","",SUMPRODUCT(($D$1:$AB$4=$BP$4)*$D27:$AB27))</f>
        <v/>
      </c>
      <c r="BQ27" s="15" t="str">
        <f t="shared" ca="1" si="17"/>
        <v/>
      </c>
      <c r="BR27" s="2" t="str" cm="1">
        <f t="array" ref="BR27">IF(B27="","",SUMPRODUCT(($D$1:$AB$4=$BR$4)*$D27:$AB27))</f>
        <v/>
      </c>
      <c r="BS27" s="15" t="str">
        <f t="shared" ca="1" si="18"/>
        <v/>
      </c>
      <c r="BT27" s="2" t="str" cm="1">
        <f t="array" ref="BT27">IF(B27="","",SUMPRODUCT(($D$1:$AB$4=$BT$4)*$D27:$AB27))</f>
        <v/>
      </c>
      <c r="BU27" s="15" t="str">
        <f t="shared" ca="1" si="19"/>
        <v/>
      </c>
      <c r="BV27" s="2" t="str" cm="1">
        <f t="array" ref="BV27">IF(B27="","",SUMPRODUCT(($D$1:$AB$4=$BV$4)*$D27:$AB27))</f>
        <v/>
      </c>
      <c r="BW27" s="15" t="str">
        <f t="shared" ca="1" si="20"/>
        <v/>
      </c>
      <c r="BX27" s="2" t="str" cm="1">
        <f t="array" ref="BX27">IF(B27="","",SUMPRODUCT(($D$1:$AB$4=$BX$4)*$D27:$AB27))</f>
        <v/>
      </c>
      <c r="BY27" s="15" t="str">
        <f t="shared" ca="1" si="21"/>
        <v/>
      </c>
      <c r="BZ27" s="2" t="str" cm="1">
        <f t="array" ref="BZ27">IF(B27="","",SUMPRODUCT(($D$1:$AB$4=$BZ$4)*$D27:$AB27))</f>
        <v/>
      </c>
      <c r="CA27" s="15" t="str">
        <f t="shared" ca="1" si="22"/>
        <v/>
      </c>
      <c r="CB27" s="2" t="str" cm="1">
        <f t="array" ref="CB27">IF(B27="","",SUMPRODUCT(($D$1:$AB$4=$CB$4)*$D27:$AB27))</f>
        <v/>
      </c>
      <c r="CC27" s="15" t="str">
        <f t="shared" ca="1" si="23"/>
        <v/>
      </c>
      <c r="CD27" s="2" t="str" cm="1">
        <f t="array" ref="CD27">IF(B27="","",SUMPRODUCT(($D$1:$AB$4=$CD$4)*$D27:$AB27))</f>
        <v/>
      </c>
      <c r="CE27" s="15" t="str">
        <f t="shared" ca="1" si="24"/>
        <v/>
      </c>
      <c r="CF27" s="2" t="str" cm="1">
        <f t="array" ref="CF27">IF(B27="","",SUMPRODUCT(($D$1:$AB$4=$CF$4)*$D27:$AB27))</f>
        <v/>
      </c>
      <c r="CG27" s="15" t="str">
        <f t="shared" ca="1" si="25"/>
        <v/>
      </c>
      <c r="CH27" s="2" t="str" cm="1">
        <f t="array" ref="CH27">IF(B27="","",SUMPRODUCT(($D$1:$AB$4=$CH$4)*$D27:$AB27))</f>
        <v/>
      </c>
      <c r="CI27" s="15" t="str">
        <f t="shared" ca="1" si="26"/>
        <v/>
      </c>
    </row>
    <row r="28" spans="1:87">
      <c r="A28" s="7">
        <v>22</v>
      </c>
      <c r="B28" s="8"/>
      <c r="D28" s="97"/>
      <c r="E28" s="86"/>
      <c r="F28" s="86"/>
      <c r="G28" s="86"/>
      <c r="H28" s="86"/>
      <c r="I28" s="98"/>
      <c r="J28" s="102"/>
      <c r="K28" s="87"/>
      <c r="L28" s="87"/>
      <c r="M28" s="87"/>
      <c r="N28" s="87"/>
      <c r="O28" s="103"/>
      <c r="P28" s="107"/>
      <c r="Q28" s="88"/>
      <c r="R28" s="88"/>
      <c r="S28" s="88"/>
      <c r="T28" s="88"/>
      <c r="U28" s="108"/>
      <c r="V28" s="113"/>
      <c r="W28" s="89"/>
      <c r="X28" s="89"/>
      <c r="Y28" s="89"/>
      <c r="Z28" s="89"/>
      <c r="AA28" s="89"/>
      <c r="AB28" s="169"/>
      <c r="AC28" s="171" t="str">
        <f t="shared" si="27"/>
        <v/>
      </c>
      <c r="AD28" s="286" t="str">
        <f t="shared" si="1"/>
        <v/>
      </c>
      <c r="AL28" s="2" t="str" cm="1">
        <f t="array" ref="AL28">IF(B28="","",SUMPRODUCT(($D$1:$AB$4=$AL$4)*D28:AB28))</f>
        <v/>
      </c>
      <c r="AM28" s="15" t="str">
        <f t="shared" ca="1" si="2"/>
        <v/>
      </c>
      <c r="AN28" s="2" t="str" cm="1">
        <f t="array" ref="AN28">IF(B28="","",SUMPRODUCT(($D$1:$AB$4=$AN$4)*D28:AB28))</f>
        <v/>
      </c>
      <c r="AO28" s="15" t="str">
        <f t="shared" ca="1" si="3"/>
        <v/>
      </c>
      <c r="AP28" s="2" t="str" cm="1">
        <f t="array" ref="AP28">IF(B28="","",SUMPRODUCT(($D$1:$AB$4=$AP$4)*D28:AB28))</f>
        <v/>
      </c>
      <c r="AQ28" s="15" t="str">
        <f t="shared" ca="1" si="4"/>
        <v/>
      </c>
      <c r="AR28" s="2" t="str" cm="1">
        <f t="array" ref="AR28">IF(B28="","",SUMPRODUCT(($D$1:$AB$4=$AR$4)*D28:AB28))</f>
        <v/>
      </c>
      <c r="AS28" s="15" t="str">
        <f t="shared" ca="1" si="5"/>
        <v/>
      </c>
      <c r="AT28" s="2" t="str" cm="1">
        <f t="array" ref="AT28">IF(B28="","",SUMPRODUCT(($D$1:$AB$4=$AT$4)*$D28:$AB28))</f>
        <v/>
      </c>
      <c r="AU28" s="15" t="str">
        <f t="shared" ca="1" si="6"/>
        <v/>
      </c>
      <c r="AV28" s="2" t="str" cm="1">
        <f t="array" ref="AV28">IF(D28="","",SUMPRODUCT(($D$1:$AB$4=$AV$4)*$D28:$AB28))</f>
        <v/>
      </c>
      <c r="AW28" s="15" t="str">
        <f t="shared" ca="1" si="7"/>
        <v/>
      </c>
      <c r="AX28" s="2" t="str" cm="1">
        <f t="array" ref="AX28">IF(F28="","",SUMPRODUCT(($D$1:$AB$4=$AX$4)*$D28:$AB28))</f>
        <v/>
      </c>
      <c r="AY28" s="15" t="str">
        <f t="shared" ca="1" si="8"/>
        <v/>
      </c>
      <c r="AZ28" s="2" t="str" cm="1">
        <f t="array" ref="AZ28">IF(B28="","",SUMPRODUCT(($D$1:$AB$4=$AZ$4)*$D28:$AB28))</f>
        <v/>
      </c>
      <c r="BA28" s="15" t="str">
        <f t="shared" ca="1" si="9"/>
        <v/>
      </c>
      <c r="BB28" s="2" t="str" cm="1">
        <f t="array" ref="BB28">IF(B28="","",SUMPRODUCT(($D$1:$AB$4=$BB$4)*$D28:$AB28))</f>
        <v/>
      </c>
      <c r="BC28" s="15" t="str">
        <f t="shared" ca="1" si="10"/>
        <v/>
      </c>
      <c r="BD28" s="2" t="str" cm="1">
        <f t="array" ref="BD28">IF(B28="","",SUMPRODUCT(($D$1:$AB$4=$BD$4)*$D28:$AB28))</f>
        <v/>
      </c>
      <c r="BE28" s="15" t="str">
        <f t="shared" ca="1" si="11"/>
        <v/>
      </c>
      <c r="BF28" s="2" t="str" cm="1">
        <f t="array" ref="BF28">IF(B28="","",SUMPRODUCT(($D$1:$AB$4=$BF$4)*$D28:$AB28))</f>
        <v/>
      </c>
      <c r="BG28" s="15" t="str">
        <f t="shared" ca="1" si="12"/>
        <v/>
      </c>
      <c r="BH28" s="2" t="str" cm="1">
        <f t="array" ref="BH28">IF(B28="","",SUMPRODUCT(($D$1:$AB$4=$BH$4)*$D28:$AB28))</f>
        <v/>
      </c>
      <c r="BI28" s="15" t="str">
        <f t="shared" ca="1" si="13"/>
        <v/>
      </c>
      <c r="BJ28" s="2" t="str" cm="1">
        <f t="array" ref="BJ28">IF(B28="","",SUMPRODUCT(($D$1:$AB$4=$BJ$4)*$D28:$AB28))</f>
        <v/>
      </c>
      <c r="BK28" s="15" t="str">
        <f t="shared" ca="1" si="14"/>
        <v/>
      </c>
      <c r="BL28" s="2" t="str" cm="1">
        <f t="array" ref="BL28">IF(B28="","",SUMPRODUCT(($D$1:$AB$4=$BL$4)*$D28:$AB28))</f>
        <v/>
      </c>
      <c r="BM28" s="15" t="str">
        <f t="shared" ca="1" si="15"/>
        <v/>
      </c>
      <c r="BN28" s="2" t="str" cm="1">
        <f t="array" ref="BN28">IF(B28="","",SUMPRODUCT(($D$1:$AB$4=$BN$4)*$D28:$AB28))</f>
        <v/>
      </c>
      <c r="BO28" s="15" t="str">
        <f t="shared" ca="1" si="16"/>
        <v/>
      </c>
      <c r="BP28" s="2" t="str" cm="1">
        <f t="array" ref="BP28">IF(B28="","",SUMPRODUCT(($D$1:$AB$4=$BP$4)*$D28:$AB28))</f>
        <v/>
      </c>
      <c r="BQ28" s="15" t="str">
        <f t="shared" ca="1" si="17"/>
        <v/>
      </c>
      <c r="BR28" s="2" t="str" cm="1">
        <f t="array" ref="BR28">IF(B28="","",SUMPRODUCT(($D$1:$AB$4=$BR$4)*$D28:$AB28))</f>
        <v/>
      </c>
      <c r="BS28" s="15" t="str">
        <f t="shared" ca="1" si="18"/>
        <v/>
      </c>
      <c r="BT28" s="2" t="str" cm="1">
        <f t="array" ref="BT28">IF(B28="","",SUMPRODUCT(($D$1:$AB$4=$BT$4)*$D28:$AB28))</f>
        <v/>
      </c>
      <c r="BU28" s="15" t="str">
        <f t="shared" ca="1" si="19"/>
        <v/>
      </c>
      <c r="BV28" s="2" t="str" cm="1">
        <f t="array" ref="BV28">IF(B28="","",SUMPRODUCT(($D$1:$AB$4=$BV$4)*$D28:$AB28))</f>
        <v/>
      </c>
      <c r="BW28" s="15" t="str">
        <f t="shared" ca="1" si="20"/>
        <v/>
      </c>
      <c r="BX28" s="2" t="str" cm="1">
        <f t="array" ref="BX28">IF(B28="","",SUMPRODUCT(($D$1:$AB$4=$BX$4)*$D28:$AB28))</f>
        <v/>
      </c>
      <c r="BY28" s="15" t="str">
        <f t="shared" ca="1" si="21"/>
        <v/>
      </c>
      <c r="BZ28" s="2" t="str" cm="1">
        <f t="array" ref="BZ28">IF(B28="","",SUMPRODUCT(($D$1:$AB$4=$BZ$4)*$D28:$AB28))</f>
        <v/>
      </c>
      <c r="CA28" s="15" t="str">
        <f t="shared" ca="1" si="22"/>
        <v/>
      </c>
      <c r="CB28" s="2" t="str" cm="1">
        <f t="array" ref="CB28">IF(B28="","",SUMPRODUCT(($D$1:$AB$4=$CB$4)*$D28:$AB28))</f>
        <v/>
      </c>
      <c r="CC28" s="15" t="str">
        <f t="shared" ca="1" si="23"/>
        <v/>
      </c>
      <c r="CD28" s="2" t="str" cm="1">
        <f t="array" ref="CD28">IF(B28="","",SUMPRODUCT(($D$1:$AB$4=$CD$4)*$D28:$AB28))</f>
        <v/>
      </c>
      <c r="CE28" s="15" t="str">
        <f t="shared" ca="1" si="24"/>
        <v/>
      </c>
      <c r="CF28" s="2" t="str" cm="1">
        <f t="array" ref="CF28">IF(B28="","",SUMPRODUCT(($D$1:$AB$4=$CF$4)*$D28:$AB28))</f>
        <v/>
      </c>
      <c r="CG28" s="15" t="str">
        <f t="shared" ca="1" si="25"/>
        <v/>
      </c>
      <c r="CH28" s="2" t="str" cm="1">
        <f t="array" ref="CH28">IF(B28="","",SUMPRODUCT(($D$1:$AB$4=$CH$4)*$D28:$AB28))</f>
        <v/>
      </c>
      <c r="CI28" s="15" t="str">
        <f t="shared" ca="1" si="26"/>
        <v/>
      </c>
    </row>
    <row r="29" spans="1:87">
      <c r="A29" s="6">
        <v>23</v>
      </c>
      <c r="B29" s="8"/>
      <c r="D29" s="97"/>
      <c r="E29" s="86"/>
      <c r="F29" s="86"/>
      <c r="G29" s="86"/>
      <c r="H29" s="86"/>
      <c r="I29" s="98"/>
      <c r="J29" s="102"/>
      <c r="K29" s="87"/>
      <c r="L29" s="87"/>
      <c r="M29" s="87"/>
      <c r="N29" s="87"/>
      <c r="O29" s="103"/>
      <c r="P29" s="107"/>
      <c r="Q29" s="88"/>
      <c r="R29" s="88"/>
      <c r="S29" s="88"/>
      <c r="T29" s="88"/>
      <c r="U29" s="108"/>
      <c r="V29" s="113"/>
      <c r="W29" s="89"/>
      <c r="X29" s="89"/>
      <c r="Y29" s="89"/>
      <c r="Z29" s="89"/>
      <c r="AA29" s="89"/>
      <c r="AB29" s="169"/>
      <c r="AC29" s="171" t="str">
        <f t="shared" si="27"/>
        <v/>
      </c>
      <c r="AD29" s="286" t="str">
        <f t="shared" si="1"/>
        <v/>
      </c>
      <c r="AL29" s="2" t="str" cm="1">
        <f t="array" ref="AL29">IF(B29="","",SUMPRODUCT(($D$1:$AB$4=$AL$4)*D29:AB29))</f>
        <v/>
      </c>
      <c r="AM29" s="15" t="str">
        <f t="shared" ca="1" si="2"/>
        <v/>
      </c>
      <c r="AN29" s="2" t="str" cm="1">
        <f t="array" ref="AN29">IF(B29="","",SUMPRODUCT(($D$1:$AB$4=$AN$4)*D29:AB29))</f>
        <v/>
      </c>
      <c r="AO29" s="15" t="str">
        <f t="shared" ca="1" si="3"/>
        <v/>
      </c>
      <c r="AP29" s="2" t="str" cm="1">
        <f t="array" ref="AP29">IF(B29="","",SUMPRODUCT(($D$1:$AB$4=$AP$4)*D29:AB29))</f>
        <v/>
      </c>
      <c r="AQ29" s="15" t="str">
        <f t="shared" ca="1" si="4"/>
        <v/>
      </c>
      <c r="AR29" s="2" t="str" cm="1">
        <f t="array" ref="AR29">IF(B29="","",SUMPRODUCT(($D$1:$AB$4=$AR$4)*D29:AB29))</f>
        <v/>
      </c>
      <c r="AS29" s="15" t="str">
        <f t="shared" ca="1" si="5"/>
        <v/>
      </c>
      <c r="AT29" s="2" t="str" cm="1">
        <f t="array" ref="AT29">IF(B29="","",SUMPRODUCT(($D$1:$AB$4=$AT$4)*$D29:$AB29))</f>
        <v/>
      </c>
      <c r="AU29" s="15" t="str">
        <f t="shared" ca="1" si="6"/>
        <v/>
      </c>
      <c r="AV29" s="2" t="str" cm="1">
        <f t="array" ref="AV29">IF(D29="","",SUMPRODUCT(($D$1:$AB$4=$AV$4)*$D29:$AB29))</f>
        <v/>
      </c>
      <c r="AW29" s="15" t="str">
        <f t="shared" ca="1" si="7"/>
        <v/>
      </c>
      <c r="AX29" s="2" t="str" cm="1">
        <f t="array" ref="AX29">IF(F29="","",SUMPRODUCT(($D$1:$AB$4=$AX$4)*$D29:$AB29))</f>
        <v/>
      </c>
      <c r="AY29" s="15" t="str">
        <f t="shared" ca="1" si="8"/>
        <v/>
      </c>
      <c r="AZ29" s="2" t="str" cm="1">
        <f t="array" ref="AZ29">IF(B29="","",SUMPRODUCT(($D$1:$AB$4=$AZ$4)*$D29:$AB29))</f>
        <v/>
      </c>
      <c r="BA29" s="15" t="str">
        <f t="shared" ca="1" si="9"/>
        <v/>
      </c>
      <c r="BB29" s="2" t="str" cm="1">
        <f t="array" ref="BB29">IF(B29="","",SUMPRODUCT(($D$1:$AB$4=$BB$4)*$D29:$AB29))</f>
        <v/>
      </c>
      <c r="BC29" s="15" t="str">
        <f t="shared" ca="1" si="10"/>
        <v/>
      </c>
      <c r="BD29" s="2" t="str" cm="1">
        <f t="array" ref="BD29">IF(B29="","",SUMPRODUCT(($D$1:$AB$4=$BD$4)*$D29:$AB29))</f>
        <v/>
      </c>
      <c r="BE29" s="15" t="str">
        <f t="shared" ca="1" si="11"/>
        <v/>
      </c>
      <c r="BF29" s="2" t="str" cm="1">
        <f t="array" ref="BF29">IF(B29="","",SUMPRODUCT(($D$1:$AB$4=$BF$4)*$D29:$AB29))</f>
        <v/>
      </c>
      <c r="BG29" s="15" t="str">
        <f t="shared" ca="1" si="12"/>
        <v/>
      </c>
      <c r="BH29" s="2" t="str" cm="1">
        <f t="array" ref="BH29">IF(B29="","",SUMPRODUCT(($D$1:$AB$4=$BH$4)*$D29:$AB29))</f>
        <v/>
      </c>
      <c r="BI29" s="15" t="str">
        <f t="shared" ca="1" si="13"/>
        <v/>
      </c>
      <c r="BJ29" s="2" t="str" cm="1">
        <f t="array" ref="BJ29">IF(B29="","",SUMPRODUCT(($D$1:$AB$4=$BJ$4)*$D29:$AB29))</f>
        <v/>
      </c>
      <c r="BK29" s="15" t="str">
        <f t="shared" ca="1" si="14"/>
        <v/>
      </c>
      <c r="BL29" s="2" t="str" cm="1">
        <f t="array" ref="BL29">IF(B29="","",SUMPRODUCT(($D$1:$AB$4=$BL$4)*$D29:$AB29))</f>
        <v/>
      </c>
      <c r="BM29" s="15" t="str">
        <f t="shared" ca="1" si="15"/>
        <v/>
      </c>
      <c r="BN29" s="2" t="str" cm="1">
        <f t="array" ref="BN29">IF(B29="","",SUMPRODUCT(($D$1:$AB$4=$BN$4)*$D29:$AB29))</f>
        <v/>
      </c>
      <c r="BO29" s="15" t="str">
        <f t="shared" ca="1" si="16"/>
        <v/>
      </c>
      <c r="BP29" s="2" t="str" cm="1">
        <f t="array" ref="BP29">IF(B29="","",SUMPRODUCT(($D$1:$AB$4=$BP$4)*$D29:$AB29))</f>
        <v/>
      </c>
      <c r="BQ29" s="15" t="str">
        <f t="shared" ca="1" si="17"/>
        <v/>
      </c>
      <c r="BR29" s="2" t="str" cm="1">
        <f t="array" ref="BR29">IF(B29="","",SUMPRODUCT(($D$1:$AB$4=$BR$4)*$D29:$AB29))</f>
        <v/>
      </c>
      <c r="BS29" s="15" t="str">
        <f t="shared" ca="1" si="18"/>
        <v/>
      </c>
      <c r="BT29" s="2" t="str" cm="1">
        <f t="array" ref="BT29">IF(B29="","",SUMPRODUCT(($D$1:$AB$4=$BT$4)*$D29:$AB29))</f>
        <v/>
      </c>
      <c r="BU29" s="15" t="str">
        <f t="shared" ca="1" si="19"/>
        <v/>
      </c>
      <c r="BV29" s="2" t="str" cm="1">
        <f t="array" ref="BV29">IF(B29="","",SUMPRODUCT(($D$1:$AB$4=$BV$4)*$D29:$AB29))</f>
        <v/>
      </c>
      <c r="BW29" s="15" t="str">
        <f t="shared" ca="1" si="20"/>
        <v/>
      </c>
      <c r="BX29" s="2" t="str" cm="1">
        <f t="array" ref="BX29">IF(B29="","",SUMPRODUCT(($D$1:$AB$4=$BX$4)*$D29:$AB29))</f>
        <v/>
      </c>
      <c r="BY29" s="15" t="str">
        <f t="shared" ca="1" si="21"/>
        <v/>
      </c>
      <c r="BZ29" s="2" t="str" cm="1">
        <f t="array" ref="BZ29">IF(B29="","",SUMPRODUCT(($D$1:$AB$4=$BZ$4)*$D29:$AB29))</f>
        <v/>
      </c>
      <c r="CA29" s="15" t="str">
        <f t="shared" ca="1" si="22"/>
        <v/>
      </c>
      <c r="CB29" s="2" t="str" cm="1">
        <f t="array" ref="CB29">IF(B29="","",SUMPRODUCT(($D$1:$AB$4=$CB$4)*$D29:$AB29))</f>
        <v/>
      </c>
      <c r="CC29" s="15" t="str">
        <f t="shared" ca="1" si="23"/>
        <v/>
      </c>
      <c r="CD29" s="2" t="str" cm="1">
        <f t="array" ref="CD29">IF(B29="","",SUMPRODUCT(($D$1:$AB$4=$CD$4)*$D29:$AB29))</f>
        <v/>
      </c>
      <c r="CE29" s="15" t="str">
        <f t="shared" ca="1" si="24"/>
        <v/>
      </c>
      <c r="CF29" s="2" t="str" cm="1">
        <f t="array" ref="CF29">IF(B29="","",SUMPRODUCT(($D$1:$AB$4=$CF$4)*$D29:$AB29))</f>
        <v/>
      </c>
      <c r="CG29" s="15" t="str">
        <f t="shared" ca="1" si="25"/>
        <v/>
      </c>
      <c r="CH29" s="2" t="str" cm="1">
        <f t="array" ref="CH29">IF(B29="","",SUMPRODUCT(($D$1:$AB$4=$CH$4)*$D29:$AB29))</f>
        <v/>
      </c>
      <c r="CI29" s="15" t="str">
        <f t="shared" ca="1" si="26"/>
        <v/>
      </c>
    </row>
    <row r="30" spans="1:87">
      <c r="A30" s="7">
        <v>24</v>
      </c>
      <c r="B30" s="8"/>
      <c r="D30" s="97"/>
      <c r="E30" s="86"/>
      <c r="F30" s="86"/>
      <c r="G30" s="86"/>
      <c r="H30" s="86"/>
      <c r="I30" s="98"/>
      <c r="J30" s="102"/>
      <c r="K30" s="87"/>
      <c r="L30" s="87"/>
      <c r="M30" s="87"/>
      <c r="N30" s="87"/>
      <c r="O30" s="103"/>
      <c r="P30" s="107"/>
      <c r="Q30" s="88"/>
      <c r="R30" s="88"/>
      <c r="S30" s="88"/>
      <c r="T30" s="88"/>
      <c r="U30" s="108"/>
      <c r="V30" s="113"/>
      <c r="W30" s="89"/>
      <c r="X30" s="89"/>
      <c r="Y30" s="89"/>
      <c r="Z30" s="89"/>
      <c r="AA30" s="89"/>
      <c r="AB30" s="169"/>
      <c r="AC30" s="171" t="str">
        <f t="shared" si="27"/>
        <v/>
      </c>
      <c r="AD30" s="286" t="str">
        <f t="shared" si="1"/>
        <v/>
      </c>
      <c r="AL30" s="2" t="str" cm="1">
        <f t="array" ref="AL30">IF(B30="","",SUMPRODUCT(($D$1:$AB$4=$AL$4)*D30:AB30))</f>
        <v/>
      </c>
      <c r="AM30" s="15" t="str">
        <f t="shared" ca="1" si="2"/>
        <v/>
      </c>
      <c r="AN30" s="2" t="str" cm="1">
        <f t="array" ref="AN30">IF(B30="","",SUMPRODUCT(($D$1:$AB$4=$AN$4)*D30:AB30))</f>
        <v/>
      </c>
      <c r="AO30" s="15" t="str">
        <f t="shared" ca="1" si="3"/>
        <v/>
      </c>
      <c r="AP30" s="2" t="str" cm="1">
        <f t="array" ref="AP30">IF(B30="","",SUMPRODUCT(($D$1:$AB$4=$AP$4)*D30:AB30))</f>
        <v/>
      </c>
      <c r="AQ30" s="15" t="str">
        <f t="shared" ca="1" si="4"/>
        <v/>
      </c>
      <c r="AR30" s="2" t="str" cm="1">
        <f t="array" ref="AR30">IF(B30="","",SUMPRODUCT(($D$1:$AB$4=$AR$4)*D30:AB30))</f>
        <v/>
      </c>
      <c r="AS30" s="15" t="str">
        <f t="shared" ca="1" si="5"/>
        <v/>
      </c>
      <c r="AT30" s="2" t="str" cm="1">
        <f t="array" ref="AT30">IF(B30="","",SUMPRODUCT(($D$1:$AB$4=$AT$4)*$D30:$AB30))</f>
        <v/>
      </c>
      <c r="AU30" s="15" t="str">
        <f t="shared" ca="1" si="6"/>
        <v/>
      </c>
      <c r="AV30" s="2" t="str" cm="1">
        <f t="array" ref="AV30">IF(D30="","",SUMPRODUCT(($D$1:$AB$4=$AV$4)*$D30:$AB30))</f>
        <v/>
      </c>
      <c r="AW30" s="15" t="str">
        <f t="shared" ca="1" si="7"/>
        <v/>
      </c>
      <c r="AX30" s="2" t="str" cm="1">
        <f t="array" ref="AX30">IF(F30="","",SUMPRODUCT(($D$1:$AB$4=$AX$4)*$D30:$AB30))</f>
        <v/>
      </c>
      <c r="AY30" s="15" t="str">
        <f t="shared" ca="1" si="8"/>
        <v/>
      </c>
      <c r="AZ30" s="2" t="str" cm="1">
        <f t="array" ref="AZ30">IF(B30="","",SUMPRODUCT(($D$1:$AB$4=$AZ$4)*$D30:$AB30))</f>
        <v/>
      </c>
      <c r="BA30" s="15" t="str">
        <f t="shared" ca="1" si="9"/>
        <v/>
      </c>
      <c r="BB30" s="2" t="str" cm="1">
        <f t="array" ref="BB30">IF(B30="","",SUMPRODUCT(($D$1:$AB$4=$BB$4)*$D30:$AB30))</f>
        <v/>
      </c>
      <c r="BC30" s="15" t="str">
        <f t="shared" ca="1" si="10"/>
        <v/>
      </c>
      <c r="BD30" s="2" t="str" cm="1">
        <f t="array" ref="BD30">IF(B30="","",SUMPRODUCT(($D$1:$AB$4=$BD$4)*$D30:$AB30))</f>
        <v/>
      </c>
      <c r="BE30" s="15" t="str">
        <f t="shared" ca="1" si="11"/>
        <v/>
      </c>
      <c r="BF30" s="2" t="str" cm="1">
        <f t="array" ref="BF30">IF(B30="","",SUMPRODUCT(($D$1:$AB$4=$BF$4)*$D30:$AB30))</f>
        <v/>
      </c>
      <c r="BG30" s="15" t="str">
        <f t="shared" ca="1" si="12"/>
        <v/>
      </c>
      <c r="BH30" s="2" t="str" cm="1">
        <f t="array" ref="BH30">IF(B30="","",SUMPRODUCT(($D$1:$AB$4=$BH$4)*$D30:$AB30))</f>
        <v/>
      </c>
      <c r="BI30" s="15" t="str">
        <f t="shared" ca="1" si="13"/>
        <v/>
      </c>
      <c r="BJ30" s="2" t="str" cm="1">
        <f t="array" ref="BJ30">IF(B30="","",SUMPRODUCT(($D$1:$AB$4=$BJ$4)*$D30:$AB30))</f>
        <v/>
      </c>
      <c r="BK30" s="15" t="str">
        <f t="shared" ca="1" si="14"/>
        <v/>
      </c>
      <c r="BL30" s="2" t="str" cm="1">
        <f t="array" ref="BL30">IF(B30="","",SUMPRODUCT(($D$1:$AB$4=$BL$4)*$D30:$AB30))</f>
        <v/>
      </c>
      <c r="BM30" s="15" t="str">
        <f t="shared" ca="1" si="15"/>
        <v/>
      </c>
      <c r="BN30" s="2" t="str" cm="1">
        <f t="array" ref="BN30">IF(B30="","",SUMPRODUCT(($D$1:$AB$4=$BN$4)*$D30:$AB30))</f>
        <v/>
      </c>
      <c r="BO30" s="15" t="str">
        <f t="shared" ca="1" si="16"/>
        <v/>
      </c>
      <c r="BP30" s="2" t="str" cm="1">
        <f t="array" ref="BP30">IF(B30="","",SUMPRODUCT(($D$1:$AB$4=$BP$4)*$D30:$AB30))</f>
        <v/>
      </c>
      <c r="BQ30" s="15" t="str">
        <f t="shared" ca="1" si="17"/>
        <v/>
      </c>
      <c r="BR30" s="2" t="str" cm="1">
        <f t="array" ref="BR30">IF(B30="","",SUMPRODUCT(($D$1:$AB$4=$BR$4)*$D30:$AB30))</f>
        <v/>
      </c>
      <c r="BS30" s="15" t="str">
        <f t="shared" ca="1" si="18"/>
        <v/>
      </c>
      <c r="BT30" s="2" t="str" cm="1">
        <f t="array" ref="BT30">IF(B30="","",SUMPRODUCT(($D$1:$AB$4=$BT$4)*$D30:$AB30))</f>
        <v/>
      </c>
      <c r="BU30" s="15" t="str">
        <f t="shared" ca="1" si="19"/>
        <v/>
      </c>
      <c r="BV30" s="2" t="str" cm="1">
        <f t="array" ref="BV30">IF(B30="","",SUMPRODUCT(($D$1:$AB$4=$BV$4)*$D30:$AB30))</f>
        <v/>
      </c>
      <c r="BW30" s="15" t="str">
        <f t="shared" ca="1" si="20"/>
        <v/>
      </c>
      <c r="BX30" s="2" t="str" cm="1">
        <f t="array" ref="BX30">IF(B30="","",SUMPRODUCT(($D$1:$AB$4=$BX$4)*$D30:$AB30))</f>
        <v/>
      </c>
      <c r="BY30" s="15" t="str">
        <f t="shared" ca="1" si="21"/>
        <v/>
      </c>
      <c r="BZ30" s="2" t="str" cm="1">
        <f t="array" ref="BZ30">IF(B30="","",SUMPRODUCT(($D$1:$AB$4=$BZ$4)*$D30:$AB30))</f>
        <v/>
      </c>
      <c r="CA30" s="15" t="str">
        <f t="shared" ca="1" si="22"/>
        <v/>
      </c>
      <c r="CB30" s="2" t="str" cm="1">
        <f t="array" ref="CB30">IF(B30="","",SUMPRODUCT(($D$1:$AB$4=$CB$4)*$D30:$AB30))</f>
        <v/>
      </c>
      <c r="CC30" s="15" t="str">
        <f t="shared" ca="1" si="23"/>
        <v/>
      </c>
      <c r="CD30" s="2" t="str" cm="1">
        <f t="array" ref="CD30">IF(B30="","",SUMPRODUCT(($D$1:$AB$4=$CD$4)*$D30:$AB30))</f>
        <v/>
      </c>
      <c r="CE30" s="15" t="str">
        <f t="shared" ca="1" si="24"/>
        <v/>
      </c>
      <c r="CF30" s="2" t="str" cm="1">
        <f t="array" ref="CF30">IF(B30="","",SUMPRODUCT(($D$1:$AB$4=$CF$4)*$D30:$AB30))</f>
        <v/>
      </c>
      <c r="CG30" s="15" t="str">
        <f t="shared" ca="1" si="25"/>
        <v/>
      </c>
      <c r="CH30" s="2" t="str" cm="1">
        <f t="array" ref="CH30">IF(B30="","",SUMPRODUCT(($D$1:$AB$4=$CH$4)*$D30:$AB30))</f>
        <v/>
      </c>
      <c r="CI30" s="15" t="str">
        <f t="shared" ca="1" si="26"/>
        <v/>
      </c>
    </row>
    <row r="31" spans="1:87">
      <c r="A31" s="6">
        <v>25</v>
      </c>
      <c r="B31" s="8"/>
      <c r="D31" s="97"/>
      <c r="E31" s="86"/>
      <c r="F31" s="86"/>
      <c r="G31" s="86"/>
      <c r="H31" s="86"/>
      <c r="I31" s="98"/>
      <c r="J31" s="102"/>
      <c r="K31" s="87"/>
      <c r="L31" s="87"/>
      <c r="M31" s="87"/>
      <c r="N31" s="87"/>
      <c r="O31" s="103"/>
      <c r="P31" s="107"/>
      <c r="Q31" s="88"/>
      <c r="R31" s="88"/>
      <c r="S31" s="88"/>
      <c r="T31" s="88"/>
      <c r="U31" s="108"/>
      <c r="V31" s="113"/>
      <c r="W31" s="89"/>
      <c r="X31" s="89"/>
      <c r="Y31" s="89"/>
      <c r="Z31" s="89"/>
      <c r="AA31" s="89"/>
      <c r="AB31" s="169"/>
      <c r="AC31" s="171" t="str">
        <f t="shared" si="27"/>
        <v/>
      </c>
      <c r="AD31" s="286" t="str">
        <f t="shared" si="1"/>
        <v/>
      </c>
      <c r="AL31" s="2" t="str" cm="1">
        <f t="array" ref="AL31">IF(B31="","",SUMPRODUCT(($D$1:$AB$4=$AL$4)*D31:AB31))</f>
        <v/>
      </c>
      <c r="AM31" s="15" t="str">
        <f t="shared" ca="1" si="2"/>
        <v/>
      </c>
      <c r="AN31" s="2" t="str" cm="1">
        <f t="array" ref="AN31">IF(B31="","",SUMPRODUCT(($D$1:$AB$4=$AN$4)*D31:AB31))</f>
        <v/>
      </c>
      <c r="AO31" s="15" t="str">
        <f t="shared" ca="1" si="3"/>
        <v/>
      </c>
      <c r="AP31" s="2" t="str" cm="1">
        <f t="array" ref="AP31">IF(B31="","",SUMPRODUCT(($D$1:$AB$4=$AP$4)*D31:AB31))</f>
        <v/>
      </c>
      <c r="AQ31" s="15" t="str">
        <f t="shared" ca="1" si="4"/>
        <v/>
      </c>
      <c r="AR31" s="2" t="str" cm="1">
        <f t="array" ref="AR31">IF(B31="","",SUMPRODUCT(($D$1:$AB$4=$AR$4)*D31:AB31))</f>
        <v/>
      </c>
      <c r="AS31" s="15" t="str">
        <f t="shared" ca="1" si="5"/>
        <v/>
      </c>
      <c r="AT31" s="2" t="str" cm="1">
        <f t="array" ref="AT31">IF(B31="","",SUMPRODUCT(($D$1:$AB$4=$AT$4)*$D31:$AB31))</f>
        <v/>
      </c>
      <c r="AU31" s="15" t="str">
        <f t="shared" ca="1" si="6"/>
        <v/>
      </c>
      <c r="AV31" s="2" t="str" cm="1">
        <f t="array" ref="AV31">IF(D31="","",SUMPRODUCT(($D$1:$AB$4=$AV$4)*$D31:$AB31))</f>
        <v/>
      </c>
      <c r="AW31" s="15" t="str">
        <f t="shared" ca="1" si="7"/>
        <v/>
      </c>
      <c r="AX31" s="2" t="str" cm="1">
        <f t="array" ref="AX31">IF(F31="","",SUMPRODUCT(($D$1:$AB$4=$AX$4)*$D31:$AB31))</f>
        <v/>
      </c>
      <c r="AY31" s="15" t="str">
        <f t="shared" ca="1" si="8"/>
        <v/>
      </c>
      <c r="AZ31" s="2" t="str" cm="1">
        <f t="array" ref="AZ31">IF(B31="","",SUMPRODUCT(($D$1:$AB$4=$AZ$4)*$D31:$AB31))</f>
        <v/>
      </c>
      <c r="BA31" s="15" t="str">
        <f t="shared" ca="1" si="9"/>
        <v/>
      </c>
      <c r="BB31" s="2" t="str" cm="1">
        <f t="array" ref="BB31">IF(B31="","",SUMPRODUCT(($D$1:$AB$4=$BB$4)*$D31:$AB31))</f>
        <v/>
      </c>
      <c r="BC31" s="15" t="str">
        <f t="shared" ca="1" si="10"/>
        <v/>
      </c>
      <c r="BD31" s="2" t="str" cm="1">
        <f t="array" ref="BD31">IF(B31="","",SUMPRODUCT(($D$1:$AB$4=$BD$4)*$D31:$AB31))</f>
        <v/>
      </c>
      <c r="BE31" s="15" t="str">
        <f t="shared" ca="1" si="11"/>
        <v/>
      </c>
      <c r="BF31" s="2" t="str" cm="1">
        <f t="array" ref="BF31">IF(B31="","",SUMPRODUCT(($D$1:$AB$4=$BF$4)*$D31:$AB31))</f>
        <v/>
      </c>
      <c r="BG31" s="15" t="str">
        <f t="shared" ca="1" si="12"/>
        <v/>
      </c>
      <c r="BH31" s="2" t="str" cm="1">
        <f t="array" ref="BH31">IF(B31="","",SUMPRODUCT(($D$1:$AB$4=$BH$4)*$D31:$AB31))</f>
        <v/>
      </c>
      <c r="BI31" s="15" t="str">
        <f t="shared" ca="1" si="13"/>
        <v/>
      </c>
      <c r="BJ31" s="2" t="str" cm="1">
        <f t="array" ref="BJ31">IF(B31="","",SUMPRODUCT(($D$1:$AB$4=$BJ$4)*$D31:$AB31))</f>
        <v/>
      </c>
      <c r="BK31" s="15" t="str">
        <f t="shared" ca="1" si="14"/>
        <v/>
      </c>
      <c r="BL31" s="2" t="str" cm="1">
        <f t="array" ref="BL31">IF(B31="","",SUMPRODUCT(($D$1:$AB$4=$BL$4)*$D31:$AB31))</f>
        <v/>
      </c>
      <c r="BM31" s="15" t="str">
        <f t="shared" ca="1" si="15"/>
        <v/>
      </c>
      <c r="BN31" s="2" t="str" cm="1">
        <f t="array" ref="BN31">IF(B31="","",SUMPRODUCT(($D$1:$AB$4=$BN$4)*$D31:$AB31))</f>
        <v/>
      </c>
      <c r="BO31" s="15" t="str">
        <f t="shared" ca="1" si="16"/>
        <v/>
      </c>
      <c r="BP31" s="2" t="str" cm="1">
        <f t="array" ref="BP31">IF(B31="","",SUMPRODUCT(($D$1:$AB$4=$BP$4)*$D31:$AB31))</f>
        <v/>
      </c>
      <c r="BQ31" s="15" t="str">
        <f t="shared" ca="1" si="17"/>
        <v/>
      </c>
      <c r="BR31" s="2" t="str" cm="1">
        <f t="array" ref="BR31">IF(B31="","",SUMPRODUCT(($D$1:$AB$4=$BR$4)*$D31:$AB31))</f>
        <v/>
      </c>
      <c r="BS31" s="15" t="str">
        <f t="shared" ca="1" si="18"/>
        <v/>
      </c>
      <c r="BT31" s="2" t="str" cm="1">
        <f t="array" ref="BT31">IF(B31="","",SUMPRODUCT(($D$1:$AB$4=$BT$4)*$D31:$AB31))</f>
        <v/>
      </c>
      <c r="BU31" s="15" t="str">
        <f t="shared" ca="1" si="19"/>
        <v/>
      </c>
      <c r="BV31" s="2" t="str" cm="1">
        <f t="array" ref="BV31">IF(B31="","",SUMPRODUCT(($D$1:$AB$4=$BV$4)*$D31:$AB31))</f>
        <v/>
      </c>
      <c r="BW31" s="15" t="str">
        <f t="shared" ca="1" si="20"/>
        <v/>
      </c>
      <c r="BX31" s="2" t="str" cm="1">
        <f t="array" ref="BX31">IF(B31="","",SUMPRODUCT(($D$1:$AB$4=$BX$4)*$D31:$AB31))</f>
        <v/>
      </c>
      <c r="BY31" s="15" t="str">
        <f t="shared" ca="1" si="21"/>
        <v/>
      </c>
      <c r="BZ31" s="2" t="str" cm="1">
        <f t="array" ref="BZ31">IF(B31="","",SUMPRODUCT(($D$1:$AB$4=$BZ$4)*$D31:$AB31))</f>
        <v/>
      </c>
      <c r="CA31" s="15" t="str">
        <f t="shared" ca="1" si="22"/>
        <v/>
      </c>
      <c r="CB31" s="2" t="str" cm="1">
        <f t="array" ref="CB31">IF(B31="","",SUMPRODUCT(($D$1:$AB$4=$CB$4)*$D31:$AB31))</f>
        <v/>
      </c>
      <c r="CC31" s="15" t="str">
        <f t="shared" ca="1" si="23"/>
        <v/>
      </c>
      <c r="CD31" s="2" t="str" cm="1">
        <f t="array" ref="CD31">IF(B31="","",SUMPRODUCT(($D$1:$AB$4=$CD$4)*$D31:$AB31))</f>
        <v/>
      </c>
      <c r="CE31" s="15" t="str">
        <f t="shared" ca="1" si="24"/>
        <v/>
      </c>
      <c r="CF31" s="2" t="str" cm="1">
        <f t="array" ref="CF31">IF(B31="","",SUMPRODUCT(($D$1:$AB$4=$CF$4)*$D31:$AB31))</f>
        <v/>
      </c>
      <c r="CG31" s="15" t="str">
        <f t="shared" ca="1" si="25"/>
        <v/>
      </c>
      <c r="CH31" s="2" t="str" cm="1">
        <f t="array" ref="CH31">IF(B31="","",SUMPRODUCT(($D$1:$AB$4=$CH$4)*$D31:$AB31))</f>
        <v/>
      </c>
      <c r="CI31" s="15" t="str">
        <f t="shared" ca="1" si="26"/>
        <v/>
      </c>
    </row>
    <row r="32" spans="1:87">
      <c r="A32" s="7">
        <v>26</v>
      </c>
      <c r="B32" s="8"/>
      <c r="D32" s="97"/>
      <c r="E32" s="86"/>
      <c r="F32" s="86"/>
      <c r="G32" s="86"/>
      <c r="H32" s="86"/>
      <c r="I32" s="98"/>
      <c r="J32" s="102"/>
      <c r="K32" s="87"/>
      <c r="L32" s="87"/>
      <c r="M32" s="87"/>
      <c r="N32" s="87"/>
      <c r="O32" s="103"/>
      <c r="P32" s="107"/>
      <c r="Q32" s="88"/>
      <c r="R32" s="88"/>
      <c r="S32" s="88"/>
      <c r="T32" s="88"/>
      <c r="U32" s="108"/>
      <c r="V32" s="113"/>
      <c r="W32" s="89"/>
      <c r="X32" s="89"/>
      <c r="Y32" s="89"/>
      <c r="Z32" s="89"/>
      <c r="AA32" s="89"/>
      <c r="AB32" s="169"/>
      <c r="AC32" s="171" t="str">
        <f t="shared" si="27"/>
        <v/>
      </c>
      <c r="AD32" s="286" t="str">
        <f t="shared" si="1"/>
        <v/>
      </c>
      <c r="AL32" s="2" t="str" cm="1">
        <f t="array" ref="AL32">IF(B32="","",SUMPRODUCT(($D$1:$AB$4=$AL$4)*D32:AB32))</f>
        <v/>
      </c>
      <c r="AM32" s="15" t="str">
        <f t="shared" ca="1" si="2"/>
        <v/>
      </c>
      <c r="AN32" s="2" t="str" cm="1">
        <f t="array" ref="AN32">IF(B32="","",SUMPRODUCT(($D$1:$AB$4=$AN$4)*D32:AB32))</f>
        <v/>
      </c>
      <c r="AO32" s="15" t="str">
        <f t="shared" ca="1" si="3"/>
        <v/>
      </c>
      <c r="AP32" s="2" t="str" cm="1">
        <f t="array" ref="AP32">IF(B32="","",SUMPRODUCT(($D$1:$AB$4=$AP$4)*D32:AB32))</f>
        <v/>
      </c>
      <c r="AQ32" s="15" t="str">
        <f t="shared" ca="1" si="4"/>
        <v/>
      </c>
      <c r="AR32" s="2" t="str" cm="1">
        <f t="array" ref="AR32">IF(B32="","",SUMPRODUCT(($D$1:$AB$4=$AR$4)*D32:AB32))</f>
        <v/>
      </c>
      <c r="AS32" s="15" t="str">
        <f t="shared" ca="1" si="5"/>
        <v/>
      </c>
      <c r="AT32" s="2" t="str" cm="1">
        <f t="array" ref="AT32">IF(B32="","",SUMPRODUCT(($D$1:$AB$4=$AT$4)*$D32:$AB32))</f>
        <v/>
      </c>
      <c r="AU32" s="15" t="str">
        <f t="shared" ca="1" si="6"/>
        <v/>
      </c>
      <c r="AV32" s="2" t="str" cm="1">
        <f t="array" ref="AV32">IF(D32="","",SUMPRODUCT(($D$1:$AB$4=$AV$4)*$D32:$AB32))</f>
        <v/>
      </c>
      <c r="AW32" s="15" t="str">
        <f t="shared" ca="1" si="7"/>
        <v/>
      </c>
      <c r="AX32" s="2" t="str" cm="1">
        <f t="array" ref="AX32">IF(F32="","",SUMPRODUCT(($D$1:$AB$4=$AX$4)*$D32:$AB32))</f>
        <v/>
      </c>
      <c r="AY32" s="15" t="str">
        <f t="shared" ca="1" si="8"/>
        <v/>
      </c>
      <c r="AZ32" s="2" t="str" cm="1">
        <f t="array" ref="AZ32">IF(B32="","",SUMPRODUCT(($D$1:$AB$4=$AZ$4)*$D32:$AB32))</f>
        <v/>
      </c>
      <c r="BA32" s="15" t="str">
        <f t="shared" ca="1" si="9"/>
        <v/>
      </c>
      <c r="BB32" s="2" t="str" cm="1">
        <f t="array" ref="BB32">IF(B32="","",SUMPRODUCT(($D$1:$AB$4=$BB$4)*$D32:$AB32))</f>
        <v/>
      </c>
      <c r="BC32" s="15" t="str">
        <f t="shared" ca="1" si="10"/>
        <v/>
      </c>
      <c r="BD32" s="2" t="str" cm="1">
        <f t="array" ref="BD32">IF(B32="","",SUMPRODUCT(($D$1:$AB$4=$BD$4)*$D32:$AB32))</f>
        <v/>
      </c>
      <c r="BE32" s="15" t="str">
        <f t="shared" ca="1" si="11"/>
        <v/>
      </c>
      <c r="BF32" s="2" t="str" cm="1">
        <f t="array" ref="BF32">IF(B32="","",SUMPRODUCT(($D$1:$AB$4=$BF$4)*$D32:$AB32))</f>
        <v/>
      </c>
      <c r="BG32" s="15" t="str">
        <f t="shared" ca="1" si="12"/>
        <v/>
      </c>
      <c r="BH32" s="2" t="str" cm="1">
        <f t="array" ref="BH32">IF(B32="","",SUMPRODUCT(($D$1:$AB$4=$BH$4)*$D32:$AB32))</f>
        <v/>
      </c>
      <c r="BI32" s="15" t="str">
        <f t="shared" ca="1" si="13"/>
        <v/>
      </c>
      <c r="BJ32" s="2" t="str" cm="1">
        <f t="array" ref="BJ32">IF(B32="","",SUMPRODUCT(($D$1:$AB$4=$BJ$4)*$D32:$AB32))</f>
        <v/>
      </c>
      <c r="BK32" s="15" t="str">
        <f t="shared" ca="1" si="14"/>
        <v/>
      </c>
      <c r="BL32" s="2" t="str" cm="1">
        <f t="array" ref="BL32">IF(B32="","",SUMPRODUCT(($D$1:$AB$4=$BL$4)*$D32:$AB32))</f>
        <v/>
      </c>
      <c r="BM32" s="15" t="str">
        <f t="shared" ca="1" si="15"/>
        <v/>
      </c>
      <c r="BN32" s="2" t="str" cm="1">
        <f t="array" ref="BN32">IF(B32="","",SUMPRODUCT(($D$1:$AB$4=$BN$4)*$D32:$AB32))</f>
        <v/>
      </c>
      <c r="BO32" s="15" t="str">
        <f t="shared" ca="1" si="16"/>
        <v/>
      </c>
      <c r="BP32" s="2" t="str" cm="1">
        <f t="array" ref="BP32">IF(B32="","",SUMPRODUCT(($D$1:$AB$4=$BP$4)*$D32:$AB32))</f>
        <v/>
      </c>
      <c r="BQ32" s="15" t="str">
        <f t="shared" ca="1" si="17"/>
        <v/>
      </c>
      <c r="BR32" s="2" t="str" cm="1">
        <f t="array" ref="BR32">IF(B32="","",SUMPRODUCT(($D$1:$AB$4=$BR$4)*$D32:$AB32))</f>
        <v/>
      </c>
      <c r="BS32" s="15" t="str">
        <f t="shared" ca="1" si="18"/>
        <v/>
      </c>
      <c r="BT32" s="2" t="str" cm="1">
        <f t="array" ref="BT32">IF(B32="","",SUMPRODUCT(($D$1:$AB$4=$BT$4)*$D32:$AB32))</f>
        <v/>
      </c>
      <c r="BU32" s="15" t="str">
        <f t="shared" ca="1" si="19"/>
        <v/>
      </c>
      <c r="BV32" s="2" t="str" cm="1">
        <f t="array" ref="BV32">IF(B32="","",SUMPRODUCT(($D$1:$AB$4=$BV$4)*$D32:$AB32))</f>
        <v/>
      </c>
      <c r="BW32" s="15" t="str">
        <f t="shared" ca="1" si="20"/>
        <v/>
      </c>
      <c r="BX32" s="2" t="str" cm="1">
        <f t="array" ref="BX32">IF(B32="","",SUMPRODUCT(($D$1:$AB$4=$BX$4)*$D32:$AB32))</f>
        <v/>
      </c>
      <c r="BY32" s="15" t="str">
        <f t="shared" ca="1" si="21"/>
        <v/>
      </c>
      <c r="BZ32" s="2" t="str" cm="1">
        <f t="array" ref="BZ32">IF(B32="","",SUMPRODUCT(($D$1:$AB$4=$BZ$4)*$D32:$AB32))</f>
        <v/>
      </c>
      <c r="CA32" s="15" t="str">
        <f t="shared" ca="1" si="22"/>
        <v/>
      </c>
      <c r="CB32" s="2" t="str" cm="1">
        <f t="array" ref="CB32">IF(B32="","",SUMPRODUCT(($D$1:$AB$4=$CB$4)*$D32:$AB32))</f>
        <v/>
      </c>
      <c r="CC32" s="15" t="str">
        <f t="shared" ca="1" si="23"/>
        <v/>
      </c>
      <c r="CD32" s="2" t="str" cm="1">
        <f t="array" ref="CD32">IF(B32="","",SUMPRODUCT(($D$1:$AB$4=$CD$4)*$D32:$AB32))</f>
        <v/>
      </c>
      <c r="CE32" s="15" t="str">
        <f t="shared" ca="1" si="24"/>
        <v/>
      </c>
      <c r="CF32" s="2" t="str" cm="1">
        <f t="array" ref="CF32">IF(B32="","",SUMPRODUCT(($D$1:$AB$4=$CF$4)*$D32:$AB32))</f>
        <v/>
      </c>
      <c r="CG32" s="15" t="str">
        <f t="shared" ca="1" si="25"/>
        <v/>
      </c>
      <c r="CH32" s="2" t="str" cm="1">
        <f t="array" ref="CH32">IF(B32="","",SUMPRODUCT(($D$1:$AB$4=$CH$4)*$D32:$AB32))</f>
        <v/>
      </c>
      <c r="CI32" s="15" t="str">
        <f t="shared" ca="1" si="26"/>
        <v/>
      </c>
    </row>
    <row r="33" spans="1:87">
      <c r="A33" s="6">
        <v>27</v>
      </c>
      <c r="B33" s="8"/>
      <c r="D33" s="97"/>
      <c r="E33" s="86"/>
      <c r="F33" s="86"/>
      <c r="G33" s="86"/>
      <c r="H33" s="86"/>
      <c r="I33" s="98"/>
      <c r="J33" s="102"/>
      <c r="K33" s="87"/>
      <c r="L33" s="87"/>
      <c r="M33" s="87"/>
      <c r="N33" s="87"/>
      <c r="O33" s="103"/>
      <c r="P33" s="107"/>
      <c r="Q33" s="88"/>
      <c r="R33" s="88"/>
      <c r="S33" s="88"/>
      <c r="T33" s="88"/>
      <c r="U33" s="108"/>
      <c r="V33" s="113"/>
      <c r="W33" s="89"/>
      <c r="X33" s="89"/>
      <c r="Y33" s="89"/>
      <c r="Z33" s="89"/>
      <c r="AA33" s="89"/>
      <c r="AB33" s="169"/>
      <c r="AC33" s="171" t="str">
        <f t="shared" si="27"/>
        <v/>
      </c>
      <c r="AD33" s="286" t="str">
        <f t="shared" si="1"/>
        <v/>
      </c>
      <c r="AL33" s="2" t="str" cm="1">
        <f t="array" ref="AL33">IF(B33="","",SUMPRODUCT(($D$1:$AB$4=$AL$4)*D33:AB33))</f>
        <v/>
      </c>
      <c r="AM33" s="15" t="str">
        <f t="shared" ca="1" si="2"/>
        <v/>
      </c>
      <c r="AN33" s="2" t="str" cm="1">
        <f t="array" ref="AN33">IF(B33="","",SUMPRODUCT(($D$1:$AB$4=$AN$4)*D33:AB33))</f>
        <v/>
      </c>
      <c r="AO33" s="15" t="str">
        <f t="shared" ca="1" si="3"/>
        <v/>
      </c>
      <c r="AP33" s="2" t="str" cm="1">
        <f t="array" ref="AP33">IF(B33="","",SUMPRODUCT(($D$1:$AB$4=$AP$4)*D33:AB33))</f>
        <v/>
      </c>
      <c r="AQ33" s="15" t="str">
        <f t="shared" ca="1" si="4"/>
        <v/>
      </c>
      <c r="AR33" s="2" t="str" cm="1">
        <f t="array" ref="AR33">IF(B33="","",SUMPRODUCT(($D$1:$AB$4=$AR$4)*D33:AB33))</f>
        <v/>
      </c>
      <c r="AS33" s="15" t="str">
        <f t="shared" ca="1" si="5"/>
        <v/>
      </c>
      <c r="AT33" s="2" t="str" cm="1">
        <f t="array" ref="AT33">IF(B33="","",SUMPRODUCT(($D$1:$AB$4=$AT$4)*$D33:$AB33))</f>
        <v/>
      </c>
      <c r="AU33" s="15" t="str">
        <f t="shared" ca="1" si="6"/>
        <v/>
      </c>
      <c r="AV33" s="2" t="str" cm="1">
        <f t="array" ref="AV33">IF(D33="","",SUMPRODUCT(($D$1:$AB$4=$AV$4)*$D33:$AB33))</f>
        <v/>
      </c>
      <c r="AW33" s="15" t="str">
        <f t="shared" ca="1" si="7"/>
        <v/>
      </c>
      <c r="AX33" s="2" t="str" cm="1">
        <f t="array" ref="AX33">IF(F33="","",SUMPRODUCT(($D$1:$AB$4=$AX$4)*$D33:$AB33))</f>
        <v/>
      </c>
      <c r="AY33" s="15" t="str">
        <f t="shared" ca="1" si="8"/>
        <v/>
      </c>
      <c r="AZ33" s="2" t="str" cm="1">
        <f t="array" ref="AZ33">IF(B33="","",SUMPRODUCT(($D$1:$AB$4=$AZ$4)*$D33:$AB33))</f>
        <v/>
      </c>
      <c r="BA33" s="15" t="str">
        <f t="shared" ca="1" si="9"/>
        <v/>
      </c>
      <c r="BB33" s="2" t="str" cm="1">
        <f t="array" ref="BB33">IF(B33="","",SUMPRODUCT(($D$1:$AB$4=$BB$4)*$D33:$AB33))</f>
        <v/>
      </c>
      <c r="BC33" s="15" t="str">
        <f t="shared" ca="1" si="10"/>
        <v/>
      </c>
      <c r="BD33" s="2" t="str" cm="1">
        <f t="array" ref="BD33">IF(B33="","",SUMPRODUCT(($D$1:$AB$4=$BD$4)*$D33:$AB33))</f>
        <v/>
      </c>
      <c r="BE33" s="15" t="str">
        <f t="shared" ca="1" si="11"/>
        <v/>
      </c>
      <c r="BF33" s="2" t="str" cm="1">
        <f t="array" ref="BF33">IF(B33="","",SUMPRODUCT(($D$1:$AB$4=$BF$4)*$D33:$AB33))</f>
        <v/>
      </c>
      <c r="BG33" s="15" t="str">
        <f t="shared" ca="1" si="12"/>
        <v/>
      </c>
      <c r="BH33" s="2" t="str" cm="1">
        <f t="array" ref="BH33">IF(B33="","",SUMPRODUCT(($D$1:$AB$4=$BH$4)*$D33:$AB33))</f>
        <v/>
      </c>
      <c r="BI33" s="15" t="str">
        <f t="shared" ca="1" si="13"/>
        <v/>
      </c>
      <c r="BJ33" s="2" t="str" cm="1">
        <f t="array" ref="BJ33">IF(B33="","",SUMPRODUCT(($D$1:$AB$4=$BJ$4)*$D33:$AB33))</f>
        <v/>
      </c>
      <c r="BK33" s="15" t="str">
        <f t="shared" ca="1" si="14"/>
        <v/>
      </c>
      <c r="BL33" s="2" t="str" cm="1">
        <f t="array" ref="BL33">IF(B33="","",SUMPRODUCT(($D$1:$AB$4=$BL$4)*$D33:$AB33))</f>
        <v/>
      </c>
      <c r="BM33" s="15" t="str">
        <f t="shared" ca="1" si="15"/>
        <v/>
      </c>
      <c r="BN33" s="2" t="str" cm="1">
        <f t="array" ref="BN33">IF(B33="","",SUMPRODUCT(($D$1:$AB$4=$BN$4)*$D33:$AB33))</f>
        <v/>
      </c>
      <c r="BO33" s="15" t="str">
        <f t="shared" ca="1" si="16"/>
        <v/>
      </c>
      <c r="BP33" s="2" t="str" cm="1">
        <f t="array" ref="BP33">IF(B33="","",SUMPRODUCT(($D$1:$AB$4=$BP$4)*$D33:$AB33))</f>
        <v/>
      </c>
      <c r="BQ33" s="15" t="str">
        <f t="shared" ca="1" si="17"/>
        <v/>
      </c>
      <c r="BR33" s="2" t="str" cm="1">
        <f t="array" ref="BR33">IF(B33="","",SUMPRODUCT(($D$1:$AB$4=$BR$4)*$D33:$AB33))</f>
        <v/>
      </c>
      <c r="BS33" s="15" t="str">
        <f t="shared" ca="1" si="18"/>
        <v/>
      </c>
      <c r="BT33" s="2" t="str" cm="1">
        <f t="array" ref="BT33">IF(B33="","",SUMPRODUCT(($D$1:$AB$4=$BT$4)*$D33:$AB33))</f>
        <v/>
      </c>
      <c r="BU33" s="15" t="str">
        <f t="shared" ca="1" si="19"/>
        <v/>
      </c>
      <c r="BV33" s="2" t="str" cm="1">
        <f t="array" ref="BV33">IF(B33="","",SUMPRODUCT(($D$1:$AB$4=$BV$4)*$D33:$AB33))</f>
        <v/>
      </c>
      <c r="BW33" s="15" t="str">
        <f t="shared" ca="1" si="20"/>
        <v/>
      </c>
      <c r="BX33" s="2" t="str" cm="1">
        <f t="array" ref="BX33">IF(B33="","",SUMPRODUCT(($D$1:$AB$4=$BX$4)*$D33:$AB33))</f>
        <v/>
      </c>
      <c r="BY33" s="15" t="str">
        <f t="shared" ca="1" si="21"/>
        <v/>
      </c>
      <c r="BZ33" s="2" t="str" cm="1">
        <f t="array" ref="BZ33">IF(B33="","",SUMPRODUCT(($D$1:$AB$4=$BZ$4)*$D33:$AB33))</f>
        <v/>
      </c>
      <c r="CA33" s="15" t="str">
        <f t="shared" ca="1" si="22"/>
        <v/>
      </c>
      <c r="CB33" s="2" t="str" cm="1">
        <f t="array" ref="CB33">IF(B33="","",SUMPRODUCT(($D$1:$AB$4=$CB$4)*$D33:$AB33))</f>
        <v/>
      </c>
      <c r="CC33" s="15" t="str">
        <f t="shared" ca="1" si="23"/>
        <v/>
      </c>
      <c r="CD33" s="2" t="str" cm="1">
        <f t="array" ref="CD33">IF(B33="","",SUMPRODUCT(($D$1:$AB$4=$CD$4)*$D33:$AB33))</f>
        <v/>
      </c>
      <c r="CE33" s="15" t="str">
        <f t="shared" ca="1" si="24"/>
        <v/>
      </c>
      <c r="CF33" s="2" t="str" cm="1">
        <f t="array" ref="CF33">IF(B33="","",SUMPRODUCT(($D$1:$AB$4=$CF$4)*$D33:$AB33))</f>
        <v/>
      </c>
      <c r="CG33" s="15" t="str">
        <f t="shared" ca="1" si="25"/>
        <v/>
      </c>
      <c r="CH33" s="2" t="str" cm="1">
        <f t="array" ref="CH33">IF(B33="","",SUMPRODUCT(($D$1:$AB$4=$CH$4)*$D33:$AB33))</f>
        <v/>
      </c>
      <c r="CI33" s="15" t="str">
        <f t="shared" ca="1" si="26"/>
        <v/>
      </c>
    </row>
    <row r="34" spans="1:87">
      <c r="A34" s="7">
        <v>28</v>
      </c>
      <c r="B34" s="8"/>
      <c r="D34" s="97"/>
      <c r="E34" s="86"/>
      <c r="F34" s="86"/>
      <c r="G34" s="86"/>
      <c r="H34" s="86"/>
      <c r="I34" s="98"/>
      <c r="J34" s="102"/>
      <c r="K34" s="87"/>
      <c r="L34" s="87"/>
      <c r="M34" s="87"/>
      <c r="N34" s="87"/>
      <c r="O34" s="103"/>
      <c r="P34" s="107"/>
      <c r="Q34" s="88"/>
      <c r="R34" s="88"/>
      <c r="S34" s="88"/>
      <c r="T34" s="88"/>
      <c r="U34" s="108"/>
      <c r="V34" s="113"/>
      <c r="W34" s="89"/>
      <c r="X34" s="89"/>
      <c r="Y34" s="89"/>
      <c r="Z34" s="89"/>
      <c r="AA34" s="89"/>
      <c r="AB34" s="169"/>
      <c r="AC34" s="171" t="str">
        <f t="shared" si="27"/>
        <v/>
      </c>
      <c r="AD34" s="286" t="str">
        <f t="shared" si="1"/>
        <v/>
      </c>
      <c r="AL34" s="2" t="str" cm="1">
        <f t="array" ref="AL34">IF(B34="","",SUMPRODUCT(($D$1:$AB$4=$AL$4)*D34:AB34))</f>
        <v/>
      </c>
      <c r="AM34" s="15" t="str">
        <f t="shared" ca="1" si="2"/>
        <v/>
      </c>
      <c r="AN34" s="2" t="str" cm="1">
        <f t="array" ref="AN34">IF(B34="","",SUMPRODUCT(($D$1:$AB$4=$AN$4)*D34:AB34))</f>
        <v/>
      </c>
      <c r="AO34" s="15" t="str">
        <f t="shared" ca="1" si="3"/>
        <v/>
      </c>
      <c r="AP34" s="2" t="str" cm="1">
        <f t="array" ref="AP34">IF(B34="","",SUMPRODUCT(($D$1:$AB$4=$AP$4)*D34:AB34))</f>
        <v/>
      </c>
      <c r="AQ34" s="15" t="str">
        <f t="shared" ca="1" si="4"/>
        <v/>
      </c>
      <c r="AR34" s="2" t="str" cm="1">
        <f t="array" ref="AR34">IF(B34="","",SUMPRODUCT(($D$1:$AB$4=$AR$4)*D34:AB34))</f>
        <v/>
      </c>
      <c r="AS34" s="15" t="str">
        <f t="shared" ca="1" si="5"/>
        <v/>
      </c>
      <c r="AT34" s="2" t="str" cm="1">
        <f t="array" ref="AT34">IF(B34="","",SUMPRODUCT(($D$1:$AB$4=$AT$4)*$D34:$AB34))</f>
        <v/>
      </c>
      <c r="AU34" s="15" t="str">
        <f t="shared" ca="1" si="6"/>
        <v/>
      </c>
      <c r="AV34" s="2" t="str" cm="1">
        <f t="array" ref="AV34">IF(D34="","",SUMPRODUCT(($D$1:$AB$4=$AV$4)*$D34:$AB34))</f>
        <v/>
      </c>
      <c r="AW34" s="15" t="str">
        <f t="shared" ca="1" si="7"/>
        <v/>
      </c>
      <c r="AX34" s="2" t="str" cm="1">
        <f t="array" ref="AX34">IF(F34="","",SUMPRODUCT(($D$1:$AB$4=$AX$4)*$D34:$AB34))</f>
        <v/>
      </c>
      <c r="AY34" s="15" t="str">
        <f t="shared" ca="1" si="8"/>
        <v/>
      </c>
      <c r="AZ34" s="2" t="str" cm="1">
        <f t="array" ref="AZ34">IF(B34="","",SUMPRODUCT(($D$1:$AB$4=$AZ$4)*$D34:$AB34))</f>
        <v/>
      </c>
      <c r="BA34" s="15" t="str">
        <f t="shared" ca="1" si="9"/>
        <v/>
      </c>
      <c r="BB34" s="2" t="str" cm="1">
        <f t="array" ref="BB34">IF(B34="","",SUMPRODUCT(($D$1:$AB$4=$BB$4)*$D34:$AB34))</f>
        <v/>
      </c>
      <c r="BC34" s="15" t="str">
        <f t="shared" ca="1" si="10"/>
        <v/>
      </c>
      <c r="BD34" s="2" t="str" cm="1">
        <f t="array" ref="BD34">IF(B34="","",SUMPRODUCT(($D$1:$AB$4=$BD$4)*$D34:$AB34))</f>
        <v/>
      </c>
      <c r="BE34" s="15" t="str">
        <f t="shared" ca="1" si="11"/>
        <v/>
      </c>
      <c r="BF34" s="2" t="str" cm="1">
        <f t="array" ref="BF34">IF(B34="","",SUMPRODUCT(($D$1:$AB$4=$BF$4)*$D34:$AB34))</f>
        <v/>
      </c>
      <c r="BG34" s="15" t="str">
        <f t="shared" ca="1" si="12"/>
        <v/>
      </c>
      <c r="BH34" s="2" t="str" cm="1">
        <f t="array" ref="BH34">IF(B34="","",SUMPRODUCT(($D$1:$AB$4=$BH$4)*$D34:$AB34))</f>
        <v/>
      </c>
      <c r="BI34" s="15" t="str">
        <f t="shared" ca="1" si="13"/>
        <v/>
      </c>
      <c r="BJ34" s="2" t="str" cm="1">
        <f t="array" ref="BJ34">IF(B34="","",SUMPRODUCT(($D$1:$AB$4=$BJ$4)*$D34:$AB34))</f>
        <v/>
      </c>
      <c r="BK34" s="15" t="str">
        <f t="shared" ca="1" si="14"/>
        <v/>
      </c>
      <c r="BL34" s="2" t="str" cm="1">
        <f t="array" ref="BL34">IF(B34="","",SUMPRODUCT(($D$1:$AB$4=$BL$4)*$D34:$AB34))</f>
        <v/>
      </c>
      <c r="BM34" s="15" t="str">
        <f t="shared" ca="1" si="15"/>
        <v/>
      </c>
      <c r="BN34" s="2" t="str" cm="1">
        <f t="array" ref="BN34">IF(B34="","",SUMPRODUCT(($D$1:$AB$4=$BN$4)*$D34:$AB34))</f>
        <v/>
      </c>
      <c r="BO34" s="15" t="str">
        <f t="shared" ca="1" si="16"/>
        <v/>
      </c>
      <c r="BP34" s="2" t="str" cm="1">
        <f t="array" ref="BP34">IF(B34="","",SUMPRODUCT(($D$1:$AB$4=$BP$4)*$D34:$AB34))</f>
        <v/>
      </c>
      <c r="BQ34" s="15" t="str">
        <f t="shared" ca="1" si="17"/>
        <v/>
      </c>
      <c r="BR34" s="2" t="str" cm="1">
        <f t="array" ref="BR34">IF(B34="","",SUMPRODUCT(($D$1:$AB$4=$BR$4)*$D34:$AB34))</f>
        <v/>
      </c>
      <c r="BS34" s="15" t="str">
        <f t="shared" ca="1" si="18"/>
        <v/>
      </c>
      <c r="BT34" s="2" t="str" cm="1">
        <f t="array" ref="BT34">IF(B34="","",SUMPRODUCT(($D$1:$AB$4=$BT$4)*$D34:$AB34))</f>
        <v/>
      </c>
      <c r="BU34" s="15" t="str">
        <f t="shared" ca="1" si="19"/>
        <v/>
      </c>
      <c r="BV34" s="2" t="str" cm="1">
        <f t="array" ref="BV34">IF(B34="","",SUMPRODUCT(($D$1:$AB$4=$BV$4)*$D34:$AB34))</f>
        <v/>
      </c>
      <c r="BW34" s="15" t="str">
        <f t="shared" ca="1" si="20"/>
        <v/>
      </c>
      <c r="BX34" s="2" t="str" cm="1">
        <f t="array" ref="BX34">IF(B34="","",SUMPRODUCT(($D$1:$AB$4=$BX$4)*$D34:$AB34))</f>
        <v/>
      </c>
      <c r="BY34" s="15" t="str">
        <f t="shared" ca="1" si="21"/>
        <v/>
      </c>
      <c r="BZ34" s="2" t="str" cm="1">
        <f t="array" ref="BZ34">IF(B34="","",SUMPRODUCT(($D$1:$AB$4=$BZ$4)*$D34:$AB34))</f>
        <v/>
      </c>
      <c r="CA34" s="15" t="str">
        <f t="shared" ca="1" si="22"/>
        <v/>
      </c>
      <c r="CB34" s="2" t="str" cm="1">
        <f t="array" ref="CB34">IF(B34="","",SUMPRODUCT(($D$1:$AB$4=$CB$4)*$D34:$AB34))</f>
        <v/>
      </c>
      <c r="CC34" s="15" t="str">
        <f t="shared" ca="1" si="23"/>
        <v/>
      </c>
      <c r="CD34" s="2" t="str" cm="1">
        <f t="array" ref="CD34">IF(B34="","",SUMPRODUCT(($D$1:$AB$4=$CD$4)*$D34:$AB34))</f>
        <v/>
      </c>
      <c r="CE34" s="15" t="str">
        <f t="shared" ca="1" si="24"/>
        <v/>
      </c>
      <c r="CF34" s="2" t="str" cm="1">
        <f t="array" ref="CF34">IF(B34="","",SUMPRODUCT(($D$1:$AB$4=$CF$4)*$D34:$AB34))</f>
        <v/>
      </c>
      <c r="CG34" s="15" t="str">
        <f t="shared" ca="1" si="25"/>
        <v/>
      </c>
      <c r="CH34" s="2" t="str" cm="1">
        <f t="array" ref="CH34">IF(B34="","",SUMPRODUCT(($D$1:$AB$4=$CH$4)*$D34:$AB34))</f>
        <v/>
      </c>
      <c r="CI34" s="15" t="str">
        <f t="shared" ca="1" si="26"/>
        <v/>
      </c>
    </row>
    <row r="35" spans="1:87">
      <c r="A35" s="6">
        <v>29</v>
      </c>
      <c r="B35" s="8"/>
      <c r="D35" s="97"/>
      <c r="E35" s="86"/>
      <c r="F35" s="86"/>
      <c r="G35" s="86"/>
      <c r="H35" s="86"/>
      <c r="I35" s="98"/>
      <c r="J35" s="102"/>
      <c r="K35" s="87"/>
      <c r="L35" s="87"/>
      <c r="M35" s="87"/>
      <c r="N35" s="87"/>
      <c r="O35" s="103"/>
      <c r="P35" s="107"/>
      <c r="Q35" s="88"/>
      <c r="R35" s="88"/>
      <c r="S35" s="88"/>
      <c r="T35" s="88"/>
      <c r="U35" s="108"/>
      <c r="V35" s="113"/>
      <c r="W35" s="89"/>
      <c r="X35" s="89"/>
      <c r="Y35" s="89"/>
      <c r="Z35" s="89"/>
      <c r="AA35" s="89"/>
      <c r="AB35" s="169"/>
      <c r="AC35" s="171" t="str">
        <f t="shared" si="27"/>
        <v/>
      </c>
      <c r="AD35" s="286" t="str">
        <f t="shared" si="1"/>
        <v/>
      </c>
      <c r="AL35" s="2" t="str" cm="1">
        <f t="array" ref="AL35">IF(B35="","",SUMPRODUCT(($D$1:$AB$4=$AL$4)*D35:AB35))</f>
        <v/>
      </c>
      <c r="AM35" s="15" t="str">
        <f t="shared" ca="1" si="2"/>
        <v/>
      </c>
      <c r="AN35" s="2" t="str" cm="1">
        <f t="array" ref="AN35">IF(B35="","",SUMPRODUCT(($D$1:$AB$4=$AN$4)*D35:AB35))</f>
        <v/>
      </c>
      <c r="AO35" s="15" t="str">
        <f t="shared" ca="1" si="3"/>
        <v/>
      </c>
      <c r="AP35" s="2" t="str" cm="1">
        <f t="array" ref="AP35">IF(B35="","",SUMPRODUCT(($D$1:$AB$4=$AP$4)*D35:AB35))</f>
        <v/>
      </c>
      <c r="AQ35" s="15" t="str">
        <f t="shared" ca="1" si="4"/>
        <v/>
      </c>
      <c r="AR35" s="2" t="str" cm="1">
        <f t="array" ref="AR35">IF(B35="","",SUMPRODUCT(($D$1:$AB$4=$AR$4)*D35:AB35))</f>
        <v/>
      </c>
      <c r="AS35" s="15" t="str">
        <f t="shared" ca="1" si="5"/>
        <v/>
      </c>
      <c r="AT35" s="2" t="str" cm="1">
        <f t="array" ref="AT35">IF(B35="","",SUMPRODUCT(($D$1:$AB$4=$AT$4)*$D35:$AB35))</f>
        <v/>
      </c>
      <c r="AU35" s="15" t="str">
        <f t="shared" ca="1" si="6"/>
        <v/>
      </c>
      <c r="AV35" s="2" t="str" cm="1">
        <f t="array" ref="AV35">IF(D35="","",SUMPRODUCT(($D$1:$AB$4=$AV$4)*$D35:$AB35))</f>
        <v/>
      </c>
      <c r="AW35" s="15" t="str">
        <f t="shared" ca="1" si="7"/>
        <v/>
      </c>
      <c r="AX35" s="2" t="str" cm="1">
        <f t="array" ref="AX35">IF(F35="","",SUMPRODUCT(($D$1:$AB$4=$AX$4)*$D35:$AB35))</f>
        <v/>
      </c>
      <c r="AY35" s="15" t="str">
        <f t="shared" ca="1" si="8"/>
        <v/>
      </c>
      <c r="AZ35" s="2" t="str" cm="1">
        <f t="array" ref="AZ35">IF(B35="","",SUMPRODUCT(($D$1:$AB$4=$AZ$4)*$D35:$AB35))</f>
        <v/>
      </c>
      <c r="BA35" s="15" t="str">
        <f t="shared" ca="1" si="9"/>
        <v/>
      </c>
      <c r="BB35" s="2" t="str" cm="1">
        <f t="array" ref="BB35">IF(B35="","",SUMPRODUCT(($D$1:$AB$4=$BB$4)*$D35:$AB35))</f>
        <v/>
      </c>
      <c r="BC35" s="15" t="str">
        <f t="shared" ca="1" si="10"/>
        <v/>
      </c>
      <c r="BD35" s="2" t="str" cm="1">
        <f t="array" ref="BD35">IF(B35="","",SUMPRODUCT(($D$1:$AB$4=$BD$4)*$D35:$AB35))</f>
        <v/>
      </c>
      <c r="BE35" s="15" t="str">
        <f t="shared" ca="1" si="11"/>
        <v/>
      </c>
      <c r="BF35" s="2" t="str" cm="1">
        <f t="array" ref="BF35">IF(B35="","",SUMPRODUCT(($D$1:$AB$4=$BF$4)*$D35:$AB35))</f>
        <v/>
      </c>
      <c r="BG35" s="15" t="str">
        <f t="shared" ca="1" si="12"/>
        <v/>
      </c>
      <c r="BH35" s="2" t="str" cm="1">
        <f t="array" ref="BH35">IF(B35="","",SUMPRODUCT(($D$1:$AB$4=$BH$4)*$D35:$AB35))</f>
        <v/>
      </c>
      <c r="BI35" s="15" t="str">
        <f t="shared" ca="1" si="13"/>
        <v/>
      </c>
      <c r="BJ35" s="2" t="str" cm="1">
        <f t="array" ref="BJ35">IF(B35="","",SUMPRODUCT(($D$1:$AB$4=$BJ$4)*$D35:$AB35))</f>
        <v/>
      </c>
      <c r="BK35" s="15" t="str">
        <f t="shared" ca="1" si="14"/>
        <v/>
      </c>
      <c r="BL35" s="2" t="str" cm="1">
        <f t="array" ref="BL35">IF(B35="","",SUMPRODUCT(($D$1:$AB$4=$BL$4)*$D35:$AB35))</f>
        <v/>
      </c>
      <c r="BM35" s="15" t="str">
        <f t="shared" ca="1" si="15"/>
        <v/>
      </c>
      <c r="BN35" s="2" t="str" cm="1">
        <f t="array" ref="BN35">IF(B35="","",SUMPRODUCT(($D$1:$AB$4=$BN$4)*$D35:$AB35))</f>
        <v/>
      </c>
      <c r="BO35" s="15" t="str">
        <f t="shared" ca="1" si="16"/>
        <v/>
      </c>
      <c r="BP35" s="2" t="str" cm="1">
        <f t="array" ref="BP35">IF(B35="","",SUMPRODUCT(($D$1:$AB$4=$BP$4)*$D35:$AB35))</f>
        <v/>
      </c>
      <c r="BQ35" s="15" t="str">
        <f t="shared" ca="1" si="17"/>
        <v/>
      </c>
      <c r="BR35" s="2" t="str" cm="1">
        <f t="array" ref="BR35">IF(B35="","",SUMPRODUCT(($D$1:$AB$4=$BR$4)*$D35:$AB35))</f>
        <v/>
      </c>
      <c r="BS35" s="15" t="str">
        <f t="shared" ca="1" si="18"/>
        <v/>
      </c>
      <c r="BT35" s="2" t="str" cm="1">
        <f t="array" ref="BT35">IF(B35="","",SUMPRODUCT(($D$1:$AB$4=$BT$4)*$D35:$AB35))</f>
        <v/>
      </c>
      <c r="BU35" s="15" t="str">
        <f t="shared" ca="1" si="19"/>
        <v/>
      </c>
      <c r="BV35" s="2" t="str" cm="1">
        <f t="array" ref="BV35">IF(B35="","",SUMPRODUCT(($D$1:$AB$4=$BV$4)*$D35:$AB35))</f>
        <v/>
      </c>
      <c r="BW35" s="15" t="str">
        <f t="shared" ca="1" si="20"/>
        <v/>
      </c>
      <c r="BX35" s="2" t="str" cm="1">
        <f t="array" ref="BX35">IF(B35="","",SUMPRODUCT(($D$1:$AB$4=$BX$4)*$D35:$AB35))</f>
        <v/>
      </c>
      <c r="BY35" s="15" t="str">
        <f t="shared" ca="1" si="21"/>
        <v/>
      </c>
      <c r="BZ35" s="2" t="str" cm="1">
        <f t="array" ref="BZ35">IF(B35="","",SUMPRODUCT(($D$1:$AB$4=$BZ$4)*$D35:$AB35))</f>
        <v/>
      </c>
      <c r="CA35" s="15" t="str">
        <f t="shared" ca="1" si="22"/>
        <v/>
      </c>
      <c r="CB35" s="2" t="str" cm="1">
        <f t="array" ref="CB35">IF(B35="","",SUMPRODUCT(($D$1:$AB$4=$CB$4)*$D35:$AB35))</f>
        <v/>
      </c>
      <c r="CC35" s="15" t="str">
        <f t="shared" ca="1" si="23"/>
        <v/>
      </c>
      <c r="CD35" s="2" t="str" cm="1">
        <f t="array" ref="CD35">IF(B35="","",SUMPRODUCT(($D$1:$AB$4=$CD$4)*$D35:$AB35))</f>
        <v/>
      </c>
      <c r="CE35" s="15" t="str">
        <f t="shared" ca="1" si="24"/>
        <v/>
      </c>
      <c r="CF35" s="2" t="str" cm="1">
        <f t="array" ref="CF35">IF(B35="","",SUMPRODUCT(($D$1:$AB$4=$CF$4)*$D35:$AB35))</f>
        <v/>
      </c>
      <c r="CG35" s="15" t="str">
        <f t="shared" ca="1" si="25"/>
        <v/>
      </c>
      <c r="CH35" s="2" t="str" cm="1">
        <f t="array" ref="CH35">IF(B35="","",SUMPRODUCT(($D$1:$AB$4=$CH$4)*$D35:$AB35))</f>
        <v/>
      </c>
      <c r="CI35" s="15" t="str">
        <f t="shared" ca="1" si="26"/>
        <v/>
      </c>
    </row>
    <row r="36" spans="1:87">
      <c r="A36" s="7">
        <v>30</v>
      </c>
      <c r="B36" s="8"/>
      <c r="D36" s="97"/>
      <c r="E36" s="86"/>
      <c r="F36" s="86"/>
      <c r="G36" s="86"/>
      <c r="H36" s="86"/>
      <c r="I36" s="98"/>
      <c r="J36" s="102"/>
      <c r="K36" s="87"/>
      <c r="L36" s="87"/>
      <c r="M36" s="87"/>
      <c r="N36" s="87"/>
      <c r="O36" s="103"/>
      <c r="P36" s="107"/>
      <c r="Q36" s="88"/>
      <c r="R36" s="88"/>
      <c r="S36" s="88"/>
      <c r="T36" s="88"/>
      <c r="U36" s="108"/>
      <c r="V36" s="113"/>
      <c r="W36" s="89"/>
      <c r="X36" s="89"/>
      <c r="Y36" s="89"/>
      <c r="Z36" s="89"/>
      <c r="AA36" s="89"/>
      <c r="AB36" s="169"/>
      <c r="AC36" s="171" t="str">
        <f t="shared" si="27"/>
        <v/>
      </c>
      <c r="AD36" s="286" t="str">
        <f t="shared" si="1"/>
        <v/>
      </c>
      <c r="AL36" s="2" t="str" cm="1">
        <f t="array" ref="AL36">IF(B36="","",SUMPRODUCT(($D$1:$AB$4=$AL$4)*D36:AB36))</f>
        <v/>
      </c>
      <c r="AM36" s="15" t="str">
        <f t="shared" ca="1" si="2"/>
        <v/>
      </c>
      <c r="AN36" s="2" t="str" cm="1">
        <f t="array" ref="AN36">IF(B36="","",SUMPRODUCT(($D$1:$AB$4=$AN$4)*D36:AB36))</f>
        <v/>
      </c>
      <c r="AO36" s="15" t="str">
        <f t="shared" ca="1" si="3"/>
        <v/>
      </c>
      <c r="AP36" s="2" t="str" cm="1">
        <f t="array" ref="AP36">IF(B36="","",SUMPRODUCT(($D$1:$AB$4=$AP$4)*D36:AB36))</f>
        <v/>
      </c>
      <c r="AQ36" s="15" t="str">
        <f t="shared" ca="1" si="4"/>
        <v/>
      </c>
      <c r="AR36" s="2" t="str" cm="1">
        <f t="array" ref="AR36">IF(B36="","",SUMPRODUCT(($D$1:$AB$4=$AR$4)*D36:AB36))</f>
        <v/>
      </c>
      <c r="AS36" s="15" t="str">
        <f t="shared" ca="1" si="5"/>
        <v/>
      </c>
      <c r="AT36" s="2" t="str" cm="1">
        <f t="array" ref="AT36">IF(B36="","",SUMPRODUCT(($D$1:$AB$4=$AT$4)*$D36:$AB36))</f>
        <v/>
      </c>
      <c r="AU36" s="15" t="str">
        <f t="shared" ca="1" si="6"/>
        <v/>
      </c>
      <c r="AV36" s="2" t="str" cm="1">
        <f t="array" ref="AV36">IF(D36="","",SUMPRODUCT(($D$1:$AB$4=$AV$4)*$D36:$AB36))</f>
        <v/>
      </c>
      <c r="AW36" s="15" t="str">
        <f t="shared" ca="1" si="7"/>
        <v/>
      </c>
      <c r="AX36" s="2" t="str" cm="1">
        <f t="array" ref="AX36">IF(F36="","",SUMPRODUCT(($D$1:$AB$4=$AX$4)*$D36:$AB36))</f>
        <v/>
      </c>
      <c r="AY36" s="15" t="str">
        <f t="shared" ca="1" si="8"/>
        <v/>
      </c>
      <c r="AZ36" s="2" t="str" cm="1">
        <f t="array" ref="AZ36">IF(B36="","",SUMPRODUCT(($D$1:$AB$4=$AZ$4)*$D36:$AB36))</f>
        <v/>
      </c>
      <c r="BA36" s="15" t="str">
        <f t="shared" ca="1" si="9"/>
        <v/>
      </c>
      <c r="BB36" s="2" t="str" cm="1">
        <f t="array" ref="BB36">IF(B36="","",SUMPRODUCT(($D$1:$AB$4=$BB$4)*$D36:$AB36))</f>
        <v/>
      </c>
      <c r="BC36" s="15" t="str">
        <f t="shared" ca="1" si="10"/>
        <v/>
      </c>
      <c r="BD36" s="2" t="str" cm="1">
        <f t="array" ref="BD36">IF(B36="","",SUMPRODUCT(($D$1:$AB$4=$BD$4)*$D36:$AB36))</f>
        <v/>
      </c>
      <c r="BE36" s="15" t="str">
        <f t="shared" ca="1" si="11"/>
        <v/>
      </c>
      <c r="BF36" s="2" t="str" cm="1">
        <f t="array" ref="BF36">IF(B36="","",SUMPRODUCT(($D$1:$AB$4=$BF$4)*$D36:$AB36))</f>
        <v/>
      </c>
      <c r="BG36" s="15" t="str">
        <f t="shared" ca="1" si="12"/>
        <v/>
      </c>
      <c r="BH36" s="2" t="str" cm="1">
        <f t="array" ref="BH36">IF(B36="","",SUMPRODUCT(($D$1:$AB$4=$BH$4)*$D36:$AB36))</f>
        <v/>
      </c>
      <c r="BI36" s="15" t="str">
        <f t="shared" ca="1" si="13"/>
        <v/>
      </c>
      <c r="BJ36" s="2" t="str" cm="1">
        <f t="array" ref="BJ36">IF(B36="","",SUMPRODUCT(($D$1:$AB$4=$BJ$4)*$D36:$AB36))</f>
        <v/>
      </c>
      <c r="BK36" s="15" t="str">
        <f t="shared" ca="1" si="14"/>
        <v/>
      </c>
      <c r="BL36" s="2" t="str" cm="1">
        <f t="array" ref="BL36">IF(B36="","",SUMPRODUCT(($D$1:$AB$4=$BL$4)*$D36:$AB36))</f>
        <v/>
      </c>
      <c r="BM36" s="15" t="str">
        <f t="shared" ca="1" si="15"/>
        <v/>
      </c>
      <c r="BN36" s="2" t="str" cm="1">
        <f t="array" ref="BN36">IF(B36="","",SUMPRODUCT(($D$1:$AB$4=$BN$4)*$D36:$AB36))</f>
        <v/>
      </c>
      <c r="BO36" s="15" t="str">
        <f t="shared" ca="1" si="16"/>
        <v/>
      </c>
      <c r="BP36" s="2" t="str" cm="1">
        <f t="array" ref="BP36">IF(B36="","",SUMPRODUCT(($D$1:$AB$4=$BP$4)*$D36:$AB36))</f>
        <v/>
      </c>
      <c r="BQ36" s="15" t="str">
        <f t="shared" ca="1" si="17"/>
        <v/>
      </c>
      <c r="BR36" s="2" t="str" cm="1">
        <f t="array" ref="BR36">IF(B36="","",SUMPRODUCT(($D$1:$AB$4=$BR$4)*$D36:$AB36))</f>
        <v/>
      </c>
      <c r="BS36" s="15" t="str">
        <f t="shared" ca="1" si="18"/>
        <v/>
      </c>
      <c r="BT36" s="2" t="str" cm="1">
        <f t="array" ref="BT36">IF(B36="","",SUMPRODUCT(($D$1:$AB$4=$BT$4)*$D36:$AB36))</f>
        <v/>
      </c>
      <c r="BU36" s="15" t="str">
        <f t="shared" ca="1" si="19"/>
        <v/>
      </c>
      <c r="BV36" s="2" t="str" cm="1">
        <f t="array" ref="BV36">IF(B36="","",SUMPRODUCT(($D$1:$AB$4=$BV$4)*$D36:$AB36))</f>
        <v/>
      </c>
      <c r="BW36" s="15" t="str">
        <f t="shared" ca="1" si="20"/>
        <v/>
      </c>
      <c r="BX36" s="2" t="str" cm="1">
        <f t="array" ref="BX36">IF(B36="","",SUMPRODUCT(($D$1:$AB$4=$BX$4)*$D36:$AB36))</f>
        <v/>
      </c>
      <c r="BY36" s="15" t="str">
        <f t="shared" ca="1" si="21"/>
        <v/>
      </c>
      <c r="BZ36" s="2" t="str" cm="1">
        <f t="array" ref="BZ36">IF(B36="","",SUMPRODUCT(($D$1:$AB$4=$BZ$4)*$D36:$AB36))</f>
        <v/>
      </c>
      <c r="CA36" s="15" t="str">
        <f t="shared" ca="1" si="22"/>
        <v/>
      </c>
      <c r="CB36" s="2" t="str" cm="1">
        <f t="array" ref="CB36">IF(B36="","",SUMPRODUCT(($D$1:$AB$4=$CB$4)*$D36:$AB36))</f>
        <v/>
      </c>
      <c r="CC36" s="15" t="str">
        <f t="shared" ca="1" si="23"/>
        <v/>
      </c>
      <c r="CD36" s="2" t="str" cm="1">
        <f t="array" ref="CD36">IF(B36="","",SUMPRODUCT(($D$1:$AB$4=$CD$4)*$D36:$AB36))</f>
        <v/>
      </c>
      <c r="CE36" s="15" t="str">
        <f t="shared" ca="1" si="24"/>
        <v/>
      </c>
      <c r="CF36" s="2" t="str" cm="1">
        <f t="array" ref="CF36">IF(B36="","",SUMPRODUCT(($D$1:$AB$4=$CF$4)*$D36:$AB36))</f>
        <v/>
      </c>
      <c r="CG36" s="15" t="str">
        <f t="shared" ca="1" si="25"/>
        <v/>
      </c>
      <c r="CH36" s="2" t="str" cm="1">
        <f t="array" ref="CH36">IF(B36="","",SUMPRODUCT(($D$1:$AB$4=$CH$4)*$D36:$AB36))</f>
        <v/>
      </c>
      <c r="CI36" s="15" t="str">
        <f t="shared" ca="1" si="26"/>
        <v/>
      </c>
    </row>
    <row r="37" spans="1:87">
      <c r="A37" s="6">
        <v>31</v>
      </c>
      <c r="B37" s="8"/>
      <c r="D37" s="97"/>
      <c r="E37" s="86"/>
      <c r="F37" s="86"/>
      <c r="G37" s="86"/>
      <c r="H37" s="86"/>
      <c r="I37" s="98"/>
      <c r="J37" s="102"/>
      <c r="K37" s="87"/>
      <c r="L37" s="87"/>
      <c r="M37" s="87"/>
      <c r="N37" s="87"/>
      <c r="O37" s="103"/>
      <c r="P37" s="107"/>
      <c r="Q37" s="88"/>
      <c r="R37" s="88"/>
      <c r="S37" s="88"/>
      <c r="T37" s="88"/>
      <c r="U37" s="108"/>
      <c r="V37" s="113"/>
      <c r="W37" s="89"/>
      <c r="X37" s="89"/>
      <c r="Y37" s="89"/>
      <c r="Z37" s="89"/>
      <c r="AA37" s="89"/>
      <c r="AB37" s="169"/>
      <c r="AC37" s="171" t="str">
        <f t="shared" si="27"/>
        <v/>
      </c>
      <c r="AD37" s="286" t="str">
        <f t="shared" si="1"/>
        <v/>
      </c>
      <c r="AL37" s="2" t="str" cm="1">
        <f t="array" ref="AL37">IF(B37="","",SUMPRODUCT(($D$1:$AB$4=$AL$4)*D37:AB37))</f>
        <v/>
      </c>
      <c r="AM37" s="15" t="str">
        <f t="shared" ca="1" si="2"/>
        <v/>
      </c>
      <c r="AN37" s="2" t="str" cm="1">
        <f t="array" ref="AN37">IF(B37="","",SUMPRODUCT(($D$1:$AB$4=$AN$4)*D37:AB37))</f>
        <v/>
      </c>
      <c r="AO37" s="15" t="str">
        <f t="shared" ca="1" si="3"/>
        <v/>
      </c>
      <c r="AP37" s="2" t="str" cm="1">
        <f t="array" ref="AP37">IF(B37="","",SUMPRODUCT(($D$1:$AB$4=$AP$4)*D37:AB37))</f>
        <v/>
      </c>
      <c r="AQ37" s="15" t="str">
        <f t="shared" ca="1" si="4"/>
        <v/>
      </c>
      <c r="AR37" s="2" t="str" cm="1">
        <f t="array" ref="AR37">IF(B37="","",SUMPRODUCT(($D$1:$AB$4=$AR$4)*D37:AB37))</f>
        <v/>
      </c>
      <c r="AS37" s="15" t="str">
        <f t="shared" ca="1" si="5"/>
        <v/>
      </c>
      <c r="AT37" s="2" t="str" cm="1">
        <f t="array" ref="AT37">IF(B37="","",SUMPRODUCT(($D$1:$AB$4=$AT$4)*$D37:$AB37))</f>
        <v/>
      </c>
      <c r="AU37" s="15" t="str">
        <f t="shared" ca="1" si="6"/>
        <v/>
      </c>
      <c r="AV37" s="2" t="str" cm="1">
        <f t="array" ref="AV37">IF(D37="","",SUMPRODUCT(($D$1:$AB$4=$AV$4)*$D37:$AB37))</f>
        <v/>
      </c>
      <c r="AW37" s="15" t="str">
        <f t="shared" ca="1" si="7"/>
        <v/>
      </c>
      <c r="AX37" s="2" t="str" cm="1">
        <f t="array" ref="AX37">IF(F37="","",SUMPRODUCT(($D$1:$AB$4=$AX$4)*$D37:$AB37))</f>
        <v/>
      </c>
      <c r="AY37" s="15" t="str">
        <f t="shared" ca="1" si="8"/>
        <v/>
      </c>
      <c r="AZ37" s="2" t="str" cm="1">
        <f t="array" ref="AZ37">IF(B37="","",SUMPRODUCT(($D$1:$AB$4=$AZ$4)*$D37:$AB37))</f>
        <v/>
      </c>
      <c r="BA37" s="15" t="str">
        <f t="shared" ca="1" si="9"/>
        <v/>
      </c>
      <c r="BB37" s="2" t="str" cm="1">
        <f t="array" ref="BB37">IF(B37="","",SUMPRODUCT(($D$1:$AB$4=$BB$4)*$D37:$AB37))</f>
        <v/>
      </c>
      <c r="BC37" s="15" t="str">
        <f t="shared" ca="1" si="10"/>
        <v/>
      </c>
      <c r="BD37" s="2" t="str" cm="1">
        <f t="array" ref="BD37">IF(B37="","",SUMPRODUCT(($D$1:$AB$4=$BD$4)*$D37:$AB37))</f>
        <v/>
      </c>
      <c r="BE37" s="15" t="str">
        <f t="shared" ca="1" si="11"/>
        <v/>
      </c>
      <c r="BF37" s="2" t="str" cm="1">
        <f t="array" ref="BF37">IF(B37="","",SUMPRODUCT(($D$1:$AB$4=$BF$4)*$D37:$AB37))</f>
        <v/>
      </c>
      <c r="BG37" s="15" t="str">
        <f t="shared" ca="1" si="12"/>
        <v/>
      </c>
      <c r="BH37" s="2" t="str" cm="1">
        <f t="array" ref="BH37">IF(B37="","",SUMPRODUCT(($D$1:$AB$4=$BH$4)*$D37:$AB37))</f>
        <v/>
      </c>
      <c r="BI37" s="15" t="str">
        <f t="shared" ca="1" si="13"/>
        <v/>
      </c>
      <c r="BJ37" s="2" t="str" cm="1">
        <f t="array" ref="BJ37">IF(B37="","",SUMPRODUCT(($D$1:$AB$4=$BJ$4)*$D37:$AB37))</f>
        <v/>
      </c>
      <c r="BK37" s="15" t="str">
        <f t="shared" ca="1" si="14"/>
        <v/>
      </c>
      <c r="BL37" s="2" t="str" cm="1">
        <f t="array" ref="BL37">IF(B37="","",SUMPRODUCT(($D$1:$AB$4=$BL$4)*$D37:$AB37))</f>
        <v/>
      </c>
      <c r="BM37" s="15" t="str">
        <f t="shared" ca="1" si="15"/>
        <v/>
      </c>
      <c r="BN37" s="2" t="str" cm="1">
        <f t="array" ref="BN37">IF(B37="","",SUMPRODUCT(($D$1:$AB$4=$BN$4)*$D37:$AB37))</f>
        <v/>
      </c>
      <c r="BO37" s="15" t="str">
        <f t="shared" ca="1" si="16"/>
        <v/>
      </c>
      <c r="BP37" s="2" t="str" cm="1">
        <f t="array" ref="BP37">IF(B37="","",SUMPRODUCT(($D$1:$AB$4=$BP$4)*$D37:$AB37))</f>
        <v/>
      </c>
      <c r="BQ37" s="15" t="str">
        <f t="shared" ca="1" si="17"/>
        <v/>
      </c>
      <c r="BR37" s="2" t="str" cm="1">
        <f t="array" ref="BR37">IF(B37="","",SUMPRODUCT(($D$1:$AB$4=$BR$4)*$D37:$AB37))</f>
        <v/>
      </c>
      <c r="BS37" s="15" t="str">
        <f t="shared" ca="1" si="18"/>
        <v/>
      </c>
      <c r="BT37" s="2" t="str" cm="1">
        <f t="array" ref="BT37">IF(B37="","",SUMPRODUCT(($D$1:$AB$4=$BT$4)*$D37:$AB37))</f>
        <v/>
      </c>
      <c r="BU37" s="15" t="str">
        <f t="shared" ca="1" si="19"/>
        <v/>
      </c>
      <c r="BV37" s="2" t="str" cm="1">
        <f t="array" ref="BV37">IF(B37="","",SUMPRODUCT(($D$1:$AB$4=$BV$4)*$D37:$AB37))</f>
        <v/>
      </c>
      <c r="BW37" s="15" t="str">
        <f t="shared" ca="1" si="20"/>
        <v/>
      </c>
      <c r="BX37" s="2" t="str" cm="1">
        <f t="array" ref="BX37">IF(B37="","",SUMPRODUCT(($D$1:$AB$4=$BX$4)*$D37:$AB37))</f>
        <v/>
      </c>
      <c r="BY37" s="15" t="str">
        <f t="shared" ca="1" si="21"/>
        <v/>
      </c>
      <c r="BZ37" s="2" t="str" cm="1">
        <f t="array" ref="BZ37">IF(B37="","",SUMPRODUCT(($D$1:$AB$4=$BZ$4)*$D37:$AB37))</f>
        <v/>
      </c>
      <c r="CA37" s="15" t="str">
        <f t="shared" ca="1" si="22"/>
        <v/>
      </c>
      <c r="CB37" s="2" t="str" cm="1">
        <f t="array" ref="CB37">IF(B37="","",SUMPRODUCT(($D$1:$AB$4=$CB$4)*$D37:$AB37))</f>
        <v/>
      </c>
      <c r="CC37" s="15" t="str">
        <f t="shared" ca="1" si="23"/>
        <v/>
      </c>
      <c r="CD37" s="2" t="str" cm="1">
        <f t="array" ref="CD37">IF(B37="","",SUMPRODUCT(($D$1:$AB$4=$CD$4)*$D37:$AB37))</f>
        <v/>
      </c>
      <c r="CE37" s="15" t="str">
        <f t="shared" ca="1" si="24"/>
        <v/>
      </c>
      <c r="CF37" s="2" t="str" cm="1">
        <f t="array" ref="CF37">IF(B37="","",SUMPRODUCT(($D$1:$AB$4=$CF$4)*$D37:$AB37))</f>
        <v/>
      </c>
      <c r="CG37" s="15" t="str">
        <f t="shared" ca="1" si="25"/>
        <v/>
      </c>
      <c r="CH37" s="2" t="str" cm="1">
        <f t="array" ref="CH37">IF(B37="","",SUMPRODUCT(($D$1:$AB$4=$CH$4)*$D37:$AB37))</f>
        <v/>
      </c>
      <c r="CI37" s="15" t="str">
        <f t="shared" ca="1" si="26"/>
        <v/>
      </c>
    </row>
    <row r="38" spans="1:87">
      <c r="A38" s="7">
        <v>32</v>
      </c>
      <c r="B38" s="8"/>
      <c r="D38" s="97"/>
      <c r="E38" s="86"/>
      <c r="F38" s="86"/>
      <c r="G38" s="86"/>
      <c r="H38" s="86"/>
      <c r="I38" s="98"/>
      <c r="J38" s="102"/>
      <c r="K38" s="87"/>
      <c r="L38" s="87"/>
      <c r="M38" s="87"/>
      <c r="N38" s="87"/>
      <c r="O38" s="103"/>
      <c r="P38" s="107"/>
      <c r="Q38" s="88"/>
      <c r="R38" s="88"/>
      <c r="S38" s="88"/>
      <c r="T38" s="88"/>
      <c r="U38" s="108"/>
      <c r="V38" s="113"/>
      <c r="W38" s="89"/>
      <c r="X38" s="89"/>
      <c r="Y38" s="89"/>
      <c r="Z38" s="89"/>
      <c r="AA38" s="89"/>
      <c r="AB38" s="169"/>
      <c r="AC38" s="171" t="str">
        <f t="shared" si="27"/>
        <v/>
      </c>
      <c r="AD38" s="286" t="str">
        <f t="shared" si="1"/>
        <v/>
      </c>
      <c r="AL38" s="2" t="str" cm="1">
        <f t="array" ref="AL38">IF(B38="","",SUMPRODUCT(($D$1:$AB$4=$AL$4)*D38:AB38))</f>
        <v/>
      </c>
      <c r="AM38" s="15" t="str">
        <f t="shared" ca="1" si="2"/>
        <v/>
      </c>
      <c r="AN38" s="2" t="str" cm="1">
        <f t="array" ref="AN38">IF(B38="","",SUMPRODUCT(($D$1:$AB$4=$AN$4)*D38:AB38))</f>
        <v/>
      </c>
      <c r="AO38" s="15" t="str">
        <f t="shared" ca="1" si="3"/>
        <v/>
      </c>
      <c r="AP38" s="2" t="str" cm="1">
        <f t="array" ref="AP38">IF(B38="","",SUMPRODUCT(($D$1:$AB$4=$AP$4)*D38:AB38))</f>
        <v/>
      </c>
      <c r="AQ38" s="15" t="str">
        <f t="shared" ca="1" si="4"/>
        <v/>
      </c>
      <c r="AR38" s="2" t="str" cm="1">
        <f t="array" ref="AR38">IF(B38="","",SUMPRODUCT(($D$1:$AB$4=$AR$4)*D38:AB38))</f>
        <v/>
      </c>
      <c r="AS38" s="15" t="str">
        <f t="shared" ca="1" si="5"/>
        <v/>
      </c>
      <c r="AT38" s="2" t="str" cm="1">
        <f t="array" ref="AT38">IF(B38="","",SUMPRODUCT(($D$1:$AB$4=$AT$4)*$D38:$AB38))</f>
        <v/>
      </c>
      <c r="AU38" s="15" t="str">
        <f t="shared" ca="1" si="6"/>
        <v/>
      </c>
      <c r="AV38" s="2" t="str" cm="1">
        <f t="array" ref="AV38">IF(D38="","",SUMPRODUCT(($D$1:$AB$4=$AV$4)*$D38:$AB38))</f>
        <v/>
      </c>
      <c r="AW38" s="15" t="str">
        <f t="shared" ca="1" si="7"/>
        <v/>
      </c>
      <c r="AX38" s="2" t="str" cm="1">
        <f t="array" ref="AX38">IF(F38="","",SUMPRODUCT(($D$1:$AB$4=$AX$4)*$D38:$AB38))</f>
        <v/>
      </c>
      <c r="AY38" s="15" t="str">
        <f t="shared" ca="1" si="8"/>
        <v/>
      </c>
      <c r="AZ38" s="2" t="str" cm="1">
        <f t="array" ref="AZ38">IF(B38="","",SUMPRODUCT(($D$1:$AB$4=$AZ$4)*$D38:$AB38))</f>
        <v/>
      </c>
      <c r="BA38" s="15" t="str">
        <f t="shared" ca="1" si="9"/>
        <v/>
      </c>
      <c r="BB38" s="2" t="str" cm="1">
        <f t="array" ref="BB38">IF(B38="","",SUMPRODUCT(($D$1:$AB$4=$BB$4)*$D38:$AB38))</f>
        <v/>
      </c>
      <c r="BC38" s="15" t="str">
        <f t="shared" ca="1" si="10"/>
        <v/>
      </c>
      <c r="BD38" s="2" t="str" cm="1">
        <f t="array" ref="BD38">IF(B38="","",SUMPRODUCT(($D$1:$AB$4=$BD$4)*$D38:$AB38))</f>
        <v/>
      </c>
      <c r="BE38" s="15" t="str">
        <f t="shared" ca="1" si="11"/>
        <v/>
      </c>
      <c r="BF38" s="2" t="str" cm="1">
        <f t="array" ref="BF38">IF(B38="","",SUMPRODUCT(($D$1:$AB$4=$BF$4)*$D38:$AB38))</f>
        <v/>
      </c>
      <c r="BG38" s="15" t="str">
        <f t="shared" ca="1" si="12"/>
        <v/>
      </c>
      <c r="BH38" s="2" t="str" cm="1">
        <f t="array" ref="BH38">IF(B38="","",SUMPRODUCT(($D$1:$AB$4=$BH$4)*$D38:$AB38))</f>
        <v/>
      </c>
      <c r="BI38" s="15" t="str">
        <f t="shared" ca="1" si="13"/>
        <v/>
      </c>
      <c r="BJ38" s="2" t="str" cm="1">
        <f t="array" ref="BJ38">IF(B38="","",SUMPRODUCT(($D$1:$AB$4=$BJ$4)*$D38:$AB38))</f>
        <v/>
      </c>
      <c r="BK38" s="15" t="str">
        <f t="shared" ca="1" si="14"/>
        <v/>
      </c>
      <c r="BL38" s="2" t="str" cm="1">
        <f t="array" ref="BL38">IF(B38="","",SUMPRODUCT(($D$1:$AB$4=$BL$4)*$D38:$AB38))</f>
        <v/>
      </c>
      <c r="BM38" s="15" t="str">
        <f t="shared" ca="1" si="15"/>
        <v/>
      </c>
      <c r="BN38" s="2" t="str" cm="1">
        <f t="array" ref="BN38">IF(B38="","",SUMPRODUCT(($D$1:$AB$4=$BN$4)*$D38:$AB38))</f>
        <v/>
      </c>
      <c r="BO38" s="15" t="str">
        <f t="shared" ca="1" si="16"/>
        <v/>
      </c>
      <c r="BP38" s="2" t="str" cm="1">
        <f t="array" ref="BP38">IF(B38="","",SUMPRODUCT(($D$1:$AB$4=$BP$4)*$D38:$AB38))</f>
        <v/>
      </c>
      <c r="BQ38" s="15" t="str">
        <f t="shared" ca="1" si="17"/>
        <v/>
      </c>
      <c r="BR38" s="2" t="str" cm="1">
        <f t="array" ref="BR38">IF(B38="","",SUMPRODUCT(($D$1:$AB$4=$BR$4)*$D38:$AB38))</f>
        <v/>
      </c>
      <c r="BS38" s="15" t="str">
        <f t="shared" ca="1" si="18"/>
        <v/>
      </c>
      <c r="BT38" s="2" t="str" cm="1">
        <f t="array" ref="BT38">IF(B38="","",SUMPRODUCT(($D$1:$AB$4=$BT$4)*$D38:$AB38))</f>
        <v/>
      </c>
      <c r="BU38" s="15" t="str">
        <f t="shared" ca="1" si="19"/>
        <v/>
      </c>
      <c r="BV38" s="2" t="str" cm="1">
        <f t="array" ref="BV38">IF(B38="","",SUMPRODUCT(($D$1:$AB$4=$BV$4)*$D38:$AB38))</f>
        <v/>
      </c>
      <c r="BW38" s="15" t="str">
        <f t="shared" ca="1" si="20"/>
        <v/>
      </c>
      <c r="BX38" s="2" t="str" cm="1">
        <f t="array" ref="BX38">IF(B38="","",SUMPRODUCT(($D$1:$AB$4=$BX$4)*$D38:$AB38))</f>
        <v/>
      </c>
      <c r="BY38" s="15" t="str">
        <f t="shared" ca="1" si="21"/>
        <v/>
      </c>
      <c r="BZ38" s="2" t="str" cm="1">
        <f t="array" ref="BZ38">IF(B38="","",SUMPRODUCT(($D$1:$AB$4=$BZ$4)*$D38:$AB38))</f>
        <v/>
      </c>
      <c r="CA38" s="15" t="str">
        <f t="shared" ca="1" si="22"/>
        <v/>
      </c>
      <c r="CB38" s="2" t="str" cm="1">
        <f t="array" ref="CB38">IF(B38="","",SUMPRODUCT(($D$1:$AB$4=$CB$4)*$D38:$AB38))</f>
        <v/>
      </c>
      <c r="CC38" s="15" t="str">
        <f t="shared" ca="1" si="23"/>
        <v/>
      </c>
      <c r="CD38" s="2" t="str" cm="1">
        <f t="array" ref="CD38">IF(B38="","",SUMPRODUCT(($D$1:$AB$4=$CD$4)*$D38:$AB38))</f>
        <v/>
      </c>
      <c r="CE38" s="15" t="str">
        <f t="shared" ca="1" si="24"/>
        <v/>
      </c>
      <c r="CF38" s="2" t="str" cm="1">
        <f t="array" ref="CF38">IF(B38="","",SUMPRODUCT(($D$1:$AB$4=$CF$4)*$D38:$AB38))</f>
        <v/>
      </c>
      <c r="CG38" s="15" t="str">
        <f t="shared" ca="1" si="25"/>
        <v/>
      </c>
      <c r="CH38" s="2" t="str" cm="1">
        <f t="array" ref="CH38">IF(B38="","",SUMPRODUCT(($D$1:$AB$4=$CH$4)*$D38:$AB38))</f>
        <v/>
      </c>
      <c r="CI38" s="15" t="str">
        <f t="shared" ca="1" si="26"/>
        <v/>
      </c>
    </row>
    <row r="39" spans="1:87">
      <c r="A39" s="6">
        <v>33</v>
      </c>
      <c r="B39" s="8"/>
      <c r="D39" s="97"/>
      <c r="E39" s="86"/>
      <c r="F39" s="86"/>
      <c r="G39" s="86"/>
      <c r="H39" s="86"/>
      <c r="I39" s="98"/>
      <c r="J39" s="102"/>
      <c r="K39" s="87"/>
      <c r="L39" s="87"/>
      <c r="M39" s="87"/>
      <c r="N39" s="87"/>
      <c r="O39" s="103"/>
      <c r="P39" s="107"/>
      <c r="Q39" s="88"/>
      <c r="R39" s="88"/>
      <c r="S39" s="88"/>
      <c r="T39" s="88"/>
      <c r="U39" s="108"/>
      <c r="V39" s="113"/>
      <c r="W39" s="89"/>
      <c r="X39" s="89"/>
      <c r="Y39" s="89"/>
      <c r="Z39" s="89"/>
      <c r="AA39" s="89"/>
      <c r="AB39" s="169"/>
      <c r="AC39" s="171" t="str">
        <f t="shared" si="27"/>
        <v/>
      </c>
      <c r="AD39" s="286" t="str">
        <f t="shared" si="1"/>
        <v/>
      </c>
      <c r="AL39" s="2" t="str" cm="1">
        <f t="array" ref="AL39">IF(B39="","",SUMPRODUCT(($D$1:$AB$4=$AL$4)*D39:AB39))</f>
        <v/>
      </c>
      <c r="AM39" s="15" t="str">
        <f t="shared" ca="1" si="2"/>
        <v/>
      </c>
      <c r="AN39" s="2" t="str" cm="1">
        <f t="array" ref="AN39">IF(B39="","",SUMPRODUCT(($D$1:$AB$4=$AN$4)*D39:AB39))</f>
        <v/>
      </c>
      <c r="AO39" s="15" t="str">
        <f t="shared" ca="1" si="3"/>
        <v/>
      </c>
      <c r="AP39" s="2" t="str" cm="1">
        <f t="array" ref="AP39">IF(B39="","",SUMPRODUCT(($D$1:$AB$4=$AP$4)*D39:AB39))</f>
        <v/>
      </c>
      <c r="AQ39" s="15" t="str">
        <f t="shared" ca="1" si="4"/>
        <v/>
      </c>
      <c r="AR39" s="2" t="str" cm="1">
        <f t="array" ref="AR39">IF(B39="","",SUMPRODUCT(($D$1:$AB$4=$AR$4)*D39:AB39))</f>
        <v/>
      </c>
      <c r="AS39" s="15" t="str">
        <f t="shared" ca="1" si="5"/>
        <v/>
      </c>
      <c r="AT39" s="2" t="str" cm="1">
        <f t="array" ref="AT39">IF(B39="","",SUMPRODUCT(($D$1:$AB$4=$AT$4)*$D39:$AB39))</f>
        <v/>
      </c>
      <c r="AU39" s="15" t="str">
        <f t="shared" ca="1" si="6"/>
        <v/>
      </c>
      <c r="AV39" s="2" t="str" cm="1">
        <f t="array" ref="AV39">IF(D39="","",SUMPRODUCT(($D$1:$AB$4=$AV$4)*$D39:$AB39))</f>
        <v/>
      </c>
      <c r="AW39" s="15" t="str">
        <f t="shared" ca="1" si="7"/>
        <v/>
      </c>
      <c r="AX39" s="2" t="str" cm="1">
        <f t="array" ref="AX39">IF(F39="","",SUMPRODUCT(($D$1:$AB$4=$AX$4)*$D39:$AB39))</f>
        <v/>
      </c>
      <c r="AY39" s="15" t="str">
        <f t="shared" ca="1" si="8"/>
        <v/>
      </c>
      <c r="AZ39" s="2" t="str" cm="1">
        <f t="array" ref="AZ39">IF(B39="","",SUMPRODUCT(($D$1:$AB$4=$AZ$4)*$D39:$AB39))</f>
        <v/>
      </c>
      <c r="BA39" s="15" t="str">
        <f t="shared" ca="1" si="9"/>
        <v/>
      </c>
      <c r="BB39" s="2" t="str" cm="1">
        <f t="array" ref="BB39">IF(B39="","",SUMPRODUCT(($D$1:$AB$4=$BB$4)*$D39:$AB39))</f>
        <v/>
      </c>
      <c r="BC39" s="15" t="str">
        <f t="shared" ca="1" si="10"/>
        <v/>
      </c>
      <c r="BD39" s="2" t="str" cm="1">
        <f t="array" ref="BD39">IF(B39="","",SUMPRODUCT(($D$1:$AB$4=$BD$4)*$D39:$AB39))</f>
        <v/>
      </c>
      <c r="BE39" s="15" t="str">
        <f t="shared" ca="1" si="11"/>
        <v/>
      </c>
      <c r="BF39" s="2" t="str" cm="1">
        <f t="array" ref="BF39">IF(B39="","",SUMPRODUCT(($D$1:$AB$4=$BF$4)*$D39:$AB39))</f>
        <v/>
      </c>
      <c r="BG39" s="15" t="str">
        <f t="shared" ca="1" si="12"/>
        <v/>
      </c>
      <c r="BH39" s="2" t="str" cm="1">
        <f t="array" ref="BH39">IF(B39="","",SUMPRODUCT(($D$1:$AB$4=$BH$4)*$D39:$AB39))</f>
        <v/>
      </c>
      <c r="BI39" s="15" t="str">
        <f t="shared" ca="1" si="13"/>
        <v/>
      </c>
      <c r="BJ39" s="2" t="str" cm="1">
        <f t="array" ref="BJ39">IF(B39="","",SUMPRODUCT(($D$1:$AB$4=$BJ$4)*$D39:$AB39))</f>
        <v/>
      </c>
      <c r="BK39" s="15" t="str">
        <f t="shared" ca="1" si="14"/>
        <v/>
      </c>
      <c r="BL39" s="2" t="str" cm="1">
        <f t="array" ref="BL39">IF(B39="","",SUMPRODUCT(($D$1:$AB$4=$BL$4)*$D39:$AB39))</f>
        <v/>
      </c>
      <c r="BM39" s="15" t="str">
        <f t="shared" ca="1" si="15"/>
        <v/>
      </c>
      <c r="BN39" s="2" t="str" cm="1">
        <f t="array" ref="BN39">IF(B39="","",SUMPRODUCT(($D$1:$AB$4=$BN$4)*$D39:$AB39))</f>
        <v/>
      </c>
      <c r="BO39" s="15" t="str">
        <f t="shared" ca="1" si="16"/>
        <v/>
      </c>
      <c r="BP39" s="2" t="str" cm="1">
        <f t="array" ref="BP39">IF(B39="","",SUMPRODUCT(($D$1:$AB$4=$BP$4)*$D39:$AB39))</f>
        <v/>
      </c>
      <c r="BQ39" s="15" t="str">
        <f t="shared" ca="1" si="17"/>
        <v/>
      </c>
      <c r="BR39" s="2" t="str" cm="1">
        <f t="array" ref="BR39">IF(B39="","",SUMPRODUCT(($D$1:$AB$4=$BR$4)*$D39:$AB39))</f>
        <v/>
      </c>
      <c r="BS39" s="15" t="str">
        <f t="shared" ca="1" si="18"/>
        <v/>
      </c>
      <c r="BT39" s="2" t="str" cm="1">
        <f t="array" ref="BT39">IF(B39="","",SUMPRODUCT(($D$1:$AB$4=$BT$4)*$D39:$AB39))</f>
        <v/>
      </c>
      <c r="BU39" s="15" t="str">
        <f t="shared" ca="1" si="19"/>
        <v/>
      </c>
      <c r="BV39" s="2" t="str" cm="1">
        <f t="array" ref="BV39">IF(B39="","",SUMPRODUCT(($D$1:$AB$4=$BV$4)*$D39:$AB39))</f>
        <v/>
      </c>
      <c r="BW39" s="15" t="str">
        <f t="shared" ca="1" si="20"/>
        <v/>
      </c>
      <c r="BX39" s="2" t="str" cm="1">
        <f t="array" ref="BX39">IF(B39="","",SUMPRODUCT(($D$1:$AB$4=$BX$4)*$D39:$AB39))</f>
        <v/>
      </c>
      <c r="BY39" s="15" t="str">
        <f t="shared" ca="1" si="21"/>
        <v/>
      </c>
      <c r="BZ39" s="2" t="str" cm="1">
        <f t="array" ref="BZ39">IF(B39="","",SUMPRODUCT(($D$1:$AB$4=$BZ$4)*$D39:$AB39))</f>
        <v/>
      </c>
      <c r="CA39" s="15" t="str">
        <f t="shared" ca="1" si="22"/>
        <v/>
      </c>
      <c r="CB39" s="2" t="str" cm="1">
        <f t="array" ref="CB39">IF(B39="","",SUMPRODUCT(($D$1:$AB$4=$CB$4)*$D39:$AB39))</f>
        <v/>
      </c>
      <c r="CC39" s="15" t="str">
        <f t="shared" ca="1" si="23"/>
        <v/>
      </c>
      <c r="CD39" s="2" t="str" cm="1">
        <f t="array" ref="CD39">IF(B39="","",SUMPRODUCT(($D$1:$AB$4=$CD$4)*$D39:$AB39))</f>
        <v/>
      </c>
      <c r="CE39" s="15" t="str">
        <f t="shared" ca="1" si="24"/>
        <v/>
      </c>
      <c r="CF39" s="2" t="str" cm="1">
        <f t="array" ref="CF39">IF(B39="","",SUMPRODUCT(($D$1:$AB$4=$CF$4)*$D39:$AB39))</f>
        <v/>
      </c>
      <c r="CG39" s="15" t="str">
        <f t="shared" ca="1" si="25"/>
        <v/>
      </c>
      <c r="CH39" s="2" t="str" cm="1">
        <f t="array" ref="CH39">IF(B39="","",SUMPRODUCT(($D$1:$AB$4=$CH$4)*$D39:$AB39))</f>
        <v/>
      </c>
      <c r="CI39" s="15" t="str">
        <f t="shared" ca="1" si="26"/>
        <v/>
      </c>
    </row>
    <row r="40" spans="1:87">
      <c r="A40" s="7">
        <v>34</v>
      </c>
      <c r="B40" s="8"/>
      <c r="D40" s="97"/>
      <c r="E40" s="86"/>
      <c r="F40" s="86"/>
      <c r="G40" s="86"/>
      <c r="H40" s="86"/>
      <c r="I40" s="98"/>
      <c r="J40" s="102"/>
      <c r="K40" s="87"/>
      <c r="L40" s="87"/>
      <c r="M40" s="87"/>
      <c r="N40" s="87"/>
      <c r="O40" s="103"/>
      <c r="P40" s="107"/>
      <c r="Q40" s="88"/>
      <c r="R40" s="88"/>
      <c r="S40" s="88"/>
      <c r="T40" s="88"/>
      <c r="U40" s="108"/>
      <c r="V40" s="113"/>
      <c r="W40" s="89"/>
      <c r="X40" s="89"/>
      <c r="Y40" s="89"/>
      <c r="Z40" s="89"/>
      <c r="AA40" s="89"/>
      <c r="AB40" s="169"/>
      <c r="AC40" s="171" t="str">
        <f t="shared" si="27"/>
        <v/>
      </c>
      <c r="AD40" s="286" t="str">
        <f t="shared" si="1"/>
        <v/>
      </c>
      <c r="AL40" s="2" t="str" cm="1">
        <f t="array" ref="AL40">IF(B40="","",SUMPRODUCT(($D$1:$AB$4=$AL$4)*D40:AB40))</f>
        <v/>
      </c>
      <c r="AM40" s="15" t="str">
        <f t="shared" ca="1" si="2"/>
        <v/>
      </c>
      <c r="AN40" s="2" t="str" cm="1">
        <f t="array" ref="AN40">IF(B40="","",SUMPRODUCT(($D$1:$AB$4=$AN$4)*D40:AB40))</f>
        <v/>
      </c>
      <c r="AO40" s="15" t="str">
        <f t="shared" ca="1" si="3"/>
        <v/>
      </c>
      <c r="AP40" s="2" t="str" cm="1">
        <f t="array" ref="AP40">IF(B40="","",SUMPRODUCT(($D$1:$AB$4=$AP$4)*D40:AB40))</f>
        <v/>
      </c>
      <c r="AQ40" s="15" t="str">
        <f t="shared" ca="1" si="4"/>
        <v/>
      </c>
      <c r="AR40" s="2" t="str" cm="1">
        <f t="array" ref="AR40">IF(B40="","",SUMPRODUCT(($D$1:$AB$4=$AR$4)*D40:AB40))</f>
        <v/>
      </c>
      <c r="AS40" s="15" t="str">
        <f t="shared" ca="1" si="5"/>
        <v/>
      </c>
      <c r="AT40" s="2" t="str" cm="1">
        <f t="array" ref="AT40">IF(B40="","",SUMPRODUCT(($D$1:$AB$4=$AT$4)*$D40:$AB40))</f>
        <v/>
      </c>
      <c r="AU40" s="15" t="str">
        <f t="shared" ca="1" si="6"/>
        <v/>
      </c>
      <c r="AV40" s="2" t="str" cm="1">
        <f t="array" ref="AV40">IF(D40="","",SUMPRODUCT(($D$1:$AB$4=$AV$4)*$D40:$AB40))</f>
        <v/>
      </c>
      <c r="AW40" s="15" t="str">
        <f t="shared" ca="1" si="7"/>
        <v/>
      </c>
      <c r="AX40" s="2" t="str" cm="1">
        <f t="array" ref="AX40">IF(F40="","",SUMPRODUCT(($D$1:$AB$4=$AX$4)*$D40:$AB40))</f>
        <v/>
      </c>
      <c r="AY40" s="15" t="str">
        <f t="shared" ca="1" si="8"/>
        <v/>
      </c>
      <c r="AZ40" s="2" t="str" cm="1">
        <f t="array" ref="AZ40">IF(B40="","",SUMPRODUCT(($D$1:$AB$4=$AZ$4)*$D40:$AB40))</f>
        <v/>
      </c>
      <c r="BA40" s="15" t="str">
        <f t="shared" ca="1" si="9"/>
        <v/>
      </c>
      <c r="BB40" s="2" t="str" cm="1">
        <f t="array" ref="BB40">IF(B40="","",SUMPRODUCT(($D$1:$AB$4=$BB$4)*$D40:$AB40))</f>
        <v/>
      </c>
      <c r="BC40" s="15" t="str">
        <f t="shared" ca="1" si="10"/>
        <v/>
      </c>
      <c r="BD40" s="2" t="str" cm="1">
        <f t="array" ref="BD40">IF(B40="","",SUMPRODUCT(($D$1:$AB$4=$BD$4)*$D40:$AB40))</f>
        <v/>
      </c>
      <c r="BE40" s="15" t="str">
        <f t="shared" ca="1" si="11"/>
        <v/>
      </c>
      <c r="BF40" s="2" t="str" cm="1">
        <f t="array" ref="BF40">IF(B40="","",SUMPRODUCT(($D$1:$AB$4=$BF$4)*$D40:$AB40))</f>
        <v/>
      </c>
      <c r="BG40" s="15" t="str">
        <f t="shared" ca="1" si="12"/>
        <v/>
      </c>
      <c r="BH40" s="2" t="str" cm="1">
        <f t="array" ref="BH40">IF(B40="","",SUMPRODUCT(($D$1:$AB$4=$BH$4)*$D40:$AB40))</f>
        <v/>
      </c>
      <c r="BI40" s="15" t="str">
        <f t="shared" ca="1" si="13"/>
        <v/>
      </c>
      <c r="BJ40" s="2" t="str" cm="1">
        <f t="array" ref="BJ40">IF(B40="","",SUMPRODUCT(($D$1:$AB$4=$BJ$4)*$D40:$AB40))</f>
        <v/>
      </c>
      <c r="BK40" s="15" t="str">
        <f t="shared" ca="1" si="14"/>
        <v/>
      </c>
      <c r="BL40" s="2" t="str" cm="1">
        <f t="array" ref="BL40">IF(B40="","",SUMPRODUCT(($D$1:$AB$4=$BL$4)*$D40:$AB40))</f>
        <v/>
      </c>
      <c r="BM40" s="15" t="str">
        <f t="shared" ca="1" si="15"/>
        <v/>
      </c>
      <c r="BN40" s="2" t="str" cm="1">
        <f t="array" ref="BN40">IF(B40="","",SUMPRODUCT(($D$1:$AB$4=$BN$4)*$D40:$AB40))</f>
        <v/>
      </c>
      <c r="BO40" s="15" t="str">
        <f t="shared" ca="1" si="16"/>
        <v/>
      </c>
      <c r="BP40" s="2" t="str" cm="1">
        <f t="array" ref="BP40">IF(B40="","",SUMPRODUCT(($D$1:$AB$4=$BP$4)*$D40:$AB40))</f>
        <v/>
      </c>
      <c r="BQ40" s="15" t="str">
        <f t="shared" ca="1" si="17"/>
        <v/>
      </c>
      <c r="BR40" s="2" t="str" cm="1">
        <f t="array" ref="BR40">IF(B40="","",SUMPRODUCT(($D$1:$AB$4=$BR$4)*$D40:$AB40))</f>
        <v/>
      </c>
      <c r="BS40" s="15" t="str">
        <f t="shared" ca="1" si="18"/>
        <v/>
      </c>
      <c r="BT40" s="2" t="str" cm="1">
        <f t="array" ref="BT40">IF(B40="","",SUMPRODUCT(($D$1:$AB$4=$BT$4)*$D40:$AB40))</f>
        <v/>
      </c>
      <c r="BU40" s="15" t="str">
        <f t="shared" ca="1" si="19"/>
        <v/>
      </c>
      <c r="BV40" s="2" t="str" cm="1">
        <f t="array" ref="BV40">IF(B40="","",SUMPRODUCT(($D$1:$AB$4=$BV$4)*$D40:$AB40))</f>
        <v/>
      </c>
      <c r="BW40" s="15" t="str">
        <f t="shared" ca="1" si="20"/>
        <v/>
      </c>
      <c r="BX40" s="2" t="str" cm="1">
        <f t="array" ref="BX40">IF(B40="","",SUMPRODUCT(($D$1:$AB$4=$BX$4)*$D40:$AB40))</f>
        <v/>
      </c>
      <c r="BY40" s="15" t="str">
        <f t="shared" ca="1" si="21"/>
        <v/>
      </c>
      <c r="BZ40" s="2" t="str" cm="1">
        <f t="array" ref="BZ40">IF(B40="","",SUMPRODUCT(($D$1:$AB$4=$BZ$4)*$D40:$AB40))</f>
        <v/>
      </c>
      <c r="CA40" s="15" t="str">
        <f t="shared" ca="1" si="22"/>
        <v/>
      </c>
      <c r="CB40" s="2" t="str" cm="1">
        <f t="array" ref="CB40">IF(B40="","",SUMPRODUCT(($D$1:$AB$4=$CB$4)*$D40:$AB40))</f>
        <v/>
      </c>
      <c r="CC40" s="15" t="str">
        <f t="shared" ca="1" si="23"/>
        <v/>
      </c>
      <c r="CD40" s="2" t="str" cm="1">
        <f t="array" ref="CD40">IF(B40="","",SUMPRODUCT(($D$1:$AB$4=$CD$4)*$D40:$AB40))</f>
        <v/>
      </c>
      <c r="CE40" s="15" t="str">
        <f t="shared" ca="1" si="24"/>
        <v/>
      </c>
      <c r="CF40" s="2" t="str" cm="1">
        <f t="array" ref="CF40">IF(B40="","",SUMPRODUCT(($D$1:$AB$4=$CF$4)*$D40:$AB40))</f>
        <v/>
      </c>
      <c r="CG40" s="15" t="str">
        <f t="shared" ca="1" si="25"/>
        <v/>
      </c>
      <c r="CH40" s="2" t="str" cm="1">
        <f t="array" ref="CH40">IF(B40="","",SUMPRODUCT(($D$1:$AB$4=$CH$4)*$D40:$AB40))</f>
        <v/>
      </c>
      <c r="CI40" s="15" t="str">
        <f t="shared" ca="1" si="26"/>
        <v/>
      </c>
    </row>
    <row r="41" spans="1:87">
      <c r="A41" s="6">
        <v>35</v>
      </c>
      <c r="B41" s="8"/>
      <c r="D41" s="97"/>
      <c r="E41" s="86"/>
      <c r="F41" s="86"/>
      <c r="G41" s="86"/>
      <c r="H41" s="86"/>
      <c r="I41" s="98"/>
      <c r="J41" s="102"/>
      <c r="K41" s="87"/>
      <c r="L41" s="87"/>
      <c r="M41" s="87"/>
      <c r="N41" s="87"/>
      <c r="O41" s="103"/>
      <c r="P41" s="107"/>
      <c r="Q41" s="88"/>
      <c r="R41" s="88"/>
      <c r="S41" s="88"/>
      <c r="T41" s="88"/>
      <c r="U41" s="108"/>
      <c r="V41" s="113"/>
      <c r="W41" s="89"/>
      <c r="X41" s="89"/>
      <c r="Y41" s="89"/>
      <c r="Z41" s="89"/>
      <c r="AA41" s="89"/>
      <c r="AB41" s="169"/>
      <c r="AC41" s="171" t="str">
        <f t="shared" si="27"/>
        <v/>
      </c>
      <c r="AD41" s="286" t="str">
        <f t="shared" si="1"/>
        <v/>
      </c>
      <c r="AL41" s="2" t="str" cm="1">
        <f t="array" ref="AL41">IF(B41="","",SUMPRODUCT(($D$1:$AB$4=$AL$4)*D41:AB41))</f>
        <v/>
      </c>
      <c r="AM41" s="15" t="str">
        <f t="shared" ca="1" si="2"/>
        <v/>
      </c>
      <c r="AN41" s="2" t="str" cm="1">
        <f t="array" ref="AN41">IF(B41="","",SUMPRODUCT(($D$1:$AB$4=$AN$4)*D41:AB41))</f>
        <v/>
      </c>
      <c r="AO41" s="15" t="str">
        <f t="shared" ca="1" si="3"/>
        <v/>
      </c>
      <c r="AP41" s="2" t="str" cm="1">
        <f t="array" ref="AP41">IF(B41="","",SUMPRODUCT(($D$1:$AB$4=$AP$4)*D41:AB41))</f>
        <v/>
      </c>
      <c r="AQ41" s="15" t="str">
        <f t="shared" ca="1" si="4"/>
        <v/>
      </c>
      <c r="AR41" s="2" t="str" cm="1">
        <f t="array" ref="AR41">IF(B41="","",SUMPRODUCT(($D$1:$AB$4=$AR$4)*D41:AB41))</f>
        <v/>
      </c>
      <c r="AS41" s="15" t="str">
        <f t="shared" ca="1" si="5"/>
        <v/>
      </c>
      <c r="AT41" s="2" t="str" cm="1">
        <f t="array" ref="AT41">IF(B41="","",SUMPRODUCT(($D$1:$AB$4=$AT$4)*$D41:$AB41))</f>
        <v/>
      </c>
      <c r="AU41" s="15" t="str">
        <f t="shared" ca="1" si="6"/>
        <v/>
      </c>
      <c r="AV41" s="2" t="str" cm="1">
        <f t="array" ref="AV41">IF(D41="","",SUMPRODUCT(($D$1:$AB$4=$AV$4)*$D41:$AB41))</f>
        <v/>
      </c>
      <c r="AW41" s="15" t="str">
        <f t="shared" ca="1" si="7"/>
        <v/>
      </c>
      <c r="AX41" s="2" t="str" cm="1">
        <f t="array" ref="AX41">IF(F41="","",SUMPRODUCT(($D$1:$AB$4=$AX$4)*$D41:$AB41))</f>
        <v/>
      </c>
      <c r="AY41" s="15" t="str">
        <f t="shared" ca="1" si="8"/>
        <v/>
      </c>
      <c r="AZ41" s="2" t="str" cm="1">
        <f t="array" ref="AZ41">IF(B41="","",SUMPRODUCT(($D$1:$AB$4=$AZ$4)*$D41:$AB41))</f>
        <v/>
      </c>
      <c r="BA41" s="15" t="str">
        <f t="shared" ca="1" si="9"/>
        <v/>
      </c>
      <c r="BB41" s="2" t="str" cm="1">
        <f t="array" ref="BB41">IF(B41="","",SUMPRODUCT(($D$1:$AB$4=$BB$4)*$D41:$AB41))</f>
        <v/>
      </c>
      <c r="BC41" s="15" t="str">
        <f t="shared" ca="1" si="10"/>
        <v/>
      </c>
      <c r="BD41" s="2" t="str" cm="1">
        <f t="array" ref="BD41">IF(B41="","",SUMPRODUCT(($D$1:$AB$4=$BD$4)*$D41:$AB41))</f>
        <v/>
      </c>
      <c r="BE41" s="15" t="str">
        <f t="shared" ca="1" si="11"/>
        <v/>
      </c>
      <c r="BF41" s="2" t="str" cm="1">
        <f t="array" ref="BF41">IF(B41="","",SUMPRODUCT(($D$1:$AB$4=$BF$4)*$D41:$AB41))</f>
        <v/>
      </c>
      <c r="BG41" s="15" t="str">
        <f t="shared" ca="1" si="12"/>
        <v/>
      </c>
      <c r="BH41" s="2" t="str" cm="1">
        <f t="array" ref="BH41">IF(B41="","",SUMPRODUCT(($D$1:$AB$4=$BH$4)*$D41:$AB41))</f>
        <v/>
      </c>
      <c r="BI41" s="15" t="str">
        <f t="shared" ca="1" si="13"/>
        <v/>
      </c>
      <c r="BJ41" s="2" t="str" cm="1">
        <f t="array" ref="BJ41">IF(B41="","",SUMPRODUCT(($D$1:$AB$4=$BJ$4)*$D41:$AB41))</f>
        <v/>
      </c>
      <c r="BK41" s="15" t="str">
        <f t="shared" ca="1" si="14"/>
        <v/>
      </c>
      <c r="BL41" s="2" t="str" cm="1">
        <f t="array" ref="BL41">IF(B41="","",SUMPRODUCT(($D$1:$AB$4=$BL$4)*$D41:$AB41))</f>
        <v/>
      </c>
      <c r="BM41" s="15" t="str">
        <f t="shared" ca="1" si="15"/>
        <v/>
      </c>
      <c r="BN41" s="2" t="str" cm="1">
        <f t="array" ref="BN41">IF(B41="","",SUMPRODUCT(($D$1:$AB$4=$BN$4)*$D41:$AB41))</f>
        <v/>
      </c>
      <c r="BO41" s="15" t="str">
        <f t="shared" ca="1" si="16"/>
        <v/>
      </c>
      <c r="BP41" s="2" t="str" cm="1">
        <f t="array" ref="BP41">IF(B41="","",SUMPRODUCT(($D$1:$AB$4=$BP$4)*$D41:$AB41))</f>
        <v/>
      </c>
      <c r="BQ41" s="15" t="str">
        <f t="shared" ca="1" si="17"/>
        <v/>
      </c>
      <c r="BR41" s="2" t="str" cm="1">
        <f t="array" ref="BR41">IF(B41="","",SUMPRODUCT(($D$1:$AB$4=$BR$4)*$D41:$AB41))</f>
        <v/>
      </c>
      <c r="BS41" s="15" t="str">
        <f t="shared" ca="1" si="18"/>
        <v/>
      </c>
      <c r="BT41" s="2" t="str" cm="1">
        <f t="array" ref="BT41">IF(B41="","",SUMPRODUCT(($D$1:$AB$4=$BT$4)*$D41:$AB41))</f>
        <v/>
      </c>
      <c r="BU41" s="15" t="str">
        <f t="shared" ca="1" si="19"/>
        <v/>
      </c>
      <c r="BV41" s="2" t="str" cm="1">
        <f t="array" ref="BV41">IF(B41="","",SUMPRODUCT(($D$1:$AB$4=$BV$4)*$D41:$AB41))</f>
        <v/>
      </c>
      <c r="BW41" s="15" t="str">
        <f t="shared" ca="1" si="20"/>
        <v/>
      </c>
      <c r="BX41" s="2" t="str" cm="1">
        <f t="array" ref="BX41">IF(B41="","",SUMPRODUCT(($D$1:$AB$4=$BX$4)*$D41:$AB41))</f>
        <v/>
      </c>
      <c r="BY41" s="15" t="str">
        <f t="shared" ca="1" si="21"/>
        <v/>
      </c>
      <c r="BZ41" s="2" t="str" cm="1">
        <f t="array" ref="BZ41">IF(B41="","",SUMPRODUCT(($D$1:$AB$4=$BZ$4)*$D41:$AB41))</f>
        <v/>
      </c>
      <c r="CA41" s="15" t="str">
        <f t="shared" ca="1" si="22"/>
        <v/>
      </c>
      <c r="CB41" s="2" t="str" cm="1">
        <f t="array" ref="CB41">IF(B41="","",SUMPRODUCT(($D$1:$AB$4=$CB$4)*$D41:$AB41))</f>
        <v/>
      </c>
      <c r="CC41" s="15" t="str">
        <f t="shared" ca="1" si="23"/>
        <v/>
      </c>
      <c r="CD41" s="2" t="str" cm="1">
        <f t="array" ref="CD41">IF(B41="","",SUMPRODUCT(($D$1:$AB$4=$CD$4)*$D41:$AB41))</f>
        <v/>
      </c>
      <c r="CE41" s="15" t="str">
        <f t="shared" ca="1" si="24"/>
        <v/>
      </c>
      <c r="CF41" s="2" t="str" cm="1">
        <f t="array" ref="CF41">IF(B41="","",SUMPRODUCT(($D$1:$AB$4=$CF$4)*$D41:$AB41))</f>
        <v/>
      </c>
      <c r="CG41" s="15" t="str">
        <f t="shared" ca="1" si="25"/>
        <v/>
      </c>
      <c r="CH41" s="2" t="str" cm="1">
        <f t="array" ref="CH41">IF(B41="","",SUMPRODUCT(($D$1:$AB$4=$CH$4)*$D41:$AB41))</f>
        <v/>
      </c>
      <c r="CI41" s="15" t="str">
        <f t="shared" ca="1" si="26"/>
        <v/>
      </c>
    </row>
    <row r="42" spans="1:87">
      <c r="A42" s="7">
        <v>36</v>
      </c>
      <c r="B42" s="8"/>
      <c r="D42" s="97"/>
      <c r="E42" s="86"/>
      <c r="F42" s="86"/>
      <c r="G42" s="86"/>
      <c r="H42" s="86"/>
      <c r="I42" s="98"/>
      <c r="J42" s="102"/>
      <c r="K42" s="87"/>
      <c r="L42" s="87"/>
      <c r="M42" s="87"/>
      <c r="N42" s="87"/>
      <c r="O42" s="103"/>
      <c r="P42" s="107"/>
      <c r="Q42" s="88"/>
      <c r="R42" s="88"/>
      <c r="S42" s="88"/>
      <c r="T42" s="88"/>
      <c r="U42" s="108"/>
      <c r="V42" s="113"/>
      <c r="W42" s="89"/>
      <c r="X42" s="89"/>
      <c r="Y42" s="89"/>
      <c r="Z42" s="89"/>
      <c r="AA42" s="89"/>
      <c r="AB42" s="169"/>
      <c r="AC42" s="171" t="str">
        <f t="shared" si="27"/>
        <v/>
      </c>
      <c r="AD42" s="286" t="str">
        <f t="shared" si="1"/>
        <v/>
      </c>
      <c r="AL42" s="2" t="str" cm="1">
        <f t="array" ref="AL42">IF(B42="","",SUMPRODUCT(($D$1:$AB$4=$AL$4)*D42:AB42))</f>
        <v/>
      </c>
      <c r="AM42" s="15" t="str">
        <f t="shared" ca="1" si="2"/>
        <v/>
      </c>
      <c r="AN42" s="2" t="str" cm="1">
        <f t="array" ref="AN42">IF(B42="","",SUMPRODUCT(($D$1:$AB$4=$AN$4)*D42:AB42))</f>
        <v/>
      </c>
      <c r="AO42" s="15" t="str">
        <f t="shared" ca="1" si="3"/>
        <v/>
      </c>
      <c r="AP42" s="2" t="str" cm="1">
        <f t="array" ref="AP42">IF(B42="","",SUMPRODUCT(($D$1:$AB$4=$AP$4)*D42:AB42))</f>
        <v/>
      </c>
      <c r="AQ42" s="15" t="str">
        <f t="shared" ca="1" si="4"/>
        <v/>
      </c>
      <c r="AR42" s="2" t="str" cm="1">
        <f t="array" ref="AR42">IF(B42="","",SUMPRODUCT(($D$1:$AB$4=$AR$4)*D42:AB42))</f>
        <v/>
      </c>
      <c r="AS42" s="15" t="str">
        <f t="shared" ca="1" si="5"/>
        <v/>
      </c>
      <c r="AT42" s="2" t="str" cm="1">
        <f t="array" ref="AT42">IF(B42="","",SUMPRODUCT(($D$1:$AB$4=$AT$4)*$D42:$AB42))</f>
        <v/>
      </c>
      <c r="AU42" s="15" t="str">
        <f t="shared" ca="1" si="6"/>
        <v/>
      </c>
      <c r="AV42" s="2" t="str" cm="1">
        <f t="array" ref="AV42">IF(D42="","",SUMPRODUCT(($D$1:$AB$4=$AV$4)*$D42:$AB42))</f>
        <v/>
      </c>
      <c r="AW42" s="15" t="str">
        <f t="shared" ca="1" si="7"/>
        <v/>
      </c>
      <c r="AX42" s="2" t="str" cm="1">
        <f t="array" ref="AX42">IF(F42="","",SUMPRODUCT(($D$1:$AB$4=$AX$4)*$D42:$AB42))</f>
        <v/>
      </c>
      <c r="AY42" s="15" t="str">
        <f t="shared" ca="1" si="8"/>
        <v/>
      </c>
      <c r="AZ42" s="2" t="str" cm="1">
        <f t="array" ref="AZ42">IF(B42="","",SUMPRODUCT(($D$1:$AB$4=$AZ$4)*$D42:$AB42))</f>
        <v/>
      </c>
      <c r="BA42" s="15" t="str">
        <f t="shared" ca="1" si="9"/>
        <v/>
      </c>
      <c r="BB42" s="2" t="str" cm="1">
        <f t="array" ref="BB42">IF(B42="","",SUMPRODUCT(($D$1:$AB$4=$BB$4)*$D42:$AB42))</f>
        <v/>
      </c>
      <c r="BC42" s="15" t="str">
        <f t="shared" ca="1" si="10"/>
        <v/>
      </c>
      <c r="BD42" s="2" t="str" cm="1">
        <f t="array" ref="BD42">IF(B42="","",SUMPRODUCT(($D$1:$AB$4=$BD$4)*$D42:$AB42))</f>
        <v/>
      </c>
      <c r="BE42" s="15" t="str">
        <f t="shared" ca="1" si="11"/>
        <v/>
      </c>
      <c r="BF42" s="2" t="str" cm="1">
        <f t="array" ref="BF42">IF(B42="","",SUMPRODUCT(($D$1:$AB$4=$BF$4)*$D42:$AB42))</f>
        <v/>
      </c>
      <c r="BG42" s="15" t="str">
        <f t="shared" ca="1" si="12"/>
        <v/>
      </c>
      <c r="BH42" s="2" t="str" cm="1">
        <f t="array" ref="BH42">IF(B42="","",SUMPRODUCT(($D$1:$AB$4=$BH$4)*$D42:$AB42))</f>
        <v/>
      </c>
      <c r="BI42" s="15" t="str">
        <f t="shared" ca="1" si="13"/>
        <v/>
      </c>
      <c r="BJ42" s="2" t="str" cm="1">
        <f t="array" ref="BJ42">IF(B42="","",SUMPRODUCT(($D$1:$AB$4=$BJ$4)*$D42:$AB42))</f>
        <v/>
      </c>
      <c r="BK42" s="15" t="str">
        <f t="shared" ca="1" si="14"/>
        <v/>
      </c>
      <c r="BL42" s="2" t="str" cm="1">
        <f t="array" ref="BL42">IF(B42="","",SUMPRODUCT(($D$1:$AB$4=$BL$4)*$D42:$AB42))</f>
        <v/>
      </c>
      <c r="BM42" s="15" t="str">
        <f t="shared" ca="1" si="15"/>
        <v/>
      </c>
      <c r="BN42" s="2" t="str" cm="1">
        <f t="array" ref="BN42">IF(B42="","",SUMPRODUCT(($D$1:$AB$4=$BN$4)*$D42:$AB42))</f>
        <v/>
      </c>
      <c r="BO42" s="15" t="str">
        <f t="shared" ca="1" si="16"/>
        <v/>
      </c>
      <c r="BP42" s="2" t="str" cm="1">
        <f t="array" ref="BP42">IF(B42="","",SUMPRODUCT(($D$1:$AB$4=$BP$4)*$D42:$AB42))</f>
        <v/>
      </c>
      <c r="BQ42" s="15" t="str">
        <f t="shared" ca="1" si="17"/>
        <v/>
      </c>
      <c r="BR42" s="2" t="str" cm="1">
        <f t="array" ref="BR42">IF(B42="","",SUMPRODUCT(($D$1:$AB$4=$BR$4)*$D42:$AB42))</f>
        <v/>
      </c>
      <c r="BS42" s="15" t="str">
        <f t="shared" ca="1" si="18"/>
        <v/>
      </c>
      <c r="BT42" s="2" t="str" cm="1">
        <f t="array" ref="BT42">IF(B42="","",SUMPRODUCT(($D$1:$AB$4=$BT$4)*$D42:$AB42))</f>
        <v/>
      </c>
      <c r="BU42" s="15" t="str">
        <f t="shared" ca="1" si="19"/>
        <v/>
      </c>
      <c r="BV42" s="2" t="str" cm="1">
        <f t="array" ref="BV42">IF(B42="","",SUMPRODUCT(($D$1:$AB$4=$BV$4)*$D42:$AB42))</f>
        <v/>
      </c>
      <c r="BW42" s="15" t="str">
        <f t="shared" ca="1" si="20"/>
        <v/>
      </c>
      <c r="BX42" s="2" t="str" cm="1">
        <f t="array" ref="BX42">IF(B42="","",SUMPRODUCT(($D$1:$AB$4=$BX$4)*$D42:$AB42))</f>
        <v/>
      </c>
      <c r="BY42" s="15" t="str">
        <f t="shared" ca="1" si="21"/>
        <v/>
      </c>
      <c r="BZ42" s="2" t="str" cm="1">
        <f t="array" ref="BZ42">IF(B42="","",SUMPRODUCT(($D$1:$AB$4=$BZ$4)*$D42:$AB42))</f>
        <v/>
      </c>
      <c r="CA42" s="15" t="str">
        <f t="shared" ca="1" si="22"/>
        <v/>
      </c>
      <c r="CB42" s="2" t="str" cm="1">
        <f t="array" ref="CB42">IF(B42="","",SUMPRODUCT(($D$1:$AB$4=$CB$4)*$D42:$AB42))</f>
        <v/>
      </c>
      <c r="CC42" s="15" t="str">
        <f t="shared" ca="1" si="23"/>
        <v/>
      </c>
      <c r="CD42" s="2" t="str" cm="1">
        <f t="array" ref="CD42">IF(B42="","",SUMPRODUCT(($D$1:$AB$4=$CD$4)*$D42:$AB42))</f>
        <v/>
      </c>
      <c r="CE42" s="15" t="str">
        <f t="shared" ca="1" si="24"/>
        <v/>
      </c>
      <c r="CF42" s="2" t="str" cm="1">
        <f t="array" ref="CF42">IF(B42="","",SUMPRODUCT(($D$1:$AB$4=$CF$4)*$D42:$AB42))</f>
        <v/>
      </c>
      <c r="CG42" s="15" t="str">
        <f t="shared" ca="1" si="25"/>
        <v/>
      </c>
      <c r="CH42" s="2" t="str" cm="1">
        <f t="array" ref="CH42">IF(B42="","",SUMPRODUCT(($D$1:$AB$4=$CH$4)*$D42:$AB42))</f>
        <v/>
      </c>
      <c r="CI42" s="15" t="str">
        <f t="shared" ca="1" si="26"/>
        <v/>
      </c>
    </row>
    <row r="43" spans="1:87">
      <c r="A43" s="6">
        <v>37</v>
      </c>
      <c r="B43" s="8"/>
      <c r="D43" s="97"/>
      <c r="E43" s="86"/>
      <c r="F43" s="86"/>
      <c r="G43" s="86"/>
      <c r="H43" s="86"/>
      <c r="I43" s="98"/>
      <c r="J43" s="102"/>
      <c r="K43" s="87"/>
      <c r="L43" s="87"/>
      <c r="M43" s="87"/>
      <c r="N43" s="87"/>
      <c r="O43" s="103"/>
      <c r="P43" s="107"/>
      <c r="Q43" s="88"/>
      <c r="R43" s="88"/>
      <c r="S43" s="88"/>
      <c r="T43" s="88"/>
      <c r="U43" s="108"/>
      <c r="V43" s="113"/>
      <c r="W43" s="89"/>
      <c r="X43" s="89"/>
      <c r="Y43" s="89"/>
      <c r="Z43" s="89"/>
      <c r="AA43" s="89"/>
      <c r="AB43" s="169"/>
      <c r="AC43" s="171" t="str">
        <f t="shared" si="27"/>
        <v/>
      </c>
      <c r="AD43" s="286" t="str">
        <f t="shared" si="1"/>
        <v/>
      </c>
      <c r="AL43" s="2" t="str" cm="1">
        <f t="array" ref="AL43">IF(B43="","",SUMPRODUCT(($D$1:$AB$4=$AL$4)*D43:AB43))</f>
        <v/>
      </c>
      <c r="AM43" s="15" t="str">
        <f t="shared" ca="1" si="2"/>
        <v/>
      </c>
      <c r="AN43" s="2" t="str" cm="1">
        <f t="array" ref="AN43">IF(B43="","",SUMPRODUCT(($D$1:$AB$4=$AN$4)*D43:AB43))</f>
        <v/>
      </c>
      <c r="AO43" s="15" t="str">
        <f t="shared" ca="1" si="3"/>
        <v/>
      </c>
      <c r="AP43" s="2" t="str" cm="1">
        <f t="array" ref="AP43">IF(B43="","",SUMPRODUCT(($D$1:$AB$4=$AP$4)*D43:AB43))</f>
        <v/>
      </c>
      <c r="AQ43" s="15" t="str">
        <f t="shared" ca="1" si="4"/>
        <v/>
      </c>
      <c r="AR43" s="2" t="str" cm="1">
        <f t="array" ref="AR43">IF(B43="","",SUMPRODUCT(($D$1:$AB$4=$AR$4)*D43:AB43))</f>
        <v/>
      </c>
      <c r="AS43" s="15" t="str">
        <f t="shared" ca="1" si="5"/>
        <v/>
      </c>
      <c r="AT43" s="2" t="str" cm="1">
        <f t="array" ref="AT43">IF(B43="","",SUMPRODUCT(($D$1:$AB$4=$AT$4)*$D43:$AB43))</f>
        <v/>
      </c>
      <c r="AU43" s="15" t="str">
        <f t="shared" ca="1" si="6"/>
        <v/>
      </c>
      <c r="AV43" s="2" t="str" cm="1">
        <f t="array" ref="AV43">IF(D43="","",SUMPRODUCT(($D$1:$AB$4=$AV$4)*$D43:$AB43))</f>
        <v/>
      </c>
      <c r="AW43" s="15" t="str">
        <f t="shared" ca="1" si="7"/>
        <v/>
      </c>
      <c r="AX43" s="2" t="str" cm="1">
        <f t="array" ref="AX43">IF(F43="","",SUMPRODUCT(($D$1:$AB$4=$AX$4)*$D43:$AB43))</f>
        <v/>
      </c>
      <c r="AY43" s="15" t="str">
        <f t="shared" ca="1" si="8"/>
        <v/>
      </c>
      <c r="AZ43" s="2" t="str" cm="1">
        <f t="array" ref="AZ43">IF(B43="","",SUMPRODUCT(($D$1:$AB$4=$AZ$4)*$D43:$AB43))</f>
        <v/>
      </c>
      <c r="BA43" s="15" t="str">
        <f t="shared" ca="1" si="9"/>
        <v/>
      </c>
      <c r="BB43" s="2" t="str" cm="1">
        <f t="array" ref="BB43">IF(B43="","",SUMPRODUCT(($D$1:$AB$4=$BB$4)*$D43:$AB43))</f>
        <v/>
      </c>
      <c r="BC43" s="15" t="str">
        <f t="shared" ca="1" si="10"/>
        <v/>
      </c>
      <c r="BD43" s="2" t="str" cm="1">
        <f t="array" ref="BD43">IF(B43="","",SUMPRODUCT(($D$1:$AB$4=$BD$4)*$D43:$AB43))</f>
        <v/>
      </c>
      <c r="BE43" s="15" t="str">
        <f t="shared" ca="1" si="11"/>
        <v/>
      </c>
      <c r="BF43" s="2" t="str" cm="1">
        <f t="array" ref="BF43">IF(B43="","",SUMPRODUCT(($D$1:$AB$4=$BF$4)*$D43:$AB43))</f>
        <v/>
      </c>
      <c r="BG43" s="15" t="str">
        <f t="shared" ca="1" si="12"/>
        <v/>
      </c>
      <c r="BH43" s="2" t="str" cm="1">
        <f t="array" ref="BH43">IF(B43="","",SUMPRODUCT(($D$1:$AB$4=$BH$4)*$D43:$AB43))</f>
        <v/>
      </c>
      <c r="BI43" s="15" t="str">
        <f t="shared" ca="1" si="13"/>
        <v/>
      </c>
      <c r="BJ43" s="2" t="str" cm="1">
        <f t="array" ref="BJ43">IF(B43="","",SUMPRODUCT(($D$1:$AB$4=$BJ$4)*$D43:$AB43))</f>
        <v/>
      </c>
      <c r="BK43" s="15" t="str">
        <f t="shared" ca="1" si="14"/>
        <v/>
      </c>
      <c r="BL43" s="2" t="str" cm="1">
        <f t="array" ref="BL43">IF(B43="","",SUMPRODUCT(($D$1:$AB$4=$BL$4)*$D43:$AB43))</f>
        <v/>
      </c>
      <c r="BM43" s="15" t="str">
        <f t="shared" ca="1" si="15"/>
        <v/>
      </c>
      <c r="BN43" s="2" t="str" cm="1">
        <f t="array" ref="BN43">IF(B43="","",SUMPRODUCT(($D$1:$AB$4=$BN$4)*$D43:$AB43))</f>
        <v/>
      </c>
      <c r="BO43" s="15" t="str">
        <f t="shared" ca="1" si="16"/>
        <v/>
      </c>
      <c r="BP43" s="2" t="str" cm="1">
        <f t="array" ref="BP43">IF(B43="","",SUMPRODUCT(($D$1:$AB$4=$BP$4)*$D43:$AB43))</f>
        <v/>
      </c>
      <c r="BQ43" s="15" t="str">
        <f t="shared" ca="1" si="17"/>
        <v/>
      </c>
      <c r="BR43" s="2" t="str" cm="1">
        <f t="array" ref="BR43">IF(B43="","",SUMPRODUCT(($D$1:$AB$4=$BR$4)*$D43:$AB43))</f>
        <v/>
      </c>
      <c r="BS43" s="15" t="str">
        <f t="shared" ca="1" si="18"/>
        <v/>
      </c>
      <c r="BT43" s="2" t="str" cm="1">
        <f t="array" ref="BT43">IF(B43="","",SUMPRODUCT(($D$1:$AB$4=$BT$4)*$D43:$AB43))</f>
        <v/>
      </c>
      <c r="BU43" s="15" t="str">
        <f t="shared" ca="1" si="19"/>
        <v/>
      </c>
      <c r="BV43" s="2" t="str" cm="1">
        <f t="array" ref="BV43">IF(B43="","",SUMPRODUCT(($D$1:$AB$4=$BV$4)*$D43:$AB43))</f>
        <v/>
      </c>
      <c r="BW43" s="15" t="str">
        <f t="shared" ca="1" si="20"/>
        <v/>
      </c>
      <c r="BX43" s="2" t="str" cm="1">
        <f t="array" ref="BX43">IF(B43="","",SUMPRODUCT(($D$1:$AB$4=$BX$4)*$D43:$AB43))</f>
        <v/>
      </c>
      <c r="BY43" s="15" t="str">
        <f t="shared" ca="1" si="21"/>
        <v/>
      </c>
      <c r="BZ43" s="2" t="str" cm="1">
        <f t="array" ref="BZ43">IF(B43="","",SUMPRODUCT(($D$1:$AB$4=$BZ$4)*$D43:$AB43))</f>
        <v/>
      </c>
      <c r="CA43" s="15" t="str">
        <f t="shared" ca="1" si="22"/>
        <v/>
      </c>
      <c r="CB43" s="2" t="str" cm="1">
        <f t="array" ref="CB43">IF(B43="","",SUMPRODUCT(($D$1:$AB$4=$CB$4)*$D43:$AB43))</f>
        <v/>
      </c>
      <c r="CC43" s="15" t="str">
        <f t="shared" ca="1" si="23"/>
        <v/>
      </c>
      <c r="CD43" s="2" t="str" cm="1">
        <f t="array" ref="CD43">IF(B43="","",SUMPRODUCT(($D$1:$AB$4=$CD$4)*$D43:$AB43))</f>
        <v/>
      </c>
      <c r="CE43" s="15" t="str">
        <f t="shared" ca="1" si="24"/>
        <v/>
      </c>
      <c r="CF43" s="2" t="str" cm="1">
        <f t="array" ref="CF43">IF(B43="","",SUMPRODUCT(($D$1:$AB$4=$CF$4)*$D43:$AB43))</f>
        <v/>
      </c>
      <c r="CG43" s="15" t="str">
        <f t="shared" ca="1" si="25"/>
        <v/>
      </c>
      <c r="CH43" s="2" t="str" cm="1">
        <f t="array" ref="CH43">IF(B43="","",SUMPRODUCT(($D$1:$AB$4=$CH$4)*$D43:$AB43))</f>
        <v/>
      </c>
      <c r="CI43" s="15" t="str">
        <f t="shared" ca="1" si="26"/>
        <v/>
      </c>
    </row>
    <row r="44" spans="1:87">
      <c r="A44" s="7">
        <v>38</v>
      </c>
      <c r="B44" s="8"/>
      <c r="D44" s="97"/>
      <c r="E44" s="86"/>
      <c r="F44" s="86"/>
      <c r="G44" s="86"/>
      <c r="H44" s="86"/>
      <c r="I44" s="98"/>
      <c r="J44" s="102"/>
      <c r="K44" s="87"/>
      <c r="L44" s="87"/>
      <c r="M44" s="87"/>
      <c r="N44" s="87"/>
      <c r="O44" s="103"/>
      <c r="P44" s="107"/>
      <c r="Q44" s="88"/>
      <c r="R44" s="88"/>
      <c r="S44" s="88"/>
      <c r="T44" s="88"/>
      <c r="U44" s="108"/>
      <c r="V44" s="113"/>
      <c r="W44" s="89"/>
      <c r="X44" s="89"/>
      <c r="Y44" s="89"/>
      <c r="Z44" s="89"/>
      <c r="AA44" s="89"/>
      <c r="AB44" s="169"/>
      <c r="AC44" s="171" t="str">
        <f t="shared" si="27"/>
        <v/>
      </c>
      <c r="AD44" s="286" t="str">
        <f t="shared" si="1"/>
        <v/>
      </c>
      <c r="AL44" s="2" t="str" cm="1">
        <f t="array" ref="AL44">IF(B44="","",SUMPRODUCT(($D$1:$AB$4=$AL$4)*D44:AB44))</f>
        <v/>
      </c>
      <c r="AM44" s="15" t="str">
        <f t="shared" ca="1" si="2"/>
        <v/>
      </c>
      <c r="AN44" s="2" t="str" cm="1">
        <f t="array" ref="AN44">IF(B44="","",SUMPRODUCT(($D$1:$AB$4=$AN$4)*D44:AB44))</f>
        <v/>
      </c>
      <c r="AO44" s="15" t="str">
        <f t="shared" ca="1" si="3"/>
        <v/>
      </c>
      <c r="AP44" s="2" t="str" cm="1">
        <f t="array" ref="AP44">IF(B44="","",SUMPRODUCT(($D$1:$AB$4=$AP$4)*D44:AB44))</f>
        <v/>
      </c>
      <c r="AQ44" s="15" t="str">
        <f t="shared" ca="1" si="4"/>
        <v/>
      </c>
      <c r="AR44" s="2" t="str" cm="1">
        <f t="array" ref="AR44">IF(B44="","",SUMPRODUCT(($D$1:$AB$4=$AR$4)*D44:AB44))</f>
        <v/>
      </c>
      <c r="AS44" s="15" t="str">
        <f t="shared" ca="1" si="5"/>
        <v/>
      </c>
      <c r="AT44" s="2" t="str" cm="1">
        <f t="array" ref="AT44">IF(B44="","",SUMPRODUCT(($D$1:$AB$4=$AT$4)*$D44:$AB44))</f>
        <v/>
      </c>
      <c r="AU44" s="15" t="str">
        <f t="shared" ca="1" si="6"/>
        <v/>
      </c>
      <c r="AV44" s="2" t="str" cm="1">
        <f t="array" ref="AV44">IF(D44="","",SUMPRODUCT(($D$1:$AB$4=$AV$4)*$D44:$AB44))</f>
        <v/>
      </c>
      <c r="AW44" s="15" t="str">
        <f t="shared" ca="1" si="7"/>
        <v/>
      </c>
      <c r="AX44" s="2" t="str" cm="1">
        <f t="array" ref="AX44">IF(F44="","",SUMPRODUCT(($D$1:$AB$4=$AX$4)*$D44:$AB44))</f>
        <v/>
      </c>
      <c r="AY44" s="15" t="str">
        <f t="shared" ca="1" si="8"/>
        <v/>
      </c>
      <c r="AZ44" s="2" t="str" cm="1">
        <f t="array" ref="AZ44">IF(B44="","",SUMPRODUCT(($D$1:$AB$4=$AZ$4)*$D44:$AB44))</f>
        <v/>
      </c>
      <c r="BA44" s="15" t="str">
        <f t="shared" ca="1" si="9"/>
        <v/>
      </c>
      <c r="BB44" s="2" t="str" cm="1">
        <f t="array" ref="BB44">IF(B44="","",SUMPRODUCT(($D$1:$AB$4=$BB$4)*$D44:$AB44))</f>
        <v/>
      </c>
      <c r="BC44" s="15" t="str">
        <f t="shared" ca="1" si="10"/>
        <v/>
      </c>
      <c r="BD44" s="2" t="str" cm="1">
        <f t="array" ref="BD44">IF(B44="","",SUMPRODUCT(($D$1:$AB$4=$BD$4)*$D44:$AB44))</f>
        <v/>
      </c>
      <c r="BE44" s="15" t="str">
        <f t="shared" ca="1" si="11"/>
        <v/>
      </c>
      <c r="BF44" s="2" t="str" cm="1">
        <f t="array" ref="BF44">IF(B44="","",SUMPRODUCT(($D$1:$AB$4=$BF$4)*$D44:$AB44))</f>
        <v/>
      </c>
      <c r="BG44" s="15" t="str">
        <f t="shared" ca="1" si="12"/>
        <v/>
      </c>
      <c r="BH44" s="2" t="str" cm="1">
        <f t="array" ref="BH44">IF(B44="","",SUMPRODUCT(($D$1:$AB$4=$BH$4)*$D44:$AB44))</f>
        <v/>
      </c>
      <c r="BI44" s="15" t="str">
        <f t="shared" ca="1" si="13"/>
        <v/>
      </c>
      <c r="BJ44" s="2" t="str" cm="1">
        <f t="array" ref="BJ44">IF(B44="","",SUMPRODUCT(($D$1:$AB$4=$BJ$4)*$D44:$AB44))</f>
        <v/>
      </c>
      <c r="BK44" s="15" t="str">
        <f t="shared" ca="1" si="14"/>
        <v/>
      </c>
      <c r="BL44" s="2" t="str" cm="1">
        <f t="array" ref="BL44">IF(B44="","",SUMPRODUCT(($D$1:$AB$4=$BL$4)*$D44:$AB44))</f>
        <v/>
      </c>
      <c r="BM44" s="15" t="str">
        <f t="shared" ca="1" si="15"/>
        <v/>
      </c>
      <c r="BN44" s="2" t="str" cm="1">
        <f t="array" ref="BN44">IF(B44="","",SUMPRODUCT(($D$1:$AB$4=$BN$4)*$D44:$AB44))</f>
        <v/>
      </c>
      <c r="BO44" s="15" t="str">
        <f t="shared" ca="1" si="16"/>
        <v/>
      </c>
      <c r="BP44" s="2" t="str" cm="1">
        <f t="array" ref="BP44">IF(B44="","",SUMPRODUCT(($D$1:$AB$4=$BP$4)*$D44:$AB44))</f>
        <v/>
      </c>
      <c r="BQ44" s="15" t="str">
        <f t="shared" ca="1" si="17"/>
        <v/>
      </c>
      <c r="BR44" s="2" t="str" cm="1">
        <f t="array" ref="BR44">IF(B44="","",SUMPRODUCT(($D$1:$AB$4=$BR$4)*$D44:$AB44))</f>
        <v/>
      </c>
      <c r="BS44" s="15" t="str">
        <f t="shared" ca="1" si="18"/>
        <v/>
      </c>
      <c r="BT44" s="2" t="str" cm="1">
        <f t="array" ref="BT44">IF(B44="","",SUMPRODUCT(($D$1:$AB$4=$BT$4)*$D44:$AB44))</f>
        <v/>
      </c>
      <c r="BU44" s="15" t="str">
        <f t="shared" ca="1" si="19"/>
        <v/>
      </c>
      <c r="BV44" s="2" t="str" cm="1">
        <f t="array" ref="BV44">IF(B44="","",SUMPRODUCT(($D$1:$AB$4=$BV$4)*$D44:$AB44))</f>
        <v/>
      </c>
      <c r="BW44" s="15" t="str">
        <f t="shared" ca="1" si="20"/>
        <v/>
      </c>
      <c r="BX44" s="2" t="str" cm="1">
        <f t="array" ref="BX44">IF(B44="","",SUMPRODUCT(($D$1:$AB$4=$BX$4)*$D44:$AB44))</f>
        <v/>
      </c>
      <c r="BY44" s="15" t="str">
        <f t="shared" ca="1" si="21"/>
        <v/>
      </c>
      <c r="BZ44" s="2" t="str" cm="1">
        <f t="array" ref="BZ44">IF(B44="","",SUMPRODUCT(($D$1:$AB$4=$BZ$4)*$D44:$AB44))</f>
        <v/>
      </c>
      <c r="CA44" s="15" t="str">
        <f t="shared" ca="1" si="22"/>
        <v/>
      </c>
      <c r="CB44" s="2" t="str" cm="1">
        <f t="array" ref="CB44">IF(B44="","",SUMPRODUCT(($D$1:$AB$4=$CB$4)*$D44:$AB44))</f>
        <v/>
      </c>
      <c r="CC44" s="15" t="str">
        <f t="shared" ca="1" si="23"/>
        <v/>
      </c>
      <c r="CD44" s="2" t="str" cm="1">
        <f t="array" ref="CD44">IF(B44="","",SUMPRODUCT(($D$1:$AB$4=$CD$4)*$D44:$AB44))</f>
        <v/>
      </c>
      <c r="CE44" s="15" t="str">
        <f t="shared" ca="1" si="24"/>
        <v/>
      </c>
      <c r="CF44" s="2" t="str" cm="1">
        <f t="array" ref="CF44">IF(B44="","",SUMPRODUCT(($D$1:$AB$4=$CF$4)*$D44:$AB44))</f>
        <v/>
      </c>
      <c r="CG44" s="15" t="str">
        <f t="shared" ca="1" si="25"/>
        <v/>
      </c>
      <c r="CH44" s="2" t="str" cm="1">
        <f t="array" ref="CH44">IF(B44="","",SUMPRODUCT(($D$1:$AB$4=$CH$4)*$D44:$AB44))</f>
        <v/>
      </c>
      <c r="CI44" s="15" t="str">
        <f t="shared" ca="1" si="26"/>
        <v/>
      </c>
    </row>
    <row r="45" spans="1:87">
      <c r="A45" s="6">
        <v>39</v>
      </c>
      <c r="B45" s="8"/>
      <c r="D45" s="97"/>
      <c r="E45" s="86"/>
      <c r="F45" s="86"/>
      <c r="G45" s="86"/>
      <c r="H45" s="86"/>
      <c r="I45" s="98"/>
      <c r="J45" s="102"/>
      <c r="K45" s="87"/>
      <c r="L45" s="87"/>
      <c r="M45" s="87"/>
      <c r="N45" s="87"/>
      <c r="O45" s="103"/>
      <c r="P45" s="107"/>
      <c r="Q45" s="88"/>
      <c r="R45" s="88"/>
      <c r="S45" s="88"/>
      <c r="T45" s="88"/>
      <c r="U45" s="108"/>
      <c r="V45" s="113"/>
      <c r="W45" s="89"/>
      <c r="X45" s="89"/>
      <c r="Y45" s="89"/>
      <c r="Z45" s="89"/>
      <c r="AA45" s="89"/>
      <c r="AB45" s="169"/>
      <c r="AC45" s="171" t="str">
        <f t="shared" si="27"/>
        <v/>
      </c>
      <c r="AD45" s="286" t="str">
        <f t="shared" si="1"/>
        <v/>
      </c>
      <c r="AL45" s="2" t="str" cm="1">
        <f t="array" ref="AL45">IF(B45="","",SUMPRODUCT(($D$1:$AB$4=$AL$4)*D45:AB45))</f>
        <v/>
      </c>
      <c r="AM45" s="15" t="str">
        <f t="shared" ca="1" si="2"/>
        <v/>
      </c>
      <c r="AN45" s="2" t="str" cm="1">
        <f t="array" ref="AN45">IF(B45="","",SUMPRODUCT(($D$1:$AB$4=$AN$4)*D45:AB45))</f>
        <v/>
      </c>
      <c r="AO45" s="15" t="str">
        <f t="shared" ca="1" si="3"/>
        <v/>
      </c>
      <c r="AP45" s="2" t="str" cm="1">
        <f t="array" ref="AP45">IF(B45="","",SUMPRODUCT(($D$1:$AB$4=$AP$4)*D45:AB45))</f>
        <v/>
      </c>
      <c r="AQ45" s="15" t="str">
        <f t="shared" ca="1" si="4"/>
        <v/>
      </c>
      <c r="AR45" s="2" t="str" cm="1">
        <f t="array" ref="AR45">IF(B45="","",SUMPRODUCT(($D$1:$AB$4=$AR$4)*D45:AB45))</f>
        <v/>
      </c>
      <c r="AS45" s="15" t="str">
        <f t="shared" ca="1" si="5"/>
        <v/>
      </c>
      <c r="AT45" s="2" t="str" cm="1">
        <f t="array" ref="AT45">IF(B45="","",SUMPRODUCT(($D$1:$AB$4=$AT$4)*$D45:$AB45))</f>
        <v/>
      </c>
      <c r="AU45" s="15" t="str">
        <f t="shared" ca="1" si="6"/>
        <v/>
      </c>
      <c r="AV45" s="2" t="str" cm="1">
        <f t="array" ref="AV45">IF(D45="","",SUMPRODUCT(($D$1:$AB$4=$AV$4)*$D45:$AB45))</f>
        <v/>
      </c>
      <c r="AW45" s="15" t="str">
        <f t="shared" ca="1" si="7"/>
        <v/>
      </c>
      <c r="AX45" s="2" t="str" cm="1">
        <f t="array" ref="AX45">IF(F45="","",SUMPRODUCT(($D$1:$AB$4=$AX$4)*$D45:$AB45))</f>
        <v/>
      </c>
      <c r="AY45" s="15" t="str">
        <f t="shared" ca="1" si="8"/>
        <v/>
      </c>
      <c r="AZ45" s="2" t="str" cm="1">
        <f t="array" ref="AZ45">IF(B45="","",SUMPRODUCT(($D$1:$AB$4=$AZ$4)*$D45:$AB45))</f>
        <v/>
      </c>
      <c r="BA45" s="15" t="str">
        <f t="shared" ca="1" si="9"/>
        <v/>
      </c>
      <c r="BB45" s="2" t="str" cm="1">
        <f t="array" ref="BB45">IF(B45="","",SUMPRODUCT(($D$1:$AB$4=$BB$4)*$D45:$AB45))</f>
        <v/>
      </c>
      <c r="BC45" s="15" t="str">
        <f t="shared" ca="1" si="10"/>
        <v/>
      </c>
      <c r="BD45" s="2" t="str" cm="1">
        <f t="array" ref="BD45">IF(B45="","",SUMPRODUCT(($D$1:$AB$4=$BD$4)*$D45:$AB45))</f>
        <v/>
      </c>
      <c r="BE45" s="15" t="str">
        <f t="shared" ca="1" si="11"/>
        <v/>
      </c>
      <c r="BF45" s="2" t="str" cm="1">
        <f t="array" ref="BF45">IF(B45="","",SUMPRODUCT(($D$1:$AB$4=$BF$4)*$D45:$AB45))</f>
        <v/>
      </c>
      <c r="BG45" s="15" t="str">
        <f t="shared" ca="1" si="12"/>
        <v/>
      </c>
      <c r="BH45" s="2" t="str" cm="1">
        <f t="array" ref="BH45">IF(B45="","",SUMPRODUCT(($D$1:$AB$4=$BH$4)*$D45:$AB45))</f>
        <v/>
      </c>
      <c r="BI45" s="15" t="str">
        <f t="shared" ca="1" si="13"/>
        <v/>
      </c>
      <c r="BJ45" s="2" t="str" cm="1">
        <f t="array" ref="BJ45">IF(B45="","",SUMPRODUCT(($D$1:$AB$4=$BJ$4)*$D45:$AB45))</f>
        <v/>
      </c>
      <c r="BK45" s="15" t="str">
        <f t="shared" ca="1" si="14"/>
        <v/>
      </c>
      <c r="BL45" s="2" t="str" cm="1">
        <f t="array" ref="BL45">IF(B45="","",SUMPRODUCT(($D$1:$AB$4=$BL$4)*$D45:$AB45))</f>
        <v/>
      </c>
      <c r="BM45" s="15" t="str">
        <f t="shared" ca="1" si="15"/>
        <v/>
      </c>
      <c r="BN45" s="2" t="str" cm="1">
        <f t="array" ref="BN45">IF(B45="","",SUMPRODUCT(($D$1:$AB$4=$BN$4)*$D45:$AB45))</f>
        <v/>
      </c>
      <c r="BO45" s="15" t="str">
        <f t="shared" ca="1" si="16"/>
        <v/>
      </c>
      <c r="BP45" s="2" t="str" cm="1">
        <f t="array" ref="BP45">IF(B45="","",SUMPRODUCT(($D$1:$AB$4=$BP$4)*$D45:$AB45))</f>
        <v/>
      </c>
      <c r="BQ45" s="15" t="str">
        <f t="shared" ca="1" si="17"/>
        <v/>
      </c>
      <c r="BR45" s="2" t="str" cm="1">
        <f t="array" ref="BR45">IF(B45="","",SUMPRODUCT(($D$1:$AB$4=$BR$4)*$D45:$AB45))</f>
        <v/>
      </c>
      <c r="BS45" s="15" t="str">
        <f t="shared" ca="1" si="18"/>
        <v/>
      </c>
      <c r="BT45" s="2" t="str" cm="1">
        <f t="array" ref="BT45">IF(B45="","",SUMPRODUCT(($D$1:$AB$4=$BT$4)*$D45:$AB45))</f>
        <v/>
      </c>
      <c r="BU45" s="15" t="str">
        <f t="shared" ca="1" si="19"/>
        <v/>
      </c>
      <c r="BV45" s="2" t="str" cm="1">
        <f t="array" ref="BV45">IF(B45="","",SUMPRODUCT(($D$1:$AB$4=$BV$4)*$D45:$AB45))</f>
        <v/>
      </c>
      <c r="BW45" s="15" t="str">
        <f t="shared" ca="1" si="20"/>
        <v/>
      </c>
      <c r="BX45" s="2" t="str" cm="1">
        <f t="array" ref="BX45">IF(B45="","",SUMPRODUCT(($D$1:$AB$4=$BX$4)*$D45:$AB45))</f>
        <v/>
      </c>
      <c r="BY45" s="15" t="str">
        <f t="shared" ca="1" si="21"/>
        <v/>
      </c>
      <c r="BZ45" s="2" t="str" cm="1">
        <f t="array" ref="BZ45">IF(B45="","",SUMPRODUCT(($D$1:$AB$4=$BZ$4)*$D45:$AB45))</f>
        <v/>
      </c>
      <c r="CA45" s="15" t="str">
        <f t="shared" ca="1" si="22"/>
        <v/>
      </c>
      <c r="CB45" s="2" t="str" cm="1">
        <f t="array" ref="CB45">IF(B45="","",SUMPRODUCT(($D$1:$AB$4=$CB$4)*$D45:$AB45))</f>
        <v/>
      </c>
      <c r="CC45" s="15" t="str">
        <f t="shared" ca="1" si="23"/>
        <v/>
      </c>
      <c r="CD45" s="2" t="str" cm="1">
        <f t="array" ref="CD45">IF(B45="","",SUMPRODUCT(($D$1:$AB$4=$CD$4)*$D45:$AB45))</f>
        <v/>
      </c>
      <c r="CE45" s="15" t="str">
        <f t="shared" ca="1" si="24"/>
        <v/>
      </c>
      <c r="CF45" s="2" t="str" cm="1">
        <f t="array" ref="CF45">IF(B45="","",SUMPRODUCT(($D$1:$AB$4=$CF$4)*$D45:$AB45))</f>
        <v/>
      </c>
      <c r="CG45" s="15" t="str">
        <f t="shared" ca="1" si="25"/>
        <v/>
      </c>
      <c r="CH45" s="2" t="str" cm="1">
        <f t="array" ref="CH45">IF(B45="","",SUMPRODUCT(($D$1:$AB$4=$CH$4)*$D45:$AB45))</f>
        <v/>
      </c>
      <c r="CI45" s="15" t="str">
        <f t="shared" ca="1" si="26"/>
        <v/>
      </c>
    </row>
    <row r="46" spans="1:87">
      <c r="A46" s="7">
        <v>40</v>
      </c>
      <c r="B46" s="8"/>
      <c r="D46" s="97"/>
      <c r="E46" s="86"/>
      <c r="F46" s="86"/>
      <c r="G46" s="86"/>
      <c r="H46" s="86"/>
      <c r="I46" s="98"/>
      <c r="J46" s="102"/>
      <c r="K46" s="87"/>
      <c r="L46" s="87"/>
      <c r="M46" s="87"/>
      <c r="N46" s="87"/>
      <c r="O46" s="103"/>
      <c r="P46" s="107"/>
      <c r="Q46" s="88"/>
      <c r="R46" s="88"/>
      <c r="S46" s="88"/>
      <c r="T46" s="88"/>
      <c r="U46" s="108"/>
      <c r="V46" s="113"/>
      <c r="W46" s="89"/>
      <c r="X46" s="89"/>
      <c r="Y46" s="89"/>
      <c r="Z46" s="89"/>
      <c r="AA46" s="89"/>
      <c r="AB46" s="169"/>
      <c r="AC46" s="171" t="str">
        <f t="shared" si="27"/>
        <v/>
      </c>
      <c r="AD46" s="286" t="str">
        <f t="shared" si="1"/>
        <v/>
      </c>
      <c r="AL46" s="2" t="str" cm="1">
        <f t="array" ref="AL46">IF(B46="","",SUMPRODUCT(($D$1:$AB$4=$AL$4)*D46:AB46))</f>
        <v/>
      </c>
      <c r="AM46" s="15" t="str">
        <f t="shared" ca="1" si="2"/>
        <v/>
      </c>
      <c r="AN46" s="2" t="str" cm="1">
        <f t="array" ref="AN46">IF(B46="","",SUMPRODUCT(($D$1:$AB$4=$AN$4)*D46:AB46))</f>
        <v/>
      </c>
      <c r="AO46" s="15" t="str">
        <f t="shared" ca="1" si="3"/>
        <v/>
      </c>
      <c r="AP46" s="2" t="str" cm="1">
        <f t="array" ref="AP46">IF(B46="","",SUMPRODUCT(($D$1:$AB$4=$AP$4)*D46:AB46))</f>
        <v/>
      </c>
      <c r="AQ46" s="15" t="str">
        <f t="shared" ca="1" si="4"/>
        <v/>
      </c>
      <c r="AR46" s="2" t="str" cm="1">
        <f t="array" ref="AR46">IF(B46="","",SUMPRODUCT(($D$1:$AB$4=$AR$4)*D46:AB46))</f>
        <v/>
      </c>
      <c r="AS46" s="15" t="str">
        <f t="shared" ca="1" si="5"/>
        <v/>
      </c>
      <c r="AT46" s="2" t="str" cm="1">
        <f t="array" ref="AT46">IF(B46="","",SUMPRODUCT(($D$1:$AB$4=$AT$4)*$D46:$AB46))</f>
        <v/>
      </c>
      <c r="AU46" s="15" t="str">
        <f t="shared" ca="1" si="6"/>
        <v/>
      </c>
      <c r="AV46" s="2" t="str" cm="1">
        <f t="array" ref="AV46">IF(D46="","",SUMPRODUCT(($D$1:$AB$4=$AV$4)*$D46:$AB46))</f>
        <v/>
      </c>
      <c r="AW46" s="15" t="str">
        <f t="shared" ca="1" si="7"/>
        <v/>
      </c>
      <c r="AX46" s="2" t="str" cm="1">
        <f t="array" ref="AX46">IF(F46="","",SUMPRODUCT(($D$1:$AB$4=$AX$4)*$D46:$AB46))</f>
        <v/>
      </c>
      <c r="AY46" s="15" t="str">
        <f t="shared" ca="1" si="8"/>
        <v/>
      </c>
      <c r="AZ46" s="2" t="str" cm="1">
        <f t="array" ref="AZ46">IF(B46="","",SUMPRODUCT(($D$1:$AB$4=$AZ$4)*$D46:$AB46))</f>
        <v/>
      </c>
      <c r="BA46" s="15" t="str">
        <f t="shared" ca="1" si="9"/>
        <v/>
      </c>
      <c r="BB46" s="2" t="str" cm="1">
        <f t="array" ref="BB46">IF(B46="","",SUMPRODUCT(($D$1:$AB$4=$BB$4)*$D46:$AB46))</f>
        <v/>
      </c>
      <c r="BC46" s="15" t="str">
        <f t="shared" ca="1" si="10"/>
        <v/>
      </c>
      <c r="BD46" s="2" t="str" cm="1">
        <f t="array" ref="BD46">IF(B46="","",SUMPRODUCT(($D$1:$AB$4=$BD$4)*$D46:$AB46))</f>
        <v/>
      </c>
      <c r="BE46" s="15" t="str">
        <f t="shared" ca="1" si="11"/>
        <v/>
      </c>
      <c r="BF46" s="2" t="str" cm="1">
        <f t="array" ref="BF46">IF(B46="","",SUMPRODUCT(($D$1:$AB$4=$BF$4)*$D46:$AB46))</f>
        <v/>
      </c>
      <c r="BG46" s="15" t="str">
        <f t="shared" ca="1" si="12"/>
        <v/>
      </c>
      <c r="BH46" s="2" t="str" cm="1">
        <f t="array" ref="BH46">IF(B46="","",SUMPRODUCT(($D$1:$AB$4=$BH$4)*$D46:$AB46))</f>
        <v/>
      </c>
      <c r="BI46" s="15" t="str">
        <f t="shared" ca="1" si="13"/>
        <v/>
      </c>
      <c r="BJ46" s="2" t="str" cm="1">
        <f t="array" ref="BJ46">IF(B46="","",SUMPRODUCT(($D$1:$AB$4=$BJ$4)*$D46:$AB46))</f>
        <v/>
      </c>
      <c r="BK46" s="15" t="str">
        <f t="shared" ca="1" si="14"/>
        <v/>
      </c>
      <c r="BL46" s="2" t="str" cm="1">
        <f t="array" ref="BL46">IF(B46="","",SUMPRODUCT(($D$1:$AB$4=$BL$4)*$D46:$AB46))</f>
        <v/>
      </c>
      <c r="BM46" s="15" t="str">
        <f t="shared" ca="1" si="15"/>
        <v/>
      </c>
      <c r="BN46" s="2" t="str" cm="1">
        <f t="array" ref="BN46">IF(B46="","",SUMPRODUCT(($D$1:$AB$4=$BN$4)*$D46:$AB46))</f>
        <v/>
      </c>
      <c r="BO46" s="15" t="str">
        <f t="shared" ca="1" si="16"/>
        <v/>
      </c>
      <c r="BP46" s="2" t="str" cm="1">
        <f t="array" ref="BP46">IF(B46="","",SUMPRODUCT(($D$1:$AB$4=$BP$4)*$D46:$AB46))</f>
        <v/>
      </c>
      <c r="BQ46" s="15" t="str">
        <f t="shared" ca="1" si="17"/>
        <v/>
      </c>
      <c r="BR46" s="2" t="str" cm="1">
        <f t="array" ref="BR46">IF(B46="","",SUMPRODUCT(($D$1:$AB$4=$BR$4)*$D46:$AB46))</f>
        <v/>
      </c>
      <c r="BS46" s="15" t="str">
        <f t="shared" ca="1" si="18"/>
        <v/>
      </c>
      <c r="BT46" s="2" t="str" cm="1">
        <f t="array" ref="BT46">IF(B46="","",SUMPRODUCT(($D$1:$AB$4=$BT$4)*$D46:$AB46))</f>
        <v/>
      </c>
      <c r="BU46" s="15" t="str">
        <f t="shared" ca="1" si="19"/>
        <v/>
      </c>
      <c r="BV46" s="2" t="str" cm="1">
        <f t="array" ref="BV46">IF(B46="","",SUMPRODUCT(($D$1:$AB$4=$BV$4)*$D46:$AB46))</f>
        <v/>
      </c>
      <c r="BW46" s="15" t="str">
        <f t="shared" ca="1" si="20"/>
        <v/>
      </c>
      <c r="BX46" s="2" t="str" cm="1">
        <f t="array" ref="BX46">IF(B46="","",SUMPRODUCT(($D$1:$AB$4=$BX$4)*$D46:$AB46))</f>
        <v/>
      </c>
      <c r="BY46" s="15" t="str">
        <f t="shared" ca="1" si="21"/>
        <v/>
      </c>
      <c r="BZ46" s="2" t="str" cm="1">
        <f t="array" ref="BZ46">IF(B46="","",SUMPRODUCT(($D$1:$AB$4=$BZ$4)*$D46:$AB46))</f>
        <v/>
      </c>
      <c r="CA46" s="15" t="str">
        <f t="shared" ca="1" si="22"/>
        <v/>
      </c>
      <c r="CB46" s="2" t="str" cm="1">
        <f t="array" ref="CB46">IF(B46="","",SUMPRODUCT(($D$1:$AB$4=$CB$4)*$D46:$AB46))</f>
        <v/>
      </c>
      <c r="CC46" s="15" t="str">
        <f t="shared" ca="1" si="23"/>
        <v/>
      </c>
      <c r="CD46" s="2" t="str" cm="1">
        <f t="array" ref="CD46">IF(B46="","",SUMPRODUCT(($D$1:$AB$4=$CD$4)*$D46:$AB46))</f>
        <v/>
      </c>
      <c r="CE46" s="15" t="str">
        <f t="shared" ca="1" si="24"/>
        <v/>
      </c>
      <c r="CF46" s="2" t="str" cm="1">
        <f t="array" ref="CF46">IF(B46="","",SUMPRODUCT(($D$1:$AB$4=$CF$4)*$D46:$AB46))</f>
        <v/>
      </c>
      <c r="CG46" s="15" t="str">
        <f t="shared" ca="1" si="25"/>
        <v/>
      </c>
      <c r="CH46" s="2" t="str" cm="1">
        <f t="array" ref="CH46">IF(B46="","",SUMPRODUCT(($D$1:$AB$4=$CH$4)*$D46:$AB46))</f>
        <v/>
      </c>
      <c r="CI46" s="15" t="str">
        <f t="shared" ca="1" si="26"/>
        <v/>
      </c>
    </row>
    <row r="47" spans="1:87">
      <c r="A47" s="6">
        <v>41</v>
      </c>
      <c r="B47" s="8"/>
      <c r="D47" s="97"/>
      <c r="E47" s="86"/>
      <c r="F47" s="86"/>
      <c r="G47" s="86"/>
      <c r="H47" s="86"/>
      <c r="I47" s="98"/>
      <c r="J47" s="102"/>
      <c r="K47" s="87"/>
      <c r="L47" s="87"/>
      <c r="M47" s="87"/>
      <c r="N47" s="87"/>
      <c r="O47" s="103"/>
      <c r="P47" s="107"/>
      <c r="Q47" s="88"/>
      <c r="R47" s="88"/>
      <c r="S47" s="88"/>
      <c r="T47" s="88"/>
      <c r="U47" s="108"/>
      <c r="V47" s="113"/>
      <c r="W47" s="89"/>
      <c r="X47" s="89"/>
      <c r="Y47" s="89"/>
      <c r="Z47" s="89"/>
      <c r="AA47" s="89"/>
      <c r="AB47" s="169"/>
      <c r="AC47" s="171" t="str">
        <f t="shared" si="27"/>
        <v/>
      </c>
      <c r="AD47" s="286" t="str">
        <f t="shared" si="1"/>
        <v/>
      </c>
      <c r="AL47" s="2" t="str" cm="1">
        <f t="array" ref="AL47">IF(B47="","",SUMPRODUCT(($D$1:$AB$4=$AL$4)*D47:AB47))</f>
        <v/>
      </c>
      <c r="AM47" s="15" t="str">
        <f t="shared" ca="1" si="2"/>
        <v/>
      </c>
      <c r="AN47" s="2" t="str" cm="1">
        <f t="array" ref="AN47">IF(B47="","",SUMPRODUCT(($D$1:$AB$4=$AN$4)*D47:AB47))</f>
        <v/>
      </c>
      <c r="AO47" s="15" t="str">
        <f t="shared" ca="1" si="3"/>
        <v/>
      </c>
      <c r="AP47" s="2" t="str" cm="1">
        <f t="array" ref="AP47">IF(B47="","",SUMPRODUCT(($D$1:$AB$4=$AP$4)*D47:AB47))</f>
        <v/>
      </c>
      <c r="AQ47" s="15" t="str">
        <f t="shared" ca="1" si="4"/>
        <v/>
      </c>
      <c r="AR47" s="2" t="str" cm="1">
        <f t="array" ref="AR47">IF(B47="","",SUMPRODUCT(($D$1:$AB$4=$AR$4)*D47:AB47))</f>
        <v/>
      </c>
      <c r="AS47" s="15" t="str">
        <f t="shared" ca="1" si="5"/>
        <v/>
      </c>
      <c r="AT47" s="2" t="str" cm="1">
        <f t="array" ref="AT47">IF(B47="","",SUMPRODUCT(($D$1:$AB$4=$AT$4)*$D47:$AB47))</f>
        <v/>
      </c>
      <c r="AU47" s="15" t="str">
        <f t="shared" ca="1" si="6"/>
        <v/>
      </c>
      <c r="AV47" s="2" t="str" cm="1">
        <f t="array" ref="AV47">IF(D47="","",SUMPRODUCT(($D$1:$AB$4=$AV$4)*$D47:$AB47))</f>
        <v/>
      </c>
      <c r="AW47" s="15" t="str">
        <f t="shared" ca="1" si="7"/>
        <v/>
      </c>
      <c r="AX47" s="2" t="str" cm="1">
        <f t="array" ref="AX47">IF(F47="","",SUMPRODUCT(($D$1:$AB$4=$AX$4)*$D47:$AB47))</f>
        <v/>
      </c>
      <c r="AY47" s="15" t="str">
        <f t="shared" ca="1" si="8"/>
        <v/>
      </c>
      <c r="AZ47" s="2" t="str" cm="1">
        <f t="array" ref="AZ47">IF(B47="","",SUMPRODUCT(($D$1:$AB$4=$AZ$4)*$D47:$AB47))</f>
        <v/>
      </c>
      <c r="BA47" s="15" t="str">
        <f t="shared" ca="1" si="9"/>
        <v/>
      </c>
      <c r="BB47" s="2" t="str" cm="1">
        <f t="array" ref="BB47">IF(B47="","",SUMPRODUCT(($D$1:$AB$4=$BB$4)*$D47:$AB47))</f>
        <v/>
      </c>
      <c r="BC47" s="15" t="str">
        <f t="shared" ca="1" si="10"/>
        <v/>
      </c>
      <c r="BD47" s="2" t="str" cm="1">
        <f t="array" ref="BD47">IF(B47="","",SUMPRODUCT(($D$1:$AB$4=$BD$4)*$D47:$AB47))</f>
        <v/>
      </c>
      <c r="BE47" s="15" t="str">
        <f t="shared" ca="1" si="11"/>
        <v/>
      </c>
      <c r="BF47" s="2" t="str" cm="1">
        <f t="array" ref="BF47">IF(B47="","",SUMPRODUCT(($D$1:$AB$4=$BF$4)*$D47:$AB47))</f>
        <v/>
      </c>
      <c r="BG47" s="15" t="str">
        <f t="shared" ca="1" si="12"/>
        <v/>
      </c>
      <c r="BH47" s="2" t="str" cm="1">
        <f t="array" ref="BH47">IF(B47="","",SUMPRODUCT(($D$1:$AB$4=$BH$4)*$D47:$AB47))</f>
        <v/>
      </c>
      <c r="BI47" s="15" t="str">
        <f t="shared" ca="1" si="13"/>
        <v/>
      </c>
      <c r="BJ47" s="2" t="str" cm="1">
        <f t="array" ref="BJ47">IF(B47="","",SUMPRODUCT(($D$1:$AB$4=$BJ$4)*$D47:$AB47))</f>
        <v/>
      </c>
      <c r="BK47" s="15" t="str">
        <f t="shared" ca="1" si="14"/>
        <v/>
      </c>
      <c r="BL47" s="2" t="str" cm="1">
        <f t="array" ref="BL47">IF(B47="","",SUMPRODUCT(($D$1:$AB$4=$BL$4)*$D47:$AB47))</f>
        <v/>
      </c>
      <c r="BM47" s="15" t="str">
        <f t="shared" ca="1" si="15"/>
        <v/>
      </c>
      <c r="BN47" s="2" t="str" cm="1">
        <f t="array" ref="BN47">IF(B47="","",SUMPRODUCT(($D$1:$AB$4=$BN$4)*$D47:$AB47))</f>
        <v/>
      </c>
      <c r="BO47" s="15" t="str">
        <f t="shared" ca="1" si="16"/>
        <v/>
      </c>
      <c r="BP47" s="2" t="str" cm="1">
        <f t="array" ref="BP47">IF(B47="","",SUMPRODUCT(($D$1:$AB$4=$BP$4)*$D47:$AB47))</f>
        <v/>
      </c>
      <c r="BQ47" s="15" t="str">
        <f t="shared" ca="1" si="17"/>
        <v/>
      </c>
      <c r="BR47" s="2" t="str" cm="1">
        <f t="array" ref="BR47">IF(B47="","",SUMPRODUCT(($D$1:$AB$4=$BR$4)*$D47:$AB47))</f>
        <v/>
      </c>
      <c r="BS47" s="15" t="str">
        <f t="shared" ca="1" si="18"/>
        <v/>
      </c>
      <c r="BT47" s="2" t="str" cm="1">
        <f t="array" ref="BT47">IF(B47="","",SUMPRODUCT(($D$1:$AB$4=$BT$4)*$D47:$AB47))</f>
        <v/>
      </c>
      <c r="BU47" s="15" t="str">
        <f t="shared" ca="1" si="19"/>
        <v/>
      </c>
      <c r="BV47" s="2" t="str" cm="1">
        <f t="array" ref="BV47">IF(B47="","",SUMPRODUCT(($D$1:$AB$4=$BV$4)*$D47:$AB47))</f>
        <v/>
      </c>
      <c r="BW47" s="15" t="str">
        <f t="shared" ca="1" si="20"/>
        <v/>
      </c>
      <c r="BX47" s="2" t="str" cm="1">
        <f t="array" ref="BX47">IF(B47="","",SUMPRODUCT(($D$1:$AB$4=$BX$4)*$D47:$AB47))</f>
        <v/>
      </c>
      <c r="BY47" s="15" t="str">
        <f t="shared" ca="1" si="21"/>
        <v/>
      </c>
      <c r="BZ47" s="2" t="str" cm="1">
        <f t="array" ref="BZ47">IF(B47="","",SUMPRODUCT(($D$1:$AB$4=$BZ$4)*$D47:$AB47))</f>
        <v/>
      </c>
      <c r="CA47" s="15" t="str">
        <f t="shared" ca="1" si="22"/>
        <v/>
      </c>
      <c r="CB47" s="2" t="str" cm="1">
        <f t="array" ref="CB47">IF(B47="","",SUMPRODUCT(($D$1:$AB$4=$CB$4)*$D47:$AB47))</f>
        <v/>
      </c>
      <c r="CC47" s="15" t="str">
        <f t="shared" ca="1" si="23"/>
        <v/>
      </c>
      <c r="CD47" s="2" t="str" cm="1">
        <f t="array" ref="CD47">IF(B47="","",SUMPRODUCT(($D$1:$AB$4=$CD$4)*$D47:$AB47))</f>
        <v/>
      </c>
      <c r="CE47" s="15" t="str">
        <f t="shared" ca="1" si="24"/>
        <v/>
      </c>
      <c r="CF47" s="2" t="str" cm="1">
        <f t="array" ref="CF47">IF(B47="","",SUMPRODUCT(($D$1:$AB$4=$CF$4)*$D47:$AB47))</f>
        <v/>
      </c>
      <c r="CG47" s="15" t="str">
        <f t="shared" ca="1" si="25"/>
        <v/>
      </c>
      <c r="CH47" s="2" t="str" cm="1">
        <f t="array" ref="CH47">IF(B47="","",SUMPRODUCT(($D$1:$AB$4=$CH$4)*$D47:$AB47))</f>
        <v/>
      </c>
      <c r="CI47" s="15" t="str">
        <f t="shared" ca="1" si="26"/>
        <v/>
      </c>
    </row>
    <row r="48" spans="1:87">
      <c r="A48" s="7">
        <v>42</v>
      </c>
      <c r="B48" s="8"/>
      <c r="D48" s="97"/>
      <c r="E48" s="86"/>
      <c r="F48" s="86"/>
      <c r="G48" s="86"/>
      <c r="H48" s="86"/>
      <c r="I48" s="98"/>
      <c r="J48" s="102"/>
      <c r="K48" s="87"/>
      <c r="L48" s="87"/>
      <c r="M48" s="87"/>
      <c r="N48" s="87"/>
      <c r="O48" s="103"/>
      <c r="P48" s="107"/>
      <c r="Q48" s="88"/>
      <c r="R48" s="88"/>
      <c r="S48" s="88"/>
      <c r="T48" s="88"/>
      <c r="U48" s="108"/>
      <c r="V48" s="113"/>
      <c r="W48" s="89"/>
      <c r="X48" s="89"/>
      <c r="Y48" s="89"/>
      <c r="Z48" s="89"/>
      <c r="AA48" s="89"/>
      <c r="AB48" s="169"/>
      <c r="AC48" s="171" t="str">
        <f t="shared" si="27"/>
        <v/>
      </c>
      <c r="AD48" s="286" t="str">
        <f t="shared" si="1"/>
        <v/>
      </c>
      <c r="AL48" s="2" t="str" cm="1">
        <f t="array" ref="AL48">IF(B48="","",SUMPRODUCT(($D$1:$AB$4=$AL$4)*D48:AB48))</f>
        <v/>
      </c>
      <c r="AM48" s="15" t="str">
        <f t="shared" ca="1" si="2"/>
        <v/>
      </c>
      <c r="AN48" s="2" t="str" cm="1">
        <f t="array" ref="AN48">IF(B48="","",SUMPRODUCT(($D$1:$AB$4=$AN$4)*D48:AB48))</f>
        <v/>
      </c>
      <c r="AO48" s="15" t="str">
        <f t="shared" ca="1" si="3"/>
        <v/>
      </c>
      <c r="AP48" s="2" t="str" cm="1">
        <f t="array" ref="AP48">IF(B48="","",SUMPRODUCT(($D$1:$AB$4=$AP$4)*D48:AB48))</f>
        <v/>
      </c>
      <c r="AQ48" s="15" t="str">
        <f t="shared" ca="1" si="4"/>
        <v/>
      </c>
      <c r="AR48" s="2" t="str" cm="1">
        <f t="array" ref="AR48">IF(B48="","",SUMPRODUCT(($D$1:$AB$4=$AR$4)*D48:AB48))</f>
        <v/>
      </c>
      <c r="AS48" s="15" t="str">
        <f t="shared" ca="1" si="5"/>
        <v/>
      </c>
      <c r="AT48" s="2" t="str" cm="1">
        <f t="array" ref="AT48">IF(B48="","",SUMPRODUCT(($D$1:$AB$4=$AT$4)*$D48:$AB48))</f>
        <v/>
      </c>
      <c r="AU48" s="15" t="str">
        <f t="shared" ca="1" si="6"/>
        <v/>
      </c>
      <c r="AV48" s="2" t="str" cm="1">
        <f t="array" ref="AV48">IF(D48="","",SUMPRODUCT(($D$1:$AB$4=$AV$4)*$D48:$AB48))</f>
        <v/>
      </c>
      <c r="AW48" s="15" t="str">
        <f t="shared" ca="1" si="7"/>
        <v/>
      </c>
      <c r="AX48" s="2" t="str" cm="1">
        <f t="array" ref="AX48">IF(F48="","",SUMPRODUCT(($D$1:$AB$4=$AX$4)*$D48:$AB48))</f>
        <v/>
      </c>
      <c r="AY48" s="15" t="str">
        <f t="shared" ca="1" si="8"/>
        <v/>
      </c>
      <c r="AZ48" s="2" t="str" cm="1">
        <f t="array" ref="AZ48">IF(B48="","",SUMPRODUCT(($D$1:$AB$4=$AZ$4)*$D48:$AB48))</f>
        <v/>
      </c>
      <c r="BA48" s="15" t="str">
        <f t="shared" ca="1" si="9"/>
        <v/>
      </c>
      <c r="BB48" s="2" t="str" cm="1">
        <f t="array" ref="BB48">IF(B48="","",SUMPRODUCT(($D$1:$AB$4=$BB$4)*$D48:$AB48))</f>
        <v/>
      </c>
      <c r="BC48" s="15" t="str">
        <f t="shared" ca="1" si="10"/>
        <v/>
      </c>
      <c r="BD48" s="2" t="str" cm="1">
        <f t="array" ref="BD48">IF(B48="","",SUMPRODUCT(($D$1:$AB$4=$BD$4)*$D48:$AB48))</f>
        <v/>
      </c>
      <c r="BE48" s="15" t="str">
        <f t="shared" ca="1" si="11"/>
        <v/>
      </c>
      <c r="BF48" s="2" t="str" cm="1">
        <f t="array" ref="BF48">IF(B48="","",SUMPRODUCT(($D$1:$AB$4=$BF$4)*$D48:$AB48))</f>
        <v/>
      </c>
      <c r="BG48" s="15" t="str">
        <f t="shared" ca="1" si="12"/>
        <v/>
      </c>
      <c r="BH48" s="2" t="str" cm="1">
        <f t="array" ref="BH48">IF(B48="","",SUMPRODUCT(($D$1:$AB$4=$BH$4)*$D48:$AB48))</f>
        <v/>
      </c>
      <c r="BI48" s="15" t="str">
        <f t="shared" ca="1" si="13"/>
        <v/>
      </c>
      <c r="BJ48" s="2" t="str" cm="1">
        <f t="array" ref="BJ48">IF(B48="","",SUMPRODUCT(($D$1:$AB$4=$BJ$4)*$D48:$AB48))</f>
        <v/>
      </c>
      <c r="BK48" s="15" t="str">
        <f t="shared" ca="1" si="14"/>
        <v/>
      </c>
      <c r="BL48" s="2" t="str" cm="1">
        <f t="array" ref="BL48">IF(B48="","",SUMPRODUCT(($D$1:$AB$4=$BL$4)*$D48:$AB48))</f>
        <v/>
      </c>
      <c r="BM48" s="15" t="str">
        <f t="shared" ca="1" si="15"/>
        <v/>
      </c>
      <c r="BN48" s="2" t="str" cm="1">
        <f t="array" ref="BN48">IF(B48="","",SUMPRODUCT(($D$1:$AB$4=$BN$4)*$D48:$AB48))</f>
        <v/>
      </c>
      <c r="BO48" s="15" t="str">
        <f t="shared" ca="1" si="16"/>
        <v/>
      </c>
      <c r="BP48" s="2" t="str" cm="1">
        <f t="array" ref="BP48">IF(B48="","",SUMPRODUCT(($D$1:$AB$4=$BP$4)*$D48:$AB48))</f>
        <v/>
      </c>
      <c r="BQ48" s="15" t="str">
        <f t="shared" ca="1" si="17"/>
        <v/>
      </c>
      <c r="BR48" s="2" t="str" cm="1">
        <f t="array" ref="BR48">IF(B48="","",SUMPRODUCT(($D$1:$AB$4=$BR$4)*$D48:$AB48))</f>
        <v/>
      </c>
      <c r="BS48" s="15" t="str">
        <f t="shared" ca="1" si="18"/>
        <v/>
      </c>
      <c r="BT48" s="2" t="str" cm="1">
        <f t="array" ref="BT48">IF(B48="","",SUMPRODUCT(($D$1:$AB$4=$BT$4)*$D48:$AB48))</f>
        <v/>
      </c>
      <c r="BU48" s="15" t="str">
        <f t="shared" ca="1" si="19"/>
        <v/>
      </c>
      <c r="BV48" s="2" t="str" cm="1">
        <f t="array" ref="BV48">IF(B48="","",SUMPRODUCT(($D$1:$AB$4=$BV$4)*$D48:$AB48))</f>
        <v/>
      </c>
      <c r="BW48" s="15" t="str">
        <f t="shared" ca="1" si="20"/>
        <v/>
      </c>
      <c r="BX48" s="2" t="str" cm="1">
        <f t="array" ref="BX48">IF(B48="","",SUMPRODUCT(($D$1:$AB$4=$BX$4)*$D48:$AB48))</f>
        <v/>
      </c>
      <c r="BY48" s="15" t="str">
        <f t="shared" ca="1" si="21"/>
        <v/>
      </c>
      <c r="BZ48" s="2" t="str" cm="1">
        <f t="array" ref="BZ48">IF(B48="","",SUMPRODUCT(($D$1:$AB$4=$BZ$4)*$D48:$AB48))</f>
        <v/>
      </c>
      <c r="CA48" s="15" t="str">
        <f t="shared" ca="1" si="22"/>
        <v/>
      </c>
      <c r="CB48" s="2" t="str" cm="1">
        <f t="array" ref="CB48">IF(B48="","",SUMPRODUCT(($D$1:$AB$4=$CB$4)*$D48:$AB48))</f>
        <v/>
      </c>
      <c r="CC48" s="15" t="str">
        <f t="shared" ca="1" si="23"/>
        <v/>
      </c>
      <c r="CD48" s="2" t="str" cm="1">
        <f t="array" ref="CD48">IF(B48="","",SUMPRODUCT(($D$1:$AB$4=$CD$4)*$D48:$AB48))</f>
        <v/>
      </c>
      <c r="CE48" s="15" t="str">
        <f t="shared" ca="1" si="24"/>
        <v/>
      </c>
      <c r="CF48" s="2" t="str" cm="1">
        <f t="array" ref="CF48">IF(B48="","",SUMPRODUCT(($D$1:$AB$4=$CF$4)*$D48:$AB48))</f>
        <v/>
      </c>
      <c r="CG48" s="15" t="str">
        <f t="shared" ca="1" si="25"/>
        <v/>
      </c>
      <c r="CH48" s="2" t="str" cm="1">
        <f t="array" ref="CH48">IF(B48="","",SUMPRODUCT(($D$1:$AB$4=$CH$4)*$D48:$AB48))</f>
        <v/>
      </c>
      <c r="CI48" s="15" t="str">
        <f t="shared" ca="1" si="26"/>
        <v/>
      </c>
    </row>
    <row r="49" spans="1:87">
      <c r="A49" s="6">
        <v>43</v>
      </c>
      <c r="B49" s="8"/>
      <c r="D49" s="97"/>
      <c r="E49" s="86"/>
      <c r="F49" s="86"/>
      <c r="G49" s="86"/>
      <c r="H49" s="86"/>
      <c r="I49" s="98"/>
      <c r="J49" s="102"/>
      <c r="K49" s="87"/>
      <c r="L49" s="87"/>
      <c r="M49" s="87"/>
      <c r="N49" s="87"/>
      <c r="O49" s="103"/>
      <c r="P49" s="107"/>
      <c r="Q49" s="88"/>
      <c r="R49" s="88"/>
      <c r="S49" s="88"/>
      <c r="T49" s="88"/>
      <c r="U49" s="108"/>
      <c r="V49" s="113"/>
      <c r="W49" s="89"/>
      <c r="X49" s="89"/>
      <c r="Y49" s="89"/>
      <c r="Z49" s="89"/>
      <c r="AA49" s="89"/>
      <c r="AB49" s="169"/>
      <c r="AC49" s="171" t="str">
        <f t="shared" si="27"/>
        <v/>
      </c>
      <c r="AD49" s="286" t="str">
        <f t="shared" si="1"/>
        <v/>
      </c>
      <c r="AL49" s="2" t="str" cm="1">
        <f t="array" ref="AL49">IF(B49="","",SUMPRODUCT(($D$1:$AB$4=$AL$4)*D49:AB49))</f>
        <v/>
      </c>
      <c r="AM49" s="15" t="str">
        <f t="shared" ca="1" si="2"/>
        <v/>
      </c>
      <c r="AN49" s="2" t="str" cm="1">
        <f t="array" ref="AN49">IF(B49="","",SUMPRODUCT(($D$1:$AB$4=$AN$4)*D49:AB49))</f>
        <v/>
      </c>
      <c r="AO49" s="15" t="str">
        <f t="shared" ca="1" si="3"/>
        <v/>
      </c>
      <c r="AP49" s="2" t="str" cm="1">
        <f t="array" ref="AP49">IF(B49="","",SUMPRODUCT(($D$1:$AB$4=$AP$4)*D49:AB49))</f>
        <v/>
      </c>
      <c r="AQ49" s="15" t="str">
        <f t="shared" ca="1" si="4"/>
        <v/>
      </c>
      <c r="AR49" s="2" t="str" cm="1">
        <f t="array" ref="AR49">IF(B49="","",SUMPRODUCT(($D$1:$AB$4=$AR$4)*D49:AB49))</f>
        <v/>
      </c>
      <c r="AS49" s="15" t="str">
        <f t="shared" ca="1" si="5"/>
        <v/>
      </c>
      <c r="AT49" s="2" t="str" cm="1">
        <f t="array" ref="AT49">IF(B49="","",SUMPRODUCT(($D$1:$AB$4=$AT$4)*$D49:$AB49))</f>
        <v/>
      </c>
      <c r="AU49" s="15" t="str">
        <f t="shared" ca="1" si="6"/>
        <v/>
      </c>
      <c r="AV49" s="2" t="str" cm="1">
        <f t="array" ref="AV49">IF(D49="","",SUMPRODUCT(($D$1:$AB$4=$AV$4)*$D49:$AB49))</f>
        <v/>
      </c>
      <c r="AW49" s="15" t="str">
        <f t="shared" ca="1" si="7"/>
        <v/>
      </c>
      <c r="AX49" s="2" t="str" cm="1">
        <f t="array" ref="AX49">IF(F49="","",SUMPRODUCT(($D$1:$AB$4=$AX$4)*$D49:$AB49))</f>
        <v/>
      </c>
      <c r="AY49" s="15" t="str">
        <f t="shared" ca="1" si="8"/>
        <v/>
      </c>
      <c r="AZ49" s="2" t="str" cm="1">
        <f t="array" ref="AZ49">IF(B49="","",SUMPRODUCT(($D$1:$AB$4=$AZ$4)*$D49:$AB49))</f>
        <v/>
      </c>
      <c r="BA49" s="15" t="str">
        <f t="shared" ca="1" si="9"/>
        <v/>
      </c>
      <c r="BB49" s="2" t="str" cm="1">
        <f t="array" ref="BB49">IF(B49="","",SUMPRODUCT(($D$1:$AB$4=$BB$4)*$D49:$AB49))</f>
        <v/>
      </c>
      <c r="BC49" s="15" t="str">
        <f t="shared" ca="1" si="10"/>
        <v/>
      </c>
      <c r="BD49" s="2" t="str" cm="1">
        <f t="array" ref="BD49">IF(B49="","",SUMPRODUCT(($D$1:$AB$4=$BD$4)*$D49:$AB49))</f>
        <v/>
      </c>
      <c r="BE49" s="15" t="str">
        <f t="shared" ca="1" si="11"/>
        <v/>
      </c>
      <c r="BF49" s="2" t="str" cm="1">
        <f t="array" ref="BF49">IF(B49="","",SUMPRODUCT(($D$1:$AB$4=$BF$4)*$D49:$AB49))</f>
        <v/>
      </c>
      <c r="BG49" s="15" t="str">
        <f t="shared" ca="1" si="12"/>
        <v/>
      </c>
      <c r="BH49" s="2" t="str" cm="1">
        <f t="array" ref="BH49">IF(B49="","",SUMPRODUCT(($D$1:$AB$4=$BH$4)*$D49:$AB49))</f>
        <v/>
      </c>
      <c r="BI49" s="15" t="str">
        <f t="shared" ca="1" si="13"/>
        <v/>
      </c>
      <c r="BJ49" s="2" t="str" cm="1">
        <f t="array" ref="BJ49">IF(B49="","",SUMPRODUCT(($D$1:$AB$4=$BJ$4)*$D49:$AB49))</f>
        <v/>
      </c>
      <c r="BK49" s="15" t="str">
        <f t="shared" ca="1" si="14"/>
        <v/>
      </c>
      <c r="BL49" s="2" t="str" cm="1">
        <f t="array" ref="BL49">IF(B49="","",SUMPRODUCT(($D$1:$AB$4=$BL$4)*$D49:$AB49))</f>
        <v/>
      </c>
      <c r="BM49" s="15" t="str">
        <f t="shared" ca="1" si="15"/>
        <v/>
      </c>
      <c r="BN49" s="2" t="str" cm="1">
        <f t="array" ref="BN49">IF(B49="","",SUMPRODUCT(($D$1:$AB$4=$BN$4)*$D49:$AB49))</f>
        <v/>
      </c>
      <c r="BO49" s="15" t="str">
        <f t="shared" ca="1" si="16"/>
        <v/>
      </c>
      <c r="BP49" s="2" t="str" cm="1">
        <f t="array" ref="BP49">IF(B49="","",SUMPRODUCT(($D$1:$AB$4=$BP$4)*$D49:$AB49))</f>
        <v/>
      </c>
      <c r="BQ49" s="15" t="str">
        <f t="shared" ca="1" si="17"/>
        <v/>
      </c>
      <c r="BR49" s="2" t="str" cm="1">
        <f t="array" ref="BR49">IF(B49="","",SUMPRODUCT(($D$1:$AB$4=$BR$4)*$D49:$AB49))</f>
        <v/>
      </c>
      <c r="BS49" s="15" t="str">
        <f t="shared" ca="1" si="18"/>
        <v/>
      </c>
      <c r="BT49" s="2" t="str" cm="1">
        <f t="array" ref="BT49">IF(B49="","",SUMPRODUCT(($D$1:$AB$4=$BT$4)*$D49:$AB49))</f>
        <v/>
      </c>
      <c r="BU49" s="15" t="str">
        <f t="shared" ca="1" si="19"/>
        <v/>
      </c>
      <c r="BV49" s="2" t="str" cm="1">
        <f t="array" ref="BV49">IF(B49="","",SUMPRODUCT(($D$1:$AB$4=$BV$4)*$D49:$AB49))</f>
        <v/>
      </c>
      <c r="BW49" s="15" t="str">
        <f t="shared" ca="1" si="20"/>
        <v/>
      </c>
      <c r="BX49" s="2" t="str" cm="1">
        <f t="array" ref="BX49">IF(B49="","",SUMPRODUCT(($D$1:$AB$4=$BX$4)*$D49:$AB49))</f>
        <v/>
      </c>
      <c r="BY49" s="15" t="str">
        <f t="shared" ca="1" si="21"/>
        <v/>
      </c>
      <c r="BZ49" s="2" t="str" cm="1">
        <f t="array" ref="BZ49">IF(B49="","",SUMPRODUCT(($D$1:$AB$4=$BZ$4)*$D49:$AB49))</f>
        <v/>
      </c>
      <c r="CA49" s="15" t="str">
        <f t="shared" ca="1" si="22"/>
        <v/>
      </c>
      <c r="CB49" s="2" t="str" cm="1">
        <f t="array" ref="CB49">IF(B49="","",SUMPRODUCT(($D$1:$AB$4=$CB$4)*$D49:$AB49))</f>
        <v/>
      </c>
      <c r="CC49" s="15" t="str">
        <f t="shared" ca="1" si="23"/>
        <v/>
      </c>
      <c r="CD49" s="2" t="str" cm="1">
        <f t="array" ref="CD49">IF(B49="","",SUMPRODUCT(($D$1:$AB$4=$CD$4)*$D49:$AB49))</f>
        <v/>
      </c>
      <c r="CE49" s="15" t="str">
        <f t="shared" ca="1" si="24"/>
        <v/>
      </c>
      <c r="CF49" s="2" t="str" cm="1">
        <f t="array" ref="CF49">IF(B49="","",SUMPRODUCT(($D$1:$AB$4=$CF$4)*$D49:$AB49))</f>
        <v/>
      </c>
      <c r="CG49" s="15" t="str">
        <f t="shared" ca="1" si="25"/>
        <v/>
      </c>
      <c r="CH49" s="2" t="str" cm="1">
        <f t="array" ref="CH49">IF(B49="","",SUMPRODUCT(($D$1:$AB$4=$CH$4)*$D49:$AB49))</f>
        <v/>
      </c>
      <c r="CI49" s="15" t="str">
        <f t="shared" ca="1" si="26"/>
        <v/>
      </c>
    </row>
    <row r="50" spans="1:87">
      <c r="A50" s="7">
        <v>44</v>
      </c>
      <c r="B50" s="8"/>
      <c r="D50" s="97"/>
      <c r="E50" s="86"/>
      <c r="F50" s="86"/>
      <c r="G50" s="86"/>
      <c r="H50" s="86"/>
      <c r="I50" s="98"/>
      <c r="J50" s="102"/>
      <c r="K50" s="87"/>
      <c r="L50" s="87"/>
      <c r="M50" s="87"/>
      <c r="N50" s="87"/>
      <c r="O50" s="103"/>
      <c r="P50" s="107"/>
      <c r="Q50" s="88"/>
      <c r="R50" s="88"/>
      <c r="S50" s="88"/>
      <c r="T50" s="88"/>
      <c r="U50" s="108"/>
      <c r="V50" s="113"/>
      <c r="W50" s="89"/>
      <c r="X50" s="89"/>
      <c r="Y50" s="89"/>
      <c r="Z50" s="89"/>
      <c r="AA50" s="89"/>
      <c r="AB50" s="169"/>
      <c r="AC50" s="171" t="str">
        <f t="shared" si="27"/>
        <v/>
      </c>
      <c r="AD50" s="286" t="str">
        <f t="shared" si="1"/>
        <v/>
      </c>
      <c r="AL50" s="2" t="str" cm="1">
        <f t="array" ref="AL50">IF(B50="","",SUMPRODUCT(($D$1:$AB$4=$AL$4)*D50:AB50))</f>
        <v/>
      </c>
      <c r="AM50" s="15" t="str">
        <f t="shared" ca="1" si="2"/>
        <v/>
      </c>
      <c r="AN50" s="2" t="str" cm="1">
        <f t="array" ref="AN50">IF(B50="","",SUMPRODUCT(($D$1:$AB$4=$AN$4)*D50:AB50))</f>
        <v/>
      </c>
      <c r="AO50" s="15" t="str">
        <f t="shared" ca="1" si="3"/>
        <v/>
      </c>
      <c r="AP50" s="2" t="str" cm="1">
        <f t="array" ref="AP50">IF(B50="","",SUMPRODUCT(($D$1:$AB$4=$AP$4)*D50:AB50))</f>
        <v/>
      </c>
      <c r="AQ50" s="15" t="str">
        <f t="shared" ca="1" si="4"/>
        <v/>
      </c>
      <c r="AR50" s="2" t="str" cm="1">
        <f t="array" ref="AR50">IF(B50="","",SUMPRODUCT(($D$1:$AB$4=$AR$4)*D50:AB50))</f>
        <v/>
      </c>
      <c r="AS50" s="15" t="str">
        <f t="shared" ca="1" si="5"/>
        <v/>
      </c>
      <c r="AT50" s="2" t="str" cm="1">
        <f t="array" ref="AT50">IF(B50="","",SUMPRODUCT(($D$1:$AB$4=$AT$4)*$D50:$AB50))</f>
        <v/>
      </c>
      <c r="AU50" s="15" t="str">
        <f t="shared" ca="1" si="6"/>
        <v/>
      </c>
      <c r="AV50" s="2" t="str" cm="1">
        <f t="array" ref="AV50">IF(D50="","",SUMPRODUCT(($D$1:$AB$4=$AV$4)*$D50:$AB50))</f>
        <v/>
      </c>
      <c r="AW50" s="15" t="str">
        <f t="shared" ca="1" si="7"/>
        <v/>
      </c>
      <c r="AX50" s="2" t="str" cm="1">
        <f t="array" ref="AX50">IF(F50="","",SUMPRODUCT(($D$1:$AB$4=$AX$4)*$D50:$AB50))</f>
        <v/>
      </c>
      <c r="AY50" s="15" t="str">
        <f t="shared" ca="1" si="8"/>
        <v/>
      </c>
      <c r="AZ50" s="2" t="str" cm="1">
        <f t="array" ref="AZ50">IF(B50="","",SUMPRODUCT(($D$1:$AB$4=$AZ$4)*$D50:$AB50))</f>
        <v/>
      </c>
      <c r="BA50" s="15" t="str">
        <f t="shared" ca="1" si="9"/>
        <v/>
      </c>
      <c r="BB50" s="2" t="str" cm="1">
        <f t="array" ref="BB50">IF(B50="","",SUMPRODUCT(($D$1:$AB$4=$BB$4)*$D50:$AB50))</f>
        <v/>
      </c>
      <c r="BC50" s="15" t="str">
        <f t="shared" ca="1" si="10"/>
        <v/>
      </c>
      <c r="BD50" s="2" t="str" cm="1">
        <f t="array" ref="BD50">IF(B50="","",SUMPRODUCT(($D$1:$AB$4=$BD$4)*$D50:$AB50))</f>
        <v/>
      </c>
      <c r="BE50" s="15" t="str">
        <f t="shared" ca="1" si="11"/>
        <v/>
      </c>
      <c r="BF50" s="2" t="str" cm="1">
        <f t="array" ref="BF50">IF(B50="","",SUMPRODUCT(($D$1:$AB$4=$BF$4)*$D50:$AB50))</f>
        <v/>
      </c>
      <c r="BG50" s="15" t="str">
        <f t="shared" ca="1" si="12"/>
        <v/>
      </c>
      <c r="BH50" s="2" t="str" cm="1">
        <f t="array" ref="BH50">IF(B50="","",SUMPRODUCT(($D$1:$AB$4=$BH$4)*$D50:$AB50))</f>
        <v/>
      </c>
      <c r="BI50" s="15" t="str">
        <f t="shared" ca="1" si="13"/>
        <v/>
      </c>
      <c r="BJ50" s="2" t="str" cm="1">
        <f t="array" ref="BJ50">IF(B50="","",SUMPRODUCT(($D$1:$AB$4=$BJ$4)*$D50:$AB50))</f>
        <v/>
      </c>
      <c r="BK50" s="15" t="str">
        <f t="shared" ca="1" si="14"/>
        <v/>
      </c>
      <c r="BL50" s="2" t="str" cm="1">
        <f t="array" ref="BL50">IF(B50="","",SUMPRODUCT(($D$1:$AB$4=$BL$4)*$D50:$AB50))</f>
        <v/>
      </c>
      <c r="BM50" s="15" t="str">
        <f t="shared" ca="1" si="15"/>
        <v/>
      </c>
      <c r="BN50" s="2" t="str" cm="1">
        <f t="array" ref="BN50">IF(B50="","",SUMPRODUCT(($D$1:$AB$4=$BN$4)*$D50:$AB50))</f>
        <v/>
      </c>
      <c r="BO50" s="15" t="str">
        <f t="shared" ca="1" si="16"/>
        <v/>
      </c>
      <c r="BP50" s="2" t="str" cm="1">
        <f t="array" ref="BP50">IF(B50="","",SUMPRODUCT(($D$1:$AB$4=$BP$4)*$D50:$AB50))</f>
        <v/>
      </c>
      <c r="BQ50" s="15" t="str">
        <f t="shared" ca="1" si="17"/>
        <v/>
      </c>
      <c r="BR50" s="2" t="str" cm="1">
        <f t="array" ref="BR50">IF(B50="","",SUMPRODUCT(($D$1:$AB$4=$BR$4)*$D50:$AB50))</f>
        <v/>
      </c>
      <c r="BS50" s="15" t="str">
        <f t="shared" ca="1" si="18"/>
        <v/>
      </c>
      <c r="BT50" s="2" t="str" cm="1">
        <f t="array" ref="BT50">IF(B50="","",SUMPRODUCT(($D$1:$AB$4=$BT$4)*$D50:$AB50))</f>
        <v/>
      </c>
      <c r="BU50" s="15" t="str">
        <f t="shared" ca="1" si="19"/>
        <v/>
      </c>
      <c r="BV50" s="2" t="str" cm="1">
        <f t="array" ref="BV50">IF(B50="","",SUMPRODUCT(($D$1:$AB$4=$BV$4)*$D50:$AB50))</f>
        <v/>
      </c>
      <c r="BW50" s="15" t="str">
        <f t="shared" ca="1" si="20"/>
        <v/>
      </c>
      <c r="BX50" s="2" t="str" cm="1">
        <f t="array" ref="BX50">IF(B50="","",SUMPRODUCT(($D$1:$AB$4=$BX$4)*$D50:$AB50))</f>
        <v/>
      </c>
      <c r="BY50" s="15" t="str">
        <f t="shared" ca="1" si="21"/>
        <v/>
      </c>
      <c r="BZ50" s="2" t="str" cm="1">
        <f t="array" ref="BZ50">IF(B50="","",SUMPRODUCT(($D$1:$AB$4=$BZ$4)*$D50:$AB50))</f>
        <v/>
      </c>
      <c r="CA50" s="15" t="str">
        <f t="shared" ca="1" si="22"/>
        <v/>
      </c>
      <c r="CB50" s="2" t="str" cm="1">
        <f t="array" ref="CB50">IF(B50="","",SUMPRODUCT(($D$1:$AB$4=$CB$4)*$D50:$AB50))</f>
        <v/>
      </c>
      <c r="CC50" s="15" t="str">
        <f t="shared" ca="1" si="23"/>
        <v/>
      </c>
      <c r="CD50" s="2" t="str" cm="1">
        <f t="array" ref="CD50">IF(B50="","",SUMPRODUCT(($D$1:$AB$4=$CD$4)*$D50:$AB50))</f>
        <v/>
      </c>
      <c r="CE50" s="15" t="str">
        <f t="shared" ca="1" si="24"/>
        <v/>
      </c>
      <c r="CF50" s="2" t="str" cm="1">
        <f t="array" ref="CF50">IF(B50="","",SUMPRODUCT(($D$1:$AB$4=$CF$4)*$D50:$AB50))</f>
        <v/>
      </c>
      <c r="CG50" s="15" t="str">
        <f t="shared" ca="1" si="25"/>
        <v/>
      </c>
      <c r="CH50" s="2" t="str" cm="1">
        <f t="array" ref="CH50">IF(B50="","",SUMPRODUCT(($D$1:$AB$4=$CH$4)*$D50:$AB50))</f>
        <v/>
      </c>
      <c r="CI50" s="15" t="str">
        <f t="shared" ca="1" si="26"/>
        <v/>
      </c>
    </row>
    <row r="51" spans="1:87">
      <c r="A51" s="6">
        <v>45</v>
      </c>
      <c r="B51" s="8"/>
      <c r="D51" s="97"/>
      <c r="E51" s="86"/>
      <c r="F51" s="86"/>
      <c r="G51" s="86"/>
      <c r="H51" s="86"/>
      <c r="I51" s="98"/>
      <c r="J51" s="102"/>
      <c r="K51" s="87"/>
      <c r="L51" s="87"/>
      <c r="M51" s="87"/>
      <c r="N51" s="87"/>
      <c r="O51" s="103"/>
      <c r="P51" s="107"/>
      <c r="Q51" s="88"/>
      <c r="R51" s="88"/>
      <c r="S51" s="88"/>
      <c r="T51" s="88"/>
      <c r="U51" s="108"/>
      <c r="V51" s="113"/>
      <c r="W51" s="89"/>
      <c r="X51" s="89"/>
      <c r="Y51" s="89"/>
      <c r="Z51" s="89"/>
      <c r="AA51" s="89"/>
      <c r="AB51" s="169"/>
      <c r="AC51" s="171" t="str">
        <f t="shared" si="27"/>
        <v/>
      </c>
      <c r="AD51" s="286" t="str">
        <f t="shared" si="1"/>
        <v/>
      </c>
      <c r="AL51" s="2" t="str" cm="1">
        <f t="array" ref="AL51">IF(B51="","",SUMPRODUCT(($D$1:$AB$4=$AL$4)*D51:AB51))</f>
        <v/>
      </c>
      <c r="AM51" s="15" t="str">
        <f t="shared" ca="1" si="2"/>
        <v/>
      </c>
      <c r="AN51" s="2" t="str" cm="1">
        <f t="array" ref="AN51">IF(B51="","",SUMPRODUCT(($D$1:$AB$4=$AN$4)*D51:AB51))</f>
        <v/>
      </c>
      <c r="AO51" s="15" t="str">
        <f t="shared" ca="1" si="3"/>
        <v/>
      </c>
      <c r="AP51" s="2" t="str" cm="1">
        <f t="array" ref="AP51">IF(B51="","",SUMPRODUCT(($D$1:$AB$4=$AP$4)*D51:AB51))</f>
        <v/>
      </c>
      <c r="AQ51" s="15" t="str">
        <f t="shared" ca="1" si="4"/>
        <v/>
      </c>
      <c r="AR51" s="2" t="str" cm="1">
        <f t="array" ref="AR51">IF(B51="","",SUMPRODUCT(($D$1:$AB$4=$AR$4)*D51:AB51))</f>
        <v/>
      </c>
      <c r="AS51" s="15" t="str">
        <f t="shared" ca="1" si="5"/>
        <v/>
      </c>
      <c r="AT51" s="2" t="str" cm="1">
        <f t="array" ref="AT51">IF(B51="","",SUMPRODUCT(($D$1:$AB$4=$AT$4)*$D51:$AB51))</f>
        <v/>
      </c>
      <c r="AU51" s="15" t="str">
        <f t="shared" ca="1" si="6"/>
        <v/>
      </c>
      <c r="AV51" s="2" t="str" cm="1">
        <f t="array" ref="AV51">IF(D51="","",SUMPRODUCT(($D$1:$AB$4=$AV$4)*$D51:$AB51))</f>
        <v/>
      </c>
      <c r="AW51" s="15" t="str">
        <f t="shared" ca="1" si="7"/>
        <v/>
      </c>
      <c r="AX51" s="2" t="str" cm="1">
        <f t="array" ref="AX51">IF(F51="","",SUMPRODUCT(($D$1:$AB$4=$AX$4)*$D51:$AB51))</f>
        <v/>
      </c>
      <c r="AY51" s="15" t="str">
        <f t="shared" ca="1" si="8"/>
        <v/>
      </c>
      <c r="AZ51" s="2" t="str" cm="1">
        <f t="array" ref="AZ51">IF(B51="","",SUMPRODUCT(($D$1:$AB$4=$AZ$4)*$D51:$AB51))</f>
        <v/>
      </c>
      <c r="BA51" s="15" t="str">
        <f t="shared" ca="1" si="9"/>
        <v/>
      </c>
      <c r="BB51" s="2" t="str" cm="1">
        <f t="array" ref="BB51">IF(B51="","",SUMPRODUCT(($D$1:$AB$4=$BB$4)*$D51:$AB51))</f>
        <v/>
      </c>
      <c r="BC51" s="15" t="str">
        <f t="shared" ca="1" si="10"/>
        <v/>
      </c>
      <c r="BD51" s="2" t="str" cm="1">
        <f t="array" ref="BD51">IF(B51="","",SUMPRODUCT(($D$1:$AB$4=$BD$4)*$D51:$AB51))</f>
        <v/>
      </c>
      <c r="BE51" s="15" t="str">
        <f t="shared" ca="1" si="11"/>
        <v/>
      </c>
      <c r="BF51" s="2" t="str" cm="1">
        <f t="array" ref="BF51">IF(B51="","",SUMPRODUCT(($D$1:$AB$4=$BF$4)*$D51:$AB51))</f>
        <v/>
      </c>
      <c r="BG51" s="15" t="str">
        <f t="shared" ca="1" si="12"/>
        <v/>
      </c>
      <c r="BH51" s="2" t="str" cm="1">
        <f t="array" ref="BH51">IF(B51="","",SUMPRODUCT(($D$1:$AB$4=$BH$4)*$D51:$AB51))</f>
        <v/>
      </c>
      <c r="BI51" s="15" t="str">
        <f t="shared" ca="1" si="13"/>
        <v/>
      </c>
      <c r="BJ51" s="2" t="str" cm="1">
        <f t="array" ref="BJ51">IF(B51="","",SUMPRODUCT(($D$1:$AB$4=$BJ$4)*$D51:$AB51))</f>
        <v/>
      </c>
      <c r="BK51" s="15" t="str">
        <f t="shared" ca="1" si="14"/>
        <v/>
      </c>
      <c r="BL51" s="2" t="str" cm="1">
        <f t="array" ref="BL51">IF(B51="","",SUMPRODUCT(($D$1:$AB$4=$BL$4)*$D51:$AB51))</f>
        <v/>
      </c>
      <c r="BM51" s="15" t="str">
        <f t="shared" ca="1" si="15"/>
        <v/>
      </c>
      <c r="BN51" s="2" t="str" cm="1">
        <f t="array" ref="BN51">IF(B51="","",SUMPRODUCT(($D$1:$AB$4=$BN$4)*$D51:$AB51))</f>
        <v/>
      </c>
      <c r="BO51" s="15" t="str">
        <f t="shared" ca="1" si="16"/>
        <v/>
      </c>
      <c r="BP51" s="2" t="str" cm="1">
        <f t="array" ref="BP51">IF(B51="","",SUMPRODUCT(($D$1:$AB$4=$BP$4)*$D51:$AB51))</f>
        <v/>
      </c>
      <c r="BQ51" s="15" t="str">
        <f t="shared" ca="1" si="17"/>
        <v/>
      </c>
      <c r="BR51" s="2" t="str" cm="1">
        <f t="array" ref="BR51">IF(B51="","",SUMPRODUCT(($D$1:$AB$4=$BR$4)*$D51:$AB51))</f>
        <v/>
      </c>
      <c r="BS51" s="15" t="str">
        <f t="shared" ca="1" si="18"/>
        <v/>
      </c>
      <c r="BT51" s="2" t="str" cm="1">
        <f t="array" ref="BT51">IF(B51="","",SUMPRODUCT(($D$1:$AB$4=$BT$4)*$D51:$AB51))</f>
        <v/>
      </c>
      <c r="BU51" s="15" t="str">
        <f t="shared" ca="1" si="19"/>
        <v/>
      </c>
      <c r="BV51" s="2" t="str" cm="1">
        <f t="array" ref="BV51">IF(B51="","",SUMPRODUCT(($D$1:$AB$4=$BV$4)*$D51:$AB51))</f>
        <v/>
      </c>
      <c r="BW51" s="15" t="str">
        <f t="shared" ca="1" si="20"/>
        <v/>
      </c>
      <c r="BX51" s="2" t="str" cm="1">
        <f t="array" ref="BX51">IF(B51="","",SUMPRODUCT(($D$1:$AB$4=$BX$4)*$D51:$AB51))</f>
        <v/>
      </c>
      <c r="BY51" s="15" t="str">
        <f t="shared" ca="1" si="21"/>
        <v/>
      </c>
      <c r="BZ51" s="2" t="str" cm="1">
        <f t="array" ref="BZ51">IF(B51="","",SUMPRODUCT(($D$1:$AB$4=$BZ$4)*$D51:$AB51))</f>
        <v/>
      </c>
      <c r="CA51" s="15" t="str">
        <f t="shared" ca="1" si="22"/>
        <v/>
      </c>
      <c r="CB51" s="2" t="str" cm="1">
        <f t="array" ref="CB51">IF(B51="","",SUMPRODUCT(($D$1:$AB$4=$CB$4)*$D51:$AB51))</f>
        <v/>
      </c>
      <c r="CC51" s="15" t="str">
        <f t="shared" ca="1" si="23"/>
        <v/>
      </c>
      <c r="CD51" s="2" t="str" cm="1">
        <f t="array" ref="CD51">IF(B51="","",SUMPRODUCT(($D$1:$AB$4=$CD$4)*$D51:$AB51))</f>
        <v/>
      </c>
      <c r="CE51" s="15" t="str">
        <f t="shared" ca="1" si="24"/>
        <v/>
      </c>
      <c r="CF51" s="2" t="str" cm="1">
        <f t="array" ref="CF51">IF(B51="","",SUMPRODUCT(($D$1:$AB$4=$CF$4)*$D51:$AB51))</f>
        <v/>
      </c>
      <c r="CG51" s="15" t="str">
        <f t="shared" ca="1" si="25"/>
        <v/>
      </c>
      <c r="CH51" s="2" t="str" cm="1">
        <f t="array" ref="CH51">IF(B51="","",SUMPRODUCT(($D$1:$AB$4=$CH$4)*$D51:$AB51))</f>
        <v/>
      </c>
      <c r="CI51" s="15" t="str">
        <f t="shared" ca="1" si="26"/>
        <v/>
      </c>
    </row>
    <row r="52" spans="1:87">
      <c r="A52" s="7">
        <v>46</v>
      </c>
      <c r="B52" s="8"/>
      <c r="D52" s="97"/>
      <c r="E52" s="86"/>
      <c r="F52" s="86"/>
      <c r="G52" s="86"/>
      <c r="H52" s="86"/>
      <c r="I52" s="98"/>
      <c r="J52" s="102"/>
      <c r="K52" s="87"/>
      <c r="L52" s="87"/>
      <c r="M52" s="87"/>
      <c r="N52" s="87"/>
      <c r="O52" s="103"/>
      <c r="P52" s="107"/>
      <c r="Q52" s="88"/>
      <c r="R52" s="88"/>
      <c r="S52" s="88"/>
      <c r="T52" s="88"/>
      <c r="U52" s="108"/>
      <c r="V52" s="113"/>
      <c r="W52" s="89"/>
      <c r="X52" s="89"/>
      <c r="Y52" s="89"/>
      <c r="Z52" s="89"/>
      <c r="AA52" s="89"/>
      <c r="AB52" s="169"/>
      <c r="AC52" s="171" t="str">
        <f t="shared" si="27"/>
        <v/>
      </c>
      <c r="AD52" s="286" t="str">
        <f t="shared" si="1"/>
        <v/>
      </c>
      <c r="AL52" s="2" t="str" cm="1">
        <f t="array" ref="AL52">IF(B52="","",SUMPRODUCT(($D$1:$AB$4=$AL$4)*D52:AB52))</f>
        <v/>
      </c>
      <c r="AM52" s="15" t="str">
        <f t="shared" ca="1" si="2"/>
        <v/>
      </c>
      <c r="AN52" s="2" t="str" cm="1">
        <f t="array" ref="AN52">IF(B52="","",SUMPRODUCT(($D$1:$AB$4=$AN$4)*D52:AB52))</f>
        <v/>
      </c>
      <c r="AO52" s="15" t="str">
        <f t="shared" ca="1" si="3"/>
        <v/>
      </c>
      <c r="AP52" s="2" t="str" cm="1">
        <f t="array" ref="AP52">IF(B52="","",SUMPRODUCT(($D$1:$AB$4=$AP$4)*D52:AB52))</f>
        <v/>
      </c>
      <c r="AQ52" s="15" t="str">
        <f t="shared" ca="1" si="4"/>
        <v/>
      </c>
      <c r="AR52" s="2" t="str" cm="1">
        <f t="array" ref="AR52">IF(B52="","",SUMPRODUCT(($D$1:$AB$4=$AR$4)*D52:AB52))</f>
        <v/>
      </c>
      <c r="AS52" s="15" t="str">
        <f t="shared" ca="1" si="5"/>
        <v/>
      </c>
      <c r="AT52" s="2" t="str" cm="1">
        <f t="array" ref="AT52">IF(B52="","",SUMPRODUCT(($D$1:$AB$4=$AT$4)*$D52:$AB52))</f>
        <v/>
      </c>
      <c r="AU52" s="15" t="str">
        <f t="shared" ca="1" si="6"/>
        <v/>
      </c>
      <c r="AV52" s="2" t="str" cm="1">
        <f t="array" ref="AV52">IF(D52="","",SUMPRODUCT(($D$1:$AB$4=$AV$4)*$D52:$AB52))</f>
        <v/>
      </c>
      <c r="AW52" s="15" t="str">
        <f t="shared" ca="1" si="7"/>
        <v/>
      </c>
      <c r="AX52" s="2" t="str" cm="1">
        <f t="array" ref="AX52">IF(F52="","",SUMPRODUCT(($D$1:$AB$4=$AX$4)*$D52:$AB52))</f>
        <v/>
      </c>
      <c r="AY52" s="15" t="str">
        <f t="shared" ca="1" si="8"/>
        <v/>
      </c>
      <c r="AZ52" s="2" t="str" cm="1">
        <f t="array" ref="AZ52">IF(B52="","",SUMPRODUCT(($D$1:$AB$4=$AZ$4)*$D52:$AB52))</f>
        <v/>
      </c>
      <c r="BA52" s="15" t="str">
        <f t="shared" ca="1" si="9"/>
        <v/>
      </c>
      <c r="BB52" s="2" t="str" cm="1">
        <f t="array" ref="BB52">IF(B52="","",SUMPRODUCT(($D$1:$AB$4=$BB$4)*$D52:$AB52))</f>
        <v/>
      </c>
      <c r="BC52" s="15" t="str">
        <f t="shared" ca="1" si="10"/>
        <v/>
      </c>
      <c r="BD52" s="2" t="str" cm="1">
        <f t="array" ref="BD52">IF(B52="","",SUMPRODUCT(($D$1:$AB$4=$BD$4)*$D52:$AB52))</f>
        <v/>
      </c>
      <c r="BE52" s="15" t="str">
        <f t="shared" ca="1" si="11"/>
        <v/>
      </c>
      <c r="BF52" s="2" t="str" cm="1">
        <f t="array" ref="BF52">IF(B52="","",SUMPRODUCT(($D$1:$AB$4=$BF$4)*$D52:$AB52))</f>
        <v/>
      </c>
      <c r="BG52" s="15" t="str">
        <f t="shared" ca="1" si="12"/>
        <v/>
      </c>
      <c r="BH52" s="2" t="str" cm="1">
        <f t="array" ref="BH52">IF(B52="","",SUMPRODUCT(($D$1:$AB$4=$BH$4)*$D52:$AB52))</f>
        <v/>
      </c>
      <c r="BI52" s="15" t="str">
        <f t="shared" ca="1" si="13"/>
        <v/>
      </c>
      <c r="BJ52" s="2" t="str" cm="1">
        <f t="array" ref="BJ52">IF(B52="","",SUMPRODUCT(($D$1:$AB$4=$BJ$4)*$D52:$AB52))</f>
        <v/>
      </c>
      <c r="BK52" s="15" t="str">
        <f t="shared" ca="1" si="14"/>
        <v/>
      </c>
      <c r="BL52" s="2" t="str" cm="1">
        <f t="array" ref="BL52">IF(B52="","",SUMPRODUCT(($D$1:$AB$4=$BL$4)*$D52:$AB52))</f>
        <v/>
      </c>
      <c r="BM52" s="15" t="str">
        <f t="shared" ca="1" si="15"/>
        <v/>
      </c>
      <c r="BN52" s="2" t="str" cm="1">
        <f t="array" ref="BN52">IF(B52="","",SUMPRODUCT(($D$1:$AB$4=$BN$4)*$D52:$AB52))</f>
        <v/>
      </c>
      <c r="BO52" s="15" t="str">
        <f t="shared" ca="1" si="16"/>
        <v/>
      </c>
      <c r="BP52" s="2" t="str" cm="1">
        <f t="array" ref="BP52">IF(B52="","",SUMPRODUCT(($D$1:$AB$4=$BP$4)*$D52:$AB52))</f>
        <v/>
      </c>
      <c r="BQ52" s="15" t="str">
        <f t="shared" ca="1" si="17"/>
        <v/>
      </c>
      <c r="BR52" s="2" t="str" cm="1">
        <f t="array" ref="BR52">IF(B52="","",SUMPRODUCT(($D$1:$AB$4=$BR$4)*$D52:$AB52))</f>
        <v/>
      </c>
      <c r="BS52" s="15" t="str">
        <f t="shared" ca="1" si="18"/>
        <v/>
      </c>
      <c r="BT52" s="2" t="str" cm="1">
        <f t="array" ref="BT52">IF(B52="","",SUMPRODUCT(($D$1:$AB$4=$BT$4)*$D52:$AB52))</f>
        <v/>
      </c>
      <c r="BU52" s="15" t="str">
        <f t="shared" ca="1" si="19"/>
        <v/>
      </c>
      <c r="BV52" s="2" t="str" cm="1">
        <f t="array" ref="BV52">IF(B52="","",SUMPRODUCT(($D$1:$AB$4=$BV$4)*$D52:$AB52))</f>
        <v/>
      </c>
      <c r="BW52" s="15" t="str">
        <f t="shared" ca="1" si="20"/>
        <v/>
      </c>
      <c r="BX52" s="2" t="str" cm="1">
        <f t="array" ref="BX52">IF(B52="","",SUMPRODUCT(($D$1:$AB$4=$BX$4)*$D52:$AB52))</f>
        <v/>
      </c>
      <c r="BY52" s="15" t="str">
        <f t="shared" ca="1" si="21"/>
        <v/>
      </c>
      <c r="BZ52" s="2" t="str" cm="1">
        <f t="array" ref="BZ52">IF(B52="","",SUMPRODUCT(($D$1:$AB$4=$BZ$4)*$D52:$AB52))</f>
        <v/>
      </c>
      <c r="CA52" s="15" t="str">
        <f t="shared" ca="1" si="22"/>
        <v/>
      </c>
      <c r="CB52" s="2" t="str" cm="1">
        <f t="array" ref="CB52">IF(B52="","",SUMPRODUCT(($D$1:$AB$4=$CB$4)*$D52:$AB52))</f>
        <v/>
      </c>
      <c r="CC52" s="15" t="str">
        <f t="shared" ca="1" si="23"/>
        <v/>
      </c>
      <c r="CD52" s="2" t="str" cm="1">
        <f t="array" ref="CD52">IF(B52="","",SUMPRODUCT(($D$1:$AB$4=$CD$4)*$D52:$AB52))</f>
        <v/>
      </c>
      <c r="CE52" s="15" t="str">
        <f t="shared" ca="1" si="24"/>
        <v/>
      </c>
      <c r="CF52" s="2" t="str" cm="1">
        <f t="array" ref="CF52">IF(B52="","",SUMPRODUCT(($D$1:$AB$4=$CF$4)*$D52:$AB52))</f>
        <v/>
      </c>
      <c r="CG52" s="15" t="str">
        <f t="shared" ca="1" si="25"/>
        <v/>
      </c>
      <c r="CH52" s="2" t="str" cm="1">
        <f t="array" ref="CH52">IF(B52="","",SUMPRODUCT(($D$1:$AB$4=$CH$4)*$D52:$AB52))</f>
        <v/>
      </c>
      <c r="CI52" s="15" t="str">
        <f t="shared" ca="1" si="26"/>
        <v/>
      </c>
    </row>
    <row r="53" spans="1:87">
      <c r="A53" s="6">
        <v>47</v>
      </c>
      <c r="B53" s="8"/>
      <c r="D53" s="97"/>
      <c r="E53" s="86"/>
      <c r="F53" s="86"/>
      <c r="G53" s="86"/>
      <c r="H53" s="86"/>
      <c r="I53" s="98"/>
      <c r="J53" s="102"/>
      <c r="K53" s="87"/>
      <c r="L53" s="87"/>
      <c r="M53" s="87"/>
      <c r="N53" s="87"/>
      <c r="O53" s="103"/>
      <c r="P53" s="107"/>
      <c r="Q53" s="88"/>
      <c r="R53" s="88"/>
      <c r="S53" s="88"/>
      <c r="T53" s="88"/>
      <c r="U53" s="108"/>
      <c r="V53" s="113"/>
      <c r="W53" s="89"/>
      <c r="X53" s="89"/>
      <c r="Y53" s="89"/>
      <c r="Z53" s="89"/>
      <c r="AA53" s="89"/>
      <c r="AB53" s="169"/>
      <c r="AC53" s="171" t="str">
        <f t="shared" si="27"/>
        <v/>
      </c>
      <c r="AD53" s="286" t="str">
        <f t="shared" si="1"/>
        <v/>
      </c>
      <c r="AL53" s="2" t="str" cm="1">
        <f t="array" ref="AL53">IF(B53="","",SUMPRODUCT(($D$1:$AB$4=$AL$4)*D53:AB53))</f>
        <v/>
      </c>
      <c r="AM53" s="15" t="str">
        <f t="shared" ca="1" si="2"/>
        <v/>
      </c>
      <c r="AN53" s="2" t="str" cm="1">
        <f t="array" ref="AN53">IF(B53="","",SUMPRODUCT(($D$1:$AB$4=$AN$4)*D53:AB53))</f>
        <v/>
      </c>
      <c r="AO53" s="15" t="str">
        <f t="shared" ca="1" si="3"/>
        <v/>
      </c>
      <c r="AP53" s="2" t="str" cm="1">
        <f t="array" ref="AP53">IF(B53="","",SUMPRODUCT(($D$1:$AB$4=$AP$4)*D53:AB53))</f>
        <v/>
      </c>
      <c r="AQ53" s="15" t="str">
        <f t="shared" ca="1" si="4"/>
        <v/>
      </c>
      <c r="AR53" s="2" t="str" cm="1">
        <f t="array" ref="AR53">IF(B53="","",SUMPRODUCT(($D$1:$AB$4=$AR$4)*D53:AB53))</f>
        <v/>
      </c>
      <c r="AS53" s="15" t="str">
        <f t="shared" ca="1" si="5"/>
        <v/>
      </c>
      <c r="AT53" s="2" t="str" cm="1">
        <f t="array" ref="AT53">IF(B53="","",SUMPRODUCT(($D$1:$AB$4=$AT$4)*$D53:$AB53))</f>
        <v/>
      </c>
      <c r="AU53" s="15" t="str">
        <f t="shared" ca="1" si="6"/>
        <v/>
      </c>
      <c r="AV53" s="2" t="str" cm="1">
        <f t="array" ref="AV53">IF(D53="","",SUMPRODUCT(($D$1:$AB$4=$AV$4)*$D53:$AB53))</f>
        <v/>
      </c>
      <c r="AW53" s="15" t="str">
        <f t="shared" ca="1" si="7"/>
        <v/>
      </c>
      <c r="AX53" s="2" t="str" cm="1">
        <f t="array" ref="AX53">IF(F53="","",SUMPRODUCT(($D$1:$AB$4=$AX$4)*$D53:$AB53))</f>
        <v/>
      </c>
      <c r="AY53" s="15" t="str">
        <f t="shared" ca="1" si="8"/>
        <v/>
      </c>
      <c r="AZ53" s="2" t="str" cm="1">
        <f t="array" ref="AZ53">IF(B53="","",SUMPRODUCT(($D$1:$AB$4=$AZ$4)*$D53:$AB53))</f>
        <v/>
      </c>
      <c r="BA53" s="15" t="str">
        <f t="shared" ca="1" si="9"/>
        <v/>
      </c>
      <c r="BB53" s="2" t="str" cm="1">
        <f t="array" ref="BB53">IF(B53="","",SUMPRODUCT(($D$1:$AB$4=$BB$4)*$D53:$AB53))</f>
        <v/>
      </c>
      <c r="BC53" s="15" t="str">
        <f t="shared" ca="1" si="10"/>
        <v/>
      </c>
      <c r="BD53" s="2" t="str" cm="1">
        <f t="array" ref="BD53">IF(B53="","",SUMPRODUCT(($D$1:$AB$4=$BD$4)*$D53:$AB53))</f>
        <v/>
      </c>
      <c r="BE53" s="15" t="str">
        <f t="shared" ca="1" si="11"/>
        <v/>
      </c>
      <c r="BF53" s="2" t="str" cm="1">
        <f t="array" ref="BF53">IF(B53="","",SUMPRODUCT(($D$1:$AB$4=$BF$4)*$D53:$AB53))</f>
        <v/>
      </c>
      <c r="BG53" s="15" t="str">
        <f t="shared" ca="1" si="12"/>
        <v/>
      </c>
      <c r="BH53" s="2" t="str" cm="1">
        <f t="array" ref="BH53">IF(B53="","",SUMPRODUCT(($D$1:$AB$4=$BH$4)*$D53:$AB53))</f>
        <v/>
      </c>
      <c r="BI53" s="15" t="str">
        <f t="shared" ca="1" si="13"/>
        <v/>
      </c>
      <c r="BJ53" s="2" t="str" cm="1">
        <f t="array" ref="BJ53">IF(B53="","",SUMPRODUCT(($D$1:$AB$4=$BJ$4)*$D53:$AB53))</f>
        <v/>
      </c>
      <c r="BK53" s="15" t="str">
        <f t="shared" ca="1" si="14"/>
        <v/>
      </c>
      <c r="BL53" s="2" t="str" cm="1">
        <f t="array" ref="BL53">IF(B53="","",SUMPRODUCT(($D$1:$AB$4=$BL$4)*$D53:$AB53))</f>
        <v/>
      </c>
      <c r="BM53" s="15" t="str">
        <f t="shared" ca="1" si="15"/>
        <v/>
      </c>
      <c r="BN53" s="2" t="str" cm="1">
        <f t="array" ref="BN53">IF(B53="","",SUMPRODUCT(($D$1:$AB$4=$BN$4)*$D53:$AB53))</f>
        <v/>
      </c>
      <c r="BO53" s="15" t="str">
        <f t="shared" ca="1" si="16"/>
        <v/>
      </c>
      <c r="BP53" s="2" t="str" cm="1">
        <f t="array" ref="BP53">IF(B53="","",SUMPRODUCT(($D$1:$AB$4=$BP$4)*$D53:$AB53))</f>
        <v/>
      </c>
      <c r="BQ53" s="15" t="str">
        <f t="shared" ca="1" si="17"/>
        <v/>
      </c>
      <c r="BR53" s="2" t="str" cm="1">
        <f t="array" ref="BR53">IF(B53="","",SUMPRODUCT(($D$1:$AB$4=$BR$4)*$D53:$AB53))</f>
        <v/>
      </c>
      <c r="BS53" s="15" t="str">
        <f t="shared" ca="1" si="18"/>
        <v/>
      </c>
      <c r="BT53" s="2" t="str" cm="1">
        <f t="array" ref="BT53">IF(B53="","",SUMPRODUCT(($D$1:$AB$4=$BT$4)*$D53:$AB53))</f>
        <v/>
      </c>
      <c r="BU53" s="15" t="str">
        <f t="shared" ca="1" si="19"/>
        <v/>
      </c>
      <c r="BV53" s="2" t="str" cm="1">
        <f t="array" ref="BV53">IF(B53="","",SUMPRODUCT(($D$1:$AB$4=$BV$4)*$D53:$AB53))</f>
        <v/>
      </c>
      <c r="BW53" s="15" t="str">
        <f t="shared" ca="1" si="20"/>
        <v/>
      </c>
      <c r="BX53" s="2" t="str" cm="1">
        <f t="array" ref="BX53">IF(B53="","",SUMPRODUCT(($D$1:$AB$4=$BX$4)*$D53:$AB53))</f>
        <v/>
      </c>
      <c r="BY53" s="15" t="str">
        <f t="shared" ca="1" si="21"/>
        <v/>
      </c>
      <c r="BZ53" s="2" t="str" cm="1">
        <f t="array" ref="BZ53">IF(B53="","",SUMPRODUCT(($D$1:$AB$4=$BZ$4)*$D53:$AB53))</f>
        <v/>
      </c>
      <c r="CA53" s="15" t="str">
        <f t="shared" ca="1" si="22"/>
        <v/>
      </c>
      <c r="CB53" s="2" t="str" cm="1">
        <f t="array" ref="CB53">IF(B53="","",SUMPRODUCT(($D$1:$AB$4=$CB$4)*$D53:$AB53))</f>
        <v/>
      </c>
      <c r="CC53" s="15" t="str">
        <f t="shared" ca="1" si="23"/>
        <v/>
      </c>
      <c r="CD53" s="2" t="str" cm="1">
        <f t="array" ref="CD53">IF(B53="","",SUMPRODUCT(($D$1:$AB$4=$CD$4)*$D53:$AB53))</f>
        <v/>
      </c>
      <c r="CE53" s="15" t="str">
        <f t="shared" ca="1" si="24"/>
        <v/>
      </c>
      <c r="CF53" s="2" t="str" cm="1">
        <f t="array" ref="CF53">IF(B53="","",SUMPRODUCT(($D$1:$AB$4=$CF$4)*$D53:$AB53))</f>
        <v/>
      </c>
      <c r="CG53" s="15" t="str">
        <f t="shared" ca="1" si="25"/>
        <v/>
      </c>
      <c r="CH53" s="2" t="str" cm="1">
        <f t="array" ref="CH53">IF(B53="","",SUMPRODUCT(($D$1:$AB$4=$CH$4)*$D53:$AB53))</f>
        <v/>
      </c>
      <c r="CI53" s="15" t="str">
        <f t="shared" ca="1" si="26"/>
        <v/>
      </c>
    </row>
    <row r="54" spans="1:87">
      <c r="A54" s="7">
        <v>48</v>
      </c>
      <c r="B54" s="8"/>
      <c r="D54" s="97"/>
      <c r="E54" s="86"/>
      <c r="F54" s="86"/>
      <c r="G54" s="86"/>
      <c r="H54" s="86"/>
      <c r="I54" s="98"/>
      <c r="J54" s="102"/>
      <c r="K54" s="87"/>
      <c r="L54" s="87"/>
      <c r="M54" s="87"/>
      <c r="N54" s="87"/>
      <c r="O54" s="103"/>
      <c r="P54" s="107"/>
      <c r="Q54" s="88"/>
      <c r="R54" s="88"/>
      <c r="S54" s="88"/>
      <c r="T54" s="88"/>
      <c r="U54" s="108"/>
      <c r="V54" s="113"/>
      <c r="W54" s="89"/>
      <c r="X54" s="89"/>
      <c r="Y54" s="89"/>
      <c r="Z54" s="89"/>
      <c r="AA54" s="89"/>
      <c r="AB54" s="169"/>
      <c r="AC54" s="171" t="str">
        <f t="shared" si="27"/>
        <v/>
      </c>
      <c r="AD54" s="286" t="str">
        <f t="shared" si="1"/>
        <v/>
      </c>
      <c r="AL54" s="2" t="str" cm="1">
        <f t="array" ref="AL54">IF(B54="","",SUMPRODUCT(($D$1:$AB$4=$AL$4)*D54:AB54))</f>
        <v/>
      </c>
      <c r="AM54" s="15" t="str">
        <f t="shared" ca="1" si="2"/>
        <v/>
      </c>
      <c r="AN54" s="2" t="str" cm="1">
        <f t="array" ref="AN54">IF(B54="","",SUMPRODUCT(($D$1:$AB$4=$AN$4)*D54:AB54))</f>
        <v/>
      </c>
      <c r="AO54" s="15" t="str">
        <f t="shared" ca="1" si="3"/>
        <v/>
      </c>
      <c r="AP54" s="2" t="str" cm="1">
        <f t="array" ref="AP54">IF(B54="","",SUMPRODUCT(($D$1:$AB$4=$AP$4)*D54:AB54))</f>
        <v/>
      </c>
      <c r="AQ54" s="15" t="str">
        <f t="shared" ca="1" si="4"/>
        <v/>
      </c>
      <c r="AR54" s="2" t="str" cm="1">
        <f t="array" ref="AR54">IF(B54="","",SUMPRODUCT(($D$1:$AB$4=$AR$4)*D54:AB54))</f>
        <v/>
      </c>
      <c r="AS54" s="15" t="str">
        <f t="shared" ca="1" si="5"/>
        <v/>
      </c>
      <c r="AT54" s="2" t="str" cm="1">
        <f t="array" ref="AT54">IF(B54="","",SUMPRODUCT(($D$1:$AB$4=$AT$4)*$D54:$AB54))</f>
        <v/>
      </c>
      <c r="AU54" s="15" t="str">
        <f t="shared" ca="1" si="6"/>
        <v/>
      </c>
      <c r="AV54" s="2" t="str" cm="1">
        <f t="array" ref="AV54">IF(D54="","",SUMPRODUCT(($D$1:$AB$4=$AV$4)*$D54:$AB54))</f>
        <v/>
      </c>
      <c r="AW54" s="15" t="str">
        <f t="shared" ca="1" si="7"/>
        <v/>
      </c>
      <c r="AX54" s="2" t="str" cm="1">
        <f t="array" ref="AX54">IF(F54="","",SUMPRODUCT(($D$1:$AB$4=$AX$4)*$D54:$AB54))</f>
        <v/>
      </c>
      <c r="AY54" s="15" t="str">
        <f t="shared" ca="1" si="8"/>
        <v/>
      </c>
      <c r="AZ54" s="2" t="str" cm="1">
        <f t="array" ref="AZ54">IF(B54="","",SUMPRODUCT(($D$1:$AB$4=$AZ$4)*$D54:$AB54))</f>
        <v/>
      </c>
      <c r="BA54" s="15" t="str">
        <f t="shared" ca="1" si="9"/>
        <v/>
      </c>
      <c r="BB54" s="2" t="str" cm="1">
        <f t="array" ref="BB54">IF(B54="","",SUMPRODUCT(($D$1:$AB$4=$BB$4)*$D54:$AB54))</f>
        <v/>
      </c>
      <c r="BC54" s="15" t="str">
        <f t="shared" ca="1" si="10"/>
        <v/>
      </c>
      <c r="BD54" s="2" t="str" cm="1">
        <f t="array" ref="BD54">IF(B54="","",SUMPRODUCT(($D$1:$AB$4=$BD$4)*$D54:$AB54))</f>
        <v/>
      </c>
      <c r="BE54" s="15" t="str">
        <f t="shared" ca="1" si="11"/>
        <v/>
      </c>
      <c r="BF54" s="2" t="str" cm="1">
        <f t="array" ref="BF54">IF(B54="","",SUMPRODUCT(($D$1:$AB$4=$BF$4)*$D54:$AB54))</f>
        <v/>
      </c>
      <c r="BG54" s="15" t="str">
        <f t="shared" ca="1" si="12"/>
        <v/>
      </c>
      <c r="BH54" s="2" t="str" cm="1">
        <f t="array" ref="BH54">IF(B54="","",SUMPRODUCT(($D$1:$AB$4=$BH$4)*$D54:$AB54))</f>
        <v/>
      </c>
      <c r="BI54" s="15" t="str">
        <f t="shared" ca="1" si="13"/>
        <v/>
      </c>
      <c r="BJ54" s="2" t="str" cm="1">
        <f t="array" ref="BJ54">IF(B54="","",SUMPRODUCT(($D$1:$AB$4=$BJ$4)*$D54:$AB54))</f>
        <v/>
      </c>
      <c r="BK54" s="15" t="str">
        <f t="shared" ca="1" si="14"/>
        <v/>
      </c>
      <c r="BL54" s="2" t="str" cm="1">
        <f t="array" ref="BL54">IF(B54="","",SUMPRODUCT(($D$1:$AB$4=$BL$4)*$D54:$AB54))</f>
        <v/>
      </c>
      <c r="BM54" s="15" t="str">
        <f t="shared" ca="1" si="15"/>
        <v/>
      </c>
      <c r="BN54" s="2" t="str" cm="1">
        <f t="array" ref="BN54">IF(B54="","",SUMPRODUCT(($D$1:$AB$4=$BN$4)*$D54:$AB54))</f>
        <v/>
      </c>
      <c r="BO54" s="15" t="str">
        <f t="shared" ca="1" si="16"/>
        <v/>
      </c>
      <c r="BP54" s="2" t="str" cm="1">
        <f t="array" ref="BP54">IF(B54="","",SUMPRODUCT(($D$1:$AB$4=$BP$4)*$D54:$AB54))</f>
        <v/>
      </c>
      <c r="BQ54" s="15" t="str">
        <f t="shared" ca="1" si="17"/>
        <v/>
      </c>
      <c r="BR54" s="2" t="str" cm="1">
        <f t="array" ref="BR54">IF(B54="","",SUMPRODUCT(($D$1:$AB$4=$BR$4)*$D54:$AB54))</f>
        <v/>
      </c>
      <c r="BS54" s="15" t="str">
        <f t="shared" ca="1" si="18"/>
        <v/>
      </c>
      <c r="BT54" s="2" t="str" cm="1">
        <f t="array" ref="BT54">IF(B54="","",SUMPRODUCT(($D$1:$AB$4=$BT$4)*$D54:$AB54))</f>
        <v/>
      </c>
      <c r="BU54" s="15" t="str">
        <f t="shared" ca="1" si="19"/>
        <v/>
      </c>
      <c r="BV54" s="2" t="str" cm="1">
        <f t="array" ref="BV54">IF(B54="","",SUMPRODUCT(($D$1:$AB$4=$BV$4)*$D54:$AB54))</f>
        <v/>
      </c>
      <c r="BW54" s="15" t="str">
        <f t="shared" ca="1" si="20"/>
        <v/>
      </c>
      <c r="BX54" s="2" t="str" cm="1">
        <f t="array" ref="BX54">IF(B54="","",SUMPRODUCT(($D$1:$AB$4=$BX$4)*$D54:$AB54))</f>
        <v/>
      </c>
      <c r="BY54" s="15" t="str">
        <f t="shared" ca="1" si="21"/>
        <v/>
      </c>
      <c r="BZ54" s="2" t="str" cm="1">
        <f t="array" ref="BZ54">IF(B54="","",SUMPRODUCT(($D$1:$AB$4=$BZ$4)*$D54:$AB54))</f>
        <v/>
      </c>
      <c r="CA54" s="15" t="str">
        <f t="shared" ca="1" si="22"/>
        <v/>
      </c>
      <c r="CB54" s="2" t="str" cm="1">
        <f t="array" ref="CB54">IF(B54="","",SUMPRODUCT(($D$1:$AB$4=$CB$4)*$D54:$AB54))</f>
        <v/>
      </c>
      <c r="CC54" s="15" t="str">
        <f t="shared" ca="1" si="23"/>
        <v/>
      </c>
      <c r="CD54" s="2" t="str" cm="1">
        <f t="array" ref="CD54">IF(B54="","",SUMPRODUCT(($D$1:$AB$4=$CD$4)*$D54:$AB54))</f>
        <v/>
      </c>
      <c r="CE54" s="15" t="str">
        <f t="shared" ca="1" si="24"/>
        <v/>
      </c>
      <c r="CF54" s="2" t="str" cm="1">
        <f t="array" ref="CF54">IF(B54="","",SUMPRODUCT(($D$1:$AB$4=$CF$4)*$D54:$AB54))</f>
        <v/>
      </c>
      <c r="CG54" s="15" t="str">
        <f t="shared" ca="1" si="25"/>
        <v/>
      </c>
      <c r="CH54" s="2" t="str" cm="1">
        <f t="array" ref="CH54">IF(B54="","",SUMPRODUCT(($D$1:$AB$4=$CH$4)*$D54:$AB54))</f>
        <v/>
      </c>
      <c r="CI54" s="15" t="str">
        <f t="shared" ca="1" si="26"/>
        <v/>
      </c>
    </row>
    <row r="55" spans="1:87">
      <c r="A55" s="6">
        <v>49</v>
      </c>
      <c r="B55" s="8"/>
      <c r="D55" s="97"/>
      <c r="E55" s="86"/>
      <c r="F55" s="86"/>
      <c r="G55" s="86"/>
      <c r="H55" s="86"/>
      <c r="I55" s="98"/>
      <c r="J55" s="102"/>
      <c r="K55" s="87"/>
      <c r="L55" s="87"/>
      <c r="M55" s="87"/>
      <c r="N55" s="87"/>
      <c r="O55" s="103"/>
      <c r="P55" s="107"/>
      <c r="Q55" s="88"/>
      <c r="R55" s="88"/>
      <c r="S55" s="88"/>
      <c r="T55" s="88"/>
      <c r="U55" s="108"/>
      <c r="V55" s="113"/>
      <c r="W55" s="89"/>
      <c r="X55" s="89"/>
      <c r="Y55" s="89"/>
      <c r="Z55" s="89"/>
      <c r="AA55" s="89"/>
      <c r="AB55" s="169"/>
      <c r="AC55" s="171" t="str">
        <f t="shared" si="27"/>
        <v/>
      </c>
      <c r="AD55" s="286" t="str">
        <f t="shared" si="1"/>
        <v/>
      </c>
      <c r="AL55" s="2" t="str" cm="1">
        <f t="array" ref="AL55">IF(B55="","",SUMPRODUCT(($D$1:$AB$4=$AL$4)*D55:AB55))</f>
        <v/>
      </c>
      <c r="AM55" s="15" t="str">
        <f t="shared" ca="1" si="2"/>
        <v/>
      </c>
      <c r="AN55" s="2" t="str" cm="1">
        <f t="array" ref="AN55">IF(B55="","",SUMPRODUCT(($D$1:$AB$4=$AN$4)*D55:AB55))</f>
        <v/>
      </c>
      <c r="AO55" s="15" t="str">
        <f t="shared" ca="1" si="3"/>
        <v/>
      </c>
      <c r="AP55" s="2" t="str" cm="1">
        <f t="array" ref="AP55">IF(B55="","",SUMPRODUCT(($D$1:$AB$4=$AP$4)*D55:AB55))</f>
        <v/>
      </c>
      <c r="AQ55" s="15" t="str">
        <f t="shared" ca="1" si="4"/>
        <v/>
      </c>
      <c r="AR55" s="2" t="str" cm="1">
        <f t="array" ref="AR55">IF(B55="","",SUMPRODUCT(($D$1:$AB$4=$AR$4)*D55:AB55))</f>
        <v/>
      </c>
      <c r="AS55" s="15" t="str">
        <f t="shared" ca="1" si="5"/>
        <v/>
      </c>
      <c r="AT55" s="2" t="str" cm="1">
        <f t="array" ref="AT55">IF(B55="","",SUMPRODUCT(($D$1:$AB$4=$AT$4)*$D55:$AB55))</f>
        <v/>
      </c>
      <c r="AU55" s="15" t="str">
        <f t="shared" ca="1" si="6"/>
        <v/>
      </c>
      <c r="AV55" s="2" t="str" cm="1">
        <f t="array" ref="AV55">IF(D55="","",SUMPRODUCT(($D$1:$AB$4=$AV$4)*$D55:$AB55))</f>
        <v/>
      </c>
      <c r="AW55" s="15" t="str">
        <f t="shared" ca="1" si="7"/>
        <v/>
      </c>
      <c r="AX55" s="2" t="str" cm="1">
        <f t="array" ref="AX55">IF(F55="","",SUMPRODUCT(($D$1:$AB$4=$AX$4)*$D55:$AB55))</f>
        <v/>
      </c>
      <c r="AY55" s="15" t="str">
        <f t="shared" ca="1" si="8"/>
        <v/>
      </c>
      <c r="AZ55" s="2" t="str" cm="1">
        <f t="array" ref="AZ55">IF(B55="","",SUMPRODUCT(($D$1:$AB$4=$AZ$4)*$D55:$AB55))</f>
        <v/>
      </c>
      <c r="BA55" s="15" t="str">
        <f t="shared" ca="1" si="9"/>
        <v/>
      </c>
      <c r="BB55" s="2" t="str" cm="1">
        <f t="array" ref="BB55">IF(B55="","",SUMPRODUCT(($D$1:$AB$4=$BB$4)*$D55:$AB55))</f>
        <v/>
      </c>
      <c r="BC55" s="15" t="str">
        <f t="shared" ca="1" si="10"/>
        <v/>
      </c>
      <c r="BD55" s="2" t="str" cm="1">
        <f t="array" ref="BD55">IF(B55="","",SUMPRODUCT(($D$1:$AB$4=$BD$4)*$D55:$AB55))</f>
        <v/>
      </c>
      <c r="BE55" s="15" t="str">
        <f t="shared" ca="1" si="11"/>
        <v/>
      </c>
      <c r="BF55" s="2" t="str" cm="1">
        <f t="array" ref="BF55">IF(B55="","",SUMPRODUCT(($D$1:$AB$4=$BF$4)*$D55:$AB55))</f>
        <v/>
      </c>
      <c r="BG55" s="15" t="str">
        <f t="shared" ca="1" si="12"/>
        <v/>
      </c>
      <c r="BH55" s="2" t="str" cm="1">
        <f t="array" ref="BH55">IF(B55="","",SUMPRODUCT(($D$1:$AB$4=$BH$4)*$D55:$AB55))</f>
        <v/>
      </c>
      <c r="BI55" s="15" t="str">
        <f t="shared" ca="1" si="13"/>
        <v/>
      </c>
      <c r="BJ55" s="2" t="str" cm="1">
        <f t="array" ref="BJ55">IF(B55="","",SUMPRODUCT(($D$1:$AB$4=$BJ$4)*$D55:$AB55))</f>
        <v/>
      </c>
      <c r="BK55" s="15" t="str">
        <f t="shared" ca="1" si="14"/>
        <v/>
      </c>
      <c r="BL55" s="2" t="str" cm="1">
        <f t="array" ref="BL55">IF(B55="","",SUMPRODUCT(($D$1:$AB$4=$BL$4)*$D55:$AB55))</f>
        <v/>
      </c>
      <c r="BM55" s="15" t="str">
        <f t="shared" ca="1" si="15"/>
        <v/>
      </c>
      <c r="BN55" s="2" t="str" cm="1">
        <f t="array" ref="BN55">IF(B55="","",SUMPRODUCT(($D$1:$AB$4=$BN$4)*$D55:$AB55))</f>
        <v/>
      </c>
      <c r="BO55" s="15" t="str">
        <f t="shared" ca="1" si="16"/>
        <v/>
      </c>
      <c r="BP55" s="2" t="str" cm="1">
        <f t="array" ref="BP55">IF(B55="","",SUMPRODUCT(($D$1:$AB$4=$BP$4)*$D55:$AB55))</f>
        <v/>
      </c>
      <c r="BQ55" s="15" t="str">
        <f t="shared" ca="1" si="17"/>
        <v/>
      </c>
      <c r="BR55" s="2" t="str" cm="1">
        <f t="array" ref="BR55">IF(B55="","",SUMPRODUCT(($D$1:$AB$4=$BR$4)*$D55:$AB55))</f>
        <v/>
      </c>
      <c r="BS55" s="15" t="str">
        <f t="shared" ca="1" si="18"/>
        <v/>
      </c>
      <c r="BT55" s="2" t="str" cm="1">
        <f t="array" ref="BT55">IF(B55="","",SUMPRODUCT(($D$1:$AB$4=$BT$4)*$D55:$AB55))</f>
        <v/>
      </c>
      <c r="BU55" s="15" t="str">
        <f t="shared" ca="1" si="19"/>
        <v/>
      </c>
      <c r="BV55" s="2" t="str" cm="1">
        <f t="array" ref="BV55">IF(B55="","",SUMPRODUCT(($D$1:$AB$4=$BV$4)*$D55:$AB55))</f>
        <v/>
      </c>
      <c r="BW55" s="15" t="str">
        <f t="shared" ca="1" si="20"/>
        <v/>
      </c>
      <c r="BX55" s="2" t="str" cm="1">
        <f t="array" ref="BX55">IF(B55="","",SUMPRODUCT(($D$1:$AB$4=$BX$4)*$D55:$AB55))</f>
        <v/>
      </c>
      <c r="BY55" s="15" t="str">
        <f t="shared" ca="1" si="21"/>
        <v/>
      </c>
      <c r="BZ55" s="2" t="str" cm="1">
        <f t="array" ref="BZ55">IF(B55="","",SUMPRODUCT(($D$1:$AB$4=$BZ$4)*$D55:$AB55))</f>
        <v/>
      </c>
      <c r="CA55" s="15" t="str">
        <f t="shared" ca="1" si="22"/>
        <v/>
      </c>
      <c r="CB55" s="2" t="str" cm="1">
        <f t="array" ref="CB55">IF(B55="","",SUMPRODUCT(($D$1:$AB$4=$CB$4)*$D55:$AB55))</f>
        <v/>
      </c>
      <c r="CC55" s="15" t="str">
        <f t="shared" ca="1" si="23"/>
        <v/>
      </c>
      <c r="CD55" s="2" t="str" cm="1">
        <f t="array" ref="CD55">IF(B55="","",SUMPRODUCT(($D$1:$AB$4=$CD$4)*$D55:$AB55))</f>
        <v/>
      </c>
      <c r="CE55" s="15" t="str">
        <f t="shared" ca="1" si="24"/>
        <v/>
      </c>
      <c r="CF55" s="2" t="str" cm="1">
        <f t="array" ref="CF55">IF(B55="","",SUMPRODUCT(($D$1:$AB$4=$CF$4)*$D55:$AB55))</f>
        <v/>
      </c>
      <c r="CG55" s="15" t="str">
        <f t="shared" ca="1" si="25"/>
        <v/>
      </c>
      <c r="CH55" s="2" t="str" cm="1">
        <f t="array" ref="CH55">IF(B55="","",SUMPRODUCT(($D$1:$AB$4=$CH$4)*$D55:$AB55))</f>
        <v/>
      </c>
      <c r="CI55" s="15" t="str">
        <f t="shared" ca="1" si="26"/>
        <v/>
      </c>
    </row>
    <row r="56" spans="1:87">
      <c r="A56" s="7">
        <v>50</v>
      </c>
      <c r="B56" s="8"/>
      <c r="D56" s="97"/>
      <c r="E56" s="86"/>
      <c r="F56" s="86"/>
      <c r="G56" s="86"/>
      <c r="H56" s="86"/>
      <c r="I56" s="98"/>
      <c r="J56" s="102"/>
      <c r="K56" s="87"/>
      <c r="L56" s="87"/>
      <c r="M56" s="87"/>
      <c r="N56" s="87"/>
      <c r="O56" s="103"/>
      <c r="P56" s="107"/>
      <c r="Q56" s="88"/>
      <c r="R56" s="88"/>
      <c r="S56" s="88"/>
      <c r="T56" s="88"/>
      <c r="U56" s="108"/>
      <c r="V56" s="113"/>
      <c r="W56" s="89"/>
      <c r="X56" s="89"/>
      <c r="Y56" s="89"/>
      <c r="Z56" s="89"/>
      <c r="AA56" s="89"/>
      <c r="AB56" s="169"/>
      <c r="AC56" s="171" t="str">
        <f t="shared" si="27"/>
        <v/>
      </c>
      <c r="AD56" s="286" t="str">
        <f t="shared" si="1"/>
        <v/>
      </c>
      <c r="AL56" s="2" t="str" cm="1">
        <f t="array" ref="AL56">IF(B56="","",SUMPRODUCT(($D$1:$AB$4=$AL$4)*D56:AB56))</f>
        <v/>
      </c>
      <c r="AM56" s="15" t="str">
        <f t="shared" ca="1" si="2"/>
        <v/>
      </c>
      <c r="AN56" s="2" t="str" cm="1">
        <f t="array" ref="AN56">IF(B56="","",SUMPRODUCT(($D$1:$AB$4=$AN$4)*D56:AB56))</f>
        <v/>
      </c>
      <c r="AO56" s="15" t="str">
        <f t="shared" ca="1" si="3"/>
        <v/>
      </c>
      <c r="AP56" s="2" t="str" cm="1">
        <f t="array" ref="AP56">IF(B56="","",SUMPRODUCT(($D$1:$AB$4=$AP$4)*D56:AB56))</f>
        <v/>
      </c>
      <c r="AQ56" s="15" t="str">
        <f t="shared" ca="1" si="4"/>
        <v/>
      </c>
      <c r="AR56" s="2" t="str" cm="1">
        <f t="array" ref="AR56">IF(B56="","",SUMPRODUCT(($D$1:$AB$4=$AR$4)*D56:AB56))</f>
        <v/>
      </c>
      <c r="AS56" s="15" t="str">
        <f t="shared" ca="1" si="5"/>
        <v/>
      </c>
      <c r="AT56" s="2" t="str" cm="1">
        <f t="array" ref="AT56">IF(B56="","",SUMPRODUCT(($D$1:$AB$4=$AT$4)*$D56:$AB56))</f>
        <v/>
      </c>
      <c r="AU56" s="15" t="str">
        <f t="shared" ca="1" si="6"/>
        <v/>
      </c>
      <c r="AV56" s="2" t="str" cm="1">
        <f t="array" ref="AV56">IF(D56="","",SUMPRODUCT(($D$1:$AB$4=$AV$4)*$D56:$AB56))</f>
        <v/>
      </c>
      <c r="AW56" s="15" t="str">
        <f t="shared" ca="1" si="7"/>
        <v/>
      </c>
      <c r="AX56" s="2" t="str" cm="1">
        <f t="array" ref="AX56">IF(F56="","",SUMPRODUCT(($D$1:$AB$4=$AX$4)*$D56:$AB56))</f>
        <v/>
      </c>
      <c r="AY56" s="15" t="str">
        <f t="shared" ca="1" si="8"/>
        <v/>
      </c>
      <c r="AZ56" s="2" t="str" cm="1">
        <f t="array" ref="AZ56">IF(B56="","",SUMPRODUCT(($D$1:$AB$4=$AZ$4)*$D56:$AB56))</f>
        <v/>
      </c>
      <c r="BA56" s="15" t="str">
        <f t="shared" ca="1" si="9"/>
        <v/>
      </c>
      <c r="BB56" s="2" t="str" cm="1">
        <f t="array" ref="BB56">IF(B56="","",SUMPRODUCT(($D$1:$AB$4=$BB$4)*$D56:$AB56))</f>
        <v/>
      </c>
      <c r="BC56" s="15" t="str">
        <f t="shared" ca="1" si="10"/>
        <v/>
      </c>
      <c r="BD56" s="2" t="str" cm="1">
        <f t="array" ref="BD56">IF(B56="","",SUMPRODUCT(($D$1:$AB$4=$BD$4)*$D56:$AB56))</f>
        <v/>
      </c>
      <c r="BE56" s="15" t="str">
        <f t="shared" ca="1" si="11"/>
        <v/>
      </c>
      <c r="BF56" s="2" t="str" cm="1">
        <f t="array" ref="BF56">IF(B56="","",SUMPRODUCT(($D$1:$AB$4=$BF$4)*$D56:$AB56))</f>
        <v/>
      </c>
      <c r="BG56" s="15" t="str">
        <f t="shared" ca="1" si="12"/>
        <v/>
      </c>
      <c r="BH56" s="2" t="str" cm="1">
        <f t="array" ref="BH56">IF(B56="","",SUMPRODUCT(($D$1:$AB$4=$BH$4)*$D56:$AB56))</f>
        <v/>
      </c>
      <c r="BI56" s="15" t="str">
        <f t="shared" ca="1" si="13"/>
        <v/>
      </c>
      <c r="BJ56" s="2" t="str" cm="1">
        <f t="array" ref="BJ56">IF(B56="","",SUMPRODUCT(($D$1:$AB$4=$BJ$4)*$D56:$AB56))</f>
        <v/>
      </c>
      <c r="BK56" s="15" t="str">
        <f t="shared" ca="1" si="14"/>
        <v/>
      </c>
      <c r="BL56" s="2" t="str" cm="1">
        <f t="array" ref="BL56">IF(B56="","",SUMPRODUCT(($D$1:$AB$4=$BL$4)*$D56:$AB56))</f>
        <v/>
      </c>
      <c r="BM56" s="15" t="str">
        <f t="shared" ca="1" si="15"/>
        <v/>
      </c>
      <c r="BN56" s="2" t="str" cm="1">
        <f t="array" ref="BN56">IF(B56="","",SUMPRODUCT(($D$1:$AB$4=$BN$4)*$D56:$AB56))</f>
        <v/>
      </c>
      <c r="BO56" s="15" t="str">
        <f t="shared" ca="1" si="16"/>
        <v/>
      </c>
      <c r="BP56" s="2" t="str" cm="1">
        <f t="array" ref="BP56">IF(B56="","",SUMPRODUCT(($D$1:$AB$4=$BP$4)*$D56:$AB56))</f>
        <v/>
      </c>
      <c r="BQ56" s="15" t="str">
        <f t="shared" ca="1" si="17"/>
        <v/>
      </c>
      <c r="BR56" s="2" t="str" cm="1">
        <f t="array" ref="BR56">IF(B56="","",SUMPRODUCT(($D$1:$AB$4=$BR$4)*$D56:$AB56))</f>
        <v/>
      </c>
      <c r="BS56" s="15" t="str">
        <f t="shared" ca="1" si="18"/>
        <v/>
      </c>
      <c r="BT56" s="2" t="str" cm="1">
        <f t="array" ref="BT56">IF(B56="","",SUMPRODUCT(($D$1:$AB$4=$BT$4)*$D56:$AB56))</f>
        <v/>
      </c>
      <c r="BU56" s="15" t="str">
        <f t="shared" ca="1" si="19"/>
        <v/>
      </c>
      <c r="BV56" s="2" t="str" cm="1">
        <f t="array" ref="BV56">IF(B56="","",SUMPRODUCT(($D$1:$AB$4=$BV$4)*$D56:$AB56))</f>
        <v/>
      </c>
      <c r="BW56" s="15" t="str">
        <f t="shared" ca="1" si="20"/>
        <v/>
      </c>
      <c r="BX56" s="2" t="str" cm="1">
        <f t="array" ref="BX56">IF(B56="","",SUMPRODUCT(($D$1:$AB$4=$BX$4)*$D56:$AB56))</f>
        <v/>
      </c>
      <c r="BY56" s="15" t="str">
        <f t="shared" ca="1" si="21"/>
        <v/>
      </c>
      <c r="BZ56" s="2" t="str" cm="1">
        <f t="array" ref="BZ56">IF(B56="","",SUMPRODUCT(($D$1:$AB$4=$BZ$4)*$D56:$AB56))</f>
        <v/>
      </c>
      <c r="CA56" s="15" t="str">
        <f t="shared" ca="1" si="22"/>
        <v/>
      </c>
      <c r="CB56" s="2" t="str" cm="1">
        <f t="array" ref="CB56">IF(B56="","",SUMPRODUCT(($D$1:$AB$4=$CB$4)*$D56:$AB56))</f>
        <v/>
      </c>
      <c r="CC56" s="15" t="str">
        <f t="shared" ca="1" si="23"/>
        <v/>
      </c>
      <c r="CD56" s="2" t="str" cm="1">
        <f t="array" ref="CD56">IF(B56="","",SUMPRODUCT(($D$1:$AB$4=$CD$4)*$D56:$AB56))</f>
        <v/>
      </c>
      <c r="CE56" s="15" t="str">
        <f t="shared" ca="1" si="24"/>
        <v/>
      </c>
      <c r="CF56" s="2" t="str" cm="1">
        <f t="array" ref="CF56">IF(B56="","",SUMPRODUCT(($D$1:$AB$4=$CF$4)*$D56:$AB56))</f>
        <v/>
      </c>
      <c r="CG56" s="15" t="str">
        <f t="shared" ca="1" si="25"/>
        <v/>
      </c>
      <c r="CH56" s="2" t="str" cm="1">
        <f t="array" ref="CH56">IF(B56="","",SUMPRODUCT(($D$1:$AB$4=$CH$4)*$D56:$AB56))</f>
        <v/>
      </c>
      <c r="CI56" s="15" t="str">
        <f t="shared" ca="1" si="26"/>
        <v/>
      </c>
    </row>
    <row r="57" spans="1:87">
      <c r="A57" s="6">
        <v>51</v>
      </c>
      <c r="B57" s="8"/>
      <c r="D57" s="97"/>
      <c r="E57" s="86"/>
      <c r="F57" s="86"/>
      <c r="G57" s="86"/>
      <c r="H57" s="86"/>
      <c r="I57" s="98"/>
      <c r="J57" s="102"/>
      <c r="K57" s="87"/>
      <c r="L57" s="87"/>
      <c r="M57" s="87"/>
      <c r="N57" s="87"/>
      <c r="O57" s="103"/>
      <c r="P57" s="107"/>
      <c r="Q57" s="88"/>
      <c r="R57" s="88"/>
      <c r="S57" s="88"/>
      <c r="T57" s="88"/>
      <c r="U57" s="108"/>
      <c r="V57" s="113"/>
      <c r="W57" s="89"/>
      <c r="X57" s="89"/>
      <c r="Y57" s="89"/>
      <c r="Z57" s="89"/>
      <c r="AA57" s="89"/>
      <c r="AB57" s="169"/>
      <c r="AC57" s="171" t="str">
        <f t="shared" si="27"/>
        <v/>
      </c>
      <c r="AD57" s="286" t="str">
        <f t="shared" si="1"/>
        <v/>
      </c>
      <c r="AL57" s="2" t="str" cm="1">
        <f t="array" ref="AL57">IF(B57="","",SUMPRODUCT(($D$1:$AB$4=$AL$4)*D57:AB57))</f>
        <v/>
      </c>
      <c r="AM57" s="15" t="str">
        <f t="shared" ca="1" si="2"/>
        <v/>
      </c>
      <c r="AN57" s="2" t="str" cm="1">
        <f t="array" ref="AN57">IF(B57="","",SUMPRODUCT(($D$1:$AB$4=$AN$4)*D57:AB57))</f>
        <v/>
      </c>
      <c r="AO57" s="15" t="str">
        <f t="shared" ca="1" si="3"/>
        <v/>
      </c>
      <c r="AP57" s="2" t="str" cm="1">
        <f t="array" ref="AP57">IF(B57="","",SUMPRODUCT(($D$1:$AB$4=$AP$4)*D57:AB57))</f>
        <v/>
      </c>
      <c r="AQ57" s="15" t="str">
        <f t="shared" ca="1" si="4"/>
        <v/>
      </c>
      <c r="AR57" s="2" t="str" cm="1">
        <f t="array" ref="AR57">IF(B57="","",SUMPRODUCT(($D$1:$AB$4=$AR$4)*D57:AB57))</f>
        <v/>
      </c>
      <c r="AS57" s="15" t="str">
        <f t="shared" ca="1" si="5"/>
        <v/>
      </c>
      <c r="AT57" s="2" t="str" cm="1">
        <f t="array" ref="AT57">IF(B57="","",SUMPRODUCT(($D$1:$AB$4=$AT$4)*$D57:$AB57))</f>
        <v/>
      </c>
      <c r="AU57" s="15" t="str">
        <f t="shared" ca="1" si="6"/>
        <v/>
      </c>
      <c r="AV57" s="2" t="str" cm="1">
        <f t="array" ref="AV57">IF(D57="","",SUMPRODUCT(($D$1:$AB$4=$AV$4)*$D57:$AB57))</f>
        <v/>
      </c>
      <c r="AW57" s="15" t="str">
        <f t="shared" ca="1" si="7"/>
        <v/>
      </c>
      <c r="AX57" s="2" t="str" cm="1">
        <f t="array" ref="AX57">IF(F57="","",SUMPRODUCT(($D$1:$AB$4=$AX$4)*$D57:$AB57))</f>
        <v/>
      </c>
      <c r="AY57" s="15" t="str">
        <f t="shared" ca="1" si="8"/>
        <v/>
      </c>
      <c r="AZ57" s="2" t="str" cm="1">
        <f t="array" ref="AZ57">IF(B57="","",SUMPRODUCT(($D$1:$AB$4=$AZ$4)*$D57:$AB57))</f>
        <v/>
      </c>
      <c r="BA57" s="15" t="str">
        <f t="shared" ca="1" si="9"/>
        <v/>
      </c>
      <c r="BB57" s="2" t="str" cm="1">
        <f t="array" ref="BB57">IF(B57="","",SUMPRODUCT(($D$1:$AB$4=$BB$4)*$D57:$AB57))</f>
        <v/>
      </c>
      <c r="BC57" s="15" t="str">
        <f t="shared" ca="1" si="10"/>
        <v/>
      </c>
      <c r="BD57" s="2" t="str" cm="1">
        <f t="array" ref="BD57">IF(B57="","",SUMPRODUCT(($D$1:$AB$4=$BD$4)*$D57:$AB57))</f>
        <v/>
      </c>
      <c r="BE57" s="15" t="str">
        <f t="shared" ca="1" si="11"/>
        <v/>
      </c>
      <c r="BF57" s="2" t="str" cm="1">
        <f t="array" ref="BF57">IF(B57="","",SUMPRODUCT(($D$1:$AB$4=$BF$4)*$D57:$AB57))</f>
        <v/>
      </c>
      <c r="BG57" s="15" t="str">
        <f t="shared" ca="1" si="12"/>
        <v/>
      </c>
      <c r="BH57" s="2" t="str" cm="1">
        <f t="array" ref="BH57">IF(B57="","",SUMPRODUCT(($D$1:$AB$4=$BH$4)*$D57:$AB57))</f>
        <v/>
      </c>
      <c r="BI57" s="15" t="str">
        <f t="shared" ca="1" si="13"/>
        <v/>
      </c>
      <c r="BJ57" s="2" t="str" cm="1">
        <f t="array" ref="BJ57">IF(B57="","",SUMPRODUCT(($D$1:$AB$4=$BJ$4)*$D57:$AB57))</f>
        <v/>
      </c>
      <c r="BK57" s="15" t="str">
        <f t="shared" ca="1" si="14"/>
        <v/>
      </c>
      <c r="BL57" s="2" t="str" cm="1">
        <f t="array" ref="BL57">IF(B57="","",SUMPRODUCT(($D$1:$AB$4=$BL$4)*$D57:$AB57))</f>
        <v/>
      </c>
      <c r="BM57" s="15" t="str">
        <f t="shared" ca="1" si="15"/>
        <v/>
      </c>
      <c r="BN57" s="2" t="str" cm="1">
        <f t="array" ref="BN57">IF(B57="","",SUMPRODUCT(($D$1:$AB$4=$BN$4)*$D57:$AB57))</f>
        <v/>
      </c>
      <c r="BO57" s="15" t="str">
        <f t="shared" ca="1" si="16"/>
        <v/>
      </c>
      <c r="BP57" s="2" t="str" cm="1">
        <f t="array" ref="BP57">IF(B57="","",SUMPRODUCT(($D$1:$AB$4=$BP$4)*$D57:$AB57))</f>
        <v/>
      </c>
      <c r="BQ57" s="15" t="str">
        <f t="shared" ca="1" si="17"/>
        <v/>
      </c>
      <c r="BR57" s="2" t="str" cm="1">
        <f t="array" ref="BR57">IF(B57="","",SUMPRODUCT(($D$1:$AB$4=$BR$4)*$D57:$AB57))</f>
        <v/>
      </c>
      <c r="BS57" s="15" t="str">
        <f t="shared" ca="1" si="18"/>
        <v/>
      </c>
      <c r="BT57" s="2" t="str" cm="1">
        <f t="array" ref="BT57">IF(B57="","",SUMPRODUCT(($D$1:$AB$4=$BT$4)*$D57:$AB57))</f>
        <v/>
      </c>
      <c r="BU57" s="15" t="str">
        <f t="shared" ca="1" si="19"/>
        <v/>
      </c>
      <c r="BV57" s="2" t="str" cm="1">
        <f t="array" ref="BV57">IF(B57="","",SUMPRODUCT(($D$1:$AB$4=$BV$4)*$D57:$AB57))</f>
        <v/>
      </c>
      <c r="BW57" s="15" t="str">
        <f t="shared" ca="1" si="20"/>
        <v/>
      </c>
      <c r="BX57" s="2" t="str" cm="1">
        <f t="array" ref="BX57">IF(B57="","",SUMPRODUCT(($D$1:$AB$4=$BX$4)*$D57:$AB57))</f>
        <v/>
      </c>
      <c r="BY57" s="15" t="str">
        <f t="shared" ca="1" si="21"/>
        <v/>
      </c>
      <c r="BZ57" s="2" t="str" cm="1">
        <f t="array" ref="BZ57">IF(B57="","",SUMPRODUCT(($D$1:$AB$4=$BZ$4)*$D57:$AB57))</f>
        <v/>
      </c>
      <c r="CA57" s="15" t="str">
        <f t="shared" ca="1" si="22"/>
        <v/>
      </c>
      <c r="CB57" s="2" t="str" cm="1">
        <f t="array" ref="CB57">IF(B57="","",SUMPRODUCT(($D$1:$AB$4=$CB$4)*$D57:$AB57))</f>
        <v/>
      </c>
      <c r="CC57" s="15" t="str">
        <f t="shared" ca="1" si="23"/>
        <v/>
      </c>
      <c r="CD57" s="2" t="str" cm="1">
        <f t="array" ref="CD57">IF(B57="","",SUMPRODUCT(($D$1:$AB$4=$CD$4)*$D57:$AB57))</f>
        <v/>
      </c>
      <c r="CE57" s="15" t="str">
        <f t="shared" ca="1" si="24"/>
        <v/>
      </c>
      <c r="CF57" s="2" t="str" cm="1">
        <f t="array" ref="CF57">IF(B57="","",SUMPRODUCT(($D$1:$AB$4=$CF$4)*$D57:$AB57))</f>
        <v/>
      </c>
      <c r="CG57" s="15" t="str">
        <f t="shared" ca="1" si="25"/>
        <v/>
      </c>
      <c r="CH57" s="2" t="str" cm="1">
        <f t="array" ref="CH57">IF(B57="","",SUMPRODUCT(($D$1:$AB$4=$CH$4)*$D57:$AB57))</f>
        <v/>
      </c>
      <c r="CI57" s="15" t="str">
        <f t="shared" ca="1" si="26"/>
        <v/>
      </c>
    </row>
    <row r="58" spans="1:87">
      <c r="A58" s="7">
        <v>52</v>
      </c>
      <c r="B58" s="8"/>
      <c r="D58" s="97"/>
      <c r="E58" s="86"/>
      <c r="F58" s="86"/>
      <c r="G58" s="86"/>
      <c r="H58" s="86"/>
      <c r="I58" s="98"/>
      <c r="J58" s="102"/>
      <c r="K58" s="87"/>
      <c r="L58" s="87"/>
      <c r="M58" s="87"/>
      <c r="N58" s="87"/>
      <c r="O58" s="103"/>
      <c r="P58" s="107"/>
      <c r="Q58" s="88"/>
      <c r="R58" s="88"/>
      <c r="S58" s="88"/>
      <c r="T58" s="88"/>
      <c r="U58" s="108"/>
      <c r="V58" s="113"/>
      <c r="W58" s="89"/>
      <c r="X58" s="89"/>
      <c r="Y58" s="89"/>
      <c r="Z58" s="89"/>
      <c r="AA58" s="89"/>
      <c r="AB58" s="169"/>
      <c r="AC58" s="171" t="str">
        <f t="shared" si="27"/>
        <v/>
      </c>
      <c r="AD58" s="286" t="str">
        <f t="shared" si="1"/>
        <v/>
      </c>
      <c r="AL58" s="2" t="str" cm="1">
        <f t="array" ref="AL58">IF(B58="","",SUMPRODUCT(($D$1:$AB$4=$AL$4)*D58:AB58))</f>
        <v/>
      </c>
      <c r="AM58" s="15" t="str">
        <f t="shared" ca="1" si="2"/>
        <v/>
      </c>
      <c r="AN58" s="2" t="str" cm="1">
        <f t="array" ref="AN58">IF(B58="","",SUMPRODUCT(($D$1:$AB$4=$AN$4)*D58:AB58))</f>
        <v/>
      </c>
      <c r="AO58" s="15" t="str">
        <f t="shared" ca="1" si="3"/>
        <v/>
      </c>
      <c r="AP58" s="2" t="str" cm="1">
        <f t="array" ref="AP58">IF(B58="","",SUMPRODUCT(($D$1:$AB$4=$AP$4)*D58:AB58))</f>
        <v/>
      </c>
      <c r="AQ58" s="15" t="str">
        <f t="shared" ca="1" si="4"/>
        <v/>
      </c>
      <c r="AR58" s="2" t="str" cm="1">
        <f t="array" ref="AR58">IF(B58="","",SUMPRODUCT(($D$1:$AB$4=$AR$4)*D58:AB58))</f>
        <v/>
      </c>
      <c r="AS58" s="15" t="str">
        <f t="shared" ca="1" si="5"/>
        <v/>
      </c>
      <c r="AT58" s="2" t="str" cm="1">
        <f t="array" ref="AT58">IF(B58="","",SUMPRODUCT(($D$1:$AB$4=$AT$4)*$D58:$AB58))</f>
        <v/>
      </c>
      <c r="AU58" s="15" t="str">
        <f t="shared" ca="1" si="6"/>
        <v/>
      </c>
      <c r="AV58" s="2" t="str" cm="1">
        <f t="array" ref="AV58">IF(D58="","",SUMPRODUCT(($D$1:$AB$4=$AV$4)*$D58:$AB58))</f>
        <v/>
      </c>
      <c r="AW58" s="15" t="str">
        <f t="shared" ca="1" si="7"/>
        <v/>
      </c>
      <c r="AX58" s="2" t="str" cm="1">
        <f t="array" ref="AX58">IF(F58="","",SUMPRODUCT(($D$1:$AB$4=$AX$4)*$D58:$AB58))</f>
        <v/>
      </c>
      <c r="AY58" s="15" t="str">
        <f t="shared" ca="1" si="8"/>
        <v/>
      </c>
      <c r="AZ58" s="2" t="str" cm="1">
        <f t="array" ref="AZ58">IF(B58="","",SUMPRODUCT(($D$1:$AB$4=$AZ$4)*$D58:$AB58))</f>
        <v/>
      </c>
      <c r="BA58" s="15" t="str">
        <f t="shared" ca="1" si="9"/>
        <v/>
      </c>
      <c r="BB58" s="2" t="str" cm="1">
        <f t="array" ref="BB58">IF(B58="","",SUMPRODUCT(($D$1:$AB$4=$BB$4)*$D58:$AB58))</f>
        <v/>
      </c>
      <c r="BC58" s="15" t="str">
        <f t="shared" ca="1" si="10"/>
        <v/>
      </c>
      <c r="BD58" s="2" t="str" cm="1">
        <f t="array" ref="BD58">IF(B58="","",SUMPRODUCT(($D$1:$AB$4=$BD$4)*$D58:$AB58))</f>
        <v/>
      </c>
      <c r="BE58" s="15" t="str">
        <f t="shared" ca="1" si="11"/>
        <v/>
      </c>
      <c r="BF58" s="2" t="str" cm="1">
        <f t="array" ref="BF58">IF(B58="","",SUMPRODUCT(($D$1:$AB$4=$BF$4)*$D58:$AB58))</f>
        <v/>
      </c>
      <c r="BG58" s="15" t="str">
        <f t="shared" ca="1" si="12"/>
        <v/>
      </c>
      <c r="BH58" s="2" t="str" cm="1">
        <f t="array" ref="BH58">IF(B58="","",SUMPRODUCT(($D$1:$AB$4=$BH$4)*$D58:$AB58))</f>
        <v/>
      </c>
      <c r="BI58" s="15" t="str">
        <f t="shared" ca="1" si="13"/>
        <v/>
      </c>
      <c r="BJ58" s="2" t="str" cm="1">
        <f t="array" ref="BJ58">IF(B58="","",SUMPRODUCT(($D$1:$AB$4=$BJ$4)*$D58:$AB58))</f>
        <v/>
      </c>
      <c r="BK58" s="15" t="str">
        <f t="shared" ca="1" si="14"/>
        <v/>
      </c>
      <c r="BL58" s="2" t="str" cm="1">
        <f t="array" ref="BL58">IF(B58="","",SUMPRODUCT(($D$1:$AB$4=$BL$4)*$D58:$AB58))</f>
        <v/>
      </c>
      <c r="BM58" s="15" t="str">
        <f t="shared" ca="1" si="15"/>
        <v/>
      </c>
      <c r="BN58" s="2" t="str" cm="1">
        <f t="array" ref="BN58">IF(B58="","",SUMPRODUCT(($D$1:$AB$4=$BN$4)*$D58:$AB58))</f>
        <v/>
      </c>
      <c r="BO58" s="15" t="str">
        <f t="shared" ca="1" si="16"/>
        <v/>
      </c>
      <c r="BP58" s="2" t="str" cm="1">
        <f t="array" ref="BP58">IF(B58="","",SUMPRODUCT(($D$1:$AB$4=$BP$4)*$D58:$AB58))</f>
        <v/>
      </c>
      <c r="BQ58" s="15" t="str">
        <f t="shared" ca="1" si="17"/>
        <v/>
      </c>
      <c r="BR58" s="2" t="str" cm="1">
        <f t="array" ref="BR58">IF(B58="","",SUMPRODUCT(($D$1:$AB$4=$BR$4)*$D58:$AB58))</f>
        <v/>
      </c>
      <c r="BS58" s="15" t="str">
        <f t="shared" ca="1" si="18"/>
        <v/>
      </c>
      <c r="BT58" s="2" t="str" cm="1">
        <f t="array" ref="BT58">IF(B58="","",SUMPRODUCT(($D$1:$AB$4=$BT$4)*$D58:$AB58))</f>
        <v/>
      </c>
      <c r="BU58" s="15" t="str">
        <f t="shared" ca="1" si="19"/>
        <v/>
      </c>
      <c r="BV58" s="2" t="str" cm="1">
        <f t="array" ref="BV58">IF(B58="","",SUMPRODUCT(($D$1:$AB$4=$BV$4)*$D58:$AB58))</f>
        <v/>
      </c>
      <c r="BW58" s="15" t="str">
        <f t="shared" ca="1" si="20"/>
        <v/>
      </c>
      <c r="BX58" s="2" t="str" cm="1">
        <f t="array" ref="BX58">IF(B58="","",SUMPRODUCT(($D$1:$AB$4=$BX$4)*$D58:$AB58))</f>
        <v/>
      </c>
      <c r="BY58" s="15" t="str">
        <f t="shared" ca="1" si="21"/>
        <v/>
      </c>
      <c r="BZ58" s="2" t="str" cm="1">
        <f t="array" ref="BZ58">IF(B58="","",SUMPRODUCT(($D$1:$AB$4=$BZ$4)*$D58:$AB58))</f>
        <v/>
      </c>
      <c r="CA58" s="15" t="str">
        <f t="shared" ca="1" si="22"/>
        <v/>
      </c>
      <c r="CB58" s="2" t="str" cm="1">
        <f t="array" ref="CB58">IF(B58="","",SUMPRODUCT(($D$1:$AB$4=$CB$4)*$D58:$AB58))</f>
        <v/>
      </c>
      <c r="CC58" s="15" t="str">
        <f t="shared" ca="1" si="23"/>
        <v/>
      </c>
      <c r="CD58" s="2" t="str" cm="1">
        <f t="array" ref="CD58">IF(B58="","",SUMPRODUCT(($D$1:$AB$4=$CD$4)*$D58:$AB58))</f>
        <v/>
      </c>
      <c r="CE58" s="15" t="str">
        <f t="shared" ca="1" si="24"/>
        <v/>
      </c>
      <c r="CF58" s="2" t="str" cm="1">
        <f t="array" ref="CF58">IF(B58="","",SUMPRODUCT(($D$1:$AB$4=$CF$4)*$D58:$AB58))</f>
        <v/>
      </c>
      <c r="CG58" s="15" t="str">
        <f t="shared" ca="1" si="25"/>
        <v/>
      </c>
      <c r="CH58" s="2" t="str" cm="1">
        <f t="array" ref="CH58">IF(B58="","",SUMPRODUCT(($D$1:$AB$4=$CH$4)*$D58:$AB58))</f>
        <v/>
      </c>
      <c r="CI58" s="15" t="str">
        <f t="shared" ca="1" si="26"/>
        <v/>
      </c>
    </row>
    <row r="59" spans="1:87">
      <c r="A59" s="6">
        <v>53</v>
      </c>
      <c r="B59" s="8"/>
      <c r="D59" s="97"/>
      <c r="E59" s="86"/>
      <c r="F59" s="86"/>
      <c r="G59" s="86"/>
      <c r="H59" s="86"/>
      <c r="I59" s="98"/>
      <c r="J59" s="102"/>
      <c r="K59" s="87"/>
      <c r="L59" s="87"/>
      <c r="M59" s="87"/>
      <c r="N59" s="87"/>
      <c r="O59" s="103"/>
      <c r="P59" s="107"/>
      <c r="Q59" s="88"/>
      <c r="R59" s="88"/>
      <c r="S59" s="88"/>
      <c r="T59" s="88"/>
      <c r="U59" s="108"/>
      <c r="V59" s="113"/>
      <c r="W59" s="89"/>
      <c r="X59" s="89"/>
      <c r="Y59" s="89"/>
      <c r="Z59" s="89"/>
      <c r="AA59" s="89"/>
      <c r="AB59" s="169"/>
      <c r="AC59" s="171" t="str">
        <f t="shared" si="27"/>
        <v/>
      </c>
      <c r="AD59" s="286" t="str">
        <f t="shared" si="1"/>
        <v/>
      </c>
      <c r="AL59" s="2" t="str" cm="1">
        <f t="array" ref="AL59">IF(B59="","",SUMPRODUCT(($D$1:$AB$4=$AL$4)*D59:AB59))</f>
        <v/>
      </c>
      <c r="AM59" s="15" t="str">
        <f t="shared" ca="1" si="2"/>
        <v/>
      </c>
      <c r="AN59" s="2" t="str" cm="1">
        <f t="array" ref="AN59">IF(B59="","",SUMPRODUCT(($D$1:$AB$4=$AN$4)*D59:AB59))</f>
        <v/>
      </c>
      <c r="AO59" s="15" t="str">
        <f t="shared" ca="1" si="3"/>
        <v/>
      </c>
      <c r="AP59" s="2" t="str" cm="1">
        <f t="array" ref="AP59">IF(B59="","",SUMPRODUCT(($D$1:$AB$4=$AP$4)*D59:AB59))</f>
        <v/>
      </c>
      <c r="AQ59" s="15" t="str">
        <f t="shared" ca="1" si="4"/>
        <v/>
      </c>
      <c r="AR59" s="2" t="str" cm="1">
        <f t="array" ref="AR59">IF(B59="","",SUMPRODUCT(($D$1:$AB$4=$AR$4)*D59:AB59))</f>
        <v/>
      </c>
      <c r="AS59" s="15" t="str">
        <f t="shared" ca="1" si="5"/>
        <v/>
      </c>
      <c r="AT59" s="2" t="str" cm="1">
        <f t="array" ref="AT59">IF(B59="","",SUMPRODUCT(($D$1:$AB$4=$AT$4)*$D59:$AB59))</f>
        <v/>
      </c>
      <c r="AU59" s="15" t="str">
        <f t="shared" ca="1" si="6"/>
        <v/>
      </c>
      <c r="AV59" s="2" t="str" cm="1">
        <f t="array" ref="AV59">IF(D59="","",SUMPRODUCT(($D$1:$AB$4=$AV$4)*$D59:$AB59))</f>
        <v/>
      </c>
      <c r="AW59" s="15" t="str">
        <f t="shared" ca="1" si="7"/>
        <v/>
      </c>
      <c r="AX59" s="2" t="str" cm="1">
        <f t="array" ref="AX59">IF(F59="","",SUMPRODUCT(($D$1:$AB$4=$AX$4)*$D59:$AB59))</f>
        <v/>
      </c>
      <c r="AY59" s="15" t="str">
        <f t="shared" ca="1" si="8"/>
        <v/>
      </c>
      <c r="AZ59" s="2" t="str" cm="1">
        <f t="array" ref="AZ59">IF(B59="","",SUMPRODUCT(($D$1:$AB$4=$AZ$4)*$D59:$AB59))</f>
        <v/>
      </c>
      <c r="BA59" s="15" t="str">
        <f t="shared" ca="1" si="9"/>
        <v/>
      </c>
      <c r="BB59" s="2" t="str" cm="1">
        <f t="array" ref="BB59">IF(B59="","",SUMPRODUCT(($D$1:$AB$4=$BB$4)*$D59:$AB59))</f>
        <v/>
      </c>
      <c r="BC59" s="15" t="str">
        <f t="shared" ca="1" si="10"/>
        <v/>
      </c>
      <c r="BD59" s="2" t="str" cm="1">
        <f t="array" ref="BD59">IF(B59="","",SUMPRODUCT(($D$1:$AB$4=$BD$4)*$D59:$AB59))</f>
        <v/>
      </c>
      <c r="BE59" s="15" t="str">
        <f t="shared" ca="1" si="11"/>
        <v/>
      </c>
      <c r="BF59" s="2" t="str" cm="1">
        <f t="array" ref="BF59">IF(B59="","",SUMPRODUCT(($D$1:$AB$4=$BF$4)*$D59:$AB59))</f>
        <v/>
      </c>
      <c r="BG59" s="15" t="str">
        <f t="shared" ca="1" si="12"/>
        <v/>
      </c>
      <c r="BH59" s="2" t="str" cm="1">
        <f t="array" ref="BH59">IF(B59="","",SUMPRODUCT(($D$1:$AB$4=$BH$4)*$D59:$AB59))</f>
        <v/>
      </c>
      <c r="BI59" s="15" t="str">
        <f t="shared" ca="1" si="13"/>
        <v/>
      </c>
      <c r="BJ59" s="2" t="str" cm="1">
        <f t="array" ref="BJ59">IF(B59="","",SUMPRODUCT(($D$1:$AB$4=$BJ$4)*$D59:$AB59))</f>
        <v/>
      </c>
      <c r="BK59" s="15" t="str">
        <f t="shared" ca="1" si="14"/>
        <v/>
      </c>
      <c r="BL59" s="2" t="str" cm="1">
        <f t="array" ref="BL59">IF(B59="","",SUMPRODUCT(($D$1:$AB$4=$BL$4)*$D59:$AB59))</f>
        <v/>
      </c>
      <c r="BM59" s="15" t="str">
        <f t="shared" ca="1" si="15"/>
        <v/>
      </c>
      <c r="BN59" s="2" t="str" cm="1">
        <f t="array" ref="BN59">IF(B59="","",SUMPRODUCT(($D$1:$AB$4=$BN$4)*$D59:$AB59))</f>
        <v/>
      </c>
      <c r="BO59" s="15" t="str">
        <f t="shared" ca="1" si="16"/>
        <v/>
      </c>
      <c r="BP59" s="2" t="str" cm="1">
        <f t="array" ref="BP59">IF(B59="","",SUMPRODUCT(($D$1:$AB$4=$BP$4)*$D59:$AB59))</f>
        <v/>
      </c>
      <c r="BQ59" s="15" t="str">
        <f t="shared" ca="1" si="17"/>
        <v/>
      </c>
      <c r="BR59" s="2" t="str" cm="1">
        <f t="array" ref="BR59">IF(B59="","",SUMPRODUCT(($D$1:$AB$4=$BR$4)*$D59:$AB59))</f>
        <v/>
      </c>
      <c r="BS59" s="15" t="str">
        <f t="shared" ca="1" si="18"/>
        <v/>
      </c>
      <c r="BT59" s="2" t="str" cm="1">
        <f t="array" ref="BT59">IF(B59="","",SUMPRODUCT(($D$1:$AB$4=$BT$4)*$D59:$AB59))</f>
        <v/>
      </c>
      <c r="BU59" s="15" t="str">
        <f t="shared" ca="1" si="19"/>
        <v/>
      </c>
      <c r="BV59" s="2" t="str" cm="1">
        <f t="array" ref="BV59">IF(B59="","",SUMPRODUCT(($D$1:$AB$4=$BV$4)*$D59:$AB59))</f>
        <v/>
      </c>
      <c r="BW59" s="15" t="str">
        <f t="shared" ca="1" si="20"/>
        <v/>
      </c>
      <c r="BX59" s="2" t="str" cm="1">
        <f t="array" ref="BX59">IF(B59="","",SUMPRODUCT(($D$1:$AB$4=$BX$4)*$D59:$AB59))</f>
        <v/>
      </c>
      <c r="BY59" s="15" t="str">
        <f t="shared" ca="1" si="21"/>
        <v/>
      </c>
      <c r="BZ59" s="2" t="str" cm="1">
        <f t="array" ref="BZ59">IF(B59="","",SUMPRODUCT(($D$1:$AB$4=$BZ$4)*$D59:$AB59))</f>
        <v/>
      </c>
      <c r="CA59" s="15" t="str">
        <f t="shared" ca="1" si="22"/>
        <v/>
      </c>
      <c r="CB59" s="2" t="str" cm="1">
        <f t="array" ref="CB59">IF(B59="","",SUMPRODUCT(($D$1:$AB$4=$CB$4)*$D59:$AB59))</f>
        <v/>
      </c>
      <c r="CC59" s="15" t="str">
        <f t="shared" ca="1" si="23"/>
        <v/>
      </c>
      <c r="CD59" s="2" t="str" cm="1">
        <f t="array" ref="CD59">IF(B59="","",SUMPRODUCT(($D$1:$AB$4=$CD$4)*$D59:$AB59))</f>
        <v/>
      </c>
      <c r="CE59" s="15" t="str">
        <f t="shared" ca="1" si="24"/>
        <v/>
      </c>
      <c r="CF59" s="2" t="str" cm="1">
        <f t="array" ref="CF59">IF(B59="","",SUMPRODUCT(($D$1:$AB$4=$CF$4)*$D59:$AB59))</f>
        <v/>
      </c>
      <c r="CG59" s="15" t="str">
        <f t="shared" ca="1" si="25"/>
        <v/>
      </c>
      <c r="CH59" s="2" t="str" cm="1">
        <f t="array" ref="CH59">IF(B59="","",SUMPRODUCT(($D$1:$AB$4=$CH$4)*$D59:$AB59))</f>
        <v/>
      </c>
      <c r="CI59" s="15" t="str">
        <f t="shared" ca="1" si="26"/>
        <v/>
      </c>
    </row>
    <row r="60" spans="1:87">
      <c r="A60" s="7">
        <v>54</v>
      </c>
      <c r="B60" s="8"/>
      <c r="D60" s="97"/>
      <c r="E60" s="86"/>
      <c r="F60" s="86"/>
      <c r="G60" s="86"/>
      <c r="H60" s="86"/>
      <c r="I60" s="98"/>
      <c r="J60" s="102"/>
      <c r="K60" s="87"/>
      <c r="L60" s="87"/>
      <c r="M60" s="87"/>
      <c r="N60" s="87"/>
      <c r="O60" s="103"/>
      <c r="P60" s="107"/>
      <c r="Q60" s="88"/>
      <c r="R60" s="88"/>
      <c r="S60" s="88"/>
      <c r="T60" s="88"/>
      <c r="U60" s="108"/>
      <c r="V60" s="113"/>
      <c r="W60" s="89"/>
      <c r="X60" s="89"/>
      <c r="Y60" s="89"/>
      <c r="Z60" s="89"/>
      <c r="AA60" s="89"/>
      <c r="AB60" s="169"/>
      <c r="AC60" s="171" t="str">
        <f t="shared" si="27"/>
        <v/>
      </c>
      <c r="AD60" s="286" t="str">
        <f t="shared" si="1"/>
        <v/>
      </c>
      <c r="AL60" s="2" t="str" cm="1">
        <f t="array" ref="AL60">IF(B60="","",SUMPRODUCT(($D$1:$AB$4=$AL$4)*D60:AB60))</f>
        <v/>
      </c>
      <c r="AM60" s="15" t="str">
        <f t="shared" ca="1" si="2"/>
        <v/>
      </c>
      <c r="AN60" s="2" t="str" cm="1">
        <f t="array" ref="AN60">IF(B60="","",SUMPRODUCT(($D$1:$AB$4=$AN$4)*D60:AB60))</f>
        <v/>
      </c>
      <c r="AO60" s="15" t="str">
        <f t="shared" ca="1" si="3"/>
        <v/>
      </c>
      <c r="AP60" s="2" t="str" cm="1">
        <f t="array" ref="AP60">IF(B60="","",SUMPRODUCT(($D$1:$AB$4=$AP$4)*D60:AB60))</f>
        <v/>
      </c>
      <c r="AQ60" s="15" t="str">
        <f t="shared" ca="1" si="4"/>
        <v/>
      </c>
      <c r="AR60" s="2" t="str" cm="1">
        <f t="array" ref="AR60">IF(B60="","",SUMPRODUCT(($D$1:$AB$4=$AR$4)*D60:AB60))</f>
        <v/>
      </c>
      <c r="AS60" s="15" t="str">
        <f t="shared" ca="1" si="5"/>
        <v/>
      </c>
      <c r="AT60" s="2" t="str" cm="1">
        <f t="array" ref="AT60">IF(B60="","",SUMPRODUCT(($D$1:$AB$4=$AT$4)*$D60:$AB60))</f>
        <v/>
      </c>
      <c r="AU60" s="15" t="str">
        <f t="shared" ca="1" si="6"/>
        <v/>
      </c>
      <c r="AV60" s="2" t="str" cm="1">
        <f t="array" ref="AV60">IF(D60="","",SUMPRODUCT(($D$1:$AB$4=$AV$4)*$D60:$AB60))</f>
        <v/>
      </c>
      <c r="AW60" s="15" t="str">
        <f t="shared" ca="1" si="7"/>
        <v/>
      </c>
      <c r="AX60" s="2" t="str" cm="1">
        <f t="array" ref="AX60">IF(F60="","",SUMPRODUCT(($D$1:$AB$4=$AX$4)*$D60:$AB60))</f>
        <v/>
      </c>
      <c r="AY60" s="15" t="str">
        <f t="shared" ca="1" si="8"/>
        <v/>
      </c>
      <c r="AZ60" s="2" t="str" cm="1">
        <f t="array" ref="AZ60">IF(B60="","",SUMPRODUCT(($D$1:$AB$4=$AZ$4)*$D60:$AB60))</f>
        <v/>
      </c>
      <c r="BA60" s="15" t="str">
        <f t="shared" ca="1" si="9"/>
        <v/>
      </c>
      <c r="BB60" s="2" t="str" cm="1">
        <f t="array" ref="BB60">IF(B60="","",SUMPRODUCT(($D$1:$AB$4=$BB$4)*$D60:$AB60))</f>
        <v/>
      </c>
      <c r="BC60" s="15" t="str">
        <f t="shared" ca="1" si="10"/>
        <v/>
      </c>
      <c r="BD60" s="2" t="str" cm="1">
        <f t="array" ref="BD60">IF(B60="","",SUMPRODUCT(($D$1:$AB$4=$BD$4)*$D60:$AB60))</f>
        <v/>
      </c>
      <c r="BE60" s="15" t="str">
        <f t="shared" ca="1" si="11"/>
        <v/>
      </c>
      <c r="BF60" s="2" t="str" cm="1">
        <f t="array" ref="BF60">IF(B60="","",SUMPRODUCT(($D$1:$AB$4=$BF$4)*$D60:$AB60))</f>
        <v/>
      </c>
      <c r="BG60" s="15" t="str">
        <f t="shared" ca="1" si="12"/>
        <v/>
      </c>
      <c r="BH60" s="2" t="str" cm="1">
        <f t="array" ref="BH60">IF(B60="","",SUMPRODUCT(($D$1:$AB$4=$BH$4)*$D60:$AB60))</f>
        <v/>
      </c>
      <c r="BI60" s="15" t="str">
        <f t="shared" ca="1" si="13"/>
        <v/>
      </c>
      <c r="BJ60" s="2" t="str" cm="1">
        <f t="array" ref="BJ60">IF(B60="","",SUMPRODUCT(($D$1:$AB$4=$BJ$4)*$D60:$AB60))</f>
        <v/>
      </c>
      <c r="BK60" s="15" t="str">
        <f t="shared" ca="1" si="14"/>
        <v/>
      </c>
      <c r="BL60" s="2" t="str" cm="1">
        <f t="array" ref="BL60">IF(B60="","",SUMPRODUCT(($D$1:$AB$4=$BL$4)*$D60:$AB60))</f>
        <v/>
      </c>
      <c r="BM60" s="15" t="str">
        <f t="shared" ca="1" si="15"/>
        <v/>
      </c>
      <c r="BN60" s="2" t="str" cm="1">
        <f t="array" ref="BN60">IF(B60="","",SUMPRODUCT(($D$1:$AB$4=$BN$4)*$D60:$AB60))</f>
        <v/>
      </c>
      <c r="BO60" s="15" t="str">
        <f t="shared" ca="1" si="16"/>
        <v/>
      </c>
      <c r="BP60" s="2" t="str" cm="1">
        <f t="array" ref="BP60">IF(B60="","",SUMPRODUCT(($D$1:$AB$4=$BP$4)*$D60:$AB60))</f>
        <v/>
      </c>
      <c r="BQ60" s="15" t="str">
        <f t="shared" ca="1" si="17"/>
        <v/>
      </c>
      <c r="BR60" s="2" t="str" cm="1">
        <f t="array" ref="BR60">IF(B60="","",SUMPRODUCT(($D$1:$AB$4=$BR$4)*$D60:$AB60))</f>
        <v/>
      </c>
      <c r="BS60" s="15" t="str">
        <f t="shared" ca="1" si="18"/>
        <v/>
      </c>
      <c r="BT60" s="2" t="str" cm="1">
        <f t="array" ref="BT60">IF(B60="","",SUMPRODUCT(($D$1:$AB$4=$BT$4)*$D60:$AB60))</f>
        <v/>
      </c>
      <c r="BU60" s="15" t="str">
        <f t="shared" ca="1" si="19"/>
        <v/>
      </c>
      <c r="BV60" s="2" t="str" cm="1">
        <f t="array" ref="BV60">IF(B60="","",SUMPRODUCT(($D$1:$AB$4=$BV$4)*$D60:$AB60))</f>
        <v/>
      </c>
      <c r="BW60" s="15" t="str">
        <f t="shared" ca="1" si="20"/>
        <v/>
      </c>
      <c r="BX60" s="2" t="str" cm="1">
        <f t="array" ref="BX60">IF(B60="","",SUMPRODUCT(($D$1:$AB$4=$BX$4)*$D60:$AB60))</f>
        <v/>
      </c>
      <c r="BY60" s="15" t="str">
        <f t="shared" ca="1" si="21"/>
        <v/>
      </c>
      <c r="BZ60" s="2" t="str" cm="1">
        <f t="array" ref="BZ60">IF(B60="","",SUMPRODUCT(($D$1:$AB$4=$BZ$4)*$D60:$AB60))</f>
        <v/>
      </c>
      <c r="CA60" s="15" t="str">
        <f t="shared" ca="1" si="22"/>
        <v/>
      </c>
      <c r="CB60" s="2" t="str" cm="1">
        <f t="array" ref="CB60">IF(B60="","",SUMPRODUCT(($D$1:$AB$4=$CB$4)*$D60:$AB60))</f>
        <v/>
      </c>
      <c r="CC60" s="15" t="str">
        <f t="shared" ca="1" si="23"/>
        <v/>
      </c>
      <c r="CD60" s="2" t="str" cm="1">
        <f t="array" ref="CD60">IF(B60="","",SUMPRODUCT(($D$1:$AB$4=$CD$4)*$D60:$AB60))</f>
        <v/>
      </c>
      <c r="CE60" s="15" t="str">
        <f t="shared" ca="1" si="24"/>
        <v/>
      </c>
      <c r="CF60" s="2" t="str" cm="1">
        <f t="array" ref="CF60">IF(B60="","",SUMPRODUCT(($D$1:$AB$4=$CF$4)*$D60:$AB60))</f>
        <v/>
      </c>
      <c r="CG60" s="15" t="str">
        <f t="shared" ca="1" si="25"/>
        <v/>
      </c>
      <c r="CH60" s="2" t="str" cm="1">
        <f t="array" ref="CH60">IF(B60="","",SUMPRODUCT(($D$1:$AB$4=$CH$4)*$D60:$AB60))</f>
        <v/>
      </c>
      <c r="CI60" s="15" t="str">
        <f t="shared" ca="1" si="26"/>
        <v/>
      </c>
    </row>
    <row r="61" spans="1:87">
      <c r="A61" s="6">
        <v>55</v>
      </c>
      <c r="B61" s="8"/>
      <c r="D61" s="97"/>
      <c r="E61" s="86"/>
      <c r="F61" s="86"/>
      <c r="G61" s="86"/>
      <c r="H61" s="86"/>
      <c r="I61" s="98"/>
      <c r="J61" s="102"/>
      <c r="K61" s="87"/>
      <c r="L61" s="87"/>
      <c r="M61" s="87"/>
      <c r="N61" s="87"/>
      <c r="O61" s="103"/>
      <c r="P61" s="107"/>
      <c r="Q61" s="88"/>
      <c r="R61" s="88"/>
      <c r="S61" s="88"/>
      <c r="T61" s="88"/>
      <c r="U61" s="108"/>
      <c r="V61" s="113"/>
      <c r="W61" s="89"/>
      <c r="X61" s="89"/>
      <c r="Y61" s="89"/>
      <c r="Z61" s="89"/>
      <c r="AA61" s="89"/>
      <c r="AB61" s="169"/>
      <c r="AC61" s="171" t="str">
        <f t="shared" si="27"/>
        <v/>
      </c>
      <c r="AD61" s="286" t="str">
        <f t="shared" si="1"/>
        <v/>
      </c>
      <c r="AL61" s="2" t="str" cm="1">
        <f t="array" ref="AL61">IF(B61="","",SUMPRODUCT(($D$1:$AB$4=$AL$4)*D61:AB61))</f>
        <v/>
      </c>
      <c r="AM61" s="15" t="str">
        <f t="shared" ca="1" si="2"/>
        <v/>
      </c>
      <c r="AN61" s="2" t="str" cm="1">
        <f t="array" ref="AN61">IF(B61="","",SUMPRODUCT(($D$1:$AB$4=$AN$4)*D61:AB61))</f>
        <v/>
      </c>
      <c r="AO61" s="15" t="str">
        <f t="shared" ca="1" si="3"/>
        <v/>
      </c>
      <c r="AP61" s="2" t="str" cm="1">
        <f t="array" ref="AP61">IF(B61="","",SUMPRODUCT(($D$1:$AB$4=$AP$4)*D61:AB61))</f>
        <v/>
      </c>
      <c r="AQ61" s="15" t="str">
        <f t="shared" ca="1" si="4"/>
        <v/>
      </c>
      <c r="AR61" s="2" t="str" cm="1">
        <f t="array" ref="AR61">IF(B61="","",SUMPRODUCT(($D$1:$AB$4=$AR$4)*D61:AB61))</f>
        <v/>
      </c>
      <c r="AS61" s="15" t="str">
        <f t="shared" ca="1" si="5"/>
        <v/>
      </c>
      <c r="AT61" s="2" t="str" cm="1">
        <f t="array" ref="AT61">IF(B61="","",SUMPRODUCT(($D$1:$AB$4=$AT$4)*$D61:$AB61))</f>
        <v/>
      </c>
      <c r="AU61" s="15" t="str">
        <f t="shared" ca="1" si="6"/>
        <v/>
      </c>
      <c r="AV61" s="2" t="str" cm="1">
        <f t="array" ref="AV61">IF(D61="","",SUMPRODUCT(($D$1:$AB$4=$AV$4)*$D61:$AB61))</f>
        <v/>
      </c>
      <c r="AW61" s="15" t="str">
        <f t="shared" ca="1" si="7"/>
        <v/>
      </c>
      <c r="AX61" s="2" t="str" cm="1">
        <f t="array" ref="AX61">IF(F61="","",SUMPRODUCT(($D$1:$AB$4=$AX$4)*$D61:$AB61))</f>
        <v/>
      </c>
      <c r="AY61" s="15" t="str">
        <f t="shared" ca="1" si="8"/>
        <v/>
      </c>
      <c r="AZ61" s="2" t="str" cm="1">
        <f t="array" ref="AZ61">IF(B61="","",SUMPRODUCT(($D$1:$AB$4=$AZ$4)*$D61:$AB61))</f>
        <v/>
      </c>
      <c r="BA61" s="15" t="str">
        <f t="shared" ca="1" si="9"/>
        <v/>
      </c>
      <c r="BB61" s="2" t="str" cm="1">
        <f t="array" ref="BB61">IF(B61="","",SUMPRODUCT(($D$1:$AB$4=$BB$4)*$D61:$AB61))</f>
        <v/>
      </c>
      <c r="BC61" s="15" t="str">
        <f t="shared" ca="1" si="10"/>
        <v/>
      </c>
      <c r="BD61" s="2" t="str" cm="1">
        <f t="array" ref="BD61">IF(B61="","",SUMPRODUCT(($D$1:$AB$4=$BD$4)*$D61:$AB61))</f>
        <v/>
      </c>
      <c r="BE61" s="15" t="str">
        <f t="shared" ca="1" si="11"/>
        <v/>
      </c>
      <c r="BF61" s="2" t="str" cm="1">
        <f t="array" ref="BF61">IF(B61="","",SUMPRODUCT(($D$1:$AB$4=$BF$4)*$D61:$AB61))</f>
        <v/>
      </c>
      <c r="BG61" s="15" t="str">
        <f t="shared" ca="1" si="12"/>
        <v/>
      </c>
      <c r="BH61" s="2" t="str" cm="1">
        <f t="array" ref="BH61">IF(B61="","",SUMPRODUCT(($D$1:$AB$4=$BH$4)*$D61:$AB61))</f>
        <v/>
      </c>
      <c r="BI61" s="15" t="str">
        <f t="shared" ca="1" si="13"/>
        <v/>
      </c>
      <c r="BJ61" s="2" t="str" cm="1">
        <f t="array" ref="BJ61">IF(B61="","",SUMPRODUCT(($D$1:$AB$4=$BJ$4)*$D61:$AB61))</f>
        <v/>
      </c>
      <c r="BK61" s="15" t="str">
        <f t="shared" ca="1" si="14"/>
        <v/>
      </c>
      <c r="BL61" s="2" t="str" cm="1">
        <f t="array" ref="BL61">IF(B61="","",SUMPRODUCT(($D$1:$AB$4=$BL$4)*$D61:$AB61))</f>
        <v/>
      </c>
      <c r="BM61" s="15" t="str">
        <f t="shared" ca="1" si="15"/>
        <v/>
      </c>
      <c r="BN61" s="2" t="str" cm="1">
        <f t="array" ref="BN61">IF(B61="","",SUMPRODUCT(($D$1:$AB$4=$BN$4)*$D61:$AB61))</f>
        <v/>
      </c>
      <c r="BO61" s="15" t="str">
        <f t="shared" ca="1" si="16"/>
        <v/>
      </c>
      <c r="BP61" s="2" t="str" cm="1">
        <f t="array" ref="BP61">IF(B61="","",SUMPRODUCT(($D$1:$AB$4=$BP$4)*$D61:$AB61))</f>
        <v/>
      </c>
      <c r="BQ61" s="15" t="str">
        <f t="shared" ca="1" si="17"/>
        <v/>
      </c>
      <c r="BR61" s="2" t="str" cm="1">
        <f t="array" ref="BR61">IF(B61="","",SUMPRODUCT(($D$1:$AB$4=$BR$4)*$D61:$AB61))</f>
        <v/>
      </c>
      <c r="BS61" s="15" t="str">
        <f t="shared" ca="1" si="18"/>
        <v/>
      </c>
      <c r="BT61" s="2" t="str" cm="1">
        <f t="array" ref="BT61">IF(B61="","",SUMPRODUCT(($D$1:$AB$4=$BT$4)*$D61:$AB61))</f>
        <v/>
      </c>
      <c r="BU61" s="15" t="str">
        <f t="shared" ca="1" si="19"/>
        <v/>
      </c>
      <c r="BV61" s="2" t="str" cm="1">
        <f t="array" ref="BV61">IF(B61="","",SUMPRODUCT(($D$1:$AB$4=$BV$4)*$D61:$AB61))</f>
        <v/>
      </c>
      <c r="BW61" s="15" t="str">
        <f t="shared" ca="1" si="20"/>
        <v/>
      </c>
      <c r="BX61" s="2" t="str" cm="1">
        <f t="array" ref="BX61">IF(B61="","",SUMPRODUCT(($D$1:$AB$4=$BX$4)*$D61:$AB61))</f>
        <v/>
      </c>
      <c r="BY61" s="15" t="str">
        <f t="shared" ca="1" si="21"/>
        <v/>
      </c>
      <c r="BZ61" s="2" t="str" cm="1">
        <f t="array" ref="BZ61">IF(B61="","",SUMPRODUCT(($D$1:$AB$4=$BZ$4)*$D61:$AB61))</f>
        <v/>
      </c>
      <c r="CA61" s="15" t="str">
        <f t="shared" ca="1" si="22"/>
        <v/>
      </c>
      <c r="CB61" s="2" t="str" cm="1">
        <f t="array" ref="CB61">IF(B61="","",SUMPRODUCT(($D$1:$AB$4=$CB$4)*$D61:$AB61))</f>
        <v/>
      </c>
      <c r="CC61" s="15" t="str">
        <f t="shared" ca="1" si="23"/>
        <v/>
      </c>
      <c r="CD61" s="2" t="str" cm="1">
        <f t="array" ref="CD61">IF(B61="","",SUMPRODUCT(($D$1:$AB$4=$CD$4)*$D61:$AB61))</f>
        <v/>
      </c>
      <c r="CE61" s="15" t="str">
        <f t="shared" ca="1" si="24"/>
        <v/>
      </c>
      <c r="CF61" s="2" t="str" cm="1">
        <f t="array" ref="CF61">IF(B61="","",SUMPRODUCT(($D$1:$AB$4=$CF$4)*$D61:$AB61))</f>
        <v/>
      </c>
      <c r="CG61" s="15" t="str">
        <f t="shared" ca="1" si="25"/>
        <v/>
      </c>
      <c r="CH61" s="2" t="str" cm="1">
        <f t="array" ref="CH61">IF(B61="","",SUMPRODUCT(($D$1:$AB$4=$CH$4)*$D61:$AB61))</f>
        <v/>
      </c>
      <c r="CI61" s="15" t="str">
        <f t="shared" ca="1" si="26"/>
        <v/>
      </c>
    </row>
    <row r="62" spans="1:87">
      <c r="A62" s="7">
        <v>56</v>
      </c>
      <c r="B62" s="8"/>
      <c r="D62" s="97"/>
      <c r="E62" s="86"/>
      <c r="F62" s="86"/>
      <c r="G62" s="86"/>
      <c r="H62" s="86"/>
      <c r="I62" s="98"/>
      <c r="J62" s="102"/>
      <c r="K62" s="87"/>
      <c r="L62" s="87"/>
      <c r="M62" s="87"/>
      <c r="N62" s="87"/>
      <c r="O62" s="103"/>
      <c r="P62" s="107"/>
      <c r="Q62" s="88"/>
      <c r="R62" s="88"/>
      <c r="S62" s="88"/>
      <c r="T62" s="88"/>
      <c r="U62" s="108"/>
      <c r="V62" s="113"/>
      <c r="W62" s="89"/>
      <c r="X62" s="89"/>
      <c r="Y62" s="89"/>
      <c r="Z62" s="89"/>
      <c r="AA62" s="89"/>
      <c r="AB62" s="169"/>
      <c r="AC62" s="171" t="str">
        <f t="shared" si="27"/>
        <v/>
      </c>
      <c r="AD62" s="286" t="str">
        <f t="shared" si="1"/>
        <v/>
      </c>
      <c r="AL62" s="2" t="str" cm="1">
        <f t="array" ref="AL62">IF(B62="","",SUMPRODUCT(($D$1:$AB$4=$AL$4)*D62:AB62))</f>
        <v/>
      </c>
      <c r="AM62" s="15" t="str">
        <f t="shared" ca="1" si="2"/>
        <v/>
      </c>
      <c r="AN62" s="2" t="str" cm="1">
        <f t="array" ref="AN62">IF(B62="","",SUMPRODUCT(($D$1:$AB$4=$AN$4)*D62:AB62))</f>
        <v/>
      </c>
      <c r="AO62" s="15" t="str">
        <f t="shared" ca="1" si="3"/>
        <v/>
      </c>
      <c r="AP62" s="2" t="str" cm="1">
        <f t="array" ref="AP62">IF(B62="","",SUMPRODUCT(($D$1:$AB$4=$AP$4)*D62:AB62))</f>
        <v/>
      </c>
      <c r="AQ62" s="15" t="str">
        <f t="shared" ca="1" si="4"/>
        <v/>
      </c>
      <c r="AR62" s="2" t="str" cm="1">
        <f t="array" ref="AR62">IF(B62="","",SUMPRODUCT(($D$1:$AB$4=$AR$4)*D62:AB62))</f>
        <v/>
      </c>
      <c r="AS62" s="15" t="str">
        <f t="shared" ca="1" si="5"/>
        <v/>
      </c>
      <c r="AT62" s="2" t="str" cm="1">
        <f t="array" ref="AT62">IF(B62="","",SUMPRODUCT(($D$1:$AB$4=$AT$4)*$D62:$AB62))</f>
        <v/>
      </c>
      <c r="AU62" s="15" t="str">
        <f t="shared" ca="1" si="6"/>
        <v/>
      </c>
      <c r="AV62" s="2" t="str" cm="1">
        <f t="array" ref="AV62">IF(D62="","",SUMPRODUCT(($D$1:$AB$4=$AV$4)*$D62:$AB62))</f>
        <v/>
      </c>
      <c r="AW62" s="15" t="str">
        <f t="shared" ca="1" si="7"/>
        <v/>
      </c>
      <c r="AX62" s="2" t="str" cm="1">
        <f t="array" ref="AX62">IF(F62="","",SUMPRODUCT(($D$1:$AB$4=$AX$4)*$D62:$AB62))</f>
        <v/>
      </c>
      <c r="AY62" s="15" t="str">
        <f t="shared" ca="1" si="8"/>
        <v/>
      </c>
      <c r="AZ62" s="2" t="str" cm="1">
        <f t="array" ref="AZ62">IF(B62="","",SUMPRODUCT(($D$1:$AB$4=$AZ$4)*$D62:$AB62))</f>
        <v/>
      </c>
      <c r="BA62" s="15" t="str">
        <f t="shared" ca="1" si="9"/>
        <v/>
      </c>
      <c r="BB62" s="2" t="str" cm="1">
        <f t="array" ref="BB62">IF(B62="","",SUMPRODUCT(($D$1:$AB$4=$BB$4)*$D62:$AB62))</f>
        <v/>
      </c>
      <c r="BC62" s="15" t="str">
        <f t="shared" ca="1" si="10"/>
        <v/>
      </c>
      <c r="BD62" s="2" t="str" cm="1">
        <f t="array" ref="BD62">IF(B62="","",SUMPRODUCT(($D$1:$AB$4=$BD$4)*$D62:$AB62))</f>
        <v/>
      </c>
      <c r="BE62" s="15" t="str">
        <f t="shared" ca="1" si="11"/>
        <v/>
      </c>
      <c r="BF62" s="2" t="str" cm="1">
        <f t="array" ref="BF62">IF(B62="","",SUMPRODUCT(($D$1:$AB$4=$BF$4)*$D62:$AB62))</f>
        <v/>
      </c>
      <c r="BG62" s="15" t="str">
        <f t="shared" ca="1" si="12"/>
        <v/>
      </c>
      <c r="BH62" s="2" t="str" cm="1">
        <f t="array" ref="BH62">IF(B62="","",SUMPRODUCT(($D$1:$AB$4=$BH$4)*$D62:$AB62))</f>
        <v/>
      </c>
      <c r="BI62" s="15" t="str">
        <f t="shared" ca="1" si="13"/>
        <v/>
      </c>
      <c r="BJ62" s="2" t="str" cm="1">
        <f t="array" ref="BJ62">IF(B62="","",SUMPRODUCT(($D$1:$AB$4=$BJ$4)*$D62:$AB62))</f>
        <v/>
      </c>
      <c r="BK62" s="15" t="str">
        <f t="shared" ca="1" si="14"/>
        <v/>
      </c>
      <c r="BL62" s="2" t="str" cm="1">
        <f t="array" ref="BL62">IF(B62="","",SUMPRODUCT(($D$1:$AB$4=$BL$4)*$D62:$AB62))</f>
        <v/>
      </c>
      <c r="BM62" s="15" t="str">
        <f t="shared" ca="1" si="15"/>
        <v/>
      </c>
      <c r="BN62" s="2" t="str" cm="1">
        <f t="array" ref="BN62">IF(B62="","",SUMPRODUCT(($D$1:$AB$4=$BN$4)*$D62:$AB62))</f>
        <v/>
      </c>
      <c r="BO62" s="15" t="str">
        <f t="shared" ca="1" si="16"/>
        <v/>
      </c>
      <c r="BP62" s="2" t="str" cm="1">
        <f t="array" ref="BP62">IF(B62="","",SUMPRODUCT(($D$1:$AB$4=$BP$4)*$D62:$AB62))</f>
        <v/>
      </c>
      <c r="BQ62" s="15" t="str">
        <f t="shared" ca="1" si="17"/>
        <v/>
      </c>
      <c r="BR62" s="2" t="str" cm="1">
        <f t="array" ref="BR62">IF(B62="","",SUMPRODUCT(($D$1:$AB$4=$BR$4)*$D62:$AB62))</f>
        <v/>
      </c>
      <c r="BS62" s="15" t="str">
        <f t="shared" ca="1" si="18"/>
        <v/>
      </c>
      <c r="BT62" s="2" t="str" cm="1">
        <f t="array" ref="BT62">IF(B62="","",SUMPRODUCT(($D$1:$AB$4=$BT$4)*$D62:$AB62))</f>
        <v/>
      </c>
      <c r="BU62" s="15" t="str">
        <f t="shared" ca="1" si="19"/>
        <v/>
      </c>
      <c r="BV62" s="2" t="str" cm="1">
        <f t="array" ref="BV62">IF(B62="","",SUMPRODUCT(($D$1:$AB$4=$BV$4)*$D62:$AB62))</f>
        <v/>
      </c>
      <c r="BW62" s="15" t="str">
        <f t="shared" ca="1" si="20"/>
        <v/>
      </c>
      <c r="BX62" s="2" t="str" cm="1">
        <f t="array" ref="BX62">IF(B62="","",SUMPRODUCT(($D$1:$AB$4=$BX$4)*$D62:$AB62))</f>
        <v/>
      </c>
      <c r="BY62" s="15" t="str">
        <f t="shared" ca="1" si="21"/>
        <v/>
      </c>
      <c r="BZ62" s="2" t="str" cm="1">
        <f t="array" ref="BZ62">IF(B62="","",SUMPRODUCT(($D$1:$AB$4=$BZ$4)*$D62:$AB62))</f>
        <v/>
      </c>
      <c r="CA62" s="15" t="str">
        <f t="shared" ca="1" si="22"/>
        <v/>
      </c>
      <c r="CB62" s="2" t="str" cm="1">
        <f t="array" ref="CB62">IF(B62="","",SUMPRODUCT(($D$1:$AB$4=$CB$4)*$D62:$AB62))</f>
        <v/>
      </c>
      <c r="CC62" s="15" t="str">
        <f t="shared" ca="1" si="23"/>
        <v/>
      </c>
      <c r="CD62" s="2" t="str" cm="1">
        <f t="array" ref="CD62">IF(B62="","",SUMPRODUCT(($D$1:$AB$4=$CD$4)*$D62:$AB62))</f>
        <v/>
      </c>
      <c r="CE62" s="15" t="str">
        <f t="shared" ca="1" si="24"/>
        <v/>
      </c>
      <c r="CF62" s="2" t="str" cm="1">
        <f t="array" ref="CF62">IF(B62="","",SUMPRODUCT(($D$1:$AB$4=$CF$4)*$D62:$AB62))</f>
        <v/>
      </c>
      <c r="CG62" s="15" t="str">
        <f t="shared" ca="1" si="25"/>
        <v/>
      </c>
      <c r="CH62" s="2" t="str" cm="1">
        <f t="array" ref="CH62">IF(B62="","",SUMPRODUCT(($D$1:$AB$4=$CH$4)*$D62:$AB62))</f>
        <v/>
      </c>
      <c r="CI62" s="15" t="str">
        <f t="shared" ca="1" si="26"/>
        <v/>
      </c>
    </row>
    <row r="63" spans="1:87">
      <c r="A63" s="6">
        <v>57</v>
      </c>
      <c r="B63" s="8"/>
      <c r="D63" s="97"/>
      <c r="E63" s="86"/>
      <c r="F63" s="86"/>
      <c r="G63" s="86"/>
      <c r="H63" s="86"/>
      <c r="I63" s="98"/>
      <c r="J63" s="102"/>
      <c r="K63" s="87"/>
      <c r="L63" s="87"/>
      <c r="M63" s="87"/>
      <c r="N63" s="87"/>
      <c r="O63" s="103"/>
      <c r="P63" s="107"/>
      <c r="Q63" s="88"/>
      <c r="R63" s="88"/>
      <c r="S63" s="88"/>
      <c r="T63" s="88"/>
      <c r="U63" s="108"/>
      <c r="V63" s="113"/>
      <c r="W63" s="89"/>
      <c r="X63" s="89"/>
      <c r="Y63" s="89"/>
      <c r="Z63" s="89"/>
      <c r="AA63" s="89"/>
      <c r="AB63" s="169"/>
      <c r="AC63" s="171" t="str">
        <f t="shared" si="27"/>
        <v/>
      </c>
      <c r="AD63" s="286" t="str">
        <f t="shared" si="1"/>
        <v/>
      </c>
      <c r="AL63" s="2" t="str" cm="1">
        <f t="array" ref="AL63">IF(B63="","",SUMPRODUCT(($D$1:$AB$4=$AL$4)*D63:AB63))</f>
        <v/>
      </c>
      <c r="AM63" s="15" t="str">
        <f t="shared" ca="1" si="2"/>
        <v/>
      </c>
      <c r="AN63" s="2" t="str" cm="1">
        <f t="array" ref="AN63">IF(B63="","",SUMPRODUCT(($D$1:$AB$4=$AN$4)*D63:AB63))</f>
        <v/>
      </c>
      <c r="AO63" s="15" t="str">
        <f t="shared" ca="1" si="3"/>
        <v/>
      </c>
      <c r="AP63" s="2" t="str" cm="1">
        <f t="array" ref="AP63">IF(B63="","",SUMPRODUCT(($D$1:$AB$4=$AP$4)*D63:AB63))</f>
        <v/>
      </c>
      <c r="AQ63" s="15" t="str">
        <f t="shared" ca="1" si="4"/>
        <v/>
      </c>
      <c r="AR63" s="2" t="str" cm="1">
        <f t="array" ref="AR63">IF(B63="","",SUMPRODUCT(($D$1:$AB$4=$AR$4)*D63:AB63))</f>
        <v/>
      </c>
      <c r="AS63" s="15" t="str">
        <f t="shared" ca="1" si="5"/>
        <v/>
      </c>
      <c r="AT63" s="2" t="str" cm="1">
        <f t="array" ref="AT63">IF(B63="","",SUMPRODUCT(($D$1:$AB$4=$AT$4)*$D63:$AB63))</f>
        <v/>
      </c>
      <c r="AU63" s="15" t="str">
        <f t="shared" ca="1" si="6"/>
        <v/>
      </c>
      <c r="AV63" s="2" t="str" cm="1">
        <f t="array" ref="AV63">IF(D63="","",SUMPRODUCT(($D$1:$AB$4=$AV$4)*$D63:$AB63))</f>
        <v/>
      </c>
      <c r="AW63" s="15" t="str">
        <f t="shared" ca="1" si="7"/>
        <v/>
      </c>
      <c r="AX63" s="2" t="str" cm="1">
        <f t="array" ref="AX63">IF(F63="","",SUMPRODUCT(($D$1:$AB$4=$AX$4)*$D63:$AB63))</f>
        <v/>
      </c>
      <c r="AY63" s="15" t="str">
        <f t="shared" ca="1" si="8"/>
        <v/>
      </c>
      <c r="AZ63" s="2" t="str" cm="1">
        <f t="array" ref="AZ63">IF(B63="","",SUMPRODUCT(($D$1:$AB$4=$AZ$4)*$D63:$AB63))</f>
        <v/>
      </c>
      <c r="BA63" s="15" t="str">
        <f t="shared" ca="1" si="9"/>
        <v/>
      </c>
      <c r="BB63" s="2" t="str" cm="1">
        <f t="array" ref="BB63">IF(B63="","",SUMPRODUCT(($D$1:$AB$4=$BB$4)*$D63:$AB63))</f>
        <v/>
      </c>
      <c r="BC63" s="15" t="str">
        <f t="shared" ca="1" si="10"/>
        <v/>
      </c>
      <c r="BD63" s="2" t="str" cm="1">
        <f t="array" ref="BD63">IF(B63="","",SUMPRODUCT(($D$1:$AB$4=$BD$4)*$D63:$AB63))</f>
        <v/>
      </c>
      <c r="BE63" s="15" t="str">
        <f t="shared" ca="1" si="11"/>
        <v/>
      </c>
      <c r="BF63" s="2" t="str" cm="1">
        <f t="array" ref="BF63">IF(B63="","",SUMPRODUCT(($D$1:$AB$4=$BF$4)*$D63:$AB63))</f>
        <v/>
      </c>
      <c r="BG63" s="15" t="str">
        <f t="shared" ca="1" si="12"/>
        <v/>
      </c>
      <c r="BH63" s="2" t="str" cm="1">
        <f t="array" ref="BH63">IF(B63="","",SUMPRODUCT(($D$1:$AB$4=$BH$4)*$D63:$AB63))</f>
        <v/>
      </c>
      <c r="BI63" s="15" t="str">
        <f t="shared" ca="1" si="13"/>
        <v/>
      </c>
      <c r="BJ63" s="2" t="str" cm="1">
        <f t="array" ref="BJ63">IF(B63="","",SUMPRODUCT(($D$1:$AB$4=$BJ$4)*$D63:$AB63))</f>
        <v/>
      </c>
      <c r="BK63" s="15" t="str">
        <f t="shared" ca="1" si="14"/>
        <v/>
      </c>
      <c r="BL63" s="2" t="str" cm="1">
        <f t="array" ref="BL63">IF(B63="","",SUMPRODUCT(($D$1:$AB$4=$BL$4)*$D63:$AB63))</f>
        <v/>
      </c>
      <c r="BM63" s="15" t="str">
        <f t="shared" ca="1" si="15"/>
        <v/>
      </c>
      <c r="BN63" s="2" t="str" cm="1">
        <f t="array" ref="BN63">IF(B63="","",SUMPRODUCT(($D$1:$AB$4=$BN$4)*$D63:$AB63))</f>
        <v/>
      </c>
      <c r="BO63" s="15" t="str">
        <f t="shared" ca="1" si="16"/>
        <v/>
      </c>
      <c r="BP63" s="2" t="str" cm="1">
        <f t="array" ref="BP63">IF(B63="","",SUMPRODUCT(($D$1:$AB$4=$BP$4)*$D63:$AB63))</f>
        <v/>
      </c>
      <c r="BQ63" s="15" t="str">
        <f t="shared" ca="1" si="17"/>
        <v/>
      </c>
      <c r="BR63" s="2" t="str" cm="1">
        <f t="array" ref="BR63">IF(B63="","",SUMPRODUCT(($D$1:$AB$4=$BR$4)*$D63:$AB63))</f>
        <v/>
      </c>
      <c r="BS63" s="15" t="str">
        <f t="shared" ca="1" si="18"/>
        <v/>
      </c>
      <c r="BT63" s="2" t="str" cm="1">
        <f t="array" ref="BT63">IF(B63="","",SUMPRODUCT(($D$1:$AB$4=$BT$4)*$D63:$AB63))</f>
        <v/>
      </c>
      <c r="BU63" s="15" t="str">
        <f t="shared" ca="1" si="19"/>
        <v/>
      </c>
      <c r="BV63" s="2" t="str" cm="1">
        <f t="array" ref="BV63">IF(B63="","",SUMPRODUCT(($D$1:$AB$4=$BV$4)*$D63:$AB63))</f>
        <v/>
      </c>
      <c r="BW63" s="15" t="str">
        <f t="shared" ca="1" si="20"/>
        <v/>
      </c>
      <c r="BX63" s="2" t="str" cm="1">
        <f t="array" ref="BX63">IF(B63="","",SUMPRODUCT(($D$1:$AB$4=$BX$4)*$D63:$AB63))</f>
        <v/>
      </c>
      <c r="BY63" s="15" t="str">
        <f t="shared" ca="1" si="21"/>
        <v/>
      </c>
      <c r="BZ63" s="2" t="str" cm="1">
        <f t="array" ref="BZ63">IF(B63="","",SUMPRODUCT(($D$1:$AB$4=$BZ$4)*$D63:$AB63))</f>
        <v/>
      </c>
      <c r="CA63" s="15" t="str">
        <f t="shared" ca="1" si="22"/>
        <v/>
      </c>
      <c r="CB63" s="2" t="str" cm="1">
        <f t="array" ref="CB63">IF(B63="","",SUMPRODUCT(($D$1:$AB$4=$CB$4)*$D63:$AB63))</f>
        <v/>
      </c>
      <c r="CC63" s="15" t="str">
        <f t="shared" ca="1" si="23"/>
        <v/>
      </c>
      <c r="CD63" s="2" t="str" cm="1">
        <f t="array" ref="CD63">IF(B63="","",SUMPRODUCT(($D$1:$AB$4=$CD$4)*$D63:$AB63))</f>
        <v/>
      </c>
      <c r="CE63" s="15" t="str">
        <f t="shared" ca="1" si="24"/>
        <v/>
      </c>
      <c r="CF63" s="2" t="str" cm="1">
        <f t="array" ref="CF63">IF(B63="","",SUMPRODUCT(($D$1:$AB$4=$CF$4)*$D63:$AB63))</f>
        <v/>
      </c>
      <c r="CG63" s="15" t="str">
        <f t="shared" ca="1" si="25"/>
        <v/>
      </c>
      <c r="CH63" s="2" t="str" cm="1">
        <f t="array" ref="CH63">IF(B63="","",SUMPRODUCT(($D$1:$AB$4=$CH$4)*$D63:$AB63))</f>
        <v/>
      </c>
      <c r="CI63" s="15" t="str">
        <f t="shared" ca="1" si="26"/>
        <v/>
      </c>
    </row>
    <row r="64" spans="1:87">
      <c r="A64" s="7">
        <v>58</v>
      </c>
      <c r="B64" s="8"/>
      <c r="D64" s="97"/>
      <c r="E64" s="86"/>
      <c r="F64" s="86"/>
      <c r="G64" s="86"/>
      <c r="H64" s="86"/>
      <c r="I64" s="98"/>
      <c r="J64" s="102"/>
      <c r="K64" s="87"/>
      <c r="L64" s="87"/>
      <c r="M64" s="87"/>
      <c r="N64" s="87"/>
      <c r="O64" s="103"/>
      <c r="P64" s="107"/>
      <c r="Q64" s="88"/>
      <c r="R64" s="88"/>
      <c r="S64" s="88"/>
      <c r="T64" s="88"/>
      <c r="U64" s="108"/>
      <c r="V64" s="113"/>
      <c r="W64" s="89"/>
      <c r="X64" s="89"/>
      <c r="Y64" s="89"/>
      <c r="Z64" s="89"/>
      <c r="AA64" s="89"/>
      <c r="AB64" s="169"/>
      <c r="AC64" s="171" t="str">
        <f t="shared" si="27"/>
        <v/>
      </c>
      <c r="AD64" s="286" t="str">
        <f t="shared" si="1"/>
        <v/>
      </c>
      <c r="AL64" s="2" t="str" cm="1">
        <f t="array" ref="AL64">IF(B64="","",SUMPRODUCT(($D$1:$AB$4=$AL$4)*D64:AB64))</f>
        <v/>
      </c>
      <c r="AM64" s="15" t="str">
        <f t="shared" ca="1" si="2"/>
        <v/>
      </c>
      <c r="AN64" s="2" t="str" cm="1">
        <f t="array" ref="AN64">IF(B64="","",SUMPRODUCT(($D$1:$AB$4=$AN$4)*D64:AB64))</f>
        <v/>
      </c>
      <c r="AO64" s="15" t="str">
        <f t="shared" ca="1" si="3"/>
        <v/>
      </c>
      <c r="AP64" s="2" t="str" cm="1">
        <f t="array" ref="AP64">IF(B64="","",SUMPRODUCT(($D$1:$AB$4=$AP$4)*D64:AB64))</f>
        <v/>
      </c>
      <c r="AQ64" s="15" t="str">
        <f t="shared" ca="1" si="4"/>
        <v/>
      </c>
      <c r="AR64" s="2" t="str" cm="1">
        <f t="array" ref="AR64">IF(B64="","",SUMPRODUCT(($D$1:$AB$4=$AR$4)*D64:AB64))</f>
        <v/>
      </c>
      <c r="AS64" s="15" t="str">
        <f t="shared" ca="1" si="5"/>
        <v/>
      </c>
      <c r="AT64" s="2" t="str" cm="1">
        <f t="array" ref="AT64">IF(B64="","",SUMPRODUCT(($D$1:$AB$4=$AT$4)*$D64:$AB64))</f>
        <v/>
      </c>
      <c r="AU64" s="15" t="str">
        <f t="shared" ca="1" si="6"/>
        <v/>
      </c>
      <c r="AV64" s="2" t="str" cm="1">
        <f t="array" ref="AV64">IF(D64="","",SUMPRODUCT(($D$1:$AB$4=$AV$4)*$D64:$AB64))</f>
        <v/>
      </c>
      <c r="AW64" s="15" t="str">
        <f t="shared" ca="1" si="7"/>
        <v/>
      </c>
      <c r="AX64" s="2" t="str" cm="1">
        <f t="array" ref="AX64">IF(F64="","",SUMPRODUCT(($D$1:$AB$4=$AX$4)*$D64:$AB64))</f>
        <v/>
      </c>
      <c r="AY64" s="15" t="str">
        <f t="shared" ca="1" si="8"/>
        <v/>
      </c>
      <c r="AZ64" s="2" t="str" cm="1">
        <f t="array" ref="AZ64">IF(B64="","",SUMPRODUCT(($D$1:$AB$4=$AZ$4)*$D64:$AB64))</f>
        <v/>
      </c>
      <c r="BA64" s="15" t="str">
        <f t="shared" ca="1" si="9"/>
        <v/>
      </c>
      <c r="BB64" s="2" t="str" cm="1">
        <f t="array" ref="BB64">IF(B64="","",SUMPRODUCT(($D$1:$AB$4=$BB$4)*$D64:$AB64))</f>
        <v/>
      </c>
      <c r="BC64" s="15" t="str">
        <f t="shared" ca="1" si="10"/>
        <v/>
      </c>
      <c r="BD64" s="2" t="str" cm="1">
        <f t="array" ref="BD64">IF(B64="","",SUMPRODUCT(($D$1:$AB$4=$BD$4)*$D64:$AB64))</f>
        <v/>
      </c>
      <c r="BE64" s="15" t="str">
        <f t="shared" ca="1" si="11"/>
        <v/>
      </c>
      <c r="BF64" s="2" t="str" cm="1">
        <f t="array" ref="BF64">IF(B64="","",SUMPRODUCT(($D$1:$AB$4=$BF$4)*$D64:$AB64))</f>
        <v/>
      </c>
      <c r="BG64" s="15" t="str">
        <f t="shared" ca="1" si="12"/>
        <v/>
      </c>
      <c r="BH64" s="2" t="str" cm="1">
        <f t="array" ref="BH64">IF(B64="","",SUMPRODUCT(($D$1:$AB$4=$BH$4)*$D64:$AB64))</f>
        <v/>
      </c>
      <c r="BI64" s="15" t="str">
        <f t="shared" ca="1" si="13"/>
        <v/>
      </c>
      <c r="BJ64" s="2" t="str" cm="1">
        <f t="array" ref="BJ64">IF(B64="","",SUMPRODUCT(($D$1:$AB$4=$BJ$4)*$D64:$AB64))</f>
        <v/>
      </c>
      <c r="BK64" s="15" t="str">
        <f t="shared" ca="1" si="14"/>
        <v/>
      </c>
      <c r="BL64" s="2" t="str" cm="1">
        <f t="array" ref="BL64">IF(B64="","",SUMPRODUCT(($D$1:$AB$4=$BL$4)*$D64:$AB64))</f>
        <v/>
      </c>
      <c r="BM64" s="15" t="str">
        <f t="shared" ca="1" si="15"/>
        <v/>
      </c>
      <c r="BN64" s="2" t="str" cm="1">
        <f t="array" ref="BN64">IF(B64="","",SUMPRODUCT(($D$1:$AB$4=$BN$4)*$D64:$AB64))</f>
        <v/>
      </c>
      <c r="BO64" s="15" t="str">
        <f t="shared" ca="1" si="16"/>
        <v/>
      </c>
      <c r="BP64" s="2" t="str" cm="1">
        <f t="array" ref="BP64">IF(B64="","",SUMPRODUCT(($D$1:$AB$4=$BP$4)*$D64:$AB64))</f>
        <v/>
      </c>
      <c r="BQ64" s="15" t="str">
        <f t="shared" ca="1" si="17"/>
        <v/>
      </c>
      <c r="BR64" s="2" t="str" cm="1">
        <f t="array" ref="BR64">IF(B64="","",SUMPRODUCT(($D$1:$AB$4=$BR$4)*$D64:$AB64))</f>
        <v/>
      </c>
      <c r="BS64" s="15" t="str">
        <f t="shared" ca="1" si="18"/>
        <v/>
      </c>
      <c r="BT64" s="2" t="str" cm="1">
        <f t="array" ref="BT64">IF(B64="","",SUMPRODUCT(($D$1:$AB$4=$BT$4)*$D64:$AB64))</f>
        <v/>
      </c>
      <c r="BU64" s="15" t="str">
        <f t="shared" ca="1" si="19"/>
        <v/>
      </c>
      <c r="BV64" s="2" t="str" cm="1">
        <f t="array" ref="BV64">IF(B64="","",SUMPRODUCT(($D$1:$AB$4=$BV$4)*$D64:$AB64))</f>
        <v/>
      </c>
      <c r="BW64" s="15" t="str">
        <f t="shared" ca="1" si="20"/>
        <v/>
      </c>
      <c r="BX64" s="2" t="str" cm="1">
        <f t="array" ref="BX64">IF(B64="","",SUMPRODUCT(($D$1:$AB$4=$BX$4)*$D64:$AB64))</f>
        <v/>
      </c>
      <c r="BY64" s="15" t="str">
        <f t="shared" ca="1" si="21"/>
        <v/>
      </c>
      <c r="BZ64" s="2" t="str" cm="1">
        <f t="array" ref="BZ64">IF(B64="","",SUMPRODUCT(($D$1:$AB$4=$BZ$4)*$D64:$AB64))</f>
        <v/>
      </c>
      <c r="CA64" s="15" t="str">
        <f t="shared" ca="1" si="22"/>
        <v/>
      </c>
      <c r="CB64" s="2" t="str" cm="1">
        <f t="array" ref="CB64">IF(B64="","",SUMPRODUCT(($D$1:$AB$4=$CB$4)*$D64:$AB64))</f>
        <v/>
      </c>
      <c r="CC64" s="15" t="str">
        <f t="shared" ca="1" si="23"/>
        <v/>
      </c>
      <c r="CD64" s="2" t="str" cm="1">
        <f t="array" ref="CD64">IF(B64="","",SUMPRODUCT(($D$1:$AB$4=$CD$4)*$D64:$AB64))</f>
        <v/>
      </c>
      <c r="CE64" s="15" t="str">
        <f t="shared" ca="1" si="24"/>
        <v/>
      </c>
      <c r="CF64" s="2" t="str" cm="1">
        <f t="array" ref="CF64">IF(B64="","",SUMPRODUCT(($D$1:$AB$4=$CF$4)*$D64:$AB64))</f>
        <v/>
      </c>
      <c r="CG64" s="15" t="str">
        <f t="shared" ca="1" si="25"/>
        <v/>
      </c>
      <c r="CH64" s="2" t="str" cm="1">
        <f t="array" ref="CH64">IF(B64="","",SUMPRODUCT(($D$1:$AB$4=$CH$4)*$D64:$AB64))</f>
        <v/>
      </c>
      <c r="CI64" s="15" t="str">
        <f t="shared" ca="1" si="26"/>
        <v/>
      </c>
    </row>
    <row r="65" spans="1:87">
      <c r="A65" s="6">
        <v>59</v>
      </c>
      <c r="B65" s="8"/>
      <c r="D65" s="97"/>
      <c r="E65" s="86"/>
      <c r="F65" s="86"/>
      <c r="G65" s="86"/>
      <c r="H65" s="86"/>
      <c r="I65" s="98"/>
      <c r="J65" s="102"/>
      <c r="K65" s="87"/>
      <c r="L65" s="87"/>
      <c r="M65" s="87"/>
      <c r="N65" s="87"/>
      <c r="O65" s="103"/>
      <c r="P65" s="107"/>
      <c r="Q65" s="88"/>
      <c r="R65" s="88"/>
      <c r="S65" s="88"/>
      <c r="T65" s="88"/>
      <c r="U65" s="108"/>
      <c r="V65" s="113"/>
      <c r="W65" s="89"/>
      <c r="X65" s="89"/>
      <c r="Y65" s="89"/>
      <c r="Z65" s="89"/>
      <c r="AA65" s="89"/>
      <c r="AB65" s="169"/>
      <c r="AC65" s="171" t="str">
        <f t="shared" si="27"/>
        <v/>
      </c>
      <c r="AD65" s="286" t="str">
        <f t="shared" si="1"/>
        <v/>
      </c>
      <c r="AL65" s="2" t="str" cm="1">
        <f t="array" ref="AL65">IF(B65="","",SUMPRODUCT(($D$1:$AB$4=$AL$4)*D65:AB65))</f>
        <v/>
      </c>
      <c r="AM65" s="15" t="str">
        <f t="shared" ca="1" si="2"/>
        <v/>
      </c>
      <c r="AN65" s="2" t="str" cm="1">
        <f t="array" ref="AN65">IF(B65="","",SUMPRODUCT(($D$1:$AB$4=$AN$4)*D65:AB65))</f>
        <v/>
      </c>
      <c r="AO65" s="15" t="str">
        <f t="shared" ca="1" si="3"/>
        <v/>
      </c>
      <c r="AP65" s="2" t="str" cm="1">
        <f t="array" ref="AP65">IF(B65="","",SUMPRODUCT(($D$1:$AB$4=$AP$4)*D65:AB65))</f>
        <v/>
      </c>
      <c r="AQ65" s="15" t="str">
        <f t="shared" ca="1" si="4"/>
        <v/>
      </c>
      <c r="AR65" s="2" t="str" cm="1">
        <f t="array" ref="AR65">IF(B65="","",SUMPRODUCT(($D$1:$AB$4=$AR$4)*D65:AB65))</f>
        <v/>
      </c>
      <c r="AS65" s="15" t="str">
        <f t="shared" ca="1" si="5"/>
        <v/>
      </c>
      <c r="AT65" s="2" t="str" cm="1">
        <f t="array" ref="AT65">IF(B65="","",SUMPRODUCT(($D$1:$AB$4=$AT$4)*$D65:$AB65))</f>
        <v/>
      </c>
      <c r="AU65" s="15" t="str">
        <f t="shared" ca="1" si="6"/>
        <v/>
      </c>
      <c r="AV65" s="2" t="str" cm="1">
        <f t="array" ref="AV65">IF(D65="","",SUMPRODUCT(($D$1:$AB$4=$AV$4)*$D65:$AB65))</f>
        <v/>
      </c>
      <c r="AW65" s="15" t="str">
        <f t="shared" ca="1" si="7"/>
        <v/>
      </c>
      <c r="AX65" s="2" t="str" cm="1">
        <f t="array" ref="AX65">IF(F65="","",SUMPRODUCT(($D$1:$AB$4=$AX$4)*$D65:$AB65))</f>
        <v/>
      </c>
      <c r="AY65" s="15" t="str">
        <f t="shared" ca="1" si="8"/>
        <v/>
      </c>
      <c r="AZ65" s="2" t="str" cm="1">
        <f t="array" ref="AZ65">IF(B65="","",SUMPRODUCT(($D$1:$AB$4=$AZ$4)*$D65:$AB65))</f>
        <v/>
      </c>
      <c r="BA65" s="15" t="str">
        <f t="shared" ca="1" si="9"/>
        <v/>
      </c>
      <c r="BB65" s="2" t="str" cm="1">
        <f t="array" ref="BB65">IF(B65="","",SUMPRODUCT(($D$1:$AB$4=$BB$4)*$D65:$AB65))</f>
        <v/>
      </c>
      <c r="BC65" s="15" t="str">
        <f t="shared" ca="1" si="10"/>
        <v/>
      </c>
      <c r="BD65" s="2" t="str" cm="1">
        <f t="array" ref="BD65">IF(B65="","",SUMPRODUCT(($D$1:$AB$4=$BD$4)*$D65:$AB65))</f>
        <v/>
      </c>
      <c r="BE65" s="15" t="str">
        <f t="shared" ca="1" si="11"/>
        <v/>
      </c>
      <c r="BF65" s="2" t="str" cm="1">
        <f t="array" ref="BF65">IF(B65="","",SUMPRODUCT(($D$1:$AB$4=$BF$4)*$D65:$AB65))</f>
        <v/>
      </c>
      <c r="BG65" s="15" t="str">
        <f t="shared" ca="1" si="12"/>
        <v/>
      </c>
      <c r="BH65" s="2" t="str" cm="1">
        <f t="array" ref="BH65">IF(B65="","",SUMPRODUCT(($D$1:$AB$4=$BH$4)*$D65:$AB65))</f>
        <v/>
      </c>
      <c r="BI65" s="15" t="str">
        <f t="shared" ca="1" si="13"/>
        <v/>
      </c>
      <c r="BJ65" s="2" t="str" cm="1">
        <f t="array" ref="BJ65">IF(B65="","",SUMPRODUCT(($D$1:$AB$4=$BJ$4)*$D65:$AB65))</f>
        <v/>
      </c>
      <c r="BK65" s="15" t="str">
        <f t="shared" ca="1" si="14"/>
        <v/>
      </c>
      <c r="BL65" s="2" t="str" cm="1">
        <f t="array" ref="BL65">IF(B65="","",SUMPRODUCT(($D$1:$AB$4=$BL$4)*$D65:$AB65))</f>
        <v/>
      </c>
      <c r="BM65" s="15" t="str">
        <f t="shared" ca="1" si="15"/>
        <v/>
      </c>
      <c r="BN65" s="2" t="str" cm="1">
        <f t="array" ref="BN65">IF(B65="","",SUMPRODUCT(($D$1:$AB$4=$BN$4)*$D65:$AB65))</f>
        <v/>
      </c>
      <c r="BO65" s="15" t="str">
        <f t="shared" ca="1" si="16"/>
        <v/>
      </c>
      <c r="BP65" s="2" t="str" cm="1">
        <f t="array" ref="BP65">IF(B65="","",SUMPRODUCT(($D$1:$AB$4=$BP$4)*$D65:$AB65))</f>
        <v/>
      </c>
      <c r="BQ65" s="15" t="str">
        <f t="shared" ca="1" si="17"/>
        <v/>
      </c>
      <c r="BR65" s="2" t="str" cm="1">
        <f t="array" ref="BR65">IF(B65="","",SUMPRODUCT(($D$1:$AB$4=$BR$4)*$D65:$AB65))</f>
        <v/>
      </c>
      <c r="BS65" s="15" t="str">
        <f t="shared" ca="1" si="18"/>
        <v/>
      </c>
      <c r="BT65" s="2" t="str" cm="1">
        <f t="array" ref="BT65">IF(B65="","",SUMPRODUCT(($D$1:$AB$4=$BT$4)*$D65:$AB65))</f>
        <v/>
      </c>
      <c r="BU65" s="15" t="str">
        <f t="shared" ca="1" si="19"/>
        <v/>
      </c>
      <c r="BV65" s="2" t="str" cm="1">
        <f t="array" ref="BV65">IF(B65="","",SUMPRODUCT(($D$1:$AB$4=$BV$4)*$D65:$AB65))</f>
        <v/>
      </c>
      <c r="BW65" s="15" t="str">
        <f t="shared" ca="1" si="20"/>
        <v/>
      </c>
      <c r="BX65" s="2" t="str" cm="1">
        <f t="array" ref="BX65">IF(B65="","",SUMPRODUCT(($D$1:$AB$4=$BX$4)*$D65:$AB65))</f>
        <v/>
      </c>
      <c r="BY65" s="15" t="str">
        <f t="shared" ca="1" si="21"/>
        <v/>
      </c>
      <c r="BZ65" s="2" t="str" cm="1">
        <f t="array" ref="BZ65">IF(B65="","",SUMPRODUCT(($D$1:$AB$4=$BZ$4)*$D65:$AB65))</f>
        <v/>
      </c>
      <c r="CA65" s="15" t="str">
        <f t="shared" ca="1" si="22"/>
        <v/>
      </c>
      <c r="CB65" s="2" t="str" cm="1">
        <f t="array" ref="CB65">IF(B65="","",SUMPRODUCT(($D$1:$AB$4=$CB$4)*$D65:$AB65))</f>
        <v/>
      </c>
      <c r="CC65" s="15" t="str">
        <f t="shared" ca="1" si="23"/>
        <v/>
      </c>
      <c r="CD65" s="2" t="str" cm="1">
        <f t="array" ref="CD65">IF(B65="","",SUMPRODUCT(($D$1:$AB$4=$CD$4)*$D65:$AB65))</f>
        <v/>
      </c>
      <c r="CE65" s="15" t="str">
        <f t="shared" ca="1" si="24"/>
        <v/>
      </c>
      <c r="CF65" s="2" t="str" cm="1">
        <f t="array" ref="CF65">IF(B65="","",SUMPRODUCT(($D$1:$AB$4=$CF$4)*$D65:$AB65))</f>
        <v/>
      </c>
      <c r="CG65" s="15" t="str">
        <f t="shared" ca="1" si="25"/>
        <v/>
      </c>
      <c r="CH65" s="2" t="str" cm="1">
        <f t="array" ref="CH65">IF(B65="","",SUMPRODUCT(($D$1:$AB$4=$CH$4)*$D65:$AB65))</f>
        <v/>
      </c>
      <c r="CI65" s="15" t="str">
        <f t="shared" ca="1" si="26"/>
        <v/>
      </c>
    </row>
    <row r="66" spans="1:87">
      <c r="A66" s="7">
        <v>60</v>
      </c>
      <c r="B66" s="8"/>
      <c r="D66" s="97"/>
      <c r="E66" s="86"/>
      <c r="F66" s="86"/>
      <c r="G66" s="86"/>
      <c r="H66" s="86"/>
      <c r="I66" s="98"/>
      <c r="J66" s="102"/>
      <c r="K66" s="87"/>
      <c r="L66" s="87"/>
      <c r="M66" s="87"/>
      <c r="N66" s="87"/>
      <c r="O66" s="103"/>
      <c r="P66" s="107"/>
      <c r="Q66" s="88"/>
      <c r="R66" s="88"/>
      <c r="S66" s="88"/>
      <c r="T66" s="88"/>
      <c r="U66" s="108"/>
      <c r="V66" s="113"/>
      <c r="W66" s="89"/>
      <c r="X66" s="89"/>
      <c r="Y66" s="89"/>
      <c r="Z66" s="89"/>
      <c r="AA66" s="89"/>
      <c r="AB66" s="169"/>
      <c r="AC66" s="171" t="str">
        <f t="shared" si="27"/>
        <v/>
      </c>
      <c r="AD66" s="286" t="str">
        <f t="shared" si="1"/>
        <v/>
      </c>
      <c r="AL66" s="2" t="str" cm="1">
        <f t="array" ref="AL66">IF(B66="","",SUMPRODUCT(($D$1:$AB$4=$AL$4)*D66:AB66))</f>
        <v/>
      </c>
      <c r="AM66" s="15" t="str">
        <f t="shared" ca="1" si="2"/>
        <v/>
      </c>
      <c r="AN66" s="2" t="str" cm="1">
        <f t="array" ref="AN66">IF(B66="","",SUMPRODUCT(($D$1:$AB$4=$AN$4)*D66:AB66))</f>
        <v/>
      </c>
      <c r="AO66" s="15" t="str">
        <f t="shared" ca="1" si="3"/>
        <v/>
      </c>
      <c r="AP66" s="2" t="str" cm="1">
        <f t="array" ref="AP66">IF(B66="","",SUMPRODUCT(($D$1:$AB$4=$AP$4)*D66:AB66))</f>
        <v/>
      </c>
      <c r="AQ66" s="15" t="str">
        <f t="shared" ca="1" si="4"/>
        <v/>
      </c>
      <c r="AR66" s="2" t="str" cm="1">
        <f t="array" ref="AR66">IF(B66="","",SUMPRODUCT(($D$1:$AB$4=$AR$4)*D66:AB66))</f>
        <v/>
      </c>
      <c r="AS66" s="15" t="str">
        <f t="shared" ca="1" si="5"/>
        <v/>
      </c>
      <c r="AT66" s="2" t="str" cm="1">
        <f t="array" ref="AT66">IF(B66="","",SUMPRODUCT(($D$1:$AB$4=$AT$4)*$D66:$AB66))</f>
        <v/>
      </c>
      <c r="AU66" s="15" t="str">
        <f t="shared" ca="1" si="6"/>
        <v/>
      </c>
      <c r="AV66" s="2" t="str" cm="1">
        <f t="array" ref="AV66">IF(D66="","",SUMPRODUCT(($D$1:$AB$4=$AV$4)*$D66:$AB66))</f>
        <v/>
      </c>
      <c r="AW66" s="15" t="str">
        <f t="shared" ca="1" si="7"/>
        <v/>
      </c>
      <c r="AX66" s="2" t="str" cm="1">
        <f t="array" ref="AX66">IF(F66="","",SUMPRODUCT(($D$1:$AB$4=$AX$4)*$D66:$AB66))</f>
        <v/>
      </c>
      <c r="AY66" s="15" t="str">
        <f t="shared" ca="1" si="8"/>
        <v/>
      </c>
      <c r="AZ66" s="2" t="str" cm="1">
        <f t="array" ref="AZ66">IF(B66="","",SUMPRODUCT(($D$1:$AB$4=$AZ$4)*$D66:$AB66))</f>
        <v/>
      </c>
      <c r="BA66" s="15" t="str">
        <f t="shared" ca="1" si="9"/>
        <v/>
      </c>
      <c r="BB66" s="2" t="str" cm="1">
        <f t="array" ref="BB66">IF(B66="","",SUMPRODUCT(($D$1:$AB$4=$BB$4)*$D66:$AB66))</f>
        <v/>
      </c>
      <c r="BC66" s="15" t="str">
        <f t="shared" ca="1" si="10"/>
        <v/>
      </c>
      <c r="BD66" s="2" t="str" cm="1">
        <f t="array" ref="BD66">IF(B66="","",SUMPRODUCT(($D$1:$AB$4=$BD$4)*$D66:$AB66))</f>
        <v/>
      </c>
      <c r="BE66" s="15" t="str">
        <f t="shared" ca="1" si="11"/>
        <v/>
      </c>
      <c r="BF66" s="2" t="str" cm="1">
        <f t="array" ref="BF66">IF(B66="","",SUMPRODUCT(($D$1:$AB$4=$BF$4)*$D66:$AB66))</f>
        <v/>
      </c>
      <c r="BG66" s="15" t="str">
        <f t="shared" ca="1" si="12"/>
        <v/>
      </c>
      <c r="BH66" s="2" t="str" cm="1">
        <f t="array" ref="BH66">IF(B66="","",SUMPRODUCT(($D$1:$AB$4=$BH$4)*$D66:$AB66))</f>
        <v/>
      </c>
      <c r="BI66" s="15" t="str">
        <f t="shared" ca="1" si="13"/>
        <v/>
      </c>
      <c r="BJ66" s="2" t="str" cm="1">
        <f t="array" ref="BJ66">IF(B66="","",SUMPRODUCT(($D$1:$AB$4=$BJ$4)*$D66:$AB66))</f>
        <v/>
      </c>
      <c r="BK66" s="15" t="str">
        <f t="shared" ca="1" si="14"/>
        <v/>
      </c>
      <c r="BL66" s="2" t="str" cm="1">
        <f t="array" ref="BL66">IF(B66="","",SUMPRODUCT(($D$1:$AB$4=$BL$4)*$D66:$AB66))</f>
        <v/>
      </c>
      <c r="BM66" s="15" t="str">
        <f t="shared" ca="1" si="15"/>
        <v/>
      </c>
      <c r="BN66" s="2" t="str" cm="1">
        <f t="array" ref="BN66">IF(B66="","",SUMPRODUCT(($D$1:$AB$4=$BN$4)*$D66:$AB66))</f>
        <v/>
      </c>
      <c r="BO66" s="15" t="str">
        <f t="shared" ca="1" si="16"/>
        <v/>
      </c>
      <c r="BP66" s="2" t="str" cm="1">
        <f t="array" ref="BP66">IF(B66="","",SUMPRODUCT(($D$1:$AB$4=$BP$4)*$D66:$AB66))</f>
        <v/>
      </c>
      <c r="BQ66" s="15" t="str">
        <f t="shared" ca="1" si="17"/>
        <v/>
      </c>
      <c r="BR66" s="2" t="str" cm="1">
        <f t="array" ref="BR66">IF(B66="","",SUMPRODUCT(($D$1:$AB$4=$BR$4)*$D66:$AB66))</f>
        <v/>
      </c>
      <c r="BS66" s="15" t="str">
        <f t="shared" ca="1" si="18"/>
        <v/>
      </c>
      <c r="BT66" s="2" t="str" cm="1">
        <f t="array" ref="BT66">IF(B66="","",SUMPRODUCT(($D$1:$AB$4=$BT$4)*$D66:$AB66))</f>
        <v/>
      </c>
      <c r="BU66" s="15" t="str">
        <f t="shared" ca="1" si="19"/>
        <v/>
      </c>
      <c r="BV66" s="2" t="str" cm="1">
        <f t="array" ref="BV66">IF(B66="","",SUMPRODUCT(($D$1:$AB$4=$BV$4)*$D66:$AB66))</f>
        <v/>
      </c>
      <c r="BW66" s="15" t="str">
        <f t="shared" ca="1" si="20"/>
        <v/>
      </c>
      <c r="BX66" s="2" t="str" cm="1">
        <f t="array" ref="BX66">IF(B66="","",SUMPRODUCT(($D$1:$AB$4=$BX$4)*$D66:$AB66))</f>
        <v/>
      </c>
      <c r="BY66" s="15" t="str">
        <f t="shared" ca="1" si="21"/>
        <v/>
      </c>
      <c r="BZ66" s="2" t="str" cm="1">
        <f t="array" ref="BZ66">IF(B66="","",SUMPRODUCT(($D$1:$AB$4=$BZ$4)*$D66:$AB66))</f>
        <v/>
      </c>
      <c r="CA66" s="15" t="str">
        <f t="shared" ca="1" si="22"/>
        <v/>
      </c>
      <c r="CB66" s="2" t="str" cm="1">
        <f t="array" ref="CB66">IF(B66="","",SUMPRODUCT(($D$1:$AB$4=$CB$4)*$D66:$AB66))</f>
        <v/>
      </c>
      <c r="CC66" s="15" t="str">
        <f t="shared" ca="1" si="23"/>
        <v/>
      </c>
      <c r="CD66" s="2" t="str" cm="1">
        <f t="array" ref="CD66">IF(B66="","",SUMPRODUCT(($D$1:$AB$4=$CD$4)*$D66:$AB66))</f>
        <v/>
      </c>
      <c r="CE66" s="15" t="str">
        <f t="shared" ca="1" si="24"/>
        <v/>
      </c>
      <c r="CF66" s="2" t="str" cm="1">
        <f t="array" ref="CF66">IF(B66="","",SUMPRODUCT(($D$1:$AB$4=$CF$4)*$D66:$AB66))</f>
        <v/>
      </c>
      <c r="CG66" s="15" t="str">
        <f t="shared" ca="1" si="25"/>
        <v/>
      </c>
      <c r="CH66" s="2" t="str" cm="1">
        <f t="array" ref="CH66">IF(B66="","",SUMPRODUCT(($D$1:$AB$4=$CH$4)*$D66:$AB66))</f>
        <v/>
      </c>
      <c r="CI66" s="15" t="str">
        <f t="shared" ca="1" si="26"/>
        <v/>
      </c>
    </row>
    <row r="67" spans="1:87">
      <c r="A67" s="6">
        <v>61</v>
      </c>
      <c r="B67" s="8"/>
      <c r="D67" s="97"/>
      <c r="E67" s="86"/>
      <c r="F67" s="86"/>
      <c r="G67" s="86"/>
      <c r="H67" s="86"/>
      <c r="I67" s="98"/>
      <c r="J67" s="102"/>
      <c r="K67" s="87"/>
      <c r="L67" s="87"/>
      <c r="M67" s="87"/>
      <c r="N67" s="87"/>
      <c r="O67" s="103"/>
      <c r="P67" s="107"/>
      <c r="Q67" s="88"/>
      <c r="R67" s="88"/>
      <c r="S67" s="88"/>
      <c r="T67" s="88"/>
      <c r="U67" s="108"/>
      <c r="V67" s="113"/>
      <c r="W67" s="89"/>
      <c r="X67" s="89"/>
      <c r="Y67" s="89"/>
      <c r="Z67" s="89"/>
      <c r="AA67" s="89"/>
      <c r="AB67" s="169"/>
      <c r="AC67" s="171" t="str">
        <f t="shared" si="27"/>
        <v/>
      </c>
      <c r="AD67" s="286" t="str">
        <f t="shared" si="1"/>
        <v/>
      </c>
      <c r="AL67" s="2" t="str" cm="1">
        <f t="array" ref="AL67">IF(B67="","",SUMPRODUCT(($D$1:$AB$4=$AL$4)*D67:AB67))</f>
        <v/>
      </c>
      <c r="AM67" s="15" t="str">
        <f t="shared" ca="1" si="2"/>
        <v/>
      </c>
      <c r="AN67" s="2" t="str" cm="1">
        <f t="array" ref="AN67">IF(B67="","",SUMPRODUCT(($D$1:$AB$4=$AN$4)*D67:AB67))</f>
        <v/>
      </c>
      <c r="AO67" s="15" t="str">
        <f t="shared" ca="1" si="3"/>
        <v/>
      </c>
      <c r="AP67" s="2" t="str" cm="1">
        <f t="array" ref="AP67">IF(B67="","",SUMPRODUCT(($D$1:$AB$4=$AP$4)*D67:AB67))</f>
        <v/>
      </c>
      <c r="AQ67" s="15" t="str">
        <f t="shared" ca="1" si="4"/>
        <v/>
      </c>
      <c r="AR67" s="2" t="str" cm="1">
        <f t="array" ref="AR67">IF(B67="","",SUMPRODUCT(($D$1:$AB$4=$AR$4)*D67:AB67))</f>
        <v/>
      </c>
      <c r="AS67" s="15" t="str">
        <f t="shared" ca="1" si="5"/>
        <v/>
      </c>
      <c r="AT67" s="2" t="str" cm="1">
        <f t="array" ref="AT67">IF(B67="","",SUMPRODUCT(($D$1:$AB$4=$AT$4)*$D67:$AB67))</f>
        <v/>
      </c>
      <c r="AU67" s="15" t="str">
        <f t="shared" ca="1" si="6"/>
        <v/>
      </c>
      <c r="AV67" s="2" t="str" cm="1">
        <f t="array" ref="AV67">IF(D67="","",SUMPRODUCT(($D$1:$AB$4=$AV$4)*$D67:$AB67))</f>
        <v/>
      </c>
      <c r="AW67" s="15" t="str">
        <f t="shared" ca="1" si="7"/>
        <v/>
      </c>
      <c r="AX67" s="2" t="str" cm="1">
        <f t="array" ref="AX67">IF(F67="","",SUMPRODUCT(($D$1:$AB$4=$AX$4)*$D67:$AB67))</f>
        <v/>
      </c>
      <c r="AY67" s="15" t="str">
        <f t="shared" ca="1" si="8"/>
        <v/>
      </c>
      <c r="AZ67" s="2" t="str" cm="1">
        <f t="array" ref="AZ67">IF(B67="","",SUMPRODUCT(($D$1:$AB$4=$AZ$4)*$D67:$AB67))</f>
        <v/>
      </c>
      <c r="BA67" s="15" t="str">
        <f t="shared" ca="1" si="9"/>
        <v/>
      </c>
      <c r="BB67" s="2" t="str" cm="1">
        <f t="array" ref="BB67">IF(B67="","",SUMPRODUCT(($D$1:$AB$4=$BB$4)*$D67:$AB67))</f>
        <v/>
      </c>
      <c r="BC67" s="15" t="str">
        <f t="shared" ca="1" si="10"/>
        <v/>
      </c>
      <c r="BD67" s="2" t="str" cm="1">
        <f t="array" ref="BD67">IF(B67="","",SUMPRODUCT(($D$1:$AB$4=$BD$4)*$D67:$AB67))</f>
        <v/>
      </c>
      <c r="BE67" s="15" t="str">
        <f t="shared" ca="1" si="11"/>
        <v/>
      </c>
      <c r="BF67" s="2" t="str" cm="1">
        <f t="array" ref="BF67">IF(B67="","",SUMPRODUCT(($D$1:$AB$4=$BF$4)*$D67:$AB67))</f>
        <v/>
      </c>
      <c r="BG67" s="15" t="str">
        <f t="shared" ca="1" si="12"/>
        <v/>
      </c>
      <c r="BH67" s="2" t="str" cm="1">
        <f t="array" ref="BH67">IF(B67="","",SUMPRODUCT(($D$1:$AB$4=$BH$4)*$D67:$AB67))</f>
        <v/>
      </c>
      <c r="BI67" s="15" t="str">
        <f t="shared" ca="1" si="13"/>
        <v/>
      </c>
      <c r="BJ67" s="2" t="str" cm="1">
        <f t="array" ref="BJ67">IF(B67="","",SUMPRODUCT(($D$1:$AB$4=$BJ$4)*$D67:$AB67))</f>
        <v/>
      </c>
      <c r="BK67" s="15" t="str">
        <f t="shared" ca="1" si="14"/>
        <v/>
      </c>
      <c r="BL67" s="2" t="str" cm="1">
        <f t="array" ref="BL67">IF(B67="","",SUMPRODUCT(($D$1:$AB$4=$BL$4)*$D67:$AB67))</f>
        <v/>
      </c>
      <c r="BM67" s="15" t="str">
        <f t="shared" ca="1" si="15"/>
        <v/>
      </c>
      <c r="BN67" s="2" t="str" cm="1">
        <f t="array" ref="BN67">IF(B67="","",SUMPRODUCT(($D$1:$AB$4=$BN$4)*$D67:$AB67))</f>
        <v/>
      </c>
      <c r="BO67" s="15" t="str">
        <f t="shared" ca="1" si="16"/>
        <v/>
      </c>
      <c r="BP67" s="2" t="str" cm="1">
        <f t="array" ref="BP67">IF(B67="","",SUMPRODUCT(($D$1:$AB$4=$BP$4)*$D67:$AB67))</f>
        <v/>
      </c>
      <c r="BQ67" s="15" t="str">
        <f t="shared" ca="1" si="17"/>
        <v/>
      </c>
      <c r="BR67" s="2" t="str" cm="1">
        <f t="array" ref="BR67">IF(B67="","",SUMPRODUCT(($D$1:$AB$4=$BR$4)*$D67:$AB67))</f>
        <v/>
      </c>
      <c r="BS67" s="15" t="str">
        <f t="shared" ca="1" si="18"/>
        <v/>
      </c>
      <c r="BT67" s="2" t="str" cm="1">
        <f t="array" ref="BT67">IF(B67="","",SUMPRODUCT(($D$1:$AB$4=$BT$4)*$D67:$AB67))</f>
        <v/>
      </c>
      <c r="BU67" s="15" t="str">
        <f t="shared" ca="1" si="19"/>
        <v/>
      </c>
      <c r="BV67" s="2" t="str" cm="1">
        <f t="array" ref="BV67">IF(B67="","",SUMPRODUCT(($D$1:$AB$4=$BV$4)*$D67:$AB67))</f>
        <v/>
      </c>
      <c r="BW67" s="15" t="str">
        <f t="shared" ca="1" si="20"/>
        <v/>
      </c>
      <c r="BX67" s="2" t="str" cm="1">
        <f t="array" ref="BX67">IF(B67="","",SUMPRODUCT(($D$1:$AB$4=$BX$4)*$D67:$AB67))</f>
        <v/>
      </c>
      <c r="BY67" s="15" t="str">
        <f t="shared" ca="1" si="21"/>
        <v/>
      </c>
      <c r="BZ67" s="2" t="str" cm="1">
        <f t="array" ref="BZ67">IF(B67="","",SUMPRODUCT(($D$1:$AB$4=$BZ$4)*$D67:$AB67))</f>
        <v/>
      </c>
      <c r="CA67" s="15" t="str">
        <f t="shared" ca="1" si="22"/>
        <v/>
      </c>
      <c r="CB67" s="2" t="str" cm="1">
        <f t="array" ref="CB67">IF(B67="","",SUMPRODUCT(($D$1:$AB$4=$CB$4)*$D67:$AB67))</f>
        <v/>
      </c>
      <c r="CC67" s="15" t="str">
        <f t="shared" ca="1" si="23"/>
        <v/>
      </c>
      <c r="CD67" s="2" t="str" cm="1">
        <f t="array" ref="CD67">IF(B67="","",SUMPRODUCT(($D$1:$AB$4=$CD$4)*$D67:$AB67))</f>
        <v/>
      </c>
      <c r="CE67" s="15" t="str">
        <f t="shared" ca="1" si="24"/>
        <v/>
      </c>
      <c r="CF67" s="2" t="str" cm="1">
        <f t="array" ref="CF67">IF(B67="","",SUMPRODUCT(($D$1:$AB$4=$CF$4)*$D67:$AB67))</f>
        <v/>
      </c>
      <c r="CG67" s="15" t="str">
        <f t="shared" ca="1" si="25"/>
        <v/>
      </c>
      <c r="CH67" s="2" t="str" cm="1">
        <f t="array" ref="CH67">IF(B67="","",SUMPRODUCT(($D$1:$AB$4=$CH$4)*$D67:$AB67))</f>
        <v/>
      </c>
      <c r="CI67" s="15" t="str">
        <f t="shared" ca="1" si="26"/>
        <v/>
      </c>
    </row>
    <row r="68" spans="1:87">
      <c r="A68" s="7">
        <v>62</v>
      </c>
      <c r="B68" s="8"/>
      <c r="D68" s="97"/>
      <c r="E68" s="86"/>
      <c r="F68" s="86"/>
      <c r="G68" s="86"/>
      <c r="H68" s="86"/>
      <c r="I68" s="98"/>
      <c r="J68" s="102"/>
      <c r="K68" s="87"/>
      <c r="L68" s="87"/>
      <c r="M68" s="87"/>
      <c r="N68" s="87"/>
      <c r="O68" s="103"/>
      <c r="P68" s="107"/>
      <c r="Q68" s="88"/>
      <c r="R68" s="88"/>
      <c r="S68" s="88"/>
      <c r="T68" s="88"/>
      <c r="U68" s="108"/>
      <c r="V68" s="113"/>
      <c r="W68" s="89"/>
      <c r="X68" s="89"/>
      <c r="Y68" s="89"/>
      <c r="Z68" s="89"/>
      <c r="AA68" s="89"/>
      <c r="AB68" s="169"/>
      <c r="AC68" s="171" t="str">
        <f t="shared" si="27"/>
        <v/>
      </c>
      <c r="AD68" s="286" t="str">
        <f t="shared" si="1"/>
        <v/>
      </c>
      <c r="AL68" s="2" t="str" cm="1">
        <f t="array" ref="AL68">IF(B68="","",SUMPRODUCT(($D$1:$AB$4=$AL$4)*D68:AB68))</f>
        <v/>
      </c>
      <c r="AM68" s="15" t="str">
        <f t="shared" ca="1" si="2"/>
        <v/>
      </c>
      <c r="AN68" s="2" t="str" cm="1">
        <f t="array" ref="AN68">IF(B68="","",SUMPRODUCT(($D$1:$AB$4=$AN$4)*D68:AB68))</f>
        <v/>
      </c>
      <c r="AO68" s="15" t="str">
        <f t="shared" ca="1" si="3"/>
        <v/>
      </c>
      <c r="AP68" s="2" t="str" cm="1">
        <f t="array" ref="AP68">IF(B68="","",SUMPRODUCT(($D$1:$AB$4=$AP$4)*D68:AB68))</f>
        <v/>
      </c>
      <c r="AQ68" s="15" t="str">
        <f t="shared" ca="1" si="4"/>
        <v/>
      </c>
      <c r="AR68" s="2" t="str" cm="1">
        <f t="array" ref="AR68">IF(B68="","",SUMPRODUCT(($D$1:$AB$4=$AR$4)*D68:AB68))</f>
        <v/>
      </c>
      <c r="AS68" s="15" t="str">
        <f t="shared" ca="1" si="5"/>
        <v/>
      </c>
      <c r="AT68" s="2" t="str" cm="1">
        <f t="array" ref="AT68">IF(B68="","",SUMPRODUCT(($D$1:$AB$4=$AT$4)*$D68:$AB68))</f>
        <v/>
      </c>
      <c r="AU68" s="15" t="str">
        <f t="shared" ca="1" si="6"/>
        <v/>
      </c>
      <c r="AV68" s="2" t="str" cm="1">
        <f t="array" ref="AV68">IF(D68="","",SUMPRODUCT(($D$1:$AB$4=$AV$4)*$D68:$AB68))</f>
        <v/>
      </c>
      <c r="AW68" s="15" t="str">
        <f t="shared" ca="1" si="7"/>
        <v/>
      </c>
      <c r="AX68" s="2" t="str" cm="1">
        <f t="array" ref="AX68">IF(F68="","",SUMPRODUCT(($D$1:$AB$4=$AX$4)*$D68:$AB68))</f>
        <v/>
      </c>
      <c r="AY68" s="15" t="str">
        <f t="shared" ca="1" si="8"/>
        <v/>
      </c>
      <c r="AZ68" s="2" t="str" cm="1">
        <f t="array" ref="AZ68">IF(B68="","",SUMPRODUCT(($D$1:$AB$4=$AZ$4)*$D68:$AB68))</f>
        <v/>
      </c>
      <c r="BA68" s="15" t="str">
        <f t="shared" ca="1" si="9"/>
        <v/>
      </c>
      <c r="BB68" s="2" t="str" cm="1">
        <f t="array" ref="BB68">IF(B68="","",SUMPRODUCT(($D$1:$AB$4=$BB$4)*$D68:$AB68))</f>
        <v/>
      </c>
      <c r="BC68" s="15" t="str">
        <f t="shared" ca="1" si="10"/>
        <v/>
      </c>
      <c r="BD68" s="2" t="str" cm="1">
        <f t="array" ref="BD68">IF(B68="","",SUMPRODUCT(($D$1:$AB$4=$BD$4)*$D68:$AB68))</f>
        <v/>
      </c>
      <c r="BE68" s="15" t="str">
        <f t="shared" ca="1" si="11"/>
        <v/>
      </c>
      <c r="BF68" s="2" t="str" cm="1">
        <f t="array" ref="BF68">IF(B68="","",SUMPRODUCT(($D$1:$AB$4=$BF$4)*$D68:$AB68))</f>
        <v/>
      </c>
      <c r="BG68" s="15" t="str">
        <f t="shared" ca="1" si="12"/>
        <v/>
      </c>
      <c r="BH68" s="2" t="str" cm="1">
        <f t="array" ref="BH68">IF(B68="","",SUMPRODUCT(($D$1:$AB$4=$BH$4)*$D68:$AB68))</f>
        <v/>
      </c>
      <c r="BI68" s="15" t="str">
        <f t="shared" ca="1" si="13"/>
        <v/>
      </c>
      <c r="BJ68" s="2" t="str" cm="1">
        <f t="array" ref="BJ68">IF(B68="","",SUMPRODUCT(($D$1:$AB$4=$BJ$4)*$D68:$AB68))</f>
        <v/>
      </c>
      <c r="BK68" s="15" t="str">
        <f t="shared" ca="1" si="14"/>
        <v/>
      </c>
      <c r="BL68" s="2" t="str" cm="1">
        <f t="array" ref="BL68">IF(B68="","",SUMPRODUCT(($D$1:$AB$4=$BL$4)*$D68:$AB68))</f>
        <v/>
      </c>
      <c r="BM68" s="15" t="str">
        <f t="shared" ca="1" si="15"/>
        <v/>
      </c>
      <c r="BN68" s="2" t="str" cm="1">
        <f t="array" ref="BN68">IF(B68="","",SUMPRODUCT(($D$1:$AB$4=$BN$4)*$D68:$AB68))</f>
        <v/>
      </c>
      <c r="BO68" s="15" t="str">
        <f t="shared" ca="1" si="16"/>
        <v/>
      </c>
      <c r="BP68" s="2" t="str" cm="1">
        <f t="array" ref="BP68">IF(B68="","",SUMPRODUCT(($D$1:$AB$4=$BP$4)*$D68:$AB68))</f>
        <v/>
      </c>
      <c r="BQ68" s="15" t="str">
        <f t="shared" ca="1" si="17"/>
        <v/>
      </c>
      <c r="BR68" s="2" t="str" cm="1">
        <f t="array" ref="BR68">IF(B68="","",SUMPRODUCT(($D$1:$AB$4=$BR$4)*$D68:$AB68))</f>
        <v/>
      </c>
      <c r="BS68" s="15" t="str">
        <f t="shared" ca="1" si="18"/>
        <v/>
      </c>
      <c r="BT68" s="2" t="str" cm="1">
        <f t="array" ref="BT68">IF(B68="","",SUMPRODUCT(($D$1:$AB$4=$BT$4)*$D68:$AB68))</f>
        <v/>
      </c>
      <c r="BU68" s="15" t="str">
        <f t="shared" ca="1" si="19"/>
        <v/>
      </c>
      <c r="BV68" s="2" t="str" cm="1">
        <f t="array" ref="BV68">IF(B68="","",SUMPRODUCT(($D$1:$AB$4=$BV$4)*$D68:$AB68))</f>
        <v/>
      </c>
      <c r="BW68" s="15" t="str">
        <f t="shared" ca="1" si="20"/>
        <v/>
      </c>
      <c r="BX68" s="2" t="str" cm="1">
        <f t="array" ref="BX68">IF(B68="","",SUMPRODUCT(($D$1:$AB$4=$BX$4)*$D68:$AB68))</f>
        <v/>
      </c>
      <c r="BY68" s="15" t="str">
        <f t="shared" ca="1" si="21"/>
        <v/>
      </c>
      <c r="BZ68" s="2" t="str" cm="1">
        <f t="array" ref="BZ68">IF(B68="","",SUMPRODUCT(($D$1:$AB$4=$BZ$4)*$D68:$AB68))</f>
        <v/>
      </c>
      <c r="CA68" s="15" t="str">
        <f t="shared" ca="1" si="22"/>
        <v/>
      </c>
      <c r="CB68" s="2" t="str" cm="1">
        <f t="array" ref="CB68">IF(B68="","",SUMPRODUCT(($D$1:$AB$4=$CB$4)*$D68:$AB68))</f>
        <v/>
      </c>
      <c r="CC68" s="15" t="str">
        <f t="shared" ca="1" si="23"/>
        <v/>
      </c>
      <c r="CD68" s="2" t="str" cm="1">
        <f t="array" ref="CD68">IF(B68="","",SUMPRODUCT(($D$1:$AB$4=$CD$4)*$D68:$AB68))</f>
        <v/>
      </c>
      <c r="CE68" s="15" t="str">
        <f t="shared" ca="1" si="24"/>
        <v/>
      </c>
      <c r="CF68" s="2" t="str" cm="1">
        <f t="array" ref="CF68">IF(B68="","",SUMPRODUCT(($D$1:$AB$4=$CF$4)*$D68:$AB68))</f>
        <v/>
      </c>
      <c r="CG68" s="15" t="str">
        <f t="shared" ca="1" si="25"/>
        <v/>
      </c>
      <c r="CH68" s="2" t="str" cm="1">
        <f t="array" ref="CH68">IF(B68="","",SUMPRODUCT(($D$1:$AB$4=$CH$4)*$D68:$AB68))</f>
        <v/>
      </c>
      <c r="CI68" s="15" t="str">
        <f t="shared" ca="1" si="26"/>
        <v/>
      </c>
    </row>
    <row r="69" spans="1:87">
      <c r="A69" s="6">
        <v>63</v>
      </c>
      <c r="B69" s="8"/>
      <c r="D69" s="97"/>
      <c r="E69" s="86"/>
      <c r="F69" s="86"/>
      <c r="G69" s="86"/>
      <c r="H69" s="86"/>
      <c r="I69" s="98"/>
      <c r="J69" s="102"/>
      <c r="K69" s="87"/>
      <c r="L69" s="87"/>
      <c r="M69" s="87"/>
      <c r="N69" s="87"/>
      <c r="O69" s="103"/>
      <c r="P69" s="107"/>
      <c r="Q69" s="88"/>
      <c r="R69" s="88"/>
      <c r="S69" s="88"/>
      <c r="T69" s="88"/>
      <c r="U69" s="108"/>
      <c r="V69" s="113"/>
      <c r="W69" s="89"/>
      <c r="X69" s="89"/>
      <c r="Y69" s="89"/>
      <c r="Z69" s="89"/>
      <c r="AA69" s="89"/>
      <c r="AB69" s="169"/>
      <c r="AC69" s="171" t="str">
        <f t="shared" si="27"/>
        <v/>
      </c>
      <c r="AD69" s="286" t="str">
        <f t="shared" si="1"/>
        <v/>
      </c>
      <c r="AL69" s="2" t="str" cm="1">
        <f t="array" ref="AL69">IF(B69="","",SUMPRODUCT(($D$1:$AB$4=$AL$4)*D69:AB69))</f>
        <v/>
      </c>
      <c r="AM69" s="15" t="str">
        <f t="shared" ca="1" si="2"/>
        <v/>
      </c>
      <c r="AN69" s="2" t="str" cm="1">
        <f t="array" ref="AN69">IF(B69="","",SUMPRODUCT(($D$1:$AB$4=$AN$4)*D69:AB69))</f>
        <v/>
      </c>
      <c r="AO69" s="15" t="str">
        <f t="shared" ca="1" si="3"/>
        <v/>
      </c>
      <c r="AP69" s="2" t="str" cm="1">
        <f t="array" ref="AP69">IF(B69="","",SUMPRODUCT(($D$1:$AB$4=$AP$4)*D69:AB69))</f>
        <v/>
      </c>
      <c r="AQ69" s="15" t="str">
        <f t="shared" ca="1" si="4"/>
        <v/>
      </c>
      <c r="AR69" s="2" t="str" cm="1">
        <f t="array" ref="AR69">IF(B69="","",SUMPRODUCT(($D$1:$AB$4=$AR$4)*D69:AB69))</f>
        <v/>
      </c>
      <c r="AS69" s="15" t="str">
        <f t="shared" ca="1" si="5"/>
        <v/>
      </c>
      <c r="AT69" s="2" t="str" cm="1">
        <f t="array" ref="AT69">IF(B69="","",SUMPRODUCT(($D$1:$AB$4=$AT$4)*$D69:$AB69))</f>
        <v/>
      </c>
      <c r="AU69" s="15" t="str">
        <f t="shared" ca="1" si="6"/>
        <v/>
      </c>
      <c r="AV69" s="2" t="str" cm="1">
        <f t="array" ref="AV69">IF(D69="","",SUMPRODUCT(($D$1:$AB$4=$AV$4)*$D69:$AB69))</f>
        <v/>
      </c>
      <c r="AW69" s="15" t="str">
        <f t="shared" ca="1" si="7"/>
        <v/>
      </c>
      <c r="AX69" s="2" t="str" cm="1">
        <f t="array" ref="AX69">IF(F69="","",SUMPRODUCT(($D$1:$AB$4=$AX$4)*$D69:$AB69))</f>
        <v/>
      </c>
      <c r="AY69" s="15" t="str">
        <f t="shared" ca="1" si="8"/>
        <v/>
      </c>
      <c r="AZ69" s="2" t="str" cm="1">
        <f t="array" ref="AZ69">IF(B69="","",SUMPRODUCT(($D$1:$AB$4=$AZ$4)*$D69:$AB69))</f>
        <v/>
      </c>
      <c r="BA69" s="15" t="str">
        <f t="shared" ca="1" si="9"/>
        <v/>
      </c>
      <c r="BB69" s="2" t="str" cm="1">
        <f t="array" ref="BB69">IF(B69="","",SUMPRODUCT(($D$1:$AB$4=$BB$4)*$D69:$AB69))</f>
        <v/>
      </c>
      <c r="BC69" s="15" t="str">
        <f t="shared" ca="1" si="10"/>
        <v/>
      </c>
      <c r="BD69" s="2" t="str" cm="1">
        <f t="array" ref="BD69">IF(B69="","",SUMPRODUCT(($D$1:$AB$4=$BD$4)*$D69:$AB69))</f>
        <v/>
      </c>
      <c r="BE69" s="15" t="str">
        <f t="shared" ca="1" si="11"/>
        <v/>
      </c>
      <c r="BF69" s="2" t="str" cm="1">
        <f t="array" ref="BF69">IF(B69="","",SUMPRODUCT(($D$1:$AB$4=$BF$4)*$D69:$AB69))</f>
        <v/>
      </c>
      <c r="BG69" s="15" t="str">
        <f t="shared" ca="1" si="12"/>
        <v/>
      </c>
      <c r="BH69" s="2" t="str" cm="1">
        <f t="array" ref="BH69">IF(B69="","",SUMPRODUCT(($D$1:$AB$4=$BH$4)*$D69:$AB69))</f>
        <v/>
      </c>
      <c r="BI69" s="15" t="str">
        <f t="shared" ca="1" si="13"/>
        <v/>
      </c>
      <c r="BJ69" s="2" t="str" cm="1">
        <f t="array" ref="BJ69">IF(B69="","",SUMPRODUCT(($D$1:$AB$4=$BJ$4)*$D69:$AB69))</f>
        <v/>
      </c>
      <c r="BK69" s="15" t="str">
        <f t="shared" ca="1" si="14"/>
        <v/>
      </c>
      <c r="BL69" s="2" t="str" cm="1">
        <f t="array" ref="BL69">IF(B69="","",SUMPRODUCT(($D$1:$AB$4=$BL$4)*$D69:$AB69))</f>
        <v/>
      </c>
      <c r="BM69" s="15" t="str">
        <f t="shared" ca="1" si="15"/>
        <v/>
      </c>
      <c r="BN69" s="2" t="str" cm="1">
        <f t="array" ref="BN69">IF(B69="","",SUMPRODUCT(($D$1:$AB$4=$BN$4)*$D69:$AB69))</f>
        <v/>
      </c>
      <c r="BO69" s="15" t="str">
        <f t="shared" ca="1" si="16"/>
        <v/>
      </c>
      <c r="BP69" s="2" t="str" cm="1">
        <f t="array" ref="BP69">IF(B69="","",SUMPRODUCT(($D$1:$AB$4=$BP$4)*$D69:$AB69))</f>
        <v/>
      </c>
      <c r="BQ69" s="15" t="str">
        <f t="shared" ca="1" si="17"/>
        <v/>
      </c>
      <c r="BR69" s="2" t="str" cm="1">
        <f t="array" ref="BR69">IF(B69="","",SUMPRODUCT(($D$1:$AB$4=$BR$4)*$D69:$AB69))</f>
        <v/>
      </c>
      <c r="BS69" s="15" t="str">
        <f t="shared" ca="1" si="18"/>
        <v/>
      </c>
      <c r="BT69" s="2" t="str" cm="1">
        <f t="array" ref="BT69">IF(B69="","",SUMPRODUCT(($D$1:$AB$4=$BT$4)*$D69:$AB69))</f>
        <v/>
      </c>
      <c r="BU69" s="15" t="str">
        <f t="shared" ca="1" si="19"/>
        <v/>
      </c>
      <c r="BV69" s="2" t="str" cm="1">
        <f t="array" ref="BV69">IF(B69="","",SUMPRODUCT(($D$1:$AB$4=$BV$4)*$D69:$AB69))</f>
        <v/>
      </c>
      <c r="BW69" s="15" t="str">
        <f t="shared" ca="1" si="20"/>
        <v/>
      </c>
      <c r="BX69" s="2" t="str" cm="1">
        <f t="array" ref="BX69">IF(B69="","",SUMPRODUCT(($D$1:$AB$4=$BX$4)*$D69:$AB69))</f>
        <v/>
      </c>
      <c r="BY69" s="15" t="str">
        <f t="shared" ca="1" si="21"/>
        <v/>
      </c>
      <c r="BZ69" s="2" t="str" cm="1">
        <f t="array" ref="BZ69">IF(B69="","",SUMPRODUCT(($D$1:$AB$4=$BZ$4)*$D69:$AB69))</f>
        <v/>
      </c>
      <c r="CA69" s="15" t="str">
        <f t="shared" ca="1" si="22"/>
        <v/>
      </c>
      <c r="CB69" s="2" t="str" cm="1">
        <f t="array" ref="CB69">IF(B69="","",SUMPRODUCT(($D$1:$AB$4=$CB$4)*$D69:$AB69))</f>
        <v/>
      </c>
      <c r="CC69" s="15" t="str">
        <f t="shared" ca="1" si="23"/>
        <v/>
      </c>
      <c r="CD69" s="2" t="str" cm="1">
        <f t="array" ref="CD69">IF(B69="","",SUMPRODUCT(($D$1:$AB$4=$CD$4)*$D69:$AB69))</f>
        <v/>
      </c>
      <c r="CE69" s="15" t="str">
        <f t="shared" ca="1" si="24"/>
        <v/>
      </c>
      <c r="CF69" s="2" t="str" cm="1">
        <f t="array" ref="CF69">IF(B69="","",SUMPRODUCT(($D$1:$AB$4=$CF$4)*$D69:$AB69))</f>
        <v/>
      </c>
      <c r="CG69" s="15" t="str">
        <f t="shared" ca="1" si="25"/>
        <v/>
      </c>
      <c r="CH69" s="2" t="str" cm="1">
        <f t="array" ref="CH69">IF(B69="","",SUMPRODUCT(($D$1:$AB$4=$CH$4)*$D69:$AB69))</f>
        <v/>
      </c>
      <c r="CI69" s="15" t="str">
        <f t="shared" ca="1" si="26"/>
        <v/>
      </c>
    </row>
    <row r="70" spans="1:87">
      <c r="A70" s="7">
        <v>64</v>
      </c>
      <c r="B70" s="8"/>
      <c r="D70" s="97"/>
      <c r="E70" s="86"/>
      <c r="F70" s="86"/>
      <c r="G70" s="86"/>
      <c r="H70" s="86"/>
      <c r="I70" s="98"/>
      <c r="J70" s="102"/>
      <c r="K70" s="87"/>
      <c r="L70" s="87"/>
      <c r="M70" s="87"/>
      <c r="N70" s="87"/>
      <c r="O70" s="103"/>
      <c r="P70" s="107"/>
      <c r="Q70" s="88"/>
      <c r="R70" s="88"/>
      <c r="S70" s="88"/>
      <c r="T70" s="88"/>
      <c r="U70" s="108"/>
      <c r="V70" s="113"/>
      <c r="W70" s="89"/>
      <c r="X70" s="89"/>
      <c r="Y70" s="89"/>
      <c r="Z70" s="89"/>
      <c r="AA70" s="89"/>
      <c r="AB70" s="169"/>
      <c r="AC70" s="171" t="str">
        <f t="shared" si="27"/>
        <v/>
      </c>
      <c r="AD70" s="286" t="str">
        <f t="shared" si="1"/>
        <v/>
      </c>
      <c r="AL70" s="2" t="str" cm="1">
        <f t="array" ref="AL70">IF(B70="","",SUMPRODUCT(($D$1:$AB$4=$AL$4)*D70:AB70))</f>
        <v/>
      </c>
      <c r="AM70" s="15" t="str">
        <f t="shared" ca="1" si="2"/>
        <v/>
      </c>
      <c r="AN70" s="2" t="str" cm="1">
        <f t="array" ref="AN70">IF(B70="","",SUMPRODUCT(($D$1:$AB$4=$AN$4)*D70:AB70))</f>
        <v/>
      </c>
      <c r="AO70" s="15" t="str">
        <f t="shared" ca="1" si="3"/>
        <v/>
      </c>
      <c r="AP70" s="2" t="str" cm="1">
        <f t="array" ref="AP70">IF(B70="","",SUMPRODUCT(($D$1:$AB$4=$AP$4)*D70:AB70))</f>
        <v/>
      </c>
      <c r="AQ70" s="15" t="str">
        <f t="shared" ca="1" si="4"/>
        <v/>
      </c>
      <c r="AR70" s="2" t="str" cm="1">
        <f t="array" ref="AR70">IF(B70="","",SUMPRODUCT(($D$1:$AB$4=$AR$4)*D70:AB70))</f>
        <v/>
      </c>
      <c r="AS70" s="15" t="str">
        <f t="shared" ca="1" si="5"/>
        <v/>
      </c>
      <c r="AT70" s="2" t="str" cm="1">
        <f t="array" ref="AT70">IF(B70="","",SUMPRODUCT(($D$1:$AB$4=$AT$4)*$D70:$AB70))</f>
        <v/>
      </c>
      <c r="AU70" s="15" t="str">
        <f t="shared" ca="1" si="6"/>
        <v/>
      </c>
      <c r="AV70" s="2" t="str" cm="1">
        <f t="array" ref="AV70">IF(D70="","",SUMPRODUCT(($D$1:$AB$4=$AV$4)*$D70:$AB70))</f>
        <v/>
      </c>
      <c r="AW70" s="15" t="str">
        <f t="shared" ca="1" si="7"/>
        <v/>
      </c>
      <c r="AX70" s="2" t="str" cm="1">
        <f t="array" ref="AX70">IF(F70="","",SUMPRODUCT(($D$1:$AB$4=$AX$4)*$D70:$AB70))</f>
        <v/>
      </c>
      <c r="AY70" s="15" t="str">
        <f t="shared" ca="1" si="8"/>
        <v/>
      </c>
      <c r="AZ70" s="2" t="str" cm="1">
        <f t="array" ref="AZ70">IF(B70="","",SUMPRODUCT(($D$1:$AB$4=$AZ$4)*$D70:$AB70))</f>
        <v/>
      </c>
      <c r="BA70" s="15" t="str">
        <f t="shared" ca="1" si="9"/>
        <v/>
      </c>
      <c r="BB70" s="2" t="str" cm="1">
        <f t="array" ref="BB70">IF(B70="","",SUMPRODUCT(($D$1:$AB$4=$BB$4)*$D70:$AB70))</f>
        <v/>
      </c>
      <c r="BC70" s="15" t="str">
        <f t="shared" ca="1" si="10"/>
        <v/>
      </c>
      <c r="BD70" s="2" t="str" cm="1">
        <f t="array" ref="BD70">IF(B70="","",SUMPRODUCT(($D$1:$AB$4=$BD$4)*$D70:$AB70))</f>
        <v/>
      </c>
      <c r="BE70" s="15" t="str">
        <f t="shared" ca="1" si="11"/>
        <v/>
      </c>
      <c r="BF70" s="2" t="str" cm="1">
        <f t="array" ref="BF70">IF(B70="","",SUMPRODUCT(($D$1:$AB$4=$BF$4)*$D70:$AB70))</f>
        <v/>
      </c>
      <c r="BG70" s="15" t="str">
        <f t="shared" ca="1" si="12"/>
        <v/>
      </c>
      <c r="BH70" s="2" t="str" cm="1">
        <f t="array" ref="BH70">IF(B70="","",SUMPRODUCT(($D$1:$AB$4=$BH$4)*$D70:$AB70))</f>
        <v/>
      </c>
      <c r="BI70" s="15" t="str">
        <f t="shared" ca="1" si="13"/>
        <v/>
      </c>
      <c r="BJ70" s="2" t="str" cm="1">
        <f t="array" ref="BJ70">IF(B70="","",SUMPRODUCT(($D$1:$AB$4=$BJ$4)*$D70:$AB70))</f>
        <v/>
      </c>
      <c r="BK70" s="15" t="str">
        <f t="shared" ca="1" si="14"/>
        <v/>
      </c>
      <c r="BL70" s="2" t="str" cm="1">
        <f t="array" ref="BL70">IF(B70="","",SUMPRODUCT(($D$1:$AB$4=$BL$4)*$D70:$AB70))</f>
        <v/>
      </c>
      <c r="BM70" s="15" t="str">
        <f t="shared" ca="1" si="15"/>
        <v/>
      </c>
      <c r="BN70" s="2" t="str" cm="1">
        <f t="array" ref="BN70">IF(B70="","",SUMPRODUCT(($D$1:$AB$4=$BN$4)*$D70:$AB70))</f>
        <v/>
      </c>
      <c r="BO70" s="15" t="str">
        <f t="shared" ca="1" si="16"/>
        <v/>
      </c>
      <c r="BP70" s="2" t="str" cm="1">
        <f t="array" ref="BP70">IF(B70="","",SUMPRODUCT(($D$1:$AB$4=$BP$4)*$D70:$AB70))</f>
        <v/>
      </c>
      <c r="BQ70" s="15" t="str">
        <f t="shared" ca="1" si="17"/>
        <v/>
      </c>
      <c r="BR70" s="2" t="str" cm="1">
        <f t="array" ref="BR70">IF(B70="","",SUMPRODUCT(($D$1:$AB$4=$BR$4)*$D70:$AB70))</f>
        <v/>
      </c>
      <c r="BS70" s="15" t="str">
        <f t="shared" ca="1" si="18"/>
        <v/>
      </c>
      <c r="BT70" s="2" t="str" cm="1">
        <f t="array" ref="BT70">IF(B70="","",SUMPRODUCT(($D$1:$AB$4=$BT$4)*$D70:$AB70))</f>
        <v/>
      </c>
      <c r="BU70" s="15" t="str">
        <f t="shared" ca="1" si="19"/>
        <v/>
      </c>
      <c r="BV70" s="2" t="str" cm="1">
        <f t="array" ref="BV70">IF(B70="","",SUMPRODUCT(($D$1:$AB$4=$BV$4)*$D70:$AB70))</f>
        <v/>
      </c>
      <c r="BW70" s="15" t="str">
        <f t="shared" ca="1" si="20"/>
        <v/>
      </c>
      <c r="BX70" s="2" t="str" cm="1">
        <f t="array" ref="BX70">IF(B70="","",SUMPRODUCT(($D$1:$AB$4=$BX$4)*$D70:$AB70))</f>
        <v/>
      </c>
      <c r="BY70" s="15" t="str">
        <f t="shared" ca="1" si="21"/>
        <v/>
      </c>
      <c r="BZ70" s="2" t="str" cm="1">
        <f t="array" ref="BZ70">IF(B70="","",SUMPRODUCT(($D$1:$AB$4=$BZ$4)*$D70:$AB70))</f>
        <v/>
      </c>
      <c r="CA70" s="15" t="str">
        <f t="shared" ca="1" si="22"/>
        <v/>
      </c>
      <c r="CB70" s="2" t="str" cm="1">
        <f t="array" ref="CB70">IF(B70="","",SUMPRODUCT(($D$1:$AB$4=$CB$4)*$D70:$AB70))</f>
        <v/>
      </c>
      <c r="CC70" s="15" t="str">
        <f t="shared" ca="1" si="23"/>
        <v/>
      </c>
      <c r="CD70" s="2" t="str" cm="1">
        <f t="array" ref="CD70">IF(B70="","",SUMPRODUCT(($D$1:$AB$4=$CD$4)*$D70:$AB70))</f>
        <v/>
      </c>
      <c r="CE70" s="15" t="str">
        <f t="shared" ca="1" si="24"/>
        <v/>
      </c>
      <c r="CF70" s="2" t="str" cm="1">
        <f t="array" ref="CF70">IF(B70="","",SUMPRODUCT(($D$1:$AB$4=$CF$4)*$D70:$AB70))</f>
        <v/>
      </c>
      <c r="CG70" s="15" t="str">
        <f t="shared" ca="1" si="25"/>
        <v/>
      </c>
      <c r="CH70" s="2" t="str" cm="1">
        <f t="array" ref="CH70">IF(B70="","",SUMPRODUCT(($D$1:$AB$4=$CH$4)*$D70:$AB70))</f>
        <v/>
      </c>
      <c r="CI70" s="15" t="str">
        <f t="shared" ca="1" si="26"/>
        <v/>
      </c>
    </row>
    <row r="71" spans="1:87">
      <c r="A71" s="6">
        <v>65</v>
      </c>
      <c r="B71" s="8"/>
      <c r="D71" s="97"/>
      <c r="E71" s="86"/>
      <c r="F71" s="86"/>
      <c r="G71" s="86"/>
      <c r="H71" s="86"/>
      <c r="I71" s="98"/>
      <c r="J71" s="102"/>
      <c r="K71" s="87"/>
      <c r="L71" s="87"/>
      <c r="M71" s="87"/>
      <c r="N71" s="87"/>
      <c r="O71" s="103"/>
      <c r="P71" s="107"/>
      <c r="Q71" s="88"/>
      <c r="R71" s="88"/>
      <c r="S71" s="88"/>
      <c r="T71" s="88"/>
      <c r="U71" s="108"/>
      <c r="V71" s="113"/>
      <c r="W71" s="89"/>
      <c r="X71" s="89"/>
      <c r="Y71" s="89"/>
      <c r="Z71" s="89"/>
      <c r="AA71" s="89"/>
      <c r="AB71" s="169"/>
      <c r="AC71" s="171" t="str">
        <f t="shared" si="27"/>
        <v/>
      </c>
      <c r="AD71" s="286" t="str">
        <f t="shared" ref="AD71:AD126" si="28">IF(AC71="","",SUM(D71:AB71)/$AE$3)</f>
        <v/>
      </c>
      <c r="AL71" s="2" t="str" cm="1">
        <f t="array" ref="AL71">IF(B71="","",SUMPRODUCT(($D$1:$AB$4=$AL$4)*D71:AB71))</f>
        <v/>
      </c>
      <c r="AM71" s="15" t="str">
        <f t="shared" ca="1" si="2"/>
        <v/>
      </c>
      <c r="AN71" s="2" t="str" cm="1">
        <f t="array" ref="AN71">IF(B71="","",SUMPRODUCT(($D$1:$AB$4=$AN$4)*D71:AB71))</f>
        <v/>
      </c>
      <c r="AO71" s="15" t="str">
        <f t="shared" ca="1" si="3"/>
        <v/>
      </c>
      <c r="AP71" s="2" t="str" cm="1">
        <f t="array" ref="AP71">IF(B71="","",SUMPRODUCT(($D$1:$AB$4=$AP$4)*D71:AB71))</f>
        <v/>
      </c>
      <c r="AQ71" s="15" t="str">
        <f t="shared" ca="1" si="4"/>
        <v/>
      </c>
      <c r="AR71" s="2" t="str" cm="1">
        <f t="array" ref="AR71">IF(B71="","",SUMPRODUCT(($D$1:$AB$4=$AR$4)*D71:AB71))</f>
        <v/>
      </c>
      <c r="AS71" s="15" t="str">
        <f t="shared" ca="1" si="5"/>
        <v/>
      </c>
      <c r="AT71" s="2" t="str" cm="1">
        <f t="array" ref="AT71">IF(B71="","",SUMPRODUCT(($D$1:$AB$4=$AT$4)*$D71:$AB71))</f>
        <v/>
      </c>
      <c r="AU71" s="15" t="str">
        <f t="shared" ca="1" si="6"/>
        <v/>
      </c>
      <c r="AV71" s="2" t="str" cm="1">
        <f t="array" ref="AV71">IF(D71="","",SUMPRODUCT(($D$1:$AB$4=$AV$4)*$D71:$AB71))</f>
        <v/>
      </c>
      <c r="AW71" s="15" t="str">
        <f t="shared" ca="1" si="7"/>
        <v/>
      </c>
      <c r="AX71" s="2" t="str" cm="1">
        <f t="array" ref="AX71">IF(F71="","",SUMPRODUCT(($D$1:$AB$4=$AX$4)*$D71:$AB71))</f>
        <v/>
      </c>
      <c r="AY71" s="15" t="str">
        <f t="shared" ca="1" si="8"/>
        <v/>
      </c>
      <c r="AZ71" s="2" t="str" cm="1">
        <f t="array" ref="AZ71">IF(B71="","",SUMPRODUCT(($D$1:$AB$4=$AZ$4)*$D71:$AB71))</f>
        <v/>
      </c>
      <c r="BA71" s="15" t="str">
        <f t="shared" ca="1" si="9"/>
        <v/>
      </c>
      <c r="BB71" s="2" t="str" cm="1">
        <f t="array" ref="BB71">IF(B71="","",SUMPRODUCT(($D$1:$AB$4=$BB$4)*$D71:$AB71))</f>
        <v/>
      </c>
      <c r="BC71" s="15" t="str">
        <f t="shared" ca="1" si="10"/>
        <v/>
      </c>
      <c r="BD71" s="2" t="str" cm="1">
        <f t="array" ref="BD71">IF(B71="","",SUMPRODUCT(($D$1:$AB$4=$BD$4)*$D71:$AB71))</f>
        <v/>
      </c>
      <c r="BE71" s="15" t="str">
        <f t="shared" ca="1" si="11"/>
        <v/>
      </c>
      <c r="BF71" s="2" t="str" cm="1">
        <f t="array" ref="BF71">IF(B71="","",SUMPRODUCT(($D$1:$AB$4=$BF$4)*$D71:$AB71))</f>
        <v/>
      </c>
      <c r="BG71" s="15" t="str">
        <f t="shared" ca="1" si="12"/>
        <v/>
      </c>
      <c r="BH71" s="2" t="str" cm="1">
        <f t="array" ref="BH71">IF(B71="","",SUMPRODUCT(($D$1:$AB$4=$BH$4)*$D71:$AB71))</f>
        <v/>
      </c>
      <c r="BI71" s="15" t="str">
        <f t="shared" ca="1" si="13"/>
        <v/>
      </c>
      <c r="BJ71" s="2" t="str" cm="1">
        <f t="array" ref="BJ71">IF(B71="","",SUMPRODUCT(($D$1:$AB$4=$BJ$4)*$D71:$AB71))</f>
        <v/>
      </c>
      <c r="BK71" s="15" t="str">
        <f t="shared" ca="1" si="14"/>
        <v/>
      </c>
      <c r="BL71" s="2" t="str" cm="1">
        <f t="array" ref="BL71">IF(B71="","",SUMPRODUCT(($D$1:$AB$4=$BL$4)*$D71:$AB71))</f>
        <v/>
      </c>
      <c r="BM71" s="15" t="str">
        <f t="shared" ca="1" si="15"/>
        <v/>
      </c>
      <c r="BN71" s="2" t="str" cm="1">
        <f t="array" ref="BN71">IF(B71="","",SUMPRODUCT(($D$1:$AB$4=$BN$4)*$D71:$AB71))</f>
        <v/>
      </c>
      <c r="BO71" s="15" t="str">
        <f t="shared" ca="1" si="16"/>
        <v/>
      </c>
      <c r="BP71" s="2" t="str" cm="1">
        <f t="array" ref="BP71">IF(B71="","",SUMPRODUCT(($D$1:$AB$4=$BP$4)*$D71:$AB71))</f>
        <v/>
      </c>
      <c r="BQ71" s="15" t="str">
        <f t="shared" ca="1" si="17"/>
        <v/>
      </c>
      <c r="BR71" s="2" t="str" cm="1">
        <f t="array" ref="BR71">IF(B71="","",SUMPRODUCT(($D$1:$AB$4=$BR$4)*$D71:$AB71))</f>
        <v/>
      </c>
      <c r="BS71" s="15" t="str">
        <f t="shared" ca="1" si="18"/>
        <v/>
      </c>
      <c r="BT71" s="2" t="str" cm="1">
        <f t="array" ref="BT71">IF(B71="","",SUMPRODUCT(($D$1:$AB$4=$BT$4)*$D71:$AB71))</f>
        <v/>
      </c>
      <c r="BU71" s="15" t="str">
        <f t="shared" ca="1" si="19"/>
        <v/>
      </c>
      <c r="BV71" s="2" t="str" cm="1">
        <f t="array" ref="BV71">IF(B71="","",SUMPRODUCT(($D$1:$AB$4=$BV$4)*$D71:$AB71))</f>
        <v/>
      </c>
      <c r="BW71" s="15" t="str">
        <f t="shared" ca="1" si="20"/>
        <v/>
      </c>
      <c r="BX71" s="2" t="str" cm="1">
        <f t="array" ref="BX71">IF(B71="","",SUMPRODUCT(($D$1:$AB$4=$BX$4)*$D71:$AB71))</f>
        <v/>
      </c>
      <c r="BY71" s="15" t="str">
        <f t="shared" ca="1" si="21"/>
        <v/>
      </c>
      <c r="BZ71" s="2" t="str" cm="1">
        <f t="array" ref="BZ71">IF(B71="","",SUMPRODUCT(($D$1:$AB$4=$BZ$4)*$D71:$AB71))</f>
        <v/>
      </c>
      <c r="CA71" s="15" t="str">
        <f t="shared" ca="1" si="22"/>
        <v/>
      </c>
      <c r="CB71" s="2" t="str" cm="1">
        <f t="array" ref="CB71">IF(B71="","",SUMPRODUCT(($D$1:$AB$4=$CB$4)*$D71:$AB71))</f>
        <v/>
      </c>
      <c r="CC71" s="15" t="str">
        <f t="shared" ca="1" si="23"/>
        <v/>
      </c>
      <c r="CD71" s="2" t="str" cm="1">
        <f t="array" ref="CD71">IF(B71="","",SUMPRODUCT(($D$1:$AB$4=$CD$4)*$D71:$AB71))</f>
        <v/>
      </c>
      <c r="CE71" s="15" t="str">
        <f t="shared" ca="1" si="24"/>
        <v/>
      </c>
      <c r="CF71" s="2" t="str" cm="1">
        <f t="array" ref="CF71">IF(B71="","",SUMPRODUCT(($D$1:$AB$4=$CF$4)*$D71:$AB71))</f>
        <v/>
      </c>
      <c r="CG71" s="15" t="str">
        <f t="shared" ca="1" si="25"/>
        <v/>
      </c>
      <c r="CH71" s="2" t="str" cm="1">
        <f t="array" ref="CH71">IF(B71="","",SUMPRODUCT(($D$1:$AB$4=$CH$4)*$D71:$AB71))</f>
        <v/>
      </c>
      <c r="CI71" s="15" t="str">
        <f t="shared" ca="1" si="26"/>
        <v/>
      </c>
    </row>
    <row r="72" spans="1:87">
      <c r="A72" s="7">
        <v>66</v>
      </c>
      <c r="B72" s="8"/>
      <c r="D72" s="97"/>
      <c r="E72" s="86"/>
      <c r="F72" s="86"/>
      <c r="G72" s="86"/>
      <c r="H72" s="86"/>
      <c r="I72" s="98"/>
      <c r="J72" s="102"/>
      <c r="K72" s="87"/>
      <c r="L72" s="87"/>
      <c r="M72" s="87"/>
      <c r="N72" s="87"/>
      <c r="O72" s="103"/>
      <c r="P72" s="107"/>
      <c r="Q72" s="88"/>
      <c r="R72" s="88"/>
      <c r="S72" s="88"/>
      <c r="T72" s="88"/>
      <c r="U72" s="108"/>
      <c r="V72" s="113"/>
      <c r="W72" s="89"/>
      <c r="X72" s="89"/>
      <c r="Y72" s="89"/>
      <c r="Z72" s="89"/>
      <c r="AA72" s="89"/>
      <c r="AB72" s="169"/>
      <c r="AC72" s="171" t="str">
        <f t="shared" ref="AC72:AC126" si="29">IF(B72="","",SUM(D72:AB72))</f>
        <v/>
      </c>
      <c r="AD72" s="286" t="str">
        <f t="shared" si="28"/>
        <v/>
      </c>
      <c r="AL72" s="2" t="str" cm="1">
        <f t="array" ref="AL72">IF(B72="","",SUMPRODUCT(($D$1:$AB$4=$AL$4)*D72:AB72))</f>
        <v/>
      </c>
      <c r="AM72" s="15" t="str">
        <f t="shared" ca="1" si="2"/>
        <v/>
      </c>
      <c r="AN72" s="2" t="str" cm="1">
        <f t="array" ref="AN72">IF(B72="","",SUMPRODUCT(($D$1:$AB$4=$AN$4)*D72:AB72))</f>
        <v/>
      </c>
      <c r="AO72" s="15" t="str">
        <f t="shared" ca="1" si="3"/>
        <v/>
      </c>
      <c r="AP72" s="2" t="str" cm="1">
        <f t="array" ref="AP72">IF(B72="","",SUMPRODUCT(($D$1:$AB$4=$AP$4)*D72:AB72))</f>
        <v/>
      </c>
      <c r="AQ72" s="15" t="str">
        <f t="shared" ca="1" si="4"/>
        <v/>
      </c>
      <c r="AR72" s="2" t="str" cm="1">
        <f t="array" ref="AR72">IF(B72="","",SUMPRODUCT(($D$1:$AB$4=$AR$4)*D72:AB72))</f>
        <v/>
      </c>
      <c r="AS72" s="15" t="str">
        <f t="shared" ca="1" si="5"/>
        <v/>
      </c>
      <c r="AT72" s="2" t="str" cm="1">
        <f t="array" ref="AT72">IF(B72="","",SUMPRODUCT(($D$1:$AB$4=$AT$4)*$D72:$AB72))</f>
        <v/>
      </c>
      <c r="AU72" s="15" t="str">
        <f t="shared" ca="1" si="6"/>
        <v/>
      </c>
      <c r="AV72" s="2" t="str" cm="1">
        <f t="array" ref="AV72">IF(D72="","",SUMPRODUCT(($D$1:$AB$4=$AV$4)*$D72:$AB72))</f>
        <v/>
      </c>
      <c r="AW72" s="15" t="str">
        <f t="shared" ca="1" si="7"/>
        <v/>
      </c>
      <c r="AX72" s="2" t="str" cm="1">
        <f t="array" ref="AX72">IF(F72="","",SUMPRODUCT(($D$1:$AB$4=$AX$4)*$D72:$AB72))</f>
        <v/>
      </c>
      <c r="AY72" s="15" t="str">
        <f t="shared" ca="1" si="8"/>
        <v/>
      </c>
      <c r="AZ72" s="2" t="str" cm="1">
        <f t="array" ref="AZ72">IF(B72="","",SUMPRODUCT(($D$1:$AB$4=$AZ$4)*$D72:$AB72))</f>
        <v/>
      </c>
      <c r="BA72" s="15" t="str">
        <f t="shared" ca="1" si="9"/>
        <v/>
      </c>
      <c r="BB72" s="2" t="str" cm="1">
        <f t="array" ref="BB72">IF(B72="","",SUMPRODUCT(($D$1:$AB$4=$BB$4)*$D72:$AB72))</f>
        <v/>
      </c>
      <c r="BC72" s="15" t="str">
        <f t="shared" ca="1" si="10"/>
        <v/>
      </c>
      <c r="BD72" s="2" t="str" cm="1">
        <f t="array" ref="BD72">IF(B72="","",SUMPRODUCT(($D$1:$AB$4=$BD$4)*$D72:$AB72))</f>
        <v/>
      </c>
      <c r="BE72" s="15" t="str">
        <f t="shared" ca="1" si="11"/>
        <v/>
      </c>
      <c r="BF72" s="2" t="str" cm="1">
        <f t="array" ref="BF72">IF(B72="","",SUMPRODUCT(($D$1:$AB$4=$BF$4)*$D72:$AB72))</f>
        <v/>
      </c>
      <c r="BG72" s="15" t="str">
        <f t="shared" ca="1" si="12"/>
        <v/>
      </c>
      <c r="BH72" s="2" t="str" cm="1">
        <f t="array" ref="BH72">IF(B72="","",SUMPRODUCT(($D$1:$AB$4=$BH$4)*$D72:$AB72))</f>
        <v/>
      </c>
      <c r="BI72" s="15" t="str">
        <f t="shared" ca="1" si="13"/>
        <v/>
      </c>
      <c r="BJ72" s="2" t="str" cm="1">
        <f t="array" ref="BJ72">IF(B72="","",SUMPRODUCT(($D$1:$AB$4=$BJ$4)*$D72:$AB72))</f>
        <v/>
      </c>
      <c r="BK72" s="15" t="str">
        <f t="shared" ca="1" si="14"/>
        <v/>
      </c>
      <c r="BL72" s="2" t="str" cm="1">
        <f t="array" ref="BL72">IF(B72="","",SUMPRODUCT(($D$1:$AB$4=$BL$4)*$D72:$AB72))</f>
        <v/>
      </c>
      <c r="BM72" s="15" t="str">
        <f t="shared" ca="1" si="15"/>
        <v/>
      </c>
      <c r="BN72" s="2" t="str" cm="1">
        <f t="array" ref="BN72">IF(B72="","",SUMPRODUCT(($D$1:$AB$4=$BN$4)*$D72:$AB72))</f>
        <v/>
      </c>
      <c r="BO72" s="15" t="str">
        <f t="shared" ca="1" si="16"/>
        <v/>
      </c>
      <c r="BP72" s="2" t="str" cm="1">
        <f t="array" ref="BP72">IF(B72="","",SUMPRODUCT(($D$1:$AB$4=$BP$4)*$D72:$AB72))</f>
        <v/>
      </c>
      <c r="BQ72" s="15" t="str">
        <f t="shared" ca="1" si="17"/>
        <v/>
      </c>
      <c r="BR72" s="2" t="str" cm="1">
        <f t="array" ref="BR72">IF(B72="","",SUMPRODUCT(($D$1:$AB$4=$BR$4)*$D72:$AB72))</f>
        <v/>
      </c>
      <c r="BS72" s="15" t="str">
        <f t="shared" ca="1" si="18"/>
        <v/>
      </c>
      <c r="BT72" s="2" t="str" cm="1">
        <f t="array" ref="BT72">IF(B72="","",SUMPRODUCT(($D$1:$AB$4=$BT$4)*$D72:$AB72))</f>
        <v/>
      </c>
      <c r="BU72" s="15" t="str">
        <f t="shared" ca="1" si="19"/>
        <v/>
      </c>
      <c r="BV72" s="2" t="str" cm="1">
        <f t="array" ref="BV72">IF(B72="","",SUMPRODUCT(($D$1:$AB$4=$BV$4)*$D72:$AB72))</f>
        <v/>
      </c>
      <c r="BW72" s="15" t="str">
        <f t="shared" ca="1" si="20"/>
        <v/>
      </c>
      <c r="BX72" s="2" t="str" cm="1">
        <f t="array" ref="BX72">IF(B72="","",SUMPRODUCT(($D$1:$AB$4=$BX$4)*$D72:$AB72))</f>
        <v/>
      </c>
      <c r="BY72" s="15" t="str">
        <f t="shared" ca="1" si="21"/>
        <v/>
      </c>
      <c r="BZ72" s="2" t="str" cm="1">
        <f t="array" ref="BZ72">IF(B72="","",SUMPRODUCT(($D$1:$AB$4=$BZ$4)*$D72:$AB72))</f>
        <v/>
      </c>
      <c r="CA72" s="15" t="str">
        <f t="shared" ca="1" si="22"/>
        <v/>
      </c>
      <c r="CB72" s="2" t="str" cm="1">
        <f t="array" ref="CB72">IF(B72="","",SUMPRODUCT(($D$1:$AB$4=$CB$4)*$D72:$AB72))</f>
        <v/>
      </c>
      <c r="CC72" s="15" t="str">
        <f t="shared" ca="1" si="23"/>
        <v/>
      </c>
      <c r="CD72" s="2" t="str" cm="1">
        <f t="array" ref="CD72">IF(B72="","",SUMPRODUCT(($D$1:$AB$4=$CD$4)*$D72:$AB72))</f>
        <v/>
      </c>
      <c r="CE72" s="15" t="str">
        <f t="shared" ca="1" si="24"/>
        <v/>
      </c>
      <c r="CF72" s="2" t="str" cm="1">
        <f t="array" ref="CF72">IF(B72="","",SUMPRODUCT(($D$1:$AB$4=$CF$4)*$D72:$AB72))</f>
        <v/>
      </c>
      <c r="CG72" s="15" t="str">
        <f t="shared" ca="1" si="25"/>
        <v/>
      </c>
      <c r="CH72" s="2" t="str" cm="1">
        <f t="array" ref="CH72">IF(B72="","",SUMPRODUCT(($D$1:$AB$4=$CH$4)*$D72:$AB72))</f>
        <v/>
      </c>
      <c r="CI72" s="15" t="str">
        <f t="shared" ca="1" si="26"/>
        <v/>
      </c>
    </row>
    <row r="73" spans="1:87">
      <c r="A73" s="6">
        <v>67</v>
      </c>
      <c r="B73" s="8"/>
      <c r="D73" s="97"/>
      <c r="E73" s="86"/>
      <c r="F73" s="86"/>
      <c r="G73" s="86"/>
      <c r="H73" s="86"/>
      <c r="I73" s="98"/>
      <c r="J73" s="102"/>
      <c r="K73" s="87"/>
      <c r="L73" s="87"/>
      <c r="M73" s="87"/>
      <c r="N73" s="87"/>
      <c r="O73" s="103"/>
      <c r="P73" s="107"/>
      <c r="Q73" s="88"/>
      <c r="R73" s="88"/>
      <c r="S73" s="88"/>
      <c r="T73" s="88"/>
      <c r="U73" s="108"/>
      <c r="V73" s="113"/>
      <c r="W73" s="89"/>
      <c r="X73" s="89"/>
      <c r="Y73" s="89"/>
      <c r="Z73" s="89"/>
      <c r="AA73" s="89"/>
      <c r="AB73" s="169"/>
      <c r="AC73" s="171" t="str">
        <f t="shared" si="29"/>
        <v/>
      </c>
      <c r="AD73" s="286" t="str">
        <f t="shared" si="28"/>
        <v/>
      </c>
      <c r="AL73" s="2" t="str" cm="1">
        <f t="array" ref="AL73">IF(B73="","",SUMPRODUCT(($D$1:$AB$4=$AL$4)*D73:AB73))</f>
        <v/>
      </c>
      <c r="AM73" s="15" t="str">
        <f t="shared" ca="1" si="2"/>
        <v/>
      </c>
      <c r="AN73" s="2" t="str" cm="1">
        <f t="array" ref="AN73">IF(B73="","",SUMPRODUCT(($D$1:$AB$4=$AN$4)*D73:AB73))</f>
        <v/>
      </c>
      <c r="AO73" s="15" t="str">
        <f t="shared" ca="1" si="3"/>
        <v/>
      </c>
      <c r="AP73" s="2" t="str" cm="1">
        <f t="array" ref="AP73">IF(B73="","",SUMPRODUCT(($D$1:$AB$4=$AP$4)*D73:AB73))</f>
        <v/>
      </c>
      <c r="AQ73" s="15" t="str">
        <f t="shared" ca="1" si="4"/>
        <v/>
      </c>
      <c r="AR73" s="2" t="str" cm="1">
        <f t="array" ref="AR73">IF(B73="","",SUMPRODUCT(($D$1:$AB$4=$AR$4)*D73:AB73))</f>
        <v/>
      </c>
      <c r="AS73" s="15" t="str">
        <f t="shared" ca="1" si="5"/>
        <v/>
      </c>
      <c r="AT73" s="2" t="str" cm="1">
        <f t="array" ref="AT73">IF(B73="","",SUMPRODUCT(($D$1:$AB$4=$AT$4)*$D73:$AB73))</f>
        <v/>
      </c>
      <c r="AU73" s="15" t="str">
        <f t="shared" ca="1" si="6"/>
        <v/>
      </c>
      <c r="AV73" s="2" t="str" cm="1">
        <f t="array" ref="AV73">IF(D73="","",SUMPRODUCT(($D$1:$AB$4=$AV$4)*$D73:$AB73))</f>
        <v/>
      </c>
      <c r="AW73" s="15" t="str">
        <f t="shared" ca="1" si="7"/>
        <v/>
      </c>
      <c r="AX73" s="2" t="str" cm="1">
        <f t="array" ref="AX73">IF(F73="","",SUMPRODUCT(($D$1:$AB$4=$AX$4)*$D73:$AB73))</f>
        <v/>
      </c>
      <c r="AY73" s="15" t="str">
        <f t="shared" ca="1" si="8"/>
        <v/>
      </c>
      <c r="AZ73" s="2" t="str" cm="1">
        <f t="array" ref="AZ73">IF(B73="","",SUMPRODUCT(($D$1:$AB$4=$AZ$4)*$D73:$AB73))</f>
        <v/>
      </c>
      <c r="BA73" s="15" t="str">
        <f t="shared" ca="1" si="9"/>
        <v/>
      </c>
      <c r="BB73" s="2" t="str" cm="1">
        <f t="array" ref="BB73">IF(B73="","",SUMPRODUCT(($D$1:$AB$4=$BB$4)*$D73:$AB73))</f>
        <v/>
      </c>
      <c r="BC73" s="15" t="str">
        <f t="shared" ca="1" si="10"/>
        <v/>
      </c>
      <c r="BD73" s="2" t="str" cm="1">
        <f t="array" ref="BD73">IF(B73="","",SUMPRODUCT(($D$1:$AB$4=$BD$4)*$D73:$AB73))</f>
        <v/>
      </c>
      <c r="BE73" s="15" t="str">
        <f t="shared" ca="1" si="11"/>
        <v/>
      </c>
      <c r="BF73" s="2" t="str" cm="1">
        <f t="array" ref="BF73">IF(B73="","",SUMPRODUCT(($D$1:$AB$4=$BF$4)*$D73:$AB73))</f>
        <v/>
      </c>
      <c r="BG73" s="15" t="str">
        <f t="shared" ca="1" si="12"/>
        <v/>
      </c>
      <c r="BH73" s="2" t="str" cm="1">
        <f t="array" ref="BH73">IF(B73="","",SUMPRODUCT(($D$1:$AB$4=$BH$4)*$D73:$AB73))</f>
        <v/>
      </c>
      <c r="BI73" s="15" t="str">
        <f t="shared" ca="1" si="13"/>
        <v/>
      </c>
      <c r="BJ73" s="2" t="str" cm="1">
        <f t="array" ref="BJ73">IF(B73="","",SUMPRODUCT(($D$1:$AB$4=$BJ$4)*$D73:$AB73))</f>
        <v/>
      </c>
      <c r="BK73" s="15" t="str">
        <f t="shared" ca="1" si="14"/>
        <v/>
      </c>
      <c r="BL73" s="2" t="str" cm="1">
        <f t="array" ref="BL73">IF(B73="","",SUMPRODUCT(($D$1:$AB$4=$BL$4)*$D73:$AB73))</f>
        <v/>
      </c>
      <c r="BM73" s="15" t="str">
        <f t="shared" ca="1" si="15"/>
        <v/>
      </c>
      <c r="BN73" s="2" t="str" cm="1">
        <f t="array" ref="BN73">IF(B73="","",SUMPRODUCT(($D$1:$AB$4=$BN$4)*$D73:$AB73))</f>
        <v/>
      </c>
      <c r="BO73" s="15" t="str">
        <f t="shared" ca="1" si="16"/>
        <v/>
      </c>
      <c r="BP73" s="2" t="str" cm="1">
        <f t="array" ref="BP73">IF(B73="","",SUMPRODUCT(($D$1:$AB$4=$BP$4)*$D73:$AB73))</f>
        <v/>
      </c>
      <c r="BQ73" s="15" t="str">
        <f t="shared" ca="1" si="17"/>
        <v/>
      </c>
      <c r="BR73" s="2" t="str" cm="1">
        <f t="array" ref="BR73">IF(B73="","",SUMPRODUCT(($D$1:$AB$4=$BR$4)*$D73:$AB73))</f>
        <v/>
      </c>
      <c r="BS73" s="15" t="str">
        <f t="shared" ca="1" si="18"/>
        <v/>
      </c>
      <c r="BT73" s="2" t="str" cm="1">
        <f t="array" ref="BT73">IF(B73="","",SUMPRODUCT(($D$1:$AB$4=$BT$4)*$D73:$AB73))</f>
        <v/>
      </c>
      <c r="BU73" s="15" t="str">
        <f t="shared" ca="1" si="19"/>
        <v/>
      </c>
      <c r="BV73" s="2" t="str" cm="1">
        <f t="array" ref="BV73">IF(B73="","",SUMPRODUCT(($D$1:$AB$4=$BV$4)*$D73:$AB73))</f>
        <v/>
      </c>
      <c r="BW73" s="15" t="str">
        <f t="shared" ca="1" si="20"/>
        <v/>
      </c>
      <c r="BX73" s="2" t="str" cm="1">
        <f t="array" ref="BX73">IF(B73="","",SUMPRODUCT(($D$1:$AB$4=$BX$4)*$D73:$AB73))</f>
        <v/>
      </c>
      <c r="BY73" s="15" t="str">
        <f t="shared" ca="1" si="21"/>
        <v/>
      </c>
      <c r="BZ73" s="2" t="str" cm="1">
        <f t="array" ref="BZ73">IF(B73="","",SUMPRODUCT(($D$1:$AB$4=$BZ$4)*$D73:$AB73))</f>
        <v/>
      </c>
      <c r="CA73" s="15" t="str">
        <f t="shared" ca="1" si="22"/>
        <v/>
      </c>
      <c r="CB73" s="2" t="str" cm="1">
        <f t="array" ref="CB73">IF(B73="","",SUMPRODUCT(($D$1:$AB$4=$CB$4)*$D73:$AB73))</f>
        <v/>
      </c>
      <c r="CC73" s="15" t="str">
        <f t="shared" ca="1" si="23"/>
        <v/>
      </c>
      <c r="CD73" s="2" t="str" cm="1">
        <f t="array" ref="CD73">IF(B73="","",SUMPRODUCT(($D$1:$AB$4=$CD$4)*$D73:$AB73))</f>
        <v/>
      </c>
      <c r="CE73" s="15" t="str">
        <f t="shared" ca="1" si="24"/>
        <v/>
      </c>
      <c r="CF73" s="2" t="str" cm="1">
        <f t="array" ref="CF73">IF(B73="","",SUMPRODUCT(($D$1:$AB$4=$CF$4)*$D73:$AB73))</f>
        <v/>
      </c>
      <c r="CG73" s="15" t="str">
        <f t="shared" ca="1" si="25"/>
        <v/>
      </c>
      <c r="CH73" s="2" t="str" cm="1">
        <f t="array" ref="CH73">IF(B73="","",SUMPRODUCT(($D$1:$AB$4=$CH$4)*$D73:$AB73))</f>
        <v/>
      </c>
      <c r="CI73" s="15" t="str">
        <f t="shared" ca="1" si="26"/>
        <v/>
      </c>
    </row>
    <row r="74" spans="1:87">
      <c r="A74" s="7">
        <v>68</v>
      </c>
      <c r="B74" s="8"/>
      <c r="D74" s="97"/>
      <c r="E74" s="86"/>
      <c r="F74" s="86"/>
      <c r="G74" s="86"/>
      <c r="H74" s="86"/>
      <c r="I74" s="98"/>
      <c r="J74" s="102"/>
      <c r="K74" s="87"/>
      <c r="L74" s="87"/>
      <c r="M74" s="87"/>
      <c r="N74" s="87"/>
      <c r="O74" s="103"/>
      <c r="P74" s="107"/>
      <c r="Q74" s="88"/>
      <c r="R74" s="88"/>
      <c r="S74" s="88"/>
      <c r="T74" s="88"/>
      <c r="U74" s="108"/>
      <c r="V74" s="113"/>
      <c r="W74" s="89"/>
      <c r="X74" s="89"/>
      <c r="Y74" s="89"/>
      <c r="Z74" s="89"/>
      <c r="AA74" s="89"/>
      <c r="AB74" s="169"/>
      <c r="AC74" s="171" t="str">
        <f t="shared" si="29"/>
        <v/>
      </c>
      <c r="AD74" s="286" t="str">
        <f t="shared" si="28"/>
        <v/>
      </c>
      <c r="AL74" s="2" t="str" cm="1">
        <f t="array" ref="AL74">IF(B74="","",SUMPRODUCT(($D$1:$AB$4=$AL$4)*D74:AB74))</f>
        <v/>
      </c>
      <c r="AM74" s="15" t="str">
        <f t="shared" ca="1" si="2"/>
        <v/>
      </c>
      <c r="AN74" s="2" t="str" cm="1">
        <f t="array" ref="AN74">IF(B74="","",SUMPRODUCT(($D$1:$AB$4=$AN$4)*D74:AB74))</f>
        <v/>
      </c>
      <c r="AO74" s="15" t="str">
        <f t="shared" ca="1" si="3"/>
        <v/>
      </c>
      <c r="AP74" s="2" t="str" cm="1">
        <f t="array" ref="AP74">IF(B74="","",SUMPRODUCT(($D$1:$AB$4=$AP$4)*D74:AB74))</f>
        <v/>
      </c>
      <c r="AQ74" s="15" t="str">
        <f t="shared" ca="1" si="4"/>
        <v/>
      </c>
      <c r="AR74" s="2" t="str" cm="1">
        <f t="array" ref="AR74">IF(B74="","",SUMPRODUCT(($D$1:$AB$4=$AR$4)*D74:AB74))</f>
        <v/>
      </c>
      <c r="AS74" s="15" t="str">
        <f t="shared" ca="1" si="5"/>
        <v/>
      </c>
      <c r="AT74" s="2" t="str" cm="1">
        <f t="array" ref="AT74">IF(B74="","",SUMPRODUCT(($D$1:$AB$4=$AT$4)*$D74:$AB74))</f>
        <v/>
      </c>
      <c r="AU74" s="15" t="str">
        <f t="shared" ca="1" si="6"/>
        <v/>
      </c>
      <c r="AV74" s="2" t="str" cm="1">
        <f t="array" ref="AV74">IF(D74="","",SUMPRODUCT(($D$1:$AB$4=$AV$4)*$D74:$AB74))</f>
        <v/>
      </c>
      <c r="AW74" s="15" t="str">
        <f t="shared" ca="1" si="7"/>
        <v/>
      </c>
      <c r="AX74" s="2" t="str" cm="1">
        <f t="array" ref="AX74">IF(F74="","",SUMPRODUCT(($D$1:$AB$4=$AX$4)*$D74:$AB74))</f>
        <v/>
      </c>
      <c r="AY74" s="15" t="str">
        <f t="shared" ca="1" si="8"/>
        <v/>
      </c>
      <c r="AZ74" s="2" t="str" cm="1">
        <f t="array" ref="AZ74">IF(B74="","",SUMPRODUCT(($D$1:$AB$4=$AZ$4)*$D74:$AB74))</f>
        <v/>
      </c>
      <c r="BA74" s="15" t="str">
        <f t="shared" ca="1" si="9"/>
        <v/>
      </c>
      <c r="BB74" s="2" t="str" cm="1">
        <f t="array" ref="BB74">IF(B74="","",SUMPRODUCT(($D$1:$AB$4=$BB$4)*$D74:$AB74))</f>
        <v/>
      </c>
      <c r="BC74" s="15" t="str">
        <f t="shared" ca="1" si="10"/>
        <v/>
      </c>
      <c r="BD74" s="2" t="str" cm="1">
        <f t="array" ref="BD74">IF(B74="","",SUMPRODUCT(($D$1:$AB$4=$BD$4)*$D74:$AB74))</f>
        <v/>
      </c>
      <c r="BE74" s="15" t="str">
        <f t="shared" ca="1" si="11"/>
        <v/>
      </c>
      <c r="BF74" s="2" t="str" cm="1">
        <f t="array" ref="BF74">IF(B74="","",SUMPRODUCT(($D$1:$AB$4=$BF$4)*$D74:$AB74))</f>
        <v/>
      </c>
      <c r="BG74" s="15" t="str">
        <f t="shared" ca="1" si="12"/>
        <v/>
      </c>
      <c r="BH74" s="2" t="str" cm="1">
        <f t="array" ref="BH74">IF(B74="","",SUMPRODUCT(($D$1:$AB$4=$BH$4)*$D74:$AB74))</f>
        <v/>
      </c>
      <c r="BI74" s="15" t="str">
        <f t="shared" ca="1" si="13"/>
        <v/>
      </c>
      <c r="BJ74" s="2" t="str" cm="1">
        <f t="array" ref="BJ74">IF(B74="","",SUMPRODUCT(($D$1:$AB$4=$BJ$4)*$D74:$AB74))</f>
        <v/>
      </c>
      <c r="BK74" s="15" t="str">
        <f t="shared" ca="1" si="14"/>
        <v/>
      </c>
      <c r="BL74" s="2" t="str" cm="1">
        <f t="array" ref="BL74">IF(B74="","",SUMPRODUCT(($D$1:$AB$4=$BL$4)*$D74:$AB74))</f>
        <v/>
      </c>
      <c r="BM74" s="15" t="str">
        <f t="shared" ca="1" si="15"/>
        <v/>
      </c>
      <c r="BN74" s="2" t="str" cm="1">
        <f t="array" ref="BN74">IF(B74="","",SUMPRODUCT(($D$1:$AB$4=$BN$4)*$D74:$AB74))</f>
        <v/>
      </c>
      <c r="BO74" s="15" t="str">
        <f t="shared" ca="1" si="16"/>
        <v/>
      </c>
      <c r="BP74" s="2" t="str" cm="1">
        <f t="array" ref="BP74">IF(B74="","",SUMPRODUCT(($D$1:$AB$4=$BP$4)*$D74:$AB74))</f>
        <v/>
      </c>
      <c r="BQ74" s="15" t="str">
        <f t="shared" ca="1" si="17"/>
        <v/>
      </c>
      <c r="BR74" s="2" t="str" cm="1">
        <f t="array" ref="BR74">IF(B74="","",SUMPRODUCT(($D$1:$AB$4=$BR$4)*$D74:$AB74))</f>
        <v/>
      </c>
      <c r="BS74" s="15" t="str">
        <f t="shared" ca="1" si="18"/>
        <v/>
      </c>
      <c r="BT74" s="2" t="str" cm="1">
        <f t="array" ref="BT74">IF(B74="","",SUMPRODUCT(($D$1:$AB$4=$BT$4)*$D74:$AB74))</f>
        <v/>
      </c>
      <c r="BU74" s="15" t="str">
        <f t="shared" ca="1" si="19"/>
        <v/>
      </c>
      <c r="BV74" s="2" t="str" cm="1">
        <f t="array" ref="BV74">IF(B74="","",SUMPRODUCT(($D$1:$AB$4=$BV$4)*$D74:$AB74))</f>
        <v/>
      </c>
      <c r="BW74" s="15" t="str">
        <f t="shared" ca="1" si="20"/>
        <v/>
      </c>
      <c r="BX74" s="2" t="str" cm="1">
        <f t="array" ref="BX74">IF(B74="","",SUMPRODUCT(($D$1:$AB$4=$BX$4)*$D74:$AB74))</f>
        <v/>
      </c>
      <c r="BY74" s="15" t="str">
        <f t="shared" ca="1" si="21"/>
        <v/>
      </c>
      <c r="BZ74" s="2" t="str" cm="1">
        <f t="array" ref="BZ74">IF(B74="","",SUMPRODUCT(($D$1:$AB$4=$BZ$4)*$D74:$AB74))</f>
        <v/>
      </c>
      <c r="CA74" s="15" t="str">
        <f t="shared" ca="1" si="22"/>
        <v/>
      </c>
      <c r="CB74" s="2" t="str" cm="1">
        <f t="array" ref="CB74">IF(B74="","",SUMPRODUCT(($D$1:$AB$4=$CB$4)*$D74:$AB74))</f>
        <v/>
      </c>
      <c r="CC74" s="15" t="str">
        <f t="shared" ca="1" si="23"/>
        <v/>
      </c>
      <c r="CD74" s="2" t="str" cm="1">
        <f t="array" ref="CD74">IF(B74="","",SUMPRODUCT(($D$1:$AB$4=$CD$4)*$D74:$AB74))</f>
        <v/>
      </c>
      <c r="CE74" s="15" t="str">
        <f t="shared" ca="1" si="24"/>
        <v/>
      </c>
      <c r="CF74" s="2" t="str" cm="1">
        <f t="array" ref="CF74">IF(B74="","",SUMPRODUCT(($D$1:$AB$4=$CF$4)*$D74:$AB74))</f>
        <v/>
      </c>
      <c r="CG74" s="15" t="str">
        <f t="shared" ca="1" si="25"/>
        <v/>
      </c>
      <c r="CH74" s="2" t="str" cm="1">
        <f t="array" ref="CH74">IF(B74="","",SUMPRODUCT(($D$1:$AB$4=$CH$4)*$D74:$AB74))</f>
        <v/>
      </c>
      <c r="CI74" s="15" t="str">
        <f t="shared" ca="1" si="26"/>
        <v/>
      </c>
    </row>
    <row r="75" spans="1:87">
      <c r="A75" s="6">
        <v>69</v>
      </c>
      <c r="B75" s="8"/>
      <c r="D75" s="97"/>
      <c r="E75" s="86"/>
      <c r="F75" s="86"/>
      <c r="G75" s="86"/>
      <c r="H75" s="86"/>
      <c r="I75" s="98"/>
      <c r="J75" s="102"/>
      <c r="K75" s="87"/>
      <c r="L75" s="87"/>
      <c r="M75" s="87"/>
      <c r="N75" s="87"/>
      <c r="O75" s="103"/>
      <c r="P75" s="107"/>
      <c r="Q75" s="88"/>
      <c r="R75" s="88"/>
      <c r="S75" s="88"/>
      <c r="T75" s="88"/>
      <c r="U75" s="108"/>
      <c r="V75" s="113"/>
      <c r="W75" s="89"/>
      <c r="X75" s="89"/>
      <c r="Y75" s="89"/>
      <c r="Z75" s="89"/>
      <c r="AA75" s="89"/>
      <c r="AB75" s="169"/>
      <c r="AC75" s="171" t="str">
        <f t="shared" si="29"/>
        <v/>
      </c>
      <c r="AD75" s="286" t="str">
        <f t="shared" si="28"/>
        <v/>
      </c>
      <c r="AL75" s="2" t="str" cm="1">
        <f t="array" ref="AL75">IF(B75="","",SUMPRODUCT(($D$1:$AB$4=$AL$4)*D75:AB75))</f>
        <v/>
      </c>
      <c r="AM75" s="15" t="str">
        <f t="shared" ca="1" si="2"/>
        <v/>
      </c>
      <c r="AN75" s="2" t="str" cm="1">
        <f t="array" ref="AN75">IF(B75="","",SUMPRODUCT(($D$1:$AB$4=$AN$4)*D75:AB75))</f>
        <v/>
      </c>
      <c r="AO75" s="15" t="str">
        <f t="shared" ca="1" si="3"/>
        <v/>
      </c>
      <c r="AP75" s="2" t="str" cm="1">
        <f t="array" ref="AP75">IF(B75="","",SUMPRODUCT(($D$1:$AB$4=$AP$4)*D75:AB75))</f>
        <v/>
      </c>
      <c r="AQ75" s="15" t="str">
        <f t="shared" ca="1" si="4"/>
        <v/>
      </c>
      <c r="AR75" s="2" t="str" cm="1">
        <f t="array" ref="AR75">IF(B75="","",SUMPRODUCT(($D$1:$AB$4=$AR$4)*D75:AB75))</f>
        <v/>
      </c>
      <c r="AS75" s="15" t="str">
        <f t="shared" ca="1" si="5"/>
        <v/>
      </c>
      <c r="AT75" s="2" t="str" cm="1">
        <f t="array" ref="AT75">IF(B75="","",SUMPRODUCT(($D$1:$AB$4=$AT$4)*$D75:$AB75))</f>
        <v/>
      </c>
      <c r="AU75" s="15" t="str">
        <f t="shared" ca="1" si="6"/>
        <v/>
      </c>
      <c r="AV75" s="2" t="str" cm="1">
        <f t="array" ref="AV75">IF(D75="","",SUMPRODUCT(($D$1:$AB$4=$AV$4)*$D75:$AB75))</f>
        <v/>
      </c>
      <c r="AW75" s="15" t="str">
        <f t="shared" ca="1" si="7"/>
        <v/>
      </c>
      <c r="AX75" s="2" t="str" cm="1">
        <f t="array" ref="AX75">IF(F75="","",SUMPRODUCT(($D$1:$AB$4=$AX$4)*$D75:$AB75))</f>
        <v/>
      </c>
      <c r="AY75" s="15" t="str">
        <f t="shared" ca="1" si="8"/>
        <v/>
      </c>
      <c r="AZ75" s="2" t="str" cm="1">
        <f t="array" ref="AZ75">IF(B75="","",SUMPRODUCT(($D$1:$AB$4=$AZ$4)*$D75:$AB75))</f>
        <v/>
      </c>
      <c r="BA75" s="15" t="str">
        <f t="shared" ca="1" si="9"/>
        <v/>
      </c>
      <c r="BB75" s="2" t="str" cm="1">
        <f t="array" ref="BB75">IF(B75="","",SUMPRODUCT(($D$1:$AB$4=$BB$4)*$D75:$AB75))</f>
        <v/>
      </c>
      <c r="BC75" s="15" t="str">
        <f t="shared" ca="1" si="10"/>
        <v/>
      </c>
      <c r="BD75" s="2" t="str" cm="1">
        <f t="array" ref="BD75">IF(B75="","",SUMPRODUCT(($D$1:$AB$4=$BD$4)*$D75:$AB75))</f>
        <v/>
      </c>
      <c r="BE75" s="15" t="str">
        <f t="shared" ca="1" si="11"/>
        <v/>
      </c>
      <c r="BF75" s="2" t="str" cm="1">
        <f t="array" ref="BF75">IF(B75="","",SUMPRODUCT(($D$1:$AB$4=$BF$4)*$D75:$AB75))</f>
        <v/>
      </c>
      <c r="BG75" s="15" t="str">
        <f t="shared" ca="1" si="12"/>
        <v/>
      </c>
      <c r="BH75" s="2" t="str" cm="1">
        <f t="array" ref="BH75">IF(B75="","",SUMPRODUCT(($D$1:$AB$4=$BH$4)*$D75:$AB75))</f>
        <v/>
      </c>
      <c r="BI75" s="15" t="str">
        <f t="shared" ca="1" si="13"/>
        <v/>
      </c>
      <c r="BJ75" s="2" t="str" cm="1">
        <f t="array" ref="BJ75">IF(B75="","",SUMPRODUCT(($D$1:$AB$4=$BJ$4)*$D75:$AB75))</f>
        <v/>
      </c>
      <c r="BK75" s="15" t="str">
        <f t="shared" ca="1" si="14"/>
        <v/>
      </c>
      <c r="BL75" s="2" t="str" cm="1">
        <f t="array" ref="BL75">IF(B75="","",SUMPRODUCT(($D$1:$AB$4=$BL$4)*$D75:$AB75))</f>
        <v/>
      </c>
      <c r="BM75" s="15" t="str">
        <f t="shared" ca="1" si="15"/>
        <v/>
      </c>
      <c r="BN75" s="2" t="str" cm="1">
        <f t="array" ref="BN75">IF(B75="","",SUMPRODUCT(($D$1:$AB$4=$BN$4)*$D75:$AB75))</f>
        <v/>
      </c>
      <c r="BO75" s="15" t="str">
        <f t="shared" ca="1" si="16"/>
        <v/>
      </c>
      <c r="BP75" s="2" t="str" cm="1">
        <f t="array" ref="BP75">IF(B75="","",SUMPRODUCT(($D$1:$AB$4=$BP$4)*$D75:$AB75))</f>
        <v/>
      </c>
      <c r="BQ75" s="15" t="str">
        <f t="shared" ca="1" si="17"/>
        <v/>
      </c>
      <c r="BR75" s="2" t="str" cm="1">
        <f t="array" ref="BR75">IF(B75="","",SUMPRODUCT(($D$1:$AB$4=$BR$4)*$D75:$AB75))</f>
        <v/>
      </c>
      <c r="BS75" s="15" t="str">
        <f t="shared" ca="1" si="18"/>
        <v/>
      </c>
      <c r="BT75" s="2" t="str" cm="1">
        <f t="array" ref="BT75">IF(B75="","",SUMPRODUCT(($D$1:$AB$4=$BT$4)*$D75:$AB75))</f>
        <v/>
      </c>
      <c r="BU75" s="15" t="str">
        <f t="shared" ca="1" si="19"/>
        <v/>
      </c>
      <c r="BV75" s="2" t="str" cm="1">
        <f t="array" ref="BV75">IF(B75="","",SUMPRODUCT(($D$1:$AB$4=$BV$4)*$D75:$AB75))</f>
        <v/>
      </c>
      <c r="BW75" s="15" t="str">
        <f t="shared" ca="1" si="20"/>
        <v/>
      </c>
      <c r="BX75" s="2" t="str" cm="1">
        <f t="array" ref="BX75">IF(B75="","",SUMPRODUCT(($D$1:$AB$4=$BX$4)*$D75:$AB75))</f>
        <v/>
      </c>
      <c r="BY75" s="15" t="str">
        <f t="shared" ca="1" si="21"/>
        <v/>
      </c>
      <c r="BZ75" s="2" t="str" cm="1">
        <f t="array" ref="BZ75">IF(B75="","",SUMPRODUCT(($D$1:$AB$4=$BZ$4)*$D75:$AB75))</f>
        <v/>
      </c>
      <c r="CA75" s="15" t="str">
        <f t="shared" ca="1" si="22"/>
        <v/>
      </c>
      <c r="CB75" s="2" t="str" cm="1">
        <f t="array" ref="CB75">IF(B75="","",SUMPRODUCT(($D$1:$AB$4=$CB$4)*$D75:$AB75))</f>
        <v/>
      </c>
      <c r="CC75" s="15" t="str">
        <f t="shared" ca="1" si="23"/>
        <v/>
      </c>
      <c r="CD75" s="2" t="str" cm="1">
        <f t="array" ref="CD75">IF(B75="","",SUMPRODUCT(($D$1:$AB$4=$CD$4)*$D75:$AB75))</f>
        <v/>
      </c>
      <c r="CE75" s="15" t="str">
        <f t="shared" ca="1" si="24"/>
        <v/>
      </c>
      <c r="CF75" s="2" t="str" cm="1">
        <f t="array" ref="CF75">IF(B75="","",SUMPRODUCT(($D$1:$AB$4=$CF$4)*$D75:$AB75))</f>
        <v/>
      </c>
      <c r="CG75" s="15" t="str">
        <f t="shared" ca="1" si="25"/>
        <v/>
      </c>
      <c r="CH75" s="2" t="str" cm="1">
        <f t="array" ref="CH75">IF(B75="","",SUMPRODUCT(($D$1:$AB$4=$CH$4)*$D75:$AB75))</f>
        <v/>
      </c>
      <c r="CI75" s="15" t="str">
        <f t="shared" ca="1" si="26"/>
        <v/>
      </c>
    </row>
    <row r="76" spans="1:87">
      <c r="A76" s="7">
        <v>70</v>
      </c>
      <c r="B76" s="8"/>
      <c r="D76" s="97"/>
      <c r="E76" s="86"/>
      <c r="F76" s="86"/>
      <c r="G76" s="86"/>
      <c r="H76" s="86"/>
      <c r="I76" s="98"/>
      <c r="J76" s="102"/>
      <c r="K76" s="87"/>
      <c r="L76" s="87"/>
      <c r="M76" s="87"/>
      <c r="N76" s="87"/>
      <c r="O76" s="103"/>
      <c r="P76" s="107"/>
      <c r="Q76" s="88"/>
      <c r="R76" s="88"/>
      <c r="S76" s="88"/>
      <c r="T76" s="88"/>
      <c r="U76" s="108"/>
      <c r="V76" s="113"/>
      <c r="W76" s="89"/>
      <c r="X76" s="89"/>
      <c r="Y76" s="89"/>
      <c r="Z76" s="89"/>
      <c r="AA76" s="89"/>
      <c r="AB76" s="169"/>
      <c r="AC76" s="171" t="str">
        <f t="shared" si="29"/>
        <v/>
      </c>
      <c r="AD76" s="286" t="str">
        <f t="shared" si="28"/>
        <v/>
      </c>
      <c r="AL76" s="2" t="str" cm="1">
        <f t="array" ref="AL76">IF(B76="","",SUMPRODUCT(($D$1:$AB$4=$AL$4)*D76:AB76))</f>
        <v/>
      </c>
      <c r="AM76" s="15" t="str">
        <f t="shared" ca="1" si="2"/>
        <v/>
      </c>
      <c r="AN76" s="2" t="str" cm="1">
        <f t="array" ref="AN76">IF(B76="","",SUMPRODUCT(($D$1:$AB$4=$AN$4)*D76:AB76))</f>
        <v/>
      </c>
      <c r="AO76" s="15" t="str">
        <f t="shared" ca="1" si="3"/>
        <v/>
      </c>
      <c r="AP76" s="2" t="str" cm="1">
        <f t="array" ref="AP76">IF(B76="","",SUMPRODUCT(($D$1:$AB$4=$AP$4)*D76:AB76))</f>
        <v/>
      </c>
      <c r="AQ76" s="15" t="str">
        <f t="shared" ca="1" si="4"/>
        <v/>
      </c>
      <c r="AR76" s="2" t="str" cm="1">
        <f t="array" ref="AR76">IF(B76="","",SUMPRODUCT(($D$1:$AB$4=$AR$4)*D76:AB76))</f>
        <v/>
      </c>
      <c r="AS76" s="15" t="str">
        <f t="shared" ca="1" si="5"/>
        <v/>
      </c>
      <c r="AT76" s="2" t="str" cm="1">
        <f t="array" ref="AT76">IF(B76="","",SUMPRODUCT(($D$1:$AB$4=$AT$4)*$D76:$AB76))</f>
        <v/>
      </c>
      <c r="AU76" s="15" t="str">
        <f t="shared" ca="1" si="6"/>
        <v/>
      </c>
      <c r="AV76" s="2" t="str" cm="1">
        <f t="array" ref="AV76">IF(D76="","",SUMPRODUCT(($D$1:$AB$4=$AV$4)*$D76:$AB76))</f>
        <v/>
      </c>
      <c r="AW76" s="15" t="str">
        <f t="shared" ca="1" si="7"/>
        <v/>
      </c>
      <c r="AX76" s="2" t="str" cm="1">
        <f t="array" ref="AX76">IF(F76="","",SUMPRODUCT(($D$1:$AB$4=$AX$4)*$D76:$AB76))</f>
        <v/>
      </c>
      <c r="AY76" s="15" t="str">
        <f t="shared" ca="1" si="8"/>
        <v/>
      </c>
      <c r="AZ76" s="2" t="str" cm="1">
        <f t="array" ref="AZ76">IF(B76="","",SUMPRODUCT(($D$1:$AB$4=$AZ$4)*$D76:$AB76))</f>
        <v/>
      </c>
      <c r="BA76" s="15" t="str">
        <f t="shared" ca="1" si="9"/>
        <v/>
      </c>
      <c r="BB76" s="2" t="str" cm="1">
        <f t="array" ref="BB76">IF(B76="","",SUMPRODUCT(($D$1:$AB$4=$BB$4)*$D76:$AB76))</f>
        <v/>
      </c>
      <c r="BC76" s="15" t="str">
        <f t="shared" ca="1" si="10"/>
        <v/>
      </c>
      <c r="BD76" s="2" t="str" cm="1">
        <f t="array" ref="BD76">IF(B76="","",SUMPRODUCT(($D$1:$AB$4=$BD$4)*$D76:$AB76))</f>
        <v/>
      </c>
      <c r="BE76" s="15" t="str">
        <f t="shared" ca="1" si="11"/>
        <v/>
      </c>
      <c r="BF76" s="2" t="str" cm="1">
        <f t="array" ref="BF76">IF(B76="","",SUMPRODUCT(($D$1:$AB$4=$BF$4)*$D76:$AB76))</f>
        <v/>
      </c>
      <c r="BG76" s="15" t="str">
        <f t="shared" ca="1" si="12"/>
        <v/>
      </c>
      <c r="BH76" s="2" t="str" cm="1">
        <f t="array" ref="BH76">IF(B76="","",SUMPRODUCT(($D$1:$AB$4=$BH$4)*$D76:$AB76))</f>
        <v/>
      </c>
      <c r="BI76" s="15" t="str">
        <f t="shared" ca="1" si="13"/>
        <v/>
      </c>
      <c r="BJ76" s="2" t="str" cm="1">
        <f t="array" ref="BJ76">IF(B76="","",SUMPRODUCT(($D$1:$AB$4=$BJ$4)*$D76:$AB76))</f>
        <v/>
      </c>
      <c r="BK76" s="15" t="str">
        <f t="shared" ca="1" si="14"/>
        <v/>
      </c>
      <c r="BL76" s="2" t="str" cm="1">
        <f t="array" ref="BL76">IF(B76="","",SUMPRODUCT(($D$1:$AB$4=$BL$4)*$D76:$AB76))</f>
        <v/>
      </c>
      <c r="BM76" s="15" t="str">
        <f t="shared" ca="1" si="15"/>
        <v/>
      </c>
      <c r="BN76" s="2" t="str" cm="1">
        <f t="array" ref="BN76">IF(B76="","",SUMPRODUCT(($D$1:$AB$4=$BN$4)*$D76:$AB76))</f>
        <v/>
      </c>
      <c r="BO76" s="15" t="str">
        <f t="shared" ca="1" si="16"/>
        <v/>
      </c>
      <c r="BP76" s="2" t="str" cm="1">
        <f t="array" ref="BP76">IF(B76="","",SUMPRODUCT(($D$1:$AB$4=$BP$4)*$D76:$AB76))</f>
        <v/>
      </c>
      <c r="BQ76" s="15" t="str">
        <f t="shared" ca="1" si="17"/>
        <v/>
      </c>
      <c r="BR76" s="2" t="str" cm="1">
        <f t="array" ref="BR76">IF(B76="","",SUMPRODUCT(($D$1:$AB$4=$BR$4)*$D76:$AB76))</f>
        <v/>
      </c>
      <c r="BS76" s="15" t="str">
        <f t="shared" ca="1" si="18"/>
        <v/>
      </c>
      <c r="BT76" s="2" t="str" cm="1">
        <f t="array" ref="BT76">IF(B76="","",SUMPRODUCT(($D$1:$AB$4=$BT$4)*$D76:$AB76))</f>
        <v/>
      </c>
      <c r="BU76" s="15" t="str">
        <f t="shared" ca="1" si="19"/>
        <v/>
      </c>
      <c r="BV76" s="2" t="str" cm="1">
        <f t="array" ref="BV76">IF(B76="","",SUMPRODUCT(($D$1:$AB$4=$BV$4)*$D76:$AB76))</f>
        <v/>
      </c>
      <c r="BW76" s="15" t="str">
        <f t="shared" ca="1" si="20"/>
        <v/>
      </c>
      <c r="BX76" s="2" t="str" cm="1">
        <f t="array" ref="BX76">IF(B76="","",SUMPRODUCT(($D$1:$AB$4=$BX$4)*$D76:$AB76))</f>
        <v/>
      </c>
      <c r="BY76" s="15" t="str">
        <f t="shared" ca="1" si="21"/>
        <v/>
      </c>
      <c r="BZ76" s="2" t="str" cm="1">
        <f t="array" ref="BZ76">IF(B76="","",SUMPRODUCT(($D$1:$AB$4=$BZ$4)*$D76:$AB76))</f>
        <v/>
      </c>
      <c r="CA76" s="15" t="str">
        <f t="shared" ca="1" si="22"/>
        <v/>
      </c>
      <c r="CB76" s="2" t="str" cm="1">
        <f t="array" ref="CB76">IF(B76="","",SUMPRODUCT(($D$1:$AB$4=$CB$4)*$D76:$AB76))</f>
        <v/>
      </c>
      <c r="CC76" s="15" t="str">
        <f t="shared" ca="1" si="23"/>
        <v/>
      </c>
      <c r="CD76" s="2" t="str" cm="1">
        <f t="array" ref="CD76">IF(B76="","",SUMPRODUCT(($D$1:$AB$4=$CD$4)*$D76:$AB76))</f>
        <v/>
      </c>
      <c r="CE76" s="15" t="str">
        <f t="shared" ca="1" si="24"/>
        <v/>
      </c>
      <c r="CF76" s="2" t="str" cm="1">
        <f t="array" ref="CF76">IF(B76="","",SUMPRODUCT(($D$1:$AB$4=$CF$4)*$D76:$AB76))</f>
        <v/>
      </c>
      <c r="CG76" s="15" t="str">
        <f t="shared" ca="1" si="25"/>
        <v/>
      </c>
      <c r="CH76" s="2" t="str" cm="1">
        <f t="array" ref="CH76">IF(B76="","",SUMPRODUCT(($D$1:$AB$4=$CH$4)*$D76:$AB76))</f>
        <v/>
      </c>
      <c r="CI76" s="15" t="str">
        <f t="shared" ca="1" si="26"/>
        <v/>
      </c>
    </row>
    <row r="77" spans="1:87">
      <c r="A77" s="6">
        <v>71</v>
      </c>
      <c r="B77" s="8"/>
      <c r="D77" s="97"/>
      <c r="E77" s="86"/>
      <c r="F77" s="86"/>
      <c r="G77" s="86"/>
      <c r="H77" s="86"/>
      <c r="I77" s="98"/>
      <c r="J77" s="102"/>
      <c r="K77" s="87"/>
      <c r="L77" s="87"/>
      <c r="M77" s="87"/>
      <c r="N77" s="87"/>
      <c r="O77" s="103"/>
      <c r="P77" s="107"/>
      <c r="Q77" s="88"/>
      <c r="R77" s="88"/>
      <c r="S77" s="88"/>
      <c r="T77" s="88"/>
      <c r="U77" s="108"/>
      <c r="V77" s="113"/>
      <c r="W77" s="89"/>
      <c r="X77" s="89"/>
      <c r="Y77" s="89"/>
      <c r="Z77" s="89"/>
      <c r="AA77" s="89"/>
      <c r="AB77" s="169"/>
      <c r="AC77" s="171" t="str">
        <f t="shared" si="29"/>
        <v/>
      </c>
      <c r="AD77" s="286" t="str">
        <f t="shared" si="28"/>
        <v/>
      </c>
      <c r="AL77" s="2" t="str" cm="1">
        <f t="array" ref="AL77">IF(B77="","",SUMPRODUCT(($D$1:$AB$4=$AL$4)*D77:AB77))</f>
        <v/>
      </c>
      <c r="AM77" s="15" t="str">
        <f t="shared" ref="AM77" ca="1" si="30">IFERROR(IF($AM$3=0,"",AL77/$AM$3),"")</f>
        <v/>
      </c>
      <c r="AN77" s="2" t="str" cm="1">
        <f t="array" ref="AN77">IF(B77="","",SUMPRODUCT(($D$1:$AB$4=$AN$4)*D77:AB77))</f>
        <v/>
      </c>
      <c r="AO77" s="15" t="str">
        <f t="shared" ref="AO77" ca="1" si="31">IFERROR(IF($AO$3=0,"",AN77/$AO$3),"")</f>
        <v/>
      </c>
      <c r="AP77" s="2" t="str" cm="1">
        <f t="array" ref="AP77">IF(B77="","",SUMPRODUCT(($D$1:$AB$4=$AP$4)*D77:AB77))</f>
        <v/>
      </c>
      <c r="AQ77" s="15" t="str">
        <f t="shared" ref="AQ77" ca="1" si="32">IFERROR(IF($AQ$3=0,"",AP77/$AQ$3),"")</f>
        <v/>
      </c>
      <c r="AR77" s="2" t="str" cm="1">
        <f t="array" ref="AR77">IF(B77="","",SUMPRODUCT(($D$1:$AB$4=$AR$4)*D77:AB77))</f>
        <v/>
      </c>
      <c r="AS77" s="15" t="str">
        <f t="shared" ref="AS77" ca="1" si="33">IFERROR(IF($AS$3=0,"",AR77/$AS$3),"")</f>
        <v/>
      </c>
      <c r="AT77" s="2" t="str" cm="1">
        <f t="array" ref="AT77">IF(B77="","",SUMPRODUCT(($D$1:$AB$4=$AT$4)*$D77:$AB77))</f>
        <v/>
      </c>
      <c r="AU77" s="15" t="str">
        <f t="shared" ref="AU77" ca="1" si="34">IFERROR(IF($AU$3=0,"",AT77/$AU$3),"")</f>
        <v/>
      </c>
      <c r="AV77" s="2" t="str" cm="1">
        <f t="array" ref="AV77">IF(D77="","",SUMPRODUCT(($D$1:$AB$4=$AV$4)*$D77:$AB77))</f>
        <v/>
      </c>
      <c r="AW77" s="15" t="str">
        <f t="shared" ref="AW77" ca="1" si="35">IFERROR(IF($AW$3=0,"",AV77/$AW$3),"")</f>
        <v/>
      </c>
      <c r="AX77" s="2" t="str" cm="1">
        <f t="array" ref="AX77">IF(F77="","",SUMPRODUCT(($D$1:$AB$4=$AX$4)*$D77:$AB77))</f>
        <v/>
      </c>
      <c r="AY77" s="15" t="str">
        <f t="shared" ref="AY77" ca="1" si="36">IFERROR(IF($AY$3=0,"",AX77/$AY$3),"")</f>
        <v/>
      </c>
      <c r="AZ77" s="2" t="str" cm="1">
        <f t="array" ref="AZ77">IF(B77="","",SUMPRODUCT(($D$1:$AB$4=$AZ$4)*$D77:$AB77))</f>
        <v/>
      </c>
      <c r="BA77" s="15" t="str">
        <f t="shared" ref="BA77" ca="1" si="37">IFERROR(IF($BA$3=0,"",AZ77/$BA$3),"")</f>
        <v/>
      </c>
      <c r="BB77" s="2" t="str" cm="1">
        <f t="array" ref="BB77">IF(B77="","",SUMPRODUCT(($D$1:$AB$4=$BB$4)*$D77:$AB77))</f>
        <v/>
      </c>
      <c r="BC77" s="15" t="str">
        <f t="shared" ref="BC77" ca="1" si="38">IFERROR(IF($BC$3=0,"",BB77/$BC$3),"")</f>
        <v/>
      </c>
      <c r="BD77" s="2" t="str" cm="1">
        <f t="array" ref="BD77">IF(B77="","",SUMPRODUCT(($D$1:$AB$4=$BD$4)*$D77:$AB77))</f>
        <v/>
      </c>
      <c r="BE77" s="15" t="str">
        <f t="shared" ref="BE77" ca="1" si="39">IFERROR(IF($BE$3=0,"",BD77/$BE$3),"")</f>
        <v/>
      </c>
      <c r="BF77" s="2" t="str" cm="1">
        <f t="array" ref="BF77">IF(B77="","",SUMPRODUCT(($D$1:$AB$4=$BF$4)*$D77:$AB77))</f>
        <v/>
      </c>
      <c r="BG77" s="15" t="str">
        <f t="shared" ref="BG77" ca="1" si="40">IFERROR(IF($BG$3=0,"",BF77/$BG$3),"")</f>
        <v/>
      </c>
      <c r="BH77" s="2" t="str" cm="1">
        <f t="array" ref="BH77">IF(B77="","",SUMPRODUCT(($D$1:$AB$4=$BH$4)*$D77:$AB77))</f>
        <v/>
      </c>
      <c r="BI77" s="15" t="str">
        <f t="shared" ref="BI77" ca="1" si="41">IFERROR(IF($BI$3=0,"",BH77/$BI$3),"")</f>
        <v/>
      </c>
      <c r="BJ77" s="2" t="str" cm="1">
        <f t="array" ref="BJ77">IF(B77="","",SUMPRODUCT(($D$1:$AB$4=$BJ$4)*$D77:$AB77))</f>
        <v/>
      </c>
      <c r="BK77" s="15" t="str">
        <f t="shared" ref="BK77" ca="1" si="42">IFERROR(IF($BK$3=0,"",BJ77/$BK$3),"")</f>
        <v/>
      </c>
      <c r="BL77" s="2" t="str" cm="1">
        <f t="array" ref="BL77">IF(B77="","",SUMPRODUCT(($D$1:$AB$4=$BL$4)*$D77:$AB77))</f>
        <v/>
      </c>
      <c r="BM77" s="15" t="str">
        <f t="shared" ref="BM77" ca="1" si="43">IFERROR(IF($BM$3=0,"",BL77/$BM$3),"")</f>
        <v/>
      </c>
      <c r="BN77" s="2" t="str" cm="1">
        <f t="array" ref="BN77">IF(B77="","",SUMPRODUCT(($D$1:$AB$4=$BN$4)*$D77:$AB77))</f>
        <v/>
      </c>
      <c r="BO77" s="15" t="str">
        <f t="shared" ref="BO77" ca="1" si="44">IFERROR(IF($BO$3=0,"",BN77/$BO$3),"")</f>
        <v/>
      </c>
      <c r="BP77" s="2" t="str" cm="1">
        <f t="array" ref="BP77">IF(B77="","",SUMPRODUCT(($D$1:$AB$4=$BP$4)*$D77:$AB77))</f>
        <v/>
      </c>
      <c r="BQ77" s="15" t="str">
        <f t="shared" ref="BQ77" ca="1" si="45">IFERROR(IF($BQ$3=0,"",BP77/$BQ$3),"")</f>
        <v/>
      </c>
      <c r="BR77" s="2" t="str" cm="1">
        <f t="array" ref="BR77">IF(B77="","",SUMPRODUCT(($D$1:$AB$4=$BR$4)*$D77:$AB77))</f>
        <v/>
      </c>
      <c r="BS77" s="15" t="str">
        <f t="shared" ref="BS77" ca="1" si="46">IFERROR(IF($BS$3=0,"",BR77/$BS$3),"")</f>
        <v/>
      </c>
      <c r="BT77" s="2" t="str" cm="1">
        <f t="array" ref="BT77">IF(B77="","",SUMPRODUCT(($D$1:$AB$4=$BT$4)*$D77:$AB77))</f>
        <v/>
      </c>
      <c r="BU77" s="15" t="str">
        <f t="shared" ref="BU77" ca="1" si="47">IFERROR(IF($BU$3=0,"",BT77/$BU$3),"")</f>
        <v/>
      </c>
      <c r="BV77" s="2" t="str" cm="1">
        <f t="array" ref="BV77">IF(B77="","",SUMPRODUCT(($D$1:$AB$4=$BV$4)*$D77:$AB77))</f>
        <v/>
      </c>
      <c r="BW77" s="15" t="str">
        <f t="shared" ref="BW77" ca="1" si="48">IFERROR(IF($BW$3=0,"",BV77/$BW$3),"")</f>
        <v/>
      </c>
      <c r="BX77" s="2" t="str" cm="1">
        <f t="array" ref="BX77">IF(B77="","",SUMPRODUCT(($D$1:$AB$4=$BX$4)*$D77:$AB77))</f>
        <v/>
      </c>
      <c r="BY77" s="15" t="str">
        <f t="shared" ref="BY77" ca="1" si="49">IFERROR(IF($BY$3=0,"",BX77/$BY$3),"")</f>
        <v/>
      </c>
      <c r="BZ77" s="2" t="str" cm="1">
        <f t="array" ref="BZ77">IF(B77="","",SUMPRODUCT(($D$1:$AB$4=$BZ$4)*$D77:$AB77))</f>
        <v/>
      </c>
      <c r="CA77" s="15" t="str">
        <f t="shared" ref="CA77" ca="1" si="50">IFERROR(IF($CA$3=0,"",BZ77/$CA$3),"")</f>
        <v/>
      </c>
      <c r="CB77" s="2" t="str" cm="1">
        <f t="array" ref="CB77">IF(B77="","",SUMPRODUCT(($D$1:$AB$4=$CB$4)*$D77:$AB77))</f>
        <v/>
      </c>
      <c r="CC77" s="15" t="str">
        <f t="shared" ref="CC77" ca="1" si="51">IFERROR(IF($CC$3=0,"",CB77/$CC$3),"")</f>
        <v/>
      </c>
      <c r="CD77" s="2" t="str" cm="1">
        <f t="array" ref="CD77">IF(B77="","",SUMPRODUCT(($D$1:$AB$4=$CD$4)*$D77:$AB77))</f>
        <v/>
      </c>
      <c r="CE77" s="15" t="str">
        <f t="shared" ref="CE77" ca="1" si="52">IFERROR(IF($CE$3=0,"",CD77/$CE$3),"")</f>
        <v/>
      </c>
      <c r="CF77" s="2" t="str" cm="1">
        <f t="array" ref="CF77">IF(B77="","",SUMPRODUCT(($D$1:$AB$4=$CF$4)*$D77:$AB77))</f>
        <v/>
      </c>
      <c r="CG77" s="15" t="str">
        <f t="shared" ref="CG77" ca="1" si="53">IFERROR(IF($CG$3=0,"",CF77/$CG$3),"")</f>
        <v/>
      </c>
      <c r="CH77" s="2" t="str" cm="1">
        <f t="array" ref="CH77">IF(B77="","",SUMPRODUCT(($D$1:$AB$4=$CH$4)*$D77:$AB77))</f>
        <v/>
      </c>
      <c r="CI77" s="15" t="str">
        <f t="shared" ref="CI77" ca="1" si="54">IFERROR(IF($CI$3=0,"",CH77/$CI$3),"")</f>
        <v/>
      </c>
    </row>
    <row r="78" spans="1:87">
      <c r="A78" s="7">
        <v>72</v>
      </c>
      <c r="B78" s="8"/>
      <c r="D78" s="97"/>
      <c r="E78" s="86"/>
      <c r="F78" s="86"/>
      <c r="G78" s="86"/>
      <c r="H78" s="86"/>
      <c r="I78" s="98"/>
      <c r="J78" s="102"/>
      <c r="K78" s="87"/>
      <c r="L78" s="87"/>
      <c r="M78" s="87"/>
      <c r="N78" s="87"/>
      <c r="O78" s="103"/>
      <c r="P78" s="107"/>
      <c r="Q78" s="88"/>
      <c r="R78" s="88"/>
      <c r="S78" s="88"/>
      <c r="T78" s="88"/>
      <c r="U78" s="108"/>
      <c r="V78" s="113"/>
      <c r="W78" s="89"/>
      <c r="X78" s="89"/>
      <c r="Y78" s="89"/>
      <c r="Z78" s="89"/>
      <c r="AA78" s="89"/>
      <c r="AB78" s="169"/>
      <c r="AC78" s="171" t="str">
        <f t="shared" si="29"/>
        <v/>
      </c>
      <c r="AD78" s="286" t="str">
        <f t="shared" si="28"/>
        <v/>
      </c>
      <c r="AL78" s="2" t="str" cm="1">
        <f t="array" ref="AL78">IF(B78="","",SUMPRODUCT(($D$1:$AB$4=$AL$4)*D78:AB78))</f>
        <v/>
      </c>
      <c r="AM78" s="15" t="str">
        <f t="shared" ca="1" si="2"/>
        <v/>
      </c>
      <c r="AN78" s="2" t="str" cm="1">
        <f t="array" ref="AN78">IF(B78="","",SUMPRODUCT(($D$1:$AB$4=$AN$4)*D78:AB78))</f>
        <v/>
      </c>
      <c r="AO78" s="15" t="str">
        <f t="shared" ca="1" si="3"/>
        <v/>
      </c>
      <c r="AP78" s="2" t="str" cm="1">
        <f t="array" ref="AP78">IF(B78="","",SUMPRODUCT(($D$1:$AB$4=$AP$4)*D78:AB78))</f>
        <v/>
      </c>
      <c r="AQ78" s="15" t="str">
        <f t="shared" ca="1" si="4"/>
        <v/>
      </c>
      <c r="AR78" s="2" t="str" cm="1">
        <f t="array" ref="AR78">IF(B78="","",SUMPRODUCT(($D$1:$AB$4=$AR$4)*D78:AB78))</f>
        <v/>
      </c>
      <c r="AS78" s="15" t="str">
        <f t="shared" ca="1" si="5"/>
        <v/>
      </c>
      <c r="AT78" s="2" t="str" cm="1">
        <f t="array" ref="AT78">IF(B78="","",SUMPRODUCT(($D$1:$AB$4=$AT$4)*$D78:$AB78))</f>
        <v/>
      </c>
      <c r="AU78" s="15" t="str">
        <f t="shared" ca="1" si="6"/>
        <v/>
      </c>
      <c r="AV78" s="2" t="str" cm="1">
        <f t="array" ref="AV78">IF(D78="","",SUMPRODUCT(($D$1:$AB$4=$AV$4)*$D78:$AB78))</f>
        <v/>
      </c>
      <c r="AW78" s="15" t="str">
        <f t="shared" ca="1" si="7"/>
        <v/>
      </c>
      <c r="AX78" s="2" t="str" cm="1">
        <f t="array" ref="AX78">IF(F78="","",SUMPRODUCT(($D$1:$AB$4=$AX$4)*$D78:$AB78))</f>
        <v/>
      </c>
      <c r="AY78" s="15" t="str">
        <f t="shared" ca="1" si="8"/>
        <v/>
      </c>
      <c r="AZ78" s="2" t="str" cm="1">
        <f t="array" ref="AZ78">IF(B78="","",SUMPRODUCT(($D$1:$AB$4=$AZ$4)*$D78:$AB78))</f>
        <v/>
      </c>
      <c r="BA78" s="15" t="str">
        <f t="shared" ca="1" si="9"/>
        <v/>
      </c>
      <c r="BB78" s="2" t="str" cm="1">
        <f t="array" ref="BB78">IF(B78="","",SUMPRODUCT(($D$1:$AB$4=$BB$4)*$D78:$AB78))</f>
        <v/>
      </c>
      <c r="BC78" s="15" t="str">
        <f t="shared" ca="1" si="10"/>
        <v/>
      </c>
      <c r="BD78" s="2" t="str" cm="1">
        <f t="array" ref="BD78">IF(B78="","",SUMPRODUCT(($D$1:$AB$4=$BD$4)*$D78:$AB78))</f>
        <v/>
      </c>
      <c r="BE78" s="15" t="str">
        <f t="shared" ca="1" si="11"/>
        <v/>
      </c>
      <c r="BF78" s="2" t="str" cm="1">
        <f t="array" ref="BF78">IF(B78="","",SUMPRODUCT(($D$1:$AB$4=$BF$4)*$D78:$AB78))</f>
        <v/>
      </c>
      <c r="BG78" s="15" t="str">
        <f t="shared" ca="1" si="12"/>
        <v/>
      </c>
      <c r="BH78" s="2" t="str" cm="1">
        <f t="array" ref="BH78">IF(B78="","",SUMPRODUCT(($D$1:$AB$4=$BH$4)*$D78:$AB78))</f>
        <v/>
      </c>
      <c r="BI78" s="15" t="str">
        <f t="shared" ca="1" si="13"/>
        <v/>
      </c>
      <c r="BJ78" s="2" t="str" cm="1">
        <f t="array" ref="BJ78">IF(B78="","",SUMPRODUCT(($D$1:$AB$4=$BJ$4)*$D78:$AB78))</f>
        <v/>
      </c>
      <c r="BK78" s="15" t="str">
        <f t="shared" ca="1" si="14"/>
        <v/>
      </c>
      <c r="BL78" s="2" t="str" cm="1">
        <f t="array" ref="BL78">IF(B78="","",SUMPRODUCT(($D$1:$AB$4=$BL$4)*$D78:$AB78))</f>
        <v/>
      </c>
      <c r="BM78" s="15" t="str">
        <f t="shared" ca="1" si="15"/>
        <v/>
      </c>
      <c r="BN78" s="2" t="str" cm="1">
        <f t="array" ref="BN78">IF(B78="","",SUMPRODUCT(($D$1:$AB$4=$BN$4)*$D78:$AB78))</f>
        <v/>
      </c>
      <c r="BO78" s="15" t="str">
        <f t="shared" ca="1" si="16"/>
        <v/>
      </c>
      <c r="BP78" s="2" t="str" cm="1">
        <f t="array" ref="BP78">IF(B78="","",SUMPRODUCT(($D$1:$AB$4=$BP$4)*$D78:$AB78))</f>
        <v/>
      </c>
      <c r="BQ78" s="15" t="str">
        <f t="shared" ca="1" si="17"/>
        <v/>
      </c>
      <c r="BR78" s="2" t="str" cm="1">
        <f t="array" ref="BR78">IF(B78="","",SUMPRODUCT(($D$1:$AB$4=$BR$4)*$D78:$AB78))</f>
        <v/>
      </c>
      <c r="BS78" s="15" t="str">
        <f t="shared" ca="1" si="18"/>
        <v/>
      </c>
      <c r="BT78" s="2" t="str" cm="1">
        <f t="array" ref="BT78">IF(B78="","",SUMPRODUCT(($D$1:$AB$4=$BT$4)*$D78:$AB78))</f>
        <v/>
      </c>
      <c r="BU78" s="15" t="str">
        <f t="shared" ca="1" si="19"/>
        <v/>
      </c>
      <c r="BV78" s="2" t="str" cm="1">
        <f t="array" ref="BV78">IF(B78="","",SUMPRODUCT(($D$1:$AB$4=$BV$4)*$D78:$AB78))</f>
        <v/>
      </c>
      <c r="BW78" s="15" t="str">
        <f t="shared" ca="1" si="20"/>
        <v/>
      </c>
      <c r="BX78" s="2" t="str" cm="1">
        <f t="array" ref="BX78">IF(B78="","",SUMPRODUCT(($D$1:$AB$4=$BX$4)*$D78:$AB78))</f>
        <v/>
      </c>
      <c r="BY78" s="15" t="str">
        <f t="shared" ca="1" si="21"/>
        <v/>
      </c>
      <c r="BZ78" s="2" t="str" cm="1">
        <f t="array" ref="BZ78">IF(B78="","",SUMPRODUCT(($D$1:$AB$4=$BZ$4)*$D78:$AB78))</f>
        <v/>
      </c>
      <c r="CA78" s="15" t="str">
        <f t="shared" ca="1" si="22"/>
        <v/>
      </c>
      <c r="CB78" s="2" t="str" cm="1">
        <f t="array" ref="CB78">IF(B78="","",SUMPRODUCT(($D$1:$AB$4=$CB$4)*$D78:$AB78))</f>
        <v/>
      </c>
      <c r="CC78" s="15" t="str">
        <f t="shared" ca="1" si="23"/>
        <v/>
      </c>
      <c r="CD78" s="2" t="str" cm="1">
        <f t="array" ref="CD78">IF(B78="","",SUMPRODUCT(($D$1:$AB$4=$CD$4)*$D78:$AB78))</f>
        <v/>
      </c>
      <c r="CE78" s="15" t="str">
        <f t="shared" ca="1" si="24"/>
        <v/>
      </c>
      <c r="CF78" s="2" t="str" cm="1">
        <f t="array" ref="CF78">IF(B78="","",SUMPRODUCT(($D$1:$AB$4=$CF$4)*$D78:$AB78))</f>
        <v/>
      </c>
      <c r="CG78" s="15" t="str">
        <f t="shared" ca="1" si="25"/>
        <v/>
      </c>
      <c r="CH78" s="2" t="str" cm="1">
        <f t="array" ref="CH78">IF(B78="","",SUMPRODUCT(($D$1:$AB$4=$CH$4)*$D78:$AB78))</f>
        <v/>
      </c>
      <c r="CI78" s="15" t="str">
        <f t="shared" ca="1" si="26"/>
        <v/>
      </c>
    </row>
    <row r="79" spans="1:87">
      <c r="A79" s="6">
        <v>73</v>
      </c>
      <c r="B79" s="8"/>
      <c r="D79" s="97"/>
      <c r="E79" s="86"/>
      <c r="F79" s="86"/>
      <c r="G79" s="86"/>
      <c r="H79" s="86"/>
      <c r="I79" s="98"/>
      <c r="J79" s="102"/>
      <c r="K79" s="87"/>
      <c r="L79" s="87"/>
      <c r="M79" s="87"/>
      <c r="N79" s="87"/>
      <c r="O79" s="103"/>
      <c r="P79" s="107"/>
      <c r="Q79" s="88"/>
      <c r="R79" s="88"/>
      <c r="S79" s="88"/>
      <c r="T79" s="88"/>
      <c r="U79" s="108"/>
      <c r="V79" s="113"/>
      <c r="W79" s="89"/>
      <c r="X79" s="89"/>
      <c r="Y79" s="89"/>
      <c r="Z79" s="89"/>
      <c r="AA79" s="89"/>
      <c r="AB79" s="169"/>
      <c r="AC79" s="171" t="str">
        <f t="shared" si="29"/>
        <v/>
      </c>
      <c r="AD79" s="286" t="str">
        <f t="shared" si="28"/>
        <v/>
      </c>
      <c r="AL79" s="2" t="str" cm="1">
        <f t="array" ref="AL79">IF(B79="","",SUMPRODUCT(($D$1:$AB$4=$AL$4)*D79:AB79))</f>
        <v/>
      </c>
      <c r="AM79" s="15" t="str">
        <f t="shared" ca="1" si="2"/>
        <v/>
      </c>
      <c r="AN79" s="2" t="str" cm="1">
        <f t="array" ref="AN79">IF(B79="","",SUMPRODUCT(($D$1:$AB$4=$AN$4)*D79:AB79))</f>
        <v/>
      </c>
      <c r="AO79" s="15" t="str">
        <f t="shared" ca="1" si="3"/>
        <v/>
      </c>
      <c r="AP79" s="2" t="str" cm="1">
        <f t="array" ref="AP79">IF(B79="","",SUMPRODUCT(($D$1:$AB$4=$AP$4)*D79:AB79))</f>
        <v/>
      </c>
      <c r="AQ79" s="15" t="str">
        <f t="shared" ca="1" si="4"/>
        <v/>
      </c>
      <c r="AR79" s="2" t="str" cm="1">
        <f t="array" ref="AR79">IF(B79="","",SUMPRODUCT(($D$1:$AB$4=$AR$4)*D79:AB79))</f>
        <v/>
      </c>
      <c r="AS79" s="15" t="str">
        <f t="shared" ca="1" si="5"/>
        <v/>
      </c>
      <c r="AT79" s="2" t="str" cm="1">
        <f t="array" ref="AT79">IF(B79="","",SUMPRODUCT(($D$1:$AB$4=$AT$4)*$D79:$AB79))</f>
        <v/>
      </c>
      <c r="AU79" s="15" t="str">
        <f t="shared" ca="1" si="6"/>
        <v/>
      </c>
      <c r="AV79" s="2" t="str" cm="1">
        <f t="array" ref="AV79">IF(D79="","",SUMPRODUCT(($D$1:$AB$4=$AV$4)*$D79:$AB79))</f>
        <v/>
      </c>
      <c r="AW79" s="15" t="str">
        <f t="shared" ca="1" si="7"/>
        <v/>
      </c>
      <c r="AX79" s="2" t="str" cm="1">
        <f t="array" ref="AX79">IF(F79="","",SUMPRODUCT(($D$1:$AB$4=$AX$4)*$D79:$AB79))</f>
        <v/>
      </c>
      <c r="AY79" s="15" t="str">
        <f t="shared" ca="1" si="8"/>
        <v/>
      </c>
      <c r="AZ79" s="2" t="str" cm="1">
        <f t="array" ref="AZ79">IF(B79="","",SUMPRODUCT(($D$1:$AB$4=$AZ$4)*$D79:$AB79))</f>
        <v/>
      </c>
      <c r="BA79" s="15" t="str">
        <f t="shared" ca="1" si="9"/>
        <v/>
      </c>
      <c r="BB79" s="2" t="str" cm="1">
        <f t="array" ref="BB79">IF(B79="","",SUMPRODUCT(($D$1:$AB$4=$BB$4)*$D79:$AB79))</f>
        <v/>
      </c>
      <c r="BC79" s="15" t="str">
        <f t="shared" ca="1" si="10"/>
        <v/>
      </c>
      <c r="BD79" s="2" t="str" cm="1">
        <f t="array" ref="BD79">IF(B79="","",SUMPRODUCT(($D$1:$AB$4=$BD$4)*$D79:$AB79))</f>
        <v/>
      </c>
      <c r="BE79" s="15" t="str">
        <f t="shared" ca="1" si="11"/>
        <v/>
      </c>
      <c r="BF79" s="2" t="str" cm="1">
        <f t="array" ref="BF79">IF(B79="","",SUMPRODUCT(($D$1:$AB$4=$BF$4)*$D79:$AB79))</f>
        <v/>
      </c>
      <c r="BG79" s="15" t="str">
        <f t="shared" ca="1" si="12"/>
        <v/>
      </c>
      <c r="BH79" s="2" t="str" cm="1">
        <f t="array" ref="BH79">IF(B79="","",SUMPRODUCT(($D$1:$AB$4=$BH$4)*$D79:$AB79))</f>
        <v/>
      </c>
      <c r="BI79" s="15" t="str">
        <f t="shared" ca="1" si="13"/>
        <v/>
      </c>
      <c r="BJ79" s="2" t="str" cm="1">
        <f t="array" ref="BJ79">IF(B79="","",SUMPRODUCT(($D$1:$AB$4=$BJ$4)*$D79:$AB79))</f>
        <v/>
      </c>
      <c r="BK79" s="15" t="str">
        <f t="shared" ca="1" si="14"/>
        <v/>
      </c>
      <c r="BL79" s="2" t="str" cm="1">
        <f t="array" ref="BL79">IF(B79="","",SUMPRODUCT(($D$1:$AB$4=$BL$4)*$D79:$AB79))</f>
        <v/>
      </c>
      <c r="BM79" s="15" t="str">
        <f t="shared" ca="1" si="15"/>
        <v/>
      </c>
      <c r="BN79" s="2" t="str" cm="1">
        <f t="array" ref="BN79">IF(B79="","",SUMPRODUCT(($D$1:$AB$4=$BN$4)*$D79:$AB79))</f>
        <v/>
      </c>
      <c r="BO79" s="15" t="str">
        <f t="shared" ca="1" si="16"/>
        <v/>
      </c>
      <c r="BP79" s="2" t="str" cm="1">
        <f t="array" ref="BP79">IF(B79="","",SUMPRODUCT(($D$1:$AB$4=$BP$4)*$D79:$AB79))</f>
        <v/>
      </c>
      <c r="BQ79" s="15" t="str">
        <f t="shared" ca="1" si="17"/>
        <v/>
      </c>
      <c r="BR79" s="2" t="str" cm="1">
        <f t="array" ref="BR79">IF(B79="","",SUMPRODUCT(($D$1:$AB$4=$BR$4)*$D79:$AB79))</f>
        <v/>
      </c>
      <c r="BS79" s="15" t="str">
        <f t="shared" ca="1" si="18"/>
        <v/>
      </c>
      <c r="BT79" s="2" t="str" cm="1">
        <f t="array" ref="BT79">IF(B79="","",SUMPRODUCT(($D$1:$AB$4=$BT$4)*$D79:$AB79))</f>
        <v/>
      </c>
      <c r="BU79" s="15" t="str">
        <f t="shared" ca="1" si="19"/>
        <v/>
      </c>
      <c r="BV79" s="2" t="str" cm="1">
        <f t="array" ref="BV79">IF(B79="","",SUMPRODUCT(($D$1:$AB$4=$BV$4)*$D79:$AB79))</f>
        <v/>
      </c>
      <c r="BW79" s="15" t="str">
        <f t="shared" ca="1" si="20"/>
        <v/>
      </c>
      <c r="BX79" s="2" t="str" cm="1">
        <f t="array" ref="BX79">IF(B79="","",SUMPRODUCT(($D$1:$AB$4=$BX$4)*$D79:$AB79))</f>
        <v/>
      </c>
      <c r="BY79" s="15" t="str">
        <f t="shared" ca="1" si="21"/>
        <v/>
      </c>
      <c r="BZ79" s="2" t="str" cm="1">
        <f t="array" ref="BZ79">IF(B79="","",SUMPRODUCT(($D$1:$AB$4=$BZ$4)*$D79:$AB79))</f>
        <v/>
      </c>
      <c r="CA79" s="15" t="str">
        <f t="shared" ca="1" si="22"/>
        <v/>
      </c>
      <c r="CB79" s="2" t="str" cm="1">
        <f t="array" ref="CB79">IF(B79="","",SUMPRODUCT(($D$1:$AB$4=$CB$4)*$D79:$AB79))</f>
        <v/>
      </c>
      <c r="CC79" s="15" t="str">
        <f t="shared" ca="1" si="23"/>
        <v/>
      </c>
      <c r="CD79" s="2" t="str" cm="1">
        <f t="array" ref="CD79">IF(B79="","",SUMPRODUCT(($D$1:$AB$4=$CD$4)*$D79:$AB79))</f>
        <v/>
      </c>
      <c r="CE79" s="15" t="str">
        <f t="shared" ca="1" si="24"/>
        <v/>
      </c>
      <c r="CF79" s="2" t="str" cm="1">
        <f t="array" ref="CF79">IF(B79="","",SUMPRODUCT(($D$1:$AB$4=$CF$4)*$D79:$AB79))</f>
        <v/>
      </c>
      <c r="CG79" s="15" t="str">
        <f t="shared" ca="1" si="25"/>
        <v/>
      </c>
      <c r="CH79" s="2" t="str" cm="1">
        <f t="array" ref="CH79">IF(B79="","",SUMPRODUCT(($D$1:$AB$4=$CH$4)*$D79:$AB79))</f>
        <v/>
      </c>
      <c r="CI79" s="15" t="str">
        <f t="shared" ca="1" si="26"/>
        <v/>
      </c>
    </row>
    <row r="80" spans="1:87">
      <c r="A80" s="7">
        <v>74</v>
      </c>
      <c r="B80" s="8"/>
      <c r="D80" s="97"/>
      <c r="E80" s="86"/>
      <c r="F80" s="86"/>
      <c r="G80" s="86"/>
      <c r="H80" s="86"/>
      <c r="I80" s="98"/>
      <c r="J80" s="102"/>
      <c r="K80" s="87"/>
      <c r="L80" s="87"/>
      <c r="M80" s="87"/>
      <c r="N80" s="87"/>
      <c r="O80" s="103"/>
      <c r="P80" s="107"/>
      <c r="Q80" s="88"/>
      <c r="R80" s="88"/>
      <c r="S80" s="88"/>
      <c r="T80" s="88"/>
      <c r="U80" s="108"/>
      <c r="V80" s="113"/>
      <c r="W80" s="89"/>
      <c r="X80" s="89"/>
      <c r="Y80" s="89"/>
      <c r="Z80" s="89"/>
      <c r="AA80" s="89"/>
      <c r="AB80" s="169"/>
      <c r="AC80" s="171" t="str">
        <f t="shared" si="29"/>
        <v/>
      </c>
      <c r="AD80" s="286" t="str">
        <f t="shared" si="28"/>
        <v/>
      </c>
      <c r="AL80" s="2" t="str" cm="1">
        <f t="array" ref="AL80">IF(B80="","",SUMPRODUCT(($D$1:$AB$4=$AL$4)*D80:AB80))</f>
        <v/>
      </c>
      <c r="AM80" s="15" t="str">
        <f t="shared" ca="1" si="2"/>
        <v/>
      </c>
      <c r="AN80" s="2" t="str" cm="1">
        <f t="array" ref="AN80">IF(B80="","",SUMPRODUCT(($D$1:$AB$4=$AN$4)*D80:AB80))</f>
        <v/>
      </c>
      <c r="AO80" s="15" t="str">
        <f t="shared" ca="1" si="3"/>
        <v/>
      </c>
      <c r="AP80" s="2" t="str" cm="1">
        <f t="array" ref="AP80">IF(B80="","",SUMPRODUCT(($D$1:$AB$4=$AP$4)*D80:AB80))</f>
        <v/>
      </c>
      <c r="AQ80" s="15" t="str">
        <f t="shared" ca="1" si="4"/>
        <v/>
      </c>
      <c r="AR80" s="2" t="str" cm="1">
        <f t="array" ref="AR80">IF(B80="","",SUMPRODUCT(($D$1:$AB$4=$AR$4)*D80:AB80))</f>
        <v/>
      </c>
      <c r="AS80" s="15" t="str">
        <f t="shared" ca="1" si="5"/>
        <v/>
      </c>
      <c r="AT80" s="2" t="str" cm="1">
        <f t="array" ref="AT80">IF(B80="","",SUMPRODUCT(($D$1:$AB$4=$AT$4)*$D80:$AB80))</f>
        <v/>
      </c>
      <c r="AU80" s="15" t="str">
        <f t="shared" ca="1" si="6"/>
        <v/>
      </c>
      <c r="AV80" s="2" t="str" cm="1">
        <f t="array" ref="AV80">IF(D80="","",SUMPRODUCT(($D$1:$AB$4=$AV$4)*$D80:$AB80))</f>
        <v/>
      </c>
      <c r="AW80" s="15" t="str">
        <f t="shared" ca="1" si="7"/>
        <v/>
      </c>
      <c r="AX80" s="2" t="str" cm="1">
        <f t="array" ref="AX80">IF(F80="","",SUMPRODUCT(($D$1:$AB$4=$AX$4)*$D80:$AB80))</f>
        <v/>
      </c>
      <c r="AY80" s="15" t="str">
        <f t="shared" ca="1" si="8"/>
        <v/>
      </c>
      <c r="AZ80" s="2" t="str" cm="1">
        <f t="array" ref="AZ80">IF(B80="","",SUMPRODUCT(($D$1:$AB$4=$AZ$4)*$D80:$AB80))</f>
        <v/>
      </c>
      <c r="BA80" s="15" t="str">
        <f t="shared" ca="1" si="9"/>
        <v/>
      </c>
      <c r="BB80" s="2" t="str" cm="1">
        <f t="array" ref="BB80">IF(B80="","",SUMPRODUCT(($D$1:$AB$4=$BB$4)*$D80:$AB80))</f>
        <v/>
      </c>
      <c r="BC80" s="15" t="str">
        <f t="shared" ca="1" si="10"/>
        <v/>
      </c>
      <c r="BD80" s="2" t="str" cm="1">
        <f t="array" ref="BD80">IF(B80="","",SUMPRODUCT(($D$1:$AB$4=$BD$4)*$D80:$AB80))</f>
        <v/>
      </c>
      <c r="BE80" s="15" t="str">
        <f t="shared" ca="1" si="11"/>
        <v/>
      </c>
      <c r="BF80" s="2" t="str" cm="1">
        <f t="array" ref="BF80">IF(B80="","",SUMPRODUCT(($D$1:$AB$4=$BF$4)*$D80:$AB80))</f>
        <v/>
      </c>
      <c r="BG80" s="15" t="str">
        <f t="shared" ca="1" si="12"/>
        <v/>
      </c>
      <c r="BH80" s="2" t="str" cm="1">
        <f t="array" ref="BH80">IF(B80="","",SUMPRODUCT(($D$1:$AB$4=$BH$4)*$D80:$AB80))</f>
        <v/>
      </c>
      <c r="BI80" s="15" t="str">
        <f t="shared" ca="1" si="13"/>
        <v/>
      </c>
      <c r="BJ80" s="2" t="str" cm="1">
        <f t="array" ref="BJ80">IF(B80="","",SUMPRODUCT(($D$1:$AB$4=$BJ$4)*$D80:$AB80))</f>
        <v/>
      </c>
      <c r="BK80" s="15" t="str">
        <f t="shared" ca="1" si="14"/>
        <v/>
      </c>
      <c r="BL80" s="2" t="str" cm="1">
        <f t="array" ref="BL80">IF(B80="","",SUMPRODUCT(($D$1:$AB$4=$BL$4)*$D80:$AB80))</f>
        <v/>
      </c>
      <c r="BM80" s="15" t="str">
        <f t="shared" ca="1" si="15"/>
        <v/>
      </c>
      <c r="BN80" s="2" t="str" cm="1">
        <f t="array" ref="BN80">IF(B80="","",SUMPRODUCT(($D$1:$AB$4=$BN$4)*$D80:$AB80))</f>
        <v/>
      </c>
      <c r="BO80" s="15" t="str">
        <f t="shared" ca="1" si="16"/>
        <v/>
      </c>
      <c r="BP80" s="2" t="str" cm="1">
        <f t="array" ref="BP80">IF(B80="","",SUMPRODUCT(($D$1:$AB$4=$BP$4)*$D80:$AB80))</f>
        <v/>
      </c>
      <c r="BQ80" s="15" t="str">
        <f t="shared" ca="1" si="17"/>
        <v/>
      </c>
      <c r="BR80" s="2" t="str" cm="1">
        <f t="array" ref="BR80">IF(B80="","",SUMPRODUCT(($D$1:$AB$4=$BR$4)*$D80:$AB80))</f>
        <v/>
      </c>
      <c r="BS80" s="15" t="str">
        <f t="shared" ca="1" si="18"/>
        <v/>
      </c>
      <c r="BT80" s="2" t="str" cm="1">
        <f t="array" ref="BT80">IF(B80="","",SUMPRODUCT(($D$1:$AB$4=$BT$4)*$D80:$AB80))</f>
        <v/>
      </c>
      <c r="BU80" s="15" t="str">
        <f t="shared" ca="1" si="19"/>
        <v/>
      </c>
      <c r="BV80" s="2" t="str" cm="1">
        <f t="array" ref="BV80">IF(B80="","",SUMPRODUCT(($D$1:$AB$4=$BV$4)*$D80:$AB80))</f>
        <v/>
      </c>
      <c r="BW80" s="15" t="str">
        <f t="shared" ca="1" si="20"/>
        <v/>
      </c>
      <c r="BX80" s="2" t="str" cm="1">
        <f t="array" ref="BX80">IF(B80="","",SUMPRODUCT(($D$1:$AB$4=$BX$4)*$D80:$AB80))</f>
        <v/>
      </c>
      <c r="BY80" s="15" t="str">
        <f t="shared" ca="1" si="21"/>
        <v/>
      </c>
      <c r="BZ80" s="2" t="str" cm="1">
        <f t="array" ref="BZ80">IF(B80="","",SUMPRODUCT(($D$1:$AB$4=$BZ$4)*$D80:$AB80))</f>
        <v/>
      </c>
      <c r="CA80" s="15" t="str">
        <f t="shared" ca="1" si="22"/>
        <v/>
      </c>
      <c r="CB80" s="2" t="str" cm="1">
        <f t="array" ref="CB80">IF(B80="","",SUMPRODUCT(($D$1:$AB$4=$CB$4)*$D80:$AB80))</f>
        <v/>
      </c>
      <c r="CC80" s="15" t="str">
        <f t="shared" ca="1" si="23"/>
        <v/>
      </c>
      <c r="CD80" s="2" t="str" cm="1">
        <f t="array" ref="CD80">IF(B80="","",SUMPRODUCT(($D$1:$AB$4=$CD$4)*$D80:$AB80))</f>
        <v/>
      </c>
      <c r="CE80" s="15" t="str">
        <f t="shared" ca="1" si="24"/>
        <v/>
      </c>
      <c r="CF80" s="2" t="str" cm="1">
        <f t="array" ref="CF80">IF(B80="","",SUMPRODUCT(($D$1:$AB$4=$CF$4)*$D80:$AB80))</f>
        <v/>
      </c>
      <c r="CG80" s="15" t="str">
        <f t="shared" ca="1" si="25"/>
        <v/>
      </c>
      <c r="CH80" s="2" t="str" cm="1">
        <f t="array" ref="CH80">IF(B80="","",SUMPRODUCT(($D$1:$AB$4=$CH$4)*$D80:$AB80))</f>
        <v/>
      </c>
      <c r="CI80" s="15" t="str">
        <f t="shared" ca="1" si="26"/>
        <v/>
      </c>
    </row>
    <row r="81" spans="1:87">
      <c r="A81" s="6">
        <v>75</v>
      </c>
      <c r="B81" s="8"/>
      <c r="D81" s="97"/>
      <c r="E81" s="86"/>
      <c r="F81" s="86"/>
      <c r="G81" s="86"/>
      <c r="H81" s="86"/>
      <c r="I81" s="98"/>
      <c r="J81" s="102"/>
      <c r="K81" s="87"/>
      <c r="L81" s="87"/>
      <c r="M81" s="87"/>
      <c r="N81" s="87"/>
      <c r="O81" s="103"/>
      <c r="P81" s="107"/>
      <c r="Q81" s="88"/>
      <c r="R81" s="88"/>
      <c r="S81" s="88"/>
      <c r="T81" s="88"/>
      <c r="U81" s="108"/>
      <c r="V81" s="113"/>
      <c r="W81" s="89"/>
      <c r="X81" s="89"/>
      <c r="Y81" s="89"/>
      <c r="Z81" s="89"/>
      <c r="AA81" s="89"/>
      <c r="AB81" s="169"/>
      <c r="AC81" s="171" t="str">
        <f t="shared" si="29"/>
        <v/>
      </c>
      <c r="AD81" s="286" t="str">
        <f t="shared" si="28"/>
        <v/>
      </c>
      <c r="AL81" s="2" t="str" cm="1">
        <f t="array" ref="AL81">IF(B81="","",SUMPRODUCT(($D$1:$AB$4=$AL$4)*D81:AB81))</f>
        <v/>
      </c>
      <c r="AM81" s="15" t="str">
        <f t="shared" ca="1" si="2"/>
        <v/>
      </c>
      <c r="AN81" s="2" t="str" cm="1">
        <f t="array" ref="AN81">IF(B81="","",SUMPRODUCT(($D$1:$AB$4=$AN$4)*D81:AB81))</f>
        <v/>
      </c>
      <c r="AO81" s="15" t="str">
        <f t="shared" ca="1" si="3"/>
        <v/>
      </c>
      <c r="AP81" s="2" t="str" cm="1">
        <f t="array" ref="AP81">IF(B81="","",SUMPRODUCT(($D$1:$AB$4=$AP$4)*D81:AB81))</f>
        <v/>
      </c>
      <c r="AQ81" s="15" t="str">
        <f t="shared" ca="1" si="4"/>
        <v/>
      </c>
      <c r="AR81" s="2" t="str" cm="1">
        <f t="array" ref="AR81">IF(B81="","",SUMPRODUCT(($D$1:$AB$4=$AR$4)*D81:AB81))</f>
        <v/>
      </c>
      <c r="AS81" s="15" t="str">
        <f t="shared" ca="1" si="5"/>
        <v/>
      </c>
      <c r="AT81" s="2" t="str" cm="1">
        <f t="array" ref="AT81">IF(B81="","",SUMPRODUCT(($D$1:$AB$4=$AT$4)*$D81:$AB81))</f>
        <v/>
      </c>
      <c r="AU81" s="15" t="str">
        <f t="shared" ca="1" si="6"/>
        <v/>
      </c>
      <c r="AV81" s="2" t="str" cm="1">
        <f t="array" ref="AV81">IF(D81="","",SUMPRODUCT(($D$1:$AB$4=$AV$4)*$D81:$AB81))</f>
        <v/>
      </c>
      <c r="AW81" s="15" t="str">
        <f t="shared" ca="1" si="7"/>
        <v/>
      </c>
      <c r="AX81" s="2" t="str" cm="1">
        <f t="array" ref="AX81">IF(F81="","",SUMPRODUCT(($D$1:$AB$4=$AX$4)*$D81:$AB81))</f>
        <v/>
      </c>
      <c r="AY81" s="15" t="str">
        <f t="shared" ca="1" si="8"/>
        <v/>
      </c>
      <c r="AZ81" s="2" t="str" cm="1">
        <f t="array" ref="AZ81">IF(B81="","",SUMPRODUCT(($D$1:$AB$4=$AZ$4)*$D81:$AB81))</f>
        <v/>
      </c>
      <c r="BA81" s="15" t="str">
        <f t="shared" ca="1" si="9"/>
        <v/>
      </c>
      <c r="BB81" s="2" t="str" cm="1">
        <f t="array" ref="BB81">IF(B81="","",SUMPRODUCT(($D$1:$AB$4=$BB$4)*$D81:$AB81))</f>
        <v/>
      </c>
      <c r="BC81" s="15" t="str">
        <f t="shared" ca="1" si="10"/>
        <v/>
      </c>
      <c r="BD81" s="2" t="str" cm="1">
        <f t="array" ref="BD81">IF(B81="","",SUMPRODUCT(($D$1:$AB$4=$BD$4)*$D81:$AB81))</f>
        <v/>
      </c>
      <c r="BE81" s="15" t="str">
        <f t="shared" ca="1" si="11"/>
        <v/>
      </c>
      <c r="BF81" s="2" t="str" cm="1">
        <f t="array" ref="BF81">IF(B81="","",SUMPRODUCT(($D$1:$AB$4=$BF$4)*$D81:$AB81))</f>
        <v/>
      </c>
      <c r="BG81" s="15" t="str">
        <f t="shared" ca="1" si="12"/>
        <v/>
      </c>
      <c r="BH81" s="2" t="str" cm="1">
        <f t="array" ref="BH81">IF(B81="","",SUMPRODUCT(($D$1:$AB$4=$BH$4)*$D81:$AB81))</f>
        <v/>
      </c>
      <c r="BI81" s="15" t="str">
        <f t="shared" ca="1" si="13"/>
        <v/>
      </c>
      <c r="BJ81" s="2" t="str" cm="1">
        <f t="array" ref="BJ81">IF(B81="","",SUMPRODUCT(($D$1:$AB$4=$BJ$4)*$D81:$AB81))</f>
        <v/>
      </c>
      <c r="BK81" s="15" t="str">
        <f t="shared" ca="1" si="14"/>
        <v/>
      </c>
      <c r="BL81" s="2" t="str" cm="1">
        <f t="array" ref="BL81">IF(B81="","",SUMPRODUCT(($D$1:$AB$4=$BL$4)*$D81:$AB81))</f>
        <v/>
      </c>
      <c r="BM81" s="15" t="str">
        <f t="shared" ca="1" si="15"/>
        <v/>
      </c>
      <c r="BN81" s="2" t="str" cm="1">
        <f t="array" ref="BN81">IF(B81="","",SUMPRODUCT(($D$1:$AB$4=$BN$4)*$D81:$AB81))</f>
        <v/>
      </c>
      <c r="BO81" s="15" t="str">
        <f t="shared" ca="1" si="16"/>
        <v/>
      </c>
      <c r="BP81" s="2" t="str" cm="1">
        <f t="array" ref="BP81">IF(B81="","",SUMPRODUCT(($D$1:$AB$4=$BP$4)*$D81:$AB81))</f>
        <v/>
      </c>
      <c r="BQ81" s="15" t="str">
        <f t="shared" ca="1" si="17"/>
        <v/>
      </c>
      <c r="BR81" s="2" t="str" cm="1">
        <f t="array" ref="BR81">IF(B81="","",SUMPRODUCT(($D$1:$AB$4=$BR$4)*$D81:$AB81))</f>
        <v/>
      </c>
      <c r="BS81" s="15" t="str">
        <f t="shared" ca="1" si="18"/>
        <v/>
      </c>
      <c r="BT81" s="2" t="str" cm="1">
        <f t="array" ref="BT81">IF(B81="","",SUMPRODUCT(($D$1:$AB$4=$BT$4)*$D81:$AB81))</f>
        <v/>
      </c>
      <c r="BU81" s="15" t="str">
        <f t="shared" ca="1" si="19"/>
        <v/>
      </c>
      <c r="BV81" s="2" t="str" cm="1">
        <f t="array" ref="BV81">IF(B81="","",SUMPRODUCT(($D$1:$AB$4=$BV$4)*$D81:$AB81))</f>
        <v/>
      </c>
      <c r="BW81" s="15" t="str">
        <f t="shared" ca="1" si="20"/>
        <v/>
      </c>
      <c r="BX81" s="2" t="str" cm="1">
        <f t="array" ref="BX81">IF(B81="","",SUMPRODUCT(($D$1:$AB$4=$BX$4)*$D81:$AB81))</f>
        <v/>
      </c>
      <c r="BY81" s="15" t="str">
        <f t="shared" ca="1" si="21"/>
        <v/>
      </c>
      <c r="BZ81" s="2" t="str" cm="1">
        <f t="array" ref="BZ81">IF(B81="","",SUMPRODUCT(($D$1:$AB$4=$BZ$4)*$D81:$AB81))</f>
        <v/>
      </c>
      <c r="CA81" s="15" t="str">
        <f t="shared" ca="1" si="22"/>
        <v/>
      </c>
      <c r="CB81" s="2" t="str" cm="1">
        <f t="array" ref="CB81">IF(B81="","",SUMPRODUCT(($D$1:$AB$4=$CB$4)*$D81:$AB81))</f>
        <v/>
      </c>
      <c r="CC81" s="15" t="str">
        <f t="shared" ca="1" si="23"/>
        <v/>
      </c>
      <c r="CD81" s="2" t="str" cm="1">
        <f t="array" ref="CD81">IF(B81="","",SUMPRODUCT(($D$1:$AB$4=$CD$4)*$D81:$AB81))</f>
        <v/>
      </c>
      <c r="CE81" s="15" t="str">
        <f t="shared" ca="1" si="24"/>
        <v/>
      </c>
      <c r="CF81" s="2" t="str" cm="1">
        <f t="array" ref="CF81">IF(B81="","",SUMPRODUCT(($D$1:$AB$4=$CF$4)*$D81:$AB81))</f>
        <v/>
      </c>
      <c r="CG81" s="15" t="str">
        <f t="shared" ca="1" si="25"/>
        <v/>
      </c>
      <c r="CH81" s="2" t="str" cm="1">
        <f t="array" ref="CH81">IF(B81="","",SUMPRODUCT(($D$1:$AB$4=$CH$4)*$D81:$AB81))</f>
        <v/>
      </c>
      <c r="CI81" s="15" t="str">
        <f t="shared" ca="1" si="26"/>
        <v/>
      </c>
    </row>
    <row r="82" spans="1:87">
      <c r="A82" s="7">
        <v>76</v>
      </c>
      <c r="B82" s="8"/>
      <c r="D82" s="97"/>
      <c r="E82" s="86"/>
      <c r="F82" s="86"/>
      <c r="G82" s="86"/>
      <c r="H82" s="86"/>
      <c r="I82" s="98"/>
      <c r="J82" s="102"/>
      <c r="K82" s="87"/>
      <c r="L82" s="87"/>
      <c r="M82" s="87"/>
      <c r="N82" s="87"/>
      <c r="O82" s="103"/>
      <c r="P82" s="107"/>
      <c r="Q82" s="88"/>
      <c r="R82" s="88"/>
      <c r="S82" s="88"/>
      <c r="T82" s="88"/>
      <c r="U82" s="108"/>
      <c r="V82" s="113"/>
      <c r="W82" s="89"/>
      <c r="X82" s="89"/>
      <c r="Y82" s="89"/>
      <c r="Z82" s="89"/>
      <c r="AA82" s="89"/>
      <c r="AB82" s="169"/>
      <c r="AC82" s="171" t="str">
        <f t="shared" si="29"/>
        <v/>
      </c>
      <c r="AD82" s="286" t="str">
        <f t="shared" si="28"/>
        <v/>
      </c>
      <c r="AL82" s="2" t="str" cm="1">
        <f t="array" ref="AL82">IF(B82="","",SUMPRODUCT(($D$1:$AB$4=$AL$4)*D82:AB82))</f>
        <v/>
      </c>
      <c r="AM82" s="15" t="str">
        <f t="shared" ca="1" si="2"/>
        <v/>
      </c>
      <c r="AN82" s="2" t="str" cm="1">
        <f t="array" ref="AN82">IF(B82="","",SUMPRODUCT(($D$1:$AB$4=$AN$4)*D82:AB82))</f>
        <v/>
      </c>
      <c r="AO82" s="15" t="str">
        <f t="shared" ca="1" si="3"/>
        <v/>
      </c>
      <c r="AP82" s="2" t="str" cm="1">
        <f t="array" ref="AP82">IF(B82="","",SUMPRODUCT(($D$1:$AB$4=$AP$4)*D82:AB82))</f>
        <v/>
      </c>
      <c r="AQ82" s="15" t="str">
        <f t="shared" ca="1" si="4"/>
        <v/>
      </c>
      <c r="AR82" s="2" t="str" cm="1">
        <f t="array" ref="AR82">IF(B82="","",SUMPRODUCT(($D$1:$AB$4=$AR$4)*D82:AB82))</f>
        <v/>
      </c>
      <c r="AS82" s="15" t="str">
        <f t="shared" ca="1" si="5"/>
        <v/>
      </c>
      <c r="AT82" s="2" t="str" cm="1">
        <f t="array" ref="AT82">IF(B82="","",SUMPRODUCT(($D$1:$AB$4=$AT$4)*$D82:$AB82))</f>
        <v/>
      </c>
      <c r="AU82" s="15" t="str">
        <f t="shared" ca="1" si="6"/>
        <v/>
      </c>
      <c r="AV82" s="2" t="str" cm="1">
        <f t="array" ref="AV82">IF(D82="","",SUMPRODUCT(($D$1:$AB$4=$AV$4)*$D82:$AB82))</f>
        <v/>
      </c>
      <c r="AW82" s="15" t="str">
        <f t="shared" ca="1" si="7"/>
        <v/>
      </c>
      <c r="AX82" s="2" t="str" cm="1">
        <f t="array" ref="AX82">IF(F82="","",SUMPRODUCT(($D$1:$AB$4=$AX$4)*$D82:$AB82))</f>
        <v/>
      </c>
      <c r="AY82" s="15" t="str">
        <f t="shared" ca="1" si="8"/>
        <v/>
      </c>
      <c r="AZ82" s="2" t="str" cm="1">
        <f t="array" ref="AZ82">IF(B82="","",SUMPRODUCT(($D$1:$AB$4=$AZ$4)*$D82:$AB82))</f>
        <v/>
      </c>
      <c r="BA82" s="15" t="str">
        <f t="shared" ca="1" si="9"/>
        <v/>
      </c>
      <c r="BB82" s="2" t="str" cm="1">
        <f t="array" ref="BB82">IF(B82="","",SUMPRODUCT(($D$1:$AB$4=$BB$4)*$D82:$AB82))</f>
        <v/>
      </c>
      <c r="BC82" s="15" t="str">
        <f t="shared" ca="1" si="10"/>
        <v/>
      </c>
      <c r="BD82" s="2" t="str" cm="1">
        <f t="array" ref="BD82">IF(B82="","",SUMPRODUCT(($D$1:$AB$4=$BD$4)*$D82:$AB82))</f>
        <v/>
      </c>
      <c r="BE82" s="15" t="str">
        <f t="shared" ca="1" si="11"/>
        <v/>
      </c>
      <c r="BF82" s="2" t="str" cm="1">
        <f t="array" ref="BF82">IF(B82="","",SUMPRODUCT(($D$1:$AB$4=$BF$4)*$D82:$AB82))</f>
        <v/>
      </c>
      <c r="BG82" s="15" t="str">
        <f t="shared" ca="1" si="12"/>
        <v/>
      </c>
      <c r="BH82" s="2" t="str" cm="1">
        <f t="array" ref="BH82">IF(B82="","",SUMPRODUCT(($D$1:$AB$4=$BH$4)*$D82:$AB82))</f>
        <v/>
      </c>
      <c r="BI82" s="15" t="str">
        <f t="shared" ca="1" si="13"/>
        <v/>
      </c>
      <c r="BJ82" s="2" t="str" cm="1">
        <f t="array" ref="BJ82">IF(B82="","",SUMPRODUCT(($D$1:$AB$4=$BJ$4)*$D82:$AB82))</f>
        <v/>
      </c>
      <c r="BK82" s="15" t="str">
        <f t="shared" ca="1" si="14"/>
        <v/>
      </c>
      <c r="BL82" s="2" t="str" cm="1">
        <f t="array" ref="BL82">IF(B82="","",SUMPRODUCT(($D$1:$AB$4=$BL$4)*$D82:$AB82))</f>
        <v/>
      </c>
      <c r="BM82" s="15" t="str">
        <f t="shared" ca="1" si="15"/>
        <v/>
      </c>
      <c r="BN82" s="2" t="str" cm="1">
        <f t="array" ref="BN82">IF(B82="","",SUMPRODUCT(($D$1:$AB$4=$BN$4)*$D82:$AB82))</f>
        <v/>
      </c>
      <c r="BO82" s="15" t="str">
        <f t="shared" ca="1" si="16"/>
        <v/>
      </c>
      <c r="BP82" s="2" t="str" cm="1">
        <f t="array" ref="BP82">IF(B82="","",SUMPRODUCT(($D$1:$AB$4=$BP$4)*$D82:$AB82))</f>
        <v/>
      </c>
      <c r="BQ82" s="15" t="str">
        <f t="shared" ca="1" si="17"/>
        <v/>
      </c>
      <c r="BR82" s="2" t="str" cm="1">
        <f t="array" ref="BR82">IF(B82="","",SUMPRODUCT(($D$1:$AB$4=$BR$4)*$D82:$AB82))</f>
        <v/>
      </c>
      <c r="BS82" s="15" t="str">
        <f t="shared" ca="1" si="18"/>
        <v/>
      </c>
      <c r="BT82" s="2" t="str" cm="1">
        <f t="array" ref="BT82">IF(B82="","",SUMPRODUCT(($D$1:$AB$4=$BT$4)*$D82:$AB82))</f>
        <v/>
      </c>
      <c r="BU82" s="15" t="str">
        <f t="shared" ca="1" si="19"/>
        <v/>
      </c>
      <c r="BV82" s="2" t="str" cm="1">
        <f t="array" ref="BV82">IF(B82="","",SUMPRODUCT(($D$1:$AB$4=$BV$4)*$D82:$AB82))</f>
        <v/>
      </c>
      <c r="BW82" s="15" t="str">
        <f t="shared" ca="1" si="20"/>
        <v/>
      </c>
      <c r="BX82" s="2" t="str" cm="1">
        <f t="array" ref="BX82">IF(B82="","",SUMPRODUCT(($D$1:$AB$4=$BX$4)*$D82:$AB82))</f>
        <v/>
      </c>
      <c r="BY82" s="15" t="str">
        <f t="shared" ca="1" si="21"/>
        <v/>
      </c>
      <c r="BZ82" s="2" t="str" cm="1">
        <f t="array" ref="BZ82">IF(B82="","",SUMPRODUCT(($D$1:$AB$4=$BZ$4)*$D82:$AB82))</f>
        <v/>
      </c>
      <c r="CA82" s="15" t="str">
        <f t="shared" ca="1" si="22"/>
        <v/>
      </c>
      <c r="CB82" s="2" t="str" cm="1">
        <f t="array" ref="CB82">IF(B82="","",SUMPRODUCT(($D$1:$AB$4=$CB$4)*$D82:$AB82))</f>
        <v/>
      </c>
      <c r="CC82" s="15" t="str">
        <f t="shared" ca="1" si="23"/>
        <v/>
      </c>
      <c r="CD82" s="2" t="str" cm="1">
        <f t="array" ref="CD82">IF(B82="","",SUMPRODUCT(($D$1:$AB$4=$CD$4)*$D82:$AB82))</f>
        <v/>
      </c>
      <c r="CE82" s="15" t="str">
        <f t="shared" ca="1" si="24"/>
        <v/>
      </c>
      <c r="CF82" s="2" t="str" cm="1">
        <f t="array" ref="CF82">IF(B82="","",SUMPRODUCT(($D$1:$AB$4=$CF$4)*$D82:$AB82))</f>
        <v/>
      </c>
      <c r="CG82" s="15" t="str">
        <f t="shared" ca="1" si="25"/>
        <v/>
      </c>
      <c r="CH82" s="2" t="str" cm="1">
        <f t="array" ref="CH82">IF(B82="","",SUMPRODUCT(($D$1:$AB$4=$CH$4)*$D82:$AB82))</f>
        <v/>
      </c>
      <c r="CI82" s="15" t="str">
        <f t="shared" ca="1" si="26"/>
        <v/>
      </c>
    </row>
    <row r="83" spans="1:87">
      <c r="A83" s="6">
        <v>77</v>
      </c>
      <c r="B83" s="8"/>
      <c r="D83" s="97"/>
      <c r="E83" s="86"/>
      <c r="F83" s="86"/>
      <c r="G83" s="86"/>
      <c r="H83" s="86"/>
      <c r="I83" s="98"/>
      <c r="J83" s="102"/>
      <c r="K83" s="87"/>
      <c r="L83" s="87"/>
      <c r="M83" s="87"/>
      <c r="N83" s="87"/>
      <c r="O83" s="103"/>
      <c r="P83" s="107"/>
      <c r="Q83" s="88"/>
      <c r="R83" s="88"/>
      <c r="S83" s="88"/>
      <c r="T83" s="88"/>
      <c r="U83" s="108"/>
      <c r="V83" s="113"/>
      <c r="W83" s="89"/>
      <c r="X83" s="89"/>
      <c r="Y83" s="89"/>
      <c r="Z83" s="89"/>
      <c r="AA83" s="89"/>
      <c r="AB83" s="169"/>
      <c r="AC83" s="171" t="str">
        <f t="shared" si="29"/>
        <v/>
      </c>
      <c r="AD83" s="286" t="str">
        <f t="shared" si="28"/>
        <v/>
      </c>
      <c r="AL83" s="2" t="str" cm="1">
        <f t="array" ref="AL83">IF(B83="","",SUMPRODUCT(($D$1:$AB$4=$AL$4)*D83:AB83))</f>
        <v/>
      </c>
      <c r="AM83" s="15" t="str">
        <f t="shared" ca="1" si="2"/>
        <v/>
      </c>
      <c r="AN83" s="2" t="str" cm="1">
        <f t="array" ref="AN83">IF(B83="","",SUMPRODUCT(($D$1:$AB$4=$AN$4)*D83:AB83))</f>
        <v/>
      </c>
      <c r="AO83" s="15" t="str">
        <f t="shared" ca="1" si="3"/>
        <v/>
      </c>
      <c r="AP83" s="2" t="str" cm="1">
        <f t="array" ref="AP83">IF(B83="","",SUMPRODUCT(($D$1:$AB$4=$AP$4)*D83:AB83))</f>
        <v/>
      </c>
      <c r="AQ83" s="15" t="str">
        <f t="shared" ca="1" si="4"/>
        <v/>
      </c>
      <c r="AR83" s="2" t="str" cm="1">
        <f t="array" ref="AR83">IF(B83="","",SUMPRODUCT(($D$1:$AB$4=$AR$4)*D83:AB83))</f>
        <v/>
      </c>
      <c r="AS83" s="15" t="str">
        <f t="shared" ca="1" si="5"/>
        <v/>
      </c>
      <c r="AT83" s="2" t="str" cm="1">
        <f t="array" ref="AT83">IF(B83="","",SUMPRODUCT(($D$1:$AB$4=$AT$4)*$D83:$AB83))</f>
        <v/>
      </c>
      <c r="AU83" s="15" t="str">
        <f t="shared" ca="1" si="6"/>
        <v/>
      </c>
      <c r="AV83" s="2" t="str" cm="1">
        <f t="array" ref="AV83">IF(D83="","",SUMPRODUCT(($D$1:$AB$4=$AV$4)*$D83:$AB83))</f>
        <v/>
      </c>
      <c r="AW83" s="15" t="str">
        <f t="shared" ca="1" si="7"/>
        <v/>
      </c>
      <c r="AX83" s="2" t="str" cm="1">
        <f t="array" ref="AX83">IF(F83="","",SUMPRODUCT(($D$1:$AB$4=$AX$4)*$D83:$AB83))</f>
        <v/>
      </c>
      <c r="AY83" s="15" t="str">
        <f t="shared" ca="1" si="8"/>
        <v/>
      </c>
      <c r="AZ83" s="2" t="str" cm="1">
        <f t="array" ref="AZ83">IF(B83="","",SUMPRODUCT(($D$1:$AB$4=$AZ$4)*$D83:$AB83))</f>
        <v/>
      </c>
      <c r="BA83" s="15" t="str">
        <f t="shared" ca="1" si="9"/>
        <v/>
      </c>
      <c r="BB83" s="2" t="str" cm="1">
        <f t="array" ref="BB83">IF(B83="","",SUMPRODUCT(($D$1:$AB$4=$BB$4)*$D83:$AB83))</f>
        <v/>
      </c>
      <c r="BC83" s="15" t="str">
        <f t="shared" ca="1" si="10"/>
        <v/>
      </c>
      <c r="BD83" s="2" t="str" cm="1">
        <f t="array" ref="BD83">IF(B83="","",SUMPRODUCT(($D$1:$AB$4=$BD$4)*$D83:$AB83))</f>
        <v/>
      </c>
      <c r="BE83" s="15" t="str">
        <f t="shared" ca="1" si="11"/>
        <v/>
      </c>
      <c r="BF83" s="2" t="str" cm="1">
        <f t="array" ref="BF83">IF(B83="","",SUMPRODUCT(($D$1:$AB$4=$BF$4)*$D83:$AB83))</f>
        <v/>
      </c>
      <c r="BG83" s="15" t="str">
        <f t="shared" ca="1" si="12"/>
        <v/>
      </c>
      <c r="BH83" s="2" t="str" cm="1">
        <f t="array" ref="BH83">IF(B83="","",SUMPRODUCT(($D$1:$AB$4=$BH$4)*$D83:$AB83))</f>
        <v/>
      </c>
      <c r="BI83" s="15" t="str">
        <f t="shared" ca="1" si="13"/>
        <v/>
      </c>
      <c r="BJ83" s="2" t="str" cm="1">
        <f t="array" ref="BJ83">IF(B83="","",SUMPRODUCT(($D$1:$AB$4=$BJ$4)*$D83:$AB83))</f>
        <v/>
      </c>
      <c r="BK83" s="15" t="str">
        <f t="shared" ca="1" si="14"/>
        <v/>
      </c>
      <c r="BL83" s="2" t="str" cm="1">
        <f t="array" ref="BL83">IF(B83="","",SUMPRODUCT(($D$1:$AB$4=$BL$4)*$D83:$AB83))</f>
        <v/>
      </c>
      <c r="BM83" s="15" t="str">
        <f t="shared" ca="1" si="15"/>
        <v/>
      </c>
      <c r="BN83" s="2" t="str" cm="1">
        <f t="array" ref="BN83">IF(B83="","",SUMPRODUCT(($D$1:$AB$4=$BN$4)*$D83:$AB83))</f>
        <v/>
      </c>
      <c r="BO83" s="15" t="str">
        <f t="shared" ca="1" si="16"/>
        <v/>
      </c>
      <c r="BP83" s="2" t="str" cm="1">
        <f t="array" ref="BP83">IF(B83="","",SUMPRODUCT(($D$1:$AB$4=$BP$4)*$D83:$AB83))</f>
        <v/>
      </c>
      <c r="BQ83" s="15" t="str">
        <f t="shared" ca="1" si="17"/>
        <v/>
      </c>
      <c r="BR83" s="2" t="str" cm="1">
        <f t="array" ref="BR83">IF(B83="","",SUMPRODUCT(($D$1:$AB$4=$BR$4)*$D83:$AB83))</f>
        <v/>
      </c>
      <c r="BS83" s="15" t="str">
        <f t="shared" ca="1" si="18"/>
        <v/>
      </c>
      <c r="BT83" s="2" t="str" cm="1">
        <f t="array" ref="BT83">IF(B83="","",SUMPRODUCT(($D$1:$AB$4=$BT$4)*$D83:$AB83))</f>
        <v/>
      </c>
      <c r="BU83" s="15" t="str">
        <f t="shared" ca="1" si="19"/>
        <v/>
      </c>
      <c r="BV83" s="2" t="str" cm="1">
        <f t="array" ref="BV83">IF(B83="","",SUMPRODUCT(($D$1:$AB$4=$BV$4)*$D83:$AB83))</f>
        <v/>
      </c>
      <c r="BW83" s="15" t="str">
        <f t="shared" ca="1" si="20"/>
        <v/>
      </c>
      <c r="BX83" s="2" t="str" cm="1">
        <f t="array" ref="BX83">IF(B83="","",SUMPRODUCT(($D$1:$AB$4=$BX$4)*$D83:$AB83))</f>
        <v/>
      </c>
      <c r="BY83" s="15" t="str">
        <f t="shared" ca="1" si="21"/>
        <v/>
      </c>
      <c r="BZ83" s="2" t="str" cm="1">
        <f t="array" ref="BZ83">IF(B83="","",SUMPRODUCT(($D$1:$AB$4=$BZ$4)*$D83:$AB83))</f>
        <v/>
      </c>
      <c r="CA83" s="15" t="str">
        <f t="shared" ca="1" si="22"/>
        <v/>
      </c>
      <c r="CB83" s="2" t="str" cm="1">
        <f t="array" ref="CB83">IF(B83="","",SUMPRODUCT(($D$1:$AB$4=$CB$4)*$D83:$AB83))</f>
        <v/>
      </c>
      <c r="CC83" s="15" t="str">
        <f t="shared" ca="1" si="23"/>
        <v/>
      </c>
      <c r="CD83" s="2" t="str" cm="1">
        <f t="array" ref="CD83">IF(B83="","",SUMPRODUCT(($D$1:$AB$4=$CD$4)*$D83:$AB83))</f>
        <v/>
      </c>
      <c r="CE83" s="15" t="str">
        <f t="shared" ca="1" si="24"/>
        <v/>
      </c>
      <c r="CF83" s="2" t="str" cm="1">
        <f t="array" ref="CF83">IF(B83="","",SUMPRODUCT(($D$1:$AB$4=$CF$4)*$D83:$AB83))</f>
        <v/>
      </c>
      <c r="CG83" s="15" t="str">
        <f t="shared" ca="1" si="25"/>
        <v/>
      </c>
      <c r="CH83" s="2" t="str" cm="1">
        <f t="array" ref="CH83">IF(B83="","",SUMPRODUCT(($D$1:$AB$4=$CH$4)*$D83:$AB83))</f>
        <v/>
      </c>
      <c r="CI83" s="15" t="str">
        <f t="shared" ca="1" si="26"/>
        <v/>
      </c>
    </row>
    <row r="84" spans="1:87">
      <c r="A84" s="7">
        <v>78</v>
      </c>
      <c r="B84" s="8"/>
      <c r="D84" s="97"/>
      <c r="E84" s="86"/>
      <c r="F84" s="86"/>
      <c r="G84" s="86"/>
      <c r="H84" s="86"/>
      <c r="I84" s="98"/>
      <c r="J84" s="102"/>
      <c r="K84" s="87"/>
      <c r="L84" s="87"/>
      <c r="M84" s="87"/>
      <c r="N84" s="87"/>
      <c r="O84" s="103"/>
      <c r="P84" s="107"/>
      <c r="Q84" s="88"/>
      <c r="R84" s="88"/>
      <c r="S84" s="88"/>
      <c r="T84" s="88"/>
      <c r="U84" s="108"/>
      <c r="V84" s="113"/>
      <c r="W84" s="89"/>
      <c r="X84" s="89"/>
      <c r="Y84" s="89"/>
      <c r="Z84" s="89"/>
      <c r="AA84" s="89"/>
      <c r="AB84" s="169"/>
      <c r="AC84" s="171" t="str">
        <f t="shared" si="29"/>
        <v/>
      </c>
      <c r="AD84" s="286" t="str">
        <f t="shared" si="28"/>
        <v/>
      </c>
      <c r="AL84" s="2" t="str" cm="1">
        <f t="array" ref="AL84">IF(B84="","",SUMPRODUCT(($D$1:$AB$4=$AL$4)*D84:AB84))</f>
        <v/>
      </c>
      <c r="AM84" s="15" t="str">
        <f t="shared" ca="1" si="2"/>
        <v/>
      </c>
      <c r="AN84" s="2" t="str" cm="1">
        <f t="array" ref="AN84">IF(B84="","",SUMPRODUCT(($D$1:$AB$4=$AN$4)*D84:AB84))</f>
        <v/>
      </c>
      <c r="AO84" s="15" t="str">
        <f t="shared" ca="1" si="3"/>
        <v/>
      </c>
      <c r="AP84" s="2" t="str" cm="1">
        <f t="array" ref="AP84">IF(B84="","",SUMPRODUCT(($D$1:$AB$4=$AP$4)*D84:AB84))</f>
        <v/>
      </c>
      <c r="AQ84" s="15" t="str">
        <f t="shared" ca="1" si="4"/>
        <v/>
      </c>
      <c r="AR84" s="2" t="str" cm="1">
        <f t="array" ref="AR84">IF(B84="","",SUMPRODUCT(($D$1:$AB$4=$AR$4)*D84:AB84))</f>
        <v/>
      </c>
      <c r="AS84" s="15" t="str">
        <f t="shared" ca="1" si="5"/>
        <v/>
      </c>
      <c r="AT84" s="2" t="str" cm="1">
        <f t="array" ref="AT84">IF(B84="","",SUMPRODUCT(($D$1:$AB$4=$AT$4)*$D84:$AB84))</f>
        <v/>
      </c>
      <c r="AU84" s="15" t="str">
        <f t="shared" ca="1" si="6"/>
        <v/>
      </c>
      <c r="AV84" s="2" t="str" cm="1">
        <f t="array" ref="AV84">IF(D84="","",SUMPRODUCT(($D$1:$AB$4=$AV$4)*$D84:$AB84))</f>
        <v/>
      </c>
      <c r="AW84" s="15" t="str">
        <f t="shared" ca="1" si="7"/>
        <v/>
      </c>
      <c r="AX84" s="2" t="str" cm="1">
        <f t="array" ref="AX84">IF(F84="","",SUMPRODUCT(($D$1:$AB$4=$AX$4)*$D84:$AB84))</f>
        <v/>
      </c>
      <c r="AY84" s="15" t="str">
        <f t="shared" ca="1" si="8"/>
        <v/>
      </c>
      <c r="AZ84" s="2" t="str" cm="1">
        <f t="array" ref="AZ84">IF(B84="","",SUMPRODUCT(($D$1:$AB$4=$AZ$4)*$D84:$AB84))</f>
        <v/>
      </c>
      <c r="BA84" s="15" t="str">
        <f t="shared" ca="1" si="9"/>
        <v/>
      </c>
      <c r="BB84" s="2" t="str" cm="1">
        <f t="array" ref="BB84">IF(B84="","",SUMPRODUCT(($D$1:$AB$4=$BB$4)*$D84:$AB84))</f>
        <v/>
      </c>
      <c r="BC84" s="15" t="str">
        <f t="shared" ca="1" si="10"/>
        <v/>
      </c>
      <c r="BD84" s="2" t="str" cm="1">
        <f t="array" ref="BD84">IF(B84="","",SUMPRODUCT(($D$1:$AB$4=$BD$4)*$D84:$AB84))</f>
        <v/>
      </c>
      <c r="BE84" s="15" t="str">
        <f t="shared" ca="1" si="11"/>
        <v/>
      </c>
      <c r="BF84" s="2" t="str" cm="1">
        <f t="array" ref="BF84">IF(B84="","",SUMPRODUCT(($D$1:$AB$4=$BF$4)*$D84:$AB84))</f>
        <v/>
      </c>
      <c r="BG84" s="15" t="str">
        <f t="shared" ca="1" si="12"/>
        <v/>
      </c>
      <c r="BH84" s="2" t="str" cm="1">
        <f t="array" ref="BH84">IF(B84="","",SUMPRODUCT(($D$1:$AB$4=$BH$4)*$D84:$AB84))</f>
        <v/>
      </c>
      <c r="BI84" s="15" t="str">
        <f t="shared" ca="1" si="13"/>
        <v/>
      </c>
      <c r="BJ84" s="2" t="str" cm="1">
        <f t="array" ref="BJ84">IF(B84="","",SUMPRODUCT(($D$1:$AB$4=$BJ$4)*$D84:$AB84))</f>
        <v/>
      </c>
      <c r="BK84" s="15" t="str">
        <f t="shared" ca="1" si="14"/>
        <v/>
      </c>
      <c r="BL84" s="2" t="str" cm="1">
        <f t="array" ref="BL84">IF(B84="","",SUMPRODUCT(($D$1:$AB$4=$BL$4)*$D84:$AB84))</f>
        <v/>
      </c>
      <c r="BM84" s="15" t="str">
        <f t="shared" ca="1" si="15"/>
        <v/>
      </c>
      <c r="BN84" s="2" t="str" cm="1">
        <f t="array" ref="BN84">IF(B84="","",SUMPRODUCT(($D$1:$AB$4=$BN$4)*$D84:$AB84))</f>
        <v/>
      </c>
      <c r="BO84" s="15" t="str">
        <f t="shared" ca="1" si="16"/>
        <v/>
      </c>
      <c r="BP84" s="2" t="str" cm="1">
        <f t="array" ref="BP84">IF(B84="","",SUMPRODUCT(($D$1:$AB$4=$BP$4)*$D84:$AB84))</f>
        <v/>
      </c>
      <c r="BQ84" s="15" t="str">
        <f t="shared" ca="1" si="17"/>
        <v/>
      </c>
      <c r="BR84" s="2" t="str" cm="1">
        <f t="array" ref="BR84">IF(B84="","",SUMPRODUCT(($D$1:$AB$4=$BR$4)*$D84:$AB84))</f>
        <v/>
      </c>
      <c r="BS84" s="15" t="str">
        <f t="shared" ca="1" si="18"/>
        <v/>
      </c>
      <c r="BT84" s="2" t="str" cm="1">
        <f t="array" ref="BT84">IF(B84="","",SUMPRODUCT(($D$1:$AB$4=$BT$4)*$D84:$AB84))</f>
        <v/>
      </c>
      <c r="BU84" s="15" t="str">
        <f t="shared" ca="1" si="19"/>
        <v/>
      </c>
      <c r="BV84" s="2" t="str" cm="1">
        <f t="array" ref="BV84">IF(B84="","",SUMPRODUCT(($D$1:$AB$4=$BV$4)*$D84:$AB84))</f>
        <v/>
      </c>
      <c r="BW84" s="15" t="str">
        <f t="shared" ca="1" si="20"/>
        <v/>
      </c>
      <c r="BX84" s="2" t="str" cm="1">
        <f t="array" ref="BX84">IF(B84="","",SUMPRODUCT(($D$1:$AB$4=$BX$4)*$D84:$AB84))</f>
        <v/>
      </c>
      <c r="BY84" s="15" t="str">
        <f t="shared" ca="1" si="21"/>
        <v/>
      </c>
      <c r="BZ84" s="2" t="str" cm="1">
        <f t="array" ref="BZ84">IF(B84="","",SUMPRODUCT(($D$1:$AB$4=$BZ$4)*$D84:$AB84))</f>
        <v/>
      </c>
      <c r="CA84" s="15" t="str">
        <f t="shared" ca="1" si="22"/>
        <v/>
      </c>
      <c r="CB84" s="2" t="str" cm="1">
        <f t="array" ref="CB84">IF(B84="","",SUMPRODUCT(($D$1:$AB$4=$CB$4)*$D84:$AB84))</f>
        <v/>
      </c>
      <c r="CC84" s="15" t="str">
        <f t="shared" ca="1" si="23"/>
        <v/>
      </c>
      <c r="CD84" s="2" t="str" cm="1">
        <f t="array" ref="CD84">IF(B84="","",SUMPRODUCT(($D$1:$AB$4=$CD$4)*$D84:$AB84))</f>
        <v/>
      </c>
      <c r="CE84" s="15" t="str">
        <f t="shared" ca="1" si="24"/>
        <v/>
      </c>
      <c r="CF84" s="2" t="str" cm="1">
        <f t="array" ref="CF84">IF(B84="","",SUMPRODUCT(($D$1:$AB$4=$CF$4)*$D84:$AB84))</f>
        <v/>
      </c>
      <c r="CG84" s="15" t="str">
        <f t="shared" ca="1" si="25"/>
        <v/>
      </c>
      <c r="CH84" s="2" t="str" cm="1">
        <f t="array" ref="CH84">IF(B84="","",SUMPRODUCT(($D$1:$AB$4=$CH$4)*$D84:$AB84))</f>
        <v/>
      </c>
      <c r="CI84" s="15" t="str">
        <f t="shared" ca="1" si="26"/>
        <v/>
      </c>
    </row>
    <row r="85" spans="1:87">
      <c r="A85" s="6">
        <v>79</v>
      </c>
      <c r="B85" s="8"/>
      <c r="D85" s="97"/>
      <c r="E85" s="86"/>
      <c r="F85" s="86"/>
      <c r="G85" s="86"/>
      <c r="H85" s="86"/>
      <c r="I85" s="98"/>
      <c r="J85" s="102"/>
      <c r="K85" s="87"/>
      <c r="L85" s="87"/>
      <c r="M85" s="87"/>
      <c r="N85" s="87"/>
      <c r="O85" s="103"/>
      <c r="P85" s="107"/>
      <c r="Q85" s="88"/>
      <c r="R85" s="88"/>
      <c r="S85" s="88"/>
      <c r="T85" s="88"/>
      <c r="U85" s="108"/>
      <c r="V85" s="113"/>
      <c r="W85" s="89"/>
      <c r="X85" s="89"/>
      <c r="Y85" s="89"/>
      <c r="Z85" s="89"/>
      <c r="AA85" s="89"/>
      <c r="AB85" s="169"/>
      <c r="AC85" s="171" t="str">
        <f t="shared" si="29"/>
        <v/>
      </c>
      <c r="AD85" s="286" t="str">
        <f t="shared" si="28"/>
        <v/>
      </c>
      <c r="AL85" s="2" t="str" cm="1">
        <f t="array" ref="AL85">IF(B85="","",SUMPRODUCT(($D$1:$AB$4=$AL$4)*D85:AB85))</f>
        <v/>
      </c>
      <c r="AM85" s="15" t="str">
        <f t="shared" ca="1" si="2"/>
        <v/>
      </c>
      <c r="AN85" s="2" t="str" cm="1">
        <f t="array" ref="AN85">IF(B85="","",SUMPRODUCT(($D$1:$AB$4=$AN$4)*D85:AB85))</f>
        <v/>
      </c>
      <c r="AO85" s="15" t="str">
        <f t="shared" ca="1" si="3"/>
        <v/>
      </c>
      <c r="AP85" s="2" t="str" cm="1">
        <f t="array" ref="AP85">IF(B85="","",SUMPRODUCT(($D$1:$AB$4=$AP$4)*D85:AB85))</f>
        <v/>
      </c>
      <c r="AQ85" s="15" t="str">
        <f t="shared" ca="1" si="4"/>
        <v/>
      </c>
      <c r="AR85" s="2" t="str" cm="1">
        <f t="array" ref="AR85">IF(B85="","",SUMPRODUCT(($D$1:$AB$4=$AR$4)*D85:AB85))</f>
        <v/>
      </c>
      <c r="AS85" s="15" t="str">
        <f t="shared" ca="1" si="5"/>
        <v/>
      </c>
      <c r="AT85" s="2" t="str" cm="1">
        <f t="array" ref="AT85">IF(B85="","",SUMPRODUCT(($D$1:$AB$4=$AT$4)*$D85:$AB85))</f>
        <v/>
      </c>
      <c r="AU85" s="15" t="str">
        <f t="shared" ca="1" si="6"/>
        <v/>
      </c>
      <c r="AV85" s="2" t="str" cm="1">
        <f t="array" ref="AV85">IF(D85="","",SUMPRODUCT(($D$1:$AB$4=$AV$4)*$D85:$AB85))</f>
        <v/>
      </c>
      <c r="AW85" s="15" t="str">
        <f t="shared" ca="1" si="7"/>
        <v/>
      </c>
      <c r="AX85" s="2" t="str" cm="1">
        <f t="array" ref="AX85">IF(F85="","",SUMPRODUCT(($D$1:$AB$4=$AX$4)*$D85:$AB85))</f>
        <v/>
      </c>
      <c r="AY85" s="15" t="str">
        <f t="shared" ca="1" si="8"/>
        <v/>
      </c>
      <c r="AZ85" s="2" t="str" cm="1">
        <f t="array" ref="AZ85">IF(B85="","",SUMPRODUCT(($D$1:$AB$4=$AZ$4)*$D85:$AB85))</f>
        <v/>
      </c>
      <c r="BA85" s="15" t="str">
        <f t="shared" ca="1" si="9"/>
        <v/>
      </c>
      <c r="BB85" s="2" t="str" cm="1">
        <f t="array" ref="BB85">IF(B85="","",SUMPRODUCT(($D$1:$AB$4=$BB$4)*$D85:$AB85))</f>
        <v/>
      </c>
      <c r="BC85" s="15" t="str">
        <f t="shared" ca="1" si="10"/>
        <v/>
      </c>
      <c r="BD85" s="2" t="str" cm="1">
        <f t="array" ref="BD85">IF(B85="","",SUMPRODUCT(($D$1:$AB$4=$BD$4)*$D85:$AB85))</f>
        <v/>
      </c>
      <c r="BE85" s="15" t="str">
        <f t="shared" ca="1" si="11"/>
        <v/>
      </c>
      <c r="BF85" s="2" t="str" cm="1">
        <f t="array" ref="BF85">IF(B85="","",SUMPRODUCT(($D$1:$AB$4=$BF$4)*$D85:$AB85))</f>
        <v/>
      </c>
      <c r="BG85" s="15" t="str">
        <f t="shared" ca="1" si="12"/>
        <v/>
      </c>
      <c r="BH85" s="2" t="str" cm="1">
        <f t="array" ref="BH85">IF(B85="","",SUMPRODUCT(($D$1:$AB$4=$BH$4)*$D85:$AB85))</f>
        <v/>
      </c>
      <c r="BI85" s="15" t="str">
        <f t="shared" ca="1" si="13"/>
        <v/>
      </c>
      <c r="BJ85" s="2" t="str" cm="1">
        <f t="array" ref="BJ85">IF(B85="","",SUMPRODUCT(($D$1:$AB$4=$BJ$4)*$D85:$AB85))</f>
        <v/>
      </c>
      <c r="BK85" s="15" t="str">
        <f t="shared" ca="1" si="14"/>
        <v/>
      </c>
      <c r="BL85" s="2" t="str" cm="1">
        <f t="array" ref="BL85">IF(B85="","",SUMPRODUCT(($D$1:$AB$4=$BL$4)*$D85:$AB85))</f>
        <v/>
      </c>
      <c r="BM85" s="15" t="str">
        <f t="shared" ca="1" si="15"/>
        <v/>
      </c>
      <c r="BN85" s="2" t="str" cm="1">
        <f t="array" ref="BN85">IF(B85="","",SUMPRODUCT(($D$1:$AB$4=$BN$4)*$D85:$AB85))</f>
        <v/>
      </c>
      <c r="BO85" s="15" t="str">
        <f t="shared" ca="1" si="16"/>
        <v/>
      </c>
      <c r="BP85" s="2" t="str" cm="1">
        <f t="array" ref="BP85">IF(B85="","",SUMPRODUCT(($D$1:$AB$4=$BP$4)*$D85:$AB85))</f>
        <v/>
      </c>
      <c r="BQ85" s="15" t="str">
        <f t="shared" ca="1" si="17"/>
        <v/>
      </c>
      <c r="BR85" s="2" t="str" cm="1">
        <f t="array" ref="BR85">IF(B85="","",SUMPRODUCT(($D$1:$AB$4=$BR$4)*$D85:$AB85))</f>
        <v/>
      </c>
      <c r="BS85" s="15" t="str">
        <f t="shared" ca="1" si="18"/>
        <v/>
      </c>
      <c r="BT85" s="2" t="str" cm="1">
        <f t="array" ref="BT85">IF(B85="","",SUMPRODUCT(($D$1:$AB$4=$BT$4)*$D85:$AB85))</f>
        <v/>
      </c>
      <c r="BU85" s="15" t="str">
        <f t="shared" ca="1" si="19"/>
        <v/>
      </c>
      <c r="BV85" s="2" t="str" cm="1">
        <f t="array" ref="BV85">IF(B85="","",SUMPRODUCT(($D$1:$AB$4=$BV$4)*$D85:$AB85))</f>
        <v/>
      </c>
      <c r="BW85" s="15" t="str">
        <f t="shared" ca="1" si="20"/>
        <v/>
      </c>
      <c r="BX85" s="2" t="str" cm="1">
        <f t="array" ref="BX85">IF(B85="","",SUMPRODUCT(($D$1:$AB$4=$BX$4)*$D85:$AB85))</f>
        <v/>
      </c>
      <c r="BY85" s="15" t="str">
        <f t="shared" ca="1" si="21"/>
        <v/>
      </c>
      <c r="BZ85" s="2" t="str" cm="1">
        <f t="array" ref="BZ85">IF(B85="","",SUMPRODUCT(($D$1:$AB$4=$BZ$4)*$D85:$AB85))</f>
        <v/>
      </c>
      <c r="CA85" s="15" t="str">
        <f t="shared" ca="1" si="22"/>
        <v/>
      </c>
      <c r="CB85" s="2" t="str" cm="1">
        <f t="array" ref="CB85">IF(B85="","",SUMPRODUCT(($D$1:$AB$4=$CB$4)*$D85:$AB85))</f>
        <v/>
      </c>
      <c r="CC85" s="15" t="str">
        <f t="shared" ca="1" si="23"/>
        <v/>
      </c>
      <c r="CD85" s="2" t="str" cm="1">
        <f t="array" ref="CD85">IF(B85="","",SUMPRODUCT(($D$1:$AB$4=$CD$4)*$D85:$AB85))</f>
        <v/>
      </c>
      <c r="CE85" s="15" t="str">
        <f t="shared" ca="1" si="24"/>
        <v/>
      </c>
      <c r="CF85" s="2" t="str" cm="1">
        <f t="array" ref="CF85">IF(B85="","",SUMPRODUCT(($D$1:$AB$4=$CF$4)*$D85:$AB85))</f>
        <v/>
      </c>
      <c r="CG85" s="15" t="str">
        <f t="shared" ca="1" si="25"/>
        <v/>
      </c>
      <c r="CH85" s="2" t="str" cm="1">
        <f t="array" ref="CH85">IF(B85="","",SUMPRODUCT(($D$1:$AB$4=$CH$4)*$D85:$AB85))</f>
        <v/>
      </c>
      <c r="CI85" s="15" t="str">
        <f t="shared" ca="1" si="26"/>
        <v/>
      </c>
    </row>
    <row r="86" spans="1:87">
      <c r="A86" s="7">
        <v>80</v>
      </c>
      <c r="B86" s="8"/>
      <c r="D86" s="97"/>
      <c r="E86" s="86"/>
      <c r="F86" s="86"/>
      <c r="G86" s="86"/>
      <c r="H86" s="86"/>
      <c r="I86" s="98"/>
      <c r="J86" s="102"/>
      <c r="K86" s="87"/>
      <c r="L86" s="87"/>
      <c r="M86" s="87"/>
      <c r="N86" s="87"/>
      <c r="O86" s="103"/>
      <c r="P86" s="107"/>
      <c r="Q86" s="88"/>
      <c r="R86" s="88"/>
      <c r="S86" s="88"/>
      <c r="T86" s="88"/>
      <c r="U86" s="108"/>
      <c r="V86" s="113"/>
      <c r="W86" s="89"/>
      <c r="X86" s="89"/>
      <c r="Y86" s="89"/>
      <c r="Z86" s="89"/>
      <c r="AA86" s="89"/>
      <c r="AB86" s="169"/>
      <c r="AC86" s="171" t="str">
        <f t="shared" si="29"/>
        <v/>
      </c>
      <c r="AD86" s="286" t="str">
        <f t="shared" si="28"/>
        <v/>
      </c>
      <c r="AL86" s="2" t="str" cm="1">
        <f t="array" ref="AL86">IF(B86="","",SUMPRODUCT(($D$1:$AB$4=$AL$4)*D86:AB86))</f>
        <v/>
      </c>
      <c r="AM86" s="15" t="str">
        <f t="shared" ca="1" si="2"/>
        <v/>
      </c>
      <c r="AN86" s="2" t="str" cm="1">
        <f t="array" ref="AN86">IF(B86="","",SUMPRODUCT(($D$1:$AB$4=$AN$4)*D86:AB86))</f>
        <v/>
      </c>
      <c r="AO86" s="15" t="str">
        <f t="shared" ca="1" si="3"/>
        <v/>
      </c>
      <c r="AP86" s="2" t="str" cm="1">
        <f t="array" ref="AP86">IF(B86="","",SUMPRODUCT(($D$1:$AB$4=$AP$4)*D86:AB86))</f>
        <v/>
      </c>
      <c r="AQ86" s="15" t="str">
        <f t="shared" ca="1" si="4"/>
        <v/>
      </c>
      <c r="AR86" s="2" t="str" cm="1">
        <f t="array" ref="AR86">IF(B86="","",SUMPRODUCT(($D$1:$AB$4=$AR$4)*D86:AB86))</f>
        <v/>
      </c>
      <c r="AS86" s="15" t="str">
        <f t="shared" ca="1" si="5"/>
        <v/>
      </c>
      <c r="AT86" s="2" t="str" cm="1">
        <f t="array" ref="AT86">IF(B86="","",SUMPRODUCT(($D$1:$AB$4=$AT$4)*$D86:$AB86))</f>
        <v/>
      </c>
      <c r="AU86" s="15" t="str">
        <f t="shared" ca="1" si="6"/>
        <v/>
      </c>
      <c r="AV86" s="2" t="str" cm="1">
        <f t="array" ref="AV86">IF(D86="","",SUMPRODUCT(($D$1:$AB$4=$AV$4)*$D86:$AB86))</f>
        <v/>
      </c>
      <c r="AW86" s="15" t="str">
        <f t="shared" ca="1" si="7"/>
        <v/>
      </c>
      <c r="AX86" s="2" t="str" cm="1">
        <f t="array" ref="AX86">IF(F86="","",SUMPRODUCT(($D$1:$AB$4=$AX$4)*$D86:$AB86))</f>
        <v/>
      </c>
      <c r="AY86" s="15" t="str">
        <f t="shared" ca="1" si="8"/>
        <v/>
      </c>
      <c r="AZ86" s="2" t="str" cm="1">
        <f t="array" ref="AZ86">IF(B86="","",SUMPRODUCT(($D$1:$AB$4=$AZ$4)*$D86:$AB86))</f>
        <v/>
      </c>
      <c r="BA86" s="15" t="str">
        <f t="shared" ca="1" si="9"/>
        <v/>
      </c>
      <c r="BB86" s="2" t="str" cm="1">
        <f t="array" ref="BB86">IF(B86="","",SUMPRODUCT(($D$1:$AB$4=$BB$4)*$D86:$AB86))</f>
        <v/>
      </c>
      <c r="BC86" s="15" t="str">
        <f t="shared" ca="1" si="10"/>
        <v/>
      </c>
      <c r="BD86" s="2" t="str" cm="1">
        <f t="array" ref="BD86">IF(B86="","",SUMPRODUCT(($D$1:$AB$4=$BD$4)*$D86:$AB86))</f>
        <v/>
      </c>
      <c r="BE86" s="15" t="str">
        <f t="shared" ca="1" si="11"/>
        <v/>
      </c>
      <c r="BF86" s="2" t="str" cm="1">
        <f t="array" ref="BF86">IF(B86="","",SUMPRODUCT(($D$1:$AB$4=$BF$4)*$D86:$AB86))</f>
        <v/>
      </c>
      <c r="BG86" s="15" t="str">
        <f t="shared" ca="1" si="12"/>
        <v/>
      </c>
      <c r="BH86" s="2" t="str" cm="1">
        <f t="array" ref="BH86">IF(B86="","",SUMPRODUCT(($D$1:$AB$4=$BH$4)*$D86:$AB86))</f>
        <v/>
      </c>
      <c r="BI86" s="15" t="str">
        <f t="shared" ca="1" si="13"/>
        <v/>
      </c>
      <c r="BJ86" s="2" t="str" cm="1">
        <f t="array" ref="BJ86">IF(B86="","",SUMPRODUCT(($D$1:$AB$4=$BJ$4)*$D86:$AB86))</f>
        <v/>
      </c>
      <c r="BK86" s="15" t="str">
        <f t="shared" ca="1" si="14"/>
        <v/>
      </c>
      <c r="BL86" s="2" t="str" cm="1">
        <f t="array" ref="BL86">IF(B86="","",SUMPRODUCT(($D$1:$AB$4=$BL$4)*$D86:$AB86))</f>
        <v/>
      </c>
      <c r="BM86" s="15" t="str">
        <f t="shared" ca="1" si="15"/>
        <v/>
      </c>
      <c r="BN86" s="2" t="str" cm="1">
        <f t="array" ref="BN86">IF(B86="","",SUMPRODUCT(($D$1:$AB$4=$BN$4)*$D86:$AB86))</f>
        <v/>
      </c>
      <c r="BO86" s="15" t="str">
        <f t="shared" ca="1" si="16"/>
        <v/>
      </c>
      <c r="BP86" s="2" t="str" cm="1">
        <f t="array" ref="BP86">IF(B86="","",SUMPRODUCT(($D$1:$AB$4=$BP$4)*$D86:$AB86))</f>
        <v/>
      </c>
      <c r="BQ86" s="15" t="str">
        <f t="shared" ca="1" si="17"/>
        <v/>
      </c>
      <c r="BR86" s="2" t="str" cm="1">
        <f t="array" ref="BR86">IF(B86="","",SUMPRODUCT(($D$1:$AB$4=$BR$4)*$D86:$AB86))</f>
        <v/>
      </c>
      <c r="BS86" s="15" t="str">
        <f t="shared" ca="1" si="18"/>
        <v/>
      </c>
      <c r="BT86" s="2" t="str" cm="1">
        <f t="array" ref="BT86">IF(B86="","",SUMPRODUCT(($D$1:$AB$4=$BT$4)*$D86:$AB86))</f>
        <v/>
      </c>
      <c r="BU86" s="15" t="str">
        <f t="shared" ca="1" si="19"/>
        <v/>
      </c>
      <c r="BV86" s="2" t="str" cm="1">
        <f t="array" ref="BV86">IF(B86="","",SUMPRODUCT(($D$1:$AB$4=$BV$4)*$D86:$AB86))</f>
        <v/>
      </c>
      <c r="BW86" s="15" t="str">
        <f t="shared" ca="1" si="20"/>
        <v/>
      </c>
      <c r="BX86" s="2" t="str" cm="1">
        <f t="array" ref="BX86">IF(B86="","",SUMPRODUCT(($D$1:$AB$4=$BX$4)*$D86:$AB86))</f>
        <v/>
      </c>
      <c r="BY86" s="15" t="str">
        <f t="shared" ca="1" si="21"/>
        <v/>
      </c>
      <c r="BZ86" s="2" t="str" cm="1">
        <f t="array" ref="BZ86">IF(B86="","",SUMPRODUCT(($D$1:$AB$4=$BZ$4)*$D86:$AB86))</f>
        <v/>
      </c>
      <c r="CA86" s="15" t="str">
        <f t="shared" ca="1" si="22"/>
        <v/>
      </c>
      <c r="CB86" s="2" t="str" cm="1">
        <f t="array" ref="CB86">IF(B86="","",SUMPRODUCT(($D$1:$AB$4=$CB$4)*$D86:$AB86))</f>
        <v/>
      </c>
      <c r="CC86" s="15" t="str">
        <f t="shared" ca="1" si="23"/>
        <v/>
      </c>
      <c r="CD86" s="2" t="str" cm="1">
        <f t="array" ref="CD86">IF(B86="","",SUMPRODUCT(($D$1:$AB$4=$CD$4)*$D86:$AB86))</f>
        <v/>
      </c>
      <c r="CE86" s="15" t="str">
        <f t="shared" ca="1" si="24"/>
        <v/>
      </c>
      <c r="CF86" s="2" t="str" cm="1">
        <f t="array" ref="CF86">IF(B86="","",SUMPRODUCT(($D$1:$AB$4=$CF$4)*$D86:$AB86))</f>
        <v/>
      </c>
      <c r="CG86" s="15" t="str">
        <f t="shared" ca="1" si="25"/>
        <v/>
      </c>
      <c r="CH86" s="2" t="str" cm="1">
        <f t="array" ref="CH86">IF(B86="","",SUMPRODUCT(($D$1:$AB$4=$CH$4)*$D86:$AB86))</f>
        <v/>
      </c>
      <c r="CI86" s="15" t="str">
        <f t="shared" ca="1" si="26"/>
        <v/>
      </c>
    </row>
    <row r="87" spans="1:87">
      <c r="A87" s="6">
        <v>81</v>
      </c>
      <c r="B87" s="8"/>
      <c r="D87" s="97"/>
      <c r="E87" s="86"/>
      <c r="F87" s="86"/>
      <c r="G87" s="86"/>
      <c r="H87" s="86"/>
      <c r="I87" s="98"/>
      <c r="J87" s="102"/>
      <c r="K87" s="87"/>
      <c r="L87" s="87"/>
      <c r="M87" s="87"/>
      <c r="N87" s="87"/>
      <c r="O87" s="103"/>
      <c r="P87" s="107"/>
      <c r="Q87" s="88"/>
      <c r="R87" s="88"/>
      <c r="S87" s="88"/>
      <c r="T87" s="88"/>
      <c r="U87" s="108"/>
      <c r="V87" s="113"/>
      <c r="W87" s="89"/>
      <c r="X87" s="89"/>
      <c r="Y87" s="89"/>
      <c r="Z87" s="89"/>
      <c r="AA87" s="89"/>
      <c r="AB87" s="169"/>
      <c r="AC87" s="171" t="str">
        <f t="shared" si="29"/>
        <v/>
      </c>
      <c r="AD87" s="286" t="str">
        <f t="shared" si="28"/>
        <v/>
      </c>
      <c r="AL87" s="2" t="str" cm="1">
        <f t="array" ref="AL87">IF(B87="","",SUMPRODUCT(($D$1:$AB$4=$AL$4)*D87:AB87))</f>
        <v/>
      </c>
      <c r="AM87" s="15" t="str">
        <f t="shared" ref="AM87" ca="1" si="55">IFERROR(IF($AM$3=0,"",AL87/$AM$3),"")</f>
        <v/>
      </c>
      <c r="AN87" s="2" t="str" cm="1">
        <f t="array" ref="AN87">IF(B87="","",SUMPRODUCT(($D$1:$AB$4=$AN$4)*D87:AB87))</f>
        <v/>
      </c>
      <c r="AO87" s="15" t="str">
        <f t="shared" ref="AO87" ca="1" si="56">IFERROR(IF($AO$3=0,"",AN87/$AO$3),"")</f>
        <v/>
      </c>
      <c r="AP87" s="2" t="str" cm="1">
        <f t="array" ref="AP87">IF(B87="","",SUMPRODUCT(($D$1:$AB$4=$AP$4)*D87:AB87))</f>
        <v/>
      </c>
      <c r="AQ87" s="15" t="str">
        <f t="shared" ref="AQ87" ca="1" si="57">IFERROR(IF($AQ$3=0,"",AP87/$AQ$3),"")</f>
        <v/>
      </c>
      <c r="AR87" s="2" t="str" cm="1">
        <f t="array" ref="AR87">IF(B87="","",SUMPRODUCT(($D$1:$AB$4=$AR$4)*D87:AB87))</f>
        <v/>
      </c>
      <c r="AS87" s="15" t="str">
        <f t="shared" ref="AS87" ca="1" si="58">IFERROR(IF($AS$3=0,"",AR87/$AS$3),"")</f>
        <v/>
      </c>
      <c r="AT87" s="2" t="str" cm="1">
        <f t="array" ref="AT87">IF(B87="","",SUMPRODUCT(($D$1:$AB$4=$AT$4)*$D87:$AB87))</f>
        <v/>
      </c>
      <c r="AU87" s="15" t="str">
        <f t="shared" ref="AU87" ca="1" si="59">IFERROR(IF($AU$3=0,"",AT87/$AU$3),"")</f>
        <v/>
      </c>
      <c r="AV87" s="2" t="str" cm="1">
        <f t="array" ref="AV87">IF(D87="","",SUMPRODUCT(($D$1:$AB$4=$AV$4)*$D87:$AB87))</f>
        <v/>
      </c>
      <c r="AW87" s="15" t="str">
        <f t="shared" ref="AW87" ca="1" si="60">IFERROR(IF($AW$3=0,"",AV87/$AW$3),"")</f>
        <v/>
      </c>
      <c r="AX87" s="2" t="str" cm="1">
        <f t="array" ref="AX87">IF(F87="","",SUMPRODUCT(($D$1:$AB$4=$AX$4)*$D87:$AB87))</f>
        <v/>
      </c>
      <c r="AY87" s="15" t="str">
        <f t="shared" ref="AY87" ca="1" si="61">IFERROR(IF($AY$3=0,"",AX87/$AY$3),"")</f>
        <v/>
      </c>
      <c r="AZ87" s="2" t="str" cm="1">
        <f t="array" ref="AZ87">IF(B87="","",SUMPRODUCT(($D$1:$AB$4=$AZ$4)*$D87:$AB87))</f>
        <v/>
      </c>
      <c r="BA87" s="15" t="str">
        <f t="shared" ref="BA87" ca="1" si="62">IFERROR(IF($BA$3=0,"",AZ87/$BA$3),"")</f>
        <v/>
      </c>
      <c r="BB87" s="2" t="str" cm="1">
        <f t="array" ref="BB87">IF(B87="","",SUMPRODUCT(($D$1:$AB$4=$BB$4)*$D87:$AB87))</f>
        <v/>
      </c>
      <c r="BC87" s="15" t="str">
        <f t="shared" ref="BC87" ca="1" si="63">IFERROR(IF($BC$3=0,"",BB87/$BC$3),"")</f>
        <v/>
      </c>
      <c r="BD87" s="2" t="str" cm="1">
        <f t="array" ref="BD87">IF(B87="","",SUMPRODUCT(($D$1:$AB$4=$BD$4)*$D87:$AB87))</f>
        <v/>
      </c>
      <c r="BE87" s="15" t="str">
        <f t="shared" ref="BE87" ca="1" si="64">IFERROR(IF($BE$3=0,"",BD87/$BE$3),"")</f>
        <v/>
      </c>
      <c r="BF87" s="2" t="str" cm="1">
        <f t="array" ref="BF87">IF(B87="","",SUMPRODUCT(($D$1:$AB$4=$BF$4)*$D87:$AB87))</f>
        <v/>
      </c>
      <c r="BG87" s="15" t="str">
        <f t="shared" ref="BG87" ca="1" si="65">IFERROR(IF($BG$3=0,"",BF87/$BG$3),"")</f>
        <v/>
      </c>
      <c r="BH87" s="2" t="str" cm="1">
        <f t="array" ref="BH87">IF(B87="","",SUMPRODUCT(($D$1:$AB$4=$BH$4)*$D87:$AB87))</f>
        <v/>
      </c>
      <c r="BI87" s="15" t="str">
        <f t="shared" ref="BI87" ca="1" si="66">IFERROR(IF($BI$3=0,"",BH87/$BI$3),"")</f>
        <v/>
      </c>
      <c r="BJ87" s="2" t="str" cm="1">
        <f t="array" ref="BJ87">IF(B87="","",SUMPRODUCT(($D$1:$AB$4=$BJ$4)*$D87:$AB87))</f>
        <v/>
      </c>
      <c r="BK87" s="15" t="str">
        <f t="shared" ref="BK87" ca="1" si="67">IFERROR(IF($BK$3=0,"",BJ87/$BK$3),"")</f>
        <v/>
      </c>
      <c r="BL87" s="2" t="str" cm="1">
        <f t="array" ref="BL87">IF(B87="","",SUMPRODUCT(($D$1:$AB$4=$BL$4)*$D87:$AB87))</f>
        <v/>
      </c>
      <c r="BM87" s="15" t="str">
        <f t="shared" ref="BM87" ca="1" si="68">IFERROR(IF($BM$3=0,"",BL87/$BM$3),"")</f>
        <v/>
      </c>
      <c r="BN87" s="2" t="str" cm="1">
        <f t="array" ref="BN87">IF(B87="","",SUMPRODUCT(($D$1:$AB$4=$BN$4)*$D87:$AB87))</f>
        <v/>
      </c>
      <c r="BO87" s="15" t="str">
        <f t="shared" ref="BO87" ca="1" si="69">IFERROR(IF($BO$3=0,"",BN87/$BO$3),"")</f>
        <v/>
      </c>
      <c r="BP87" s="2" t="str" cm="1">
        <f t="array" ref="BP87">IF(B87="","",SUMPRODUCT(($D$1:$AB$4=$BP$4)*$D87:$AB87))</f>
        <v/>
      </c>
      <c r="BQ87" s="15" t="str">
        <f t="shared" ref="BQ87" ca="1" si="70">IFERROR(IF($BQ$3=0,"",BP87/$BQ$3),"")</f>
        <v/>
      </c>
      <c r="BR87" s="2" t="str" cm="1">
        <f t="array" ref="BR87">IF(B87="","",SUMPRODUCT(($D$1:$AB$4=$BR$4)*$D87:$AB87))</f>
        <v/>
      </c>
      <c r="BS87" s="15" t="str">
        <f t="shared" ref="BS87" ca="1" si="71">IFERROR(IF($BS$3=0,"",BR87/$BS$3),"")</f>
        <v/>
      </c>
      <c r="BT87" s="2" t="str" cm="1">
        <f t="array" ref="BT87">IF(B87="","",SUMPRODUCT(($D$1:$AB$4=$BT$4)*$D87:$AB87))</f>
        <v/>
      </c>
      <c r="BU87" s="15" t="str">
        <f t="shared" ref="BU87" ca="1" si="72">IFERROR(IF($BU$3=0,"",BT87/$BU$3),"")</f>
        <v/>
      </c>
      <c r="BV87" s="2" t="str" cm="1">
        <f t="array" ref="BV87">IF(B87="","",SUMPRODUCT(($D$1:$AB$4=$BV$4)*$D87:$AB87))</f>
        <v/>
      </c>
      <c r="BW87" s="15" t="str">
        <f t="shared" ref="BW87" ca="1" si="73">IFERROR(IF($BW$3=0,"",BV87/$BW$3),"")</f>
        <v/>
      </c>
      <c r="BX87" s="2" t="str" cm="1">
        <f t="array" ref="BX87">IF(B87="","",SUMPRODUCT(($D$1:$AB$4=$BX$4)*$D87:$AB87))</f>
        <v/>
      </c>
      <c r="BY87" s="15" t="str">
        <f t="shared" ref="BY87" ca="1" si="74">IFERROR(IF($BY$3=0,"",BX87/$BY$3),"")</f>
        <v/>
      </c>
      <c r="BZ87" s="2" t="str" cm="1">
        <f t="array" ref="BZ87">IF(B87="","",SUMPRODUCT(($D$1:$AB$4=$BZ$4)*$D87:$AB87))</f>
        <v/>
      </c>
      <c r="CA87" s="15" t="str">
        <f t="shared" ref="CA87" ca="1" si="75">IFERROR(IF($CA$3=0,"",BZ87/$CA$3),"")</f>
        <v/>
      </c>
      <c r="CB87" s="2" t="str" cm="1">
        <f t="array" ref="CB87">IF(B87="","",SUMPRODUCT(($D$1:$AB$4=$CB$4)*$D87:$AB87))</f>
        <v/>
      </c>
      <c r="CC87" s="15" t="str">
        <f t="shared" ref="CC87" ca="1" si="76">IFERROR(IF($CC$3=0,"",CB87/$CC$3),"")</f>
        <v/>
      </c>
      <c r="CD87" s="2" t="str" cm="1">
        <f t="array" ref="CD87">IF(B87="","",SUMPRODUCT(($D$1:$AB$4=$CD$4)*$D87:$AB87))</f>
        <v/>
      </c>
      <c r="CE87" s="15" t="str">
        <f t="shared" ref="CE87" ca="1" si="77">IFERROR(IF($CE$3=0,"",CD87/$CE$3),"")</f>
        <v/>
      </c>
      <c r="CF87" s="2" t="str" cm="1">
        <f t="array" ref="CF87">IF(B87="","",SUMPRODUCT(($D$1:$AB$4=$CF$4)*$D87:$AB87))</f>
        <v/>
      </c>
      <c r="CG87" s="15" t="str">
        <f t="shared" ref="CG87" ca="1" si="78">IFERROR(IF($CG$3=0,"",CF87/$CG$3),"")</f>
        <v/>
      </c>
      <c r="CH87" s="2" t="str" cm="1">
        <f t="array" ref="CH87">IF(B87="","",SUMPRODUCT(($D$1:$AB$4=$CH$4)*$D87:$AB87))</f>
        <v/>
      </c>
      <c r="CI87" s="15" t="str">
        <f t="shared" ref="CI87" ca="1" si="79">IFERROR(IF($CI$3=0,"",CH87/$CI$3),"")</f>
        <v/>
      </c>
    </row>
    <row r="88" spans="1:87">
      <c r="A88" s="7">
        <v>82</v>
      </c>
      <c r="B88" s="8"/>
      <c r="D88" s="97"/>
      <c r="E88" s="86"/>
      <c r="F88" s="86"/>
      <c r="G88" s="86"/>
      <c r="H88" s="86"/>
      <c r="I88" s="98"/>
      <c r="J88" s="102"/>
      <c r="K88" s="87"/>
      <c r="L88" s="87"/>
      <c r="M88" s="87"/>
      <c r="N88" s="87"/>
      <c r="O88" s="103"/>
      <c r="P88" s="107"/>
      <c r="Q88" s="88"/>
      <c r="R88" s="88"/>
      <c r="S88" s="88"/>
      <c r="T88" s="88"/>
      <c r="U88" s="108"/>
      <c r="V88" s="113"/>
      <c r="W88" s="89"/>
      <c r="X88" s="89"/>
      <c r="Y88" s="89"/>
      <c r="Z88" s="89"/>
      <c r="AA88" s="89"/>
      <c r="AB88" s="169"/>
      <c r="AC88" s="171" t="str">
        <f t="shared" ref="AC88:AC96" si="80">IF(B88="","",SUM(D88:AB88))</f>
        <v/>
      </c>
      <c r="AD88" s="286" t="str">
        <f t="shared" si="28"/>
        <v/>
      </c>
      <c r="AL88" s="2" t="str" cm="1">
        <f t="array" ref="AL88">IF(B88="","",SUMPRODUCT(($D$1:$AB$4=$AL$4)*D88:AB88))</f>
        <v/>
      </c>
      <c r="AM88" s="15" t="str">
        <f t="shared" ca="1" si="2"/>
        <v/>
      </c>
      <c r="AN88" s="2" t="str" cm="1">
        <f t="array" ref="AN88">IF(B88="","",SUMPRODUCT(($D$1:$AB$4=$AN$4)*D88:AB88))</f>
        <v/>
      </c>
      <c r="AO88" s="15" t="str">
        <f t="shared" ca="1" si="3"/>
        <v/>
      </c>
      <c r="AP88" s="2" t="str" cm="1">
        <f t="array" ref="AP88">IF(B88="","",SUMPRODUCT(($D$1:$AB$4=$AP$4)*D88:AB88))</f>
        <v/>
      </c>
      <c r="AQ88" s="15" t="str">
        <f t="shared" ca="1" si="4"/>
        <v/>
      </c>
      <c r="AR88" s="2" t="str" cm="1">
        <f t="array" ref="AR88">IF(B88="","",SUMPRODUCT(($D$1:$AB$4=$AR$4)*D88:AB88))</f>
        <v/>
      </c>
      <c r="AS88" s="15" t="str">
        <f t="shared" ca="1" si="5"/>
        <v/>
      </c>
      <c r="AT88" s="2" t="str" cm="1">
        <f t="array" ref="AT88">IF(B88="","",SUMPRODUCT(($D$1:$AB$4=$AT$4)*$D88:$AB88))</f>
        <v/>
      </c>
      <c r="AU88" s="15" t="str">
        <f t="shared" ca="1" si="6"/>
        <v/>
      </c>
      <c r="AV88" s="2" t="str" cm="1">
        <f t="array" ref="AV88">IF(D88="","",SUMPRODUCT(($D$1:$AB$4=$AV$4)*$D88:$AB88))</f>
        <v/>
      </c>
      <c r="AW88" s="15" t="str">
        <f t="shared" ca="1" si="7"/>
        <v/>
      </c>
      <c r="AX88" s="2" t="str" cm="1">
        <f t="array" ref="AX88">IF(F88="","",SUMPRODUCT(($D$1:$AB$4=$AX$4)*$D88:$AB88))</f>
        <v/>
      </c>
      <c r="AY88" s="15" t="str">
        <f t="shared" ca="1" si="8"/>
        <v/>
      </c>
      <c r="AZ88" s="2" t="str" cm="1">
        <f t="array" ref="AZ88">IF(B88="","",SUMPRODUCT(($D$1:$AB$4=$AZ$4)*$D88:$AB88))</f>
        <v/>
      </c>
      <c r="BA88" s="15" t="str">
        <f t="shared" ca="1" si="9"/>
        <v/>
      </c>
      <c r="BB88" s="2" t="str" cm="1">
        <f t="array" ref="BB88">IF(B88="","",SUMPRODUCT(($D$1:$AB$4=$BB$4)*$D88:$AB88))</f>
        <v/>
      </c>
      <c r="BC88" s="15" t="str">
        <f t="shared" ca="1" si="10"/>
        <v/>
      </c>
      <c r="BD88" s="2" t="str" cm="1">
        <f t="array" ref="BD88">IF(B88="","",SUMPRODUCT(($D$1:$AB$4=$BD$4)*$D88:$AB88))</f>
        <v/>
      </c>
      <c r="BE88" s="15" t="str">
        <f t="shared" ca="1" si="11"/>
        <v/>
      </c>
      <c r="BF88" s="2" t="str" cm="1">
        <f t="array" ref="BF88">IF(B88="","",SUMPRODUCT(($D$1:$AB$4=$BF$4)*$D88:$AB88))</f>
        <v/>
      </c>
      <c r="BG88" s="15" t="str">
        <f t="shared" ca="1" si="12"/>
        <v/>
      </c>
      <c r="BH88" s="2" t="str" cm="1">
        <f t="array" ref="BH88">IF(B88="","",SUMPRODUCT(($D$1:$AB$4=$BH$4)*$D88:$AB88))</f>
        <v/>
      </c>
      <c r="BI88" s="15" t="str">
        <f t="shared" ca="1" si="13"/>
        <v/>
      </c>
      <c r="BJ88" s="2" t="str" cm="1">
        <f t="array" ref="BJ88">IF(B88="","",SUMPRODUCT(($D$1:$AB$4=$BJ$4)*$D88:$AB88))</f>
        <v/>
      </c>
      <c r="BK88" s="15" t="str">
        <f t="shared" ca="1" si="14"/>
        <v/>
      </c>
      <c r="BL88" s="2" t="str" cm="1">
        <f t="array" ref="BL88">IF(B88="","",SUMPRODUCT(($D$1:$AB$4=$BL$4)*$D88:$AB88))</f>
        <v/>
      </c>
      <c r="BM88" s="15" t="str">
        <f t="shared" ca="1" si="15"/>
        <v/>
      </c>
      <c r="BN88" s="2" t="str" cm="1">
        <f t="array" ref="BN88">IF(B88="","",SUMPRODUCT(($D$1:$AB$4=$BN$4)*$D88:$AB88))</f>
        <v/>
      </c>
      <c r="BO88" s="15" t="str">
        <f t="shared" ca="1" si="16"/>
        <v/>
      </c>
      <c r="BP88" s="2" t="str" cm="1">
        <f t="array" ref="BP88">IF(B88="","",SUMPRODUCT(($D$1:$AB$4=$BP$4)*$D88:$AB88))</f>
        <v/>
      </c>
      <c r="BQ88" s="15" t="str">
        <f t="shared" ca="1" si="17"/>
        <v/>
      </c>
      <c r="BR88" s="2" t="str" cm="1">
        <f t="array" ref="BR88">IF(B88="","",SUMPRODUCT(($D$1:$AB$4=$BR$4)*$D88:$AB88))</f>
        <v/>
      </c>
      <c r="BS88" s="15" t="str">
        <f t="shared" ca="1" si="18"/>
        <v/>
      </c>
      <c r="BT88" s="2" t="str" cm="1">
        <f t="array" ref="BT88">IF(B88="","",SUMPRODUCT(($D$1:$AB$4=$BT$4)*$D88:$AB88))</f>
        <v/>
      </c>
      <c r="BU88" s="15" t="str">
        <f t="shared" ca="1" si="19"/>
        <v/>
      </c>
      <c r="BV88" s="2" t="str" cm="1">
        <f t="array" ref="BV88">IF(B88="","",SUMPRODUCT(($D$1:$AB$4=$BV$4)*$D88:$AB88))</f>
        <v/>
      </c>
      <c r="BW88" s="15" t="str">
        <f t="shared" ca="1" si="20"/>
        <v/>
      </c>
      <c r="BX88" s="2" t="str" cm="1">
        <f t="array" ref="BX88">IF(B88="","",SUMPRODUCT(($D$1:$AB$4=$BX$4)*$D88:$AB88))</f>
        <v/>
      </c>
      <c r="BY88" s="15" t="str">
        <f t="shared" ca="1" si="21"/>
        <v/>
      </c>
      <c r="BZ88" s="2" t="str" cm="1">
        <f t="array" ref="BZ88">IF(B88="","",SUMPRODUCT(($D$1:$AB$4=$BZ$4)*$D88:$AB88))</f>
        <v/>
      </c>
      <c r="CA88" s="15" t="str">
        <f t="shared" ca="1" si="22"/>
        <v/>
      </c>
      <c r="CB88" s="2" t="str" cm="1">
        <f t="array" ref="CB88">IF(B88="","",SUMPRODUCT(($D$1:$AB$4=$CB$4)*$D88:$AB88))</f>
        <v/>
      </c>
      <c r="CC88" s="15" t="str">
        <f t="shared" ca="1" si="23"/>
        <v/>
      </c>
      <c r="CD88" s="2" t="str" cm="1">
        <f t="array" ref="CD88">IF(B88="","",SUMPRODUCT(($D$1:$AB$4=$CD$4)*$D88:$AB88))</f>
        <v/>
      </c>
      <c r="CE88" s="15" t="str">
        <f t="shared" ca="1" si="24"/>
        <v/>
      </c>
      <c r="CF88" s="2" t="str" cm="1">
        <f t="array" ref="CF88">IF(B88="","",SUMPRODUCT(($D$1:$AB$4=$CF$4)*$D88:$AB88))</f>
        <v/>
      </c>
      <c r="CG88" s="15" t="str">
        <f t="shared" ca="1" si="25"/>
        <v/>
      </c>
      <c r="CH88" s="2" t="str" cm="1">
        <f t="array" ref="CH88">IF(B88="","",SUMPRODUCT(($D$1:$AB$4=$CH$4)*$D88:$AB88))</f>
        <v/>
      </c>
      <c r="CI88" s="15" t="str">
        <f t="shared" ca="1" si="26"/>
        <v/>
      </c>
    </row>
    <row r="89" spans="1:87">
      <c r="A89" s="6">
        <v>83</v>
      </c>
      <c r="B89" s="8"/>
      <c r="D89" s="97"/>
      <c r="E89" s="86"/>
      <c r="F89" s="86"/>
      <c r="G89" s="86"/>
      <c r="H89" s="86"/>
      <c r="I89" s="98"/>
      <c r="J89" s="102"/>
      <c r="K89" s="87"/>
      <c r="L89" s="87"/>
      <c r="M89" s="87"/>
      <c r="N89" s="87"/>
      <c r="O89" s="103"/>
      <c r="P89" s="107"/>
      <c r="Q89" s="88"/>
      <c r="R89" s="88"/>
      <c r="S89" s="88"/>
      <c r="T89" s="88"/>
      <c r="U89" s="108"/>
      <c r="V89" s="113"/>
      <c r="W89" s="89"/>
      <c r="X89" s="89"/>
      <c r="Y89" s="89"/>
      <c r="Z89" s="89"/>
      <c r="AA89" s="89"/>
      <c r="AB89" s="169"/>
      <c r="AC89" s="171" t="str">
        <f t="shared" si="80"/>
        <v/>
      </c>
      <c r="AD89" s="286" t="str">
        <f t="shared" si="28"/>
        <v/>
      </c>
      <c r="AL89" s="2" t="str" cm="1">
        <f t="array" ref="AL89">IF(B89="","",SUMPRODUCT(($D$1:$AB$4=$AL$4)*D89:AB89))</f>
        <v/>
      </c>
      <c r="AM89" s="15" t="str">
        <f t="shared" ca="1" si="2"/>
        <v/>
      </c>
      <c r="AN89" s="2" t="str" cm="1">
        <f t="array" ref="AN89">IF(B89="","",SUMPRODUCT(($D$1:$AB$4=$AN$4)*D89:AB89))</f>
        <v/>
      </c>
      <c r="AO89" s="15" t="str">
        <f t="shared" ca="1" si="3"/>
        <v/>
      </c>
      <c r="AP89" s="2" t="str" cm="1">
        <f t="array" ref="AP89">IF(B89="","",SUMPRODUCT(($D$1:$AB$4=$AP$4)*D89:AB89))</f>
        <v/>
      </c>
      <c r="AQ89" s="15" t="str">
        <f t="shared" ca="1" si="4"/>
        <v/>
      </c>
      <c r="AR89" s="2" t="str" cm="1">
        <f t="array" ref="AR89">IF(B89="","",SUMPRODUCT(($D$1:$AB$4=$AR$4)*D89:AB89))</f>
        <v/>
      </c>
      <c r="AS89" s="15" t="str">
        <f t="shared" ca="1" si="5"/>
        <v/>
      </c>
      <c r="AT89" s="2" t="str" cm="1">
        <f t="array" ref="AT89">IF(B89="","",SUMPRODUCT(($D$1:$AB$4=$AT$4)*$D89:$AB89))</f>
        <v/>
      </c>
      <c r="AU89" s="15" t="str">
        <f t="shared" ca="1" si="6"/>
        <v/>
      </c>
      <c r="AV89" s="2" t="str" cm="1">
        <f t="array" ref="AV89">IF(D89="","",SUMPRODUCT(($D$1:$AB$4=$AV$4)*$D89:$AB89))</f>
        <v/>
      </c>
      <c r="AW89" s="15" t="str">
        <f t="shared" ca="1" si="7"/>
        <v/>
      </c>
      <c r="AX89" s="2" t="str" cm="1">
        <f t="array" ref="AX89">IF(F89="","",SUMPRODUCT(($D$1:$AB$4=$AX$4)*$D89:$AB89))</f>
        <v/>
      </c>
      <c r="AY89" s="15" t="str">
        <f t="shared" ca="1" si="8"/>
        <v/>
      </c>
      <c r="AZ89" s="2" t="str" cm="1">
        <f t="array" ref="AZ89">IF(B89="","",SUMPRODUCT(($D$1:$AB$4=$AZ$4)*$D89:$AB89))</f>
        <v/>
      </c>
      <c r="BA89" s="15" t="str">
        <f t="shared" ca="1" si="9"/>
        <v/>
      </c>
      <c r="BB89" s="2" t="str" cm="1">
        <f t="array" ref="BB89">IF(B89="","",SUMPRODUCT(($D$1:$AB$4=$BB$4)*$D89:$AB89))</f>
        <v/>
      </c>
      <c r="BC89" s="15" t="str">
        <f t="shared" ca="1" si="10"/>
        <v/>
      </c>
      <c r="BD89" s="2" t="str" cm="1">
        <f t="array" ref="BD89">IF(B89="","",SUMPRODUCT(($D$1:$AB$4=$BD$4)*$D89:$AB89))</f>
        <v/>
      </c>
      <c r="BE89" s="15" t="str">
        <f t="shared" ca="1" si="11"/>
        <v/>
      </c>
      <c r="BF89" s="2" t="str" cm="1">
        <f t="array" ref="BF89">IF(B89="","",SUMPRODUCT(($D$1:$AB$4=$BF$4)*$D89:$AB89))</f>
        <v/>
      </c>
      <c r="BG89" s="15" t="str">
        <f t="shared" ca="1" si="12"/>
        <v/>
      </c>
      <c r="BH89" s="2" t="str" cm="1">
        <f t="array" ref="BH89">IF(B89="","",SUMPRODUCT(($D$1:$AB$4=$BH$4)*$D89:$AB89))</f>
        <v/>
      </c>
      <c r="BI89" s="15" t="str">
        <f t="shared" ca="1" si="13"/>
        <v/>
      </c>
      <c r="BJ89" s="2" t="str" cm="1">
        <f t="array" ref="BJ89">IF(B89="","",SUMPRODUCT(($D$1:$AB$4=$BJ$4)*$D89:$AB89))</f>
        <v/>
      </c>
      <c r="BK89" s="15" t="str">
        <f t="shared" ca="1" si="14"/>
        <v/>
      </c>
      <c r="BL89" s="2" t="str" cm="1">
        <f t="array" ref="BL89">IF(B89="","",SUMPRODUCT(($D$1:$AB$4=$BL$4)*$D89:$AB89))</f>
        <v/>
      </c>
      <c r="BM89" s="15" t="str">
        <f t="shared" ca="1" si="15"/>
        <v/>
      </c>
      <c r="BN89" s="2" t="str" cm="1">
        <f t="array" ref="BN89">IF(B89="","",SUMPRODUCT(($D$1:$AB$4=$BN$4)*$D89:$AB89))</f>
        <v/>
      </c>
      <c r="BO89" s="15" t="str">
        <f t="shared" ca="1" si="16"/>
        <v/>
      </c>
      <c r="BP89" s="2" t="str" cm="1">
        <f t="array" ref="BP89">IF(B89="","",SUMPRODUCT(($D$1:$AB$4=$BP$4)*$D89:$AB89))</f>
        <v/>
      </c>
      <c r="BQ89" s="15" t="str">
        <f t="shared" ca="1" si="17"/>
        <v/>
      </c>
      <c r="BR89" s="2" t="str" cm="1">
        <f t="array" ref="BR89">IF(B89="","",SUMPRODUCT(($D$1:$AB$4=$BR$4)*$D89:$AB89))</f>
        <v/>
      </c>
      <c r="BS89" s="15" t="str">
        <f t="shared" ca="1" si="18"/>
        <v/>
      </c>
      <c r="BT89" s="2" t="str" cm="1">
        <f t="array" ref="BT89">IF(B89="","",SUMPRODUCT(($D$1:$AB$4=$BT$4)*$D89:$AB89))</f>
        <v/>
      </c>
      <c r="BU89" s="15" t="str">
        <f t="shared" ca="1" si="19"/>
        <v/>
      </c>
      <c r="BV89" s="2" t="str" cm="1">
        <f t="array" ref="BV89">IF(B89="","",SUMPRODUCT(($D$1:$AB$4=$BV$4)*$D89:$AB89))</f>
        <v/>
      </c>
      <c r="BW89" s="15" t="str">
        <f t="shared" ca="1" si="20"/>
        <v/>
      </c>
      <c r="BX89" s="2" t="str" cm="1">
        <f t="array" ref="BX89">IF(B89="","",SUMPRODUCT(($D$1:$AB$4=$BX$4)*$D89:$AB89))</f>
        <v/>
      </c>
      <c r="BY89" s="15" t="str">
        <f t="shared" ca="1" si="21"/>
        <v/>
      </c>
      <c r="BZ89" s="2" t="str" cm="1">
        <f t="array" ref="BZ89">IF(B89="","",SUMPRODUCT(($D$1:$AB$4=$BZ$4)*$D89:$AB89))</f>
        <v/>
      </c>
      <c r="CA89" s="15" t="str">
        <f t="shared" ca="1" si="22"/>
        <v/>
      </c>
      <c r="CB89" s="2" t="str" cm="1">
        <f t="array" ref="CB89">IF(B89="","",SUMPRODUCT(($D$1:$AB$4=$CB$4)*$D89:$AB89))</f>
        <v/>
      </c>
      <c r="CC89" s="15" t="str">
        <f t="shared" ca="1" si="23"/>
        <v/>
      </c>
      <c r="CD89" s="2" t="str" cm="1">
        <f t="array" ref="CD89">IF(B89="","",SUMPRODUCT(($D$1:$AB$4=$CD$4)*$D89:$AB89))</f>
        <v/>
      </c>
      <c r="CE89" s="15" t="str">
        <f t="shared" ca="1" si="24"/>
        <v/>
      </c>
      <c r="CF89" s="2" t="str" cm="1">
        <f t="array" ref="CF89">IF(B89="","",SUMPRODUCT(($D$1:$AB$4=$CF$4)*$D89:$AB89))</f>
        <v/>
      </c>
      <c r="CG89" s="15" t="str">
        <f t="shared" ca="1" si="25"/>
        <v/>
      </c>
      <c r="CH89" s="2" t="str" cm="1">
        <f t="array" ref="CH89">IF(B89="","",SUMPRODUCT(($D$1:$AB$4=$CH$4)*$D89:$AB89))</f>
        <v/>
      </c>
      <c r="CI89" s="15" t="str">
        <f t="shared" ca="1" si="26"/>
        <v/>
      </c>
    </row>
    <row r="90" spans="1:87">
      <c r="A90" s="7">
        <v>84</v>
      </c>
      <c r="B90" s="8"/>
      <c r="D90" s="97"/>
      <c r="E90" s="86"/>
      <c r="F90" s="86"/>
      <c r="G90" s="86"/>
      <c r="H90" s="86"/>
      <c r="I90" s="98"/>
      <c r="J90" s="102"/>
      <c r="K90" s="87"/>
      <c r="L90" s="87"/>
      <c r="M90" s="87"/>
      <c r="N90" s="87"/>
      <c r="O90" s="103"/>
      <c r="P90" s="107"/>
      <c r="Q90" s="88"/>
      <c r="R90" s="88"/>
      <c r="S90" s="88"/>
      <c r="T90" s="88"/>
      <c r="U90" s="108"/>
      <c r="V90" s="113"/>
      <c r="W90" s="89"/>
      <c r="X90" s="89"/>
      <c r="Y90" s="89"/>
      <c r="Z90" s="89"/>
      <c r="AA90" s="89"/>
      <c r="AB90" s="169"/>
      <c r="AC90" s="171" t="str">
        <f t="shared" si="80"/>
        <v/>
      </c>
      <c r="AD90" s="286" t="str">
        <f t="shared" si="28"/>
        <v/>
      </c>
      <c r="AL90" s="2" t="str" cm="1">
        <f t="array" ref="AL90">IF(B90="","",SUMPRODUCT(($D$1:$AB$4=$AL$4)*D90:AB90))</f>
        <v/>
      </c>
      <c r="AM90" s="15" t="str">
        <f t="shared" ca="1" si="2"/>
        <v/>
      </c>
      <c r="AN90" s="2" t="str" cm="1">
        <f t="array" ref="AN90">IF(B90="","",SUMPRODUCT(($D$1:$AB$4=$AN$4)*D90:AB90))</f>
        <v/>
      </c>
      <c r="AO90" s="15" t="str">
        <f t="shared" ca="1" si="3"/>
        <v/>
      </c>
      <c r="AP90" s="2" t="str" cm="1">
        <f t="array" ref="AP90">IF(B90="","",SUMPRODUCT(($D$1:$AB$4=$AP$4)*D90:AB90))</f>
        <v/>
      </c>
      <c r="AQ90" s="15" t="str">
        <f t="shared" ca="1" si="4"/>
        <v/>
      </c>
      <c r="AR90" s="2" t="str" cm="1">
        <f t="array" ref="AR90">IF(B90="","",SUMPRODUCT(($D$1:$AB$4=$AR$4)*D90:AB90))</f>
        <v/>
      </c>
      <c r="AS90" s="15" t="str">
        <f t="shared" ca="1" si="5"/>
        <v/>
      </c>
      <c r="AT90" s="2" t="str" cm="1">
        <f t="array" ref="AT90">IF(B90="","",SUMPRODUCT(($D$1:$AB$4=$AT$4)*$D90:$AB90))</f>
        <v/>
      </c>
      <c r="AU90" s="15" t="str">
        <f t="shared" ca="1" si="6"/>
        <v/>
      </c>
      <c r="AV90" s="2" t="str" cm="1">
        <f t="array" ref="AV90">IF(D90="","",SUMPRODUCT(($D$1:$AB$4=$AV$4)*$D90:$AB90))</f>
        <v/>
      </c>
      <c r="AW90" s="15" t="str">
        <f t="shared" ca="1" si="7"/>
        <v/>
      </c>
      <c r="AX90" s="2" t="str" cm="1">
        <f t="array" ref="AX90">IF(F90="","",SUMPRODUCT(($D$1:$AB$4=$AX$4)*$D90:$AB90))</f>
        <v/>
      </c>
      <c r="AY90" s="15" t="str">
        <f t="shared" ca="1" si="8"/>
        <v/>
      </c>
      <c r="AZ90" s="2" t="str" cm="1">
        <f t="array" ref="AZ90">IF(B90="","",SUMPRODUCT(($D$1:$AB$4=$AZ$4)*$D90:$AB90))</f>
        <v/>
      </c>
      <c r="BA90" s="15" t="str">
        <f t="shared" ca="1" si="9"/>
        <v/>
      </c>
      <c r="BB90" s="2" t="str" cm="1">
        <f t="array" ref="BB90">IF(B90="","",SUMPRODUCT(($D$1:$AB$4=$BB$4)*$D90:$AB90))</f>
        <v/>
      </c>
      <c r="BC90" s="15" t="str">
        <f t="shared" ca="1" si="10"/>
        <v/>
      </c>
      <c r="BD90" s="2" t="str" cm="1">
        <f t="array" ref="BD90">IF(B90="","",SUMPRODUCT(($D$1:$AB$4=$BD$4)*$D90:$AB90))</f>
        <v/>
      </c>
      <c r="BE90" s="15" t="str">
        <f t="shared" ca="1" si="11"/>
        <v/>
      </c>
      <c r="BF90" s="2" t="str" cm="1">
        <f t="array" ref="BF90">IF(B90="","",SUMPRODUCT(($D$1:$AB$4=$BF$4)*$D90:$AB90))</f>
        <v/>
      </c>
      <c r="BG90" s="15" t="str">
        <f t="shared" ca="1" si="12"/>
        <v/>
      </c>
      <c r="BH90" s="2" t="str" cm="1">
        <f t="array" ref="BH90">IF(B90="","",SUMPRODUCT(($D$1:$AB$4=$BH$4)*$D90:$AB90))</f>
        <v/>
      </c>
      <c r="BI90" s="15" t="str">
        <f t="shared" ca="1" si="13"/>
        <v/>
      </c>
      <c r="BJ90" s="2" t="str" cm="1">
        <f t="array" ref="BJ90">IF(B90="","",SUMPRODUCT(($D$1:$AB$4=$BJ$4)*$D90:$AB90))</f>
        <v/>
      </c>
      <c r="BK90" s="15" t="str">
        <f t="shared" ca="1" si="14"/>
        <v/>
      </c>
      <c r="BL90" s="2" t="str" cm="1">
        <f t="array" ref="BL90">IF(B90="","",SUMPRODUCT(($D$1:$AB$4=$BL$4)*$D90:$AB90))</f>
        <v/>
      </c>
      <c r="BM90" s="15" t="str">
        <f t="shared" ca="1" si="15"/>
        <v/>
      </c>
      <c r="BN90" s="2" t="str" cm="1">
        <f t="array" ref="BN90">IF(B90="","",SUMPRODUCT(($D$1:$AB$4=$BN$4)*$D90:$AB90))</f>
        <v/>
      </c>
      <c r="BO90" s="15" t="str">
        <f t="shared" ca="1" si="16"/>
        <v/>
      </c>
      <c r="BP90" s="2" t="str" cm="1">
        <f t="array" ref="BP90">IF(B90="","",SUMPRODUCT(($D$1:$AB$4=$BP$4)*$D90:$AB90))</f>
        <v/>
      </c>
      <c r="BQ90" s="15" t="str">
        <f t="shared" ca="1" si="17"/>
        <v/>
      </c>
      <c r="BR90" s="2" t="str" cm="1">
        <f t="array" ref="BR90">IF(B90="","",SUMPRODUCT(($D$1:$AB$4=$BR$4)*$D90:$AB90))</f>
        <v/>
      </c>
      <c r="BS90" s="15" t="str">
        <f t="shared" ca="1" si="18"/>
        <v/>
      </c>
      <c r="BT90" s="2" t="str" cm="1">
        <f t="array" ref="BT90">IF(B90="","",SUMPRODUCT(($D$1:$AB$4=$BT$4)*$D90:$AB90))</f>
        <v/>
      </c>
      <c r="BU90" s="15" t="str">
        <f t="shared" ca="1" si="19"/>
        <v/>
      </c>
      <c r="BV90" s="2" t="str" cm="1">
        <f t="array" ref="BV90">IF(B90="","",SUMPRODUCT(($D$1:$AB$4=$BV$4)*$D90:$AB90))</f>
        <v/>
      </c>
      <c r="BW90" s="15" t="str">
        <f t="shared" ca="1" si="20"/>
        <v/>
      </c>
      <c r="BX90" s="2" t="str" cm="1">
        <f t="array" ref="BX90">IF(B90="","",SUMPRODUCT(($D$1:$AB$4=$BX$4)*$D90:$AB90))</f>
        <v/>
      </c>
      <c r="BY90" s="15" t="str">
        <f t="shared" ca="1" si="21"/>
        <v/>
      </c>
      <c r="BZ90" s="2" t="str" cm="1">
        <f t="array" ref="BZ90">IF(B90="","",SUMPRODUCT(($D$1:$AB$4=$BZ$4)*$D90:$AB90))</f>
        <v/>
      </c>
      <c r="CA90" s="15" t="str">
        <f t="shared" ca="1" si="22"/>
        <v/>
      </c>
      <c r="CB90" s="2" t="str" cm="1">
        <f t="array" ref="CB90">IF(B90="","",SUMPRODUCT(($D$1:$AB$4=$CB$4)*$D90:$AB90))</f>
        <v/>
      </c>
      <c r="CC90" s="15" t="str">
        <f t="shared" ca="1" si="23"/>
        <v/>
      </c>
      <c r="CD90" s="2" t="str" cm="1">
        <f t="array" ref="CD90">IF(B90="","",SUMPRODUCT(($D$1:$AB$4=$CD$4)*$D90:$AB90))</f>
        <v/>
      </c>
      <c r="CE90" s="15" t="str">
        <f t="shared" ca="1" si="24"/>
        <v/>
      </c>
      <c r="CF90" s="2" t="str" cm="1">
        <f t="array" ref="CF90">IF(B90="","",SUMPRODUCT(($D$1:$AB$4=$CF$4)*$D90:$AB90))</f>
        <v/>
      </c>
      <c r="CG90" s="15" t="str">
        <f t="shared" ca="1" si="25"/>
        <v/>
      </c>
      <c r="CH90" s="2" t="str" cm="1">
        <f t="array" ref="CH90">IF(B90="","",SUMPRODUCT(($D$1:$AB$4=$CH$4)*$D90:$AB90))</f>
        <v/>
      </c>
      <c r="CI90" s="15" t="str">
        <f t="shared" ca="1" si="26"/>
        <v/>
      </c>
    </row>
    <row r="91" spans="1:87">
      <c r="A91" s="6">
        <v>85</v>
      </c>
      <c r="B91" s="8"/>
      <c r="D91" s="97"/>
      <c r="E91" s="86"/>
      <c r="F91" s="86"/>
      <c r="G91" s="86"/>
      <c r="H91" s="86"/>
      <c r="I91" s="98"/>
      <c r="J91" s="102"/>
      <c r="K91" s="87"/>
      <c r="L91" s="87"/>
      <c r="M91" s="87"/>
      <c r="N91" s="87"/>
      <c r="O91" s="103"/>
      <c r="P91" s="107"/>
      <c r="Q91" s="88"/>
      <c r="R91" s="88"/>
      <c r="S91" s="88"/>
      <c r="T91" s="88"/>
      <c r="U91" s="108"/>
      <c r="V91" s="113"/>
      <c r="W91" s="89"/>
      <c r="X91" s="89"/>
      <c r="Y91" s="89"/>
      <c r="Z91" s="89"/>
      <c r="AA91" s="89"/>
      <c r="AB91" s="169"/>
      <c r="AC91" s="171" t="str">
        <f t="shared" si="80"/>
        <v/>
      </c>
      <c r="AD91" s="286" t="str">
        <f t="shared" si="28"/>
        <v/>
      </c>
      <c r="AL91" s="2" t="str" cm="1">
        <f t="array" ref="AL91">IF(B91="","",SUMPRODUCT(($D$1:$AB$4=$AL$4)*D91:AB91))</f>
        <v/>
      </c>
      <c r="AM91" s="15" t="str">
        <f t="shared" ca="1" si="2"/>
        <v/>
      </c>
      <c r="AN91" s="2" t="str" cm="1">
        <f t="array" ref="AN91">IF(B91="","",SUMPRODUCT(($D$1:$AB$4=$AN$4)*D91:AB91))</f>
        <v/>
      </c>
      <c r="AO91" s="15" t="str">
        <f t="shared" ca="1" si="3"/>
        <v/>
      </c>
      <c r="AP91" s="2" t="str" cm="1">
        <f t="array" ref="AP91">IF(B91="","",SUMPRODUCT(($D$1:$AB$4=$AP$4)*D91:AB91))</f>
        <v/>
      </c>
      <c r="AQ91" s="15" t="str">
        <f t="shared" ca="1" si="4"/>
        <v/>
      </c>
      <c r="AR91" s="2" t="str" cm="1">
        <f t="array" ref="AR91">IF(B91="","",SUMPRODUCT(($D$1:$AB$4=$AR$4)*D91:AB91))</f>
        <v/>
      </c>
      <c r="AS91" s="15" t="str">
        <f t="shared" ca="1" si="5"/>
        <v/>
      </c>
      <c r="AT91" s="2" t="str" cm="1">
        <f t="array" ref="AT91">IF(B91="","",SUMPRODUCT(($D$1:$AB$4=$AT$4)*$D91:$AB91))</f>
        <v/>
      </c>
      <c r="AU91" s="15" t="str">
        <f t="shared" ca="1" si="6"/>
        <v/>
      </c>
      <c r="AV91" s="2" t="str" cm="1">
        <f t="array" ref="AV91">IF(D91="","",SUMPRODUCT(($D$1:$AB$4=$AV$4)*$D91:$AB91))</f>
        <v/>
      </c>
      <c r="AW91" s="15" t="str">
        <f t="shared" ca="1" si="7"/>
        <v/>
      </c>
      <c r="AX91" s="2" t="str" cm="1">
        <f t="array" ref="AX91">IF(F91="","",SUMPRODUCT(($D$1:$AB$4=$AX$4)*$D91:$AB91))</f>
        <v/>
      </c>
      <c r="AY91" s="15" t="str">
        <f t="shared" ca="1" si="8"/>
        <v/>
      </c>
      <c r="AZ91" s="2" t="str" cm="1">
        <f t="array" ref="AZ91">IF(B91="","",SUMPRODUCT(($D$1:$AB$4=$AZ$4)*$D91:$AB91))</f>
        <v/>
      </c>
      <c r="BA91" s="15" t="str">
        <f t="shared" ca="1" si="9"/>
        <v/>
      </c>
      <c r="BB91" s="2" t="str" cm="1">
        <f t="array" ref="BB91">IF(B91="","",SUMPRODUCT(($D$1:$AB$4=$BB$4)*$D91:$AB91))</f>
        <v/>
      </c>
      <c r="BC91" s="15" t="str">
        <f t="shared" ca="1" si="10"/>
        <v/>
      </c>
      <c r="BD91" s="2" t="str" cm="1">
        <f t="array" ref="BD91">IF(B91="","",SUMPRODUCT(($D$1:$AB$4=$BD$4)*$D91:$AB91))</f>
        <v/>
      </c>
      <c r="BE91" s="15" t="str">
        <f t="shared" ca="1" si="11"/>
        <v/>
      </c>
      <c r="BF91" s="2" t="str" cm="1">
        <f t="array" ref="BF91">IF(B91="","",SUMPRODUCT(($D$1:$AB$4=$BF$4)*$D91:$AB91))</f>
        <v/>
      </c>
      <c r="BG91" s="15" t="str">
        <f t="shared" ca="1" si="12"/>
        <v/>
      </c>
      <c r="BH91" s="2" t="str" cm="1">
        <f t="array" ref="BH91">IF(B91="","",SUMPRODUCT(($D$1:$AB$4=$BH$4)*$D91:$AB91))</f>
        <v/>
      </c>
      <c r="BI91" s="15" t="str">
        <f t="shared" ca="1" si="13"/>
        <v/>
      </c>
      <c r="BJ91" s="2" t="str" cm="1">
        <f t="array" ref="BJ91">IF(B91="","",SUMPRODUCT(($D$1:$AB$4=$BJ$4)*$D91:$AB91))</f>
        <v/>
      </c>
      <c r="BK91" s="15" t="str">
        <f t="shared" ca="1" si="14"/>
        <v/>
      </c>
      <c r="BL91" s="2" t="str" cm="1">
        <f t="array" ref="BL91">IF(B91="","",SUMPRODUCT(($D$1:$AB$4=$BL$4)*$D91:$AB91))</f>
        <v/>
      </c>
      <c r="BM91" s="15" t="str">
        <f t="shared" ca="1" si="15"/>
        <v/>
      </c>
      <c r="BN91" s="2" t="str" cm="1">
        <f t="array" ref="BN91">IF(B91="","",SUMPRODUCT(($D$1:$AB$4=$BN$4)*$D91:$AB91))</f>
        <v/>
      </c>
      <c r="BO91" s="15" t="str">
        <f t="shared" ca="1" si="16"/>
        <v/>
      </c>
      <c r="BP91" s="2" t="str" cm="1">
        <f t="array" ref="BP91">IF(B91="","",SUMPRODUCT(($D$1:$AB$4=$BP$4)*$D91:$AB91))</f>
        <v/>
      </c>
      <c r="BQ91" s="15" t="str">
        <f t="shared" ca="1" si="17"/>
        <v/>
      </c>
      <c r="BR91" s="2" t="str" cm="1">
        <f t="array" ref="BR91">IF(B91="","",SUMPRODUCT(($D$1:$AB$4=$BR$4)*$D91:$AB91))</f>
        <v/>
      </c>
      <c r="BS91" s="15" t="str">
        <f t="shared" ca="1" si="18"/>
        <v/>
      </c>
      <c r="BT91" s="2" t="str" cm="1">
        <f t="array" ref="BT91">IF(B91="","",SUMPRODUCT(($D$1:$AB$4=$BT$4)*$D91:$AB91))</f>
        <v/>
      </c>
      <c r="BU91" s="15" t="str">
        <f t="shared" ca="1" si="19"/>
        <v/>
      </c>
      <c r="BV91" s="2" t="str" cm="1">
        <f t="array" ref="BV91">IF(B91="","",SUMPRODUCT(($D$1:$AB$4=$BV$4)*$D91:$AB91))</f>
        <v/>
      </c>
      <c r="BW91" s="15" t="str">
        <f t="shared" ca="1" si="20"/>
        <v/>
      </c>
      <c r="BX91" s="2" t="str" cm="1">
        <f t="array" ref="BX91">IF(B91="","",SUMPRODUCT(($D$1:$AB$4=$BX$4)*$D91:$AB91))</f>
        <v/>
      </c>
      <c r="BY91" s="15" t="str">
        <f t="shared" ca="1" si="21"/>
        <v/>
      </c>
      <c r="BZ91" s="2" t="str" cm="1">
        <f t="array" ref="BZ91">IF(B91="","",SUMPRODUCT(($D$1:$AB$4=$BZ$4)*$D91:$AB91))</f>
        <v/>
      </c>
      <c r="CA91" s="15" t="str">
        <f t="shared" ca="1" si="22"/>
        <v/>
      </c>
      <c r="CB91" s="2" t="str" cm="1">
        <f t="array" ref="CB91">IF(B91="","",SUMPRODUCT(($D$1:$AB$4=$CB$4)*$D91:$AB91))</f>
        <v/>
      </c>
      <c r="CC91" s="15" t="str">
        <f t="shared" ca="1" si="23"/>
        <v/>
      </c>
      <c r="CD91" s="2" t="str" cm="1">
        <f t="array" ref="CD91">IF(B91="","",SUMPRODUCT(($D$1:$AB$4=$CD$4)*$D91:$AB91))</f>
        <v/>
      </c>
      <c r="CE91" s="15" t="str">
        <f t="shared" ca="1" si="24"/>
        <v/>
      </c>
      <c r="CF91" s="2" t="str" cm="1">
        <f t="array" ref="CF91">IF(B91="","",SUMPRODUCT(($D$1:$AB$4=$CF$4)*$D91:$AB91))</f>
        <v/>
      </c>
      <c r="CG91" s="15" t="str">
        <f t="shared" ca="1" si="25"/>
        <v/>
      </c>
      <c r="CH91" s="2" t="str" cm="1">
        <f t="array" ref="CH91">IF(B91="","",SUMPRODUCT(($D$1:$AB$4=$CH$4)*$D91:$AB91))</f>
        <v/>
      </c>
      <c r="CI91" s="15" t="str">
        <f t="shared" ca="1" si="26"/>
        <v/>
      </c>
    </row>
    <row r="92" spans="1:87">
      <c r="A92" s="7">
        <v>86</v>
      </c>
      <c r="B92" s="8"/>
      <c r="D92" s="97"/>
      <c r="E92" s="86"/>
      <c r="F92" s="86"/>
      <c r="G92" s="86"/>
      <c r="H92" s="86"/>
      <c r="I92" s="98"/>
      <c r="J92" s="102"/>
      <c r="K92" s="87"/>
      <c r="L92" s="87"/>
      <c r="M92" s="87"/>
      <c r="N92" s="87"/>
      <c r="O92" s="103"/>
      <c r="P92" s="107"/>
      <c r="Q92" s="88"/>
      <c r="R92" s="88"/>
      <c r="S92" s="88"/>
      <c r="T92" s="88"/>
      <c r="U92" s="108"/>
      <c r="V92" s="113"/>
      <c r="W92" s="89"/>
      <c r="X92" s="89"/>
      <c r="Y92" s="89"/>
      <c r="Z92" s="89"/>
      <c r="AA92" s="89"/>
      <c r="AB92" s="169"/>
      <c r="AC92" s="171" t="str">
        <f t="shared" si="80"/>
        <v/>
      </c>
      <c r="AD92" s="286" t="str">
        <f t="shared" si="28"/>
        <v/>
      </c>
      <c r="AL92" s="2" t="str" cm="1">
        <f t="array" ref="AL92">IF(B92="","",SUMPRODUCT(($D$1:$AB$4=$AL$4)*D92:AB92))</f>
        <v/>
      </c>
      <c r="AM92" s="15" t="str">
        <f t="shared" ca="1" si="2"/>
        <v/>
      </c>
      <c r="AN92" s="2" t="str" cm="1">
        <f t="array" ref="AN92">IF(B92="","",SUMPRODUCT(($D$1:$AB$4=$AN$4)*D92:AB92))</f>
        <v/>
      </c>
      <c r="AO92" s="15" t="str">
        <f t="shared" ca="1" si="3"/>
        <v/>
      </c>
      <c r="AP92" s="2" t="str" cm="1">
        <f t="array" ref="AP92">IF(B92="","",SUMPRODUCT(($D$1:$AB$4=$AP$4)*D92:AB92))</f>
        <v/>
      </c>
      <c r="AQ92" s="15" t="str">
        <f t="shared" ca="1" si="4"/>
        <v/>
      </c>
      <c r="AR92" s="2" t="str" cm="1">
        <f t="array" ref="AR92">IF(B92="","",SUMPRODUCT(($D$1:$AB$4=$AR$4)*D92:AB92))</f>
        <v/>
      </c>
      <c r="AS92" s="15" t="str">
        <f t="shared" ca="1" si="5"/>
        <v/>
      </c>
      <c r="AT92" s="2" t="str" cm="1">
        <f t="array" ref="AT92">IF(B92="","",SUMPRODUCT(($D$1:$AB$4=$AT$4)*$D92:$AB92))</f>
        <v/>
      </c>
      <c r="AU92" s="15" t="str">
        <f t="shared" ca="1" si="6"/>
        <v/>
      </c>
      <c r="AV92" s="2" t="str" cm="1">
        <f t="array" ref="AV92">IF(D92="","",SUMPRODUCT(($D$1:$AB$4=$AV$4)*$D92:$AB92))</f>
        <v/>
      </c>
      <c r="AW92" s="15" t="str">
        <f t="shared" ca="1" si="7"/>
        <v/>
      </c>
      <c r="AX92" s="2" t="str" cm="1">
        <f t="array" ref="AX92">IF(F92="","",SUMPRODUCT(($D$1:$AB$4=$AX$4)*$D92:$AB92))</f>
        <v/>
      </c>
      <c r="AY92" s="15" t="str">
        <f t="shared" ca="1" si="8"/>
        <v/>
      </c>
      <c r="AZ92" s="2" t="str" cm="1">
        <f t="array" ref="AZ92">IF(B92="","",SUMPRODUCT(($D$1:$AB$4=$AZ$4)*$D92:$AB92))</f>
        <v/>
      </c>
      <c r="BA92" s="15" t="str">
        <f t="shared" ca="1" si="9"/>
        <v/>
      </c>
      <c r="BB92" s="2" t="str" cm="1">
        <f t="array" ref="BB92">IF(B92="","",SUMPRODUCT(($D$1:$AB$4=$BB$4)*$D92:$AB92))</f>
        <v/>
      </c>
      <c r="BC92" s="15" t="str">
        <f t="shared" ca="1" si="10"/>
        <v/>
      </c>
      <c r="BD92" s="2" t="str" cm="1">
        <f t="array" ref="BD92">IF(B92="","",SUMPRODUCT(($D$1:$AB$4=$BD$4)*$D92:$AB92))</f>
        <v/>
      </c>
      <c r="BE92" s="15" t="str">
        <f t="shared" ca="1" si="11"/>
        <v/>
      </c>
      <c r="BF92" s="2" t="str" cm="1">
        <f t="array" ref="BF92">IF(B92="","",SUMPRODUCT(($D$1:$AB$4=$BF$4)*$D92:$AB92))</f>
        <v/>
      </c>
      <c r="BG92" s="15" t="str">
        <f t="shared" ca="1" si="12"/>
        <v/>
      </c>
      <c r="BH92" s="2" t="str" cm="1">
        <f t="array" ref="BH92">IF(B92="","",SUMPRODUCT(($D$1:$AB$4=$BH$4)*$D92:$AB92))</f>
        <v/>
      </c>
      <c r="BI92" s="15" t="str">
        <f t="shared" ca="1" si="13"/>
        <v/>
      </c>
      <c r="BJ92" s="2" t="str" cm="1">
        <f t="array" ref="BJ92">IF(B92="","",SUMPRODUCT(($D$1:$AB$4=$BJ$4)*$D92:$AB92))</f>
        <v/>
      </c>
      <c r="BK92" s="15" t="str">
        <f t="shared" ca="1" si="14"/>
        <v/>
      </c>
      <c r="BL92" s="2" t="str" cm="1">
        <f t="array" ref="BL92">IF(B92="","",SUMPRODUCT(($D$1:$AB$4=$BL$4)*$D92:$AB92))</f>
        <v/>
      </c>
      <c r="BM92" s="15" t="str">
        <f t="shared" ca="1" si="15"/>
        <v/>
      </c>
      <c r="BN92" s="2" t="str" cm="1">
        <f t="array" ref="BN92">IF(B92="","",SUMPRODUCT(($D$1:$AB$4=$BN$4)*$D92:$AB92))</f>
        <v/>
      </c>
      <c r="BO92" s="15" t="str">
        <f t="shared" ca="1" si="16"/>
        <v/>
      </c>
      <c r="BP92" s="2" t="str" cm="1">
        <f t="array" ref="BP92">IF(B92="","",SUMPRODUCT(($D$1:$AB$4=$BP$4)*$D92:$AB92))</f>
        <v/>
      </c>
      <c r="BQ92" s="15" t="str">
        <f t="shared" ca="1" si="17"/>
        <v/>
      </c>
      <c r="BR92" s="2" t="str" cm="1">
        <f t="array" ref="BR92">IF(B92="","",SUMPRODUCT(($D$1:$AB$4=$BR$4)*$D92:$AB92))</f>
        <v/>
      </c>
      <c r="BS92" s="15" t="str">
        <f t="shared" ca="1" si="18"/>
        <v/>
      </c>
      <c r="BT92" s="2" t="str" cm="1">
        <f t="array" ref="BT92">IF(B92="","",SUMPRODUCT(($D$1:$AB$4=$BT$4)*$D92:$AB92))</f>
        <v/>
      </c>
      <c r="BU92" s="15" t="str">
        <f t="shared" ca="1" si="19"/>
        <v/>
      </c>
      <c r="BV92" s="2" t="str" cm="1">
        <f t="array" ref="BV92">IF(B92="","",SUMPRODUCT(($D$1:$AB$4=$BV$4)*$D92:$AB92))</f>
        <v/>
      </c>
      <c r="BW92" s="15" t="str">
        <f t="shared" ca="1" si="20"/>
        <v/>
      </c>
      <c r="BX92" s="2" t="str" cm="1">
        <f t="array" ref="BX92">IF(B92="","",SUMPRODUCT(($D$1:$AB$4=$BX$4)*$D92:$AB92))</f>
        <v/>
      </c>
      <c r="BY92" s="15" t="str">
        <f t="shared" ca="1" si="21"/>
        <v/>
      </c>
      <c r="BZ92" s="2" t="str" cm="1">
        <f t="array" ref="BZ92">IF(B92="","",SUMPRODUCT(($D$1:$AB$4=$BZ$4)*$D92:$AB92))</f>
        <v/>
      </c>
      <c r="CA92" s="15" t="str">
        <f t="shared" ca="1" si="22"/>
        <v/>
      </c>
      <c r="CB92" s="2" t="str" cm="1">
        <f t="array" ref="CB92">IF(B92="","",SUMPRODUCT(($D$1:$AB$4=$CB$4)*$D92:$AB92))</f>
        <v/>
      </c>
      <c r="CC92" s="15" t="str">
        <f t="shared" ca="1" si="23"/>
        <v/>
      </c>
      <c r="CD92" s="2" t="str" cm="1">
        <f t="array" ref="CD92">IF(B92="","",SUMPRODUCT(($D$1:$AB$4=$CD$4)*$D92:$AB92))</f>
        <v/>
      </c>
      <c r="CE92" s="15" t="str">
        <f t="shared" ca="1" si="24"/>
        <v/>
      </c>
      <c r="CF92" s="2" t="str" cm="1">
        <f t="array" ref="CF92">IF(B92="","",SUMPRODUCT(($D$1:$AB$4=$CF$4)*$D92:$AB92))</f>
        <v/>
      </c>
      <c r="CG92" s="15" t="str">
        <f t="shared" ca="1" si="25"/>
        <v/>
      </c>
      <c r="CH92" s="2" t="str" cm="1">
        <f t="array" ref="CH92">IF(B92="","",SUMPRODUCT(($D$1:$AB$4=$CH$4)*$D92:$AB92))</f>
        <v/>
      </c>
      <c r="CI92" s="15" t="str">
        <f t="shared" ca="1" si="26"/>
        <v/>
      </c>
    </row>
    <row r="93" spans="1:87">
      <c r="A93" s="6">
        <v>87</v>
      </c>
      <c r="B93" s="8"/>
      <c r="D93" s="97"/>
      <c r="E93" s="86"/>
      <c r="F93" s="86"/>
      <c r="G93" s="86"/>
      <c r="H93" s="86"/>
      <c r="I93" s="98"/>
      <c r="J93" s="102"/>
      <c r="K93" s="87"/>
      <c r="L93" s="87"/>
      <c r="M93" s="87"/>
      <c r="N93" s="87"/>
      <c r="O93" s="103"/>
      <c r="P93" s="107"/>
      <c r="Q93" s="88"/>
      <c r="R93" s="88"/>
      <c r="S93" s="88"/>
      <c r="T93" s="88"/>
      <c r="U93" s="108"/>
      <c r="V93" s="113"/>
      <c r="W93" s="89"/>
      <c r="X93" s="89"/>
      <c r="Y93" s="89"/>
      <c r="Z93" s="89"/>
      <c r="AA93" s="89"/>
      <c r="AB93" s="169"/>
      <c r="AC93" s="171" t="str">
        <f t="shared" si="80"/>
        <v/>
      </c>
      <c r="AD93" s="286" t="str">
        <f t="shared" si="28"/>
        <v/>
      </c>
      <c r="AL93" s="2" t="str" cm="1">
        <f t="array" ref="AL93">IF(B93="","",SUMPRODUCT(($D$1:$AB$4=$AL$4)*D93:AB93))</f>
        <v/>
      </c>
      <c r="AM93" s="15" t="str">
        <f t="shared" ca="1" si="2"/>
        <v/>
      </c>
      <c r="AN93" s="2" t="str" cm="1">
        <f t="array" ref="AN93">IF(B93="","",SUMPRODUCT(($D$1:$AB$4=$AN$4)*D93:AB93))</f>
        <v/>
      </c>
      <c r="AO93" s="15" t="str">
        <f t="shared" ca="1" si="3"/>
        <v/>
      </c>
      <c r="AP93" s="2" t="str" cm="1">
        <f t="array" ref="AP93">IF(B93="","",SUMPRODUCT(($D$1:$AB$4=$AP$4)*D93:AB93))</f>
        <v/>
      </c>
      <c r="AQ93" s="15" t="str">
        <f t="shared" ca="1" si="4"/>
        <v/>
      </c>
      <c r="AR93" s="2" t="str" cm="1">
        <f t="array" ref="AR93">IF(B93="","",SUMPRODUCT(($D$1:$AB$4=$AR$4)*D93:AB93))</f>
        <v/>
      </c>
      <c r="AS93" s="15" t="str">
        <f t="shared" ca="1" si="5"/>
        <v/>
      </c>
      <c r="AT93" s="2" t="str" cm="1">
        <f t="array" ref="AT93">IF(B93="","",SUMPRODUCT(($D$1:$AB$4=$AT$4)*$D93:$AB93))</f>
        <v/>
      </c>
      <c r="AU93" s="15" t="str">
        <f t="shared" ca="1" si="6"/>
        <v/>
      </c>
      <c r="AV93" s="2" t="str" cm="1">
        <f t="array" ref="AV93">IF(D93="","",SUMPRODUCT(($D$1:$AB$4=$AV$4)*$D93:$AB93))</f>
        <v/>
      </c>
      <c r="AW93" s="15" t="str">
        <f t="shared" ca="1" si="7"/>
        <v/>
      </c>
      <c r="AX93" s="2" t="str" cm="1">
        <f t="array" ref="AX93">IF(F93="","",SUMPRODUCT(($D$1:$AB$4=$AX$4)*$D93:$AB93))</f>
        <v/>
      </c>
      <c r="AY93" s="15" t="str">
        <f t="shared" ca="1" si="8"/>
        <v/>
      </c>
      <c r="AZ93" s="2" t="str" cm="1">
        <f t="array" ref="AZ93">IF(B93="","",SUMPRODUCT(($D$1:$AB$4=$AZ$4)*$D93:$AB93))</f>
        <v/>
      </c>
      <c r="BA93" s="15" t="str">
        <f t="shared" ca="1" si="9"/>
        <v/>
      </c>
      <c r="BB93" s="2" t="str" cm="1">
        <f t="array" ref="BB93">IF(B93="","",SUMPRODUCT(($D$1:$AB$4=$BB$4)*$D93:$AB93))</f>
        <v/>
      </c>
      <c r="BC93" s="15" t="str">
        <f t="shared" ca="1" si="10"/>
        <v/>
      </c>
      <c r="BD93" s="2" t="str" cm="1">
        <f t="array" ref="BD93">IF(B93="","",SUMPRODUCT(($D$1:$AB$4=$BD$4)*$D93:$AB93))</f>
        <v/>
      </c>
      <c r="BE93" s="15" t="str">
        <f t="shared" ca="1" si="11"/>
        <v/>
      </c>
      <c r="BF93" s="2" t="str" cm="1">
        <f t="array" ref="BF93">IF(B93="","",SUMPRODUCT(($D$1:$AB$4=$BF$4)*$D93:$AB93))</f>
        <v/>
      </c>
      <c r="BG93" s="15" t="str">
        <f t="shared" ca="1" si="12"/>
        <v/>
      </c>
      <c r="BH93" s="2" t="str" cm="1">
        <f t="array" ref="BH93">IF(B93="","",SUMPRODUCT(($D$1:$AB$4=$BH$4)*$D93:$AB93))</f>
        <v/>
      </c>
      <c r="BI93" s="15" t="str">
        <f t="shared" ca="1" si="13"/>
        <v/>
      </c>
      <c r="BJ93" s="2" t="str" cm="1">
        <f t="array" ref="BJ93">IF(B93="","",SUMPRODUCT(($D$1:$AB$4=$BJ$4)*$D93:$AB93))</f>
        <v/>
      </c>
      <c r="BK93" s="15" t="str">
        <f t="shared" ca="1" si="14"/>
        <v/>
      </c>
      <c r="BL93" s="2" t="str" cm="1">
        <f t="array" ref="BL93">IF(B93="","",SUMPRODUCT(($D$1:$AB$4=$BL$4)*$D93:$AB93))</f>
        <v/>
      </c>
      <c r="BM93" s="15" t="str">
        <f t="shared" ca="1" si="15"/>
        <v/>
      </c>
      <c r="BN93" s="2" t="str" cm="1">
        <f t="array" ref="BN93">IF(B93="","",SUMPRODUCT(($D$1:$AB$4=$BN$4)*$D93:$AB93))</f>
        <v/>
      </c>
      <c r="BO93" s="15" t="str">
        <f t="shared" ca="1" si="16"/>
        <v/>
      </c>
      <c r="BP93" s="2" t="str" cm="1">
        <f t="array" ref="BP93">IF(B93="","",SUMPRODUCT(($D$1:$AB$4=$BP$4)*$D93:$AB93))</f>
        <v/>
      </c>
      <c r="BQ93" s="15" t="str">
        <f t="shared" ca="1" si="17"/>
        <v/>
      </c>
      <c r="BR93" s="2" t="str" cm="1">
        <f t="array" ref="BR93">IF(B93="","",SUMPRODUCT(($D$1:$AB$4=$BR$4)*$D93:$AB93))</f>
        <v/>
      </c>
      <c r="BS93" s="15" t="str">
        <f t="shared" ca="1" si="18"/>
        <v/>
      </c>
      <c r="BT93" s="2" t="str" cm="1">
        <f t="array" ref="BT93">IF(B93="","",SUMPRODUCT(($D$1:$AB$4=$BT$4)*$D93:$AB93))</f>
        <v/>
      </c>
      <c r="BU93" s="15" t="str">
        <f t="shared" ca="1" si="19"/>
        <v/>
      </c>
      <c r="BV93" s="2" t="str" cm="1">
        <f t="array" ref="BV93">IF(B93="","",SUMPRODUCT(($D$1:$AB$4=$BV$4)*$D93:$AB93))</f>
        <v/>
      </c>
      <c r="BW93" s="15" t="str">
        <f t="shared" ca="1" si="20"/>
        <v/>
      </c>
      <c r="BX93" s="2" t="str" cm="1">
        <f t="array" ref="BX93">IF(B93="","",SUMPRODUCT(($D$1:$AB$4=$BX$4)*$D93:$AB93))</f>
        <v/>
      </c>
      <c r="BY93" s="15" t="str">
        <f t="shared" ca="1" si="21"/>
        <v/>
      </c>
      <c r="BZ93" s="2" t="str" cm="1">
        <f t="array" ref="BZ93">IF(B93="","",SUMPRODUCT(($D$1:$AB$4=$BZ$4)*$D93:$AB93))</f>
        <v/>
      </c>
      <c r="CA93" s="15" t="str">
        <f t="shared" ca="1" si="22"/>
        <v/>
      </c>
      <c r="CB93" s="2" t="str" cm="1">
        <f t="array" ref="CB93">IF(B93="","",SUMPRODUCT(($D$1:$AB$4=$CB$4)*$D93:$AB93))</f>
        <v/>
      </c>
      <c r="CC93" s="15" t="str">
        <f t="shared" ca="1" si="23"/>
        <v/>
      </c>
      <c r="CD93" s="2" t="str" cm="1">
        <f t="array" ref="CD93">IF(B93="","",SUMPRODUCT(($D$1:$AB$4=$CD$4)*$D93:$AB93))</f>
        <v/>
      </c>
      <c r="CE93" s="15" t="str">
        <f t="shared" ca="1" si="24"/>
        <v/>
      </c>
      <c r="CF93" s="2" t="str" cm="1">
        <f t="array" ref="CF93">IF(B93="","",SUMPRODUCT(($D$1:$AB$4=$CF$4)*$D93:$AB93))</f>
        <v/>
      </c>
      <c r="CG93" s="15" t="str">
        <f t="shared" ca="1" si="25"/>
        <v/>
      </c>
      <c r="CH93" s="2" t="str" cm="1">
        <f t="array" ref="CH93">IF(B93="","",SUMPRODUCT(($D$1:$AB$4=$CH$4)*$D93:$AB93))</f>
        <v/>
      </c>
      <c r="CI93" s="15" t="str">
        <f t="shared" ca="1" si="26"/>
        <v/>
      </c>
    </row>
    <row r="94" spans="1:87">
      <c r="A94" s="7">
        <v>88</v>
      </c>
      <c r="B94" s="8"/>
      <c r="D94" s="97"/>
      <c r="E94" s="86"/>
      <c r="F94" s="86"/>
      <c r="G94" s="86"/>
      <c r="H94" s="86"/>
      <c r="I94" s="98"/>
      <c r="J94" s="102"/>
      <c r="K94" s="87"/>
      <c r="L94" s="87"/>
      <c r="M94" s="87"/>
      <c r="N94" s="87"/>
      <c r="O94" s="103"/>
      <c r="P94" s="107"/>
      <c r="Q94" s="88"/>
      <c r="R94" s="88"/>
      <c r="S94" s="88"/>
      <c r="T94" s="88"/>
      <c r="U94" s="108"/>
      <c r="V94" s="113"/>
      <c r="W94" s="89"/>
      <c r="X94" s="89"/>
      <c r="Y94" s="89"/>
      <c r="Z94" s="89"/>
      <c r="AA94" s="89"/>
      <c r="AB94" s="169"/>
      <c r="AC94" s="171" t="str">
        <f t="shared" si="80"/>
        <v/>
      </c>
      <c r="AD94" s="286" t="str">
        <f t="shared" si="28"/>
        <v/>
      </c>
      <c r="AL94" s="2" t="str" cm="1">
        <f t="array" ref="AL94">IF(B94="","",SUMPRODUCT(($D$1:$AB$4=$AL$4)*D94:AB94))</f>
        <v/>
      </c>
      <c r="AM94" s="15" t="str">
        <f t="shared" ca="1" si="2"/>
        <v/>
      </c>
      <c r="AN94" s="2" t="str" cm="1">
        <f t="array" ref="AN94">IF(B94="","",SUMPRODUCT(($D$1:$AB$4=$AN$4)*D94:AB94))</f>
        <v/>
      </c>
      <c r="AO94" s="15" t="str">
        <f t="shared" ca="1" si="3"/>
        <v/>
      </c>
      <c r="AP94" s="2" t="str" cm="1">
        <f t="array" ref="AP94">IF(B94="","",SUMPRODUCT(($D$1:$AB$4=$AP$4)*D94:AB94))</f>
        <v/>
      </c>
      <c r="AQ94" s="15" t="str">
        <f t="shared" ca="1" si="4"/>
        <v/>
      </c>
      <c r="AR94" s="2" t="str" cm="1">
        <f t="array" ref="AR94">IF(B94="","",SUMPRODUCT(($D$1:$AB$4=$AR$4)*D94:AB94))</f>
        <v/>
      </c>
      <c r="AS94" s="15" t="str">
        <f t="shared" ca="1" si="5"/>
        <v/>
      </c>
      <c r="AT94" s="2" t="str" cm="1">
        <f t="array" ref="AT94">IF(B94="","",SUMPRODUCT(($D$1:$AB$4=$AT$4)*$D94:$AB94))</f>
        <v/>
      </c>
      <c r="AU94" s="15" t="str">
        <f t="shared" ca="1" si="6"/>
        <v/>
      </c>
      <c r="AV94" s="2" t="str" cm="1">
        <f t="array" ref="AV94">IF(D94="","",SUMPRODUCT(($D$1:$AB$4=$AV$4)*$D94:$AB94))</f>
        <v/>
      </c>
      <c r="AW94" s="15" t="str">
        <f t="shared" ca="1" si="7"/>
        <v/>
      </c>
      <c r="AX94" s="2" t="str" cm="1">
        <f t="array" ref="AX94">IF(F94="","",SUMPRODUCT(($D$1:$AB$4=$AX$4)*$D94:$AB94))</f>
        <v/>
      </c>
      <c r="AY94" s="15" t="str">
        <f t="shared" ca="1" si="8"/>
        <v/>
      </c>
      <c r="AZ94" s="2" t="str" cm="1">
        <f t="array" ref="AZ94">IF(B94="","",SUMPRODUCT(($D$1:$AB$4=$AZ$4)*$D94:$AB94))</f>
        <v/>
      </c>
      <c r="BA94" s="15" t="str">
        <f t="shared" ca="1" si="9"/>
        <v/>
      </c>
      <c r="BB94" s="2" t="str" cm="1">
        <f t="array" ref="BB94">IF(B94="","",SUMPRODUCT(($D$1:$AB$4=$BB$4)*$D94:$AB94))</f>
        <v/>
      </c>
      <c r="BC94" s="15" t="str">
        <f t="shared" ca="1" si="10"/>
        <v/>
      </c>
      <c r="BD94" s="2" t="str" cm="1">
        <f t="array" ref="BD94">IF(B94="","",SUMPRODUCT(($D$1:$AB$4=$BD$4)*$D94:$AB94))</f>
        <v/>
      </c>
      <c r="BE94" s="15" t="str">
        <f t="shared" ca="1" si="11"/>
        <v/>
      </c>
      <c r="BF94" s="2" t="str" cm="1">
        <f t="array" ref="BF94">IF(B94="","",SUMPRODUCT(($D$1:$AB$4=$BF$4)*$D94:$AB94))</f>
        <v/>
      </c>
      <c r="BG94" s="15" t="str">
        <f t="shared" ca="1" si="12"/>
        <v/>
      </c>
      <c r="BH94" s="2" t="str" cm="1">
        <f t="array" ref="BH94">IF(B94="","",SUMPRODUCT(($D$1:$AB$4=$BH$4)*$D94:$AB94))</f>
        <v/>
      </c>
      <c r="BI94" s="15" t="str">
        <f t="shared" ca="1" si="13"/>
        <v/>
      </c>
      <c r="BJ94" s="2" t="str" cm="1">
        <f t="array" ref="BJ94">IF(B94="","",SUMPRODUCT(($D$1:$AB$4=$BJ$4)*$D94:$AB94))</f>
        <v/>
      </c>
      <c r="BK94" s="15" t="str">
        <f t="shared" ca="1" si="14"/>
        <v/>
      </c>
      <c r="BL94" s="2" t="str" cm="1">
        <f t="array" ref="BL94">IF(B94="","",SUMPRODUCT(($D$1:$AB$4=$BL$4)*$D94:$AB94))</f>
        <v/>
      </c>
      <c r="BM94" s="15" t="str">
        <f t="shared" ca="1" si="15"/>
        <v/>
      </c>
      <c r="BN94" s="2" t="str" cm="1">
        <f t="array" ref="BN94">IF(B94="","",SUMPRODUCT(($D$1:$AB$4=$BN$4)*$D94:$AB94))</f>
        <v/>
      </c>
      <c r="BO94" s="15" t="str">
        <f t="shared" ca="1" si="16"/>
        <v/>
      </c>
      <c r="BP94" s="2" t="str" cm="1">
        <f t="array" ref="BP94">IF(B94="","",SUMPRODUCT(($D$1:$AB$4=$BP$4)*$D94:$AB94))</f>
        <v/>
      </c>
      <c r="BQ94" s="15" t="str">
        <f t="shared" ca="1" si="17"/>
        <v/>
      </c>
      <c r="BR94" s="2" t="str" cm="1">
        <f t="array" ref="BR94">IF(B94="","",SUMPRODUCT(($D$1:$AB$4=$BR$4)*$D94:$AB94))</f>
        <v/>
      </c>
      <c r="BS94" s="15" t="str">
        <f t="shared" ca="1" si="18"/>
        <v/>
      </c>
      <c r="BT94" s="2" t="str" cm="1">
        <f t="array" ref="BT94">IF(B94="","",SUMPRODUCT(($D$1:$AB$4=$BT$4)*$D94:$AB94))</f>
        <v/>
      </c>
      <c r="BU94" s="15" t="str">
        <f t="shared" ca="1" si="19"/>
        <v/>
      </c>
      <c r="BV94" s="2" t="str" cm="1">
        <f t="array" ref="BV94">IF(B94="","",SUMPRODUCT(($D$1:$AB$4=$BV$4)*$D94:$AB94))</f>
        <v/>
      </c>
      <c r="BW94" s="15" t="str">
        <f t="shared" ca="1" si="20"/>
        <v/>
      </c>
      <c r="BX94" s="2" t="str" cm="1">
        <f t="array" ref="BX94">IF(B94="","",SUMPRODUCT(($D$1:$AB$4=$BX$4)*$D94:$AB94))</f>
        <v/>
      </c>
      <c r="BY94" s="15" t="str">
        <f t="shared" ca="1" si="21"/>
        <v/>
      </c>
      <c r="BZ94" s="2" t="str" cm="1">
        <f t="array" ref="BZ94">IF(B94="","",SUMPRODUCT(($D$1:$AB$4=$BZ$4)*$D94:$AB94))</f>
        <v/>
      </c>
      <c r="CA94" s="15" t="str">
        <f t="shared" ca="1" si="22"/>
        <v/>
      </c>
      <c r="CB94" s="2" t="str" cm="1">
        <f t="array" ref="CB94">IF(B94="","",SUMPRODUCT(($D$1:$AB$4=$CB$4)*$D94:$AB94))</f>
        <v/>
      </c>
      <c r="CC94" s="15" t="str">
        <f t="shared" ca="1" si="23"/>
        <v/>
      </c>
      <c r="CD94" s="2" t="str" cm="1">
        <f t="array" ref="CD94">IF(B94="","",SUMPRODUCT(($D$1:$AB$4=$CD$4)*$D94:$AB94))</f>
        <v/>
      </c>
      <c r="CE94" s="15" t="str">
        <f t="shared" ca="1" si="24"/>
        <v/>
      </c>
      <c r="CF94" s="2" t="str" cm="1">
        <f t="array" ref="CF94">IF(B94="","",SUMPRODUCT(($D$1:$AB$4=$CF$4)*$D94:$AB94))</f>
        <v/>
      </c>
      <c r="CG94" s="15" t="str">
        <f t="shared" ca="1" si="25"/>
        <v/>
      </c>
      <c r="CH94" s="2" t="str" cm="1">
        <f t="array" ref="CH94">IF(B94="","",SUMPRODUCT(($D$1:$AB$4=$CH$4)*$D94:$AB94))</f>
        <v/>
      </c>
      <c r="CI94" s="15" t="str">
        <f t="shared" ca="1" si="26"/>
        <v/>
      </c>
    </row>
    <row r="95" spans="1:87">
      <c r="A95" s="6">
        <v>89</v>
      </c>
      <c r="B95" s="8"/>
      <c r="D95" s="97"/>
      <c r="E95" s="86"/>
      <c r="F95" s="86"/>
      <c r="G95" s="86"/>
      <c r="H95" s="86"/>
      <c r="I95" s="98"/>
      <c r="J95" s="102"/>
      <c r="K95" s="87"/>
      <c r="L95" s="87"/>
      <c r="M95" s="87"/>
      <c r="N95" s="87"/>
      <c r="O95" s="103"/>
      <c r="P95" s="107"/>
      <c r="Q95" s="88"/>
      <c r="R95" s="88"/>
      <c r="S95" s="88"/>
      <c r="T95" s="88"/>
      <c r="U95" s="108"/>
      <c r="V95" s="113"/>
      <c r="W95" s="89"/>
      <c r="X95" s="89"/>
      <c r="Y95" s="89"/>
      <c r="Z95" s="89"/>
      <c r="AA95" s="89"/>
      <c r="AB95" s="169"/>
      <c r="AC95" s="171" t="str">
        <f t="shared" si="80"/>
        <v/>
      </c>
      <c r="AD95" s="286" t="str">
        <f t="shared" si="28"/>
        <v/>
      </c>
      <c r="AL95" s="2" t="str" cm="1">
        <f t="array" ref="AL95">IF(B95="","",SUMPRODUCT(($D$1:$AB$4=$AL$4)*D95:AB95))</f>
        <v/>
      </c>
      <c r="AM95" s="15" t="str">
        <f t="shared" ca="1" si="2"/>
        <v/>
      </c>
      <c r="AN95" s="2" t="str" cm="1">
        <f t="array" ref="AN95">IF(B95="","",SUMPRODUCT(($D$1:$AB$4=$AN$4)*D95:AB95))</f>
        <v/>
      </c>
      <c r="AO95" s="15" t="str">
        <f t="shared" ca="1" si="3"/>
        <v/>
      </c>
      <c r="AP95" s="2" t="str" cm="1">
        <f t="array" ref="AP95">IF(B95="","",SUMPRODUCT(($D$1:$AB$4=$AP$4)*D95:AB95))</f>
        <v/>
      </c>
      <c r="AQ95" s="15" t="str">
        <f t="shared" ca="1" si="4"/>
        <v/>
      </c>
      <c r="AR95" s="2" t="str" cm="1">
        <f t="array" ref="AR95">IF(B95="","",SUMPRODUCT(($D$1:$AB$4=$AR$4)*D95:AB95))</f>
        <v/>
      </c>
      <c r="AS95" s="15" t="str">
        <f t="shared" ca="1" si="5"/>
        <v/>
      </c>
      <c r="AT95" s="2" t="str" cm="1">
        <f t="array" ref="AT95">IF(B95="","",SUMPRODUCT(($D$1:$AB$4=$AT$4)*$D95:$AB95))</f>
        <v/>
      </c>
      <c r="AU95" s="15" t="str">
        <f t="shared" ca="1" si="6"/>
        <v/>
      </c>
      <c r="AV95" s="2" t="str" cm="1">
        <f t="array" ref="AV95">IF(D95="","",SUMPRODUCT(($D$1:$AB$4=$AV$4)*$D95:$AB95))</f>
        <v/>
      </c>
      <c r="AW95" s="15" t="str">
        <f t="shared" ca="1" si="7"/>
        <v/>
      </c>
      <c r="AX95" s="2" t="str" cm="1">
        <f t="array" ref="AX95">IF(F95="","",SUMPRODUCT(($D$1:$AB$4=$AX$4)*$D95:$AB95))</f>
        <v/>
      </c>
      <c r="AY95" s="15" t="str">
        <f t="shared" ca="1" si="8"/>
        <v/>
      </c>
      <c r="AZ95" s="2" t="str" cm="1">
        <f t="array" ref="AZ95">IF(B95="","",SUMPRODUCT(($D$1:$AB$4=$AZ$4)*$D95:$AB95))</f>
        <v/>
      </c>
      <c r="BA95" s="15" t="str">
        <f t="shared" ca="1" si="9"/>
        <v/>
      </c>
      <c r="BB95" s="2" t="str" cm="1">
        <f t="array" ref="BB95">IF(B95="","",SUMPRODUCT(($D$1:$AB$4=$BB$4)*$D95:$AB95))</f>
        <v/>
      </c>
      <c r="BC95" s="15" t="str">
        <f t="shared" ca="1" si="10"/>
        <v/>
      </c>
      <c r="BD95" s="2" t="str" cm="1">
        <f t="array" ref="BD95">IF(B95="","",SUMPRODUCT(($D$1:$AB$4=$BD$4)*$D95:$AB95))</f>
        <v/>
      </c>
      <c r="BE95" s="15" t="str">
        <f t="shared" ca="1" si="11"/>
        <v/>
      </c>
      <c r="BF95" s="2" t="str" cm="1">
        <f t="array" ref="BF95">IF(B95="","",SUMPRODUCT(($D$1:$AB$4=$BF$4)*$D95:$AB95))</f>
        <v/>
      </c>
      <c r="BG95" s="15" t="str">
        <f t="shared" ca="1" si="12"/>
        <v/>
      </c>
      <c r="BH95" s="2" t="str" cm="1">
        <f t="array" ref="BH95">IF(B95="","",SUMPRODUCT(($D$1:$AB$4=$BH$4)*$D95:$AB95))</f>
        <v/>
      </c>
      <c r="BI95" s="15" t="str">
        <f t="shared" ca="1" si="13"/>
        <v/>
      </c>
      <c r="BJ95" s="2" t="str" cm="1">
        <f t="array" ref="BJ95">IF(B95="","",SUMPRODUCT(($D$1:$AB$4=$BJ$4)*$D95:$AB95))</f>
        <v/>
      </c>
      <c r="BK95" s="15" t="str">
        <f t="shared" ca="1" si="14"/>
        <v/>
      </c>
      <c r="BL95" s="2" t="str" cm="1">
        <f t="array" ref="BL95">IF(B95="","",SUMPRODUCT(($D$1:$AB$4=$BL$4)*$D95:$AB95))</f>
        <v/>
      </c>
      <c r="BM95" s="15" t="str">
        <f t="shared" ca="1" si="15"/>
        <v/>
      </c>
      <c r="BN95" s="2" t="str" cm="1">
        <f t="array" ref="BN95">IF(B95="","",SUMPRODUCT(($D$1:$AB$4=$BN$4)*$D95:$AB95))</f>
        <v/>
      </c>
      <c r="BO95" s="15" t="str">
        <f t="shared" ca="1" si="16"/>
        <v/>
      </c>
      <c r="BP95" s="2" t="str" cm="1">
        <f t="array" ref="BP95">IF(B95="","",SUMPRODUCT(($D$1:$AB$4=$BP$4)*$D95:$AB95))</f>
        <v/>
      </c>
      <c r="BQ95" s="15" t="str">
        <f t="shared" ca="1" si="17"/>
        <v/>
      </c>
      <c r="BR95" s="2" t="str" cm="1">
        <f t="array" ref="BR95">IF(B95="","",SUMPRODUCT(($D$1:$AB$4=$BR$4)*$D95:$AB95))</f>
        <v/>
      </c>
      <c r="BS95" s="15" t="str">
        <f t="shared" ca="1" si="18"/>
        <v/>
      </c>
      <c r="BT95" s="2" t="str" cm="1">
        <f t="array" ref="BT95">IF(B95="","",SUMPRODUCT(($D$1:$AB$4=$BT$4)*$D95:$AB95))</f>
        <v/>
      </c>
      <c r="BU95" s="15" t="str">
        <f t="shared" ca="1" si="19"/>
        <v/>
      </c>
      <c r="BV95" s="2" t="str" cm="1">
        <f t="array" ref="BV95">IF(B95="","",SUMPRODUCT(($D$1:$AB$4=$BV$4)*$D95:$AB95))</f>
        <v/>
      </c>
      <c r="BW95" s="15" t="str">
        <f t="shared" ca="1" si="20"/>
        <v/>
      </c>
      <c r="BX95" s="2" t="str" cm="1">
        <f t="array" ref="BX95">IF(B95="","",SUMPRODUCT(($D$1:$AB$4=$BX$4)*$D95:$AB95))</f>
        <v/>
      </c>
      <c r="BY95" s="15" t="str">
        <f t="shared" ca="1" si="21"/>
        <v/>
      </c>
      <c r="BZ95" s="2" t="str" cm="1">
        <f t="array" ref="BZ95">IF(B95="","",SUMPRODUCT(($D$1:$AB$4=$BZ$4)*$D95:$AB95))</f>
        <v/>
      </c>
      <c r="CA95" s="15" t="str">
        <f t="shared" ca="1" si="22"/>
        <v/>
      </c>
      <c r="CB95" s="2" t="str" cm="1">
        <f t="array" ref="CB95">IF(B95="","",SUMPRODUCT(($D$1:$AB$4=$CB$4)*$D95:$AB95))</f>
        <v/>
      </c>
      <c r="CC95" s="15" t="str">
        <f t="shared" ca="1" si="23"/>
        <v/>
      </c>
      <c r="CD95" s="2" t="str" cm="1">
        <f t="array" ref="CD95">IF(B95="","",SUMPRODUCT(($D$1:$AB$4=$CD$4)*$D95:$AB95))</f>
        <v/>
      </c>
      <c r="CE95" s="15" t="str">
        <f t="shared" ca="1" si="24"/>
        <v/>
      </c>
      <c r="CF95" s="2" t="str" cm="1">
        <f t="array" ref="CF95">IF(B95="","",SUMPRODUCT(($D$1:$AB$4=$CF$4)*$D95:$AB95))</f>
        <v/>
      </c>
      <c r="CG95" s="15" t="str">
        <f t="shared" ca="1" si="25"/>
        <v/>
      </c>
      <c r="CH95" s="2" t="str" cm="1">
        <f t="array" ref="CH95">IF(B95="","",SUMPRODUCT(($D$1:$AB$4=$CH$4)*$D95:$AB95))</f>
        <v/>
      </c>
      <c r="CI95" s="15" t="str">
        <f t="shared" ca="1" si="26"/>
        <v/>
      </c>
    </row>
    <row r="96" spans="1:87">
      <c r="A96" s="7">
        <v>90</v>
      </c>
      <c r="B96" s="8"/>
      <c r="D96" s="97"/>
      <c r="E96" s="86"/>
      <c r="F96" s="86"/>
      <c r="G96" s="86"/>
      <c r="H96" s="86"/>
      <c r="I96" s="98"/>
      <c r="J96" s="102"/>
      <c r="K96" s="87"/>
      <c r="L96" s="87"/>
      <c r="M96" s="87"/>
      <c r="N96" s="87"/>
      <c r="O96" s="103"/>
      <c r="P96" s="107"/>
      <c r="Q96" s="88"/>
      <c r="R96" s="88"/>
      <c r="S96" s="88"/>
      <c r="T96" s="88"/>
      <c r="U96" s="108"/>
      <c r="V96" s="113"/>
      <c r="W96" s="89"/>
      <c r="X96" s="89"/>
      <c r="Y96" s="89"/>
      <c r="Z96" s="89"/>
      <c r="AA96" s="89"/>
      <c r="AB96" s="169"/>
      <c r="AC96" s="171" t="str">
        <f t="shared" si="80"/>
        <v/>
      </c>
      <c r="AD96" s="286" t="str">
        <f t="shared" si="28"/>
        <v/>
      </c>
      <c r="AL96" s="2" t="str" cm="1">
        <f t="array" ref="AL96">IF(B96="","",SUMPRODUCT(($D$1:$AB$4=$AL$4)*D96:AB96))</f>
        <v/>
      </c>
      <c r="AM96" s="15" t="str">
        <f t="shared" ca="1" si="2"/>
        <v/>
      </c>
      <c r="AN96" s="2" t="str" cm="1">
        <f t="array" ref="AN96">IF(B96="","",SUMPRODUCT(($D$1:$AB$4=$AN$4)*D96:AB96))</f>
        <v/>
      </c>
      <c r="AO96" s="15" t="str">
        <f t="shared" ca="1" si="3"/>
        <v/>
      </c>
      <c r="AP96" s="2" t="str" cm="1">
        <f t="array" ref="AP96">IF(B96="","",SUMPRODUCT(($D$1:$AB$4=$AP$4)*D96:AB96))</f>
        <v/>
      </c>
      <c r="AQ96" s="15" t="str">
        <f t="shared" ca="1" si="4"/>
        <v/>
      </c>
      <c r="AR96" s="2" t="str" cm="1">
        <f t="array" ref="AR96">IF(B96="","",SUMPRODUCT(($D$1:$AB$4=$AR$4)*D96:AB96))</f>
        <v/>
      </c>
      <c r="AS96" s="15" t="str">
        <f t="shared" ca="1" si="5"/>
        <v/>
      </c>
      <c r="AT96" s="2" t="str" cm="1">
        <f t="array" ref="AT96">IF(B96="","",SUMPRODUCT(($D$1:$AB$4=$AT$4)*$D96:$AB96))</f>
        <v/>
      </c>
      <c r="AU96" s="15" t="str">
        <f t="shared" ca="1" si="6"/>
        <v/>
      </c>
      <c r="AV96" s="2" t="str" cm="1">
        <f t="array" ref="AV96">IF(D96="","",SUMPRODUCT(($D$1:$AB$4=$AV$4)*$D96:$AB96))</f>
        <v/>
      </c>
      <c r="AW96" s="15" t="str">
        <f t="shared" ca="1" si="7"/>
        <v/>
      </c>
      <c r="AX96" s="2" t="str" cm="1">
        <f t="array" ref="AX96">IF(F96="","",SUMPRODUCT(($D$1:$AB$4=$AX$4)*$D96:$AB96))</f>
        <v/>
      </c>
      <c r="AY96" s="15" t="str">
        <f t="shared" ca="1" si="8"/>
        <v/>
      </c>
      <c r="AZ96" s="2" t="str" cm="1">
        <f t="array" ref="AZ96">IF(B96="","",SUMPRODUCT(($D$1:$AB$4=$AZ$4)*$D96:$AB96))</f>
        <v/>
      </c>
      <c r="BA96" s="15" t="str">
        <f t="shared" ca="1" si="9"/>
        <v/>
      </c>
      <c r="BB96" s="2" t="str" cm="1">
        <f t="array" ref="BB96">IF(B96="","",SUMPRODUCT(($D$1:$AB$4=$BB$4)*$D96:$AB96))</f>
        <v/>
      </c>
      <c r="BC96" s="15" t="str">
        <f t="shared" ca="1" si="10"/>
        <v/>
      </c>
      <c r="BD96" s="2" t="str" cm="1">
        <f t="array" ref="BD96">IF(B96="","",SUMPRODUCT(($D$1:$AB$4=$BD$4)*$D96:$AB96))</f>
        <v/>
      </c>
      <c r="BE96" s="15" t="str">
        <f t="shared" ca="1" si="11"/>
        <v/>
      </c>
      <c r="BF96" s="2" t="str" cm="1">
        <f t="array" ref="BF96">IF(B96="","",SUMPRODUCT(($D$1:$AB$4=$BF$4)*$D96:$AB96))</f>
        <v/>
      </c>
      <c r="BG96" s="15" t="str">
        <f t="shared" ca="1" si="12"/>
        <v/>
      </c>
      <c r="BH96" s="2" t="str" cm="1">
        <f t="array" ref="BH96">IF(B96="","",SUMPRODUCT(($D$1:$AB$4=$BH$4)*$D96:$AB96))</f>
        <v/>
      </c>
      <c r="BI96" s="15" t="str">
        <f t="shared" ca="1" si="13"/>
        <v/>
      </c>
      <c r="BJ96" s="2" t="str" cm="1">
        <f t="array" ref="BJ96">IF(B96="","",SUMPRODUCT(($D$1:$AB$4=$BJ$4)*$D96:$AB96))</f>
        <v/>
      </c>
      <c r="BK96" s="15" t="str">
        <f t="shared" ca="1" si="14"/>
        <v/>
      </c>
      <c r="BL96" s="2" t="str" cm="1">
        <f t="array" ref="BL96">IF(B96="","",SUMPRODUCT(($D$1:$AB$4=$BL$4)*$D96:$AB96))</f>
        <v/>
      </c>
      <c r="BM96" s="15" t="str">
        <f t="shared" ca="1" si="15"/>
        <v/>
      </c>
      <c r="BN96" s="2" t="str" cm="1">
        <f t="array" ref="BN96">IF(B96="","",SUMPRODUCT(($D$1:$AB$4=$BN$4)*$D96:$AB96))</f>
        <v/>
      </c>
      <c r="BO96" s="15" t="str">
        <f t="shared" ca="1" si="16"/>
        <v/>
      </c>
      <c r="BP96" s="2" t="str" cm="1">
        <f t="array" ref="BP96">IF(B96="","",SUMPRODUCT(($D$1:$AB$4=$BP$4)*$D96:$AB96))</f>
        <v/>
      </c>
      <c r="BQ96" s="15" t="str">
        <f t="shared" ca="1" si="17"/>
        <v/>
      </c>
      <c r="BR96" s="2" t="str" cm="1">
        <f t="array" ref="BR96">IF(B96="","",SUMPRODUCT(($D$1:$AB$4=$BR$4)*$D96:$AB96))</f>
        <v/>
      </c>
      <c r="BS96" s="15" t="str">
        <f t="shared" ca="1" si="18"/>
        <v/>
      </c>
      <c r="BT96" s="2" t="str" cm="1">
        <f t="array" ref="BT96">IF(B96="","",SUMPRODUCT(($D$1:$AB$4=$BT$4)*$D96:$AB96))</f>
        <v/>
      </c>
      <c r="BU96" s="15" t="str">
        <f t="shared" ca="1" si="19"/>
        <v/>
      </c>
      <c r="BV96" s="2" t="str" cm="1">
        <f t="array" ref="BV96">IF(B96="","",SUMPRODUCT(($D$1:$AB$4=$BV$4)*$D96:$AB96))</f>
        <v/>
      </c>
      <c r="BW96" s="15" t="str">
        <f t="shared" ca="1" si="20"/>
        <v/>
      </c>
      <c r="BX96" s="2" t="str" cm="1">
        <f t="array" ref="BX96">IF(B96="","",SUMPRODUCT(($D$1:$AB$4=$BX$4)*$D96:$AB96))</f>
        <v/>
      </c>
      <c r="BY96" s="15" t="str">
        <f t="shared" ca="1" si="21"/>
        <v/>
      </c>
      <c r="BZ96" s="2" t="str" cm="1">
        <f t="array" ref="BZ96">IF(B96="","",SUMPRODUCT(($D$1:$AB$4=$BZ$4)*$D96:$AB96))</f>
        <v/>
      </c>
      <c r="CA96" s="15" t="str">
        <f t="shared" ca="1" si="22"/>
        <v/>
      </c>
      <c r="CB96" s="2" t="str" cm="1">
        <f t="array" ref="CB96">IF(B96="","",SUMPRODUCT(($D$1:$AB$4=$CB$4)*$D96:$AB96))</f>
        <v/>
      </c>
      <c r="CC96" s="15" t="str">
        <f t="shared" ca="1" si="23"/>
        <v/>
      </c>
      <c r="CD96" s="2" t="str" cm="1">
        <f t="array" ref="CD96">IF(B96="","",SUMPRODUCT(($D$1:$AB$4=$CD$4)*$D96:$AB96))</f>
        <v/>
      </c>
      <c r="CE96" s="15" t="str">
        <f t="shared" ca="1" si="24"/>
        <v/>
      </c>
      <c r="CF96" s="2" t="str" cm="1">
        <f t="array" ref="CF96">IF(B96="","",SUMPRODUCT(($D$1:$AB$4=$CF$4)*$D96:$AB96))</f>
        <v/>
      </c>
      <c r="CG96" s="15" t="str">
        <f t="shared" ca="1" si="25"/>
        <v/>
      </c>
      <c r="CH96" s="2" t="str" cm="1">
        <f t="array" ref="CH96">IF(B96="","",SUMPRODUCT(($D$1:$AB$4=$CH$4)*$D96:$AB96))</f>
        <v/>
      </c>
      <c r="CI96" s="15" t="str">
        <f t="shared" ca="1" si="26"/>
        <v/>
      </c>
    </row>
    <row r="97" spans="1:87">
      <c r="A97" s="6">
        <v>91</v>
      </c>
      <c r="B97" s="8"/>
      <c r="D97" s="97"/>
      <c r="E97" s="86"/>
      <c r="F97" s="86"/>
      <c r="G97" s="86"/>
      <c r="H97" s="86"/>
      <c r="I97" s="98"/>
      <c r="J97" s="102"/>
      <c r="K97" s="87"/>
      <c r="L97" s="87"/>
      <c r="M97" s="87"/>
      <c r="N97" s="87"/>
      <c r="O97" s="103"/>
      <c r="P97" s="107"/>
      <c r="Q97" s="88"/>
      <c r="R97" s="88"/>
      <c r="S97" s="88"/>
      <c r="T97" s="88"/>
      <c r="U97" s="108"/>
      <c r="V97" s="113"/>
      <c r="W97" s="89"/>
      <c r="X97" s="89"/>
      <c r="Y97" s="89"/>
      <c r="Z97" s="89"/>
      <c r="AA97" s="89"/>
      <c r="AB97" s="169"/>
      <c r="AC97" s="171" t="str">
        <f t="shared" si="29"/>
        <v/>
      </c>
      <c r="AD97" s="286" t="str">
        <f t="shared" si="28"/>
        <v/>
      </c>
      <c r="AL97" s="2" t="str" cm="1">
        <f t="array" ref="AL97">IF(B97="","",SUMPRODUCT(($D$1:$AB$4=$AL$4)*D97:AB97))</f>
        <v/>
      </c>
      <c r="AM97" s="15" t="str">
        <f t="shared" ref="AM97" ca="1" si="81">IFERROR(IF($AM$3=0,"",AL97/$AM$3),"")</f>
        <v/>
      </c>
      <c r="AN97" s="2" t="str" cm="1">
        <f t="array" ref="AN97">IF(B97="","",SUMPRODUCT(($D$1:$AB$4=$AN$4)*D97:AB97))</f>
        <v/>
      </c>
      <c r="AO97" s="15" t="str">
        <f t="shared" ref="AO97" ca="1" si="82">IFERROR(IF($AO$3=0,"",AN97/$AO$3),"")</f>
        <v/>
      </c>
      <c r="AP97" s="2" t="str" cm="1">
        <f t="array" ref="AP97">IF(B97="","",SUMPRODUCT(($D$1:$AB$4=$AP$4)*D97:AB97))</f>
        <v/>
      </c>
      <c r="AQ97" s="15" t="str">
        <f t="shared" ref="AQ97" ca="1" si="83">IFERROR(IF($AQ$3=0,"",AP97/$AQ$3),"")</f>
        <v/>
      </c>
      <c r="AR97" s="2" t="str" cm="1">
        <f t="array" ref="AR97">IF(B97="","",SUMPRODUCT(($D$1:$AB$4=$AR$4)*D97:AB97))</f>
        <v/>
      </c>
      <c r="AS97" s="15" t="str">
        <f t="shared" ref="AS97" ca="1" si="84">IFERROR(IF($AS$3=0,"",AR97/$AS$3),"")</f>
        <v/>
      </c>
      <c r="AT97" s="2" t="str" cm="1">
        <f t="array" ref="AT97">IF(B97="","",SUMPRODUCT(($D$1:$AB$4=$AT$4)*$D97:$AB97))</f>
        <v/>
      </c>
      <c r="AU97" s="15" t="str">
        <f t="shared" ref="AU97" ca="1" si="85">IFERROR(IF($AU$3=0,"",AT97/$AU$3),"")</f>
        <v/>
      </c>
      <c r="AV97" s="2" t="str" cm="1">
        <f t="array" ref="AV97">IF(D97="","",SUMPRODUCT(($D$1:$AB$4=$AV$4)*$D97:$AB97))</f>
        <v/>
      </c>
      <c r="AW97" s="15" t="str">
        <f t="shared" ref="AW97" ca="1" si="86">IFERROR(IF($AW$3=0,"",AV97/$AW$3),"")</f>
        <v/>
      </c>
      <c r="AX97" s="2" t="str" cm="1">
        <f t="array" ref="AX97">IF(F97="","",SUMPRODUCT(($D$1:$AB$4=$AX$4)*$D97:$AB97))</f>
        <v/>
      </c>
      <c r="AY97" s="15" t="str">
        <f t="shared" ref="AY97" ca="1" si="87">IFERROR(IF($AY$3=0,"",AX97/$AY$3),"")</f>
        <v/>
      </c>
      <c r="AZ97" s="2" t="str" cm="1">
        <f t="array" ref="AZ97">IF(B97="","",SUMPRODUCT(($D$1:$AB$4=$AZ$4)*$D97:$AB97))</f>
        <v/>
      </c>
      <c r="BA97" s="15" t="str">
        <f t="shared" ref="BA97" ca="1" si="88">IFERROR(IF($BA$3=0,"",AZ97/$BA$3),"")</f>
        <v/>
      </c>
      <c r="BB97" s="2" t="str" cm="1">
        <f t="array" ref="BB97">IF(B97="","",SUMPRODUCT(($D$1:$AB$4=$BB$4)*$D97:$AB97))</f>
        <v/>
      </c>
      <c r="BC97" s="15" t="str">
        <f t="shared" ref="BC97" ca="1" si="89">IFERROR(IF($BC$3=0,"",BB97/$BC$3),"")</f>
        <v/>
      </c>
      <c r="BD97" s="2" t="str" cm="1">
        <f t="array" ref="BD97">IF(B97="","",SUMPRODUCT(($D$1:$AB$4=$BD$4)*$D97:$AB97))</f>
        <v/>
      </c>
      <c r="BE97" s="15" t="str">
        <f t="shared" ref="BE97" ca="1" si="90">IFERROR(IF($BE$3=0,"",BD97/$BE$3),"")</f>
        <v/>
      </c>
      <c r="BF97" s="2" t="str" cm="1">
        <f t="array" ref="BF97">IF(B97="","",SUMPRODUCT(($D$1:$AB$4=$BF$4)*$D97:$AB97))</f>
        <v/>
      </c>
      <c r="BG97" s="15" t="str">
        <f t="shared" ref="BG97" ca="1" si="91">IFERROR(IF($BG$3=0,"",BF97/$BG$3),"")</f>
        <v/>
      </c>
      <c r="BH97" s="2" t="str" cm="1">
        <f t="array" ref="BH97">IF(B97="","",SUMPRODUCT(($D$1:$AB$4=$BH$4)*$D97:$AB97))</f>
        <v/>
      </c>
      <c r="BI97" s="15" t="str">
        <f t="shared" ref="BI97" ca="1" si="92">IFERROR(IF($BI$3=0,"",BH97/$BI$3),"")</f>
        <v/>
      </c>
      <c r="BJ97" s="2" t="str" cm="1">
        <f t="array" ref="BJ97">IF(B97="","",SUMPRODUCT(($D$1:$AB$4=$BJ$4)*$D97:$AB97))</f>
        <v/>
      </c>
      <c r="BK97" s="15" t="str">
        <f t="shared" ref="BK97" ca="1" si="93">IFERROR(IF($BK$3=0,"",BJ97/$BK$3),"")</f>
        <v/>
      </c>
      <c r="BL97" s="2" t="str" cm="1">
        <f t="array" ref="BL97">IF(B97="","",SUMPRODUCT(($D$1:$AB$4=$BL$4)*$D97:$AB97))</f>
        <v/>
      </c>
      <c r="BM97" s="15" t="str">
        <f t="shared" ref="BM97" ca="1" si="94">IFERROR(IF($BM$3=0,"",BL97/$BM$3),"")</f>
        <v/>
      </c>
      <c r="BN97" s="2" t="str" cm="1">
        <f t="array" ref="BN97">IF(B97="","",SUMPRODUCT(($D$1:$AB$4=$BN$4)*$D97:$AB97))</f>
        <v/>
      </c>
      <c r="BO97" s="15" t="str">
        <f t="shared" ref="BO97" ca="1" si="95">IFERROR(IF($BO$3=0,"",BN97/$BO$3),"")</f>
        <v/>
      </c>
      <c r="BP97" s="2" t="str" cm="1">
        <f t="array" ref="BP97">IF(B97="","",SUMPRODUCT(($D$1:$AB$4=$BP$4)*$D97:$AB97))</f>
        <v/>
      </c>
      <c r="BQ97" s="15" t="str">
        <f t="shared" ref="BQ97" ca="1" si="96">IFERROR(IF($BQ$3=0,"",BP97/$BQ$3),"")</f>
        <v/>
      </c>
      <c r="BR97" s="2" t="str" cm="1">
        <f t="array" ref="BR97">IF(B97="","",SUMPRODUCT(($D$1:$AB$4=$BR$4)*$D97:$AB97))</f>
        <v/>
      </c>
      <c r="BS97" s="15" t="str">
        <f t="shared" ref="BS97" ca="1" si="97">IFERROR(IF($BS$3=0,"",BR97/$BS$3),"")</f>
        <v/>
      </c>
      <c r="BT97" s="2" t="str" cm="1">
        <f t="array" ref="BT97">IF(B97="","",SUMPRODUCT(($D$1:$AB$4=$BT$4)*$D97:$AB97))</f>
        <v/>
      </c>
      <c r="BU97" s="15" t="str">
        <f t="shared" ref="BU97" ca="1" si="98">IFERROR(IF($BU$3=0,"",BT97/$BU$3),"")</f>
        <v/>
      </c>
      <c r="BV97" s="2" t="str" cm="1">
        <f t="array" ref="BV97">IF(B97="","",SUMPRODUCT(($D$1:$AB$4=$BV$4)*$D97:$AB97))</f>
        <v/>
      </c>
      <c r="BW97" s="15" t="str">
        <f t="shared" ref="BW97" ca="1" si="99">IFERROR(IF($BW$3=0,"",BV97/$BW$3),"")</f>
        <v/>
      </c>
      <c r="BX97" s="2" t="str" cm="1">
        <f t="array" ref="BX97">IF(B97="","",SUMPRODUCT(($D$1:$AB$4=$BX$4)*$D97:$AB97))</f>
        <v/>
      </c>
      <c r="BY97" s="15" t="str">
        <f t="shared" ref="BY97" ca="1" si="100">IFERROR(IF($BY$3=0,"",BX97/$BY$3),"")</f>
        <v/>
      </c>
      <c r="BZ97" s="2" t="str" cm="1">
        <f t="array" ref="BZ97">IF(B97="","",SUMPRODUCT(($D$1:$AB$4=$BZ$4)*$D97:$AB97))</f>
        <v/>
      </c>
      <c r="CA97" s="15" t="str">
        <f t="shared" ref="CA97" ca="1" si="101">IFERROR(IF($CA$3=0,"",BZ97/$CA$3),"")</f>
        <v/>
      </c>
      <c r="CB97" s="2" t="str" cm="1">
        <f t="array" ref="CB97">IF(B97="","",SUMPRODUCT(($D$1:$AB$4=$CB$4)*$D97:$AB97))</f>
        <v/>
      </c>
      <c r="CC97" s="15" t="str">
        <f t="shared" ref="CC97" ca="1" si="102">IFERROR(IF($CC$3=0,"",CB97/$CC$3),"")</f>
        <v/>
      </c>
      <c r="CD97" s="2" t="str" cm="1">
        <f t="array" ref="CD97">IF(B97="","",SUMPRODUCT(($D$1:$AB$4=$CD$4)*$D97:$AB97))</f>
        <v/>
      </c>
      <c r="CE97" s="15" t="str">
        <f t="shared" ref="CE97" ca="1" si="103">IFERROR(IF($CE$3=0,"",CD97/$CE$3),"")</f>
        <v/>
      </c>
      <c r="CF97" s="2" t="str" cm="1">
        <f t="array" ref="CF97">IF(B97="","",SUMPRODUCT(($D$1:$AB$4=$CF$4)*$D97:$AB97))</f>
        <v/>
      </c>
      <c r="CG97" s="15" t="str">
        <f t="shared" ref="CG97" ca="1" si="104">IFERROR(IF($CG$3=0,"",CF97/$CG$3),"")</f>
        <v/>
      </c>
      <c r="CH97" s="2" t="str" cm="1">
        <f t="array" ref="CH97">IF(B97="","",SUMPRODUCT(($D$1:$AB$4=$CH$4)*$D97:$AB97))</f>
        <v/>
      </c>
      <c r="CI97" s="15" t="str">
        <f t="shared" ref="CI97" ca="1" si="105">IFERROR(IF($CI$3=0,"",CH97/$CI$3),"")</f>
        <v/>
      </c>
    </row>
    <row r="98" spans="1:87">
      <c r="A98" s="7">
        <v>92</v>
      </c>
      <c r="B98" s="8"/>
      <c r="D98" s="97"/>
      <c r="E98" s="86"/>
      <c r="F98" s="86"/>
      <c r="G98" s="86"/>
      <c r="H98" s="86"/>
      <c r="I98" s="98"/>
      <c r="J98" s="102"/>
      <c r="K98" s="87"/>
      <c r="L98" s="87"/>
      <c r="M98" s="87"/>
      <c r="N98" s="87"/>
      <c r="O98" s="103"/>
      <c r="P98" s="107"/>
      <c r="Q98" s="88"/>
      <c r="R98" s="88"/>
      <c r="S98" s="88"/>
      <c r="T98" s="88"/>
      <c r="U98" s="108"/>
      <c r="V98" s="113"/>
      <c r="W98" s="89"/>
      <c r="X98" s="89"/>
      <c r="Y98" s="89"/>
      <c r="Z98" s="89"/>
      <c r="AA98" s="89"/>
      <c r="AB98" s="169"/>
      <c r="AC98" s="171" t="str">
        <f t="shared" si="29"/>
        <v/>
      </c>
      <c r="AD98" s="286" t="str">
        <f t="shared" si="28"/>
        <v/>
      </c>
      <c r="AL98" s="2" t="str" cm="1">
        <f t="array" ref="AL98">IF(B98="","",SUMPRODUCT(($D$1:$AB$4=$AL$4)*D98:AB98))</f>
        <v/>
      </c>
      <c r="AM98" s="15" t="str">
        <f t="shared" ca="1" si="2"/>
        <v/>
      </c>
      <c r="AN98" s="2" t="str" cm="1">
        <f t="array" ref="AN98">IF(B98="","",SUMPRODUCT(($D$1:$AB$4=$AN$4)*D98:AB98))</f>
        <v/>
      </c>
      <c r="AO98" s="15" t="str">
        <f t="shared" ca="1" si="3"/>
        <v/>
      </c>
      <c r="AP98" s="2" t="str" cm="1">
        <f t="array" ref="AP98">IF(B98="","",SUMPRODUCT(($D$1:$AB$4=$AP$4)*D98:AB98))</f>
        <v/>
      </c>
      <c r="AQ98" s="15" t="str">
        <f t="shared" ca="1" si="4"/>
        <v/>
      </c>
      <c r="AR98" s="2" t="str" cm="1">
        <f t="array" ref="AR98">IF(B98="","",SUMPRODUCT(($D$1:$AB$4=$AR$4)*D98:AB98))</f>
        <v/>
      </c>
      <c r="AS98" s="15" t="str">
        <f t="shared" ca="1" si="5"/>
        <v/>
      </c>
      <c r="AT98" s="2" t="str" cm="1">
        <f t="array" ref="AT98">IF(B98="","",SUMPRODUCT(($D$1:$AB$4=$AT$4)*$D98:$AB98))</f>
        <v/>
      </c>
      <c r="AU98" s="15" t="str">
        <f t="shared" ca="1" si="6"/>
        <v/>
      </c>
      <c r="AV98" s="2" t="str" cm="1">
        <f t="array" ref="AV98">IF(D98="","",SUMPRODUCT(($D$1:$AB$4=$AV$4)*$D98:$AB98))</f>
        <v/>
      </c>
      <c r="AW98" s="15" t="str">
        <f t="shared" ca="1" si="7"/>
        <v/>
      </c>
      <c r="AX98" s="2" t="str" cm="1">
        <f t="array" ref="AX98">IF(F98="","",SUMPRODUCT(($D$1:$AB$4=$AX$4)*$D98:$AB98))</f>
        <v/>
      </c>
      <c r="AY98" s="15" t="str">
        <f t="shared" ca="1" si="8"/>
        <v/>
      </c>
      <c r="AZ98" s="2" t="str" cm="1">
        <f t="array" ref="AZ98">IF(B98="","",SUMPRODUCT(($D$1:$AB$4=$AZ$4)*$D98:$AB98))</f>
        <v/>
      </c>
      <c r="BA98" s="15" t="str">
        <f t="shared" ca="1" si="9"/>
        <v/>
      </c>
      <c r="BB98" s="2" t="str" cm="1">
        <f t="array" ref="BB98">IF(B98="","",SUMPRODUCT(($D$1:$AB$4=$BB$4)*$D98:$AB98))</f>
        <v/>
      </c>
      <c r="BC98" s="15" t="str">
        <f t="shared" ca="1" si="10"/>
        <v/>
      </c>
      <c r="BD98" s="2" t="str" cm="1">
        <f t="array" ref="BD98">IF(B98="","",SUMPRODUCT(($D$1:$AB$4=$BD$4)*$D98:$AB98))</f>
        <v/>
      </c>
      <c r="BE98" s="15" t="str">
        <f t="shared" ca="1" si="11"/>
        <v/>
      </c>
      <c r="BF98" s="2" t="str" cm="1">
        <f t="array" ref="BF98">IF(B98="","",SUMPRODUCT(($D$1:$AB$4=$BF$4)*$D98:$AB98))</f>
        <v/>
      </c>
      <c r="BG98" s="15" t="str">
        <f t="shared" ca="1" si="12"/>
        <v/>
      </c>
      <c r="BH98" s="2" t="str" cm="1">
        <f t="array" ref="BH98">IF(B98="","",SUMPRODUCT(($D$1:$AB$4=$BH$4)*$D98:$AB98))</f>
        <v/>
      </c>
      <c r="BI98" s="15" t="str">
        <f t="shared" ca="1" si="13"/>
        <v/>
      </c>
      <c r="BJ98" s="2" t="str" cm="1">
        <f t="array" ref="BJ98">IF(B98="","",SUMPRODUCT(($D$1:$AB$4=$BJ$4)*$D98:$AB98))</f>
        <v/>
      </c>
      <c r="BK98" s="15" t="str">
        <f t="shared" ca="1" si="14"/>
        <v/>
      </c>
      <c r="BL98" s="2" t="str" cm="1">
        <f t="array" ref="BL98">IF(B98="","",SUMPRODUCT(($D$1:$AB$4=$BL$4)*$D98:$AB98))</f>
        <v/>
      </c>
      <c r="BM98" s="15" t="str">
        <f t="shared" ca="1" si="15"/>
        <v/>
      </c>
      <c r="BN98" s="2" t="str" cm="1">
        <f t="array" ref="BN98">IF(B98="","",SUMPRODUCT(($D$1:$AB$4=$BN$4)*$D98:$AB98))</f>
        <v/>
      </c>
      <c r="BO98" s="15" t="str">
        <f t="shared" ca="1" si="16"/>
        <v/>
      </c>
      <c r="BP98" s="2" t="str" cm="1">
        <f t="array" ref="BP98">IF(B98="","",SUMPRODUCT(($D$1:$AB$4=$BP$4)*$D98:$AB98))</f>
        <v/>
      </c>
      <c r="BQ98" s="15" t="str">
        <f t="shared" ca="1" si="17"/>
        <v/>
      </c>
      <c r="BR98" s="2" t="str" cm="1">
        <f t="array" ref="BR98">IF(B98="","",SUMPRODUCT(($D$1:$AB$4=$BR$4)*$D98:$AB98))</f>
        <v/>
      </c>
      <c r="BS98" s="15" t="str">
        <f t="shared" ca="1" si="18"/>
        <v/>
      </c>
      <c r="BT98" s="2" t="str" cm="1">
        <f t="array" ref="BT98">IF(B98="","",SUMPRODUCT(($D$1:$AB$4=$BT$4)*$D98:$AB98))</f>
        <v/>
      </c>
      <c r="BU98" s="15" t="str">
        <f t="shared" ca="1" si="19"/>
        <v/>
      </c>
      <c r="BV98" s="2" t="str" cm="1">
        <f t="array" ref="BV98">IF(B98="","",SUMPRODUCT(($D$1:$AB$4=$BV$4)*$D98:$AB98))</f>
        <v/>
      </c>
      <c r="BW98" s="15" t="str">
        <f t="shared" ca="1" si="20"/>
        <v/>
      </c>
      <c r="BX98" s="2" t="str" cm="1">
        <f t="array" ref="BX98">IF(B98="","",SUMPRODUCT(($D$1:$AB$4=$BX$4)*$D98:$AB98))</f>
        <v/>
      </c>
      <c r="BY98" s="15" t="str">
        <f t="shared" ca="1" si="21"/>
        <v/>
      </c>
      <c r="BZ98" s="2" t="str" cm="1">
        <f t="array" ref="BZ98">IF(B98="","",SUMPRODUCT(($D$1:$AB$4=$BZ$4)*$D98:$AB98))</f>
        <v/>
      </c>
      <c r="CA98" s="15" t="str">
        <f t="shared" ca="1" si="22"/>
        <v/>
      </c>
      <c r="CB98" s="2" t="str" cm="1">
        <f t="array" ref="CB98">IF(B98="","",SUMPRODUCT(($D$1:$AB$4=$CB$4)*$D98:$AB98))</f>
        <v/>
      </c>
      <c r="CC98" s="15" t="str">
        <f t="shared" ca="1" si="23"/>
        <v/>
      </c>
      <c r="CD98" s="2" t="str" cm="1">
        <f t="array" ref="CD98">IF(B98="","",SUMPRODUCT(($D$1:$AB$4=$CD$4)*$D98:$AB98))</f>
        <v/>
      </c>
      <c r="CE98" s="15" t="str">
        <f t="shared" ca="1" si="24"/>
        <v/>
      </c>
      <c r="CF98" s="2" t="str" cm="1">
        <f t="array" ref="CF98">IF(B98="","",SUMPRODUCT(($D$1:$AB$4=$CF$4)*$D98:$AB98))</f>
        <v/>
      </c>
      <c r="CG98" s="15" t="str">
        <f t="shared" ca="1" si="25"/>
        <v/>
      </c>
      <c r="CH98" s="2" t="str" cm="1">
        <f t="array" ref="CH98">IF(B98="","",SUMPRODUCT(($D$1:$AB$4=$CH$4)*$D98:$AB98))</f>
        <v/>
      </c>
      <c r="CI98" s="15" t="str">
        <f t="shared" ca="1" si="26"/>
        <v/>
      </c>
    </row>
    <row r="99" spans="1:87">
      <c r="A99" s="6">
        <v>93</v>
      </c>
      <c r="B99" s="8"/>
      <c r="D99" s="97"/>
      <c r="E99" s="86"/>
      <c r="F99" s="86"/>
      <c r="G99" s="86"/>
      <c r="H99" s="86"/>
      <c r="I99" s="98"/>
      <c r="J99" s="102"/>
      <c r="K99" s="87"/>
      <c r="L99" s="87"/>
      <c r="M99" s="87"/>
      <c r="N99" s="87"/>
      <c r="O99" s="103"/>
      <c r="P99" s="107"/>
      <c r="Q99" s="88"/>
      <c r="R99" s="88"/>
      <c r="S99" s="88"/>
      <c r="T99" s="88"/>
      <c r="U99" s="108"/>
      <c r="V99" s="113"/>
      <c r="W99" s="89"/>
      <c r="X99" s="89"/>
      <c r="Y99" s="89"/>
      <c r="Z99" s="89"/>
      <c r="AA99" s="89"/>
      <c r="AB99" s="169"/>
      <c r="AC99" s="171" t="str">
        <f t="shared" si="29"/>
        <v/>
      </c>
      <c r="AD99" s="286" t="str">
        <f t="shared" si="28"/>
        <v/>
      </c>
      <c r="AL99" s="2" t="str" cm="1">
        <f t="array" ref="AL99">IF(B99="","",SUMPRODUCT(($D$1:$AB$4=$AL$4)*D99:AB99))</f>
        <v/>
      </c>
      <c r="AM99" s="15" t="str">
        <f t="shared" ca="1" si="2"/>
        <v/>
      </c>
      <c r="AN99" s="2" t="str" cm="1">
        <f t="array" ref="AN99">IF(B99="","",SUMPRODUCT(($D$1:$AB$4=$AN$4)*D99:AB99))</f>
        <v/>
      </c>
      <c r="AO99" s="15" t="str">
        <f t="shared" ca="1" si="3"/>
        <v/>
      </c>
      <c r="AP99" s="2" t="str" cm="1">
        <f t="array" ref="AP99">IF(B99="","",SUMPRODUCT(($D$1:$AB$4=$AP$4)*D99:AB99))</f>
        <v/>
      </c>
      <c r="AQ99" s="15" t="str">
        <f t="shared" ca="1" si="4"/>
        <v/>
      </c>
      <c r="AR99" s="2" t="str" cm="1">
        <f t="array" ref="AR99">IF(B99="","",SUMPRODUCT(($D$1:$AB$4=$AR$4)*D99:AB99))</f>
        <v/>
      </c>
      <c r="AS99" s="15" t="str">
        <f t="shared" ca="1" si="5"/>
        <v/>
      </c>
      <c r="AT99" s="2" t="str" cm="1">
        <f t="array" ref="AT99">IF(B99="","",SUMPRODUCT(($D$1:$AB$4=$AT$4)*$D99:$AB99))</f>
        <v/>
      </c>
      <c r="AU99" s="15" t="str">
        <f t="shared" ca="1" si="6"/>
        <v/>
      </c>
      <c r="AV99" s="2" t="str" cm="1">
        <f t="array" ref="AV99">IF(D99="","",SUMPRODUCT(($D$1:$AB$4=$AV$4)*$D99:$AB99))</f>
        <v/>
      </c>
      <c r="AW99" s="15" t="str">
        <f t="shared" ca="1" si="7"/>
        <v/>
      </c>
      <c r="AX99" s="2" t="str" cm="1">
        <f t="array" ref="AX99">IF(F99="","",SUMPRODUCT(($D$1:$AB$4=$AX$4)*$D99:$AB99))</f>
        <v/>
      </c>
      <c r="AY99" s="15" t="str">
        <f t="shared" ca="1" si="8"/>
        <v/>
      </c>
      <c r="AZ99" s="2" t="str" cm="1">
        <f t="array" ref="AZ99">IF(B99="","",SUMPRODUCT(($D$1:$AB$4=$AZ$4)*$D99:$AB99))</f>
        <v/>
      </c>
      <c r="BA99" s="15" t="str">
        <f t="shared" ca="1" si="9"/>
        <v/>
      </c>
      <c r="BB99" s="2" t="str" cm="1">
        <f t="array" ref="BB99">IF(B99="","",SUMPRODUCT(($D$1:$AB$4=$BB$4)*$D99:$AB99))</f>
        <v/>
      </c>
      <c r="BC99" s="15" t="str">
        <f t="shared" ca="1" si="10"/>
        <v/>
      </c>
      <c r="BD99" s="2" t="str" cm="1">
        <f t="array" ref="BD99">IF(B99="","",SUMPRODUCT(($D$1:$AB$4=$BD$4)*$D99:$AB99))</f>
        <v/>
      </c>
      <c r="BE99" s="15" t="str">
        <f t="shared" ca="1" si="11"/>
        <v/>
      </c>
      <c r="BF99" s="2" t="str" cm="1">
        <f t="array" ref="BF99">IF(B99="","",SUMPRODUCT(($D$1:$AB$4=$BF$4)*$D99:$AB99))</f>
        <v/>
      </c>
      <c r="BG99" s="15" t="str">
        <f t="shared" ca="1" si="12"/>
        <v/>
      </c>
      <c r="BH99" s="2" t="str" cm="1">
        <f t="array" ref="BH99">IF(B99="","",SUMPRODUCT(($D$1:$AB$4=$BH$4)*$D99:$AB99))</f>
        <v/>
      </c>
      <c r="BI99" s="15" t="str">
        <f t="shared" ca="1" si="13"/>
        <v/>
      </c>
      <c r="BJ99" s="2" t="str" cm="1">
        <f t="array" ref="BJ99">IF(B99="","",SUMPRODUCT(($D$1:$AB$4=$BJ$4)*$D99:$AB99))</f>
        <v/>
      </c>
      <c r="BK99" s="15" t="str">
        <f t="shared" ca="1" si="14"/>
        <v/>
      </c>
      <c r="BL99" s="2" t="str" cm="1">
        <f t="array" ref="BL99">IF(B99="","",SUMPRODUCT(($D$1:$AB$4=$BL$4)*$D99:$AB99))</f>
        <v/>
      </c>
      <c r="BM99" s="15" t="str">
        <f t="shared" ca="1" si="15"/>
        <v/>
      </c>
      <c r="BN99" s="2" t="str" cm="1">
        <f t="array" ref="BN99">IF(B99="","",SUMPRODUCT(($D$1:$AB$4=$BN$4)*$D99:$AB99))</f>
        <v/>
      </c>
      <c r="BO99" s="15" t="str">
        <f t="shared" ca="1" si="16"/>
        <v/>
      </c>
      <c r="BP99" s="2" t="str" cm="1">
        <f t="array" ref="BP99">IF(B99="","",SUMPRODUCT(($D$1:$AB$4=$BP$4)*$D99:$AB99))</f>
        <v/>
      </c>
      <c r="BQ99" s="15" t="str">
        <f t="shared" ca="1" si="17"/>
        <v/>
      </c>
      <c r="BR99" s="2" t="str" cm="1">
        <f t="array" ref="BR99">IF(B99="","",SUMPRODUCT(($D$1:$AB$4=$BR$4)*$D99:$AB99))</f>
        <v/>
      </c>
      <c r="BS99" s="15" t="str">
        <f t="shared" ca="1" si="18"/>
        <v/>
      </c>
      <c r="BT99" s="2" t="str" cm="1">
        <f t="array" ref="BT99">IF(B99="","",SUMPRODUCT(($D$1:$AB$4=$BT$4)*$D99:$AB99))</f>
        <v/>
      </c>
      <c r="BU99" s="15" t="str">
        <f t="shared" ca="1" si="19"/>
        <v/>
      </c>
      <c r="BV99" s="2" t="str" cm="1">
        <f t="array" ref="BV99">IF(B99="","",SUMPRODUCT(($D$1:$AB$4=$BV$4)*$D99:$AB99))</f>
        <v/>
      </c>
      <c r="BW99" s="15" t="str">
        <f t="shared" ca="1" si="20"/>
        <v/>
      </c>
      <c r="BX99" s="2" t="str" cm="1">
        <f t="array" ref="BX99">IF(B99="","",SUMPRODUCT(($D$1:$AB$4=$BX$4)*$D99:$AB99))</f>
        <v/>
      </c>
      <c r="BY99" s="15" t="str">
        <f t="shared" ca="1" si="21"/>
        <v/>
      </c>
      <c r="BZ99" s="2" t="str" cm="1">
        <f t="array" ref="BZ99">IF(B99="","",SUMPRODUCT(($D$1:$AB$4=$BZ$4)*$D99:$AB99))</f>
        <v/>
      </c>
      <c r="CA99" s="15" t="str">
        <f t="shared" ca="1" si="22"/>
        <v/>
      </c>
      <c r="CB99" s="2" t="str" cm="1">
        <f t="array" ref="CB99">IF(B99="","",SUMPRODUCT(($D$1:$AB$4=$CB$4)*$D99:$AB99))</f>
        <v/>
      </c>
      <c r="CC99" s="15" t="str">
        <f t="shared" ca="1" si="23"/>
        <v/>
      </c>
      <c r="CD99" s="2" t="str" cm="1">
        <f t="array" ref="CD99">IF(B99="","",SUMPRODUCT(($D$1:$AB$4=$CD$4)*$D99:$AB99))</f>
        <v/>
      </c>
      <c r="CE99" s="15" t="str">
        <f t="shared" ca="1" si="24"/>
        <v/>
      </c>
      <c r="CF99" s="2" t="str" cm="1">
        <f t="array" ref="CF99">IF(B99="","",SUMPRODUCT(($D$1:$AB$4=$CF$4)*$D99:$AB99))</f>
        <v/>
      </c>
      <c r="CG99" s="15" t="str">
        <f t="shared" ca="1" si="25"/>
        <v/>
      </c>
      <c r="CH99" s="2" t="str" cm="1">
        <f t="array" ref="CH99">IF(B99="","",SUMPRODUCT(($D$1:$AB$4=$CH$4)*$D99:$AB99))</f>
        <v/>
      </c>
      <c r="CI99" s="15" t="str">
        <f t="shared" ca="1" si="26"/>
        <v/>
      </c>
    </row>
    <row r="100" spans="1:87">
      <c r="A100" s="7">
        <v>94</v>
      </c>
      <c r="B100" s="8"/>
      <c r="D100" s="97"/>
      <c r="E100" s="86"/>
      <c r="F100" s="86"/>
      <c r="G100" s="86"/>
      <c r="H100" s="86"/>
      <c r="I100" s="98"/>
      <c r="J100" s="102"/>
      <c r="K100" s="87"/>
      <c r="L100" s="87"/>
      <c r="M100" s="87"/>
      <c r="N100" s="87"/>
      <c r="O100" s="103"/>
      <c r="P100" s="107"/>
      <c r="Q100" s="88"/>
      <c r="R100" s="88"/>
      <c r="S100" s="88"/>
      <c r="T100" s="88"/>
      <c r="U100" s="108"/>
      <c r="V100" s="113"/>
      <c r="W100" s="89"/>
      <c r="X100" s="89"/>
      <c r="Y100" s="89"/>
      <c r="Z100" s="89"/>
      <c r="AA100" s="89"/>
      <c r="AB100" s="169"/>
      <c r="AC100" s="171" t="str">
        <f t="shared" si="29"/>
        <v/>
      </c>
      <c r="AD100" s="286" t="str">
        <f t="shared" si="28"/>
        <v/>
      </c>
      <c r="AL100" s="2" t="str" cm="1">
        <f t="array" ref="AL100">IF(B100="","",SUMPRODUCT(($D$1:$AB$4=$AL$4)*D100:AB100))</f>
        <v/>
      </c>
      <c r="AM100" s="15" t="str">
        <f t="shared" ca="1" si="2"/>
        <v/>
      </c>
      <c r="AN100" s="2" t="str" cm="1">
        <f t="array" ref="AN100">IF(B100="","",SUMPRODUCT(($D$1:$AB$4=$AN$4)*D100:AB100))</f>
        <v/>
      </c>
      <c r="AO100" s="15" t="str">
        <f t="shared" ca="1" si="3"/>
        <v/>
      </c>
      <c r="AP100" s="2" t="str" cm="1">
        <f t="array" ref="AP100">IF(B100="","",SUMPRODUCT(($D$1:$AB$4=$AP$4)*D100:AB100))</f>
        <v/>
      </c>
      <c r="AQ100" s="15" t="str">
        <f t="shared" ca="1" si="4"/>
        <v/>
      </c>
      <c r="AR100" s="2" t="str" cm="1">
        <f t="array" ref="AR100">IF(B100="","",SUMPRODUCT(($D$1:$AB$4=$AR$4)*D100:AB100))</f>
        <v/>
      </c>
      <c r="AS100" s="15" t="str">
        <f t="shared" ca="1" si="5"/>
        <v/>
      </c>
      <c r="AT100" s="2" t="str" cm="1">
        <f t="array" ref="AT100">IF(B100="","",SUMPRODUCT(($D$1:$AB$4=$AT$4)*$D100:$AB100))</f>
        <v/>
      </c>
      <c r="AU100" s="15" t="str">
        <f t="shared" ca="1" si="6"/>
        <v/>
      </c>
      <c r="AV100" s="2" t="str" cm="1">
        <f t="array" ref="AV100">IF(D100="","",SUMPRODUCT(($D$1:$AB$4=$AV$4)*$D100:$AB100))</f>
        <v/>
      </c>
      <c r="AW100" s="15" t="str">
        <f t="shared" ca="1" si="7"/>
        <v/>
      </c>
      <c r="AX100" s="2" t="str" cm="1">
        <f t="array" ref="AX100">IF(F100="","",SUMPRODUCT(($D$1:$AB$4=$AX$4)*$D100:$AB100))</f>
        <v/>
      </c>
      <c r="AY100" s="15" t="str">
        <f t="shared" ca="1" si="8"/>
        <v/>
      </c>
      <c r="AZ100" s="2" t="str" cm="1">
        <f t="array" ref="AZ100">IF(B100="","",SUMPRODUCT(($D$1:$AB$4=$AZ$4)*$D100:$AB100))</f>
        <v/>
      </c>
      <c r="BA100" s="15" t="str">
        <f t="shared" ca="1" si="9"/>
        <v/>
      </c>
      <c r="BB100" s="2" t="str" cm="1">
        <f t="array" ref="BB100">IF(B100="","",SUMPRODUCT(($D$1:$AB$4=$BB$4)*$D100:$AB100))</f>
        <v/>
      </c>
      <c r="BC100" s="15" t="str">
        <f t="shared" ca="1" si="10"/>
        <v/>
      </c>
      <c r="BD100" s="2" t="str" cm="1">
        <f t="array" ref="BD100">IF(B100="","",SUMPRODUCT(($D$1:$AB$4=$BD$4)*$D100:$AB100))</f>
        <v/>
      </c>
      <c r="BE100" s="15" t="str">
        <f t="shared" ca="1" si="11"/>
        <v/>
      </c>
      <c r="BF100" s="2" t="str" cm="1">
        <f t="array" ref="BF100">IF(B100="","",SUMPRODUCT(($D$1:$AB$4=$BF$4)*$D100:$AB100))</f>
        <v/>
      </c>
      <c r="BG100" s="15" t="str">
        <f t="shared" ca="1" si="12"/>
        <v/>
      </c>
      <c r="BH100" s="2" t="str" cm="1">
        <f t="array" ref="BH100">IF(B100="","",SUMPRODUCT(($D$1:$AB$4=$BH$4)*$D100:$AB100))</f>
        <v/>
      </c>
      <c r="BI100" s="15" t="str">
        <f t="shared" ca="1" si="13"/>
        <v/>
      </c>
      <c r="BJ100" s="2" t="str" cm="1">
        <f t="array" ref="BJ100">IF(B100="","",SUMPRODUCT(($D$1:$AB$4=$BJ$4)*$D100:$AB100))</f>
        <v/>
      </c>
      <c r="BK100" s="15" t="str">
        <f t="shared" ca="1" si="14"/>
        <v/>
      </c>
      <c r="BL100" s="2" t="str" cm="1">
        <f t="array" ref="BL100">IF(B100="","",SUMPRODUCT(($D$1:$AB$4=$BL$4)*$D100:$AB100))</f>
        <v/>
      </c>
      <c r="BM100" s="15" t="str">
        <f t="shared" ca="1" si="15"/>
        <v/>
      </c>
      <c r="BN100" s="2" t="str" cm="1">
        <f t="array" ref="BN100">IF(B100="","",SUMPRODUCT(($D$1:$AB$4=$BN$4)*$D100:$AB100))</f>
        <v/>
      </c>
      <c r="BO100" s="15" t="str">
        <f t="shared" ca="1" si="16"/>
        <v/>
      </c>
      <c r="BP100" s="2" t="str" cm="1">
        <f t="array" ref="BP100">IF(B100="","",SUMPRODUCT(($D$1:$AB$4=$BP$4)*$D100:$AB100))</f>
        <v/>
      </c>
      <c r="BQ100" s="15" t="str">
        <f t="shared" ca="1" si="17"/>
        <v/>
      </c>
      <c r="BR100" s="2" t="str" cm="1">
        <f t="array" ref="BR100">IF(B100="","",SUMPRODUCT(($D$1:$AB$4=$BR$4)*$D100:$AB100))</f>
        <v/>
      </c>
      <c r="BS100" s="15" t="str">
        <f t="shared" ca="1" si="18"/>
        <v/>
      </c>
      <c r="BT100" s="2" t="str" cm="1">
        <f t="array" ref="BT100">IF(B100="","",SUMPRODUCT(($D$1:$AB$4=$BT$4)*$D100:$AB100))</f>
        <v/>
      </c>
      <c r="BU100" s="15" t="str">
        <f t="shared" ca="1" si="19"/>
        <v/>
      </c>
      <c r="BV100" s="2" t="str" cm="1">
        <f t="array" ref="BV100">IF(B100="","",SUMPRODUCT(($D$1:$AB$4=$BV$4)*$D100:$AB100))</f>
        <v/>
      </c>
      <c r="BW100" s="15" t="str">
        <f t="shared" ca="1" si="20"/>
        <v/>
      </c>
      <c r="BX100" s="2" t="str" cm="1">
        <f t="array" ref="BX100">IF(B100="","",SUMPRODUCT(($D$1:$AB$4=$BX$4)*$D100:$AB100))</f>
        <v/>
      </c>
      <c r="BY100" s="15" t="str">
        <f t="shared" ca="1" si="21"/>
        <v/>
      </c>
      <c r="BZ100" s="2" t="str" cm="1">
        <f t="array" ref="BZ100">IF(B100="","",SUMPRODUCT(($D$1:$AB$4=$BZ$4)*$D100:$AB100))</f>
        <v/>
      </c>
      <c r="CA100" s="15" t="str">
        <f t="shared" ca="1" si="22"/>
        <v/>
      </c>
      <c r="CB100" s="2" t="str" cm="1">
        <f t="array" ref="CB100">IF(B100="","",SUMPRODUCT(($D$1:$AB$4=$CB$4)*$D100:$AB100))</f>
        <v/>
      </c>
      <c r="CC100" s="15" t="str">
        <f t="shared" ca="1" si="23"/>
        <v/>
      </c>
      <c r="CD100" s="2" t="str" cm="1">
        <f t="array" ref="CD100">IF(B100="","",SUMPRODUCT(($D$1:$AB$4=$CD$4)*$D100:$AB100))</f>
        <v/>
      </c>
      <c r="CE100" s="15" t="str">
        <f t="shared" ca="1" si="24"/>
        <v/>
      </c>
      <c r="CF100" s="2" t="str" cm="1">
        <f t="array" ref="CF100">IF(B100="","",SUMPRODUCT(($D$1:$AB$4=$CF$4)*$D100:$AB100))</f>
        <v/>
      </c>
      <c r="CG100" s="15" t="str">
        <f t="shared" ca="1" si="25"/>
        <v/>
      </c>
      <c r="CH100" s="2" t="str" cm="1">
        <f t="array" ref="CH100">IF(B100="","",SUMPRODUCT(($D$1:$AB$4=$CH$4)*$D100:$AB100))</f>
        <v/>
      </c>
      <c r="CI100" s="15" t="str">
        <f t="shared" ca="1" si="26"/>
        <v/>
      </c>
    </row>
    <row r="101" spans="1:87">
      <c r="A101" s="6">
        <v>95</v>
      </c>
      <c r="B101" s="8"/>
      <c r="D101" s="97"/>
      <c r="E101" s="86"/>
      <c r="F101" s="86"/>
      <c r="G101" s="86"/>
      <c r="H101" s="86"/>
      <c r="I101" s="98"/>
      <c r="J101" s="102"/>
      <c r="K101" s="87"/>
      <c r="L101" s="87"/>
      <c r="M101" s="87"/>
      <c r="N101" s="87"/>
      <c r="O101" s="103"/>
      <c r="P101" s="107"/>
      <c r="Q101" s="88"/>
      <c r="R101" s="88"/>
      <c r="S101" s="88"/>
      <c r="T101" s="88"/>
      <c r="U101" s="108"/>
      <c r="V101" s="113"/>
      <c r="W101" s="89"/>
      <c r="X101" s="89"/>
      <c r="Y101" s="89"/>
      <c r="Z101" s="89"/>
      <c r="AA101" s="89"/>
      <c r="AB101" s="169"/>
      <c r="AC101" s="171" t="str">
        <f t="shared" si="29"/>
        <v/>
      </c>
      <c r="AD101" s="286" t="str">
        <f t="shared" si="28"/>
        <v/>
      </c>
      <c r="AL101" s="2" t="str" cm="1">
        <f t="array" ref="AL101">IF(B101="","",SUMPRODUCT(($D$1:$AB$4=$AL$4)*D101:AB101))</f>
        <v/>
      </c>
      <c r="AM101" s="15" t="str">
        <f t="shared" ca="1" si="2"/>
        <v/>
      </c>
      <c r="AN101" s="2" t="str" cm="1">
        <f t="array" ref="AN101">IF(B101="","",SUMPRODUCT(($D$1:$AB$4=$AN$4)*D101:AB101))</f>
        <v/>
      </c>
      <c r="AO101" s="15" t="str">
        <f t="shared" ca="1" si="3"/>
        <v/>
      </c>
      <c r="AP101" s="2" t="str" cm="1">
        <f t="array" ref="AP101">IF(B101="","",SUMPRODUCT(($D$1:$AB$4=$AP$4)*D101:AB101))</f>
        <v/>
      </c>
      <c r="AQ101" s="15" t="str">
        <f t="shared" ca="1" si="4"/>
        <v/>
      </c>
      <c r="AR101" s="2" t="str" cm="1">
        <f t="array" ref="AR101">IF(B101="","",SUMPRODUCT(($D$1:$AB$4=$AR$4)*D101:AB101))</f>
        <v/>
      </c>
      <c r="AS101" s="15" t="str">
        <f t="shared" ca="1" si="5"/>
        <v/>
      </c>
      <c r="AT101" s="2" t="str" cm="1">
        <f t="array" ref="AT101">IF(B101="","",SUMPRODUCT(($D$1:$AB$4=$AT$4)*$D101:$AB101))</f>
        <v/>
      </c>
      <c r="AU101" s="15" t="str">
        <f t="shared" ca="1" si="6"/>
        <v/>
      </c>
      <c r="AV101" s="2" t="str" cm="1">
        <f t="array" ref="AV101">IF(D101="","",SUMPRODUCT(($D$1:$AB$4=$AV$4)*$D101:$AB101))</f>
        <v/>
      </c>
      <c r="AW101" s="15" t="str">
        <f t="shared" ca="1" si="7"/>
        <v/>
      </c>
      <c r="AX101" s="2" t="str" cm="1">
        <f t="array" ref="AX101">IF(F101="","",SUMPRODUCT(($D$1:$AB$4=$AX$4)*$D101:$AB101))</f>
        <v/>
      </c>
      <c r="AY101" s="15" t="str">
        <f t="shared" ca="1" si="8"/>
        <v/>
      </c>
      <c r="AZ101" s="2" t="str" cm="1">
        <f t="array" ref="AZ101">IF(B101="","",SUMPRODUCT(($D$1:$AB$4=$AZ$4)*$D101:$AB101))</f>
        <v/>
      </c>
      <c r="BA101" s="15" t="str">
        <f t="shared" ca="1" si="9"/>
        <v/>
      </c>
      <c r="BB101" s="2" t="str" cm="1">
        <f t="array" ref="BB101">IF(B101="","",SUMPRODUCT(($D$1:$AB$4=$BB$4)*$D101:$AB101))</f>
        <v/>
      </c>
      <c r="BC101" s="15" t="str">
        <f t="shared" ca="1" si="10"/>
        <v/>
      </c>
      <c r="BD101" s="2" t="str" cm="1">
        <f t="array" ref="BD101">IF(B101="","",SUMPRODUCT(($D$1:$AB$4=$BD$4)*$D101:$AB101))</f>
        <v/>
      </c>
      <c r="BE101" s="15" t="str">
        <f t="shared" ca="1" si="11"/>
        <v/>
      </c>
      <c r="BF101" s="2" t="str" cm="1">
        <f t="array" ref="BF101">IF(B101="","",SUMPRODUCT(($D$1:$AB$4=$BF$4)*$D101:$AB101))</f>
        <v/>
      </c>
      <c r="BG101" s="15" t="str">
        <f t="shared" ca="1" si="12"/>
        <v/>
      </c>
      <c r="BH101" s="2" t="str" cm="1">
        <f t="array" ref="BH101">IF(B101="","",SUMPRODUCT(($D$1:$AB$4=$BH$4)*$D101:$AB101))</f>
        <v/>
      </c>
      <c r="BI101" s="15" t="str">
        <f t="shared" ca="1" si="13"/>
        <v/>
      </c>
      <c r="BJ101" s="2" t="str" cm="1">
        <f t="array" ref="BJ101">IF(B101="","",SUMPRODUCT(($D$1:$AB$4=$BJ$4)*$D101:$AB101))</f>
        <v/>
      </c>
      <c r="BK101" s="15" t="str">
        <f t="shared" ca="1" si="14"/>
        <v/>
      </c>
      <c r="BL101" s="2" t="str" cm="1">
        <f t="array" ref="BL101">IF(B101="","",SUMPRODUCT(($D$1:$AB$4=$BL$4)*$D101:$AB101))</f>
        <v/>
      </c>
      <c r="BM101" s="15" t="str">
        <f t="shared" ca="1" si="15"/>
        <v/>
      </c>
      <c r="BN101" s="2" t="str" cm="1">
        <f t="array" ref="BN101">IF(B101="","",SUMPRODUCT(($D$1:$AB$4=$BN$4)*$D101:$AB101))</f>
        <v/>
      </c>
      <c r="BO101" s="15" t="str">
        <f t="shared" ca="1" si="16"/>
        <v/>
      </c>
      <c r="BP101" s="2" t="str" cm="1">
        <f t="array" ref="BP101">IF(B101="","",SUMPRODUCT(($D$1:$AB$4=$BP$4)*$D101:$AB101))</f>
        <v/>
      </c>
      <c r="BQ101" s="15" t="str">
        <f t="shared" ca="1" si="17"/>
        <v/>
      </c>
      <c r="BR101" s="2" t="str" cm="1">
        <f t="array" ref="BR101">IF(B101="","",SUMPRODUCT(($D$1:$AB$4=$BR$4)*$D101:$AB101))</f>
        <v/>
      </c>
      <c r="BS101" s="15" t="str">
        <f t="shared" ca="1" si="18"/>
        <v/>
      </c>
      <c r="BT101" s="2" t="str" cm="1">
        <f t="array" ref="BT101">IF(B101="","",SUMPRODUCT(($D$1:$AB$4=$BT$4)*$D101:$AB101))</f>
        <v/>
      </c>
      <c r="BU101" s="15" t="str">
        <f t="shared" ca="1" si="19"/>
        <v/>
      </c>
      <c r="BV101" s="2" t="str" cm="1">
        <f t="array" ref="BV101">IF(B101="","",SUMPRODUCT(($D$1:$AB$4=$BV$4)*$D101:$AB101))</f>
        <v/>
      </c>
      <c r="BW101" s="15" t="str">
        <f t="shared" ca="1" si="20"/>
        <v/>
      </c>
      <c r="BX101" s="2" t="str" cm="1">
        <f t="array" ref="BX101">IF(B101="","",SUMPRODUCT(($D$1:$AB$4=$BX$4)*$D101:$AB101))</f>
        <v/>
      </c>
      <c r="BY101" s="15" t="str">
        <f t="shared" ca="1" si="21"/>
        <v/>
      </c>
      <c r="BZ101" s="2" t="str" cm="1">
        <f t="array" ref="BZ101">IF(B101="","",SUMPRODUCT(($D$1:$AB$4=$BZ$4)*$D101:$AB101))</f>
        <v/>
      </c>
      <c r="CA101" s="15" t="str">
        <f t="shared" ca="1" si="22"/>
        <v/>
      </c>
      <c r="CB101" s="2" t="str" cm="1">
        <f t="array" ref="CB101">IF(B101="","",SUMPRODUCT(($D$1:$AB$4=$CB$4)*$D101:$AB101))</f>
        <v/>
      </c>
      <c r="CC101" s="15" t="str">
        <f t="shared" ca="1" si="23"/>
        <v/>
      </c>
      <c r="CD101" s="2" t="str" cm="1">
        <f t="array" ref="CD101">IF(B101="","",SUMPRODUCT(($D$1:$AB$4=$CD$4)*$D101:$AB101))</f>
        <v/>
      </c>
      <c r="CE101" s="15" t="str">
        <f t="shared" ca="1" si="24"/>
        <v/>
      </c>
      <c r="CF101" s="2" t="str" cm="1">
        <f t="array" ref="CF101">IF(B101="","",SUMPRODUCT(($D$1:$AB$4=$CF$4)*$D101:$AB101))</f>
        <v/>
      </c>
      <c r="CG101" s="15" t="str">
        <f t="shared" ca="1" si="25"/>
        <v/>
      </c>
      <c r="CH101" s="2" t="str" cm="1">
        <f t="array" ref="CH101">IF(B101="","",SUMPRODUCT(($D$1:$AB$4=$CH$4)*$D101:$AB101))</f>
        <v/>
      </c>
      <c r="CI101" s="15" t="str">
        <f t="shared" ca="1" si="26"/>
        <v/>
      </c>
    </row>
    <row r="102" spans="1:87">
      <c r="A102" s="7">
        <v>96</v>
      </c>
      <c r="B102" s="8"/>
      <c r="D102" s="97"/>
      <c r="E102" s="86"/>
      <c r="F102" s="86"/>
      <c r="G102" s="86"/>
      <c r="H102" s="86"/>
      <c r="I102" s="98"/>
      <c r="J102" s="102"/>
      <c r="K102" s="87"/>
      <c r="L102" s="87"/>
      <c r="M102" s="87"/>
      <c r="N102" s="87"/>
      <c r="O102" s="103"/>
      <c r="P102" s="107"/>
      <c r="Q102" s="88"/>
      <c r="R102" s="88"/>
      <c r="S102" s="88"/>
      <c r="T102" s="88"/>
      <c r="U102" s="108"/>
      <c r="V102" s="113"/>
      <c r="W102" s="89"/>
      <c r="X102" s="89"/>
      <c r="Y102" s="89"/>
      <c r="Z102" s="89"/>
      <c r="AA102" s="89"/>
      <c r="AB102" s="169"/>
      <c r="AC102" s="171" t="str">
        <f t="shared" si="29"/>
        <v/>
      </c>
      <c r="AD102" s="286" t="str">
        <f t="shared" si="28"/>
        <v/>
      </c>
      <c r="AL102" s="2" t="str" cm="1">
        <f t="array" ref="AL102">IF(B102="","",SUMPRODUCT(($D$1:$AB$4=$AL$4)*D102:AB102))</f>
        <v/>
      </c>
      <c r="AM102" s="15" t="str">
        <f t="shared" ca="1" si="2"/>
        <v/>
      </c>
      <c r="AN102" s="2" t="str" cm="1">
        <f t="array" ref="AN102">IF(B102="","",SUMPRODUCT(($D$1:$AB$4=$AN$4)*D102:AB102))</f>
        <v/>
      </c>
      <c r="AO102" s="15" t="str">
        <f t="shared" ca="1" si="3"/>
        <v/>
      </c>
      <c r="AP102" s="2" t="str" cm="1">
        <f t="array" ref="AP102">IF(B102="","",SUMPRODUCT(($D$1:$AB$4=$AP$4)*D102:AB102))</f>
        <v/>
      </c>
      <c r="AQ102" s="15" t="str">
        <f t="shared" ca="1" si="4"/>
        <v/>
      </c>
      <c r="AR102" s="2" t="str" cm="1">
        <f t="array" ref="AR102">IF(B102="","",SUMPRODUCT(($D$1:$AB$4=$AR$4)*D102:AB102))</f>
        <v/>
      </c>
      <c r="AS102" s="15" t="str">
        <f t="shared" ca="1" si="5"/>
        <v/>
      </c>
      <c r="AT102" s="2" t="str" cm="1">
        <f t="array" ref="AT102">IF(B102="","",SUMPRODUCT(($D$1:$AB$4=$AT$4)*$D102:$AB102))</f>
        <v/>
      </c>
      <c r="AU102" s="15" t="str">
        <f t="shared" ca="1" si="6"/>
        <v/>
      </c>
      <c r="AV102" s="2" t="str" cm="1">
        <f t="array" ref="AV102">IF(D102="","",SUMPRODUCT(($D$1:$AB$4=$AV$4)*$D102:$AB102))</f>
        <v/>
      </c>
      <c r="AW102" s="15" t="str">
        <f t="shared" ca="1" si="7"/>
        <v/>
      </c>
      <c r="AX102" s="2" t="str" cm="1">
        <f t="array" ref="AX102">IF(F102="","",SUMPRODUCT(($D$1:$AB$4=$AX$4)*$D102:$AB102))</f>
        <v/>
      </c>
      <c r="AY102" s="15" t="str">
        <f t="shared" ca="1" si="8"/>
        <v/>
      </c>
      <c r="AZ102" s="2" t="str" cm="1">
        <f t="array" ref="AZ102">IF(B102="","",SUMPRODUCT(($D$1:$AB$4=$AZ$4)*$D102:$AB102))</f>
        <v/>
      </c>
      <c r="BA102" s="15" t="str">
        <f t="shared" ca="1" si="9"/>
        <v/>
      </c>
      <c r="BB102" s="2" t="str" cm="1">
        <f t="array" ref="BB102">IF(B102="","",SUMPRODUCT(($D$1:$AB$4=$BB$4)*$D102:$AB102))</f>
        <v/>
      </c>
      <c r="BC102" s="15" t="str">
        <f t="shared" ca="1" si="10"/>
        <v/>
      </c>
      <c r="BD102" s="2" t="str" cm="1">
        <f t="array" ref="BD102">IF(B102="","",SUMPRODUCT(($D$1:$AB$4=$BD$4)*$D102:$AB102))</f>
        <v/>
      </c>
      <c r="BE102" s="15" t="str">
        <f t="shared" ca="1" si="11"/>
        <v/>
      </c>
      <c r="BF102" s="2" t="str" cm="1">
        <f t="array" ref="BF102">IF(B102="","",SUMPRODUCT(($D$1:$AB$4=$BF$4)*$D102:$AB102))</f>
        <v/>
      </c>
      <c r="BG102" s="15" t="str">
        <f t="shared" ca="1" si="12"/>
        <v/>
      </c>
      <c r="BH102" s="2" t="str" cm="1">
        <f t="array" ref="BH102">IF(B102="","",SUMPRODUCT(($D$1:$AB$4=$BH$4)*$D102:$AB102))</f>
        <v/>
      </c>
      <c r="BI102" s="15" t="str">
        <f t="shared" ca="1" si="13"/>
        <v/>
      </c>
      <c r="BJ102" s="2" t="str" cm="1">
        <f t="array" ref="BJ102">IF(B102="","",SUMPRODUCT(($D$1:$AB$4=$BJ$4)*$D102:$AB102))</f>
        <v/>
      </c>
      <c r="BK102" s="15" t="str">
        <f t="shared" ca="1" si="14"/>
        <v/>
      </c>
      <c r="BL102" s="2" t="str" cm="1">
        <f t="array" ref="BL102">IF(B102="","",SUMPRODUCT(($D$1:$AB$4=$BL$4)*$D102:$AB102))</f>
        <v/>
      </c>
      <c r="BM102" s="15" t="str">
        <f t="shared" ca="1" si="15"/>
        <v/>
      </c>
      <c r="BN102" s="2" t="str" cm="1">
        <f t="array" ref="BN102">IF(B102="","",SUMPRODUCT(($D$1:$AB$4=$BN$4)*$D102:$AB102))</f>
        <v/>
      </c>
      <c r="BO102" s="15" t="str">
        <f t="shared" ca="1" si="16"/>
        <v/>
      </c>
      <c r="BP102" s="2" t="str" cm="1">
        <f t="array" ref="BP102">IF(B102="","",SUMPRODUCT(($D$1:$AB$4=$BP$4)*$D102:$AB102))</f>
        <v/>
      </c>
      <c r="BQ102" s="15" t="str">
        <f t="shared" ca="1" si="17"/>
        <v/>
      </c>
      <c r="BR102" s="2" t="str" cm="1">
        <f t="array" ref="BR102">IF(B102="","",SUMPRODUCT(($D$1:$AB$4=$BR$4)*$D102:$AB102))</f>
        <v/>
      </c>
      <c r="BS102" s="15" t="str">
        <f t="shared" ca="1" si="18"/>
        <v/>
      </c>
      <c r="BT102" s="2" t="str" cm="1">
        <f t="array" ref="BT102">IF(B102="","",SUMPRODUCT(($D$1:$AB$4=$BT$4)*$D102:$AB102))</f>
        <v/>
      </c>
      <c r="BU102" s="15" t="str">
        <f t="shared" ca="1" si="19"/>
        <v/>
      </c>
      <c r="BV102" s="2" t="str" cm="1">
        <f t="array" ref="BV102">IF(B102="","",SUMPRODUCT(($D$1:$AB$4=$BV$4)*$D102:$AB102))</f>
        <v/>
      </c>
      <c r="BW102" s="15" t="str">
        <f t="shared" ca="1" si="20"/>
        <v/>
      </c>
      <c r="BX102" s="2" t="str" cm="1">
        <f t="array" ref="BX102">IF(B102="","",SUMPRODUCT(($D$1:$AB$4=$BX$4)*$D102:$AB102))</f>
        <v/>
      </c>
      <c r="BY102" s="15" t="str">
        <f t="shared" ca="1" si="21"/>
        <v/>
      </c>
      <c r="BZ102" s="2" t="str" cm="1">
        <f t="array" ref="BZ102">IF(B102="","",SUMPRODUCT(($D$1:$AB$4=$BZ$4)*$D102:$AB102))</f>
        <v/>
      </c>
      <c r="CA102" s="15" t="str">
        <f t="shared" ca="1" si="22"/>
        <v/>
      </c>
      <c r="CB102" s="2" t="str" cm="1">
        <f t="array" ref="CB102">IF(B102="","",SUMPRODUCT(($D$1:$AB$4=$CB$4)*$D102:$AB102))</f>
        <v/>
      </c>
      <c r="CC102" s="15" t="str">
        <f t="shared" ca="1" si="23"/>
        <v/>
      </c>
      <c r="CD102" s="2" t="str" cm="1">
        <f t="array" ref="CD102">IF(B102="","",SUMPRODUCT(($D$1:$AB$4=$CD$4)*$D102:$AB102))</f>
        <v/>
      </c>
      <c r="CE102" s="15" t="str">
        <f t="shared" ca="1" si="24"/>
        <v/>
      </c>
      <c r="CF102" s="2" t="str" cm="1">
        <f t="array" ref="CF102">IF(B102="","",SUMPRODUCT(($D$1:$AB$4=$CF$4)*$D102:$AB102))</f>
        <v/>
      </c>
      <c r="CG102" s="15" t="str">
        <f t="shared" ca="1" si="25"/>
        <v/>
      </c>
      <c r="CH102" s="2" t="str" cm="1">
        <f t="array" ref="CH102">IF(B102="","",SUMPRODUCT(($D$1:$AB$4=$CH$4)*$D102:$AB102))</f>
        <v/>
      </c>
      <c r="CI102" s="15" t="str">
        <f t="shared" ca="1" si="26"/>
        <v/>
      </c>
    </row>
    <row r="103" spans="1:87">
      <c r="A103" s="6">
        <v>97</v>
      </c>
      <c r="B103" s="8"/>
      <c r="D103" s="97"/>
      <c r="E103" s="86"/>
      <c r="F103" s="86"/>
      <c r="G103" s="86"/>
      <c r="H103" s="86"/>
      <c r="I103" s="98"/>
      <c r="J103" s="102"/>
      <c r="K103" s="87"/>
      <c r="L103" s="87"/>
      <c r="M103" s="87"/>
      <c r="N103" s="87"/>
      <c r="O103" s="103"/>
      <c r="P103" s="107"/>
      <c r="Q103" s="88"/>
      <c r="R103" s="88"/>
      <c r="S103" s="88"/>
      <c r="T103" s="88"/>
      <c r="U103" s="108"/>
      <c r="V103" s="113"/>
      <c r="W103" s="89"/>
      <c r="X103" s="89"/>
      <c r="Y103" s="89"/>
      <c r="Z103" s="89"/>
      <c r="AA103" s="89"/>
      <c r="AB103" s="169"/>
      <c r="AC103" s="171" t="str">
        <f t="shared" si="29"/>
        <v/>
      </c>
      <c r="AD103" s="286" t="str">
        <f t="shared" si="28"/>
        <v/>
      </c>
      <c r="AL103" s="2" t="str" cm="1">
        <f t="array" ref="AL103">IF(B103="","",SUMPRODUCT(($D$1:$AB$4=$AL$4)*D103:AB103))</f>
        <v/>
      </c>
      <c r="AM103" s="15" t="str">
        <f t="shared" ca="1" si="2"/>
        <v/>
      </c>
      <c r="AN103" s="2" t="str" cm="1">
        <f t="array" ref="AN103">IF(B103="","",SUMPRODUCT(($D$1:$AB$4=$AN$4)*D103:AB103))</f>
        <v/>
      </c>
      <c r="AO103" s="15" t="str">
        <f t="shared" ca="1" si="3"/>
        <v/>
      </c>
      <c r="AP103" s="2" t="str" cm="1">
        <f t="array" ref="AP103">IF(B103="","",SUMPRODUCT(($D$1:$AB$4=$AP$4)*D103:AB103))</f>
        <v/>
      </c>
      <c r="AQ103" s="15" t="str">
        <f t="shared" ca="1" si="4"/>
        <v/>
      </c>
      <c r="AR103" s="2" t="str" cm="1">
        <f t="array" ref="AR103">IF(B103="","",SUMPRODUCT(($D$1:$AB$4=$AR$4)*D103:AB103))</f>
        <v/>
      </c>
      <c r="AS103" s="15" t="str">
        <f t="shared" ca="1" si="5"/>
        <v/>
      </c>
      <c r="AT103" s="2" t="str" cm="1">
        <f t="array" ref="AT103">IF(B103="","",SUMPRODUCT(($D$1:$AB$4=$AT$4)*$D103:$AB103))</f>
        <v/>
      </c>
      <c r="AU103" s="15" t="str">
        <f t="shared" ca="1" si="6"/>
        <v/>
      </c>
      <c r="AV103" s="2" t="str" cm="1">
        <f t="array" ref="AV103">IF(D103="","",SUMPRODUCT(($D$1:$AB$4=$AV$4)*$D103:$AB103))</f>
        <v/>
      </c>
      <c r="AW103" s="15" t="str">
        <f t="shared" ca="1" si="7"/>
        <v/>
      </c>
      <c r="AX103" s="2" t="str" cm="1">
        <f t="array" ref="AX103">IF(F103="","",SUMPRODUCT(($D$1:$AB$4=$AX$4)*$D103:$AB103))</f>
        <v/>
      </c>
      <c r="AY103" s="15" t="str">
        <f t="shared" ca="1" si="8"/>
        <v/>
      </c>
      <c r="AZ103" s="2" t="str" cm="1">
        <f t="array" ref="AZ103">IF(B103="","",SUMPRODUCT(($D$1:$AB$4=$AZ$4)*$D103:$AB103))</f>
        <v/>
      </c>
      <c r="BA103" s="15" t="str">
        <f t="shared" ca="1" si="9"/>
        <v/>
      </c>
      <c r="BB103" s="2" t="str" cm="1">
        <f t="array" ref="BB103">IF(B103="","",SUMPRODUCT(($D$1:$AB$4=$BB$4)*$D103:$AB103))</f>
        <v/>
      </c>
      <c r="BC103" s="15" t="str">
        <f t="shared" ca="1" si="10"/>
        <v/>
      </c>
      <c r="BD103" s="2" t="str" cm="1">
        <f t="array" ref="BD103">IF(B103="","",SUMPRODUCT(($D$1:$AB$4=$BD$4)*$D103:$AB103))</f>
        <v/>
      </c>
      <c r="BE103" s="15" t="str">
        <f t="shared" ca="1" si="11"/>
        <v/>
      </c>
      <c r="BF103" s="2" t="str" cm="1">
        <f t="array" ref="BF103">IF(B103="","",SUMPRODUCT(($D$1:$AB$4=$BF$4)*$D103:$AB103))</f>
        <v/>
      </c>
      <c r="BG103" s="15" t="str">
        <f t="shared" ca="1" si="12"/>
        <v/>
      </c>
      <c r="BH103" s="2" t="str" cm="1">
        <f t="array" ref="BH103">IF(B103="","",SUMPRODUCT(($D$1:$AB$4=$BH$4)*$D103:$AB103))</f>
        <v/>
      </c>
      <c r="BI103" s="15" t="str">
        <f t="shared" ca="1" si="13"/>
        <v/>
      </c>
      <c r="BJ103" s="2" t="str" cm="1">
        <f t="array" ref="BJ103">IF(B103="","",SUMPRODUCT(($D$1:$AB$4=$BJ$4)*$D103:$AB103))</f>
        <v/>
      </c>
      <c r="BK103" s="15" t="str">
        <f t="shared" ca="1" si="14"/>
        <v/>
      </c>
      <c r="BL103" s="2" t="str" cm="1">
        <f t="array" ref="BL103">IF(B103="","",SUMPRODUCT(($D$1:$AB$4=$BL$4)*$D103:$AB103))</f>
        <v/>
      </c>
      <c r="BM103" s="15" t="str">
        <f t="shared" ca="1" si="15"/>
        <v/>
      </c>
      <c r="BN103" s="2" t="str" cm="1">
        <f t="array" ref="BN103">IF(B103="","",SUMPRODUCT(($D$1:$AB$4=$BN$4)*$D103:$AB103))</f>
        <v/>
      </c>
      <c r="BO103" s="15" t="str">
        <f t="shared" ca="1" si="16"/>
        <v/>
      </c>
      <c r="BP103" s="2" t="str" cm="1">
        <f t="array" ref="BP103">IF(B103="","",SUMPRODUCT(($D$1:$AB$4=$BP$4)*$D103:$AB103))</f>
        <v/>
      </c>
      <c r="BQ103" s="15" t="str">
        <f t="shared" ca="1" si="17"/>
        <v/>
      </c>
      <c r="BR103" s="2" t="str" cm="1">
        <f t="array" ref="BR103">IF(B103="","",SUMPRODUCT(($D$1:$AB$4=$BR$4)*$D103:$AB103))</f>
        <v/>
      </c>
      <c r="BS103" s="15" t="str">
        <f t="shared" ca="1" si="18"/>
        <v/>
      </c>
      <c r="BT103" s="2" t="str" cm="1">
        <f t="array" ref="BT103">IF(B103="","",SUMPRODUCT(($D$1:$AB$4=$BT$4)*$D103:$AB103))</f>
        <v/>
      </c>
      <c r="BU103" s="15" t="str">
        <f t="shared" ca="1" si="19"/>
        <v/>
      </c>
      <c r="BV103" s="2" t="str" cm="1">
        <f t="array" ref="BV103">IF(B103="","",SUMPRODUCT(($D$1:$AB$4=$BV$4)*$D103:$AB103))</f>
        <v/>
      </c>
      <c r="BW103" s="15" t="str">
        <f t="shared" ca="1" si="20"/>
        <v/>
      </c>
      <c r="BX103" s="2" t="str" cm="1">
        <f t="array" ref="BX103">IF(B103="","",SUMPRODUCT(($D$1:$AB$4=$BX$4)*$D103:$AB103))</f>
        <v/>
      </c>
      <c r="BY103" s="15" t="str">
        <f t="shared" ca="1" si="21"/>
        <v/>
      </c>
      <c r="BZ103" s="2" t="str" cm="1">
        <f t="array" ref="BZ103">IF(B103="","",SUMPRODUCT(($D$1:$AB$4=$BZ$4)*$D103:$AB103))</f>
        <v/>
      </c>
      <c r="CA103" s="15" t="str">
        <f t="shared" ca="1" si="22"/>
        <v/>
      </c>
      <c r="CB103" s="2" t="str" cm="1">
        <f t="array" ref="CB103">IF(B103="","",SUMPRODUCT(($D$1:$AB$4=$CB$4)*$D103:$AB103))</f>
        <v/>
      </c>
      <c r="CC103" s="15" t="str">
        <f t="shared" ca="1" si="23"/>
        <v/>
      </c>
      <c r="CD103" s="2" t="str" cm="1">
        <f t="array" ref="CD103">IF(B103="","",SUMPRODUCT(($D$1:$AB$4=$CD$4)*$D103:$AB103))</f>
        <v/>
      </c>
      <c r="CE103" s="15" t="str">
        <f t="shared" ca="1" si="24"/>
        <v/>
      </c>
      <c r="CF103" s="2" t="str" cm="1">
        <f t="array" ref="CF103">IF(B103="","",SUMPRODUCT(($D$1:$AB$4=$CF$4)*$D103:$AB103))</f>
        <v/>
      </c>
      <c r="CG103" s="15" t="str">
        <f t="shared" ca="1" si="25"/>
        <v/>
      </c>
      <c r="CH103" s="2" t="str" cm="1">
        <f t="array" ref="CH103">IF(B103="","",SUMPRODUCT(($D$1:$AB$4=$CH$4)*$D103:$AB103))</f>
        <v/>
      </c>
      <c r="CI103" s="15" t="str">
        <f t="shared" ca="1" si="26"/>
        <v/>
      </c>
    </row>
    <row r="104" spans="1:87">
      <c r="A104" s="7">
        <v>98</v>
      </c>
      <c r="B104" s="8"/>
      <c r="D104" s="97"/>
      <c r="E104" s="86"/>
      <c r="F104" s="86"/>
      <c r="G104" s="86"/>
      <c r="H104" s="86"/>
      <c r="I104" s="98"/>
      <c r="J104" s="102"/>
      <c r="K104" s="87"/>
      <c r="L104" s="87"/>
      <c r="M104" s="87"/>
      <c r="N104" s="87"/>
      <c r="O104" s="103"/>
      <c r="P104" s="107"/>
      <c r="Q104" s="88"/>
      <c r="R104" s="88"/>
      <c r="S104" s="88"/>
      <c r="T104" s="88"/>
      <c r="U104" s="108"/>
      <c r="V104" s="113"/>
      <c r="W104" s="89"/>
      <c r="X104" s="89"/>
      <c r="Y104" s="89"/>
      <c r="Z104" s="89"/>
      <c r="AA104" s="89"/>
      <c r="AB104" s="169"/>
      <c r="AC104" s="171" t="str">
        <f t="shared" si="29"/>
        <v/>
      </c>
      <c r="AD104" s="286" t="str">
        <f t="shared" si="28"/>
        <v/>
      </c>
      <c r="AL104" s="2" t="str" cm="1">
        <f t="array" ref="AL104">IF(B104="","",SUMPRODUCT(($D$1:$AB$4=$AL$4)*D104:AB104))</f>
        <v/>
      </c>
      <c r="AM104" s="15" t="str">
        <f t="shared" ca="1" si="2"/>
        <v/>
      </c>
      <c r="AN104" s="2" t="str" cm="1">
        <f t="array" ref="AN104">IF(B104="","",SUMPRODUCT(($D$1:$AB$4=$AN$4)*D104:AB104))</f>
        <v/>
      </c>
      <c r="AO104" s="15" t="str">
        <f t="shared" ca="1" si="3"/>
        <v/>
      </c>
      <c r="AP104" s="2" t="str" cm="1">
        <f t="array" ref="AP104">IF(B104="","",SUMPRODUCT(($D$1:$AB$4=$AP$4)*D104:AB104))</f>
        <v/>
      </c>
      <c r="AQ104" s="15" t="str">
        <f t="shared" ca="1" si="4"/>
        <v/>
      </c>
      <c r="AR104" s="2" t="str" cm="1">
        <f t="array" ref="AR104">IF(B104="","",SUMPRODUCT(($D$1:$AB$4=$AR$4)*D104:AB104))</f>
        <v/>
      </c>
      <c r="AS104" s="15" t="str">
        <f t="shared" ca="1" si="5"/>
        <v/>
      </c>
      <c r="AT104" s="2" t="str" cm="1">
        <f t="array" ref="AT104">IF(B104="","",SUMPRODUCT(($D$1:$AB$4=$AT$4)*$D104:$AB104))</f>
        <v/>
      </c>
      <c r="AU104" s="15" t="str">
        <f t="shared" ca="1" si="6"/>
        <v/>
      </c>
      <c r="AV104" s="2" t="str" cm="1">
        <f t="array" ref="AV104">IF(D104="","",SUMPRODUCT(($D$1:$AB$4=$AV$4)*$D104:$AB104))</f>
        <v/>
      </c>
      <c r="AW104" s="15" t="str">
        <f t="shared" ca="1" si="7"/>
        <v/>
      </c>
      <c r="AX104" s="2" t="str" cm="1">
        <f t="array" ref="AX104">IF(F104="","",SUMPRODUCT(($D$1:$AB$4=$AX$4)*$D104:$AB104))</f>
        <v/>
      </c>
      <c r="AY104" s="15" t="str">
        <f t="shared" ca="1" si="8"/>
        <v/>
      </c>
      <c r="AZ104" s="2" t="str" cm="1">
        <f t="array" ref="AZ104">IF(B104="","",SUMPRODUCT(($D$1:$AB$4=$AZ$4)*$D104:$AB104))</f>
        <v/>
      </c>
      <c r="BA104" s="15" t="str">
        <f t="shared" ca="1" si="9"/>
        <v/>
      </c>
      <c r="BB104" s="2" t="str" cm="1">
        <f t="array" ref="BB104">IF(B104="","",SUMPRODUCT(($D$1:$AB$4=$BB$4)*$D104:$AB104))</f>
        <v/>
      </c>
      <c r="BC104" s="15" t="str">
        <f t="shared" ca="1" si="10"/>
        <v/>
      </c>
      <c r="BD104" s="2" t="str" cm="1">
        <f t="array" ref="BD104">IF(B104="","",SUMPRODUCT(($D$1:$AB$4=$BD$4)*$D104:$AB104))</f>
        <v/>
      </c>
      <c r="BE104" s="15" t="str">
        <f t="shared" ca="1" si="11"/>
        <v/>
      </c>
      <c r="BF104" s="2" t="str" cm="1">
        <f t="array" ref="BF104">IF(B104="","",SUMPRODUCT(($D$1:$AB$4=$BF$4)*$D104:$AB104))</f>
        <v/>
      </c>
      <c r="BG104" s="15" t="str">
        <f t="shared" ca="1" si="12"/>
        <v/>
      </c>
      <c r="BH104" s="2" t="str" cm="1">
        <f t="array" ref="BH104">IF(B104="","",SUMPRODUCT(($D$1:$AB$4=$BH$4)*$D104:$AB104))</f>
        <v/>
      </c>
      <c r="BI104" s="15" t="str">
        <f t="shared" ca="1" si="13"/>
        <v/>
      </c>
      <c r="BJ104" s="2" t="str" cm="1">
        <f t="array" ref="BJ104">IF(B104="","",SUMPRODUCT(($D$1:$AB$4=$BJ$4)*$D104:$AB104))</f>
        <v/>
      </c>
      <c r="BK104" s="15" t="str">
        <f t="shared" ca="1" si="14"/>
        <v/>
      </c>
      <c r="BL104" s="2" t="str" cm="1">
        <f t="array" ref="BL104">IF(B104="","",SUMPRODUCT(($D$1:$AB$4=$BL$4)*$D104:$AB104))</f>
        <v/>
      </c>
      <c r="BM104" s="15" t="str">
        <f t="shared" ca="1" si="15"/>
        <v/>
      </c>
      <c r="BN104" s="2" t="str" cm="1">
        <f t="array" ref="BN104">IF(B104="","",SUMPRODUCT(($D$1:$AB$4=$BN$4)*$D104:$AB104))</f>
        <v/>
      </c>
      <c r="BO104" s="15" t="str">
        <f t="shared" ca="1" si="16"/>
        <v/>
      </c>
      <c r="BP104" s="2" t="str" cm="1">
        <f t="array" ref="BP104">IF(B104="","",SUMPRODUCT(($D$1:$AB$4=$BP$4)*$D104:$AB104))</f>
        <v/>
      </c>
      <c r="BQ104" s="15" t="str">
        <f t="shared" ca="1" si="17"/>
        <v/>
      </c>
      <c r="BR104" s="2" t="str" cm="1">
        <f t="array" ref="BR104">IF(B104="","",SUMPRODUCT(($D$1:$AB$4=$BR$4)*$D104:$AB104))</f>
        <v/>
      </c>
      <c r="BS104" s="15" t="str">
        <f t="shared" ca="1" si="18"/>
        <v/>
      </c>
      <c r="BT104" s="2" t="str" cm="1">
        <f t="array" ref="BT104">IF(B104="","",SUMPRODUCT(($D$1:$AB$4=$BT$4)*$D104:$AB104))</f>
        <v/>
      </c>
      <c r="BU104" s="15" t="str">
        <f t="shared" ca="1" si="19"/>
        <v/>
      </c>
      <c r="BV104" s="2" t="str" cm="1">
        <f t="array" ref="BV104">IF(B104="","",SUMPRODUCT(($D$1:$AB$4=$BV$4)*$D104:$AB104))</f>
        <v/>
      </c>
      <c r="BW104" s="15" t="str">
        <f t="shared" ca="1" si="20"/>
        <v/>
      </c>
      <c r="BX104" s="2" t="str" cm="1">
        <f t="array" ref="BX104">IF(B104="","",SUMPRODUCT(($D$1:$AB$4=$BX$4)*$D104:$AB104))</f>
        <v/>
      </c>
      <c r="BY104" s="15" t="str">
        <f t="shared" ca="1" si="21"/>
        <v/>
      </c>
      <c r="BZ104" s="2" t="str" cm="1">
        <f t="array" ref="BZ104">IF(B104="","",SUMPRODUCT(($D$1:$AB$4=$BZ$4)*$D104:$AB104))</f>
        <v/>
      </c>
      <c r="CA104" s="15" t="str">
        <f t="shared" ca="1" si="22"/>
        <v/>
      </c>
      <c r="CB104" s="2" t="str" cm="1">
        <f t="array" ref="CB104">IF(B104="","",SUMPRODUCT(($D$1:$AB$4=$CB$4)*$D104:$AB104))</f>
        <v/>
      </c>
      <c r="CC104" s="15" t="str">
        <f t="shared" ca="1" si="23"/>
        <v/>
      </c>
      <c r="CD104" s="2" t="str" cm="1">
        <f t="array" ref="CD104">IF(B104="","",SUMPRODUCT(($D$1:$AB$4=$CD$4)*$D104:$AB104))</f>
        <v/>
      </c>
      <c r="CE104" s="15" t="str">
        <f t="shared" ca="1" si="24"/>
        <v/>
      </c>
      <c r="CF104" s="2" t="str" cm="1">
        <f t="array" ref="CF104">IF(B104="","",SUMPRODUCT(($D$1:$AB$4=$CF$4)*$D104:$AB104))</f>
        <v/>
      </c>
      <c r="CG104" s="15" t="str">
        <f t="shared" ca="1" si="25"/>
        <v/>
      </c>
      <c r="CH104" s="2" t="str" cm="1">
        <f t="array" ref="CH104">IF(B104="","",SUMPRODUCT(($D$1:$AB$4=$CH$4)*$D104:$AB104))</f>
        <v/>
      </c>
      <c r="CI104" s="15" t="str">
        <f t="shared" ca="1" si="26"/>
        <v/>
      </c>
    </row>
    <row r="105" spans="1:87">
      <c r="A105" s="6">
        <v>99</v>
      </c>
      <c r="B105" s="8"/>
      <c r="D105" s="97"/>
      <c r="E105" s="86"/>
      <c r="F105" s="86"/>
      <c r="G105" s="86"/>
      <c r="H105" s="86"/>
      <c r="I105" s="98"/>
      <c r="J105" s="102"/>
      <c r="K105" s="87"/>
      <c r="L105" s="87"/>
      <c r="M105" s="87"/>
      <c r="N105" s="87"/>
      <c r="O105" s="103"/>
      <c r="P105" s="107"/>
      <c r="Q105" s="88"/>
      <c r="R105" s="88"/>
      <c r="S105" s="88"/>
      <c r="T105" s="88"/>
      <c r="U105" s="108"/>
      <c r="V105" s="113"/>
      <c r="W105" s="89"/>
      <c r="X105" s="89"/>
      <c r="Y105" s="89"/>
      <c r="Z105" s="89"/>
      <c r="AA105" s="89"/>
      <c r="AB105" s="169"/>
      <c r="AC105" s="171" t="str">
        <f t="shared" si="29"/>
        <v/>
      </c>
      <c r="AD105" s="286" t="str">
        <f t="shared" si="28"/>
        <v/>
      </c>
      <c r="AL105" s="2" t="str" cm="1">
        <f t="array" ref="AL105">IF(B105="","",SUMPRODUCT(($D$1:$AB$4=$AL$4)*D105:AB105))</f>
        <v/>
      </c>
      <c r="AM105" s="15" t="str">
        <f t="shared" ca="1" si="2"/>
        <v/>
      </c>
      <c r="AN105" s="2" t="str" cm="1">
        <f t="array" ref="AN105">IF(B105="","",SUMPRODUCT(($D$1:$AB$4=$AN$4)*D105:AB105))</f>
        <v/>
      </c>
      <c r="AO105" s="15" t="str">
        <f t="shared" ca="1" si="3"/>
        <v/>
      </c>
      <c r="AP105" s="2" t="str" cm="1">
        <f t="array" ref="AP105">IF(B105="","",SUMPRODUCT(($D$1:$AB$4=$AP$4)*D105:AB105))</f>
        <v/>
      </c>
      <c r="AQ105" s="15" t="str">
        <f t="shared" ca="1" si="4"/>
        <v/>
      </c>
      <c r="AR105" s="2" t="str" cm="1">
        <f t="array" ref="AR105">IF(B105="","",SUMPRODUCT(($D$1:$AB$4=$AR$4)*D105:AB105))</f>
        <v/>
      </c>
      <c r="AS105" s="15" t="str">
        <f t="shared" ca="1" si="5"/>
        <v/>
      </c>
      <c r="AT105" s="2" t="str" cm="1">
        <f t="array" ref="AT105">IF(B105="","",SUMPRODUCT(($D$1:$AB$4=$AT$4)*$D105:$AB105))</f>
        <v/>
      </c>
      <c r="AU105" s="15" t="str">
        <f t="shared" ca="1" si="6"/>
        <v/>
      </c>
      <c r="AV105" s="2" t="str" cm="1">
        <f t="array" ref="AV105">IF(D105="","",SUMPRODUCT(($D$1:$AB$4=$AV$4)*$D105:$AB105))</f>
        <v/>
      </c>
      <c r="AW105" s="15" t="str">
        <f t="shared" ca="1" si="7"/>
        <v/>
      </c>
      <c r="AX105" s="2" t="str" cm="1">
        <f t="array" ref="AX105">IF(F105="","",SUMPRODUCT(($D$1:$AB$4=$AX$4)*$D105:$AB105))</f>
        <v/>
      </c>
      <c r="AY105" s="15" t="str">
        <f t="shared" ca="1" si="8"/>
        <v/>
      </c>
      <c r="AZ105" s="2" t="str" cm="1">
        <f t="array" ref="AZ105">IF(B105="","",SUMPRODUCT(($D$1:$AB$4=$AZ$4)*$D105:$AB105))</f>
        <v/>
      </c>
      <c r="BA105" s="15" t="str">
        <f t="shared" ca="1" si="9"/>
        <v/>
      </c>
      <c r="BB105" s="2" t="str" cm="1">
        <f t="array" ref="BB105">IF(B105="","",SUMPRODUCT(($D$1:$AB$4=$BB$4)*$D105:$AB105))</f>
        <v/>
      </c>
      <c r="BC105" s="15" t="str">
        <f t="shared" ca="1" si="10"/>
        <v/>
      </c>
      <c r="BD105" s="2" t="str" cm="1">
        <f t="array" ref="BD105">IF(B105="","",SUMPRODUCT(($D$1:$AB$4=$BD$4)*$D105:$AB105))</f>
        <v/>
      </c>
      <c r="BE105" s="15" t="str">
        <f t="shared" ca="1" si="11"/>
        <v/>
      </c>
      <c r="BF105" s="2" t="str" cm="1">
        <f t="array" ref="BF105">IF(B105="","",SUMPRODUCT(($D$1:$AB$4=$BF$4)*$D105:$AB105))</f>
        <v/>
      </c>
      <c r="BG105" s="15" t="str">
        <f t="shared" ca="1" si="12"/>
        <v/>
      </c>
      <c r="BH105" s="2" t="str" cm="1">
        <f t="array" ref="BH105">IF(B105="","",SUMPRODUCT(($D$1:$AB$4=$BH$4)*$D105:$AB105))</f>
        <v/>
      </c>
      <c r="BI105" s="15" t="str">
        <f t="shared" ca="1" si="13"/>
        <v/>
      </c>
      <c r="BJ105" s="2" t="str" cm="1">
        <f t="array" ref="BJ105">IF(B105="","",SUMPRODUCT(($D$1:$AB$4=$BJ$4)*$D105:$AB105))</f>
        <v/>
      </c>
      <c r="BK105" s="15" t="str">
        <f t="shared" ca="1" si="14"/>
        <v/>
      </c>
      <c r="BL105" s="2" t="str" cm="1">
        <f t="array" ref="BL105">IF(B105="","",SUMPRODUCT(($D$1:$AB$4=$BL$4)*$D105:$AB105))</f>
        <v/>
      </c>
      <c r="BM105" s="15" t="str">
        <f t="shared" ca="1" si="15"/>
        <v/>
      </c>
      <c r="BN105" s="2" t="str" cm="1">
        <f t="array" ref="BN105">IF(B105="","",SUMPRODUCT(($D$1:$AB$4=$BN$4)*$D105:$AB105))</f>
        <v/>
      </c>
      <c r="BO105" s="15" t="str">
        <f t="shared" ca="1" si="16"/>
        <v/>
      </c>
      <c r="BP105" s="2" t="str" cm="1">
        <f t="array" ref="BP105">IF(B105="","",SUMPRODUCT(($D$1:$AB$4=$BP$4)*$D105:$AB105))</f>
        <v/>
      </c>
      <c r="BQ105" s="15" t="str">
        <f t="shared" ca="1" si="17"/>
        <v/>
      </c>
      <c r="BR105" s="2" t="str" cm="1">
        <f t="array" ref="BR105">IF(B105="","",SUMPRODUCT(($D$1:$AB$4=$BR$4)*$D105:$AB105))</f>
        <v/>
      </c>
      <c r="BS105" s="15" t="str">
        <f t="shared" ca="1" si="18"/>
        <v/>
      </c>
      <c r="BT105" s="2" t="str" cm="1">
        <f t="array" ref="BT105">IF(B105="","",SUMPRODUCT(($D$1:$AB$4=$BT$4)*$D105:$AB105))</f>
        <v/>
      </c>
      <c r="BU105" s="15" t="str">
        <f t="shared" ca="1" si="19"/>
        <v/>
      </c>
      <c r="BV105" s="2" t="str" cm="1">
        <f t="array" ref="BV105">IF(B105="","",SUMPRODUCT(($D$1:$AB$4=$BV$4)*$D105:$AB105))</f>
        <v/>
      </c>
      <c r="BW105" s="15" t="str">
        <f t="shared" ca="1" si="20"/>
        <v/>
      </c>
      <c r="BX105" s="2" t="str" cm="1">
        <f t="array" ref="BX105">IF(B105="","",SUMPRODUCT(($D$1:$AB$4=$BX$4)*$D105:$AB105))</f>
        <v/>
      </c>
      <c r="BY105" s="15" t="str">
        <f t="shared" ca="1" si="21"/>
        <v/>
      </c>
      <c r="BZ105" s="2" t="str" cm="1">
        <f t="array" ref="BZ105">IF(B105="","",SUMPRODUCT(($D$1:$AB$4=$BZ$4)*$D105:$AB105))</f>
        <v/>
      </c>
      <c r="CA105" s="15" t="str">
        <f t="shared" ca="1" si="22"/>
        <v/>
      </c>
      <c r="CB105" s="2" t="str" cm="1">
        <f t="array" ref="CB105">IF(B105="","",SUMPRODUCT(($D$1:$AB$4=$CB$4)*$D105:$AB105))</f>
        <v/>
      </c>
      <c r="CC105" s="15" t="str">
        <f t="shared" ca="1" si="23"/>
        <v/>
      </c>
      <c r="CD105" s="2" t="str" cm="1">
        <f t="array" ref="CD105">IF(B105="","",SUMPRODUCT(($D$1:$AB$4=$CD$4)*$D105:$AB105))</f>
        <v/>
      </c>
      <c r="CE105" s="15" t="str">
        <f t="shared" ca="1" si="24"/>
        <v/>
      </c>
      <c r="CF105" s="2" t="str" cm="1">
        <f t="array" ref="CF105">IF(B105="","",SUMPRODUCT(($D$1:$AB$4=$CF$4)*$D105:$AB105))</f>
        <v/>
      </c>
      <c r="CG105" s="15" t="str">
        <f t="shared" ca="1" si="25"/>
        <v/>
      </c>
      <c r="CH105" s="2" t="str" cm="1">
        <f t="array" ref="CH105">IF(B105="","",SUMPRODUCT(($D$1:$AB$4=$CH$4)*$D105:$AB105))</f>
        <v/>
      </c>
      <c r="CI105" s="15" t="str">
        <f t="shared" ca="1" si="26"/>
        <v/>
      </c>
    </row>
    <row r="106" spans="1:87">
      <c r="A106" s="7">
        <v>100</v>
      </c>
      <c r="B106" s="8"/>
      <c r="D106" s="97"/>
      <c r="E106" s="86"/>
      <c r="F106" s="86"/>
      <c r="G106" s="86"/>
      <c r="H106" s="86"/>
      <c r="I106" s="98"/>
      <c r="J106" s="102"/>
      <c r="K106" s="87"/>
      <c r="L106" s="87"/>
      <c r="M106" s="87"/>
      <c r="N106" s="87"/>
      <c r="O106" s="103"/>
      <c r="P106" s="107"/>
      <c r="Q106" s="88"/>
      <c r="R106" s="88"/>
      <c r="S106" s="88"/>
      <c r="T106" s="88"/>
      <c r="U106" s="108"/>
      <c r="V106" s="113"/>
      <c r="W106" s="89"/>
      <c r="X106" s="89"/>
      <c r="Y106" s="89"/>
      <c r="Z106" s="89"/>
      <c r="AA106" s="89"/>
      <c r="AB106" s="169"/>
      <c r="AC106" s="171" t="str">
        <f t="shared" si="29"/>
        <v/>
      </c>
      <c r="AD106" s="286" t="str">
        <f t="shared" si="28"/>
        <v/>
      </c>
      <c r="AL106" s="2" t="str" cm="1">
        <f t="array" ref="AL106">IF(B106="","",SUMPRODUCT(($D$1:$AB$4=$AL$4)*D106:AB106))</f>
        <v/>
      </c>
      <c r="AM106" s="15" t="str">
        <f t="shared" ca="1" si="2"/>
        <v/>
      </c>
      <c r="AN106" s="2" t="str" cm="1">
        <f t="array" ref="AN106">IF(B106="","",SUMPRODUCT(($D$1:$AB$4=$AN$4)*D106:AB106))</f>
        <v/>
      </c>
      <c r="AO106" s="15" t="str">
        <f t="shared" ca="1" si="3"/>
        <v/>
      </c>
      <c r="AP106" s="2" t="str" cm="1">
        <f t="array" ref="AP106">IF(B106="","",SUMPRODUCT(($D$1:$AB$4=$AP$4)*D106:AB106))</f>
        <v/>
      </c>
      <c r="AQ106" s="15" t="str">
        <f t="shared" ca="1" si="4"/>
        <v/>
      </c>
      <c r="AR106" s="2" t="str" cm="1">
        <f t="array" ref="AR106">IF(B106="","",SUMPRODUCT(($D$1:$AB$4=$AR$4)*D106:AB106))</f>
        <v/>
      </c>
      <c r="AS106" s="15" t="str">
        <f t="shared" ca="1" si="5"/>
        <v/>
      </c>
      <c r="AT106" s="2" t="str" cm="1">
        <f t="array" ref="AT106">IF(B106="","",SUMPRODUCT(($D$1:$AB$4=$AT$4)*$D106:$AB106))</f>
        <v/>
      </c>
      <c r="AU106" s="15" t="str">
        <f t="shared" ca="1" si="6"/>
        <v/>
      </c>
      <c r="AV106" s="2" t="str" cm="1">
        <f t="array" ref="AV106">IF(D106="","",SUMPRODUCT(($D$1:$AB$4=$AV$4)*$D106:$AB106))</f>
        <v/>
      </c>
      <c r="AW106" s="15" t="str">
        <f t="shared" ca="1" si="7"/>
        <v/>
      </c>
      <c r="AX106" s="2" t="str" cm="1">
        <f t="array" ref="AX106">IF(F106="","",SUMPRODUCT(($D$1:$AB$4=$AX$4)*$D106:$AB106))</f>
        <v/>
      </c>
      <c r="AY106" s="15" t="str">
        <f t="shared" ca="1" si="8"/>
        <v/>
      </c>
      <c r="AZ106" s="2" t="str" cm="1">
        <f t="array" ref="AZ106">IF(B106="","",SUMPRODUCT(($D$1:$AB$4=$AZ$4)*$D106:$AB106))</f>
        <v/>
      </c>
      <c r="BA106" s="15" t="str">
        <f t="shared" ca="1" si="9"/>
        <v/>
      </c>
      <c r="BB106" s="2" t="str" cm="1">
        <f t="array" ref="BB106">IF(B106="","",SUMPRODUCT(($D$1:$AB$4=$BB$4)*$D106:$AB106))</f>
        <v/>
      </c>
      <c r="BC106" s="15" t="str">
        <f t="shared" ca="1" si="10"/>
        <v/>
      </c>
      <c r="BD106" s="2" t="str" cm="1">
        <f t="array" ref="BD106">IF(B106="","",SUMPRODUCT(($D$1:$AB$4=$BD$4)*$D106:$AB106))</f>
        <v/>
      </c>
      <c r="BE106" s="15" t="str">
        <f t="shared" ca="1" si="11"/>
        <v/>
      </c>
      <c r="BF106" s="2" t="str" cm="1">
        <f t="array" ref="BF106">IF(B106="","",SUMPRODUCT(($D$1:$AB$4=$BF$4)*$D106:$AB106))</f>
        <v/>
      </c>
      <c r="BG106" s="15" t="str">
        <f t="shared" ca="1" si="12"/>
        <v/>
      </c>
      <c r="BH106" s="2" t="str" cm="1">
        <f t="array" ref="BH106">IF(B106="","",SUMPRODUCT(($D$1:$AB$4=$BH$4)*$D106:$AB106))</f>
        <v/>
      </c>
      <c r="BI106" s="15" t="str">
        <f t="shared" ca="1" si="13"/>
        <v/>
      </c>
      <c r="BJ106" s="2" t="str" cm="1">
        <f t="array" ref="BJ106">IF(B106="","",SUMPRODUCT(($D$1:$AB$4=$BJ$4)*$D106:$AB106))</f>
        <v/>
      </c>
      <c r="BK106" s="15" t="str">
        <f t="shared" ca="1" si="14"/>
        <v/>
      </c>
      <c r="BL106" s="2" t="str" cm="1">
        <f t="array" ref="BL106">IF(B106="","",SUMPRODUCT(($D$1:$AB$4=$BL$4)*$D106:$AB106))</f>
        <v/>
      </c>
      <c r="BM106" s="15" t="str">
        <f t="shared" ca="1" si="15"/>
        <v/>
      </c>
      <c r="BN106" s="2" t="str" cm="1">
        <f t="array" ref="BN106">IF(B106="","",SUMPRODUCT(($D$1:$AB$4=$BN$4)*$D106:$AB106))</f>
        <v/>
      </c>
      <c r="BO106" s="15" t="str">
        <f t="shared" ca="1" si="16"/>
        <v/>
      </c>
      <c r="BP106" s="2" t="str" cm="1">
        <f t="array" ref="BP106">IF(B106="","",SUMPRODUCT(($D$1:$AB$4=$BP$4)*$D106:$AB106))</f>
        <v/>
      </c>
      <c r="BQ106" s="15" t="str">
        <f t="shared" ca="1" si="17"/>
        <v/>
      </c>
      <c r="BR106" s="2" t="str" cm="1">
        <f t="array" ref="BR106">IF(B106="","",SUMPRODUCT(($D$1:$AB$4=$BR$4)*$D106:$AB106))</f>
        <v/>
      </c>
      <c r="BS106" s="15" t="str">
        <f t="shared" ca="1" si="18"/>
        <v/>
      </c>
      <c r="BT106" s="2" t="str" cm="1">
        <f t="array" ref="BT106">IF(B106="","",SUMPRODUCT(($D$1:$AB$4=$BT$4)*$D106:$AB106))</f>
        <v/>
      </c>
      <c r="BU106" s="15" t="str">
        <f t="shared" ca="1" si="19"/>
        <v/>
      </c>
      <c r="BV106" s="2" t="str" cm="1">
        <f t="array" ref="BV106">IF(B106="","",SUMPRODUCT(($D$1:$AB$4=$BV$4)*$D106:$AB106))</f>
        <v/>
      </c>
      <c r="BW106" s="15" t="str">
        <f t="shared" ca="1" si="20"/>
        <v/>
      </c>
      <c r="BX106" s="2" t="str" cm="1">
        <f t="array" ref="BX106">IF(B106="","",SUMPRODUCT(($D$1:$AB$4=$BX$4)*$D106:$AB106))</f>
        <v/>
      </c>
      <c r="BY106" s="15" t="str">
        <f t="shared" ca="1" si="21"/>
        <v/>
      </c>
      <c r="BZ106" s="2" t="str" cm="1">
        <f t="array" ref="BZ106">IF(B106="","",SUMPRODUCT(($D$1:$AB$4=$BZ$4)*$D106:$AB106))</f>
        <v/>
      </c>
      <c r="CA106" s="15" t="str">
        <f t="shared" ca="1" si="22"/>
        <v/>
      </c>
      <c r="CB106" s="2" t="str" cm="1">
        <f t="array" ref="CB106">IF(B106="","",SUMPRODUCT(($D$1:$AB$4=$CB$4)*$D106:$AB106))</f>
        <v/>
      </c>
      <c r="CC106" s="15" t="str">
        <f t="shared" ca="1" si="23"/>
        <v/>
      </c>
      <c r="CD106" s="2" t="str" cm="1">
        <f t="array" ref="CD106">IF(B106="","",SUMPRODUCT(($D$1:$AB$4=$CD$4)*$D106:$AB106))</f>
        <v/>
      </c>
      <c r="CE106" s="15" t="str">
        <f t="shared" ca="1" si="24"/>
        <v/>
      </c>
      <c r="CF106" s="2" t="str" cm="1">
        <f t="array" ref="CF106">IF(B106="","",SUMPRODUCT(($D$1:$AB$4=$CF$4)*$D106:$AB106))</f>
        <v/>
      </c>
      <c r="CG106" s="15" t="str">
        <f t="shared" ca="1" si="25"/>
        <v/>
      </c>
      <c r="CH106" s="2" t="str" cm="1">
        <f t="array" ref="CH106">IF(B106="","",SUMPRODUCT(($D$1:$AB$4=$CH$4)*$D106:$AB106))</f>
        <v/>
      </c>
      <c r="CI106" s="15" t="str">
        <f t="shared" ca="1" si="26"/>
        <v/>
      </c>
    </row>
    <row r="107" spans="1:87">
      <c r="A107" s="6">
        <v>101</v>
      </c>
      <c r="B107" s="8"/>
      <c r="D107" s="97"/>
      <c r="E107" s="86"/>
      <c r="F107" s="86"/>
      <c r="G107" s="86"/>
      <c r="H107" s="86"/>
      <c r="I107" s="98"/>
      <c r="J107" s="102"/>
      <c r="K107" s="87"/>
      <c r="L107" s="87"/>
      <c r="M107" s="87"/>
      <c r="N107" s="87"/>
      <c r="O107" s="103"/>
      <c r="P107" s="107"/>
      <c r="Q107" s="88"/>
      <c r="R107" s="88"/>
      <c r="S107" s="88"/>
      <c r="T107" s="88"/>
      <c r="U107" s="108"/>
      <c r="V107" s="113"/>
      <c r="W107" s="89"/>
      <c r="X107" s="89"/>
      <c r="Y107" s="89"/>
      <c r="Z107" s="89"/>
      <c r="AA107" s="89"/>
      <c r="AB107" s="169"/>
      <c r="AC107" s="171" t="str">
        <f t="shared" si="29"/>
        <v/>
      </c>
      <c r="AD107" s="286" t="str">
        <f t="shared" si="28"/>
        <v/>
      </c>
      <c r="AL107" s="2" t="str" cm="1">
        <f t="array" ref="AL107">IF(B107="","",SUMPRODUCT(($D$1:$AB$4=$AL$4)*D107:AB107))</f>
        <v/>
      </c>
      <c r="AM107" s="15" t="str">
        <f t="shared" ref="AM107" ca="1" si="106">IFERROR(IF($AM$3=0,"",AL107/$AM$3),"")</f>
        <v/>
      </c>
      <c r="AN107" s="2" t="str" cm="1">
        <f t="array" ref="AN107">IF(B107="","",SUMPRODUCT(($D$1:$AB$4=$AN$4)*D107:AB107))</f>
        <v/>
      </c>
      <c r="AO107" s="15" t="str">
        <f t="shared" ref="AO107" ca="1" si="107">IFERROR(IF($AO$3=0,"",AN107/$AO$3),"")</f>
        <v/>
      </c>
      <c r="AP107" s="2" t="str" cm="1">
        <f t="array" ref="AP107">IF(B107="","",SUMPRODUCT(($D$1:$AB$4=$AP$4)*D107:AB107))</f>
        <v/>
      </c>
      <c r="AQ107" s="15" t="str">
        <f t="shared" ref="AQ107" ca="1" si="108">IFERROR(IF($AQ$3=0,"",AP107/$AQ$3),"")</f>
        <v/>
      </c>
      <c r="AR107" s="2" t="str" cm="1">
        <f t="array" ref="AR107">IF(B107="","",SUMPRODUCT(($D$1:$AB$4=$AR$4)*D107:AB107))</f>
        <v/>
      </c>
      <c r="AS107" s="15" t="str">
        <f t="shared" ref="AS107" ca="1" si="109">IFERROR(IF($AS$3=0,"",AR107/$AS$3),"")</f>
        <v/>
      </c>
      <c r="AT107" s="2" t="str" cm="1">
        <f t="array" ref="AT107">IF(B107="","",SUMPRODUCT(($D$1:$AB$4=$AT$4)*$D107:$AB107))</f>
        <v/>
      </c>
      <c r="AU107" s="15" t="str">
        <f t="shared" ref="AU107" ca="1" si="110">IFERROR(IF($AU$3=0,"",AT107/$AU$3),"")</f>
        <v/>
      </c>
      <c r="AV107" s="2" t="str" cm="1">
        <f t="array" ref="AV107">IF(D107="","",SUMPRODUCT(($D$1:$AB$4=$AV$4)*$D107:$AB107))</f>
        <v/>
      </c>
      <c r="AW107" s="15" t="str">
        <f t="shared" ref="AW107" ca="1" si="111">IFERROR(IF($AW$3=0,"",AV107/$AW$3),"")</f>
        <v/>
      </c>
      <c r="AX107" s="2" t="str" cm="1">
        <f t="array" ref="AX107">IF(F107="","",SUMPRODUCT(($D$1:$AB$4=$AX$4)*$D107:$AB107))</f>
        <v/>
      </c>
      <c r="AY107" s="15" t="str">
        <f t="shared" ref="AY107" ca="1" si="112">IFERROR(IF($AY$3=0,"",AX107/$AY$3),"")</f>
        <v/>
      </c>
      <c r="AZ107" s="2" t="str" cm="1">
        <f t="array" ref="AZ107">IF(B107="","",SUMPRODUCT(($D$1:$AB$4=$AZ$4)*$D107:$AB107))</f>
        <v/>
      </c>
      <c r="BA107" s="15" t="str">
        <f t="shared" ref="BA107" ca="1" si="113">IFERROR(IF($BA$3=0,"",AZ107/$BA$3),"")</f>
        <v/>
      </c>
      <c r="BB107" s="2" t="str" cm="1">
        <f t="array" ref="BB107">IF(B107="","",SUMPRODUCT(($D$1:$AB$4=$BB$4)*$D107:$AB107))</f>
        <v/>
      </c>
      <c r="BC107" s="15" t="str">
        <f t="shared" ref="BC107" ca="1" si="114">IFERROR(IF($BC$3=0,"",BB107/$BC$3),"")</f>
        <v/>
      </c>
      <c r="BD107" s="2" t="str" cm="1">
        <f t="array" ref="BD107">IF(B107="","",SUMPRODUCT(($D$1:$AB$4=$BD$4)*$D107:$AB107))</f>
        <v/>
      </c>
      <c r="BE107" s="15" t="str">
        <f t="shared" ref="BE107" ca="1" si="115">IFERROR(IF($BE$3=0,"",BD107/$BE$3),"")</f>
        <v/>
      </c>
      <c r="BF107" s="2" t="str" cm="1">
        <f t="array" ref="BF107">IF(B107="","",SUMPRODUCT(($D$1:$AB$4=$BF$4)*$D107:$AB107))</f>
        <v/>
      </c>
      <c r="BG107" s="15" t="str">
        <f t="shared" ref="BG107" ca="1" si="116">IFERROR(IF($BG$3=0,"",BF107/$BG$3),"")</f>
        <v/>
      </c>
      <c r="BH107" s="2" t="str" cm="1">
        <f t="array" ref="BH107">IF(B107="","",SUMPRODUCT(($D$1:$AB$4=$BH$4)*$D107:$AB107))</f>
        <v/>
      </c>
      <c r="BI107" s="15" t="str">
        <f t="shared" ref="BI107" ca="1" si="117">IFERROR(IF($BI$3=0,"",BH107/$BI$3),"")</f>
        <v/>
      </c>
      <c r="BJ107" s="2" t="str" cm="1">
        <f t="array" ref="BJ107">IF(B107="","",SUMPRODUCT(($D$1:$AB$4=$BJ$4)*$D107:$AB107))</f>
        <v/>
      </c>
      <c r="BK107" s="15" t="str">
        <f t="shared" ref="BK107" ca="1" si="118">IFERROR(IF($BK$3=0,"",BJ107/$BK$3),"")</f>
        <v/>
      </c>
      <c r="BL107" s="2" t="str" cm="1">
        <f t="array" ref="BL107">IF(B107="","",SUMPRODUCT(($D$1:$AB$4=$BL$4)*$D107:$AB107))</f>
        <v/>
      </c>
      <c r="BM107" s="15" t="str">
        <f t="shared" ref="BM107" ca="1" si="119">IFERROR(IF($BM$3=0,"",BL107/$BM$3),"")</f>
        <v/>
      </c>
      <c r="BN107" s="2" t="str" cm="1">
        <f t="array" ref="BN107">IF(B107="","",SUMPRODUCT(($D$1:$AB$4=$BN$4)*$D107:$AB107))</f>
        <v/>
      </c>
      <c r="BO107" s="15" t="str">
        <f t="shared" ref="BO107" ca="1" si="120">IFERROR(IF($BO$3=0,"",BN107/$BO$3),"")</f>
        <v/>
      </c>
      <c r="BP107" s="2" t="str" cm="1">
        <f t="array" ref="BP107">IF(B107="","",SUMPRODUCT(($D$1:$AB$4=$BP$4)*$D107:$AB107))</f>
        <v/>
      </c>
      <c r="BQ107" s="15" t="str">
        <f t="shared" ref="BQ107" ca="1" si="121">IFERROR(IF($BQ$3=0,"",BP107/$BQ$3),"")</f>
        <v/>
      </c>
      <c r="BR107" s="2" t="str" cm="1">
        <f t="array" ref="BR107">IF(B107="","",SUMPRODUCT(($D$1:$AB$4=$BR$4)*$D107:$AB107))</f>
        <v/>
      </c>
      <c r="BS107" s="15" t="str">
        <f t="shared" ref="BS107" ca="1" si="122">IFERROR(IF($BS$3=0,"",BR107/$BS$3),"")</f>
        <v/>
      </c>
      <c r="BT107" s="2" t="str" cm="1">
        <f t="array" ref="BT107">IF(B107="","",SUMPRODUCT(($D$1:$AB$4=$BT$4)*$D107:$AB107))</f>
        <v/>
      </c>
      <c r="BU107" s="15" t="str">
        <f t="shared" ref="BU107" ca="1" si="123">IFERROR(IF($BU$3=0,"",BT107/$BU$3),"")</f>
        <v/>
      </c>
      <c r="BV107" s="2" t="str" cm="1">
        <f t="array" ref="BV107">IF(B107="","",SUMPRODUCT(($D$1:$AB$4=$BV$4)*$D107:$AB107))</f>
        <v/>
      </c>
      <c r="BW107" s="15" t="str">
        <f t="shared" ref="BW107" ca="1" si="124">IFERROR(IF($BW$3=0,"",BV107/$BW$3),"")</f>
        <v/>
      </c>
      <c r="BX107" s="2" t="str" cm="1">
        <f t="array" ref="BX107">IF(B107="","",SUMPRODUCT(($D$1:$AB$4=$BX$4)*$D107:$AB107))</f>
        <v/>
      </c>
      <c r="BY107" s="15" t="str">
        <f t="shared" ref="BY107" ca="1" si="125">IFERROR(IF($BY$3=0,"",BX107/$BY$3),"")</f>
        <v/>
      </c>
      <c r="BZ107" s="2" t="str" cm="1">
        <f t="array" ref="BZ107">IF(B107="","",SUMPRODUCT(($D$1:$AB$4=$BZ$4)*$D107:$AB107))</f>
        <v/>
      </c>
      <c r="CA107" s="15" t="str">
        <f t="shared" ref="CA107" ca="1" si="126">IFERROR(IF($CA$3=0,"",BZ107/$CA$3),"")</f>
        <v/>
      </c>
      <c r="CB107" s="2" t="str" cm="1">
        <f t="array" ref="CB107">IF(B107="","",SUMPRODUCT(($D$1:$AB$4=$CB$4)*$D107:$AB107))</f>
        <v/>
      </c>
      <c r="CC107" s="15" t="str">
        <f t="shared" ref="CC107" ca="1" si="127">IFERROR(IF($CC$3=0,"",CB107/$CC$3),"")</f>
        <v/>
      </c>
      <c r="CD107" s="2" t="str" cm="1">
        <f t="array" ref="CD107">IF(B107="","",SUMPRODUCT(($D$1:$AB$4=$CD$4)*$D107:$AB107))</f>
        <v/>
      </c>
      <c r="CE107" s="15" t="str">
        <f t="shared" ref="CE107" ca="1" si="128">IFERROR(IF($CE$3=0,"",CD107/$CE$3),"")</f>
        <v/>
      </c>
      <c r="CF107" s="2" t="str" cm="1">
        <f t="array" ref="CF107">IF(B107="","",SUMPRODUCT(($D$1:$AB$4=$CF$4)*$D107:$AB107))</f>
        <v/>
      </c>
      <c r="CG107" s="15" t="str">
        <f t="shared" ref="CG107" ca="1" si="129">IFERROR(IF($CG$3=0,"",CF107/$CG$3),"")</f>
        <v/>
      </c>
      <c r="CH107" s="2" t="str" cm="1">
        <f t="array" ref="CH107">IF(B107="","",SUMPRODUCT(($D$1:$AB$4=$CH$4)*$D107:$AB107))</f>
        <v/>
      </c>
      <c r="CI107" s="15" t="str">
        <f t="shared" ref="CI107" ca="1" si="130">IFERROR(IF($CI$3=0,"",CH107/$CI$3),"")</f>
        <v/>
      </c>
    </row>
    <row r="108" spans="1:87">
      <c r="A108" s="7">
        <v>102</v>
      </c>
      <c r="B108" s="8"/>
      <c r="D108" s="97"/>
      <c r="E108" s="86"/>
      <c r="F108" s="86"/>
      <c r="G108" s="86"/>
      <c r="H108" s="86"/>
      <c r="I108" s="98"/>
      <c r="J108" s="102"/>
      <c r="K108" s="87"/>
      <c r="L108" s="87"/>
      <c r="M108" s="87"/>
      <c r="N108" s="87"/>
      <c r="O108" s="103"/>
      <c r="P108" s="107"/>
      <c r="Q108" s="88"/>
      <c r="R108" s="88"/>
      <c r="S108" s="88"/>
      <c r="T108" s="88"/>
      <c r="U108" s="108"/>
      <c r="V108" s="113"/>
      <c r="W108" s="89"/>
      <c r="X108" s="89"/>
      <c r="Y108" s="89"/>
      <c r="Z108" s="89"/>
      <c r="AA108" s="89"/>
      <c r="AB108" s="169"/>
      <c r="AC108" s="171" t="str">
        <f t="shared" si="29"/>
        <v/>
      </c>
      <c r="AD108" s="286" t="str">
        <f t="shared" si="28"/>
        <v/>
      </c>
      <c r="AL108" s="2" t="str" cm="1">
        <f t="array" ref="AL108">IF(B108="","",SUMPRODUCT(($D$1:$AB$4=$AL$4)*D108:AB108))</f>
        <v/>
      </c>
      <c r="AM108" s="15" t="str">
        <f t="shared" ca="1" si="2"/>
        <v/>
      </c>
      <c r="AN108" s="2" t="str" cm="1">
        <f t="array" ref="AN108">IF(B108="","",SUMPRODUCT(($D$1:$AB$4=$AN$4)*D108:AB108))</f>
        <v/>
      </c>
      <c r="AO108" s="15" t="str">
        <f t="shared" ca="1" si="3"/>
        <v/>
      </c>
      <c r="AP108" s="2" t="str" cm="1">
        <f t="array" ref="AP108">IF(B108="","",SUMPRODUCT(($D$1:$AB$4=$AP$4)*D108:AB108))</f>
        <v/>
      </c>
      <c r="AQ108" s="15" t="str">
        <f t="shared" ca="1" si="4"/>
        <v/>
      </c>
      <c r="AR108" s="2" t="str" cm="1">
        <f t="array" ref="AR108">IF(B108="","",SUMPRODUCT(($D$1:$AB$4=$AR$4)*D108:AB108))</f>
        <v/>
      </c>
      <c r="AS108" s="15" t="str">
        <f t="shared" ca="1" si="5"/>
        <v/>
      </c>
      <c r="AT108" s="2" t="str" cm="1">
        <f t="array" ref="AT108">IF(B108="","",SUMPRODUCT(($D$1:$AB$4=$AT$4)*$D108:$AB108))</f>
        <v/>
      </c>
      <c r="AU108" s="15" t="str">
        <f t="shared" ca="1" si="6"/>
        <v/>
      </c>
      <c r="AV108" s="2" t="str" cm="1">
        <f t="array" ref="AV108">IF(D108="","",SUMPRODUCT(($D$1:$AB$4=$AV$4)*$D108:$AB108))</f>
        <v/>
      </c>
      <c r="AW108" s="15" t="str">
        <f t="shared" ca="1" si="7"/>
        <v/>
      </c>
      <c r="AX108" s="2" t="str" cm="1">
        <f t="array" ref="AX108">IF(F108="","",SUMPRODUCT(($D$1:$AB$4=$AX$4)*$D108:$AB108))</f>
        <v/>
      </c>
      <c r="AY108" s="15" t="str">
        <f t="shared" ca="1" si="8"/>
        <v/>
      </c>
      <c r="AZ108" s="2" t="str" cm="1">
        <f t="array" ref="AZ108">IF(B108="","",SUMPRODUCT(($D$1:$AB$4=$AZ$4)*$D108:$AB108))</f>
        <v/>
      </c>
      <c r="BA108" s="15" t="str">
        <f t="shared" ca="1" si="9"/>
        <v/>
      </c>
      <c r="BB108" s="2" t="str" cm="1">
        <f t="array" ref="BB108">IF(B108="","",SUMPRODUCT(($D$1:$AB$4=$BB$4)*$D108:$AB108))</f>
        <v/>
      </c>
      <c r="BC108" s="15" t="str">
        <f t="shared" ca="1" si="10"/>
        <v/>
      </c>
      <c r="BD108" s="2" t="str" cm="1">
        <f t="array" ref="BD108">IF(B108="","",SUMPRODUCT(($D$1:$AB$4=$BD$4)*$D108:$AB108))</f>
        <v/>
      </c>
      <c r="BE108" s="15" t="str">
        <f t="shared" ca="1" si="11"/>
        <v/>
      </c>
      <c r="BF108" s="2" t="str" cm="1">
        <f t="array" ref="BF108">IF(B108="","",SUMPRODUCT(($D$1:$AB$4=$BF$4)*$D108:$AB108))</f>
        <v/>
      </c>
      <c r="BG108" s="15" t="str">
        <f t="shared" ca="1" si="12"/>
        <v/>
      </c>
      <c r="BH108" s="2" t="str" cm="1">
        <f t="array" ref="BH108">IF(B108="","",SUMPRODUCT(($D$1:$AB$4=$BH$4)*$D108:$AB108))</f>
        <v/>
      </c>
      <c r="BI108" s="15" t="str">
        <f t="shared" ca="1" si="13"/>
        <v/>
      </c>
      <c r="BJ108" s="2" t="str" cm="1">
        <f t="array" ref="BJ108">IF(B108="","",SUMPRODUCT(($D$1:$AB$4=$BJ$4)*$D108:$AB108))</f>
        <v/>
      </c>
      <c r="BK108" s="15" t="str">
        <f t="shared" ca="1" si="14"/>
        <v/>
      </c>
      <c r="BL108" s="2" t="str" cm="1">
        <f t="array" ref="BL108">IF(B108="","",SUMPRODUCT(($D$1:$AB$4=$BL$4)*$D108:$AB108))</f>
        <v/>
      </c>
      <c r="BM108" s="15" t="str">
        <f t="shared" ca="1" si="15"/>
        <v/>
      </c>
      <c r="BN108" s="2" t="str" cm="1">
        <f t="array" ref="BN108">IF(B108="","",SUMPRODUCT(($D$1:$AB$4=$BN$4)*$D108:$AB108))</f>
        <v/>
      </c>
      <c r="BO108" s="15" t="str">
        <f t="shared" ca="1" si="16"/>
        <v/>
      </c>
      <c r="BP108" s="2" t="str" cm="1">
        <f t="array" ref="BP108">IF(B108="","",SUMPRODUCT(($D$1:$AB$4=$BP$4)*$D108:$AB108))</f>
        <v/>
      </c>
      <c r="BQ108" s="15" t="str">
        <f t="shared" ca="1" si="17"/>
        <v/>
      </c>
      <c r="BR108" s="2" t="str" cm="1">
        <f t="array" ref="BR108">IF(B108="","",SUMPRODUCT(($D$1:$AB$4=$BR$4)*$D108:$AB108))</f>
        <v/>
      </c>
      <c r="BS108" s="15" t="str">
        <f t="shared" ca="1" si="18"/>
        <v/>
      </c>
      <c r="BT108" s="2" t="str" cm="1">
        <f t="array" ref="BT108">IF(B108="","",SUMPRODUCT(($D$1:$AB$4=$BT$4)*$D108:$AB108))</f>
        <v/>
      </c>
      <c r="BU108" s="15" t="str">
        <f t="shared" ca="1" si="19"/>
        <v/>
      </c>
      <c r="BV108" s="2" t="str" cm="1">
        <f t="array" ref="BV108">IF(B108="","",SUMPRODUCT(($D$1:$AB$4=$BV$4)*$D108:$AB108))</f>
        <v/>
      </c>
      <c r="BW108" s="15" t="str">
        <f t="shared" ca="1" si="20"/>
        <v/>
      </c>
      <c r="BX108" s="2" t="str" cm="1">
        <f t="array" ref="BX108">IF(B108="","",SUMPRODUCT(($D$1:$AB$4=$BX$4)*$D108:$AB108))</f>
        <v/>
      </c>
      <c r="BY108" s="15" t="str">
        <f t="shared" ca="1" si="21"/>
        <v/>
      </c>
      <c r="BZ108" s="2" t="str" cm="1">
        <f t="array" ref="BZ108">IF(B108="","",SUMPRODUCT(($D$1:$AB$4=$BZ$4)*$D108:$AB108))</f>
        <v/>
      </c>
      <c r="CA108" s="15" t="str">
        <f t="shared" ca="1" si="22"/>
        <v/>
      </c>
      <c r="CB108" s="2" t="str" cm="1">
        <f t="array" ref="CB108">IF(B108="","",SUMPRODUCT(($D$1:$AB$4=$CB$4)*$D108:$AB108))</f>
        <v/>
      </c>
      <c r="CC108" s="15" t="str">
        <f t="shared" ca="1" si="23"/>
        <v/>
      </c>
      <c r="CD108" s="2" t="str" cm="1">
        <f t="array" ref="CD108">IF(B108="","",SUMPRODUCT(($D$1:$AB$4=$CD$4)*$D108:$AB108))</f>
        <v/>
      </c>
      <c r="CE108" s="15" t="str">
        <f t="shared" ca="1" si="24"/>
        <v/>
      </c>
      <c r="CF108" s="2" t="str" cm="1">
        <f t="array" ref="CF108">IF(B108="","",SUMPRODUCT(($D$1:$AB$4=$CF$4)*$D108:$AB108))</f>
        <v/>
      </c>
      <c r="CG108" s="15" t="str">
        <f t="shared" ca="1" si="25"/>
        <v/>
      </c>
      <c r="CH108" s="2" t="str" cm="1">
        <f t="array" ref="CH108">IF(B108="","",SUMPRODUCT(($D$1:$AB$4=$CH$4)*$D108:$AB108))</f>
        <v/>
      </c>
      <c r="CI108" s="15" t="str">
        <f t="shared" ca="1" si="26"/>
        <v/>
      </c>
    </row>
    <row r="109" spans="1:87">
      <c r="A109" s="6">
        <v>103</v>
      </c>
      <c r="B109" s="8"/>
      <c r="D109" s="97"/>
      <c r="E109" s="86"/>
      <c r="F109" s="86"/>
      <c r="G109" s="86"/>
      <c r="H109" s="86"/>
      <c r="I109" s="98"/>
      <c r="J109" s="102"/>
      <c r="K109" s="87"/>
      <c r="L109" s="87"/>
      <c r="M109" s="87"/>
      <c r="N109" s="87"/>
      <c r="O109" s="103"/>
      <c r="P109" s="107"/>
      <c r="Q109" s="88"/>
      <c r="R109" s="88"/>
      <c r="S109" s="88"/>
      <c r="T109" s="88"/>
      <c r="U109" s="108"/>
      <c r="V109" s="113"/>
      <c r="W109" s="89"/>
      <c r="X109" s="89"/>
      <c r="Y109" s="89"/>
      <c r="Z109" s="89"/>
      <c r="AA109" s="89"/>
      <c r="AB109" s="169"/>
      <c r="AC109" s="171" t="str">
        <f t="shared" si="29"/>
        <v/>
      </c>
      <c r="AD109" s="286" t="str">
        <f t="shared" si="28"/>
        <v/>
      </c>
      <c r="AL109" s="2" t="str" cm="1">
        <f t="array" ref="AL109">IF(B109="","",SUMPRODUCT(($D$1:$AB$4=$AL$4)*D109:AB109))</f>
        <v/>
      </c>
      <c r="AM109" s="15" t="str">
        <f t="shared" ca="1" si="2"/>
        <v/>
      </c>
      <c r="AN109" s="2" t="str" cm="1">
        <f t="array" ref="AN109">IF(B109="","",SUMPRODUCT(($D$1:$AB$4=$AN$4)*D109:AB109))</f>
        <v/>
      </c>
      <c r="AO109" s="15" t="str">
        <f t="shared" ca="1" si="3"/>
        <v/>
      </c>
      <c r="AP109" s="2" t="str" cm="1">
        <f t="array" ref="AP109">IF(B109="","",SUMPRODUCT(($D$1:$AB$4=$AP$4)*D109:AB109))</f>
        <v/>
      </c>
      <c r="AQ109" s="15" t="str">
        <f t="shared" ca="1" si="4"/>
        <v/>
      </c>
      <c r="AR109" s="2" t="str" cm="1">
        <f t="array" ref="AR109">IF(B109="","",SUMPRODUCT(($D$1:$AB$4=$AR$4)*D109:AB109))</f>
        <v/>
      </c>
      <c r="AS109" s="15" t="str">
        <f t="shared" ca="1" si="5"/>
        <v/>
      </c>
      <c r="AT109" s="2" t="str" cm="1">
        <f t="array" ref="AT109">IF(B109="","",SUMPRODUCT(($D$1:$AB$4=$AT$4)*$D109:$AB109))</f>
        <v/>
      </c>
      <c r="AU109" s="15" t="str">
        <f t="shared" ca="1" si="6"/>
        <v/>
      </c>
      <c r="AV109" s="2" t="str" cm="1">
        <f t="array" ref="AV109">IF(D109="","",SUMPRODUCT(($D$1:$AB$4=$AV$4)*$D109:$AB109))</f>
        <v/>
      </c>
      <c r="AW109" s="15" t="str">
        <f t="shared" ca="1" si="7"/>
        <v/>
      </c>
      <c r="AX109" s="2" t="str" cm="1">
        <f t="array" ref="AX109">IF(F109="","",SUMPRODUCT(($D$1:$AB$4=$AX$4)*$D109:$AB109))</f>
        <v/>
      </c>
      <c r="AY109" s="15" t="str">
        <f t="shared" ca="1" si="8"/>
        <v/>
      </c>
      <c r="AZ109" s="2" t="str" cm="1">
        <f t="array" ref="AZ109">IF(B109="","",SUMPRODUCT(($D$1:$AB$4=$AZ$4)*$D109:$AB109))</f>
        <v/>
      </c>
      <c r="BA109" s="15" t="str">
        <f t="shared" ca="1" si="9"/>
        <v/>
      </c>
      <c r="BB109" s="2" t="str" cm="1">
        <f t="array" ref="BB109">IF(B109="","",SUMPRODUCT(($D$1:$AB$4=$BB$4)*$D109:$AB109))</f>
        <v/>
      </c>
      <c r="BC109" s="15" t="str">
        <f t="shared" ca="1" si="10"/>
        <v/>
      </c>
      <c r="BD109" s="2" t="str" cm="1">
        <f t="array" ref="BD109">IF(B109="","",SUMPRODUCT(($D$1:$AB$4=$BD$4)*$D109:$AB109))</f>
        <v/>
      </c>
      <c r="BE109" s="15" t="str">
        <f t="shared" ca="1" si="11"/>
        <v/>
      </c>
      <c r="BF109" s="2" t="str" cm="1">
        <f t="array" ref="BF109">IF(B109="","",SUMPRODUCT(($D$1:$AB$4=$BF$4)*$D109:$AB109))</f>
        <v/>
      </c>
      <c r="BG109" s="15" t="str">
        <f t="shared" ca="1" si="12"/>
        <v/>
      </c>
      <c r="BH109" s="2" t="str" cm="1">
        <f t="array" ref="BH109">IF(B109="","",SUMPRODUCT(($D$1:$AB$4=$BH$4)*$D109:$AB109))</f>
        <v/>
      </c>
      <c r="BI109" s="15" t="str">
        <f t="shared" ca="1" si="13"/>
        <v/>
      </c>
      <c r="BJ109" s="2" t="str" cm="1">
        <f t="array" ref="BJ109">IF(B109="","",SUMPRODUCT(($D$1:$AB$4=$BJ$4)*$D109:$AB109))</f>
        <v/>
      </c>
      <c r="BK109" s="15" t="str">
        <f t="shared" ca="1" si="14"/>
        <v/>
      </c>
      <c r="BL109" s="2" t="str" cm="1">
        <f t="array" ref="BL109">IF(B109="","",SUMPRODUCT(($D$1:$AB$4=$BL$4)*$D109:$AB109))</f>
        <v/>
      </c>
      <c r="BM109" s="15" t="str">
        <f t="shared" ca="1" si="15"/>
        <v/>
      </c>
      <c r="BN109" s="2" t="str" cm="1">
        <f t="array" ref="BN109">IF(B109="","",SUMPRODUCT(($D$1:$AB$4=$BN$4)*$D109:$AB109))</f>
        <v/>
      </c>
      <c r="BO109" s="15" t="str">
        <f t="shared" ca="1" si="16"/>
        <v/>
      </c>
      <c r="BP109" s="2" t="str" cm="1">
        <f t="array" ref="BP109">IF(B109="","",SUMPRODUCT(($D$1:$AB$4=$BP$4)*$D109:$AB109))</f>
        <v/>
      </c>
      <c r="BQ109" s="15" t="str">
        <f t="shared" ca="1" si="17"/>
        <v/>
      </c>
      <c r="BR109" s="2" t="str" cm="1">
        <f t="array" ref="BR109">IF(B109="","",SUMPRODUCT(($D$1:$AB$4=$BR$4)*$D109:$AB109))</f>
        <v/>
      </c>
      <c r="BS109" s="15" t="str">
        <f t="shared" ca="1" si="18"/>
        <v/>
      </c>
      <c r="BT109" s="2" t="str" cm="1">
        <f t="array" ref="BT109">IF(B109="","",SUMPRODUCT(($D$1:$AB$4=$BT$4)*$D109:$AB109))</f>
        <v/>
      </c>
      <c r="BU109" s="15" t="str">
        <f t="shared" ca="1" si="19"/>
        <v/>
      </c>
      <c r="BV109" s="2" t="str" cm="1">
        <f t="array" ref="BV109">IF(B109="","",SUMPRODUCT(($D$1:$AB$4=$BV$4)*$D109:$AB109))</f>
        <v/>
      </c>
      <c r="BW109" s="15" t="str">
        <f t="shared" ca="1" si="20"/>
        <v/>
      </c>
      <c r="BX109" s="2" t="str" cm="1">
        <f t="array" ref="BX109">IF(B109="","",SUMPRODUCT(($D$1:$AB$4=$BX$4)*$D109:$AB109))</f>
        <v/>
      </c>
      <c r="BY109" s="15" t="str">
        <f t="shared" ca="1" si="21"/>
        <v/>
      </c>
      <c r="BZ109" s="2" t="str" cm="1">
        <f t="array" ref="BZ109">IF(B109="","",SUMPRODUCT(($D$1:$AB$4=$BZ$4)*$D109:$AB109))</f>
        <v/>
      </c>
      <c r="CA109" s="15" t="str">
        <f t="shared" ca="1" si="22"/>
        <v/>
      </c>
      <c r="CB109" s="2" t="str" cm="1">
        <f t="array" ref="CB109">IF(B109="","",SUMPRODUCT(($D$1:$AB$4=$CB$4)*$D109:$AB109))</f>
        <v/>
      </c>
      <c r="CC109" s="15" t="str">
        <f t="shared" ca="1" si="23"/>
        <v/>
      </c>
      <c r="CD109" s="2" t="str" cm="1">
        <f t="array" ref="CD109">IF(B109="","",SUMPRODUCT(($D$1:$AB$4=$CD$4)*$D109:$AB109))</f>
        <v/>
      </c>
      <c r="CE109" s="15" t="str">
        <f t="shared" ca="1" si="24"/>
        <v/>
      </c>
      <c r="CF109" s="2" t="str" cm="1">
        <f t="array" ref="CF109">IF(B109="","",SUMPRODUCT(($D$1:$AB$4=$CF$4)*$D109:$AB109))</f>
        <v/>
      </c>
      <c r="CG109" s="15" t="str">
        <f t="shared" ca="1" si="25"/>
        <v/>
      </c>
      <c r="CH109" s="2" t="str" cm="1">
        <f t="array" ref="CH109">IF(B109="","",SUMPRODUCT(($D$1:$AB$4=$CH$4)*$D109:$AB109))</f>
        <v/>
      </c>
      <c r="CI109" s="15" t="str">
        <f t="shared" ca="1" si="26"/>
        <v/>
      </c>
    </row>
    <row r="110" spans="1:87">
      <c r="A110" s="7">
        <v>104</v>
      </c>
      <c r="B110" s="8"/>
      <c r="D110" s="97"/>
      <c r="E110" s="86"/>
      <c r="F110" s="86"/>
      <c r="G110" s="86"/>
      <c r="H110" s="86"/>
      <c r="I110" s="98"/>
      <c r="J110" s="102"/>
      <c r="K110" s="87"/>
      <c r="L110" s="87"/>
      <c r="M110" s="87"/>
      <c r="N110" s="87"/>
      <c r="O110" s="103"/>
      <c r="P110" s="107"/>
      <c r="Q110" s="88"/>
      <c r="R110" s="88"/>
      <c r="S110" s="88"/>
      <c r="T110" s="88"/>
      <c r="U110" s="108"/>
      <c r="V110" s="113"/>
      <c r="W110" s="89"/>
      <c r="X110" s="89"/>
      <c r="Y110" s="89"/>
      <c r="Z110" s="89"/>
      <c r="AA110" s="89"/>
      <c r="AB110" s="169"/>
      <c r="AC110" s="171" t="str">
        <f t="shared" si="29"/>
        <v/>
      </c>
      <c r="AD110" s="286" t="str">
        <f t="shared" si="28"/>
        <v/>
      </c>
      <c r="AL110" s="2" t="str" cm="1">
        <f t="array" ref="AL110">IF(B110="","",SUMPRODUCT(($D$1:$AB$4=$AL$4)*D110:AB110))</f>
        <v/>
      </c>
      <c r="AM110" s="15" t="str">
        <f t="shared" ca="1" si="2"/>
        <v/>
      </c>
      <c r="AN110" s="2" t="str" cm="1">
        <f t="array" ref="AN110">IF(B110="","",SUMPRODUCT(($D$1:$AB$4=$AN$4)*D110:AB110))</f>
        <v/>
      </c>
      <c r="AO110" s="15" t="str">
        <f t="shared" ca="1" si="3"/>
        <v/>
      </c>
      <c r="AP110" s="2" t="str" cm="1">
        <f t="array" ref="AP110">IF(B110="","",SUMPRODUCT(($D$1:$AB$4=$AP$4)*D110:AB110))</f>
        <v/>
      </c>
      <c r="AQ110" s="15" t="str">
        <f t="shared" ca="1" si="4"/>
        <v/>
      </c>
      <c r="AR110" s="2" t="str" cm="1">
        <f t="array" ref="AR110">IF(B110="","",SUMPRODUCT(($D$1:$AB$4=$AR$4)*D110:AB110))</f>
        <v/>
      </c>
      <c r="AS110" s="15" t="str">
        <f t="shared" ca="1" si="5"/>
        <v/>
      </c>
      <c r="AT110" s="2" t="str" cm="1">
        <f t="array" ref="AT110">IF(B110="","",SUMPRODUCT(($D$1:$AB$4=$AT$4)*$D110:$AB110))</f>
        <v/>
      </c>
      <c r="AU110" s="15" t="str">
        <f t="shared" ca="1" si="6"/>
        <v/>
      </c>
      <c r="AV110" s="2" t="str" cm="1">
        <f t="array" ref="AV110">IF(D110="","",SUMPRODUCT(($D$1:$AB$4=$AV$4)*$D110:$AB110))</f>
        <v/>
      </c>
      <c r="AW110" s="15" t="str">
        <f t="shared" ca="1" si="7"/>
        <v/>
      </c>
      <c r="AX110" s="2" t="str" cm="1">
        <f t="array" ref="AX110">IF(F110="","",SUMPRODUCT(($D$1:$AB$4=$AX$4)*$D110:$AB110))</f>
        <v/>
      </c>
      <c r="AY110" s="15" t="str">
        <f t="shared" ca="1" si="8"/>
        <v/>
      </c>
      <c r="AZ110" s="2" t="str" cm="1">
        <f t="array" ref="AZ110">IF(B110="","",SUMPRODUCT(($D$1:$AB$4=$AZ$4)*$D110:$AB110))</f>
        <v/>
      </c>
      <c r="BA110" s="15" t="str">
        <f t="shared" ca="1" si="9"/>
        <v/>
      </c>
      <c r="BB110" s="2" t="str" cm="1">
        <f t="array" ref="BB110">IF(B110="","",SUMPRODUCT(($D$1:$AB$4=$BB$4)*$D110:$AB110))</f>
        <v/>
      </c>
      <c r="BC110" s="15" t="str">
        <f t="shared" ca="1" si="10"/>
        <v/>
      </c>
      <c r="BD110" s="2" t="str" cm="1">
        <f t="array" ref="BD110">IF(B110="","",SUMPRODUCT(($D$1:$AB$4=$BD$4)*$D110:$AB110))</f>
        <v/>
      </c>
      <c r="BE110" s="15" t="str">
        <f t="shared" ca="1" si="11"/>
        <v/>
      </c>
      <c r="BF110" s="2" t="str" cm="1">
        <f t="array" ref="BF110">IF(B110="","",SUMPRODUCT(($D$1:$AB$4=$BF$4)*$D110:$AB110))</f>
        <v/>
      </c>
      <c r="BG110" s="15" t="str">
        <f t="shared" ca="1" si="12"/>
        <v/>
      </c>
      <c r="BH110" s="2" t="str" cm="1">
        <f t="array" ref="BH110">IF(B110="","",SUMPRODUCT(($D$1:$AB$4=$BH$4)*$D110:$AB110))</f>
        <v/>
      </c>
      <c r="BI110" s="15" t="str">
        <f t="shared" ca="1" si="13"/>
        <v/>
      </c>
      <c r="BJ110" s="2" t="str" cm="1">
        <f t="array" ref="BJ110">IF(B110="","",SUMPRODUCT(($D$1:$AB$4=$BJ$4)*$D110:$AB110))</f>
        <v/>
      </c>
      <c r="BK110" s="15" t="str">
        <f t="shared" ca="1" si="14"/>
        <v/>
      </c>
      <c r="BL110" s="2" t="str" cm="1">
        <f t="array" ref="BL110">IF(B110="","",SUMPRODUCT(($D$1:$AB$4=$BL$4)*$D110:$AB110))</f>
        <v/>
      </c>
      <c r="BM110" s="15" t="str">
        <f t="shared" ca="1" si="15"/>
        <v/>
      </c>
      <c r="BN110" s="2" t="str" cm="1">
        <f t="array" ref="BN110">IF(B110="","",SUMPRODUCT(($D$1:$AB$4=$BN$4)*$D110:$AB110))</f>
        <v/>
      </c>
      <c r="BO110" s="15" t="str">
        <f t="shared" ca="1" si="16"/>
        <v/>
      </c>
      <c r="BP110" s="2" t="str" cm="1">
        <f t="array" ref="BP110">IF(B110="","",SUMPRODUCT(($D$1:$AB$4=$BP$4)*$D110:$AB110))</f>
        <v/>
      </c>
      <c r="BQ110" s="15" t="str">
        <f t="shared" ca="1" si="17"/>
        <v/>
      </c>
      <c r="BR110" s="2" t="str" cm="1">
        <f t="array" ref="BR110">IF(B110="","",SUMPRODUCT(($D$1:$AB$4=$BR$4)*$D110:$AB110))</f>
        <v/>
      </c>
      <c r="BS110" s="15" t="str">
        <f t="shared" ca="1" si="18"/>
        <v/>
      </c>
      <c r="BT110" s="2" t="str" cm="1">
        <f t="array" ref="BT110">IF(B110="","",SUMPRODUCT(($D$1:$AB$4=$BT$4)*$D110:$AB110))</f>
        <v/>
      </c>
      <c r="BU110" s="15" t="str">
        <f t="shared" ca="1" si="19"/>
        <v/>
      </c>
      <c r="BV110" s="2" t="str" cm="1">
        <f t="array" ref="BV110">IF(B110="","",SUMPRODUCT(($D$1:$AB$4=$BV$4)*$D110:$AB110))</f>
        <v/>
      </c>
      <c r="BW110" s="15" t="str">
        <f t="shared" ca="1" si="20"/>
        <v/>
      </c>
      <c r="BX110" s="2" t="str" cm="1">
        <f t="array" ref="BX110">IF(B110="","",SUMPRODUCT(($D$1:$AB$4=$BX$4)*$D110:$AB110))</f>
        <v/>
      </c>
      <c r="BY110" s="15" t="str">
        <f t="shared" ca="1" si="21"/>
        <v/>
      </c>
      <c r="BZ110" s="2" t="str" cm="1">
        <f t="array" ref="BZ110">IF(B110="","",SUMPRODUCT(($D$1:$AB$4=$BZ$4)*$D110:$AB110))</f>
        <v/>
      </c>
      <c r="CA110" s="15" t="str">
        <f t="shared" ca="1" si="22"/>
        <v/>
      </c>
      <c r="CB110" s="2" t="str" cm="1">
        <f t="array" ref="CB110">IF(B110="","",SUMPRODUCT(($D$1:$AB$4=$CB$4)*$D110:$AB110))</f>
        <v/>
      </c>
      <c r="CC110" s="15" t="str">
        <f t="shared" ca="1" si="23"/>
        <v/>
      </c>
      <c r="CD110" s="2" t="str" cm="1">
        <f t="array" ref="CD110">IF(B110="","",SUMPRODUCT(($D$1:$AB$4=$CD$4)*$D110:$AB110))</f>
        <v/>
      </c>
      <c r="CE110" s="15" t="str">
        <f t="shared" ca="1" si="24"/>
        <v/>
      </c>
      <c r="CF110" s="2" t="str" cm="1">
        <f t="array" ref="CF110">IF(B110="","",SUMPRODUCT(($D$1:$AB$4=$CF$4)*$D110:$AB110))</f>
        <v/>
      </c>
      <c r="CG110" s="15" t="str">
        <f t="shared" ca="1" si="25"/>
        <v/>
      </c>
      <c r="CH110" s="2" t="str" cm="1">
        <f t="array" ref="CH110">IF(B110="","",SUMPRODUCT(($D$1:$AB$4=$CH$4)*$D110:$AB110))</f>
        <v/>
      </c>
      <c r="CI110" s="15" t="str">
        <f t="shared" ca="1" si="26"/>
        <v/>
      </c>
    </row>
    <row r="111" spans="1:87">
      <c r="A111" s="6">
        <v>105</v>
      </c>
      <c r="B111" s="8"/>
      <c r="D111" s="97"/>
      <c r="E111" s="86"/>
      <c r="F111" s="86"/>
      <c r="G111" s="86"/>
      <c r="H111" s="86"/>
      <c r="I111" s="98"/>
      <c r="J111" s="102"/>
      <c r="K111" s="87"/>
      <c r="L111" s="87"/>
      <c r="M111" s="87"/>
      <c r="N111" s="87"/>
      <c r="O111" s="103"/>
      <c r="P111" s="107"/>
      <c r="Q111" s="88"/>
      <c r="R111" s="88"/>
      <c r="S111" s="88"/>
      <c r="T111" s="88"/>
      <c r="U111" s="108"/>
      <c r="V111" s="113"/>
      <c r="W111" s="89"/>
      <c r="X111" s="89"/>
      <c r="Y111" s="89"/>
      <c r="Z111" s="89"/>
      <c r="AA111" s="89"/>
      <c r="AB111" s="169"/>
      <c r="AC111" s="171" t="str">
        <f t="shared" si="29"/>
        <v/>
      </c>
      <c r="AD111" s="286" t="str">
        <f t="shared" si="28"/>
        <v/>
      </c>
      <c r="AL111" s="2" t="str" cm="1">
        <f t="array" ref="AL111">IF(B111="","",SUMPRODUCT(($D$1:$AB$4=$AL$4)*D111:AB111))</f>
        <v/>
      </c>
      <c r="AM111" s="15" t="str">
        <f t="shared" ca="1" si="2"/>
        <v/>
      </c>
      <c r="AN111" s="2" t="str" cm="1">
        <f t="array" ref="AN111">IF(B111="","",SUMPRODUCT(($D$1:$AB$4=$AN$4)*D111:AB111))</f>
        <v/>
      </c>
      <c r="AO111" s="15" t="str">
        <f t="shared" ca="1" si="3"/>
        <v/>
      </c>
      <c r="AP111" s="2" t="str" cm="1">
        <f t="array" ref="AP111">IF(B111="","",SUMPRODUCT(($D$1:$AB$4=$AP$4)*D111:AB111))</f>
        <v/>
      </c>
      <c r="AQ111" s="15" t="str">
        <f t="shared" ca="1" si="4"/>
        <v/>
      </c>
      <c r="AR111" s="2" t="str" cm="1">
        <f t="array" ref="AR111">IF(B111="","",SUMPRODUCT(($D$1:$AB$4=$AR$4)*D111:AB111))</f>
        <v/>
      </c>
      <c r="AS111" s="15" t="str">
        <f t="shared" ca="1" si="5"/>
        <v/>
      </c>
      <c r="AT111" s="2" t="str" cm="1">
        <f t="array" ref="AT111">IF(B111="","",SUMPRODUCT(($D$1:$AB$4=$AT$4)*$D111:$AB111))</f>
        <v/>
      </c>
      <c r="AU111" s="15" t="str">
        <f t="shared" ca="1" si="6"/>
        <v/>
      </c>
      <c r="AV111" s="2" t="str" cm="1">
        <f t="array" ref="AV111">IF(D111="","",SUMPRODUCT(($D$1:$AB$4=$AV$4)*$D111:$AB111))</f>
        <v/>
      </c>
      <c r="AW111" s="15" t="str">
        <f t="shared" ca="1" si="7"/>
        <v/>
      </c>
      <c r="AX111" s="2" t="str" cm="1">
        <f t="array" ref="AX111">IF(F111="","",SUMPRODUCT(($D$1:$AB$4=$AX$4)*$D111:$AB111))</f>
        <v/>
      </c>
      <c r="AY111" s="15" t="str">
        <f t="shared" ca="1" si="8"/>
        <v/>
      </c>
      <c r="AZ111" s="2" t="str" cm="1">
        <f t="array" ref="AZ111">IF(B111="","",SUMPRODUCT(($D$1:$AB$4=$AZ$4)*$D111:$AB111))</f>
        <v/>
      </c>
      <c r="BA111" s="15" t="str">
        <f t="shared" ca="1" si="9"/>
        <v/>
      </c>
      <c r="BB111" s="2" t="str" cm="1">
        <f t="array" ref="BB111">IF(B111="","",SUMPRODUCT(($D$1:$AB$4=$BB$4)*$D111:$AB111))</f>
        <v/>
      </c>
      <c r="BC111" s="15" t="str">
        <f t="shared" ca="1" si="10"/>
        <v/>
      </c>
      <c r="BD111" s="2" t="str" cm="1">
        <f t="array" ref="BD111">IF(B111="","",SUMPRODUCT(($D$1:$AB$4=$BD$4)*$D111:$AB111))</f>
        <v/>
      </c>
      <c r="BE111" s="15" t="str">
        <f t="shared" ca="1" si="11"/>
        <v/>
      </c>
      <c r="BF111" s="2" t="str" cm="1">
        <f t="array" ref="BF111">IF(B111="","",SUMPRODUCT(($D$1:$AB$4=$BF$4)*$D111:$AB111))</f>
        <v/>
      </c>
      <c r="BG111" s="15" t="str">
        <f t="shared" ca="1" si="12"/>
        <v/>
      </c>
      <c r="BH111" s="2" t="str" cm="1">
        <f t="array" ref="BH111">IF(B111="","",SUMPRODUCT(($D$1:$AB$4=$BH$4)*$D111:$AB111))</f>
        <v/>
      </c>
      <c r="BI111" s="15" t="str">
        <f t="shared" ca="1" si="13"/>
        <v/>
      </c>
      <c r="BJ111" s="2" t="str" cm="1">
        <f t="array" ref="BJ111">IF(B111="","",SUMPRODUCT(($D$1:$AB$4=$BJ$4)*$D111:$AB111))</f>
        <v/>
      </c>
      <c r="BK111" s="15" t="str">
        <f t="shared" ca="1" si="14"/>
        <v/>
      </c>
      <c r="BL111" s="2" t="str" cm="1">
        <f t="array" ref="BL111">IF(B111="","",SUMPRODUCT(($D$1:$AB$4=$BL$4)*$D111:$AB111))</f>
        <v/>
      </c>
      <c r="BM111" s="15" t="str">
        <f t="shared" ca="1" si="15"/>
        <v/>
      </c>
      <c r="BN111" s="2" t="str" cm="1">
        <f t="array" ref="BN111">IF(B111="","",SUMPRODUCT(($D$1:$AB$4=$BN$4)*$D111:$AB111))</f>
        <v/>
      </c>
      <c r="BO111" s="15" t="str">
        <f t="shared" ca="1" si="16"/>
        <v/>
      </c>
      <c r="BP111" s="2" t="str" cm="1">
        <f t="array" ref="BP111">IF(B111="","",SUMPRODUCT(($D$1:$AB$4=$BP$4)*$D111:$AB111))</f>
        <v/>
      </c>
      <c r="BQ111" s="15" t="str">
        <f t="shared" ca="1" si="17"/>
        <v/>
      </c>
      <c r="BR111" s="2" t="str" cm="1">
        <f t="array" ref="BR111">IF(B111="","",SUMPRODUCT(($D$1:$AB$4=$BR$4)*$D111:$AB111))</f>
        <v/>
      </c>
      <c r="BS111" s="15" t="str">
        <f t="shared" ca="1" si="18"/>
        <v/>
      </c>
      <c r="BT111" s="2" t="str" cm="1">
        <f t="array" ref="BT111">IF(B111="","",SUMPRODUCT(($D$1:$AB$4=$BT$4)*$D111:$AB111))</f>
        <v/>
      </c>
      <c r="BU111" s="15" t="str">
        <f t="shared" ca="1" si="19"/>
        <v/>
      </c>
      <c r="BV111" s="2" t="str" cm="1">
        <f t="array" ref="BV111">IF(B111="","",SUMPRODUCT(($D$1:$AB$4=$BV$4)*$D111:$AB111))</f>
        <v/>
      </c>
      <c r="BW111" s="15" t="str">
        <f t="shared" ca="1" si="20"/>
        <v/>
      </c>
      <c r="BX111" s="2" t="str" cm="1">
        <f t="array" ref="BX111">IF(B111="","",SUMPRODUCT(($D$1:$AB$4=$BX$4)*$D111:$AB111))</f>
        <v/>
      </c>
      <c r="BY111" s="15" t="str">
        <f t="shared" ca="1" si="21"/>
        <v/>
      </c>
      <c r="BZ111" s="2" t="str" cm="1">
        <f t="array" ref="BZ111">IF(B111="","",SUMPRODUCT(($D$1:$AB$4=$BZ$4)*$D111:$AB111))</f>
        <v/>
      </c>
      <c r="CA111" s="15" t="str">
        <f t="shared" ca="1" si="22"/>
        <v/>
      </c>
      <c r="CB111" s="2" t="str" cm="1">
        <f t="array" ref="CB111">IF(B111="","",SUMPRODUCT(($D$1:$AB$4=$CB$4)*$D111:$AB111))</f>
        <v/>
      </c>
      <c r="CC111" s="15" t="str">
        <f t="shared" ca="1" si="23"/>
        <v/>
      </c>
      <c r="CD111" s="2" t="str" cm="1">
        <f t="array" ref="CD111">IF(B111="","",SUMPRODUCT(($D$1:$AB$4=$CD$4)*$D111:$AB111))</f>
        <v/>
      </c>
      <c r="CE111" s="15" t="str">
        <f t="shared" ca="1" si="24"/>
        <v/>
      </c>
      <c r="CF111" s="2" t="str" cm="1">
        <f t="array" ref="CF111">IF(B111="","",SUMPRODUCT(($D$1:$AB$4=$CF$4)*$D111:$AB111))</f>
        <v/>
      </c>
      <c r="CG111" s="15" t="str">
        <f t="shared" ca="1" si="25"/>
        <v/>
      </c>
      <c r="CH111" s="2" t="str" cm="1">
        <f t="array" ref="CH111">IF(B111="","",SUMPRODUCT(($D$1:$AB$4=$CH$4)*$D111:$AB111))</f>
        <v/>
      </c>
      <c r="CI111" s="15" t="str">
        <f t="shared" ca="1" si="26"/>
        <v/>
      </c>
    </row>
    <row r="112" spans="1:87">
      <c r="A112" s="7">
        <v>106</v>
      </c>
      <c r="B112" s="8"/>
      <c r="D112" s="97"/>
      <c r="E112" s="86"/>
      <c r="F112" s="86"/>
      <c r="G112" s="86"/>
      <c r="H112" s="86"/>
      <c r="I112" s="98"/>
      <c r="J112" s="102"/>
      <c r="K112" s="87"/>
      <c r="L112" s="87"/>
      <c r="M112" s="87"/>
      <c r="N112" s="87"/>
      <c r="O112" s="103"/>
      <c r="P112" s="107"/>
      <c r="Q112" s="88"/>
      <c r="R112" s="88"/>
      <c r="S112" s="88"/>
      <c r="T112" s="88"/>
      <c r="U112" s="108"/>
      <c r="V112" s="113"/>
      <c r="W112" s="89"/>
      <c r="X112" s="89"/>
      <c r="Y112" s="89"/>
      <c r="Z112" s="89"/>
      <c r="AA112" s="89"/>
      <c r="AB112" s="169"/>
      <c r="AC112" s="171" t="str">
        <f t="shared" si="29"/>
        <v/>
      </c>
      <c r="AD112" s="286" t="str">
        <f t="shared" si="28"/>
        <v/>
      </c>
      <c r="AL112" s="2" t="str" cm="1">
        <f t="array" ref="AL112">IF(B112="","",SUMPRODUCT(($D$1:$AB$4=$AL$4)*D112:AB112))</f>
        <v/>
      </c>
      <c r="AM112" s="15" t="str">
        <f t="shared" ca="1" si="2"/>
        <v/>
      </c>
      <c r="AN112" s="2" t="str" cm="1">
        <f t="array" ref="AN112">IF(B112="","",SUMPRODUCT(($D$1:$AB$4=$AN$4)*D112:AB112))</f>
        <v/>
      </c>
      <c r="AO112" s="15" t="str">
        <f t="shared" ca="1" si="3"/>
        <v/>
      </c>
      <c r="AP112" s="2" t="str" cm="1">
        <f t="array" ref="AP112">IF(B112="","",SUMPRODUCT(($D$1:$AB$4=$AP$4)*D112:AB112))</f>
        <v/>
      </c>
      <c r="AQ112" s="15" t="str">
        <f t="shared" ca="1" si="4"/>
        <v/>
      </c>
      <c r="AR112" s="2" t="str" cm="1">
        <f t="array" ref="AR112">IF(B112="","",SUMPRODUCT(($D$1:$AB$4=$AR$4)*D112:AB112))</f>
        <v/>
      </c>
      <c r="AS112" s="15" t="str">
        <f t="shared" ca="1" si="5"/>
        <v/>
      </c>
      <c r="AT112" s="2" t="str" cm="1">
        <f t="array" ref="AT112">IF(B112="","",SUMPRODUCT(($D$1:$AB$4=$AT$4)*$D112:$AB112))</f>
        <v/>
      </c>
      <c r="AU112" s="15" t="str">
        <f t="shared" ca="1" si="6"/>
        <v/>
      </c>
      <c r="AV112" s="2" t="str" cm="1">
        <f t="array" ref="AV112">IF(D112="","",SUMPRODUCT(($D$1:$AB$4=$AV$4)*$D112:$AB112))</f>
        <v/>
      </c>
      <c r="AW112" s="15" t="str">
        <f t="shared" ca="1" si="7"/>
        <v/>
      </c>
      <c r="AX112" s="2" t="str" cm="1">
        <f t="array" ref="AX112">IF(F112="","",SUMPRODUCT(($D$1:$AB$4=$AX$4)*$D112:$AB112))</f>
        <v/>
      </c>
      <c r="AY112" s="15" t="str">
        <f t="shared" ca="1" si="8"/>
        <v/>
      </c>
      <c r="AZ112" s="2" t="str" cm="1">
        <f t="array" ref="AZ112">IF(B112="","",SUMPRODUCT(($D$1:$AB$4=$AZ$4)*$D112:$AB112))</f>
        <v/>
      </c>
      <c r="BA112" s="15" t="str">
        <f t="shared" ca="1" si="9"/>
        <v/>
      </c>
      <c r="BB112" s="2" t="str" cm="1">
        <f t="array" ref="BB112">IF(B112="","",SUMPRODUCT(($D$1:$AB$4=$BB$4)*$D112:$AB112))</f>
        <v/>
      </c>
      <c r="BC112" s="15" t="str">
        <f t="shared" ca="1" si="10"/>
        <v/>
      </c>
      <c r="BD112" s="2" t="str" cm="1">
        <f t="array" ref="BD112">IF(B112="","",SUMPRODUCT(($D$1:$AB$4=$BD$4)*$D112:$AB112))</f>
        <v/>
      </c>
      <c r="BE112" s="15" t="str">
        <f t="shared" ca="1" si="11"/>
        <v/>
      </c>
      <c r="BF112" s="2" t="str" cm="1">
        <f t="array" ref="BF112">IF(B112="","",SUMPRODUCT(($D$1:$AB$4=$BF$4)*$D112:$AB112))</f>
        <v/>
      </c>
      <c r="BG112" s="15" t="str">
        <f t="shared" ca="1" si="12"/>
        <v/>
      </c>
      <c r="BH112" s="2" t="str" cm="1">
        <f t="array" ref="BH112">IF(B112="","",SUMPRODUCT(($D$1:$AB$4=$BH$4)*$D112:$AB112))</f>
        <v/>
      </c>
      <c r="BI112" s="15" t="str">
        <f t="shared" ca="1" si="13"/>
        <v/>
      </c>
      <c r="BJ112" s="2" t="str" cm="1">
        <f t="array" ref="BJ112">IF(B112="","",SUMPRODUCT(($D$1:$AB$4=$BJ$4)*$D112:$AB112))</f>
        <v/>
      </c>
      <c r="BK112" s="15" t="str">
        <f t="shared" ca="1" si="14"/>
        <v/>
      </c>
      <c r="BL112" s="2" t="str" cm="1">
        <f t="array" ref="BL112">IF(B112="","",SUMPRODUCT(($D$1:$AB$4=$BL$4)*$D112:$AB112))</f>
        <v/>
      </c>
      <c r="BM112" s="15" t="str">
        <f t="shared" ca="1" si="15"/>
        <v/>
      </c>
      <c r="BN112" s="2" t="str" cm="1">
        <f t="array" ref="BN112">IF(B112="","",SUMPRODUCT(($D$1:$AB$4=$BN$4)*$D112:$AB112))</f>
        <v/>
      </c>
      <c r="BO112" s="15" t="str">
        <f t="shared" ca="1" si="16"/>
        <v/>
      </c>
      <c r="BP112" s="2" t="str" cm="1">
        <f t="array" ref="BP112">IF(B112="","",SUMPRODUCT(($D$1:$AB$4=$BP$4)*$D112:$AB112))</f>
        <v/>
      </c>
      <c r="BQ112" s="15" t="str">
        <f t="shared" ca="1" si="17"/>
        <v/>
      </c>
      <c r="BR112" s="2" t="str" cm="1">
        <f t="array" ref="BR112">IF(B112="","",SUMPRODUCT(($D$1:$AB$4=$BR$4)*$D112:$AB112))</f>
        <v/>
      </c>
      <c r="BS112" s="15" t="str">
        <f t="shared" ca="1" si="18"/>
        <v/>
      </c>
      <c r="BT112" s="2" t="str" cm="1">
        <f t="array" ref="BT112">IF(B112="","",SUMPRODUCT(($D$1:$AB$4=$BT$4)*$D112:$AB112))</f>
        <v/>
      </c>
      <c r="BU112" s="15" t="str">
        <f t="shared" ca="1" si="19"/>
        <v/>
      </c>
      <c r="BV112" s="2" t="str" cm="1">
        <f t="array" ref="BV112">IF(B112="","",SUMPRODUCT(($D$1:$AB$4=$BV$4)*$D112:$AB112))</f>
        <v/>
      </c>
      <c r="BW112" s="15" t="str">
        <f t="shared" ca="1" si="20"/>
        <v/>
      </c>
      <c r="BX112" s="2" t="str" cm="1">
        <f t="array" ref="BX112">IF(B112="","",SUMPRODUCT(($D$1:$AB$4=$BX$4)*$D112:$AB112))</f>
        <v/>
      </c>
      <c r="BY112" s="15" t="str">
        <f t="shared" ca="1" si="21"/>
        <v/>
      </c>
      <c r="BZ112" s="2" t="str" cm="1">
        <f t="array" ref="BZ112">IF(B112="","",SUMPRODUCT(($D$1:$AB$4=$BZ$4)*$D112:$AB112))</f>
        <v/>
      </c>
      <c r="CA112" s="15" t="str">
        <f t="shared" ca="1" si="22"/>
        <v/>
      </c>
      <c r="CB112" s="2" t="str" cm="1">
        <f t="array" ref="CB112">IF(B112="","",SUMPRODUCT(($D$1:$AB$4=$CB$4)*$D112:$AB112))</f>
        <v/>
      </c>
      <c r="CC112" s="15" t="str">
        <f t="shared" ca="1" si="23"/>
        <v/>
      </c>
      <c r="CD112" s="2" t="str" cm="1">
        <f t="array" ref="CD112">IF(B112="","",SUMPRODUCT(($D$1:$AB$4=$CD$4)*$D112:$AB112))</f>
        <v/>
      </c>
      <c r="CE112" s="15" t="str">
        <f t="shared" ca="1" si="24"/>
        <v/>
      </c>
      <c r="CF112" s="2" t="str" cm="1">
        <f t="array" ref="CF112">IF(B112="","",SUMPRODUCT(($D$1:$AB$4=$CF$4)*$D112:$AB112))</f>
        <v/>
      </c>
      <c r="CG112" s="15" t="str">
        <f t="shared" ca="1" si="25"/>
        <v/>
      </c>
      <c r="CH112" s="2" t="str" cm="1">
        <f t="array" ref="CH112">IF(B112="","",SUMPRODUCT(($D$1:$AB$4=$CH$4)*$D112:$AB112))</f>
        <v/>
      </c>
      <c r="CI112" s="15" t="str">
        <f t="shared" ca="1" si="26"/>
        <v/>
      </c>
    </row>
    <row r="113" spans="1:127">
      <c r="A113" s="6">
        <v>107</v>
      </c>
      <c r="B113" s="8"/>
      <c r="D113" s="97"/>
      <c r="E113" s="86"/>
      <c r="F113" s="86"/>
      <c r="G113" s="86"/>
      <c r="H113" s="86"/>
      <c r="I113" s="98"/>
      <c r="J113" s="102"/>
      <c r="K113" s="87"/>
      <c r="L113" s="87"/>
      <c r="M113" s="87"/>
      <c r="N113" s="87"/>
      <c r="O113" s="103"/>
      <c r="P113" s="107"/>
      <c r="Q113" s="88"/>
      <c r="R113" s="88"/>
      <c r="S113" s="88"/>
      <c r="T113" s="88"/>
      <c r="U113" s="108"/>
      <c r="V113" s="113"/>
      <c r="W113" s="89"/>
      <c r="X113" s="89"/>
      <c r="Y113" s="89"/>
      <c r="Z113" s="89"/>
      <c r="AA113" s="89"/>
      <c r="AB113" s="169"/>
      <c r="AC113" s="171" t="str">
        <f t="shared" si="29"/>
        <v/>
      </c>
      <c r="AD113" s="286" t="str">
        <f t="shared" si="28"/>
        <v/>
      </c>
      <c r="AL113" s="2" t="str" cm="1">
        <f t="array" ref="AL113">IF(B113="","",SUMPRODUCT(($D$1:$AB$4=$AL$4)*D113:AB113))</f>
        <v/>
      </c>
      <c r="AM113" s="15" t="str">
        <f t="shared" ca="1" si="2"/>
        <v/>
      </c>
      <c r="AN113" s="2" t="str" cm="1">
        <f t="array" ref="AN113">IF(B113="","",SUMPRODUCT(($D$1:$AB$4=$AN$4)*D113:AB113))</f>
        <v/>
      </c>
      <c r="AO113" s="15" t="str">
        <f t="shared" ca="1" si="3"/>
        <v/>
      </c>
      <c r="AP113" s="2" t="str" cm="1">
        <f t="array" ref="AP113">IF(B113="","",SUMPRODUCT(($D$1:$AB$4=$AP$4)*D113:AB113))</f>
        <v/>
      </c>
      <c r="AQ113" s="15" t="str">
        <f t="shared" ca="1" si="4"/>
        <v/>
      </c>
      <c r="AR113" s="2" t="str" cm="1">
        <f t="array" ref="AR113">IF(B113="","",SUMPRODUCT(($D$1:$AB$4=$AR$4)*D113:AB113))</f>
        <v/>
      </c>
      <c r="AS113" s="15" t="str">
        <f t="shared" ca="1" si="5"/>
        <v/>
      </c>
      <c r="AT113" s="2" t="str" cm="1">
        <f t="array" ref="AT113">IF(B113="","",SUMPRODUCT(($D$1:$AB$4=$AT$4)*$D113:$AB113))</f>
        <v/>
      </c>
      <c r="AU113" s="15" t="str">
        <f t="shared" ca="1" si="6"/>
        <v/>
      </c>
      <c r="AV113" s="2" t="str" cm="1">
        <f t="array" ref="AV113">IF(D113="","",SUMPRODUCT(($D$1:$AB$4=$AV$4)*$D113:$AB113))</f>
        <v/>
      </c>
      <c r="AW113" s="15" t="str">
        <f t="shared" ca="1" si="7"/>
        <v/>
      </c>
      <c r="AX113" s="2" t="str" cm="1">
        <f t="array" ref="AX113">IF(F113="","",SUMPRODUCT(($D$1:$AB$4=$AX$4)*$D113:$AB113))</f>
        <v/>
      </c>
      <c r="AY113" s="15" t="str">
        <f t="shared" ca="1" si="8"/>
        <v/>
      </c>
      <c r="AZ113" s="2" t="str" cm="1">
        <f t="array" ref="AZ113">IF(B113="","",SUMPRODUCT(($D$1:$AB$4=$AZ$4)*$D113:$AB113))</f>
        <v/>
      </c>
      <c r="BA113" s="15" t="str">
        <f t="shared" ca="1" si="9"/>
        <v/>
      </c>
      <c r="BB113" s="2" t="str" cm="1">
        <f t="array" ref="BB113">IF(B113="","",SUMPRODUCT(($D$1:$AB$4=$BB$4)*$D113:$AB113))</f>
        <v/>
      </c>
      <c r="BC113" s="15" t="str">
        <f t="shared" ca="1" si="10"/>
        <v/>
      </c>
      <c r="BD113" s="2" t="str" cm="1">
        <f t="array" ref="BD113">IF(B113="","",SUMPRODUCT(($D$1:$AB$4=$BD$4)*$D113:$AB113))</f>
        <v/>
      </c>
      <c r="BE113" s="15" t="str">
        <f t="shared" ca="1" si="11"/>
        <v/>
      </c>
      <c r="BF113" s="2" t="str" cm="1">
        <f t="array" ref="BF113">IF(B113="","",SUMPRODUCT(($D$1:$AB$4=$BF$4)*$D113:$AB113))</f>
        <v/>
      </c>
      <c r="BG113" s="15" t="str">
        <f t="shared" ca="1" si="12"/>
        <v/>
      </c>
      <c r="BH113" s="2" t="str" cm="1">
        <f t="array" ref="BH113">IF(B113="","",SUMPRODUCT(($D$1:$AB$4=$BH$4)*$D113:$AB113))</f>
        <v/>
      </c>
      <c r="BI113" s="15" t="str">
        <f t="shared" ca="1" si="13"/>
        <v/>
      </c>
      <c r="BJ113" s="2" t="str" cm="1">
        <f t="array" ref="BJ113">IF(B113="","",SUMPRODUCT(($D$1:$AB$4=$BJ$4)*$D113:$AB113))</f>
        <v/>
      </c>
      <c r="BK113" s="15" t="str">
        <f t="shared" ca="1" si="14"/>
        <v/>
      </c>
      <c r="BL113" s="2" t="str" cm="1">
        <f t="array" ref="BL113">IF(B113="","",SUMPRODUCT(($D$1:$AB$4=$BL$4)*$D113:$AB113))</f>
        <v/>
      </c>
      <c r="BM113" s="15" t="str">
        <f t="shared" ca="1" si="15"/>
        <v/>
      </c>
      <c r="BN113" s="2" t="str" cm="1">
        <f t="array" ref="BN113">IF(B113="","",SUMPRODUCT(($D$1:$AB$4=$BN$4)*$D113:$AB113))</f>
        <v/>
      </c>
      <c r="BO113" s="15" t="str">
        <f t="shared" ca="1" si="16"/>
        <v/>
      </c>
      <c r="BP113" s="2" t="str" cm="1">
        <f t="array" ref="BP113">IF(B113="","",SUMPRODUCT(($D$1:$AB$4=$BP$4)*$D113:$AB113))</f>
        <v/>
      </c>
      <c r="BQ113" s="15" t="str">
        <f t="shared" ca="1" si="17"/>
        <v/>
      </c>
      <c r="BR113" s="2" t="str" cm="1">
        <f t="array" ref="BR113">IF(B113="","",SUMPRODUCT(($D$1:$AB$4=$BR$4)*$D113:$AB113))</f>
        <v/>
      </c>
      <c r="BS113" s="15" t="str">
        <f t="shared" ca="1" si="18"/>
        <v/>
      </c>
      <c r="BT113" s="2" t="str" cm="1">
        <f t="array" ref="BT113">IF(B113="","",SUMPRODUCT(($D$1:$AB$4=$BT$4)*$D113:$AB113))</f>
        <v/>
      </c>
      <c r="BU113" s="15" t="str">
        <f t="shared" ca="1" si="19"/>
        <v/>
      </c>
      <c r="BV113" s="2" t="str" cm="1">
        <f t="array" ref="BV113">IF(B113="","",SUMPRODUCT(($D$1:$AB$4=$BV$4)*$D113:$AB113))</f>
        <v/>
      </c>
      <c r="BW113" s="15" t="str">
        <f t="shared" ca="1" si="20"/>
        <v/>
      </c>
      <c r="BX113" s="2" t="str" cm="1">
        <f t="array" ref="BX113">IF(B113="","",SUMPRODUCT(($D$1:$AB$4=$BX$4)*$D113:$AB113))</f>
        <v/>
      </c>
      <c r="BY113" s="15" t="str">
        <f t="shared" ca="1" si="21"/>
        <v/>
      </c>
      <c r="BZ113" s="2" t="str" cm="1">
        <f t="array" ref="BZ113">IF(B113="","",SUMPRODUCT(($D$1:$AB$4=$BZ$4)*$D113:$AB113))</f>
        <v/>
      </c>
      <c r="CA113" s="15" t="str">
        <f t="shared" ca="1" si="22"/>
        <v/>
      </c>
      <c r="CB113" s="2" t="str" cm="1">
        <f t="array" ref="CB113">IF(B113="","",SUMPRODUCT(($D$1:$AB$4=$CB$4)*$D113:$AB113))</f>
        <v/>
      </c>
      <c r="CC113" s="15" t="str">
        <f t="shared" ca="1" si="23"/>
        <v/>
      </c>
      <c r="CD113" s="2" t="str" cm="1">
        <f t="array" ref="CD113">IF(B113="","",SUMPRODUCT(($D$1:$AB$4=$CD$4)*$D113:$AB113))</f>
        <v/>
      </c>
      <c r="CE113" s="15" t="str">
        <f t="shared" ca="1" si="24"/>
        <v/>
      </c>
      <c r="CF113" s="2" t="str" cm="1">
        <f t="array" ref="CF113">IF(B113="","",SUMPRODUCT(($D$1:$AB$4=$CF$4)*$D113:$AB113))</f>
        <v/>
      </c>
      <c r="CG113" s="15" t="str">
        <f t="shared" ca="1" si="25"/>
        <v/>
      </c>
      <c r="CH113" s="2" t="str" cm="1">
        <f t="array" ref="CH113">IF(B113="","",SUMPRODUCT(($D$1:$AB$4=$CH$4)*$D113:$AB113))</f>
        <v/>
      </c>
      <c r="CI113" s="15" t="str">
        <f t="shared" ca="1" si="26"/>
        <v/>
      </c>
    </row>
    <row r="114" spans="1:127">
      <c r="A114" s="7">
        <v>108</v>
      </c>
      <c r="B114" s="8"/>
      <c r="D114" s="97"/>
      <c r="E114" s="86"/>
      <c r="F114" s="86"/>
      <c r="G114" s="86"/>
      <c r="H114" s="86"/>
      <c r="I114" s="98"/>
      <c r="J114" s="102"/>
      <c r="K114" s="87"/>
      <c r="L114" s="87"/>
      <c r="M114" s="87"/>
      <c r="N114" s="87"/>
      <c r="O114" s="103"/>
      <c r="P114" s="107"/>
      <c r="Q114" s="88"/>
      <c r="R114" s="88"/>
      <c r="S114" s="88"/>
      <c r="T114" s="88"/>
      <c r="U114" s="108"/>
      <c r="V114" s="113"/>
      <c r="W114" s="89"/>
      <c r="X114" s="89"/>
      <c r="Y114" s="89"/>
      <c r="Z114" s="89"/>
      <c r="AA114" s="89"/>
      <c r="AB114" s="169"/>
      <c r="AC114" s="171" t="str">
        <f t="shared" si="29"/>
        <v/>
      </c>
      <c r="AD114" s="286" t="str">
        <f t="shared" si="28"/>
        <v/>
      </c>
      <c r="AL114" s="2" t="str" cm="1">
        <f t="array" ref="AL114">IF(B114="","",SUMPRODUCT(($D$1:$AB$4=$AL$4)*D114:AB114))</f>
        <v/>
      </c>
      <c r="AM114" s="15" t="str">
        <f t="shared" ca="1" si="2"/>
        <v/>
      </c>
      <c r="AN114" s="2" t="str" cm="1">
        <f t="array" ref="AN114">IF(B114="","",SUMPRODUCT(($D$1:$AB$4=$AN$4)*D114:AB114))</f>
        <v/>
      </c>
      <c r="AO114" s="15" t="str">
        <f t="shared" ca="1" si="3"/>
        <v/>
      </c>
      <c r="AP114" s="2" t="str" cm="1">
        <f t="array" ref="AP114">IF(B114="","",SUMPRODUCT(($D$1:$AB$4=$AP$4)*D114:AB114))</f>
        <v/>
      </c>
      <c r="AQ114" s="15" t="str">
        <f t="shared" ca="1" si="4"/>
        <v/>
      </c>
      <c r="AR114" s="2" t="str" cm="1">
        <f t="array" ref="AR114">IF(B114="","",SUMPRODUCT(($D$1:$AB$4=$AR$4)*D114:AB114))</f>
        <v/>
      </c>
      <c r="AS114" s="15" t="str">
        <f t="shared" ca="1" si="5"/>
        <v/>
      </c>
      <c r="AT114" s="2" t="str" cm="1">
        <f t="array" ref="AT114">IF(B114="","",SUMPRODUCT(($D$1:$AB$4=$AT$4)*$D114:$AB114))</f>
        <v/>
      </c>
      <c r="AU114" s="15" t="str">
        <f t="shared" ca="1" si="6"/>
        <v/>
      </c>
      <c r="AV114" s="2" t="str" cm="1">
        <f t="array" ref="AV114">IF(D114="","",SUMPRODUCT(($D$1:$AB$4=$AV$4)*$D114:$AB114))</f>
        <v/>
      </c>
      <c r="AW114" s="15" t="str">
        <f t="shared" ca="1" si="7"/>
        <v/>
      </c>
      <c r="AX114" s="2" t="str" cm="1">
        <f t="array" ref="AX114">IF(F114="","",SUMPRODUCT(($D$1:$AB$4=$AX$4)*$D114:$AB114))</f>
        <v/>
      </c>
      <c r="AY114" s="15" t="str">
        <f t="shared" ca="1" si="8"/>
        <v/>
      </c>
      <c r="AZ114" s="2" t="str" cm="1">
        <f t="array" ref="AZ114">IF(B114="","",SUMPRODUCT(($D$1:$AB$4=$AZ$4)*$D114:$AB114))</f>
        <v/>
      </c>
      <c r="BA114" s="15" t="str">
        <f t="shared" ca="1" si="9"/>
        <v/>
      </c>
      <c r="BB114" s="2" t="str" cm="1">
        <f t="array" ref="BB114">IF(B114="","",SUMPRODUCT(($D$1:$AB$4=$BB$4)*$D114:$AB114))</f>
        <v/>
      </c>
      <c r="BC114" s="15" t="str">
        <f t="shared" ca="1" si="10"/>
        <v/>
      </c>
      <c r="BD114" s="2" t="str" cm="1">
        <f t="array" ref="BD114">IF(B114="","",SUMPRODUCT(($D$1:$AB$4=$BD$4)*$D114:$AB114))</f>
        <v/>
      </c>
      <c r="BE114" s="15" t="str">
        <f t="shared" ca="1" si="11"/>
        <v/>
      </c>
      <c r="BF114" s="2" t="str" cm="1">
        <f t="array" ref="BF114">IF(B114="","",SUMPRODUCT(($D$1:$AB$4=$BF$4)*$D114:$AB114))</f>
        <v/>
      </c>
      <c r="BG114" s="15" t="str">
        <f t="shared" ca="1" si="12"/>
        <v/>
      </c>
      <c r="BH114" s="2" t="str" cm="1">
        <f t="array" ref="BH114">IF(B114="","",SUMPRODUCT(($D$1:$AB$4=$BH$4)*$D114:$AB114))</f>
        <v/>
      </c>
      <c r="BI114" s="15" t="str">
        <f t="shared" ca="1" si="13"/>
        <v/>
      </c>
      <c r="BJ114" s="2" t="str" cm="1">
        <f t="array" ref="BJ114">IF(B114="","",SUMPRODUCT(($D$1:$AB$4=$BJ$4)*$D114:$AB114))</f>
        <v/>
      </c>
      <c r="BK114" s="15" t="str">
        <f t="shared" ca="1" si="14"/>
        <v/>
      </c>
      <c r="BL114" s="2" t="str" cm="1">
        <f t="array" ref="BL114">IF(B114="","",SUMPRODUCT(($D$1:$AB$4=$BL$4)*$D114:$AB114))</f>
        <v/>
      </c>
      <c r="BM114" s="15" t="str">
        <f t="shared" ca="1" si="15"/>
        <v/>
      </c>
      <c r="BN114" s="2" t="str" cm="1">
        <f t="array" ref="BN114">IF(B114="","",SUMPRODUCT(($D$1:$AB$4=$BN$4)*$D114:$AB114))</f>
        <v/>
      </c>
      <c r="BO114" s="15" t="str">
        <f t="shared" ca="1" si="16"/>
        <v/>
      </c>
      <c r="BP114" s="2" t="str" cm="1">
        <f t="array" ref="BP114">IF(B114="","",SUMPRODUCT(($D$1:$AB$4=$BP$4)*$D114:$AB114))</f>
        <v/>
      </c>
      <c r="BQ114" s="15" t="str">
        <f t="shared" ca="1" si="17"/>
        <v/>
      </c>
      <c r="BR114" s="2" t="str" cm="1">
        <f t="array" ref="BR114">IF(B114="","",SUMPRODUCT(($D$1:$AB$4=$BR$4)*$D114:$AB114))</f>
        <v/>
      </c>
      <c r="BS114" s="15" t="str">
        <f t="shared" ca="1" si="18"/>
        <v/>
      </c>
      <c r="BT114" s="2" t="str" cm="1">
        <f t="array" ref="BT114">IF(B114="","",SUMPRODUCT(($D$1:$AB$4=$BT$4)*$D114:$AB114))</f>
        <v/>
      </c>
      <c r="BU114" s="15" t="str">
        <f t="shared" ca="1" si="19"/>
        <v/>
      </c>
      <c r="BV114" s="2" t="str" cm="1">
        <f t="array" ref="BV114">IF(B114="","",SUMPRODUCT(($D$1:$AB$4=$BV$4)*$D114:$AB114))</f>
        <v/>
      </c>
      <c r="BW114" s="15" t="str">
        <f t="shared" ca="1" si="20"/>
        <v/>
      </c>
      <c r="BX114" s="2" t="str" cm="1">
        <f t="array" ref="BX114">IF(B114="","",SUMPRODUCT(($D$1:$AB$4=$BX$4)*$D114:$AB114))</f>
        <v/>
      </c>
      <c r="BY114" s="15" t="str">
        <f t="shared" ca="1" si="21"/>
        <v/>
      </c>
      <c r="BZ114" s="2" t="str" cm="1">
        <f t="array" ref="BZ114">IF(B114="","",SUMPRODUCT(($D$1:$AB$4=$BZ$4)*$D114:$AB114))</f>
        <v/>
      </c>
      <c r="CA114" s="15" t="str">
        <f t="shared" ca="1" si="22"/>
        <v/>
      </c>
      <c r="CB114" s="2" t="str" cm="1">
        <f t="array" ref="CB114">IF(B114="","",SUMPRODUCT(($D$1:$AB$4=$CB$4)*$D114:$AB114))</f>
        <v/>
      </c>
      <c r="CC114" s="15" t="str">
        <f t="shared" ca="1" si="23"/>
        <v/>
      </c>
      <c r="CD114" s="2" t="str" cm="1">
        <f t="array" ref="CD114">IF(B114="","",SUMPRODUCT(($D$1:$AB$4=$CD$4)*$D114:$AB114))</f>
        <v/>
      </c>
      <c r="CE114" s="15" t="str">
        <f t="shared" ca="1" si="24"/>
        <v/>
      </c>
      <c r="CF114" s="2" t="str" cm="1">
        <f t="array" ref="CF114">IF(B114="","",SUMPRODUCT(($D$1:$AB$4=$CF$4)*$D114:$AB114))</f>
        <v/>
      </c>
      <c r="CG114" s="15" t="str">
        <f t="shared" ca="1" si="25"/>
        <v/>
      </c>
      <c r="CH114" s="2" t="str" cm="1">
        <f t="array" ref="CH114">IF(B114="","",SUMPRODUCT(($D$1:$AB$4=$CH$4)*$D114:$AB114))</f>
        <v/>
      </c>
      <c r="CI114" s="15" t="str">
        <f t="shared" ca="1" si="26"/>
        <v/>
      </c>
    </row>
    <row r="115" spans="1:127">
      <c r="A115" s="6">
        <v>109</v>
      </c>
      <c r="B115" s="8"/>
      <c r="D115" s="97"/>
      <c r="E115" s="86"/>
      <c r="F115" s="86"/>
      <c r="G115" s="86"/>
      <c r="H115" s="86"/>
      <c r="I115" s="98"/>
      <c r="J115" s="102"/>
      <c r="K115" s="87"/>
      <c r="L115" s="87"/>
      <c r="M115" s="87"/>
      <c r="N115" s="87"/>
      <c r="O115" s="103"/>
      <c r="P115" s="107"/>
      <c r="Q115" s="88"/>
      <c r="R115" s="88"/>
      <c r="S115" s="88"/>
      <c r="T115" s="88"/>
      <c r="U115" s="108"/>
      <c r="V115" s="113"/>
      <c r="W115" s="89"/>
      <c r="X115" s="89"/>
      <c r="Y115" s="89"/>
      <c r="Z115" s="89"/>
      <c r="AA115" s="89"/>
      <c r="AB115" s="169"/>
      <c r="AC115" s="171" t="str">
        <f t="shared" si="29"/>
        <v/>
      </c>
      <c r="AD115" s="286" t="str">
        <f t="shared" si="28"/>
        <v/>
      </c>
      <c r="AL115" s="2" t="str" cm="1">
        <f t="array" ref="AL115">IF(B115="","",SUMPRODUCT(($D$1:$AB$4=$AL$4)*D115:AB115))</f>
        <v/>
      </c>
      <c r="AM115" s="15" t="str">
        <f t="shared" ca="1" si="2"/>
        <v/>
      </c>
      <c r="AN115" s="2" t="str" cm="1">
        <f t="array" ref="AN115">IF(B115="","",SUMPRODUCT(($D$1:$AB$4=$AN$4)*D115:AB115))</f>
        <v/>
      </c>
      <c r="AO115" s="15" t="str">
        <f t="shared" ca="1" si="3"/>
        <v/>
      </c>
      <c r="AP115" s="2" t="str" cm="1">
        <f t="array" ref="AP115">IF(B115="","",SUMPRODUCT(($D$1:$AB$4=$AP$4)*D115:AB115))</f>
        <v/>
      </c>
      <c r="AQ115" s="15" t="str">
        <f t="shared" ca="1" si="4"/>
        <v/>
      </c>
      <c r="AR115" s="2" t="str" cm="1">
        <f t="array" ref="AR115">IF(B115="","",SUMPRODUCT(($D$1:$AB$4=$AR$4)*D115:AB115))</f>
        <v/>
      </c>
      <c r="AS115" s="15" t="str">
        <f t="shared" ca="1" si="5"/>
        <v/>
      </c>
      <c r="AT115" s="2" t="str" cm="1">
        <f t="array" ref="AT115">IF(B115="","",SUMPRODUCT(($D$1:$AB$4=$AT$4)*$D115:$AB115))</f>
        <v/>
      </c>
      <c r="AU115" s="15" t="str">
        <f t="shared" ca="1" si="6"/>
        <v/>
      </c>
      <c r="AV115" s="2" t="str" cm="1">
        <f t="array" ref="AV115">IF(D115="","",SUMPRODUCT(($D$1:$AB$4=$AV$4)*$D115:$AB115))</f>
        <v/>
      </c>
      <c r="AW115" s="15" t="str">
        <f t="shared" ca="1" si="7"/>
        <v/>
      </c>
      <c r="AX115" s="2" t="str" cm="1">
        <f t="array" ref="AX115">IF(F115="","",SUMPRODUCT(($D$1:$AB$4=$AX$4)*$D115:$AB115))</f>
        <v/>
      </c>
      <c r="AY115" s="15" t="str">
        <f t="shared" ca="1" si="8"/>
        <v/>
      </c>
      <c r="AZ115" s="2" t="str" cm="1">
        <f t="array" ref="AZ115">IF(B115="","",SUMPRODUCT(($D$1:$AB$4=$AZ$4)*$D115:$AB115))</f>
        <v/>
      </c>
      <c r="BA115" s="15" t="str">
        <f t="shared" ca="1" si="9"/>
        <v/>
      </c>
      <c r="BB115" s="2" t="str" cm="1">
        <f t="array" ref="BB115">IF(B115="","",SUMPRODUCT(($D$1:$AB$4=$BB$4)*$D115:$AB115))</f>
        <v/>
      </c>
      <c r="BC115" s="15" t="str">
        <f t="shared" ca="1" si="10"/>
        <v/>
      </c>
      <c r="BD115" s="2" t="str" cm="1">
        <f t="array" ref="BD115">IF(B115="","",SUMPRODUCT(($D$1:$AB$4=$BD$4)*$D115:$AB115))</f>
        <v/>
      </c>
      <c r="BE115" s="15" t="str">
        <f t="shared" ca="1" si="11"/>
        <v/>
      </c>
      <c r="BF115" s="2" t="str" cm="1">
        <f t="array" ref="BF115">IF(B115="","",SUMPRODUCT(($D$1:$AB$4=$BF$4)*$D115:$AB115))</f>
        <v/>
      </c>
      <c r="BG115" s="15" t="str">
        <f t="shared" ca="1" si="12"/>
        <v/>
      </c>
      <c r="BH115" s="2" t="str" cm="1">
        <f t="array" ref="BH115">IF(B115="","",SUMPRODUCT(($D$1:$AB$4=$BH$4)*$D115:$AB115))</f>
        <v/>
      </c>
      <c r="BI115" s="15" t="str">
        <f t="shared" ca="1" si="13"/>
        <v/>
      </c>
      <c r="BJ115" s="2" t="str" cm="1">
        <f t="array" ref="BJ115">IF(B115="","",SUMPRODUCT(($D$1:$AB$4=$BJ$4)*$D115:$AB115))</f>
        <v/>
      </c>
      <c r="BK115" s="15" t="str">
        <f t="shared" ca="1" si="14"/>
        <v/>
      </c>
      <c r="BL115" s="2" t="str" cm="1">
        <f t="array" ref="BL115">IF(B115="","",SUMPRODUCT(($D$1:$AB$4=$BL$4)*$D115:$AB115))</f>
        <v/>
      </c>
      <c r="BM115" s="15" t="str">
        <f t="shared" ca="1" si="15"/>
        <v/>
      </c>
      <c r="BN115" s="2" t="str" cm="1">
        <f t="array" ref="BN115">IF(B115="","",SUMPRODUCT(($D$1:$AB$4=$BN$4)*$D115:$AB115))</f>
        <v/>
      </c>
      <c r="BO115" s="15" t="str">
        <f t="shared" ca="1" si="16"/>
        <v/>
      </c>
      <c r="BP115" s="2" t="str" cm="1">
        <f t="array" ref="BP115">IF(B115="","",SUMPRODUCT(($D$1:$AB$4=$BP$4)*$D115:$AB115))</f>
        <v/>
      </c>
      <c r="BQ115" s="15" t="str">
        <f t="shared" ca="1" si="17"/>
        <v/>
      </c>
      <c r="BR115" s="2" t="str" cm="1">
        <f t="array" ref="BR115">IF(B115="","",SUMPRODUCT(($D$1:$AB$4=$BR$4)*$D115:$AB115))</f>
        <v/>
      </c>
      <c r="BS115" s="15" t="str">
        <f t="shared" ca="1" si="18"/>
        <v/>
      </c>
      <c r="BT115" s="2" t="str" cm="1">
        <f t="array" ref="BT115">IF(B115="","",SUMPRODUCT(($D$1:$AB$4=$BT$4)*$D115:$AB115))</f>
        <v/>
      </c>
      <c r="BU115" s="15" t="str">
        <f t="shared" ca="1" si="19"/>
        <v/>
      </c>
      <c r="BV115" s="2" t="str" cm="1">
        <f t="array" ref="BV115">IF(B115="","",SUMPRODUCT(($D$1:$AB$4=$BV$4)*$D115:$AB115))</f>
        <v/>
      </c>
      <c r="BW115" s="15" t="str">
        <f t="shared" ca="1" si="20"/>
        <v/>
      </c>
      <c r="BX115" s="2" t="str" cm="1">
        <f t="array" ref="BX115">IF(B115="","",SUMPRODUCT(($D$1:$AB$4=$BX$4)*$D115:$AB115))</f>
        <v/>
      </c>
      <c r="BY115" s="15" t="str">
        <f t="shared" ca="1" si="21"/>
        <v/>
      </c>
      <c r="BZ115" s="2" t="str" cm="1">
        <f t="array" ref="BZ115">IF(B115="","",SUMPRODUCT(($D$1:$AB$4=$BZ$4)*$D115:$AB115))</f>
        <v/>
      </c>
      <c r="CA115" s="15" t="str">
        <f t="shared" ca="1" si="22"/>
        <v/>
      </c>
      <c r="CB115" s="2" t="str" cm="1">
        <f t="array" ref="CB115">IF(B115="","",SUMPRODUCT(($D$1:$AB$4=$CB$4)*$D115:$AB115))</f>
        <v/>
      </c>
      <c r="CC115" s="15" t="str">
        <f t="shared" ca="1" si="23"/>
        <v/>
      </c>
      <c r="CD115" s="2" t="str" cm="1">
        <f t="array" ref="CD115">IF(B115="","",SUMPRODUCT(($D$1:$AB$4=$CD$4)*$D115:$AB115))</f>
        <v/>
      </c>
      <c r="CE115" s="15" t="str">
        <f t="shared" ca="1" si="24"/>
        <v/>
      </c>
      <c r="CF115" s="2" t="str" cm="1">
        <f t="array" ref="CF115">IF(B115="","",SUMPRODUCT(($D$1:$AB$4=$CF$4)*$D115:$AB115))</f>
        <v/>
      </c>
      <c r="CG115" s="15" t="str">
        <f t="shared" ca="1" si="25"/>
        <v/>
      </c>
      <c r="CH115" s="2" t="str" cm="1">
        <f t="array" ref="CH115">IF(B115="","",SUMPRODUCT(($D$1:$AB$4=$CH$4)*$D115:$AB115))</f>
        <v/>
      </c>
      <c r="CI115" s="15" t="str">
        <f t="shared" ca="1" si="26"/>
        <v/>
      </c>
    </row>
    <row r="116" spans="1:127">
      <c r="A116" s="7">
        <v>110</v>
      </c>
      <c r="B116" s="8"/>
      <c r="D116" s="97"/>
      <c r="E116" s="86"/>
      <c r="F116" s="86"/>
      <c r="G116" s="86"/>
      <c r="H116" s="86"/>
      <c r="I116" s="98"/>
      <c r="J116" s="102"/>
      <c r="K116" s="87"/>
      <c r="L116" s="87"/>
      <c r="M116" s="87"/>
      <c r="N116" s="87"/>
      <c r="O116" s="103"/>
      <c r="P116" s="107"/>
      <c r="Q116" s="88"/>
      <c r="R116" s="88"/>
      <c r="S116" s="88"/>
      <c r="T116" s="88"/>
      <c r="U116" s="108"/>
      <c r="V116" s="113"/>
      <c r="W116" s="89"/>
      <c r="X116" s="89"/>
      <c r="Y116" s="89"/>
      <c r="Z116" s="89"/>
      <c r="AA116" s="89"/>
      <c r="AB116" s="169"/>
      <c r="AC116" s="171" t="str">
        <f t="shared" si="29"/>
        <v/>
      </c>
      <c r="AD116" s="286" t="str">
        <f t="shared" si="28"/>
        <v/>
      </c>
      <c r="AL116" s="2" t="str" cm="1">
        <f t="array" ref="AL116">IF(B116="","",SUMPRODUCT(($D$1:$AB$4=$AL$4)*D116:AB116))</f>
        <v/>
      </c>
      <c r="AM116" s="15" t="str">
        <f t="shared" ca="1" si="2"/>
        <v/>
      </c>
      <c r="AN116" s="2" t="str" cm="1">
        <f t="array" ref="AN116">IF(B116="","",SUMPRODUCT(($D$1:$AB$4=$AN$4)*D116:AB116))</f>
        <v/>
      </c>
      <c r="AO116" s="15" t="str">
        <f t="shared" ca="1" si="3"/>
        <v/>
      </c>
      <c r="AP116" s="2" t="str" cm="1">
        <f t="array" ref="AP116">IF(B116="","",SUMPRODUCT(($D$1:$AB$4=$AP$4)*D116:AB116))</f>
        <v/>
      </c>
      <c r="AQ116" s="15" t="str">
        <f t="shared" ca="1" si="4"/>
        <v/>
      </c>
      <c r="AR116" s="2" t="str" cm="1">
        <f t="array" ref="AR116">IF(B116="","",SUMPRODUCT(($D$1:$AB$4=$AR$4)*D116:AB116))</f>
        <v/>
      </c>
      <c r="AS116" s="15" t="str">
        <f t="shared" ca="1" si="5"/>
        <v/>
      </c>
      <c r="AT116" s="2" t="str" cm="1">
        <f t="array" ref="AT116">IF(B116="","",SUMPRODUCT(($D$1:$AB$4=$AT$4)*$D116:$AB116))</f>
        <v/>
      </c>
      <c r="AU116" s="15" t="str">
        <f t="shared" ca="1" si="6"/>
        <v/>
      </c>
      <c r="AV116" s="2" t="str" cm="1">
        <f t="array" ref="AV116">IF(D116="","",SUMPRODUCT(($D$1:$AB$4=$AV$4)*$D116:$AB116))</f>
        <v/>
      </c>
      <c r="AW116" s="15" t="str">
        <f t="shared" ca="1" si="7"/>
        <v/>
      </c>
      <c r="AX116" s="2" t="str" cm="1">
        <f t="array" ref="AX116">IF(F116="","",SUMPRODUCT(($D$1:$AB$4=$AX$4)*$D116:$AB116))</f>
        <v/>
      </c>
      <c r="AY116" s="15" t="str">
        <f t="shared" ca="1" si="8"/>
        <v/>
      </c>
      <c r="AZ116" s="2" t="str" cm="1">
        <f t="array" ref="AZ116">IF(B116="","",SUMPRODUCT(($D$1:$AB$4=$AZ$4)*$D116:$AB116))</f>
        <v/>
      </c>
      <c r="BA116" s="15" t="str">
        <f t="shared" ca="1" si="9"/>
        <v/>
      </c>
      <c r="BB116" s="2" t="str" cm="1">
        <f t="array" ref="BB116">IF(B116="","",SUMPRODUCT(($D$1:$AB$4=$BB$4)*$D116:$AB116))</f>
        <v/>
      </c>
      <c r="BC116" s="15" t="str">
        <f t="shared" ca="1" si="10"/>
        <v/>
      </c>
      <c r="BD116" s="2" t="str" cm="1">
        <f t="array" ref="BD116">IF(B116="","",SUMPRODUCT(($D$1:$AB$4=$BD$4)*$D116:$AB116))</f>
        <v/>
      </c>
      <c r="BE116" s="15" t="str">
        <f t="shared" ca="1" si="11"/>
        <v/>
      </c>
      <c r="BF116" s="2" t="str" cm="1">
        <f t="array" ref="BF116">IF(B116="","",SUMPRODUCT(($D$1:$AB$4=$BF$4)*$D116:$AB116))</f>
        <v/>
      </c>
      <c r="BG116" s="15" t="str">
        <f t="shared" ca="1" si="12"/>
        <v/>
      </c>
      <c r="BH116" s="2" t="str" cm="1">
        <f t="array" ref="BH116">IF(B116="","",SUMPRODUCT(($D$1:$AB$4=$BH$4)*$D116:$AB116))</f>
        <v/>
      </c>
      <c r="BI116" s="15" t="str">
        <f t="shared" ca="1" si="13"/>
        <v/>
      </c>
      <c r="BJ116" s="2" t="str" cm="1">
        <f t="array" ref="BJ116">IF(B116="","",SUMPRODUCT(($D$1:$AB$4=$BJ$4)*$D116:$AB116))</f>
        <v/>
      </c>
      <c r="BK116" s="15" t="str">
        <f t="shared" ca="1" si="14"/>
        <v/>
      </c>
      <c r="BL116" s="2" t="str" cm="1">
        <f t="array" ref="BL116">IF(B116="","",SUMPRODUCT(($D$1:$AB$4=$BL$4)*$D116:$AB116))</f>
        <v/>
      </c>
      <c r="BM116" s="15" t="str">
        <f t="shared" ca="1" si="15"/>
        <v/>
      </c>
      <c r="BN116" s="2" t="str" cm="1">
        <f t="array" ref="BN116">IF(B116="","",SUMPRODUCT(($D$1:$AB$4=$BN$4)*$D116:$AB116))</f>
        <v/>
      </c>
      <c r="BO116" s="15" t="str">
        <f t="shared" ca="1" si="16"/>
        <v/>
      </c>
      <c r="BP116" s="2" t="str" cm="1">
        <f t="array" ref="BP116">IF(B116="","",SUMPRODUCT(($D$1:$AB$4=$BP$4)*$D116:$AB116))</f>
        <v/>
      </c>
      <c r="BQ116" s="15" t="str">
        <f t="shared" ca="1" si="17"/>
        <v/>
      </c>
      <c r="BR116" s="2" t="str" cm="1">
        <f t="array" ref="BR116">IF(B116="","",SUMPRODUCT(($D$1:$AB$4=$BR$4)*$D116:$AB116))</f>
        <v/>
      </c>
      <c r="BS116" s="15" t="str">
        <f t="shared" ca="1" si="18"/>
        <v/>
      </c>
      <c r="BT116" s="2" t="str" cm="1">
        <f t="array" ref="BT116">IF(B116="","",SUMPRODUCT(($D$1:$AB$4=$BT$4)*$D116:$AB116))</f>
        <v/>
      </c>
      <c r="BU116" s="15" t="str">
        <f t="shared" ca="1" si="19"/>
        <v/>
      </c>
      <c r="BV116" s="2" t="str" cm="1">
        <f t="array" ref="BV116">IF(B116="","",SUMPRODUCT(($D$1:$AB$4=$BV$4)*$D116:$AB116))</f>
        <v/>
      </c>
      <c r="BW116" s="15" t="str">
        <f t="shared" ca="1" si="20"/>
        <v/>
      </c>
      <c r="BX116" s="2" t="str" cm="1">
        <f t="array" ref="BX116">IF(B116="","",SUMPRODUCT(($D$1:$AB$4=$BX$4)*$D116:$AB116))</f>
        <v/>
      </c>
      <c r="BY116" s="15" t="str">
        <f t="shared" ca="1" si="21"/>
        <v/>
      </c>
      <c r="BZ116" s="2" t="str" cm="1">
        <f t="array" ref="BZ116">IF(B116="","",SUMPRODUCT(($D$1:$AB$4=$BZ$4)*$D116:$AB116))</f>
        <v/>
      </c>
      <c r="CA116" s="15" t="str">
        <f t="shared" ca="1" si="22"/>
        <v/>
      </c>
      <c r="CB116" s="2" t="str" cm="1">
        <f t="array" ref="CB116">IF(B116="","",SUMPRODUCT(($D$1:$AB$4=$CB$4)*$D116:$AB116))</f>
        <v/>
      </c>
      <c r="CC116" s="15" t="str">
        <f t="shared" ca="1" si="23"/>
        <v/>
      </c>
      <c r="CD116" s="2" t="str" cm="1">
        <f t="array" ref="CD116">IF(B116="","",SUMPRODUCT(($D$1:$AB$4=$CD$4)*$D116:$AB116))</f>
        <v/>
      </c>
      <c r="CE116" s="15" t="str">
        <f t="shared" ca="1" si="24"/>
        <v/>
      </c>
      <c r="CF116" s="2" t="str" cm="1">
        <f t="array" ref="CF116">IF(B116="","",SUMPRODUCT(($D$1:$AB$4=$CF$4)*$D116:$AB116))</f>
        <v/>
      </c>
      <c r="CG116" s="15" t="str">
        <f t="shared" ca="1" si="25"/>
        <v/>
      </c>
      <c r="CH116" s="2" t="str" cm="1">
        <f t="array" ref="CH116">IF(B116="","",SUMPRODUCT(($D$1:$AB$4=$CH$4)*$D116:$AB116))</f>
        <v/>
      </c>
      <c r="CI116" s="15" t="str">
        <f t="shared" ca="1" si="26"/>
        <v/>
      </c>
    </row>
    <row r="117" spans="1:127">
      <c r="A117" s="6">
        <v>111</v>
      </c>
      <c r="B117" s="8"/>
      <c r="D117" s="97"/>
      <c r="E117" s="86"/>
      <c r="F117" s="86"/>
      <c r="G117" s="86"/>
      <c r="H117" s="86"/>
      <c r="I117" s="98"/>
      <c r="J117" s="102"/>
      <c r="K117" s="87"/>
      <c r="L117" s="87"/>
      <c r="M117" s="87"/>
      <c r="N117" s="87"/>
      <c r="O117" s="103"/>
      <c r="P117" s="107"/>
      <c r="Q117" s="88"/>
      <c r="R117" s="88"/>
      <c r="S117" s="88"/>
      <c r="T117" s="88"/>
      <c r="U117" s="108"/>
      <c r="V117" s="113"/>
      <c r="W117" s="89"/>
      <c r="X117" s="89"/>
      <c r="Y117" s="89"/>
      <c r="Z117" s="89"/>
      <c r="AA117" s="89"/>
      <c r="AB117" s="169"/>
      <c r="AC117" s="171" t="str">
        <f t="shared" si="29"/>
        <v/>
      </c>
      <c r="AD117" s="286" t="str">
        <f t="shared" si="28"/>
        <v/>
      </c>
      <c r="AL117" s="2" t="str" cm="1">
        <f t="array" ref="AL117">IF(B117="","",SUMPRODUCT(($D$1:$AB$4=$AL$4)*D117:AB117))</f>
        <v/>
      </c>
      <c r="AM117" s="15" t="str">
        <f t="shared" ref="AM117" ca="1" si="131">IFERROR(IF($AM$3=0,"",AL117/$AM$3),"")</f>
        <v/>
      </c>
      <c r="AN117" s="2" t="str" cm="1">
        <f t="array" ref="AN117">IF(B117="","",SUMPRODUCT(($D$1:$AB$4=$AN$4)*D117:AB117))</f>
        <v/>
      </c>
      <c r="AO117" s="15" t="str">
        <f t="shared" ref="AO117" ca="1" si="132">IFERROR(IF($AO$3=0,"",AN117/$AO$3),"")</f>
        <v/>
      </c>
      <c r="AP117" s="2" t="str" cm="1">
        <f t="array" ref="AP117">IF(B117="","",SUMPRODUCT(($D$1:$AB$4=$AP$4)*D117:AB117))</f>
        <v/>
      </c>
      <c r="AQ117" s="15" t="str">
        <f t="shared" ref="AQ117" ca="1" si="133">IFERROR(IF($AQ$3=0,"",AP117/$AQ$3),"")</f>
        <v/>
      </c>
      <c r="AR117" s="2" t="str" cm="1">
        <f t="array" ref="AR117">IF(B117="","",SUMPRODUCT(($D$1:$AB$4=$AR$4)*D117:AB117))</f>
        <v/>
      </c>
      <c r="AS117" s="15" t="str">
        <f t="shared" ref="AS117" ca="1" si="134">IFERROR(IF($AS$3=0,"",AR117/$AS$3),"")</f>
        <v/>
      </c>
      <c r="AT117" s="2" t="str" cm="1">
        <f t="array" ref="AT117">IF(B117="","",SUMPRODUCT(($D$1:$AB$4=$AT$4)*$D117:$AB117))</f>
        <v/>
      </c>
      <c r="AU117" s="15" t="str">
        <f t="shared" ref="AU117" ca="1" si="135">IFERROR(IF($AU$3=0,"",AT117/$AU$3),"")</f>
        <v/>
      </c>
      <c r="AV117" s="2" t="str" cm="1">
        <f t="array" ref="AV117">IF(D117="","",SUMPRODUCT(($D$1:$AB$4=$AV$4)*$D117:$AB117))</f>
        <v/>
      </c>
      <c r="AW117" s="15" t="str">
        <f t="shared" ref="AW117" ca="1" si="136">IFERROR(IF($AW$3=0,"",AV117/$AW$3),"")</f>
        <v/>
      </c>
      <c r="AX117" s="2" t="str" cm="1">
        <f t="array" ref="AX117">IF(F117="","",SUMPRODUCT(($D$1:$AB$4=$AX$4)*$D117:$AB117))</f>
        <v/>
      </c>
      <c r="AY117" s="15" t="str">
        <f t="shared" ref="AY117" ca="1" si="137">IFERROR(IF($AY$3=0,"",AX117/$AY$3),"")</f>
        <v/>
      </c>
      <c r="AZ117" s="2" t="str" cm="1">
        <f t="array" ref="AZ117">IF(B117="","",SUMPRODUCT(($D$1:$AB$4=$AZ$4)*$D117:$AB117))</f>
        <v/>
      </c>
      <c r="BA117" s="15" t="str">
        <f t="shared" ref="BA117" ca="1" si="138">IFERROR(IF($BA$3=0,"",AZ117/$BA$3),"")</f>
        <v/>
      </c>
      <c r="BB117" s="2" t="str" cm="1">
        <f t="array" ref="BB117">IF(B117="","",SUMPRODUCT(($D$1:$AB$4=$BB$4)*$D117:$AB117))</f>
        <v/>
      </c>
      <c r="BC117" s="15" t="str">
        <f t="shared" ref="BC117" ca="1" si="139">IFERROR(IF($BC$3=0,"",BB117/$BC$3),"")</f>
        <v/>
      </c>
      <c r="BD117" s="2" t="str" cm="1">
        <f t="array" ref="BD117">IF(B117="","",SUMPRODUCT(($D$1:$AB$4=$BD$4)*$D117:$AB117))</f>
        <v/>
      </c>
      <c r="BE117" s="15" t="str">
        <f t="shared" ref="BE117" ca="1" si="140">IFERROR(IF($BE$3=0,"",BD117/$BE$3),"")</f>
        <v/>
      </c>
      <c r="BF117" s="2" t="str" cm="1">
        <f t="array" ref="BF117">IF(B117="","",SUMPRODUCT(($D$1:$AB$4=$BF$4)*$D117:$AB117))</f>
        <v/>
      </c>
      <c r="BG117" s="15" t="str">
        <f t="shared" ref="BG117" ca="1" si="141">IFERROR(IF($BG$3=0,"",BF117/$BG$3),"")</f>
        <v/>
      </c>
      <c r="BH117" s="2" t="str" cm="1">
        <f t="array" ref="BH117">IF(B117="","",SUMPRODUCT(($D$1:$AB$4=$BH$4)*$D117:$AB117))</f>
        <v/>
      </c>
      <c r="BI117" s="15" t="str">
        <f t="shared" ref="BI117" ca="1" si="142">IFERROR(IF($BI$3=0,"",BH117/$BI$3),"")</f>
        <v/>
      </c>
      <c r="BJ117" s="2" t="str" cm="1">
        <f t="array" ref="BJ117">IF(B117="","",SUMPRODUCT(($D$1:$AB$4=$BJ$4)*$D117:$AB117))</f>
        <v/>
      </c>
      <c r="BK117" s="15" t="str">
        <f t="shared" ref="BK117" ca="1" si="143">IFERROR(IF($BK$3=0,"",BJ117/$BK$3),"")</f>
        <v/>
      </c>
      <c r="BL117" s="2" t="str" cm="1">
        <f t="array" ref="BL117">IF(B117="","",SUMPRODUCT(($D$1:$AB$4=$BL$4)*$D117:$AB117))</f>
        <v/>
      </c>
      <c r="BM117" s="15" t="str">
        <f t="shared" ref="BM117" ca="1" si="144">IFERROR(IF($BM$3=0,"",BL117/$BM$3),"")</f>
        <v/>
      </c>
      <c r="BN117" s="2" t="str" cm="1">
        <f t="array" ref="BN117">IF(B117="","",SUMPRODUCT(($D$1:$AB$4=$BN$4)*$D117:$AB117))</f>
        <v/>
      </c>
      <c r="BO117" s="15" t="str">
        <f t="shared" ref="BO117" ca="1" si="145">IFERROR(IF($BO$3=0,"",BN117/$BO$3),"")</f>
        <v/>
      </c>
      <c r="BP117" s="2" t="str" cm="1">
        <f t="array" ref="BP117">IF(B117="","",SUMPRODUCT(($D$1:$AB$4=$BP$4)*$D117:$AB117))</f>
        <v/>
      </c>
      <c r="BQ117" s="15" t="str">
        <f t="shared" ref="BQ117" ca="1" si="146">IFERROR(IF($BQ$3=0,"",BP117/$BQ$3),"")</f>
        <v/>
      </c>
      <c r="BR117" s="2" t="str" cm="1">
        <f t="array" ref="BR117">IF(B117="","",SUMPRODUCT(($D$1:$AB$4=$BR$4)*$D117:$AB117))</f>
        <v/>
      </c>
      <c r="BS117" s="15" t="str">
        <f t="shared" ref="BS117" ca="1" si="147">IFERROR(IF($BS$3=0,"",BR117/$BS$3),"")</f>
        <v/>
      </c>
      <c r="BT117" s="2" t="str" cm="1">
        <f t="array" ref="BT117">IF(B117="","",SUMPRODUCT(($D$1:$AB$4=$BT$4)*$D117:$AB117))</f>
        <v/>
      </c>
      <c r="BU117" s="15" t="str">
        <f t="shared" ref="BU117" ca="1" si="148">IFERROR(IF($BU$3=0,"",BT117/$BU$3),"")</f>
        <v/>
      </c>
      <c r="BV117" s="2" t="str" cm="1">
        <f t="array" ref="BV117">IF(B117="","",SUMPRODUCT(($D$1:$AB$4=$BV$4)*$D117:$AB117))</f>
        <v/>
      </c>
      <c r="BW117" s="15" t="str">
        <f t="shared" ref="BW117" ca="1" si="149">IFERROR(IF($BW$3=0,"",BV117/$BW$3),"")</f>
        <v/>
      </c>
      <c r="BX117" s="2" t="str" cm="1">
        <f t="array" ref="BX117">IF(B117="","",SUMPRODUCT(($D$1:$AB$4=$BX$4)*$D117:$AB117))</f>
        <v/>
      </c>
      <c r="BY117" s="15" t="str">
        <f t="shared" ref="BY117" ca="1" si="150">IFERROR(IF($BY$3=0,"",BX117/$BY$3),"")</f>
        <v/>
      </c>
      <c r="BZ117" s="2" t="str" cm="1">
        <f t="array" ref="BZ117">IF(B117="","",SUMPRODUCT(($D$1:$AB$4=$BZ$4)*$D117:$AB117))</f>
        <v/>
      </c>
      <c r="CA117" s="15" t="str">
        <f t="shared" ref="CA117" ca="1" si="151">IFERROR(IF($CA$3=0,"",BZ117/$CA$3),"")</f>
        <v/>
      </c>
      <c r="CB117" s="2" t="str" cm="1">
        <f t="array" ref="CB117">IF(B117="","",SUMPRODUCT(($D$1:$AB$4=$CB$4)*$D117:$AB117))</f>
        <v/>
      </c>
      <c r="CC117" s="15" t="str">
        <f t="shared" ref="CC117" ca="1" si="152">IFERROR(IF($CC$3=0,"",CB117/$CC$3),"")</f>
        <v/>
      </c>
      <c r="CD117" s="2" t="str" cm="1">
        <f t="array" ref="CD117">IF(B117="","",SUMPRODUCT(($D$1:$AB$4=$CD$4)*$D117:$AB117))</f>
        <v/>
      </c>
      <c r="CE117" s="15" t="str">
        <f t="shared" ref="CE117" ca="1" si="153">IFERROR(IF($CE$3=0,"",CD117/$CE$3),"")</f>
        <v/>
      </c>
      <c r="CF117" s="2" t="str" cm="1">
        <f t="array" ref="CF117">IF(B117="","",SUMPRODUCT(($D$1:$AB$4=$CF$4)*$D117:$AB117))</f>
        <v/>
      </c>
      <c r="CG117" s="15" t="str">
        <f t="shared" ref="CG117" ca="1" si="154">IFERROR(IF($CG$3=0,"",CF117/$CG$3),"")</f>
        <v/>
      </c>
      <c r="CH117" s="2" t="str" cm="1">
        <f t="array" ref="CH117">IF(B117="","",SUMPRODUCT(($D$1:$AB$4=$CH$4)*$D117:$AB117))</f>
        <v/>
      </c>
      <c r="CI117" s="15" t="str">
        <f t="shared" ref="CI117" ca="1" si="155">IFERROR(IF($CI$3=0,"",CH117/$CI$3),"")</f>
        <v/>
      </c>
    </row>
    <row r="118" spans="1:127">
      <c r="A118" s="7">
        <v>112</v>
      </c>
      <c r="B118" s="8"/>
      <c r="D118" s="97"/>
      <c r="E118" s="86"/>
      <c r="F118" s="86"/>
      <c r="G118" s="86"/>
      <c r="H118" s="86"/>
      <c r="I118" s="98"/>
      <c r="J118" s="102"/>
      <c r="K118" s="87"/>
      <c r="L118" s="87"/>
      <c r="M118" s="87"/>
      <c r="N118" s="87"/>
      <c r="O118" s="103"/>
      <c r="P118" s="107"/>
      <c r="Q118" s="88"/>
      <c r="R118" s="88"/>
      <c r="S118" s="88"/>
      <c r="T118" s="88"/>
      <c r="U118" s="108"/>
      <c r="V118" s="113"/>
      <c r="W118" s="89"/>
      <c r="X118" s="89"/>
      <c r="Y118" s="89"/>
      <c r="Z118" s="89"/>
      <c r="AA118" s="89"/>
      <c r="AB118" s="169"/>
      <c r="AC118" s="171" t="str">
        <f t="shared" si="29"/>
        <v/>
      </c>
      <c r="AD118" s="286" t="str">
        <f t="shared" si="28"/>
        <v/>
      </c>
      <c r="AL118" s="2" t="str" cm="1">
        <f t="array" ref="AL118">IF(B118="","",SUMPRODUCT(($D$1:$AB$4=$AL$4)*D118:AB118))</f>
        <v/>
      </c>
      <c r="AM118" s="15" t="str">
        <f t="shared" ca="1" si="2"/>
        <v/>
      </c>
      <c r="AN118" s="2" t="str" cm="1">
        <f t="array" ref="AN118">IF(B118="","",SUMPRODUCT(($D$1:$AB$4=$AN$4)*D118:AB118))</f>
        <v/>
      </c>
      <c r="AO118" s="15" t="str">
        <f t="shared" ca="1" si="3"/>
        <v/>
      </c>
      <c r="AP118" s="2" t="str" cm="1">
        <f t="array" ref="AP118">IF(B118="","",SUMPRODUCT(($D$1:$AB$4=$AP$4)*D118:AB118))</f>
        <v/>
      </c>
      <c r="AQ118" s="15" t="str">
        <f t="shared" ca="1" si="4"/>
        <v/>
      </c>
      <c r="AR118" s="2" t="str" cm="1">
        <f t="array" ref="AR118">IF(B118="","",SUMPRODUCT(($D$1:$AB$4=$AR$4)*D118:AB118))</f>
        <v/>
      </c>
      <c r="AS118" s="15" t="str">
        <f t="shared" ca="1" si="5"/>
        <v/>
      </c>
      <c r="AT118" s="2" t="str" cm="1">
        <f t="array" ref="AT118">IF(B118="","",SUMPRODUCT(($D$1:$AB$4=$AT$4)*$D118:$AB118))</f>
        <v/>
      </c>
      <c r="AU118" s="15" t="str">
        <f t="shared" ca="1" si="6"/>
        <v/>
      </c>
      <c r="AV118" s="2" t="str" cm="1">
        <f t="array" ref="AV118">IF(D118="","",SUMPRODUCT(($D$1:$AB$4=$AV$4)*$D118:$AB118))</f>
        <v/>
      </c>
      <c r="AW118" s="15" t="str">
        <f t="shared" ca="1" si="7"/>
        <v/>
      </c>
      <c r="AX118" s="2" t="str" cm="1">
        <f t="array" ref="AX118">IF(F118="","",SUMPRODUCT(($D$1:$AB$4=$AX$4)*$D118:$AB118))</f>
        <v/>
      </c>
      <c r="AY118" s="15" t="str">
        <f t="shared" ca="1" si="8"/>
        <v/>
      </c>
      <c r="AZ118" s="2" t="str" cm="1">
        <f t="array" ref="AZ118">IF(B118="","",SUMPRODUCT(($D$1:$AB$4=$AZ$4)*$D118:$AB118))</f>
        <v/>
      </c>
      <c r="BA118" s="15" t="str">
        <f t="shared" ca="1" si="9"/>
        <v/>
      </c>
      <c r="BB118" s="2" t="str" cm="1">
        <f t="array" ref="BB118">IF(B118="","",SUMPRODUCT(($D$1:$AB$4=$BB$4)*$D118:$AB118))</f>
        <v/>
      </c>
      <c r="BC118" s="15" t="str">
        <f t="shared" ca="1" si="10"/>
        <v/>
      </c>
      <c r="BD118" s="2" t="str" cm="1">
        <f t="array" ref="BD118">IF(B118="","",SUMPRODUCT(($D$1:$AB$4=$BD$4)*$D118:$AB118))</f>
        <v/>
      </c>
      <c r="BE118" s="15" t="str">
        <f t="shared" ca="1" si="11"/>
        <v/>
      </c>
      <c r="BF118" s="2" t="str" cm="1">
        <f t="array" ref="BF118">IF(B118="","",SUMPRODUCT(($D$1:$AB$4=$BF$4)*$D118:$AB118))</f>
        <v/>
      </c>
      <c r="BG118" s="15" t="str">
        <f t="shared" ca="1" si="12"/>
        <v/>
      </c>
      <c r="BH118" s="2" t="str" cm="1">
        <f t="array" ref="BH118">IF(B118="","",SUMPRODUCT(($D$1:$AB$4=$BH$4)*$D118:$AB118))</f>
        <v/>
      </c>
      <c r="BI118" s="15" t="str">
        <f t="shared" ca="1" si="13"/>
        <v/>
      </c>
      <c r="BJ118" s="2" t="str" cm="1">
        <f t="array" ref="BJ118">IF(B118="","",SUMPRODUCT(($D$1:$AB$4=$BJ$4)*$D118:$AB118))</f>
        <v/>
      </c>
      <c r="BK118" s="15" t="str">
        <f t="shared" ca="1" si="14"/>
        <v/>
      </c>
      <c r="BL118" s="2" t="str" cm="1">
        <f t="array" ref="BL118">IF(B118="","",SUMPRODUCT(($D$1:$AB$4=$BL$4)*$D118:$AB118))</f>
        <v/>
      </c>
      <c r="BM118" s="15" t="str">
        <f t="shared" ca="1" si="15"/>
        <v/>
      </c>
      <c r="BN118" s="2" t="str" cm="1">
        <f t="array" ref="BN118">IF(B118="","",SUMPRODUCT(($D$1:$AB$4=$BN$4)*$D118:$AB118))</f>
        <v/>
      </c>
      <c r="BO118" s="15" t="str">
        <f t="shared" ca="1" si="16"/>
        <v/>
      </c>
      <c r="BP118" s="2" t="str" cm="1">
        <f t="array" ref="BP118">IF(B118="","",SUMPRODUCT(($D$1:$AB$4=$BP$4)*$D118:$AB118))</f>
        <v/>
      </c>
      <c r="BQ118" s="15" t="str">
        <f t="shared" ca="1" si="17"/>
        <v/>
      </c>
      <c r="BR118" s="2" t="str" cm="1">
        <f t="array" ref="BR118">IF(B118="","",SUMPRODUCT(($D$1:$AB$4=$BR$4)*$D118:$AB118))</f>
        <v/>
      </c>
      <c r="BS118" s="15" t="str">
        <f t="shared" ca="1" si="18"/>
        <v/>
      </c>
      <c r="BT118" s="2" t="str" cm="1">
        <f t="array" ref="BT118">IF(B118="","",SUMPRODUCT(($D$1:$AB$4=$BT$4)*$D118:$AB118))</f>
        <v/>
      </c>
      <c r="BU118" s="15" t="str">
        <f t="shared" ca="1" si="19"/>
        <v/>
      </c>
      <c r="BV118" s="2" t="str" cm="1">
        <f t="array" ref="BV118">IF(B118="","",SUMPRODUCT(($D$1:$AB$4=$BV$4)*$D118:$AB118))</f>
        <v/>
      </c>
      <c r="BW118" s="15" t="str">
        <f t="shared" ca="1" si="20"/>
        <v/>
      </c>
      <c r="BX118" s="2" t="str" cm="1">
        <f t="array" ref="BX118">IF(B118="","",SUMPRODUCT(($D$1:$AB$4=$BX$4)*$D118:$AB118))</f>
        <v/>
      </c>
      <c r="BY118" s="15" t="str">
        <f t="shared" ca="1" si="21"/>
        <v/>
      </c>
      <c r="BZ118" s="2" t="str" cm="1">
        <f t="array" ref="BZ118">IF(B118="","",SUMPRODUCT(($D$1:$AB$4=$BZ$4)*$D118:$AB118))</f>
        <v/>
      </c>
      <c r="CA118" s="15" t="str">
        <f t="shared" ca="1" si="22"/>
        <v/>
      </c>
      <c r="CB118" s="2" t="str" cm="1">
        <f t="array" ref="CB118">IF(B118="","",SUMPRODUCT(($D$1:$AB$4=$CB$4)*$D118:$AB118))</f>
        <v/>
      </c>
      <c r="CC118" s="15" t="str">
        <f t="shared" ca="1" si="23"/>
        <v/>
      </c>
      <c r="CD118" s="2" t="str" cm="1">
        <f t="array" ref="CD118">IF(B118="","",SUMPRODUCT(($D$1:$AB$4=$CD$4)*$D118:$AB118))</f>
        <v/>
      </c>
      <c r="CE118" s="15" t="str">
        <f t="shared" ca="1" si="24"/>
        <v/>
      </c>
      <c r="CF118" s="2" t="str" cm="1">
        <f t="array" ref="CF118">IF(B118="","",SUMPRODUCT(($D$1:$AB$4=$CF$4)*$D118:$AB118))</f>
        <v/>
      </c>
      <c r="CG118" s="15" t="str">
        <f t="shared" ca="1" si="25"/>
        <v/>
      </c>
      <c r="CH118" s="2" t="str" cm="1">
        <f t="array" ref="CH118">IF(B118="","",SUMPRODUCT(($D$1:$AB$4=$CH$4)*$D118:$AB118))</f>
        <v/>
      </c>
      <c r="CI118" s="15" t="str">
        <f t="shared" ca="1" si="26"/>
        <v/>
      </c>
    </row>
    <row r="119" spans="1:127">
      <c r="A119" s="6">
        <v>113</v>
      </c>
      <c r="B119" s="8"/>
      <c r="D119" s="97"/>
      <c r="E119" s="86"/>
      <c r="F119" s="86"/>
      <c r="G119" s="86"/>
      <c r="H119" s="86"/>
      <c r="I119" s="98"/>
      <c r="J119" s="102"/>
      <c r="K119" s="87"/>
      <c r="L119" s="87"/>
      <c r="M119" s="87"/>
      <c r="N119" s="87"/>
      <c r="O119" s="103"/>
      <c r="P119" s="107"/>
      <c r="Q119" s="88"/>
      <c r="R119" s="88"/>
      <c r="S119" s="88"/>
      <c r="T119" s="88"/>
      <c r="U119" s="108"/>
      <c r="V119" s="113"/>
      <c r="W119" s="89"/>
      <c r="X119" s="89"/>
      <c r="Y119" s="89"/>
      <c r="Z119" s="89"/>
      <c r="AA119" s="89"/>
      <c r="AB119" s="169"/>
      <c r="AC119" s="171" t="str">
        <f t="shared" si="29"/>
        <v/>
      </c>
      <c r="AD119" s="286" t="str">
        <f t="shared" si="28"/>
        <v/>
      </c>
      <c r="AL119" s="2" t="str" cm="1">
        <f t="array" ref="AL119">IF(B119="","",SUMPRODUCT(($D$1:$AB$4=$AL$4)*D119:AB119))</f>
        <v/>
      </c>
      <c r="AM119" s="15" t="str">
        <f t="shared" ca="1" si="2"/>
        <v/>
      </c>
      <c r="AN119" s="2" t="str" cm="1">
        <f t="array" ref="AN119">IF(B119="","",SUMPRODUCT(($D$1:$AB$4=$AN$4)*D119:AB119))</f>
        <v/>
      </c>
      <c r="AO119" s="15" t="str">
        <f t="shared" ca="1" si="3"/>
        <v/>
      </c>
      <c r="AP119" s="2" t="str" cm="1">
        <f t="array" ref="AP119">IF(B119="","",SUMPRODUCT(($D$1:$AB$4=$AP$4)*D119:AB119))</f>
        <v/>
      </c>
      <c r="AQ119" s="15" t="str">
        <f t="shared" ca="1" si="4"/>
        <v/>
      </c>
      <c r="AR119" s="2" t="str" cm="1">
        <f t="array" ref="AR119">IF(B119="","",SUMPRODUCT(($D$1:$AB$4=$AR$4)*D119:AB119))</f>
        <v/>
      </c>
      <c r="AS119" s="15" t="str">
        <f t="shared" ca="1" si="5"/>
        <v/>
      </c>
      <c r="AT119" s="2" t="str" cm="1">
        <f t="array" ref="AT119">IF(B119="","",SUMPRODUCT(($D$1:$AB$4=$AT$4)*$D119:$AB119))</f>
        <v/>
      </c>
      <c r="AU119" s="15" t="str">
        <f t="shared" ca="1" si="6"/>
        <v/>
      </c>
      <c r="AV119" s="2" t="str" cm="1">
        <f t="array" ref="AV119">IF(D119="","",SUMPRODUCT(($D$1:$AB$4=$AV$4)*$D119:$AB119))</f>
        <v/>
      </c>
      <c r="AW119" s="15" t="str">
        <f t="shared" ca="1" si="7"/>
        <v/>
      </c>
      <c r="AX119" s="2" t="str" cm="1">
        <f t="array" ref="AX119">IF(F119="","",SUMPRODUCT(($D$1:$AB$4=$AX$4)*$D119:$AB119))</f>
        <v/>
      </c>
      <c r="AY119" s="15" t="str">
        <f t="shared" ca="1" si="8"/>
        <v/>
      </c>
      <c r="AZ119" s="2" t="str" cm="1">
        <f t="array" ref="AZ119">IF(B119="","",SUMPRODUCT(($D$1:$AB$4=$AZ$4)*$D119:$AB119))</f>
        <v/>
      </c>
      <c r="BA119" s="15" t="str">
        <f t="shared" ca="1" si="9"/>
        <v/>
      </c>
      <c r="BB119" s="2" t="str" cm="1">
        <f t="array" ref="BB119">IF(B119="","",SUMPRODUCT(($D$1:$AB$4=$BB$4)*$D119:$AB119))</f>
        <v/>
      </c>
      <c r="BC119" s="15" t="str">
        <f t="shared" ca="1" si="10"/>
        <v/>
      </c>
      <c r="BD119" s="2" t="str" cm="1">
        <f t="array" ref="BD119">IF(B119="","",SUMPRODUCT(($D$1:$AB$4=$BD$4)*$D119:$AB119))</f>
        <v/>
      </c>
      <c r="BE119" s="15" t="str">
        <f t="shared" ca="1" si="11"/>
        <v/>
      </c>
      <c r="BF119" s="2" t="str" cm="1">
        <f t="array" ref="BF119">IF(B119="","",SUMPRODUCT(($D$1:$AB$4=$BF$4)*$D119:$AB119))</f>
        <v/>
      </c>
      <c r="BG119" s="15" t="str">
        <f t="shared" ca="1" si="12"/>
        <v/>
      </c>
      <c r="BH119" s="2" t="str" cm="1">
        <f t="array" ref="BH119">IF(B119="","",SUMPRODUCT(($D$1:$AB$4=$BH$4)*$D119:$AB119))</f>
        <v/>
      </c>
      <c r="BI119" s="15" t="str">
        <f t="shared" ca="1" si="13"/>
        <v/>
      </c>
      <c r="BJ119" s="2" t="str" cm="1">
        <f t="array" ref="BJ119">IF(B119="","",SUMPRODUCT(($D$1:$AB$4=$BJ$4)*$D119:$AB119))</f>
        <v/>
      </c>
      <c r="BK119" s="15" t="str">
        <f t="shared" ca="1" si="14"/>
        <v/>
      </c>
      <c r="BL119" s="2" t="str" cm="1">
        <f t="array" ref="BL119">IF(B119="","",SUMPRODUCT(($D$1:$AB$4=$BL$4)*$D119:$AB119))</f>
        <v/>
      </c>
      <c r="BM119" s="15" t="str">
        <f t="shared" ca="1" si="15"/>
        <v/>
      </c>
      <c r="BN119" s="2" t="str" cm="1">
        <f t="array" ref="BN119">IF(B119="","",SUMPRODUCT(($D$1:$AB$4=$BN$4)*$D119:$AB119))</f>
        <v/>
      </c>
      <c r="BO119" s="15" t="str">
        <f t="shared" ca="1" si="16"/>
        <v/>
      </c>
      <c r="BP119" s="2" t="str" cm="1">
        <f t="array" ref="BP119">IF(B119="","",SUMPRODUCT(($D$1:$AB$4=$BP$4)*$D119:$AB119))</f>
        <v/>
      </c>
      <c r="BQ119" s="15" t="str">
        <f t="shared" ca="1" si="17"/>
        <v/>
      </c>
      <c r="BR119" s="2" t="str" cm="1">
        <f t="array" ref="BR119">IF(B119="","",SUMPRODUCT(($D$1:$AB$4=$BR$4)*$D119:$AB119))</f>
        <v/>
      </c>
      <c r="BS119" s="15" t="str">
        <f t="shared" ca="1" si="18"/>
        <v/>
      </c>
      <c r="BT119" s="2" t="str" cm="1">
        <f t="array" ref="BT119">IF(B119="","",SUMPRODUCT(($D$1:$AB$4=$BT$4)*$D119:$AB119))</f>
        <v/>
      </c>
      <c r="BU119" s="15" t="str">
        <f t="shared" ca="1" si="19"/>
        <v/>
      </c>
      <c r="BV119" s="2" t="str" cm="1">
        <f t="array" ref="BV119">IF(B119="","",SUMPRODUCT(($D$1:$AB$4=$BV$4)*$D119:$AB119))</f>
        <v/>
      </c>
      <c r="BW119" s="15" t="str">
        <f t="shared" ca="1" si="20"/>
        <v/>
      </c>
      <c r="BX119" s="2" t="str" cm="1">
        <f t="array" ref="BX119">IF(B119="","",SUMPRODUCT(($D$1:$AB$4=$BX$4)*$D119:$AB119))</f>
        <v/>
      </c>
      <c r="BY119" s="15" t="str">
        <f t="shared" ca="1" si="21"/>
        <v/>
      </c>
      <c r="BZ119" s="2" t="str" cm="1">
        <f t="array" ref="BZ119">IF(B119="","",SUMPRODUCT(($D$1:$AB$4=$BZ$4)*$D119:$AB119))</f>
        <v/>
      </c>
      <c r="CA119" s="15" t="str">
        <f t="shared" ca="1" si="22"/>
        <v/>
      </c>
      <c r="CB119" s="2" t="str" cm="1">
        <f t="array" ref="CB119">IF(B119="","",SUMPRODUCT(($D$1:$AB$4=$CB$4)*$D119:$AB119))</f>
        <v/>
      </c>
      <c r="CC119" s="15" t="str">
        <f t="shared" ca="1" si="23"/>
        <v/>
      </c>
      <c r="CD119" s="2" t="str" cm="1">
        <f t="array" ref="CD119">IF(B119="","",SUMPRODUCT(($D$1:$AB$4=$CD$4)*$D119:$AB119))</f>
        <v/>
      </c>
      <c r="CE119" s="15" t="str">
        <f t="shared" ca="1" si="24"/>
        <v/>
      </c>
      <c r="CF119" s="2" t="str" cm="1">
        <f t="array" ref="CF119">IF(B119="","",SUMPRODUCT(($D$1:$AB$4=$CF$4)*$D119:$AB119))</f>
        <v/>
      </c>
      <c r="CG119" s="15" t="str">
        <f t="shared" ca="1" si="25"/>
        <v/>
      </c>
      <c r="CH119" s="2" t="str" cm="1">
        <f t="array" ref="CH119">IF(B119="","",SUMPRODUCT(($D$1:$AB$4=$CH$4)*$D119:$AB119))</f>
        <v/>
      </c>
      <c r="CI119" s="15" t="str">
        <f t="shared" ca="1" si="26"/>
        <v/>
      </c>
    </row>
    <row r="120" spans="1:127">
      <c r="A120" s="7">
        <v>114</v>
      </c>
      <c r="B120" s="8"/>
      <c r="D120" s="97"/>
      <c r="E120" s="86"/>
      <c r="F120" s="86"/>
      <c r="G120" s="86"/>
      <c r="H120" s="86"/>
      <c r="I120" s="98"/>
      <c r="J120" s="102"/>
      <c r="K120" s="87"/>
      <c r="L120" s="87"/>
      <c r="M120" s="87"/>
      <c r="N120" s="87"/>
      <c r="O120" s="103"/>
      <c r="P120" s="107"/>
      <c r="Q120" s="88"/>
      <c r="R120" s="88"/>
      <c r="S120" s="88"/>
      <c r="T120" s="88"/>
      <c r="U120" s="108"/>
      <c r="V120" s="113"/>
      <c r="W120" s="89"/>
      <c r="X120" s="89"/>
      <c r="Y120" s="89"/>
      <c r="Z120" s="89"/>
      <c r="AA120" s="89"/>
      <c r="AB120" s="169"/>
      <c r="AC120" s="171" t="str">
        <f t="shared" si="29"/>
        <v/>
      </c>
      <c r="AD120" s="286" t="str">
        <f t="shared" si="28"/>
        <v/>
      </c>
      <c r="AL120" s="2" t="str" cm="1">
        <f t="array" ref="AL120">IF(B120="","",SUMPRODUCT(($D$1:$AB$4=$AL$4)*D120:AB120))</f>
        <v/>
      </c>
      <c r="AM120" s="15" t="str">
        <f t="shared" ca="1" si="2"/>
        <v/>
      </c>
      <c r="AN120" s="2" t="str" cm="1">
        <f t="array" ref="AN120">IF(B120="","",SUMPRODUCT(($D$1:$AB$4=$AN$4)*D120:AB120))</f>
        <v/>
      </c>
      <c r="AO120" s="15" t="str">
        <f t="shared" ca="1" si="3"/>
        <v/>
      </c>
      <c r="AP120" s="2" t="str" cm="1">
        <f t="array" ref="AP120">IF(B120="","",SUMPRODUCT(($D$1:$AB$4=$AP$4)*D120:AB120))</f>
        <v/>
      </c>
      <c r="AQ120" s="15" t="str">
        <f t="shared" ca="1" si="4"/>
        <v/>
      </c>
      <c r="AR120" s="2" t="str" cm="1">
        <f t="array" ref="AR120">IF(B120="","",SUMPRODUCT(($D$1:$AB$4=$AR$4)*D120:AB120))</f>
        <v/>
      </c>
      <c r="AS120" s="15" t="str">
        <f t="shared" ca="1" si="5"/>
        <v/>
      </c>
      <c r="AT120" s="2" t="str" cm="1">
        <f t="array" ref="AT120">IF(B120="","",SUMPRODUCT(($D$1:$AB$4=$AT$4)*$D120:$AB120))</f>
        <v/>
      </c>
      <c r="AU120" s="15" t="str">
        <f t="shared" ca="1" si="6"/>
        <v/>
      </c>
      <c r="AV120" s="2" t="str" cm="1">
        <f t="array" ref="AV120">IF(D120="","",SUMPRODUCT(($D$1:$AB$4=$AV$4)*$D120:$AB120))</f>
        <v/>
      </c>
      <c r="AW120" s="15" t="str">
        <f t="shared" ca="1" si="7"/>
        <v/>
      </c>
      <c r="AX120" s="2" t="str" cm="1">
        <f t="array" ref="AX120">IF(F120="","",SUMPRODUCT(($D$1:$AB$4=$AX$4)*$D120:$AB120))</f>
        <v/>
      </c>
      <c r="AY120" s="15" t="str">
        <f t="shared" ca="1" si="8"/>
        <v/>
      </c>
      <c r="AZ120" s="2" t="str" cm="1">
        <f t="array" ref="AZ120">IF(B120="","",SUMPRODUCT(($D$1:$AB$4=$AZ$4)*$D120:$AB120))</f>
        <v/>
      </c>
      <c r="BA120" s="15" t="str">
        <f t="shared" ca="1" si="9"/>
        <v/>
      </c>
      <c r="BB120" s="2" t="str" cm="1">
        <f t="array" ref="BB120">IF(B120="","",SUMPRODUCT(($D$1:$AB$4=$BB$4)*$D120:$AB120))</f>
        <v/>
      </c>
      <c r="BC120" s="15" t="str">
        <f t="shared" ca="1" si="10"/>
        <v/>
      </c>
      <c r="BD120" s="2" t="str" cm="1">
        <f t="array" ref="BD120">IF(B120="","",SUMPRODUCT(($D$1:$AB$4=$BD$4)*$D120:$AB120))</f>
        <v/>
      </c>
      <c r="BE120" s="15" t="str">
        <f t="shared" ca="1" si="11"/>
        <v/>
      </c>
      <c r="BF120" s="2" t="str" cm="1">
        <f t="array" ref="BF120">IF(B120="","",SUMPRODUCT(($D$1:$AB$4=$BF$4)*$D120:$AB120))</f>
        <v/>
      </c>
      <c r="BG120" s="15" t="str">
        <f t="shared" ca="1" si="12"/>
        <v/>
      </c>
      <c r="BH120" s="2" t="str" cm="1">
        <f t="array" ref="BH120">IF(B120="","",SUMPRODUCT(($D$1:$AB$4=$BH$4)*$D120:$AB120))</f>
        <v/>
      </c>
      <c r="BI120" s="15" t="str">
        <f t="shared" ca="1" si="13"/>
        <v/>
      </c>
      <c r="BJ120" s="2" t="str" cm="1">
        <f t="array" ref="BJ120">IF(B120="","",SUMPRODUCT(($D$1:$AB$4=$BJ$4)*$D120:$AB120))</f>
        <v/>
      </c>
      <c r="BK120" s="15" t="str">
        <f t="shared" ca="1" si="14"/>
        <v/>
      </c>
      <c r="BL120" s="2" t="str" cm="1">
        <f t="array" ref="BL120">IF(B120="","",SUMPRODUCT(($D$1:$AB$4=$BL$4)*$D120:$AB120))</f>
        <v/>
      </c>
      <c r="BM120" s="15" t="str">
        <f t="shared" ca="1" si="15"/>
        <v/>
      </c>
      <c r="BN120" s="2" t="str" cm="1">
        <f t="array" ref="BN120">IF(B120="","",SUMPRODUCT(($D$1:$AB$4=$BN$4)*$D120:$AB120))</f>
        <v/>
      </c>
      <c r="BO120" s="15" t="str">
        <f t="shared" ca="1" si="16"/>
        <v/>
      </c>
      <c r="BP120" s="2" t="str" cm="1">
        <f t="array" ref="BP120">IF(B120="","",SUMPRODUCT(($D$1:$AB$4=$BP$4)*$D120:$AB120))</f>
        <v/>
      </c>
      <c r="BQ120" s="15" t="str">
        <f t="shared" ca="1" si="17"/>
        <v/>
      </c>
      <c r="BR120" s="2" t="str" cm="1">
        <f t="array" ref="BR120">IF(B120="","",SUMPRODUCT(($D$1:$AB$4=$BR$4)*$D120:$AB120))</f>
        <v/>
      </c>
      <c r="BS120" s="15" t="str">
        <f t="shared" ca="1" si="18"/>
        <v/>
      </c>
      <c r="BT120" s="2" t="str" cm="1">
        <f t="array" ref="BT120">IF(B120="","",SUMPRODUCT(($D$1:$AB$4=$BT$4)*$D120:$AB120))</f>
        <v/>
      </c>
      <c r="BU120" s="15" t="str">
        <f t="shared" ca="1" si="19"/>
        <v/>
      </c>
      <c r="BV120" s="2" t="str" cm="1">
        <f t="array" ref="BV120">IF(B120="","",SUMPRODUCT(($D$1:$AB$4=$BV$4)*$D120:$AB120))</f>
        <v/>
      </c>
      <c r="BW120" s="15" t="str">
        <f t="shared" ca="1" si="20"/>
        <v/>
      </c>
      <c r="BX120" s="2" t="str" cm="1">
        <f t="array" ref="BX120">IF(B120="","",SUMPRODUCT(($D$1:$AB$4=$BX$4)*$D120:$AB120))</f>
        <v/>
      </c>
      <c r="BY120" s="15" t="str">
        <f t="shared" ca="1" si="21"/>
        <v/>
      </c>
      <c r="BZ120" s="2" t="str" cm="1">
        <f t="array" ref="BZ120">IF(B120="","",SUMPRODUCT(($D$1:$AB$4=$BZ$4)*$D120:$AB120))</f>
        <v/>
      </c>
      <c r="CA120" s="15" t="str">
        <f t="shared" ca="1" si="22"/>
        <v/>
      </c>
      <c r="CB120" s="2" t="str" cm="1">
        <f t="array" ref="CB120">IF(B120="","",SUMPRODUCT(($D$1:$AB$4=$CB$4)*$D120:$AB120))</f>
        <v/>
      </c>
      <c r="CC120" s="15" t="str">
        <f t="shared" ca="1" si="23"/>
        <v/>
      </c>
      <c r="CD120" s="2" t="str" cm="1">
        <f t="array" ref="CD120">IF(B120="","",SUMPRODUCT(($D$1:$AB$4=$CD$4)*$D120:$AB120))</f>
        <v/>
      </c>
      <c r="CE120" s="15" t="str">
        <f t="shared" ca="1" si="24"/>
        <v/>
      </c>
      <c r="CF120" s="2" t="str" cm="1">
        <f t="array" ref="CF120">IF(B120="","",SUMPRODUCT(($D$1:$AB$4=$CF$4)*$D120:$AB120))</f>
        <v/>
      </c>
      <c r="CG120" s="15" t="str">
        <f t="shared" ca="1" si="25"/>
        <v/>
      </c>
      <c r="CH120" s="2" t="str" cm="1">
        <f t="array" ref="CH120">IF(B120="","",SUMPRODUCT(($D$1:$AB$4=$CH$4)*$D120:$AB120))</f>
        <v/>
      </c>
      <c r="CI120" s="15" t="str">
        <f t="shared" ca="1" si="26"/>
        <v/>
      </c>
    </row>
    <row r="121" spans="1:127">
      <c r="A121" s="6">
        <v>115</v>
      </c>
      <c r="B121" s="8"/>
      <c r="D121" s="97"/>
      <c r="E121" s="86"/>
      <c r="F121" s="86"/>
      <c r="G121" s="86"/>
      <c r="H121" s="86"/>
      <c r="I121" s="98"/>
      <c r="J121" s="102"/>
      <c r="K121" s="87"/>
      <c r="L121" s="87"/>
      <c r="M121" s="87"/>
      <c r="N121" s="87"/>
      <c r="O121" s="103"/>
      <c r="P121" s="107"/>
      <c r="Q121" s="88"/>
      <c r="R121" s="88"/>
      <c r="S121" s="88"/>
      <c r="T121" s="88"/>
      <c r="U121" s="108"/>
      <c r="V121" s="113"/>
      <c r="W121" s="89"/>
      <c r="X121" s="89"/>
      <c r="Y121" s="89"/>
      <c r="Z121" s="89"/>
      <c r="AA121" s="89"/>
      <c r="AB121" s="169"/>
      <c r="AC121" s="171" t="str">
        <f t="shared" si="29"/>
        <v/>
      </c>
      <c r="AD121" s="286" t="str">
        <f t="shared" si="28"/>
        <v/>
      </c>
      <c r="AL121" s="2" t="str" cm="1">
        <f t="array" ref="AL121">IF(B121="","",SUMPRODUCT(($D$1:$AB$4=$AL$4)*D121:AB121))</f>
        <v/>
      </c>
      <c r="AM121" s="15" t="str">
        <f t="shared" ca="1" si="2"/>
        <v/>
      </c>
      <c r="AN121" s="2" t="str" cm="1">
        <f t="array" ref="AN121">IF(B121="","",SUMPRODUCT(($D$1:$AB$4=$AN$4)*D121:AB121))</f>
        <v/>
      </c>
      <c r="AO121" s="15" t="str">
        <f t="shared" ca="1" si="3"/>
        <v/>
      </c>
      <c r="AP121" s="2" t="str" cm="1">
        <f t="array" ref="AP121">IF(B121="","",SUMPRODUCT(($D$1:$AB$4=$AP$4)*D121:AB121))</f>
        <v/>
      </c>
      <c r="AQ121" s="15" t="str">
        <f t="shared" ca="1" si="4"/>
        <v/>
      </c>
      <c r="AR121" s="2" t="str" cm="1">
        <f t="array" ref="AR121">IF(B121="","",SUMPRODUCT(($D$1:$AB$4=$AR$4)*D121:AB121))</f>
        <v/>
      </c>
      <c r="AS121" s="15" t="str">
        <f t="shared" ca="1" si="5"/>
        <v/>
      </c>
      <c r="AT121" s="2" t="str" cm="1">
        <f t="array" ref="AT121">IF(B121="","",SUMPRODUCT(($D$1:$AB$4=$AT$4)*$D121:$AB121))</f>
        <v/>
      </c>
      <c r="AU121" s="15" t="str">
        <f t="shared" ca="1" si="6"/>
        <v/>
      </c>
      <c r="AV121" s="2" t="str" cm="1">
        <f t="array" ref="AV121">IF(D121="","",SUMPRODUCT(($D$1:$AB$4=$AV$4)*$D121:$AB121))</f>
        <v/>
      </c>
      <c r="AW121" s="15" t="str">
        <f t="shared" ca="1" si="7"/>
        <v/>
      </c>
      <c r="AX121" s="2" t="str" cm="1">
        <f t="array" ref="AX121">IF(F121="","",SUMPRODUCT(($D$1:$AB$4=$AX$4)*$D121:$AB121))</f>
        <v/>
      </c>
      <c r="AY121" s="15" t="str">
        <f t="shared" ca="1" si="8"/>
        <v/>
      </c>
      <c r="AZ121" s="2" t="str" cm="1">
        <f t="array" ref="AZ121">IF(B121="","",SUMPRODUCT(($D$1:$AB$4=$AZ$4)*$D121:$AB121))</f>
        <v/>
      </c>
      <c r="BA121" s="15" t="str">
        <f t="shared" ca="1" si="9"/>
        <v/>
      </c>
      <c r="BB121" s="2" t="str" cm="1">
        <f t="array" ref="BB121">IF(B121="","",SUMPRODUCT(($D$1:$AB$4=$BB$4)*$D121:$AB121))</f>
        <v/>
      </c>
      <c r="BC121" s="15" t="str">
        <f t="shared" ca="1" si="10"/>
        <v/>
      </c>
      <c r="BD121" s="2" t="str" cm="1">
        <f t="array" ref="BD121">IF(B121="","",SUMPRODUCT(($D$1:$AB$4=$BD$4)*$D121:$AB121))</f>
        <v/>
      </c>
      <c r="BE121" s="15" t="str">
        <f t="shared" ca="1" si="11"/>
        <v/>
      </c>
      <c r="BF121" s="2" t="str" cm="1">
        <f t="array" ref="BF121">IF(B121="","",SUMPRODUCT(($D$1:$AB$4=$BF$4)*$D121:$AB121))</f>
        <v/>
      </c>
      <c r="BG121" s="15" t="str">
        <f t="shared" ca="1" si="12"/>
        <v/>
      </c>
      <c r="BH121" s="2" t="str" cm="1">
        <f t="array" ref="BH121">IF(B121="","",SUMPRODUCT(($D$1:$AB$4=$BH$4)*$D121:$AB121))</f>
        <v/>
      </c>
      <c r="BI121" s="15" t="str">
        <f t="shared" ca="1" si="13"/>
        <v/>
      </c>
      <c r="BJ121" s="2" t="str" cm="1">
        <f t="array" ref="BJ121">IF(B121="","",SUMPRODUCT(($D$1:$AB$4=$BJ$4)*$D121:$AB121))</f>
        <v/>
      </c>
      <c r="BK121" s="15" t="str">
        <f t="shared" ca="1" si="14"/>
        <v/>
      </c>
      <c r="BL121" s="2" t="str" cm="1">
        <f t="array" ref="BL121">IF(B121="","",SUMPRODUCT(($D$1:$AB$4=$BL$4)*$D121:$AB121))</f>
        <v/>
      </c>
      <c r="BM121" s="15" t="str">
        <f t="shared" ca="1" si="15"/>
        <v/>
      </c>
      <c r="BN121" s="2" t="str" cm="1">
        <f t="array" ref="BN121">IF(B121="","",SUMPRODUCT(($D$1:$AB$4=$BN$4)*$D121:$AB121))</f>
        <v/>
      </c>
      <c r="BO121" s="15" t="str">
        <f t="shared" ca="1" si="16"/>
        <v/>
      </c>
      <c r="BP121" s="2" t="str" cm="1">
        <f t="array" ref="BP121">IF(B121="","",SUMPRODUCT(($D$1:$AB$4=$BP$4)*$D121:$AB121))</f>
        <v/>
      </c>
      <c r="BQ121" s="15" t="str">
        <f t="shared" ca="1" si="17"/>
        <v/>
      </c>
      <c r="BR121" s="2" t="str" cm="1">
        <f t="array" ref="BR121">IF(B121="","",SUMPRODUCT(($D$1:$AB$4=$BR$4)*$D121:$AB121))</f>
        <v/>
      </c>
      <c r="BS121" s="15" t="str">
        <f t="shared" ca="1" si="18"/>
        <v/>
      </c>
      <c r="BT121" s="2" t="str" cm="1">
        <f t="array" ref="BT121">IF(B121="","",SUMPRODUCT(($D$1:$AB$4=$BT$4)*$D121:$AB121))</f>
        <v/>
      </c>
      <c r="BU121" s="15" t="str">
        <f t="shared" ca="1" si="19"/>
        <v/>
      </c>
      <c r="BV121" s="2" t="str" cm="1">
        <f t="array" ref="BV121">IF(B121="","",SUMPRODUCT(($D$1:$AB$4=$BV$4)*$D121:$AB121))</f>
        <v/>
      </c>
      <c r="BW121" s="15" t="str">
        <f t="shared" ca="1" si="20"/>
        <v/>
      </c>
      <c r="BX121" s="2" t="str" cm="1">
        <f t="array" ref="BX121">IF(B121="","",SUMPRODUCT(($D$1:$AB$4=$BX$4)*$D121:$AB121))</f>
        <v/>
      </c>
      <c r="BY121" s="15" t="str">
        <f t="shared" ca="1" si="21"/>
        <v/>
      </c>
      <c r="BZ121" s="2" t="str" cm="1">
        <f t="array" ref="BZ121">IF(B121="","",SUMPRODUCT(($D$1:$AB$4=$BZ$4)*$D121:$AB121))</f>
        <v/>
      </c>
      <c r="CA121" s="15" t="str">
        <f t="shared" ca="1" si="22"/>
        <v/>
      </c>
      <c r="CB121" s="2" t="str" cm="1">
        <f t="array" ref="CB121">IF(B121="","",SUMPRODUCT(($D$1:$AB$4=$CB$4)*$D121:$AB121))</f>
        <v/>
      </c>
      <c r="CC121" s="15" t="str">
        <f t="shared" ca="1" si="23"/>
        <v/>
      </c>
      <c r="CD121" s="2" t="str" cm="1">
        <f t="array" ref="CD121">IF(B121="","",SUMPRODUCT(($D$1:$AB$4=$CD$4)*$D121:$AB121))</f>
        <v/>
      </c>
      <c r="CE121" s="15" t="str">
        <f t="shared" ca="1" si="24"/>
        <v/>
      </c>
      <c r="CF121" s="2" t="str" cm="1">
        <f t="array" ref="CF121">IF(B121="","",SUMPRODUCT(($D$1:$AB$4=$CF$4)*$D121:$AB121))</f>
        <v/>
      </c>
      <c r="CG121" s="15" t="str">
        <f t="shared" ca="1" si="25"/>
        <v/>
      </c>
      <c r="CH121" s="2" t="str" cm="1">
        <f t="array" ref="CH121">IF(B121="","",SUMPRODUCT(($D$1:$AB$4=$CH$4)*$D121:$AB121))</f>
        <v/>
      </c>
      <c r="CI121" s="15" t="str">
        <f t="shared" ca="1" si="26"/>
        <v/>
      </c>
    </row>
    <row r="122" spans="1:127">
      <c r="A122" s="7">
        <v>116</v>
      </c>
      <c r="B122" s="8"/>
      <c r="D122" s="97"/>
      <c r="E122" s="86"/>
      <c r="F122" s="86"/>
      <c r="G122" s="86"/>
      <c r="H122" s="86"/>
      <c r="I122" s="98"/>
      <c r="J122" s="102"/>
      <c r="K122" s="87"/>
      <c r="L122" s="87"/>
      <c r="M122" s="87"/>
      <c r="N122" s="87"/>
      <c r="O122" s="103"/>
      <c r="P122" s="107"/>
      <c r="Q122" s="88"/>
      <c r="R122" s="88"/>
      <c r="S122" s="88"/>
      <c r="T122" s="88"/>
      <c r="U122" s="108"/>
      <c r="V122" s="113"/>
      <c r="W122" s="89"/>
      <c r="X122" s="89"/>
      <c r="Y122" s="89"/>
      <c r="Z122" s="89"/>
      <c r="AA122" s="89"/>
      <c r="AB122" s="169"/>
      <c r="AC122" s="171" t="str">
        <f t="shared" si="29"/>
        <v/>
      </c>
      <c r="AD122" s="286" t="str">
        <f t="shared" si="28"/>
        <v/>
      </c>
      <c r="AL122" s="2" t="str" cm="1">
        <f t="array" ref="AL122">IF(B122="","",SUMPRODUCT(($D$1:$AB$4=$AL$4)*D122:AB122))</f>
        <v/>
      </c>
      <c r="AM122" s="15" t="str">
        <f t="shared" ca="1" si="2"/>
        <v/>
      </c>
      <c r="AN122" s="2" t="str" cm="1">
        <f t="array" ref="AN122">IF(B122="","",SUMPRODUCT(($D$1:$AB$4=$AN$4)*D122:AB122))</f>
        <v/>
      </c>
      <c r="AO122" s="15" t="str">
        <f t="shared" ca="1" si="3"/>
        <v/>
      </c>
      <c r="AP122" s="2" t="str" cm="1">
        <f t="array" ref="AP122">IF(B122="","",SUMPRODUCT(($D$1:$AB$4=$AP$4)*D122:AB122))</f>
        <v/>
      </c>
      <c r="AQ122" s="15" t="str">
        <f t="shared" ca="1" si="4"/>
        <v/>
      </c>
      <c r="AR122" s="2" t="str" cm="1">
        <f t="array" ref="AR122">IF(B122="","",SUMPRODUCT(($D$1:$AB$4=$AR$4)*D122:AB122))</f>
        <v/>
      </c>
      <c r="AS122" s="15" t="str">
        <f t="shared" ca="1" si="5"/>
        <v/>
      </c>
      <c r="AT122" s="2" t="str" cm="1">
        <f t="array" ref="AT122">IF(B122="","",SUMPRODUCT(($D$1:$AB$4=$AT$4)*$D122:$AB122))</f>
        <v/>
      </c>
      <c r="AU122" s="15" t="str">
        <f t="shared" ca="1" si="6"/>
        <v/>
      </c>
      <c r="AV122" s="2" t="str" cm="1">
        <f t="array" ref="AV122">IF(D122="","",SUMPRODUCT(($D$1:$AB$4=$AV$4)*$D122:$AB122))</f>
        <v/>
      </c>
      <c r="AW122" s="15" t="str">
        <f t="shared" ca="1" si="7"/>
        <v/>
      </c>
      <c r="AX122" s="2" t="str" cm="1">
        <f t="array" ref="AX122">IF(F122="","",SUMPRODUCT(($D$1:$AB$4=$AX$4)*$D122:$AB122))</f>
        <v/>
      </c>
      <c r="AY122" s="15" t="str">
        <f t="shared" ca="1" si="8"/>
        <v/>
      </c>
      <c r="AZ122" s="2" t="str" cm="1">
        <f t="array" ref="AZ122">IF(B122="","",SUMPRODUCT(($D$1:$AB$4=$AZ$4)*$D122:$AB122))</f>
        <v/>
      </c>
      <c r="BA122" s="15" t="str">
        <f t="shared" ca="1" si="9"/>
        <v/>
      </c>
      <c r="BB122" s="2" t="str" cm="1">
        <f t="array" ref="BB122">IF(B122="","",SUMPRODUCT(($D$1:$AB$4=$BB$4)*$D122:$AB122))</f>
        <v/>
      </c>
      <c r="BC122" s="15" t="str">
        <f t="shared" ca="1" si="10"/>
        <v/>
      </c>
      <c r="BD122" s="2" t="str" cm="1">
        <f t="array" ref="BD122">IF(B122="","",SUMPRODUCT(($D$1:$AB$4=$BD$4)*$D122:$AB122))</f>
        <v/>
      </c>
      <c r="BE122" s="15" t="str">
        <f t="shared" ca="1" si="11"/>
        <v/>
      </c>
      <c r="BF122" s="2" t="str" cm="1">
        <f t="array" ref="BF122">IF(B122="","",SUMPRODUCT(($D$1:$AB$4=$BF$4)*$D122:$AB122))</f>
        <v/>
      </c>
      <c r="BG122" s="15" t="str">
        <f t="shared" ca="1" si="12"/>
        <v/>
      </c>
      <c r="BH122" s="2" t="str" cm="1">
        <f t="array" ref="BH122">IF(B122="","",SUMPRODUCT(($D$1:$AB$4=$BH$4)*$D122:$AB122))</f>
        <v/>
      </c>
      <c r="BI122" s="15" t="str">
        <f t="shared" ca="1" si="13"/>
        <v/>
      </c>
      <c r="BJ122" s="2" t="str" cm="1">
        <f t="array" ref="BJ122">IF(B122="","",SUMPRODUCT(($D$1:$AB$4=$BJ$4)*$D122:$AB122))</f>
        <v/>
      </c>
      <c r="BK122" s="15" t="str">
        <f t="shared" ca="1" si="14"/>
        <v/>
      </c>
      <c r="BL122" s="2" t="str" cm="1">
        <f t="array" ref="BL122">IF(B122="","",SUMPRODUCT(($D$1:$AB$4=$BL$4)*$D122:$AB122))</f>
        <v/>
      </c>
      <c r="BM122" s="15" t="str">
        <f t="shared" ca="1" si="15"/>
        <v/>
      </c>
      <c r="BN122" s="2" t="str" cm="1">
        <f t="array" ref="BN122">IF(B122="","",SUMPRODUCT(($D$1:$AB$4=$BN$4)*$D122:$AB122))</f>
        <v/>
      </c>
      <c r="BO122" s="15" t="str">
        <f t="shared" ca="1" si="16"/>
        <v/>
      </c>
      <c r="BP122" s="2" t="str" cm="1">
        <f t="array" ref="BP122">IF(B122="","",SUMPRODUCT(($D$1:$AB$4=$BP$4)*$D122:$AB122))</f>
        <v/>
      </c>
      <c r="BQ122" s="15" t="str">
        <f t="shared" ca="1" si="17"/>
        <v/>
      </c>
      <c r="BR122" s="2" t="str" cm="1">
        <f t="array" ref="BR122">IF(B122="","",SUMPRODUCT(($D$1:$AB$4=$BR$4)*$D122:$AB122))</f>
        <v/>
      </c>
      <c r="BS122" s="15" t="str">
        <f t="shared" ca="1" si="18"/>
        <v/>
      </c>
      <c r="BT122" s="2" t="str" cm="1">
        <f t="array" ref="BT122">IF(B122="","",SUMPRODUCT(($D$1:$AB$4=$BT$4)*$D122:$AB122))</f>
        <v/>
      </c>
      <c r="BU122" s="15" t="str">
        <f t="shared" ca="1" si="19"/>
        <v/>
      </c>
      <c r="BV122" s="2" t="str" cm="1">
        <f t="array" ref="BV122">IF(B122="","",SUMPRODUCT(($D$1:$AB$4=$BV$4)*$D122:$AB122))</f>
        <v/>
      </c>
      <c r="BW122" s="15" t="str">
        <f t="shared" ca="1" si="20"/>
        <v/>
      </c>
      <c r="BX122" s="2" t="str" cm="1">
        <f t="array" ref="BX122">IF(B122="","",SUMPRODUCT(($D$1:$AB$4=$BX$4)*$D122:$AB122))</f>
        <v/>
      </c>
      <c r="BY122" s="15" t="str">
        <f t="shared" ca="1" si="21"/>
        <v/>
      </c>
      <c r="BZ122" s="2" t="str" cm="1">
        <f t="array" ref="BZ122">IF(B122="","",SUMPRODUCT(($D$1:$AB$4=$BZ$4)*$D122:$AB122))</f>
        <v/>
      </c>
      <c r="CA122" s="15" t="str">
        <f t="shared" ca="1" si="22"/>
        <v/>
      </c>
      <c r="CB122" s="2" t="str" cm="1">
        <f t="array" ref="CB122">IF(B122="","",SUMPRODUCT(($D$1:$AB$4=$CB$4)*$D122:$AB122))</f>
        <v/>
      </c>
      <c r="CC122" s="15" t="str">
        <f t="shared" ca="1" si="23"/>
        <v/>
      </c>
      <c r="CD122" s="2" t="str" cm="1">
        <f t="array" ref="CD122">IF(B122="","",SUMPRODUCT(($D$1:$AB$4=$CD$4)*$D122:$AB122))</f>
        <v/>
      </c>
      <c r="CE122" s="15" t="str">
        <f t="shared" ca="1" si="24"/>
        <v/>
      </c>
      <c r="CF122" s="2" t="str" cm="1">
        <f t="array" ref="CF122">IF(B122="","",SUMPRODUCT(($D$1:$AB$4=$CF$4)*$D122:$AB122))</f>
        <v/>
      </c>
      <c r="CG122" s="15" t="str">
        <f t="shared" ca="1" si="25"/>
        <v/>
      </c>
      <c r="CH122" s="2" t="str" cm="1">
        <f t="array" ref="CH122">IF(B122="","",SUMPRODUCT(($D$1:$AB$4=$CH$4)*$D122:$AB122))</f>
        <v/>
      </c>
      <c r="CI122" s="15" t="str">
        <f t="shared" ca="1" si="26"/>
        <v/>
      </c>
    </row>
    <row r="123" spans="1:127">
      <c r="A123" s="6">
        <v>117</v>
      </c>
      <c r="B123" s="8"/>
      <c r="D123" s="97"/>
      <c r="E123" s="86"/>
      <c r="F123" s="86"/>
      <c r="G123" s="86"/>
      <c r="H123" s="86"/>
      <c r="I123" s="98"/>
      <c r="J123" s="102"/>
      <c r="K123" s="87"/>
      <c r="L123" s="87"/>
      <c r="M123" s="87"/>
      <c r="N123" s="87"/>
      <c r="O123" s="103"/>
      <c r="P123" s="107"/>
      <c r="Q123" s="88"/>
      <c r="R123" s="88"/>
      <c r="S123" s="88"/>
      <c r="T123" s="88"/>
      <c r="U123" s="108"/>
      <c r="V123" s="113"/>
      <c r="W123" s="89"/>
      <c r="X123" s="89"/>
      <c r="Y123" s="89"/>
      <c r="Z123" s="89"/>
      <c r="AA123" s="89"/>
      <c r="AB123" s="169"/>
      <c r="AC123" s="171" t="str">
        <f t="shared" si="29"/>
        <v/>
      </c>
      <c r="AD123" s="286" t="str">
        <f t="shared" si="28"/>
        <v/>
      </c>
      <c r="AL123" s="2" t="str" cm="1">
        <f t="array" ref="AL123">IF(B123="","",SUMPRODUCT(($D$1:$AB$4=$AL$4)*D123:AB123))</f>
        <v/>
      </c>
      <c r="AM123" s="15" t="str">
        <f t="shared" ca="1" si="2"/>
        <v/>
      </c>
      <c r="AN123" s="2" t="str" cm="1">
        <f t="array" ref="AN123">IF(B123="","",SUMPRODUCT(($D$1:$AB$4=$AN$4)*D123:AB123))</f>
        <v/>
      </c>
      <c r="AO123" s="15" t="str">
        <f t="shared" ca="1" si="3"/>
        <v/>
      </c>
      <c r="AP123" s="2" t="str" cm="1">
        <f t="array" ref="AP123">IF(B123="","",SUMPRODUCT(($D$1:$AB$4=$AP$4)*D123:AB123))</f>
        <v/>
      </c>
      <c r="AQ123" s="15" t="str">
        <f t="shared" ca="1" si="4"/>
        <v/>
      </c>
      <c r="AR123" s="2" t="str" cm="1">
        <f t="array" ref="AR123">IF(B123="","",SUMPRODUCT(($D$1:$AB$4=$AR$4)*D123:AB123))</f>
        <v/>
      </c>
      <c r="AS123" s="15" t="str">
        <f t="shared" ca="1" si="5"/>
        <v/>
      </c>
      <c r="AT123" s="2" t="str" cm="1">
        <f t="array" ref="AT123">IF(B123="","",SUMPRODUCT(($D$1:$AB$4=$AT$4)*$D123:$AB123))</f>
        <v/>
      </c>
      <c r="AU123" s="15" t="str">
        <f t="shared" ca="1" si="6"/>
        <v/>
      </c>
      <c r="AV123" s="2" t="str" cm="1">
        <f t="array" ref="AV123">IF(D123="","",SUMPRODUCT(($D$1:$AB$4=$AV$4)*$D123:$AB123))</f>
        <v/>
      </c>
      <c r="AW123" s="15" t="str">
        <f t="shared" ca="1" si="7"/>
        <v/>
      </c>
      <c r="AX123" s="2" t="str" cm="1">
        <f t="array" ref="AX123">IF(F123="","",SUMPRODUCT(($D$1:$AB$4=$AX$4)*$D123:$AB123))</f>
        <v/>
      </c>
      <c r="AY123" s="15" t="str">
        <f t="shared" ca="1" si="8"/>
        <v/>
      </c>
      <c r="AZ123" s="2" t="str" cm="1">
        <f t="array" ref="AZ123">IF(B123="","",SUMPRODUCT(($D$1:$AB$4=$AZ$4)*$D123:$AB123))</f>
        <v/>
      </c>
      <c r="BA123" s="15" t="str">
        <f t="shared" ca="1" si="9"/>
        <v/>
      </c>
      <c r="BB123" s="2" t="str" cm="1">
        <f t="array" ref="BB123">IF(B123="","",SUMPRODUCT(($D$1:$AB$4=$BB$4)*$D123:$AB123))</f>
        <v/>
      </c>
      <c r="BC123" s="15" t="str">
        <f t="shared" ca="1" si="10"/>
        <v/>
      </c>
      <c r="BD123" s="2" t="str" cm="1">
        <f t="array" ref="BD123">IF(B123="","",SUMPRODUCT(($D$1:$AB$4=$BD$4)*$D123:$AB123))</f>
        <v/>
      </c>
      <c r="BE123" s="15" t="str">
        <f t="shared" ca="1" si="11"/>
        <v/>
      </c>
      <c r="BF123" s="2" t="str" cm="1">
        <f t="array" ref="BF123">IF(B123="","",SUMPRODUCT(($D$1:$AB$4=$BF$4)*$D123:$AB123))</f>
        <v/>
      </c>
      <c r="BG123" s="15" t="str">
        <f t="shared" ca="1" si="12"/>
        <v/>
      </c>
      <c r="BH123" s="2" t="str" cm="1">
        <f t="array" ref="BH123">IF(B123="","",SUMPRODUCT(($D$1:$AB$4=$BH$4)*$D123:$AB123))</f>
        <v/>
      </c>
      <c r="BI123" s="15" t="str">
        <f t="shared" ca="1" si="13"/>
        <v/>
      </c>
      <c r="BJ123" s="2" t="str" cm="1">
        <f t="array" ref="BJ123">IF(B123="","",SUMPRODUCT(($D$1:$AB$4=$BJ$4)*$D123:$AB123))</f>
        <v/>
      </c>
      <c r="BK123" s="15" t="str">
        <f t="shared" ca="1" si="14"/>
        <v/>
      </c>
      <c r="BL123" s="2" t="str" cm="1">
        <f t="array" ref="BL123">IF(B123="","",SUMPRODUCT(($D$1:$AB$4=$BL$4)*$D123:$AB123))</f>
        <v/>
      </c>
      <c r="BM123" s="15" t="str">
        <f t="shared" ca="1" si="15"/>
        <v/>
      </c>
      <c r="BN123" s="2" t="str" cm="1">
        <f t="array" ref="BN123">IF(B123="","",SUMPRODUCT(($D$1:$AB$4=$BN$4)*$D123:$AB123))</f>
        <v/>
      </c>
      <c r="BO123" s="15" t="str">
        <f t="shared" ca="1" si="16"/>
        <v/>
      </c>
      <c r="BP123" s="2" t="str" cm="1">
        <f t="array" ref="BP123">IF(B123="","",SUMPRODUCT(($D$1:$AB$4=$BP$4)*$D123:$AB123))</f>
        <v/>
      </c>
      <c r="BQ123" s="15" t="str">
        <f t="shared" ca="1" si="17"/>
        <v/>
      </c>
      <c r="BR123" s="2" t="str" cm="1">
        <f t="array" ref="BR123">IF(B123="","",SUMPRODUCT(($D$1:$AB$4=$BR$4)*$D123:$AB123))</f>
        <v/>
      </c>
      <c r="BS123" s="15" t="str">
        <f t="shared" ca="1" si="18"/>
        <v/>
      </c>
      <c r="BT123" s="2" t="str" cm="1">
        <f t="array" ref="BT123">IF(B123="","",SUMPRODUCT(($D$1:$AB$4=$BT$4)*$D123:$AB123))</f>
        <v/>
      </c>
      <c r="BU123" s="15" t="str">
        <f t="shared" ca="1" si="19"/>
        <v/>
      </c>
      <c r="BV123" s="2" t="str" cm="1">
        <f t="array" ref="BV123">IF(B123="","",SUMPRODUCT(($D$1:$AB$4=$BV$4)*$D123:$AB123))</f>
        <v/>
      </c>
      <c r="BW123" s="15" t="str">
        <f t="shared" ca="1" si="20"/>
        <v/>
      </c>
      <c r="BX123" s="2" t="str" cm="1">
        <f t="array" ref="BX123">IF(B123="","",SUMPRODUCT(($D$1:$AB$4=$BX$4)*$D123:$AB123))</f>
        <v/>
      </c>
      <c r="BY123" s="15" t="str">
        <f t="shared" ca="1" si="21"/>
        <v/>
      </c>
      <c r="BZ123" s="2" t="str" cm="1">
        <f t="array" ref="BZ123">IF(B123="","",SUMPRODUCT(($D$1:$AB$4=$BZ$4)*$D123:$AB123))</f>
        <v/>
      </c>
      <c r="CA123" s="15" t="str">
        <f t="shared" ca="1" si="22"/>
        <v/>
      </c>
      <c r="CB123" s="2" t="str" cm="1">
        <f t="array" ref="CB123">IF(B123="","",SUMPRODUCT(($D$1:$AB$4=$CB$4)*$D123:$AB123))</f>
        <v/>
      </c>
      <c r="CC123" s="15" t="str">
        <f t="shared" ca="1" si="23"/>
        <v/>
      </c>
      <c r="CD123" s="2" t="str" cm="1">
        <f t="array" ref="CD123">IF(B123="","",SUMPRODUCT(($D$1:$AB$4=$CD$4)*$D123:$AB123))</f>
        <v/>
      </c>
      <c r="CE123" s="15" t="str">
        <f t="shared" ca="1" si="24"/>
        <v/>
      </c>
      <c r="CF123" s="2" t="str" cm="1">
        <f t="array" ref="CF123">IF(B123="","",SUMPRODUCT(($D$1:$AB$4=$CF$4)*$D123:$AB123))</f>
        <v/>
      </c>
      <c r="CG123" s="15" t="str">
        <f t="shared" ca="1" si="25"/>
        <v/>
      </c>
      <c r="CH123" s="2" t="str" cm="1">
        <f t="array" ref="CH123">IF(B123="","",SUMPRODUCT(($D$1:$AB$4=$CH$4)*$D123:$AB123))</f>
        <v/>
      </c>
      <c r="CI123" s="15" t="str">
        <f t="shared" ca="1" si="26"/>
        <v/>
      </c>
    </row>
    <row r="124" spans="1:127">
      <c r="A124" s="7">
        <v>118</v>
      </c>
      <c r="B124" s="8"/>
      <c r="D124" s="97"/>
      <c r="E124" s="86"/>
      <c r="F124" s="86"/>
      <c r="G124" s="86"/>
      <c r="H124" s="86"/>
      <c r="I124" s="98"/>
      <c r="J124" s="102"/>
      <c r="K124" s="87"/>
      <c r="L124" s="87"/>
      <c r="M124" s="87"/>
      <c r="N124" s="87"/>
      <c r="O124" s="103"/>
      <c r="P124" s="107"/>
      <c r="Q124" s="88"/>
      <c r="R124" s="88"/>
      <c r="S124" s="88"/>
      <c r="T124" s="88"/>
      <c r="U124" s="108"/>
      <c r="V124" s="113"/>
      <c r="W124" s="89"/>
      <c r="X124" s="89"/>
      <c r="Y124" s="89"/>
      <c r="Z124" s="89"/>
      <c r="AA124" s="89"/>
      <c r="AB124" s="169"/>
      <c r="AC124" s="171" t="str">
        <f t="shared" si="29"/>
        <v/>
      </c>
      <c r="AD124" s="286" t="str">
        <f t="shared" si="28"/>
        <v/>
      </c>
      <c r="AL124" s="2" t="str" cm="1">
        <f t="array" ref="AL124">IF(B124="","",SUMPRODUCT(($D$1:$AB$4=$AL$4)*D124:AB124))</f>
        <v/>
      </c>
      <c r="AM124" s="15" t="str">
        <f t="shared" ca="1" si="2"/>
        <v/>
      </c>
      <c r="AN124" s="2" t="str" cm="1">
        <f t="array" ref="AN124">IF(B124="","",SUMPRODUCT(($D$1:$AB$4=$AN$4)*D124:AB124))</f>
        <v/>
      </c>
      <c r="AO124" s="15" t="str">
        <f t="shared" ca="1" si="3"/>
        <v/>
      </c>
      <c r="AP124" s="2" t="str" cm="1">
        <f t="array" ref="AP124">IF(B124="","",SUMPRODUCT(($D$1:$AB$4=$AP$4)*D124:AB124))</f>
        <v/>
      </c>
      <c r="AQ124" s="15" t="str">
        <f t="shared" ca="1" si="4"/>
        <v/>
      </c>
      <c r="AR124" s="2" t="str" cm="1">
        <f t="array" ref="AR124">IF(B124="","",SUMPRODUCT(($D$1:$AB$4=$AR$4)*D124:AB124))</f>
        <v/>
      </c>
      <c r="AS124" s="15" t="str">
        <f t="shared" ca="1" si="5"/>
        <v/>
      </c>
      <c r="AT124" s="2" t="str" cm="1">
        <f t="array" ref="AT124">IF(B124="","",SUMPRODUCT(($D$1:$AB$4=$AT$4)*$D124:$AB124))</f>
        <v/>
      </c>
      <c r="AU124" s="15" t="str">
        <f t="shared" ca="1" si="6"/>
        <v/>
      </c>
      <c r="AV124" s="2" t="str" cm="1">
        <f t="array" ref="AV124">IF(D124="","",SUMPRODUCT(($D$1:$AB$4=$AV$4)*$D124:$AB124))</f>
        <v/>
      </c>
      <c r="AW124" s="15" t="str">
        <f t="shared" ca="1" si="7"/>
        <v/>
      </c>
      <c r="AX124" s="2" t="str" cm="1">
        <f t="array" ref="AX124">IF(F124="","",SUMPRODUCT(($D$1:$AB$4=$AX$4)*$D124:$AB124))</f>
        <v/>
      </c>
      <c r="AY124" s="15" t="str">
        <f t="shared" ca="1" si="8"/>
        <v/>
      </c>
      <c r="AZ124" s="2" t="str" cm="1">
        <f t="array" ref="AZ124">IF(B124="","",SUMPRODUCT(($D$1:$AB$4=$AZ$4)*$D124:$AB124))</f>
        <v/>
      </c>
      <c r="BA124" s="15" t="str">
        <f t="shared" ca="1" si="9"/>
        <v/>
      </c>
      <c r="BB124" s="2" t="str" cm="1">
        <f t="array" ref="BB124">IF(B124="","",SUMPRODUCT(($D$1:$AB$4=$BB$4)*$D124:$AB124))</f>
        <v/>
      </c>
      <c r="BC124" s="15" t="str">
        <f t="shared" ca="1" si="10"/>
        <v/>
      </c>
      <c r="BD124" s="2" t="str" cm="1">
        <f t="array" ref="BD124">IF(B124="","",SUMPRODUCT(($D$1:$AB$4=$BD$4)*$D124:$AB124))</f>
        <v/>
      </c>
      <c r="BE124" s="15" t="str">
        <f t="shared" ca="1" si="11"/>
        <v/>
      </c>
      <c r="BF124" s="2" t="str" cm="1">
        <f t="array" ref="BF124">IF(B124="","",SUMPRODUCT(($D$1:$AB$4=$BF$4)*$D124:$AB124))</f>
        <v/>
      </c>
      <c r="BG124" s="15" t="str">
        <f t="shared" ca="1" si="12"/>
        <v/>
      </c>
      <c r="BH124" s="2" t="str" cm="1">
        <f t="array" ref="BH124">IF(B124="","",SUMPRODUCT(($D$1:$AB$4=$BH$4)*$D124:$AB124))</f>
        <v/>
      </c>
      <c r="BI124" s="15" t="str">
        <f t="shared" ca="1" si="13"/>
        <v/>
      </c>
      <c r="BJ124" s="2" t="str" cm="1">
        <f t="array" ref="BJ124">IF(B124="","",SUMPRODUCT(($D$1:$AB$4=$BJ$4)*$D124:$AB124))</f>
        <v/>
      </c>
      <c r="BK124" s="15" t="str">
        <f t="shared" ca="1" si="14"/>
        <v/>
      </c>
      <c r="BL124" s="2" t="str" cm="1">
        <f t="array" ref="BL124">IF(B124="","",SUMPRODUCT(($D$1:$AB$4=$BL$4)*$D124:$AB124))</f>
        <v/>
      </c>
      <c r="BM124" s="15" t="str">
        <f t="shared" ca="1" si="15"/>
        <v/>
      </c>
      <c r="BN124" s="2" t="str" cm="1">
        <f t="array" ref="BN124">IF(B124="","",SUMPRODUCT(($D$1:$AB$4=$BN$4)*$D124:$AB124))</f>
        <v/>
      </c>
      <c r="BO124" s="15" t="str">
        <f t="shared" ca="1" si="16"/>
        <v/>
      </c>
      <c r="BP124" s="2" t="str" cm="1">
        <f t="array" ref="BP124">IF(B124="","",SUMPRODUCT(($D$1:$AB$4=$BP$4)*$D124:$AB124))</f>
        <v/>
      </c>
      <c r="BQ124" s="15" t="str">
        <f t="shared" ca="1" si="17"/>
        <v/>
      </c>
      <c r="BR124" s="2" t="str" cm="1">
        <f t="array" ref="BR124">IF(B124="","",SUMPRODUCT(($D$1:$AB$4=$BR$4)*$D124:$AB124))</f>
        <v/>
      </c>
      <c r="BS124" s="15" t="str">
        <f t="shared" ca="1" si="18"/>
        <v/>
      </c>
      <c r="BT124" s="2" t="str" cm="1">
        <f t="array" ref="BT124">IF(B124="","",SUMPRODUCT(($D$1:$AB$4=$BT$4)*$D124:$AB124))</f>
        <v/>
      </c>
      <c r="BU124" s="15" t="str">
        <f t="shared" ca="1" si="19"/>
        <v/>
      </c>
      <c r="BV124" s="2" t="str" cm="1">
        <f t="array" ref="BV124">IF(B124="","",SUMPRODUCT(($D$1:$AB$4=$BV$4)*$D124:$AB124))</f>
        <v/>
      </c>
      <c r="BW124" s="15" t="str">
        <f t="shared" ca="1" si="20"/>
        <v/>
      </c>
      <c r="BX124" s="2" t="str" cm="1">
        <f t="array" ref="BX124">IF(B124="","",SUMPRODUCT(($D$1:$AB$4=$BX$4)*$D124:$AB124))</f>
        <v/>
      </c>
      <c r="BY124" s="15" t="str">
        <f t="shared" ca="1" si="21"/>
        <v/>
      </c>
      <c r="BZ124" s="2" t="str" cm="1">
        <f t="array" ref="BZ124">IF(B124="","",SUMPRODUCT(($D$1:$AB$4=$BZ$4)*$D124:$AB124))</f>
        <v/>
      </c>
      <c r="CA124" s="15" t="str">
        <f t="shared" ca="1" si="22"/>
        <v/>
      </c>
      <c r="CB124" s="2" t="str" cm="1">
        <f t="array" ref="CB124">IF(B124="","",SUMPRODUCT(($D$1:$AB$4=$CB$4)*$D124:$AB124))</f>
        <v/>
      </c>
      <c r="CC124" s="15" t="str">
        <f t="shared" ca="1" si="23"/>
        <v/>
      </c>
      <c r="CD124" s="2" t="str" cm="1">
        <f t="array" ref="CD124">IF(B124="","",SUMPRODUCT(($D$1:$AB$4=$CD$4)*$D124:$AB124))</f>
        <v/>
      </c>
      <c r="CE124" s="15" t="str">
        <f t="shared" ca="1" si="24"/>
        <v/>
      </c>
      <c r="CF124" s="2" t="str" cm="1">
        <f t="array" ref="CF124">IF(B124="","",SUMPRODUCT(($D$1:$AB$4=$CF$4)*$D124:$AB124))</f>
        <v/>
      </c>
      <c r="CG124" s="15" t="str">
        <f t="shared" ca="1" si="25"/>
        <v/>
      </c>
      <c r="CH124" s="2" t="str" cm="1">
        <f t="array" ref="CH124">IF(B124="","",SUMPRODUCT(($D$1:$AB$4=$CH$4)*$D124:$AB124))</f>
        <v/>
      </c>
      <c r="CI124" s="15" t="str">
        <f t="shared" ca="1" si="26"/>
        <v/>
      </c>
    </row>
    <row r="125" spans="1:127">
      <c r="A125" s="6">
        <v>119</v>
      </c>
      <c r="B125" s="8"/>
      <c r="D125" s="97"/>
      <c r="E125" s="86"/>
      <c r="F125" s="86"/>
      <c r="G125" s="86"/>
      <c r="H125" s="86"/>
      <c r="I125" s="98"/>
      <c r="J125" s="102"/>
      <c r="K125" s="87"/>
      <c r="L125" s="87"/>
      <c r="M125" s="87"/>
      <c r="N125" s="87"/>
      <c r="O125" s="103"/>
      <c r="P125" s="107"/>
      <c r="Q125" s="88"/>
      <c r="R125" s="88"/>
      <c r="S125" s="88"/>
      <c r="T125" s="88"/>
      <c r="U125" s="108"/>
      <c r="V125" s="113"/>
      <c r="W125" s="89"/>
      <c r="X125" s="89"/>
      <c r="Y125" s="89"/>
      <c r="Z125" s="89"/>
      <c r="AA125" s="89"/>
      <c r="AB125" s="169"/>
      <c r="AC125" s="171" t="str">
        <f t="shared" si="29"/>
        <v/>
      </c>
      <c r="AD125" s="286" t="str">
        <f t="shared" si="28"/>
        <v/>
      </c>
      <c r="AL125" s="2" t="str" cm="1">
        <f t="array" ref="AL125">IF(B125="","",SUMPRODUCT(($D$1:$AB$4=$AL$4)*D125:AB125))</f>
        <v/>
      </c>
      <c r="AM125" s="15" t="str">
        <f t="shared" ca="1" si="2"/>
        <v/>
      </c>
      <c r="AN125" s="2" t="str" cm="1">
        <f t="array" ref="AN125">IF(B125="","",SUMPRODUCT(($D$1:$AB$4=$AN$4)*D125:AB125))</f>
        <v/>
      </c>
      <c r="AO125" s="15" t="str">
        <f t="shared" ca="1" si="3"/>
        <v/>
      </c>
      <c r="AP125" s="2" t="str" cm="1">
        <f t="array" ref="AP125">IF(B125="","",SUMPRODUCT(($D$1:$AB$4=$AP$4)*D125:AB125))</f>
        <v/>
      </c>
      <c r="AQ125" s="15" t="str">
        <f t="shared" ca="1" si="4"/>
        <v/>
      </c>
      <c r="AR125" s="2" t="str" cm="1">
        <f t="array" ref="AR125">IF(B125="","",SUMPRODUCT(($D$1:$AB$4=$AR$4)*D125:AB125))</f>
        <v/>
      </c>
      <c r="AS125" s="15" t="str">
        <f t="shared" ca="1" si="5"/>
        <v/>
      </c>
      <c r="AT125" s="2" t="str" cm="1">
        <f t="array" ref="AT125">IF(B125="","",SUMPRODUCT(($D$1:$AB$4=$AT$4)*$D125:$AB125))</f>
        <v/>
      </c>
      <c r="AU125" s="15" t="str">
        <f t="shared" ca="1" si="6"/>
        <v/>
      </c>
      <c r="AV125" s="2" t="str" cm="1">
        <f t="array" ref="AV125">IF(D125="","",SUMPRODUCT(($D$1:$AB$4=$AV$4)*$D125:$AB125))</f>
        <v/>
      </c>
      <c r="AW125" s="15" t="str">
        <f t="shared" ca="1" si="7"/>
        <v/>
      </c>
      <c r="AX125" s="2" t="str" cm="1">
        <f t="array" ref="AX125">IF(F125="","",SUMPRODUCT(($D$1:$AB$4=$AX$4)*$D125:$AB125))</f>
        <v/>
      </c>
      <c r="AY125" s="15" t="str">
        <f t="shared" ca="1" si="8"/>
        <v/>
      </c>
      <c r="AZ125" s="2" t="str" cm="1">
        <f t="array" ref="AZ125">IF(B125="","",SUMPRODUCT(($D$1:$AB$4=$AZ$4)*$D125:$AB125))</f>
        <v/>
      </c>
      <c r="BA125" s="15" t="str">
        <f t="shared" ca="1" si="9"/>
        <v/>
      </c>
      <c r="BB125" s="2" t="str" cm="1">
        <f t="array" ref="BB125">IF(B125="","",SUMPRODUCT(($D$1:$AB$4=$BB$4)*$D125:$AB125))</f>
        <v/>
      </c>
      <c r="BC125" s="15" t="str">
        <f t="shared" ca="1" si="10"/>
        <v/>
      </c>
      <c r="BD125" s="2" t="str" cm="1">
        <f t="array" ref="BD125">IF(B125="","",SUMPRODUCT(($D$1:$AB$4=$BD$4)*$D125:$AB125))</f>
        <v/>
      </c>
      <c r="BE125" s="15" t="str">
        <f t="shared" ca="1" si="11"/>
        <v/>
      </c>
      <c r="BF125" s="2" t="str" cm="1">
        <f t="array" ref="BF125">IF(B125="","",SUMPRODUCT(($D$1:$AB$4=$BF$4)*$D125:$AB125))</f>
        <v/>
      </c>
      <c r="BG125" s="15" t="str">
        <f t="shared" ca="1" si="12"/>
        <v/>
      </c>
      <c r="BH125" s="2" t="str" cm="1">
        <f t="array" ref="BH125">IF(B125="","",SUMPRODUCT(($D$1:$AB$4=$BH$4)*$D125:$AB125))</f>
        <v/>
      </c>
      <c r="BI125" s="15" t="str">
        <f t="shared" ca="1" si="13"/>
        <v/>
      </c>
      <c r="BJ125" s="2" t="str" cm="1">
        <f t="array" ref="BJ125">IF(B125="","",SUMPRODUCT(($D$1:$AB$4=$BJ$4)*$D125:$AB125))</f>
        <v/>
      </c>
      <c r="BK125" s="15" t="str">
        <f t="shared" ca="1" si="14"/>
        <v/>
      </c>
      <c r="BL125" s="2" t="str" cm="1">
        <f t="array" ref="BL125">IF(B125="","",SUMPRODUCT(($D$1:$AB$4=$BL$4)*$D125:$AB125))</f>
        <v/>
      </c>
      <c r="BM125" s="15" t="str">
        <f t="shared" ca="1" si="15"/>
        <v/>
      </c>
      <c r="BN125" s="2" t="str" cm="1">
        <f t="array" ref="BN125">IF(B125="","",SUMPRODUCT(($D$1:$AB$4=$BN$4)*$D125:$AB125))</f>
        <v/>
      </c>
      <c r="BO125" s="15" t="str">
        <f t="shared" ca="1" si="16"/>
        <v/>
      </c>
      <c r="BP125" s="2" t="str" cm="1">
        <f t="array" ref="BP125">IF(B125="","",SUMPRODUCT(($D$1:$AB$4=$BP$4)*$D125:$AB125))</f>
        <v/>
      </c>
      <c r="BQ125" s="15" t="str">
        <f t="shared" ca="1" si="17"/>
        <v/>
      </c>
      <c r="BR125" s="2" t="str" cm="1">
        <f t="array" ref="BR125">IF(B125="","",SUMPRODUCT(($D$1:$AB$4=$BR$4)*$D125:$AB125))</f>
        <v/>
      </c>
      <c r="BS125" s="15" t="str">
        <f t="shared" ca="1" si="18"/>
        <v/>
      </c>
      <c r="BT125" s="2" t="str" cm="1">
        <f t="array" ref="BT125">IF(B125="","",SUMPRODUCT(($D$1:$AB$4=$BT$4)*$D125:$AB125))</f>
        <v/>
      </c>
      <c r="BU125" s="15" t="str">
        <f t="shared" ca="1" si="19"/>
        <v/>
      </c>
      <c r="BV125" s="2" t="str" cm="1">
        <f t="array" ref="BV125">IF(B125="","",SUMPRODUCT(($D$1:$AB$4=$BV$4)*$D125:$AB125))</f>
        <v/>
      </c>
      <c r="BW125" s="15" t="str">
        <f t="shared" ca="1" si="20"/>
        <v/>
      </c>
      <c r="BX125" s="2" t="str" cm="1">
        <f t="array" ref="BX125">IF(B125="","",SUMPRODUCT(($D$1:$AB$4=$BX$4)*$D125:$AB125))</f>
        <v/>
      </c>
      <c r="BY125" s="15" t="str">
        <f t="shared" ca="1" si="21"/>
        <v/>
      </c>
      <c r="BZ125" s="2" t="str" cm="1">
        <f t="array" ref="BZ125">IF(B125="","",SUMPRODUCT(($D$1:$AB$4=$BZ$4)*$D125:$AB125))</f>
        <v/>
      </c>
      <c r="CA125" s="15" t="str">
        <f t="shared" ca="1" si="22"/>
        <v/>
      </c>
      <c r="CB125" s="2" t="str" cm="1">
        <f t="array" ref="CB125">IF(B125="","",SUMPRODUCT(($D$1:$AB$4=$CB$4)*$D125:$AB125))</f>
        <v/>
      </c>
      <c r="CC125" s="15" t="str">
        <f t="shared" ca="1" si="23"/>
        <v/>
      </c>
      <c r="CD125" s="2" t="str" cm="1">
        <f t="array" ref="CD125">IF(B125="","",SUMPRODUCT(($D$1:$AB$4=$CD$4)*$D125:$AB125))</f>
        <v/>
      </c>
      <c r="CE125" s="15" t="str">
        <f t="shared" ca="1" si="24"/>
        <v/>
      </c>
      <c r="CF125" s="2" t="str" cm="1">
        <f t="array" ref="CF125">IF(B125="","",SUMPRODUCT(($D$1:$AB$4=$CF$4)*$D125:$AB125))</f>
        <v/>
      </c>
      <c r="CG125" s="15" t="str">
        <f t="shared" ca="1" si="25"/>
        <v/>
      </c>
      <c r="CH125" s="2" t="str" cm="1">
        <f t="array" ref="CH125">IF(B125="","",SUMPRODUCT(($D$1:$AB$4=$CH$4)*$D125:$AB125))</f>
        <v/>
      </c>
      <c r="CI125" s="15" t="str">
        <f t="shared" ca="1" si="26"/>
        <v/>
      </c>
    </row>
    <row r="126" spans="1:127" ht="15.75" thickBot="1">
      <c r="A126" s="7">
        <v>120</v>
      </c>
      <c r="B126" s="8"/>
      <c r="D126" s="99"/>
      <c r="E126" s="100"/>
      <c r="F126" s="100"/>
      <c r="G126" s="100"/>
      <c r="H126" s="100"/>
      <c r="I126" s="101"/>
      <c r="J126" s="104"/>
      <c r="K126" s="105"/>
      <c r="L126" s="105"/>
      <c r="M126" s="105"/>
      <c r="N126" s="105"/>
      <c r="O126" s="106"/>
      <c r="P126" s="109"/>
      <c r="Q126" s="110"/>
      <c r="R126" s="110"/>
      <c r="S126" s="110"/>
      <c r="T126" s="110"/>
      <c r="U126" s="111"/>
      <c r="V126" s="115"/>
      <c r="W126" s="116"/>
      <c r="X126" s="116"/>
      <c r="Y126" s="116"/>
      <c r="Z126" s="116"/>
      <c r="AA126" s="116"/>
      <c r="AB126" s="170"/>
      <c r="AC126" s="171" t="str">
        <f t="shared" si="29"/>
        <v/>
      </c>
      <c r="AD126" s="286" t="str">
        <f t="shared" si="28"/>
        <v/>
      </c>
      <c r="AL126" s="2" t="str" cm="1">
        <f t="array" ref="AL126">IF(B126="","",SUMPRODUCT(($D$1:$AB$4=$AL$4)*D126:AB126))</f>
        <v/>
      </c>
      <c r="AM126" s="15" t="str">
        <f t="shared" ca="1" si="2"/>
        <v/>
      </c>
      <c r="AN126" s="2" t="str" cm="1">
        <f t="array" ref="AN126">IF(B126="","",SUMPRODUCT(($D$1:$AB$4=$AN$4)*D126:AB126))</f>
        <v/>
      </c>
      <c r="AO126" s="15" t="str">
        <f t="shared" ca="1" si="3"/>
        <v/>
      </c>
      <c r="AP126" s="2" t="str" cm="1">
        <f t="array" ref="AP126">IF(B126="","",SUMPRODUCT(($D$1:$AB$4=$AP$4)*D126:AB126))</f>
        <v/>
      </c>
      <c r="AQ126" s="15" t="str">
        <f t="shared" ca="1" si="4"/>
        <v/>
      </c>
      <c r="AR126" s="2" t="str" cm="1">
        <f t="array" ref="AR126">IF(B126="","",SUMPRODUCT(($D$1:$AB$4=$AR$4)*D126:AB126))</f>
        <v/>
      </c>
      <c r="AS126" s="15" t="str">
        <f t="shared" ca="1" si="5"/>
        <v/>
      </c>
      <c r="AT126" s="2" t="str" cm="1">
        <f t="array" ref="AT126">IF(B126="","",SUMPRODUCT(($D$1:$AB$4=$AT$4)*$D126:$AB126))</f>
        <v/>
      </c>
      <c r="AU126" s="15" t="str">
        <f t="shared" ca="1" si="6"/>
        <v/>
      </c>
      <c r="AV126" s="2" t="str" cm="1">
        <f t="array" ref="AV126">IF(D126="","",SUMPRODUCT(($D$1:$AB$4=$AV$4)*$D126:$AB126))</f>
        <v/>
      </c>
      <c r="AW126" s="15" t="str">
        <f t="shared" ca="1" si="7"/>
        <v/>
      </c>
      <c r="AX126" s="2" t="str" cm="1">
        <f t="array" ref="AX126">IF(F126="","",SUMPRODUCT(($D$1:$AB$4=$AX$4)*$D126:$AB126))</f>
        <v/>
      </c>
      <c r="AY126" s="15" t="str">
        <f t="shared" ca="1" si="8"/>
        <v/>
      </c>
      <c r="AZ126" s="2" t="str" cm="1">
        <f t="array" ref="AZ126">IF(B126="","",SUMPRODUCT(($D$1:$AB$4=$AZ$4)*$D126:$AB126))</f>
        <v/>
      </c>
      <c r="BA126" s="15" t="str">
        <f t="shared" ca="1" si="9"/>
        <v/>
      </c>
      <c r="BB126" s="2" t="str" cm="1">
        <f t="array" ref="BB126">IF(B126="","",SUMPRODUCT(($D$1:$AB$4=$BB$4)*$D126:$AB126))</f>
        <v/>
      </c>
      <c r="BC126" s="15" t="str">
        <f t="shared" ca="1" si="10"/>
        <v/>
      </c>
      <c r="BD126" s="2" t="str" cm="1">
        <f t="array" ref="BD126">IF(B126="","",SUMPRODUCT(($D$1:$AB$4=$BD$4)*$D126:$AB126))</f>
        <v/>
      </c>
      <c r="BE126" s="15" t="str">
        <f t="shared" ca="1" si="11"/>
        <v/>
      </c>
      <c r="BF126" s="2" t="str" cm="1">
        <f t="array" ref="BF126">IF(B126="","",SUMPRODUCT(($D$1:$AB$4=$BF$4)*$D126:$AB126))</f>
        <v/>
      </c>
      <c r="BG126" s="15" t="str">
        <f t="shared" ca="1" si="12"/>
        <v/>
      </c>
      <c r="BH126" s="2" t="str" cm="1">
        <f t="array" ref="BH126">IF(B126="","",SUMPRODUCT(($D$1:$AB$4=$BH$4)*$D126:$AB126))</f>
        <v/>
      </c>
      <c r="BI126" s="15" t="str">
        <f t="shared" ca="1" si="13"/>
        <v/>
      </c>
      <c r="BJ126" s="2" t="str" cm="1">
        <f t="array" ref="BJ126">IF(B126="","",SUMPRODUCT(($D$1:$AB$4=$BJ$4)*$D126:$AB126))</f>
        <v/>
      </c>
      <c r="BK126" s="15" t="str">
        <f t="shared" ca="1" si="14"/>
        <v/>
      </c>
      <c r="BL126" s="2" t="str" cm="1">
        <f t="array" ref="BL126">IF(B126="","",SUMPRODUCT(($D$1:$AB$4=$BL$4)*$D126:$AB126))</f>
        <v/>
      </c>
      <c r="BM126" s="15" t="str">
        <f t="shared" ca="1" si="15"/>
        <v/>
      </c>
      <c r="BN126" s="2" t="str" cm="1">
        <f t="array" ref="BN126">IF(B126="","",SUMPRODUCT(($D$1:$AB$4=$BN$4)*$D126:$AB126))</f>
        <v/>
      </c>
      <c r="BO126" s="15" t="str">
        <f t="shared" ca="1" si="16"/>
        <v/>
      </c>
      <c r="BP126" s="2" t="str" cm="1">
        <f t="array" ref="BP126">IF(B126="","",SUMPRODUCT(($D$1:$AB$4=$BP$4)*$D126:$AB126))</f>
        <v/>
      </c>
      <c r="BQ126" s="15" t="str">
        <f t="shared" ca="1" si="17"/>
        <v/>
      </c>
      <c r="BR126" s="2" t="str" cm="1">
        <f t="array" ref="BR126">IF(B126="","",SUMPRODUCT(($D$1:$AB$4=$BR$4)*$D126:$AB126))</f>
        <v/>
      </c>
      <c r="BS126" s="15" t="str">
        <f t="shared" ca="1" si="18"/>
        <v/>
      </c>
      <c r="BT126" s="2" t="str" cm="1">
        <f t="array" ref="BT126">IF(B126="","",SUMPRODUCT(($D$1:$AB$4=$BT$4)*$D126:$AB126))</f>
        <v/>
      </c>
      <c r="BU126" s="15" t="str">
        <f t="shared" ca="1" si="19"/>
        <v/>
      </c>
      <c r="BV126" s="2" t="str" cm="1">
        <f t="array" ref="BV126">IF(B126="","",SUMPRODUCT(($D$1:$AB$4=$BV$4)*$D126:$AB126))</f>
        <v/>
      </c>
      <c r="BW126" s="15" t="str">
        <f t="shared" ca="1" si="20"/>
        <v/>
      </c>
      <c r="BX126" s="2" t="str" cm="1">
        <f t="array" ref="BX126">IF(B126="","",SUMPRODUCT(($D$1:$AB$4=$BX$4)*$D126:$AB126))</f>
        <v/>
      </c>
      <c r="BY126" s="15" t="str">
        <f t="shared" ca="1" si="21"/>
        <v/>
      </c>
      <c r="BZ126" s="2" t="str" cm="1">
        <f t="array" ref="BZ126">IF(B126="","",SUMPRODUCT(($D$1:$AB$4=$BZ$4)*$D126:$AB126))</f>
        <v/>
      </c>
      <c r="CA126" s="15" t="str">
        <f t="shared" ca="1" si="22"/>
        <v/>
      </c>
      <c r="CB126" s="2" t="str" cm="1">
        <f t="array" ref="CB126">IF(B126="","",SUMPRODUCT(($D$1:$AB$4=$CB$4)*$D126:$AB126))</f>
        <v/>
      </c>
      <c r="CC126" s="15" t="str">
        <f t="shared" ca="1" si="23"/>
        <v/>
      </c>
      <c r="CD126" s="2" t="str" cm="1">
        <f t="array" ref="CD126">IF(B126="","",SUMPRODUCT(($D$1:$AB$4=$CD$4)*$D126:$AB126))</f>
        <v/>
      </c>
      <c r="CE126" s="15" t="str">
        <f t="shared" ca="1" si="24"/>
        <v/>
      </c>
      <c r="CF126" s="2" t="str" cm="1">
        <f t="array" ref="CF126">IF(B126="","",SUMPRODUCT(($D$1:$AB$4=$CF$4)*$D126:$AB126))</f>
        <v/>
      </c>
      <c r="CG126" s="15" t="str">
        <f t="shared" ca="1" si="25"/>
        <v/>
      </c>
      <c r="CH126" s="2" t="str" cm="1">
        <f t="array" ref="CH126">IF(B126="","",SUMPRODUCT(($D$1:$AB$4=$CH$4)*$D126:$AB126))</f>
        <v/>
      </c>
      <c r="CI126" s="15" t="str">
        <f t="shared" ca="1" si="26"/>
        <v/>
      </c>
    </row>
    <row r="127" spans="1:127" s="3" customFormat="1" ht="15.75" thickBot="1">
      <c r="A127" s="7">
        <v>121</v>
      </c>
      <c r="B127" s="8"/>
      <c r="D127" s="99"/>
      <c r="E127" s="100"/>
      <c r="F127" s="100"/>
      <c r="G127" s="100"/>
      <c r="H127" s="100"/>
      <c r="I127" s="101"/>
      <c r="J127" s="104"/>
      <c r="K127" s="105"/>
      <c r="L127" s="105"/>
      <c r="M127" s="105"/>
      <c r="N127" s="105"/>
      <c r="O127" s="106"/>
      <c r="P127" s="109"/>
      <c r="Q127" s="110"/>
      <c r="R127" s="110"/>
      <c r="S127" s="110"/>
      <c r="T127" s="110"/>
      <c r="U127" s="111"/>
      <c r="V127" s="115"/>
      <c r="W127" s="116"/>
      <c r="X127" s="116"/>
      <c r="Y127" s="116"/>
      <c r="Z127" s="116"/>
      <c r="AA127" s="116"/>
      <c r="AB127" s="170"/>
      <c r="AC127" s="171" t="str">
        <f t="shared" ref="AC127:AC135" si="156">IF(B127="","",SUM(D127:AB127))</f>
        <v/>
      </c>
      <c r="AD127" s="286" t="str">
        <f t="shared" ref="AD127:AD135" si="157">IF(AC127="","",SUM(D127:AB127)/$AE$3)</f>
        <v/>
      </c>
      <c r="AE127" s="4"/>
      <c r="AF127" s="4"/>
      <c r="AG127" s="4"/>
      <c r="AH127" s="4"/>
      <c r="AI127" s="4"/>
      <c r="AJ127" s="4"/>
      <c r="AK127" s="4"/>
      <c r="AL127" s="2" t="str" cm="1">
        <f t="array" ref="AL127">IF(B127="","",SUMPRODUCT(($D$1:$AB$4=$AL$4)*D127:AB127))</f>
        <v/>
      </c>
      <c r="AM127" s="15" t="str">
        <f t="shared" ref="AM127" ca="1" si="158">IFERROR(IF($AM$3=0,"",AL127/$AM$3),"")</f>
        <v/>
      </c>
      <c r="AN127" s="2" t="str" cm="1">
        <f t="array" ref="AN127">IF(B127="","",SUMPRODUCT(($D$1:$AB$4=$AN$4)*D127:AB127))</f>
        <v/>
      </c>
      <c r="AO127" s="15" t="str">
        <f t="shared" ref="AO127" ca="1" si="159">IFERROR(IF($AO$3=0,"",AN127/$AO$3),"")</f>
        <v/>
      </c>
      <c r="AP127" s="2" t="str" cm="1">
        <f t="array" ref="AP127">IF(B127="","",SUMPRODUCT(($D$1:$AB$4=$AP$4)*D127:AB127))</f>
        <v/>
      </c>
      <c r="AQ127" s="15" t="str">
        <f t="shared" ref="AQ127" ca="1" si="160">IFERROR(IF($AQ$3=0,"",AP127/$AQ$3),"")</f>
        <v/>
      </c>
      <c r="AR127" s="2" t="str" cm="1">
        <f t="array" ref="AR127">IF(B127="","",SUMPRODUCT(($D$1:$AB$4=$AR$4)*D127:AB127))</f>
        <v/>
      </c>
      <c r="AS127" s="15" t="str">
        <f t="shared" ref="AS127" ca="1" si="161">IFERROR(IF($AS$3=0,"",AR127/$AS$3),"")</f>
        <v/>
      </c>
      <c r="AT127" s="2" t="str" cm="1">
        <f t="array" ref="AT127">IF(B127="","",SUMPRODUCT(($D$1:$AB$4=$AT$4)*$D127:$AB127))</f>
        <v/>
      </c>
      <c r="AU127" s="15" t="str">
        <f t="shared" ref="AU127" ca="1" si="162">IFERROR(IF($AU$3=0,"",AT127/$AU$3),"")</f>
        <v/>
      </c>
      <c r="AV127" s="2" t="str" cm="1">
        <f t="array" ref="AV127">IF(D127="","",SUMPRODUCT(($D$1:$AB$4=$AV$4)*$D127:$AB127))</f>
        <v/>
      </c>
      <c r="AW127" s="15" t="str">
        <f t="shared" ref="AW127" ca="1" si="163">IFERROR(IF($AW$3=0,"",AV127/$AW$3),"")</f>
        <v/>
      </c>
      <c r="AX127" s="2" t="str" cm="1">
        <f t="array" ref="AX127">IF(F127="","",SUMPRODUCT(($D$1:$AB$4=$AX$4)*$D127:$AB127))</f>
        <v/>
      </c>
      <c r="AY127" s="15" t="str">
        <f t="shared" ref="AY127" ca="1" si="164">IFERROR(IF($AY$3=0,"",AX127/$AY$3),"")</f>
        <v/>
      </c>
      <c r="AZ127" s="2" t="str" cm="1">
        <f t="array" ref="AZ127">IF(B127="","",SUMPRODUCT(($D$1:$AB$4=$AZ$4)*$D127:$AB127))</f>
        <v/>
      </c>
      <c r="BA127" s="15" t="str">
        <f t="shared" ref="BA127" ca="1" si="165">IFERROR(IF($BA$3=0,"",AZ127/$BA$3),"")</f>
        <v/>
      </c>
      <c r="BB127" s="2" t="str" cm="1">
        <f t="array" ref="BB127">IF(B127="","",SUMPRODUCT(($D$1:$AB$4=$BB$4)*$D127:$AB127))</f>
        <v/>
      </c>
      <c r="BC127" s="15" t="str">
        <f t="shared" ref="BC127" ca="1" si="166">IFERROR(IF($BC$3=0,"",BB127/$BC$3),"")</f>
        <v/>
      </c>
      <c r="BD127" s="2" t="str" cm="1">
        <f t="array" ref="BD127">IF(B127="","",SUMPRODUCT(($D$1:$AB$4=$BD$4)*$D127:$AB127))</f>
        <v/>
      </c>
      <c r="BE127" s="15" t="str">
        <f t="shared" ref="BE127" ca="1" si="167">IFERROR(IF($BE$3=0,"",BD127/$BE$3),"")</f>
        <v/>
      </c>
      <c r="BF127" s="2" t="str" cm="1">
        <f t="array" ref="BF127">IF(B127="","",SUMPRODUCT(($D$1:$AB$4=$BF$4)*$D127:$AB127))</f>
        <v/>
      </c>
      <c r="BG127" s="15" t="str">
        <f t="shared" ref="BG127" ca="1" si="168">IFERROR(IF($BG$3=0,"",BF127/$BG$3),"")</f>
        <v/>
      </c>
      <c r="BH127" s="2" t="str" cm="1">
        <f t="array" ref="BH127">IF(B127="","",SUMPRODUCT(($D$1:$AB$4=$BH$4)*$D127:$AB127))</f>
        <v/>
      </c>
      <c r="BI127" s="15" t="str">
        <f t="shared" ref="BI127" ca="1" si="169">IFERROR(IF($BI$3=0,"",BH127/$BI$3),"")</f>
        <v/>
      </c>
      <c r="BJ127" s="2" t="str" cm="1">
        <f t="array" ref="BJ127">IF(B127="","",SUMPRODUCT(($D$1:$AB$4=$BJ$4)*$D127:$AB127))</f>
        <v/>
      </c>
      <c r="BK127" s="15" t="str">
        <f t="shared" ref="BK127" ca="1" si="170">IFERROR(IF($BK$3=0,"",BJ127/$BK$3),"")</f>
        <v/>
      </c>
      <c r="BL127" s="2" t="str" cm="1">
        <f t="array" ref="BL127">IF(B127="","",SUMPRODUCT(($D$1:$AB$4=$BL$4)*$D127:$AB127))</f>
        <v/>
      </c>
      <c r="BM127" s="15" t="str">
        <f t="shared" ref="BM127" ca="1" si="171">IFERROR(IF($BM$3=0,"",BL127/$BM$3),"")</f>
        <v/>
      </c>
      <c r="BN127" s="2" t="str" cm="1">
        <f t="array" ref="BN127">IF(B127="","",SUMPRODUCT(($D$1:$AB$4=$BN$4)*$D127:$AB127))</f>
        <v/>
      </c>
      <c r="BO127" s="15" t="str">
        <f t="shared" ref="BO127" ca="1" si="172">IFERROR(IF($BO$3=0,"",BN127/$BO$3),"")</f>
        <v/>
      </c>
      <c r="BP127" s="2" t="str" cm="1">
        <f t="array" ref="BP127">IF(B127="","",SUMPRODUCT(($D$1:$AB$4=$BP$4)*$D127:$AB127))</f>
        <v/>
      </c>
      <c r="BQ127" s="15" t="str">
        <f t="shared" ref="BQ127" ca="1" si="173">IFERROR(IF($BQ$3=0,"",BP127/$BQ$3),"")</f>
        <v/>
      </c>
      <c r="BR127" s="2" t="str" cm="1">
        <f t="array" ref="BR127">IF(B127="","",SUMPRODUCT(($D$1:$AB$4=$BR$4)*$D127:$AB127))</f>
        <v/>
      </c>
      <c r="BS127" s="15" t="str">
        <f t="shared" ref="BS127" ca="1" si="174">IFERROR(IF($BS$3=0,"",BR127/$BS$3),"")</f>
        <v/>
      </c>
      <c r="BT127" s="2" t="str" cm="1">
        <f t="array" ref="BT127">IF(B127="","",SUMPRODUCT(($D$1:$AB$4=$BT$4)*$D127:$AB127))</f>
        <v/>
      </c>
      <c r="BU127" s="15" t="str">
        <f t="shared" ref="BU127" ca="1" si="175">IFERROR(IF($BU$3=0,"",BT127/$BU$3),"")</f>
        <v/>
      </c>
      <c r="BV127" s="2" t="str" cm="1">
        <f t="array" ref="BV127">IF(B127="","",SUMPRODUCT(($D$1:$AB$4=$BV$4)*$D127:$AB127))</f>
        <v/>
      </c>
      <c r="BW127" s="15" t="str">
        <f t="shared" ref="BW127" ca="1" si="176">IFERROR(IF($BW$3=0,"",BV127/$BW$3),"")</f>
        <v/>
      </c>
      <c r="BX127" s="2" t="str" cm="1">
        <f t="array" ref="BX127">IF(B127="","",SUMPRODUCT(($D$1:$AB$4=$BX$4)*$D127:$AB127))</f>
        <v/>
      </c>
      <c r="BY127" s="15" t="str">
        <f t="shared" ref="BY127" ca="1" si="177">IFERROR(IF($BY$3=0,"",BX127/$BY$3),"")</f>
        <v/>
      </c>
      <c r="BZ127" s="2" t="str" cm="1">
        <f t="array" ref="BZ127">IF(B127="","",SUMPRODUCT(($D$1:$AB$4=$BZ$4)*$D127:$AB127))</f>
        <v/>
      </c>
      <c r="CA127" s="15" t="str">
        <f t="shared" ref="CA127" ca="1" si="178">IFERROR(IF($CA$3=0,"",BZ127/$CA$3),"")</f>
        <v/>
      </c>
      <c r="CB127" s="2" t="str" cm="1">
        <f t="array" ref="CB127">IF(B127="","",SUMPRODUCT(($D$1:$AB$4=$CB$4)*$D127:$AB127))</f>
        <v/>
      </c>
      <c r="CC127" s="15" t="str">
        <f t="shared" ref="CC127" ca="1" si="179">IFERROR(IF($CC$3=0,"",CB127/$CC$3),"")</f>
        <v/>
      </c>
      <c r="CD127" s="2" t="str" cm="1">
        <f t="array" ref="CD127">IF(B127="","",SUMPRODUCT(($D$1:$AB$4=$CD$4)*$D127:$AB127))</f>
        <v/>
      </c>
      <c r="CE127" s="15" t="str">
        <f t="shared" ref="CE127" ca="1" si="180">IFERROR(IF($CE$3=0,"",CD127/$CE$3),"")</f>
        <v/>
      </c>
      <c r="CF127" s="2" t="str" cm="1">
        <f t="array" ref="CF127">IF(B127="","",SUMPRODUCT(($D$1:$AB$4=$CF$4)*$D127:$AB127))</f>
        <v/>
      </c>
      <c r="CG127" s="15" t="str">
        <f t="shared" ref="CG127" ca="1" si="181">IFERROR(IF($CG$3=0,"",CF127/$CG$3),"")</f>
        <v/>
      </c>
      <c r="CH127" s="2" t="str" cm="1">
        <f t="array" ref="CH127">IF(B127="","",SUMPRODUCT(($D$1:$AB$4=$CH$4)*$D127:$AB127))</f>
        <v/>
      </c>
      <c r="CI127" s="15" t="str">
        <f t="shared" ref="CI127" ca="1" si="182">IFERROR(IF($CI$3=0,"",CH127/$CI$3),"")</f>
        <v/>
      </c>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row>
    <row r="128" spans="1:127" ht="15.75" thickBot="1">
      <c r="A128" s="7">
        <v>122</v>
      </c>
      <c r="B128" s="8"/>
      <c r="D128" s="99"/>
      <c r="E128" s="100"/>
      <c r="F128" s="100"/>
      <c r="G128" s="100"/>
      <c r="H128" s="100"/>
      <c r="I128" s="101"/>
      <c r="J128" s="104"/>
      <c r="K128" s="105"/>
      <c r="L128" s="105"/>
      <c r="M128" s="105"/>
      <c r="N128" s="105"/>
      <c r="O128" s="106"/>
      <c r="P128" s="109"/>
      <c r="Q128" s="110"/>
      <c r="R128" s="110"/>
      <c r="S128" s="110"/>
      <c r="T128" s="110"/>
      <c r="U128" s="111"/>
      <c r="V128" s="115"/>
      <c r="W128" s="116"/>
      <c r="X128" s="116"/>
      <c r="Y128" s="116"/>
      <c r="Z128" s="116"/>
      <c r="AA128" s="116"/>
      <c r="AB128" s="170"/>
      <c r="AC128" s="171" t="str">
        <f t="shared" si="156"/>
        <v/>
      </c>
      <c r="AD128" s="286" t="str">
        <f t="shared" si="157"/>
        <v/>
      </c>
      <c r="AL128" s="2" t="str" cm="1">
        <f t="array" ref="AL128">IF(B128="","",SUMPRODUCT(($D$1:$AB$4=$AL$4)*D128:AB128))</f>
        <v/>
      </c>
      <c r="AM128" s="15" t="str">
        <f t="shared" ca="1" si="2"/>
        <v/>
      </c>
      <c r="AN128" s="2" t="str" cm="1">
        <f t="array" ref="AN128">IF(B128="","",SUMPRODUCT(($D$1:$AB$4=$AN$4)*D128:AB128))</f>
        <v/>
      </c>
      <c r="AO128" s="15" t="str">
        <f t="shared" ca="1" si="3"/>
        <v/>
      </c>
      <c r="AP128" s="2" t="str" cm="1">
        <f t="array" ref="AP128">IF(B128="","",SUMPRODUCT(($D$1:$AB$4=$AP$4)*D128:AB128))</f>
        <v/>
      </c>
      <c r="AQ128" s="15" t="str">
        <f t="shared" ca="1" si="4"/>
        <v/>
      </c>
      <c r="AR128" s="2" t="str" cm="1">
        <f t="array" ref="AR128">IF(B128="","",SUMPRODUCT(($D$1:$AB$4=$AR$4)*D128:AB128))</f>
        <v/>
      </c>
      <c r="AS128" s="15" t="str">
        <f t="shared" ca="1" si="5"/>
        <v/>
      </c>
      <c r="AT128" s="2" t="str" cm="1">
        <f t="array" ref="AT128">IF(B128="","",SUMPRODUCT(($D$1:$AB$4=$AT$4)*$D128:$AB128))</f>
        <v/>
      </c>
      <c r="AU128" s="15" t="str">
        <f t="shared" ca="1" si="6"/>
        <v/>
      </c>
      <c r="AV128" s="2" t="str" cm="1">
        <f t="array" ref="AV128">IF(D128="","",SUMPRODUCT(($D$1:$AB$4=$AV$4)*$D128:$AB128))</f>
        <v/>
      </c>
      <c r="AW128" s="15" t="str">
        <f t="shared" ca="1" si="7"/>
        <v/>
      </c>
      <c r="AX128" s="2" t="str" cm="1">
        <f t="array" ref="AX128">IF(F128="","",SUMPRODUCT(($D$1:$AB$4=$AX$4)*$D128:$AB128))</f>
        <v/>
      </c>
      <c r="AY128" s="15" t="str">
        <f t="shared" ca="1" si="8"/>
        <v/>
      </c>
      <c r="AZ128" s="2" t="str" cm="1">
        <f t="array" ref="AZ128">IF(B128="","",SUMPRODUCT(($D$1:$AB$4=$AZ$4)*$D128:$AB128))</f>
        <v/>
      </c>
      <c r="BA128" s="15" t="str">
        <f t="shared" ca="1" si="9"/>
        <v/>
      </c>
      <c r="BB128" s="2" t="str" cm="1">
        <f t="array" ref="BB128">IF(B128="","",SUMPRODUCT(($D$1:$AB$4=$BB$4)*$D128:$AB128))</f>
        <v/>
      </c>
      <c r="BC128" s="15" t="str">
        <f t="shared" ca="1" si="10"/>
        <v/>
      </c>
      <c r="BD128" s="2" t="str" cm="1">
        <f t="array" ref="BD128">IF(B128="","",SUMPRODUCT(($D$1:$AB$4=$BD$4)*$D128:$AB128))</f>
        <v/>
      </c>
      <c r="BE128" s="15" t="str">
        <f t="shared" ca="1" si="11"/>
        <v/>
      </c>
      <c r="BF128" s="2" t="str" cm="1">
        <f t="array" ref="BF128">IF(B128="","",SUMPRODUCT(($D$1:$AB$4=$BF$4)*$D128:$AB128))</f>
        <v/>
      </c>
      <c r="BG128" s="15" t="str">
        <f t="shared" ca="1" si="12"/>
        <v/>
      </c>
      <c r="BH128" s="2" t="str" cm="1">
        <f t="array" ref="BH128">IF(B128="","",SUMPRODUCT(($D$1:$AB$4=$BH$4)*$D128:$AB128))</f>
        <v/>
      </c>
      <c r="BI128" s="15" t="str">
        <f t="shared" ca="1" si="13"/>
        <v/>
      </c>
      <c r="BJ128" s="2" t="str" cm="1">
        <f t="array" ref="BJ128">IF(B128="","",SUMPRODUCT(($D$1:$AB$4=$BJ$4)*$D128:$AB128))</f>
        <v/>
      </c>
      <c r="BK128" s="15" t="str">
        <f t="shared" ca="1" si="14"/>
        <v/>
      </c>
      <c r="BL128" s="2" t="str" cm="1">
        <f t="array" ref="BL128">IF(B128="","",SUMPRODUCT(($D$1:$AB$4=$BL$4)*$D128:$AB128))</f>
        <v/>
      </c>
      <c r="BM128" s="15" t="str">
        <f t="shared" ca="1" si="15"/>
        <v/>
      </c>
      <c r="BN128" s="2" t="str" cm="1">
        <f t="array" ref="BN128">IF(B128="","",SUMPRODUCT(($D$1:$AB$4=$BN$4)*$D128:$AB128))</f>
        <v/>
      </c>
      <c r="BO128" s="15" t="str">
        <f t="shared" ca="1" si="16"/>
        <v/>
      </c>
      <c r="BP128" s="2" t="str" cm="1">
        <f t="array" ref="BP128">IF(B128="","",SUMPRODUCT(($D$1:$AB$4=$BP$4)*$D128:$AB128))</f>
        <v/>
      </c>
      <c r="BQ128" s="15" t="str">
        <f t="shared" ca="1" si="17"/>
        <v/>
      </c>
      <c r="BR128" s="2" t="str" cm="1">
        <f t="array" ref="BR128">IF(B128="","",SUMPRODUCT(($D$1:$AB$4=$BR$4)*$D128:$AB128))</f>
        <v/>
      </c>
      <c r="BS128" s="15" t="str">
        <f t="shared" ca="1" si="18"/>
        <v/>
      </c>
      <c r="BT128" s="2" t="str" cm="1">
        <f t="array" ref="BT128">IF(B128="","",SUMPRODUCT(($D$1:$AB$4=$BT$4)*$D128:$AB128))</f>
        <v/>
      </c>
      <c r="BU128" s="15" t="str">
        <f t="shared" ca="1" si="19"/>
        <v/>
      </c>
      <c r="BV128" s="2" t="str" cm="1">
        <f t="array" ref="BV128">IF(B128="","",SUMPRODUCT(($D$1:$AB$4=$BV$4)*$D128:$AB128))</f>
        <v/>
      </c>
      <c r="BW128" s="15" t="str">
        <f t="shared" ca="1" si="20"/>
        <v/>
      </c>
      <c r="BX128" s="2" t="str" cm="1">
        <f t="array" ref="BX128">IF(B128="","",SUMPRODUCT(($D$1:$AB$4=$BX$4)*$D128:$AB128))</f>
        <v/>
      </c>
      <c r="BY128" s="15" t="str">
        <f t="shared" ca="1" si="21"/>
        <v/>
      </c>
      <c r="BZ128" s="2" t="str" cm="1">
        <f t="array" ref="BZ128">IF(B128="","",SUMPRODUCT(($D$1:$AB$4=$BZ$4)*$D128:$AB128))</f>
        <v/>
      </c>
      <c r="CA128" s="15" t="str">
        <f t="shared" ca="1" si="22"/>
        <v/>
      </c>
      <c r="CB128" s="2" t="str" cm="1">
        <f t="array" ref="CB128">IF(B128="","",SUMPRODUCT(($D$1:$AB$4=$CB$4)*$D128:$AB128))</f>
        <v/>
      </c>
      <c r="CC128" s="15" t="str">
        <f t="shared" ca="1" si="23"/>
        <v/>
      </c>
      <c r="CD128" s="2" t="str" cm="1">
        <f t="array" ref="CD128">IF(B128="","",SUMPRODUCT(($D$1:$AB$4=$CD$4)*$D128:$AB128))</f>
        <v/>
      </c>
      <c r="CE128" s="15" t="str">
        <f t="shared" ca="1" si="24"/>
        <v/>
      </c>
      <c r="CF128" s="2" t="str" cm="1">
        <f t="array" ref="CF128">IF(B128="","",SUMPRODUCT(($D$1:$AB$4=$CF$4)*$D128:$AB128))</f>
        <v/>
      </c>
      <c r="CG128" s="15" t="str">
        <f t="shared" ca="1" si="25"/>
        <v/>
      </c>
      <c r="CH128" s="2" t="str" cm="1">
        <f t="array" ref="CH128">IF(B128="","",SUMPRODUCT(($D$1:$AB$4=$CH$4)*$D128:$AB128))</f>
        <v/>
      </c>
      <c r="CI128" s="15" t="str">
        <f t="shared" ca="1" si="26"/>
        <v/>
      </c>
    </row>
    <row r="129" spans="1:87" ht="15.75" thickBot="1">
      <c r="A129" s="7">
        <v>123</v>
      </c>
      <c r="B129" s="8"/>
      <c r="D129" s="99"/>
      <c r="E129" s="100"/>
      <c r="F129" s="100"/>
      <c r="G129" s="100"/>
      <c r="H129" s="100"/>
      <c r="I129" s="101"/>
      <c r="J129" s="104"/>
      <c r="K129" s="105"/>
      <c r="L129" s="105"/>
      <c r="M129" s="105"/>
      <c r="N129" s="105"/>
      <c r="O129" s="106"/>
      <c r="P129" s="109"/>
      <c r="Q129" s="110"/>
      <c r="R129" s="110"/>
      <c r="S129" s="110"/>
      <c r="T129" s="110"/>
      <c r="U129" s="111"/>
      <c r="V129" s="115"/>
      <c r="W129" s="116"/>
      <c r="X129" s="116"/>
      <c r="Y129" s="116"/>
      <c r="Z129" s="116"/>
      <c r="AA129" s="116"/>
      <c r="AB129" s="170"/>
      <c r="AC129" s="171" t="str">
        <f t="shared" si="156"/>
        <v/>
      </c>
      <c r="AD129" s="286" t="str">
        <f t="shared" si="157"/>
        <v/>
      </c>
      <c r="AL129" s="2" t="str" cm="1">
        <f t="array" ref="AL129">IF(B129="","",SUMPRODUCT(($D$1:$AB$4=$AL$4)*D129:AB129))</f>
        <v/>
      </c>
      <c r="AM129" s="15" t="str">
        <f t="shared" ca="1" si="2"/>
        <v/>
      </c>
      <c r="AN129" s="2" t="str" cm="1">
        <f t="array" ref="AN129">IF(B129="","",SUMPRODUCT(($D$1:$AB$4=$AN$4)*D129:AB129))</f>
        <v/>
      </c>
      <c r="AO129" s="15" t="str">
        <f t="shared" ca="1" si="3"/>
        <v/>
      </c>
      <c r="AP129" s="2" t="str" cm="1">
        <f t="array" ref="AP129">IF(B129="","",SUMPRODUCT(($D$1:$AB$4=$AP$4)*D129:AB129))</f>
        <v/>
      </c>
      <c r="AQ129" s="15" t="str">
        <f t="shared" ca="1" si="4"/>
        <v/>
      </c>
      <c r="AR129" s="2" t="str" cm="1">
        <f t="array" ref="AR129">IF(B129="","",SUMPRODUCT(($D$1:$AB$4=$AR$4)*D129:AB129))</f>
        <v/>
      </c>
      <c r="AS129" s="15" t="str">
        <f t="shared" ca="1" si="5"/>
        <v/>
      </c>
      <c r="AT129" s="2" t="str" cm="1">
        <f t="array" ref="AT129">IF(B129="","",SUMPRODUCT(($D$1:$AB$4=$AT$4)*$D129:$AB129))</f>
        <v/>
      </c>
      <c r="AU129" s="15" t="str">
        <f t="shared" ca="1" si="6"/>
        <v/>
      </c>
      <c r="AV129" s="2" t="str" cm="1">
        <f t="array" ref="AV129">IF(D129="","",SUMPRODUCT(($D$1:$AB$4=$AV$4)*$D129:$AB129))</f>
        <v/>
      </c>
      <c r="AW129" s="15" t="str">
        <f t="shared" ca="1" si="7"/>
        <v/>
      </c>
      <c r="AX129" s="2" t="str" cm="1">
        <f t="array" ref="AX129">IF(F129="","",SUMPRODUCT(($D$1:$AB$4=$AX$4)*$D129:$AB129))</f>
        <v/>
      </c>
      <c r="AY129" s="15" t="str">
        <f t="shared" ca="1" si="8"/>
        <v/>
      </c>
      <c r="AZ129" s="2" t="str" cm="1">
        <f t="array" ref="AZ129">IF(B129="","",SUMPRODUCT(($D$1:$AB$4=$AZ$4)*$D129:$AB129))</f>
        <v/>
      </c>
      <c r="BA129" s="15" t="str">
        <f t="shared" ca="1" si="9"/>
        <v/>
      </c>
      <c r="BB129" s="2" t="str" cm="1">
        <f t="array" ref="BB129">IF(B129="","",SUMPRODUCT(($D$1:$AB$4=$BB$4)*$D129:$AB129))</f>
        <v/>
      </c>
      <c r="BC129" s="15" t="str">
        <f t="shared" ca="1" si="10"/>
        <v/>
      </c>
      <c r="BD129" s="2" t="str" cm="1">
        <f t="array" ref="BD129">IF(B129="","",SUMPRODUCT(($D$1:$AB$4=$BD$4)*$D129:$AB129))</f>
        <v/>
      </c>
      <c r="BE129" s="15" t="str">
        <f t="shared" ca="1" si="11"/>
        <v/>
      </c>
      <c r="BF129" s="2" t="str" cm="1">
        <f t="array" ref="BF129">IF(B129="","",SUMPRODUCT(($D$1:$AB$4=$BF$4)*$D129:$AB129))</f>
        <v/>
      </c>
      <c r="BG129" s="15" t="str">
        <f t="shared" ca="1" si="12"/>
        <v/>
      </c>
      <c r="BH129" s="2" t="str" cm="1">
        <f t="array" ref="BH129">IF(B129="","",SUMPRODUCT(($D$1:$AB$4=$BH$4)*$D129:$AB129))</f>
        <v/>
      </c>
      <c r="BI129" s="15" t="str">
        <f t="shared" ca="1" si="13"/>
        <v/>
      </c>
      <c r="BJ129" s="2" t="str" cm="1">
        <f t="array" ref="BJ129">IF(B129="","",SUMPRODUCT(($D$1:$AB$4=$BJ$4)*$D129:$AB129))</f>
        <v/>
      </c>
      <c r="BK129" s="15" t="str">
        <f t="shared" ca="1" si="14"/>
        <v/>
      </c>
      <c r="BL129" s="2" t="str" cm="1">
        <f t="array" ref="BL129">IF(B129="","",SUMPRODUCT(($D$1:$AB$4=$BL$4)*$D129:$AB129))</f>
        <v/>
      </c>
      <c r="BM129" s="15" t="str">
        <f t="shared" ca="1" si="15"/>
        <v/>
      </c>
      <c r="BN129" s="2" t="str" cm="1">
        <f t="array" ref="BN129">IF(B129="","",SUMPRODUCT(($D$1:$AB$4=$BN$4)*$D129:$AB129))</f>
        <v/>
      </c>
      <c r="BO129" s="15" t="str">
        <f t="shared" ca="1" si="16"/>
        <v/>
      </c>
      <c r="BP129" s="2" t="str" cm="1">
        <f t="array" ref="BP129">IF(B129="","",SUMPRODUCT(($D$1:$AB$4=$BP$4)*$D129:$AB129))</f>
        <v/>
      </c>
      <c r="BQ129" s="15" t="str">
        <f t="shared" ca="1" si="17"/>
        <v/>
      </c>
      <c r="BR129" s="2" t="str" cm="1">
        <f t="array" ref="BR129">IF(B129="","",SUMPRODUCT(($D$1:$AB$4=$BR$4)*$D129:$AB129))</f>
        <v/>
      </c>
      <c r="BS129" s="15" t="str">
        <f t="shared" ca="1" si="18"/>
        <v/>
      </c>
      <c r="BT129" s="2" t="str" cm="1">
        <f t="array" ref="BT129">IF(B129="","",SUMPRODUCT(($D$1:$AB$4=$BT$4)*$D129:$AB129))</f>
        <v/>
      </c>
      <c r="BU129" s="15" t="str">
        <f t="shared" ca="1" si="19"/>
        <v/>
      </c>
      <c r="BV129" s="2" t="str" cm="1">
        <f t="array" ref="BV129">IF(B129="","",SUMPRODUCT(($D$1:$AB$4=$BV$4)*$D129:$AB129))</f>
        <v/>
      </c>
      <c r="BW129" s="15" t="str">
        <f t="shared" ca="1" si="20"/>
        <v/>
      </c>
      <c r="BX129" s="2" t="str" cm="1">
        <f t="array" ref="BX129">IF(B129="","",SUMPRODUCT(($D$1:$AB$4=$BX$4)*$D129:$AB129))</f>
        <v/>
      </c>
      <c r="BY129" s="15" t="str">
        <f t="shared" ca="1" si="21"/>
        <v/>
      </c>
      <c r="BZ129" s="2" t="str" cm="1">
        <f t="array" ref="BZ129">IF(B129="","",SUMPRODUCT(($D$1:$AB$4=$BZ$4)*$D129:$AB129))</f>
        <v/>
      </c>
      <c r="CA129" s="15" t="str">
        <f t="shared" ca="1" si="22"/>
        <v/>
      </c>
      <c r="CB129" s="2" t="str" cm="1">
        <f t="array" ref="CB129">IF(B129="","",SUMPRODUCT(($D$1:$AB$4=$CB$4)*$D129:$AB129))</f>
        <v/>
      </c>
      <c r="CC129" s="15" t="str">
        <f t="shared" ca="1" si="23"/>
        <v/>
      </c>
      <c r="CD129" s="2" t="str" cm="1">
        <f t="array" ref="CD129">IF(B129="","",SUMPRODUCT(($D$1:$AB$4=$CD$4)*$D129:$AB129))</f>
        <v/>
      </c>
      <c r="CE129" s="15" t="str">
        <f t="shared" ca="1" si="24"/>
        <v/>
      </c>
      <c r="CF129" s="2" t="str" cm="1">
        <f t="array" ref="CF129">IF(B129="","",SUMPRODUCT(($D$1:$AB$4=$CF$4)*$D129:$AB129))</f>
        <v/>
      </c>
      <c r="CG129" s="15" t="str">
        <f t="shared" ca="1" si="25"/>
        <v/>
      </c>
      <c r="CH129" s="2" t="str" cm="1">
        <f t="array" ref="CH129">IF(B129="","",SUMPRODUCT(($D$1:$AB$4=$CH$4)*$D129:$AB129))</f>
        <v/>
      </c>
      <c r="CI129" s="15" t="str">
        <f t="shared" ca="1" si="26"/>
        <v/>
      </c>
    </row>
    <row r="130" spans="1:87" ht="15.75" thickBot="1">
      <c r="A130" s="7">
        <v>124</v>
      </c>
      <c r="B130" s="8"/>
      <c r="D130" s="99"/>
      <c r="E130" s="100"/>
      <c r="F130" s="100"/>
      <c r="G130" s="100"/>
      <c r="H130" s="100"/>
      <c r="I130" s="101"/>
      <c r="J130" s="104"/>
      <c r="K130" s="105"/>
      <c r="L130" s="105"/>
      <c r="M130" s="105"/>
      <c r="N130" s="105"/>
      <c r="O130" s="106"/>
      <c r="P130" s="109"/>
      <c r="Q130" s="110"/>
      <c r="R130" s="110"/>
      <c r="S130" s="110"/>
      <c r="T130" s="110"/>
      <c r="U130" s="111"/>
      <c r="V130" s="115"/>
      <c r="W130" s="116"/>
      <c r="X130" s="116"/>
      <c r="Y130" s="116"/>
      <c r="Z130" s="116"/>
      <c r="AA130" s="116"/>
      <c r="AB130" s="170"/>
      <c r="AC130" s="171" t="str">
        <f t="shared" si="156"/>
        <v/>
      </c>
      <c r="AD130" s="286" t="str">
        <f t="shared" si="157"/>
        <v/>
      </c>
      <c r="AL130" s="2" t="str" cm="1">
        <f t="array" ref="AL130">IF(B130="","",SUMPRODUCT(($D$1:$AB$4=$AL$4)*D130:AB130))</f>
        <v/>
      </c>
      <c r="AM130" s="15" t="str">
        <f t="shared" ca="1" si="2"/>
        <v/>
      </c>
      <c r="AN130" s="2" t="str" cm="1">
        <f t="array" ref="AN130">IF(B130="","",SUMPRODUCT(($D$1:$AB$4=$AN$4)*D130:AB130))</f>
        <v/>
      </c>
      <c r="AO130" s="15" t="str">
        <f t="shared" ca="1" si="3"/>
        <v/>
      </c>
      <c r="AP130" s="2" t="str" cm="1">
        <f t="array" ref="AP130">IF(B130="","",SUMPRODUCT(($D$1:$AB$4=$AP$4)*D130:AB130))</f>
        <v/>
      </c>
      <c r="AQ130" s="15" t="str">
        <f t="shared" ca="1" si="4"/>
        <v/>
      </c>
      <c r="AR130" s="2" t="str" cm="1">
        <f t="array" ref="AR130">IF(B130="","",SUMPRODUCT(($D$1:$AB$4=$AR$4)*D130:AB130))</f>
        <v/>
      </c>
      <c r="AS130" s="15" t="str">
        <f t="shared" ca="1" si="5"/>
        <v/>
      </c>
      <c r="AT130" s="2" t="str" cm="1">
        <f t="array" ref="AT130">IF(B130="","",SUMPRODUCT(($D$1:$AB$4=$AT$4)*$D130:$AB130))</f>
        <v/>
      </c>
      <c r="AU130" s="15" t="str">
        <f t="shared" ca="1" si="6"/>
        <v/>
      </c>
      <c r="AV130" s="2" t="str" cm="1">
        <f t="array" ref="AV130">IF(D130="","",SUMPRODUCT(($D$1:$AB$4=$AV$4)*$D130:$AB130))</f>
        <v/>
      </c>
      <c r="AW130" s="15" t="str">
        <f t="shared" ca="1" si="7"/>
        <v/>
      </c>
      <c r="AX130" s="2" t="str" cm="1">
        <f t="array" ref="AX130">IF(F130="","",SUMPRODUCT(($D$1:$AB$4=$AX$4)*$D130:$AB130))</f>
        <v/>
      </c>
      <c r="AY130" s="15" t="str">
        <f t="shared" ca="1" si="8"/>
        <v/>
      </c>
      <c r="AZ130" s="2" t="str" cm="1">
        <f t="array" ref="AZ130">IF(B130="","",SUMPRODUCT(($D$1:$AB$4=$AZ$4)*$D130:$AB130))</f>
        <v/>
      </c>
      <c r="BA130" s="15" t="str">
        <f t="shared" ca="1" si="9"/>
        <v/>
      </c>
      <c r="BB130" s="2" t="str" cm="1">
        <f t="array" ref="BB130">IF(B130="","",SUMPRODUCT(($D$1:$AB$4=$BB$4)*$D130:$AB130))</f>
        <v/>
      </c>
      <c r="BC130" s="15" t="str">
        <f t="shared" ca="1" si="10"/>
        <v/>
      </c>
      <c r="BD130" s="2" t="str" cm="1">
        <f t="array" ref="BD130">IF(B130="","",SUMPRODUCT(($D$1:$AB$4=$BD$4)*$D130:$AB130))</f>
        <v/>
      </c>
      <c r="BE130" s="15" t="str">
        <f t="shared" ca="1" si="11"/>
        <v/>
      </c>
      <c r="BF130" s="2" t="str" cm="1">
        <f t="array" ref="BF130">IF(B130="","",SUMPRODUCT(($D$1:$AB$4=$BF$4)*$D130:$AB130))</f>
        <v/>
      </c>
      <c r="BG130" s="15" t="str">
        <f t="shared" ca="1" si="12"/>
        <v/>
      </c>
      <c r="BH130" s="2" t="str" cm="1">
        <f t="array" ref="BH130">IF(B130="","",SUMPRODUCT(($D$1:$AB$4=$BH$4)*$D130:$AB130))</f>
        <v/>
      </c>
      <c r="BI130" s="15" t="str">
        <f t="shared" ca="1" si="13"/>
        <v/>
      </c>
      <c r="BJ130" s="2" t="str" cm="1">
        <f t="array" ref="BJ130">IF(B130="","",SUMPRODUCT(($D$1:$AB$4=$BJ$4)*$D130:$AB130))</f>
        <v/>
      </c>
      <c r="BK130" s="15" t="str">
        <f t="shared" ca="1" si="14"/>
        <v/>
      </c>
      <c r="BL130" s="2" t="str" cm="1">
        <f t="array" ref="BL130">IF(B130="","",SUMPRODUCT(($D$1:$AB$4=$BL$4)*$D130:$AB130))</f>
        <v/>
      </c>
      <c r="BM130" s="15" t="str">
        <f t="shared" ca="1" si="15"/>
        <v/>
      </c>
      <c r="BN130" s="2" t="str" cm="1">
        <f t="array" ref="BN130">IF(B130="","",SUMPRODUCT(($D$1:$AB$4=$BN$4)*$D130:$AB130))</f>
        <v/>
      </c>
      <c r="BO130" s="15" t="str">
        <f t="shared" ca="1" si="16"/>
        <v/>
      </c>
      <c r="BP130" s="2" t="str" cm="1">
        <f t="array" ref="BP130">IF(B130="","",SUMPRODUCT(($D$1:$AB$4=$BP$4)*$D130:$AB130))</f>
        <v/>
      </c>
      <c r="BQ130" s="15" t="str">
        <f t="shared" ca="1" si="17"/>
        <v/>
      </c>
      <c r="BR130" s="2" t="str" cm="1">
        <f t="array" ref="BR130">IF(B130="","",SUMPRODUCT(($D$1:$AB$4=$BR$4)*$D130:$AB130))</f>
        <v/>
      </c>
      <c r="BS130" s="15" t="str">
        <f t="shared" ca="1" si="18"/>
        <v/>
      </c>
      <c r="BT130" s="2" t="str" cm="1">
        <f t="array" ref="BT130">IF(B130="","",SUMPRODUCT(($D$1:$AB$4=$BT$4)*$D130:$AB130))</f>
        <v/>
      </c>
      <c r="BU130" s="15" t="str">
        <f t="shared" ca="1" si="19"/>
        <v/>
      </c>
      <c r="BV130" s="2" t="str" cm="1">
        <f t="array" ref="BV130">IF(B130="","",SUMPRODUCT(($D$1:$AB$4=$BV$4)*$D130:$AB130))</f>
        <v/>
      </c>
      <c r="BW130" s="15" t="str">
        <f t="shared" ca="1" si="20"/>
        <v/>
      </c>
      <c r="BX130" s="2" t="str" cm="1">
        <f t="array" ref="BX130">IF(B130="","",SUMPRODUCT(($D$1:$AB$4=$BX$4)*$D130:$AB130))</f>
        <v/>
      </c>
      <c r="BY130" s="15" t="str">
        <f t="shared" ca="1" si="21"/>
        <v/>
      </c>
      <c r="BZ130" s="2" t="str" cm="1">
        <f t="array" ref="BZ130">IF(B130="","",SUMPRODUCT(($D$1:$AB$4=$BZ$4)*$D130:$AB130))</f>
        <v/>
      </c>
      <c r="CA130" s="15" t="str">
        <f t="shared" ca="1" si="22"/>
        <v/>
      </c>
      <c r="CB130" s="2" t="str" cm="1">
        <f t="array" ref="CB130">IF(B130="","",SUMPRODUCT(($D$1:$AB$4=$CB$4)*$D130:$AB130))</f>
        <v/>
      </c>
      <c r="CC130" s="15" t="str">
        <f t="shared" ca="1" si="23"/>
        <v/>
      </c>
      <c r="CD130" s="2" t="str" cm="1">
        <f t="array" ref="CD130">IF(B130="","",SUMPRODUCT(($D$1:$AB$4=$CD$4)*$D130:$AB130))</f>
        <v/>
      </c>
      <c r="CE130" s="15" t="str">
        <f t="shared" ca="1" si="24"/>
        <v/>
      </c>
      <c r="CF130" s="2" t="str" cm="1">
        <f t="array" ref="CF130">IF(B130="","",SUMPRODUCT(($D$1:$AB$4=$CF$4)*$D130:$AB130))</f>
        <v/>
      </c>
      <c r="CG130" s="15" t="str">
        <f t="shared" ca="1" si="25"/>
        <v/>
      </c>
      <c r="CH130" s="2" t="str" cm="1">
        <f t="array" ref="CH130">IF(B130="","",SUMPRODUCT(($D$1:$AB$4=$CH$4)*$D130:$AB130))</f>
        <v/>
      </c>
      <c r="CI130" s="15" t="str">
        <f t="shared" ca="1" si="26"/>
        <v/>
      </c>
    </row>
    <row r="131" spans="1:87" ht="15.75" thickBot="1">
      <c r="A131" s="7">
        <v>125</v>
      </c>
      <c r="B131" s="8"/>
      <c r="D131" s="99"/>
      <c r="E131" s="100"/>
      <c r="F131" s="100"/>
      <c r="G131" s="100"/>
      <c r="H131" s="100"/>
      <c r="I131" s="101"/>
      <c r="J131" s="104"/>
      <c r="K131" s="105"/>
      <c r="L131" s="105"/>
      <c r="M131" s="105"/>
      <c r="N131" s="105"/>
      <c r="O131" s="106"/>
      <c r="P131" s="109"/>
      <c r="Q131" s="110"/>
      <c r="R131" s="110"/>
      <c r="S131" s="110"/>
      <c r="T131" s="110"/>
      <c r="U131" s="111"/>
      <c r="V131" s="115"/>
      <c r="W131" s="116"/>
      <c r="X131" s="116"/>
      <c r="Y131" s="116"/>
      <c r="Z131" s="116"/>
      <c r="AA131" s="116"/>
      <c r="AB131" s="170"/>
      <c r="AC131" s="171" t="str">
        <f t="shared" si="156"/>
        <v/>
      </c>
      <c r="AD131" s="286" t="str">
        <f t="shared" si="157"/>
        <v/>
      </c>
      <c r="AL131" s="2" t="str" cm="1">
        <f t="array" ref="AL131">IF(B131="","",SUMPRODUCT(($D$1:$AB$4=$AL$4)*D131:AB131))</f>
        <v/>
      </c>
      <c r="AM131" s="15" t="str">
        <f t="shared" ca="1" si="2"/>
        <v/>
      </c>
      <c r="AN131" s="2" t="str" cm="1">
        <f t="array" ref="AN131">IF(B131="","",SUMPRODUCT(($D$1:$AB$4=$AN$4)*D131:AB131))</f>
        <v/>
      </c>
      <c r="AO131" s="15" t="str">
        <f t="shared" ca="1" si="3"/>
        <v/>
      </c>
      <c r="AP131" s="2" t="str" cm="1">
        <f t="array" ref="AP131">IF(B131="","",SUMPRODUCT(($D$1:$AB$4=$AP$4)*D131:AB131))</f>
        <v/>
      </c>
      <c r="AQ131" s="15" t="str">
        <f t="shared" ca="1" si="4"/>
        <v/>
      </c>
      <c r="AR131" s="2" t="str" cm="1">
        <f t="array" ref="AR131">IF(B131="","",SUMPRODUCT(($D$1:$AB$4=$AR$4)*D131:AB131))</f>
        <v/>
      </c>
      <c r="AS131" s="15" t="str">
        <f t="shared" ca="1" si="5"/>
        <v/>
      </c>
      <c r="AT131" s="2" t="str" cm="1">
        <f t="array" ref="AT131">IF(B131="","",SUMPRODUCT(($D$1:$AB$4=$AT$4)*$D131:$AB131))</f>
        <v/>
      </c>
      <c r="AU131" s="15" t="str">
        <f t="shared" ca="1" si="6"/>
        <v/>
      </c>
      <c r="AV131" s="2" t="str" cm="1">
        <f t="array" ref="AV131">IF(D131="","",SUMPRODUCT(($D$1:$AB$4=$AV$4)*$D131:$AB131))</f>
        <v/>
      </c>
      <c r="AW131" s="15" t="str">
        <f t="shared" ca="1" si="7"/>
        <v/>
      </c>
      <c r="AX131" s="2" t="str" cm="1">
        <f t="array" ref="AX131">IF(F131="","",SUMPRODUCT(($D$1:$AB$4=$AX$4)*$D131:$AB131))</f>
        <v/>
      </c>
      <c r="AY131" s="15" t="str">
        <f t="shared" ca="1" si="8"/>
        <v/>
      </c>
      <c r="AZ131" s="2" t="str" cm="1">
        <f t="array" ref="AZ131">IF(B131="","",SUMPRODUCT(($D$1:$AB$4=$AZ$4)*$D131:$AB131))</f>
        <v/>
      </c>
      <c r="BA131" s="15" t="str">
        <f t="shared" ca="1" si="9"/>
        <v/>
      </c>
      <c r="BB131" s="2" t="str" cm="1">
        <f t="array" ref="BB131">IF(B131="","",SUMPRODUCT(($D$1:$AB$4=$BB$4)*$D131:$AB131))</f>
        <v/>
      </c>
      <c r="BC131" s="15" t="str">
        <f t="shared" ca="1" si="10"/>
        <v/>
      </c>
      <c r="BD131" s="2" t="str" cm="1">
        <f t="array" ref="BD131">IF(B131="","",SUMPRODUCT(($D$1:$AB$4=$BD$4)*$D131:$AB131))</f>
        <v/>
      </c>
      <c r="BE131" s="15" t="str">
        <f t="shared" ca="1" si="11"/>
        <v/>
      </c>
      <c r="BF131" s="2" t="str" cm="1">
        <f t="array" ref="BF131">IF(B131="","",SUMPRODUCT(($D$1:$AB$4=$BF$4)*$D131:$AB131))</f>
        <v/>
      </c>
      <c r="BG131" s="15" t="str">
        <f t="shared" ca="1" si="12"/>
        <v/>
      </c>
      <c r="BH131" s="2" t="str" cm="1">
        <f t="array" ref="BH131">IF(B131="","",SUMPRODUCT(($D$1:$AB$4=$BH$4)*$D131:$AB131))</f>
        <v/>
      </c>
      <c r="BI131" s="15" t="str">
        <f t="shared" ca="1" si="13"/>
        <v/>
      </c>
      <c r="BJ131" s="2" t="str" cm="1">
        <f t="array" ref="BJ131">IF(B131="","",SUMPRODUCT(($D$1:$AB$4=$BJ$4)*$D131:$AB131))</f>
        <v/>
      </c>
      <c r="BK131" s="15" t="str">
        <f t="shared" ca="1" si="14"/>
        <v/>
      </c>
      <c r="BL131" s="2" t="str" cm="1">
        <f t="array" ref="BL131">IF(B131="","",SUMPRODUCT(($D$1:$AB$4=$BL$4)*$D131:$AB131))</f>
        <v/>
      </c>
      <c r="BM131" s="15" t="str">
        <f t="shared" ca="1" si="15"/>
        <v/>
      </c>
      <c r="BN131" s="2" t="str" cm="1">
        <f t="array" ref="BN131">IF(B131="","",SUMPRODUCT(($D$1:$AB$4=$BN$4)*$D131:$AB131))</f>
        <v/>
      </c>
      <c r="BO131" s="15" t="str">
        <f t="shared" ca="1" si="16"/>
        <v/>
      </c>
      <c r="BP131" s="2" t="str" cm="1">
        <f t="array" ref="BP131">IF(B131="","",SUMPRODUCT(($D$1:$AB$4=$BP$4)*$D131:$AB131))</f>
        <v/>
      </c>
      <c r="BQ131" s="15" t="str">
        <f t="shared" ca="1" si="17"/>
        <v/>
      </c>
      <c r="BR131" s="2" t="str" cm="1">
        <f t="array" ref="BR131">IF(B131="","",SUMPRODUCT(($D$1:$AB$4=$BR$4)*$D131:$AB131))</f>
        <v/>
      </c>
      <c r="BS131" s="15" t="str">
        <f t="shared" ca="1" si="18"/>
        <v/>
      </c>
      <c r="BT131" s="2" t="str" cm="1">
        <f t="array" ref="BT131">IF(B131="","",SUMPRODUCT(($D$1:$AB$4=$BT$4)*$D131:$AB131))</f>
        <v/>
      </c>
      <c r="BU131" s="15" t="str">
        <f t="shared" ca="1" si="19"/>
        <v/>
      </c>
      <c r="BV131" s="2" t="str" cm="1">
        <f t="array" ref="BV131">IF(B131="","",SUMPRODUCT(($D$1:$AB$4=$BV$4)*$D131:$AB131))</f>
        <v/>
      </c>
      <c r="BW131" s="15" t="str">
        <f t="shared" ca="1" si="20"/>
        <v/>
      </c>
      <c r="BX131" s="2" t="str" cm="1">
        <f t="array" ref="BX131">IF(B131="","",SUMPRODUCT(($D$1:$AB$4=$BX$4)*$D131:$AB131))</f>
        <v/>
      </c>
      <c r="BY131" s="15" t="str">
        <f t="shared" ca="1" si="21"/>
        <v/>
      </c>
      <c r="BZ131" s="2" t="str" cm="1">
        <f t="array" ref="BZ131">IF(B131="","",SUMPRODUCT(($D$1:$AB$4=$BZ$4)*$D131:$AB131))</f>
        <v/>
      </c>
      <c r="CA131" s="15" t="str">
        <f t="shared" ca="1" si="22"/>
        <v/>
      </c>
      <c r="CB131" s="2" t="str" cm="1">
        <f t="array" ref="CB131">IF(B131="","",SUMPRODUCT(($D$1:$AB$4=$CB$4)*$D131:$AB131))</f>
        <v/>
      </c>
      <c r="CC131" s="15" t="str">
        <f t="shared" ca="1" si="23"/>
        <v/>
      </c>
      <c r="CD131" s="2" t="str" cm="1">
        <f t="array" ref="CD131">IF(B131="","",SUMPRODUCT(($D$1:$AB$4=$CD$4)*$D131:$AB131))</f>
        <v/>
      </c>
      <c r="CE131" s="15" t="str">
        <f t="shared" ca="1" si="24"/>
        <v/>
      </c>
      <c r="CF131" s="2" t="str" cm="1">
        <f t="array" ref="CF131">IF(B131="","",SUMPRODUCT(($D$1:$AB$4=$CF$4)*$D131:$AB131))</f>
        <v/>
      </c>
      <c r="CG131" s="15" t="str">
        <f t="shared" ca="1" si="25"/>
        <v/>
      </c>
      <c r="CH131" s="2" t="str" cm="1">
        <f t="array" ref="CH131">IF(B131="","",SUMPRODUCT(($D$1:$AB$4=$CH$4)*$D131:$AB131))</f>
        <v/>
      </c>
      <c r="CI131" s="15" t="str">
        <f t="shared" ca="1" si="26"/>
        <v/>
      </c>
    </row>
    <row r="132" spans="1:87" ht="15.75" thickBot="1">
      <c r="A132" s="7">
        <v>126</v>
      </c>
      <c r="B132" s="8"/>
      <c r="D132" s="99"/>
      <c r="E132" s="100"/>
      <c r="F132" s="100"/>
      <c r="G132" s="100"/>
      <c r="H132" s="100"/>
      <c r="I132" s="101"/>
      <c r="J132" s="104"/>
      <c r="K132" s="105"/>
      <c r="L132" s="105"/>
      <c r="M132" s="105"/>
      <c r="N132" s="105"/>
      <c r="O132" s="106"/>
      <c r="P132" s="109"/>
      <c r="Q132" s="110"/>
      <c r="R132" s="110"/>
      <c r="S132" s="110"/>
      <c r="T132" s="110"/>
      <c r="U132" s="111"/>
      <c r="V132" s="115"/>
      <c r="W132" s="116"/>
      <c r="X132" s="116"/>
      <c r="Y132" s="116"/>
      <c r="Z132" s="116"/>
      <c r="AA132" s="116"/>
      <c r="AB132" s="170"/>
      <c r="AC132" s="171" t="str">
        <f t="shared" si="156"/>
        <v/>
      </c>
      <c r="AD132" s="286" t="str">
        <f t="shared" si="157"/>
        <v/>
      </c>
      <c r="AL132" s="2" t="str" cm="1">
        <f t="array" ref="AL132">IF(B132="","",SUMPRODUCT(($D$1:$AB$4=$AL$4)*D132:AB132))</f>
        <v/>
      </c>
      <c r="AM132" s="15" t="str">
        <f t="shared" ca="1" si="2"/>
        <v/>
      </c>
      <c r="AN132" s="2" t="str" cm="1">
        <f t="array" ref="AN132">IF(B132="","",SUMPRODUCT(($D$1:$AB$4=$AN$4)*D132:AB132))</f>
        <v/>
      </c>
      <c r="AO132" s="15" t="str">
        <f t="shared" ca="1" si="3"/>
        <v/>
      </c>
      <c r="AP132" s="2" t="str" cm="1">
        <f t="array" ref="AP132">IF(B132="","",SUMPRODUCT(($D$1:$AB$4=$AP$4)*D132:AB132))</f>
        <v/>
      </c>
      <c r="AQ132" s="15" t="str">
        <f t="shared" ca="1" si="4"/>
        <v/>
      </c>
      <c r="AR132" s="2" t="str" cm="1">
        <f t="array" ref="AR132">IF(B132="","",SUMPRODUCT(($D$1:$AB$4=$AR$4)*D132:AB132))</f>
        <v/>
      </c>
      <c r="AS132" s="15" t="str">
        <f t="shared" ca="1" si="5"/>
        <v/>
      </c>
      <c r="AT132" s="2" t="str" cm="1">
        <f t="array" ref="AT132">IF(B132="","",SUMPRODUCT(($D$1:$AB$4=$AT$4)*$D132:$AB132))</f>
        <v/>
      </c>
      <c r="AU132" s="15" t="str">
        <f t="shared" ca="1" si="6"/>
        <v/>
      </c>
      <c r="AV132" s="2" t="str" cm="1">
        <f t="array" ref="AV132">IF(D132="","",SUMPRODUCT(($D$1:$AB$4=$AV$4)*$D132:$AB132))</f>
        <v/>
      </c>
      <c r="AW132" s="15" t="str">
        <f t="shared" ca="1" si="7"/>
        <v/>
      </c>
      <c r="AX132" s="2" t="str" cm="1">
        <f t="array" ref="AX132">IF(F132="","",SUMPRODUCT(($D$1:$AB$4=$AX$4)*$D132:$AB132))</f>
        <v/>
      </c>
      <c r="AY132" s="15" t="str">
        <f t="shared" ca="1" si="8"/>
        <v/>
      </c>
      <c r="AZ132" s="2" t="str" cm="1">
        <f t="array" ref="AZ132">IF(B132="","",SUMPRODUCT(($D$1:$AB$4=$AZ$4)*$D132:$AB132))</f>
        <v/>
      </c>
      <c r="BA132" s="15" t="str">
        <f t="shared" ca="1" si="9"/>
        <v/>
      </c>
      <c r="BB132" s="2" t="str" cm="1">
        <f t="array" ref="BB132">IF(B132="","",SUMPRODUCT(($D$1:$AB$4=$BB$4)*$D132:$AB132))</f>
        <v/>
      </c>
      <c r="BC132" s="15" t="str">
        <f t="shared" ca="1" si="10"/>
        <v/>
      </c>
      <c r="BD132" s="2" t="str" cm="1">
        <f t="array" ref="BD132">IF(B132="","",SUMPRODUCT(($D$1:$AB$4=$BD$4)*$D132:$AB132))</f>
        <v/>
      </c>
      <c r="BE132" s="15" t="str">
        <f t="shared" ca="1" si="11"/>
        <v/>
      </c>
      <c r="BF132" s="2" t="str" cm="1">
        <f t="array" ref="BF132">IF(B132="","",SUMPRODUCT(($D$1:$AB$4=$BF$4)*$D132:$AB132))</f>
        <v/>
      </c>
      <c r="BG132" s="15" t="str">
        <f t="shared" ca="1" si="12"/>
        <v/>
      </c>
      <c r="BH132" s="2" t="str" cm="1">
        <f t="array" ref="BH132">IF(B132="","",SUMPRODUCT(($D$1:$AB$4=$BH$4)*$D132:$AB132))</f>
        <v/>
      </c>
      <c r="BI132" s="15" t="str">
        <f t="shared" ca="1" si="13"/>
        <v/>
      </c>
      <c r="BJ132" s="2" t="str" cm="1">
        <f t="array" ref="BJ132">IF(B132="","",SUMPRODUCT(($D$1:$AB$4=$BJ$4)*$D132:$AB132))</f>
        <v/>
      </c>
      <c r="BK132" s="15" t="str">
        <f t="shared" ca="1" si="14"/>
        <v/>
      </c>
      <c r="BL132" s="2" t="str" cm="1">
        <f t="array" ref="BL132">IF(B132="","",SUMPRODUCT(($D$1:$AB$4=$BL$4)*$D132:$AB132))</f>
        <v/>
      </c>
      <c r="BM132" s="15" t="str">
        <f t="shared" ca="1" si="15"/>
        <v/>
      </c>
      <c r="BN132" s="2" t="str" cm="1">
        <f t="array" ref="BN132">IF(B132="","",SUMPRODUCT(($D$1:$AB$4=$BN$4)*$D132:$AB132))</f>
        <v/>
      </c>
      <c r="BO132" s="15" t="str">
        <f t="shared" ca="1" si="16"/>
        <v/>
      </c>
      <c r="BP132" s="2" t="str" cm="1">
        <f t="array" ref="BP132">IF(B132="","",SUMPRODUCT(($D$1:$AB$4=$BP$4)*$D132:$AB132))</f>
        <v/>
      </c>
      <c r="BQ132" s="15" t="str">
        <f t="shared" ca="1" si="17"/>
        <v/>
      </c>
      <c r="BR132" s="2" t="str" cm="1">
        <f t="array" ref="BR132">IF(B132="","",SUMPRODUCT(($D$1:$AB$4=$BR$4)*$D132:$AB132))</f>
        <v/>
      </c>
      <c r="BS132" s="15" t="str">
        <f t="shared" ca="1" si="18"/>
        <v/>
      </c>
      <c r="BT132" s="2" t="str" cm="1">
        <f t="array" ref="BT132">IF(B132="","",SUMPRODUCT(($D$1:$AB$4=$BT$4)*$D132:$AB132))</f>
        <v/>
      </c>
      <c r="BU132" s="15" t="str">
        <f t="shared" ca="1" si="19"/>
        <v/>
      </c>
      <c r="BV132" s="2" t="str" cm="1">
        <f t="array" ref="BV132">IF(B132="","",SUMPRODUCT(($D$1:$AB$4=$BV$4)*$D132:$AB132))</f>
        <v/>
      </c>
      <c r="BW132" s="15" t="str">
        <f t="shared" ca="1" si="20"/>
        <v/>
      </c>
      <c r="BX132" s="2" t="str" cm="1">
        <f t="array" ref="BX132">IF(B132="","",SUMPRODUCT(($D$1:$AB$4=$BX$4)*$D132:$AB132))</f>
        <v/>
      </c>
      <c r="BY132" s="15" t="str">
        <f t="shared" ca="1" si="21"/>
        <v/>
      </c>
      <c r="BZ132" s="2" t="str" cm="1">
        <f t="array" ref="BZ132">IF(B132="","",SUMPRODUCT(($D$1:$AB$4=$BZ$4)*$D132:$AB132))</f>
        <v/>
      </c>
      <c r="CA132" s="15" t="str">
        <f t="shared" ca="1" si="22"/>
        <v/>
      </c>
      <c r="CB132" s="2" t="str" cm="1">
        <f t="array" ref="CB132">IF(B132="","",SUMPRODUCT(($D$1:$AB$4=$CB$4)*$D132:$AB132))</f>
        <v/>
      </c>
      <c r="CC132" s="15" t="str">
        <f t="shared" ca="1" si="23"/>
        <v/>
      </c>
      <c r="CD132" s="2" t="str" cm="1">
        <f t="array" ref="CD132">IF(B132="","",SUMPRODUCT(($D$1:$AB$4=$CD$4)*$D132:$AB132))</f>
        <v/>
      </c>
      <c r="CE132" s="15" t="str">
        <f t="shared" ca="1" si="24"/>
        <v/>
      </c>
      <c r="CF132" s="2" t="str" cm="1">
        <f t="array" ref="CF132">IF(B132="","",SUMPRODUCT(($D$1:$AB$4=$CF$4)*$D132:$AB132))</f>
        <v/>
      </c>
      <c r="CG132" s="15" t="str">
        <f t="shared" ca="1" si="25"/>
        <v/>
      </c>
      <c r="CH132" s="2" t="str" cm="1">
        <f t="array" ref="CH132">IF(B132="","",SUMPRODUCT(($D$1:$AB$4=$CH$4)*$D132:$AB132))</f>
        <v/>
      </c>
      <c r="CI132" s="15" t="str">
        <f t="shared" ca="1" si="26"/>
        <v/>
      </c>
    </row>
    <row r="133" spans="1:87" ht="15.75" thickBot="1">
      <c r="A133" s="7">
        <v>127</v>
      </c>
      <c r="B133" s="8"/>
      <c r="D133" s="99"/>
      <c r="E133" s="100"/>
      <c r="F133" s="100"/>
      <c r="G133" s="100"/>
      <c r="H133" s="100"/>
      <c r="I133" s="101"/>
      <c r="J133" s="104"/>
      <c r="K133" s="105"/>
      <c r="L133" s="105"/>
      <c r="M133" s="105"/>
      <c r="N133" s="105"/>
      <c r="O133" s="106"/>
      <c r="P133" s="109"/>
      <c r="Q133" s="110"/>
      <c r="R133" s="110"/>
      <c r="S133" s="110"/>
      <c r="T133" s="110"/>
      <c r="U133" s="111"/>
      <c r="V133" s="115"/>
      <c r="W133" s="116"/>
      <c r="X133" s="116"/>
      <c r="Y133" s="116"/>
      <c r="Z133" s="116"/>
      <c r="AA133" s="116"/>
      <c r="AB133" s="170"/>
      <c r="AC133" s="171" t="str">
        <f t="shared" si="156"/>
        <v/>
      </c>
      <c r="AD133" s="286" t="str">
        <f t="shared" si="157"/>
        <v/>
      </c>
      <c r="AL133" s="2" t="str" cm="1">
        <f t="array" ref="AL133">IF(B133="","",SUMPRODUCT(($D$1:$AB$4=$AL$4)*D133:AB133))</f>
        <v/>
      </c>
      <c r="AM133" s="15" t="str">
        <f t="shared" ca="1" si="2"/>
        <v/>
      </c>
      <c r="AN133" s="2" t="str" cm="1">
        <f t="array" ref="AN133">IF(B133="","",SUMPRODUCT(($D$1:$AB$4=$AN$4)*D133:AB133))</f>
        <v/>
      </c>
      <c r="AO133" s="15" t="str">
        <f t="shared" ca="1" si="3"/>
        <v/>
      </c>
      <c r="AP133" s="2" t="str" cm="1">
        <f t="array" ref="AP133">IF(B133="","",SUMPRODUCT(($D$1:$AB$4=$AP$4)*D133:AB133))</f>
        <v/>
      </c>
      <c r="AQ133" s="15" t="str">
        <f t="shared" ca="1" si="4"/>
        <v/>
      </c>
      <c r="AR133" s="2" t="str" cm="1">
        <f t="array" ref="AR133">IF(B133="","",SUMPRODUCT(($D$1:$AB$4=$AR$4)*D133:AB133))</f>
        <v/>
      </c>
      <c r="AS133" s="15" t="str">
        <f t="shared" ca="1" si="5"/>
        <v/>
      </c>
      <c r="AT133" s="2" t="str" cm="1">
        <f t="array" ref="AT133">IF(B133="","",SUMPRODUCT(($D$1:$AB$4=$AT$4)*$D133:$AB133))</f>
        <v/>
      </c>
      <c r="AU133" s="15" t="str">
        <f t="shared" ca="1" si="6"/>
        <v/>
      </c>
      <c r="AV133" s="2" t="str" cm="1">
        <f t="array" ref="AV133">IF(D133="","",SUMPRODUCT(($D$1:$AB$4=$AV$4)*$D133:$AB133))</f>
        <v/>
      </c>
      <c r="AW133" s="15" t="str">
        <f t="shared" ca="1" si="7"/>
        <v/>
      </c>
      <c r="AX133" s="2" t="str" cm="1">
        <f t="array" ref="AX133">IF(F133="","",SUMPRODUCT(($D$1:$AB$4=$AX$4)*$D133:$AB133))</f>
        <v/>
      </c>
      <c r="AY133" s="15" t="str">
        <f t="shared" ca="1" si="8"/>
        <v/>
      </c>
      <c r="AZ133" s="2" t="str" cm="1">
        <f t="array" ref="AZ133">IF(B133="","",SUMPRODUCT(($D$1:$AB$4=$AZ$4)*$D133:$AB133))</f>
        <v/>
      </c>
      <c r="BA133" s="15" t="str">
        <f t="shared" ca="1" si="9"/>
        <v/>
      </c>
      <c r="BB133" s="2" t="str" cm="1">
        <f t="array" ref="BB133">IF(B133="","",SUMPRODUCT(($D$1:$AB$4=$BB$4)*$D133:$AB133))</f>
        <v/>
      </c>
      <c r="BC133" s="15" t="str">
        <f t="shared" ca="1" si="10"/>
        <v/>
      </c>
      <c r="BD133" s="2" t="str" cm="1">
        <f t="array" ref="BD133">IF(B133="","",SUMPRODUCT(($D$1:$AB$4=$BD$4)*$D133:$AB133))</f>
        <v/>
      </c>
      <c r="BE133" s="15" t="str">
        <f t="shared" ca="1" si="11"/>
        <v/>
      </c>
      <c r="BF133" s="2" t="str" cm="1">
        <f t="array" ref="BF133">IF(B133="","",SUMPRODUCT(($D$1:$AB$4=$BF$4)*$D133:$AB133))</f>
        <v/>
      </c>
      <c r="BG133" s="15" t="str">
        <f t="shared" ca="1" si="12"/>
        <v/>
      </c>
      <c r="BH133" s="2" t="str" cm="1">
        <f t="array" ref="BH133">IF(B133="","",SUMPRODUCT(($D$1:$AB$4=$BH$4)*$D133:$AB133))</f>
        <v/>
      </c>
      <c r="BI133" s="15" t="str">
        <f t="shared" ca="1" si="13"/>
        <v/>
      </c>
      <c r="BJ133" s="2" t="str" cm="1">
        <f t="array" ref="BJ133">IF(B133="","",SUMPRODUCT(($D$1:$AB$4=$BJ$4)*$D133:$AB133))</f>
        <v/>
      </c>
      <c r="BK133" s="15" t="str">
        <f t="shared" ca="1" si="14"/>
        <v/>
      </c>
      <c r="BL133" s="2" t="str" cm="1">
        <f t="array" ref="BL133">IF(B133="","",SUMPRODUCT(($D$1:$AB$4=$BL$4)*$D133:$AB133))</f>
        <v/>
      </c>
      <c r="BM133" s="15" t="str">
        <f t="shared" ca="1" si="15"/>
        <v/>
      </c>
      <c r="BN133" s="2" t="str" cm="1">
        <f t="array" ref="BN133">IF(B133="","",SUMPRODUCT(($D$1:$AB$4=$BN$4)*$D133:$AB133))</f>
        <v/>
      </c>
      <c r="BO133" s="15" t="str">
        <f t="shared" ca="1" si="16"/>
        <v/>
      </c>
      <c r="BP133" s="2" t="str" cm="1">
        <f t="array" ref="BP133">IF(B133="","",SUMPRODUCT(($D$1:$AB$4=$BP$4)*$D133:$AB133))</f>
        <v/>
      </c>
      <c r="BQ133" s="15" t="str">
        <f t="shared" ca="1" si="17"/>
        <v/>
      </c>
      <c r="BR133" s="2" t="str" cm="1">
        <f t="array" ref="BR133">IF(B133="","",SUMPRODUCT(($D$1:$AB$4=$BR$4)*$D133:$AB133))</f>
        <v/>
      </c>
      <c r="BS133" s="15" t="str">
        <f t="shared" ca="1" si="18"/>
        <v/>
      </c>
      <c r="BT133" s="2" t="str" cm="1">
        <f t="array" ref="BT133">IF(B133="","",SUMPRODUCT(($D$1:$AB$4=$BT$4)*$D133:$AB133))</f>
        <v/>
      </c>
      <c r="BU133" s="15" t="str">
        <f t="shared" ca="1" si="19"/>
        <v/>
      </c>
      <c r="BV133" s="2" t="str" cm="1">
        <f t="array" ref="BV133">IF(B133="","",SUMPRODUCT(($D$1:$AB$4=$BV$4)*$D133:$AB133))</f>
        <v/>
      </c>
      <c r="BW133" s="15" t="str">
        <f t="shared" ca="1" si="20"/>
        <v/>
      </c>
      <c r="BX133" s="2" t="str" cm="1">
        <f t="array" ref="BX133">IF(B133="","",SUMPRODUCT(($D$1:$AB$4=$BX$4)*$D133:$AB133))</f>
        <v/>
      </c>
      <c r="BY133" s="15" t="str">
        <f t="shared" ca="1" si="21"/>
        <v/>
      </c>
      <c r="BZ133" s="2" t="str" cm="1">
        <f t="array" ref="BZ133">IF(B133="","",SUMPRODUCT(($D$1:$AB$4=$BZ$4)*$D133:$AB133))</f>
        <v/>
      </c>
      <c r="CA133" s="15" t="str">
        <f t="shared" ca="1" si="22"/>
        <v/>
      </c>
      <c r="CB133" s="2" t="str" cm="1">
        <f t="array" ref="CB133">IF(B133="","",SUMPRODUCT(($D$1:$AB$4=$CB$4)*$D133:$AB133))</f>
        <v/>
      </c>
      <c r="CC133" s="15" t="str">
        <f t="shared" ca="1" si="23"/>
        <v/>
      </c>
      <c r="CD133" s="2" t="str" cm="1">
        <f t="array" ref="CD133">IF(B133="","",SUMPRODUCT(($D$1:$AB$4=$CD$4)*$D133:$AB133))</f>
        <v/>
      </c>
      <c r="CE133" s="15" t="str">
        <f t="shared" ca="1" si="24"/>
        <v/>
      </c>
      <c r="CF133" s="2" t="str" cm="1">
        <f t="array" ref="CF133">IF(B133="","",SUMPRODUCT(($D$1:$AB$4=$CF$4)*$D133:$AB133))</f>
        <v/>
      </c>
      <c r="CG133" s="15" t="str">
        <f t="shared" ca="1" si="25"/>
        <v/>
      </c>
      <c r="CH133" s="2" t="str" cm="1">
        <f t="array" ref="CH133">IF(B133="","",SUMPRODUCT(($D$1:$AB$4=$CH$4)*$D133:$AB133))</f>
        <v/>
      </c>
      <c r="CI133" s="15" t="str">
        <f t="shared" ca="1" si="26"/>
        <v/>
      </c>
    </row>
    <row r="134" spans="1:87" ht="15.75" thickBot="1">
      <c r="A134" s="7">
        <v>128</v>
      </c>
      <c r="B134" s="8"/>
      <c r="D134" s="99"/>
      <c r="E134" s="100"/>
      <c r="F134" s="100"/>
      <c r="G134" s="100"/>
      <c r="H134" s="100"/>
      <c r="I134" s="101"/>
      <c r="J134" s="104"/>
      <c r="K134" s="105"/>
      <c r="L134" s="105"/>
      <c r="M134" s="105"/>
      <c r="N134" s="105"/>
      <c r="O134" s="106"/>
      <c r="P134" s="109"/>
      <c r="Q134" s="110"/>
      <c r="R134" s="110"/>
      <c r="S134" s="110"/>
      <c r="T134" s="110"/>
      <c r="U134" s="111"/>
      <c r="V134" s="115"/>
      <c r="W134" s="116"/>
      <c r="X134" s="116"/>
      <c r="Y134" s="116"/>
      <c r="Z134" s="116"/>
      <c r="AA134" s="116"/>
      <c r="AB134" s="170"/>
      <c r="AC134" s="171" t="str">
        <f t="shared" si="156"/>
        <v/>
      </c>
      <c r="AD134" s="286" t="str">
        <f t="shared" si="157"/>
        <v/>
      </c>
      <c r="AL134" s="2" t="str" cm="1">
        <f t="array" ref="AL134">IF(B134="","",SUMPRODUCT(($D$1:$AB$4=$AL$4)*D134:AB134))</f>
        <v/>
      </c>
      <c r="AM134" s="15" t="str">
        <f t="shared" ca="1" si="2"/>
        <v/>
      </c>
      <c r="AN134" s="2" t="str" cm="1">
        <f t="array" ref="AN134">IF(B134="","",SUMPRODUCT(($D$1:$AB$4=$AN$4)*D134:AB134))</f>
        <v/>
      </c>
      <c r="AO134" s="15" t="str">
        <f t="shared" ca="1" si="3"/>
        <v/>
      </c>
      <c r="AP134" s="2" t="str" cm="1">
        <f t="array" ref="AP134">IF(B134="","",SUMPRODUCT(($D$1:$AB$4=$AP$4)*D134:AB134))</f>
        <v/>
      </c>
      <c r="AQ134" s="15" t="str">
        <f t="shared" ca="1" si="4"/>
        <v/>
      </c>
      <c r="AR134" s="2" t="str" cm="1">
        <f t="array" ref="AR134">IF(B134="","",SUMPRODUCT(($D$1:$AB$4=$AR$4)*D134:AB134))</f>
        <v/>
      </c>
      <c r="AS134" s="15" t="str">
        <f t="shared" ca="1" si="5"/>
        <v/>
      </c>
      <c r="AT134" s="2" t="str" cm="1">
        <f t="array" ref="AT134">IF(B134="","",SUMPRODUCT(($D$1:$AB$4=$AT$4)*$D134:$AB134))</f>
        <v/>
      </c>
      <c r="AU134" s="15" t="str">
        <f t="shared" ca="1" si="6"/>
        <v/>
      </c>
      <c r="AV134" s="2" t="str" cm="1">
        <f t="array" ref="AV134">IF(D134="","",SUMPRODUCT(($D$1:$AB$4=$AV$4)*$D134:$AB134))</f>
        <v/>
      </c>
      <c r="AW134" s="15" t="str">
        <f t="shared" ca="1" si="7"/>
        <v/>
      </c>
      <c r="AX134" s="2" t="str" cm="1">
        <f t="array" ref="AX134">IF(F134="","",SUMPRODUCT(($D$1:$AB$4=$AX$4)*$D134:$AB134))</f>
        <v/>
      </c>
      <c r="AY134" s="15" t="str">
        <f t="shared" ca="1" si="8"/>
        <v/>
      </c>
      <c r="AZ134" s="2" t="str" cm="1">
        <f t="array" ref="AZ134">IF(B134="","",SUMPRODUCT(($D$1:$AB$4=$AZ$4)*$D134:$AB134))</f>
        <v/>
      </c>
      <c r="BA134" s="15" t="str">
        <f t="shared" ca="1" si="9"/>
        <v/>
      </c>
      <c r="BB134" s="2" t="str" cm="1">
        <f t="array" ref="BB134">IF(B134="","",SUMPRODUCT(($D$1:$AB$4=$BB$4)*$D134:$AB134))</f>
        <v/>
      </c>
      <c r="BC134" s="15" t="str">
        <f t="shared" ca="1" si="10"/>
        <v/>
      </c>
      <c r="BD134" s="2" t="str" cm="1">
        <f t="array" ref="BD134">IF(B134="","",SUMPRODUCT(($D$1:$AB$4=$BD$4)*$D134:$AB134))</f>
        <v/>
      </c>
      <c r="BE134" s="15" t="str">
        <f t="shared" ca="1" si="11"/>
        <v/>
      </c>
      <c r="BF134" s="2" t="str" cm="1">
        <f t="array" ref="BF134">IF(B134="","",SUMPRODUCT(($D$1:$AB$4=$BF$4)*$D134:$AB134))</f>
        <v/>
      </c>
      <c r="BG134" s="15" t="str">
        <f t="shared" ca="1" si="12"/>
        <v/>
      </c>
      <c r="BH134" s="2" t="str" cm="1">
        <f t="array" ref="BH134">IF(B134="","",SUMPRODUCT(($D$1:$AB$4=$BH$4)*$D134:$AB134))</f>
        <v/>
      </c>
      <c r="BI134" s="15" t="str">
        <f t="shared" ca="1" si="13"/>
        <v/>
      </c>
      <c r="BJ134" s="2" t="str" cm="1">
        <f t="array" ref="BJ134">IF(B134="","",SUMPRODUCT(($D$1:$AB$4=$BJ$4)*$D134:$AB134))</f>
        <v/>
      </c>
      <c r="BK134" s="15" t="str">
        <f t="shared" ca="1" si="14"/>
        <v/>
      </c>
      <c r="BL134" s="2" t="str" cm="1">
        <f t="array" ref="BL134">IF(B134="","",SUMPRODUCT(($D$1:$AB$4=$BL$4)*$D134:$AB134))</f>
        <v/>
      </c>
      <c r="BM134" s="15" t="str">
        <f t="shared" ca="1" si="15"/>
        <v/>
      </c>
      <c r="BN134" s="2" t="str" cm="1">
        <f t="array" ref="BN134">IF(B134="","",SUMPRODUCT(($D$1:$AB$4=$BN$4)*$D134:$AB134))</f>
        <v/>
      </c>
      <c r="BO134" s="15" t="str">
        <f t="shared" ca="1" si="16"/>
        <v/>
      </c>
      <c r="BP134" s="2" t="str" cm="1">
        <f t="array" ref="BP134">IF(B134="","",SUMPRODUCT(($D$1:$AB$4=$BP$4)*$D134:$AB134))</f>
        <v/>
      </c>
      <c r="BQ134" s="15" t="str">
        <f t="shared" ca="1" si="17"/>
        <v/>
      </c>
      <c r="BR134" s="2" t="str" cm="1">
        <f t="array" ref="BR134">IF(B134="","",SUMPRODUCT(($D$1:$AB$4=$BR$4)*$D134:$AB134))</f>
        <v/>
      </c>
      <c r="BS134" s="15" t="str">
        <f t="shared" ca="1" si="18"/>
        <v/>
      </c>
      <c r="BT134" s="2" t="str" cm="1">
        <f t="array" ref="BT134">IF(B134="","",SUMPRODUCT(($D$1:$AB$4=$BT$4)*$D134:$AB134))</f>
        <v/>
      </c>
      <c r="BU134" s="15" t="str">
        <f t="shared" ca="1" si="19"/>
        <v/>
      </c>
      <c r="BV134" s="2" t="str" cm="1">
        <f t="array" ref="BV134">IF(B134="","",SUMPRODUCT(($D$1:$AB$4=$BV$4)*$D134:$AB134))</f>
        <v/>
      </c>
      <c r="BW134" s="15" t="str">
        <f t="shared" ca="1" si="20"/>
        <v/>
      </c>
      <c r="BX134" s="2" t="str" cm="1">
        <f t="array" ref="BX134">IF(B134="","",SUMPRODUCT(($D$1:$AB$4=$BX$4)*$D134:$AB134))</f>
        <v/>
      </c>
      <c r="BY134" s="15" t="str">
        <f t="shared" ca="1" si="21"/>
        <v/>
      </c>
      <c r="BZ134" s="2" t="str" cm="1">
        <f t="array" ref="BZ134">IF(B134="","",SUMPRODUCT(($D$1:$AB$4=$BZ$4)*$D134:$AB134))</f>
        <v/>
      </c>
      <c r="CA134" s="15" t="str">
        <f t="shared" ca="1" si="22"/>
        <v/>
      </c>
      <c r="CB134" s="2" t="str" cm="1">
        <f t="array" ref="CB134">IF(B134="","",SUMPRODUCT(($D$1:$AB$4=$CB$4)*$D134:$AB134))</f>
        <v/>
      </c>
      <c r="CC134" s="15" t="str">
        <f t="shared" ca="1" si="23"/>
        <v/>
      </c>
      <c r="CD134" s="2" t="str" cm="1">
        <f t="array" ref="CD134">IF(B134="","",SUMPRODUCT(($D$1:$AB$4=$CD$4)*$D134:$AB134))</f>
        <v/>
      </c>
      <c r="CE134" s="15" t="str">
        <f t="shared" ca="1" si="24"/>
        <v/>
      </c>
      <c r="CF134" s="2" t="str" cm="1">
        <f t="array" ref="CF134">IF(B134="","",SUMPRODUCT(($D$1:$AB$4=$CF$4)*$D134:$AB134))</f>
        <v/>
      </c>
      <c r="CG134" s="15" t="str">
        <f t="shared" ca="1" si="25"/>
        <v/>
      </c>
      <c r="CH134" s="2" t="str" cm="1">
        <f t="array" ref="CH134">IF(B134="","",SUMPRODUCT(($D$1:$AB$4=$CH$4)*$D134:$AB134))</f>
        <v/>
      </c>
      <c r="CI134" s="15" t="str">
        <f t="shared" ca="1" si="26"/>
        <v/>
      </c>
    </row>
    <row r="135" spans="1:87" ht="15.75" thickBot="1">
      <c r="A135" s="7">
        <v>129</v>
      </c>
      <c r="B135" s="8"/>
      <c r="D135" s="99"/>
      <c r="E135" s="100"/>
      <c r="F135" s="100"/>
      <c r="G135" s="100"/>
      <c r="H135" s="100"/>
      <c r="I135" s="101"/>
      <c r="J135" s="104"/>
      <c r="K135" s="105"/>
      <c r="L135" s="105"/>
      <c r="M135" s="105"/>
      <c r="N135" s="105"/>
      <c r="O135" s="106"/>
      <c r="P135" s="109"/>
      <c r="Q135" s="110"/>
      <c r="R135" s="110"/>
      <c r="S135" s="110"/>
      <c r="T135" s="110"/>
      <c r="U135" s="111"/>
      <c r="V135" s="115"/>
      <c r="W135" s="116"/>
      <c r="X135" s="116"/>
      <c r="Y135" s="116"/>
      <c r="Z135" s="116"/>
      <c r="AA135" s="116"/>
      <c r="AB135" s="170"/>
      <c r="AC135" s="171" t="str">
        <f t="shared" si="156"/>
        <v/>
      </c>
      <c r="AD135" s="286" t="str">
        <f t="shared" si="157"/>
        <v/>
      </c>
      <c r="AL135" s="2" t="str" cm="1">
        <f t="array" ref="AL135">IF(B135="","",SUMPRODUCT(($D$1:$AB$4=$AL$4)*D135:AB135))</f>
        <v/>
      </c>
      <c r="AM135" s="15" t="str">
        <f t="shared" ca="1" si="2"/>
        <v/>
      </c>
      <c r="AN135" s="2" t="str" cm="1">
        <f t="array" ref="AN135">IF(B135="","",SUMPRODUCT(($D$1:$AB$4=$AN$4)*D135:AB135))</f>
        <v/>
      </c>
      <c r="AO135" s="15" t="str">
        <f t="shared" ca="1" si="3"/>
        <v/>
      </c>
      <c r="AP135" s="2" t="str" cm="1">
        <f t="array" ref="AP135">IF(B135="","",SUMPRODUCT(($D$1:$AB$4=$AP$4)*D135:AB135))</f>
        <v/>
      </c>
      <c r="AQ135" s="15" t="str">
        <f t="shared" ca="1" si="4"/>
        <v/>
      </c>
      <c r="AR135" s="2" t="str" cm="1">
        <f t="array" ref="AR135">IF(B135="","",SUMPRODUCT(($D$1:$AB$4=$AR$4)*D135:AB135))</f>
        <v/>
      </c>
      <c r="AS135" s="15" t="str">
        <f t="shared" ca="1" si="5"/>
        <v/>
      </c>
      <c r="AT135" s="2" t="str" cm="1">
        <f t="array" ref="AT135">IF(B135="","",SUMPRODUCT(($D$1:$AB$4=$AT$4)*$D135:$AB135))</f>
        <v/>
      </c>
      <c r="AU135" s="15" t="str">
        <f t="shared" ca="1" si="6"/>
        <v/>
      </c>
      <c r="AV135" s="2" t="str" cm="1">
        <f t="array" ref="AV135">IF(D135="","",SUMPRODUCT(($D$1:$AB$4=$AV$4)*$D135:$AB135))</f>
        <v/>
      </c>
      <c r="AW135" s="15" t="str">
        <f t="shared" ca="1" si="7"/>
        <v/>
      </c>
      <c r="AX135" s="2" t="str" cm="1">
        <f t="array" ref="AX135">IF(F135="","",SUMPRODUCT(($D$1:$AB$4=$AX$4)*$D135:$AB135))</f>
        <v/>
      </c>
      <c r="AY135" s="15" t="str">
        <f t="shared" ca="1" si="8"/>
        <v/>
      </c>
      <c r="AZ135" s="2" t="str" cm="1">
        <f t="array" ref="AZ135">IF(B135="","",SUMPRODUCT(($D$1:$AB$4=$AZ$4)*$D135:$AB135))</f>
        <v/>
      </c>
      <c r="BA135" s="15" t="str">
        <f t="shared" ca="1" si="9"/>
        <v/>
      </c>
      <c r="BB135" s="2" t="str" cm="1">
        <f t="array" ref="BB135">IF(B135="","",SUMPRODUCT(($D$1:$AB$4=$BB$4)*$D135:$AB135))</f>
        <v/>
      </c>
      <c r="BC135" s="15" t="str">
        <f t="shared" ca="1" si="10"/>
        <v/>
      </c>
      <c r="BD135" s="2" t="str" cm="1">
        <f t="array" ref="BD135">IF(B135="","",SUMPRODUCT(($D$1:$AB$4=$BD$4)*$D135:$AB135))</f>
        <v/>
      </c>
      <c r="BE135" s="15" t="str">
        <f t="shared" ca="1" si="11"/>
        <v/>
      </c>
      <c r="BF135" s="2" t="str" cm="1">
        <f t="array" ref="BF135">IF(B135="","",SUMPRODUCT(($D$1:$AB$4=$BF$4)*$D135:$AB135))</f>
        <v/>
      </c>
      <c r="BG135" s="15" t="str">
        <f t="shared" ca="1" si="12"/>
        <v/>
      </c>
      <c r="BH135" s="2" t="str" cm="1">
        <f t="array" ref="BH135">IF(B135="","",SUMPRODUCT(($D$1:$AB$4=$BH$4)*$D135:$AB135))</f>
        <v/>
      </c>
      <c r="BI135" s="15" t="str">
        <f t="shared" ca="1" si="13"/>
        <v/>
      </c>
      <c r="BJ135" s="2" t="str" cm="1">
        <f t="array" ref="BJ135">IF(B135="","",SUMPRODUCT(($D$1:$AB$4=$BJ$4)*$D135:$AB135))</f>
        <v/>
      </c>
      <c r="BK135" s="15" t="str">
        <f t="shared" ca="1" si="14"/>
        <v/>
      </c>
      <c r="BL135" s="2" t="str" cm="1">
        <f t="array" ref="BL135">IF(B135="","",SUMPRODUCT(($D$1:$AB$4=$BL$4)*$D135:$AB135))</f>
        <v/>
      </c>
      <c r="BM135" s="15" t="str">
        <f t="shared" ca="1" si="15"/>
        <v/>
      </c>
      <c r="BN135" s="2" t="str" cm="1">
        <f t="array" ref="BN135">IF(B135="","",SUMPRODUCT(($D$1:$AB$4=$BN$4)*$D135:$AB135))</f>
        <v/>
      </c>
      <c r="BO135" s="15" t="str">
        <f t="shared" ca="1" si="16"/>
        <v/>
      </c>
      <c r="BP135" s="2" t="str" cm="1">
        <f t="array" ref="BP135">IF(B135="","",SUMPRODUCT(($D$1:$AB$4=$BP$4)*$D135:$AB135))</f>
        <v/>
      </c>
      <c r="BQ135" s="15" t="str">
        <f t="shared" ca="1" si="17"/>
        <v/>
      </c>
      <c r="BR135" s="2" t="str" cm="1">
        <f t="array" ref="BR135">IF(B135="","",SUMPRODUCT(($D$1:$AB$4=$BR$4)*$D135:$AB135))</f>
        <v/>
      </c>
      <c r="BS135" s="15" t="str">
        <f t="shared" ca="1" si="18"/>
        <v/>
      </c>
      <c r="BT135" s="2" t="str" cm="1">
        <f t="array" ref="BT135">IF(B135="","",SUMPRODUCT(($D$1:$AB$4=$BT$4)*$D135:$AB135))</f>
        <v/>
      </c>
      <c r="BU135" s="15" t="str">
        <f t="shared" ca="1" si="19"/>
        <v/>
      </c>
      <c r="BV135" s="2" t="str" cm="1">
        <f t="array" ref="BV135">IF(B135="","",SUMPRODUCT(($D$1:$AB$4=$BV$4)*$D135:$AB135))</f>
        <v/>
      </c>
      <c r="BW135" s="15" t="str">
        <f t="shared" ca="1" si="20"/>
        <v/>
      </c>
      <c r="BX135" s="2" t="str" cm="1">
        <f t="array" ref="BX135">IF(B135="","",SUMPRODUCT(($D$1:$AB$4=$BX$4)*$D135:$AB135))</f>
        <v/>
      </c>
      <c r="BY135" s="15" t="str">
        <f t="shared" ca="1" si="21"/>
        <v/>
      </c>
      <c r="BZ135" s="2" t="str" cm="1">
        <f t="array" ref="BZ135">IF(B135="","",SUMPRODUCT(($D$1:$AB$4=$BZ$4)*$D135:$AB135))</f>
        <v/>
      </c>
      <c r="CA135" s="15" t="str">
        <f t="shared" ca="1" si="22"/>
        <v/>
      </c>
      <c r="CB135" s="2" t="str" cm="1">
        <f t="array" ref="CB135">IF(B135="","",SUMPRODUCT(($D$1:$AB$4=$CB$4)*$D135:$AB135))</f>
        <v/>
      </c>
      <c r="CC135" s="15" t="str">
        <f t="shared" ca="1" si="23"/>
        <v/>
      </c>
      <c r="CD135" s="2" t="str" cm="1">
        <f t="array" ref="CD135">IF(B135="","",SUMPRODUCT(($D$1:$AB$4=$CD$4)*$D135:$AB135))</f>
        <v/>
      </c>
      <c r="CE135" s="15" t="str">
        <f t="shared" ca="1" si="24"/>
        <v/>
      </c>
      <c r="CF135" s="2" t="str" cm="1">
        <f t="array" ref="CF135">IF(B135="","",SUMPRODUCT(($D$1:$AB$4=$CF$4)*$D135:$AB135))</f>
        <v/>
      </c>
      <c r="CG135" s="15" t="str">
        <f t="shared" ca="1" si="25"/>
        <v/>
      </c>
      <c r="CH135" s="2" t="str" cm="1">
        <f t="array" ref="CH135">IF(B135="","",SUMPRODUCT(($D$1:$AB$4=$CH$4)*$D135:$AB135))</f>
        <v/>
      </c>
      <c r="CI135" s="15" t="str">
        <f t="shared" ca="1" si="26"/>
        <v/>
      </c>
    </row>
    <row r="136" spans="1:87" ht="15.75" thickBot="1">
      <c r="A136" s="7">
        <v>130</v>
      </c>
      <c r="B136" s="8"/>
      <c r="D136" s="99"/>
      <c r="E136" s="100"/>
      <c r="F136" s="100"/>
      <c r="G136" s="100"/>
      <c r="H136" s="100"/>
      <c r="I136" s="101"/>
      <c r="J136" s="104"/>
      <c r="K136" s="105"/>
      <c r="L136" s="105"/>
      <c r="M136" s="105"/>
      <c r="N136" s="105"/>
      <c r="O136" s="106"/>
      <c r="P136" s="109"/>
      <c r="Q136" s="110"/>
      <c r="R136" s="110"/>
      <c r="S136" s="110"/>
      <c r="T136" s="110"/>
      <c r="U136" s="111"/>
      <c r="V136" s="115"/>
      <c r="W136" s="116"/>
      <c r="X136" s="116"/>
      <c r="Y136" s="116"/>
      <c r="Z136" s="116"/>
      <c r="AA136" s="116"/>
      <c r="AB136" s="170"/>
      <c r="AC136" s="171" t="str">
        <f t="shared" ref="AC136:AC144" si="183">IF(B136="","",SUM(D136:AB136))</f>
        <v/>
      </c>
      <c r="AD136" s="286" t="str">
        <f t="shared" ref="AD136:AD144" si="184">IF(AC136="","",SUM(D136:AB136)/$AE$3)</f>
        <v/>
      </c>
      <c r="AL136" s="2" t="str" cm="1">
        <f t="array" ref="AL136">IF(B136="","",SUMPRODUCT(($D$1:$AB$4=$AL$4)*D136:AB136))</f>
        <v/>
      </c>
      <c r="AM136" s="15" t="str">
        <f t="shared" ca="1" si="2"/>
        <v/>
      </c>
      <c r="AN136" s="2" t="str" cm="1">
        <f t="array" ref="AN136">IF(B136="","",SUMPRODUCT(($D$1:$AB$4=$AN$4)*D136:AB136))</f>
        <v/>
      </c>
      <c r="AO136" s="15" t="str">
        <f t="shared" ca="1" si="3"/>
        <v/>
      </c>
      <c r="AP136" s="2" t="str" cm="1">
        <f t="array" ref="AP136">IF(B136="","",SUMPRODUCT(($D$1:$AB$4=$AP$4)*D136:AB136))</f>
        <v/>
      </c>
      <c r="AQ136" s="15" t="str">
        <f t="shared" ca="1" si="4"/>
        <v/>
      </c>
      <c r="AR136" s="2" t="str" cm="1">
        <f t="array" ref="AR136">IF(B136="","",SUMPRODUCT(($D$1:$AB$4=$AR$4)*D136:AB136))</f>
        <v/>
      </c>
      <c r="AS136" s="15" t="str">
        <f t="shared" ca="1" si="5"/>
        <v/>
      </c>
      <c r="AT136" s="2" t="str" cm="1">
        <f t="array" ref="AT136">IF(B136="","",SUMPRODUCT(($D$1:$AB$4=$AT$4)*$D136:$AB136))</f>
        <v/>
      </c>
      <c r="AU136" s="15" t="str">
        <f t="shared" ca="1" si="6"/>
        <v/>
      </c>
      <c r="AV136" s="2" t="str" cm="1">
        <f t="array" ref="AV136">IF(D136="","",SUMPRODUCT(($D$1:$AB$4=$AV$4)*$D136:$AB136))</f>
        <v/>
      </c>
      <c r="AW136" s="15" t="str">
        <f t="shared" ca="1" si="7"/>
        <v/>
      </c>
      <c r="AX136" s="2" t="str" cm="1">
        <f t="array" ref="AX136">IF(F136="","",SUMPRODUCT(($D$1:$AB$4=$AX$4)*$D136:$AB136))</f>
        <v/>
      </c>
      <c r="AY136" s="15" t="str">
        <f t="shared" ca="1" si="8"/>
        <v/>
      </c>
      <c r="AZ136" s="2" t="str" cm="1">
        <f t="array" ref="AZ136">IF(B136="","",SUMPRODUCT(($D$1:$AB$4=$AZ$4)*$D136:$AB136))</f>
        <v/>
      </c>
      <c r="BA136" s="15" t="str">
        <f t="shared" ca="1" si="9"/>
        <v/>
      </c>
      <c r="BB136" s="2" t="str" cm="1">
        <f t="array" ref="BB136">IF(B136="","",SUMPRODUCT(($D$1:$AB$4=$BB$4)*$D136:$AB136))</f>
        <v/>
      </c>
      <c r="BC136" s="15" t="str">
        <f t="shared" ca="1" si="10"/>
        <v/>
      </c>
      <c r="BD136" s="2" t="str" cm="1">
        <f t="array" ref="BD136">IF(B136="","",SUMPRODUCT(($D$1:$AB$4=$BD$4)*$D136:$AB136))</f>
        <v/>
      </c>
      <c r="BE136" s="15" t="str">
        <f t="shared" ca="1" si="11"/>
        <v/>
      </c>
      <c r="BF136" s="2" t="str" cm="1">
        <f t="array" ref="BF136">IF(B136="","",SUMPRODUCT(($D$1:$AB$4=$BF$4)*$D136:$AB136))</f>
        <v/>
      </c>
      <c r="BG136" s="15" t="str">
        <f t="shared" ca="1" si="12"/>
        <v/>
      </c>
      <c r="BH136" s="2" t="str" cm="1">
        <f t="array" ref="BH136">IF(B136="","",SUMPRODUCT(($D$1:$AB$4=$BH$4)*$D136:$AB136))</f>
        <v/>
      </c>
      <c r="BI136" s="15" t="str">
        <f t="shared" ca="1" si="13"/>
        <v/>
      </c>
      <c r="BJ136" s="2" t="str" cm="1">
        <f t="array" ref="BJ136">IF(B136="","",SUMPRODUCT(($D$1:$AB$4=$BJ$4)*$D136:$AB136))</f>
        <v/>
      </c>
      <c r="BK136" s="15" t="str">
        <f t="shared" ca="1" si="14"/>
        <v/>
      </c>
      <c r="BL136" s="2" t="str" cm="1">
        <f t="array" ref="BL136">IF(B136="","",SUMPRODUCT(($D$1:$AB$4=$BL$4)*$D136:$AB136))</f>
        <v/>
      </c>
      <c r="BM136" s="15" t="str">
        <f t="shared" ca="1" si="15"/>
        <v/>
      </c>
      <c r="BN136" s="2" t="str" cm="1">
        <f t="array" ref="BN136">IF(B136="","",SUMPRODUCT(($D$1:$AB$4=$BN$4)*$D136:$AB136))</f>
        <v/>
      </c>
      <c r="BO136" s="15" t="str">
        <f t="shared" ca="1" si="16"/>
        <v/>
      </c>
      <c r="BP136" s="2" t="str" cm="1">
        <f t="array" ref="BP136">IF(B136="","",SUMPRODUCT(($D$1:$AB$4=$BP$4)*$D136:$AB136))</f>
        <v/>
      </c>
      <c r="BQ136" s="15" t="str">
        <f t="shared" ca="1" si="17"/>
        <v/>
      </c>
      <c r="BR136" s="2" t="str" cm="1">
        <f t="array" ref="BR136">IF(B136="","",SUMPRODUCT(($D$1:$AB$4=$BR$4)*$D136:$AB136))</f>
        <v/>
      </c>
      <c r="BS136" s="15" t="str">
        <f t="shared" ca="1" si="18"/>
        <v/>
      </c>
      <c r="BT136" s="2" t="str" cm="1">
        <f t="array" ref="BT136">IF(B136="","",SUMPRODUCT(($D$1:$AB$4=$BT$4)*$D136:$AB136))</f>
        <v/>
      </c>
      <c r="BU136" s="15" t="str">
        <f t="shared" ca="1" si="19"/>
        <v/>
      </c>
      <c r="BV136" s="2" t="str" cm="1">
        <f t="array" ref="BV136">IF(B136="","",SUMPRODUCT(($D$1:$AB$4=$BV$4)*$D136:$AB136))</f>
        <v/>
      </c>
      <c r="BW136" s="15" t="str">
        <f t="shared" ca="1" si="20"/>
        <v/>
      </c>
      <c r="BX136" s="2" t="str" cm="1">
        <f t="array" ref="BX136">IF(B136="","",SUMPRODUCT(($D$1:$AB$4=$BX$4)*$D136:$AB136))</f>
        <v/>
      </c>
      <c r="BY136" s="15" t="str">
        <f t="shared" ca="1" si="21"/>
        <v/>
      </c>
      <c r="BZ136" s="2" t="str" cm="1">
        <f t="array" ref="BZ136">IF(B136="","",SUMPRODUCT(($D$1:$AB$4=$BZ$4)*$D136:$AB136))</f>
        <v/>
      </c>
      <c r="CA136" s="15" t="str">
        <f t="shared" ca="1" si="22"/>
        <v/>
      </c>
      <c r="CB136" s="2" t="str" cm="1">
        <f t="array" ref="CB136">IF(B136="","",SUMPRODUCT(($D$1:$AB$4=$CB$4)*$D136:$AB136))</f>
        <v/>
      </c>
      <c r="CC136" s="15" t="str">
        <f t="shared" ca="1" si="23"/>
        <v/>
      </c>
      <c r="CD136" s="2" t="str" cm="1">
        <f t="array" ref="CD136">IF(B136="","",SUMPRODUCT(($D$1:$AB$4=$CD$4)*$D136:$AB136))</f>
        <v/>
      </c>
      <c r="CE136" s="15" t="str">
        <f t="shared" ca="1" si="24"/>
        <v/>
      </c>
      <c r="CF136" s="2" t="str" cm="1">
        <f t="array" ref="CF136">IF(B136="","",SUMPRODUCT(($D$1:$AB$4=$CF$4)*$D136:$AB136))</f>
        <v/>
      </c>
      <c r="CG136" s="15" t="str">
        <f t="shared" ca="1" si="25"/>
        <v/>
      </c>
      <c r="CH136" s="2" t="str" cm="1">
        <f t="array" ref="CH136">IF(B136="","",SUMPRODUCT(($D$1:$AB$4=$CH$4)*$D136:$AB136))</f>
        <v/>
      </c>
      <c r="CI136" s="15" t="str">
        <f t="shared" ca="1" si="26"/>
        <v/>
      </c>
    </row>
    <row r="137" spans="1:87" ht="15.75" thickBot="1">
      <c r="A137" s="7">
        <v>131</v>
      </c>
      <c r="B137" s="8"/>
      <c r="D137" s="99"/>
      <c r="E137" s="100"/>
      <c r="F137" s="100"/>
      <c r="G137" s="100"/>
      <c r="H137" s="100"/>
      <c r="I137" s="101"/>
      <c r="J137" s="104"/>
      <c r="K137" s="105"/>
      <c r="L137" s="105"/>
      <c r="M137" s="105"/>
      <c r="N137" s="105"/>
      <c r="O137" s="106"/>
      <c r="P137" s="109"/>
      <c r="Q137" s="110"/>
      <c r="R137" s="110"/>
      <c r="S137" s="110"/>
      <c r="T137" s="110"/>
      <c r="U137" s="111"/>
      <c r="V137" s="115"/>
      <c r="W137" s="116"/>
      <c r="X137" s="116"/>
      <c r="Y137" s="116"/>
      <c r="Z137" s="116"/>
      <c r="AA137" s="116"/>
      <c r="AB137" s="170"/>
      <c r="AC137" s="171" t="str">
        <f t="shared" si="183"/>
        <v/>
      </c>
      <c r="AD137" s="286" t="str">
        <f t="shared" si="184"/>
        <v/>
      </c>
      <c r="AL137" s="2" t="str" cm="1">
        <f t="array" ref="AL137">IF(B137="","",SUMPRODUCT(($D$1:$AB$4=$AL$4)*D137:AB137))</f>
        <v/>
      </c>
      <c r="AM137" s="15" t="str">
        <f t="shared" ref="AM137" ca="1" si="185">IFERROR(IF($AM$3=0,"",AL137/$AM$3),"")</f>
        <v/>
      </c>
      <c r="AN137" s="2" t="str" cm="1">
        <f t="array" ref="AN137">IF(B137="","",SUMPRODUCT(($D$1:$AB$4=$AN$4)*D137:AB137))</f>
        <v/>
      </c>
      <c r="AO137" s="15" t="str">
        <f t="shared" ref="AO137" ca="1" si="186">IFERROR(IF($AO$3=0,"",AN137/$AO$3),"")</f>
        <v/>
      </c>
      <c r="AP137" s="2" t="str" cm="1">
        <f t="array" ref="AP137">IF(B137="","",SUMPRODUCT(($D$1:$AB$4=$AP$4)*D137:AB137))</f>
        <v/>
      </c>
      <c r="AQ137" s="15" t="str">
        <f t="shared" ref="AQ137" ca="1" si="187">IFERROR(IF($AQ$3=0,"",AP137/$AQ$3),"")</f>
        <v/>
      </c>
      <c r="AR137" s="2" t="str" cm="1">
        <f t="array" ref="AR137">IF(B137="","",SUMPRODUCT(($D$1:$AB$4=$AR$4)*D137:AB137))</f>
        <v/>
      </c>
      <c r="AS137" s="15" t="str">
        <f t="shared" ref="AS137" ca="1" si="188">IFERROR(IF($AS$3=0,"",AR137/$AS$3),"")</f>
        <v/>
      </c>
      <c r="AT137" s="2" t="str" cm="1">
        <f t="array" ref="AT137">IF(B137="","",SUMPRODUCT(($D$1:$AB$4=$AT$4)*$D137:$AB137))</f>
        <v/>
      </c>
      <c r="AU137" s="15" t="str">
        <f t="shared" ref="AU137" ca="1" si="189">IFERROR(IF($AU$3=0,"",AT137/$AU$3),"")</f>
        <v/>
      </c>
      <c r="AV137" s="2" t="str" cm="1">
        <f t="array" ref="AV137">IF(D137="","",SUMPRODUCT(($D$1:$AB$4=$AV$4)*$D137:$AB137))</f>
        <v/>
      </c>
      <c r="AW137" s="15" t="str">
        <f t="shared" ref="AW137" ca="1" si="190">IFERROR(IF($AW$3=0,"",AV137/$AW$3),"")</f>
        <v/>
      </c>
      <c r="AX137" s="2" t="str" cm="1">
        <f t="array" ref="AX137">IF(F137="","",SUMPRODUCT(($D$1:$AB$4=$AX$4)*$D137:$AB137))</f>
        <v/>
      </c>
      <c r="AY137" s="15" t="str">
        <f t="shared" ref="AY137" ca="1" si="191">IFERROR(IF($AY$3=0,"",AX137/$AY$3),"")</f>
        <v/>
      </c>
      <c r="AZ137" s="2" t="str" cm="1">
        <f t="array" ref="AZ137">IF(B137="","",SUMPRODUCT(($D$1:$AB$4=$AZ$4)*$D137:$AB137))</f>
        <v/>
      </c>
      <c r="BA137" s="15" t="str">
        <f t="shared" ref="BA137" ca="1" si="192">IFERROR(IF($BA$3=0,"",AZ137/$BA$3),"")</f>
        <v/>
      </c>
      <c r="BB137" s="2" t="str" cm="1">
        <f t="array" ref="BB137">IF(B137="","",SUMPRODUCT(($D$1:$AB$4=$BB$4)*$D137:$AB137))</f>
        <v/>
      </c>
      <c r="BC137" s="15" t="str">
        <f t="shared" ref="BC137" ca="1" si="193">IFERROR(IF($BC$3=0,"",BB137/$BC$3),"")</f>
        <v/>
      </c>
      <c r="BD137" s="2" t="str" cm="1">
        <f t="array" ref="BD137">IF(B137="","",SUMPRODUCT(($D$1:$AB$4=$BD$4)*$D137:$AB137))</f>
        <v/>
      </c>
      <c r="BE137" s="15" t="str">
        <f t="shared" ref="BE137" ca="1" si="194">IFERROR(IF($BE$3=0,"",BD137/$BE$3),"")</f>
        <v/>
      </c>
      <c r="BF137" s="2" t="str" cm="1">
        <f t="array" ref="BF137">IF(B137="","",SUMPRODUCT(($D$1:$AB$4=$BF$4)*$D137:$AB137))</f>
        <v/>
      </c>
      <c r="BG137" s="15" t="str">
        <f t="shared" ref="BG137" ca="1" si="195">IFERROR(IF($BG$3=0,"",BF137/$BG$3),"")</f>
        <v/>
      </c>
      <c r="BH137" s="2" t="str" cm="1">
        <f t="array" ref="BH137">IF(B137="","",SUMPRODUCT(($D$1:$AB$4=$BH$4)*$D137:$AB137))</f>
        <v/>
      </c>
      <c r="BI137" s="15" t="str">
        <f t="shared" ref="BI137" ca="1" si="196">IFERROR(IF($BI$3=0,"",BH137/$BI$3),"")</f>
        <v/>
      </c>
      <c r="BJ137" s="2" t="str" cm="1">
        <f t="array" ref="BJ137">IF(B137="","",SUMPRODUCT(($D$1:$AB$4=$BJ$4)*$D137:$AB137))</f>
        <v/>
      </c>
      <c r="BK137" s="15" t="str">
        <f t="shared" ref="BK137" ca="1" si="197">IFERROR(IF($BK$3=0,"",BJ137/$BK$3),"")</f>
        <v/>
      </c>
      <c r="BL137" s="2" t="str" cm="1">
        <f t="array" ref="BL137">IF(B137="","",SUMPRODUCT(($D$1:$AB$4=$BL$4)*$D137:$AB137))</f>
        <v/>
      </c>
      <c r="BM137" s="15" t="str">
        <f t="shared" ref="BM137" ca="1" si="198">IFERROR(IF($BM$3=0,"",BL137/$BM$3),"")</f>
        <v/>
      </c>
      <c r="BN137" s="2" t="str" cm="1">
        <f t="array" ref="BN137">IF(B137="","",SUMPRODUCT(($D$1:$AB$4=$BN$4)*$D137:$AB137))</f>
        <v/>
      </c>
      <c r="BO137" s="15" t="str">
        <f t="shared" ref="BO137" ca="1" si="199">IFERROR(IF($BO$3=0,"",BN137/$BO$3),"")</f>
        <v/>
      </c>
      <c r="BP137" s="2" t="str" cm="1">
        <f t="array" ref="BP137">IF(B137="","",SUMPRODUCT(($D$1:$AB$4=$BP$4)*$D137:$AB137))</f>
        <v/>
      </c>
      <c r="BQ137" s="15" t="str">
        <f t="shared" ref="BQ137" ca="1" si="200">IFERROR(IF($BQ$3=0,"",BP137/$BQ$3),"")</f>
        <v/>
      </c>
      <c r="BR137" s="2" t="str" cm="1">
        <f t="array" ref="BR137">IF(B137="","",SUMPRODUCT(($D$1:$AB$4=$BR$4)*$D137:$AB137))</f>
        <v/>
      </c>
      <c r="BS137" s="15" t="str">
        <f t="shared" ref="BS137" ca="1" si="201">IFERROR(IF($BS$3=0,"",BR137/$BS$3),"")</f>
        <v/>
      </c>
      <c r="BT137" s="2" t="str" cm="1">
        <f t="array" ref="BT137">IF(B137="","",SUMPRODUCT(($D$1:$AB$4=$BT$4)*$D137:$AB137))</f>
        <v/>
      </c>
      <c r="BU137" s="15" t="str">
        <f t="shared" ref="BU137" ca="1" si="202">IFERROR(IF($BU$3=0,"",BT137/$BU$3),"")</f>
        <v/>
      </c>
      <c r="BV137" s="2" t="str" cm="1">
        <f t="array" ref="BV137">IF(B137="","",SUMPRODUCT(($D$1:$AB$4=$BV$4)*$D137:$AB137))</f>
        <v/>
      </c>
      <c r="BW137" s="15" t="str">
        <f t="shared" ref="BW137" ca="1" si="203">IFERROR(IF($BW$3=0,"",BV137/$BW$3),"")</f>
        <v/>
      </c>
      <c r="BX137" s="2" t="str" cm="1">
        <f t="array" ref="BX137">IF(B137="","",SUMPRODUCT(($D$1:$AB$4=$BX$4)*$D137:$AB137))</f>
        <v/>
      </c>
      <c r="BY137" s="15" t="str">
        <f t="shared" ref="BY137" ca="1" si="204">IFERROR(IF($BY$3=0,"",BX137/$BY$3),"")</f>
        <v/>
      </c>
      <c r="BZ137" s="2" t="str" cm="1">
        <f t="array" ref="BZ137">IF(B137="","",SUMPRODUCT(($D$1:$AB$4=$BZ$4)*$D137:$AB137))</f>
        <v/>
      </c>
      <c r="CA137" s="15" t="str">
        <f t="shared" ref="CA137" ca="1" si="205">IFERROR(IF($CA$3=0,"",BZ137/$CA$3),"")</f>
        <v/>
      </c>
      <c r="CB137" s="2" t="str" cm="1">
        <f t="array" ref="CB137">IF(B137="","",SUMPRODUCT(($D$1:$AB$4=$CB$4)*$D137:$AB137))</f>
        <v/>
      </c>
      <c r="CC137" s="15" t="str">
        <f t="shared" ref="CC137" ca="1" si="206">IFERROR(IF($CC$3=0,"",CB137/$CC$3),"")</f>
        <v/>
      </c>
      <c r="CD137" s="2" t="str" cm="1">
        <f t="array" ref="CD137">IF(B137="","",SUMPRODUCT(($D$1:$AB$4=$CD$4)*$D137:$AB137))</f>
        <v/>
      </c>
      <c r="CE137" s="15" t="str">
        <f t="shared" ref="CE137" ca="1" si="207">IFERROR(IF($CE$3=0,"",CD137/$CE$3),"")</f>
        <v/>
      </c>
      <c r="CF137" s="2" t="str" cm="1">
        <f t="array" ref="CF137">IF(B137="","",SUMPRODUCT(($D$1:$AB$4=$CF$4)*$D137:$AB137))</f>
        <v/>
      </c>
      <c r="CG137" s="15" t="str">
        <f t="shared" ref="CG137" ca="1" si="208">IFERROR(IF($CG$3=0,"",CF137/$CG$3),"")</f>
        <v/>
      </c>
      <c r="CH137" s="2" t="str" cm="1">
        <f t="array" ref="CH137">IF(B137="","",SUMPRODUCT(($D$1:$AB$4=$CH$4)*$D137:$AB137))</f>
        <v/>
      </c>
      <c r="CI137" s="15" t="str">
        <f t="shared" ref="CI137" ca="1" si="209">IFERROR(IF($CI$3=0,"",CH137/$CI$3),"")</f>
        <v/>
      </c>
    </row>
    <row r="138" spans="1:87" ht="15.75" thickBot="1">
      <c r="A138" s="7">
        <v>132</v>
      </c>
      <c r="B138" s="8"/>
      <c r="D138" s="99"/>
      <c r="E138" s="100"/>
      <c r="F138" s="100"/>
      <c r="G138" s="100"/>
      <c r="H138" s="100"/>
      <c r="I138" s="101"/>
      <c r="J138" s="104"/>
      <c r="K138" s="105"/>
      <c r="L138" s="105"/>
      <c r="M138" s="105"/>
      <c r="N138" s="105"/>
      <c r="O138" s="106"/>
      <c r="P138" s="109"/>
      <c r="Q138" s="110"/>
      <c r="R138" s="110"/>
      <c r="S138" s="110"/>
      <c r="T138" s="110"/>
      <c r="U138" s="111"/>
      <c r="V138" s="115"/>
      <c r="W138" s="116"/>
      <c r="X138" s="116"/>
      <c r="Y138" s="116"/>
      <c r="Z138" s="116"/>
      <c r="AA138" s="116"/>
      <c r="AB138" s="170"/>
      <c r="AC138" s="171" t="str">
        <f t="shared" si="183"/>
        <v/>
      </c>
      <c r="AD138" s="286" t="str">
        <f t="shared" si="184"/>
        <v/>
      </c>
      <c r="AL138" s="2" t="str" cm="1">
        <f t="array" ref="AL138">IF(B138="","",SUMPRODUCT(($D$1:$AB$4=$AL$4)*D138:AB138))</f>
        <v/>
      </c>
      <c r="AM138" s="15" t="str">
        <f t="shared" ca="1" si="2"/>
        <v/>
      </c>
      <c r="AN138" s="2" t="str" cm="1">
        <f t="array" ref="AN138">IF(B138="","",SUMPRODUCT(($D$1:$AB$4=$AN$4)*D138:AB138))</f>
        <v/>
      </c>
      <c r="AO138" s="15" t="str">
        <f t="shared" ca="1" si="3"/>
        <v/>
      </c>
      <c r="AP138" s="2" t="str" cm="1">
        <f t="array" ref="AP138">IF(B138="","",SUMPRODUCT(($D$1:$AB$4=$AP$4)*D138:AB138))</f>
        <v/>
      </c>
      <c r="AQ138" s="15" t="str">
        <f t="shared" ca="1" si="4"/>
        <v/>
      </c>
      <c r="AR138" s="2" t="str" cm="1">
        <f t="array" ref="AR138">IF(B138="","",SUMPRODUCT(($D$1:$AB$4=$AR$4)*D138:AB138))</f>
        <v/>
      </c>
      <c r="AS138" s="15" t="str">
        <f t="shared" ca="1" si="5"/>
        <v/>
      </c>
      <c r="AT138" s="2" t="str" cm="1">
        <f t="array" ref="AT138">IF(B138="","",SUMPRODUCT(($D$1:$AB$4=$AT$4)*$D138:$AB138))</f>
        <v/>
      </c>
      <c r="AU138" s="15" t="str">
        <f t="shared" ca="1" si="6"/>
        <v/>
      </c>
      <c r="AV138" s="2" t="str" cm="1">
        <f t="array" ref="AV138">IF(D138="","",SUMPRODUCT(($D$1:$AB$4=$AV$4)*$D138:$AB138))</f>
        <v/>
      </c>
      <c r="AW138" s="15" t="str">
        <f t="shared" ca="1" si="7"/>
        <v/>
      </c>
      <c r="AX138" s="2" t="str" cm="1">
        <f t="array" ref="AX138">IF(F138="","",SUMPRODUCT(($D$1:$AB$4=$AX$4)*$D138:$AB138))</f>
        <v/>
      </c>
      <c r="AY138" s="15" t="str">
        <f t="shared" ca="1" si="8"/>
        <v/>
      </c>
      <c r="AZ138" s="2" t="str" cm="1">
        <f t="array" ref="AZ138">IF(B138="","",SUMPRODUCT(($D$1:$AB$4=$AZ$4)*$D138:$AB138))</f>
        <v/>
      </c>
      <c r="BA138" s="15" t="str">
        <f t="shared" ca="1" si="9"/>
        <v/>
      </c>
      <c r="BB138" s="2" t="str" cm="1">
        <f t="array" ref="BB138">IF(B138="","",SUMPRODUCT(($D$1:$AB$4=$BB$4)*$D138:$AB138))</f>
        <v/>
      </c>
      <c r="BC138" s="15" t="str">
        <f t="shared" ca="1" si="10"/>
        <v/>
      </c>
      <c r="BD138" s="2" t="str" cm="1">
        <f t="array" ref="BD138">IF(B138="","",SUMPRODUCT(($D$1:$AB$4=$BD$4)*$D138:$AB138))</f>
        <v/>
      </c>
      <c r="BE138" s="15" t="str">
        <f t="shared" ca="1" si="11"/>
        <v/>
      </c>
      <c r="BF138" s="2" t="str" cm="1">
        <f t="array" ref="BF138">IF(B138="","",SUMPRODUCT(($D$1:$AB$4=$BF$4)*$D138:$AB138))</f>
        <v/>
      </c>
      <c r="BG138" s="15" t="str">
        <f t="shared" ca="1" si="12"/>
        <v/>
      </c>
      <c r="BH138" s="2" t="str" cm="1">
        <f t="array" ref="BH138">IF(B138="","",SUMPRODUCT(($D$1:$AB$4=$BH$4)*$D138:$AB138))</f>
        <v/>
      </c>
      <c r="BI138" s="15" t="str">
        <f t="shared" ca="1" si="13"/>
        <v/>
      </c>
      <c r="BJ138" s="2" t="str" cm="1">
        <f t="array" ref="BJ138">IF(B138="","",SUMPRODUCT(($D$1:$AB$4=$BJ$4)*$D138:$AB138))</f>
        <v/>
      </c>
      <c r="BK138" s="15" t="str">
        <f t="shared" ca="1" si="14"/>
        <v/>
      </c>
      <c r="BL138" s="2" t="str" cm="1">
        <f t="array" ref="BL138">IF(B138="","",SUMPRODUCT(($D$1:$AB$4=$BL$4)*$D138:$AB138))</f>
        <v/>
      </c>
      <c r="BM138" s="15" t="str">
        <f t="shared" ca="1" si="15"/>
        <v/>
      </c>
      <c r="BN138" s="2" t="str" cm="1">
        <f t="array" ref="BN138">IF(B138="","",SUMPRODUCT(($D$1:$AB$4=$BN$4)*$D138:$AB138))</f>
        <v/>
      </c>
      <c r="BO138" s="15" t="str">
        <f t="shared" ca="1" si="16"/>
        <v/>
      </c>
      <c r="BP138" s="2" t="str" cm="1">
        <f t="array" ref="BP138">IF(B138="","",SUMPRODUCT(($D$1:$AB$4=$BP$4)*$D138:$AB138))</f>
        <v/>
      </c>
      <c r="BQ138" s="15" t="str">
        <f t="shared" ca="1" si="17"/>
        <v/>
      </c>
      <c r="BR138" s="2" t="str" cm="1">
        <f t="array" ref="BR138">IF(B138="","",SUMPRODUCT(($D$1:$AB$4=$BR$4)*$D138:$AB138))</f>
        <v/>
      </c>
      <c r="BS138" s="15" t="str">
        <f t="shared" ca="1" si="18"/>
        <v/>
      </c>
      <c r="BT138" s="2" t="str" cm="1">
        <f t="array" ref="BT138">IF(B138="","",SUMPRODUCT(($D$1:$AB$4=$BT$4)*$D138:$AB138))</f>
        <v/>
      </c>
      <c r="BU138" s="15" t="str">
        <f t="shared" ca="1" si="19"/>
        <v/>
      </c>
      <c r="BV138" s="2" t="str" cm="1">
        <f t="array" ref="BV138">IF(B138="","",SUMPRODUCT(($D$1:$AB$4=$BV$4)*$D138:$AB138))</f>
        <v/>
      </c>
      <c r="BW138" s="15" t="str">
        <f t="shared" ca="1" si="20"/>
        <v/>
      </c>
      <c r="BX138" s="2" t="str" cm="1">
        <f t="array" ref="BX138">IF(B138="","",SUMPRODUCT(($D$1:$AB$4=$BX$4)*$D138:$AB138))</f>
        <v/>
      </c>
      <c r="BY138" s="15" t="str">
        <f t="shared" ca="1" si="21"/>
        <v/>
      </c>
      <c r="BZ138" s="2" t="str" cm="1">
        <f t="array" ref="BZ138">IF(B138="","",SUMPRODUCT(($D$1:$AB$4=$BZ$4)*$D138:$AB138))</f>
        <v/>
      </c>
      <c r="CA138" s="15" t="str">
        <f t="shared" ca="1" si="22"/>
        <v/>
      </c>
      <c r="CB138" s="2" t="str" cm="1">
        <f t="array" ref="CB138">IF(B138="","",SUMPRODUCT(($D$1:$AB$4=$CB$4)*$D138:$AB138))</f>
        <v/>
      </c>
      <c r="CC138" s="15" t="str">
        <f t="shared" ca="1" si="23"/>
        <v/>
      </c>
      <c r="CD138" s="2" t="str" cm="1">
        <f t="array" ref="CD138">IF(B138="","",SUMPRODUCT(($D$1:$AB$4=$CD$4)*$D138:$AB138))</f>
        <v/>
      </c>
      <c r="CE138" s="15" t="str">
        <f t="shared" ca="1" si="24"/>
        <v/>
      </c>
      <c r="CF138" s="2" t="str" cm="1">
        <f t="array" ref="CF138">IF(B138="","",SUMPRODUCT(($D$1:$AB$4=$CF$4)*$D138:$AB138))</f>
        <v/>
      </c>
      <c r="CG138" s="15" t="str">
        <f t="shared" ca="1" si="25"/>
        <v/>
      </c>
      <c r="CH138" s="2" t="str" cm="1">
        <f t="array" ref="CH138">IF(B138="","",SUMPRODUCT(($D$1:$AB$4=$CH$4)*$D138:$AB138))</f>
        <v/>
      </c>
      <c r="CI138" s="15" t="str">
        <f t="shared" ca="1" si="26"/>
        <v/>
      </c>
    </row>
    <row r="139" spans="1:87" ht="15.75" thickBot="1">
      <c r="A139" s="7">
        <v>133</v>
      </c>
      <c r="B139" s="8"/>
      <c r="D139" s="99"/>
      <c r="E139" s="100"/>
      <c r="F139" s="100"/>
      <c r="G139" s="100"/>
      <c r="H139" s="100"/>
      <c r="I139" s="101"/>
      <c r="J139" s="104"/>
      <c r="K139" s="105"/>
      <c r="L139" s="105"/>
      <c r="M139" s="105"/>
      <c r="N139" s="105"/>
      <c r="O139" s="106"/>
      <c r="P139" s="109"/>
      <c r="Q139" s="110"/>
      <c r="R139" s="110"/>
      <c r="S139" s="110"/>
      <c r="T139" s="110"/>
      <c r="U139" s="111"/>
      <c r="V139" s="115"/>
      <c r="W139" s="116"/>
      <c r="X139" s="116"/>
      <c r="Y139" s="116"/>
      <c r="Z139" s="116"/>
      <c r="AA139" s="116"/>
      <c r="AB139" s="170"/>
      <c r="AC139" s="171" t="str">
        <f t="shared" si="183"/>
        <v/>
      </c>
      <c r="AD139" s="286" t="str">
        <f t="shared" si="184"/>
        <v/>
      </c>
      <c r="AL139" s="2" t="str" cm="1">
        <f t="array" ref="AL139">IF(B139="","",SUMPRODUCT(($D$1:$AB$4=$AL$4)*D139:AB139))</f>
        <v/>
      </c>
      <c r="AM139" s="15" t="str">
        <f t="shared" ca="1" si="2"/>
        <v/>
      </c>
      <c r="AN139" s="2" t="str" cm="1">
        <f t="array" ref="AN139">IF(B139="","",SUMPRODUCT(($D$1:$AB$4=$AN$4)*D139:AB139))</f>
        <v/>
      </c>
      <c r="AO139" s="15" t="str">
        <f t="shared" ca="1" si="3"/>
        <v/>
      </c>
      <c r="AP139" s="2" t="str" cm="1">
        <f t="array" ref="AP139">IF(B139="","",SUMPRODUCT(($D$1:$AB$4=$AP$4)*D139:AB139))</f>
        <v/>
      </c>
      <c r="AQ139" s="15" t="str">
        <f t="shared" ca="1" si="4"/>
        <v/>
      </c>
      <c r="AR139" s="2" t="str" cm="1">
        <f t="array" ref="AR139">IF(B139="","",SUMPRODUCT(($D$1:$AB$4=$AR$4)*D139:AB139))</f>
        <v/>
      </c>
      <c r="AS139" s="15" t="str">
        <f t="shared" ca="1" si="5"/>
        <v/>
      </c>
      <c r="AT139" s="2" t="str" cm="1">
        <f t="array" ref="AT139">IF(B139="","",SUMPRODUCT(($D$1:$AB$4=$AT$4)*$D139:$AB139))</f>
        <v/>
      </c>
      <c r="AU139" s="15" t="str">
        <f t="shared" ca="1" si="6"/>
        <v/>
      </c>
      <c r="AV139" s="2" t="str" cm="1">
        <f t="array" ref="AV139">IF(D139="","",SUMPRODUCT(($D$1:$AB$4=$AV$4)*$D139:$AB139))</f>
        <v/>
      </c>
      <c r="AW139" s="15" t="str">
        <f t="shared" ca="1" si="7"/>
        <v/>
      </c>
      <c r="AX139" s="2" t="str" cm="1">
        <f t="array" ref="AX139">IF(F139="","",SUMPRODUCT(($D$1:$AB$4=$AX$4)*$D139:$AB139))</f>
        <v/>
      </c>
      <c r="AY139" s="15" t="str">
        <f t="shared" ca="1" si="8"/>
        <v/>
      </c>
      <c r="AZ139" s="2" t="str" cm="1">
        <f t="array" ref="AZ139">IF(B139="","",SUMPRODUCT(($D$1:$AB$4=$AZ$4)*$D139:$AB139))</f>
        <v/>
      </c>
      <c r="BA139" s="15" t="str">
        <f t="shared" ca="1" si="9"/>
        <v/>
      </c>
      <c r="BB139" s="2" t="str" cm="1">
        <f t="array" ref="BB139">IF(B139="","",SUMPRODUCT(($D$1:$AB$4=$BB$4)*$D139:$AB139))</f>
        <v/>
      </c>
      <c r="BC139" s="15" t="str">
        <f t="shared" ca="1" si="10"/>
        <v/>
      </c>
      <c r="BD139" s="2" t="str" cm="1">
        <f t="array" ref="BD139">IF(B139="","",SUMPRODUCT(($D$1:$AB$4=$BD$4)*$D139:$AB139))</f>
        <v/>
      </c>
      <c r="BE139" s="15" t="str">
        <f t="shared" ca="1" si="11"/>
        <v/>
      </c>
      <c r="BF139" s="2" t="str" cm="1">
        <f t="array" ref="BF139">IF(B139="","",SUMPRODUCT(($D$1:$AB$4=$BF$4)*$D139:$AB139))</f>
        <v/>
      </c>
      <c r="BG139" s="15" t="str">
        <f t="shared" ca="1" si="12"/>
        <v/>
      </c>
      <c r="BH139" s="2" t="str" cm="1">
        <f t="array" ref="BH139">IF(B139="","",SUMPRODUCT(($D$1:$AB$4=$BH$4)*$D139:$AB139))</f>
        <v/>
      </c>
      <c r="BI139" s="15" t="str">
        <f t="shared" ca="1" si="13"/>
        <v/>
      </c>
      <c r="BJ139" s="2" t="str" cm="1">
        <f t="array" ref="BJ139">IF(B139="","",SUMPRODUCT(($D$1:$AB$4=$BJ$4)*$D139:$AB139))</f>
        <v/>
      </c>
      <c r="BK139" s="15" t="str">
        <f t="shared" ca="1" si="14"/>
        <v/>
      </c>
      <c r="BL139" s="2" t="str" cm="1">
        <f t="array" ref="BL139">IF(B139="","",SUMPRODUCT(($D$1:$AB$4=$BL$4)*$D139:$AB139))</f>
        <v/>
      </c>
      <c r="BM139" s="15" t="str">
        <f t="shared" ca="1" si="15"/>
        <v/>
      </c>
      <c r="BN139" s="2" t="str" cm="1">
        <f t="array" ref="BN139">IF(B139="","",SUMPRODUCT(($D$1:$AB$4=$BN$4)*$D139:$AB139))</f>
        <v/>
      </c>
      <c r="BO139" s="15" t="str">
        <f t="shared" ca="1" si="16"/>
        <v/>
      </c>
      <c r="BP139" s="2" t="str" cm="1">
        <f t="array" ref="BP139">IF(B139="","",SUMPRODUCT(($D$1:$AB$4=$BP$4)*$D139:$AB139))</f>
        <v/>
      </c>
      <c r="BQ139" s="15" t="str">
        <f t="shared" ca="1" si="17"/>
        <v/>
      </c>
      <c r="BR139" s="2" t="str" cm="1">
        <f t="array" ref="BR139">IF(B139="","",SUMPRODUCT(($D$1:$AB$4=$BR$4)*$D139:$AB139))</f>
        <v/>
      </c>
      <c r="BS139" s="15" t="str">
        <f t="shared" ca="1" si="18"/>
        <v/>
      </c>
      <c r="BT139" s="2" t="str" cm="1">
        <f t="array" ref="BT139">IF(B139="","",SUMPRODUCT(($D$1:$AB$4=$BT$4)*$D139:$AB139))</f>
        <v/>
      </c>
      <c r="BU139" s="15" t="str">
        <f t="shared" ca="1" si="19"/>
        <v/>
      </c>
      <c r="BV139" s="2" t="str" cm="1">
        <f t="array" ref="BV139">IF(B139="","",SUMPRODUCT(($D$1:$AB$4=$BV$4)*$D139:$AB139))</f>
        <v/>
      </c>
      <c r="BW139" s="15" t="str">
        <f t="shared" ca="1" si="20"/>
        <v/>
      </c>
      <c r="BX139" s="2" t="str" cm="1">
        <f t="array" ref="BX139">IF(B139="","",SUMPRODUCT(($D$1:$AB$4=$BX$4)*$D139:$AB139))</f>
        <v/>
      </c>
      <c r="BY139" s="15" t="str">
        <f t="shared" ca="1" si="21"/>
        <v/>
      </c>
      <c r="BZ139" s="2" t="str" cm="1">
        <f t="array" ref="BZ139">IF(B139="","",SUMPRODUCT(($D$1:$AB$4=$BZ$4)*$D139:$AB139))</f>
        <v/>
      </c>
      <c r="CA139" s="15" t="str">
        <f t="shared" ca="1" si="22"/>
        <v/>
      </c>
      <c r="CB139" s="2" t="str" cm="1">
        <f t="array" ref="CB139">IF(B139="","",SUMPRODUCT(($D$1:$AB$4=$CB$4)*$D139:$AB139))</f>
        <v/>
      </c>
      <c r="CC139" s="15" t="str">
        <f t="shared" ca="1" si="23"/>
        <v/>
      </c>
      <c r="CD139" s="2" t="str" cm="1">
        <f t="array" ref="CD139">IF(B139="","",SUMPRODUCT(($D$1:$AB$4=$CD$4)*$D139:$AB139))</f>
        <v/>
      </c>
      <c r="CE139" s="15" t="str">
        <f t="shared" ca="1" si="24"/>
        <v/>
      </c>
      <c r="CF139" s="2" t="str" cm="1">
        <f t="array" ref="CF139">IF(B139="","",SUMPRODUCT(($D$1:$AB$4=$CF$4)*$D139:$AB139))</f>
        <v/>
      </c>
      <c r="CG139" s="15" t="str">
        <f t="shared" ca="1" si="25"/>
        <v/>
      </c>
      <c r="CH139" s="2" t="str" cm="1">
        <f t="array" ref="CH139">IF(B139="","",SUMPRODUCT(($D$1:$AB$4=$CH$4)*$D139:$AB139))</f>
        <v/>
      </c>
      <c r="CI139" s="15" t="str">
        <f t="shared" ca="1" si="26"/>
        <v/>
      </c>
    </row>
    <row r="140" spans="1:87" ht="15.75" thickBot="1">
      <c r="A140" s="7">
        <v>134</v>
      </c>
      <c r="B140" s="8"/>
      <c r="D140" s="99"/>
      <c r="E140" s="100"/>
      <c r="F140" s="100"/>
      <c r="G140" s="100"/>
      <c r="H140" s="100"/>
      <c r="I140" s="101"/>
      <c r="J140" s="104"/>
      <c r="K140" s="105"/>
      <c r="L140" s="105"/>
      <c r="M140" s="105"/>
      <c r="N140" s="105"/>
      <c r="O140" s="106"/>
      <c r="P140" s="109"/>
      <c r="Q140" s="110"/>
      <c r="R140" s="110"/>
      <c r="S140" s="110"/>
      <c r="T140" s="110"/>
      <c r="U140" s="111"/>
      <c r="V140" s="115"/>
      <c r="W140" s="116"/>
      <c r="X140" s="116"/>
      <c r="Y140" s="116"/>
      <c r="Z140" s="116"/>
      <c r="AA140" s="116"/>
      <c r="AB140" s="170"/>
      <c r="AC140" s="171" t="str">
        <f t="shared" si="183"/>
        <v/>
      </c>
      <c r="AD140" s="286" t="str">
        <f t="shared" si="184"/>
        <v/>
      </c>
      <c r="AL140" s="2" t="str" cm="1">
        <f t="array" ref="AL140">IF(B140="","",SUMPRODUCT(($D$1:$AB$4=$AL$4)*D140:AB140))</f>
        <v/>
      </c>
      <c r="AM140" s="15" t="str">
        <f t="shared" ca="1" si="2"/>
        <v/>
      </c>
      <c r="AN140" s="2" t="str" cm="1">
        <f t="array" ref="AN140">IF(B140="","",SUMPRODUCT(($D$1:$AB$4=$AN$4)*D140:AB140))</f>
        <v/>
      </c>
      <c r="AO140" s="15" t="str">
        <f t="shared" ca="1" si="3"/>
        <v/>
      </c>
      <c r="AP140" s="2" t="str" cm="1">
        <f t="array" ref="AP140">IF(B140="","",SUMPRODUCT(($D$1:$AB$4=$AP$4)*D140:AB140))</f>
        <v/>
      </c>
      <c r="AQ140" s="15" t="str">
        <f t="shared" ca="1" si="4"/>
        <v/>
      </c>
      <c r="AR140" s="2" t="str" cm="1">
        <f t="array" ref="AR140">IF(B140="","",SUMPRODUCT(($D$1:$AB$4=$AR$4)*D140:AB140))</f>
        <v/>
      </c>
      <c r="AS140" s="15" t="str">
        <f t="shared" ca="1" si="5"/>
        <v/>
      </c>
      <c r="AT140" s="2" t="str" cm="1">
        <f t="array" ref="AT140">IF(B140="","",SUMPRODUCT(($D$1:$AB$4=$AT$4)*$D140:$AB140))</f>
        <v/>
      </c>
      <c r="AU140" s="15" t="str">
        <f t="shared" ca="1" si="6"/>
        <v/>
      </c>
      <c r="AV140" s="2" t="str" cm="1">
        <f t="array" ref="AV140">IF(D140="","",SUMPRODUCT(($D$1:$AB$4=$AV$4)*$D140:$AB140))</f>
        <v/>
      </c>
      <c r="AW140" s="15" t="str">
        <f t="shared" ca="1" si="7"/>
        <v/>
      </c>
      <c r="AX140" s="2" t="str" cm="1">
        <f t="array" ref="AX140">IF(F140="","",SUMPRODUCT(($D$1:$AB$4=$AX$4)*$D140:$AB140))</f>
        <v/>
      </c>
      <c r="AY140" s="15" t="str">
        <f t="shared" ca="1" si="8"/>
        <v/>
      </c>
      <c r="AZ140" s="2" t="str" cm="1">
        <f t="array" ref="AZ140">IF(B140="","",SUMPRODUCT(($D$1:$AB$4=$AZ$4)*$D140:$AB140))</f>
        <v/>
      </c>
      <c r="BA140" s="15" t="str">
        <f t="shared" ca="1" si="9"/>
        <v/>
      </c>
      <c r="BB140" s="2" t="str" cm="1">
        <f t="array" ref="BB140">IF(B140="","",SUMPRODUCT(($D$1:$AB$4=$BB$4)*$D140:$AB140))</f>
        <v/>
      </c>
      <c r="BC140" s="15" t="str">
        <f t="shared" ca="1" si="10"/>
        <v/>
      </c>
      <c r="BD140" s="2" t="str" cm="1">
        <f t="array" ref="BD140">IF(B140="","",SUMPRODUCT(($D$1:$AB$4=$BD$4)*$D140:$AB140))</f>
        <v/>
      </c>
      <c r="BE140" s="15" t="str">
        <f t="shared" ca="1" si="11"/>
        <v/>
      </c>
      <c r="BF140" s="2" t="str" cm="1">
        <f t="array" ref="BF140">IF(B140="","",SUMPRODUCT(($D$1:$AB$4=$BF$4)*$D140:$AB140))</f>
        <v/>
      </c>
      <c r="BG140" s="15" t="str">
        <f t="shared" ca="1" si="12"/>
        <v/>
      </c>
      <c r="BH140" s="2" t="str" cm="1">
        <f t="array" ref="BH140">IF(B140="","",SUMPRODUCT(($D$1:$AB$4=$BH$4)*$D140:$AB140))</f>
        <v/>
      </c>
      <c r="BI140" s="15" t="str">
        <f t="shared" ca="1" si="13"/>
        <v/>
      </c>
      <c r="BJ140" s="2" t="str" cm="1">
        <f t="array" ref="BJ140">IF(B140="","",SUMPRODUCT(($D$1:$AB$4=$BJ$4)*$D140:$AB140))</f>
        <v/>
      </c>
      <c r="BK140" s="15" t="str">
        <f t="shared" ca="1" si="14"/>
        <v/>
      </c>
      <c r="BL140" s="2" t="str" cm="1">
        <f t="array" ref="BL140">IF(B140="","",SUMPRODUCT(($D$1:$AB$4=$BL$4)*$D140:$AB140))</f>
        <v/>
      </c>
      <c r="BM140" s="15" t="str">
        <f t="shared" ca="1" si="15"/>
        <v/>
      </c>
      <c r="BN140" s="2" t="str" cm="1">
        <f t="array" ref="BN140">IF(B140="","",SUMPRODUCT(($D$1:$AB$4=$BN$4)*$D140:$AB140))</f>
        <v/>
      </c>
      <c r="BO140" s="15" t="str">
        <f t="shared" ca="1" si="16"/>
        <v/>
      </c>
      <c r="BP140" s="2" t="str" cm="1">
        <f t="array" ref="BP140">IF(B140="","",SUMPRODUCT(($D$1:$AB$4=$BP$4)*$D140:$AB140))</f>
        <v/>
      </c>
      <c r="BQ140" s="15" t="str">
        <f t="shared" ca="1" si="17"/>
        <v/>
      </c>
      <c r="BR140" s="2" t="str" cm="1">
        <f t="array" ref="BR140">IF(B140="","",SUMPRODUCT(($D$1:$AB$4=$BR$4)*$D140:$AB140))</f>
        <v/>
      </c>
      <c r="BS140" s="15" t="str">
        <f t="shared" ca="1" si="18"/>
        <v/>
      </c>
      <c r="BT140" s="2" t="str" cm="1">
        <f t="array" ref="BT140">IF(B140="","",SUMPRODUCT(($D$1:$AB$4=$BT$4)*$D140:$AB140))</f>
        <v/>
      </c>
      <c r="BU140" s="15" t="str">
        <f t="shared" ca="1" si="19"/>
        <v/>
      </c>
      <c r="BV140" s="2" t="str" cm="1">
        <f t="array" ref="BV140">IF(B140="","",SUMPRODUCT(($D$1:$AB$4=$BV$4)*$D140:$AB140))</f>
        <v/>
      </c>
      <c r="BW140" s="15" t="str">
        <f t="shared" ca="1" si="20"/>
        <v/>
      </c>
      <c r="BX140" s="2" t="str" cm="1">
        <f t="array" ref="BX140">IF(B140="","",SUMPRODUCT(($D$1:$AB$4=$BX$4)*$D140:$AB140))</f>
        <v/>
      </c>
      <c r="BY140" s="15" t="str">
        <f t="shared" ca="1" si="21"/>
        <v/>
      </c>
      <c r="BZ140" s="2" t="str" cm="1">
        <f t="array" ref="BZ140">IF(B140="","",SUMPRODUCT(($D$1:$AB$4=$BZ$4)*$D140:$AB140))</f>
        <v/>
      </c>
      <c r="CA140" s="15" t="str">
        <f t="shared" ca="1" si="22"/>
        <v/>
      </c>
      <c r="CB140" s="2" t="str" cm="1">
        <f t="array" ref="CB140">IF(B140="","",SUMPRODUCT(($D$1:$AB$4=$CB$4)*$D140:$AB140))</f>
        <v/>
      </c>
      <c r="CC140" s="15" t="str">
        <f t="shared" ca="1" si="23"/>
        <v/>
      </c>
      <c r="CD140" s="2" t="str" cm="1">
        <f t="array" ref="CD140">IF(B140="","",SUMPRODUCT(($D$1:$AB$4=$CD$4)*$D140:$AB140))</f>
        <v/>
      </c>
      <c r="CE140" s="15" t="str">
        <f t="shared" ca="1" si="24"/>
        <v/>
      </c>
      <c r="CF140" s="2" t="str" cm="1">
        <f t="array" ref="CF140">IF(B140="","",SUMPRODUCT(($D$1:$AB$4=$CF$4)*$D140:$AB140))</f>
        <v/>
      </c>
      <c r="CG140" s="15" t="str">
        <f t="shared" ca="1" si="25"/>
        <v/>
      </c>
      <c r="CH140" s="2" t="str" cm="1">
        <f t="array" ref="CH140">IF(B140="","",SUMPRODUCT(($D$1:$AB$4=$CH$4)*$D140:$AB140))</f>
        <v/>
      </c>
      <c r="CI140" s="15" t="str">
        <f t="shared" ca="1" si="26"/>
        <v/>
      </c>
    </row>
    <row r="141" spans="1:87" ht="15.75" thickBot="1">
      <c r="A141" s="7">
        <v>135</v>
      </c>
      <c r="B141" s="8"/>
      <c r="D141" s="99"/>
      <c r="E141" s="100"/>
      <c r="F141" s="100"/>
      <c r="G141" s="100"/>
      <c r="H141" s="100"/>
      <c r="I141" s="101"/>
      <c r="J141" s="104"/>
      <c r="K141" s="105"/>
      <c r="L141" s="105"/>
      <c r="M141" s="105"/>
      <c r="N141" s="105"/>
      <c r="O141" s="106"/>
      <c r="P141" s="109"/>
      <c r="Q141" s="110"/>
      <c r="R141" s="110"/>
      <c r="S141" s="110"/>
      <c r="T141" s="110"/>
      <c r="U141" s="111"/>
      <c r="V141" s="115"/>
      <c r="W141" s="116"/>
      <c r="X141" s="116"/>
      <c r="Y141" s="116"/>
      <c r="Z141" s="116"/>
      <c r="AA141" s="116"/>
      <c r="AB141" s="170"/>
      <c r="AC141" s="171" t="str">
        <f t="shared" si="183"/>
        <v/>
      </c>
      <c r="AD141" s="286" t="str">
        <f t="shared" si="184"/>
        <v/>
      </c>
      <c r="AL141" s="2" t="str" cm="1">
        <f t="array" ref="AL141">IF(B141="","",SUMPRODUCT(($D$1:$AB$4=$AL$4)*D141:AB141))</f>
        <v/>
      </c>
      <c r="AM141" s="15" t="str">
        <f t="shared" ca="1" si="2"/>
        <v/>
      </c>
      <c r="AN141" s="2" t="str" cm="1">
        <f t="array" ref="AN141">IF(B141="","",SUMPRODUCT(($D$1:$AB$4=$AN$4)*D141:AB141))</f>
        <v/>
      </c>
      <c r="AO141" s="15" t="str">
        <f t="shared" ca="1" si="3"/>
        <v/>
      </c>
      <c r="AP141" s="2" t="str" cm="1">
        <f t="array" ref="AP141">IF(B141="","",SUMPRODUCT(($D$1:$AB$4=$AP$4)*D141:AB141))</f>
        <v/>
      </c>
      <c r="AQ141" s="15" t="str">
        <f t="shared" ca="1" si="4"/>
        <v/>
      </c>
      <c r="AR141" s="2" t="str" cm="1">
        <f t="array" ref="AR141">IF(B141="","",SUMPRODUCT(($D$1:$AB$4=$AR$4)*D141:AB141))</f>
        <v/>
      </c>
      <c r="AS141" s="15" t="str">
        <f t="shared" ca="1" si="5"/>
        <v/>
      </c>
      <c r="AT141" s="2" t="str" cm="1">
        <f t="array" ref="AT141">IF(B141="","",SUMPRODUCT(($D$1:$AB$4=$AT$4)*$D141:$AB141))</f>
        <v/>
      </c>
      <c r="AU141" s="15" t="str">
        <f t="shared" ca="1" si="6"/>
        <v/>
      </c>
      <c r="AV141" s="2" t="str" cm="1">
        <f t="array" ref="AV141">IF(D141="","",SUMPRODUCT(($D$1:$AB$4=$AV$4)*$D141:$AB141))</f>
        <v/>
      </c>
      <c r="AW141" s="15" t="str">
        <f t="shared" ca="1" si="7"/>
        <v/>
      </c>
      <c r="AX141" s="2" t="str" cm="1">
        <f t="array" ref="AX141">IF(F141="","",SUMPRODUCT(($D$1:$AB$4=$AX$4)*$D141:$AB141))</f>
        <v/>
      </c>
      <c r="AY141" s="15" t="str">
        <f t="shared" ca="1" si="8"/>
        <v/>
      </c>
      <c r="AZ141" s="2" t="str" cm="1">
        <f t="array" ref="AZ141">IF(B141="","",SUMPRODUCT(($D$1:$AB$4=$AZ$4)*$D141:$AB141))</f>
        <v/>
      </c>
      <c r="BA141" s="15" t="str">
        <f t="shared" ca="1" si="9"/>
        <v/>
      </c>
      <c r="BB141" s="2" t="str" cm="1">
        <f t="array" ref="BB141">IF(B141="","",SUMPRODUCT(($D$1:$AB$4=$BB$4)*$D141:$AB141))</f>
        <v/>
      </c>
      <c r="BC141" s="15" t="str">
        <f t="shared" ca="1" si="10"/>
        <v/>
      </c>
      <c r="BD141" s="2" t="str" cm="1">
        <f t="array" ref="BD141">IF(B141="","",SUMPRODUCT(($D$1:$AB$4=$BD$4)*$D141:$AB141))</f>
        <v/>
      </c>
      <c r="BE141" s="15" t="str">
        <f t="shared" ca="1" si="11"/>
        <v/>
      </c>
      <c r="BF141" s="2" t="str" cm="1">
        <f t="array" ref="BF141">IF(B141="","",SUMPRODUCT(($D$1:$AB$4=$BF$4)*$D141:$AB141))</f>
        <v/>
      </c>
      <c r="BG141" s="15" t="str">
        <f t="shared" ca="1" si="12"/>
        <v/>
      </c>
      <c r="BH141" s="2" t="str" cm="1">
        <f t="array" ref="BH141">IF(B141="","",SUMPRODUCT(($D$1:$AB$4=$BH$4)*$D141:$AB141))</f>
        <v/>
      </c>
      <c r="BI141" s="15" t="str">
        <f t="shared" ca="1" si="13"/>
        <v/>
      </c>
      <c r="BJ141" s="2" t="str" cm="1">
        <f t="array" ref="BJ141">IF(B141="","",SUMPRODUCT(($D$1:$AB$4=$BJ$4)*$D141:$AB141))</f>
        <v/>
      </c>
      <c r="BK141" s="15" t="str">
        <f t="shared" ca="1" si="14"/>
        <v/>
      </c>
      <c r="BL141" s="2" t="str" cm="1">
        <f t="array" ref="BL141">IF(B141="","",SUMPRODUCT(($D$1:$AB$4=$BL$4)*$D141:$AB141))</f>
        <v/>
      </c>
      <c r="BM141" s="15" t="str">
        <f t="shared" ca="1" si="15"/>
        <v/>
      </c>
      <c r="BN141" s="2" t="str" cm="1">
        <f t="array" ref="BN141">IF(B141="","",SUMPRODUCT(($D$1:$AB$4=$BN$4)*$D141:$AB141))</f>
        <v/>
      </c>
      <c r="BO141" s="15" t="str">
        <f t="shared" ca="1" si="16"/>
        <v/>
      </c>
      <c r="BP141" s="2" t="str" cm="1">
        <f t="array" ref="BP141">IF(B141="","",SUMPRODUCT(($D$1:$AB$4=$BP$4)*$D141:$AB141))</f>
        <v/>
      </c>
      <c r="BQ141" s="15" t="str">
        <f t="shared" ca="1" si="17"/>
        <v/>
      </c>
      <c r="BR141" s="2" t="str" cm="1">
        <f t="array" ref="BR141">IF(B141="","",SUMPRODUCT(($D$1:$AB$4=$BR$4)*$D141:$AB141))</f>
        <v/>
      </c>
      <c r="BS141" s="15" t="str">
        <f t="shared" ca="1" si="18"/>
        <v/>
      </c>
      <c r="BT141" s="2" t="str" cm="1">
        <f t="array" ref="BT141">IF(B141="","",SUMPRODUCT(($D$1:$AB$4=$BT$4)*$D141:$AB141))</f>
        <v/>
      </c>
      <c r="BU141" s="15" t="str">
        <f t="shared" ca="1" si="19"/>
        <v/>
      </c>
      <c r="BV141" s="2" t="str" cm="1">
        <f t="array" ref="BV141">IF(B141="","",SUMPRODUCT(($D$1:$AB$4=$BV$4)*$D141:$AB141))</f>
        <v/>
      </c>
      <c r="BW141" s="15" t="str">
        <f t="shared" ca="1" si="20"/>
        <v/>
      </c>
      <c r="BX141" s="2" t="str" cm="1">
        <f t="array" ref="BX141">IF(B141="","",SUMPRODUCT(($D$1:$AB$4=$BX$4)*$D141:$AB141))</f>
        <v/>
      </c>
      <c r="BY141" s="15" t="str">
        <f t="shared" ca="1" si="21"/>
        <v/>
      </c>
      <c r="BZ141" s="2" t="str" cm="1">
        <f t="array" ref="BZ141">IF(B141="","",SUMPRODUCT(($D$1:$AB$4=$BZ$4)*$D141:$AB141))</f>
        <v/>
      </c>
      <c r="CA141" s="15" t="str">
        <f t="shared" ca="1" si="22"/>
        <v/>
      </c>
      <c r="CB141" s="2" t="str" cm="1">
        <f t="array" ref="CB141">IF(B141="","",SUMPRODUCT(($D$1:$AB$4=$CB$4)*$D141:$AB141))</f>
        <v/>
      </c>
      <c r="CC141" s="15" t="str">
        <f t="shared" ca="1" si="23"/>
        <v/>
      </c>
      <c r="CD141" s="2" t="str" cm="1">
        <f t="array" ref="CD141">IF(B141="","",SUMPRODUCT(($D$1:$AB$4=$CD$4)*$D141:$AB141))</f>
        <v/>
      </c>
      <c r="CE141" s="15" t="str">
        <f t="shared" ca="1" si="24"/>
        <v/>
      </c>
      <c r="CF141" s="2" t="str" cm="1">
        <f t="array" ref="CF141">IF(B141="","",SUMPRODUCT(($D$1:$AB$4=$CF$4)*$D141:$AB141))</f>
        <v/>
      </c>
      <c r="CG141" s="15" t="str">
        <f t="shared" ca="1" si="25"/>
        <v/>
      </c>
      <c r="CH141" s="2" t="str" cm="1">
        <f t="array" ref="CH141">IF(B141="","",SUMPRODUCT(($D$1:$AB$4=$CH$4)*$D141:$AB141))</f>
        <v/>
      </c>
      <c r="CI141" s="15" t="str">
        <f t="shared" ca="1" si="26"/>
        <v/>
      </c>
    </row>
    <row r="142" spans="1:87" ht="15.75" thickBot="1">
      <c r="A142" s="7">
        <v>136</v>
      </c>
      <c r="B142" s="8"/>
      <c r="D142" s="99"/>
      <c r="E142" s="100"/>
      <c r="F142" s="100"/>
      <c r="G142" s="100"/>
      <c r="H142" s="100"/>
      <c r="I142" s="101"/>
      <c r="J142" s="104"/>
      <c r="K142" s="105"/>
      <c r="L142" s="105"/>
      <c r="M142" s="105"/>
      <c r="N142" s="105"/>
      <c r="O142" s="106"/>
      <c r="P142" s="109"/>
      <c r="Q142" s="110"/>
      <c r="R142" s="110"/>
      <c r="S142" s="110"/>
      <c r="T142" s="110"/>
      <c r="U142" s="111"/>
      <c r="V142" s="115"/>
      <c r="W142" s="116"/>
      <c r="X142" s="116"/>
      <c r="Y142" s="116"/>
      <c r="Z142" s="116"/>
      <c r="AA142" s="116"/>
      <c r="AB142" s="170"/>
      <c r="AC142" s="171" t="str">
        <f t="shared" si="183"/>
        <v/>
      </c>
      <c r="AD142" s="286" t="str">
        <f t="shared" si="184"/>
        <v/>
      </c>
      <c r="AL142" s="2" t="str" cm="1">
        <f t="array" ref="AL142">IF(B142="","",SUMPRODUCT(($D$1:$AB$4=$AL$4)*D142:AB142))</f>
        <v/>
      </c>
      <c r="AM142" s="15" t="str">
        <f t="shared" ca="1" si="2"/>
        <v/>
      </c>
      <c r="AN142" s="2" t="str" cm="1">
        <f t="array" ref="AN142">IF(B142="","",SUMPRODUCT(($D$1:$AB$4=$AN$4)*D142:AB142))</f>
        <v/>
      </c>
      <c r="AO142" s="15" t="str">
        <f t="shared" ca="1" si="3"/>
        <v/>
      </c>
      <c r="AP142" s="2" t="str" cm="1">
        <f t="array" ref="AP142">IF(B142="","",SUMPRODUCT(($D$1:$AB$4=$AP$4)*D142:AB142))</f>
        <v/>
      </c>
      <c r="AQ142" s="15" t="str">
        <f t="shared" ca="1" si="4"/>
        <v/>
      </c>
      <c r="AR142" s="2" t="str" cm="1">
        <f t="array" ref="AR142">IF(B142="","",SUMPRODUCT(($D$1:$AB$4=$AR$4)*D142:AB142))</f>
        <v/>
      </c>
      <c r="AS142" s="15" t="str">
        <f t="shared" ca="1" si="5"/>
        <v/>
      </c>
      <c r="AT142" s="2" t="str" cm="1">
        <f t="array" ref="AT142">IF(B142="","",SUMPRODUCT(($D$1:$AB$4=$AT$4)*$D142:$AB142))</f>
        <v/>
      </c>
      <c r="AU142" s="15" t="str">
        <f t="shared" ca="1" si="6"/>
        <v/>
      </c>
      <c r="AV142" s="2" t="str" cm="1">
        <f t="array" ref="AV142">IF(D142="","",SUMPRODUCT(($D$1:$AB$4=$AV$4)*$D142:$AB142))</f>
        <v/>
      </c>
      <c r="AW142" s="15" t="str">
        <f t="shared" ca="1" si="7"/>
        <v/>
      </c>
      <c r="AX142" s="2" t="str" cm="1">
        <f t="array" ref="AX142">IF(F142="","",SUMPRODUCT(($D$1:$AB$4=$AX$4)*$D142:$AB142))</f>
        <v/>
      </c>
      <c r="AY142" s="15" t="str">
        <f t="shared" ca="1" si="8"/>
        <v/>
      </c>
      <c r="AZ142" s="2" t="str" cm="1">
        <f t="array" ref="AZ142">IF(B142="","",SUMPRODUCT(($D$1:$AB$4=$AZ$4)*$D142:$AB142))</f>
        <v/>
      </c>
      <c r="BA142" s="15" t="str">
        <f t="shared" ca="1" si="9"/>
        <v/>
      </c>
      <c r="BB142" s="2" t="str" cm="1">
        <f t="array" ref="BB142">IF(B142="","",SUMPRODUCT(($D$1:$AB$4=$BB$4)*$D142:$AB142))</f>
        <v/>
      </c>
      <c r="BC142" s="15" t="str">
        <f t="shared" ca="1" si="10"/>
        <v/>
      </c>
      <c r="BD142" s="2" t="str" cm="1">
        <f t="array" ref="BD142">IF(B142="","",SUMPRODUCT(($D$1:$AB$4=$BD$4)*$D142:$AB142))</f>
        <v/>
      </c>
      <c r="BE142" s="15" t="str">
        <f t="shared" ca="1" si="11"/>
        <v/>
      </c>
      <c r="BF142" s="2" t="str" cm="1">
        <f t="array" ref="BF142">IF(B142="","",SUMPRODUCT(($D$1:$AB$4=$BF$4)*$D142:$AB142))</f>
        <v/>
      </c>
      <c r="BG142" s="15" t="str">
        <f t="shared" ca="1" si="12"/>
        <v/>
      </c>
      <c r="BH142" s="2" t="str" cm="1">
        <f t="array" ref="BH142">IF(B142="","",SUMPRODUCT(($D$1:$AB$4=$BH$4)*$D142:$AB142))</f>
        <v/>
      </c>
      <c r="BI142" s="15" t="str">
        <f t="shared" ca="1" si="13"/>
        <v/>
      </c>
      <c r="BJ142" s="2" t="str" cm="1">
        <f t="array" ref="BJ142">IF(B142="","",SUMPRODUCT(($D$1:$AB$4=$BJ$4)*$D142:$AB142))</f>
        <v/>
      </c>
      <c r="BK142" s="15" t="str">
        <f t="shared" ca="1" si="14"/>
        <v/>
      </c>
      <c r="BL142" s="2" t="str" cm="1">
        <f t="array" ref="BL142">IF(B142="","",SUMPRODUCT(($D$1:$AB$4=$BL$4)*$D142:$AB142))</f>
        <v/>
      </c>
      <c r="BM142" s="15" t="str">
        <f t="shared" ca="1" si="15"/>
        <v/>
      </c>
      <c r="BN142" s="2" t="str" cm="1">
        <f t="array" ref="BN142">IF(B142="","",SUMPRODUCT(($D$1:$AB$4=$BN$4)*$D142:$AB142))</f>
        <v/>
      </c>
      <c r="BO142" s="15" t="str">
        <f t="shared" ca="1" si="16"/>
        <v/>
      </c>
      <c r="BP142" s="2" t="str" cm="1">
        <f t="array" ref="BP142">IF(B142="","",SUMPRODUCT(($D$1:$AB$4=$BP$4)*$D142:$AB142))</f>
        <v/>
      </c>
      <c r="BQ142" s="15" t="str">
        <f t="shared" ca="1" si="17"/>
        <v/>
      </c>
      <c r="BR142" s="2" t="str" cm="1">
        <f t="array" ref="BR142">IF(B142="","",SUMPRODUCT(($D$1:$AB$4=$BR$4)*$D142:$AB142))</f>
        <v/>
      </c>
      <c r="BS142" s="15" t="str">
        <f t="shared" ca="1" si="18"/>
        <v/>
      </c>
      <c r="BT142" s="2" t="str" cm="1">
        <f t="array" ref="BT142">IF(B142="","",SUMPRODUCT(($D$1:$AB$4=$BT$4)*$D142:$AB142))</f>
        <v/>
      </c>
      <c r="BU142" s="15" t="str">
        <f t="shared" ca="1" si="19"/>
        <v/>
      </c>
      <c r="BV142" s="2" t="str" cm="1">
        <f t="array" ref="BV142">IF(B142="","",SUMPRODUCT(($D$1:$AB$4=$BV$4)*$D142:$AB142))</f>
        <v/>
      </c>
      <c r="BW142" s="15" t="str">
        <f t="shared" ca="1" si="20"/>
        <v/>
      </c>
      <c r="BX142" s="2" t="str" cm="1">
        <f t="array" ref="BX142">IF(B142="","",SUMPRODUCT(($D$1:$AB$4=$BX$4)*$D142:$AB142))</f>
        <v/>
      </c>
      <c r="BY142" s="15" t="str">
        <f t="shared" ca="1" si="21"/>
        <v/>
      </c>
      <c r="BZ142" s="2" t="str" cm="1">
        <f t="array" ref="BZ142">IF(B142="","",SUMPRODUCT(($D$1:$AB$4=$BZ$4)*$D142:$AB142))</f>
        <v/>
      </c>
      <c r="CA142" s="15" t="str">
        <f t="shared" ca="1" si="22"/>
        <v/>
      </c>
      <c r="CB142" s="2" t="str" cm="1">
        <f t="array" ref="CB142">IF(B142="","",SUMPRODUCT(($D$1:$AB$4=$CB$4)*$D142:$AB142))</f>
        <v/>
      </c>
      <c r="CC142" s="15" t="str">
        <f t="shared" ca="1" si="23"/>
        <v/>
      </c>
      <c r="CD142" s="2" t="str" cm="1">
        <f t="array" ref="CD142">IF(B142="","",SUMPRODUCT(($D$1:$AB$4=$CD$4)*$D142:$AB142))</f>
        <v/>
      </c>
      <c r="CE142" s="15" t="str">
        <f t="shared" ca="1" si="24"/>
        <v/>
      </c>
      <c r="CF142" s="2" t="str" cm="1">
        <f t="array" ref="CF142">IF(B142="","",SUMPRODUCT(($D$1:$AB$4=$CF$4)*$D142:$AB142))</f>
        <v/>
      </c>
      <c r="CG142" s="15" t="str">
        <f t="shared" ca="1" si="25"/>
        <v/>
      </c>
      <c r="CH142" s="2" t="str" cm="1">
        <f t="array" ref="CH142">IF(B142="","",SUMPRODUCT(($D$1:$AB$4=$CH$4)*$D142:$AB142))</f>
        <v/>
      </c>
      <c r="CI142" s="15" t="str">
        <f t="shared" ca="1" si="26"/>
        <v/>
      </c>
    </row>
    <row r="143" spans="1:87" ht="15.75" thickBot="1">
      <c r="A143" s="7">
        <v>137</v>
      </c>
      <c r="B143" s="8"/>
      <c r="D143" s="99"/>
      <c r="E143" s="100"/>
      <c r="F143" s="100"/>
      <c r="G143" s="100"/>
      <c r="H143" s="100"/>
      <c r="I143" s="101"/>
      <c r="J143" s="104"/>
      <c r="K143" s="105"/>
      <c r="L143" s="105"/>
      <c r="M143" s="105"/>
      <c r="N143" s="105"/>
      <c r="O143" s="106"/>
      <c r="P143" s="109"/>
      <c r="Q143" s="110"/>
      <c r="R143" s="110"/>
      <c r="S143" s="110"/>
      <c r="T143" s="110"/>
      <c r="U143" s="111"/>
      <c r="V143" s="115"/>
      <c r="W143" s="116"/>
      <c r="X143" s="116"/>
      <c r="Y143" s="116"/>
      <c r="Z143" s="116"/>
      <c r="AA143" s="116"/>
      <c r="AB143" s="170"/>
      <c r="AC143" s="171" t="str">
        <f t="shared" si="183"/>
        <v/>
      </c>
      <c r="AD143" s="286" t="str">
        <f t="shared" si="184"/>
        <v/>
      </c>
      <c r="AL143" s="2" t="str" cm="1">
        <f t="array" ref="AL143">IF(B143="","",SUMPRODUCT(($D$1:$AB$4=$AL$4)*D143:AB143))</f>
        <v/>
      </c>
      <c r="AM143" s="15" t="str">
        <f t="shared" ca="1" si="2"/>
        <v/>
      </c>
      <c r="AN143" s="2" t="str" cm="1">
        <f t="array" ref="AN143">IF(B143="","",SUMPRODUCT(($D$1:$AB$4=$AN$4)*D143:AB143))</f>
        <v/>
      </c>
      <c r="AO143" s="15" t="str">
        <f t="shared" ca="1" si="3"/>
        <v/>
      </c>
      <c r="AP143" s="2" t="str" cm="1">
        <f t="array" ref="AP143">IF(B143="","",SUMPRODUCT(($D$1:$AB$4=$AP$4)*D143:AB143))</f>
        <v/>
      </c>
      <c r="AQ143" s="15" t="str">
        <f t="shared" ca="1" si="4"/>
        <v/>
      </c>
      <c r="AR143" s="2" t="str" cm="1">
        <f t="array" ref="AR143">IF(B143="","",SUMPRODUCT(($D$1:$AB$4=$AR$4)*D143:AB143))</f>
        <v/>
      </c>
      <c r="AS143" s="15" t="str">
        <f t="shared" ca="1" si="5"/>
        <v/>
      </c>
      <c r="AT143" s="2" t="str" cm="1">
        <f t="array" ref="AT143">IF(B143="","",SUMPRODUCT(($D$1:$AB$4=$AT$4)*$D143:$AB143))</f>
        <v/>
      </c>
      <c r="AU143" s="15" t="str">
        <f t="shared" ca="1" si="6"/>
        <v/>
      </c>
      <c r="AV143" s="2" t="str" cm="1">
        <f t="array" ref="AV143">IF(D143="","",SUMPRODUCT(($D$1:$AB$4=$AV$4)*$D143:$AB143))</f>
        <v/>
      </c>
      <c r="AW143" s="15" t="str">
        <f t="shared" ca="1" si="7"/>
        <v/>
      </c>
      <c r="AX143" s="2" t="str" cm="1">
        <f t="array" ref="AX143">IF(F143="","",SUMPRODUCT(($D$1:$AB$4=$AX$4)*$D143:$AB143))</f>
        <v/>
      </c>
      <c r="AY143" s="15" t="str">
        <f t="shared" ca="1" si="8"/>
        <v/>
      </c>
      <c r="AZ143" s="2" t="str" cm="1">
        <f t="array" ref="AZ143">IF(B143="","",SUMPRODUCT(($D$1:$AB$4=$AZ$4)*$D143:$AB143))</f>
        <v/>
      </c>
      <c r="BA143" s="15" t="str">
        <f t="shared" ca="1" si="9"/>
        <v/>
      </c>
      <c r="BB143" s="2" t="str" cm="1">
        <f t="array" ref="BB143">IF(B143="","",SUMPRODUCT(($D$1:$AB$4=$BB$4)*$D143:$AB143))</f>
        <v/>
      </c>
      <c r="BC143" s="15" t="str">
        <f t="shared" ca="1" si="10"/>
        <v/>
      </c>
      <c r="BD143" s="2" t="str" cm="1">
        <f t="array" ref="BD143">IF(B143="","",SUMPRODUCT(($D$1:$AB$4=$BD$4)*$D143:$AB143))</f>
        <v/>
      </c>
      <c r="BE143" s="15" t="str">
        <f t="shared" ca="1" si="11"/>
        <v/>
      </c>
      <c r="BF143" s="2" t="str" cm="1">
        <f t="array" ref="BF143">IF(B143="","",SUMPRODUCT(($D$1:$AB$4=$BF$4)*$D143:$AB143))</f>
        <v/>
      </c>
      <c r="BG143" s="15" t="str">
        <f t="shared" ca="1" si="12"/>
        <v/>
      </c>
      <c r="BH143" s="2" t="str" cm="1">
        <f t="array" ref="BH143">IF(B143="","",SUMPRODUCT(($D$1:$AB$4=$BH$4)*$D143:$AB143))</f>
        <v/>
      </c>
      <c r="BI143" s="15" t="str">
        <f t="shared" ca="1" si="13"/>
        <v/>
      </c>
      <c r="BJ143" s="2" t="str" cm="1">
        <f t="array" ref="BJ143">IF(B143="","",SUMPRODUCT(($D$1:$AB$4=$BJ$4)*$D143:$AB143))</f>
        <v/>
      </c>
      <c r="BK143" s="15" t="str">
        <f t="shared" ca="1" si="14"/>
        <v/>
      </c>
      <c r="BL143" s="2" t="str" cm="1">
        <f t="array" ref="BL143">IF(B143="","",SUMPRODUCT(($D$1:$AB$4=$BL$4)*$D143:$AB143))</f>
        <v/>
      </c>
      <c r="BM143" s="15" t="str">
        <f t="shared" ca="1" si="15"/>
        <v/>
      </c>
      <c r="BN143" s="2" t="str" cm="1">
        <f t="array" ref="BN143">IF(B143="","",SUMPRODUCT(($D$1:$AB$4=$BN$4)*$D143:$AB143))</f>
        <v/>
      </c>
      <c r="BO143" s="15" t="str">
        <f t="shared" ca="1" si="16"/>
        <v/>
      </c>
      <c r="BP143" s="2" t="str" cm="1">
        <f t="array" ref="BP143">IF(B143="","",SUMPRODUCT(($D$1:$AB$4=$BP$4)*$D143:$AB143))</f>
        <v/>
      </c>
      <c r="BQ143" s="15" t="str">
        <f t="shared" ca="1" si="17"/>
        <v/>
      </c>
      <c r="BR143" s="2" t="str" cm="1">
        <f t="array" ref="BR143">IF(B143="","",SUMPRODUCT(($D$1:$AB$4=$BR$4)*$D143:$AB143))</f>
        <v/>
      </c>
      <c r="BS143" s="15" t="str">
        <f t="shared" ca="1" si="18"/>
        <v/>
      </c>
      <c r="BT143" s="2" t="str" cm="1">
        <f t="array" ref="BT143">IF(B143="","",SUMPRODUCT(($D$1:$AB$4=$BT$4)*$D143:$AB143))</f>
        <v/>
      </c>
      <c r="BU143" s="15" t="str">
        <f t="shared" ca="1" si="19"/>
        <v/>
      </c>
      <c r="BV143" s="2" t="str" cm="1">
        <f t="array" ref="BV143">IF(B143="","",SUMPRODUCT(($D$1:$AB$4=$BV$4)*$D143:$AB143))</f>
        <v/>
      </c>
      <c r="BW143" s="15" t="str">
        <f t="shared" ca="1" si="20"/>
        <v/>
      </c>
      <c r="BX143" s="2" t="str" cm="1">
        <f t="array" ref="BX143">IF(B143="","",SUMPRODUCT(($D$1:$AB$4=$BX$4)*$D143:$AB143))</f>
        <v/>
      </c>
      <c r="BY143" s="15" t="str">
        <f t="shared" ca="1" si="21"/>
        <v/>
      </c>
      <c r="BZ143" s="2" t="str" cm="1">
        <f t="array" ref="BZ143">IF(B143="","",SUMPRODUCT(($D$1:$AB$4=$BZ$4)*$D143:$AB143))</f>
        <v/>
      </c>
      <c r="CA143" s="15" t="str">
        <f t="shared" ca="1" si="22"/>
        <v/>
      </c>
      <c r="CB143" s="2" t="str" cm="1">
        <f t="array" ref="CB143">IF(B143="","",SUMPRODUCT(($D$1:$AB$4=$CB$4)*$D143:$AB143))</f>
        <v/>
      </c>
      <c r="CC143" s="15" t="str">
        <f t="shared" ca="1" si="23"/>
        <v/>
      </c>
      <c r="CD143" s="2" t="str" cm="1">
        <f t="array" ref="CD143">IF(B143="","",SUMPRODUCT(($D$1:$AB$4=$CD$4)*$D143:$AB143))</f>
        <v/>
      </c>
      <c r="CE143" s="15" t="str">
        <f t="shared" ca="1" si="24"/>
        <v/>
      </c>
      <c r="CF143" s="2" t="str" cm="1">
        <f t="array" ref="CF143">IF(B143="","",SUMPRODUCT(($D$1:$AB$4=$CF$4)*$D143:$AB143))</f>
        <v/>
      </c>
      <c r="CG143" s="15" t="str">
        <f t="shared" ca="1" si="25"/>
        <v/>
      </c>
      <c r="CH143" s="2" t="str" cm="1">
        <f t="array" ref="CH143">IF(B143="","",SUMPRODUCT(($D$1:$AB$4=$CH$4)*$D143:$AB143))</f>
        <v/>
      </c>
      <c r="CI143" s="15" t="str">
        <f t="shared" ca="1" si="26"/>
        <v/>
      </c>
    </row>
    <row r="144" spans="1:87" ht="15.75" thickBot="1">
      <c r="A144" s="7">
        <v>138</v>
      </c>
      <c r="B144" s="8"/>
      <c r="D144" s="99"/>
      <c r="E144" s="100"/>
      <c r="F144" s="100"/>
      <c r="G144" s="100"/>
      <c r="H144" s="100"/>
      <c r="I144" s="101"/>
      <c r="J144" s="104"/>
      <c r="K144" s="105"/>
      <c r="L144" s="105"/>
      <c r="M144" s="105"/>
      <c r="N144" s="105"/>
      <c r="O144" s="106"/>
      <c r="P144" s="109"/>
      <c r="Q144" s="110"/>
      <c r="R144" s="110"/>
      <c r="S144" s="110"/>
      <c r="T144" s="110"/>
      <c r="U144" s="111"/>
      <c r="V144" s="115"/>
      <c r="W144" s="116"/>
      <c r="X144" s="116"/>
      <c r="Y144" s="116"/>
      <c r="Z144" s="116"/>
      <c r="AA144" s="116"/>
      <c r="AB144" s="170"/>
      <c r="AC144" s="171" t="str">
        <f t="shared" si="183"/>
        <v/>
      </c>
      <c r="AD144" s="286" t="str">
        <f t="shared" si="184"/>
        <v/>
      </c>
      <c r="AL144" s="2" t="str" cm="1">
        <f t="array" ref="AL144">IF(B144="","",SUMPRODUCT(($D$1:$AB$4=$AL$4)*D144:AB144))</f>
        <v/>
      </c>
      <c r="AM144" s="15" t="str">
        <f t="shared" ca="1" si="2"/>
        <v/>
      </c>
      <c r="AN144" s="2" t="str" cm="1">
        <f t="array" ref="AN144">IF(B144="","",SUMPRODUCT(($D$1:$AB$4=$AN$4)*D144:AB144))</f>
        <v/>
      </c>
      <c r="AO144" s="15" t="str">
        <f t="shared" ca="1" si="3"/>
        <v/>
      </c>
      <c r="AP144" s="2" t="str" cm="1">
        <f t="array" ref="AP144">IF(B144="","",SUMPRODUCT(($D$1:$AB$4=$AP$4)*D144:AB144))</f>
        <v/>
      </c>
      <c r="AQ144" s="15" t="str">
        <f t="shared" ca="1" si="4"/>
        <v/>
      </c>
      <c r="AR144" s="2" t="str" cm="1">
        <f t="array" ref="AR144">IF(B144="","",SUMPRODUCT(($D$1:$AB$4=$AR$4)*D144:AB144))</f>
        <v/>
      </c>
      <c r="AS144" s="15" t="str">
        <f t="shared" ca="1" si="5"/>
        <v/>
      </c>
      <c r="AT144" s="2" t="str" cm="1">
        <f t="array" ref="AT144">IF(B144="","",SUMPRODUCT(($D$1:$AB$4=$AT$4)*$D144:$AB144))</f>
        <v/>
      </c>
      <c r="AU144" s="15" t="str">
        <f t="shared" ca="1" si="6"/>
        <v/>
      </c>
      <c r="AV144" s="2" t="str" cm="1">
        <f t="array" ref="AV144">IF(D144="","",SUMPRODUCT(($D$1:$AB$4=$AV$4)*$D144:$AB144))</f>
        <v/>
      </c>
      <c r="AW144" s="15" t="str">
        <f t="shared" ca="1" si="7"/>
        <v/>
      </c>
      <c r="AX144" s="2" t="str" cm="1">
        <f t="array" ref="AX144">IF(F144="","",SUMPRODUCT(($D$1:$AB$4=$AX$4)*$D144:$AB144))</f>
        <v/>
      </c>
      <c r="AY144" s="15" t="str">
        <f t="shared" ca="1" si="8"/>
        <v/>
      </c>
      <c r="AZ144" s="2" t="str" cm="1">
        <f t="array" ref="AZ144">IF(B144="","",SUMPRODUCT(($D$1:$AB$4=$AZ$4)*$D144:$AB144))</f>
        <v/>
      </c>
      <c r="BA144" s="15" t="str">
        <f t="shared" ca="1" si="9"/>
        <v/>
      </c>
      <c r="BB144" s="2" t="str" cm="1">
        <f t="array" ref="BB144">IF(B144="","",SUMPRODUCT(($D$1:$AB$4=$BB$4)*$D144:$AB144))</f>
        <v/>
      </c>
      <c r="BC144" s="15" t="str">
        <f t="shared" ca="1" si="10"/>
        <v/>
      </c>
      <c r="BD144" s="2" t="str" cm="1">
        <f t="array" ref="BD144">IF(B144="","",SUMPRODUCT(($D$1:$AB$4=$BD$4)*$D144:$AB144))</f>
        <v/>
      </c>
      <c r="BE144" s="15" t="str">
        <f t="shared" ca="1" si="11"/>
        <v/>
      </c>
      <c r="BF144" s="2" t="str" cm="1">
        <f t="array" ref="BF144">IF(B144="","",SUMPRODUCT(($D$1:$AB$4=$BF$4)*$D144:$AB144))</f>
        <v/>
      </c>
      <c r="BG144" s="15" t="str">
        <f t="shared" ca="1" si="12"/>
        <v/>
      </c>
      <c r="BH144" s="2" t="str" cm="1">
        <f t="array" ref="BH144">IF(B144="","",SUMPRODUCT(($D$1:$AB$4=$BH$4)*$D144:$AB144))</f>
        <v/>
      </c>
      <c r="BI144" s="15" t="str">
        <f t="shared" ca="1" si="13"/>
        <v/>
      </c>
      <c r="BJ144" s="2" t="str" cm="1">
        <f t="array" ref="BJ144">IF(B144="","",SUMPRODUCT(($D$1:$AB$4=$BJ$4)*$D144:$AB144))</f>
        <v/>
      </c>
      <c r="BK144" s="15" t="str">
        <f t="shared" ca="1" si="14"/>
        <v/>
      </c>
      <c r="BL144" s="2" t="str" cm="1">
        <f t="array" ref="BL144">IF(B144="","",SUMPRODUCT(($D$1:$AB$4=$BL$4)*$D144:$AB144))</f>
        <v/>
      </c>
      <c r="BM144" s="15" t="str">
        <f t="shared" ca="1" si="15"/>
        <v/>
      </c>
      <c r="BN144" s="2" t="str" cm="1">
        <f t="array" ref="BN144">IF(B144="","",SUMPRODUCT(($D$1:$AB$4=$BN$4)*$D144:$AB144))</f>
        <v/>
      </c>
      <c r="BO144" s="15" t="str">
        <f t="shared" ca="1" si="16"/>
        <v/>
      </c>
      <c r="BP144" s="2" t="str" cm="1">
        <f t="array" ref="BP144">IF(B144="","",SUMPRODUCT(($D$1:$AB$4=$BP$4)*$D144:$AB144))</f>
        <v/>
      </c>
      <c r="BQ144" s="15" t="str">
        <f t="shared" ca="1" si="17"/>
        <v/>
      </c>
      <c r="BR144" s="2" t="str" cm="1">
        <f t="array" ref="BR144">IF(B144="","",SUMPRODUCT(($D$1:$AB$4=$BR$4)*$D144:$AB144))</f>
        <v/>
      </c>
      <c r="BS144" s="15" t="str">
        <f t="shared" ca="1" si="18"/>
        <v/>
      </c>
      <c r="BT144" s="2" t="str" cm="1">
        <f t="array" ref="BT144">IF(B144="","",SUMPRODUCT(($D$1:$AB$4=$BT$4)*$D144:$AB144))</f>
        <v/>
      </c>
      <c r="BU144" s="15" t="str">
        <f t="shared" ca="1" si="19"/>
        <v/>
      </c>
      <c r="BV144" s="2" t="str" cm="1">
        <f t="array" ref="BV144">IF(B144="","",SUMPRODUCT(($D$1:$AB$4=$BV$4)*$D144:$AB144))</f>
        <v/>
      </c>
      <c r="BW144" s="15" t="str">
        <f t="shared" ca="1" si="20"/>
        <v/>
      </c>
      <c r="BX144" s="2" t="str" cm="1">
        <f t="array" ref="BX144">IF(B144="","",SUMPRODUCT(($D$1:$AB$4=$BX$4)*$D144:$AB144))</f>
        <v/>
      </c>
      <c r="BY144" s="15" t="str">
        <f t="shared" ca="1" si="21"/>
        <v/>
      </c>
      <c r="BZ144" s="2" t="str" cm="1">
        <f t="array" ref="BZ144">IF(B144="","",SUMPRODUCT(($D$1:$AB$4=$BZ$4)*$D144:$AB144))</f>
        <v/>
      </c>
      <c r="CA144" s="15" t="str">
        <f t="shared" ca="1" si="22"/>
        <v/>
      </c>
      <c r="CB144" s="2" t="str" cm="1">
        <f t="array" ref="CB144">IF(B144="","",SUMPRODUCT(($D$1:$AB$4=$CB$4)*$D144:$AB144))</f>
        <v/>
      </c>
      <c r="CC144" s="15" t="str">
        <f t="shared" ca="1" si="23"/>
        <v/>
      </c>
      <c r="CD144" s="2" t="str" cm="1">
        <f t="array" ref="CD144">IF(B144="","",SUMPRODUCT(($D$1:$AB$4=$CD$4)*$D144:$AB144))</f>
        <v/>
      </c>
      <c r="CE144" s="15" t="str">
        <f t="shared" ca="1" si="24"/>
        <v/>
      </c>
      <c r="CF144" s="2" t="str" cm="1">
        <f t="array" ref="CF144">IF(B144="","",SUMPRODUCT(($D$1:$AB$4=$CF$4)*$D144:$AB144))</f>
        <v/>
      </c>
      <c r="CG144" s="15" t="str">
        <f t="shared" ca="1" si="25"/>
        <v/>
      </c>
      <c r="CH144" s="2" t="str" cm="1">
        <f t="array" ref="CH144">IF(B144="","",SUMPRODUCT(($D$1:$AB$4=$CH$4)*$D144:$AB144))</f>
        <v/>
      </c>
      <c r="CI144" s="15" t="str">
        <f t="shared" ca="1" si="26"/>
        <v/>
      </c>
    </row>
    <row r="145" spans="1:87" ht="15.75" thickBot="1">
      <c r="A145" s="7">
        <v>139</v>
      </c>
      <c r="B145" s="8"/>
      <c r="D145" s="99"/>
      <c r="E145" s="100"/>
      <c r="F145" s="100"/>
      <c r="G145" s="100"/>
      <c r="H145" s="100"/>
      <c r="I145" s="101"/>
      <c r="J145" s="104"/>
      <c r="K145" s="105"/>
      <c r="L145" s="105"/>
      <c r="M145" s="105"/>
      <c r="N145" s="105"/>
      <c r="O145" s="106"/>
      <c r="P145" s="109"/>
      <c r="Q145" s="110"/>
      <c r="R145" s="110"/>
      <c r="S145" s="110"/>
      <c r="T145" s="110"/>
      <c r="U145" s="111"/>
      <c r="V145" s="115"/>
      <c r="W145" s="116"/>
      <c r="X145" s="116"/>
      <c r="Y145" s="116"/>
      <c r="Z145" s="116"/>
      <c r="AA145" s="116"/>
      <c r="AB145" s="170"/>
      <c r="AC145" s="171" t="str">
        <f t="shared" ref="AC145:AC171" si="210">IF(B145="","",SUM(D145:AB145))</f>
        <v/>
      </c>
      <c r="AD145" s="286" t="str">
        <f t="shared" ref="AD145:AD171" si="211">IF(AC145="","",SUM(D145:AB145)/$AE$3)</f>
        <v/>
      </c>
      <c r="AL145" s="2" t="str" cm="1">
        <f t="array" ref="AL145">IF(B145="","",SUMPRODUCT(($D$1:$AB$4=$AL$4)*D145:AB145))</f>
        <v/>
      </c>
      <c r="AM145" s="15" t="str">
        <f t="shared" ca="1" si="2"/>
        <v/>
      </c>
      <c r="AN145" s="2" t="str" cm="1">
        <f t="array" ref="AN145">IF(B145="","",SUMPRODUCT(($D$1:$AB$4=$AN$4)*D145:AB145))</f>
        <v/>
      </c>
      <c r="AO145" s="15" t="str">
        <f t="shared" ca="1" si="3"/>
        <v/>
      </c>
      <c r="AP145" s="2" t="str" cm="1">
        <f t="array" ref="AP145">IF(B145="","",SUMPRODUCT(($D$1:$AB$4=$AP$4)*D145:AB145))</f>
        <v/>
      </c>
      <c r="AQ145" s="15" t="str">
        <f t="shared" ca="1" si="4"/>
        <v/>
      </c>
      <c r="AR145" s="2" t="str" cm="1">
        <f t="array" ref="AR145">IF(B145="","",SUMPRODUCT(($D$1:$AB$4=$AR$4)*D145:AB145))</f>
        <v/>
      </c>
      <c r="AS145" s="15" t="str">
        <f t="shared" ca="1" si="5"/>
        <v/>
      </c>
      <c r="AT145" s="2" t="str" cm="1">
        <f t="array" ref="AT145">IF(B145="","",SUMPRODUCT(($D$1:$AB$4=$AT$4)*$D145:$AB145))</f>
        <v/>
      </c>
      <c r="AU145" s="15" t="str">
        <f t="shared" ca="1" si="6"/>
        <v/>
      </c>
      <c r="AV145" s="2" t="str" cm="1">
        <f t="array" ref="AV145">IF(D145="","",SUMPRODUCT(($D$1:$AB$4=$AV$4)*$D145:$AB145))</f>
        <v/>
      </c>
      <c r="AW145" s="15" t="str">
        <f t="shared" ca="1" si="7"/>
        <v/>
      </c>
      <c r="AX145" s="2" t="str" cm="1">
        <f t="array" ref="AX145">IF(F145="","",SUMPRODUCT(($D$1:$AB$4=$AX$4)*$D145:$AB145))</f>
        <v/>
      </c>
      <c r="AY145" s="15" t="str">
        <f t="shared" ca="1" si="8"/>
        <v/>
      </c>
      <c r="AZ145" s="2" t="str" cm="1">
        <f t="array" ref="AZ145">IF(B145="","",SUMPRODUCT(($D$1:$AB$4=$AZ$4)*$D145:$AB145))</f>
        <v/>
      </c>
      <c r="BA145" s="15" t="str">
        <f t="shared" ca="1" si="9"/>
        <v/>
      </c>
      <c r="BB145" s="2" t="str" cm="1">
        <f t="array" ref="BB145">IF(B145="","",SUMPRODUCT(($D$1:$AB$4=$BB$4)*$D145:$AB145))</f>
        <v/>
      </c>
      <c r="BC145" s="15" t="str">
        <f t="shared" ca="1" si="10"/>
        <v/>
      </c>
      <c r="BD145" s="2" t="str" cm="1">
        <f t="array" ref="BD145">IF(B145="","",SUMPRODUCT(($D$1:$AB$4=$BD$4)*$D145:$AB145))</f>
        <v/>
      </c>
      <c r="BE145" s="15" t="str">
        <f t="shared" ca="1" si="11"/>
        <v/>
      </c>
      <c r="BF145" s="2" t="str" cm="1">
        <f t="array" ref="BF145">IF(B145="","",SUMPRODUCT(($D$1:$AB$4=$BF$4)*$D145:$AB145))</f>
        <v/>
      </c>
      <c r="BG145" s="15" t="str">
        <f t="shared" ca="1" si="12"/>
        <v/>
      </c>
      <c r="BH145" s="2" t="str" cm="1">
        <f t="array" ref="BH145">IF(B145="","",SUMPRODUCT(($D$1:$AB$4=$BH$4)*$D145:$AB145))</f>
        <v/>
      </c>
      <c r="BI145" s="15" t="str">
        <f t="shared" ca="1" si="13"/>
        <v/>
      </c>
      <c r="BJ145" s="2" t="str" cm="1">
        <f t="array" ref="BJ145">IF(B145="","",SUMPRODUCT(($D$1:$AB$4=$BJ$4)*$D145:$AB145))</f>
        <v/>
      </c>
      <c r="BK145" s="15" t="str">
        <f t="shared" ca="1" si="14"/>
        <v/>
      </c>
      <c r="BL145" s="2" t="str" cm="1">
        <f t="array" ref="BL145">IF(B145="","",SUMPRODUCT(($D$1:$AB$4=$BL$4)*$D145:$AB145))</f>
        <v/>
      </c>
      <c r="BM145" s="15" t="str">
        <f t="shared" ca="1" si="15"/>
        <v/>
      </c>
      <c r="BN145" s="2" t="str" cm="1">
        <f t="array" ref="BN145">IF(B145="","",SUMPRODUCT(($D$1:$AB$4=$BN$4)*$D145:$AB145))</f>
        <v/>
      </c>
      <c r="BO145" s="15" t="str">
        <f t="shared" ca="1" si="16"/>
        <v/>
      </c>
      <c r="BP145" s="2" t="str" cm="1">
        <f t="array" ref="BP145">IF(B145="","",SUMPRODUCT(($D$1:$AB$4=$BP$4)*$D145:$AB145))</f>
        <v/>
      </c>
      <c r="BQ145" s="15" t="str">
        <f t="shared" ca="1" si="17"/>
        <v/>
      </c>
      <c r="BR145" s="2" t="str" cm="1">
        <f t="array" ref="BR145">IF(B145="","",SUMPRODUCT(($D$1:$AB$4=$BR$4)*$D145:$AB145))</f>
        <v/>
      </c>
      <c r="BS145" s="15" t="str">
        <f t="shared" ca="1" si="18"/>
        <v/>
      </c>
      <c r="BT145" s="2" t="str" cm="1">
        <f t="array" ref="BT145">IF(B145="","",SUMPRODUCT(($D$1:$AB$4=$BT$4)*$D145:$AB145))</f>
        <v/>
      </c>
      <c r="BU145" s="15" t="str">
        <f t="shared" ca="1" si="19"/>
        <v/>
      </c>
      <c r="BV145" s="2" t="str" cm="1">
        <f t="array" ref="BV145">IF(B145="","",SUMPRODUCT(($D$1:$AB$4=$BV$4)*$D145:$AB145))</f>
        <v/>
      </c>
      <c r="BW145" s="15" t="str">
        <f t="shared" ca="1" si="20"/>
        <v/>
      </c>
      <c r="BX145" s="2" t="str" cm="1">
        <f t="array" ref="BX145">IF(B145="","",SUMPRODUCT(($D$1:$AB$4=$BX$4)*$D145:$AB145))</f>
        <v/>
      </c>
      <c r="BY145" s="15" t="str">
        <f t="shared" ca="1" si="21"/>
        <v/>
      </c>
      <c r="BZ145" s="2" t="str" cm="1">
        <f t="array" ref="BZ145">IF(B145="","",SUMPRODUCT(($D$1:$AB$4=$BZ$4)*$D145:$AB145))</f>
        <v/>
      </c>
      <c r="CA145" s="15" t="str">
        <f t="shared" ca="1" si="22"/>
        <v/>
      </c>
      <c r="CB145" s="2" t="str" cm="1">
        <f t="array" ref="CB145">IF(B145="","",SUMPRODUCT(($D$1:$AB$4=$CB$4)*$D145:$AB145))</f>
        <v/>
      </c>
      <c r="CC145" s="15" t="str">
        <f t="shared" ca="1" si="23"/>
        <v/>
      </c>
      <c r="CD145" s="2" t="str" cm="1">
        <f t="array" ref="CD145">IF(B145="","",SUMPRODUCT(($D$1:$AB$4=$CD$4)*$D145:$AB145))</f>
        <v/>
      </c>
      <c r="CE145" s="15" t="str">
        <f t="shared" ca="1" si="24"/>
        <v/>
      </c>
      <c r="CF145" s="2" t="str" cm="1">
        <f t="array" ref="CF145">IF(B145="","",SUMPRODUCT(($D$1:$AB$4=$CF$4)*$D145:$AB145))</f>
        <v/>
      </c>
      <c r="CG145" s="15" t="str">
        <f t="shared" ca="1" si="25"/>
        <v/>
      </c>
      <c r="CH145" s="2" t="str" cm="1">
        <f t="array" ref="CH145">IF(B145="","",SUMPRODUCT(($D$1:$AB$4=$CH$4)*$D145:$AB145))</f>
        <v/>
      </c>
      <c r="CI145" s="15" t="str">
        <f t="shared" ca="1" si="26"/>
        <v/>
      </c>
    </row>
    <row r="146" spans="1:87" ht="15.75" thickBot="1">
      <c r="A146" s="7">
        <v>140</v>
      </c>
      <c r="B146" s="8"/>
      <c r="D146" s="99"/>
      <c r="E146" s="100"/>
      <c r="F146" s="100"/>
      <c r="G146" s="100"/>
      <c r="H146" s="100"/>
      <c r="I146" s="101"/>
      <c r="J146" s="104"/>
      <c r="K146" s="105"/>
      <c r="L146" s="105"/>
      <c r="M146" s="105"/>
      <c r="N146" s="105"/>
      <c r="O146" s="106"/>
      <c r="P146" s="109"/>
      <c r="Q146" s="110"/>
      <c r="R146" s="110"/>
      <c r="S146" s="110"/>
      <c r="T146" s="110"/>
      <c r="U146" s="111"/>
      <c r="V146" s="115"/>
      <c r="W146" s="116"/>
      <c r="X146" s="116"/>
      <c r="Y146" s="116"/>
      <c r="Z146" s="116"/>
      <c r="AA146" s="116"/>
      <c r="AB146" s="170"/>
      <c r="AC146" s="171" t="str">
        <f t="shared" si="210"/>
        <v/>
      </c>
      <c r="AD146" s="286" t="str">
        <f t="shared" si="211"/>
        <v/>
      </c>
      <c r="AL146" s="2" t="str" cm="1">
        <f t="array" ref="AL146">IF(B146="","",SUMPRODUCT(($D$1:$AB$4=$AL$4)*D146:AB146))</f>
        <v/>
      </c>
      <c r="AM146" s="15" t="str">
        <f t="shared" ca="1" si="2"/>
        <v/>
      </c>
      <c r="AN146" s="2" t="str" cm="1">
        <f t="array" ref="AN146">IF(B146="","",SUMPRODUCT(($D$1:$AB$4=$AN$4)*D146:AB146))</f>
        <v/>
      </c>
      <c r="AO146" s="15" t="str">
        <f t="shared" ca="1" si="3"/>
        <v/>
      </c>
      <c r="AP146" s="2" t="str" cm="1">
        <f t="array" ref="AP146">IF(B146="","",SUMPRODUCT(($D$1:$AB$4=$AP$4)*D146:AB146))</f>
        <v/>
      </c>
      <c r="AQ146" s="15" t="str">
        <f t="shared" ca="1" si="4"/>
        <v/>
      </c>
      <c r="AR146" s="2" t="str" cm="1">
        <f t="array" ref="AR146">IF(B146="","",SUMPRODUCT(($D$1:$AB$4=$AR$4)*D146:AB146))</f>
        <v/>
      </c>
      <c r="AS146" s="15" t="str">
        <f t="shared" ca="1" si="5"/>
        <v/>
      </c>
      <c r="AT146" s="2" t="str" cm="1">
        <f t="array" ref="AT146">IF(B146="","",SUMPRODUCT(($D$1:$AB$4=$AT$4)*$D146:$AB146))</f>
        <v/>
      </c>
      <c r="AU146" s="15" t="str">
        <f t="shared" ca="1" si="6"/>
        <v/>
      </c>
      <c r="AV146" s="2" t="str" cm="1">
        <f t="array" ref="AV146">IF(D146="","",SUMPRODUCT(($D$1:$AB$4=$AV$4)*$D146:$AB146))</f>
        <v/>
      </c>
      <c r="AW146" s="15" t="str">
        <f t="shared" ca="1" si="7"/>
        <v/>
      </c>
      <c r="AX146" s="2" t="str" cm="1">
        <f t="array" ref="AX146">IF(F146="","",SUMPRODUCT(($D$1:$AB$4=$AX$4)*$D146:$AB146))</f>
        <v/>
      </c>
      <c r="AY146" s="15" t="str">
        <f t="shared" ca="1" si="8"/>
        <v/>
      </c>
      <c r="AZ146" s="2" t="str" cm="1">
        <f t="array" ref="AZ146">IF(B146="","",SUMPRODUCT(($D$1:$AB$4=$AZ$4)*$D146:$AB146))</f>
        <v/>
      </c>
      <c r="BA146" s="15" t="str">
        <f t="shared" ca="1" si="9"/>
        <v/>
      </c>
      <c r="BB146" s="2" t="str" cm="1">
        <f t="array" ref="BB146">IF(B146="","",SUMPRODUCT(($D$1:$AB$4=$BB$4)*$D146:$AB146))</f>
        <v/>
      </c>
      <c r="BC146" s="15" t="str">
        <f t="shared" ca="1" si="10"/>
        <v/>
      </c>
      <c r="BD146" s="2" t="str" cm="1">
        <f t="array" ref="BD146">IF(B146="","",SUMPRODUCT(($D$1:$AB$4=$BD$4)*$D146:$AB146))</f>
        <v/>
      </c>
      <c r="BE146" s="15" t="str">
        <f t="shared" ca="1" si="11"/>
        <v/>
      </c>
      <c r="BF146" s="2" t="str" cm="1">
        <f t="array" ref="BF146">IF(B146="","",SUMPRODUCT(($D$1:$AB$4=$BF$4)*$D146:$AB146))</f>
        <v/>
      </c>
      <c r="BG146" s="15" t="str">
        <f t="shared" ca="1" si="12"/>
        <v/>
      </c>
      <c r="BH146" s="2" t="str" cm="1">
        <f t="array" ref="BH146">IF(B146="","",SUMPRODUCT(($D$1:$AB$4=$BH$4)*$D146:$AB146))</f>
        <v/>
      </c>
      <c r="BI146" s="15" t="str">
        <f t="shared" ca="1" si="13"/>
        <v/>
      </c>
      <c r="BJ146" s="2" t="str" cm="1">
        <f t="array" ref="BJ146">IF(B146="","",SUMPRODUCT(($D$1:$AB$4=$BJ$4)*$D146:$AB146))</f>
        <v/>
      </c>
      <c r="BK146" s="15" t="str">
        <f t="shared" ca="1" si="14"/>
        <v/>
      </c>
      <c r="BL146" s="2" t="str" cm="1">
        <f t="array" ref="BL146">IF(B146="","",SUMPRODUCT(($D$1:$AB$4=$BL$4)*$D146:$AB146))</f>
        <v/>
      </c>
      <c r="BM146" s="15" t="str">
        <f t="shared" ca="1" si="15"/>
        <v/>
      </c>
      <c r="BN146" s="2" t="str" cm="1">
        <f t="array" ref="BN146">IF(B146="","",SUMPRODUCT(($D$1:$AB$4=$BN$4)*$D146:$AB146))</f>
        <v/>
      </c>
      <c r="BO146" s="15" t="str">
        <f t="shared" ca="1" si="16"/>
        <v/>
      </c>
      <c r="BP146" s="2" t="str" cm="1">
        <f t="array" ref="BP146">IF(B146="","",SUMPRODUCT(($D$1:$AB$4=$BP$4)*$D146:$AB146))</f>
        <v/>
      </c>
      <c r="BQ146" s="15" t="str">
        <f t="shared" ca="1" si="17"/>
        <v/>
      </c>
      <c r="BR146" s="2" t="str" cm="1">
        <f t="array" ref="BR146">IF(B146="","",SUMPRODUCT(($D$1:$AB$4=$BR$4)*$D146:$AB146))</f>
        <v/>
      </c>
      <c r="BS146" s="15" t="str">
        <f t="shared" ca="1" si="18"/>
        <v/>
      </c>
      <c r="BT146" s="2" t="str" cm="1">
        <f t="array" ref="BT146">IF(B146="","",SUMPRODUCT(($D$1:$AB$4=$BT$4)*$D146:$AB146))</f>
        <v/>
      </c>
      <c r="BU146" s="15" t="str">
        <f t="shared" ca="1" si="19"/>
        <v/>
      </c>
      <c r="BV146" s="2" t="str" cm="1">
        <f t="array" ref="BV146">IF(B146="","",SUMPRODUCT(($D$1:$AB$4=$BV$4)*$D146:$AB146))</f>
        <v/>
      </c>
      <c r="BW146" s="15" t="str">
        <f t="shared" ca="1" si="20"/>
        <v/>
      </c>
      <c r="BX146" s="2" t="str" cm="1">
        <f t="array" ref="BX146">IF(B146="","",SUMPRODUCT(($D$1:$AB$4=$BX$4)*$D146:$AB146))</f>
        <v/>
      </c>
      <c r="BY146" s="15" t="str">
        <f t="shared" ca="1" si="21"/>
        <v/>
      </c>
      <c r="BZ146" s="2" t="str" cm="1">
        <f t="array" ref="BZ146">IF(B146="","",SUMPRODUCT(($D$1:$AB$4=$BZ$4)*$D146:$AB146))</f>
        <v/>
      </c>
      <c r="CA146" s="15" t="str">
        <f t="shared" ca="1" si="22"/>
        <v/>
      </c>
      <c r="CB146" s="2" t="str" cm="1">
        <f t="array" ref="CB146">IF(B146="","",SUMPRODUCT(($D$1:$AB$4=$CB$4)*$D146:$AB146))</f>
        <v/>
      </c>
      <c r="CC146" s="15" t="str">
        <f t="shared" ca="1" si="23"/>
        <v/>
      </c>
      <c r="CD146" s="2" t="str" cm="1">
        <f t="array" ref="CD146">IF(B146="","",SUMPRODUCT(($D$1:$AB$4=$CD$4)*$D146:$AB146))</f>
        <v/>
      </c>
      <c r="CE146" s="15" t="str">
        <f t="shared" ca="1" si="24"/>
        <v/>
      </c>
      <c r="CF146" s="2" t="str" cm="1">
        <f t="array" ref="CF146">IF(B146="","",SUMPRODUCT(($D$1:$AB$4=$CF$4)*$D146:$AB146))</f>
        <v/>
      </c>
      <c r="CG146" s="15" t="str">
        <f t="shared" ca="1" si="25"/>
        <v/>
      </c>
      <c r="CH146" s="2" t="str" cm="1">
        <f t="array" ref="CH146">IF(B146="","",SUMPRODUCT(($D$1:$AB$4=$CH$4)*$D146:$AB146))</f>
        <v/>
      </c>
      <c r="CI146" s="15" t="str">
        <f t="shared" ca="1" si="26"/>
        <v/>
      </c>
    </row>
    <row r="147" spans="1:87" ht="15.75" thickBot="1">
      <c r="A147" s="7">
        <v>141</v>
      </c>
      <c r="B147" s="8"/>
      <c r="D147" s="99"/>
      <c r="E147" s="100"/>
      <c r="F147" s="100"/>
      <c r="G147" s="100"/>
      <c r="H147" s="100"/>
      <c r="I147" s="101"/>
      <c r="J147" s="104"/>
      <c r="K147" s="105"/>
      <c r="L147" s="105"/>
      <c r="M147" s="105"/>
      <c r="N147" s="105"/>
      <c r="O147" s="106"/>
      <c r="P147" s="109"/>
      <c r="Q147" s="110"/>
      <c r="R147" s="110"/>
      <c r="S147" s="110"/>
      <c r="T147" s="110"/>
      <c r="U147" s="111"/>
      <c r="V147" s="115"/>
      <c r="W147" s="116"/>
      <c r="X147" s="116"/>
      <c r="Y147" s="116"/>
      <c r="Z147" s="116"/>
      <c r="AA147" s="116"/>
      <c r="AB147" s="170"/>
      <c r="AC147" s="171" t="str">
        <f t="shared" si="210"/>
        <v/>
      </c>
      <c r="AD147" s="286" t="str">
        <f t="shared" si="211"/>
        <v/>
      </c>
      <c r="AL147" s="2" t="str" cm="1">
        <f t="array" ref="AL147">IF(B147="","",SUMPRODUCT(($D$1:$AB$4=$AL$4)*D147:AB147))</f>
        <v/>
      </c>
      <c r="AM147" s="15" t="str">
        <f t="shared" ref="AM147" ca="1" si="212">IFERROR(IF($AM$3=0,"",AL147/$AM$3),"")</f>
        <v/>
      </c>
      <c r="AN147" s="2" t="str" cm="1">
        <f t="array" ref="AN147">IF(B147="","",SUMPRODUCT(($D$1:$AB$4=$AN$4)*D147:AB147))</f>
        <v/>
      </c>
      <c r="AO147" s="15" t="str">
        <f t="shared" ref="AO147" ca="1" si="213">IFERROR(IF($AO$3=0,"",AN147/$AO$3),"")</f>
        <v/>
      </c>
      <c r="AP147" s="2" t="str" cm="1">
        <f t="array" ref="AP147">IF(B147="","",SUMPRODUCT(($D$1:$AB$4=$AP$4)*D147:AB147))</f>
        <v/>
      </c>
      <c r="AQ147" s="15" t="str">
        <f t="shared" ref="AQ147" ca="1" si="214">IFERROR(IF($AQ$3=0,"",AP147/$AQ$3),"")</f>
        <v/>
      </c>
      <c r="AR147" s="2" t="str" cm="1">
        <f t="array" ref="AR147">IF(B147="","",SUMPRODUCT(($D$1:$AB$4=$AR$4)*D147:AB147))</f>
        <v/>
      </c>
      <c r="AS147" s="15" t="str">
        <f t="shared" ref="AS147" ca="1" si="215">IFERROR(IF($AS$3=0,"",AR147/$AS$3),"")</f>
        <v/>
      </c>
      <c r="AT147" s="2" t="str" cm="1">
        <f t="array" ref="AT147">IF(B147="","",SUMPRODUCT(($D$1:$AB$4=$AT$4)*$D147:$AB147))</f>
        <v/>
      </c>
      <c r="AU147" s="15" t="str">
        <f t="shared" ref="AU147" ca="1" si="216">IFERROR(IF($AU$3=0,"",AT147/$AU$3),"")</f>
        <v/>
      </c>
      <c r="AV147" s="2" t="str" cm="1">
        <f t="array" ref="AV147">IF(D147="","",SUMPRODUCT(($D$1:$AB$4=$AV$4)*$D147:$AB147))</f>
        <v/>
      </c>
      <c r="AW147" s="15" t="str">
        <f t="shared" ref="AW147" ca="1" si="217">IFERROR(IF($AW$3=0,"",AV147/$AW$3),"")</f>
        <v/>
      </c>
      <c r="AX147" s="2" t="str" cm="1">
        <f t="array" ref="AX147">IF(F147="","",SUMPRODUCT(($D$1:$AB$4=$AX$4)*$D147:$AB147))</f>
        <v/>
      </c>
      <c r="AY147" s="15" t="str">
        <f t="shared" ref="AY147" ca="1" si="218">IFERROR(IF($AY$3=0,"",AX147/$AY$3),"")</f>
        <v/>
      </c>
      <c r="AZ147" s="2" t="str" cm="1">
        <f t="array" ref="AZ147">IF(B147="","",SUMPRODUCT(($D$1:$AB$4=$AZ$4)*$D147:$AB147))</f>
        <v/>
      </c>
      <c r="BA147" s="15" t="str">
        <f t="shared" ref="BA147" ca="1" si="219">IFERROR(IF($BA$3=0,"",AZ147/$BA$3),"")</f>
        <v/>
      </c>
      <c r="BB147" s="2" t="str" cm="1">
        <f t="array" ref="BB147">IF(B147="","",SUMPRODUCT(($D$1:$AB$4=$BB$4)*$D147:$AB147))</f>
        <v/>
      </c>
      <c r="BC147" s="15" t="str">
        <f t="shared" ref="BC147" ca="1" si="220">IFERROR(IF($BC$3=0,"",BB147/$BC$3),"")</f>
        <v/>
      </c>
      <c r="BD147" s="2" t="str" cm="1">
        <f t="array" ref="BD147">IF(B147="","",SUMPRODUCT(($D$1:$AB$4=$BD$4)*$D147:$AB147))</f>
        <v/>
      </c>
      <c r="BE147" s="15" t="str">
        <f t="shared" ref="BE147" ca="1" si="221">IFERROR(IF($BE$3=0,"",BD147/$BE$3),"")</f>
        <v/>
      </c>
      <c r="BF147" s="2" t="str" cm="1">
        <f t="array" ref="BF147">IF(B147="","",SUMPRODUCT(($D$1:$AB$4=$BF$4)*$D147:$AB147))</f>
        <v/>
      </c>
      <c r="BG147" s="15" t="str">
        <f t="shared" ref="BG147" ca="1" si="222">IFERROR(IF($BG$3=0,"",BF147/$BG$3),"")</f>
        <v/>
      </c>
      <c r="BH147" s="2" t="str" cm="1">
        <f t="array" ref="BH147">IF(B147="","",SUMPRODUCT(($D$1:$AB$4=$BH$4)*$D147:$AB147))</f>
        <v/>
      </c>
      <c r="BI147" s="15" t="str">
        <f t="shared" ref="BI147" ca="1" si="223">IFERROR(IF($BI$3=0,"",BH147/$BI$3),"")</f>
        <v/>
      </c>
      <c r="BJ147" s="2" t="str" cm="1">
        <f t="array" ref="BJ147">IF(B147="","",SUMPRODUCT(($D$1:$AB$4=$BJ$4)*$D147:$AB147))</f>
        <v/>
      </c>
      <c r="BK147" s="15" t="str">
        <f t="shared" ref="BK147" ca="1" si="224">IFERROR(IF($BK$3=0,"",BJ147/$BK$3),"")</f>
        <v/>
      </c>
      <c r="BL147" s="2" t="str" cm="1">
        <f t="array" ref="BL147">IF(B147="","",SUMPRODUCT(($D$1:$AB$4=$BL$4)*$D147:$AB147))</f>
        <v/>
      </c>
      <c r="BM147" s="15" t="str">
        <f t="shared" ref="BM147" ca="1" si="225">IFERROR(IF($BM$3=0,"",BL147/$BM$3),"")</f>
        <v/>
      </c>
      <c r="BN147" s="2" t="str" cm="1">
        <f t="array" ref="BN147">IF(B147="","",SUMPRODUCT(($D$1:$AB$4=$BN$4)*$D147:$AB147))</f>
        <v/>
      </c>
      <c r="BO147" s="15" t="str">
        <f t="shared" ref="BO147" ca="1" si="226">IFERROR(IF($BO$3=0,"",BN147/$BO$3),"")</f>
        <v/>
      </c>
      <c r="BP147" s="2" t="str" cm="1">
        <f t="array" ref="BP147">IF(B147="","",SUMPRODUCT(($D$1:$AB$4=$BP$4)*$D147:$AB147))</f>
        <v/>
      </c>
      <c r="BQ147" s="15" t="str">
        <f t="shared" ref="BQ147" ca="1" si="227">IFERROR(IF($BQ$3=0,"",BP147/$BQ$3),"")</f>
        <v/>
      </c>
      <c r="BR147" s="2" t="str" cm="1">
        <f t="array" ref="BR147">IF(B147="","",SUMPRODUCT(($D$1:$AB$4=$BR$4)*$D147:$AB147))</f>
        <v/>
      </c>
      <c r="BS147" s="15" t="str">
        <f t="shared" ref="BS147" ca="1" si="228">IFERROR(IF($BS$3=0,"",BR147/$BS$3),"")</f>
        <v/>
      </c>
      <c r="BT147" s="2" t="str" cm="1">
        <f t="array" ref="BT147">IF(B147="","",SUMPRODUCT(($D$1:$AB$4=$BT$4)*$D147:$AB147))</f>
        <v/>
      </c>
      <c r="BU147" s="15" t="str">
        <f t="shared" ref="BU147" ca="1" si="229">IFERROR(IF($BU$3=0,"",BT147/$BU$3),"")</f>
        <v/>
      </c>
      <c r="BV147" s="2" t="str" cm="1">
        <f t="array" ref="BV147">IF(B147="","",SUMPRODUCT(($D$1:$AB$4=$BV$4)*$D147:$AB147))</f>
        <v/>
      </c>
      <c r="BW147" s="15" t="str">
        <f t="shared" ref="BW147" ca="1" si="230">IFERROR(IF($BW$3=0,"",BV147/$BW$3),"")</f>
        <v/>
      </c>
      <c r="BX147" s="2" t="str" cm="1">
        <f t="array" ref="BX147">IF(B147="","",SUMPRODUCT(($D$1:$AB$4=$BX$4)*$D147:$AB147))</f>
        <v/>
      </c>
      <c r="BY147" s="15" t="str">
        <f t="shared" ref="BY147" ca="1" si="231">IFERROR(IF($BY$3=0,"",BX147/$BY$3),"")</f>
        <v/>
      </c>
      <c r="BZ147" s="2" t="str" cm="1">
        <f t="array" ref="BZ147">IF(B147="","",SUMPRODUCT(($D$1:$AB$4=$BZ$4)*$D147:$AB147))</f>
        <v/>
      </c>
      <c r="CA147" s="15" t="str">
        <f t="shared" ref="CA147" ca="1" si="232">IFERROR(IF($CA$3=0,"",BZ147/$CA$3),"")</f>
        <v/>
      </c>
      <c r="CB147" s="2" t="str" cm="1">
        <f t="array" ref="CB147">IF(B147="","",SUMPRODUCT(($D$1:$AB$4=$CB$4)*$D147:$AB147))</f>
        <v/>
      </c>
      <c r="CC147" s="15" t="str">
        <f t="shared" ref="CC147" ca="1" si="233">IFERROR(IF($CC$3=0,"",CB147/$CC$3),"")</f>
        <v/>
      </c>
      <c r="CD147" s="2" t="str" cm="1">
        <f t="array" ref="CD147">IF(B147="","",SUMPRODUCT(($D$1:$AB$4=$CD$4)*$D147:$AB147))</f>
        <v/>
      </c>
      <c r="CE147" s="15" t="str">
        <f t="shared" ref="CE147" ca="1" si="234">IFERROR(IF($CE$3=0,"",CD147/$CE$3),"")</f>
        <v/>
      </c>
      <c r="CF147" s="2" t="str" cm="1">
        <f t="array" ref="CF147">IF(B147="","",SUMPRODUCT(($D$1:$AB$4=$CF$4)*$D147:$AB147))</f>
        <v/>
      </c>
      <c r="CG147" s="15" t="str">
        <f t="shared" ref="CG147" ca="1" si="235">IFERROR(IF($CG$3=0,"",CF147/$CG$3),"")</f>
        <v/>
      </c>
      <c r="CH147" s="2" t="str" cm="1">
        <f t="array" ref="CH147">IF(B147="","",SUMPRODUCT(($D$1:$AB$4=$CH$4)*$D147:$AB147))</f>
        <v/>
      </c>
      <c r="CI147" s="15" t="str">
        <f t="shared" ref="CI147" ca="1" si="236">IFERROR(IF($CI$3=0,"",CH147/$CI$3),"")</f>
        <v/>
      </c>
    </row>
    <row r="148" spans="1:87" ht="15.75" thickBot="1">
      <c r="A148" s="7">
        <v>142</v>
      </c>
      <c r="B148" s="8"/>
      <c r="D148" s="99"/>
      <c r="E148" s="100"/>
      <c r="F148" s="100"/>
      <c r="G148" s="100"/>
      <c r="H148" s="100"/>
      <c r="I148" s="101"/>
      <c r="J148" s="104"/>
      <c r="K148" s="105"/>
      <c r="L148" s="105"/>
      <c r="M148" s="105"/>
      <c r="N148" s="105"/>
      <c r="O148" s="106"/>
      <c r="P148" s="109"/>
      <c r="Q148" s="110"/>
      <c r="R148" s="110"/>
      <c r="S148" s="110"/>
      <c r="T148" s="110"/>
      <c r="U148" s="111"/>
      <c r="V148" s="115"/>
      <c r="W148" s="116"/>
      <c r="X148" s="116"/>
      <c r="Y148" s="116"/>
      <c r="Z148" s="116"/>
      <c r="AA148" s="116"/>
      <c r="AB148" s="170"/>
      <c r="AC148" s="171" t="str">
        <f t="shared" si="210"/>
        <v/>
      </c>
      <c r="AD148" s="286" t="str">
        <f t="shared" si="211"/>
        <v/>
      </c>
      <c r="AL148" s="2" t="str" cm="1">
        <f t="array" ref="AL148">IF(B148="","",SUMPRODUCT(($D$1:$AB$4=$AL$4)*D148:AB148))</f>
        <v/>
      </c>
      <c r="AM148" s="15" t="str">
        <f t="shared" ca="1" si="2"/>
        <v/>
      </c>
      <c r="AN148" s="2" t="str" cm="1">
        <f t="array" ref="AN148">IF(B148="","",SUMPRODUCT(($D$1:$AB$4=$AN$4)*D148:AB148))</f>
        <v/>
      </c>
      <c r="AO148" s="15" t="str">
        <f t="shared" ca="1" si="3"/>
        <v/>
      </c>
      <c r="AP148" s="2" t="str" cm="1">
        <f t="array" ref="AP148">IF(B148="","",SUMPRODUCT(($D$1:$AB$4=$AP$4)*D148:AB148))</f>
        <v/>
      </c>
      <c r="AQ148" s="15" t="str">
        <f t="shared" ca="1" si="4"/>
        <v/>
      </c>
      <c r="AR148" s="2" t="str" cm="1">
        <f t="array" ref="AR148">IF(B148="","",SUMPRODUCT(($D$1:$AB$4=$AR$4)*D148:AB148))</f>
        <v/>
      </c>
      <c r="AS148" s="15" t="str">
        <f t="shared" ca="1" si="5"/>
        <v/>
      </c>
      <c r="AT148" s="2" t="str" cm="1">
        <f t="array" ref="AT148">IF(B148="","",SUMPRODUCT(($D$1:$AB$4=$AT$4)*$D148:$AB148))</f>
        <v/>
      </c>
      <c r="AU148" s="15" t="str">
        <f t="shared" ca="1" si="6"/>
        <v/>
      </c>
      <c r="AV148" s="2" t="str" cm="1">
        <f t="array" ref="AV148">IF(D148="","",SUMPRODUCT(($D$1:$AB$4=$AV$4)*$D148:$AB148))</f>
        <v/>
      </c>
      <c r="AW148" s="15" t="str">
        <f t="shared" ca="1" si="7"/>
        <v/>
      </c>
      <c r="AX148" s="2" t="str" cm="1">
        <f t="array" ref="AX148">IF(F148="","",SUMPRODUCT(($D$1:$AB$4=$AX$4)*$D148:$AB148))</f>
        <v/>
      </c>
      <c r="AY148" s="15" t="str">
        <f t="shared" ca="1" si="8"/>
        <v/>
      </c>
      <c r="AZ148" s="2" t="str" cm="1">
        <f t="array" ref="AZ148">IF(B148="","",SUMPRODUCT(($D$1:$AB$4=$AZ$4)*$D148:$AB148))</f>
        <v/>
      </c>
      <c r="BA148" s="15" t="str">
        <f t="shared" ca="1" si="9"/>
        <v/>
      </c>
      <c r="BB148" s="2" t="str" cm="1">
        <f t="array" ref="BB148">IF(B148="","",SUMPRODUCT(($D$1:$AB$4=$BB$4)*$D148:$AB148))</f>
        <v/>
      </c>
      <c r="BC148" s="15" t="str">
        <f t="shared" ca="1" si="10"/>
        <v/>
      </c>
      <c r="BD148" s="2" t="str" cm="1">
        <f t="array" ref="BD148">IF(B148="","",SUMPRODUCT(($D$1:$AB$4=$BD$4)*$D148:$AB148))</f>
        <v/>
      </c>
      <c r="BE148" s="15" t="str">
        <f t="shared" ca="1" si="11"/>
        <v/>
      </c>
      <c r="BF148" s="2" t="str" cm="1">
        <f t="array" ref="BF148">IF(B148="","",SUMPRODUCT(($D$1:$AB$4=$BF$4)*$D148:$AB148))</f>
        <v/>
      </c>
      <c r="BG148" s="15" t="str">
        <f t="shared" ca="1" si="12"/>
        <v/>
      </c>
      <c r="BH148" s="2" t="str" cm="1">
        <f t="array" ref="BH148">IF(B148="","",SUMPRODUCT(($D$1:$AB$4=$BH$4)*$D148:$AB148))</f>
        <v/>
      </c>
      <c r="BI148" s="15" t="str">
        <f t="shared" ca="1" si="13"/>
        <v/>
      </c>
      <c r="BJ148" s="2" t="str" cm="1">
        <f t="array" ref="BJ148">IF(B148="","",SUMPRODUCT(($D$1:$AB$4=$BJ$4)*$D148:$AB148))</f>
        <v/>
      </c>
      <c r="BK148" s="15" t="str">
        <f t="shared" ca="1" si="14"/>
        <v/>
      </c>
      <c r="BL148" s="2" t="str" cm="1">
        <f t="array" ref="BL148">IF(B148="","",SUMPRODUCT(($D$1:$AB$4=$BL$4)*$D148:$AB148))</f>
        <v/>
      </c>
      <c r="BM148" s="15" t="str">
        <f t="shared" ca="1" si="15"/>
        <v/>
      </c>
      <c r="BN148" s="2" t="str" cm="1">
        <f t="array" ref="BN148">IF(B148="","",SUMPRODUCT(($D$1:$AB$4=$BN$4)*$D148:$AB148))</f>
        <v/>
      </c>
      <c r="BO148" s="15" t="str">
        <f t="shared" ca="1" si="16"/>
        <v/>
      </c>
      <c r="BP148" s="2" t="str" cm="1">
        <f t="array" ref="BP148">IF(B148="","",SUMPRODUCT(($D$1:$AB$4=$BP$4)*$D148:$AB148))</f>
        <v/>
      </c>
      <c r="BQ148" s="15" t="str">
        <f t="shared" ca="1" si="17"/>
        <v/>
      </c>
      <c r="BR148" s="2" t="str" cm="1">
        <f t="array" ref="BR148">IF(B148="","",SUMPRODUCT(($D$1:$AB$4=$BR$4)*$D148:$AB148))</f>
        <v/>
      </c>
      <c r="BS148" s="15" t="str">
        <f t="shared" ca="1" si="18"/>
        <v/>
      </c>
      <c r="BT148" s="2" t="str" cm="1">
        <f t="array" ref="BT148">IF(B148="","",SUMPRODUCT(($D$1:$AB$4=$BT$4)*$D148:$AB148))</f>
        <v/>
      </c>
      <c r="BU148" s="15" t="str">
        <f t="shared" ca="1" si="19"/>
        <v/>
      </c>
      <c r="BV148" s="2" t="str" cm="1">
        <f t="array" ref="BV148">IF(B148="","",SUMPRODUCT(($D$1:$AB$4=$BV$4)*$D148:$AB148))</f>
        <v/>
      </c>
      <c r="BW148" s="15" t="str">
        <f t="shared" ca="1" si="20"/>
        <v/>
      </c>
      <c r="BX148" s="2" t="str" cm="1">
        <f t="array" ref="BX148">IF(B148="","",SUMPRODUCT(($D$1:$AB$4=$BX$4)*$D148:$AB148))</f>
        <v/>
      </c>
      <c r="BY148" s="15" t="str">
        <f t="shared" ca="1" si="21"/>
        <v/>
      </c>
      <c r="BZ148" s="2" t="str" cm="1">
        <f t="array" ref="BZ148">IF(B148="","",SUMPRODUCT(($D$1:$AB$4=$BZ$4)*$D148:$AB148))</f>
        <v/>
      </c>
      <c r="CA148" s="15" t="str">
        <f t="shared" ca="1" si="22"/>
        <v/>
      </c>
      <c r="CB148" s="2" t="str" cm="1">
        <f t="array" ref="CB148">IF(B148="","",SUMPRODUCT(($D$1:$AB$4=$CB$4)*$D148:$AB148))</f>
        <v/>
      </c>
      <c r="CC148" s="15" t="str">
        <f t="shared" ca="1" si="23"/>
        <v/>
      </c>
      <c r="CD148" s="2" t="str" cm="1">
        <f t="array" ref="CD148">IF(B148="","",SUMPRODUCT(($D$1:$AB$4=$CD$4)*$D148:$AB148))</f>
        <v/>
      </c>
      <c r="CE148" s="15" t="str">
        <f t="shared" ca="1" si="24"/>
        <v/>
      </c>
      <c r="CF148" s="2" t="str" cm="1">
        <f t="array" ref="CF148">IF(B148="","",SUMPRODUCT(($D$1:$AB$4=$CF$4)*$D148:$AB148))</f>
        <v/>
      </c>
      <c r="CG148" s="15" t="str">
        <f t="shared" ca="1" si="25"/>
        <v/>
      </c>
      <c r="CH148" s="2" t="str" cm="1">
        <f t="array" ref="CH148">IF(B148="","",SUMPRODUCT(($D$1:$AB$4=$CH$4)*$D148:$AB148))</f>
        <v/>
      </c>
      <c r="CI148" s="15" t="str">
        <f t="shared" ca="1" si="26"/>
        <v/>
      </c>
    </row>
    <row r="149" spans="1:87" ht="15.75" thickBot="1">
      <c r="A149" s="7">
        <v>143</v>
      </c>
      <c r="B149" s="8"/>
      <c r="D149" s="99"/>
      <c r="E149" s="100"/>
      <c r="F149" s="100"/>
      <c r="G149" s="100"/>
      <c r="H149" s="100"/>
      <c r="I149" s="101"/>
      <c r="J149" s="104"/>
      <c r="K149" s="105"/>
      <c r="L149" s="105"/>
      <c r="M149" s="105"/>
      <c r="N149" s="105"/>
      <c r="O149" s="106"/>
      <c r="P149" s="109"/>
      <c r="Q149" s="110"/>
      <c r="R149" s="110"/>
      <c r="S149" s="110"/>
      <c r="T149" s="110"/>
      <c r="U149" s="111"/>
      <c r="V149" s="115"/>
      <c r="W149" s="116"/>
      <c r="X149" s="116"/>
      <c r="Y149" s="116"/>
      <c r="Z149" s="116"/>
      <c r="AA149" s="116"/>
      <c r="AB149" s="170"/>
      <c r="AC149" s="171" t="str">
        <f t="shared" si="210"/>
        <v/>
      </c>
      <c r="AD149" s="286" t="str">
        <f t="shared" si="211"/>
        <v/>
      </c>
      <c r="AL149" s="2" t="str" cm="1">
        <f t="array" ref="AL149">IF(B149="","",SUMPRODUCT(($D$1:$AB$4=$AL$4)*D149:AB149))</f>
        <v/>
      </c>
      <c r="AM149" s="15" t="str">
        <f t="shared" ca="1" si="2"/>
        <v/>
      </c>
      <c r="AN149" s="2" t="str" cm="1">
        <f t="array" ref="AN149">IF(B149="","",SUMPRODUCT(($D$1:$AB$4=$AN$4)*D149:AB149))</f>
        <v/>
      </c>
      <c r="AO149" s="15" t="str">
        <f t="shared" ca="1" si="3"/>
        <v/>
      </c>
      <c r="AP149" s="2" t="str" cm="1">
        <f t="array" ref="AP149">IF(B149="","",SUMPRODUCT(($D$1:$AB$4=$AP$4)*D149:AB149))</f>
        <v/>
      </c>
      <c r="AQ149" s="15" t="str">
        <f t="shared" ca="1" si="4"/>
        <v/>
      </c>
      <c r="AR149" s="2" t="str" cm="1">
        <f t="array" ref="AR149">IF(B149="","",SUMPRODUCT(($D$1:$AB$4=$AR$4)*D149:AB149))</f>
        <v/>
      </c>
      <c r="AS149" s="15" t="str">
        <f t="shared" ca="1" si="5"/>
        <v/>
      </c>
      <c r="AT149" s="2" t="str" cm="1">
        <f t="array" ref="AT149">IF(B149="","",SUMPRODUCT(($D$1:$AB$4=$AT$4)*$D149:$AB149))</f>
        <v/>
      </c>
      <c r="AU149" s="15" t="str">
        <f t="shared" ca="1" si="6"/>
        <v/>
      </c>
      <c r="AV149" s="2" t="str" cm="1">
        <f t="array" ref="AV149">IF(D149="","",SUMPRODUCT(($D$1:$AB$4=$AV$4)*$D149:$AB149))</f>
        <v/>
      </c>
      <c r="AW149" s="15" t="str">
        <f t="shared" ca="1" si="7"/>
        <v/>
      </c>
      <c r="AX149" s="2" t="str" cm="1">
        <f t="array" ref="AX149">IF(F149="","",SUMPRODUCT(($D$1:$AB$4=$AX$4)*$D149:$AB149))</f>
        <v/>
      </c>
      <c r="AY149" s="15" t="str">
        <f t="shared" ca="1" si="8"/>
        <v/>
      </c>
      <c r="AZ149" s="2" t="str" cm="1">
        <f t="array" ref="AZ149">IF(B149="","",SUMPRODUCT(($D$1:$AB$4=$AZ$4)*$D149:$AB149))</f>
        <v/>
      </c>
      <c r="BA149" s="15" t="str">
        <f t="shared" ca="1" si="9"/>
        <v/>
      </c>
      <c r="BB149" s="2" t="str" cm="1">
        <f t="array" ref="BB149">IF(B149="","",SUMPRODUCT(($D$1:$AB$4=$BB$4)*$D149:$AB149))</f>
        <v/>
      </c>
      <c r="BC149" s="15" t="str">
        <f t="shared" ca="1" si="10"/>
        <v/>
      </c>
      <c r="BD149" s="2" t="str" cm="1">
        <f t="array" ref="BD149">IF(B149="","",SUMPRODUCT(($D$1:$AB$4=$BD$4)*$D149:$AB149))</f>
        <v/>
      </c>
      <c r="BE149" s="15" t="str">
        <f t="shared" ca="1" si="11"/>
        <v/>
      </c>
      <c r="BF149" s="2" t="str" cm="1">
        <f t="array" ref="BF149">IF(B149="","",SUMPRODUCT(($D$1:$AB$4=$BF$4)*$D149:$AB149))</f>
        <v/>
      </c>
      <c r="BG149" s="15" t="str">
        <f t="shared" ca="1" si="12"/>
        <v/>
      </c>
      <c r="BH149" s="2" t="str" cm="1">
        <f t="array" ref="BH149">IF(B149="","",SUMPRODUCT(($D$1:$AB$4=$BH$4)*$D149:$AB149))</f>
        <v/>
      </c>
      <c r="BI149" s="15" t="str">
        <f t="shared" ca="1" si="13"/>
        <v/>
      </c>
      <c r="BJ149" s="2" t="str" cm="1">
        <f t="array" ref="BJ149">IF(B149="","",SUMPRODUCT(($D$1:$AB$4=$BJ$4)*$D149:$AB149))</f>
        <v/>
      </c>
      <c r="BK149" s="15" t="str">
        <f t="shared" ca="1" si="14"/>
        <v/>
      </c>
      <c r="BL149" s="2" t="str" cm="1">
        <f t="array" ref="BL149">IF(B149="","",SUMPRODUCT(($D$1:$AB$4=$BL$4)*$D149:$AB149))</f>
        <v/>
      </c>
      <c r="BM149" s="15" t="str">
        <f t="shared" ca="1" si="15"/>
        <v/>
      </c>
      <c r="BN149" s="2" t="str" cm="1">
        <f t="array" ref="BN149">IF(B149="","",SUMPRODUCT(($D$1:$AB$4=$BN$4)*$D149:$AB149))</f>
        <v/>
      </c>
      <c r="BO149" s="15" t="str">
        <f t="shared" ca="1" si="16"/>
        <v/>
      </c>
      <c r="BP149" s="2" t="str" cm="1">
        <f t="array" ref="BP149">IF(B149="","",SUMPRODUCT(($D$1:$AB$4=$BP$4)*$D149:$AB149))</f>
        <v/>
      </c>
      <c r="BQ149" s="15" t="str">
        <f t="shared" ca="1" si="17"/>
        <v/>
      </c>
      <c r="BR149" s="2" t="str" cm="1">
        <f t="array" ref="BR149">IF(B149="","",SUMPRODUCT(($D$1:$AB$4=$BR$4)*$D149:$AB149))</f>
        <v/>
      </c>
      <c r="BS149" s="15" t="str">
        <f t="shared" ca="1" si="18"/>
        <v/>
      </c>
      <c r="BT149" s="2" t="str" cm="1">
        <f t="array" ref="BT149">IF(B149="","",SUMPRODUCT(($D$1:$AB$4=$BT$4)*$D149:$AB149))</f>
        <v/>
      </c>
      <c r="BU149" s="15" t="str">
        <f t="shared" ca="1" si="19"/>
        <v/>
      </c>
      <c r="BV149" s="2" t="str" cm="1">
        <f t="array" ref="BV149">IF(B149="","",SUMPRODUCT(($D$1:$AB$4=$BV$4)*$D149:$AB149))</f>
        <v/>
      </c>
      <c r="BW149" s="15" t="str">
        <f t="shared" ca="1" si="20"/>
        <v/>
      </c>
      <c r="BX149" s="2" t="str" cm="1">
        <f t="array" ref="BX149">IF(B149="","",SUMPRODUCT(($D$1:$AB$4=$BX$4)*$D149:$AB149))</f>
        <v/>
      </c>
      <c r="BY149" s="15" t="str">
        <f t="shared" ca="1" si="21"/>
        <v/>
      </c>
      <c r="BZ149" s="2" t="str" cm="1">
        <f t="array" ref="BZ149">IF(B149="","",SUMPRODUCT(($D$1:$AB$4=$BZ$4)*$D149:$AB149))</f>
        <v/>
      </c>
      <c r="CA149" s="15" t="str">
        <f t="shared" ca="1" si="22"/>
        <v/>
      </c>
      <c r="CB149" s="2" t="str" cm="1">
        <f t="array" ref="CB149">IF(B149="","",SUMPRODUCT(($D$1:$AB$4=$CB$4)*$D149:$AB149))</f>
        <v/>
      </c>
      <c r="CC149" s="15" t="str">
        <f t="shared" ca="1" si="23"/>
        <v/>
      </c>
      <c r="CD149" s="2" t="str" cm="1">
        <f t="array" ref="CD149">IF(B149="","",SUMPRODUCT(($D$1:$AB$4=$CD$4)*$D149:$AB149))</f>
        <v/>
      </c>
      <c r="CE149" s="15" t="str">
        <f t="shared" ca="1" si="24"/>
        <v/>
      </c>
      <c r="CF149" s="2" t="str" cm="1">
        <f t="array" ref="CF149">IF(B149="","",SUMPRODUCT(($D$1:$AB$4=$CF$4)*$D149:$AB149))</f>
        <v/>
      </c>
      <c r="CG149" s="15" t="str">
        <f t="shared" ca="1" si="25"/>
        <v/>
      </c>
      <c r="CH149" s="2" t="str" cm="1">
        <f t="array" ref="CH149">IF(B149="","",SUMPRODUCT(($D$1:$AB$4=$CH$4)*$D149:$AB149))</f>
        <v/>
      </c>
      <c r="CI149" s="15" t="str">
        <f t="shared" ca="1" si="26"/>
        <v/>
      </c>
    </row>
    <row r="150" spans="1:87" ht="15.75" thickBot="1">
      <c r="A150" s="7">
        <v>144</v>
      </c>
      <c r="B150" s="8"/>
      <c r="D150" s="99"/>
      <c r="E150" s="100"/>
      <c r="F150" s="100"/>
      <c r="G150" s="100"/>
      <c r="H150" s="100"/>
      <c r="I150" s="101"/>
      <c r="J150" s="104"/>
      <c r="K150" s="105"/>
      <c r="L150" s="105"/>
      <c r="M150" s="105"/>
      <c r="N150" s="105"/>
      <c r="O150" s="106"/>
      <c r="P150" s="109"/>
      <c r="Q150" s="110"/>
      <c r="R150" s="110"/>
      <c r="S150" s="110"/>
      <c r="T150" s="110"/>
      <c r="U150" s="111"/>
      <c r="V150" s="115"/>
      <c r="W150" s="116"/>
      <c r="X150" s="116"/>
      <c r="Y150" s="116"/>
      <c r="Z150" s="116"/>
      <c r="AA150" s="116"/>
      <c r="AB150" s="170"/>
      <c r="AC150" s="171" t="str">
        <f t="shared" si="210"/>
        <v/>
      </c>
      <c r="AD150" s="286" t="str">
        <f t="shared" si="211"/>
        <v/>
      </c>
      <c r="AL150" s="2" t="str" cm="1">
        <f t="array" ref="AL150">IF(B150="","",SUMPRODUCT(($D$1:$AB$4=$AL$4)*D150:AB150))</f>
        <v/>
      </c>
      <c r="AM150" s="15" t="str">
        <f t="shared" ca="1" si="2"/>
        <v/>
      </c>
      <c r="AN150" s="2" t="str" cm="1">
        <f t="array" ref="AN150">IF(B150="","",SUMPRODUCT(($D$1:$AB$4=$AN$4)*D150:AB150))</f>
        <v/>
      </c>
      <c r="AO150" s="15" t="str">
        <f t="shared" ca="1" si="3"/>
        <v/>
      </c>
      <c r="AP150" s="2" t="str" cm="1">
        <f t="array" ref="AP150">IF(B150="","",SUMPRODUCT(($D$1:$AB$4=$AP$4)*D150:AB150))</f>
        <v/>
      </c>
      <c r="AQ150" s="15" t="str">
        <f t="shared" ca="1" si="4"/>
        <v/>
      </c>
      <c r="AR150" s="2" t="str" cm="1">
        <f t="array" ref="AR150">IF(B150="","",SUMPRODUCT(($D$1:$AB$4=$AR$4)*D150:AB150))</f>
        <v/>
      </c>
      <c r="AS150" s="15" t="str">
        <f t="shared" ca="1" si="5"/>
        <v/>
      </c>
      <c r="AT150" s="2" t="str" cm="1">
        <f t="array" ref="AT150">IF(B150="","",SUMPRODUCT(($D$1:$AB$4=$AT$4)*$D150:$AB150))</f>
        <v/>
      </c>
      <c r="AU150" s="15" t="str">
        <f t="shared" ca="1" si="6"/>
        <v/>
      </c>
      <c r="AV150" s="2" t="str" cm="1">
        <f t="array" ref="AV150">IF(D150="","",SUMPRODUCT(($D$1:$AB$4=$AV$4)*$D150:$AB150))</f>
        <v/>
      </c>
      <c r="AW150" s="15" t="str">
        <f t="shared" ca="1" si="7"/>
        <v/>
      </c>
      <c r="AX150" s="2" t="str" cm="1">
        <f t="array" ref="AX150">IF(F150="","",SUMPRODUCT(($D$1:$AB$4=$AX$4)*$D150:$AB150))</f>
        <v/>
      </c>
      <c r="AY150" s="15" t="str">
        <f t="shared" ca="1" si="8"/>
        <v/>
      </c>
      <c r="AZ150" s="2" t="str" cm="1">
        <f t="array" ref="AZ150">IF(B150="","",SUMPRODUCT(($D$1:$AB$4=$AZ$4)*$D150:$AB150))</f>
        <v/>
      </c>
      <c r="BA150" s="15" t="str">
        <f t="shared" ca="1" si="9"/>
        <v/>
      </c>
      <c r="BB150" s="2" t="str" cm="1">
        <f t="array" ref="BB150">IF(B150="","",SUMPRODUCT(($D$1:$AB$4=$BB$4)*$D150:$AB150))</f>
        <v/>
      </c>
      <c r="BC150" s="15" t="str">
        <f t="shared" ca="1" si="10"/>
        <v/>
      </c>
      <c r="BD150" s="2" t="str" cm="1">
        <f t="array" ref="BD150">IF(B150="","",SUMPRODUCT(($D$1:$AB$4=$BD$4)*$D150:$AB150))</f>
        <v/>
      </c>
      <c r="BE150" s="15" t="str">
        <f t="shared" ca="1" si="11"/>
        <v/>
      </c>
      <c r="BF150" s="2" t="str" cm="1">
        <f t="array" ref="BF150">IF(B150="","",SUMPRODUCT(($D$1:$AB$4=$BF$4)*$D150:$AB150))</f>
        <v/>
      </c>
      <c r="BG150" s="15" t="str">
        <f t="shared" ca="1" si="12"/>
        <v/>
      </c>
      <c r="BH150" s="2" t="str" cm="1">
        <f t="array" ref="BH150">IF(B150="","",SUMPRODUCT(($D$1:$AB$4=$BH$4)*$D150:$AB150))</f>
        <v/>
      </c>
      <c r="BI150" s="15" t="str">
        <f t="shared" ca="1" si="13"/>
        <v/>
      </c>
      <c r="BJ150" s="2" t="str" cm="1">
        <f t="array" ref="BJ150">IF(B150="","",SUMPRODUCT(($D$1:$AB$4=$BJ$4)*$D150:$AB150))</f>
        <v/>
      </c>
      <c r="BK150" s="15" t="str">
        <f t="shared" ca="1" si="14"/>
        <v/>
      </c>
      <c r="BL150" s="2" t="str" cm="1">
        <f t="array" ref="BL150">IF(B150="","",SUMPRODUCT(($D$1:$AB$4=$BL$4)*$D150:$AB150))</f>
        <v/>
      </c>
      <c r="BM150" s="15" t="str">
        <f t="shared" ca="1" si="15"/>
        <v/>
      </c>
      <c r="BN150" s="2" t="str" cm="1">
        <f t="array" ref="BN150">IF(B150="","",SUMPRODUCT(($D$1:$AB$4=$BN$4)*$D150:$AB150))</f>
        <v/>
      </c>
      <c r="BO150" s="15" t="str">
        <f t="shared" ca="1" si="16"/>
        <v/>
      </c>
      <c r="BP150" s="2" t="str" cm="1">
        <f t="array" ref="BP150">IF(B150="","",SUMPRODUCT(($D$1:$AB$4=$BP$4)*$D150:$AB150))</f>
        <v/>
      </c>
      <c r="BQ150" s="15" t="str">
        <f t="shared" ca="1" si="17"/>
        <v/>
      </c>
      <c r="BR150" s="2" t="str" cm="1">
        <f t="array" ref="BR150">IF(B150="","",SUMPRODUCT(($D$1:$AB$4=$BR$4)*$D150:$AB150))</f>
        <v/>
      </c>
      <c r="BS150" s="15" t="str">
        <f t="shared" ca="1" si="18"/>
        <v/>
      </c>
      <c r="BT150" s="2" t="str" cm="1">
        <f t="array" ref="BT150">IF(B150="","",SUMPRODUCT(($D$1:$AB$4=$BT$4)*$D150:$AB150))</f>
        <v/>
      </c>
      <c r="BU150" s="15" t="str">
        <f t="shared" ca="1" si="19"/>
        <v/>
      </c>
      <c r="BV150" s="2" t="str" cm="1">
        <f t="array" ref="BV150">IF(B150="","",SUMPRODUCT(($D$1:$AB$4=$BV$4)*$D150:$AB150))</f>
        <v/>
      </c>
      <c r="BW150" s="15" t="str">
        <f t="shared" ca="1" si="20"/>
        <v/>
      </c>
      <c r="BX150" s="2" t="str" cm="1">
        <f t="array" ref="BX150">IF(B150="","",SUMPRODUCT(($D$1:$AB$4=$BX$4)*$D150:$AB150))</f>
        <v/>
      </c>
      <c r="BY150" s="15" t="str">
        <f t="shared" ca="1" si="21"/>
        <v/>
      </c>
      <c r="BZ150" s="2" t="str" cm="1">
        <f t="array" ref="BZ150">IF(B150="","",SUMPRODUCT(($D$1:$AB$4=$BZ$4)*$D150:$AB150))</f>
        <v/>
      </c>
      <c r="CA150" s="15" t="str">
        <f t="shared" ca="1" si="22"/>
        <v/>
      </c>
      <c r="CB150" s="2" t="str" cm="1">
        <f t="array" ref="CB150">IF(B150="","",SUMPRODUCT(($D$1:$AB$4=$CB$4)*$D150:$AB150))</f>
        <v/>
      </c>
      <c r="CC150" s="15" t="str">
        <f t="shared" ca="1" si="23"/>
        <v/>
      </c>
      <c r="CD150" s="2" t="str" cm="1">
        <f t="array" ref="CD150">IF(B150="","",SUMPRODUCT(($D$1:$AB$4=$CD$4)*$D150:$AB150))</f>
        <v/>
      </c>
      <c r="CE150" s="15" t="str">
        <f t="shared" ca="1" si="24"/>
        <v/>
      </c>
      <c r="CF150" s="2" t="str" cm="1">
        <f t="array" ref="CF150">IF(B150="","",SUMPRODUCT(($D$1:$AB$4=$CF$4)*$D150:$AB150))</f>
        <v/>
      </c>
      <c r="CG150" s="15" t="str">
        <f t="shared" ca="1" si="25"/>
        <v/>
      </c>
      <c r="CH150" s="2" t="str" cm="1">
        <f t="array" ref="CH150">IF(B150="","",SUMPRODUCT(($D$1:$AB$4=$CH$4)*$D150:$AB150))</f>
        <v/>
      </c>
      <c r="CI150" s="15" t="str">
        <f t="shared" ca="1" si="26"/>
        <v/>
      </c>
    </row>
    <row r="151" spans="1:87" ht="15.75" thickBot="1">
      <c r="A151" s="7">
        <v>145</v>
      </c>
      <c r="B151" s="8"/>
      <c r="D151" s="99"/>
      <c r="E151" s="100"/>
      <c r="F151" s="100"/>
      <c r="G151" s="100"/>
      <c r="H151" s="100"/>
      <c r="I151" s="101"/>
      <c r="J151" s="104"/>
      <c r="K151" s="105"/>
      <c r="L151" s="105"/>
      <c r="M151" s="105"/>
      <c r="N151" s="105"/>
      <c r="O151" s="106"/>
      <c r="P151" s="109"/>
      <c r="Q151" s="110"/>
      <c r="R151" s="110"/>
      <c r="S151" s="110"/>
      <c r="T151" s="110"/>
      <c r="U151" s="111"/>
      <c r="V151" s="115"/>
      <c r="W151" s="116"/>
      <c r="X151" s="116"/>
      <c r="Y151" s="116"/>
      <c r="Z151" s="116"/>
      <c r="AA151" s="116"/>
      <c r="AB151" s="170"/>
      <c r="AC151" s="171" t="str">
        <f t="shared" si="210"/>
        <v/>
      </c>
      <c r="AD151" s="286" t="str">
        <f t="shared" si="211"/>
        <v/>
      </c>
      <c r="AL151" s="2" t="str" cm="1">
        <f t="array" ref="AL151">IF(B151="","",SUMPRODUCT(($D$1:$AB$4=$AL$4)*D151:AB151))</f>
        <v/>
      </c>
      <c r="AM151" s="15" t="str">
        <f t="shared" ca="1" si="2"/>
        <v/>
      </c>
      <c r="AN151" s="2" t="str" cm="1">
        <f t="array" ref="AN151">IF(B151="","",SUMPRODUCT(($D$1:$AB$4=$AN$4)*D151:AB151))</f>
        <v/>
      </c>
      <c r="AO151" s="15" t="str">
        <f t="shared" ca="1" si="3"/>
        <v/>
      </c>
      <c r="AP151" s="2" t="str" cm="1">
        <f t="array" ref="AP151">IF(B151="","",SUMPRODUCT(($D$1:$AB$4=$AP$4)*D151:AB151))</f>
        <v/>
      </c>
      <c r="AQ151" s="15" t="str">
        <f t="shared" ca="1" si="4"/>
        <v/>
      </c>
      <c r="AR151" s="2" t="str" cm="1">
        <f t="array" ref="AR151">IF(B151="","",SUMPRODUCT(($D$1:$AB$4=$AR$4)*D151:AB151))</f>
        <v/>
      </c>
      <c r="AS151" s="15" t="str">
        <f t="shared" ca="1" si="5"/>
        <v/>
      </c>
      <c r="AT151" s="2" t="str" cm="1">
        <f t="array" ref="AT151">IF(B151="","",SUMPRODUCT(($D$1:$AB$4=$AT$4)*$D151:$AB151))</f>
        <v/>
      </c>
      <c r="AU151" s="15" t="str">
        <f t="shared" ca="1" si="6"/>
        <v/>
      </c>
      <c r="AV151" s="2" t="str" cm="1">
        <f t="array" ref="AV151">IF(D151="","",SUMPRODUCT(($D$1:$AB$4=$AV$4)*$D151:$AB151))</f>
        <v/>
      </c>
      <c r="AW151" s="15" t="str">
        <f t="shared" ca="1" si="7"/>
        <v/>
      </c>
      <c r="AX151" s="2" t="str" cm="1">
        <f t="array" ref="AX151">IF(F151="","",SUMPRODUCT(($D$1:$AB$4=$AX$4)*$D151:$AB151))</f>
        <v/>
      </c>
      <c r="AY151" s="15" t="str">
        <f t="shared" ca="1" si="8"/>
        <v/>
      </c>
      <c r="AZ151" s="2" t="str" cm="1">
        <f t="array" ref="AZ151">IF(B151="","",SUMPRODUCT(($D$1:$AB$4=$AZ$4)*$D151:$AB151))</f>
        <v/>
      </c>
      <c r="BA151" s="15" t="str">
        <f t="shared" ca="1" si="9"/>
        <v/>
      </c>
      <c r="BB151" s="2" t="str" cm="1">
        <f t="array" ref="BB151">IF(B151="","",SUMPRODUCT(($D$1:$AB$4=$BB$4)*$D151:$AB151))</f>
        <v/>
      </c>
      <c r="BC151" s="15" t="str">
        <f t="shared" ca="1" si="10"/>
        <v/>
      </c>
      <c r="BD151" s="2" t="str" cm="1">
        <f t="array" ref="BD151">IF(B151="","",SUMPRODUCT(($D$1:$AB$4=$BD$4)*$D151:$AB151))</f>
        <v/>
      </c>
      <c r="BE151" s="15" t="str">
        <f t="shared" ca="1" si="11"/>
        <v/>
      </c>
      <c r="BF151" s="2" t="str" cm="1">
        <f t="array" ref="BF151">IF(B151="","",SUMPRODUCT(($D$1:$AB$4=$BF$4)*$D151:$AB151))</f>
        <v/>
      </c>
      <c r="BG151" s="15" t="str">
        <f t="shared" ca="1" si="12"/>
        <v/>
      </c>
      <c r="BH151" s="2" t="str" cm="1">
        <f t="array" ref="BH151">IF(B151="","",SUMPRODUCT(($D$1:$AB$4=$BH$4)*$D151:$AB151))</f>
        <v/>
      </c>
      <c r="BI151" s="15" t="str">
        <f t="shared" ca="1" si="13"/>
        <v/>
      </c>
      <c r="BJ151" s="2" t="str" cm="1">
        <f t="array" ref="BJ151">IF(B151="","",SUMPRODUCT(($D$1:$AB$4=$BJ$4)*$D151:$AB151))</f>
        <v/>
      </c>
      <c r="BK151" s="15" t="str">
        <f t="shared" ca="1" si="14"/>
        <v/>
      </c>
      <c r="BL151" s="2" t="str" cm="1">
        <f t="array" ref="BL151">IF(B151="","",SUMPRODUCT(($D$1:$AB$4=$BL$4)*$D151:$AB151))</f>
        <v/>
      </c>
      <c r="BM151" s="15" t="str">
        <f t="shared" ca="1" si="15"/>
        <v/>
      </c>
      <c r="BN151" s="2" t="str" cm="1">
        <f t="array" ref="BN151">IF(B151="","",SUMPRODUCT(($D$1:$AB$4=$BN$4)*$D151:$AB151))</f>
        <v/>
      </c>
      <c r="BO151" s="15" t="str">
        <f t="shared" ca="1" si="16"/>
        <v/>
      </c>
      <c r="BP151" s="2" t="str" cm="1">
        <f t="array" ref="BP151">IF(B151="","",SUMPRODUCT(($D$1:$AB$4=$BP$4)*$D151:$AB151))</f>
        <v/>
      </c>
      <c r="BQ151" s="15" t="str">
        <f t="shared" ca="1" si="17"/>
        <v/>
      </c>
      <c r="BR151" s="2" t="str" cm="1">
        <f t="array" ref="BR151">IF(B151="","",SUMPRODUCT(($D$1:$AB$4=$BR$4)*$D151:$AB151))</f>
        <v/>
      </c>
      <c r="BS151" s="15" t="str">
        <f t="shared" ca="1" si="18"/>
        <v/>
      </c>
      <c r="BT151" s="2" t="str" cm="1">
        <f t="array" ref="BT151">IF(B151="","",SUMPRODUCT(($D$1:$AB$4=$BT$4)*$D151:$AB151))</f>
        <v/>
      </c>
      <c r="BU151" s="15" t="str">
        <f t="shared" ca="1" si="19"/>
        <v/>
      </c>
      <c r="BV151" s="2" t="str" cm="1">
        <f t="array" ref="BV151">IF(B151="","",SUMPRODUCT(($D$1:$AB$4=$BV$4)*$D151:$AB151))</f>
        <v/>
      </c>
      <c r="BW151" s="15" t="str">
        <f t="shared" ca="1" si="20"/>
        <v/>
      </c>
      <c r="BX151" s="2" t="str" cm="1">
        <f t="array" ref="BX151">IF(B151="","",SUMPRODUCT(($D$1:$AB$4=$BX$4)*$D151:$AB151))</f>
        <v/>
      </c>
      <c r="BY151" s="15" t="str">
        <f t="shared" ca="1" si="21"/>
        <v/>
      </c>
      <c r="BZ151" s="2" t="str" cm="1">
        <f t="array" ref="BZ151">IF(B151="","",SUMPRODUCT(($D$1:$AB$4=$BZ$4)*$D151:$AB151))</f>
        <v/>
      </c>
      <c r="CA151" s="15" t="str">
        <f t="shared" ca="1" si="22"/>
        <v/>
      </c>
      <c r="CB151" s="2" t="str" cm="1">
        <f t="array" ref="CB151">IF(B151="","",SUMPRODUCT(($D$1:$AB$4=$CB$4)*$D151:$AB151))</f>
        <v/>
      </c>
      <c r="CC151" s="15" t="str">
        <f t="shared" ca="1" si="23"/>
        <v/>
      </c>
      <c r="CD151" s="2" t="str" cm="1">
        <f t="array" ref="CD151">IF(B151="","",SUMPRODUCT(($D$1:$AB$4=$CD$4)*$D151:$AB151))</f>
        <v/>
      </c>
      <c r="CE151" s="15" t="str">
        <f t="shared" ca="1" si="24"/>
        <v/>
      </c>
      <c r="CF151" s="2" t="str" cm="1">
        <f t="array" ref="CF151">IF(B151="","",SUMPRODUCT(($D$1:$AB$4=$CF$4)*$D151:$AB151))</f>
        <v/>
      </c>
      <c r="CG151" s="15" t="str">
        <f t="shared" ca="1" si="25"/>
        <v/>
      </c>
      <c r="CH151" s="2" t="str" cm="1">
        <f t="array" ref="CH151">IF(B151="","",SUMPRODUCT(($D$1:$AB$4=$CH$4)*$D151:$AB151))</f>
        <v/>
      </c>
      <c r="CI151" s="15" t="str">
        <f t="shared" ca="1" si="26"/>
        <v/>
      </c>
    </row>
    <row r="152" spans="1:87" ht="15.75" thickBot="1">
      <c r="A152" s="7">
        <v>146</v>
      </c>
      <c r="B152" s="8"/>
      <c r="D152" s="99"/>
      <c r="E152" s="100"/>
      <c r="F152" s="100"/>
      <c r="G152" s="100"/>
      <c r="H152" s="100"/>
      <c r="I152" s="101"/>
      <c r="J152" s="104"/>
      <c r="K152" s="105"/>
      <c r="L152" s="105"/>
      <c r="M152" s="105"/>
      <c r="N152" s="105"/>
      <c r="O152" s="106"/>
      <c r="P152" s="109"/>
      <c r="Q152" s="110"/>
      <c r="R152" s="110"/>
      <c r="S152" s="110"/>
      <c r="T152" s="110"/>
      <c r="U152" s="111"/>
      <c r="V152" s="115"/>
      <c r="W152" s="116"/>
      <c r="X152" s="116"/>
      <c r="Y152" s="116"/>
      <c r="Z152" s="116"/>
      <c r="AA152" s="116"/>
      <c r="AB152" s="170"/>
      <c r="AC152" s="171" t="str">
        <f t="shared" si="210"/>
        <v/>
      </c>
      <c r="AD152" s="286" t="str">
        <f t="shared" si="211"/>
        <v/>
      </c>
      <c r="AL152" s="2" t="str" cm="1">
        <f t="array" ref="AL152">IF(B152="","",SUMPRODUCT(($D$1:$AB$4=$AL$4)*D152:AB152))</f>
        <v/>
      </c>
      <c r="AM152" s="15" t="str">
        <f t="shared" ca="1" si="2"/>
        <v/>
      </c>
      <c r="AN152" s="2" t="str" cm="1">
        <f t="array" ref="AN152">IF(B152="","",SUMPRODUCT(($D$1:$AB$4=$AN$4)*D152:AB152))</f>
        <v/>
      </c>
      <c r="AO152" s="15" t="str">
        <f t="shared" ca="1" si="3"/>
        <v/>
      </c>
      <c r="AP152" s="2" t="str" cm="1">
        <f t="array" ref="AP152">IF(B152="","",SUMPRODUCT(($D$1:$AB$4=$AP$4)*D152:AB152))</f>
        <v/>
      </c>
      <c r="AQ152" s="15" t="str">
        <f t="shared" ca="1" si="4"/>
        <v/>
      </c>
      <c r="AR152" s="2" t="str" cm="1">
        <f t="array" ref="AR152">IF(B152="","",SUMPRODUCT(($D$1:$AB$4=$AR$4)*D152:AB152))</f>
        <v/>
      </c>
      <c r="AS152" s="15" t="str">
        <f t="shared" ca="1" si="5"/>
        <v/>
      </c>
      <c r="AT152" s="2" t="str" cm="1">
        <f t="array" ref="AT152">IF(B152="","",SUMPRODUCT(($D$1:$AB$4=$AT$4)*$D152:$AB152))</f>
        <v/>
      </c>
      <c r="AU152" s="15" t="str">
        <f t="shared" ca="1" si="6"/>
        <v/>
      </c>
      <c r="AV152" s="2" t="str" cm="1">
        <f t="array" ref="AV152">IF(D152="","",SUMPRODUCT(($D$1:$AB$4=$AV$4)*$D152:$AB152))</f>
        <v/>
      </c>
      <c r="AW152" s="15" t="str">
        <f t="shared" ca="1" si="7"/>
        <v/>
      </c>
      <c r="AX152" s="2" t="str" cm="1">
        <f t="array" ref="AX152">IF(F152="","",SUMPRODUCT(($D$1:$AB$4=$AX$4)*$D152:$AB152))</f>
        <v/>
      </c>
      <c r="AY152" s="15" t="str">
        <f t="shared" ca="1" si="8"/>
        <v/>
      </c>
      <c r="AZ152" s="2" t="str" cm="1">
        <f t="array" ref="AZ152">IF(B152="","",SUMPRODUCT(($D$1:$AB$4=$AZ$4)*$D152:$AB152))</f>
        <v/>
      </c>
      <c r="BA152" s="15" t="str">
        <f t="shared" ca="1" si="9"/>
        <v/>
      </c>
      <c r="BB152" s="2" t="str" cm="1">
        <f t="array" ref="BB152">IF(B152="","",SUMPRODUCT(($D$1:$AB$4=$BB$4)*$D152:$AB152))</f>
        <v/>
      </c>
      <c r="BC152" s="15" t="str">
        <f t="shared" ca="1" si="10"/>
        <v/>
      </c>
      <c r="BD152" s="2" t="str" cm="1">
        <f t="array" ref="BD152">IF(B152="","",SUMPRODUCT(($D$1:$AB$4=$BD$4)*$D152:$AB152))</f>
        <v/>
      </c>
      <c r="BE152" s="15" t="str">
        <f t="shared" ca="1" si="11"/>
        <v/>
      </c>
      <c r="BF152" s="2" t="str" cm="1">
        <f t="array" ref="BF152">IF(B152="","",SUMPRODUCT(($D$1:$AB$4=$BF$4)*$D152:$AB152))</f>
        <v/>
      </c>
      <c r="BG152" s="15" t="str">
        <f t="shared" ca="1" si="12"/>
        <v/>
      </c>
      <c r="BH152" s="2" t="str" cm="1">
        <f t="array" ref="BH152">IF(B152="","",SUMPRODUCT(($D$1:$AB$4=$BH$4)*$D152:$AB152))</f>
        <v/>
      </c>
      <c r="BI152" s="15" t="str">
        <f t="shared" ca="1" si="13"/>
        <v/>
      </c>
      <c r="BJ152" s="2" t="str" cm="1">
        <f t="array" ref="BJ152">IF(B152="","",SUMPRODUCT(($D$1:$AB$4=$BJ$4)*$D152:$AB152))</f>
        <v/>
      </c>
      <c r="BK152" s="15" t="str">
        <f t="shared" ca="1" si="14"/>
        <v/>
      </c>
      <c r="BL152" s="2" t="str" cm="1">
        <f t="array" ref="BL152">IF(B152="","",SUMPRODUCT(($D$1:$AB$4=$BL$4)*$D152:$AB152))</f>
        <v/>
      </c>
      <c r="BM152" s="15" t="str">
        <f t="shared" ca="1" si="15"/>
        <v/>
      </c>
      <c r="BN152" s="2" t="str" cm="1">
        <f t="array" ref="BN152">IF(B152="","",SUMPRODUCT(($D$1:$AB$4=$BN$4)*$D152:$AB152))</f>
        <v/>
      </c>
      <c r="BO152" s="15" t="str">
        <f t="shared" ca="1" si="16"/>
        <v/>
      </c>
      <c r="BP152" s="2" t="str" cm="1">
        <f t="array" ref="BP152">IF(B152="","",SUMPRODUCT(($D$1:$AB$4=$BP$4)*$D152:$AB152))</f>
        <v/>
      </c>
      <c r="BQ152" s="15" t="str">
        <f t="shared" ca="1" si="17"/>
        <v/>
      </c>
      <c r="BR152" s="2" t="str" cm="1">
        <f t="array" ref="BR152">IF(B152="","",SUMPRODUCT(($D$1:$AB$4=$BR$4)*$D152:$AB152))</f>
        <v/>
      </c>
      <c r="BS152" s="15" t="str">
        <f t="shared" ca="1" si="18"/>
        <v/>
      </c>
      <c r="BT152" s="2" t="str" cm="1">
        <f t="array" ref="BT152">IF(B152="","",SUMPRODUCT(($D$1:$AB$4=$BT$4)*$D152:$AB152))</f>
        <v/>
      </c>
      <c r="BU152" s="15" t="str">
        <f t="shared" ca="1" si="19"/>
        <v/>
      </c>
      <c r="BV152" s="2" t="str" cm="1">
        <f t="array" ref="BV152">IF(B152="","",SUMPRODUCT(($D$1:$AB$4=$BV$4)*$D152:$AB152))</f>
        <v/>
      </c>
      <c r="BW152" s="15" t="str">
        <f t="shared" ca="1" si="20"/>
        <v/>
      </c>
      <c r="BX152" s="2" t="str" cm="1">
        <f t="array" ref="BX152">IF(B152="","",SUMPRODUCT(($D$1:$AB$4=$BX$4)*$D152:$AB152))</f>
        <v/>
      </c>
      <c r="BY152" s="15" t="str">
        <f t="shared" ca="1" si="21"/>
        <v/>
      </c>
      <c r="BZ152" s="2" t="str" cm="1">
        <f t="array" ref="BZ152">IF(B152="","",SUMPRODUCT(($D$1:$AB$4=$BZ$4)*$D152:$AB152))</f>
        <v/>
      </c>
      <c r="CA152" s="15" t="str">
        <f t="shared" ca="1" si="22"/>
        <v/>
      </c>
      <c r="CB152" s="2" t="str" cm="1">
        <f t="array" ref="CB152">IF(B152="","",SUMPRODUCT(($D$1:$AB$4=$CB$4)*$D152:$AB152))</f>
        <v/>
      </c>
      <c r="CC152" s="15" t="str">
        <f t="shared" ca="1" si="23"/>
        <v/>
      </c>
      <c r="CD152" s="2" t="str" cm="1">
        <f t="array" ref="CD152">IF(B152="","",SUMPRODUCT(($D$1:$AB$4=$CD$4)*$D152:$AB152))</f>
        <v/>
      </c>
      <c r="CE152" s="15" t="str">
        <f t="shared" ca="1" si="24"/>
        <v/>
      </c>
      <c r="CF152" s="2" t="str" cm="1">
        <f t="array" ref="CF152">IF(B152="","",SUMPRODUCT(($D$1:$AB$4=$CF$4)*$D152:$AB152))</f>
        <v/>
      </c>
      <c r="CG152" s="15" t="str">
        <f t="shared" ca="1" si="25"/>
        <v/>
      </c>
      <c r="CH152" s="2" t="str" cm="1">
        <f t="array" ref="CH152">IF(B152="","",SUMPRODUCT(($D$1:$AB$4=$CH$4)*$D152:$AB152))</f>
        <v/>
      </c>
      <c r="CI152" s="15" t="str">
        <f t="shared" ca="1" si="26"/>
        <v/>
      </c>
    </row>
    <row r="153" spans="1:87" ht="15.75" thickBot="1">
      <c r="A153" s="7">
        <v>147</v>
      </c>
      <c r="B153" s="8"/>
      <c r="D153" s="99"/>
      <c r="E153" s="100"/>
      <c r="F153" s="100"/>
      <c r="G153" s="100"/>
      <c r="H153" s="100"/>
      <c r="I153" s="101"/>
      <c r="J153" s="104"/>
      <c r="K153" s="105"/>
      <c r="L153" s="105"/>
      <c r="M153" s="105"/>
      <c r="N153" s="105"/>
      <c r="O153" s="106"/>
      <c r="P153" s="109"/>
      <c r="Q153" s="110"/>
      <c r="R153" s="110"/>
      <c r="S153" s="110"/>
      <c r="T153" s="110"/>
      <c r="U153" s="111"/>
      <c r="V153" s="115"/>
      <c r="W153" s="116"/>
      <c r="X153" s="116"/>
      <c r="Y153" s="116"/>
      <c r="Z153" s="116"/>
      <c r="AA153" s="116"/>
      <c r="AB153" s="170"/>
      <c r="AC153" s="171" t="str">
        <f t="shared" si="210"/>
        <v/>
      </c>
      <c r="AD153" s="286" t="str">
        <f t="shared" si="211"/>
        <v/>
      </c>
      <c r="AL153" s="2" t="str" cm="1">
        <f t="array" ref="AL153">IF(B153="","",SUMPRODUCT(($D$1:$AB$4=$AL$4)*D153:AB153))</f>
        <v/>
      </c>
      <c r="AM153" s="15" t="str">
        <f t="shared" ca="1" si="2"/>
        <v/>
      </c>
      <c r="AN153" s="2" t="str" cm="1">
        <f t="array" ref="AN153">IF(B153="","",SUMPRODUCT(($D$1:$AB$4=$AN$4)*D153:AB153))</f>
        <v/>
      </c>
      <c r="AO153" s="15" t="str">
        <f t="shared" ca="1" si="3"/>
        <v/>
      </c>
      <c r="AP153" s="2" t="str" cm="1">
        <f t="array" ref="AP153">IF(B153="","",SUMPRODUCT(($D$1:$AB$4=$AP$4)*D153:AB153))</f>
        <v/>
      </c>
      <c r="AQ153" s="15" t="str">
        <f t="shared" ca="1" si="4"/>
        <v/>
      </c>
      <c r="AR153" s="2" t="str" cm="1">
        <f t="array" ref="AR153">IF(B153="","",SUMPRODUCT(($D$1:$AB$4=$AR$4)*D153:AB153))</f>
        <v/>
      </c>
      <c r="AS153" s="15" t="str">
        <f t="shared" ca="1" si="5"/>
        <v/>
      </c>
      <c r="AT153" s="2" t="str" cm="1">
        <f t="array" ref="AT153">IF(B153="","",SUMPRODUCT(($D$1:$AB$4=$AT$4)*$D153:$AB153))</f>
        <v/>
      </c>
      <c r="AU153" s="15" t="str">
        <f t="shared" ca="1" si="6"/>
        <v/>
      </c>
      <c r="AV153" s="2" t="str" cm="1">
        <f t="array" ref="AV153">IF(D153="","",SUMPRODUCT(($D$1:$AB$4=$AV$4)*$D153:$AB153))</f>
        <v/>
      </c>
      <c r="AW153" s="15" t="str">
        <f t="shared" ca="1" si="7"/>
        <v/>
      </c>
      <c r="AX153" s="2" t="str" cm="1">
        <f t="array" ref="AX153">IF(F153="","",SUMPRODUCT(($D$1:$AB$4=$AX$4)*$D153:$AB153))</f>
        <v/>
      </c>
      <c r="AY153" s="15" t="str">
        <f t="shared" ca="1" si="8"/>
        <v/>
      </c>
      <c r="AZ153" s="2" t="str" cm="1">
        <f t="array" ref="AZ153">IF(B153="","",SUMPRODUCT(($D$1:$AB$4=$AZ$4)*$D153:$AB153))</f>
        <v/>
      </c>
      <c r="BA153" s="15" t="str">
        <f t="shared" ca="1" si="9"/>
        <v/>
      </c>
      <c r="BB153" s="2" t="str" cm="1">
        <f t="array" ref="BB153">IF(B153="","",SUMPRODUCT(($D$1:$AB$4=$BB$4)*$D153:$AB153))</f>
        <v/>
      </c>
      <c r="BC153" s="15" t="str">
        <f t="shared" ca="1" si="10"/>
        <v/>
      </c>
      <c r="BD153" s="2" t="str" cm="1">
        <f t="array" ref="BD153">IF(B153="","",SUMPRODUCT(($D$1:$AB$4=$BD$4)*$D153:$AB153))</f>
        <v/>
      </c>
      <c r="BE153" s="15" t="str">
        <f t="shared" ca="1" si="11"/>
        <v/>
      </c>
      <c r="BF153" s="2" t="str" cm="1">
        <f t="array" ref="BF153">IF(B153="","",SUMPRODUCT(($D$1:$AB$4=$BF$4)*$D153:$AB153))</f>
        <v/>
      </c>
      <c r="BG153" s="15" t="str">
        <f t="shared" ca="1" si="12"/>
        <v/>
      </c>
      <c r="BH153" s="2" t="str" cm="1">
        <f t="array" ref="BH153">IF(B153="","",SUMPRODUCT(($D$1:$AB$4=$BH$4)*$D153:$AB153))</f>
        <v/>
      </c>
      <c r="BI153" s="15" t="str">
        <f t="shared" ca="1" si="13"/>
        <v/>
      </c>
      <c r="BJ153" s="2" t="str" cm="1">
        <f t="array" ref="BJ153">IF(B153="","",SUMPRODUCT(($D$1:$AB$4=$BJ$4)*$D153:$AB153))</f>
        <v/>
      </c>
      <c r="BK153" s="15" t="str">
        <f t="shared" ca="1" si="14"/>
        <v/>
      </c>
      <c r="BL153" s="2" t="str" cm="1">
        <f t="array" ref="BL153">IF(B153="","",SUMPRODUCT(($D$1:$AB$4=$BL$4)*$D153:$AB153))</f>
        <v/>
      </c>
      <c r="BM153" s="15" t="str">
        <f t="shared" ca="1" si="15"/>
        <v/>
      </c>
      <c r="BN153" s="2" t="str" cm="1">
        <f t="array" ref="BN153">IF(B153="","",SUMPRODUCT(($D$1:$AB$4=$BN$4)*$D153:$AB153))</f>
        <v/>
      </c>
      <c r="BO153" s="15" t="str">
        <f t="shared" ca="1" si="16"/>
        <v/>
      </c>
      <c r="BP153" s="2" t="str" cm="1">
        <f t="array" ref="BP153">IF(B153="","",SUMPRODUCT(($D$1:$AB$4=$BP$4)*$D153:$AB153))</f>
        <v/>
      </c>
      <c r="BQ153" s="15" t="str">
        <f t="shared" ca="1" si="17"/>
        <v/>
      </c>
      <c r="BR153" s="2" t="str" cm="1">
        <f t="array" ref="BR153">IF(B153="","",SUMPRODUCT(($D$1:$AB$4=$BR$4)*$D153:$AB153))</f>
        <v/>
      </c>
      <c r="BS153" s="15" t="str">
        <f t="shared" ca="1" si="18"/>
        <v/>
      </c>
      <c r="BT153" s="2" t="str" cm="1">
        <f t="array" ref="BT153">IF(B153="","",SUMPRODUCT(($D$1:$AB$4=$BT$4)*$D153:$AB153))</f>
        <v/>
      </c>
      <c r="BU153" s="15" t="str">
        <f t="shared" ca="1" si="19"/>
        <v/>
      </c>
      <c r="BV153" s="2" t="str" cm="1">
        <f t="array" ref="BV153">IF(B153="","",SUMPRODUCT(($D$1:$AB$4=$BV$4)*$D153:$AB153))</f>
        <v/>
      </c>
      <c r="BW153" s="15" t="str">
        <f t="shared" ca="1" si="20"/>
        <v/>
      </c>
      <c r="BX153" s="2" t="str" cm="1">
        <f t="array" ref="BX153">IF(B153="","",SUMPRODUCT(($D$1:$AB$4=$BX$4)*$D153:$AB153))</f>
        <v/>
      </c>
      <c r="BY153" s="15" t="str">
        <f t="shared" ca="1" si="21"/>
        <v/>
      </c>
      <c r="BZ153" s="2" t="str" cm="1">
        <f t="array" ref="BZ153">IF(B153="","",SUMPRODUCT(($D$1:$AB$4=$BZ$4)*$D153:$AB153))</f>
        <v/>
      </c>
      <c r="CA153" s="15" t="str">
        <f t="shared" ca="1" si="22"/>
        <v/>
      </c>
      <c r="CB153" s="2" t="str" cm="1">
        <f t="array" ref="CB153">IF(B153="","",SUMPRODUCT(($D$1:$AB$4=$CB$4)*$D153:$AB153))</f>
        <v/>
      </c>
      <c r="CC153" s="15" t="str">
        <f t="shared" ca="1" si="23"/>
        <v/>
      </c>
      <c r="CD153" s="2" t="str" cm="1">
        <f t="array" ref="CD153">IF(B153="","",SUMPRODUCT(($D$1:$AB$4=$CD$4)*$D153:$AB153))</f>
        <v/>
      </c>
      <c r="CE153" s="15" t="str">
        <f t="shared" ca="1" si="24"/>
        <v/>
      </c>
      <c r="CF153" s="2" t="str" cm="1">
        <f t="array" ref="CF153">IF(B153="","",SUMPRODUCT(($D$1:$AB$4=$CF$4)*$D153:$AB153))</f>
        <v/>
      </c>
      <c r="CG153" s="15" t="str">
        <f t="shared" ca="1" si="25"/>
        <v/>
      </c>
      <c r="CH153" s="2" t="str" cm="1">
        <f t="array" ref="CH153">IF(B153="","",SUMPRODUCT(($D$1:$AB$4=$CH$4)*$D153:$AB153))</f>
        <v/>
      </c>
      <c r="CI153" s="15" t="str">
        <f t="shared" ca="1" si="26"/>
        <v/>
      </c>
    </row>
    <row r="154" spans="1:87" ht="15.75" thickBot="1">
      <c r="A154" s="7">
        <v>148</v>
      </c>
      <c r="B154" s="8"/>
      <c r="D154" s="99"/>
      <c r="E154" s="100"/>
      <c r="F154" s="100"/>
      <c r="G154" s="100"/>
      <c r="H154" s="100"/>
      <c r="I154" s="101"/>
      <c r="J154" s="104"/>
      <c r="K154" s="105"/>
      <c r="L154" s="105"/>
      <c r="M154" s="105"/>
      <c r="N154" s="105"/>
      <c r="O154" s="106"/>
      <c r="P154" s="109"/>
      <c r="Q154" s="110"/>
      <c r="R154" s="110"/>
      <c r="S154" s="110"/>
      <c r="T154" s="110"/>
      <c r="U154" s="111"/>
      <c r="V154" s="115"/>
      <c r="W154" s="116"/>
      <c r="X154" s="116"/>
      <c r="Y154" s="116"/>
      <c r="Z154" s="116"/>
      <c r="AA154" s="116"/>
      <c r="AB154" s="170"/>
      <c r="AC154" s="171" t="str">
        <f t="shared" si="210"/>
        <v/>
      </c>
      <c r="AD154" s="286" t="str">
        <f t="shared" si="211"/>
        <v/>
      </c>
      <c r="AL154" s="2" t="str" cm="1">
        <f t="array" ref="AL154">IF(B154="","",SUMPRODUCT(($D$1:$AB$4=$AL$4)*D154:AB154))</f>
        <v/>
      </c>
      <c r="AM154" s="15" t="str">
        <f t="shared" ca="1" si="2"/>
        <v/>
      </c>
      <c r="AN154" s="2" t="str" cm="1">
        <f t="array" ref="AN154">IF(B154="","",SUMPRODUCT(($D$1:$AB$4=$AN$4)*D154:AB154))</f>
        <v/>
      </c>
      <c r="AO154" s="15" t="str">
        <f t="shared" ca="1" si="3"/>
        <v/>
      </c>
      <c r="AP154" s="2" t="str" cm="1">
        <f t="array" ref="AP154">IF(B154="","",SUMPRODUCT(($D$1:$AB$4=$AP$4)*D154:AB154))</f>
        <v/>
      </c>
      <c r="AQ154" s="15" t="str">
        <f t="shared" ca="1" si="4"/>
        <v/>
      </c>
      <c r="AR154" s="2" t="str" cm="1">
        <f t="array" ref="AR154">IF(B154="","",SUMPRODUCT(($D$1:$AB$4=$AR$4)*D154:AB154))</f>
        <v/>
      </c>
      <c r="AS154" s="15" t="str">
        <f t="shared" ca="1" si="5"/>
        <v/>
      </c>
      <c r="AT154" s="2" t="str" cm="1">
        <f t="array" ref="AT154">IF(B154="","",SUMPRODUCT(($D$1:$AB$4=$AT$4)*$D154:$AB154))</f>
        <v/>
      </c>
      <c r="AU154" s="15" t="str">
        <f t="shared" ca="1" si="6"/>
        <v/>
      </c>
      <c r="AV154" s="2" t="str" cm="1">
        <f t="array" ref="AV154">IF(D154="","",SUMPRODUCT(($D$1:$AB$4=$AV$4)*$D154:$AB154))</f>
        <v/>
      </c>
      <c r="AW154" s="15" t="str">
        <f t="shared" ca="1" si="7"/>
        <v/>
      </c>
      <c r="AX154" s="2" t="str" cm="1">
        <f t="array" ref="AX154">IF(F154="","",SUMPRODUCT(($D$1:$AB$4=$AX$4)*$D154:$AB154))</f>
        <v/>
      </c>
      <c r="AY154" s="15" t="str">
        <f t="shared" ca="1" si="8"/>
        <v/>
      </c>
      <c r="AZ154" s="2" t="str" cm="1">
        <f t="array" ref="AZ154">IF(B154="","",SUMPRODUCT(($D$1:$AB$4=$AZ$4)*$D154:$AB154))</f>
        <v/>
      </c>
      <c r="BA154" s="15" t="str">
        <f t="shared" ca="1" si="9"/>
        <v/>
      </c>
      <c r="BB154" s="2" t="str" cm="1">
        <f t="array" ref="BB154">IF(B154="","",SUMPRODUCT(($D$1:$AB$4=$BB$4)*$D154:$AB154))</f>
        <v/>
      </c>
      <c r="BC154" s="15" t="str">
        <f t="shared" ca="1" si="10"/>
        <v/>
      </c>
      <c r="BD154" s="2" t="str" cm="1">
        <f t="array" ref="BD154">IF(B154="","",SUMPRODUCT(($D$1:$AB$4=$BD$4)*$D154:$AB154))</f>
        <v/>
      </c>
      <c r="BE154" s="15" t="str">
        <f t="shared" ca="1" si="11"/>
        <v/>
      </c>
      <c r="BF154" s="2" t="str" cm="1">
        <f t="array" ref="BF154">IF(B154="","",SUMPRODUCT(($D$1:$AB$4=$BF$4)*$D154:$AB154))</f>
        <v/>
      </c>
      <c r="BG154" s="15" t="str">
        <f t="shared" ca="1" si="12"/>
        <v/>
      </c>
      <c r="BH154" s="2" t="str" cm="1">
        <f t="array" ref="BH154">IF(B154="","",SUMPRODUCT(($D$1:$AB$4=$BH$4)*$D154:$AB154))</f>
        <v/>
      </c>
      <c r="BI154" s="15" t="str">
        <f t="shared" ca="1" si="13"/>
        <v/>
      </c>
      <c r="BJ154" s="2" t="str" cm="1">
        <f t="array" ref="BJ154">IF(B154="","",SUMPRODUCT(($D$1:$AB$4=$BJ$4)*$D154:$AB154))</f>
        <v/>
      </c>
      <c r="BK154" s="15" t="str">
        <f t="shared" ca="1" si="14"/>
        <v/>
      </c>
      <c r="BL154" s="2" t="str" cm="1">
        <f t="array" ref="BL154">IF(B154="","",SUMPRODUCT(($D$1:$AB$4=$BL$4)*$D154:$AB154))</f>
        <v/>
      </c>
      <c r="BM154" s="15" t="str">
        <f t="shared" ca="1" si="15"/>
        <v/>
      </c>
      <c r="BN154" s="2" t="str" cm="1">
        <f t="array" ref="BN154">IF(B154="","",SUMPRODUCT(($D$1:$AB$4=$BN$4)*$D154:$AB154))</f>
        <v/>
      </c>
      <c r="BO154" s="15" t="str">
        <f t="shared" ca="1" si="16"/>
        <v/>
      </c>
      <c r="BP154" s="2" t="str" cm="1">
        <f t="array" ref="BP154">IF(B154="","",SUMPRODUCT(($D$1:$AB$4=$BP$4)*$D154:$AB154))</f>
        <v/>
      </c>
      <c r="BQ154" s="15" t="str">
        <f t="shared" ca="1" si="17"/>
        <v/>
      </c>
      <c r="BR154" s="2" t="str" cm="1">
        <f t="array" ref="BR154">IF(B154="","",SUMPRODUCT(($D$1:$AB$4=$BR$4)*$D154:$AB154))</f>
        <v/>
      </c>
      <c r="BS154" s="15" t="str">
        <f t="shared" ca="1" si="18"/>
        <v/>
      </c>
      <c r="BT154" s="2" t="str" cm="1">
        <f t="array" ref="BT154">IF(B154="","",SUMPRODUCT(($D$1:$AB$4=$BT$4)*$D154:$AB154))</f>
        <v/>
      </c>
      <c r="BU154" s="15" t="str">
        <f t="shared" ca="1" si="19"/>
        <v/>
      </c>
      <c r="BV154" s="2" t="str" cm="1">
        <f t="array" ref="BV154">IF(B154="","",SUMPRODUCT(($D$1:$AB$4=$BV$4)*$D154:$AB154))</f>
        <v/>
      </c>
      <c r="BW154" s="15" t="str">
        <f t="shared" ca="1" si="20"/>
        <v/>
      </c>
      <c r="BX154" s="2" t="str" cm="1">
        <f t="array" ref="BX154">IF(B154="","",SUMPRODUCT(($D$1:$AB$4=$BX$4)*$D154:$AB154))</f>
        <v/>
      </c>
      <c r="BY154" s="15" t="str">
        <f t="shared" ca="1" si="21"/>
        <v/>
      </c>
      <c r="BZ154" s="2" t="str" cm="1">
        <f t="array" ref="BZ154">IF(B154="","",SUMPRODUCT(($D$1:$AB$4=$BZ$4)*$D154:$AB154))</f>
        <v/>
      </c>
      <c r="CA154" s="15" t="str">
        <f t="shared" ca="1" si="22"/>
        <v/>
      </c>
      <c r="CB154" s="2" t="str" cm="1">
        <f t="array" ref="CB154">IF(B154="","",SUMPRODUCT(($D$1:$AB$4=$CB$4)*$D154:$AB154))</f>
        <v/>
      </c>
      <c r="CC154" s="15" t="str">
        <f t="shared" ca="1" si="23"/>
        <v/>
      </c>
      <c r="CD154" s="2" t="str" cm="1">
        <f t="array" ref="CD154">IF(B154="","",SUMPRODUCT(($D$1:$AB$4=$CD$4)*$D154:$AB154))</f>
        <v/>
      </c>
      <c r="CE154" s="15" t="str">
        <f t="shared" ca="1" si="24"/>
        <v/>
      </c>
      <c r="CF154" s="2" t="str" cm="1">
        <f t="array" ref="CF154">IF(B154="","",SUMPRODUCT(($D$1:$AB$4=$CF$4)*$D154:$AB154))</f>
        <v/>
      </c>
      <c r="CG154" s="15" t="str">
        <f t="shared" ca="1" si="25"/>
        <v/>
      </c>
      <c r="CH154" s="2" t="str" cm="1">
        <f t="array" ref="CH154">IF(B154="","",SUMPRODUCT(($D$1:$AB$4=$CH$4)*$D154:$AB154))</f>
        <v/>
      </c>
      <c r="CI154" s="15" t="str">
        <f t="shared" ca="1" si="26"/>
        <v/>
      </c>
    </row>
    <row r="155" spans="1:87" ht="15.75" thickBot="1">
      <c r="A155" s="7">
        <v>149</v>
      </c>
      <c r="B155" s="8"/>
      <c r="D155" s="99"/>
      <c r="E155" s="100"/>
      <c r="F155" s="100"/>
      <c r="G155" s="100"/>
      <c r="H155" s="100"/>
      <c r="I155" s="101"/>
      <c r="J155" s="104"/>
      <c r="K155" s="105"/>
      <c r="L155" s="105"/>
      <c r="M155" s="105"/>
      <c r="N155" s="105"/>
      <c r="O155" s="106"/>
      <c r="P155" s="109"/>
      <c r="Q155" s="110"/>
      <c r="R155" s="110"/>
      <c r="S155" s="110"/>
      <c r="T155" s="110"/>
      <c r="U155" s="111"/>
      <c r="V155" s="115"/>
      <c r="W155" s="116"/>
      <c r="X155" s="116"/>
      <c r="Y155" s="116"/>
      <c r="Z155" s="116"/>
      <c r="AA155" s="116"/>
      <c r="AB155" s="170"/>
      <c r="AC155" s="171" t="str">
        <f t="shared" si="210"/>
        <v/>
      </c>
      <c r="AD155" s="286" t="str">
        <f t="shared" si="211"/>
        <v/>
      </c>
      <c r="AL155" s="2" t="str" cm="1">
        <f t="array" ref="AL155">IF(B155="","",SUMPRODUCT(($D$1:$AB$4=$AL$4)*D155:AB155))</f>
        <v/>
      </c>
      <c r="AM155" s="15" t="str">
        <f t="shared" ca="1" si="2"/>
        <v/>
      </c>
      <c r="AN155" s="2" t="str" cm="1">
        <f t="array" ref="AN155">IF(B155="","",SUMPRODUCT(($D$1:$AB$4=$AN$4)*D155:AB155))</f>
        <v/>
      </c>
      <c r="AO155" s="15" t="str">
        <f t="shared" ca="1" si="3"/>
        <v/>
      </c>
      <c r="AP155" s="2" t="str" cm="1">
        <f t="array" ref="AP155">IF(B155="","",SUMPRODUCT(($D$1:$AB$4=$AP$4)*D155:AB155))</f>
        <v/>
      </c>
      <c r="AQ155" s="15" t="str">
        <f t="shared" ca="1" si="4"/>
        <v/>
      </c>
      <c r="AR155" s="2" t="str" cm="1">
        <f t="array" ref="AR155">IF(B155="","",SUMPRODUCT(($D$1:$AB$4=$AR$4)*D155:AB155))</f>
        <v/>
      </c>
      <c r="AS155" s="15" t="str">
        <f t="shared" ca="1" si="5"/>
        <v/>
      </c>
      <c r="AT155" s="2" t="str" cm="1">
        <f t="array" ref="AT155">IF(B155="","",SUMPRODUCT(($D$1:$AB$4=$AT$4)*$D155:$AB155))</f>
        <v/>
      </c>
      <c r="AU155" s="15" t="str">
        <f t="shared" ca="1" si="6"/>
        <v/>
      </c>
      <c r="AV155" s="2" t="str" cm="1">
        <f t="array" ref="AV155">IF(D155="","",SUMPRODUCT(($D$1:$AB$4=$AV$4)*$D155:$AB155))</f>
        <v/>
      </c>
      <c r="AW155" s="15" t="str">
        <f t="shared" ca="1" si="7"/>
        <v/>
      </c>
      <c r="AX155" s="2" t="str" cm="1">
        <f t="array" ref="AX155">IF(F155="","",SUMPRODUCT(($D$1:$AB$4=$AX$4)*$D155:$AB155))</f>
        <v/>
      </c>
      <c r="AY155" s="15" t="str">
        <f t="shared" ca="1" si="8"/>
        <v/>
      </c>
      <c r="AZ155" s="2" t="str" cm="1">
        <f t="array" ref="AZ155">IF(B155="","",SUMPRODUCT(($D$1:$AB$4=$AZ$4)*$D155:$AB155))</f>
        <v/>
      </c>
      <c r="BA155" s="15" t="str">
        <f t="shared" ca="1" si="9"/>
        <v/>
      </c>
      <c r="BB155" s="2" t="str" cm="1">
        <f t="array" ref="BB155">IF(B155="","",SUMPRODUCT(($D$1:$AB$4=$BB$4)*$D155:$AB155))</f>
        <v/>
      </c>
      <c r="BC155" s="15" t="str">
        <f t="shared" ca="1" si="10"/>
        <v/>
      </c>
      <c r="BD155" s="2" t="str" cm="1">
        <f t="array" ref="BD155">IF(B155="","",SUMPRODUCT(($D$1:$AB$4=$BD$4)*$D155:$AB155))</f>
        <v/>
      </c>
      <c r="BE155" s="15" t="str">
        <f t="shared" ca="1" si="11"/>
        <v/>
      </c>
      <c r="BF155" s="2" t="str" cm="1">
        <f t="array" ref="BF155">IF(B155="","",SUMPRODUCT(($D$1:$AB$4=$BF$4)*$D155:$AB155))</f>
        <v/>
      </c>
      <c r="BG155" s="15" t="str">
        <f t="shared" ca="1" si="12"/>
        <v/>
      </c>
      <c r="BH155" s="2" t="str" cm="1">
        <f t="array" ref="BH155">IF(B155="","",SUMPRODUCT(($D$1:$AB$4=$BH$4)*$D155:$AB155))</f>
        <v/>
      </c>
      <c r="BI155" s="15" t="str">
        <f t="shared" ca="1" si="13"/>
        <v/>
      </c>
      <c r="BJ155" s="2" t="str" cm="1">
        <f t="array" ref="BJ155">IF(B155="","",SUMPRODUCT(($D$1:$AB$4=$BJ$4)*$D155:$AB155))</f>
        <v/>
      </c>
      <c r="BK155" s="15" t="str">
        <f t="shared" ca="1" si="14"/>
        <v/>
      </c>
      <c r="BL155" s="2" t="str" cm="1">
        <f t="array" ref="BL155">IF(B155="","",SUMPRODUCT(($D$1:$AB$4=$BL$4)*$D155:$AB155))</f>
        <v/>
      </c>
      <c r="BM155" s="15" t="str">
        <f t="shared" ca="1" si="15"/>
        <v/>
      </c>
      <c r="BN155" s="2" t="str" cm="1">
        <f t="array" ref="BN155">IF(B155="","",SUMPRODUCT(($D$1:$AB$4=$BN$4)*$D155:$AB155))</f>
        <v/>
      </c>
      <c r="BO155" s="15" t="str">
        <f t="shared" ca="1" si="16"/>
        <v/>
      </c>
      <c r="BP155" s="2" t="str" cm="1">
        <f t="array" ref="BP155">IF(B155="","",SUMPRODUCT(($D$1:$AB$4=$BP$4)*$D155:$AB155))</f>
        <v/>
      </c>
      <c r="BQ155" s="15" t="str">
        <f t="shared" ca="1" si="17"/>
        <v/>
      </c>
      <c r="BR155" s="2" t="str" cm="1">
        <f t="array" ref="BR155">IF(B155="","",SUMPRODUCT(($D$1:$AB$4=$BR$4)*$D155:$AB155))</f>
        <v/>
      </c>
      <c r="BS155" s="15" t="str">
        <f t="shared" ca="1" si="18"/>
        <v/>
      </c>
      <c r="BT155" s="2" t="str" cm="1">
        <f t="array" ref="BT155">IF(B155="","",SUMPRODUCT(($D$1:$AB$4=$BT$4)*$D155:$AB155))</f>
        <v/>
      </c>
      <c r="BU155" s="15" t="str">
        <f t="shared" ca="1" si="19"/>
        <v/>
      </c>
      <c r="BV155" s="2" t="str" cm="1">
        <f t="array" ref="BV155">IF(B155="","",SUMPRODUCT(($D$1:$AB$4=$BV$4)*$D155:$AB155))</f>
        <v/>
      </c>
      <c r="BW155" s="15" t="str">
        <f t="shared" ca="1" si="20"/>
        <v/>
      </c>
      <c r="BX155" s="2" t="str" cm="1">
        <f t="array" ref="BX155">IF(B155="","",SUMPRODUCT(($D$1:$AB$4=$BX$4)*$D155:$AB155))</f>
        <v/>
      </c>
      <c r="BY155" s="15" t="str">
        <f t="shared" ca="1" si="21"/>
        <v/>
      </c>
      <c r="BZ155" s="2" t="str" cm="1">
        <f t="array" ref="BZ155">IF(B155="","",SUMPRODUCT(($D$1:$AB$4=$BZ$4)*$D155:$AB155))</f>
        <v/>
      </c>
      <c r="CA155" s="15" t="str">
        <f t="shared" ca="1" si="22"/>
        <v/>
      </c>
      <c r="CB155" s="2" t="str" cm="1">
        <f t="array" ref="CB155">IF(B155="","",SUMPRODUCT(($D$1:$AB$4=$CB$4)*$D155:$AB155))</f>
        <v/>
      </c>
      <c r="CC155" s="15" t="str">
        <f t="shared" ca="1" si="23"/>
        <v/>
      </c>
      <c r="CD155" s="2" t="str" cm="1">
        <f t="array" ref="CD155">IF(B155="","",SUMPRODUCT(($D$1:$AB$4=$CD$4)*$D155:$AB155))</f>
        <v/>
      </c>
      <c r="CE155" s="15" t="str">
        <f t="shared" ca="1" si="24"/>
        <v/>
      </c>
      <c r="CF155" s="2" t="str" cm="1">
        <f t="array" ref="CF155">IF(B155="","",SUMPRODUCT(($D$1:$AB$4=$CF$4)*$D155:$AB155))</f>
        <v/>
      </c>
      <c r="CG155" s="15" t="str">
        <f t="shared" ca="1" si="25"/>
        <v/>
      </c>
      <c r="CH155" s="2" t="str" cm="1">
        <f t="array" ref="CH155">IF(B155="","",SUMPRODUCT(($D$1:$AB$4=$CH$4)*$D155:$AB155))</f>
        <v/>
      </c>
      <c r="CI155" s="15" t="str">
        <f t="shared" ca="1" si="26"/>
        <v/>
      </c>
    </row>
    <row r="156" spans="1:87" ht="15.75" thickBot="1">
      <c r="A156" s="7">
        <v>150</v>
      </c>
      <c r="B156" s="8"/>
      <c r="D156" s="99"/>
      <c r="E156" s="100"/>
      <c r="F156" s="100"/>
      <c r="G156" s="100"/>
      <c r="H156" s="100"/>
      <c r="I156" s="101"/>
      <c r="J156" s="104"/>
      <c r="K156" s="105"/>
      <c r="L156" s="105"/>
      <c r="M156" s="105"/>
      <c r="N156" s="105"/>
      <c r="O156" s="106"/>
      <c r="P156" s="109"/>
      <c r="Q156" s="110"/>
      <c r="R156" s="110"/>
      <c r="S156" s="110"/>
      <c r="T156" s="110"/>
      <c r="U156" s="111"/>
      <c r="V156" s="115"/>
      <c r="W156" s="116"/>
      <c r="X156" s="116"/>
      <c r="Y156" s="116"/>
      <c r="Z156" s="116"/>
      <c r="AA156" s="116"/>
      <c r="AB156" s="170"/>
      <c r="AC156" s="171" t="str">
        <f t="shared" si="210"/>
        <v/>
      </c>
      <c r="AD156" s="286" t="str">
        <f t="shared" si="211"/>
        <v/>
      </c>
      <c r="AL156" s="2" t="str" cm="1">
        <f t="array" ref="AL156">IF(B156="","",SUMPRODUCT(($D$1:$AB$4=$AL$4)*D156:AB156))</f>
        <v/>
      </c>
      <c r="AM156" s="15" t="str">
        <f t="shared" ca="1" si="2"/>
        <v/>
      </c>
      <c r="AN156" s="2" t="str" cm="1">
        <f t="array" ref="AN156">IF(B156="","",SUMPRODUCT(($D$1:$AB$4=$AN$4)*D156:AB156))</f>
        <v/>
      </c>
      <c r="AO156" s="15" t="str">
        <f t="shared" ca="1" si="3"/>
        <v/>
      </c>
      <c r="AP156" s="2" t="str" cm="1">
        <f t="array" ref="AP156">IF(B156="","",SUMPRODUCT(($D$1:$AB$4=$AP$4)*D156:AB156))</f>
        <v/>
      </c>
      <c r="AQ156" s="15" t="str">
        <f t="shared" ca="1" si="4"/>
        <v/>
      </c>
      <c r="AR156" s="2" t="str" cm="1">
        <f t="array" ref="AR156">IF(B156="","",SUMPRODUCT(($D$1:$AB$4=$AR$4)*D156:AB156))</f>
        <v/>
      </c>
      <c r="AS156" s="15" t="str">
        <f t="shared" ca="1" si="5"/>
        <v/>
      </c>
      <c r="AT156" s="2" t="str" cm="1">
        <f t="array" ref="AT156">IF(B156="","",SUMPRODUCT(($D$1:$AB$4=$AT$4)*$D156:$AB156))</f>
        <v/>
      </c>
      <c r="AU156" s="15" t="str">
        <f t="shared" ca="1" si="6"/>
        <v/>
      </c>
      <c r="AV156" s="2" t="str" cm="1">
        <f t="array" ref="AV156">IF(D156="","",SUMPRODUCT(($D$1:$AB$4=$AV$4)*$D156:$AB156))</f>
        <v/>
      </c>
      <c r="AW156" s="15" t="str">
        <f t="shared" ca="1" si="7"/>
        <v/>
      </c>
      <c r="AX156" s="2" t="str" cm="1">
        <f t="array" ref="AX156">IF(F156="","",SUMPRODUCT(($D$1:$AB$4=$AX$4)*$D156:$AB156))</f>
        <v/>
      </c>
      <c r="AY156" s="15" t="str">
        <f t="shared" ca="1" si="8"/>
        <v/>
      </c>
      <c r="AZ156" s="2" t="str" cm="1">
        <f t="array" ref="AZ156">IF(B156="","",SUMPRODUCT(($D$1:$AB$4=$AZ$4)*$D156:$AB156))</f>
        <v/>
      </c>
      <c r="BA156" s="15" t="str">
        <f t="shared" ca="1" si="9"/>
        <v/>
      </c>
      <c r="BB156" s="2" t="str" cm="1">
        <f t="array" ref="BB156">IF(B156="","",SUMPRODUCT(($D$1:$AB$4=$BB$4)*$D156:$AB156))</f>
        <v/>
      </c>
      <c r="BC156" s="15" t="str">
        <f t="shared" ca="1" si="10"/>
        <v/>
      </c>
      <c r="BD156" s="2" t="str" cm="1">
        <f t="array" ref="BD156">IF(B156="","",SUMPRODUCT(($D$1:$AB$4=$BD$4)*$D156:$AB156))</f>
        <v/>
      </c>
      <c r="BE156" s="15" t="str">
        <f t="shared" ca="1" si="11"/>
        <v/>
      </c>
      <c r="BF156" s="2" t="str" cm="1">
        <f t="array" ref="BF156">IF(B156="","",SUMPRODUCT(($D$1:$AB$4=$BF$4)*$D156:$AB156))</f>
        <v/>
      </c>
      <c r="BG156" s="15" t="str">
        <f t="shared" ca="1" si="12"/>
        <v/>
      </c>
      <c r="BH156" s="2" t="str" cm="1">
        <f t="array" ref="BH156">IF(B156="","",SUMPRODUCT(($D$1:$AB$4=$BH$4)*$D156:$AB156))</f>
        <v/>
      </c>
      <c r="BI156" s="15" t="str">
        <f t="shared" ca="1" si="13"/>
        <v/>
      </c>
      <c r="BJ156" s="2" t="str" cm="1">
        <f t="array" ref="BJ156">IF(B156="","",SUMPRODUCT(($D$1:$AB$4=$BJ$4)*$D156:$AB156))</f>
        <v/>
      </c>
      <c r="BK156" s="15" t="str">
        <f t="shared" ca="1" si="14"/>
        <v/>
      </c>
      <c r="BL156" s="2" t="str" cm="1">
        <f t="array" ref="BL156">IF(B156="","",SUMPRODUCT(($D$1:$AB$4=$BL$4)*$D156:$AB156))</f>
        <v/>
      </c>
      <c r="BM156" s="15" t="str">
        <f t="shared" ca="1" si="15"/>
        <v/>
      </c>
      <c r="BN156" s="2" t="str" cm="1">
        <f t="array" ref="BN156">IF(B156="","",SUMPRODUCT(($D$1:$AB$4=$BN$4)*$D156:$AB156))</f>
        <v/>
      </c>
      <c r="BO156" s="15" t="str">
        <f t="shared" ca="1" si="16"/>
        <v/>
      </c>
      <c r="BP156" s="2" t="str" cm="1">
        <f t="array" ref="BP156">IF(B156="","",SUMPRODUCT(($D$1:$AB$4=$BP$4)*$D156:$AB156))</f>
        <v/>
      </c>
      <c r="BQ156" s="15" t="str">
        <f t="shared" ca="1" si="17"/>
        <v/>
      </c>
      <c r="BR156" s="2" t="str" cm="1">
        <f t="array" ref="BR156">IF(B156="","",SUMPRODUCT(($D$1:$AB$4=$BR$4)*$D156:$AB156))</f>
        <v/>
      </c>
      <c r="BS156" s="15" t="str">
        <f t="shared" ca="1" si="18"/>
        <v/>
      </c>
      <c r="BT156" s="2" t="str" cm="1">
        <f t="array" ref="BT156">IF(B156="","",SUMPRODUCT(($D$1:$AB$4=$BT$4)*$D156:$AB156))</f>
        <v/>
      </c>
      <c r="BU156" s="15" t="str">
        <f t="shared" ca="1" si="19"/>
        <v/>
      </c>
      <c r="BV156" s="2" t="str" cm="1">
        <f t="array" ref="BV156">IF(B156="","",SUMPRODUCT(($D$1:$AB$4=$BV$4)*$D156:$AB156))</f>
        <v/>
      </c>
      <c r="BW156" s="15" t="str">
        <f t="shared" ca="1" si="20"/>
        <v/>
      </c>
      <c r="BX156" s="2" t="str" cm="1">
        <f t="array" ref="BX156">IF(B156="","",SUMPRODUCT(($D$1:$AB$4=$BX$4)*$D156:$AB156))</f>
        <v/>
      </c>
      <c r="BY156" s="15" t="str">
        <f t="shared" ca="1" si="21"/>
        <v/>
      </c>
      <c r="BZ156" s="2" t="str" cm="1">
        <f t="array" ref="BZ156">IF(B156="","",SUMPRODUCT(($D$1:$AB$4=$BZ$4)*$D156:$AB156))</f>
        <v/>
      </c>
      <c r="CA156" s="15" t="str">
        <f t="shared" ca="1" si="22"/>
        <v/>
      </c>
      <c r="CB156" s="2" t="str" cm="1">
        <f t="array" ref="CB156">IF(B156="","",SUMPRODUCT(($D$1:$AB$4=$CB$4)*$D156:$AB156))</f>
        <v/>
      </c>
      <c r="CC156" s="15" t="str">
        <f t="shared" ca="1" si="23"/>
        <v/>
      </c>
      <c r="CD156" s="2" t="str" cm="1">
        <f t="array" ref="CD156">IF(B156="","",SUMPRODUCT(($D$1:$AB$4=$CD$4)*$D156:$AB156))</f>
        <v/>
      </c>
      <c r="CE156" s="15" t="str">
        <f t="shared" ca="1" si="24"/>
        <v/>
      </c>
      <c r="CF156" s="2" t="str" cm="1">
        <f t="array" ref="CF156">IF(B156="","",SUMPRODUCT(($D$1:$AB$4=$CF$4)*$D156:$AB156))</f>
        <v/>
      </c>
      <c r="CG156" s="15" t="str">
        <f t="shared" ca="1" si="25"/>
        <v/>
      </c>
      <c r="CH156" s="2" t="str" cm="1">
        <f t="array" ref="CH156">IF(B156="","",SUMPRODUCT(($D$1:$AB$4=$CH$4)*$D156:$AB156))</f>
        <v/>
      </c>
      <c r="CI156" s="15" t="str">
        <f t="shared" ca="1" si="26"/>
        <v/>
      </c>
    </row>
    <row r="157" spans="1:87" ht="15.75" thickBot="1">
      <c r="A157" s="7">
        <v>151</v>
      </c>
      <c r="B157" s="8"/>
      <c r="D157" s="99"/>
      <c r="E157" s="100"/>
      <c r="F157" s="100"/>
      <c r="G157" s="100"/>
      <c r="H157" s="100"/>
      <c r="I157" s="101"/>
      <c r="J157" s="104"/>
      <c r="K157" s="105"/>
      <c r="L157" s="105"/>
      <c r="M157" s="105"/>
      <c r="N157" s="105"/>
      <c r="O157" s="106"/>
      <c r="P157" s="109"/>
      <c r="Q157" s="110"/>
      <c r="R157" s="110"/>
      <c r="S157" s="110"/>
      <c r="T157" s="110"/>
      <c r="U157" s="111"/>
      <c r="V157" s="115"/>
      <c r="W157" s="116"/>
      <c r="X157" s="116"/>
      <c r="Y157" s="116"/>
      <c r="Z157" s="116"/>
      <c r="AA157" s="116"/>
      <c r="AB157" s="170"/>
      <c r="AC157" s="171" t="str">
        <f t="shared" si="210"/>
        <v/>
      </c>
      <c r="AD157" s="286" t="str">
        <f t="shared" si="211"/>
        <v/>
      </c>
      <c r="AL157" s="2" t="str" cm="1">
        <f t="array" ref="AL157">IF(B157="","",SUMPRODUCT(($D$1:$AB$4=$AL$4)*D157:AB157))</f>
        <v/>
      </c>
      <c r="AM157" s="15" t="str">
        <f t="shared" ref="AM157" ca="1" si="237">IFERROR(IF($AM$3=0,"",AL157/$AM$3),"")</f>
        <v/>
      </c>
      <c r="AN157" s="2" t="str" cm="1">
        <f t="array" ref="AN157">IF(B157="","",SUMPRODUCT(($D$1:$AB$4=$AN$4)*D157:AB157))</f>
        <v/>
      </c>
      <c r="AO157" s="15" t="str">
        <f t="shared" ref="AO157" ca="1" si="238">IFERROR(IF($AO$3=0,"",AN157/$AO$3),"")</f>
        <v/>
      </c>
      <c r="AP157" s="2" t="str" cm="1">
        <f t="array" ref="AP157">IF(B157="","",SUMPRODUCT(($D$1:$AB$4=$AP$4)*D157:AB157))</f>
        <v/>
      </c>
      <c r="AQ157" s="15" t="str">
        <f t="shared" ref="AQ157" ca="1" si="239">IFERROR(IF($AQ$3=0,"",AP157/$AQ$3),"")</f>
        <v/>
      </c>
      <c r="AR157" s="2" t="str" cm="1">
        <f t="array" ref="AR157">IF(B157="","",SUMPRODUCT(($D$1:$AB$4=$AR$4)*D157:AB157))</f>
        <v/>
      </c>
      <c r="AS157" s="15" t="str">
        <f t="shared" ref="AS157" ca="1" si="240">IFERROR(IF($AS$3=0,"",AR157/$AS$3),"")</f>
        <v/>
      </c>
      <c r="AT157" s="2" t="str" cm="1">
        <f t="array" ref="AT157">IF(B157="","",SUMPRODUCT(($D$1:$AB$4=$AT$4)*$D157:$AB157))</f>
        <v/>
      </c>
      <c r="AU157" s="15" t="str">
        <f t="shared" ref="AU157" ca="1" si="241">IFERROR(IF($AU$3=0,"",AT157/$AU$3),"")</f>
        <v/>
      </c>
      <c r="AV157" s="2" t="str" cm="1">
        <f t="array" ref="AV157">IF(D157="","",SUMPRODUCT(($D$1:$AB$4=$AV$4)*$D157:$AB157))</f>
        <v/>
      </c>
      <c r="AW157" s="15" t="str">
        <f t="shared" ref="AW157" ca="1" si="242">IFERROR(IF($AW$3=0,"",AV157/$AW$3),"")</f>
        <v/>
      </c>
      <c r="AX157" s="2" t="str" cm="1">
        <f t="array" ref="AX157">IF(F157="","",SUMPRODUCT(($D$1:$AB$4=$AX$4)*$D157:$AB157))</f>
        <v/>
      </c>
      <c r="AY157" s="15" t="str">
        <f t="shared" ref="AY157" ca="1" si="243">IFERROR(IF($AY$3=0,"",AX157/$AY$3),"")</f>
        <v/>
      </c>
      <c r="AZ157" s="2" t="str" cm="1">
        <f t="array" ref="AZ157">IF(B157="","",SUMPRODUCT(($D$1:$AB$4=$AZ$4)*$D157:$AB157))</f>
        <v/>
      </c>
      <c r="BA157" s="15" t="str">
        <f t="shared" ref="BA157" ca="1" si="244">IFERROR(IF($BA$3=0,"",AZ157/$BA$3),"")</f>
        <v/>
      </c>
      <c r="BB157" s="2" t="str" cm="1">
        <f t="array" ref="BB157">IF(B157="","",SUMPRODUCT(($D$1:$AB$4=$BB$4)*$D157:$AB157))</f>
        <v/>
      </c>
      <c r="BC157" s="15" t="str">
        <f t="shared" ref="BC157" ca="1" si="245">IFERROR(IF($BC$3=0,"",BB157/$BC$3),"")</f>
        <v/>
      </c>
      <c r="BD157" s="2" t="str" cm="1">
        <f t="array" ref="BD157">IF(B157="","",SUMPRODUCT(($D$1:$AB$4=$BD$4)*$D157:$AB157))</f>
        <v/>
      </c>
      <c r="BE157" s="15" t="str">
        <f t="shared" ref="BE157" ca="1" si="246">IFERROR(IF($BE$3=0,"",BD157/$BE$3),"")</f>
        <v/>
      </c>
      <c r="BF157" s="2" t="str" cm="1">
        <f t="array" ref="BF157">IF(B157="","",SUMPRODUCT(($D$1:$AB$4=$BF$4)*$D157:$AB157))</f>
        <v/>
      </c>
      <c r="BG157" s="15" t="str">
        <f t="shared" ref="BG157" ca="1" si="247">IFERROR(IF($BG$3=0,"",BF157/$BG$3),"")</f>
        <v/>
      </c>
      <c r="BH157" s="2" t="str" cm="1">
        <f t="array" ref="BH157">IF(B157="","",SUMPRODUCT(($D$1:$AB$4=$BH$4)*$D157:$AB157))</f>
        <v/>
      </c>
      <c r="BI157" s="15" t="str">
        <f t="shared" ref="BI157" ca="1" si="248">IFERROR(IF($BI$3=0,"",BH157/$BI$3),"")</f>
        <v/>
      </c>
      <c r="BJ157" s="2" t="str" cm="1">
        <f t="array" ref="BJ157">IF(B157="","",SUMPRODUCT(($D$1:$AB$4=$BJ$4)*$D157:$AB157))</f>
        <v/>
      </c>
      <c r="BK157" s="15" t="str">
        <f t="shared" ref="BK157" ca="1" si="249">IFERROR(IF($BK$3=0,"",BJ157/$BK$3),"")</f>
        <v/>
      </c>
      <c r="BL157" s="2" t="str" cm="1">
        <f t="array" ref="BL157">IF(B157="","",SUMPRODUCT(($D$1:$AB$4=$BL$4)*$D157:$AB157))</f>
        <v/>
      </c>
      <c r="BM157" s="15" t="str">
        <f t="shared" ref="BM157" ca="1" si="250">IFERROR(IF($BM$3=0,"",BL157/$BM$3),"")</f>
        <v/>
      </c>
      <c r="BN157" s="2" t="str" cm="1">
        <f t="array" ref="BN157">IF(B157="","",SUMPRODUCT(($D$1:$AB$4=$BN$4)*$D157:$AB157))</f>
        <v/>
      </c>
      <c r="BO157" s="15" t="str">
        <f t="shared" ref="BO157" ca="1" si="251">IFERROR(IF($BO$3=0,"",BN157/$BO$3),"")</f>
        <v/>
      </c>
      <c r="BP157" s="2" t="str" cm="1">
        <f t="array" ref="BP157">IF(B157="","",SUMPRODUCT(($D$1:$AB$4=$BP$4)*$D157:$AB157))</f>
        <v/>
      </c>
      <c r="BQ157" s="15" t="str">
        <f t="shared" ref="BQ157" ca="1" si="252">IFERROR(IF($BQ$3=0,"",BP157/$BQ$3),"")</f>
        <v/>
      </c>
      <c r="BR157" s="2" t="str" cm="1">
        <f t="array" ref="BR157">IF(B157="","",SUMPRODUCT(($D$1:$AB$4=$BR$4)*$D157:$AB157))</f>
        <v/>
      </c>
      <c r="BS157" s="15" t="str">
        <f t="shared" ref="BS157" ca="1" si="253">IFERROR(IF($BS$3=0,"",BR157/$BS$3),"")</f>
        <v/>
      </c>
      <c r="BT157" s="2" t="str" cm="1">
        <f t="array" ref="BT157">IF(B157="","",SUMPRODUCT(($D$1:$AB$4=$BT$4)*$D157:$AB157))</f>
        <v/>
      </c>
      <c r="BU157" s="15" t="str">
        <f t="shared" ref="BU157" ca="1" si="254">IFERROR(IF($BU$3=0,"",BT157/$BU$3),"")</f>
        <v/>
      </c>
      <c r="BV157" s="2" t="str" cm="1">
        <f t="array" ref="BV157">IF(B157="","",SUMPRODUCT(($D$1:$AB$4=$BV$4)*$D157:$AB157))</f>
        <v/>
      </c>
      <c r="BW157" s="15" t="str">
        <f t="shared" ref="BW157" ca="1" si="255">IFERROR(IF($BW$3=0,"",BV157/$BW$3),"")</f>
        <v/>
      </c>
      <c r="BX157" s="2" t="str" cm="1">
        <f t="array" ref="BX157">IF(B157="","",SUMPRODUCT(($D$1:$AB$4=$BX$4)*$D157:$AB157))</f>
        <v/>
      </c>
      <c r="BY157" s="15" t="str">
        <f t="shared" ref="BY157" ca="1" si="256">IFERROR(IF($BY$3=0,"",BX157/$BY$3),"")</f>
        <v/>
      </c>
      <c r="BZ157" s="2" t="str" cm="1">
        <f t="array" ref="BZ157">IF(B157="","",SUMPRODUCT(($D$1:$AB$4=$BZ$4)*$D157:$AB157))</f>
        <v/>
      </c>
      <c r="CA157" s="15" t="str">
        <f t="shared" ref="CA157" ca="1" si="257">IFERROR(IF($CA$3=0,"",BZ157/$CA$3),"")</f>
        <v/>
      </c>
      <c r="CB157" s="2" t="str" cm="1">
        <f t="array" ref="CB157">IF(B157="","",SUMPRODUCT(($D$1:$AB$4=$CB$4)*$D157:$AB157))</f>
        <v/>
      </c>
      <c r="CC157" s="15" t="str">
        <f t="shared" ref="CC157" ca="1" si="258">IFERROR(IF($CC$3=0,"",CB157/$CC$3),"")</f>
        <v/>
      </c>
      <c r="CD157" s="2" t="str" cm="1">
        <f t="array" ref="CD157">IF(B157="","",SUMPRODUCT(($D$1:$AB$4=$CD$4)*$D157:$AB157))</f>
        <v/>
      </c>
      <c r="CE157" s="15" t="str">
        <f t="shared" ref="CE157" ca="1" si="259">IFERROR(IF($CE$3=0,"",CD157/$CE$3),"")</f>
        <v/>
      </c>
      <c r="CF157" s="2" t="str" cm="1">
        <f t="array" ref="CF157">IF(B157="","",SUMPRODUCT(($D$1:$AB$4=$CF$4)*$D157:$AB157))</f>
        <v/>
      </c>
      <c r="CG157" s="15" t="str">
        <f t="shared" ref="CG157" ca="1" si="260">IFERROR(IF($CG$3=0,"",CF157/$CG$3),"")</f>
        <v/>
      </c>
      <c r="CH157" s="2" t="str" cm="1">
        <f t="array" ref="CH157">IF(B157="","",SUMPRODUCT(($D$1:$AB$4=$CH$4)*$D157:$AB157))</f>
        <v/>
      </c>
      <c r="CI157" s="15" t="str">
        <f t="shared" ref="CI157" ca="1" si="261">IFERROR(IF($CI$3=0,"",CH157/$CI$3),"")</f>
        <v/>
      </c>
    </row>
    <row r="158" spans="1:87" ht="15.75" thickBot="1">
      <c r="A158" s="7">
        <v>152</v>
      </c>
      <c r="B158" s="8"/>
      <c r="D158" s="99"/>
      <c r="E158" s="100"/>
      <c r="F158" s="100"/>
      <c r="G158" s="100"/>
      <c r="H158" s="100"/>
      <c r="I158" s="101"/>
      <c r="J158" s="104"/>
      <c r="K158" s="105"/>
      <c r="L158" s="105"/>
      <c r="M158" s="105"/>
      <c r="N158" s="105"/>
      <c r="O158" s="106"/>
      <c r="P158" s="109"/>
      <c r="Q158" s="110"/>
      <c r="R158" s="110"/>
      <c r="S158" s="110"/>
      <c r="T158" s="110"/>
      <c r="U158" s="111"/>
      <c r="V158" s="115"/>
      <c r="W158" s="116"/>
      <c r="X158" s="116"/>
      <c r="Y158" s="116"/>
      <c r="Z158" s="116"/>
      <c r="AA158" s="116"/>
      <c r="AB158" s="170"/>
      <c r="AC158" s="171" t="str">
        <f t="shared" si="210"/>
        <v/>
      </c>
      <c r="AD158" s="286" t="str">
        <f t="shared" si="211"/>
        <v/>
      </c>
      <c r="AL158" s="2" t="str" cm="1">
        <f t="array" ref="AL158">IF(B158="","",SUMPRODUCT(($D$1:$AB$4=$AL$4)*D158:AB158))</f>
        <v/>
      </c>
      <c r="AM158" s="15" t="str">
        <f t="shared" ca="1" si="2"/>
        <v/>
      </c>
      <c r="AN158" s="2" t="str" cm="1">
        <f t="array" ref="AN158">IF(B158="","",SUMPRODUCT(($D$1:$AB$4=$AN$4)*D158:AB158))</f>
        <v/>
      </c>
      <c r="AO158" s="15" t="str">
        <f t="shared" ca="1" si="3"/>
        <v/>
      </c>
      <c r="AP158" s="2" t="str" cm="1">
        <f t="array" ref="AP158">IF(B158="","",SUMPRODUCT(($D$1:$AB$4=$AP$4)*D158:AB158))</f>
        <v/>
      </c>
      <c r="AQ158" s="15" t="str">
        <f t="shared" ca="1" si="4"/>
        <v/>
      </c>
      <c r="AR158" s="2" t="str" cm="1">
        <f t="array" ref="AR158">IF(B158="","",SUMPRODUCT(($D$1:$AB$4=$AR$4)*D158:AB158))</f>
        <v/>
      </c>
      <c r="AS158" s="15" t="str">
        <f t="shared" ca="1" si="5"/>
        <v/>
      </c>
      <c r="AT158" s="2" t="str" cm="1">
        <f t="array" ref="AT158">IF(B158="","",SUMPRODUCT(($D$1:$AB$4=$AT$4)*$D158:$AB158))</f>
        <v/>
      </c>
      <c r="AU158" s="15" t="str">
        <f t="shared" ca="1" si="6"/>
        <v/>
      </c>
      <c r="AV158" s="2" t="str" cm="1">
        <f t="array" ref="AV158">IF(D158="","",SUMPRODUCT(($D$1:$AB$4=$AV$4)*$D158:$AB158))</f>
        <v/>
      </c>
      <c r="AW158" s="15" t="str">
        <f t="shared" ca="1" si="7"/>
        <v/>
      </c>
      <c r="AX158" s="2" t="str" cm="1">
        <f t="array" ref="AX158">IF(F158="","",SUMPRODUCT(($D$1:$AB$4=$AX$4)*$D158:$AB158))</f>
        <v/>
      </c>
      <c r="AY158" s="15" t="str">
        <f t="shared" ca="1" si="8"/>
        <v/>
      </c>
      <c r="AZ158" s="2" t="str" cm="1">
        <f t="array" ref="AZ158">IF(B158="","",SUMPRODUCT(($D$1:$AB$4=$AZ$4)*$D158:$AB158))</f>
        <v/>
      </c>
      <c r="BA158" s="15" t="str">
        <f t="shared" ca="1" si="9"/>
        <v/>
      </c>
      <c r="BB158" s="2" t="str" cm="1">
        <f t="array" ref="BB158">IF(B158="","",SUMPRODUCT(($D$1:$AB$4=$BB$4)*$D158:$AB158))</f>
        <v/>
      </c>
      <c r="BC158" s="15" t="str">
        <f t="shared" ca="1" si="10"/>
        <v/>
      </c>
      <c r="BD158" s="2" t="str" cm="1">
        <f t="array" ref="BD158">IF(B158="","",SUMPRODUCT(($D$1:$AB$4=$BD$4)*$D158:$AB158))</f>
        <v/>
      </c>
      <c r="BE158" s="15" t="str">
        <f t="shared" ca="1" si="11"/>
        <v/>
      </c>
      <c r="BF158" s="2" t="str" cm="1">
        <f t="array" ref="BF158">IF(B158="","",SUMPRODUCT(($D$1:$AB$4=$BF$4)*$D158:$AB158))</f>
        <v/>
      </c>
      <c r="BG158" s="15" t="str">
        <f t="shared" ca="1" si="12"/>
        <v/>
      </c>
      <c r="BH158" s="2" t="str" cm="1">
        <f t="array" ref="BH158">IF(B158="","",SUMPRODUCT(($D$1:$AB$4=$BH$4)*$D158:$AB158))</f>
        <v/>
      </c>
      <c r="BI158" s="15" t="str">
        <f t="shared" ca="1" si="13"/>
        <v/>
      </c>
      <c r="BJ158" s="2" t="str" cm="1">
        <f t="array" ref="BJ158">IF(B158="","",SUMPRODUCT(($D$1:$AB$4=$BJ$4)*$D158:$AB158))</f>
        <v/>
      </c>
      <c r="BK158" s="15" t="str">
        <f t="shared" ca="1" si="14"/>
        <v/>
      </c>
      <c r="BL158" s="2" t="str" cm="1">
        <f t="array" ref="BL158">IF(B158="","",SUMPRODUCT(($D$1:$AB$4=$BL$4)*$D158:$AB158))</f>
        <v/>
      </c>
      <c r="BM158" s="15" t="str">
        <f t="shared" ca="1" si="15"/>
        <v/>
      </c>
      <c r="BN158" s="2" t="str" cm="1">
        <f t="array" ref="BN158">IF(B158="","",SUMPRODUCT(($D$1:$AB$4=$BN$4)*$D158:$AB158))</f>
        <v/>
      </c>
      <c r="BO158" s="15" t="str">
        <f t="shared" ca="1" si="16"/>
        <v/>
      </c>
      <c r="BP158" s="2" t="str" cm="1">
        <f t="array" ref="BP158">IF(B158="","",SUMPRODUCT(($D$1:$AB$4=$BP$4)*$D158:$AB158))</f>
        <v/>
      </c>
      <c r="BQ158" s="15" t="str">
        <f t="shared" ca="1" si="17"/>
        <v/>
      </c>
      <c r="BR158" s="2" t="str" cm="1">
        <f t="array" ref="BR158">IF(B158="","",SUMPRODUCT(($D$1:$AB$4=$BR$4)*$D158:$AB158))</f>
        <v/>
      </c>
      <c r="BS158" s="15" t="str">
        <f t="shared" ca="1" si="18"/>
        <v/>
      </c>
      <c r="BT158" s="2" t="str" cm="1">
        <f t="array" ref="BT158">IF(B158="","",SUMPRODUCT(($D$1:$AB$4=$BT$4)*$D158:$AB158))</f>
        <v/>
      </c>
      <c r="BU158" s="15" t="str">
        <f t="shared" ca="1" si="19"/>
        <v/>
      </c>
      <c r="BV158" s="2" t="str" cm="1">
        <f t="array" ref="BV158">IF(B158="","",SUMPRODUCT(($D$1:$AB$4=$BV$4)*$D158:$AB158))</f>
        <v/>
      </c>
      <c r="BW158" s="15" t="str">
        <f t="shared" ca="1" si="20"/>
        <v/>
      </c>
      <c r="BX158" s="2" t="str" cm="1">
        <f t="array" ref="BX158">IF(B158="","",SUMPRODUCT(($D$1:$AB$4=$BX$4)*$D158:$AB158))</f>
        <v/>
      </c>
      <c r="BY158" s="15" t="str">
        <f t="shared" ca="1" si="21"/>
        <v/>
      </c>
      <c r="BZ158" s="2" t="str" cm="1">
        <f t="array" ref="BZ158">IF(B158="","",SUMPRODUCT(($D$1:$AB$4=$BZ$4)*$D158:$AB158))</f>
        <v/>
      </c>
      <c r="CA158" s="15" t="str">
        <f t="shared" ca="1" si="22"/>
        <v/>
      </c>
      <c r="CB158" s="2" t="str" cm="1">
        <f t="array" ref="CB158">IF(B158="","",SUMPRODUCT(($D$1:$AB$4=$CB$4)*$D158:$AB158))</f>
        <v/>
      </c>
      <c r="CC158" s="15" t="str">
        <f t="shared" ca="1" si="23"/>
        <v/>
      </c>
      <c r="CD158" s="2" t="str" cm="1">
        <f t="array" ref="CD158">IF(B158="","",SUMPRODUCT(($D$1:$AB$4=$CD$4)*$D158:$AB158))</f>
        <v/>
      </c>
      <c r="CE158" s="15" t="str">
        <f t="shared" ca="1" si="24"/>
        <v/>
      </c>
      <c r="CF158" s="2" t="str" cm="1">
        <f t="array" ref="CF158">IF(B158="","",SUMPRODUCT(($D$1:$AB$4=$CF$4)*$D158:$AB158))</f>
        <v/>
      </c>
      <c r="CG158" s="15" t="str">
        <f t="shared" ca="1" si="25"/>
        <v/>
      </c>
      <c r="CH158" s="2" t="str" cm="1">
        <f t="array" ref="CH158">IF(B158="","",SUMPRODUCT(($D$1:$AB$4=$CH$4)*$D158:$AB158))</f>
        <v/>
      </c>
      <c r="CI158" s="15" t="str">
        <f t="shared" ca="1" si="26"/>
        <v/>
      </c>
    </row>
    <row r="159" spans="1:87" ht="15.75" thickBot="1">
      <c r="A159" s="7">
        <v>153</v>
      </c>
      <c r="B159" s="8"/>
      <c r="D159" s="99"/>
      <c r="E159" s="100"/>
      <c r="F159" s="100"/>
      <c r="G159" s="100"/>
      <c r="H159" s="100"/>
      <c r="I159" s="101"/>
      <c r="J159" s="104"/>
      <c r="K159" s="105"/>
      <c r="L159" s="105"/>
      <c r="M159" s="105"/>
      <c r="N159" s="105"/>
      <c r="O159" s="106"/>
      <c r="P159" s="109"/>
      <c r="Q159" s="110"/>
      <c r="R159" s="110"/>
      <c r="S159" s="110"/>
      <c r="T159" s="110"/>
      <c r="U159" s="111"/>
      <c r="V159" s="115"/>
      <c r="W159" s="116"/>
      <c r="X159" s="116"/>
      <c r="Y159" s="116"/>
      <c r="Z159" s="116"/>
      <c r="AA159" s="116"/>
      <c r="AB159" s="170"/>
      <c r="AC159" s="171" t="str">
        <f t="shared" si="210"/>
        <v/>
      </c>
      <c r="AD159" s="286" t="str">
        <f t="shared" si="211"/>
        <v/>
      </c>
      <c r="AL159" s="2" t="str" cm="1">
        <f t="array" ref="AL159">IF(B159="","",SUMPRODUCT(($D$1:$AB$4=$AL$4)*D159:AB159))</f>
        <v/>
      </c>
      <c r="AM159" s="15" t="str">
        <f t="shared" ca="1" si="2"/>
        <v/>
      </c>
      <c r="AN159" s="2" t="str" cm="1">
        <f t="array" ref="AN159">IF(B159="","",SUMPRODUCT(($D$1:$AB$4=$AN$4)*D159:AB159))</f>
        <v/>
      </c>
      <c r="AO159" s="15" t="str">
        <f t="shared" ca="1" si="3"/>
        <v/>
      </c>
      <c r="AP159" s="2" t="str" cm="1">
        <f t="array" ref="AP159">IF(B159="","",SUMPRODUCT(($D$1:$AB$4=$AP$4)*D159:AB159))</f>
        <v/>
      </c>
      <c r="AQ159" s="15" t="str">
        <f t="shared" ca="1" si="4"/>
        <v/>
      </c>
      <c r="AR159" s="2" t="str" cm="1">
        <f t="array" ref="AR159">IF(B159="","",SUMPRODUCT(($D$1:$AB$4=$AR$4)*D159:AB159))</f>
        <v/>
      </c>
      <c r="AS159" s="15" t="str">
        <f t="shared" ca="1" si="5"/>
        <v/>
      </c>
      <c r="AT159" s="2" t="str" cm="1">
        <f t="array" ref="AT159">IF(B159="","",SUMPRODUCT(($D$1:$AB$4=$AT$4)*$D159:$AB159))</f>
        <v/>
      </c>
      <c r="AU159" s="15" t="str">
        <f t="shared" ca="1" si="6"/>
        <v/>
      </c>
      <c r="AV159" s="2" t="str" cm="1">
        <f t="array" ref="AV159">IF(D159="","",SUMPRODUCT(($D$1:$AB$4=$AV$4)*$D159:$AB159))</f>
        <v/>
      </c>
      <c r="AW159" s="15" t="str">
        <f t="shared" ca="1" si="7"/>
        <v/>
      </c>
      <c r="AX159" s="2" t="str" cm="1">
        <f t="array" ref="AX159">IF(F159="","",SUMPRODUCT(($D$1:$AB$4=$AX$4)*$D159:$AB159))</f>
        <v/>
      </c>
      <c r="AY159" s="15" t="str">
        <f t="shared" ca="1" si="8"/>
        <v/>
      </c>
      <c r="AZ159" s="2" t="str" cm="1">
        <f t="array" ref="AZ159">IF(B159="","",SUMPRODUCT(($D$1:$AB$4=$AZ$4)*$D159:$AB159))</f>
        <v/>
      </c>
      <c r="BA159" s="15" t="str">
        <f t="shared" ca="1" si="9"/>
        <v/>
      </c>
      <c r="BB159" s="2" t="str" cm="1">
        <f t="array" ref="BB159">IF(B159="","",SUMPRODUCT(($D$1:$AB$4=$BB$4)*$D159:$AB159))</f>
        <v/>
      </c>
      <c r="BC159" s="15" t="str">
        <f t="shared" ca="1" si="10"/>
        <v/>
      </c>
      <c r="BD159" s="2" t="str" cm="1">
        <f t="array" ref="BD159">IF(B159="","",SUMPRODUCT(($D$1:$AB$4=$BD$4)*$D159:$AB159))</f>
        <v/>
      </c>
      <c r="BE159" s="15" t="str">
        <f t="shared" ca="1" si="11"/>
        <v/>
      </c>
      <c r="BF159" s="2" t="str" cm="1">
        <f t="array" ref="BF159">IF(B159="","",SUMPRODUCT(($D$1:$AB$4=$BF$4)*$D159:$AB159))</f>
        <v/>
      </c>
      <c r="BG159" s="15" t="str">
        <f t="shared" ca="1" si="12"/>
        <v/>
      </c>
      <c r="BH159" s="2" t="str" cm="1">
        <f t="array" ref="BH159">IF(B159="","",SUMPRODUCT(($D$1:$AB$4=$BH$4)*$D159:$AB159))</f>
        <v/>
      </c>
      <c r="BI159" s="15" t="str">
        <f t="shared" ca="1" si="13"/>
        <v/>
      </c>
      <c r="BJ159" s="2" t="str" cm="1">
        <f t="array" ref="BJ159">IF(B159="","",SUMPRODUCT(($D$1:$AB$4=$BJ$4)*$D159:$AB159))</f>
        <v/>
      </c>
      <c r="BK159" s="15" t="str">
        <f t="shared" ca="1" si="14"/>
        <v/>
      </c>
      <c r="BL159" s="2" t="str" cm="1">
        <f t="array" ref="BL159">IF(B159="","",SUMPRODUCT(($D$1:$AB$4=$BL$4)*$D159:$AB159))</f>
        <v/>
      </c>
      <c r="BM159" s="15" t="str">
        <f t="shared" ca="1" si="15"/>
        <v/>
      </c>
      <c r="BN159" s="2" t="str" cm="1">
        <f t="array" ref="BN159">IF(B159="","",SUMPRODUCT(($D$1:$AB$4=$BN$4)*$D159:$AB159))</f>
        <v/>
      </c>
      <c r="BO159" s="15" t="str">
        <f t="shared" ca="1" si="16"/>
        <v/>
      </c>
      <c r="BP159" s="2" t="str" cm="1">
        <f t="array" ref="BP159">IF(B159="","",SUMPRODUCT(($D$1:$AB$4=$BP$4)*$D159:$AB159))</f>
        <v/>
      </c>
      <c r="BQ159" s="15" t="str">
        <f t="shared" ca="1" si="17"/>
        <v/>
      </c>
      <c r="BR159" s="2" t="str" cm="1">
        <f t="array" ref="BR159">IF(B159="","",SUMPRODUCT(($D$1:$AB$4=$BR$4)*$D159:$AB159))</f>
        <v/>
      </c>
      <c r="BS159" s="15" t="str">
        <f t="shared" ca="1" si="18"/>
        <v/>
      </c>
      <c r="BT159" s="2" t="str" cm="1">
        <f t="array" ref="BT159">IF(B159="","",SUMPRODUCT(($D$1:$AB$4=$BT$4)*$D159:$AB159))</f>
        <v/>
      </c>
      <c r="BU159" s="15" t="str">
        <f t="shared" ca="1" si="19"/>
        <v/>
      </c>
      <c r="BV159" s="2" t="str" cm="1">
        <f t="array" ref="BV159">IF(B159="","",SUMPRODUCT(($D$1:$AB$4=$BV$4)*$D159:$AB159))</f>
        <v/>
      </c>
      <c r="BW159" s="15" t="str">
        <f t="shared" ca="1" si="20"/>
        <v/>
      </c>
      <c r="BX159" s="2" t="str" cm="1">
        <f t="array" ref="BX159">IF(B159="","",SUMPRODUCT(($D$1:$AB$4=$BX$4)*$D159:$AB159))</f>
        <v/>
      </c>
      <c r="BY159" s="15" t="str">
        <f t="shared" ca="1" si="21"/>
        <v/>
      </c>
      <c r="BZ159" s="2" t="str" cm="1">
        <f t="array" ref="BZ159">IF(B159="","",SUMPRODUCT(($D$1:$AB$4=$BZ$4)*$D159:$AB159))</f>
        <v/>
      </c>
      <c r="CA159" s="15" t="str">
        <f t="shared" ca="1" si="22"/>
        <v/>
      </c>
      <c r="CB159" s="2" t="str" cm="1">
        <f t="array" ref="CB159">IF(B159="","",SUMPRODUCT(($D$1:$AB$4=$CB$4)*$D159:$AB159))</f>
        <v/>
      </c>
      <c r="CC159" s="15" t="str">
        <f t="shared" ca="1" si="23"/>
        <v/>
      </c>
      <c r="CD159" s="2" t="str" cm="1">
        <f t="array" ref="CD159">IF(B159="","",SUMPRODUCT(($D$1:$AB$4=$CD$4)*$D159:$AB159))</f>
        <v/>
      </c>
      <c r="CE159" s="15" t="str">
        <f t="shared" ca="1" si="24"/>
        <v/>
      </c>
      <c r="CF159" s="2" t="str" cm="1">
        <f t="array" ref="CF159">IF(B159="","",SUMPRODUCT(($D$1:$AB$4=$CF$4)*$D159:$AB159))</f>
        <v/>
      </c>
      <c r="CG159" s="15" t="str">
        <f t="shared" ca="1" si="25"/>
        <v/>
      </c>
      <c r="CH159" s="2" t="str" cm="1">
        <f t="array" ref="CH159">IF(B159="","",SUMPRODUCT(($D$1:$AB$4=$CH$4)*$D159:$AB159))</f>
        <v/>
      </c>
      <c r="CI159" s="15" t="str">
        <f t="shared" ca="1" si="26"/>
        <v/>
      </c>
    </row>
    <row r="160" spans="1:87" ht="15.75" thickBot="1">
      <c r="A160" s="7">
        <v>154</v>
      </c>
      <c r="B160" s="8"/>
      <c r="D160" s="99"/>
      <c r="E160" s="100"/>
      <c r="F160" s="100"/>
      <c r="G160" s="100"/>
      <c r="H160" s="100"/>
      <c r="I160" s="101"/>
      <c r="J160" s="104"/>
      <c r="K160" s="105"/>
      <c r="L160" s="105"/>
      <c r="M160" s="105"/>
      <c r="N160" s="105"/>
      <c r="O160" s="106"/>
      <c r="P160" s="109"/>
      <c r="Q160" s="110"/>
      <c r="R160" s="110"/>
      <c r="S160" s="110"/>
      <c r="T160" s="110"/>
      <c r="U160" s="111"/>
      <c r="V160" s="115"/>
      <c r="W160" s="116"/>
      <c r="X160" s="116"/>
      <c r="Y160" s="116"/>
      <c r="Z160" s="116"/>
      <c r="AA160" s="116"/>
      <c r="AB160" s="170"/>
      <c r="AC160" s="171" t="str">
        <f t="shared" si="210"/>
        <v/>
      </c>
      <c r="AD160" s="286" t="str">
        <f t="shared" si="211"/>
        <v/>
      </c>
      <c r="AL160" s="2" t="str" cm="1">
        <f t="array" ref="AL160">IF(B160="","",SUMPRODUCT(($D$1:$AB$4=$AL$4)*D160:AB160))</f>
        <v/>
      </c>
      <c r="AM160" s="15" t="str">
        <f t="shared" ca="1" si="2"/>
        <v/>
      </c>
      <c r="AN160" s="2" t="str" cm="1">
        <f t="array" ref="AN160">IF(B160="","",SUMPRODUCT(($D$1:$AB$4=$AN$4)*D160:AB160))</f>
        <v/>
      </c>
      <c r="AO160" s="15" t="str">
        <f t="shared" ca="1" si="3"/>
        <v/>
      </c>
      <c r="AP160" s="2" t="str" cm="1">
        <f t="array" ref="AP160">IF(B160="","",SUMPRODUCT(($D$1:$AB$4=$AP$4)*D160:AB160))</f>
        <v/>
      </c>
      <c r="AQ160" s="15" t="str">
        <f t="shared" ca="1" si="4"/>
        <v/>
      </c>
      <c r="AR160" s="2" t="str" cm="1">
        <f t="array" ref="AR160">IF(B160="","",SUMPRODUCT(($D$1:$AB$4=$AR$4)*D160:AB160))</f>
        <v/>
      </c>
      <c r="AS160" s="15" t="str">
        <f t="shared" ca="1" si="5"/>
        <v/>
      </c>
      <c r="AT160" s="2" t="str" cm="1">
        <f t="array" ref="AT160">IF(B160="","",SUMPRODUCT(($D$1:$AB$4=$AT$4)*$D160:$AB160))</f>
        <v/>
      </c>
      <c r="AU160" s="15" t="str">
        <f t="shared" ca="1" si="6"/>
        <v/>
      </c>
      <c r="AV160" s="2" t="str" cm="1">
        <f t="array" ref="AV160">IF(D160="","",SUMPRODUCT(($D$1:$AB$4=$AV$4)*$D160:$AB160))</f>
        <v/>
      </c>
      <c r="AW160" s="15" t="str">
        <f t="shared" ca="1" si="7"/>
        <v/>
      </c>
      <c r="AX160" s="2" t="str" cm="1">
        <f t="array" ref="AX160">IF(F160="","",SUMPRODUCT(($D$1:$AB$4=$AX$4)*$D160:$AB160))</f>
        <v/>
      </c>
      <c r="AY160" s="15" t="str">
        <f t="shared" ca="1" si="8"/>
        <v/>
      </c>
      <c r="AZ160" s="2" t="str" cm="1">
        <f t="array" ref="AZ160">IF(B160="","",SUMPRODUCT(($D$1:$AB$4=$AZ$4)*$D160:$AB160))</f>
        <v/>
      </c>
      <c r="BA160" s="15" t="str">
        <f t="shared" ca="1" si="9"/>
        <v/>
      </c>
      <c r="BB160" s="2" t="str" cm="1">
        <f t="array" ref="BB160">IF(B160="","",SUMPRODUCT(($D$1:$AB$4=$BB$4)*$D160:$AB160))</f>
        <v/>
      </c>
      <c r="BC160" s="15" t="str">
        <f t="shared" ca="1" si="10"/>
        <v/>
      </c>
      <c r="BD160" s="2" t="str" cm="1">
        <f t="array" ref="BD160">IF(B160="","",SUMPRODUCT(($D$1:$AB$4=$BD$4)*$D160:$AB160))</f>
        <v/>
      </c>
      <c r="BE160" s="15" t="str">
        <f t="shared" ca="1" si="11"/>
        <v/>
      </c>
      <c r="BF160" s="2" t="str" cm="1">
        <f t="array" ref="BF160">IF(B160="","",SUMPRODUCT(($D$1:$AB$4=$BF$4)*$D160:$AB160))</f>
        <v/>
      </c>
      <c r="BG160" s="15" t="str">
        <f t="shared" ca="1" si="12"/>
        <v/>
      </c>
      <c r="BH160" s="2" t="str" cm="1">
        <f t="array" ref="BH160">IF(B160="","",SUMPRODUCT(($D$1:$AB$4=$BH$4)*$D160:$AB160))</f>
        <v/>
      </c>
      <c r="BI160" s="15" t="str">
        <f t="shared" ca="1" si="13"/>
        <v/>
      </c>
      <c r="BJ160" s="2" t="str" cm="1">
        <f t="array" ref="BJ160">IF(B160="","",SUMPRODUCT(($D$1:$AB$4=$BJ$4)*$D160:$AB160))</f>
        <v/>
      </c>
      <c r="BK160" s="15" t="str">
        <f t="shared" ca="1" si="14"/>
        <v/>
      </c>
      <c r="BL160" s="2" t="str" cm="1">
        <f t="array" ref="BL160">IF(B160="","",SUMPRODUCT(($D$1:$AB$4=$BL$4)*$D160:$AB160))</f>
        <v/>
      </c>
      <c r="BM160" s="15" t="str">
        <f t="shared" ca="1" si="15"/>
        <v/>
      </c>
      <c r="BN160" s="2" t="str" cm="1">
        <f t="array" ref="BN160">IF(B160="","",SUMPRODUCT(($D$1:$AB$4=$BN$4)*$D160:$AB160))</f>
        <v/>
      </c>
      <c r="BO160" s="15" t="str">
        <f t="shared" ca="1" si="16"/>
        <v/>
      </c>
      <c r="BP160" s="2" t="str" cm="1">
        <f t="array" ref="BP160">IF(B160="","",SUMPRODUCT(($D$1:$AB$4=$BP$4)*$D160:$AB160))</f>
        <v/>
      </c>
      <c r="BQ160" s="15" t="str">
        <f t="shared" ca="1" si="17"/>
        <v/>
      </c>
      <c r="BR160" s="2" t="str" cm="1">
        <f t="array" ref="BR160">IF(B160="","",SUMPRODUCT(($D$1:$AB$4=$BR$4)*$D160:$AB160))</f>
        <v/>
      </c>
      <c r="BS160" s="15" t="str">
        <f t="shared" ca="1" si="18"/>
        <v/>
      </c>
      <c r="BT160" s="2" t="str" cm="1">
        <f t="array" ref="BT160">IF(B160="","",SUMPRODUCT(($D$1:$AB$4=$BT$4)*$D160:$AB160))</f>
        <v/>
      </c>
      <c r="BU160" s="15" t="str">
        <f t="shared" ca="1" si="19"/>
        <v/>
      </c>
      <c r="BV160" s="2" t="str" cm="1">
        <f t="array" ref="BV160">IF(B160="","",SUMPRODUCT(($D$1:$AB$4=$BV$4)*$D160:$AB160))</f>
        <v/>
      </c>
      <c r="BW160" s="15" t="str">
        <f t="shared" ca="1" si="20"/>
        <v/>
      </c>
      <c r="BX160" s="2" t="str" cm="1">
        <f t="array" ref="BX160">IF(B160="","",SUMPRODUCT(($D$1:$AB$4=$BX$4)*$D160:$AB160))</f>
        <v/>
      </c>
      <c r="BY160" s="15" t="str">
        <f t="shared" ca="1" si="21"/>
        <v/>
      </c>
      <c r="BZ160" s="2" t="str" cm="1">
        <f t="array" ref="BZ160">IF(B160="","",SUMPRODUCT(($D$1:$AB$4=$BZ$4)*$D160:$AB160))</f>
        <v/>
      </c>
      <c r="CA160" s="15" t="str">
        <f t="shared" ca="1" si="22"/>
        <v/>
      </c>
      <c r="CB160" s="2" t="str" cm="1">
        <f t="array" ref="CB160">IF(B160="","",SUMPRODUCT(($D$1:$AB$4=$CB$4)*$D160:$AB160))</f>
        <v/>
      </c>
      <c r="CC160" s="15" t="str">
        <f t="shared" ca="1" si="23"/>
        <v/>
      </c>
      <c r="CD160" s="2" t="str" cm="1">
        <f t="array" ref="CD160">IF(B160="","",SUMPRODUCT(($D$1:$AB$4=$CD$4)*$D160:$AB160))</f>
        <v/>
      </c>
      <c r="CE160" s="15" t="str">
        <f t="shared" ca="1" si="24"/>
        <v/>
      </c>
      <c r="CF160" s="2" t="str" cm="1">
        <f t="array" ref="CF160">IF(B160="","",SUMPRODUCT(($D$1:$AB$4=$CF$4)*$D160:$AB160))</f>
        <v/>
      </c>
      <c r="CG160" s="15" t="str">
        <f t="shared" ca="1" si="25"/>
        <v/>
      </c>
      <c r="CH160" s="2" t="str" cm="1">
        <f t="array" ref="CH160">IF(B160="","",SUMPRODUCT(($D$1:$AB$4=$CH$4)*$D160:$AB160))</f>
        <v/>
      </c>
      <c r="CI160" s="15" t="str">
        <f t="shared" ca="1" si="26"/>
        <v/>
      </c>
    </row>
    <row r="161" spans="1:87" ht="15.75" thickBot="1">
      <c r="A161" s="7">
        <v>155</v>
      </c>
      <c r="B161" s="8"/>
      <c r="D161" s="99"/>
      <c r="E161" s="100"/>
      <c r="F161" s="100"/>
      <c r="G161" s="100"/>
      <c r="H161" s="100"/>
      <c r="I161" s="101"/>
      <c r="J161" s="104"/>
      <c r="K161" s="105"/>
      <c r="L161" s="105"/>
      <c r="M161" s="105"/>
      <c r="N161" s="105"/>
      <c r="O161" s="106"/>
      <c r="P161" s="109"/>
      <c r="Q161" s="110"/>
      <c r="R161" s="110"/>
      <c r="S161" s="110"/>
      <c r="T161" s="110"/>
      <c r="U161" s="111"/>
      <c r="V161" s="115"/>
      <c r="W161" s="116"/>
      <c r="X161" s="116"/>
      <c r="Y161" s="116"/>
      <c r="Z161" s="116"/>
      <c r="AA161" s="116"/>
      <c r="AB161" s="170"/>
      <c r="AC161" s="171" t="str">
        <f t="shared" si="210"/>
        <v/>
      </c>
      <c r="AD161" s="286" t="str">
        <f t="shared" si="211"/>
        <v/>
      </c>
      <c r="AL161" s="2" t="str" cm="1">
        <f t="array" ref="AL161">IF(B161="","",SUMPRODUCT(($D$1:$AB$4=$AL$4)*D161:AB161))</f>
        <v/>
      </c>
      <c r="AM161" s="15" t="str">
        <f t="shared" ca="1" si="2"/>
        <v/>
      </c>
      <c r="AN161" s="2" t="str" cm="1">
        <f t="array" ref="AN161">IF(B161="","",SUMPRODUCT(($D$1:$AB$4=$AN$4)*D161:AB161))</f>
        <v/>
      </c>
      <c r="AO161" s="15" t="str">
        <f t="shared" ca="1" si="3"/>
        <v/>
      </c>
      <c r="AP161" s="2" t="str" cm="1">
        <f t="array" ref="AP161">IF(B161="","",SUMPRODUCT(($D$1:$AB$4=$AP$4)*D161:AB161))</f>
        <v/>
      </c>
      <c r="AQ161" s="15" t="str">
        <f t="shared" ca="1" si="4"/>
        <v/>
      </c>
      <c r="AR161" s="2" t="str" cm="1">
        <f t="array" ref="AR161">IF(B161="","",SUMPRODUCT(($D$1:$AB$4=$AR$4)*D161:AB161))</f>
        <v/>
      </c>
      <c r="AS161" s="15" t="str">
        <f t="shared" ca="1" si="5"/>
        <v/>
      </c>
      <c r="AT161" s="2" t="str" cm="1">
        <f t="array" ref="AT161">IF(B161="","",SUMPRODUCT(($D$1:$AB$4=$AT$4)*$D161:$AB161))</f>
        <v/>
      </c>
      <c r="AU161" s="15" t="str">
        <f t="shared" ca="1" si="6"/>
        <v/>
      </c>
      <c r="AV161" s="2" t="str" cm="1">
        <f t="array" ref="AV161">IF(D161="","",SUMPRODUCT(($D$1:$AB$4=$AV$4)*$D161:$AB161))</f>
        <v/>
      </c>
      <c r="AW161" s="15" t="str">
        <f t="shared" ca="1" si="7"/>
        <v/>
      </c>
      <c r="AX161" s="2" t="str" cm="1">
        <f t="array" ref="AX161">IF(F161="","",SUMPRODUCT(($D$1:$AB$4=$AX$4)*$D161:$AB161))</f>
        <v/>
      </c>
      <c r="AY161" s="15" t="str">
        <f t="shared" ca="1" si="8"/>
        <v/>
      </c>
      <c r="AZ161" s="2" t="str" cm="1">
        <f t="array" ref="AZ161">IF(B161="","",SUMPRODUCT(($D$1:$AB$4=$AZ$4)*$D161:$AB161))</f>
        <v/>
      </c>
      <c r="BA161" s="15" t="str">
        <f t="shared" ca="1" si="9"/>
        <v/>
      </c>
      <c r="BB161" s="2" t="str" cm="1">
        <f t="array" ref="BB161">IF(B161="","",SUMPRODUCT(($D$1:$AB$4=$BB$4)*$D161:$AB161))</f>
        <v/>
      </c>
      <c r="BC161" s="15" t="str">
        <f t="shared" ca="1" si="10"/>
        <v/>
      </c>
      <c r="BD161" s="2" t="str" cm="1">
        <f t="array" ref="BD161">IF(B161="","",SUMPRODUCT(($D$1:$AB$4=$BD$4)*$D161:$AB161))</f>
        <v/>
      </c>
      <c r="BE161" s="15" t="str">
        <f t="shared" ca="1" si="11"/>
        <v/>
      </c>
      <c r="BF161" s="2" t="str" cm="1">
        <f t="array" ref="BF161">IF(B161="","",SUMPRODUCT(($D$1:$AB$4=$BF$4)*$D161:$AB161))</f>
        <v/>
      </c>
      <c r="BG161" s="15" t="str">
        <f t="shared" ca="1" si="12"/>
        <v/>
      </c>
      <c r="BH161" s="2" t="str" cm="1">
        <f t="array" ref="BH161">IF(B161="","",SUMPRODUCT(($D$1:$AB$4=$BH$4)*$D161:$AB161))</f>
        <v/>
      </c>
      <c r="BI161" s="15" t="str">
        <f t="shared" ca="1" si="13"/>
        <v/>
      </c>
      <c r="BJ161" s="2" t="str" cm="1">
        <f t="array" ref="BJ161">IF(B161="","",SUMPRODUCT(($D$1:$AB$4=$BJ$4)*$D161:$AB161))</f>
        <v/>
      </c>
      <c r="BK161" s="15" t="str">
        <f t="shared" ca="1" si="14"/>
        <v/>
      </c>
      <c r="BL161" s="2" t="str" cm="1">
        <f t="array" ref="BL161">IF(B161="","",SUMPRODUCT(($D$1:$AB$4=$BL$4)*$D161:$AB161))</f>
        <v/>
      </c>
      <c r="BM161" s="15" t="str">
        <f t="shared" ca="1" si="15"/>
        <v/>
      </c>
      <c r="BN161" s="2" t="str" cm="1">
        <f t="array" ref="BN161">IF(B161="","",SUMPRODUCT(($D$1:$AB$4=$BN$4)*$D161:$AB161))</f>
        <v/>
      </c>
      <c r="BO161" s="15" t="str">
        <f t="shared" ca="1" si="16"/>
        <v/>
      </c>
      <c r="BP161" s="2" t="str" cm="1">
        <f t="array" ref="BP161">IF(B161="","",SUMPRODUCT(($D$1:$AB$4=$BP$4)*$D161:$AB161))</f>
        <v/>
      </c>
      <c r="BQ161" s="15" t="str">
        <f t="shared" ca="1" si="17"/>
        <v/>
      </c>
      <c r="BR161" s="2" t="str" cm="1">
        <f t="array" ref="BR161">IF(B161="","",SUMPRODUCT(($D$1:$AB$4=$BR$4)*$D161:$AB161))</f>
        <v/>
      </c>
      <c r="BS161" s="15" t="str">
        <f t="shared" ca="1" si="18"/>
        <v/>
      </c>
      <c r="BT161" s="2" t="str" cm="1">
        <f t="array" ref="BT161">IF(B161="","",SUMPRODUCT(($D$1:$AB$4=$BT$4)*$D161:$AB161))</f>
        <v/>
      </c>
      <c r="BU161" s="15" t="str">
        <f t="shared" ca="1" si="19"/>
        <v/>
      </c>
      <c r="BV161" s="2" t="str" cm="1">
        <f t="array" ref="BV161">IF(B161="","",SUMPRODUCT(($D$1:$AB$4=$BV$4)*$D161:$AB161))</f>
        <v/>
      </c>
      <c r="BW161" s="15" t="str">
        <f t="shared" ca="1" si="20"/>
        <v/>
      </c>
      <c r="BX161" s="2" t="str" cm="1">
        <f t="array" ref="BX161">IF(B161="","",SUMPRODUCT(($D$1:$AB$4=$BX$4)*$D161:$AB161))</f>
        <v/>
      </c>
      <c r="BY161" s="15" t="str">
        <f t="shared" ca="1" si="21"/>
        <v/>
      </c>
      <c r="BZ161" s="2" t="str" cm="1">
        <f t="array" ref="BZ161">IF(B161="","",SUMPRODUCT(($D$1:$AB$4=$BZ$4)*$D161:$AB161))</f>
        <v/>
      </c>
      <c r="CA161" s="15" t="str">
        <f t="shared" ca="1" si="22"/>
        <v/>
      </c>
      <c r="CB161" s="2" t="str" cm="1">
        <f t="array" ref="CB161">IF(B161="","",SUMPRODUCT(($D$1:$AB$4=$CB$4)*$D161:$AB161))</f>
        <v/>
      </c>
      <c r="CC161" s="15" t="str">
        <f t="shared" ca="1" si="23"/>
        <v/>
      </c>
      <c r="CD161" s="2" t="str" cm="1">
        <f t="array" ref="CD161">IF(B161="","",SUMPRODUCT(($D$1:$AB$4=$CD$4)*$D161:$AB161))</f>
        <v/>
      </c>
      <c r="CE161" s="15" t="str">
        <f t="shared" ca="1" si="24"/>
        <v/>
      </c>
      <c r="CF161" s="2" t="str" cm="1">
        <f t="array" ref="CF161">IF(B161="","",SUMPRODUCT(($D$1:$AB$4=$CF$4)*$D161:$AB161))</f>
        <v/>
      </c>
      <c r="CG161" s="15" t="str">
        <f t="shared" ca="1" si="25"/>
        <v/>
      </c>
      <c r="CH161" s="2" t="str" cm="1">
        <f t="array" ref="CH161">IF(B161="","",SUMPRODUCT(($D$1:$AB$4=$CH$4)*$D161:$AB161))</f>
        <v/>
      </c>
      <c r="CI161" s="15" t="str">
        <f t="shared" ca="1" si="26"/>
        <v/>
      </c>
    </row>
    <row r="162" spans="1:87" ht="15.75" thickBot="1">
      <c r="A162" s="7">
        <v>156</v>
      </c>
      <c r="B162" s="8"/>
      <c r="D162" s="99"/>
      <c r="E162" s="100"/>
      <c r="F162" s="100"/>
      <c r="G162" s="100"/>
      <c r="H162" s="100"/>
      <c r="I162" s="101"/>
      <c r="J162" s="104"/>
      <c r="K162" s="105"/>
      <c r="L162" s="105"/>
      <c r="M162" s="105"/>
      <c r="N162" s="105"/>
      <c r="O162" s="106"/>
      <c r="P162" s="109"/>
      <c r="Q162" s="110"/>
      <c r="R162" s="110"/>
      <c r="S162" s="110"/>
      <c r="T162" s="110"/>
      <c r="U162" s="111"/>
      <c r="V162" s="115"/>
      <c r="W162" s="116"/>
      <c r="X162" s="116"/>
      <c r="Y162" s="116"/>
      <c r="Z162" s="116"/>
      <c r="AA162" s="116"/>
      <c r="AB162" s="170"/>
      <c r="AC162" s="171" t="str">
        <f t="shared" si="210"/>
        <v/>
      </c>
      <c r="AD162" s="286" t="str">
        <f t="shared" si="211"/>
        <v/>
      </c>
      <c r="AL162" s="2" t="str" cm="1">
        <f t="array" ref="AL162">IF(B162="","",SUMPRODUCT(($D$1:$AB$4=$AL$4)*D162:AB162))</f>
        <v/>
      </c>
      <c r="AM162" s="15" t="str">
        <f t="shared" ca="1" si="2"/>
        <v/>
      </c>
      <c r="AN162" s="2" t="str" cm="1">
        <f t="array" ref="AN162">IF(B162="","",SUMPRODUCT(($D$1:$AB$4=$AN$4)*D162:AB162))</f>
        <v/>
      </c>
      <c r="AO162" s="15" t="str">
        <f t="shared" ca="1" si="3"/>
        <v/>
      </c>
      <c r="AP162" s="2" t="str" cm="1">
        <f t="array" ref="AP162">IF(B162="","",SUMPRODUCT(($D$1:$AB$4=$AP$4)*D162:AB162))</f>
        <v/>
      </c>
      <c r="AQ162" s="15" t="str">
        <f t="shared" ca="1" si="4"/>
        <v/>
      </c>
      <c r="AR162" s="2" t="str" cm="1">
        <f t="array" ref="AR162">IF(B162="","",SUMPRODUCT(($D$1:$AB$4=$AR$4)*D162:AB162))</f>
        <v/>
      </c>
      <c r="AS162" s="15" t="str">
        <f t="shared" ca="1" si="5"/>
        <v/>
      </c>
      <c r="AT162" s="2" t="str" cm="1">
        <f t="array" ref="AT162">IF(B162="","",SUMPRODUCT(($D$1:$AB$4=$AT$4)*$D162:$AB162))</f>
        <v/>
      </c>
      <c r="AU162" s="15" t="str">
        <f t="shared" ca="1" si="6"/>
        <v/>
      </c>
      <c r="AV162" s="2" t="str" cm="1">
        <f t="array" ref="AV162">IF(D162="","",SUMPRODUCT(($D$1:$AB$4=$AV$4)*$D162:$AB162))</f>
        <v/>
      </c>
      <c r="AW162" s="15" t="str">
        <f t="shared" ca="1" si="7"/>
        <v/>
      </c>
      <c r="AX162" s="2" t="str" cm="1">
        <f t="array" ref="AX162">IF(F162="","",SUMPRODUCT(($D$1:$AB$4=$AX$4)*$D162:$AB162))</f>
        <v/>
      </c>
      <c r="AY162" s="15" t="str">
        <f t="shared" ca="1" si="8"/>
        <v/>
      </c>
      <c r="AZ162" s="2" t="str" cm="1">
        <f t="array" ref="AZ162">IF(B162="","",SUMPRODUCT(($D$1:$AB$4=$AZ$4)*$D162:$AB162))</f>
        <v/>
      </c>
      <c r="BA162" s="15" t="str">
        <f t="shared" ca="1" si="9"/>
        <v/>
      </c>
      <c r="BB162" s="2" t="str" cm="1">
        <f t="array" ref="BB162">IF(B162="","",SUMPRODUCT(($D$1:$AB$4=$BB$4)*$D162:$AB162))</f>
        <v/>
      </c>
      <c r="BC162" s="15" t="str">
        <f t="shared" ca="1" si="10"/>
        <v/>
      </c>
      <c r="BD162" s="2" t="str" cm="1">
        <f t="array" ref="BD162">IF(B162="","",SUMPRODUCT(($D$1:$AB$4=$BD$4)*$D162:$AB162))</f>
        <v/>
      </c>
      <c r="BE162" s="15" t="str">
        <f t="shared" ca="1" si="11"/>
        <v/>
      </c>
      <c r="BF162" s="2" t="str" cm="1">
        <f t="array" ref="BF162">IF(B162="","",SUMPRODUCT(($D$1:$AB$4=$BF$4)*$D162:$AB162))</f>
        <v/>
      </c>
      <c r="BG162" s="15" t="str">
        <f t="shared" ca="1" si="12"/>
        <v/>
      </c>
      <c r="BH162" s="2" t="str" cm="1">
        <f t="array" ref="BH162">IF(B162="","",SUMPRODUCT(($D$1:$AB$4=$BH$4)*$D162:$AB162))</f>
        <v/>
      </c>
      <c r="BI162" s="15" t="str">
        <f t="shared" ca="1" si="13"/>
        <v/>
      </c>
      <c r="BJ162" s="2" t="str" cm="1">
        <f t="array" ref="BJ162">IF(B162="","",SUMPRODUCT(($D$1:$AB$4=$BJ$4)*$D162:$AB162))</f>
        <v/>
      </c>
      <c r="BK162" s="15" t="str">
        <f t="shared" ca="1" si="14"/>
        <v/>
      </c>
      <c r="BL162" s="2" t="str" cm="1">
        <f t="array" ref="BL162">IF(B162="","",SUMPRODUCT(($D$1:$AB$4=$BL$4)*$D162:$AB162))</f>
        <v/>
      </c>
      <c r="BM162" s="15" t="str">
        <f t="shared" ca="1" si="15"/>
        <v/>
      </c>
      <c r="BN162" s="2" t="str" cm="1">
        <f t="array" ref="BN162">IF(B162="","",SUMPRODUCT(($D$1:$AB$4=$BN$4)*$D162:$AB162))</f>
        <v/>
      </c>
      <c r="BO162" s="15" t="str">
        <f t="shared" ca="1" si="16"/>
        <v/>
      </c>
      <c r="BP162" s="2" t="str" cm="1">
        <f t="array" ref="BP162">IF(B162="","",SUMPRODUCT(($D$1:$AB$4=$BP$4)*$D162:$AB162))</f>
        <v/>
      </c>
      <c r="BQ162" s="15" t="str">
        <f t="shared" ca="1" si="17"/>
        <v/>
      </c>
      <c r="BR162" s="2" t="str" cm="1">
        <f t="array" ref="BR162">IF(B162="","",SUMPRODUCT(($D$1:$AB$4=$BR$4)*$D162:$AB162))</f>
        <v/>
      </c>
      <c r="BS162" s="15" t="str">
        <f t="shared" ca="1" si="18"/>
        <v/>
      </c>
      <c r="BT162" s="2" t="str" cm="1">
        <f t="array" ref="BT162">IF(B162="","",SUMPRODUCT(($D$1:$AB$4=$BT$4)*$D162:$AB162))</f>
        <v/>
      </c>
      <c r="BU162" s="15" t="str">
        <f t="shared" ca="1" si="19"/>
        <v/>
      </c>
      <c r="BV162" s="2" t="str" cm="1">
        <f t="array" ref="BV162">IF(B162="","",SUMPRODUCT(($D$1:$AB$4=$BV$4)*$D162:$AB162))</f>
        <v/>
      </c>
      <c r="BW162" s="15" t="str">
        <f t="shared" ca="1" si="20"/>
        <v/>
      </c>
      <c r="BX162" s="2" t="str" cm="1">
        <f t="array" ref="BX162">IF(B162="","",SUMPRODUCT(($D$1:$AB$4=$BX$4)*$D162:$AB162))</f>
        <v/>
      </c>
      <c r="BY162" s="15" t="str">
        <f t="shared" ca="1" si="21"/>
        <v/>
      </c>
      <c r="BZ162" s="2" t="str" cm="1">
        <f t="array" ref="BZ162">IF(B162="","",SUMPRODUCT(($D$1:$AB$4=$BZ$4)*$D162:$AB162))</f>
        <v/>
      </c>
      <c r="CA162" s="15" t="str">
        <f t="shared" ca="1" si="22"/>
        <v/>
      </c>
      <c r="CB162" s="2" t="str" cm="1">
        <f t="array" ref="CB162">IF(B162="","",SUMPRODUCT(($D$1:$AB$4=$CB$4)*$D162:$AB162))</f>
        <v/>
      </c>
      <c r="CC162" s="15" t="str">
        <f t="shared" ca="1" si="23"/>
        <v/>
      </c>
      <c r="CD162" s="2" t="str" cm="1">
        <f t="array" ref="CD162">IF(B162="","",SUMPRODUCT(($D$1:$AB$4=$CD$4)*$D162:$AB162))</f>
        <v/>
      </c>
      <c r="CE162" s="15" t="str">
        <f t="shared" ca="1" si="24"/>
        <v/>
      </c>
      <c r="CF162" s="2" t="str" cm="1">
        <f t="array" ref="CF162">IF(B162="","",SUMPRODUCT(($D$1:$AB$4=$CF$4)*$D162:$AB162))</f>
        <v/>
      </c>
      <c r="CG162" s="15" t="str">
        <f t="shared" ca="1" si="25"/>
        <v/>
      </c>
      <c r="CH162" s="2" t="str" cm="1">
        <f t="array" ref="CH162">IF(B162="","",SUMPRODUCT(($D$1:$AB$4=$CH$4)*$D162:$AB162))</f>
        <v/>
      </c>
      <c r="CI162" s="15" t="str">
        <f t="shared" ca="1" si="26"/>
        <v/>
      </c>
    </row>
    <row r="163" spans="1:87" ht="15.75" thickBot="1">
      <c r="A163" s="7">
        <v>157</v>
      </c>
      <c r="B163" s="8"/>
      <c r="D163" s="99"/>
      <c r="E163" s="100"/>
      <c r="F163" s="100"/>
      <c r="G163" s="100"/>
      <c r="H163" s="100"/>
      <c r="I163" s="101"/>
      <c r="J163" s="104"/>
      <c r="K163" s="105"/>
      <c r="L163" s="105"/>
      <c r="M163" s="105"/>
      <c r="N163" s="105"/>
      <c r="O163" s="106"/>
      <c r="P163" s="109"/>
      <c r="Q163" s="110"/>
      <c r="R163" s="110"/>
      <c r="S163" s="110"/>
      <c r="T163" s="110"/>
      <c r="U163" s="111"/>
      <c r="V163" s="115"/>
      <c r="W163" s="116"/>
      <c r="X163" s="116"/>
      <c r="Y163" s="116"/>
      <c r="Z163" s="116"/>
      <c r="AA163" s="116"/>
      <c r="AB163" s="170"/>
      <c r="AC163" s="171" t="str">
        <f t="shared" si="210"/>
        <v/>
      </c>
      <c r="AD163" s="286" t="str">
        <f t="shared" si="211"/>
        <v/>
      </c>
      <c r="AL163" s="2" t="str" cm="1">
        <f t="array" ref="AL163">IF(B163="","",SUMPRODUCT(($D$1:$AB$4=$AL$4)*D163:AB163))</f>
        <v/>
      </c>
      <c r="AM163" s="15" t="str">
        <f t="shared" ca="1" si="2"/>
        <v/>
      </c>
      <c r="AN163" s="2" t="str" cm="1">
        <f t="array" ref="AN163">IF(B163="","",SUMPRODUCT(($D$1:$AB$4=$AN$4)*D163:AB163))</f>
        <v/>
      </c>
      <c r="AO163" s="15" t="str">
        <f t="shared" ca="1" si="3"/>
        <v/>
      </c>
      <c r="AP163" s="2" t="str" cm="1">
        <f t="array" ref="AP163">IF(B163="","",SUMPRODUCT(($D$1:$AB$4=$AP$4)*D163:AB163))</f>
        <v/>
      </c>
      <c r="AQ163" s="15" t="str">
        <f t="shared" ca="1" si="4"/>
        <v/>
      </c>
      <c r="AR163" s="2" t="str" cm="1">
        <f t="array" ref="AR163">IF(B163="","",SUMPRODUCT(($D$1:$AB$4=$AR$4)*D163:AB163))</f>
        <v/>
      </c>
      <c r="AS163" s="15" t="str">
        <f t="shared" ca="1" si="5"/>
        <v/>
      </c>
      <c r="AT163" s="2" t="str" cm="1">
        <f t="array" ref="AT163">IF(B163="","",SUMPRODUCT(($D$1:$AB$4=$AT$4)*$D163:$AB163))</f>
        <v/>
      </c>
      <c r="AU163" s="15" t="str">
        <f t="shared" ca="1" si="6"/>
        <v/>
      </c>
      <c r="AV163" s="2" t="str" cm="1">
        <f t="array" ref="AV163">IF(D163="","",SUMPRODUCT(($D$1:$AB$4=$AV$4)*$D163:$AB163))</f>
        <v/>
      </c>
      <c r="AW163" s="15" t="str">
        <f t="shared" ca="1" si="7"/>
        <v/>
      </c>
      <c r="AX163" s="2" t="str" cm="1">
        <f t="array" ref="AX163">IF(F163="","",SUMPRODUCT(($D$1:$AB$4=$AX$4)*$D163:$AB163))</f>
        <v/>
      </c>
      <c r="AY163" s="15" t="str">
        <f t="shared" ca="1" si="8"/>
        <v/>
      </c>
      <c r="AZ163" s="2" t="str" cm="1">
        <f t="array" ref="AZ163">IF(B163="","",SUMPRODUCT(($D$1:$AB$4=$AZ$4)*$D163:$AB163))</f>
        <v/>
      </c>
      <c r="BA163" s="15" t="str">
        <f t="shared" ca="1" si="9"/>
        <v/>
      </c>
      <c r="BB163" s="2" t="str" cm="1">
        <f t="array" ref="BB163">IF(B163="","",SUMPRODUCT(($D$1:$AB$4=$BB$4)*$D163:$AB163))</f>
        <v/>
      </c>
      <c r="BC163" s="15" t="str">
        <f t="shared" ca="1" si="10"/>
        <v/>
      </c>
      <c r="BD163" s="2" t="str" cm="1">
        <f t="array" ref="BD163">IF(B163="","",SUMPRODUCT(($D$1:$AB$4=$BD$4)*$D163:$AB163))</f>
        <v/>
      </c>
      <c r="BE163" s="15" t="str">
        <f t="shared" ca="1" si="11"/>
        <v/>
      </c>
      <c r="BF163" s="2" t="str" cm="1">
        <f t="array" ref="BF163">IF(B163="","",SUMPRODUCT(($D$1:$AB$4=$BF$4)*$D163:$AB163))</f>
        <v/>
      </c>
      <c r="BG163" s="15" t="str">
        <f t="shared" ca="1" si="12"/>
        <v/>
      </c>
      <c r="BH163" s="2" t="str" cm="1">
        <f t="array" ref="BH163">IF(B163="","",SUMPRODUCT(($D$1:$AB$4=$BH$4)*$D163:$AB163))</f>
        <v/>
      </c>
      <c r="BI163" s="15" t="str">
        <f t="shared" ca="1" si="13"/>
        <v/>
      </c>
      <c r="BJ163" s="2" t="str" cm="1">
        <f t="array" ref="BJ163">IF(B163="","",SUMPRODUCT(($D$1:$AB$4=$BJ$4)*$D163:$AB163))</f>
        <v/>
      </c>
      <c r="BK163" s="15" t="str">
        <f t="shared" ca="1" si="14"/>
        <v/>
      </c>
      <c r="BL163" s="2" t="str" cm="1">
        <f t="array" ref="BL163">IF(B163="","",SUMPRODUCT(($D$1:$AB$4=$BL$4)*$D163:$AB163))</f>
        <v/>
      </c>
      <c r="BM163" s="15" t="str">
        <f t="shared" ca="1" si="15"/>
        <v/>
      </c>
      <c r="BN163" s="2" t="str" cm="1">
        <f t="array" ref="BN163">IF(B163="","",SUMPRODUCT(($D$1:$AB$4=$BN$4)*$D163:$AB163))</f>
        <v/>
      </c>
      <c r="BO163" s="15" t="str">
        <f t="shared" ca="1" si="16"/>
        <v/>
      </c>
      <c r="BP163" s="2" t="str" cm="1">
        <f t="array" ref="BP163">IF(B163="","",SUMPRODUCT(($D$1:$AB$4=$BP$4)*$D163:$AB163))</f>
        <v/>
      </c>
      <c r="BQ163" s="15" t="str">
        <f t="shared" ca="1" si="17"/>
        <v/>
      </c>
      <c r="BR163" s="2" t="str" cm="1">
        <f t="array" ref="BR163">IF(B163="","",SUMPRODUCT(($D$1:$AB$4=$BR$4)*$D163:$AB163))</f>
        <v/>
      </c>
      <c r="BS163" s="15" t="str">
        <f t="shared" ca="1" si="18"/>
        <v/>
      </c>
      <c r="BT163" s="2" t="str" cm="1">
        <f t="array" ref="BT163">IF(B163="","",SUMPRODUCT(($D$1:$AB$4=$BT$4)*$D163:$AB163))</f>
        <v/>
      </c>
      <c r="BU163" s="15" t="str">
        <f t="shared" ca="1" si="19"/>
        <v/>
      </c>
      <c r="BV163" s="2" t="str" cm="1">
        <f t="array" ref="BV163">IF(B163="","",SUMPRODUCT(($D$1:$AB$4=$BV$4)*$D163:$AB163))</f>
        <v/>
      </c>
      <c r="BW163" s="15" t="str">
        <f t="shared" ca="1" si="20"/>
        <v/>
      </c>
      <c r="BX163" s="2" t="str" cm="1">
        <f t="array" ref="BX163">IF(B163="","",SUMPRODUCT(($D$1:$AB$4=$BX$4)*$D163:$AB163))</f>
        <v/>
      </c>
      <c r="BY163" s="15" t="str">
        <f t="shared" ca="1" si="21"/>
        <v/>
      </c>
      <c r="BZ163" s="2" t="str" cm="1">
        <f t="array" ref="BZ163">IF(B163="","",SUMPRODUCT(($D$1:$AB$4=$BZ$4)*$D163:$AB163))</f>
        <v/>
      </c>
      <c r="CA163" s="15" t="str">
        <f t="shared" ca="1" si="22"/>
        <v/>
      </c>
      <c r="CB163" s="2" t="str" cm="1">
        <f t="array" ref="CB163">IF(B163="","",SUMPRODUCT(($D$1:$AB$4=$CB$4)*$D163:$AB163))</f>
        <v/>
      </c>
      <c r="CC163" s="15" t="str">
        <f t="shared" ca="1" si="23"/>
        <v/>
      </c>
      <c r="CD163" s="2" t="str" cm="1">
        <f t="array" ref="CD163">IF(B163="","",SUMPRODUCT(($D$1:$AB$4=$CD$4)*$D163:$AB163))</f>
        <v/>
      </c>
      <c r="CE163" s="15" t="str">
        <f t="shared" ca="1" si="24"/>
        <v/>
      </c>
      <c r="CF163" s="2" t="str" cm="1">
        <f t="array" ref="CF163">IF(B163="","",SUMPRODUCT(($D$1:$AB$4=$CF$4)*$D163:$AB163))</f>
        <v/>
      </c>
      <c r="CG163" s="15" t="str">
        <f t="shared" ca="1" si="25"/>
        <v/>
      </c>
      <c r="CH163" s="2" t="str" cm="1">
        <f t="array" ref="CH163">IF(B163="","",SUMPRODUCT(($D$1:$AB$4=$CH$4)*$D163:$AB163))</f>
        <v/>
      </c>
      <c r="CI163" s="15" t="str">
        <f t="shared" ca="1" si="26"/>
        <v/>
      </c>
    </row>
    <row r="164" spans="1:87" ht="15.75" thickBot="1">
      <c r="A164" s="7">
        <v>158</v>
      </c>
      <c r="B164" s="8"/>
      <c r="D164" s="99"/>
      <c r="E164" s="100"/>
      <c r="F164" s="100"/>
      <c r="G164" s="100"/>
      <c r="H164" s="100"/>
      <c r="I164" s="101"/>
      <c r="J164" s="104"/>
      <c r="K164" s="105"/>
      <c r="L164" s="105"/>
      <c r="M164" s="105"/>
      <c r="N164" s="105"/>
      <c r="O164" s="106"/>
      <c r="P164" s="109"/>
      <c r="Q164" s="110"/>
      <c r="R164" s="110"/>
      <c r="S164" s="110"/>
      <c r="T164" s="110"/>
      <c r="U164" s="111"/>
      <c r="V164" s="115"/>
      <c r="W164" s="116"/>
      <c r="X164" s="116"/>
      <c r="Y164" s="116"/>
      <c r="Z164" s="116"/>
      <c r="AA164" s="116"/>
      <c r="AB164" s="170"/>
      <c r="AC164" s="171" t="str">
        <f t="shared" si="210"/>
        <v/>
      </c>
      <c r="AD164" s="286" t="str">
        <f t="shared" si="211"/>
        <v/>
      </c>
      <c r="AL164" s="2" t="str" cm="1">
        <f t="array" ref="AL164">IF(B164="","",SUMPRODUCT(($D$1:$AB$4=$AL$4)*D164:AB164))</f>
        <v/>
      </c>
      <c r="AM164" s="15" t="str">
        <f t="shared" ca="1" si="2"/>
        <v/>
      </c>
      <c r="AN164" s="2" t="str" cm="1">
        <f t="array" ref="AN164">IF(B164="","",SUMPRODUCT(($D$1:$AB$4=$AN$4)*D164:AB164))</f>
        <v/>
      </c>
      <c r="AO164" s="15" t="str">
        <f t="shared" ca="1" si="3"/>
        <v/>
      </c>
      <c r="AP164" s="2" t="str" cm="1">
        <f t="array" ref="AP164">IF(B164="","",SUMPRODUCT(($D$1:$AB$4=$AP$4)*D164:AB164))</f>
        <v/>
      </c>
      <c r="AQ164" s="15" t="str">
        <f t="shared" ca="1" si="4"/>
        <v/>
      </c>
      <c r="AR164" s="2" t="str" cm="1">
        <f t="array" ref="AR164">IF(B164="","",SUMPRODUCT(($D$1:$AB$4=$AR$4)*D164:AB164))</f>
        <v/>
      </c>
      <c r="AS164" s="15" t="str">
        <f t="shared" ca="1" si="5"/>
        <v/>
      </c>
      <c r="AT164" s="2" t="str" cm="1">
        <f t="array" ref="AT164">IF(B164="","",SUMPRODUCT(($D$1:$AB$4=$AT$4)*$D164:$AB164))</f>
        <v/>
      </c>
      <c r="AU164" s="15" t="str">
        <f t="shared" ca="1" si="6"/>
        <v/>
      </c>
      <c r="AV164" s="2" t="str" cm="1">
        <f t="array" ref="AV164">IF(D164="","",SUMPRODUCT(($D$1:$AB$4=$AV$4)*$D164:$AB164))</f>
        <v/>
      </c>
      <c r="AW164" s="15" t="str">
        <f t="shared" ca="1" si="7"/>
        <v/>
      </c>
      <c r="AX164" s="2" t="str" cm="1">
        <f t="array" ref="AX164">IF(F164="","",SUMPRODUCT(($D$1:$AB$4=$AX$4)*$D164:$AB164))</f>
        <v/>
      </c>
      <c r="AY164" s="15" t="str">
        <f t="shared" ca="1" si="8"/>
        <v/>
      </c>
      <c r="AZ164" s="2" t="str" cm="1">
        <f t="array" ref="AZ164">IF(B164="","",SUMPRODUCT(($D$1:$AB$4=$AZ$4)*$D164:$AB164))</f>
        <v/>
      </c>
      <c r="BA164" s="15" t="str">
        <f t="shared" ca="1" si="9"/>
        <v/>
      </c>
      <c r="BB164" s="2" t="str" cm="1">
        <f t="array" ref="BB164">IF(B164="","",SUMPRODUCT(($D$1:$AB$4=$BB$4)*$D164:$AB164))</f>
        <v/>
      </c>
      <c r="BC164" s="15" t="str">
        <f t="shared" ca="1" si="10"/>
        <v/>
      </c>
      <c r="BD164" s="2" t="str" cm="1">
        <f t="array" ref="BD164">IF(B164="","",SUMPRODUCT(($D$1:$AB$4=$BD$4)*$D164:$AB164))</f>
        <v/>
      </c>
      <c r="BE164" s="15" t="str">
        <f t="shared" ca="1" si="11"/>
        <v/>
      </c>
      <c r="BF164" s="2" t="str" cm="1">
        <f t="array" ref="BF164">IF(B164="","",SUMPRODUCT(($D$1:$AB$4=$BF$4)*$D164:$AB164))</f>
        <v/>
      </c>
      <c r="BG164" s="15" t="str">
        <f t="shared" ca="1" si="12"/>
        <v/>
      </c>
      <c r="BH164" s="2" t="str" cm="1">
        <f t="array" ref="BH164">IF(B164="","",SUMPRODUCT(($D$1:$AB$4=$BH$4)*$D164:$AB164))</f>
        <v/>
      </c>
      <c r="BI164" s="15" t="str">
        <f t="shared" ca="1" si="13"/>
        <v/>
      </c>
      <c r="BJ164" s="2" t="str" cm="1">
        <f t="array" ref="BJ164">IF(B164="","",SUMPRODUCT(($D$1:$AB$4=$BJ$4)*$D164:$AB164))</f>
        <v/>
      </c>
      <c r="BK164" s="15" t="str">
        <f t="shared" ca="1" si="14"/>
        <v/>
      </c>
      <c r="BL164" s="2" t="str" cm="1">
        <f t="array" ref="BL164">IF(B164="","",SUMPRODUCT(($D$1:$AB$4=$BL$4)*$D164:$AB164))</f>
        <v/>
      </c>
      <c r="BM164" s="15" t="str">
        <f t="shared" ca="1" si="15"/>
        <v/>
      </c>
      <c r="BN164" s="2" t="str" cm="1">
        <f t="array" ref="BN164">IF(B164="","",SUMPRODUCT(($D$1:$AB$4=$BN$4)*$D164:$AB164))</f>
        <v/>
      </c>
      <c r="BO164" s="15" t="str">
        <f t="shared" ca="1" si="16"/>
        <v/>
      </c>
      <c r="BP164" s="2" t="str" cm="1">
        <f t="array" ref="BP164">IF(B164="","",SUMPRODUCT(($D$1:$AB$4=$BP$4)*$D164:$AB164))</f>
        <v/>
      </c>
      <c r="BQ164" s="15" t="str">
        <f t="shared" ca="1" si="17"/>
        <v/>
      </c>
      <c r="BR164" s="2" t="str" cm="1">
        <f t="array" ref="BR164">IF(B164="","",SUMPRODUCT(($D$1:$AB$4=$BR$4)*$D164:$AB164))</f>
        <v/>
      </c>
      <c r="BS164" s="15" t="str">
        <f t="shared" ca="1" si="18"/>
        <v/>
      </c>
      <c r="BT164" s="2" t="str" cm="1">
        <f t="array" ref="BT164">IF(B164="","",SUMPRODUCT(($D$1:$AB$4=$BT$4)*$D164:$AB164))</f>
        <v/>
      </c>
      <c r="BU164" s="15" t="str">
        <f t="shared" ca="1" si="19"/>
        <v/>
      </c>
      <c r="BV164" s="2" t="str" cm="1">
        <f t="array" ref="BV164">IF(B164="","",SUMPRODUCT(($D$1:$AB$4=$BV$4)*$D164:$AB164))</f>
        <v/>
      </c>
      <c r="BW164" s="15" t="str">
        <f t="shared" ca="1" si="20"/>
        <v/>
      </c>
      <c r="BX164" s="2" t="str" cm="1">
        <f t="array" ref="BX164">IF(B164="","",SUMPRODUCT(($D$1:$AB$4=$BX$4)*$D164:$AB164))</f>
        <v/>
      </c>
      <c r="BY164" s="15" t="str">
        <f t="shared" ca="1" si="21"/>
        <v/>
      </c>
      <c r="BZ164" s="2" t="str" cm="1">
        <f t="array" ref="BZ164">IF(B164="","",SUMPRODUCT(($D$1:$AB$4=$BZ$4)*$D164:$AB164))</f>
        <v/>
      </c>
      <c r="CA164" s="15" t="str">
        <f t="shared" ca="1" si="22"/>
        <v/>
      </c>
      <c r="CB164" s="2" t="str" cm="1">
        <f t="array" ref="CB164">IF(B164="","",SUMPRODUCT(($D$1:$AB$4=$CB$4)*$D164:$AB164))</f>
        <v/>
      </c>
      <c r="CC164" s="15" t="str">
        <f t="shared" ca="1" si="23"/>
        <v/>
      </c>
      <c r="CD164" s="2" t="str" cm="1">
        <f t="array" ref="CD164">IF(B164="","",SUMPRODUCT(($D$1:$AB$4=$CD$4)*$D164:$AB164))</f>
        <v/>
      </c>
      <c r="CE164" s="15" t="str">
        <f t="shared" ca="1" si="24"/>
        <v/>
      </c>
      <c r="CF164" s="2" t="str" cm="1">
        <f t="array" ref="CF164">IF(B164="","",SUMPRODUCT(($D$1:$AB$4=$CF$4)*$D164:$AB164))</f>
        <v/>
      </c>
      <c r="CG164" s="15" t="str">
        <f t="shared" ca="1" si="25"/>
        <v/>
      </c>
      <c r="CH164" s="2" t="str" cm="1">
        <f t="array" ref="CH164">IF(B164="","",SUMPRODUCT(($D$1:$AB$4=$CH$4)*$D164:$AB164))</f>
        <v/>
      </c>
      <c r="CI164" s="15" t="str">
        <f t="shared" ca="1" si="26"/>
        <v/>
      </c>
    </row>
    <row r="165" spans="1:87" ht="15.75" thickBot="1">
      <c r="A165" s="7">
        <v>159</v>
      </c>
      <c r="B165" s="8"/>
      <c r="D165" s="99"/>
      <c r="E165" s="100"/>
      <c r="F165" s="100"/>
      <c r="G165" s="100"/>
      <c r="H165" s="100"/>
      <c r="I165" s="101"/>
      <c r="J165" s="104"/>
      <c r="K165" s="105"/>
      <c r="L165" s="105"/>
      <c r="M165" s="105"/>
      <c r="N165" s="105"/>
      <c r="O165" s="106"/>
      <c r="P165" s="109"/>
      <c r="Q165" s="110"/>
      <c r="R165" s="110"/>
      <c r="S165" s="110"/>
      <c r="T165" s="110"/>
      <c r="U165" s="111"/>
      <c r="V165" s="115"/>
      <c r="W165" s="116"/>
      <c r="X165" s="116"/>
      <c r="Y165" s="116"/>
      <c r="Z165" s="116"/>
      <c r="AA165" s="116"/>
      <c r="AB165" s="170"/>
      <c r="AC165" s="171" t="str">
        <f t="shared" si="210"/>
        <v/>
      </c>
      <c r="AD165" s="286" t="str">
        <f t="shared" si="211"/>
        <v/>
      </c>
      <c r="AL165" s="2" t="str" cm="1">
        <f t="array" ref="AL165">IF(B165="","",SUMPRODUCT(($D$1:$AB$4=$AL$4)*D165:AB165))</f>
        <v/>
      </c>
      <c r="AM165" s="15" t="str">
        <f t="shared" ca="1" si="2"/>
        <v/>
      </c>
      <c r="AN165" s="2" t="str" cm="1">
        <f t="array" ref="AN165">IF(B165="","",SUMPRODUCT(($D$1:$AB$4=$AN$4)*D165:AB165))</f>
        <v/>
      </c>
      <c r="AO165" s="15" t="str">
        <f t="shared" ca="1" si="3"/>
        <v/>
      </c>
      <c r="AP165" s="2" t="str" cm="1">
        <f t="array" ref="AP165">IF(B165="","",SUMPRODUCT(($D$1:$AB$4=$AP$4)*D165:AB165))</f>
        <v/>
      </c>
      <c r="AQ165" s="15" t="str">
        <f t="shared" ca="1" si="4"/>
        <v/>
      </c>
      <c r="AR165" s="2" t="str" cm="1">
        <f t="array" ref="AR165">IF(B165="","",SUMPRODUCT(($D$1:$AB$4=$AR$4)*D165:AB165))</f>
        <v/>
      </c>
      <c r="AS165" s="15" t="str">
        <f t="shared" ca="1" si="5"/>
        <v/>
      </c>
      <c r="AT165" s="2" t="str" cm="1">
        <f t="array" ref="AT165">IF(B165="","",SUMPRODUCT(($D$1:$AB$4=$AT$4)*$D165:$AB165))</f>
        <v/>
      </c>
      <c r="AU165" s="15" t="str">
        <f t="shared" ca="1" si="6"/>
        <v/>
      </c>
      <c r="AV165" s="2" t="str" cm="1">
        <f t="array" ref="AV165">IF(D165="","",SUMPRODUCT(($D$1:$AB$4=$AV$4)*$D165:$AB165))</f>
        <v/>
      </c>
      <c r="AW165" s="15" t="str">
        <f t="shared" ca="1" si="7"/>
        <v/>
      </c>
      <c r="AX165" s="2" t="str" cm="1">
        <f t="array" ref="AX165">IF(F165="","",SUMPRODUCT(($D$1:$AB$4=$AX$4)*$D165:$AB165))</f>
        <v/>
      </c>
      <c r="AY165" s="15" t="str">
        <f t="shared" ca="1" si="8"/>
        <v/>
      </c>
      <c r="AZ165" s="2" t="str" cm="1">
        <f t="array" ref="AZ165">IF(B165="","",SUMPRODUCT(($D$1:$AB$4=$AZ$4)*$D165:$AB165))</f>
        <v/>
      </c>
      <c r="BA165" s="15" t="str">
        <f t="shared" ca="1" si="9"/>
        <v/>
      </c>
      <c r="BB165" s="2" t="str" cm="1">
        <f t="array" ref="BB165">IF(B165="","",SUMPRODUCT(($D$1:$AB$4=$BB$4)*$D165:$AB165))</f>
        <v/>
      </c>
      <c r="BC165" s="15" t="str">
        <f t="shared" ca="1" si="10"/>
        <v/>
      </c>
      <c r="BD165" s="2" t="str" cm="1">
        <f t="array" ref="BD165">IF(B165="","",SUMPRODUCT(($D$1:$AB$4=$BD$4)*$D165:$AB165))</f>
        <v/>
      </c>
      <c r="BE165" s="15" t="str">
        <f t="shared" ca="1" si="11"/>
        <v/>
      </c>
      <c r="BF165" s="2" t="str" cm="1">
        <f t="array" ref="BF165">IF(B165="","",SUMPRODUCT(($D$1:$AB$4=$BF$4)*$D165:$AB165))</f>
        <v/>
      </c>
      <c r="BG165" s="15" t="str">
        <f t="shared" ca="1" si="12"/>
        <v/>
      </c>
      <c r="BH165" s="2" t="str" cm="1">
        <f t="array" ref="BH165">IF(B165="","",SUMPRODUCT(($D$1:$AB$4=$BH$4)*$D165:$AB165))</f>
        <v/>
      </c>
      <c r="BI165" s="15" t="str">
        <f t="shared" ca="1" si="13"/>
        <v/>
      </c>
      <c r="BJ165" s="2" t="str" cm="1">
        <f t="array" ref="BJ165">IF(B165="","",SUMPRODUCT(($D$1:$AB$4=$BJ$4)*$D165:$AB165))</f>
        <v/>
      </c>
      <c r="BK165" s="15" t="str">
        <f t="shared" ca="1" si="14"/>
        <v/>
      </c>
      <c r="BL165" s="2" t="str" cm="1">
        <f t="array" ref="BL165">IF(B165="","",SUMPRODUCT(($D$1:$AB$4=$BL$4)*$D165:$AB165))</f>
        <v/>
      </c>
      <c r="BM165" s="15" t="str">
        <f t="shared" ca="1" si="15"/>
        <v/>
      </c>
      <c r="BN165" s="2" t="str" cm="1">
        <f t="array" ref="BN165">IF(B165="","",SUMPRODUCT(($D$1:$AB$4=$BN$4)*$D165:$AB165))</f>
        <v/>
      </c>
      <c r="BO165" s="15" t="str">
        <f t="shared" ca="1" si="16"/>
        <v/>
      </c>
      <c r="BP165" s="2" t="str" cm="1">
        <f t="array" ref="BP165">IF(B165="","",SUMPRODUCT(($D$1:$AB$4=$BP$4)*$D165:$AB165))</f>
        <v/>
      </c>
      <c r="BQ165" s="15" t="str">
        <f t="shared" ca="1" si="17"/>
        <v/>
      </c>
      <c r="BR165" s="2" t="str" cm="1">
        <f t="array" ref="BR165">IF(B165="","",SUMPRODUCT(($D$1:$AB$4=$BR$4)*$D165:$AB165))</f>
        <v/>
      </c>
      <c r="BS165" s="15" t="str">
        <f t="shared" ca="1" si="18"/>
        <v/>
      </c>
      <c r="BT165" s="2" t="str" cm="1">
        <f t="array" ref="BT165">IF(B165="","",SUMPRODUCT(($D$1:$AB$4=$BT$4)*$D165:$AB165))</f>
        <v/>
      </c>
      <c r="BU165" s="15" t="str">
        <f t="shared" ca="1" si="19"/>
        <v/>
      </c>
      <c r="BV165" s="2" t="str" cm="1">
        <f t="array" ref="BV165">IF(B165="","",SUMPRODUCT(($D$1:$AB$4=$BV$4)*$D165:$AB165))</f>
        <v/>
      </c>
      <c r="BW165" s="15" t="str">
        <f t="shared" ca="1" si="20"/>
        <v/>
      </c>
      <c r="BX165" s="2" t="str" cm="1">
        <f t="array" ref="BX165">IF(B165="","",SUMPRODUCT(($D$1:$AB$4=$BX$4)*$D165:$AB165))</f>
        <v/>
      </c>
      <c r="BY165" s="15" t="str">
        <f t="shared" ca="1" si="21"/>
        <v/>
      </c>
      <c r="BZ165" s="2" t="str" cm="1">
        <f t="array" ref="BZ165">IF(B165="","",SUMPRODUCT(($D$1:$AB$4=$BZ$4)*$D165:$AB165))</f>
        <v/>
      </c>
      <c r="CA165" s="15" t="str">
        <f t="shared" ca="1" si="22"/>
        <v/>
      </c>
      <c r="CB165" s="2" t="str" cm="1">
        <f t="array" ref="CB165">IF(B165="","",SUMPRODUCT(($D$1:$AB$4=$CB$4)*$D165:$AB165))</f>
        <v/>
      </c>
      <c r="CC165" s="15" t="str">
        <f t="shared" ca="1" si="23"/>
        <v/>
      </c>
      <c r="CD165" s="2" t="str" cm="1">
        <f t="array" ref="CD165">IF(B165="","",SUMPRODUCT(($D$1:$AB$4=$CD$4)*$D165:$AB165))</f>
        <v/>
      </c>
      <c r="CE165" s="15" t="str">
        <f t="shared" ca="1" si="24"/>
        <v/>
      </c>
      <c r="CF165" s="2" t="str" cm="1">
        <f t="array" ref="CF165">IF(B165="","",SUMPRODUCT(($D$1:$AB$4=$CF$4)*$D165:$AB165))</f>
        <v/>
      </c>
      <c r="CG165" s="15" t="str">
        <f t="shared" ca="1" si="25"/>
        <v/>
      </c>
      <c r="CH165" s="2" t="str" cm="1">
        <f t="array" ref="CH165">IF(B165="","",SUMPRODUCT(($D$1:$AB$4=$CH$4)*$D165:$AB165))</f>
        <v/>
      </c>
      <c r="CI165" s="15" t="str">
        <f t="shared" ca="1" si="26"/>
        <v/>
      </c>
    </row>
    <row r="166" spans="1:87" ht="15.75" thickBot="1">
      <c r="A166" s="7">
        <v>160</v>
      </c>
      <c r="B166" s="8"/>
      <c r="D166" s="99"/>
      <c r="E166" s="100"/>
      <c r="F166" s="100"/>
      <c r="G166" s="100"/>
      <c r="H166" s="100"/>
      <c r="I166" s="101"/>
      <c r="J166" s="104"/>
      <c r="K166" s="105"/>
      <c r="L166" s="105"/>
      <c r="M166" s="105"/>
      <c r="N166" s="105"/>
      <c r="O166" s="106"/>
      <c r="P166" s="109"/>
      <c r="Q166" s="110"/>
      <c r="R166" s="110"/>
      <c r="S166" s="110"/>
      <c r="T166" s="110"/>
      <c r="U166" s="111"/>
      <c r="V166" s="115"/>
      <c r="W166" s="116"/>
      <c r="X166" s="116"/>
      <c r="Y166" s="116"/>
      <c r="Z166" s="116"/>
      <c r="AA166" s="116"/>
      <c r="AB166" s="170"/>
      <c r="AC166" s="171" t="str">
        <f t="shared" si="210"/>
        <v/>
      </c>
      <c r="AD166" s="286" t="str">
        <f t="shared" si="211"/>
        <v/>
      </c>
      <c r="AL166" s="2" t="str" cm="1">
        <f t="array" ref="AL166">IF(B166="","",SUMPRODUCT(($D$1:$AB$4=$AL$4)*D166:AB166))</f>
        <v/>
      </c>
      <c r="AM166" s="15" t="str">
        <f t="shared" ca="1" si="2"/>
        <v/>
      </c>
      <c r="AN166" s="2" t="str" cm="1">
        <f t="array" ref="AN166">IF(B166="","",SUMPRODUCT(($D$1:$AB$4=$AN$4)*D166:AB166))</f>
        <v/>
      </c>
      <c r="AO166" s="15" t="str">
        <f t="shared" ca="1" si="3"/>
        <v/>
      </c>
      <c r="AP166" s="2" t="str" cm="1">
        <f t="array" ref="AP166">IF(B166="","",SUMPRODUCT(($D$1:$AB$4=$AP$4)*D166:AB166))</f>
        <v/>
      </c>
      <c r="AQ166" s="15" t="str">
        <f t="shared" ca="1" si="4"/>
        <v/>
      </c>
      <c r="AR166" s="2" t="str" cm="1">
        <f t="array" ref="AR166">IF(B166="","",SUMPRODUCT(($D$1:$AB$4=$AR$4)*D166:AB166))</f>
        <v/>
      </c>
      <c r="AS166" s="15" t="str">
        <f t="shared" ca="1" si="5"/>
        <v/>
      </c>
      <c r="AT166" s="2" t="str" cm="1">
        <f t="array" ref="AT166">IF(B166="","",SUMPRODUCT(($D$1:$AB$4=$AT$4)*$D166:$AB166))</f>
        <v/>
      </c>
      <c r="AU166" s="15" t="str">
        <f t="shared" ca="1" si="6"/>
        <v/>
      </c>
      <c r="AV166" s="2" t="str" cm="1">
        <f t="array" ref="AV166">IF(D166="","",SUMPRODUCT(($D$1:$AB$4=$AV$4)*$D166:$AB166))</f>
        <v/>
      </c>
      <c r="AW166" s="15" t="str">
        <f t="shared" ca="1" si="7"/>
        <v/>
      </c>
      <c r="AX166" s="2" t="str" cm="1">
        <f t="array" ref="AX166">IF(F166="","",SUMPRODUCT(($D$1:$AB$4=$AX$4)*$D166:$AB166))</f>
        <v/>
      </c>
      <c r="AY166" s="15" t="str">
        <f t="shared" ca="1" si="8"/>
        <v/>
      </c>
      <c r="AZ166" s="2" t="str" cm="1">
        <f t="array" ref="AZ166">IF(B166="","",SUMPRODUCT(($D$1:$AB$4=$AZ$4)*$D166:$AB166))</f>
        <v/>
      </c>
      <c r="BA166" s="15" t="str">
        <f t="shared" ca="1" si="9"/>
        <v/>
      </c>
      <c r="BB166" s="2" t="str" cm="1">
        <f t="array" ref="BB166">IF(B166="","",SUMPRODUCT(($D$1:$AB$4=$BB$4)*$D166:$AB166))</f>
        <v/>
      </c>
      <c r="BC166" s="15" t="str">
        <f t="shared" ca="1" si="10"/>
        <v/>
      </c>
      <c r="BD166" s="2" t="str" cm="1">
        <f t="array" ref="BD166">IF(B166="","",SUMPRODUCT(($D$1:$AB$4=$BD$4)*$D166:$AB166))</f>
        <v/>
      </c>
      <c r="BE166" s="15" t="str">
        <f t="shared" ca="1" si="11"/>
        <v/>
      </c>
      <c r="BF166" s="2" t="str" cm="1">
        <f t="array" ref="BF166">IF(B166="","",SUMPRODUCT(($D$1:$AB$4=$BF$4)*$D166:$AB166))</f>
        <v/>
      </c>
      <c r="BG166" s="15" t="str">
        <f t="shared" ca="1" si="12"/>
        <v/>
      </c>
      <c r="BH166" s="2" t="str" cm="1">
        <f t="array" ref="BH166">IF(B166="","",SUMPRODUCT(($D$1:$AB$4=$BH$4)*$D166:$AB166))</f>
        <v/>
      </c>
      <c r="BI166" s="15" t="str">
        <f t="shared" ca="1" si="13"/>
        <v/>
      </c>
      <c r="BJ166" s="2" t="str" cm="1">
        <f t="array" ref="BJ166">IF(B166="","",SUMPRODUCT(($D$1:$AB$4=$BJ$4)*$D166:$AB166))</f>
        <v/>
      </c>
      <c r="BK166" s="15" t="str">
        <f t="shared" ca="1" si="14"/>
        <v/>
      </c>
      <c r="BL166" s="2" t="str" cm="1">
        <f t="array" ref="BL166">IF(B166="","",SUMPRODUCT(($D$1:$AB$4=$BL$4)*$D166:$AB166))</f>
        <v/>
      </c>
      <c r="BM166" s="15" t="str">
        <f t="shared" ca="1" si="15"/>
        <v/>
      </c>
      <c r="BN166" s="2" t="str" cm="1">
        <f t="array" ref="BN166">IF(B166="","",SUMPRODUCT(($D$1:$AB$4=$BN$4)*$D166:$AB166))</f>
        <v/>
      </c>
      <c r="BO166" s="15" t="str">
        <f t="shared" ca="1" si="16"/>
        <v/>
      </c>
      <c r="BP166" s="2" t="str" cm="1">
        <f t="array" ref="BP166">IF(B166="","",SUMPRODUCT(($D$1:$AB$4=$BP$4)*$D166:$AB166))</f>
        <v/>
      </c>
      <c r="BQ166" s="15" t="str">
        <f t="shared" ca="1" si="17"/>
        <v/>
      </c>
      <c r="BR166" s="2" t="str" cm="1">
        <f t="array" ref="BR166">IF(B166="","",SUMPRODUCT(($D$1:$AB$4=$BR$4)*$D166:$AB166))</f>
        <v/>
      </c>
      <c r="BS166" s="15" t="str">
        <f t="shared" ca="1" si="18"/>
        <v/>
      </c>
      <c r="BT166" s="2" t="str" cm="1">
        <f t="array" ref="BT166">IF(B166="","",SUMPRODUCT(($D$1:$AB$4=$BT$4)*$D166:$AB166))</f>
        <v/>
      </c>
      <c r="BU166" s="15" t="str">
        <f t="shared" ca="1" si="19"/>
        <v/>
      </c>
      <c r="BV166" s="2" t="str" cm="1">
        <f t="array" ref="BV166">IF(B166="","",SUMPRODUCT(($D$1:$AB$4=$BV$4)*$D166:$AB166))</f>
        <v/>
      </c>
      <c r="BW166" s="15" t="str">
        <f t="shared" ca="1" si="20"/>
        <v/>
      </c>
      <c r="BX166" s="2" t="str" cm="1">
        <f t="array" ref="BX166">IF(B166="","",SUMPRODUCT(($D$1:$AB$4=$BX$4)*$D166:$AB166))</f>
        <v/>
      </c>
      <c r="BY166" s="15" t="str">
        <f t="shared" ca="1" si="21"/>
        <v/>
      </c>
      <c r="BZ166" s="2" t="str" cm="1">
        <f t="array" ref="BZ166">IF(B166="","",SUMPRODUCT(($D$1:$AB$4=$BZ$4)*$D166:$AB166))</f>
        <v/>
      </c>
      <c r="CA166" s="15" t="str">
        <f t="shared" ca="1" si="22"/>
        <v/>
      </c>
      <c r="CB166" s="2" t="str" cm="1">
        <f t="array" ref="CB166">IF(B166="","",SUMPRODUCT(($D$1:$AB$4=$CB$4)*$D166:$AB166))</f>
        <v/>
      </c>
      <c r="CC166" s="15" t="str">
        <f t="shared" ca="1" si="23"/>
        <v/>
      </c>
      <c r="CD166" s="2" t="str" cm="1">
        <f t="array" ref="CD166">IF(B166="","",SUMPRODUCT(($D$1:$AB$4=$CD$4)*$D166:$AB166))</f>
        <v/>
      </c>
      <c r="CE166" s="15" t="str">
        <f t="shared" ca="1" si="24"/>
        <v/>
      </c>
      <c r="CF166" s="2" t="str" cm="1">
        <f t="array" ref="CF166">IF(B166="","",SUMPRODUCT(($D$1:$AB$4=$CF$4)*$D166:$AB166))</f>
        <v/>
      </c>
      <c r="CG166" s="15" t="str">
        <f t="shared" ca="1" si="25"/>
        <v/>
      </c>
      <c r="CH166" s="2" t="str" cm="1">
        <f t="array" ref="CH166">IF(B166="","",SUMPRODUCT(($D$1:$AB$4=$CH$4)*$D166:$AB166))</f>
        <v/>
      </c>
      <c r="CI166" s="15" t="str">
        <f t="shared" ca="1" si="26"/>
        <v/>
      </c>
    </row>
    <row r="167" spans="1:87" ht="15.75" thickBot="1">
      <c r="A167" s="7">
        <v>161</v>
      </c>
      <c r="B167" s="8"/>
      <c r="D167" s="99"/>
      <c r="E167" s="100"/>
      <c r="F167" s="100"/>
      <c r="G167" s="100"/>
      <c r="H167" s="100"/>
      <c r="I167" s="101"/>
      <c r="J167" s="104"/>
      <c r="K167" s="105"/>
      <c r="L167" s="105"/>
      <c r="M167" s="105"/>
      <c r="N167" s="105"/>
      <c r="O167" s="106"/>
      <c r="P167" s="109"/>
      <c r="Q167" s="110"/>
      <c r="R167" s="110"/>
      <c r="S167" s="110"/>
      <c r="T167" s="110"/>
      <c r="U167" s="111"/>
      <c r="V167" s="115"/>
      <c r="W167" s="116"/>
      <c r="X167" s="116"/>
      <c r="Y167" s="116"/>
      <c r="Z167" s="116"/>
      <c r="AA167" s="116"/>
      <c r="AB167" s="170"/>
      <c r="AC167" s="171" t="str">
        <f t="shared" si="210"/>
        <v/>
      </c>
      <c r="AD167" s="286" t="str">
        <f t="shared" si="211"/>
        <v/>
      </c>
      <c r="AL167" s="2" t="str" cm="1">
        <f t="array" ref="AL167">IF(B167="","",SUMPRODUCT(($D$1:$AB$4=$AL$4)*D167:AB167))</f>
        <v/>
      </c>
      <c r="AM167" s="15" t="str">
        <f t="shared" ref="AM167" ca="1" si="262">IFERROR(IF($AM$3=0,"",AL167/$AM$3),"")</f>
        <v/>
      </c>
      <c r="AN167" s="2" t="str" cm="1">
        <f t="array" ref="AN167">IF(B167="","",SUMPRODUCT(($D$1:$AB$4=$AN$4)*D167:AB167))</f>
        <v/>
      </c>
      <c r="AO167" s="15" t="str">
        <f t="shared" ref="AO167" ca="1" si="263">IFERROR(IF($AO$3=0,"",AN167/$AO$3),"")</f>
        <v/>
      </c>
      <c r="AP167" s="2" t="str" cm="1">
        <f t="array" ref="AP167">IF(B167="","",SUMPRODUCT(($D$1:$AB$4=$AP$4)*D167:AB167))</f>
        <v/>
      </c>
      <c r="AQ167" s="15" t="str">
        <f t="shared" ref="AQ167" ca="1" si="264">IFERROR(IF($AQ$3=0,"",AP167/$AQ$3),"")</f>
        <v/>
      </c>
      <c r="AR167" s="2" t="str" cm="1">
        <f t="array" ref="AR167">IF(B167="","",SUMPRODUCT(($D$1:$AB$4=$AR$4)*D167:AB167))</f>
        <v/>
      </c>
      <c r="AS167" s="15" t="str">
        <f t="shared" ref="AS167" ca="1" si="265">IFERROR(IF($AS$3=0,"",AR167/$AS$3),"")</f>
        <v/>
      </c>
      <c r="AT167" s="2" t="str" cm="1">
        <f t="array" ref="AT167">IF(B167="","",SUMPRODUCT(($D$1:$AB$4=$AT$4)*$D167:$AB167))</f>
        <v/>
      </c>
      <c r="AU167" s="15" t="str">
        <f t="shared" ref="AU167" ca="1" si="266">IFERROR(IF($AU$3=0,"",AT167/$AU$3),"")</f>
        <v/>
      </c>
      <c r="AV167" s="2" t="str" cm="1">
        <f t="array" ref="AV167">IF(D167="","",SUMPRODUCT(($D$1:$AB$4=$AV$4)*$D167:$AB167))</f>
        <v/>
      </c>
      <c r="AW167" s="15" t="str">
        <f t="shared" ref="AW167" ca="1" si="267">IFERROR(IF($AW$3=0,"",AV167/$AW$3),"")</f>
        <v/>
      </c>
      <c r="AX167" s="2" t="str" cm="1">
        <f t="array" ref="AX167">IF(F167="","",SUMPRODUCT(($D$1:$AB$4=$AX$4)*$D167:$AB167))</f>
        <v/>
      </c>
      <c r="AY167" s="15" t="str">
        <f t="shared" ref="AY167" ca="1" si="268">IFERROR(IF($AY$3=0,"",AX167/$AY$3),"")</f>
        <v/>
      </c>
      <c r="AZ167" s="2" t="str" cm="1">
        <f t="array" ref="AZ167">IF(B167="","",SUMPRODUCT(($D$1:$AB$4=$AZ$4)*$D167:$AB167))</f>
        <v/>
      </c>
      <c r="BA167" s="15" t="str">
        <f t="shared" ref="BA167" ca="1" si="269">IFERROR(IF($BA$3=0,"",AZ167/$BA$3),"")</f>
        <v/>
      </c>
      <c r="BB167" s="2" t="str" cm="1">
        <f t="array" ref="BB167">IF(B167="","",SUMPRODUCT(($D$1:$AB$4=$BB$4)*$D167:$AB167))</f>
        <v/>
      </c>
      <c r="BC167" s="15" t="str">
        <f t="shared" ref="BC167" ca="1" si="270">IFERROR(IF($BC$3=0,"",BB167/$BC$3),"")</f>
        <v/>
      </c>
      <c r="BD167" s="2" t="str" cm="1">
        <f t="array" ref="BD167">IF(B167="","",SUMPRODUCT(($D$1:$AB$4=$BD$4)*$D167:$AB167))</f>
        <v/>
      </c>
      <c r="BE167" s="15" t="str">
        <f t="shared" ref="BE167" ca="1" si="271">IFERROR(IF($BE$3=0,"",BD167/$BE$3),"")</f>
        <v/>
      </c>
      <c r="BF167" s="2" t="str" cm="1">
        <f t="array" ref="BF167">IF(B167="","",SUMPRODUCT(($D$1:$AB$4=$BF$4)*$D167:$AB167))</f>
        <v/>
      </c>
      <c r="BG167" s="15" t="str">
        <f t="shared" ref="BG167" ca="1" si="272">IFERROR(IF($BG$3=0,"",BF167/$BG$3),"")</f>
        <v/>
      </c>
      <c r="BH167" s="2" t="str" cm="1">
        <f t="array" ref="BH167">IF(B167="","",SUMPRODUCT(($D$1:$AB$4=$BH$4)*$D167:$AB167))</f>
        <v/>
      </c>
      <c r="BI167" s="15" t="str">
        <f t="shared" ref="BI167" ca="1" si="273">IFERROR(IF($BI$3=0,"",BH167/$BI$3),"")</f>
        <v/>
      </c>
      <c r="BJ167" s="2" t="str" cm="1">
        <f t="array" ref="BJ167">IF(B167="","",SUMPRODUCT(($D$1:$AB$4=$BJ$4)*$D167:$AB167))</f>
        <v/>
      </c>
      <c r="BK167" s="15" t="str">
        <f t="shared" ref="BK167" ca="1" si="274">IFERROR(IF($BK$3=0,"",BJ167/$BK$3),"")</f>
        <v/>
      </c>
      <c r="BL167" s="2" t="str" cm="1">
        <f t="array" ref="BL167">IF(B167="","",SUMPRODUCT(($D$1:$AB$4=$BL$4)*$D167:$AB167))</f>
        <v/>
      </c>
      <c r="BM167" s="15" t="str">
        <f t="shared" ref="BM167" ca="1" si="275">IFERROR(IF($BM$3=0,"",BL167/$BM$3),"")</f>
        <v/>
      </c>
      <c r="BN167" s="2" t="str" cm="1">
        <f t="array" ref="BN167">IF(B167="","",SUMPRODUCT(($D$1:$AB$4=$BN$4)*$D167:$AB167))</f>
        <v/>
      </c>
      <c r="BO167" s="15" t="str">
        <f t="shared" ref="BO167" ca="1" si="276">IFERROR(IF($BO$3=0,"",BN167/$BO$3),"")</f>
        <v/>
      </c>
      <c r="BP167" s="2" t="str" cm="1">
        <f t="array" ref="BP167">IF(B167="","",SUMPRODUCT(($D$1:$AB$4=$BP$4)*$D167:$AB167))</f>
        <v/>
      </c>
      <c r="BQ167" s="15" t="str">
        <f t="shared" ref="BQ167" ca="1" si="277">IFERROR(IF($BQ$3=0,"",BP167/$BQ$3),"")</f>
        <v/>
      </c>
      <c r="BR167" s="2" t="str" cm="1">
        <f t="array" ref="BR167">IF(B167="","",SUMPRODUCT(($D$1:$AB$4=$BR$4)*$D167:$AB167))</f>
        <v/>
      </c>
      <c r="BS167" s="15" t="str">
        <f t="shared" ref="BS167" ca="1" si="278">IFERROR(IF($BS$3=0,"",BR167/$BS$3),"")</f>
        <v/>
      </c>
      <c r="BT167" s="2" t="str" cm="1">
        <f t="array" ref="BT167">IF(B167="","",SUMPRODUCT(($D$1:$AB$4=$BT$4)*$D167:$AB167))</f>
        <v/>
      </c>
      <c r="BU167" s="15" t="str">
        <f t="shared" ref="BU167" ca="1" si="279">IFERROR(IF($BU$3=0,"",BT167/$BU$3),"")</f>
        <v/>
      </c>
      <c r="BV167" s="2" t="str" cm="1">
        <f t="array" ref="BV167">IF(B167="","",SUMPRODUCT(($D$1:$AB$4=$BV$4)*$D167:$AB167))</f>
        <v/>
      </c>
      <c r="BW167" s="15" t="str">
        <f t="shared" ref="BW167" ca="1" si="280">IFERROR(IF($BW$3=0,"",BV167/$BW$3),"")</f>
        <v/>
      </c>
      <c r="BX167" s="2" t="str" cm="1">
        <f t="array" ref="BX167">IF(B167="","",SUMPRODUCT(($D$1:$AB$4=$BX$4)*$D167:$AB167))</f>
        <v/>
      </c>
      <c r="BY167" s="15" t="str">
        <f t="shared" ref="BY167" ca="1" si="281">IFERROR(IF($BY$3=0,"",BX167/$BY$3),"")</f>
        <v/>
      </c>
      <c r="BZ167" s="2" t="str" cm="1">
        <f t="array" ref="BZ167">IF(B167="","",SUMPRODUCT(($D$1:$AB$4=$BZ$4)*$D167:$AB167))</f>
        <v/>
      </c>
      <c r="CA167" s="15" t="str">
        <f t="shared" ref="CA167" ca="1" si="282">IFERROR(IF($CA$3=0,"",BZ167/$CA$3),"")</f>
        <v/>
      </c>
      <c r="CB167" s="2" t="str" cm="1">
        <f t="array" ref="CB167">IF(B167="","",SUMPRODUCT(($D$1:$AB$4=$CB$4)*$D167:$AB167))</f>
        <v/>
      </c>
      <c r="CC167" s="15" t="str">
        <f t="shared" ref="CC167" ca="1" si="283">IFERROR(IF($CC$3=0,"",CB167/$CC$3),"")</f>
        <v/>
      </c>
      <c r="CD167" s="2" t="str" cm="1">
        <f t="array" ref="CD167">IF(B167="","",SUMPRODUCT(($D$1:$AB$4=$CD$4)*$D167:$AB167))</f>
        <v/>
      </c>
      <c r="CE167" s="15" t="str">
        <f t="shared" ref="CE167" ca="1" si="284">IFERROR(IF($CE$3=0,"",CD167/$CE$3),"")</f>
        <v/>
      </c>
      <c r="CF167" s="2" t="str" cm="1">
        <f t="array" ref="CF167">IF(B167="","",SUMPRODUCT(($D$1:$AB$4=$CF$4)*$D167:$AB167))</f>
        <v/>
      </c>
      <c r="CG167" s="15" t="str">
        <f t="shared" ref="CG167" ca="1" si="285">IFERROR(IF($CG$3=0,"",CF167/$CG$3),"")</f>
        <v/>
      </c>
      <c r="CH167" s="2" t="str" cm="1">
        <f t="array" ref="CH167">IF(B167="","",SUMPRODUCT(($D$1:$AB$4=$CH$4)*$D167:$AB167))</f>
        <v/>
      </c>
      <c r="CI167" s="15" t="str">
        <f t="shared" ref="CI167" ca="1" si="286">IFERROR(IF($CI$3=0,"",CH167/$CI$3),"")</f>
        <v/>
      </c>
    </row>
    <row r="168" spans="1:87" ht="15.75" thickBot="1">
      <c r="A168" s="7">
        <v>162</v>
      </c>
      <c r="B168" s="8"/>
      <c r="D168" s="99"/>
      <c r="E168" s="100"/>
      <c r="F168" s="100"/>
      <c r="G168" s="100"/>
      <c r="H168" s="100"/>
      <c r="I168" s="101"/>
      <c r="J168" s="104"/>
      <c r="K168" s="105"/>
      <c r="L168" s="105"/>
      <c r="M168" s="105"/>
      <c r="N168" s="105"/>
      <c r="O168" s="106"/>
      <c r="P168" s="109"/>
      <c r="Q168" s="110"/>
      <c r="R168" s="110"/>
      <c r="S168" s="110"/>
      <c r="T168" s="110"/>
      <c r="U168" s="111"/>
      <c r="V168" s="115"/>
      <c r="W168" s="116"/>
      <c r="X168" s="116"/>
      <c r="Y168" s="116"/>
      <c r="Z168" s="116"/>
      <c r="AA168" s="116"/>
      <c r="AB168" s="170"/>
      <c r="AC168" s="171" t="str">
        <f t="shared" si="210"/>
        <v/>
      </c>
      <c r="AD168" s="286" t="str">
        <f t="shared" si="211"/>
        <v/>
      </c>
      <c r="AL168" s="2" t="str" cm="1">
        <f t="array" ref="AL168">IF(B168="","",SUMPRODUCT(($D$1:$AB$4=$AL$4)*D168:AB168))</f>
        <v/>
      </c>
      <c r="AM168" s="15" t="str">
        <f t="shared" ca="1" si="2"/>
        <v/>
      </c>
      <c r="AN168" s="2" t="str" cm="1">
        <f t="array" ref="AN168">IF(B168="","",SUMPRODUCT(($D$1:$AB$4=$AN$4)*D168:AB168))</f>
        <v/>
      </c>
      <c r="AO168" s="15" t="str">
        <f t="shared" ca="1" si="3"/>
        <v/>
      </c>
      <c r="AP168" s="2" t="str" cm="1">
        <f t="array" ref="AP168">IF(B168="","",SUMPRODUCT(($D$1:$AB$4=$AP$4)*D168:AB168))</f>
        <v/>
      </c>
      <c r="AQ168" s="15" t="str">
        <f t="shared" ca="1" si="4"/>
        <v/>
      </c>
      <c r="AR168" s="2" t="str" cm="1">
        <f t="array" ref="AR168">IF(B168="","",SUMPRODUCT(($D$1:$AB$4=$AR$4)*D168:AB168))</f>
        <v/>
      </c>
      <c r="AS168" s="15" t="str">
        <f t="shared" ca="1" si="5"/>
        <v/>
      </c>
      <c r="AT168" s="2" t="str" cm="1">
        <f t="array" ref="AT168">IF(B168="","",SUMPRODUCT(($D$1:$AB$4=$AT$4)*$D168:$AB168))</f>
        <v/>
      </c>
      <c r="AU168" s="15" t="str">
        <f t="shared" ca="1" si="6"/>
        <v/>
      </c>
      <c r="AV168" s="2" t="str" cm="1">
        <f t="array" ref="AV168">IF(D168="","",SUMPRODUCT(($D$1:$AB$4=$AV$4)*$D168:$AB168))</f>
        <v/>
      </c>
      <c r="AW168" s="15" t="str">
        <f t="shared" ca="1" si="7"/>
        <v/>
      </c>
      <c r="AX168" s="2" t="str" cm="1">
        <f t="array" ref="AX168">IF(F168="","",SUMPRODUCT(($D$1:$AB$4=$AX$4)*$D168:$AB168))</f>
        <v/>
      </c>
      <c r="AY168" s="15" t="str">
        <f t="shared" ca="1" si="8"/>
        <v/>
      </c>
      <c r="AZ168" s="2" t="str" cm="1">
        <f t="array" ref="AZ168">IF(B168="","",SUMPRODUCT(($D$1:$AB$4=$AZ$4)*$D168:$AB168))</f>
        <v/>
      </c>
      <c r="BA168" s="15" t="str">
        <f t="shared" ca="1" si="9"/>
        <v/>
      </c>
      <c r="BB168" s="2" t="str" cm="1">
        <f t="array" ref="BB168">IF(B168="","",SUMPRODUCT(($D$1:$AB$4=$BB$4)*$D168:$AB168))</f>
        <v/>
      </c>
      <c r="BC168" s="15" t="str">
        <f t="shared" ca="1" si="10"/>
        <v/>
      </c>
      <c r="BD168" s="2" t="str" cm="1">
        <f t="array" ref="BD168">IF(B168="","",SUMPRODUCT(($D$1:$AB$4=$BD$4)*$D168:$AB168))</f>
        <v/>
      </c>
      <c r="BE168" s="15" t="str">
        <f t="shared" ca="1" si="11"/>
        <v/>
      </c>
      <c r="BF168" s="2" t="str" cm="1">
        <f t="array" ref="BF168">IF(B168="","",SUMPRODUCT(($D$1:$AB$4=$BF$4)*$D168:$AB168))</f>
        <v/>
      </c>
      <c r="BG168" s="15" t="str">
        <f t="shared" ca="1" si="12"/>
        <v/>
      </c>
      <c r="BH168" s="2" t="str" cm="1">
        <f t="array" ref="BH168">IF(B168="","",SUMPRODUCT(($D$1:$AB$4=$BH$4)*$D168:$AB168))</f>
        <v/>
      </c>
      <c r="BI168" s="15" t="str">
        <f t="shared" ca="1" si="13"/>
        <v/>
      </c>
      <c r="BJ168" s="2" t="str" cm="1">
        <f t="array" ref="BJ168">IF(B168="","",SUMPRODUCT(($D$1:$AB$4=$BJ$4)*$D168:$AB168))</f>
        <v/>
      </c>
      <c r="BK168" s="15" t="str">
        <f t="shared" ca="1" si="14"/>
        <v/>
      </c>
      <c r="BL168" s="2" t="str" cm="1">
        <f t="array" ref="BL168">IF(B168="","",SUMPRODUCT(($D$1:$AB$4=$BL$4)*$D168:$AB168))</f>
        <v/>
      </c>
      <c r="BM168" s="15" t="str">
        <f t="shared" ca="1" si="15"/>
        <v/>
      </c>
      <c r="BN168" s="2" t="str" cm="1">
        <f t="array" ref="BN168">IF(B168="","",SUMPRODUCT(($D$1:$AB$4=$BN$4)*$D168:$AB168))</f>
        <v/>
      </c>
      <c r="BO168" s="15" t="str">
        <f t="shared" ca="1" si="16"/>
        <v/>
      </c>
      <c r="BP168" s="2" t="str" cm="1">
        <f t="array" ref="BP168">IF(B168="","",SUMPRODUCT(($D$1:$AB$4=$BP$4)*$D168:$AB168))</f>
        <v/>
      </c>
      <c r="BQ168" s="15" t="str">
        <f t="shared" ca="1" si="17"/>
        <v/>
      </c>
      <c r="BR168" s="2" t="str" cm="1">
        <f t="array" ref="BR168">IF(B168="","",SUMPRODUCT(($D$1:$AB$4=$BR$4)*$D168:$AB168))</f>
        <v/>
      </c>
      <c r="BS168" s="15" t="str">
        <f t="shared" ca="1" si="18"/>
        <v/>
      </c>
      <c r="BT168" s="2" t="str" cm="1">
        <f t="array" ref="BT168">IF(B168="","",SUMPRODUCT(($D$1:$AB$4=$BT$4)*$D168:$AB168))</f>
        <v/>
      </c>
      <c r="BU168" s="15" t="str">
        <f t="shared" ca="1" si="19"/>
        <v/>
      </c>
      <c r="BV168" s="2" t="str" cm="1">
        <f t="array" ref="BV168">IF(B168="","",SUMPRODUCT(($D$1:$AB$4=$BV$4)*$D168:$AB168))</f>
        <v/>
      </c>
      <c r="BW168" s="15" t="str">
        <f t="shared" ca="1" si="20"/>
        <v/>
      </c>
      <c r="BX168" s="2" t="str" cm="1">
        <f t="array" ref="BX168">IF(B168="","",SUMPRODUCT(($D$1:$AB$4=$BX$4)*$D168:$AB168))</f>
        <v/>
      </c>
      <c r="BY168" s="15" t="str">
        <f t="shared" ca="1" si="21"/>
        <v/>
      </c>
      <c r="BZ168" s="2" t="str" cm="1">
        <f t="array" ref="BZ168">IF(B168="","",SUMPRODUCT(($D$1:$AB$4=$BZ$4)*$D168:$AB168))</f>
        <v/>
      </c>
      <c r="CA168" s="15" t="str">
        <f t="shared" ca="1" si="22"/>
        <v/>
      </c>
      <c r="CB168" s="2" t="str" cm="1">
        <f t="array" ref="CB168">IF(B168="","",SUMPRODUCT(($D$1:$AB$4=$CB$4)*$D168:$AB168))</f>
        <v/>
      </c>
      <c r="CC168" s="15" t="str">
        <f t="shared" ca="1" si="23"/>
        <v/>
      </c>
      <c r="CD168" s="2" t="str" cm="1">
        <f t="array" ref="CD168">IF(B168="","",SUMPRODUCT(($D$1:$AB$4=$CD$4)*$D168:$AB168))</f>
        <v/>
      </c>
      <c r="CE168" s="15" t="str">
        <f t="shared" ca="1" si="24"/>
        <v/>
      </c>
      <c r="CF168" s="2" t="str" cm="1">
        <f t="array" ref="CF168">IF(B168="","",SUMPRODUCT(($D$1:$AB$4=$CF$4)*$D168:$AB168))</f>
        <v/>
      </c>
      <c r="CG168" s="15" t="str">
        <f t="shared" ca="1" si="25"/>
        <v/>
      </c>
      <c r="CH168" s="2" t="str" cm="1">
        <f t="array" ref="CH168">IF(B168="","",SUMPRODUCT(($D$1:$AB$4=$CH$4)*$D168:$AB168))</f>
        <v/>
      </c>
      <c r="CI168" s="15" t="str">
        <f t="shared" ca="1" si="26"/>
        <v/>
      </c>
    </row>
    <row r="169" spans="1:87" ht="15.75" thickBot="1">
      <c r="A169" s="7">
        <v>163</v>
      </c>
      <c r="B169" s="8"/>
      <c r="D169" s="99"/>
      <c r="E169" s="100"/>
      <c r="F169" s="100"/>
      <c r="G169" s="100"/>
      <c r="H169" s="100"/>
      <c r="I169" s="101"/>
      <c r="J169" s="104"/>
      <c r="K169" s="105"/>
      <c r="L169" s="105"/>
      <c r="M169" s="105"/>
      <c r="N169" s="105"/>
      <c r="O169" s="106"/>
      <c r="P169" s="109"/>
      <c r="Q169" s="110"/>
      <c r="R169" s="110"/>
      <c r="S169" s="110"/>
      <c r="T169" s="110"/>
      <c r="U169" s="111"/>
      <c r="V169" s="115"/>
      <c r="W169" s="116"/>
      <c r="X169" s="116"/>
      <c r="Y169" s="116"/>
      <c r="Z169" s="116"/>
      <c r="AA169" s="116"/>
      <c r="AB169" s="170"/>
      <c r="AC169" s="171" t="str">
        <f t="shared" si="210"/>
        <v/>
      </c>
      <c r="AD169" s="286" t="str">
        <f t="shared" si="211"/>
        <v/>
      </c>
      <c r="AL169" s="2" t="str" cm="1">
        <f t="array" ref="AL169">IF(B169="","",SUMPRODUCT(($D$1:$AB$4=$AL$4)*D169:AB169))</f>
        <v/>
      </c>
      <c r="AM169" s="15" t="str">
        <f t="shared" ca="1" si="2"/>
        <v/>
      </c>
      <c r="AN169" s="2" t="str" cm="1">
        <f t="array" ref="AN169">IF(B169="","",SUMPRODUCT(($D$1:$AB$4=$AN$4)*D169:AB169))</f>
        <v/>
      </c>
      <c r="AO169" s="15" t="str">
        <f t="shared" ca="1" si="3"/>
        <v/>
      </c>
      <c r="AP169" s="2" t="str" cm="1">
        <f t="array" ref="AP169">IF(B169="","",SUMPRODUCT(($D$1:$AB$4=$AP$4)*D169:AB169))</f>
        <v/>
      </c>
      <c r="AQ169" s="15" t="str">
        <f t="shared" ca="1" si="4"/>
        <v/>
      </c>
      <c r="AR169" s="2" t="str" cm="1">
        <f t="array" ref="AR169">IF(B169="","",SUMPRODUCT(($D$1:$AB$4=$AR$4)*D169:AB169))</f>
        <v/>
      </c>
      <c r="AS169" s="15" t="str">
        <f t="shared" ca="1" si="5"/>
        <v/>
      </c>
      <c r="AT169" s="2" t="str" cm="1">
        <f t="array" ref="AT169">IF(B169="","",SUMPRODUCT(($D$1:$AB$4=$AT$4)*$D169:$AB169))</f>
        <v/>
      </c>
      <c r="AU169" s="15" t="str">
        <f t="shared" ca="1" si="6"/>
        <v/>
      </c>
      <c r="AV169" s="2" t="str" cm="1">
        <f t="array" ref="AV169">IF(D169="","",SUMPRODUCT(($D$1:$AB$4=$AV$4)*$D169:$AB169))</f>
        <v/>
      </c>
      <c r="AW169" s="15" t="str">
        <f t="shared" ca="1" si="7"/>
        <v/>
      </c>
      <c r="AX169" s="2" t="str" cm="1">
        <f t="array" ref="AX169">IF(F169="","",SUMPRODUCT(($D$1:$AB$4=$AX$4)*$D169:$AB169))</f>
        <v/>
      </c>
      <c r="AY169" s="15" t="str">
        <f t="shared" ca="1" si="8"/>
        <v/>
      </c>
      <c r="AZ169" s="2" t="str" cm="1">
        <f t="array" ref="AZ169">IF(B169="","",SUMPRODUCT(($D$1:$AB$4=$AZ$4)*$D169:$AB169))</f>
        <v/>
      </c>
      <c r="BA169" s="15" t="str">
        <f t="shared" ca="1" si="9"/>
        <v/>
      </c>
      <c r="BB169" s="2" t="str" cm="1">
        <f t="array" ref="BB169">IF(B169="","",SUMPRODUCT(($D$1:$AB$4=$BB$4)*$D169:$AB169))</f>
        <v/>
      </c>
      <c r="BC169" s="15" t="str">
        <f t="shared" ca="1" si="10"/>
        <v/>
      </c>
      <c r="BD169" s="2" t="str" cm="1">
        <f t="array" ref="BD169">IF(B169="","",SUMPRODUCT(($D$1:$AB$4=$BD$4)*$D169:$AB169))</f>
        <v/>
      </c>
      <c r="BE169" s="15" t="str">
        <f t="shared" ca="1" si="11"/>
        <v/>
      </c>
      <c r="BF169" s="2" t="str" cm="1">
        <f t="array" ref="BF169">IF(B169="","",SUMPRODUCT(($D$1:$AB$4=$BF$4)*$D169:$AB169))</f>
        <v/>
      </c>
      <c r="BG169" s="15" t="str">
        <f t="shared" ca="1" si="12"/>
        <v/>
      </c>
      <c r="BH169" s="2" t="str" cm="1">
        <f t="array" ref="BH169">IF(B169="","",SUMPRODUCT(($D$1:$AB$4=$BH$4)*$D169:$AB169))</f>
        <v/>
      </c>
      <c r="BI169" s="15" t="str">
        <f t="shared" ca="1" si="13"/>
        <v/>
      </c>
      <c r="BJ169" s="2" t="str" cm="1">
        <f t="array" ref="BJ169">IF(B169="","",SUMPRODUCT(($D$1:$AB$4=$BJ$4)*$D169:$AB169))</f>
        <v/>
      </c>
      <c r="BK169" s="15" t="str">
        <f t="shared" ca="1" si="14"/>
        <v/>
      </c>
      <c r="BL169" s="2" t="str" cm="1">
        <f t="array" ref="BL169">IF(B169="","",SUMPRODUCT(($D$1:$AB$4=$BL$4)*$D169:$AB169))</f>
        <v/>
      </c>
      <c r="BM169" s="15" t="str">
        <f t="shared" ca="1" si="15"/>
        <v/>
      </c>
      <c r="BN169" s="2" t="str" cm="1">
        <f t="array" ref="BN169">IF(B169="","",SUMPRODUCT(($D$1:$AB$4=$BN$4)*$D169:$AB169))</f>
        <v/>
      </c>
      <c r="BO169" s="15" t="str">
        <f t="shared" ca="1" si="16"/>
        <v/>
      </c>
      <c r="BP169" s="2" t="str" cm="1">
        <f t="array" ref="BP169">IF(B169="","",SUMPRODUCT(($D$1:$AB$4=$BP$4)*$D169:$AB169))</f>
        <v/>
      </c>
      <c r="BQ169" s="15" t="str">
        <f t="shared" ca="1" si="17"/>
        <v/>
      </c>
      <c r="BR169" s="2" t="str" cm="1">
        <f t="array" ref="BR169">IF(B169="","",SUMPRODUCT(($D$1:$AB$4=$BR$4)*$D169:$AB169))</f>
        <v/>
      </c>
      <c r="BS169" s="15" t="str">
        <f t="shared" ca="1" si="18"/>
        <v/>
      </c>
      <c r="BT169" s="2" t="str" cm="1">
        <f t="array" ref="BT169">IF(B169="","",SUMPRODUCT(($D$1:$AB$4=$BT$4)*$D169:$AB169))</f>
        <v/>
      </c>
      <c r="BU169" s="15" t="str">
        <f t="shared" ca="1" si="19"/>
        <v/>
      </c>
      <c r="BV169" s="2" t="str" cm="1">
        <f t="array" ref="BV169">IF(B169="","",SUMPRODUCT(($D$1:$AB$4=$BV$4)*$D169:$AB169))</f>
        <v/>
      </c>
      <c r="BW169" s="15" t="str">
        <f t="shared" ca="1" si="20"/>
        <v/>
      </c>
      <c r="BX169" s="2" t="str" cm="1">
        <f t="array" ref="BX169">IF(B169="","",SUMPRODUCT(($D$1:$AB$4=$BX$4)*$D169:$AB169))</f>
        <v/>
      </c>
      <c r="BY169" s="15" t="str">
        <f t="shared" ca="1" si="21"/>
        <v/>
      </c>
      <c r="BZ169" s="2" t="str" cm="1">
        <f t="array" ref="BZ169">IF(B169="","",SUMPRODUCT(($D$1:$AB$4=$BZ$4)*$D169:$AB169))</f>
        <v/>
      </c>
      <c r="CA169" s="15" t="str">
        <f t="shared" ca="1" si="22"/>
        <v/>
      </c>
      <c r="CB169" s="2" t="str" cm="1">
        <f t="array" ref="CB169">IF(B169="","",SUMPRODUCT(($D$1:$AB$4=$CB$4)*$D169:$AB169))</f>
        <v/>
      </c>
      <c r="CC169" s="15" t="str">
        <f t="shared" ca="1" si="23"/>
        <v/>
      </c>
      <c r="CD169" s="2" t="str" cm="1">
        <f t="array" ref="CD169">IF(B169="","",SUMPRODUCT(($D$1:$AB$4=$CD$4)*$D169:$AB169))</f>
        <v/>
      </c>
      <c r="CE169" s="15" t="str">
        <f t="shared" ca="1" si="24"/>
        <v/>
      </c>
      <c r="CF169" s="2" t="str" cm="1">
        <f t="array" ref="CF169">IF(B169="","",SUMPRODUCT(($D$1:$AB$4=$CF$4)*$D169:$AB169))</f>
        <v/>
      </c>
      <c r="CG169" s="15" t="str">
        <f t="shared" ca="1" si="25"/>
        <v/>
      </c>
      <c r="CH169" s="2" t="str" cm="1">
        <f t="array" ref="CH169">IF(B169="","",SUMPRODUCT(($D$1:$AB$4=$CH$4)*$D169:$AB169))</f>
        <v/>
      </c>
      <c r="CI169" s="15" t="str">
        <f t="shared" ca="1" si="26"/>
        <v/>
      </c>
    </row>
    <row r="170" spans="1:87" ht="15.75" thickBot="1">
      <c r="A170" s="7">
        <v>164</v>
      </c>
      <c r="B170" s="8"/>
      <c r="D170" s="99"/>
      <c r="E170" s="100"/>
      <c r="F170" s="100"/>
      <c r="G170" s="100"/>
      <c r="H170" s="100"/>
      <c r="I170" s="101"/>
      <c r="J170" s="104"/>
      <c r="K170" s="105"/>
      <c r="L170" s="105"/>
      <c r="M170" s="105"/>
      <c r="N170" s="105"/>
      <c r="O170" s="106"/>
      <c r="P170" s="109"/>
      <c r="Q170" s="110"/>
      <c r="R170" s="110"/>
      <c r="S170" s="110"/>
      <c r="T170" s="110"/>
      <c r="U170" s="111"/>
      <c r="V170" s="115"/>
      <c r="W170" s="116"/>
      <c r="X170" s="116"/>
      <c r="Y170" s="116"/>
      <c r="Z170" s="116"/>
      <c r="AA170" s="116"/>
      <c r="AB170" s="170"/>
      <c r="AC170" s="171" t="str">
        <f t="shared" si="210"/>
        <v/>
      </c>
      <c r="AD170" s="286" t="str">
        <f t="shared" si="211"/>
        <v/>
      </c>
      <c r="AL170" s="2" t="str" cm="1">
        <f t="array" ref="AL170">IF(B170="","",SUMPRODUCT(($D$1:$AB$4=$AL$4)*D170:AB170))</f>
        <v/>
      </c>
      <c r="AM170" s="15" t="str">
        <f t="shared" ca="1" si="2"/>
        <v/>
      </c>
      <c r="AN170" s="2" t="str" cm="1">
        <f t="array" ref="AN170">IF(B170="","",SUMPRODUCT(($D$1:$AB$4=$AN$4)*D170:AB170))</f>
        <v/>
      </c>
      <c r="AO170" s="15" t="str">
        <f t="shared" ca="1" si="3"/>
        <v/>
      </c>
      <c r="AP170" s="2" t="str" cm="1">
        <f t="array" ref="AP170">IF(B170="","",SUMPRODUCT(($D$1:$AB$4=$AP$4)*D170:AB170))</f>
        <v/>
      </c>
      <c r="AQ170" s="15" t="str">
        <f t="shared" ca="1" si="4"/>
        <v/>
      </c>
      <c r="AR170" s="2" t="str" cm="1">
        <f t="array" ref="AR170">IF(B170="","",SUMPRODUCT(($D$1:$AB$4=$AR$4)*D170:AB170))</f>
        <v/>
      </c>
      <c r="AS170" s="15" t="str">
        <f t="shared" ca="1" si="5"/>
        <v/>
      </c>
      <c r="AT170" s="2" t="str" cm="1">
        <f t="array" ref="AT170">IF(B170="","",SUMPRODUCT(($D$1:$AB$4=$AT$4)*$D170:$AB170))</f>
        <v/>
      </c>
      <c r="AU170" s="15" t="str">
        <f t="shared" ca="1" si="6"/>
        <v/>
      </c>
      <c r="AV170" s="2" t="str" cm="1">
        <f t="array" ref="AV170">IF(D170="","",SUMPRODUCT(($D$1:$AB$4=$AV$4)*$D170:$AB170))</f>
        <v/>
      </c>
      <c r="AW170" s="15" t="str">
        <f t="shared" ca="1" si="7"/>
        <v/>
      </c>
      <c r="AX170" s="2" t="str" cm="1">
        <f t="array" ref="AX170">IF(F170="","",SUMPRODUCT(($D$1:$AB$4=$AX$4)*$D170:$AB170))</f>
        <v/>
      </c>
      <c r="AY170" s="15" t="str">
        <f t="shared" ca="1" si="8"/>
        <v/>
      </c>
      <c r="AZ170" s="2" t="str" cm="1">
        <f t="array" ref="AZ170">IF(B170="","",SUMPRODUCT(($D$1:$AB$4=$AZ$4)*$D170:$AB170))</f>
        <v/>
      </c>
      <c r="BA170" s="15" t="str">
        <f t="shared" ca="1" si="9"/>
        <v/>
      </c>
      <c r="BB170" s="2" t="str" cm="1">
        <f t="array" ref="BB170">IF(B170="","",SUMPRODUCT(($D$1:$AB$4=$BB$4)*$D170:$AB170))</f>
        <v/>
      </c>
      <c r="BC170" s="15" t="str">
        <f t="shared" ca="1" si="10"/>
        <v/>
      </c>
      <c r="BD170" s="2" t="str" cm="1">
        <f t="array" ref="BD170">IF(B170="","",SUMPRODUCT(($D$1:$AB$4=$BD$4)*$D170:$AB170))</f>
        <v/>
      </c>
      <c r="BE170" s="15" t="str">
        <f t="shared" ca="1" si="11"/>
        <v/>
      </c>
      <c r="BF170" s="2" t="str" cm="1">
        <f t="array" ref="BF170">IF(B170="","",SUMPRODUCT(($D$1:$AB$4=$BF$4)*$D170:$AB170))</f>
        <v/>
      </c>
      <c r="BG170" s="15" t="str">
        <f t="shared" ca="1" si="12"/>
        <v/>
      </c>
      <c r="BH170" s="2" t="str" cm="1">
        <f t="array" ref="BH170">IF(B170="","",SUMPRODUCT(($D$1:$AB$4=$BH$4)*$D170:$AB170))</f>
        <v/>
      </c>
      <c r="BI170" s="15" t="str">
        <f t="shared" ca="1" si="13"/>
        <v/>
      </c>
      <c r="BJ170" s="2" t="str" cm="1">
        <f t="array" ref="BJ170">IF(B170="","",SUMPRODUCT(($D$1:$AB$4=$BJ$4)*$D170:$AB170))</f>
        <v/>
      </c>
      <c r="BK170" s="15" t="str">
        <f t="shared" ca="1" si="14"/>
        <v/>
      </c>
      <c r="BL170" s="2" t="str" cm="1">
        <f t="array" ref="BL170">IF(B170="","",SUMPRODUCT(($D$1:$AB$4=$BL$4)*$D170:$AB170))</f>
        <v/>
      </c>
      <c r="BM170" s="15" t="str">
        <f t="shared" ca="1" si="15"/>
        <v/>
      </c>
      <c r="BN170" s="2" t="str" cm="1">
        <f t="array" ref="BN170">IF(B170="","",SUMPRODUCT(($D$1:$AB$4=$BN$4)*$D170:$AB170))</f>
        <v/>
      </c>
      <c r="BO170" s="15" t="str">
        <f t="shared" ca="1" si="16"/>
        <v/>
      </c>
      <c r="BP170" s="2" t="str" cm="1">
        <f t="array" ref="BP170">IF(B170="","",SUMPRODUCT(($D$1:$AB$4=$BP$4)*$D170:$AB170))</f>
        <v/>
      </c>
      <c r="BQ170" s="15" t="str">
        <f t="shared" ca="1" si="17"/>
        <v/>
      </c>
      <c r="BR170" s="2" t="str" cm="1">
        <f t="array" ref="BR170">IF(B170="","",SUMPRODUCT(($D$1:$AB$4=$BR$4)*$D170:$AB170))</f>
        <v/>
      </c>
      <c r="BS170" s="15" t="str">
        <f t="shared" ca="1" si="18"/>
        <v/>
      </c>
      <c r="BT170" s="2" t="str" cm="1">
        <f t="array" ref="BT170">IF(B170="","",SUMPRODUCT(($D$1:$AB$4=$BT$4)*$D170:$AB170))</f>
        <v/>
      </c>
      <c r="BU170" s="15" t="str">
        <f t="shared" ca="1" si="19"/>
        <v/>
      </c>
      <c r="BV170" s="2" t="str" cm="1">
        <f t="array" ref="BV170">IF(B170="","",SUMPRODUCT(($D$1:$AB$4=$BV$4)*$D170:$AB170))</f>
        <v/>
      </c>
      <c r="BW170" s="15" t="str">
        <f t="shared" ca="1" si="20"/>
        <v/>
      </c>
      <c r="BX170" s="2" t="str" cm="1">
        <f t="array" ref="BX170">IF(B170="","",SUMPRODUCT(($D$1:$AB$4=$BX$4)*$D170:$AB170))</f>
        <v/>
      </c>
      <c r="BY170" s="15" t="str">
        <f t="shared" ca="1" si="21"/>
        <v/>
      </c>
      <c r="BZ170" s="2" t="str" cm="1">
        <f t="array" ref="BZ170">IF(B170="","",SUMPRODUCT(($D$1:$AB$4=$BZ$4)*$D170:$AB170))</f>
        <v/>
      </c>
      <c r="CA170" s="15" t="str">
        <f t="shared" ca="1" si="22"/>
        <v/>
      </c>
      <c r="CB170" s="2" t="str" cm="1">
        <f t="array" ref="CB170">IF(B170="","",SUMPRODUCT(($D$1:$AB$4=$CB$4)*$D170:$AB170))</f>
        <v/>
      </c>
      <c r="CC170" s="15" t="str">
        <f t="shared" ca="1" si="23"/>
        <v/>
      </c>
      <c r="CD170" s="2" t="str" cm="1">
        <f t="array" ref="CD170">IF(B170="","",SUMPRODUCT(($D$1:$AB$4=$CD$4)*$D170:$AB170))</f>
        <v/>
      </c>
      <c r="CE170" s="15" t="str">
        <f t="shared" ca="1" si="24"/>
        <v/>
      </c>
      <c r="CF170" s="2" t="str" cm="1">
        <f t="array" ref="CF170">IF(B170="","",SUMPRODUCT(($D$1:$AB$4=$CF$4)*$D170:$AB170))</f>
        <v/>
      </c>
      <c r="CG170" s="15" t="str">
        <f t="shared" ca="1" si="25"/>
        <v/>
      </c>
      <c r="CH170" s="2" t="str" cm="1">
        <f t="array" ref="CH170">IF(B170="","",SUMPRODUCT(($D$1:$AB$4=$CH$4)*$D170:$AB170))</f>
        <v/>
      </c>
      <c r="CI170" s="15" t="str">
        <f t="shared" ca="1" si="26"/>
        <v/>
      </c>
    </row>
    <row r="171" spans="1:87" ht="15.75" thickBot="1">
      <c r="A171" s="7">
        <v>165</v>
      </c>
      <c r="B171" s="8"/>
      <c r="D171" s="99"/>
      <c r="E171" s="100"/>
      <c r="F171" s="100"/>
      <c r="G171" s="100"/>
      <c r="H171" s="100"/>
      <c r="I171" s="101"/>
      <c r="J171" s="104"/>
      <c r="K171" s="105"/>
      <c r="L171" s="105"/>
      <c r="M171" s="105"/>
      <c r="N171" s="105"/>
      <c r="O171" s="106"/>
      <c r="P171" s="109"/>
      <c r="Q171" s="110"/>
      <c r="R171" s="110"/>
      <c r="S171" s="110"/>
      <c r="T171" s="110"/>
      <c r="U171" s="111"/>
      <c r="V171" s="115"/>
      <c r="W171" s="116"/>
      <c r="X171" s="116"/>
      <c r="Y171" s="116"/>
      <c r="Z171" s="116"/>
      <c r="AA171" s="116"/>
      <c r="AB171" s="170"/>
      <c r="AC171" s="171" t="str">
        <f t="shared" si="210"/>
        <v/>
      </c>
      <c r="AD171" s="286" t="str">
        <f t="shared" si="211"/>
        <v/>
      </c>
      <c r="AL171" s="2" t="str" cm="1">
        <f t="array" ref="AL171">IF(B171="","",SUMPRODUCT(($D$1:$AB$4=$AL$4)*D171:AB171))</f>
        <v/>
      </c>
      <c r="AM171" s="15" t="str">
        <f t="shared" ca="1" si="2"/>
        <v/>
      </c>
      <c r="AN171" s="2" t="str" cm="1">
        <f t="array" ref="AN171">IF(B171="","",SUMPRODUCT(($D$1:$AB$4=$AN$4)*D171:AB171))</f>
        <v/>
      </c>
      <c r="AO171" s="15" t="str">
        <f t="shared" ca="1" si="3"/>
        <v/>
      </c>
      <c r="AP171" s="2" t="str" cm="1">
        <f t="array" ref="AP171">IF(B171="","",SUMPRODUCT(($D$1:$AB$4=$AP$4)*D171:AB171))</f>
        <v/>
      </c>
      <c r="AQ171" s="15" t="str">
        <f t="shared" ca="1" si="4"/>
        <v/>
      </c>
      <c r="AR171" s="2" t="str" cm="1">
        <f t="array" ref="AR171">IF(B171="","",SUMPRODUCT(($D$1:$AB$4=$AR$4)*D171:AB171))</f>
        <v/>
      </c>
      <c r="AS171" s="15" t="str">
        <f t="shared" ca="1" si="5"/>
        <v/>
      </c>
      <c r="AT171" s="2" t="str" cm="1">
        <f t="array" ref="AT171">IF(B171="","",SUMPRODUCT(($D$1:$AB$4=$AT$4)*$D171:$AB171))</f>
        <v/>
      </c>
      <c r="AU171" s="15" t="str">
        <f t="shared" ca="1" si="6"/>
        <v/>
      </c>
      <c r="AV171" s="2" t="str" cm="1">
        <f t="array" ref="AV171">IF(D171="","",SUMPRODUCT(($D$1:$AB$4=$AV$4)*$D171:$AB171))</f>
        <v/>
      </c>
      <c r="AW171" s="15" t="str">
        <f t="shared" ca="1" si="7"/>
        <v/>
      </c>
      <c r="AX171" s="2" t="str" cm="1">
        <f t="array" ref="AX171">IF(F171="","",SUMPRODUCT(($D$1:$AB$4=$AX$4)*$D171:$AB171))</f>
        <v/>
      </c>
      <c r="AY171" s="15" t="str">
        <f t="shared" ca="1" si="8"/>
        <v/>
      </c>
      <c r="AZ171" s="2" t="str" cm="1">
        <f t="array" ref="AZ171">IF(B171="","",SUMPRODUCT(($D$1:$AB$4=$AZ$4)*$D171:$AB171))</f>
        <v/>
      </c>
      <c r="BA171" s="15" t="str">
        <f t="shared" ca="1" si="9"/>
        <v/>
      </c>
      <c r="BB171" s="2" t="str" cm="1">
        <f t="array" ref="BB171">IF(B171="","",SUMPRODUCT(($D$1:$AB$4=$BB$4)*$D171:$AB171))</f>
        <v/>
      </c>
      <c r="BC171" s="15" t="str">
        <f t="shared" ca="1" si="10"/>
        <v/>
      </c>
      <c r="BD171" s="2" t="str" cm="1">
        <f t="array" ref="BD171">IF(B171="","",SUMPRODUCT(($D$1:$AB$4=$BD$4)*$D171:$AB171))</f>
        <v/>
      </c>
      <c r="BE171" s="15" t="str">
        <f t="shared" ca="1" si="11"/>
        <v/>
      </c>
      <c r="BF171" s="2" t="str" cm="1">
        <f t="array" ref="BF171">IF(B171="","",SUMPRODUCT(($D$1:$AB$4=$BF$4)*$D171:$AB171))</f>
        <v/>
      </c>
      <c r="BG171" s="15" t="str">
        <f t="shared" ca="1" si="12"/>
        <v/>
      </c>
      <c r="BH171" s="2" t="str" cm="1">
        <f t="array" ref="BH171">IF(B171="","",SUMPRODUCT(($D$1:$AB$4=$BH$4)*$D171:$AB171))</f>
        <v/>
      </c>
      <c r="BI171" s="15" t="str">
        <f t="shared" ca="1" si="13"/>
        <v/>
      </c>
      <c r="BJ171" s="2" t="str" cm="1">
        <f t="array" ref="BJ171">IF(B171="","",SUMPRODUCT(($D$1:$AB$4=$BJ$4)*$D171:$AB171))</f>
        <v/>
      </c>
      <c r="BK171" s="15" t="str">
        <f t="shared" ca="1" si="14"/>
        <v/>
      </c>
      <c r="BL171" s="2" t="str" cm="1">
        <f t="array" ref="BL171">IF(B171="","",SUMPRODUCT(($D$1:$AB$4=$BL$4)*$D171:$AB171))</f>
        <v/>
      </c>
      <c r="BM171" s="15" t="str">
        <f t="shared" ca="1" si="15"/>
        <v/>
      </c>
      <c r="BN171" s="2" t="str" cm="1">
        <f t="array" ref="BN171">IF(B171="","",SUMPRODUCT(($D$1:$AB$4=$BN$4)*$D171:$AB171))</f>
        <v/>
      </c>
      <c r="BO171" s="15" t="str">
        <f t="shared" ca="1" si="16"/>
        <v/>
      </c>
      <c r="BP171" s="2" t="str" cm="1">
        <f t="array" ref="BP171">IF(B171="","",SUMPRODUCT(($D$1:$AB$4=$BP$4)*$D171:$AB171))</f>
        <v/>
      </c>
      <c r="BQ171" s="15" t="str">
        <f t="shared" ca="1" si="17"/>
        <v/>
      </c>
      <c r="BR171" s="2" t="str" cm="1">
        <f t="array" ref="BR171">IF(B171="","",SUMPRODUCT(($D$1:$AB$4=$BR$4)*$D171:$AB171))</f>
        <v/>
      </c>
      <c r="BS171" s="15" t="str">
        <f t="shared" ca="1" si="18"/>
        <v/>
      </c>
      <c r="BT171" s="2" t="str" cm="1">
        <f t="array" ref="BT171">IF(B171="","",SUMPRODUCT(($D$1:$AB$4=$BT$4)*$D171:$AB171))</f>
        <v/>
      </c>
      <c r="BU171" s="15" t="str">
        <f t="shared" ca="1" si="19"/>
        <v/>
      </c>
      <c r="BV171" s="2" t="str" cm="1">
        <f t="array" ref="BV171">IF(B171="","",SUMPRODUCT(($D$1:$AB$4=$BV$4)*$D171:$AB171))</f>
        <v/>
      </c>
      <c r="BW171" s="15" t="str">
        <f t="shared" ca="1" si="20"/>
        <v/>
      </c>
      <c r="BX171" s="2" t="str" cm="1">
        <f t="array" ref="BX171">IF(B171="","",SUMPRODUCT(($D$1:$AB$4=$BX$4)*$D171:$AB171))</f>
        <v/>
      </c>
      <c r="BY171" s="15" t="str">
        <f t="shared" ca="1" si="21"/>
        <v/>
      </c>
      <c r="BZ171" s="2" t="str" cm="1">
        <f t="array" ref="BZ171">IF(B171="","",SUMPRODUCT(($D$1:$AB$4=$BZ$4)*$D171:$AB171))</f>
        <v/>
      </c>
      <c r="CA171" s="15" t="str">
        <f t="shared" ca="1" si="22"/>
        <v/>
      </c>
      <c r="CB171" s="2" t="str" cm="1">
        <f t="array" ref="CB171">IF(B171="","",SUMPRODUCT(($D$1:$AB$4=$CB$4)*$D171:$AB171))</f>
        <v/>
      </c>
      <c r="CC171" s="15" t="str">
        <f t="shared" ca="1" si="23"/>
        <v/>
      </c>
      <c r="CD171" s="2" t="str" cm="1">
        <f t="array" ref="CD171">IF(B171="","",SUMPRODUCT(($D$1:$AB$4=$CD$4)*$D171:$AB171))</f>
        <v/>
      </c>
      <c r="CE171" s="15" t="str">
        <f t="shared" ca="1" si="24"/>
        <v/>
      </c>
      <c r="CF171" s="2" t="str" cm="1">
        <f t="array" ref="CF171">IF(B171="","",SUMPRODUCT(($D$1:$AB$4=$CF$4)*$D171:$AB171))</f>
        <v/>
      </c>
      <c r="CG171" s="15" t="str">
        <f t="shared" ca="1" si="25"/>
        <v/>
      </c>
      <c r="CH171" s="2" t="str" cm="1">
        <f t="array" ref="CH171">IF(B171="","",SUMPRODUCT(($D$1:$AB$4=$CH$4)*$D171:$AB171))</f>
        <v/>
      </c>
      <c r="CI171" s="15" t="str">
        <f t="shared" ca="1" si="26"/>
        <v/>
      </c>
    </row>
    <row r="172" spans="1:87" ht="15.75" thickBot="1">
      <c r="A172" s="7">
        <v>166</v>
      </c>
      <c r="B172" s="8"/>
      <c r="D172" s="99"/>
      <c r="E172" s="100"/>
      <c r="F172" s="100"/>
      <c r="G172" s="100"/>
      <c r="H172" s="100"/>
      <c r="I172" s="101"/>
      <c r="J172" s="104"/>
      <c r="K172" s="105"/>
      <c r="L172" s="105"/>
      <c r="M172" s="105"/>
      <c r="N172" s="105"/>
      <c r="O172" s="106"/>
      <c r="P172" s="109"/>
      <c r="Q172" s="110"/>
      <c r="R172" s="110"/>
      <c r="S172" s="110"/>
      <c r="T172" s="110"/>
      <c r="U172" s="111"/>
      <c r="V172" s="115"/>
      <c r="W172" s="116"/>
      <c r="X172" s="116"/>
      <c r="Y172" s="116"/>
      <c r="Z172" s="116"/>
      <c r="AA172" s="116"/>
      <c r="AB172" s="170"/>
      <c r="AC172" s="171" t="str">
        <f t="shared" ref="AC172:AC200" si="287">IF(B172="","",SUM(D172:AB172))</f>
        <v/>
      </c>
      <c r="AD172" s="286" t="str">
        <f t="shared" ref="AD172:AD200" si="288">IF(AC172="","",SUM(D172:AB172)/$AE$3)</f>
        <v/>
      </c>
      <c r="AL172" s="2" t="str" cm="1">
        <f t="array" ref="AL172">IF(B172="","",SUMPRODUCT(($D$1:$AB$4=$AL$4)*D172:AB172))</f>
        <v/>
      </c>
      <c r="AM172" s="15" t="str">
        <f t="shared" ca="1" si="2"/>
        <v/>
      </c>
      <c r="AN172" s="2" t="str" cm="1">
        <f t="array" ref="AN172">IF(B172="","",SUMPRODUCT(($D$1:$AB$4=$AN$4)*D172:AB172))</f>
        <v/>
      </c>
      <c r="AO172" s="15" t="str">
        <f t="shared" ca="1" si="3"/>
        <v/>
      </c>
      <c r="AP172" s="2" t="str" cm="1">
        <f t="array" ref="AP172">IF(B172="","",SUMPRODUCT(($D$1:$AB$4=$AP$4)*D172:AB172))</f>
        <v/>
      </c>
      <c r="AQ172" s="15" t="str">
        <f t="shared" ca="1" si="4"/>
        <v/>
      </c>
      <c r="AR172" s="2" t="str" cm="1">
        <f t="array" ref="AR172">IF(B172="","",SUMPRODUCT(($D$1:$AB$4=$AR$4)*D172:AB172))</f>
        <v/>
      </c>
      <c r="AS172" s="15" t="str">
        <f t="shared" ca="1" si="5"/>
        <v/>
      </c>
      <c r="AT172" s="2" t="str" cm="1">
        <f t="array" ref="AT172">IF(B172="","",SUMPRODUCT(($D$1:$AB$4=$AT$4)*$D172:$AB172))</f>
        <v/>
      </c>
      <c r="AU172" s="15" t="str">
        <f t="shared" ca="1" si="6"/>
        <v/>
      </c>
      <c r="AV172" s="2" t="str" cm="1">
        <f t="array" ref="AV172">IF(D172="","",SUMPRODUCT(($D$1:$AB$4=$AV$4)*$D172:$AB172))</f>
        <v/>
      </c>
      <c r="AW172" s="15" t="str">
        <f t="shared" ca="1" si="7"/>
        <v/>
      </c>
      <c r="AX172" s="2" t="str" cm="1">
        <f t="array" ref="AX172">IF(F172="","",SUMPRODUCT(($D$1:$AB$4=$AX$4)*$D172:$AB172))</f>
        <v/>
      </c>
      <c r="AY172" s="15" t="str">
        <f t="shared" ca="1" si="8"/>
        <v/>
      </c>
      <c r="AZ172" s="2" t="str" cm="1">
        <f t="array" ref="AZ172">IF(B172="","",SUMPRODUCT(($D$1:$AB$4=$AZ$4)*$D172:$AB172))</f>
        <v/>
      </c>
      <c r="BA172" s="15" t="str">
        <f t="shared" ca="1" si="9"/>
        <v/>
      </c>
      <c r="BB172" s="2" t="str" cm="1">
        <f t="array" ref="BB172">IF(B172="","",SUMPRODUCT(($D$1:$AB$4=$BB$4)*$D172:$AB172))</f>
        <v/>
      </c>
      <c r="BC172" s="15" t="str">
        <f t="shared" ca="1" si="10"/>
        <v/>
      </c>
      <c r="BD172" s="2" t="str" cm="1">
        <f t="array" ref="BD172">IF(B172="","",SUMPRODUCT(($D$1:$AB$4=$BD$4)*$D172:$AB172))</f>
        <v/>
      </c>
      <c r="BE172" s="15" t="str">
        <f t="shared" ca="1" si="11"/>
        <v/>
      </c>
      <c r="BF172" s="2" t="str" cm="1">
        <f t="array" ref="BF172">IF(B172="","",SUMPRODUCT(($D$1:$AB$4=$BF$4)*$D172:$AB172))</f>
        <v/>
      </c>
      <c r="BG172" s="15" t="str">
        <f t="shared" ca="1" si="12"/>
        <v/>
      </c>
      <c r="BH172" s="2" t="str" cm="1">
        <f t="array" ref="BH172">IF(B172="","",SUMPRODUCT(($D$1:$AB$4=$BH$4)*$D172:$AB172))</f>
        <v/>
      </c>
      <c r="BI172" s="15" t="str">
        <f t="shared" ca="1" si="13"/>
        <v/>
      </c>
      <c r="BJ172" s="2" t="str" cm="1">
        <f t="array" ref="BJ172">IF(B172="","",SUMPRODUCT(($D$1:$AB$4=$BJ$4)*$D172:$AB172))</f>
        <v/>
      </c>
      <c r="BK172" s="15" t="str">
        <f t="shared" ca="1" si="14"/>
        <v/>
      </c>
      <c r="BL172" s="2" t="str" cm="1">
        <f t="array" ref="BL172">IF(B172="","",SUMPRODUCT(($D$1:$AB$4=$BL$4)*$D172:$AB172))</f>
        <v/>
      </c>
      <c r="BM172" s="15" t="str">
        <f t="shared" ca="1" si="15"/>
        <v/>
      </c>
      <c r="BN172" s="2" t="str" cm="1">
        <f t="array" ref="BN172">IF(B172="","",SUMPRODUCT(($D$1:$AB$4=$BN$4)*$D172:$AB172))</f>
        <v/>
      </c>
      <c r="BO172" s="15" t="str">
        <f t="shared" ca="1" si="16"/>
        <v/>
      </c>
      <c r="BP172" s="2" t="str" cm="1">
        <f t="array" ref="BP172">IF(B172="","",SUMPRODUCT(($D$1:$AB$4=$BP$4)*$D172:$AB172))</f>
        <v/>
      </c>
      <c r="BQ172" s="15" t="str">
        <f t="shared" ca="1" si="17"/>
        <v/>
      </c>
      <c r="BR172" s="2" t="str" cm="1">
        <f t="array" ref="BR172">IF(B172="","",SUMPRODUCT(($D$1:$AB$4=$BR$4)*$D172:$AB172))</f>
        <v/>
      </c>
      <c r="BS172" s="15" t="str">
        <f t="shared" ca="1" si="18"/>
        <v/>
      </c>
      <c r="BT172" s="2" t="str" cm="1">
        <f t="array" ref="BT172">IF(B172="","",SUMPRODUCT(($D$1:$AB$4=$BT$4)*$D172:$AB172))</f>
        <v/>
      </c>
      <c r="BU172" s="15" t="str">
        <f t="shared" ca="1" si="19"/>
        <v/>
      </c>
      <c r="BV172" s="2" t="str" cm="1">
        <f t="array" ref="BV172">IF(B172="","",SUMPRODUCT(($D$1:$AB$4=$BV$4)*$D172:$AB172))</f>
        <v/>
      </c>
      <c r="BW172" s="15" t="str">
        <f t="shared" ca="1" si="20"/>
        <v/>
      </c>
      <c r="BX172" s="2" t="str" cm="1">
        <f t="array" ref="BX172">IF(B172="","",SUMPRODUCT(($D$1:$AB$4=$BX$4)*$D172:$AB172))</f>
        <v/>
      </c>
      <c r="BY172" s="15" t="str">
        <f t="shared" ca="1" si="21"/>
        <v/>
      </c>
      <c r="BZ172" s="2" t="str" cm="1">
        <f t="array" ref="BZ172">IF(B172="","",SUMPRODUCT(($D$1:$AB$4=$BZ$4)*$D172:$AB172))</f>
        <v/>
      </c>
      <c r="CA172" s="15" t="str">
        <f t="shared" ca="1" si="22"/>
        <v/>
      </c>
      <c r="CB172" s="2" t="str" cm="1">
        <f t="array" ref="CB172">IF(B172="","",SUMPRODUCT(($D$1:$AB$4=$CB$4)*$D172:$AB172))</f>
        <v/>
      </c>
      <c r="CC172" s="15" t="str">
        <f t="shared" ca="1" si="23"/>
        <v/>
      </c>
      <c r="CD172" s="2" t="str" cm="1">
        <f t="array" ref="CD172">IF(B172="","",SUMPRODUCT(($D$1:$AB$4=$CD$4)*$D172:$AB172))</f>
        <v/>
      </c>
      <c r="CE172" s="15" t="str">
        <f t="shared" ca="1" si="24"/>
        <v/>
      </c>
      <c r="CF172" s="2" t="str" cm="1">
        <f t="array" ref="CF172">IF(B172="","",SUMPRODUCT(($D$1:$AB$4=$CF$4)*$D172:$AB172))</f>
        <v/>
      </c>
      <c r="CG172" s="15" t="str">
        <f t="shared" ca="1" si="25"/>
        <v/>
      </c>
      <c r="CH172" s="2" t="str" cm="1">
        <f t="array" ref="CH172">IF(B172="","",SUMPRODUCT(($D$1:$AB$4=$CH$4)*$D172:$AB172))</f>
        <v/>
      </c>
      <c r="CI172" s="15" t="str">
        <f t="shared" ca="1" si="26"/>
        <v/>
      </c>
    </row>
    <row r="173" spans="1:87" ht="15.75" thickBot="1">
      <c r="A173" s="7">
        <v>167</v>
      </c>
      <c r="B173" s="8"/>
      <c r="D173" s="99"/>
      <c r="E173" s="100"/>
      <c r="F173" s="100"/>
      <c r="G173" s="100"/>
      <c r="H173" s="100"/>
      <c r="I173" s="101"/>
      <c r="J173" s="104"/>
      <c r="K173" s="105"/>
      <c r="L173" s="105"/>
      <c r="M173" s="105"/>
      <c r="N173" s="105"/>
      <c r="O173" s="106"/>
      <c r="P173" s="109"/>
      <c r="Q173" s="110"/>
      <c r="R173" s="110"/>
      <c r="S173" s="110"/>
      <c r="T173" s="110"/>
      <c r="U173" s="111"/>
      <c r="V173" s="115"/>
      <c r="W173" s="116"/>
      <c r="X173" s="116"/>
      <c r="Y173" s="116"/>
      <c r="Z173" s="116"/>
      <c r="AA173" s="116"/>
      <c r="AB173" s="170"/>
      <c r="AC173" s="171" t="str">
        <f t="shared" si="287"/>
        <v/>
      </c>
      <c r="AD173" s="286" t="str">
        <f t="shared" si="288"/>
        <v/>
      </c>
      <c r="AL173" s="2" t="str" cm="1">
        <f t="array" ref="AL173">IF(B173="","",SUMPRODUCT(($D$1:$AB$4=$AL$4)*D173:AB173))</f>
        <v/>
      </c>
      <c r="AM173" s="15" t="str">
        <f t="shared" ca="1" si="2"/>
        <v/>
      </c>
      <c r="AN173" s="2" t="str" cm="1">
        <f t="array" ref="AN173">IF(B173="","",SUMPRODUCT(($D$1:$AB$4=$AN$4)*D173:AB173))</f>
        <v/>
      </c>
      <c r="AO173" s="15" t="str">
        <f t="shared" ca="1" si="3"/>
        <v/>
      </c>
      <c r="AP173" s="2" t="str" cm="1">
        <f t="array" ref="AP173">IF(B173="","",SUMPRODUCT(($D$1:$AB$4=$AP$4)*D173:AB173))</f>
        <v/>
      </c>
      <c r="AQ173" s="15" t="str">
        <f t="shared" ca="1" si="4"/>
        <v/>
      </c>
      <c r="AR173" s="2" t="str" cm="1">
        <f t="array" ref="AR173">IF(B173="","",SUMPRODUCT(($D$1:$AB$4=$AR$4)*D173:AB173))</f>
        <v/>
      </c>
      <c r="AS173" s="15" t="str">
        <f t="shared" ca="1" si="5"/>
        <v/>
      </c>
      <c r="AT173" s="2" t="str" cm="1">
        <f t="array" ref="AT173">IF(B173="","",SUMPRODUCT(($D$1:$AB$4=$AT$4)*$D173:$AB173))</f>
        <v/>
      </c>
      <c r="AU173" s="15" t="str">
        <f t="shared" ca="1" si="6"/>
        <v/>
      </c>
      <c r="AV173" s="2" t="str" cm="1">
        <f t="array" ref="AV173">IF(D173="","",SUMPRODUCT(($D$1:$AB$4=$AV$4)*$D173:$AB173))</f>
        <v/>
      </c>
      <c r="AW173" s="15" t="str">
        <f t="shared" ca="1" si="7"/>
        <v/>
      </c>
      <c r="AX173" s="2" t="str" cm="1">
        <f t="array" ref="AX173">IF(F173="","",SUMPRODUCT(($D$1:$AB$4=$AX$4)*$D173:$AB173))</f>
        <v/>
      </c>
      <c r="AY173" s="15" t="str">
        <f t="shared" ca="1" si="8"/>
        <v/>
      </c>
      <c r="AZ173" s="2" t="str" cm="1">
        <f t="array" ref="AZ173">IF(B173="","",SUMPRODUCT(($D$1:$AB$4=$AZ$4)*$D173:$AB173))</f>
        <v/>
      </c>
      <c r="BA173" s="15" t="str">
        <f t="shared" ca="1" si="9"/>
        <v/>
      </c>
      <c r="BB173" s="2" t="str" cm="1">
        <f t="array" ref="BB173">IF(B173="","",SUMPRODUCT(($D$1:$AB$4=$BB$4)*$D173:$AB173))</f>
        <v/>
      </c>
      <c r="BC173" s="15" t="str">
        <f t="shared" ca="1" si="10"/>
        <v/>
      </c>
      <c r="BD173" s="2" t="str" cm="1">
        <f t="array" ref="BD173">IF(B173="","",SUMPRODUCT(($D$1:$AB$4=$BD$4)*$D173:$AB173))</f>
        <v/>
      </c>
      <c r="BE173" s="15" t="str">
        <f t="shared" ca="1" si="11"/>
        <v/>
      </c>
      <c r="BF173" s="2" t="str" cm="1">
        <f t="array" ref="BF173">IF(B173="","",SUMPRODUCT(($D$1:$AB$4=$BF$4)*$D173:$AB173))</f>
        <v/>
      </c>
      <c r="BG173" s="15" t="str">
        <f t="shared" ca="1" si="12"/>
        <v/>
      </c>
      <c r="BH173" s="2" t="str" cm="1">
        <f t="array" ref="BH173">IF(B173="","",SUMPRODUCT(($D$1:$AB$4=$BH$4)*$D173:$AB173))</f>
        <v/>
      </c>
      <c r="BI173" s="15" t="str">
        <f t="shared" ca="1" si="13"/>
        <v/>
      </c>
      <c r="BJ173" s="2" t="str" cm="1">
        <f t="array" ref="BJ173">IF(B173="","",SUMPRODUCT(($D$1:$AB$4=$BJ$4)*$D173:$AB173))</f>
        <v/>
      </c>
      <c r="BK173" s="15" t="str">
        <f t="shared" ca="1" si="14"/>
        <v/>
      </c>
      <c r="BL173" s="2" t="str" cm="1">
        <f t="array" ref="BL173">IF(B173="","",SUMPRODUCT(($D$1:$AB$4=$BL$4)*$D173:$AB173))</f>
        <v/>
      </c>
      <c r="BM173" s="15" t="str">
        <f t="shared" ca="1" si="15"/>
        <v/>
      </c>
      <c r="BN173" s="2" t="str" cm="1">
        <f t="array" ref="BN173">IF(B173="","",SUMPRODUCT(($D$1:$AB$4=$BN$4)*$D173:$AB173))</f>
        <v/>
      </c>
      <c r="BO173" s="15" t="str">
        <f t="shared" ca="1" si="16"/>
        <v/>
      </c>
      <c r="BP173" s="2" t="str" cm="1">
        <f t="array" ref="BP173">IF(B173="","",SUMPRODUCT(($D$1:$AB$4=$BP$4)*$D173:$AB173))</f>
        <v/>
      </c>
      <c r="BQ173" s="15" t="str">
        <f t="shared" ca="1" si="17"/>
        <v/>
      </c>
      <c r="BR173" s="2" t="str" cm="1">
        <f t="array" ref="BR173">IF(B173="","",SUMPRODUCT(($D$1:$AB$4=$BR$4)*$D173:$AB173))</f>
        <v/>
      </c>
      <c r="BS173" s="15" t="str">
        <f t="shared" ca="1" si="18"/>
        <v/>
      </c>
      <c r="BT173" s="2" t="str" cm="1">
        <f t="array" ref="BT173">IF(B173="","",SUMPRODUCT(($D$1:$AB$4=$BT$4)*$D173:$AB173))</f>
        <v/>
      </c>
      <c r="BU173" s="15" t="str">
        <f t="shared" ca="1" si="19"/>
        <v/>
      </c>
      <c r="BV173" s="2" t="str" cm="1">
        <f t="array" ref="BV173">IF(B173="","",SUMPRODUCT(($D$1:$AB$4=$BV$4)*$D173:$AB173))</f>
        <v/>
      </c>
      <c r="BW173" s="15" t="str">
        <f t="shared" ca="1" si="20"/>
        <v/>
      </c>
      <c r="BX173" s="2" t="str" cm="1">
        <f t="array" ref="BX173">IF(B173="","",SUMPRODUCT(($D$1:$AB$4=$BX$4)*$D173:$AB173))</f>
        <v/>
      </c>
      <c r="BY173" s="15" t="str">
        <f t="shared" ca="1" si="21"/>
        <v/>
      </c>
      <c r="BZ173" s="2" t="str" cm="1">
        <f t="array" ref="BZ173">IF(B173="","",SUMPRODUCT(($D$1:$AB$4=$BZ$4)*$D173:$AB173))</f>
        <v/>
      </c>
      <c r="CA173" s="15" t="str">
        <f t="shared" ca="1" si="22"/>
        <v/>
      </c>
      <c r="CB173" s="2" t="str" cm="1">
        <f t="array" ref="CB173">IF(B173="","",SUMPRODUCT(($D$1:$AB$4=$CB$4)*$D173:$AB173))</f>
        <v/>
      </c>
      <c r="CC173" s="15" t="str">
        <f t="shared" ca="1" si="23"/>
        <v/>
      </c>
      <c r="CD173" s="2" t="str" cm="1">
        <f t="array" ref="CD173">IF(B173="","",SUMPRODUCT(($D$1:$AB$4=$CD$4)*$D173:$AB173))</f>
        <v/>
      </c>
      <c r="CE173" s="15" t="str">
        <f t="shared" ca="1" si="24"/>
        <v/>
      </c>
      <c r="CF173" s="2" t="str" cm="1">
        <f t="array" ref="CF173">IF(B173="","",SUMPRODUCT(($D$1:$AB$4=$CF$4)*$D173:$AB173))</f>
        <v/>
      </c>
      <c r="CG173" s="15" t="str">
        <f t="shared" ca="1" si="25"/>
        <v/>
      </c>
      <c r="CH173" s="2" t="str" cm="1">
        <f t="array" ref="CH173">IF(B173="","",SUMPRODUCT(($D$1:$AB$4=$CH$4)*$D173:$AB173))</f>
        <v/>
      </c>
      <c r="CI173" s="15" t="str">
        <f t="shared" ca="1" si="26"/>
        <v/>
      </c>
    </row>
    <row r="174" spans="1:87" ht="15.75" thickBot="1">
      <c r="A174" s="7">
        <v>168</v>
      </c>
      <c r="B174" s="8"/>
      <c r="D174" s="99"/>
      <c r="E174" s="100"/>
      <c r="F174" s="100"/>
      <c r="G174" s="100"/>
      <c r="H174" s="100"/>
      <c r="I174" s="101"/>
      <c r="J174" s="104"/>
      <c r="K174" s="105"/>
      <c r="L174" s="105"/>
      <c r="M174" s="105"/>
      <c r="N174" s="105"/>
      <c r="O174" s="106"/>
      <c r="P174" s="109"/>
      <c r="Q174" s="110"/>
      <c r="R174" s="110"/>
      <c r="S174" s="110"/>
      <c r="T174" s="110"/>
      <c r="U174" s="111"/>
      <c r="V174" s="115"/>
      <c r="W174" s="116"/>
      <c r="X174" s="116"/>
      <c r="Y174" s="116"/>
      <c r="Z174" s="116"/>
      <c r="AA174" s="116"/>
      <c r="AB174" s="170"/>
      <c r="AC174" s="171" t="str">
        <f t="shared" si="287"/>
        <v/>
      </c>
      <c r="AD174" s="286" t="str">
        <f t="shared" si="288"/>
        <v/>
      </c>
      <c r="AL174" s="2" t="str" cm="1">
        <f t="array" ref="AL174">IF(B174="","",SUMPRODUCT(($D$1:$AB$4=$AL$4)*D174:AB174))</f>
        <v/>
      </c>
      <c r="AM174" s="15" t="str">
        <f t="shared" ca="1" si="2"/>
        <v/>
      </c>
      <c r="AN174" s="2" t="str" cm="1">
        <f t="array" ref="AN174">IF(B174="","",SUMPRODUCT(($D$1:$AB$4=$AN$4)*D174:AB174))</f>
        <v/>
      </c>
      <c r="AO174" s="15" t="str">
        <f t="shared" ca="1" si="3"/>
        <v/>
      </c>
      <c r="AP174" s="2" t="str" cm="1">
        <f t="array" ref="AP174">IF(B174="","",SUMPRODUCT(($D$1:$AB$4=$AP$4)*D174:AB174))</f>
        <v/>
      </c>
      <c r="AQ174" s="15" t="str">
        <f t="shared" ca="1" si="4"/>
        <v/>
      </c>
      <c r="AR174" s="2" t="str" cm="1">
        <f t="array" ref="AR174">IF(B174="","",SUMPRODUCT(($D$1:$AB$4=$AR$4)*D174:AB174))</f>
        <v/>
      </c>
      <c r="AS174" s="15" t="str">
        <f t="shared" ca="1" si="5"/>
        <v/>
      </c>
      <c r="AT174" s="2" t="str" cm="1">
        <f t="array" ref="AT174">IF(B174="","",SUMPRODUCT(($D$1:$AB$4=$AT$4)*$D174:$AB174))</f>
        <v/>
      </c>
      <c r="AU174" s="15" t="str">
        <f t="shared" ca="1" si="6"/>
        <v/>
      </c>
      <c r="AV174" s="2" t="str" cm="1">
        <f t="array" ref="AV174">IF(D174="","",SUMPRODUCT(($D$1:$AB$4=$AV$4)*$D174:$AB174))</f>
        <v/>
      </c>
      <c r="AW174" s="15" t="str">
        <f t="shared" ca="1" si="7"/>
        <v/>
      </c>
      <c r="AX174" s="2" t="str" cm="1">
        <f t="array" ref="AX174">IF(F174="","",SUMPRODUCT(($D$1:$AB$4=$AX$4)*$D174:$AB174))</f>
        <v/>
      </c>
      <c r="AY174" s="15" t="str">
        <f t="shared" ca="1" si="8"/>
        <v/>
      </c>
      <c r="AZ174" s="2" t="str" cm="1">
        <f t="array" ref="AZ174">IF(B174="","",SUMPRODUCT(($D$1:$AB$4=$AZ$4)*$D174:$AB174))</f>
        <v/>
      </c>
      <c r="BA174" s="15" t="str">
        <f t="shared" ca="1" si="9"/>
        <v/>
      </c>
      <c r="BB174" s="2" t="str" cm="1">
        <f t="array" ref="BB174">IF(B174="","",SUMPRODUCT(($D$1:$AB$4=$BB$4)*$D174:$AB174))</f>
        <v/>
      </c>
      <c r="BC174" s="15" t="str">
        <f t="shared" ca="1" si="10"/>
        <v/>
      </c>
      <c r="BD174" s="2" t="str" cm="1">
        <f t="array" ref="BD174">IF(B174="","",SUMPRODUCT(($D$1:$AB$4=$BD$4)*$D174:$AB174))</f>
        <v/>
      </c>
      <c r="BE174" s="15" t="str">
        <f t="shared" ca="1" si="11"/>
        <v/>
      </c>
      <c r="BF174" s="2" t="str" cm="1">
        <f t="array" ref="BF174">IF(B174="","",SUMPRODUCT(($D$1:$AB$4=$BF$4)*$D174:$AB174))</f>
        <v/>
      </c>
      <c r="BG174" s="15" t="str">
        <f t="shared" ca="1" si="12"/>
        <v/>
      </c>
      <c r="BH174" s="2" t="str" cm="1">
        <f t="array" ref="BH174">IF(B174="","",SUMPRODUCT(($D$1:$AB$4=$BH$4)*$D174:$AB174))</f>
        <v/>
      </c>
      <c r="BI174" s="15" t="str">
        <f t="shared" ca="1" si="13"/>
        <v/>
      </c>
      <c r="BJ174" s="2" t="str" cm="1">
        <f t="array" ref="BJ174">IF(B174="","",SUMPRODUCT(($D$1:$AB$4=$BJ$4)*$D174:$AB174))</f>
        <v/>
      </c>
      <c r="BK174" s="15" t="str">
        <f t="shared" ca="1" si="14"/>
        <v/>
      </c>
      <c r="BL174" s="2" t="str" cm="1">
        <f t="array" ref="BL174">IF(B174="","",SUMPRODUCT(($D$1:$AB$4=$BL$4)*$D174:$AB174))</f>
        <v/>
      </c>
      <c r="BM174" s="15" t="str">
        <f t="shared" ca="1" si="15"/>
        <v/>
      </c>
      <c r="BN174" s="2" t="str" cm="1">
        <f t="array" ref="BN174">IF(B174="","",SUMPRODUCT(($D$1:$AB$4=$BN$4)*$D174:$AB174))</f>
        <v/>
      </c>
      <c r="BO174" s="15" t="str">
        <f t="shared" ca="1" si="16"/>
        <v/>
      </c>
      <c r="BP174" s="2" t="str" cm="1">
        <f t="array" ref="BP174">IF(B174="","",SUMPRODUCT(($D$1:$AB$4=$BP$4)*$D174:$AB174))</f>
        <v/>
      </c>
      <c r="BQ174" s="15" t="str">
        <f t="shared" ca="1" si="17"/>
        <v/>
      </c>
      <c r="BR174" s="2" t="str" cm="1">
        <f t="array" ref="BR174">IF(B174="","",SUMPRODUCT(($D$1:$AB$4=$BR$4)*$D174:$AB174))</f>
        <v/>
      </c>
      <c r="BS174" s="15" t="str">
        <f t="shared" ca="1" si="18"/>
        <v/>
      </c>
      <c r="BT174" s="2" t="str" cm="1">
        <f t="array" ref="BT174">IF(B174="","",SUMPRODUCT(($D$1:$AB$4=$BT$4)*$D174:$AB174))</f>
        <v/>
      </c>
      <c r="BU174" s="15" t="str">
        <f t="shared" ca="1" si="19"/>
        <v/>
      </c>
      <c r="BV174" s="2" t="str" cm="1">
        <f t="array" ref="BV174">IF(B174="","",SUMPRODUCT(($D$1:$AB$4=$BV$4)*$D174:$AB174))</f>
        <v/>
      </c>
      <c r="BW174" s="15" t="str">
        <f t="shared" ca="1" si="20"/>
        <v/>
      </c>
      <c r="BX174" s="2" t="str" cm="1">
        <f t="array" ref="BX174">IF(B174="","",SUMPRODUCT(($D$1:$AB$4=$BX$4)*$D174:$AB174))</f>
        <v/>
      </c>
      <c r="BY174" s="15" t="str">
        <f t="shared" ca="1" si="21"/>
        <v/>
      </c>
      <c r="BZ174" s="2" t="str" cm="1">
        <f t="array" ref="BZ174">IF(B174="","",SUMPRODUCT(($D$1:$AB$4=$BZ$4)*$D174:$AB174))</f>
        <v/>
      </c>
      <c r="CA174" s="15" t="str">
        <f t="shared" ca="1" si="22"/>
        <v/>
      </c>
      <c r="CB174" s="2" t="str" cm="1">
        <f t="array" ref="CB174">IF(B174="","",SUMPRODUCT(($D$1:$AB$4=$CB$4)*$D174:$AB174))</f>
        <v/>
      </c>
      <c r="CC174" s="15" t="str">
        <f t="shared" ca="1" si="23"/>
        <v/>
      </c>
      <c r="CD174" s="2" t="str" cm="1">
        <f t="array" ref="CD174">IF(B174="","",SUMPRODUCT(($D$1:$AB$4=$CD$4)*$D174:$AB174))</f>
        <v/>
      </c>
      <c r="CE174" s="15" t="str">
        <f t="shared" ca="1" si="24"/>
        <v/>
      </c>
      <c r="CF174" s="2" t="str" cm="1">
        <f t="array" ref="CF174">IF(B174="","",SUMPRODUCT(($D$1:$AB$4=$CF$4)*$D174:$AB174))</f>
        <v/>
      </c>
      <c r="CG174" s="15" t="str">
        <f t="shared" ca="1" si="25"/>
        <v/>
      </c>
      <c r="CH174" s="2" t="str" cm="1">
        <f t="array" ref="CH174">IF(B174="","",SUMPRODUCT(($D$1:$AB$4=$CH$4)*$D174:$AB174))</f>
        <v/>
      </c>
      <c r="CI174" s="15" t="str">
        <f t="shared" ca="1" si="26"/>
        <v/>
      </c>
    </row>
    <row r="175" spans="1:87" ht="15.75" thickBot="1">
      <c r="A175" s="7">
        <v>169</v>
      </c>
      <c r="B175" s="8"/>
      <c r="D175" s="99"/>
      <c r="E175" s="100"/>
      <c r="F175" s="100"/>
      <c r="G175" s="100"/>
      <c r="H175" s="100"/>
      <c r="I175" s="101"/>
      <c r="J175" s="104"/>
      <c r="K175" s="105"/>
      <c r="L175" s="105"/>
      <c r="M175" s="105"/>
      <c r="N175" s="105"/>
      <c r="O175" s="106"/>
      <c r="P175" s="109"/>
      <c r="Q175" s="110"/>
      <c r="R175" s="110"/>
      <c r="S175" s="110"/>
      <c r="T175" s="110"/>
      <c r="U175" s="111"/>
      <c r="V175" s="115"/>
      <c r="W175" s="116"/>
      <c r="X175" s="116"/>
      <c r="Y175" s="116"/>
      <c r="Z175" s="116"/>
      <c r="AA175" s="116"/>
      <c r="AB175" s="170"/>
      <c r="AC175" s="171" t="str">
        <f t="shared" si="287"/>
        <v/>
      </c>
      <c r="AD175" s="286" t="str">
        <f t="shared" si="288"/>
        <v/>
      </c>
      <c r="AL175" s="2" t="str" cm="1">
        <f t="array" ref="AL175">IF(B175="","",SUMPRODUCT(($D$1:$AB$4=$AL$4)*D175:AB175))</f>
        <v/>
      </c>
      <c r="AM175" s="15" t="str">
        <f t="shared" ca="1" si="2"/>
        <v/>
      </c>
      <c r="AN175" s="2" t="str" cm="1">
        <f t="array" ref="AN175">IF(B175="","",SUMPRODUCT(($D$1:$AB$4=$AN$4)*D175:AB175))</f>
        <v/>
      </c>
      <c r="AO175" s="15" t="str">
        <f t="shared" ca="1" si="3"/>
        <v/>
      </c>
      <c r="AP175" s="2" t="str" cm="1">
        <f t="array" ref="AP175">IF(B175="","",SUMPRODUCT(($D$1:$AB$4=$AP$4)*D175:AB175))</f>
        <v/>
      </c>
      <c r="AQ175" s="15" t="str">
        <f t="shared" ca="1" si="4"/>
        <v/>
      </c>
      <c r="AR175" s="2" t="str" cm="1">
        <f t="array" ref="AR175">IF(B175="","",SUMPRODUCT(($D$1:$AB$4=$AR$4)*D175:AB175))</f>
        <v/>
      </c>
      <c r="AS175" s="15" t="str">
        <f t="shared" ca="1" si="5"/>
        <v/>
      </c>
      <c r="AT175" s="2" t="str" cm="1">
        <f t="array" ref="AT175">IF(B175="","",SUMPRODUCT(($D$1:$AB$4=$AT$4)*$D175:$AB175))</f>
        <v/>
      </c>
      <c r="AU175" s="15" t="str">
        <f t="shared" ca="1" si="6"/>
        <v/>
      </c>
      <c r="AV175" s="2" t="str" cm="1">
        <f t="array" ref="AV175">IF(D175="","",SUMPRODUCT(($D$1:$AB$4=$AV$4)*$D175:$AB175))</f>
        <v/>
      </c>
      <c r="AW175" s="15" t="str">
        <f t="shared" ca="1" si="7"/>
        <v/>
      </c>
      <c r="AX175" s="2" t="str" cm="1">
        <f t="array" ref="AX175">IF(F175="","",SUMPRODUCT(($D$1:$AB$4=$AX$4)*$D175:$AB175))</f>
        <v/>
      </c>
      <c r="AY175" s="15" t="str">
        <f t="shared" ca="1" si="8"/>
        <v/>
      </c>
      <c r="AZ175" s="2" t="str" cm="1">
        <f t="array" ref="AZ175">IF(B175="","",SUMPRODUCT(($D$1:$AB$4=$AZ$4)*$D175:$AB175))</f>
        <v/>
      </c>
      <c r="BA175" s="15" t="str">
        <f t="shared" ca="1" si="9"/>
        <v/>
      </c>
      <c r="BB175" s="2" t="str" cm="1">
        <f t="array" ref="BB175">IF(B175="","",SUMPRODUCT(($D$1:$AB$4=$BB$4)*$D175:$AB175))</f>
        <v/>
      </c>
      <c r="BC175" s="15" t="str">
        <f t="shared" ca="1" si="10"/>
        <v/>
      </c>
      <c r="BD175" s="2" t="str" cm="1">
        <f t="array" ref="BD175">IF(B175="","",SUMPRODUCT(($D$1:$AB$4=$BD$4)*$D175:$AB175))</f>
        <v/>
      </c>
      <c r="BE175" s="15" t="str">
        <f t="shared" ca="1" si="11"/>
        <v/>
      </c>
      <c r="BF175" s="2" t="str" cm="1">
        <f t="array" ref="BF175">IF(B175="","",SUMPRODUCT(($D$1:$AB$4=$BF$4)*$D175:$AB175))</f>
        <v/>
      </c>
      <c r="BG175" s="15" t="str">
        <f t="shared" ca="1" si="12"/>
        <v/>
      </c>
      <c r="BH175" s="2" t="str" cm="1">
        <f t="array" ref="BH175">IF(B175="","",SUMPRODUCT(($D$1:$AB$4=$BH$4)*$D175:$AB175))</f>
        <v/>
      </c>
      <c r="BI175" s="15" t="str">
        <f t="shared" ca="1" si="13"/>
        <v/>
      </c>
      <c r="BJ175" s="2" t="str" cm="1">
        <f t="array" ref="BJ175">IF(B175="","",SUMPRODUCT(($D$1:$AB$4=$BJ$4)*$D175:$AB175))</f>
        <v/>
      </c>
      <c r="BK175" s="15" t="str">
        <f t="shared" ca="1" si="14"/>
        <v/>
      </c>
      <c r="BL175" s="2" t="str" cm="1">
        <f t="array" ref="BL175">IF(B175="","",SUMPRODUCT(($D$1:$AB$4=$BL$4)*$D175:$AB175))</f>
        <v/>
      </c>
      <c r="BM175" s="15" t="str">
        <f t="shared" ca="1" si="15"/>
        <v/>
      </c>
      <c r="BN175" s="2" t="str" cm="1">
        <f t="array" ref="BN175">IF(B175="","",SUMPRODUCT(($D$1:$AB$4=$BN$4)*$D175:$AB175))</f>
        <v/>
      </c>
      <c r="BO175" s="15" t="str">
        <f t="shared" ca="1" si="16"/>
        <v/>
      </c>
      <c r="BP175" s="2" t="str" cm="1">
        <f t="array" ref="BP175">IF(B175="","",SUMPRODUCT(($D$1:$AB$4=$BP$4)*$D175:$AB175))</f>
        <v/>
      </c>
      <c r="BQ175" s="15" t="str">
        <f t="shared" ca="1" si="17"/>
        <v/>
      </c>
      <c r="BR175" s="2" t="str" cm="1">
        <f t="array" ref="BR175">IF(B175="","",SUMPRODUCT(($D$1:$AB$4=$BR$4)*$D175:$AB175))</f>
        <v/>
      </c>
      <c r="BS175" s="15" t="str">
        <f t="shared" ca="1" si="18"/>
        <v/>
      </c>
      <c r="BT175" s="2" t="str" cm="1">
        <f t="array" ref="BT175">IF(B175="","",SUMPRODUCT(($D$1:$AB$4=$BT$4)*$D175:$AB175))</f>
        <v/>
      </c>
      <c r="BU175" s="15" t="str">
        <f t="shared" ca="1" si="19"/>
        <v/>
      </c>
      <c r="BV175" s="2" t="str" cm="1">
        <f t="array" ref="BV175">IF(B175="","",SUMPRODUCT(($D$1:$AB$4=$BV$4)*$D175:$AB175))</f>
        <v/>
      </c>
      <c r="BW175" s="15" t="str">
        <f t="shared" ca="1" si="20"/>
        <v/>
      </c>
      <c r="BX175" s="2" t="str" cm="1">
        <f t="array" ref="BX175">IF(B175="","",SUMPRODUCT(($D$1:$AB$4=$BX$4)*$D175:$AB175))</f>
        <v/>
      </c>
      <c r="BY175" s="15" t="str">
        <f t="shared" ca="1" si="21"/>
        <v/>
      </c>
      <c r="BZ175" s="2" t="str" cm="1">
        <f t="array" ref="BZ175">IF(B175="","",SUMPRODUCT(($D$1:$AB$4=$BZ$4)*$D175:$AB175))</f>
        <v/>
      </c>
      <c r="CA175" s="15" t="str">
        <f t="shared" ca="1" si="22"/>
        <v/>
      </c>
      <c r="CB175" s="2" t="str" cm="1">
        <f t="array" ref="CB175">IF(B175="","",SUMPRODUCT(($D$1:$AB$4=$CB$4)*$D175:$AB175))</f>
        <v/>
      </c>
      <c r="CC175" s="15" t="str">
        <f t="shared" ca="1" si="23"/>
        <v/>
      </c>
      <c r="CD175" s="2" t="str" cm="1">
        <f t="array" ref="CD175">IF(B175="","",SUMPRODUCT(($D$1:$AB$4=$CD$4)*$D175:$AB175))</f>
        <v/>
      </c>
      <c r="CE175" s="15" t="str">
        <f t="shared" ca="1" si="24"/>
        <v/>
      </c>
      <c r="CF175" s="2" t="str" cm="1">
        <f t="array" ref="CF175">IF(B175="","",SUMPRODUCT(($D$1:$AB$4=$CF$4)*$D175:$AB175))</f>
        <v/>
      </c>
      <c r="CG175" s="15" t="str">
        <f t="shared" ca="1" si="25"/>
        <v/>
      </c>
      <c r="CH175" s="2" t="str" cm="1">
        <f t="array" ref="CH175">IF(B175="","",SUMPRODUCT(($D$1:$AB$4=$CH$4)*$D175:$AB175))</f>
        <v/>
      </c>
      <c r="CI175" s="15" t="str">
        <f t="shared" ca="1" si="26"/>
        <v/>
      </c>
    </row>
    <row r="176" spans="1:87" ht="15.75" thickBot="1">
      <c r="A176" s="7">
        <v>170</v>
      </c>
      <c r="B176" s="8"/>
      <c r="D176" s="99"/>
      <c r="E176" s="100"/>
      <c r="F176" s="100"/>
      <c r="G176" s="100"/>
      <c r="H176" s="100"/>
      <c r="I176" s="101"/>
      <c r="J176" s="104"/>
      <c r="K176" s="105"/>
      <c r="L176" s="105"/>
      <c r="M176" s="105"/>
      <c r="N176" s="105"/>
      <c r="O176" s="106"/>
      <c r="P176" s="109"/>
      <c r="Q176" s="110"/>
      <c r="R176" s="110"/>
      <c r="S176" s="110"/>
      <c r="T176" s="110"/>
      <c r="U176" s="111"/>
      <c r="V176" s="115"/>
      <c r="W176" s="116"/>
      <c r="X176" s="116"/>
      <c r="Y176" s="116"/>
      <c r="Z176" s="116"/>
      <c r="AA176" s="116"/>
      <c r="AB176" s="170"/>
      <c r="AC176" s="171" t="str">
        <f t="shared" si="287"/>
        <v/>
      </c>
      <c r="AD176" s="286" t="str">
        <f t="shared" si="288"/>
        <v/>
      </c>
      <c r="AL176" s="2" t="str" cm="1">
        <f t="array" ref="AL176">IF(B176="","",SUMPRODUCT(($D$1:$AB$4=$AL$4)*D176:AB176))</f>
        <v/>
      </c>
      <c r="AM176" s="15" t="str">
        <f t="shared" ca="1" si="2"/>
        <v/>
      </c>
      <c r="AN176" s="2" t="str" cm="1">
        <f t="array" ref="AN176">IF(B176="","",SUMPRODUCT(($D$1:$AB$4=$AN$4)*D176:AB176))</f>
        <v/>
      </c>
      <c r="AO176" s="15" t="str">
        <f t="shared" ca="1" si="3"/>
        <v/>
      </c>
      <c r="AP176" s="2" t="str" cm="1">
        <f t="array" ref="AP176">IF(B176="","",SUMPRODUCT(($D$1:$AB$4=$AP$4)*D176:AB176))</f>
        <v/>
      </c>
      <c r="AQ176" s="15" t="str">
        <f t="shared" ca="1" si="4"/>
        <v/>
      </c>
      <c r="AR176" s="2" t="str" cm="1">
        <f t="array" ref="AR176">IF(B176="","",SUMPRODUCT(($D$1:$AB$4=$AR$4)*D176:AB176))</f>
        <v/>
      </c>
      <c r="AS176" s="15" t="str">
        <f t="shared" ca="1" si="5"/>
        <v/>
      </c>
      <c r="AT176" s="2" t="str" cm="1">
        <f t="array" ref="AT176">IF(B176="","",SUMPRODUCT(($D$1:$AB$4=$AT$4)*$D176:$AB176))</f>
        <v/>
      </c>
      <c r="AU176" s="15" t="str">
        <f t="shared" ca="1" si="6"/>
        <v/>
      </c>
      <c r="AV176" s="2" t="str" cm="1">
        <f t="array" ref="AV176">IF(D176="","",SUMPRODUCT(($D$1:$AB$4=$AV$4)*$D176:$AB176))</f>
        <v/>
      </c>
      <c r="AW176" s="15" t="str">
        <f t="shared" ca="1" si="7"/>
        <v/>
      </c>
      <c r="AX176" s="2" t="str" cm="1">
        <f t="array" ref="AX176">IF(F176="","",SUMPRODUCT(($D$1:$AB$4=$AX$4)*$D176:$AB176))</f>
        <v/>
      </c>
      <c r="AY176" s="15" t="str">
        <f t="shared" ca="1" si="8"/>
        <v/>
      </c>
      <c r="AZ176" s="2" t="str" cm="1">
        <f t="array" ref="AZ176">IF(B176="","",SUMPRODUCT(($D$1:$AB$4=$AZ$4)*$D176:$AB176))</f>
        <v/>
      </c>
      <c r="BA176" s="15" t="str">
        <f t="shared" ca="1" si="9"/>
        <v/>
      </c>
      <c r="BB176" s="2" t="str" cm="1">
        <f t="array" ref="BB176">IF(B176="","",SUMPRODUCT(($D$1:$AB$4=$BB$4)*$D176:$AB176))</f>
        <v/>
      </c>
      <c r="BC176" s="15" t="str">
        <f t="shared" ca="1" si="10"/>
        <v/>
      </c>
      <c r="BD176" s="2" t="str" cm="1">
        <f t="array" ref="BD176">IF(B176="","",SUMPRODUCT(($D$1:$AB$4=$BD$4)*$D176:$AB176))</f>
        <v/>
      </c>
      <c r="BE176" s="15" t="str">
        <f t="shared" ca="1" si="11"/>
        <v/>
      </c>
      <c r="BF176" s="2" t="str" cm="1">
        <f t="array" ref="BF176">IF(B176="","",SUMPRODUCT(($D$1:$AB$4=$BF$4)*$D176:$AB176))</f>
        <v/>
      </c>
      <c r="BG176" s="15" t="str">
        <f t="shared" ca="1" si="12"/>
        <v/>
      </c>
      <c r="BH176" s="2" t="str" cm="1">
        <f t="array" ref="BH176">IF(B176="","",SUMPRODUCT(($D$1:$AB$4=$BH$4)*$D176:$AB176))</f>
        <v/>
      </c>
      <c r="BI176" s="15" t="str">
        <f t="shared" ca="1" si="13"/>
        <v/>
      </c>
      <c r="BJ176" s="2" t="str" cm="1">
        <f t="array" ref="BJ176">IF(B176="","",SUMPRODUCT(($D$1:$AB$4=$BJ$4)*$D176:$AB176))</f>
        <v/>
      </c>
      <c r="BK176" s="15" t="str">
        <f t="shared" ca="1" si="14"/>
        <v/>
      </c>
      <c r="BL176" s="2" t="str" cm="1">
        <f t="array" ref="BL176">IF(B176="","",SUMPRODUCT(($D$1:$AB$4=$BL$4)*$D176:$AB176))</f>
        <v/>
      </c>
      <c r="BM176" s="15" t="str">
        <f t="shared" ca="1" si="15"/>
        <v/>
      </c>
      <c r="BN176" s="2" t="str" cm="1">
        <f t="array" ref="BN176">IF(B176="","",SUMPRODUCT(($D$1:$AB$4=$BN$4)*$D176:$AB176))</f>
        <v/>
      </c>
      <c r="BO176" s="15" t="str">
        <f t="shared" ca="1" si="16"/>
        <v/>
      </c>
      <c r="BP176" s="2" t="str" cm="1">
        <f t="array" ref="BP176">IF(B176="","",SUMPRODUCT(($D$1:$AB$4=$BP$4)*$D176:$AB176))</f>
        <v/>
      </c>
      <c r="BQ176" s="15" t="str">
        <f t="shared" ca="1" si="17"/>
        <v/>
      </c>
      <c r="BR176" s="2" t="str" cm="1">
        <f t="array" ref="BR176">IF(B176="","",SUMPRODUCT(($D$1:$AB$4=$BR$4)*$D176:$AB176))</f>
        <v/>
      </c>
      <c r="BS176" s="15" t="str">
        <f t="shared" ca="1" si="18"/>
        <v/>
      </c>
      <c r="BT176" s="2" t="str" cm="1">
        <f t="array" ref="BT176">IF(B176="","",SUMPRODUCT(($D$1:$AB$4=$BT$4)*$D176:$AB176))</f>
        <v/>
      </c>
      <c r="BU176" s="15" t="str">
        <f t="shared" ca="1" si="19"/>
        <v/>
      </c>
      <c r="BV176" s="2" t="str" cm="1">
        <f t="array" ref="BV176">IF(B176="","",SUMPRODUCT(($D$1:$AB$4=$BV$4)*$D176:$AB176))</f>
        <v/>
      </c>
      <c r="BW176" s="15" t="str">
        <f t="shared" ca="1" si="20"/>
        <v/>
      </c>
      <c r="BX176" s="2" t="str" cm="1">
        <f t="array" ref="BX176">IF(B176="","",SUMPRODUCT(($D$1:$AB$4=$BX$4)*$D176:$AB176))</f>
        <v/>
      </c>
      <c r="BY176" s="15" t="str">
        <f t="shared" ca="1" si="21"/>
        <v/>
      </c>
      <c r="BZ176" s="2" t="str" cm="1">
        <f t="array" ref="BZ176">IF(B176="","",SUMPRODUCT(($D$1:$AB$4=$BZ$4)*$D176:$AB176))</f>
        <v/>
      </c>
      <c r="CA176" s="15" t="str">
        <f t="shared" ca="1" si="22"/>
        <v/>
      </c>
      <c r="CB176" s="2" t="str" cm="1">
        <f t="array" ref="CB176">IF(B176="","",SUMPRODUCT(($D$1:$AB$4=$CB$4)*$D176:$AB176))</f>
        <v/>
      </c>
      <c r="CC176" s="15" t="str">
        <f t="shared" ca="1" si="23"/>
        <v/>
      </c>
      <c r="CD176" s="2" t="str" cm="1">
        <f t="array" ref="CD176">IF(B176="","",SUMPRODUCT(($D$1:$AB$4=$CD$4)*$D176:$AB176))</f>
        <v/>
      </c>
      <c r="CE176" s="15" t="str">
        <f t="shared" ca="1" si="24"/>
        <v/>
      </c>
      <c r="CF176" s="2" t="str" cm="1">
        <f t="array" ref="CF176">IF(B176="","",SUMPRODUCT(($D$1:$AB$4=$CF$4)*$D176:$AB176))</f>
        <v/>
      </c>
      <c r="CG176" s="15" t="str">
        <f t="shared" ca="1" si="25"/>
        <v/>
      </c>
      <c r="CH176" s="2" t="str" cm="1">
        <f t="array" ref="CH176">IF(B176="","",SUMPRODUCT(($D$1:$AB$4=$CH$4)*$D176:$AB176))</f>
        <v/>
      </c>
      <c r="CI176" s="15" t="str">
        <f t="shared" ca="1" si="26"/>
        <v/>
      </c>
    </row>
    <row r="177" spans="1:87" ht="15.75" thickBot="1">
      <c r="A177" s="7">
        <v>171</v>
      </c>
      <c r="B177" s="8"/>
      <c r="D177" s="99"/>
      <c r="E177" s="100"/>
      <c r="F177" s="100"/>
      <c r="G177" s="100"/>
      <c r="H177" s="100"/>
      <c r="I177" s="101"/>
      <c r="J177" s="104"/>
      <c r="K177" s="105"/>
      <c r="L177" s="105"/>
      <c r="M177" s="105"/>
      <c r="N177" s="105"/>
      <c r="O177" s="106"/>
      <c r="P177" s="109"/>
      <c r="Q177" s="110"/>
      <c r="R177" s="110"/>
      <c r="S177" s="110"/>
      <c r="T177" s="110"/>
      <c r="U177" s="111"/>
      <c r="V177" s="115"/>
      <c r="W177" s="116"/>
      <c r="X177" s="116"/>
      <c r="Y177" s="116"/>
      <c r="Z177" s="116"/>
      <c r="AA177" s="116"/>
      <c r="AB177" s="170"/>
      <c r="AC177" s="171" t="str">
        <f t="shared" si="287"/>
        <v/>
      </c>
      <c r="AD177" s="286" t="str">
        <f t="shared" si="288"/>
        <v/>
      </c>
      <c r="AL177" s="2" t="str" cm="1">
        <f t="array" ref="AL177">IF(B177="","",SUMPRODUCT(($D$1:$AB$4=$AL$4)*D177:AB177))</f>
        <v/>
      </c>
      <c r="AM177" s="15" t="str">
        <f t="shared" ref="AM177" ca="1" si="289">IFERROR(IF($AM$3=0,"",AL177/$AM$3),"")</f>
        <v/>
      </c>
      <c r="AN177" s="2" t="str" cm="1">
        <f t="array" ref="AN177">IF(B177="","",SUMPRODUCT(($D$1:$AB$4=$AN$4)*D177:AB177))</f>
        <v/>
      </c>
      <c r="AO177" s="15" t="str">
        <f t="shared" ref="AO177" ca="1" si="290">IFERROR(IF($AO$3=0,"",AN177/$AO$3),"")</f>
        <v/>
      </c>
      <c r="AP177" s="2" t="str" cm="1">
        <f t="array" ref="AP177">IF(B177="","",SUMPRODUCT(($D$1:$AB$4=$AP$4)*D177:AB177))</f>
        <v/>
      </c>
      <c r="AQ177" s="15" t="str">
        <f t="shared" ref="AQ177" ca="1" si="291">IFERROR(IF($AQ$3=0,"",AP177/$AQ$3),"")</f>
        <v/>
      </c>
      <c r="AR177" s="2" t="str" cm="1">
        <f t="array" ref="AR177">IF(B177="","",SUMPRODUCT(($D$1:$AB$4=$AR$4)*D177:AB177))</f>
        <v/>
      </c>
      <c r="AS177" s="15" t="str">
        <f t="shared" ref="AS177" ca="1" si="292">IFERROR(IF($AS$3=0,"",AR177/$AS$3),"")</f>
        <v/>
      </c>
      <c r="AT177" s="2" t="str" cm="1">
        <f t="array" ref="AT177">IF(B177="","",SUMPRODUCT(($D$1:$AB$4=$AT$4)*$D177:$AB177))</f>
        <v/>
      </c>
      <c r="AU177" s="15" t="str">
        <f t="shared" ref="AU177" ca="1" si="293">IFERROR(IF($AU$3=0,"",AT177/$AU$3),"")</f>
        <v/>
      </c>
      <c r="AV177" s="2" t="str" cm="1">
        <f t="array" ref="AV177">IF(D177="","",SUMPRODUCT(($D$1:$AB$4=$AV$4)*$D177:$AB177))</f>
        <v/>
      </c>
      <c r="AW177" s="15" t="str">
        <f t="shared" ref="AW177" ca="1" si="294">IFERROR(IF($AW$3=0,"",AV177/$AW$3),"")</f>
        <v/>
      </c>
      <c r="AX177" s="2" t="str" cm="1">
        <f t="array" ref="AX177">IF(F177="","",SUMPRODUCT(($D$1:$AB$4=$AX$4)*$D177:$AB177))</f>
        <v/>
      </c>
      <c r="AY177" s="15" t="str">
        <f t="shared" ref="AY177" ca="1" si="295">IFERROR(IF($AY$3=0,"",AX177/$AY$3),"")</f>
        <v/>
      </c>
      <c r="AZ177" s="2" t="str" cm="1">
        <f t="array" ref="AZ177">IF(B177="","",SUMPRODUCT(($D$1:$AB$4=$AZ$4)*$D177:$AB177))</f>
        <v/>
      </c>
      <c r="BA177" s="15" t="str">
        <f t="shared" ref="BA177" ca="1" si="296">IFERROR(IF($BA$3=0,"",AZ177/$BA$3),"")</f>
        <v/>
      </c>
      <c r="BB177" s="2" t="str" cm="1">
        <f t="array" ref="BB177">IF(B177="","",SUMPRODUCT(($D$1:$AB$4=$BB$4)*$D177:$AB177))</f>
        <v/>
      </c>
      <c r="BC177" s="15" t="str">
        <f t="shared" ref="BC177" ca="1" si="297">IFERROR(IF($BC$3=0,"",BB177/$BC$3),"")</f>
        <v/>
      </c>
      <c r="BD177" s="2" t="str" cm="1">
        <f t="array" ref="BD177">IF(B177="","",SUMPRODUCT(($D$1:$AB$4=$BD$4)*$D177:$AB177))</f>
        <v/>
      </c>
      <c r="BE177" s="15" t="str">
        <f t="shared" ref="BE177" ca="1" si="298">IFERROR(IF($BE$3=0,"",BD177/$BE$3),"")</f>
        <v/>
      </c>
      <c r="BF177" s="2" t="str" cm="1">
        <f t="array" ref="BF177">IF(B177="","",SUMPRODUCT(($D$1:$AB$4=$BF$4)*$D177:$AB177))</f>
        <v/>
      </c>
      <c r="BG177" s="15" t="str">
        <f t="shared" ref="BG177" ca="1" si="299">IFERROR(IF($BG$3=0,"",BF177/$BG$3),"")</f>
        <v/>
      </c>
      <c r="BH177" s="2" t="str" cm="1">
        <f t="array" ref="BH177">IF(B177="","",SUMPRODUCT(($D$1:$AB$4=$BH$4)*$D177:$AB177))</f>
        <v/>
      </c>
      <c r="BI177" s="15" t="str">
        <f t="shared" ref="BI177" ca="1" si="300">IFERROR(IF($BI$3=0,"",BH177/$BI$3),"")</f>
        <v/>
      </c>
      <c r="BJ177" s="2" t="str" cm="1">
        <f t="array" ref="BJ177">IF(B177="","",SUMPRODUCT(($D$1:$AB$4=$BJ$4)*$D177:$AB177))</f>
        <v/>
      </c>
      <c r="BK177" s="15" t="str">
        <f t="shared" ref="BK177" ca="1" si="301">IFERROR(IF($BK$3=0,"",BJ177/$BK$3),"")</f>
        <v/>
      </c>
      <c r="BL177" s="2" t="str" cm="1">
        <f t="array" ref="BL177">IF(B177="","",SUMPRODUCT(($D$1:$AB$4=$BL$4)*$D177:$AB177))</f>
        <v/>
      </c>
      <c r="BM177" s="15" t="str">
        <f t="shared" ref="BM177" ca="1" si="302">IFERROR(IF($BM$3=0,"",BL177/$BM$3),"")</f>
        <v/>
      </c>
      <c r="BN177" s="2" t="str" cm="1">
        <f t="array" ref="BN177">IF(B177="","",SUMPRODUCT(($D$1:$AB$4=$BN$4)*$D177:$AB177))</f>
        <v/>
      </c>
      <c r="BO177" s="15" t="str">
        <f t="shared" ref="BO177" ca="1" si="303">IFERROR(IF($BO$3=0,"",BN177/$BO$3),"")</f>
        <v/>
      </c>
      <c r="BP177" s="2" t="str" cm="1">
        <f t="array" ref="BP177">IF(B177="","",SUMPRODUCT(($D$1:$AB$4=$BP$4)*$D177:$AB177))</f>
        <v/>
      </c>
      <c r="BQ177" s="15" t="str">
        <f t="shared" ref="BQ177" ca="1" si="304">IFERROR(IF($BQ$3=0,"",BP177/$BQ$3),"")</f>
        <v/>
      </c>
      <c r="BR177" s="2" t="str" cm="1">
        <f t="array" ref="BR177">IF(B177="","",SUMPRODUCT(($D$1:$AB$4=$BR$4)*$D177:$AB177))</f>
        <v/>
      </c>
      <c r="BS177" s="15" t="str">
        <f t="shared" ref="BS177" ca="1" si="305">IFERROR(IF($BS$3=0,"",BR177/$BS$3),"")</f>
        <v/>
      </c>
      <c r="BT177" s="2" t="str" cm="1">
        <f t="array" ref="BT177">IF(B177="","",SUMPRODUCT(($D$1:$AB$4=$BT$4)*$D177:$AB177))</f>
        <v/>
      </c>
      <c r="BU177" s="15" t="str">
        <f t="shared" ref="BU177" ca="1" si="306">IFERROR(IF($BU$3=0,"",BT177/$BU$3),"")</f>
        <v/>
      </c>
      <c r="BV177" s="2" t="str" cm="1">
        <f t="array" ref="BV177">IF(B177="","",SUMPRODUCT(($D$1:$AB$4=$BV$4)*$D177:$AB177))</f>
        <v/>
      </c>
      <c r="BW177" s="15" t="str">
        <f t="shared" ref="BW177" ca="1" si="307">IFERROR(IF($BW$3=0,"",BV177/$BW$3),"")</f>
        <v/>
      </c>
      <c r="BX177" s="2" t="str" cm="1">
        <f t="array" ref="BX177">IF(B177="","",SUMPRODUCT(($D$1:$AB$4=$BX$4)*$D177:$AB177))</f>
        <v/>
      </c>
      <c r="BY177" s="15" t="str">
        <f t="shared" ref="BY177" ca="1" si="308">IFERROR(IF($BY$3=0,"",BX177/$BY$3),"")</f>
        <v/>
      </c>
      <c r="BZ177" s="2" t="str" cm="1">
        <f t="array" ref="BZ177">IF(B177="","",SUMPRODUCT(($D$1:$AB$4=$BZ$4)*$D177:$AB177))</f>
        <v/>
      </c>
      <c r="CA177" s="15" t="str">
        <f t="shared" ref="CA177" ca="1" si="309">IFERROR(IF($CA$3=0,"",BZ177/$CA$3),"")</f>
        <v/>
      </c>
      <c r="CB177" s="2" t="str" cm="1">
        <f t="array" ref="CB177">IF(B177="","",SUMPRODUCT(($D$1:$AB$4=$CB$4)*$D177:$AB177))</f>
        <v/>
      </c>
      <c r="CC177" s="15" t="str">
        <f t="shared" ref="CC177" ca="1" si="310">IFERROR(IF($CC$3=0,"",CB177/$CC$3),"")</f>
        <v/>
      </c>
      <c r="CD177" s="2" t="str" cm="1">
        <f t="array" ref="CD177">IF(B177="","",SUMPRODUCT(($D$1:$AB$4=$CD$4)*$D177:$AB177))</f>
        <v/>
      </c>
      <c r="CE177" s="15" t="str">
        <f t="shared" ref="CE177" ca="1" si="311">IFERROR(IF($CE$3=0,"",CD177/$CE$3),"")</f>
        <v/>
      </c>
      <c r="CF177" s="2" t="str" cm="1">
        <f t="array" ref="CF177">IF(B177="","",SUMPRODUCT(($D$1:$AB$4=$CF$4)*$D177:$AB177))</f>
        <v/>
      </c>
      <c r="CG177" s="15" t="str">
        <f t="shared" ref="CG177" ca="1" si="312">IFERROR(IF($CG$3=0,"",CF177/$CG$3),"")</f>
        <v/>
      </c>
      <c r="CH177" s="2" t="str" cm="1">
        <f t="array" ref="CH177">IF(B177="","",SUMPRODUCT(($D$1:$AB$4=$CH$4)*$D177:$AB177))</f>
        <v/>
      </c>
      <c r="CI177" s="15" t="str">
        <f t="shared" ref="CI177" ca="1" si="313">IFERROR(IF($CI$3=0,"",CH177/$CI$3),"")</f>
        <v/>
      </c>
    </row>
    <row r="178" spans="1:87" ht="15.75" thickBot="1">
      <c r="A178" s="7">
        <v>172</v>
      </c>
      <c r="B178" s="8"/>
      <c r="D178" s="99"/>
      <c r="E178" s="100"/>
      <c r="F178" s="100"/>
      <c r="G178" s="100"/>
      <c r="H178" s="100"/>
      <c r="I178" s="101"/>
      <c r="J178" s="104"/>
      <c r="K178" s="105"/>
      <c r="L178" s="105"/>
      <c r="M178" s="105"/>
      <c r="N178" s="105"/>
      <c r="O178" s="106"/>
      <c r="P178" s="109"/>
      <c r="Q178" s="110"/>
      <c r="R178" s="110"/>
      <c r="S178" s="110"/>
      <c r="T178" s="110"/>
      <c r="U178" s="111"/>
      <c r="V178" s="115"/>
      <c r="W178" s="116"/>
      <c r="X178" s="116"/>
      <c r="Y178" s="116"/>
      <c r="Z178" s="116"/>
      <c r="AA178" s="116"/>
      <c r="AB178" s="170"/>
      <c r="AC178" s="171" t="str">
        <f t="shared" si="287"/>
        <v/>
      </c>
      <c r="AD178" s="286" t="str">
        <f t="shared" si="288"/>
        <v/>
      </c>
      <c r="AL178" s="2" t="str" cm="1">
        <f t="array" ref="AL178">IF(B178="","",SUMPRODUCT(($D$1:$AB$4=$AL$4)*D178:AB178))</f>
        <v/>
      </c>
      <c r="AM178" s="15" t="str">
        <f t="shared" ca="1" si="2"/>
        <v/>
      </c>
      <c r="AN178" s="2" t="str" cm="1">
        <f t="array" ref="AN178">IF(B178="","",SUMPRODUCT(($D$1:$AB$4=$AN$4)*D178:AB178))</f>
        <v/>
      </c>
      <c r="AO178" s="15" t="str">
        <f t="shared" ca="1" si="3"/>
        <v/>
      </c>
      <c r="AP178" s="2" t="str" cm="1">
        <f t="array" ref="AP178">IF(B178="","",SUMPRODUCT(($D$1:$AB$4=$AP$4)*D178:AB178))</f>
        <v/>
      </c>
      <c r="AQ178" s="15" t="str">
        <f t="shared" ca="1" si="4"/>
        <v/>
      </c>
      <c r="AR178" s="2" t="str" cm="1">
        <f t="array" ref="AR178">IF(B178="","",SUMPRODUCT(($D$1:$AB$4=$AR$4)*D178:AB178))</f>
        <v/>
      </c>
      <c r="AS178" s="15" t="str">
        <f t="shared" ca="1" si="5"/>
        <v/>
      </c>
      <c r="AT178" s="2" t="str" cm="1">
        <f t="array" ref="AT178">IF(B178="","",SUMPRODUCT(($D$1:$AB$4=$AT$4)*$D178:$AB178))</f>
        <v/>
      </c>
      <c r="AU178" s="15" t="str">
        <f t="shared" ca="1" si="6"/>
        <v/>
      </c>
      <c r="AV178" s="2" t="str" cm="1">
        <f t="array" ref="AV178">IF(D178="","",SUMPRODUCT(($D$1:$AB$4=$AV$4)*$D178:$AB178))</f>
        <v/>
      </c>
      <c r="AW178" s="15" t="str">
        <f t="shared" ca="1" si="7"/>
        <v/>
      </c>
      <c r="AX178" s="2" t="str" cm="1">
        <f t="array" ref="AX178">IF(F178="","",SUMPRODUCT(($D$1:$AB$4=$AX$4)*$D178:$AB178))</f>
        <v/>
      </c>
      <c r="AY178" s="15" t="str">
        <f t="shared" ca="1" si="8"/>
        <v/>
      </c>
      <c r="AZ178" s="2" t="str" cm="1">
        <f t="array" ref="AZ178">IF(B178="","",SUMPRODUCT(($D$1:$AB$4=$AZ$4)*$D178:$AB178))</f>
        <v/>
      </c>
      <c r="BA178" s="15" t="str">
        <f t="shared" ca="1" si="9"/>
        <v/>
      </c>
      <c r="BB178" s="2" t="str" cm="1">
        <f t="array" ref="BB178">IF(B178="","",SUMPRODUCT(($D$1:$AB$4=$BB$4)*$D178:$AB178))</f>
        <v/>
      </c>
      <c r="BC178" s="15" t="str">
        <f t="shared" ca="1" si="10"/>
        <v/>
      </c>
      <c r="BD178" s="2" t="str" cm="1">
        <f t="array" ref="BD178">IF(B178="","",SUMPRODUCT(($D$1:$AB$4=$BD$4)*$D178:$AB178))</f>
        <v/>
      </c>
      <c r="BE178" s="15" t="str">
        <f t="shared" ca="1" si="11"/>
        <v/>
      </c>
      <c r="BF178" s="2" t="str" cm="1">
        <f t="array" ref="BF178">IF(B178="","",SUMPRODUCT(($D$1:$AB$4=$BF$4)*$D178:$AB178))</f>
        <v/>
      </c>
      <c r="BG178" s="15" t="str">
        <f t="shared" ca="1" si="12"/>
        <v/>
      </c>
      <c r="BH178" s="2" t="str" cm="1">
        <f t="array" ref="BH178">IF(B178="","",SUMPRODUCT(($D$1:$AB$4=$BH$4)*$D178:$AB178))</f>
        <v/>
      </c>
      <c r="BI178" s="15" t="str">
        <f t="shared" ca="1" si="13"/>
        <v/>
      </c>
      <c r="BJ178" s="2" t="str" cm="1">
        <f t="array" ref="BJ178">IF(B178="","",SUMPRODUCT(($D$1:$AB$4=$BJ$4)*$D178:$AB178))</f>
        <v/>
      </c>
      <c r="BK178" s="15" t="str">
        <f t="shared" ca="1" si="14"/>
        <v/>
      </c>
      <c r="BL178" s="2" t="str" cm="1">
        <f t="array" ref="BL178">IF(B178="","",SUMPRODUCT(($D$1:$AB$4=$BL$4)*$D178:$AB178))</f>
        <v/>
      </c>
      <c r="BM178" s="15" t="str">
        <f t="shared" ca="1" si="15"/>
        <v/>
      </c>
      <c r="BN178" s="2" t="str" cm="1">
        <f t="array" ref="BN178">IF(B178="","",SUMPRODUCT(($D$1:$AB$4=$BN$4)*$D178:$AB178))</f>
        <v/>
      </c>
      <c r="BO178" s="15" t="str">
        <f t="shared" ca="1" si="16"/>
        <v/>
      </c>
      <c r="BP178" s="2" t="str" cm="1">
        <f t="array" ref="BP178">IF(B178="","",SUMPRODUCT(($D$1:$AB$4=$BP$4)*$D178:$AB178))</f>
        <v/>
      </c>
      <c r="BQ178" s="15" t="str">
        <f t="shared" ca="1" si="17"/>
        <v/>
      </c>
      <c r="BR178" s="2" t="str" cm="1">
        <f t="array" ref="BR178">IF(B178="","",SUMPRODUCT(($D$1:$AB$4=$BR$4)*$D178:$AB178))</f>
        <v/>
      </c>
      <c r="BS178" s="15" t="str">
        <f t="shared" ca="1" si="18"/>
        <v/>
      </c>
      <c r="BT178" s="2" t="str" cm="1">
        <f t="array" ref="BT178">IF(B178="","",SUMPRODUCT(($D$1:$AB$4=$BT$4)*$D178:$AB178))</f>
        <v/>
      </c>
      <c r="BU178" s="15" t="str">
        <f t="shared" ca="1" si="19"/>
        <v/>
      </c>
      <c r="BV178" s="2" t="str" cm="1">
        <f t="array" ref="BV178">IF(B178="","",SUMPRODUCT(($D$1:$AB$4=$BV$4)*$D178:$AB178))</f>
        <v/>
      </c>
      <c r="BW178" s="15" t="str">
        <f t="shared" ca="1" si="20"/>
        <v/>
      </c>
      <c r="BX178" s="2" t="str" cm="1">
        <f t="array" ref="BX178">IF(B178="","",SUMPRODUCT(($D$1:$AB$4=$BX$4)*$D178:$AB178))</f>
        <v/>
      </c>
      <c r="BY178" s="15" t="str">
        <f t="shared" ca="1" si="21"/>
        <v/>
      </c>
      <c r="BZ178" s="2" t="str" cm="1">
        <f t="array" ref="BZ178">IF(B178="","",SUMPRODUCT(($D$1:$AB$4=$BZ$4)*$D178:$AB178))</f>
        <v/>
      </c>
      <c r="CA178" s="15" t="str">
        <f t="shared" ca="1" si="22"/>
        <v/>
      </c>
      <c r="CB178" s="2" t="str" cm="1">
        <f t="array" ref="CB178">IF(B178="","",SUMPRODUCT(($D$1:$AB$4=$CB$4)*$D178:$AB178))</f>
        <v/>
      </c>
      <c r="CC178" s="15" t="str">
        <f t="shared" ca="1" si="23"/>
        <v/>
      </c>
      <c r="CD178" s="2" t="str" cm="1">
        <f t="array" ref="CD178">IF(B178="","",SUMPRODUCT(($D$1:$AB$4=$CD$4)*$D178:$AB178))</f>
        <v/>
      </c>
      <c r="CE178" s="15" t="str">
        <f t="shared" ca="1" si="24"/>
        <v/>
      </c>
      <c r="CF178" s="2" t="str" cm="1">
        <f t="array" ref="CF178">IF(B178="","",SUMPRODUCT(($D$1:$AB$4=$CF$4)*$D178:$AB178))</f>
        <v/>
      </c>
      <c r="CG178" s="15" t="str">
        <f t="shared" ca="1" si="25"/>
        <v/>
      </c>
      <c r="CH178" s="2" t="str" cm="1">
        <f t="array" ref="CH178">IF(B178="","",SUMPRODUCT(($D$1:$AB$4=$CH$4)*$D178:$AB178))</f>
        <v/>
      </c>
      <c r="CI178" s="15" t="str">
        <f t="shared" ca="1" si="26"/>
        <v/>
      </c>
    </row>
    <row r="179" spans="1:87" ht="15.75" thickBot="1">
      <c r="A179" s="7">
        <v>173</v>
      </c>
      <c r="B179" s="8"/>
      <c r="D179" s="99"/>
      <c r="E179" s="100"/>
      <c r="F179" s="100"/>
      <c r="G179" s="100"/>
      <c r="H179" s="100"/>
      <c r="I179" s="101"/>
      <c r="J179" s="104"/>
      <c r="K179" s="105"/>
      <c r="L179" s="105"/>
      <c r="M179" s="105"/>
      <c r="N179" s="105"/>
      <c r="O179" s="106"/>
      <c r="P179" s="109"/>
      <c r="Q179" s="110"/>
      <c r="R179" s="110"/>
      <c r="S179" s="110"/>
      <c r="T179" s="110"/>
      <c r="U179" s="111"/>
      <c r="V179" s="115"/>
      <c r="W179" s="116"/>
      <c r="X179" s="116"/>
      <c r="Y179" s="116"/>
      <c r="Z179" s="116"/>
      <c r="AA179" s="116"/>
      <c r="AB179" s="170"/>
      <c r="AC179" s="171" t="str">
        <f t="shared" si="287"/>
        <v/>
      </c>
      <c r="AD179" s="286" t="str">
        <f t="shared" si="288"/>
        <v/>
      </c>
      <c r="AL179" s="2" t="str" cm="1">
        <f t="array" ref="AL179">IF(B179="","",SUMPRODUCT(($D$1:$AB$4=$AL$4)*D179:AB179))</f>
        <v/>
      </c>
      <c r="AM179" s="15" t="str">
        <f t="shared" ca="1" si="2"/>
        <v/>
      </c>
      <c r="AN179" s="2" t="str" cm="1">
        <f t="array" ref="AN179">IF(B179="","",SUMPRODUCT(($D$1:$AB$4=$AN$4)*D179:AB179))</f>
        <v/>
      </c>
      <c r="AO179" s="15" t="str">
        <f t="shared" ca="1" si="3"/>
        <v/>
      </c>
      <c r="AP179" s="2" t="str" cm="1">
        <f t="array" ref="AP179">IF(B179="","",SUMPRODUCT(($D$1:$AB$4=$AP$4)*D179:AB179))</f>
        <v/>
      </c>
      <c r="AQ179" s="15" t="str">
        <f t="shared" ca="1" si="4"/>
        <v/>
      </c>
      <c r="AR179" s="2" t="str" cm="1">
        <f t="array" ref="AR179">IF(B179="","",SUMPRODUCT(($D$1:$AB$4=$AR$4)*D179:AB179))</f>
        <v/>
      </c>
      <c r="AS179" s="15" t="str">
        <f t="shared" ca="1" si="5"/>
        <v/>
      </c>
      <c r="AT179" s="2" t="str" cm="1">
        <f t="array" ref="AT179">IF(B179="","",SUMPRODUCT(($D$1:$AB$4=$AT$4)*$D179:$AB179))</f>
        <v/>
      </c>
      <c r="AU179" s="15" t="str">
        <f t="shared" ca="1" si="6"/>
        <v/>
      </c>
      <c r="AV179" s="2" t="str" cm="1">
        <f t="array" ref="AV179">IF(D179="","",SUMPRODUCT(($D$1:$AB$4=$AV$4)*$D179:$AB179))</f>
        <v/>
      </c>
      <c r="AW179" s="15" t="str">
        <f t="shared" ca="1" si="7"/>
        <v/>
      </c>
      <c r="AX179" s="2" t="str" cm="1">
        <f t="array" ref="AX179">IF(F179="","",SUMPRODUCT(($D$1:$AB$4=$AX$4)*$D179:$AB179))</f>
        <v/>
      </c>
      <c r="AY179" s="15" t="str">
        <f t="shared" ca="1" si="8"/>
        <v/>
      </c>
      <c r="AZ179" s="2" t="str" cm="1">
        <f t="array" ref="AZ179">IF(B179="","",SUMPRODUCT(($D$1:$AB$4=$AZ$4)*$D179:$AB179))</f>
        <v/>
      </c>
      <c r="BA179" s="15" t="str">
        <f t="shared" ca="1" si="9"/>
        <v/>
      </c>
      <c r="BB179" s="2" t="str" cm="1">
        <f t="array" ref="BB179">IF(B179="","",SUMPRODUCT(($D$1:$AB$4=$BB$4)*$D179:$AB179))</f>
        <v/>
      </c>
      <c r="BC179" s="15" t="str">
        <f t="shared" ca="1" si="10"/>
        <v/>
      </c>
      <c r="BD179" s="2" t="str" cm="1">
        <f t="array" ref="BD179">IF(B179="","",SUMPRODUCT(($D$1:$AB$4=$BD$4)*$D179:$AB179))</f>
        <v/>
      </c>
      <c r="BE179" s="15" t="str">
        <f t="shared" ca="1" si="11"/>
        <v/>
      </c>
      <c r="BF179" s="2" t="str" cm="1">
        <f t="array" ref="BF179">IF(B179="","",SUMPRODUCT(($D$1:$AB$4=$BF$4)*$D179:$AB179))</f>
        <v/>
      </c>
      <c r="BG179" s="15" t="str">
        <f t="shared" ca="1" si="12"/>
        <v/>
      </c>
      <c r="BH179" s="2" t="str" cm="1">
        <f t="array" ref="BH179">IF(B179="","",SUMPRODUCT(($D$1:$AB$4=$BH$4)*$D179:$AB179))</f>
        <v/>
      </c>
      <c r="BI179" s="15" t="str">
        <f t="shared" ca="1" si="13"/>
        <v/>
      </c>
      <c r="BJ179" s="2" t="str" cm="1">
        <f t="array" ref="BJ179">IF(B179="","",SUMPRODUCT(($D$1:$AB$4=$BJ$4)*$D179:$AB179))</f>
        <v/>
      </c>
      <c r="BK179" s="15" t="str">
        <f t="shared" ca="1" si="14"/>
        <v/>
      </c>
      <c r="BL179" s="2" t="str" cm="1">
        <f t="array" ref="BL179">IF(B179="","",SUMPRODUCT(($D$1:$AB$4=$BL$4)*$D179:$AB179))</f>
        <v/>
      </c>
      <c r="BM179" s="15" t="str">
        <f t="shared" ca="1" si="15"/>
        <v/>
      </c>
      <c r="BN179" s="2" t="str" cm="1">
        <f t="array" ref="BN179">IF(B179="","",SUMPRODUCT(($D$1:$AB$4=$BN$4)*$D179:$AB179))</f>
        <v/>
      </c>
      <c r="BO179" s="15" t="str">
        <f t="shared" ca="1" si="16"/>
        <v/>
      </c>
      <c r="BP179" s="2" t="str" cm="1">
        <f t="array" ref="BP179">IF(B179="","",SUMPRODUCT(($D$1:$AB$4=$BP$4)*$D179:$AB179))</f>
        <v/>
      </c>
      <c r="BQ179" s="15" t="str">
        <f t="shared" ca="1" si="17"/>
        <v/>
      </c>
      <c r="BR179" s="2" t="str" cm="1">
        <f t="array" ref="BR179">IF(B179="","",SUMPRODUCT(($D$1:$AB$4=$BR$4)*$D179:$AB179))</f>
        <v/>
      </c>
      <c r="BS179" s="15" t="str">
        <f t="shared" ca="1" si="18"/>
        <v/>
      </c>
      <c r="BT179" s="2" t="str" cm="1">
        <f t="array" ref="BT179">IF(B179="","",SUMPRODUCT(($D$1:$AB$4=$BT$4)*$D179:$AB179))</f>
        <v/>
      </c>
      <c r="BU179" s="15" t="str">
        <f t="shared" ca="1" si="19"/>
        <v/>
      </c>
      <c r="BV179" s="2" t="str" cm="1">
        <f t="array" ref="BV179">IF(B179="","",SUMPRODUCT(($D$1:$AB$4=$BV$4)*$D179:$AB179))</f>
        <v/>
      </c>
      <c r="BW179" s="15" t="str">
        <f t="shared" ca="1" si="20"/>
        <v/>
      </c>
      <c r="BX179" s="2" t="str" cm="1">
        <f t="array" ref="BX179">IF(B179="","",SUMPRODUCT(($D$1:$AB$4=$BX$4)*$D179:$AB179))</f>
        <v/>
      </c>
      <c r="BY179" s="15" t="str">
        <f t="shared" ca="1" si="21"/>
        <v/>
      </c>
      <c r="BZ179" s="2" t="str" cm="1">
        <f t="array" ref="BZ179">IF(B179="","",SUMPRODUCT(($D$1:$AB$4=$BZ$4)*$D179:$AB179))</f>
        <v/>
      </c>
      <c r="CA179" s="15" t="str">
        <f t="shared" ca="1" si="22"/>
        <v/>
      </c>
      <c r="CB179" s="2" t="str" cm="1">
        <f t="array" ref="CB179">IF(B179="","",SUMPRODUCT(($D$1:$AB$4=$CB$4)*$D179:$AB179))</f>
        <v/>
      </c>
      <c r="CC179" s="15" t="str">
        <f t="shared" ca="1" si="23"/>
        <v/>
      </c>
      <c r="CD179" s="2" t="str" cm="1">
        <f t="array" ref="CD179">IF(B179="","",SUMPRODUCT(($D$1:$AB$4=$CD$4)*$D179:$AB179))</f>
        <v/>
      </c>
      <c r="CE179" s="15" t="str">
        <f t="shared" ca="1" si="24"/>
        <v/>
      </c>
      <c r="CF179" s="2" t="str" cm="1">
        <f t="array" ref="CF179">IF(B179="","",SUMPRODUCT(($D$1:$AB$4=$CF$4)*$D179:$AB179))</f>
        <v/>
      </c>
      <c r="CG179" s="15" t="str">
        <f t="shared" ca="1" si="25"/>
        <v/>
      </c>
      <c r="CH179" s="2" t="str" cm="1">
        <f t="array" ref="CH179">IF(B179="","",SUMPRODUCT(($D$1:$AB$4=$CH$4)*$D179:$AB179))</f>
        <v/>
      </c>
      <c r="CI179" s="15" t="str">
        <f t="shared" ca="1" si="26"/>
        <v/>
      </c>
    </row>
    <row r="180" spans="1:87" ht="15.75" thickBot="1">
      <c r="A180" s="7">
        <v>174</v>
      </c>
      <c r="B180" s="8"/>
      <c r="D180" s="99"/>
      <c r="E180" s="100"/>
      <c r="F180" s="100"/>
      <c r="G180" s="100"/>
      <c r="H180" s="100"/>
      <c r="I180" s="101"/>
      <c r="J180" s="104"/>
      <c r="K180" s="105"/>
      <c r="L180" s="105"/>
      <c r="M180" s="105"/>
      <c r="N180" s="105"/>
      <c r="O180" s="106"/>
      <c r="P180" s="109"/>
      <c r="Q180" s="110"/>
      <c r="R180" s="110"/>
      <c r="S180" s="110"/>
      <c r="T180" s="110"/>
      <c r="U180" s="111"/>
      <c r="V180" s="115"/>
      <c r="W180" s="116"/>
      <c r="X180" s="116"/>
      <c r="Y180" s="116"/>
      <c r="Z180" s="116"/>
      <c r="AA180" s="116"/>
      <c r="AB180" s="170"/>
      <c r="AC180" s="171" t="str">
        <f t="shared" si="287"/>
        <v/>
      </c>
      <c r="AD180" s="286" t="str">
        <f t="shared" si="288"/>
        <v/>
      </c>
      <c r="AL180" s="2" t="str" cm="1">
        <f t="array" ref="AL180">IF(B180="","",SUMPRODUCT(($D$1:$AB$4=$AL$4)*D180:AB180))</f>
        <v/>
      </c>
      <c r="AM180" s="15" t="str">
        <f t="shared" ca="1" si="2"/>
        <v/>
      </c>
      <c r="AN180" s="2" t="str" cm="1">
        <f t="array" ref="AN180">IF(B180="","",SUMPRODUCT(($D$1:$AB$4=$AN$4)*D180:AB180))</f>
        <v/>
      </c>
      <c r="AO180" s="15" t="str">
        <f t="shared" ca="1" si="3"/>
        <v/>
      </c>
      <c r="AP180" s="2" t="str" cm="1">
        <f t="array" ref="AP180">IF(B180="","",SUMPRODUCT(($D$1:$AB$4=$AP$4)*D180:AB180))</f>
        <v/>
      </c>
      <c r="AQ180" s="15" t="str">
        <f t="shared" ca="1" si="4"/>
        <v/>
      </c>
      <c r="AR180" s="2" t="str" cm="1">
        <f t="array" ref="AR180">IF(B180="","",SUMPRODUCT(($D$1:$AB$4=$AR$4)*D180:AB180))</f>
        <v/>
      </c>
      <c r="AS180" s="15" t="str">
        <f t="shared" ca="1" si="5"/>
        <v/>
      </c>
      <c r="AT180" s="2" t="str" cm="1">
        <f t="array" ref="AT180">IF(B180="","",SUMPRODUCT(($D$1:$AB$4=$AT$4)*$D180:$AB180))</f>
        <v/>
      </c>
      <c r="AU180" s="15" t="str">
        <f t="shared" ca="1" si="6"/>
        <v/>
      </c>
      <c r="AV180" s="2" t="str" cm="1">
        <f t="array" ref="AV180">IF(D180="","",SUMPRODUCT(($D$1:$AB$4=$AV$4)*$D180:$AB180))</f>
        <v/>
      </c>
      <c r="AW180" s="15" t="str">
        <f t="shared" ca="1" si="7"/>
        <v/>
      </c>
      <c r="AX180" s="2" t="str" cm="1">
        <f t="array" ref="AX180">IF(F180="","",SUMPRODUCT(($D$1:$AB$4=$AX$4)*$D180:$AB180))</f>
        <v/>
      </c>
      <c r="AY180" s="15" t="str">
        <f t="shared" ca="1" si="8"/>
        <v/>
      </c>
      <c r="AZ180" s="2" t="str" cm="1">
        <f t="array" ref="AZ180">IF(B180="","",SUMPRODUCT(($D$1:$AB$4=$AZ$4)*$D180:$AB180))</f>
        <v/>
      </c>
      <c r="BA180" s="15" t="str">
        <f t="shared" ca="1" si="9"/>
        <v/>
      </c>
      <c r="BB180" s="2" t="str" cm="1">
        <f t="array" ref="BB180">IF(B180="","",SUMPRODUCT(($D$1:$AB$4=$BB$4)*$D180:$AB180))</f>
        <v/>
      </c>
      <c r="BC180" s="15" t="str">
        <f t="shared" ca="1" si="10"/>
        <v/>
      </c>
      <c r="BD180" s="2" t="str" cm="1">
        <f t="array" ref="BD180">IF(B180="","",SUMPRODUCT(($D$1:$AB$4=$BD$4)*$D180:$AB180))</f>
        <v/>
      </c>
      <c r="BE180" s="15" t="str">
        <f t="shared" ca="1" si="11"/>
        <v/>
      </c>
      <c r="BF180" s="2" t="str" cm="1">
        <f t="array" ref="BF180">IF(B180="","",SUMPRODUCT(($D$1:$AB$4=$BF$4)*$D180:$AB180))</f>
        <v/>
      </c>
      <c r="BG180" s="15" t="str">
        <f t="shared" ca="1" si="12"/>
        <v/>
      </c>
      <c r="BH180" s="2" t="str" cm="1">
        <f t="array" ref="BH180">IF(B180="","",SUMPRODUCT(($D$1:$AB$4=$BH$4)*$D180:$AB180))</f>
        <v/>
      </c>
      <c r="BI180" s="15" t="str">
        <f t="shared" ca="1" si="13"/>
        <v/>
      </c>
      <c r="BJ180" s="2" t="str" cm="1">
        <f t="array" ref="BJ180">IF(B180="","",SUMPRODUCT(($D$1:$AB$4=$BJ$4)*$D180:$AB180))</f>
        <v/>
      </c>
      <c r="BK180" s="15" t="str">
        <f t="shared" ca="1" si="14"/>
        <v/>
      </c>
      <c r="BL180" s="2" t="str" cm="1">
        <f t="array" ref="BL180">IF(B180="","",SUMPRODUCT(($D$1:$AB$4=$BL$4)*$D180:$AB180))</f>
        <v/>
      </c>
      <c r="BM180" s="15" t="str">
        <f t="shared" ca="1" si="15"/>
        <v/>
      </c>
      <c r="BN180" s="2" t="str" cm="1">
        <f t="array" ref="BN180">IF(B180="","",SUMPRODUCT(($D$1:$AB$4=$BN$4)*$D180:$AB180))</f>
        <v/>
      </c>
      <c r="BO180" s="15" t="str">
        <f t="shared" ca="1" si="16"/>
        <v/>
      </c>
      <c r="BP180" s="2" t="str" cm="1">
        <f t="array" ref="BP180">IF(B180="","",SUMPRODUCT(($D$1:$AB$4=$BP$4)*$D180:$AB180))</f>
        <v/>
      </c>
      <c r="BQ180" s="15" t="str">
        <f t="shared" ca="1" si="17"/>
        <v/>
      </c>
      <c r="BR180" s="2" t="str" cm="1">
        <f t="array" ref="BR180">IF(B180="","",SUMPRODUCT(($D$1:$AB$4=$BR$4)*$D180:$AB180))</f>
        <v/>
      </c>
      <c r="BS180" s="15" t="str">
        <f t="shared" ca="1" si="18"/>
        <v/>
      </c>
      <c r="BT180" s="2" t="str" cm="1">
        <f t="array" ref="BT180">IF(B180="","",SUMPRODUCT(($D$1:$AB$4=$BT$4)*$D180:$AB180))</f>
        <v/>
      </c>
      <c r="BU180" s="15" t="str">
        <f t="shared" ca="1" si="19"/>
        <v/>
      </c>
      <c r="BV180" s="2" t="str" cm="1">
        <f t="array" ref="BV180">IF(B180="","",SUMPRODUCT(($D$1:$AB$4=$BV$4)*$D180:$AB180))</f>
        <v/>
      </c>
      <c r="BW180" s="15" t="str">
        <f t="shared" ca="1" si="20"/>
        <v/>
      </c>
      <c r="BX180" s="2" t="str" cm="1">
        <f t="array" ref="BX180">IF(B180="","",SUMPRODUCT(($D$1:$AB$4=$BX$4)*$D180:$AB180))</f>
        <v/>
      </c>
      <c r="BY180" s="15" t="str">
        <f t="shared" ca="1" si="21"/>
        <v/>
      </c>
      <c r="BZ180" s="2" t="str" cm="1">
        <f t="array" ref="BZ180">IF(B180="","",SUMPRODUCT(($D$1:$AB$4=$BZ$4)*$D180:$AB180))</f>
        <v/>
      </c>
      <c r="CA180" s="15" t="str">
        <f t="shared" ca="1" si="22"/>
        <v/>
      </c>
      <c r="CB180" s="2" t="str" cm="1">
        <f t="array" ref="CB180">IF(B180="","",SUMPRODUCT(($D$1:$AB$4=$CB$4)*$D180:$AB180))</f>
        <v/>
      </c>
      <c r="CC180" s="15" t="str">
        <f t="shared" ca="1" si="23"/>
        <v/>
      </c>
      <c r="CD180" s="2" t="str" cm="1">
        <f t="array" ref="CD180">IF(B180="","",SUMPRODUCT(($D$1:$AB$4=$CD$4)*$D180:$AB180))</f>
        <v/>
      </c>
      <c r="CE180" s="15" t="str">
        <f t="shared" ca="1" si="24"/>
        <v/>
      </c>
      <c r="CF180" s="2" t="str" cm="1">
        <f t="array" ref="CF180">IF(B180="","",SUMPRODUCT(($D$1:$AB$4=$CF$4)*$D180:$AB180))</f>
        <v/>
      </c>
      <c r="CG180" s="15" t="str">
        <f t="shared" ca="1" si="25"/>
        <v/>
      </c>
      <c r="CH180" s="2" t="str" cm="1">
        <f t="array" ref="CH180">IF(B180="","",SUMPRODUCT(($D$1:$AB$4=$CH$4)*$D180:$AB180))</f>
        <v/>
      </c>
      <c r="CI180" s="15" t="str">
        <f t="shared" ca="1" si="26"/>
        <v/>
      </c>
    </row>
    <row r="181" spans="1:87" ht="15.75" thickBot="1">
      <c r="A181" s="7">
        <v>175</v>
      </c>
      <c r="B181" s="8"/>
      <c r="D181" s="99"/>
      <c r="E181" s="100"/>
      <c r="F181" s="100"/>
      <c r="G181" s="100"/>
      <c r="H181" s="100"/>
      <c r="I181" s="101"/>
      <c r="J181" s="104"/>
      <c r="K181" s="105"/>
      <c r="L181" s="105"/>
      <c r="M181" s="105"/>
      <c r="N181" s="105"/>
      <c r="O181" s="106"/>
      <c r="P181" s="109"/>
      <c r="Q181" s="110"/>
      <c r="R181" s="110"/>
      <c r="S181" s="110"/>
      <c r="T181" s="110"/>
      <c r="U181" s="111"/>
      <c r="V181" s="115"/>
      <c r="W181" s="116"/>
      <c r="X181" s="116"/>
      <c r="Y181" s="116"/>
      <c r="Z181" s="116"/>
      <c r="AA181" s="116"/>
      <c r="AB181" s="170"/>
      <c r="AC181" s="171" t="str">
        <f t="shared" si="287"/>
        <v/>
      </c>
      <c r="AD181" s="286" t="str">
        <f t="shared" si="288"/>
        <v/>
      </c>
      <c r="AL181" s="2" t="str" cm="1">
        <f t="array" ref="AL181">IF(B181="","",SUMPRODUCT(($D$1:$AB$4=$AL$4)*D181:AB181))</f>
        <v/>
      </c>
      <c r="AM181" s="15" t="str">
        <f t="shared" ca="1" si="2"/>
        <v/>
      </c>
      <c r="AN181" s="2" t="str" cm="1">
        <f t="array" ref="AN181">IF(B181="","",SUMPRODUCT(($D$1:$AB$4=$AN$4)*D181:AB181))</f>
        <v/>
      </c>
      <c r="AO181" s="15" t="str">
        <f t="shared" ca="1" si="3"/>
        <v/>
      </c>
      <c r="AP181" s="2" t="str" cm="1">
        <f t="array" ref="AP181">IF(B181="","",SUMPRODUCT(($D$1:$AB$4=$AP$4)*D181:AB181))</f>
        <v/>
      </c>
      <c r="AQ181" s="15" t="str">
        <f t="shared" ca="1" si="4"/>
        <v/>
      </c>
      <c r="AR181" s="2" t="str" cm="1">
        <f t="array" ref="AR181">IF(B181="","",SUMPRODUCT(($D$1:$AB$4=$AR$4)*D181:AB181))</f>
        <v/>
      </c>
      <c r="AS181" s="15" t="str">
        <f t="shared" ca="1" si="5"/>
        <v/>
      </c>
      <c r="AT181" s="2" t="str" cm="1">
        <f t="array" ref="AT181">IF(B181="","",SUMPRODUCT(($D$1:$AB$4=$AT$4)*$D181:$AB181))</f>
        <v/>
      </c>
      <c r="AU181" s="15" t="str">
        <f t="shared" ca="1" si="6"/>
        <v/>
      </c>
      <c r="AV181" s="2" t="str" cm="1">
        <f t="array" ref="AV181">IF(D181="","",SUMPRODUCT(($D$1:$AB$4=$AV$4)*$D181:$AB181))</f>
        <v/>
      </c>
      <c r="AW181" s="15" t="str">
        <f t="shared" ca="1" si="7"/>
        <v/>
      </c>
      <c r="AX181" s="2" t="str" cm="1">
        <f t="array" ref="AX181">IF(F181="","",SUMPRODUCT(($D$1:$AB$4=$AX$4)*$D181:$AB181))</f>
        <v/>
      </c>
      <c r="AY181" s="15" t="str">
        <f t="shared" ca="1" si="8"/>
        <v/>
      </c>
      <c r="AZ181" s="2" t="str" cm="1">
        <f t="array" ref="AZ181">IF(B181="","",SUMPRODUCT(($D$1:$AB$4=$AZ$4)*$D181:$AB181))</f>
        <v/>
      </c>
      <c r="BA181" s="15" t="str">
        <f t="shared" ca="1" si="9"/>
        <v/>
      </c>
      <c r="BB181" s="2" t="str" cm="1">
        <f t="array" ref="BB181">IF(B181="","",SUMPRODUCT(($D$1:$AB$4=$BB$4)*$D181:$AB181))</f>
        <v/>
      </c>
      <c r="BC181" s="15" t="str">
        <f t="shared" ca="1" si="10"/>
        <v/>
      </c>
      <c r="BD181" s="2" t="str" cm="1">
        <f t="array" ref="BD181">IF(B181="","",SUMPRODUCT(($D$1:$AB$4=$BD$4)*$D181:$AB181))</f>
        <v/>
      </c>
      <c r="BE181" s="15" t="str">
        <f t="shared" ca="1" si="11"/>
        <v/>
      </c>
      <c r="BF181" s="2" t="str" cm="1">
        <f t="array" ref="BF181">IF(B181="","",SUMPRODUCT(($D$1:$AB$4=$BF$4)*$D181:$AB181))</f>
        <v/>
      </c>
      <c r="BG181" s="15" t="str">
        <f t="shared" ca="1" si="12"/>
        <v/>
      </c>
      <c r="BH181" s="2" t="str" cm="1">
        <f t="array" ref="BH181">IF(B181="","",SUMPRODUCT(($D$1:$AB$4=$BH$4)*$D181:$AB181))</f>
        <v/>
      </c>
      <c r="BI181" s="15" t="str">
        <f t="shared" ca="1" si="13"/>
        <v/>
      </c>
      <c r="BJ181" s="2" t="str" cm="1">
        <f t="array" ref="BJ181">IF(B181="","",SUMPRODUCT(($D$1:$AB$4=$BJ$4)*$D181:$AB181))</f>
        <v/>
      </c>
      <c r="BK181" s="15" t="str">
        <f t="shared" ca="1" si="14"/>
        <v/>
      </c>
      <c r="BL181" s="2" t="str" cm="1">
        <f t="array" ref="BL181">IF(B181="","",SUMPRODUCT(($D$1:$AB$4=$BL$4)*$D181:$AB181))</f>
        <v/>
      </c>
      <c r="BM181" s="15" t="str">
        <f t="shared" ca="1" si="15"/>
        <v/>
      </c>
      <c r="BN181" s="2" t="str" cm="1">
        <f t="array" ref="BN181">IF(B181="","",SUMPRODUCT(($D$1:$AB$4=$BN$4)*$D181:$AB181))</f>
        <v/>
      </c>
      <c r="BO181" s="15" t="str">
        <f t="shared" ca="1" si="16"/>
        <v/>
      </c>
      <c r="BP181" s="2" t="str" cm="1">
        <f t="array" ref="BP181">IF(B181="","",SUMPRODUCT(($D$1:$AB$4=$BP$4)*$D181:$AB181))</f>
        <v/>
      </c>
      <c r="BQ181" s="15" t="str">
        <f t="shared" ca="1" si="17"/>
        <v/>
      </c>
      <c r="BR181" s="2" t="str" cm="1">
        <f t="array" ref="BR181">IF(B181="","",SUMPRODUCT(($D$1:$AB$4=$BR$4)*$D181:$AB181))</f>
        <v/>
      </c>
      <c r="BS181" s="15" t="str">
        <f t="shared" ca="1" si="18"/>
        <v/>
      </c>
      <c r="BT181" s="2" t="str" cm="1">
        <f t="array" ref="BT181">IF(B181="","",SUMPRODUCT(($D$1:$AB$4=$BT$4)*$D181:$AB181))</f>
        <v/>
      </c>
      <c r="BU181" s="15" t="str">
        <f t="shared" ca="1" si="19"/>
        <v/>
      </c>
      <c r="BV181" s="2" t="str" cm="1">
        <f t="array" ref="BV181">IF(B181="","",SUMPRODUCT(($D$1:$AB$4=$BV$4)*$D181:$AB181))</f>
        <v/>
      </c>
      <c r="BW181" s="15" t="str">
        <f t="shared" ca="1" si="20"/>
        <v/>
      </c>
      <c r="BX181" s="2" t="str" cm="1">
        <f t="array" ref="BX181">IF(B181="","",SUMPRODUCT(($D$1:$AB$4=$BX$4)*$D181:$AB181))</f>
        <v/>
      </c>
      <c r="BY181" s="15" t="str">
        <f t="shared" ca="1" si="21"/>
        <v/>
      </c>
      <c r="BZ181" s="2" t="str" cm="1">
        <f t="array" ref="BZ181">IF(B181="","",SUMPRODUCT(($D$1:$AB$4=$BZ$4)*$D181:$AB181))</f>
        <v/>
      </c>
      <c r="CA181" s="15" t="str">
        <f t="shared" ca="1" si="22"/>
        <v/>
      </c>
      <c r="CB181" s="2" t="str" cm="1">
        <f t="array" ref="CB181">IF(B181="","",SUMPRODUCT(($D$1:$AB$4=$CB$4)*$D181:$AB181))</f>
        <v/>
      </c>
      <c r="CC181" s="15" t="str">
        <f t="shared" ca="1" si="23"/>
        <v/>
      </c>
      <c r="CD181" s="2" t="str" cm="1">
        <f t="array" ref="CD181">IF(B181="","",SUMPRODUCT(($D$1:$AB$4=$CD$4)*$D181:$AB181))</f>
        <v/>
      </c>
      <c r="CE181" s="15" t="str">
        <f t="shared" ca="1" si="24"/>
        <v/>
      </c>
      <c r="CF181" s="2" t="str" cm="1">
        <f t="array" ref="CF181">IF(B181="","",SUMPRODUCT(($D$1:$AB$4=$CF$4)*$D181:$AB181))</f>
        <v/>
      </c>
      <c r="CG181" s="15" t="str">
        <f t="shared" ca="1" si="25"/>
        <v/>
      </c>
      <c r="CH181" s="2" t="str" cm="1">
        <f t="array" ref="CH181">IF(B181="","",SUMPRODUCT(($D$1:$AB$4=$CH$4)*$D181:$AB181))</f>
        <v/>
      </c>
      <c r="CI181" s="15" t="str">
        <f t="shared" ca="1" si="26"/>
        <v/>
      </c>
    </row>
    <row r="182" spans="1:87" ht="15.75" thickBot="1">
      <c r="A182" s="7">
        <v>176</v>
      </c>
      <c r="B182" s="8"/>
      <c r="D182" s="99"/>
      <c r="E182" s="100"/>
      <c r="F182" s="100"/>
      <c r="G182" s="100"/>
      <c r="H182" s="100"/>
      <c r="I182" s="101"/>
      <c r="J182" s="104"/>
      <c r="K182" s="105"/>
      <c r="L182" s="105"/>
      <c r="M182" s="105"/>
      <c r="N182" s="105"/>
      <c r="O182" s="106"/>
      <c r="P182" s="109"/>
      <c r="Q182" s="110"/>
      <c r="R182" s="110"/>
      <c r="S182" s="110"/>
      <c r="T182" s="110"/>
      <c r="U182" s="111"/>
      <c r="V182" s="115"/>
      <c r="W182" s="116"/>
      <c r="X182" s="116"/>
      <c r="Y182" s="116"/>
      <c r="Z182" s="116"/>
      <c r="AA182" s="116"/>
      <c r="AB182" s="170"/>
      <c r="AC182" s="171" t="str">
        <f t="shared" si="287"/>
        <v/>
      </c>
      <c r="AD182" s="286" t="str">
        <f t="shared" si="288"/>
        <v/>
      </c>
      <c r="AL182" s="2" t="str" cm="1">
        <f t="array" ref="AL182">IF(B182="","",SUMPRODUCT(($D$1:$AB$4=$AL$4)*D182:AB182))</f>
        <v/>
      </c>
      <c r="AM182" s="15" t="str">
        <f t="shared" ca="1" si="2"/>
        <v/>
      </c>
      <c r="AN182" s="2" t="str" cm="1">
        <f t="array" ref="AN182">IF(B182="","",SUMPRODUCT(($D$1:$AB$4=$AN$4)*D182:AB182))</f>
        <v/>
      </c>
      <c r="AO182" s="15" t="str">
        <f t="shared" ca="1" si="3"/>
        <v/>
      </c>
      <c r="AP182" s="2" t="str" cm="1">
        <f t="array" ref="AP182">IF(B182="","",SUMPRODUCT(($D$1:$AB$4=$AP$4)*D182:AB182))</f>
        <v/>
      </c>
      <c r="AQ182" s="15" t="str">
        <f t="shared" ca="1" si="4"/>
        <v/>
      </c>
      <c r="AR182" s="2" t="str" cm="1">
        <f t="array" ref="AR182">IF(B182="","",SUMPRODUCT(($D$1:$AB$4=$AR$4)*D182:AB182))</f>
        <v/>
      </c>
      <c r="AS182" s="15" t="str">
        <f t="shared" ca="1" si="5"/>
        <v/>
      </c>
      <c r="AT182" s="2" t="str" cm="1">
        <f t="array" ref="AT182">IF(B182="","",SUMPRODUCT(($D$1:$AB$4=$AT$4)*$D182:$AB182))</f>
        <v/>
      </c>
      <c r="AU182" s="15" t="str">
        <f t="shared" ca="1" si="6"/>
        <v/>
      </c>
      <c r="AV182" s="2" t="str" cm="1">
        <f t="array" ref="AV182">IF(D182="","",SUMPRODUCT(($D$1:$AB$4=$AV$4)*$D182:$AB182))</f>
        <v/>
      </c>
      <c r="AW182" s="15" t="str">
        <f t="shared" ca="1" si="7"/>
        <v/>
      </c>
      <c r="AX182" s="2" t="str" cm="1">
        <f t="array" ref="AX182">IF(F182="","",SUMPRODUCT(($D$1:$AB$4=$AX$4)*$D182:$AB182))</f>
        <v/>
      </c>
      <c r="AY182" s="15" t="str">
        <f t="shared" ca="1" si="8"/>
        <v/>
      </c>
      <c r="AZ182" s="2" t="str" cm="1">
        <f t="array" ref="AZ182">IF(B182="","",SUMPRODUCT(($D$1:$AB$4=$AZ$4)*$D182:$AB182))</f>
        <v/>
      </c>
      <c r="BA182" s="15" t="str">
        <f t="shared" ca="1" si="9"/>
        <v/>
      </c>
      <c r="BB182" s="2" t="str" cm="1">
        <f t="array" ref="BB182">IF(B182="","",SUMPRODUCT(($D$1:$AB$4=$BB$4)*$D182:$AB182))</f>
        <v/>
      </c>
      <c r="BC182" s="15" t="str">
        <f t="shared" ca="1" si="10"/>
        <v/>
      </c>
      <c r="BD182" s="2" t="str" cm="1">
        <f t="array" ref="BD182">IF(B182="","",SUMPRODUCT(($D$1:$AB$4=$BD$4)*$D182:$AB182))</f>
        <v/>
      </c>
      <c r="BE182" s="15" t="str">
        <f t="shared" ca="1" si="11"/>
        <v/>
      </c>
      <c r="BF182" s="2" t="str" cm="1">
        <f t="array" ref="BF182">IF(B182="","",SUMPRODUCT(($D$1:$AB$4=$BF$4)*$D182:$AB182))</f>
        <v/>
      </c>
      <c r="BG182" s="15" t="str">
        <f t="shared" ca="1" si="12"/>
        <v/>
      </c>
      <c r="BH182" s="2" t="str" cm="1">
        <f t="array" ref="BH182">IF(B182="","",SUMPRODUCT(($D$1:$AB$4=$BH$4)*$D182:$AB182))</f>
        <v/>
      </c>
      <c r="BI182" s="15" t="str">
        <f t="shared" ca="1" si="13"/>
        <v/>
      </c>
      <c r="BJ182" s="2" t="str" cm="1">
        <f t="array" ref="BJ182">IF(B182="","",SUMPRODUCT(($D$1:$AB$4=$BJ$4)*$D182:$AB182))</f>
        <v/>
      </c>
      <c r="BK182" s="15" t="str">
        <f t="shared" ca="1" si="14"/>
        <v/>
      </c>
      <c r="BL182" s="2" t="str" cm="1">
        <f t="array" ref="BL182">IF(B182="","",SUMPRODUCT(($D$1:$AB$4=$BL$4)*$D182:$AB182))</f>
        <v/>
      </c>
      <c r="BM182" s="15" t="str">
        <f t="shared" ca="1" si="15"/>
        <v/>
      </c>
      <c r="BN182" s="2" t="str" cm="1">
        <f t="array" ref="BN182">IF(B182="","",SUMPRODUCT(($D$1:$AB$4=$BN$4)*$D182:$AB182))</f>
        <v/>
      </c>
      <c r="BO182" s="15" t="str">
        <f t="shared" ca="1" si="16"/>
        <v/>
      </c>
      <c r="BP182" s="2" t="str" cm="1">
        <f t="array" ref="BP182">IF(B182="","",SUMPRODUCT(($D$1:$AB$4=$BP$4)*$D182:$AB182))</f>
        <v/>
      </c>
      <c r="BQ182" s="15" t="str">
        <f t="shared" ca="1" si="17"/>
        <v/>
      </c>
      <c r="BR182" s="2" t="str" cm="1">
        <f t="array" ref="BR182">IF(B182="","",SUMPRODUCT(($D$1:$AB$4=$BR$4)*$D182:$AB182))</f>
        <v/>
      </c>
      <c r="BS182" s="15" t="str">
        <f t="shared" ca="1" si="18"/>
        <v/>
      </c>
      <c r="BT182" s="2" t="str" cm="1">
        <f t="array" ref="BT182">IF(B182="","",SUMPRODUCT(($D$1:$AB$4=$BT$4)*$D182:$AB182))</f>
        <v/>
      </c>
      <c r="BU182" s="15" t="str">
        <f t="shared" ca="1" si="19"/>
        <v/>
      </c>
      <c r="BV182" s="2" t="str" cm="1">
        <f t="array" ref="BV182">IF(B182="","",SUMPRODUCT(($D$1:$AB$4=$BV$4)*$D182:$AB182))</f>
        <v/>
      </c>
      <c r="BW182" s="15" t="str">
        <f t="shared" ca="1" si="20"/>
        <v/>
      </c>
      <c r="BX182" s="2" t="str" cm="1">
        <f t="array" ref="BX182">IF(B182="","",SUMPRODUCT(($D$1:$AB$4=$BX$4)*$D182:$AB182))</f>
        <v/>
      </c>
      <c r="BY182" s="15" t="str">
        <f t="shared" ca="1" si="21"/>
        <v/>
      </c>
      <c r="BZ182" s="2" t="str" cm="1">
        <f t="array" ref="BZ182">IF(B182="","",SUMPRODUCT(($D$1:$AB$4=$BZ$4)*$D182:$AB182))</f>
        <v/>
      </c>
      <c r="CA182" s="15" t="str">
        <f t="shared" ca="1" si="22"/>
        <v/>
      </c>
      <c r="CB182" s="2" t="str" cm="1">
        <f t="array" ref="CB182">IF(B182="","",SUMPRODUCT(($D$1:$AB$4=$CB$4)*$D182:$AB182))</f>
        <v/>
      </c>
      <c r="CC182" s="15" t="str">
        <f t="shared" ca="1" si="23"/>
        <v/>
      </c>
      <c r="CD182" s="2" t="str" cm="1">
        <f t="array" ref="CD182">IF(B182="","",SUMPRODUCT(($D$1:$AB$4=$CD$4)*$D182:$AB182))</f>
        <v/>
      </c>
      <c r="CE182" s="15" t="str">
        <f t="shared" ca="1" si="24"/>
        <v/>
      </c>
      <c r="CF182" s="2" t="str" cm="1">
        <f t="array" ref="CF182">IF(B182="","",SUMPRODUCT(($D$1:$AB$4=$CF$4)*$D182:$AB182))</f>
        <v/>
      </c>
      <c r="CG182" s="15" t="str">
        <f t="shared" ca="1" si="25"/>
        <v/>
      </c>
      <c r="CH182" s="2" t="str" cm="1">
        <f t="array" ref="CH182">IF(B182="","",SUMPRODUCT(($D$1:$AB$4=$CH$4)*$D182:$AB182))</f>
        <v/>
      </c>
      <c r="CI182" s="15" t="str">
        <f t="shared" ca="1" si="26"/>
        <v/>
      </c>
    </row>
    <row r="183" spans="1:87" ht="15.75" thickBot="1">
      <c r="A183" s="7">
        <v>177</v>
      </c>
      <c r="B183" s="8"/>
      <c r="D183" s="99"/>
      <c r="E183" s="100"/>
      <c r="F183" s="100"/>
      <c r="G183" s="100"/>
      <c r="H183" s="100"/>
      <c r="I183" s="101"/>
      <c r="J183" s="104"/>
      <c r="K183" s="105"/>
      <c r="L183" s="105"/>
      <c r="M183" s="105"/>
      <c r="N183" s="105"/>
      <c r="O183" s="106"/>
      <c r="P183" s="109"/>
      <c r="Q183" s="110"/>
      <c r="R183" s="110"/>
      <c r="S183" s="110"/>
      <c r="T183" s="110"/>
      <c r="U183" s="111"/>
      <c r="V183" s="115"/>
      <c r="W183" s="116"/>
      <c r="X183" s="116"/>
      <c r="Y183" s="116"/>
      <c r="Z183" s="116"/>
      <c r="AA183" s="116"/>
      <c r="AB183" s="170"/>
      <c r="AC183" s="171" t="str">
        <f t="shared" si="287"/>
        <v/>
      </c>
      <c r="AD183" s="286" t="str">
        <f t="shared" si="288"/>
        <v/>
      </c>
      <c r="AL183" s="2" t="str" cm="1">
        <f t="array" ref="AL183">IF(B183="","",SUMPRODUCT(($D$1:$AB$4=$AL$4)*D183:AB183))</f>
        <v/>
      </c>
      <c r="AM183" s="15" t="str">
        <f t="shared" ca="1" si="2"/>
        <v/>
      </c>
      <c r="AN183" s="2" t="str" cm="1">
        <f t="array" ref="AN183">IF(B183="","",SUMPRODUCT(($D$1:$AB$4=$AN$4)*D183:AB183))</f>
        <v/>
      </c>
      <c r="AO183" s="15" t="str">
        <f t="shared" ca="1" si="3"/>
        <v/>
      </c>
      <c r="AP183" s="2" t="str" cm="1">
        <f t="array" ref="AP183">IF(B183="","",SUMPRODUCT(($D$1:$AB$4=$AP$4)*D183:AB183))</f>
        <v/>
      </c>
      <c r="AQ183" s="15" t="str">
        <f t="shared" ca="1" si="4"/>
        <v/>
      </c>
      <c r="AR183" s="2" t="str" cm="1">
        <f t="array" ref="AR183">IF(B183="","",SUMPRODUCT(($D$1:$AB$4=$AR$4)*D183:AB183))</f>
        <v/>
      </c>
      <c r="AS183" s="15" t="str">
        <f t="shared" ca="1" si="5"/>
        <v/>
      </c>
      <c r="AT183" s="2" t="str" cm="1">
        <f t="array" ref="AT183">IF(B183="","",SUMPRODUCT(($D$1:$AB$4=$AT$4)*$D183:$AB183))</f>
        <v/>
      </c>
      <c r="AU183" s="15" t="str">
        <f t="shared" ca="1" si="6"/>
        <v/>
      </c>
      <c r="AV183" s="2" t="str" cm="1">
        <f t="array" ref="AV183">IF(D183="","",SUMPRODUCT(($D$1:$AB$4=$AV$4)*$D183:$AB183))</f>
        <v/>
      </c>
      <c r="AW183" s="15" t="str">
        <f t="shared" ca="1" si="7"/>
        <v/>
      </c>
      <c r="AX183" s="2" t="str" cm="1">
        <f t="array" ref="AX183">IF(F183="","",SUMPRODUCT(($D$1:$AB$4=$AX$4)*$D183:$AB183))</f>
        <v/>
      </c>
      <c r="AY183" s="15" t="str">
        <f t="shared" ca="1" si="8"/>
        <v/>
      </c>
      <c r="AZ183" s="2" t="str" cm="1">
        <f t="array" ref="AZ183">IF(B183="","",SUMPRODUCT(($D$1:$AB$4=$AZ$4)*$D183:$AB183))</f>
        <v/>
      </c>
      <c r="BA183" s="15" t="str">
        <f t="shared" ca="1" si="9"/>
        <v/>
      </c>
      <c r="BB183" s="2" t="str" cm="1">
        <f t="array" ref="BB183">IF(B183="","",SUMPRODUCT(($D$1:$AB$4=$BB$4)*$D183:$AB183))</f>
        <v/>
      </c>
      <c r="BC183" s="15" t="str">
        <f t="shared" ca="1" si="10"/>
        <v/>
      </c>
      <c r="BD183" s="2" t="str" cm="1">
        <f t="array" ref="BD183">IF(B183="","",SUMPRODUCT(($D$1:$AB$4=$BD$4)*$D183:$AB183))</f>
        <v/>
      </c>
      <c r="BE183" s="15" t="str">
        <f t="shared" ca="1" si="11"/>
        <v/>
      </c>
      <c r="BF183" s="2" t="str" cm="1">
        <f t="array" ref="BF183">IF(B183="","",SUMPRODUCT(($D$1:$AB$4=$BF$4)*$D183:$AB183))</f>
        <v/>
      </c>
      <c r="BG183" s="15" t="str">
        <f t="shared" ca="1" si="12"/>
        <v/>
      </c>
      <c r="BH183" s="2" t="str" cm="1">
        <f t="array" ref="BH183">IF(B183="","",SUMPRODUCT(($D$1:$AB$4=$BH$4)*$D183:$AB183))</f>
        <v/>
      </c>
      <c r="BI183" s="15" t="str">
        <f t="shared" ca="1" si="13"/>
        <v/>
      </c>
      <c r="BJ183" s="2" t="str" cm="1">
        <f t="array" ref="BJ183">IF(B183="","",SUMPRODUCT(($D$1:$AB$4=$BJ$4)*$D183:$AB183))</f>
        <v/>
      </c>
      <c r="BK183" s="15" t="str">
        <f t="shared" ca="1" si="14"/>
        <v/>
      </c>
      <c r="BL183" s="2" t="str" cm="1">
        <f t="array" ref="BL183">IF(B183="","",SUMPRODUCT(($D$1:$AB$4=$BL$4)*$D183:$AB183))</f>
        <v/>
      </c>
      <c r="BM183" s="15" t="str">
        <f t="shared" ca="1" si="15"/>
        <v/>
      </c>
      <c r="BN183" s="2" t="str" cm="1">
        <f t="array" ref="BN183">IF(B183="","",SUMPRODUCT(($D$1:$AB$4=$BN$4)*$D183:$AB183))</f>
        <v/>
      </c>
      <c r="BO183" s="15" t="str">
        <f t="shared" ca="1" si="16"/>
        <v/>
      </c>
      <c r="BP183" s="2" t="str" cm="1">
        <f t="array" ref="BP183">IF(B183="","",SUMPRODUCT(($D$1:$AB$4=$BP$4)*$D183:$AB183))</f>
        <v/>
      </c>
      <c r="BQ183" s="15" t="str">
        <f t="shared" ca="1" si="17"/>
        <v/>
      </c>
      <c r="BR183" s="2" t="str" cm="1">
        <f t="array" ref="BR183">IF(B183="","",SUMPRODUCT(($D$1:$AB$4=$BR$4)*$D183:$AB183))</f>
        <v/>
      </c>
      <c r="BS183" s="15" t="str">
        <f t="shared" ca="1" si="18"/>
        <v/>
      </c>
      <c r="BT183" s="2" t="str" cm="1">
        <f t="array" ref="BT183">IF(B183="","",SUMPRODUCT(($D$1:$AB$4=$BT$4)*$D183:$AB183))</f>
        <v/>
      </c>
      <c r="BU183" s="15" t="str">
        <f t="shared" ca="1" si="19"/>
        <v/>
      </c>
      <c r="BV183" s="2" t="str" cm="1">
        <f t="array" ref="BV183">IF(B183="","",SUMPRODUCT(($D$1:$AB$4=$BV$4)*$D183:$AB183))</f>
        <v/>
      </c>
      <c r="BW183" s="15" t="str">
        <f t="shared" ca="1" si="20"/>
        <v/>
      </c>
      <c r="BX183" s="2" t="str" cm="1">
        <f t="array" ref="BX183">IF(B183="","",SUMPRODUCT(($D$1:$AB$4=$BX$4)*$D183:$AB183))</f>
        <v/>
      </c>
      <c r="BY183" s="15" t="str">
        <f t="shared" ca="1" si="21"/>
        <v/>
      </c>
      <c r="BZ183" s="2" t="str" cm="1">
        <f t="array" ref="BZ183">IF(B183="","",SUMPRODUCT(($D$1:$AB$4=$BZ$4)*$D183:$AB183))</f>
        <v/>
      </c>
      <c r="CA183" s="15" t="str">
        <f t="shared" ca="1" si="22"/>
        <v/>
      </c>
      <c r="CB183" s="2" t="str" cm="1">
        <f t="array" ref="CB183">IF(B183="","",SUMPRODUCT(($D$1:$AB$4=$CB$4)*$D183:$AB183))</f>
        <v/>
      </c>
      <c r="CC183" s="15" t="str">
        <f t="shared" ca="1" si="23"/>
        <v/>
      </c>
      <c r="CD183" s="2" t="str" cm="1">
        <f t="array" ref="CD183">IF(B183="","",SUMPRODUCT(($D$1:$AB$4=$CD$4)*$D183:$AB183))</f>
        <v/>
      </c>
      <c r="CE183" s="15" t="str">
        <f t="shared" ca="1" si="24"/>
        <v/>
      </c>
      <c r="CF183" s="2" t="str" cm="1">
        <f t="array" ref="CF183">IF(B183="","",SUMPRODUCT(($D$1:$AB$4=$CF$4)*$D183:$AB183))</f>
        <v/>
      </c>
      <c r="CG183" s="15" t="str">
        <f t="shared" ca="1" si="25"/>
        <v/>
      </c>
      <c r="CH183" s="2" t="str" cm="1">
        <f t="array" ref="CH183">IF(B183="","",SUMPRODUCT(($D$1:$AB$4=$CH$4)*$D183:$AB183))</f>
        <v/>
      </c>
      <c r="CI183" s="15" t="str">
        <f t="shared" ca="1" si="26"/>
        <v/>
      </c>
    </row>
    <row r="184" spans="1:87" ht="15.75" thickBot="1">
      <c r="A184" s="7">
        <v>178</v>
      </c>
      <c r="B184" s="8"/>
      <c r="D184" s="99"/>
      <c r="E184" s="100"/>
      <c r="F184" s="100"/>
      <c r="G184" s="100"/>
      <c r="H184" s="100"/>
      <c r="I184" s="101"/>
      <c r="J184" s="104"/>
      <c r="K184" s="105"/>
      <c r="L184" s="105"/>
      <c r="M184" s="105"/>
      <c r="N184" s="105"/>
      <c r="O184" s="106"/>
      <c r="P184" s="109"/>
      <c r="Q184" s="110"/>
      <c r="R184" s="110"/>
      <c r="S184" s="110"/>
      <c r="T184" s="110"/>
      <c r="U184" s="111"/>
      <c r="V184" s="115"/>
      <c r="W184" s="116"/>
      <c r="X184" s="116"/>
      <c r="Y184" s="116"/>
      <c r="Z184" s="116"/>
      <c r="AA184" s="116"/>
      <c r="AB184" s="170"/>
      <c r="AC184" s="171" t="str">
        <f t="shared" si="287"/>
        <v/>
      </c>
      <c r="AD184" s="286" t="str">
        <f t="shared" si="288"/>
        <v/>
      </c>
      <c r="AL184" s="2" t="str" cm="1">
        <f t="array" ref="AL184">IF(B184="","",SUMPRODUCT(($D$1:$AB$4=$AL$4)*D184:AB184))</f>
        <v/>
      </c>
      <c r="AM184" s="15" t="str">
        <f t="shared" ca="1" si="2"/>
        <v/>
      </c>
      <c r="AN184" s="2" t="str" cm="1">
        <f t="array" ref="AN184">IF(B184="","",SUMPRODUCT(($D$1:$AB$4=$AN$4)*D184:AB184))</f>
        <v/>
      </c>
      <c r="AO184" s="15" t="str">
        <f t="shared" ca="1" si="3"/>
        <v/>
      </c>
      <c r="AP184" s="2" t="str" cm="1">
        <f t="array" ref="AP184">IF(B184="","",SUMPRODUCT(($D$1:$AB$4=$AP$4)*D184:AB184))</f>
        <v/>
      </c>
      <c r="AQ184" s="15" t="str">
        <f t="shared" ca="1" si="4"/>
        <v/>
      </c>
      <c r="AR184" s="2" t="str" cm="1">
        <f t="array" ref="AR184">IF(B184="","",SUMPRODUCT(($D$1:$AB$4=$AR$4)*D184:AB184))</f>
        <v/>
      </c>
      <c r="AS184" s="15" t="str">
        <f t="shared" ca="1" si="5"/>
        <v/>
      </c>
      <c r="AT184" s="2" t="str" cm="1">
        <f t="array" ref="AT184">IF(B184="","",SUMPRODUCT(($D$1:$AB$4=$AT$4)*$D184:$AB184))</f>
        <v/>
      </c>
      <c r="AU184" s="15" t="str">
        <f t="shared" ca="1" si="6"/>
        <v/>
      </c>
      <c r="AV184" s="2" t="str" cm="1">
        <f t="array" ref="AV184">IF(D184="","",SUMPRODUCT(($D$1:$AB$4=$AV$4)*$D184:$AB184))</f>
        <v/>
      </c>
      <c r="AW184" s="15" t="str">
        <f t="shared" ca="1" si="7"/>
        <v/>
      </c>
      <c r="AX184" s="2" t="str" cm="1">
        <f t="array" ref="AX184">IF(F184="","",SUMPRODUCT(($D$1:$AB$4=$AX$4)*$D184:$AB184))</f>
        <v/>
      </c>
      <c r="AY184" s="15" t="str">
        <f t="shared" ca="1" si="8"/>
        <v/>
      </c>
      <c r="AZ184" s="2" t="str" cm="1">
        <f t="array" ref="AZ184">IF(B184="","",SUMPRODUCT(($D$1:$AB$4=$AZ$4)*$D184:$AB184))</f>
        <v/>
      </c>
      <c r="BA184" s="15" t="str">
        <f t="shared" ca="1" si="9"/>
        <v/>
      </c>
      <c r="BB184" s="2" t="str" cm="1">
        <f t="array" ref="BB184">IF(B184="","",SUMPRODUCT(($D$1:$AB$4=$BB$4)*$D184:$AB184))</f>
        <v/>
      </c>
      <c r="BC184" s="15" t="str">
        <f t="shared" ca="1" si="10"/>
        <v/>
      </c>
      <c r="BD184" s="2" t="str" cm="1">
        <f t="array" ref="BD184">IF(B184="","",SUMPRODUCT(($D$1:$AB$4=$BD$4)*$D184:$AB184))</f>
        <v/>
      </c>
      <c r="BE184" s="15" t="str">
        <f t="shared" ca="1" si="11"/>
        <v/>
      </c>
      <c r="BF184" s="2" t="str" cm="1">
        <f t="array" ref="BF184">IF(B184="","",SUMPRODUCT(($D$1:$AB$4=$BF$4)*$D184:$AB184))</f>
        <v/>
      </c>
      <c r="BG184" s="15" t="str">
        <f t="shared" ca="1" si="12"/>
        <v/>
      </c>
      <c r="BH184" s="2" t="str" cm="1">
        <f t="array" ref="BH184">IF(B184="","",SUMPRODUCT(($D$1:$AB$4=$BH$4)*$D184:$AB184))</f>
        <v/>
      </c>
      <c r="BI184" s="15" t="str">
        <f t="shared" ca="1" si="13"/>
        <v/>
      </c>
      <c r="BJ184" s="2" t="str" cm="1">
        <f t="array" ref="BJ184">IF(B184="","",SUMPRODUCT(($D$1:$AB$4=$BJ$4)*$D184:$AB184))</f>
        <v/>
      </c>
      <c r="BK184" s="15" t="str">
        <f t="shared" ca="1" si="14"/>
        <v/>
      </c>
      <c r="BL184" s="2" t="str" cm="1">
        <f t="array" ref="BL184">IF(B184="","",SUMPRODUCT(($D$1:$AB$4=$BL$4)*$D184:$AB184))</f>
        <v/>
      </c>
      <c r="BM184" s="15" t="str">
        <f t="shared" ca="1" si="15"/>
        <v/>
      </c>
      <c r="BN184" s="2" t="str" cm="1">
        <f t="array" ref="BN184">IF(B184="","",SUMPRODUCT(($D$1:$AB$4=$BN$4)*$D184:$AB184))</f>
        <v/>
      </c>
      <c r="BO184" s="15" t="str">
        <f t="shared" ca="1" si="16"/>
        <v/>
      </c>
      <c r="BP184" s="2" t="str" cm="1">
        <f t="array" ref="BP184">IF(B184="","",SUMPRODUCT(($D$1:$AB$4=$BP$4)*$D184:$AB184))</f>
        <v/>
      </c>
      <c r="BQ184" s="15" t="str">
        <f t="shared" ca="1" si="17"/>
        <v/>
      </c>
      <c r="BR184" s="2" t="str" cm="1">
        <f t="array" ref="BR184">IF(B184="","",SUMPRODUCT(($D$1:$AB$4=$BR$4)*$D184:$AB184))</f>
        <v/>
      </c>
      <c r="BS184" s="15" t="str">
        <f t="shared" ca="1" si="18"/>
        <v/>
      </c>
      <c r="BT184" s="2" t="str" cm="1">
        <f t="array" ref="BT184">IF(B184="","",SUMPRODUCT(($D$1:$AB$4=$BT$4)*$D184:$AB184))</f>
        <v/>
      </c>
      <c r="BU184" s="15" t="str">
        <f t="shared" ca="1" si="19"/>
        <v/>
      </c>
      <c r="BV184" s="2" t="str" cm="1">
        <f t="array" ref="BV184">IF(B184="","",SUMPRODUCT(($D$1:$AB$4=$BV$4)*$D184:$AB184))</f>
        <v/>
      </c>
      <c r="BW184" s="15" t="str">
        <f t="shared" ca="1" si="20"/>
        <v/>
      </c>
      <c r="BX184" s="2" t="str" cm="1">
        <f t="array" ref="BX184">IF(B184="","",SUMPRODUCT(($D$1:$AB$4=$BX$4)*$D184:$AB184))</f>
        <v/>
      </c>
      <c r="BY184" s="15" t="str">
        <f t="shared" ca="1" si="21"/>
        <v/>
      </c>
      <c r="BZ184" s="2" t="str" cm="1">
        <f t="array" ref="BZ184">IF(B184="","",SUMPRODUCT(($D$1:$AB$4=$BZ$4)*$D184:$AB184))</f>
        <v/>
      </c>
      <c r="CA184" s="15" t="str">
        <f t="shared" ca="1" si="22"/>
        <v/>
      </c>
      <c r="CB184" s="2" t="str" cm="1">
        <f t="array" ref="CB184">IF(B184="","",SUMPRODUCT(($D$1:$AB$4=$CB$4)*$D184:$AB184))</f>
        <v/>
      </c>
      <c r="CC184" s="15" t="str">
        <f t="shared" ca="1" si="23"/>
        <v/>
      </c>
      <c r="CD184" s="2" t="str" cm="1">
        <f t="array" ref="CD184">IF(B184="","",SUMPRODUCT(($D$1:$AB$4=$CD$4)*$D184:$AB184))</f>
        <v/>
      </c>
      <c r="CE184" s="15" t="str">
        <f t="shared" ca="1" si="24"/>
        <v/>
      </c>
      <c r="CF184" s="2" t="str" cm="1">
        <f t="array" ref="CF184">IF(B184="","",SUMPRODUCT(($D$1:$AB$4=$CF$4)*$D184:$AB184))</f>
        <v/>
      </c>
      <c r="CG184" s="15" t="str">
        <f t="shared" ca="1" si="25"/>
        <v/>
      </c>
      <c r="CH184" s="2" t="str" cm="1">
        <f t="array" ref="CH184">IF(B184="","",SUMPRODUCT(($D$1:$AB$4=$CH$4)*$D184:$AB184))</f>
        <v/>
      </c>
      <c r="CI184" s="15" t="str">
        <f t="shared" ca="1" si="26"/>
        <v/>
      </c>
    </row>
    <row r="185" spans="1:87" ht="15.75" thickBot="1">
      <c r="A185" s="7">
        <v>179</v>
      </c>
      <c r="B185" s="8"/>
      <c r="D185" s="99"/>
      <c r="E185" s="100"/>
      <c r="F185" s="100"/>
      <c r="G185" s="100"/>
      <c r="H185" s="100"/>
      <c r="I185" s="101"/>
      <c r="J185" s="104"/>
      <c r="K185" s="105"/>
      <c r="L185" s="105"/>
      <c r="M185" s="105"/>
      <c r="N185" s="105"/>
      <c r="O185" s="106"/>
      <c r="P185" s="109"/>
      <c r="Q185" s="110"/>
      <c r="R185" s="110"/>
      <c r="S185" s="110"/>
      <c r="T185" s="110"/>
      <c r="U185" s="111"/>
      <c r="V185" s="115"/>
      <c r="W185" s="116"/>
      <c r="X185" s="116"/>
      <c r="Y185" s="116"/>
      <c r="Z185" s="116"/>
      <c r="AA185" s="116"/>
      <c r="AB185" s="170"/>
      <c r="AC185" s="171" t="str">
        <f t="shared" si="287"/>
        <v/>
      </c>
      <c r="AD185" s="286" t="str">
        <f t="shared" si="288"/>
        <v/>
      </c>
      <c r="AL185" s="2" t="str" cm="1">
        <f t="array" ref="AL185">IF(B185="","",SUMPRODUCT(($D$1:$AB$4=$AL$4)*D185:AB185))</f>
        <v/>
      </c>
      <c r="AM185" s="15" t="str">
        <f t="shared" ca="1" si="2"/>
        <v/>
      </c>
      <c r="AN185" s="2" t="str" cm="1">
        <f t="array" ref="AN185">IF(B185="","",SUMPRODUCT(($D$1:$AB$4=$AN$4)*D185:AB185))</f>
        <v/>
      </c>
      <c r="AO185" s="15" t="str">
        <f t="shared" ca="1" si="3"/>
        <v/>
      </c>
      <c r="AP185" s="2" t="str" cm="1">
        <f t="array" ref="AP185">IF(B185="","",SUMPRODUCT(($D$1:$AB$4=$AP$4)*D185:AB185))</f>
        <v/>
      </c>
      <c r="AQ185" s="15" t="str">
        <f t="shared" ca="1" si="4"/>
        <v/>
      </c>
      <c r="AR185" s="2" t="str" cm="1">
        <f t="array" ref="AR185">IF(B185="","",SUMPRODUCT(($D$1:$AB$4=$AR$4)*D185:AB185))</f>
        <v/>
      </c>
      <c r="AS185" s="15" t="str">
        <f t="shared" ca="1" si="5"/>
        <v/>
      </c>
      <c r="AT185" s="2" t="str" cm="1">
        <f t="array" ref="AT185">IF(B185="","",SUMPRODUCT(($D$1:$AB$4=$AT$4)*$D185:$AB185))</f>
        <v/>
      </c>
      <c r="AU185" s="15" t="str">
        <f t="shared" ca="1" si="6"/>
        <v/>
      </c>
      <c r="AV185" s="2" t="str" cm="1">
        <f t="array" ref="AV185">IF(D185="","",SUMPRODUCT(($D$1:$AB$4=$AV$4)*$D185:$AB185))</f>
        <v/>
      </c>
      <c r="AW185" s="15" t="str">
        <f t="shared" ca="1" si="7"/>
        <v/>
      </c>
      <c r="AX185" s="2" t="str" cm="1">
        <f t="array" ref="AX185">IF(F185="","",SUMPRODUCT(($D$1:$AB$4=$AX$4)*$D185:$AB185))</f>
        <v/>
      </c>
      <c r="AY185" s="15" t="str">
        <f t="shared" ca="1" si="8"/>
        <v/>
      </c>
      <c r="AZ185" s="2" t="str" cm="1">
        <f t="array" ref="AZ185">IF(B185="","",SUMPRODUCT(($D$1:$AB$4=$AZ$4)*$D185:$AB185))</f>
        <v/>
      </c>
      <c r="BA185" s="15" t="str">
        <f t="shared" ca="1" si="9"/>
        <v/>
      </c>
      <c r="BB185" s="2" t="str" cm="1">
        <f t="array" ref="BB185">IF(B185="","",SUMPRODUCT(($D$1:$AB$4=$BB$4)*$D185:$AB185))</f>
        <v/>
      </c>
      <c r="BC185" s="15" t="str">
        <f t="shared" ca="1" si="10"/>
        <v/>
      </c>
      <c r="BD185" s="2" t="str" cm="1">
        <f t="array" ref="BD185">IF(B185="","",SUMPRODUCT(($D$1:$AB$4=$BD$4)*$D185:$AB185))</f>
        <v/>
      </c>
      <c r="BE185" s="15" t="str">
        <f t="shared" ca="1" si="11"/>
        <v/>
      </c>
      <c r="BF185" s="2" t="str" cm="1">
        <f t="array" ref="BF185">IF(B185="","",SUMPRODUCT(($D$1:$AB$4=$BF$4)*$D185:$AB185))</f>
        <v/>
      </c>
      <c r="BG185" s="15" t="str">
        <f t="shared" ca="1" si="12"/>
        <v/>
      </c>
      <c r="BH185" s="2" t="str" cm="1">
        <f t="array" ref="BH185">IF(B185="","",SUMPRODUCT(($D$1:$AB$4=$BH$4)*$D185:$AB185))</f>
        <v/>
      </c>
      <c r="BI185" s="15" t="str">
        <f t="shared" ca="1" si="13"/>
        <v/>
      </c>
      <c r="BJ185" s="2" t="str" cm="1">
        <f t="array" ref="BJ185">IF(B185="","",SUMPRODUCT(($D$1:$AB$4=$BJ$4)*$D185:$AB185))</f>
        <v/>
      </c>
      <c r="BK185" s="15" t="str">
        <f t="shared" ca="1" si="14"/>
        <v/>
      </c>
      <c r="BL185" s="2" t="str" cm="1">
        <f t="array" ref="BL185">IF(B185="","",SUMPRODUCT(($D$1:$AB$4=$BL$4)*$D185:$AB185))</f>
        <v/>
      </c>
      <c r="BM185" s="15" t="str">
        <f t="shared" ca="1" si="15"/>
        <v/>
      </c>
      <c r="BN185" s="2" t="str" cm="1">
        <f t="array" ref="BN185">IF(B185="","",SUMPRODUCT(($D$1:$AB$4=$BN$4)*$D185:$AB185))</f>
        <v/>
      </c>
      <c r="BO185" s="15" t="str">
        <f t="shared" ca="1" si="16"/>
        <v/>
      </c>
      <c r="BP185" s="2" t="str" cm="1">
        <f t="array" ref="BP185">IF(B185="","",SUMPRODUCT(($D$1:$AB$4=$BP$4)*$D185:$AB185))</f>
        <v/>
      </c>
      <c r="BQ185" s="15" t="str">
        <f t="shared" ca="1" si="17"/>
        <v/>
      </c>
      <c r="BR185" s="2" t="str" cm="1">
        <f t="array" ref="BR185">IF(B185="","",SUMPRODUCT(($D$1:$AB$4=$BR$4)*$D185:$AB185))</f>
        <v/>
      </c>
      <c r="BS185" s="15" t="str">
        <f t="shared" ca="1" si="18"/>
        <v/>
      </c>
      <c r="BT185" s="2" t="str" cm="1">
        <f t="array" ref="BT185">IF(B185="","",SUMPRODUCT(($D$1:$AB$4=$BT$4)*$D185:$AB185))</f>
        <v/>
      </c>
      <c r="BU185" s="15" t="str">
        <f t="shared" ca="1" si="19"/>
        <v/>
      </c>
      <c r="BV185" s="2" t="str" cm="1">
        <f t="array" ref="BV185">IF(B185="","",SUMPRODUCT(($D$1:$AB$4=$BV$4)*$D185:$AB185))</f>
        <v/>
      </c>
      <c r="BW185" s="15" t="str">
        <f t="shared" ca="1" si="20"/>
        <v/>
      </c>
      <c r="BX185" s="2" t="str" cm="1">
        <f t="array" ref="BX185">IF(B185="","",SUMPRODUCT(($D$1:$AB$4=$BX$4)*$D185:$AB185))</f>
        <v/>
      </c>
      <c r="BY185" s="15" t="str">
        <f t="shared" ca="1" si="21"/>
        <v/>
      </c>
      <c r="BZ185" s="2" t="str" cm="1">
        <f t="array" ref="BZ185">IF(B185="","",SUMPRODUCT(($D$1:$AB$4=$BZ$4)*$D185:$AB185))</f>
        <v/>
      </c>
      <c r="CA185" s="15" t="str">
        <f t="shared" ca="1" si="22"/>
        <v/>
      </c>
      <c r="CB185" s="2" t="str" cm="1">
        <f t="array" ref="CB185">IF(B185="","",SUMPRODUCT(($D$1:$AB$4=$CB$4)*$D185:$AB185))</f>
        <v/>
      </c>
      <c r="CC185" s="15" t="str">
        <f t="shared" ca="1" si="23"/>
        <v/>
      </c>
      <c r="CD185" s="2" t="str" cm="1">
        <f t="array" ref="CD185">IF(B185="","",SUMPRODUCT(($D$1:$AB$4=$CD$4)*$D185:$AB185))</f>
        <v/>
      </c>
      <c r="CE185" s="15" t="str">
        <f t="shared" ca="1" si="24"/>
        <v/>
      </c>
      <c r="CF185" s="2" t="str" cm="1">
        <f t="array" ref="CF185">IF(B185="","",SUMPRODUCT(($D$1:$AB$4=$CF$4)*$D185:$AB185))</f>
        <v/>
      </c>
      <c r="CG185" s="15" t="str">
        <f t="shared" ca="1" si="25"/>
        <v/>
      </c>
      <c r="CH185" s="2" t="str" cm="1">
        <f t="array" ref="CH185">IF(B185="","",SUMPRODUCT(($D$1:$AB$4=$CH$4)*$D185:$AB185))</f>
        <v/>
      </c>
      <c r="CI185" s="15" t="str">
        <f t="shared" ca="1" si="26"/>
        <v/>
      </c>
    </row>
    <row r="186" spans="1:87" ht="15.75" thickBot="1">
      <c r="A186" s="7">
        <v>180</v>
      </c>
      <c r="B186" s="8"/>
      <c r="D186" s="99"/>
      <c r="E186" s="100"/>
      <c r="F186" s="100"/>
      <c r="G186" s="100"/>
      <c r="H186" s="100"/>
      <c r="I186" s="101"/>
      <c r="J186" s="104"/>
      <c r="K186" s="105"/>
      <c r="L186" s="105"/>
      <c r="M186" s="105"/>
      <c r="N186" s="105"/>
      <c r="O186" s="106"/>
      <c r="P186" s="109"/>
      <c r="Q186" s="110"/>
      <c r="R186" s="110"/>
      <c r="S186" s="110"/>
      <c r="T186" s="110"/>
      <c r="U186" s="111"/>
      <c r="V186" s="115"/>
      <c r="W186" s="116"/>
      <c r="X186" s="116"/>
      <c r="Y186" s="116"/>
      <c r="Z186" s="116"/>
      <c r="AA186" s="116"/>
      <c r="AB186" s="170"/>
      <c r="AC186" s="171" t="str">
        <f t="shared" si="287"/>
        <v/>
      </c>
      <c r="AD186" s="286" t="str">
        <f t="shared" si="288"/>
        <v/>
      </c>
      <c r="AL186" s="2" t="str" cm="1">
        <f t="array" ref="AL186">IF(B186="","",SUMPRODUCT(($D$1:$AB$4=$AL$4)*D186:AB186))</f>
        <v/>
      </c>
      <c r="AM186" s="15" t="str">
        <f t="shared" ca="1" si="2"/>
        <v/>
      </c>
      <c r="AN186" s="2" t="str" cm="1">
        <f t="array" ref="AN186">IF(B186="","",SUMPRODUCT(($D$1:$AB$4=$AN$4)*D186:AB186))</f>
        <v/>
      </c>
      <c r="AO186" s="15" t="str">
        <f t="shared" ca="1" si="3"/>
        <v/>
      </c>
      <c r="AP186" s="2" t="str" cm="1">
        <f t="array" ref="AP186">IF(B186="","",SUMPRODUCT(($D$1:$AB$4=$AP$4)*D186:AB186))</f>
        <v/>
      </c>
      <c r="AQ186" s="15" t="str">
        <f t="shared" ca="1" si="4"/>
        <v/>
      </c>
      <c r="AR186" s="2" t="str" cm="1">
        <f t="array" ref="AR186">IF(B186="","",SUMPRODUCT(($D$1:$AB$4=$AR$4)*D186:AB186))</f>
        <v/>
      </c>
      <c r="AS186" s="15" t="str">
        <f t="shared" ca="1" si="5"/>
        <v/>
      </c>
      <c r="AT186" s="2" t="str" cm="1">
        <f t="array" ref="AT186">IF(B186="","",SUMPRODUCT(($D$1:$AB$4=$AT$4)*$D186:$AB186))</f>
        <v/>
      </c>
      <c r="AU186" s="15" t="str">
        <f t="shared" ca="1" si="6"/>
        <v/>
      </c>
      <c r="AV186" s="2" t="str" cm="1">
        <f t="array" ref="AV186">IF(D186="","",SUMPRODUCT(($D$1:$AB$4=$AV$4)*$D186:$AB186))</f>
        <v/>
      </c>
      <c r="AW186" s="15" t="str">
        <f t="shared" ca="1" si="7"/>
        <v/>
      </c>
      <c r="AX186" s="2" t="str" cm="1">
        <f t="array" ref="AX186">IF(F186="","",SUMPRODUCT(($D$1:$AB$4=$AX$4)*$D186:$AB186))</f>
        <v/>
      </c>
      <c r="AY186" s="15" t="str">
        <f t="shared" ca="1" si="8"/>
        <v/>
      </c>
      <c r="AZ186" s="2" t="str" cm="1">
        <f t="array" ref="AZ186">IF(B186="","",SUMPRODUCT(($D$1:$AB$4=$AZ$4)*$D186:$AB186))</f>
        <v/>
      </c>
      <c r="BA186" s="15" t="str">
        <f t="shared" ca="1" si="9"/>
        <v/>
      </c>
      <c r="BB186" s="2" t="str" cm="1">
        <f t="array" ref="BB186">IF(B186="","",SUMPRODUCT(($D$1:$AB$4=$BB$4)*$D186:$AB186))</f>
        <v/>
      </c>
      <c r="BC186" s="15" t="str">
        <f t="shared" ca="1" si="10"/>
        <v/>
      </c>
      <c r="BD186" s="2" t="str" cm="1">
        <f t="array" ref="BD186">IF(B186="","",SUMPRODUCT(($D$1:$AB$4=$BD$4)*$D186:$AB186))</f>
        <v/>
      </c>
      <c r="BE186" s="15" t="str">
        <f t="shared" ca="1" si="11"/>
        <v/>
      </c>
      <c r="BF186" s="2" t="str" cm="1">
        <f t="array" ref="BF186">IF(B186="","",SUMPRODUCT(($D$1:$AB$4=$BF$4)*$D186:$AB186))</f>
        <v/>
      </c>
      <c r="BG186" s="15" t="str">
        <f t="shared" ca="1" si="12"/>
        <v/>
      </c>
      <c r="BH186" s="2" t="str" cm="1">
        <f t="array" ref="BH186">IF(B186="","",SUMPRODUCT(($D$1:$AB$4=$BH$4)*$D186:$AB186))</f>
        <v/>
      </c>
      <c r="BI186" s="15" t="str">
        <f t="shared" ca="1" si="13"/>
        <v/>
      </c>
      <c r="BJ186" s="2" t="str" cm="1">
        <f t="array" ref="BJ186">IF(B186="","",SUMPRODUCT(($D$1:$AB$4=$BJ$4)*$D186:$AB186))</f>
        <v/>
      </c>
      <c r="BK186" s="15" t="str">
        <f t="shared" ca="1" si="14"/>
        <v/>
      </c>
      <c r="BL186" s="2" t="str" cm="1">
        <f t="array" ref="BL186">IF(B186="","",SUMPRODUCT(($D$1:$AB$4=$BL$4)*$D186:$AB186))</f>
        <v/>
      </c>
      <c r="BM186" s="15" t="str">
        <f t="shared" ca="1" si="15"/>
        <v/>
      </c>
      <c r="BN186" s="2" t="str" cm="1">
        <f t="array" ref="BN186">IF(B186="","",SUMPRODUCT(($D$1:$AB$4=$BN$4)*$D186:$AB186))</f>
        <v/>
      </c>
      <c r="BO186" s="15" t="str">
        <f t="shared" ca="1" si="16"/>
        <v/>
      </c>
      <c r="BP186" s="2" t="str" cm="1">
        <f t="array" ref="BP186">IF(B186="","",SUMPRODUCT(($D$1:$AB$4=$BP$4)*$D186:$AB186))</f>
        <v/>
      </c>
      <c r="BQ186" s="15" t="str">
        <f t="shared" ca="1" si="17"/>
        <v/>
      </c>
      <c r="BR186" s="2" t="str" cm="1">
        <f t="array" ref="BR186">IF(B186="","",SUMPRODUCT(($D$1:$AB$4=$BR$4)*$D186:$AB186))</f>
        <v/>
      </c>
      <c r="BS186" s="15" t="str">
        <f t="shared" ca="1" si="18"/>
        <v/>
      </c>
      <c r="BT186" s="2" t="str" cm="1">
        <f t="array" ref="BT186">IF(B186="","",SUMPRODUCT(($D$1:$AB$4=$BT$4)*$D186:$AB186))</f>
        <v/>
      </c>
      <c r="BU186" s="15" t="str">
        <f t="shared" ca="1" si="19"/>
        <v/>
      </c>
      <c r="BV186" s="2" t="str" cm="1">
        <f t="array" ref="BV186">IF(B186="","",SUMPRODUCT(($D$1:$AB$4=$BV$4)*$D186:$AB186))</f>
        <v/>
      </c>
      <c r="BW186" s="15" t="str">
        <f t="shared" ca="1" si="20"/>
        <v/>
      </c>
      <c r="BX186" s="2" t="str" cm="1">
        <f t="array" ref="BX186">IF(B186="","",SUMPRODUCT(($D$1:$AB$4=$BX$4)*$D186:$AB186))</f>
        <v/>
      </c>
      <c r="BY186" s="15" t="str">
        <f t="shared" ca="1" si="21"/>
        <v/>
      </c>
      <c r="BZ186" s="2" t="str" cm="1">
        <f t="array" ref="BZ186">IF(B186="","",SUMPRODUCT(($D$1:$AB$4=$BZ$4)*$D186:$AB186))</f>
        <v/>
      </c>
      <c r="CA186" s="15" t="str">
        <f t="shared" ca="1" si="22"/>
        <v/>
      </c>
      <c r="CB186" s="2" t="str" cm="1">
        <f t="array" ref="CB186">IF(B186="","",SUMPRODUCT(($D$1:$AB$4=$CB$4)*$D186:$AB186))</f>
        <v/>
      </c>
      <c r="CC186" s="15" t="str">
        <f t="shared" ca="1" si="23"/>
        <v/>
      </c>
      <c r="CD186" s="2" t="str" cm="1">
        <f t="array" ref="CD186">IF(B186="","",SUMPRODUCT(($D$1:$AB$4=$CD$4)*$D186:$AB186))</f>
        <v/>
      </c>
      <c r="CE186" s="15" t="str">
        <f t="shared" ca="1" si="24"/>
        <v/>
      </c>
      <c r="CF186" s="2" t="str" cm="1">
        <f t="array" ref="CF186">IF(B186="","",SUMPRODUCT(($D$1:$AB$4=$CF$4)*$D186:$AB186))</f>
        <v/>
      </c>
      <c r="CG186" s="15" t="str">
        <f t="shared" ca="1" si="25"/>
        <v/>
      </c>
      <c r="CH186" s="2" t="str" cm="1">
        <f t="array" ref="CH186">IF(B186="","",SUMPRODUCT(($D$1:$AB$4=$CH$4)*$D186:$AB186))</f>
        <v/>
      </c>
      <c r="CI186" s="15" t="str">
        <f t="shared" ca="1" si="26"/>
        <v/>
      </c>
    </row>
    <row r="187" spans="1:87" ht="15.75" thickBot="1">
      <c r="A187" s="7">
        <v>181</v>
      </c>
      <c r="B187" s="8"/>
      <c r="D187" s="99"/>
      <c r="E187" s="100"/>
      <c r="F187" s="100"/>
      <c r="G187" s="100"/>
      <c r="H187" s="100"/>
      <c r="I187" s="101"/>
      <c r="J187" s="104"/>
      <c r="K187" s="105"/>
      <c r="L187" s="105"/>
      <c r="M187" s="105"/>
      <c r="N187" s="105"/>
      <c r="O187" s="106"/>
      <c r="P187" s="109"/>
      <c r="Q187" s="110"/>
      <c r="R187" s="110"/>
      <c r="S187" s="110"/>
      <c r="T187" s="110"/>
      <c r="U187" s="111"/>
      <c r="V187" s="115"/>
      <c r="W187" s="116"/>
      <c r="X187" s="116"/>
      <c r="Y187" s="116"/>
      <c r="Z187" s="116"/>
      <c r="AA187" s="116"/>
      <c r="AB187" s="170"/>
      <c r="AC187" s="171" t="str">
        <f t="shared" si="287"/>
        <v/>
      </c>
      <c r="AD187" s="286" t="str">
        <f t="shared" si="288"/>
        <v/>
      </c>
      <c r="AL187" s="2" t="str" cm="1">
        <f t="array" ref="AL187">IF(B187="","",SUMPRODUCT(($D$1:$AB$4=$AL$4)*D187:AB187))</f>
        <v/>
      </c>
      <c r="AM187" s="15" t="str">
        <f t="shared" ref="AM187" ca="1" si="314">IFERROR(IF($AM$3=0,"",AL187/$AM$3),"")</f>
        <v/>
      </c>
      <c r="AN187" s="2" t="str" cm="1">
        <f t="array" ref="AN187">IF(B187="","",SUMPRODUCT(($D$1:$AB$4=$AN$4)*D187:AB187))</f>
        <v/>
      </c>
      <c r="AO187" s="15" t="str">
        <f t="shared" ref="AO187" ca="1" si="315">IFERROR(IF($AO$3=0,"",AN187/$AO$3),"")</f>
        <v/>
      </c>
      <c r="AP187" s="2" t="str" cm="1">
        <f t="array" ref="AP187">IF(B187="","",SUMPRODUCT(($D$1:$AB$4=$AP$4)*D187:AB187))</f>
        <v/>
      </c>
      <c r="AQ187" s="15" t="str">
        <f t="shared" ref="AQ187" ca="1" si="316">IFERROR(IF($AQ$3=0,"",AP187/$AQ$3),"")</f>
        <v/>
      </c>
      <c r="AR187" s="2" t="str" cm="1">
        <f t="array" ref="AR187">IF(B187="","",SUMPRODUCT(($D$1:$AB$4=$AR$4)*D187:AB187))</f>
        <v/>
      </c>
      <c r="AS187" s="15" t="str">
        <f t="shared" ref="AS187" ca="1" si="317">IFERROR(IF($AS$3=0,"",AR187/$AS$3),"")</f>
        <v/>
      </c>
      <c r="AT187" s="2" t="str" cm="1">
        <f t="array" ref="AT187">IF(B187="","",SUMPRODUCT(($D$1:$AB$4=$AT$4)*$D187:$AB187))</f>
        <v/>
      </c>
      <c r="AU187" s="15" t="str">
        <f t="shared" ref="AU187" ca="1" si="318">IFERROR(IF($AU$3=0,"",AT187/$AU$3),"")</f>
        <v/>
      </c>
      <c r="AV187" s="2" t="str" cm="1">
        <f t="array" ref="AV187">IF(D187="","",SUMPRODUCT(($D$1:$AB$4=$AV$4)*$D187:$AB187))</f>
        <v/>
      </c>
      <c r="AW187" s="15" t="str">
        <f t="shared" ref="AW187" ca="1" si="319">IFERROR(IF($AW$3=0,"",AV187/$AW$3),"")</f>
        <v/>
      </c>
      <c r="AX187" s="2" t="str" cm="1">
        <f t="array" ref="AX187">IF(F187="","",SUMPRODUCT(($D$1:$AB$4=$AX$4)*$D187:$AB187))</f>
        <v/>
      </c>
      <c r="AY187" s="15" t="str">
        <f t="shared" ref="AY187" ca="1" si="320">IFERROR(IF($AY$3=0,"",AX187/$AY$3),"")</f>
        <v/>
      </c>
      <c r="AZ187" s="2" t="str" cm="1">
        <f t="array" ref="AZ187">IF(B187="","",SUMPRODUCT(($D$1:$AB$4=$AZ$4)*$D187:$AB187))</f>
        <v/>
      </c>
      <c r="BA187" s="15" t="str">
        <f t="shared" ref="BA187" ca="1" si="321">IFERROR(IF($BA$3=0,"",AZ187/$BA$3),"")</f>
        <v/>
      </c>
      <c r="BB187" s="2" t="str" cm="1">
        <f t="array" ref="BB187">IF(B187="","",SUMPRODUCT(($D$1:$AB$4=$BB$4)*$D187:$AB187))</f>
        <v/>
      </c>
      <c r="BC187" s="15" t="str">
        <f t="shared" ref="BC187" ca="1" si="322">IFERROR(IF($BC$3=0,"",BB187/$BC$3),"")</f>
        <v/>
      </c>
      <c r="BD187" s="2" t="str" cm="1">
        <f t="array" ref="BD187">IF(B187="","",SUMPRODUCT(($D$1:$AB$4=$BD$4)*$D187:$AB187))</f>
        <v/>
      </c>
      <c r="BE187" s="15" t="str">
        <f t="shared" ref="BE187" ca="1" si="323">IFERROR(IF($BE$3=0,"",BD187/$BE$3),"")</f>
        <v/>
      </c>
      <c r="BF187" s="2" t="str" cm="1">
        <f t="array" ref="BF187">IF(B187="","",SUMPRODUCT(($D$1:$AB$4=$BF$4)*$D187:$AB187))</f>
        <v/>
      </c>
      <c r="BG187" s="15" t="str">
        <f t="shared" ref="BG187" ca="1" si="324">IFERROR(IF($BG$3=0,"",BF187/$BG$3),"")</f>
        <v/>
      </c>
      <c r="BH187" s="2" t="str" cm="1">
        <f t="array" ref="BH187">IF(B187="","",SUMPRODUCT(($D$1:$AB$4=$BH$4)*$D187:$AB187))</f>
        <v/>
      </c>
      <c r="BI187" s="15" t="str">
        <f t="shared" ref="BI187" ca="1" si="325">IFERROR(IF($BI$3=0,"",BH187/$BI$3),"")</f>
        <v/>
      </c>
      <c r="BJ187" s="2" t="str" cm="1">
        <f t="array" ref="BJ187">IF(B187="","",SUMPRODUCT(($D$1:$AB$4=$BJ$4)*$D187:$AB187))</f>
        <v/>
      </c>
      <c r="BK187" s="15" t="str">
        <f t="shared" ref="BK187" ca="1" si="326">IFERROR(IF($BK$3=0,"",BJ187/$BK$3),"")</f>
        <v/>
      </c>
      <c r="BL187" s="2" t="str" cm="1">
        <f t="array" ref="BL187">IF(B187="","",SUMPRODUCT(($D$1:$AB$4=$BL$4)*$D187:$AB187))</f>
        <v/>
      </c>
      <c r="BM187" s="15" t="str">
        <f t="shared" ref="BM187" ca="1" si="327">IFERROR(IF($BM$3=0,"",BL187/$BM$3),"")</f>
        <v/>
      </c>
      <c r="BN187" s="2" t="str" cm="1">
        <f t="array" ref="BN187">IF(B187="","",SUMPRODUCT(($D$1:$AB$4=$BN$4)*$D187:$AB187))</f>
        <v/>
      </c>
      <c r="BO187" s="15" t="str">
        <f t="shared" ref="BO187" ca="1" si="328">IFERROR(IF($BO$3=0,"",BN187/$BO$3),"")</f>
        <v/>
      </c>
      <c r="BP187" s="2" t="str" cm="1">
        <f t="array" ref="BP187">IF(B187="","",SUMPRODUCT(($D$1:$AB$4=$BP$4)*$D187:$AB187))</f>
        <v/>
      </c>
      <c r="BQ187" s="15" t="str">
        <f t="shared" ref="BQ187" ca="1" si="329">IFERROR(IF($BQ$3=0,"",BP187/$BQ$3),"")</f>
        <v/>
      </c>
      <c r="BR187" s="2" t="str" cm="1">
        <f t="array" ref="BR187">IF(B187="","",SUMPRODUCT(($D$1:$AB$4=$BR$4)*$D187:$AB187))</f>
        <v/>
      </c>
      <c r="BS187" s="15" t="str">
        <f t="shared" ref="BS187" ca="1" si="330">IFERROR(IF($BS$3=0,"",BR187/$BS$3),"")</f>
        <v/>
      </c>
      <c r="BT187" s="2" t="str" cm="1">
        <f t="array" ref="BT187">IF(B187="","",SUMPRODUCT(($D$1:$AB$4=$BT$4)*$D187:$AB187))</f>
        <v/>
      </c>
      <c r="BU187" s="15" t="str">
        <f t="shared" ref="BU187" ca="1" si="331">IFERROR(IF($BU$3=0,"",BT187/$BU$3),"")</f>
        <v/>
      </c>
      <c r="BV187" s="2" t="str" cm="1">
        <f t="array" ref="BV187">IF(B187="","",SUMPRODUCT(($D$1:$AB$4=$BV$4)*$D187:$AB187))</f>
        <v/>
      </c>
      <c r="BW187" s="15" t="str">
        <f t="shared" ref="BW187" ca="1" si="332">IFERROR(IF($BW$3=0,"",BV187/$BW$3),"")</f>
        <v/>
      </c>
      <c r="BX187" s="2" t="str" cm="1">
        <f t="array" ref="BX187">IF(B187="","",SUMPRODUCT(($D$1:$AB$4=$BX$4)*$D187:$AB187))</f>
        <v/>
      </c>
      <c r="BY187" s="15" t="str">
        <f t="shared" ref="BY187" ca="1" si="333">IFERROR(IF($BY$3=0,"",BX187/$BY$3),"")</f>
        <v/>
      </c>
      <c r="BZ187" s="2" t="str" cm="1">
        <f t="array" ref="BZ187">IF(B187="","",SUMPRODUCT(($D$1:$AB$4=$BZ$4)*$D187:$AB187))</f>
        <v/>
      </c>
      <c r="CA187" s="15" t="str">
        <f t="shared" ref="CA187" ca="1" si="334">IFERROR(IF($CA$3=0,"",BZ187/$CA$3),"")</f>
        <v/>
      </c>
      <c r="CB187" s="2" t="str" cm="1">
        <f t="array" ref="CB187">IF(B187="","",SUMPRODUCT(($D$1:$AB$4=$CB$4)*$D187:$AB187))</f>
        <v/>
      </c>
      <c r="CC187" s="15" t="str">
        <f t="shared" ref="CC187" ca="1" si="335">IFERROR(IF($CC$3=0,"",CB187/$CC$3),"")</f>
        <v/>
      </c>
      <c r="CD187" s="2" t="str" cm="1">
        <f t="array" ref="CD187">IF(B187="","",SUMPRODUCT(($D$1:$AB$4=$CD$4)*$D187:$AB187))</f>
        <v/>
      </c>
      <c r="CE187" s="15" t="str">
        <f t="shared" ref="CE187" ca="1" si="336">IFERROR(IF($CE$3=0,"",CD187/$CE$3),"")</f>
        <v/>
      </c>
      <c r="CF187" s="2" t="str" cm="1">
        <f t="array" ref="CF187">IF(B187="","",SUMPRODUCT(($D$1:$AB$4=$CF$4)*$D187:$AB187))</f>
        <v/>
      </c>
      <c r="CG187" s="15" t="str">
        <f t="shared" ref="CG187" ca="1" si="337">IFERROR(IF($CG$3=0,"",CF187/$CG$3),"")</f>
        <v/>
      </c>
      <c r="CH187" s="2" t="str" cm="1">
        <f t="array" ref="CH187">IF(B187="","",SUMPRODUCT(($D$1:$AB$4=$CH$4)*$D187:$AB187))</f>
        <v/>
      </c>
      <c r="CI187" s="15" t="str">
        <f t="shared" ref="CI187" ca="1" si="338">IFERROR(IF($CI$3=0,"",CH187/$CI$3),"")</f>
        <v/>
      </c>
    </row>
    <row r="188" spans="1:87" ht="15.75" thickBot="1">
      <c r="A188" s="7">
        <v>182</v>
      </c>
      <c r="B188" s="8"/>
      <c r="D188" s="99"/>
      <c r="E188" s="100"/>
      <c r="F188" s="100"/>
      <c r="G188" s="100"/>
      <c r="H188" s="100"/>
      <c r="I188" s="101"/>
      <c r="J188" s="104"/>
      <c r="K188" s="105"/>
      <c r="L188" s="105"/>
      <c r="M188" s="105"/>
      <c r="N188" s="105"/>
      <c r="O188" s="106"/>
      <c r="P188" s="109"/>
      <c r="Q188" s="110"/>
      <c r="R188" s="110"/>
      <c r="S188" s="110"/>
      <c r="T188" s="110"/>
      <c r="U188" s="111"/>
      <c r="V188" s="115"/>
      <c r="W188" s="116"/>
      <c r="X188" s="116"/>
      <c r="Y188" s="116"/>
      <c r="Z188" s="116"/>
      <c r="AA188" s="116"/>
      <c r="AB188" s="170"/>
      <c r="AC188" s="171" t="str">
        <f t="shared" si="287"/>
        <v/>
      </c>
      <c r="AD188" s="286" t="str">
        <f t="shared" si="288"/>
        <v/>
      </c>
      <c r="AL188" s="2" t="str" cm="1">
        <f t="array" ref="AL188">IF(B188="","",SUMPRODUCT(($D$1:$AB$4=$AL$4)*D188:AB188))</f>
        <v/>
      </c>
      <c r="AM188" s="15" t="str">
        <f t="shared" ca="1" si="2"/>
        <v/>
      </c>
      <c r="AN188" s="2" t="str" cm="1">
        <f t="array" ref="AN188">IF(B188="","",SUMPRODUCT(($D$1:$AB$4=$AN$4)*D188:AB188))</f>
        <v/>
      </c>
      <c r="AO188" s="15" t="str">
        <f t="shared" ca="1" si="3"/>
        <v/>
      </c>
      <c r="AP188" s="2" t="str" cm="1">
        <f t="array" ref="AP188">IF(B188="","",SUMPRODUCT(($D$1:$AB$4=$AP$4)*D188:AB188))</f>
        <v/>
      </c>
      <c r="AQ188" s="15" t="str">
        <f t="shared" ca="1" si="4"/>
        <v/>
      </c>
      <c r="AR188" s="2" t="str" cm="1">
        <f t="array" ref="AR188">IF(B188="","",SUMPRODUCT(($D$1:$AB$4=$AR$4)*D188:AB188))</f>
        <v/>
      </c>
      <c r="AS188" s="15" t="str">
        <f t="shared" ca="1" si="5"/>
        <v/>
      </c>
      <c r="AT188" s="2" t="str" cm="1">
        <f t="array" ref="AT188">IF(B188="","",SUMPRODUCT(($D$1:$AB$4=$AT$4)*$D188:$AB188))</f>
        <v/>
      </c>
      <c r="AU188" s="15" t="str">
        <f t="shared" ca="1" si="6"/>
        <v/>
      </c>
      <c r="AV188" s="2" t="str" cm="1">
        <f t="array" ref="AV188">IF(D188="","",SUMPRODUCT(($D$1:$AB$4=$AV$4)*$D188:$AB188))</f>
        <v/>
      </c>
      <c r="AW188" s="15" t="str">
        <f t="shared" ca="1" si="7"/>
        <v/>
      </c>
      <c r="AX188" s="2" t="str" cm="1">
        <f t="array" ref="AX188">IF(F188="","",SUMPRODUCT(($D$1:$AB$4=$AX$4)*$D188:$AB188))</f>
        <v/>
      </c>
      <c r="AY188" s="15" t="str">
        <f t="shared" ca="1" si="8"/>
        <v/>
      </c>
      <c r="AZ188" s="2" t="str" cm="1">
        <f t="array" ref="AZ188">IF(B188="","",SUMPRODUCT(($D$1:$AB$4=$AZ$4)*$D188:$AB188))</f>
        <v/>
      </c>
      <c r="BA188" s="15" t="str">
        <f t="shared" ca="1" si="9"/>
        <v/>
      </c>
      <c r="BB188" s="2" t="str" cm="1">
        <f t="array" ref="BB188">IF(B188="","",SUMPRODUCT(($D$1:$AB$4=$BB$4)*$D188:$AB188))</f>
        <v/>
      </c>
      <c r="BC188" s="15" t="str">
        <f t="shared" ca="1" si="10"/>
        <v/>
      </c>
      <c r="BD188" s="2" t="str" cm="1">
        <f t="array" ref="BD188">IF(B188="","",SUMPRODUCT(($D$1:$AB$4=$BD$4)*$D188:$AB188))</f>
        <v/>
      </c>
      <c r="BE188" s="15" t="str">
        <f t="shared" ca="1" si="11"/>
        <v/>
      </c>
      <c r="BF188" s="2" t="str" cm="1">
        <f t="array" ref="BF188">IF(B188="","",SUMPRODUCT(($D$1:$AB$4=$BF$4)*$D188:$AB188))</f>
        <v/>
      </c>
      <c r="BG188" s="15" t="str">
        <f t="shared" ca="1" si="12"/>
        <v/>
      </c>
      <c r="BH188" s="2" t="str" cm="1">
        <f t="array" ref="BH188">IF(B188="","",SUMPRODUCT(($D$1:$AB$4=$BH$4)*$D188:$AB188))</f>
        <v/>
      </c>
      <c r="BI188" s="15" t="str">
        <f t="shared" ca="1" si="13"/>
        <v/>
      </c>
      <c r="BJ188" s="2" t="str" cm="1">
        <f t="array" ref="BJ188">IF(B188="","",SUMPRODUCT(($D$1:$AB$4=$BJ$4)*$D188:$AB188))</f>
        <v/>
      </c>
      <c r="BK188" s="15" t="str">
        <f t="shared" ca="1" si="14"/>
        <v/>
      </c>
      <c r="BL188" s="2" t="str" cm="1">
        <f t="array" ref="BL188">IF(B188="","",SUMPRODUCT(($D$1:$AB$4=$BL$4)*$D188:$AB188))</f>
        <v/>
      </c>
      <c r="BM188" s="15" t="str">
        <f t="shared" ca="1" si="15"/>
        <v/>
      </c>
      <c r="BN188" s="2" t="str" cm="1">
        <f t="array" ref="BN188">IF(B188="","",SUMPRODUCT(($D$1:$AB$4=$BN$4)*$D188:$AB188))</f>
        <v/>
      </c>
      <c r="BO188" s="15" t="str">
        <f t="shared" ca="1" si="16"/>
        <v/>
      </c>
      <c r="BP188" s="2" t="str" cm="1">
        <f t="array" ref="BP188">IF(B188="","",SUMPRODUCT(($D$1:$AB$4=$BP$4)*$D188:$AB188))</f>
        <v/>
      </c>
      <c r="BQ188" s="15" t="str">
        <f t="shared" ca="1" si="17"/>
        <v/>
      </c>
      <c r="BR188" s="2" t="str" cm="1">
        <f t="array" ref="BR188">IF(B188="","",SUMPRODUCT(($D$1:$AB$4=$BR$4)*$D188:$AB188))</f>
        <v/>
      </c>
      <c r="BS188" s="15" t="str">
        <f t="shared" ca="1" si="18"/>
        <v/>
      </c>
      <c r="BT188" s="2" t="str" cm="1">
        <f t="array" ref="BT188">IF(B188="","",SUMPRODUCT(($D$1:$AB$4=$BT$4)*$D188:$AB188))</f>
        <v/>
      </c>
      <c r="BU188" s="15" t="str">
        <f t="shared" ca="1" si="19"/>
        <v/>
      </c>
      <c r="BV188" s="2" t="str" cm="1">
        <f t="array" ref="BV188">IF(B188="","",SUMPRODUCT(($D$1:$AB$4=$BV$4)*$D188:$AB188))</f>
        <v/>
      </c>
      <c r="BW188" s="15" t="str">
        <f t="shared" ca="1" si="20"/>
        <v/>
      </c>
      <c r="BX188" s="2" t="str" cm="1">
        <f t="array" ref="BX188">IF(B188="","",SUMPRODUCT(($D$1:$AB$4=$BX$4)*$D188:$AB188))</f>
        <v/>
      </c>
      <c r="BY188" s="15" t="str">
        <f t="shared" ca="1" si="21"/>
        <v/>
      </c>
      <c r="BZ188" s="2" t="str" cm="1">
        <f t="array" ref="BZ188">IF(B188="","",SUMPRODUCT(($D$1:$AB$4=$BZ$4)*$D188:$AB188))</f>
        <v/>
      </c>
      <c r="CA188" s="15" t="str">
        <f t="shared" ca="1" si="22"/>
        <v/>
      </c>
      <c r="CB188" s="2" t="str" cm="1">
        <f t="array" ref="CB188">IF(B188="","",SUMPRODUCT(($D$1:$AB$4=$CB$4)*$D188:$AB188))</f>
        <v/>
      </c>
      <c r="CC188" s="15" t="str">
        <f t="shared" ca="1" si="23"/>
        <v/>
      </c>
      <c r="CD188" s="2" t="str" cm="1">
        <f t="array" ref="CD188">IF(B188="","",SUMPRODUCT(($D$1:$AB$4=$CD$4)*$D188:$AB188))</f>
        <v/>
      </c>
      <c r="CE188" s="15" t="str">
        <f t="shared" ca="1" si="24"/>
        <v/>
      </c>
      <c r="CF188" s="2" t="str" cm="1">
        <f t="array" ref="CF188">IF(B188="","",SUMPRODUCT(($D$1:$AB$4=$CF$4)*$D188:$AB188))</f>
        <v/>
      </c>
      <c r="CG188" s="15" t="str">
        <f t="shared" ca="1" si="25"/>
        <v/>
      </c>
      <c r="CH188" s="2" t="str" cm="1">
        <f t="array" ref="CH188">IF(B188="","",SUMPRODUCT(($D$1:$AB$4=$CH$4)*$D188:$AB188))</f>
        <v/>
      </c>
      <c r="CI188" s="15" t="str">
        <f t="shared" ca="1" si="26"/>
        <v/>
      </c>
    </row>
    <row r="189" spans="1:87" ht="15.75" thickBot="1">
      <c r="A189" s="7">
        <v>183</v>
      </c>
      <c r="B189" s="8"/>
      <c r="D189" s="99"/>
      <c r="E189" s="100"/>
      <c r="F189" s="100"/>
      <c r="G189" s="100"/>
      <c r="H189" s="100"/>
      <c r="I189" s="101"/>
      <c r="J189" s="104"/>
      <c r="K189" s="105"/>
      <c r="L189" s="105"/>
      <c r="M189" s="105"/>
      <c r="N189" s="105"/>
      <c r="O189" s="106"/>
      <c r="P189" s="109"/>
      <c r="Q189" s="110"/>
      <c r="R189" s="110"/>
      <c r="S189" s="110"/>
      <c r="T189" s="110"/>
      <c r="U189" s="111"/>
      <c r="V189" s="115"/>
      <c r="W189" s="116"/>
      <c r="X189" s="116"/>
      <c r="Y189" s="116"/>
      <c r="Z189" s="116"/>
      <c r="AA189" s="116"/>
      <c r="AB189" s="170"/>
      <c r="AC189" s="171" t="str">
        <f t="shared" si="287"/>
        <v/>
      </c>
      <c r="AD189" s="286" t="str">
        <f t="shared" si="288"/>
        <v/>
      </c>
      <c r="AL189" s="2" t="str" cm="1">
        <f t="array" ref="AL189">IF(B189="","",SUMPRODUCT(($D$1:$AB$4=$AL$4)*D189:AB189))</f>
        <v/>
      </c>
      <c r="AM189" s="15" t="str">
        <f t="shared" ca="1" si="2"/>
        <v/>
      </c>
      <c r="AN189" s="2" t="str" cm="1">
        <f t="array" ref="AN189">IF(B189="","",SUMPRODUCT(($D$1:$AB$4=$AN$4)*D189:AB189))</f>
        <v/>
      </c>
      <c r="AO189" s="15" t="str">
        <f t="shared" ca="1" si="3"/>
        <v/>
      </c>
      <c r="AP189" s="2" t="str" cm="1">
        <f t="array" ref="AP189">IF(B189="","",SUMPRODUCT(($D$1:$AB$4=$AP$4)*D189:AB189))</f>
        <v/>
      </c>
      <c r="AQ189" s="15" t="str">
        <f t="shared" ca="1" si="4"/>
        <v/>
      </c>
      <c r="AR189" s="2" t="str" cm="1">
        <f t="array" ref="AR189">IF(B189="","",SUMPRODUCT(($D$1:$AB$4=$AR$4)*D189:AB189))</f>
        <v/>
      </c>
      <c r="AS189" s="15" t="str">
        <f t="shared" ca="1" si="5"/>
        <v/>
      </c>
      <c r="AT189" s="2" t="str" cm="1">
        <f t="array" ref="AT189">IF(B189="","",SUMPRODUCT(($D$1:$AB$4=$AT$4)*$D189:$AB189))</f>
        <v/>
      </c>
      <c r="AU189" s="15" t="str">
        <f t="shared" ca="1" si="6"/>
        <v/>
      </c>
      <c r="AV189" s="2" t="str" cm="1">
        <f t="array" ref="AV189">IF(D189="","",SUMPRODUCT(($D$1:$AB$4=$AV$4)*$D189:$AB189))</f>
        <v/>
      </c>
      <c r="AW189" s="15" t="str">
        <f t="shared" ca="1" si="7"/>
        <v/>
      </c>
      <c r="AX189" s="2" t="str" cm="1">
        <f t="array" ref="AX189">IF(F189="","",SUMPRODUCT(($D$1:$AB$4=$AX$4)*$D189:$AB189))</f>
        <v/>
      </c>
      <c r="AY189" s="15" t="str">
        <f t="shared" ca="1" si="8"/>
        <v/>
      </c>
      <c r="AZ189" s="2" t="str" cm="1">
        <f t="array" ref="AZ189">IF(B189="","",SUMPRODUCT(($D$1:$AB$4=$AZ$4)*$D189:$AB189))</f>
        <v/>
      </c>
      <c r="BA189" s="15" t="str">
        <f t="shared" ca="1" si="9"/>
        <v/>
      </c>
      <c r="BB189" s="2" t="str" cm="1">
        <f t="array" ref="BB189">IF(B189="","",SUMPRODUCT(($D$1:$AB$4=$BB$4)*$D189:$AB189))</f>
        <v/>
      </c>
      <c r="BC189" s="15" t="str">
        <f t="shared" ca="1" si="10"/>
        <v/>
      </c>
      <c r="BD189" s="2" t="str" cm="1">
        <f t="array" ref="BD189">IF(B189="","",SUMPRODUCT(($D$1:$AB$4=$BD$4)*$D189:$AB189))</f>
        <v/>
      </c>
      <c r="BE189" s="15" t="str">
        <f t="shared" ca="1" si="11"/>
        <v/>
      </c>
      <c r="BF189" s="2" t="str" cm="1">
        <f t="array" ref="BF189">IF(B189="","",SUMPRODUCT(($D$1:$AB$4=$BF$4)*$D189:$AB189))</f>
        <v/>
      </c>
      <c r="BG189" s="15" t="str">
        <f t="shared" ca="1" si="12"/>
        <v/>
      </c>
      <c r="BH189" s="2" t="str" cm="1">
        <f t="array" ref="BH189">IF(B189="","",SUMPRODUCT(($D$1:$AB$4=$BH$4)*$D189:$AB189))</f>
        <v/>
      </c>
      <c r="BI189" s="15" t="str">
        <f t="shared" ca="1" si="13"/>
        <v/>
      </c>
      <c r="BJ189" s="2" t="str" cm="1">
        <f t="array" ref="BJ189">IF(B189="","",SUMPRODUCT(($D$1:$AB$4=$BJ$4)*$D189:$AB189))</f>
        <v/>
      </c>
      <c r="BK189" s="15" t="str">
        <f t="shared" ca="1" si="14"/>
        <v/>
      </c>
      <c r="BL189" s="2" t="str" cm="1">
        <f t="array" ref="BL189">IF(B189="","",SUMPRODUCT(($D$1:$AB$4=$BL$4)*$D189:$AB189))</f>
        <v/>
      </c>
      <c r="BM189" s="15" t="str">
        <f t="shared" ca="1" si="15"/>
        <v/>
      </c>
      <c r="BN189" s="2" t="str" cm="1">
        <f t="array" ref="BN189">IF(B189="","",SUMPRODUCT(($D$1:$AB$4=$BN$4)*$D189:$AB189))</f>
        <v/>
      </c>
      <c r="BO189" s="15" t="str">
        <f t="shared" ca="1" si="16"/>
        <v/>
      </c>
      <c r="BP189" s="2" t="str" cm="1">
        <f t="array" ref="BP189">IF(B189="","",SUMPRODUCT(($D$1:$AB$4=$BP$4)*$D189:$AB189))</f>
        <v/>
      </c>
      <c r="BQ189" s="15" t="str">
        <f t="shared" ca="1" si="17"/>
        <v/>
      </c>
      <c r="BR189" s="2" t="str" cm="1">
        <f t="array" ref="BR189">IF(B189="","",SUMPRODUCT(($D$1:$AB$4=$BR$4)*$D189:$AB189))</f>
        <v/>
      </c>
      <c r="BS189" s="15" t="str">
        <f t="shared" ca="1" si="18"/>
        <v/>
      </c>
      <c r="BT189" s="2" t="str" cm="1">
        <f t="array" ref="BT189">IF(B189="","",SUMPRODUCT(($D$1:$AB$4=$BT$4)*$D189:$AB189))</f>
        <v/>
      </c>
      <c r="BU189" s="15" t="str">
        <f t="shared" ca="1" si="19"/>
        <v/>
      </c>
      <c r="BV189" s="2" t="str" cm="1">
        <f t="array" ref="BV189">IF(B189="","",SUMPRODUCT(($D$1:$AB$4=$BV$4)*$D189:$AB189))</f>
        <v/>
      </c>
      <c r="BW189" s="15" t="str">
        <f t="shared" ca="1" si="20"/>
        <v/>
      </c>
      <c r="BX189" s="2" t="str" cm="1">
        <f t="array" ref="BX189">IF(B189="","",SUMPRODUCT(($D$1:$AB$4=$BX$4)*$D189:$AB189))</f>
        <v/>
      </c>
      <c r="BY189" s="15" t="str">
        <f t="shared" ca="1" si="21"/>
        <v/>
      </c>
      <c r="BZ189" s="2" t="str" cm="1">
        <f t="array" ref="BZ189">IF(B189="","",SUMPRODUCT(($D$1:$AB$4=$BZ$4)*$D189:$AB189))</f>
        <v/>
      </c>
      <c r="CA189" s="15" t="str">
        <f t="shared" ca="1" si="22"/>
        <v/>
      </c>
      <c r="CB189" s="2" t="str" cm="1">
        <f t="array" ref="CB189">IF(B189="","",SUMPRODUCT(($D$1:$AB$4=$CB$4)*$D189:$AB189))</f>
        <v/>
      </c>
      <c r="CC189" s="15" t="str">
        <f t="shared" ca="1" si="23"/>
        <v/>
      </c>
      <c r="CD189" s="2" t="str" cm="1">
        <f t="array" ref="CD189">IF(B189="","",SUMPRODUCT(($D$1:$AB$4=$CD$4)*$D189:$AB189))</f>
        <v/>
      </c>
      <c r="CE189" s="15" t="str">
        <f t="shared" ca="1" si="24"/>
        <v/>
      </c>
      <c r="CF189" s="2" t="str" cm="1">
        <f t="array" ref="CF189">IF(B189="","",SUMPRODUCT(($D$1:$AB$4=$CF$4)*$D189:$AB189))</f>
        <v/>
      </c>
      <c r="CG189" s="15" t="str">
        <f t="shared" ca="1" si="25"/>
        <v/>
      </c>
      <c r="CH189" s="2" t="str" cm="1">
        <f t="array" ref="CH189">IF(B189="","",SUMPRODUCT(($D$1:$AB$4=$CH$4)*$D189:$AB189))</f>
        <v/>
      </c>
      <c r="CI189" s="15" t="str">
        <f t="shared" ca="1" si="26"/>
        <v/>
      </c>
    </row>
    <row r="190" spans="1:87" ht="15.75" thickBot="1">
      <c r="A190" s="7">
        <v>184</v>
      </c>
      <c r="B190" s="8"/>
      <c r="D190" s="99"/>
      <c r="E190" s="100"/>
      <c r="F190" s="100"/>
      <c r="G190" s="100"/>
      <c r="H190" s="100"/>
      <c r="I190" s="101"/>
      <c r="J190" s="104"/>
      <c r="K190" s="105"/>
      <c r="L190" s="105"/>
      <c r="M190" s="105"/>
      <c r="N190" s="105"/>
      <c r="O190" s="106"/>
      <c r="P190" s="109"/>
      <c r="Q190" s="110"/>
      <c r="R190" s="110"/>
      <c r="S190" s="110"/>
      <c r="T190" s="110"/>
      <c r="U190" s="111"/>
      <c r="V190" s="115"/>
      <c r="W190" s="116"/>
      <c r="X190" s="116"/>
      <c r="Y190" s="116"/>
      <c r="Z190" s="116"/>
      <c r="AA190" s="116"/>
      <c r="AB190" s="170"/>
      <c r="AC190" s="171" t="str">
        <f t="shared" si="287"/>
        <v/>
      </c>
      <c r="AD190" s="286" t="str">
        <f t="shared" si="288"/>
        <v/>
      </c>
      <c r="AL190" s="2" t="str" cm="1">
        <f t="array" ref="AL190">IF(B190="","",SUMPRODUCT(($D$1:$AB$4=$AL$4)*D190:AB190))</f>
        <v/>
      </c>
      <c r="AM190" s="15" t="str">
        <f t="shared" ca="1" si="2"/>
        <v/>
      </c>
      <c r="AN190" s="2" t="str" cm="1">
        <f t="array" ref="AN190">IF(B190="","",SUMPRODUCT(($D$1:$AB$4=$AN$4)*D190:AB190))</f>
        <v/>
      </c>
      <c r="AO190" s="15" t="str">
        <f t="shared" ca="1" si="3"/>
        <v/>
      </c>
      <c r="AP190" s="2" t="str" cm="1">
        <f t="array" ref="AP190">IF(B190="","",SUMPRODUCT(($D$1:$AB$4=$AP$4)*D190:AB190))</f>
        <v/>
      </c>
      <c r="AQ190" s="15" t="str">
        <f t="shared" ca="1" si="4"/>
        <v/>
      </c>
      <c r="AR190" s="2" t="str" cm="1">
        <f t="array" ref="AR190">IF(B190="","",SUMPRODUCT(($D$1:$AB$4=$AR$4)*D190:AB190))</f>
        <v/>
      </c>
      <c r="AS190" s="15" t="str">
        <f t="shared" ca="1" si="5"/>
        <v/>
      </c>
      <c r="AT190" s="2" t="str" cm="1">
        <f t="array" ref="AT190">IF(B190="","",SUMPRODUCT(($D$1:$AB$4=$AT$4)*$D190:$AB190))</f>
        <v/>
      </c>
      <c r="AU190" s="15" t="str">
        <f t="shared" ca="1" si="6"/>
        <v/>
      </c>
      <c r="AV190" s="2" t="str" cm="1">
        <f t="array" ref="AV190">IF(D190="","",SUMPRODUCT(($D$1:$AB$4=$AV$4)*$D190:$AB190))</f>
        <v/>
      </c>
      <c r="AW190" s="15" t="str">
        <f t="shared" ca="1" si="7"/>
        <v/>
      </c>
      <c r="AX190" s="2" t="str" cm="1">
        <f t="array" ref="AX190">IF(F190="","",SUMPRODUCT(($D$1:$AB$4=$AX$4)*$D190:$AB190))</f>
        <v/>
      </c>
      <c r="AY190" s="15" t="str">
        <f t="shared" ca="1" si="8"/>
        <v/>
      </c>
      <c r="AZ190" s="2" t="str" cm="1">
        <f t="array" ref="AZ190">IF(B190="","",SUMPRODUCT(($D$1:$AB$4=$AZ$4)*$D190:$AB190))</f>
        <v/>
      </c>
      <c r="BA190" s="15" t="str">
        <f t="shared" ca="1" si="9"/>
        <v/>
      </c>
      <c r="BB190" s="2" t="str" cm="1">
        <f t="array" ref="BB190">IF(B190="","",SUMPRODUCT(($D$1:$AB$4=$BB$4)*$D190:$AB190))</f>
        <v/>
      </c>
      <c r="BC190" s="15" t="str">
        <f t="shared" ca="1" si="10"/>
        <v/>
      </c>
      <c r="BD190" s="2" t="str" cm="1">
        <f t="array" ref="BD190">IF(B190="","",SUMPRODUCT(($D$1:$AB$4=$BD$4)*$D190:$AB190))</f>
        <v/>
      </c>
      <c r="BE190" s="15" t="str">
        <f t="shared" ca="1" si="11"/>
        <v/>
      </c>
      <c r="BF190" s="2" t="str" cm="1">
        <f t="array" ref="BF190">IF(B190="","",SUMPRODUCT(($D$1:$AB$4=$BF$4)*$D190:$AB190))</f>
        <v/>
      </c>
      <c r="BG190" s="15" t="str">
        <f t="shared" ca="1" si="12"/>
        <v/>
      </c>
      <c r="BH190" s="2" t="str" cm="1">
        <f t="array" ref="BH190">IF(B190="","",SUMPRODUCT(($D$1:$AB$4=$BH$4)*$D190:$AB190))</f>
        <v/>
      </c>
      <c r="BI190" s="15" t="str">
        <f t="shared" ca="1" si="13"/>
        <v/>
      </c>
      <c r="BJ190" s="2" t="str" cm="1">
        <f t="array" ref="BJ190">IF(B190="","",SUMPRODUCT(($D$1:$AB$4=$BJ$4)*$D190:$AB190))</f>
        <v/>
      </c>
      <c r="BK190" s="15" t="str">
        <f t="shared" ca="1" si="14"/>
        <v/>
      </c>
      <c r="BL190" s="2" t="str" cm="1">
        <f t="array" ref="BL190">IF(B190="","",SUMPRODUCT(($D$1:$AB$4=$BL$4)*$D190:$AB190))</f>
        <v/>
      </c>
      <c r="BM190" s="15" t="str">
        <f t="shared" ca="1" si="15"/>
        <v/>
      </c>
      <c r="BN190" s="2" t="str" cm="1">
        <f t="array" ref="BN190">IF(B190="","",SUMPRODUCT(($D$1:$AB$4=$BN$4)*$D190:$AB190))</f>
        <v/>
      </c>
      <c r="BO190" s="15" t="str">
        <f t="shared" ca="1" si="16"/>
        <v/>
      </c>
      <c r="BP190" s="2" t="str" cm="1">
        <f t="array" ref="BP190">IF(B190="","",SUMPRODUCT(($D$1:$AB$4=$BP$4)*$D190:$AB190))</f>
        <v/>
      </c>
      <c r="BQ190" s="15" t="str">
        <f t="shared" ca="1" si="17"/>
        <v/>
      </c>
      <c r="BR190" s="2" t="str" cm="1">
        <f t="array" ref="BR190">IF(B190="","",SUMPRODUCT(($D$1:$AB$4=$BR$4)*$D190:$AB190))</f>
        <v/>
      </c>
      <c r="BS190" s="15" t="str">
        <f t="shared" ca="1" si="18"/>
        <v/>
      </c>
      <c r="BT190" s="2" t="str" cm="1">
        <f t="array" ref="BT190">IF(B190="","",SUMPRODUCT(($D$1:$AB$4=$BT$4)*$D190:$AB190))</f>
        <v/>
      </c>
      <c r="BU190" s="15" t="str">
        <f t="shared" ca="1" si="19"/>
        <v/>
      </c>
      <c r="BV190" s="2" t="str" cm="1">
        <f t="array" ref="BV190">IF(B190="","",SUMPRODUCT(($D$1:$AB$4=$BV$4)*$D190:$AB190))</f>
        <v/>
      </c>
      <c r="BW190" s="15" t="str">
        <f t="shared" ca="1" si="20"/>
        <v/>
      </c>
      <c r="BX190" s="2" t="str" cm="1">
        <f t="array" ref="BX190">IF(B190="","",SUMPRODUCT(($D$1:$AB$4=$BX$4)*$D190:$AB190))</f>
        <v/>
      </c>
      <c r="BY190" s="15" t="str">
        <f t="shared" ca="1" si="21"/>
        <v/>
      </c>
      <c r="BZ190" s="2" t="str" cm="1">
        <f t="array" ref="BZ190">IF(B190="","",SUMPRODUCT(($D$1:$AB$4=$BZ$4)*$D190:$AB190))</f>
        <v/>
      </c>
      <c r="CA190" s="15" t="str">
        <f t="shared" ca="1" si="22"/>
        <v/>
      </c>
      <c r="CB190" s="2" t="str" cm="1">
        <f t="array" ref="CB190">IF(B190="","",SUMPRODUCT(($D$1:$AB$4=$CB$4)*$D190:$AB190))</f>
        <v/>
      </c>
      <c r="CC190" s="15" t="str">
        <f t="shared" ca="1" si="23"/>
        <v/>
      </c>
      <c r="CD190" s="2" t="str" cm="1">
        <f t="array" ref="CD190">IF(B190="","",SUMPRODUCT(($D$1:$AB$4=$CD$4)*$D190:$AB190))</f>
        <v/>
      </c>
      <c r="CE190" s="15" t="str">
        <f t="shared" ca="1" si="24"/>
        <v/>
      </c>
      <c r="CF190" s="2" t="str" cm="1">
        <f t="array" ref="CF190">IF(B190="","",SUMPRODUCT(($D$1:$AB$4=$CF$4)*$D190:$AB190))</f>
        <v/>
      </c>
      <c r="CG190" s="15" t="str">
        <f t="shared" ca="1" si="25"/>
        <v/>
      </c>
      <c r="CH190" s="2" t="str" cm="1">
        <f t="array" ref="CH190">IF(B190="","",SUMPRODUCT(($D$1:$AB$4=$CH$4)*$D190:$AB190))</f>
        <v/>
      </c>
      <c r="CI190" s="15" t="str">
        <f t="shared" ca="1" si="26"/>
        <v/>
      </c>
    </row>
    <row r="191" spans="1:87" ht="15.75" thickBot="1">
      <c r="A191" s="7">
        <v>185</v>
      </c>
      <c r="B191" s="8"/>
      <c r="D191" s="99"/>
      <c r="E191" s="100"/>
      <c r="F191" s="100"/>
      <c r="G191" s="100"/>
      <c r="H191" s="100"/>
      <c r="I191" s="101"/>
      <c r="J191" s="104"/>
      <c r="K191" s="105"/>
      <c r="L191" s="105"/>
      <c r="M191" s="105"/>
      <c r="N191" s="105"/>
      <c r="O191" s="106"/>
      <c r="P191" s="109"/>
      <c r="Q191" s="110"/>
      <c r="R191" s="110"/>
      <c r="S191" s="110"/>
      <c r="T191" s="110"/>
      <c r="U191" s="111"/>
      <c r="V191" s="115"/>
      <c r="W191" s="116"/>
      <c r="X191" s="116"/>
      <c r="Y191" s="116"/>
      <c r="Z191" s="116"/>
      <c r="AA191" s="116"/>
      <c r="AB191" s="170"/>
      <c r="AC191" s="171" t="str">
        <f t="shared" si="287"/>
        <v/>
      </c>
      <c r="AD191" s="286" t="str">
        <f t="shared" si="288"/>
        <v/>
      </c>
      <c r="AL191" s="2" t="str" cm="1">
        <f t="array" ref="AL191">IF(B191="","",SUMPRODUCT(($D$1:$AB$4=$AL$4)*D191:AB191))</f>
        <v/>
      </c>
      <c r="AM191" s="15" t="str">
        <f t="shared" ca="1" si="2"/>
        <v/>
      </c>
      <c r="AN191" s="2" t="str" cm="1">
        <f t="array" ref="AN191">IF(B191="","",SUMPRODUCT(($D$1:$AB$4=$AN$4)*D191:AB191))</f>
        <v/>
      </c>
      <c r="AO191" s="15" t="str">
        <f t="shared" ca="1" si="3"/>
        <v/>
      </c>
      <c r="AP191" s="2" t="str" cm="1">
        <f t="array" ref="AP191">IF(B191="","",SUMPRODUCT(($D$1:$AB$4=$AP$4)*D191:AB191))</f>
        <v/>
      </c>
      <c r="AQ191" s="15" t="str">
        <f t="shared" ca="1" si="4"/>
        <v/>
      </c>
      <c r="AR191" s="2" t="str" cm="1">
        <f t="array" ref="AR191">IF(B191="","",SUMPRODUCT(($D$1:$AB$4=$AR$4)*D191:AB191))</f>
        <v/>
      </c>
      <c r="AS191" s="15" t="str">
        <f t="shared" ca="1" si="5"/>
        <v/>
      </c>
      <c r="AT191" s="2" t="str" cm="1">
        <f t="array" ref="AT191">IF(B191="","",SUMPRODUCT(($D$1:$AB$4=$AT$4)*$D191:$AB191))</f>
        <v/>
      </c>
      <c r="AU191" s="15" t="str">
        <f t="shared" ca="1" si="6"/>
        <v/>
      </c>
      <c r="AV191" s="2" t="str" cm="1">
        <f t="array" ref="AV191">IF(D191="","",SUMPRODUCT(($D$1:$AB$4=$AV$4)*$D191:$AB191))</f>
        <v/>
      </c>
      <c r="AW191" s="15" t="str">
        <f t="shared" ca="1" si="7"/>
        <v/>
      </c>
      <c r="AX191" s="2" t="str" cm="1">
        <f t="array" ref="AX191">IF(F191="","",SUMPRODUCT(($D$1:$AB$4=$AX$4)*$D191:$AB191))</f>
        <v/>
      </c>
      <c r="AY191" s="15" t="str">
        <f t="shared" ca="1" si="8"/>
        <v/>
      </c>
      <c r="AZ191" s="2" t="str" cm="1">
        <f t="array" ref="AZ191">IF(B191="","",SUMPRODUCT(($D$1:$AB$4=$AZ$4)*$D191:$AB191))</f>
        <v/>
      </c>
      <c r="BA191" s="15" t="str">
        <f t="shared" ca="1" si="9"/>
        <v/>
      </c>
      <c r="BB191" s="2" t="str" cm="1">
        <f t="array" ref="BB191">IF(B191="","",SUMPRODUCT(($D$1:$AB$4=$BB$4)*$D191:$AB191))</f>
        <v/>
      </c>
      <c r="BC191" s="15" t="str">
        <f t="shared" ca="1" si="10"/>
        <v/>
      </c>
      <c r="BD191" s="2" t="str" cm="1">
        <f t="array" ref="BD191">IF(B191="","",SUMPRODUCT(($D$1:$AB$4=$BD$4)*$D191:$AB191))</f>
        <v/>
      </c>
      <c r="BE191" s="15" t="str">
        <f t="shared" ca="1" si="11"/>
        <v/>
      </c>
      <c r="BF191" s="2" t="str" cm="1">
        <f t="array" ref="BF191">IF(B191="","",SUMPRODUCT(($D$1:$AB$4=$BF$4)*$D191:$AB191))</f>
        <v/>
      </c>
      <c r="BG191" s="15" t="str">
        <f t="shared" ca="1" si="12"/>
        <v/>
      </c>
      <c r="BH191" s="2" t="str" cm="1">
        <f t="array" ref="BH191">IF(B191="","",SUMPRODUCT(($D$1:$AB$4=$BH$4)*$D191:$AB191))</f>
        <v/>
      </c>
      <c r="BI191" s="15" t="str">
        <f t="shared" ca="1" si="13"/>
        <v/>
      </c>
      <c r="BJ191" s="2" t="str" cm="1">
        <f t="array" ref="BJ191">IF(B191="","",SUMPRODUCT(($D$1:$AB$4=$BJ$4)*$D191:$AB191))</f>
        <v/>
      </c>
      <c r="BK191" s="15" t="str">
        <f t="shared" ca="1" si="14"/>
        <v/>
      </c>
      <c r="BL191" s="2" t="str" cm="1">
        <f t="array" ref="BL191">IF(B191="","",SUMPRODUCT(($D$1:$AB$4=$BL$4)*$D191:$AB191))</f>
        <v/>
      </c>
      <c r="BM191" s="15" t="str">
        <f t="shared" ca="1" si="15"/>
        <v/>
      </c>
      <c r="BN191" s="2" t="str" cm="1">
        <f t="array" ref="BN191">IF(B191="","",SUMPRODUCT(($D$1:$AB$4=$BN$4)*$D191:$AB191))</f>
        <v/>
      </c>
      <c r="BO191" s="15" t="str">
        <f t="shared" ca="1" si="16"/>
        <v/>
      </c>
      <c r="BP191" s="2" t="str" cm="1">
        <f t="array" ref="BP191">IF(B191="","",SUMPRODUCT(($D$1:$AB$4=$BP$4)*$D191:$AB191))</f>
        <v/>
      </c>
      <c r="BQ191" s="15" t="str">
        <f t="shared" ca="1" si="17"/>
        <v/>
      </c>
      <c r="BR191" s="2" t="str" cm="1">
        <f t="array" ref="BR191">IF(B191="","",SUMPRODUCT(($D$1:$AB$4=$BR$4)*$D191:$AB191))</f>
        <v/>
      </c>
      <c r="BS191" s="15" t="str">
        <f t="shared" ca="1" si="18"/>
        <v/>
      </c>
      <c r="BT191" s="2" t="str" cm="1">
        <f t="array" ref="BT191">IF(B191="","",SUMPRODUCT(($D$1:$AB$4=$BT$4)*$D191:$AB191))</f>
        <v/>
      </c>
      <c r="BU191" s="15" t="str">
        <f t="shared" ca="1" si="19"/>
        <v/>
      </c>
      <c r="BV191" s="2" t="str" cm="1">
        <f t="array" ref="BV191">IF(B191="","",SUMPRODUCT(($D$1:$AB$4=$BV$4)*$D191:$AB191))</f>
        <v/>
      </c>
      <c r="BW191" s="15" t="str">
        <f t="shared" ca="1" si="20"/>
        <v/>
      </c>
      <c r="BX191" s="2" t="str" cm="1">
        <f t="array" ref="BX191">IF(B191="","",SUMPRODUCT(($D$1:$AB$4=$BX$4)*$D191:$AB191))</f>
        <v/>
      </c>
      <c r="BY191" s="15" t="str">
        <f t="shared" ca="1" si="21"/>
        <v/>
      </c>
      <c r="BZ191" s="2" t="str" cm="1">
        <f t="array" ref="BZ191">IF(B191="","",SUMPRODUCT(($D$1:$AB$4=$BZ$4)*$D191:$AB191))</f>
        <v/>
      </c>
      <c r="CA191" s="15" t="str">
        <f t="shared" ca="1" si="22"/>
        <v/>
      </c>
      <c r="CB191" s="2" t="str" cm="1">
        <f t="array" ref="CB191">IF(B191="","",SUMPRODUCT(($D$1:$AB$4=$CB$4)*$D191:$AB191))</f>
        <v/>
      </c>
      <c r="CC191" s="15" t="str">
        <f t="shared" ca="1" si="23"/>
        <v/>
      </c>
      <c r="CD191" s="2" t="str" cm="1">
        <f t="array" ref="CD191">IF(B191="","",SUMPRODUCT(($D$1:$AB$4=$CD$4)*$D191:$AB191))</f>
        <v/>
      </c>
      <c r="CE191" s="15" t="str">
        <f t="shared" ca="1" si="24"/>
        <v/>
      </c>
      <c r="CF191" s="2" t="str" cm="1">
        <f t="array" ref="CF191">IF(B191="","",SUMPRODUCT(($D$1:$AB$4=$CF$4)*$D191:$AB191))</f>
        <v/>
      </c>
      <c r="CG191" s="15" t="str">
        <f t="shared" ca="1" si="25"/>
        <v/>
      </c>
      <c r="CH191" s="2" t="str" cm="1">
        <f t="array" ref="CH191">IF(B191="","",SUMPRODUCT(($D$1:$AB$4=$CH$4)*$D191:$AB191))</f>
        <v/>
      </c>
      <c r="CI191" s="15" t="str">
        <f t="shared" ca="1" si="26"/>
        <v/>
      </c>
    </row>
    <row r="192" spans="1:87" ht="15.75" thickBot="1">
      <c r="A192" s="7">
        <v>186</v>
      </c>
      <c r="B192" s="8"/>
      <c r="D192" s="99"/>
      <c r="E192" s="100"/>
      <c r="F192" s="100"/>
      <c r="G192" s="100"/>
      <c r="H192" s="100"/>
      <c r="I192" s="101"/>
      <c r="J192" s="104"/>
      <c r="K192" s="105"/>
      <c r="L192" s="105"/>
      <c r="M192" s="105"/>
      <c r="N192" s="105"/>
      <c r="O192" s="106"/>
      <c r="P192" s="109"/>
      <c r="Q192" s="110"/>
      <c r="R192" s="110"/>
      <c r="S192" s="110"/>
      <c r="T192" s="110"/>
      <c r="U192" s="111"/>
      <c r="V192" s="115"/>
      <c r="W192" s="116"/>
      <c r="X192" s="116"/>
      <c r="Y192" s="116"/>
      <c r="Z192" s="116"/>
      <c r="AA192" s="116"/>
      <c r="AB192" s="170"/>
      <c r="AC192" s="171" t="str">
        <f t="shared" si="287"/>
        <v/>
      </c>
      <c r="AD192" s="286" t="str">
        <f t="shared" si="288"/>
        <v/>
      </c>
      <c r="AL192" s="2" t="str" cm="1">
        <f t="array" ref="AL192">IF(B192="","",SUMPRODUCT(($D$1:$AB$4=$AL$4)*D192:AB192))</f>
        <v/>
      </c>
      <c r="AM192" s="15" t="str">
        <f t="shared" ca="1" si="2"/>
        <v/>
      </c>
      <c r="AN192" s="2" t="str" cm="1">
        <f t="array" ref="AN192">IF(B192="","",SUMPRODUCT(($D$1:$AB$4=$AN$4)*D192:AB192))</f>
        <v/>
      </c>
      <c r="AO192" s="15" t="str">
        <f t="shared" ca="1" si="3"/>
        <v/>
      </c>
      <c r="AP192" s="2" t="str" cm="1">
        <f t="array" ref="AP192">IF(B192="","",SUMPRODUCT(($D$1:$AB$4=$AP$4)*D192:AB192))</f>
        <v/>
      </c>
      <c r="AQ192" s="15" t="str">
        <f t="shared" ca="1" si="4"/>
        <v/>
      </c>
      <c r="AR192" s="2" t="str" cm="1">
        <f t="array" ref="AR192">IF(B192="","",SUMPRODUCT(($D$1:$AB$4=$AR$4)*D192:AB192))</f>
        <v/>
      </c>
      <c r="AS192" s="15" t="str">
        <f t="shared" ca="1" si="5"/>
        <v/>
      </c>
      <c r="AT192" s="2" t="str" cm="1">
        <f t="array" ref="AT192">IF(B192="","",SUMPRODUCT(($D$1:$AB$4=$AT$4)*$D192:$AB192))</f>
        <v/>
      </c>
      <c r="AU192" s="15" t="str">
        <f t="shared" ca="1" si="6"/>
        <v/>
      </c>
      <c r="AV192" s="2" t="str" cm="1">
        <f t="array" ref="AV192">IF(D192="","",SUMPRODUCT(($D$1:$AB$4=$AV$4)*$D192:$AB192))</f>
        <v/>
      </c>
      <c r="AW192" s="15" t="str">
        <f t="shared" ca="1" si="7"/>
        <v/>
      </c>
      <c r="AX192" s="2" t="str" cm="1">
        <f t="array" ref="AX192">IF(F192="","",SUMPRODUCT(($D$1:$AB$4=$AX$4)*$D192:$AB192))</f>
        <v/>
      </c>
      <c r="AY192" s="15" t="str">
        <f t="shared" ca="1" si="8"/>
        <v/>
      </c>
      <c r="AZ192" s="2" t="str" cm="1">
        <f t="array" ref="AZ192">IF(B192="","",SUMPRODUCT(($D$1:$AB$4=$AZ$4)*$D192:$AB192))</f>
        <v/>
      </c>
      <c r="BA192" s="15" t="str">
        <f t="shared" ca="1" si="9"/>
        <v/>
      </c>
      <c r="BB192" s="2" t="str" cm="1">
        <f t="array" ref="BB192">IF(B192="","",SUMPRODUCT(($D$1:$AB$4=$BB$4)*$D192:$AB192))</f>
        <v/>
      </c>
      <c r="BC192" s="15" t="str">
        <f t="shared" ca="1" si="10"/>
        <v/>
      </c>
      <c r="BD192" s="2" t="str" cm="1">
        <f t="array" ref="BD192">IF(B192="","",SUMPRODUCT(($D$1:$AB$4=$BD$4)*$D192:$AB192))</f>
        <v/>
      </c>
      <c r="BE192" s="15" t="str">
        <f t="shared" ca="1" si="11"/>
        <v/>
      </c>
      <c r="BF192" s="2" t="str" cm="1">
        <f t="array" ref="BF192">IF(B192="","",SUMPRODUCT(($D$1:$AB$4=$BF$4)*$D192:$AB192))</f>
        <v/>
      </c>
      <c r="BG192" s="15" t="str">
        <f t="shared" ca="1" si="12"/>
        <v/>
      </c>
      <c r="BH192" s="2" t="str" cm="1">
        <f t="array" ref="BH192">IF(B192="","",SUMPRODUCT(($D$1:$AB$4=$BH$4)*$D192:$AB192))</f>
        <v/>
      </c>
      <c r="BI192" s="15" t="str">
        <f t="shared" ca="1" si="13"/>
        <v/>
      </c>
      <c r="BJ192" s="2" t="str" cm="1">
        <f t="array" ref="BJ192">IF(B192="","",SUMPRODUCT(($D$1:$AB$4=$BJ$4)*$D192:$AB192))</f>
        <v/>
      </c>
      <c r="BK192" s="15" t="str">
        <f t="shared" ca="1" si="14"/>
        <v/>
      </c>
      <c r="BL192" s="2" t="str" cm="1">
        <f t="array" ref="BL192">IF(B192="","",SUMPRODUCT(($D$1:$AB$4=$BL$4)*$D192:$AB192))</f>
        <v/>
      </c>
      <c r="BM192" s="15" t="str">
        <f t="shared" ca="1" si="15"/>
        <v/>
      </c>
      <c r="BN192" s="2" t="str" cm="1">
        <f t="array" ref="BN192">IF(B192="","",SUMPRODUCT(($D$1:$AB$4=$BN$4)*$D192:$AB192))</f>
        <v/>
      </c>
      <c r="BO192" s="15" t="str">
        <f t="shared" ca="1" si="16"/>
        <v/>
      </c>
      <c r="BP192" s="2" t="str" cm="1">
        <f t="array" ref="BP192">IF(B192="","",SUMPRODUCT(($D$1:$AB$4=$BP$4)*$D192:$AB192))</f>
        <v/>
      </c>
      <c r="BQ192" s="15" t="str">
        <f t="shared" ca="1" si="17"/>
        <v/>
      </c>
      <c r="BR192" s="2" t="str" cm="1">
        <f t="array" ref="BR192">IF(B192="","",SUMPRODUCT(($D$1:$AB$4=$BR$4)*$D192:$AB192))</f>
        <v/>
      </c>
      <c r="BS192" s="15" t="str">
        <f t="shared" ca="1" si="18"/>
        <v/>
      </c>
      <c r="BT192" s="2" t="str" cm="1">
        <f t="array" ref="BT192">IF(B192="","",SUMPRODUCT(($D$1:$AB$4=$BT$4)*$D192:$AB192))</f>
        <v/>
      </c>
      <c r="BU192" s="15" t="str">
        <f t="shared" ca="1" si="19"/>
        <v/>
      </c>
      <c r="BV192" s="2" t="str" cm="1">
        <f t="array" ref="BV192">IF(B192="","",SUMPRODUCT(($D$1:$AB$4=$BV$4)*$D192:$AB192))</f>
        <v/>
      </c>
      <c r="BW192" s="15" t="str">
        <f t="shared" ca="1" si="20"/>
        <v/>
      </c>
      <c r="BX192" s="2" t="str" cm="1">
        <f t="array" ref="BX192">IF(B192="","",SUMPRODUCT(($D$1:$AB$4=$BX$4)*$D192:$AB192))</f>
        <v/>
      </c>
      <c r="BY192" s="15" t="str">
        <f t="shared" ca="1" si="21"/>
        <v/>
      </c>
      <c r="BZ192" s="2" t="str" cm="1">
        <f t="array" ref="BZ192">IF(B192="","",SUMPRODUCT(($D$1:$AB$4=$BZ$4)*$D192:$AB192))</f>
        <v/>
      </c>
      <c r="CA192" s="15" t="str">
        <f t="shared" ca="1" si="22"/>
        <v/>
      </c>
      <c r="CB192" s="2" t="str" cm="1">
        <f t="array" ref="CB192">IF(B192="","",SUMPRODUCT(($D$1:$AB$4=$CB$4)*$D192:$AB192))</f>
        <v/>
      </c>
      <c r="CC192" s="15" t="str">
        <f t="shared" ca="1" si="23"/>
        <v/>
      </c>
      <c r="CD192" s="2" t="str" cm="1">
        <f t="array" ref="CD192">IF(B192="","",SUMPRODUCT(($D$1:$AB$4=$CD$4)*$D192:$AB192))</f>
        <v/>
      </c>
      <c r="CE192" s="15" t="str">
        <f t="shared" ca="1" si="24"/>
        <v/>
      </c>
      <c r="CF192" s="2" t="str" cm="1">
        <f t="array" ref="CF192">IF(B192="","",SUMPRODUCT(($D$1:$AB$4=$CF$4)*$D192:$AB192))</f>
        <v/>
      </c>
      <c r="CG192" s="15" t="str">
        <f t="shared" ca="1" si="25"/>
        <v/>
      </c>
      <c r="CH192" s="2" t="str" cm="1">
        <f t="array" ref="CH192">IF(B192="","",SUMPRODUCT(($D$1:$AB$4=$CH$4)*$D192:$AB192))</f>
        <v/>
      </c>
      <c r="CI192" s="15" t="str">
        <f t="shared" ca="1" si="26"/>
        <v/>
      </c>
    </row>
    <row r="193" spans="1:87" ht="15.75" thickBot="1">
      <c r="A193" s="7">
        <v>187</v>
      </c>
      <c r="B193" s="8"/>
      <c r="D193" s="99"/>
      <c r="E193" s="100"/>
      <c r="F193" s="100"/>
      <c r="G193" s="100"/>
      <c r="H193" s="100"/>
      <c r="I193" s="101"/>
      <c r="J193" s="104"/>
      <c r="K193" s="105"/>
      <c r="L193" s="105"/>
      <c r="M193" s="105"/>
      <c r="N193" s="105"/>
      <c r="O193" s="106"/>
      <c r="P193" s="109"/>
      <c r="Q193" s="110"/>
      <c r="R193" s="110"/>
      <c r="S193" s="110"/>
      <c r="T193" s="110"/>
      <c r="U193" s="111"/>
      <c r="V193" s="115"/>
      <c r="W193" s="116"/>
      <c r="X193" s="116"/>
      <c r="Y193" s="116"/>
      <c r="Z193" s="116"/>
      <c r="AA193" s="116"/>
      <c r="AB193" s="170"/>
      <c r="AC193" s="171" t="str">
        <f t="shared" si="287"/>
        <v/>
      </c>
      <c r="AD193" s="286" t="str">
        <f t="shared" si="288"/>
        <v/>
      </c>
      <c r="AL193" s="2" t="str" cm="1">
        <f t="array" ref="AL193">IF(B193="","",SUMPRODUCT(($D$1:$AB$4=$AL$4)*D193:AB193))</f>
        <v/>
      </c>
      <c r="AM193" s="15" t="str">
        <f t="shared" ca="1" si="2"/>
        <v/>
      </c>
      <c r="AN193" s="2" t="str" cm="1">
        <f t="array" ref="AN193">IF(B193="","",SUMPRODUCT(($D$1:$AB$4=$AN$4)*D193:AB193))</f>
        <v/>
      </c>
      <c r="AO193" s="15" t="str">
        <f t="shared" ca="1" si="3"/>
        <v/>
      </c>
      <c r="AP193" s="2" t="str" cm="1">
        <f t="array" ref="AP193">IF(B193="","",SUMPRODUCT(($D$1:$AB$4=$AP$4)*D193:AB193))</f>
        <v/>
      </c>
      <c r="AQ193" s="15" t="str">
        <f t="shared" ca="1" si="4"/>
        <v/>
      </c>
      <c r="AR193" s="2" t="str" cm="1">
        <f t="array" ref="AR193">IF(B193="","",SUMPRODUCT(($D$1:$AB$4=$AR$4)*D193:AB193))</f>
        <v/>
      </c>
      <c r="AS193" s="15" t="str">
        <f t="shared" ca="1" si="5"/>
        <v/>
      </c>
      <c r="AT193" s="2" t="str" cm="1">
        <f t="array" ref="AT193">IF(B193="","",SUMPRODUCT(($D$1:$AB$4=$AT$4)*$D193:$AB193))</f>
        <v/>
      </c>
      <c r="AU193" s="15" t="str">
        <f t="shared" ca="1" si="6"/>
        <v/>
      </c>
      <c r="AV193" s="2" t="str" cm="1">
        <f t="array" ref="AV193">IF(D193="","",SUMPRODUCT(($D$1:$AB$4=$AV$4)*$D193:$AB193))</f>
        <v/>
      </c>
      <c r="AW193" s="15" t="str">
        <f t="shared" ca="1" si="7"/>
        <v/>
      </c>
      <c r="AX193" s="2" t="str" cm="1">
        <f t="array" ref="AX193">IF(F193="","",SUMPRODUCT(($D$1:$AB$4=$AX$4)*$D193:$AB193))</f>
        <v/>
      </c>
      <c r="AY193" s="15" t="str">
        <f t="shared" ca="1" si="8"/>
        <v/>
      </c>
      <c r="AZ193" s="2" t="str" cm="1">
        <f t="array" ref="AZ193">IF(B193="","",SUMPRODUCT(($D$1:$AB$4=$AZ$4)*$D193:$AB193))</f>
        <v/>
      </c>
      <c r="BA193" s="15" t="str">
        <f t="shared" ca="1" si="9"/>
        <v/>
      </c>
      <c r="BB193" s="2" t="str" cm="1">
        <f t="array" ref="BB193">IF(B193="","",SUMPRODUCT(($D$1:$AB$4=$BB$4)*$D193:$AB193))</f>
        <v/>
      </c>
      <c r="BC193" s="15" t="str">
        <f t="shared" ca="1" si="10"/>
        <v/>
      </c>
      <c r="BD193" s="2" t="str" cm="1">
        <f t="array" ref="BD193">IF(B193="","",SUMPRODUCT(($D$1:$AB$4=$BD$4)*$D193:$AB193))</f>
        <v/>
      </c>
      <c r="BE193" s="15" t="str">
        <f t="shared" ca="1" si="11"/>
        <v/>
      </c>
      <c r="BF193" s="2" t="str" cm="1">
        <f t="array" ref="BF193">IF(B193="","",SUMPRODUCT(($D$1:$AB$4=$BF$4)*$D193:$AB193))</f>
        <v/>
      </c>
      <c r="BG193" s="15" t="str">
        <f t="shared" ca="1" si="12"/>
        <v/>
      </c>
      <c r="BH193" s="2" t="str" cm="1">
        <f t="array" ref="BH193">IF(B193="","",SUMPRODUCT(($D$1:$AB$4=$BH$4)*$D193:$AB193))</f>
        <v/>
      </c>
      <c r="BI193" s="15" t="str">
        <f t="shared" ca="1" si="13"/>
        <v/>
      </c>
      <c r="BJ193" s="2" t="str" cm="1">
        <f t="array" ref="BJ193">IF(B193="","",SUMPRODUCT(($D$1:$AB$4=$BJ$4)*$D193:$AB193))</f>
        <v/>
      </c>
      <c r="BK193" s="15" t="str">
        <f t="shared" ca="1" si="14"/>
        <v/>
      </c>
      <c r="BL193" s="2" t="str" cm="1">
        <f t="array" ref="BL193">IF(B193="","",SUMPRODUCT(($D$1:$AB$4=$BL$4)*$D193:$AB193))</f>
        <v/>
      </c>
      <c r="BM193" s="15" t="str">
        <f t="shared" ca="1" si="15"/>
        <v/>
      </c>
      <c r="BN193" s="2" t="str" cm="1">
        <f t="array" ref="BN193">IF(B193="","",SUMPRODUCT(($D$1:$AB$4=$BN$4)*$D193:$AB193))</f>
        <v/>
      </c>
      <c r="BO193" s="15" t="str">
        <f t="shared" ca="1" si="16"/>
        <v/>
      </c>
      <c r="BP193" s="2" t="str" cm="1">
        <f t="array" ref="BP193">IF(B193="","",SUMPRODUCT(($D$1:$AB$4=$BP$4)*$D193:$AB193))</f>
        <v/>
      </c>
      <c r="BQ193" s="15" t="str">
        <f t="shared" ca="1" si="17"/>
        <v/>
      </c>
      <c r="BR193" s="2" t="str" cm="1">
        <f t="array" ref="BR193">IF(B193="","",SUMPRODUCT(($D$1:$AB$4=$BR$4)*$D193:$AB193))</f>
        <v/>
      </c>
      <c r="BS193" s="15" t="str">
        <f t="shared" ca="1" si="18"/>
        <v/>
      </c>
      <c r="BT193" s="2" t="str" cm="1">
        <f t="array" ref="BT193">IF(B193="","",SUMPRODUCT(($D$1:$AB$4=$BT$4)*$D193:$AB193))</f>
        <v/>
      </c>
      <c r="BU193" s="15" t="str">
        <f t="shared" ca="1" si="19"/>
        <v/>
      </c>
      <c r="BV193" s="2" t="str" cm="1">
        <f t="array" ref="BV193">IF(B193="","",SUMPRODUCT(($D$1:$AB$4=$BV$4)*$D193:$AB193))</f>
        <v/>
      </c>
      <c r="BW193" s="15" t="str">
        <f t="shared" ca="1" si="20"/>
        <v/>
      </c>
      <c r="BX193" s="2" t="str" cm="1">
        <f t="array" ref="BX193">IF(B193="","",SUMPRODUCT(($D$1:$AB$4=$BX$4)*$D193:$AB193))</f>
        <v/>
      </c>
      <c r="BY193" s="15" t="str">
        <f t="shared" ca="1" si="21"/>
        <v/>
      </c>
      <c r="BZ193" s="2" t="str" cm="1">
        <f t="array" ref="BZ193">IF(B193="","",SUMPRODUCT(($D$1:$AB$4=$BZ$4)*$D193:$AB193))</f>
        <v/>
      </c>
      <c r="CA193" s="15" t="str">
        <f t="shared" ca="1" si="22"/>
        <v/>
      </c>
      <c r="CB193" s="2" t="str" cm="1">
        <f t="array" ref="CB193">IF(B193="","",SUMPRODUCT(($D$1:$AB$4=$CB$4)*$D193:$AB193))</f>
        <v/>
      </c>
      <c r="CC193" s="15" t="str">
        <f t="shared" ca="1" si="23"/>
        <v/>
      </c>
      <c r="CD193" s="2" t="str" cm="1">
        <f t="array" ref="CD193">IF(B193="","",SUMPRODUCT(($D$1:$AB$4=$CD$4)*$D193:$AB193))</f>
        <v/>
      </c>
      <c r="CE193" s="15" t="str">
        <f t="shared" ca="1" si="24"/>
        <v/>
      </c>
      <c r="CF193" s="2" t="str" cm="1">
        <f t="array" ref="CF193">IF(B193="","",SUMPRODUCT(($D$1:$AB$4=$CF$4)*$D193:$AB193))</f>
        <v/>
      </c>
      <c r="CG193" s="15" t="str">
        <f t="shared" ca="1" si="25"/>
        <v/>
      </c>
      <c r="CH193" s="2" t="str" cm="1">
        <f t="array" ref="CH193">IF(B193="","",SUMPRODUCT(($D$1:$AB$4=$CH$4)*$D193:$AB193))</f>
        <v/>
      </c>
      <c r="CI193" s="15" t="str">
        <f t="shared" ca="1" si="26"/>
        <v/>
      </c>
    </row>
    <row r="194" spans="1:87" ht="15.75" thickBot="1">
      <c r="A194" s="7">
        <v>188</v>
      </c>
      <c r="B194" s="8"/>
      <c r="D194" s="99"/>
      <c r="E194" s="100"/>
      <c r="F194" s="100"/>
      <c r="G194" s="100"/>
      <c r="H194" s="100"/>
      <c r="I194" s="101"/>
      <c r="J194" s="104"/>
      <c r="K194" s="105"/>
      <c r="L194" s="105"/>
      <c r="M194" s="105"/>
      <c r="N194" s="105"/>
      <c r="O194" s="106"/>
      <c r="P194" s="109"/>
      <c r="Q194" s="110"/>
      <c r="R194" s="110"/>
      <c r="S194" s="110"/>
      <c r="T194" s="110"/>
      <c r="U194" s="111"/>
      <c r="V194" s="115"/>
      <c r="W194" s="116"/>
      <c r="X194" s="116"/>
      <c r="Y194" s="116"/>
      <c r="Z194" s="116"/>
      <c r="AA194" s="116"/>
      <c r="AB194" s="170"/>
      <c r="AC194" s="171" t="str">
        <f t="shared" si="287"/>
        <v/>
      </c>
      <c r="AD194" s="286" t="str">
        <f t="shared" si="288"/>
        <v/>
      </c>
      <c r="AL194" s="2" t="str" cm="1">
        <f t="array" ref="AL194">IF(B194="","",SUMPRODUCT(($D$1:$AB$4=$AL$4)*D194:AB194))</f>
        <v/>
      </c>
      <c r="AM194" s="15" t="str">
        <f t="shared" ca="1" si="2"/>
        <v/>
      </c>
      <c r="AN194" s="2" t="str" cm="1">
        <f t="array" ref="AN194">IF(B194="","",SUMPRODUCT(($D$1:$AB$4=$AN$4)*D194:AB194))</f>
        <v/>
      </c>
      <c r="AO194" s="15" t="str">
        <f t="shared" ca="1" si="3"/>
        <v/>
      </c>
      <c r="AP194" s="2" t="str" cm="1">
        <f t="array" ref="AP194">IF(B194="","",SUMPRODUCT(($D$1:$AB$4=$AP$4)*D194:AB194))</f>
        <v/>
      </c>
      <c r="AQ194" s="15" t="str">
        <f t="shared" ca="1" si="4"/>
        <v/>
      </c>
      <c r="AR194" s="2" t="str" cm="1">
        <f t="array" ref="AR194">IF(B194="","",SUMPRODUCT(($D$1:$AB$4=$AR$4)*D194:AB194))</f>
        <v/>
      </c>
      <c r="AS194" s="15" t="str">
        <f t="shared" ca="1" si="5"/>
        <v/>
      </c>
      <c r="AT194" s="2" t="str" cm="1">
        <f t="array" ref="AT194">IF(B194="","",SUMPRODUCT(($D$1:$AB$4=$AT$4)*$D194:$AB194))</f>
        <v/>
      </c>
      <c r="AU194" s="15" t="str">
        <f t="shared" ca="1" si="6"/>
        <v/>
      </c>
      <c r="AV194" s="2" t="str" cm="1">
        <f t="array" ref="AV194">IF(D194="","",SUMPRODUCT(($D$1:$AB$4=$AV$4)*$D194:$AB194))</f>
        <v/>
      </c>
      <c r="AW194" s="15" t="str">
        <f t="shared" ca="1" si="7"/>
        <v/>
      </c>
      <c r="AX194" s="2" t="str" cm="1">
        <f t="array" ref="AX194">IF(F194="","",SUMPRODUCT(($D$1:$AB$4=$AX$4)*$D194:$AB194))</f>
        <v/>
      </c>
      <c r="AY194" s="15" t="str">
        <f t="shared" ca="1" si="8"/>
        <v/>
      </c>
      <c r="AZ194" s="2" t="str" cm="1">
        <f t="array" ref="AZ194">IF(B194="","",SUMPRODUCT(($D$1:$AB$4=$AZ$4)*$D194:$AB194))</f>
        <v/>
      </c>
      <c r="BA194" s="15" t="str">
        <f t="shared" ca="1" si="9"/>
        <v/>
      </c>
      <c r="BB194" s="2" t="str" cm="1">
        <f t="array" ref="BB194">IF(B194="","",SUMPRODUCT(($D$1:$AB$4=$BB$4)*$D194:$AB194))</f>
        <v/>
      </c>
      <c r="BC194" s="15" t="str">
        <f t="shared" ca="1" si="10"/>
        <v/>
      </c>
      <c r="BD194" s="2" t="str" cm="1">
        <f t="array" ref="BD194">IF(B194="","",SUMPRODUCT(($D$1:$AB$4=$BD$4)*$D194:$AB194))</f>
        <v/>
      </c>
      <c r="BE194" s="15" t="str">
        <f t="shared" ca="1" si="11"/>
        <v/>
      </c>
      <c r="BF194" s="2" t="str" cm="1">
        <f t="array" ref="BF194">IF(B194="","",SUMPRODUCT(($D$1:$AB$4=$BF$4)*$D194:$AB194))</f>
        <v/>
      </c>
      <c r="BG194" s="15" t="str">
        <f t="shared" ca="1" si="12"/>
        <v/>
      </c>
      <c r="BH194" s="2" t="str" cm="1">
        <f t="array" ref="BH194">IF(B194="","",SUMPRODUCT(($D$1:$AB$4=$BH$4)*$D194:$AB194))</f>
        <v/>
      </c>
      <c r="BI194" s="15" t="str">
        <f t="shared" ca="1" si="13"/>
        <v/>
      </c>
      <c r="BJ194" s="2" t="str" cm="1">
        <f t="array" ref="BJ194">IF(B194="","",SUMPRODUCT(($D$1:$AB$4=$BJ$4)*$D194:$AB194))</f>
        <v/>
      </c>
      <c r="BK194" s="15" t="str">
        <f t="shared" ca="1" si="14"/>
        <v/>
      </c>
      <c r="BL194" s="2" t="str" cm="1">
        <f t="array" ref="BL194">IF(B194="","",SUMPRODUCT(($D$1:$AB$4=$BL$4)*$D194:$AB194))</f>
        <v/>
      </c>
      <c r="BM194" s="15" t="str">
        <f t="shared" ca="1" si="15"/>
        <v/>
      </c>
      <c r="BN194" s="2" t="str" cm="1">
        <f t="array" ref="BN194">IF(B194="","",SUMPRODUCT(($D$1:$AB$4=$BN$4)*$D194:$AB194))</f>
        <v/>
      </c>
      <c r="BO194" s="15" t="str">
        <f t="shared" ca="1" si="16"/>
        <v/>
      </c>
      <c r="BP194" s="2" t="str" cm="1">
        <f t="array" ref="BP194">IF(B194="","",SUMPRODUCT(($D$1:$AB$4=$BP$4)*$D194:$AB194))</f>
        <v/>
      </c>
      <c r="BQ194" s="15" t="str">
        <f t="shared" ca="1" si="17"/>
        <v/>
      </c>
      <c r="BR194" s="2" t="str" cm="1">
        <f t="array" ref="BR194">IF(B194="","",SUMPRODUCT(($D$1:$AB$4=$BR$4)*$D194:$AB194))</f>
        <v/>
      </c>
      <c r="BS194" s="15" t="str">
        <f t="shared" ca="1" si="18"/>
        <v/>
      </c>
      <c r="BT194" s="2" t="str" cm="1">
        <f t="array" ref="BT194">IF(B194="","",SUMPRODUCT(($D$1:$AB$4=$BT$4)*$D194:$AB194))</f>
        <v/>
      </c>
      <c r="BU194" s="15" t="str">
        <f t="shared" ca="1" si="19"/>
        <v/>
      </c>
      <c r="BV194" s="2" t="str" cm="1">
        <f t="array" ref="BV194">IF(B194="","",SUMPRODUCT(($D$1:$AB$4=$BV$4)*$D194:$AB194))</f>
        <v/>
      </c>
      <c r="BW194" s="15" t="str">
        <f t="shared" ca="1" si="20"/>
        <v/>
      </c>
      <c r="BX194" s="2" t="str" cm="1">
        <f t="array" ref="BX194">IF(B194="","",SUMPRODUCT(($D$1:$AB$4=$BX$4)*$D194:$AB194))</f>
        <v/>
      </c>
      <c r="BY194" s="15" t="str">
        <f t="shared" ca="1" si="21"/>
        <v/>
      </c>
      <c r="BZ194" s="2" t="str" cm="1">
        <f t="array" ref="BZ194">IF(B194="","",SUMPRODUCT(($D$1:$AB$4=$BZ$4)*$D194:$AB194))</f>
        <v/>
      </c>
      <c r="CA194" s="15" t="str">
        <f t="shared" ca="1" si="22"/>
        <v/>
      </c>
      <c r="CB194" s="2" t="str" cm="1">
        <f t="array" ref="CB194">IF(B194="","",SUMPRODUCT(($D$1:$AB$4=$CB$4)*$D194:$AB194))</f>
        <v/>
      </c>
      <c r="CC194" s="15" t="str">
        <f t="shared" ca="1" si="23"/>
        <v/>
      </c>
      <c r="CD194" s="2" t="str" cm="1">
        <f t="array" ref="CD194">IF(B194="","",SUMPRODUCT(($D$1:$AB$4=$CD$4)*$D194:$AB194))</f>
        <v/>
      </c>
      <c r="CE194" s="15" t="str">
        <f t="shared" ca="1" si="24"/>
        <v/>
      </c>
      <c r="CF194" s="2" t="str" cm="1">
        <f t="array" ref="CF194">IF(B194="","",SUMPRODUCT(($D$1:$AB$4=$CF$4)*$D194:$AB194))</f>
        <v/>
      </c>
      <c r="CG194" s="15" t="str">
        <f t="shared" ca="1" si="25"/>
        <v/>
      </c>
      <c r="CH194" s="2" t="str" cm="1">
        <f t="array" ref="CH194">IF(B194="","",SUMPRODUCT(($D$1:$AB$4=$CH$4)*$D194:$AB194))</f>
        <v/>
      </c>
      <c r="CI194" s="15" t="str">
        <f t="shared" ca="1" si="26"/>
        <v/>
      </c>
    </row>
    <row r="195" spans="1:87" ht="15.75" thickBot="1">
      <c r="A195" s="7">
        <v>189</v>
      </c>
      <c r="B195" s="8"/>
      <c r="D195" s="99"/>
      <c r="E195" s="100"/>
      <c r="F195" s="100"/>
      <c r="G195" s="100"/>
      <c r="H195" s="100"/>
      <c r="I195" s="101"/>
      <c r="J195" s="104"/>
      <c r="K195" s="105"/>
      <c r="L195" s="105"/>
      <c r="M195" s="105"/>
      <c r="N195" s="105"/>
      <c r="O195" s="106"/>
      <c r="P195" s="109"/>
      <c r="Q195" s="110"/>
      <c r="R195" s="110"/>
      <c r="S195" s="110"/>
      <c r="T195" s="110"/>
      <c r="U195" s="111"/>
      <c r="V195" s="115"/>
      <c r="W195" s="116"/>
      <c r="X195" s="116"/>
      <c r="Y195" s="116"/>
      <c r="Z195" s="116"/>
      <c r="AA195" s="116"/>
      <c r="AB195" s="170"/>
      <c r="AC195" s="171" t="str">
        <f t="shared" si="287"/>
        <v/>
      </c>
      <c r="AD195" s="286" t="str">
        <f t="shared" si="288"/>
        <v/>
      </c>
      <c r="AL195" s="2" t="str" cm="1">
        <f t="array" ref="AL195">IF(B195="","",SUMPRODUCT(($D$1:$AB$4=$AL$4)*D195:AB195))</f>
        <v/>
      </c>
      <c r="AM195" s="15" t="str">
        <f t="shared" ca="1" si="2"/>
        <v/>
      </c>
      <c r="AN195" s="2" t="str" cm="1">
        <f t="array" ref="AN195">IF(B195="","",SUMPRODUCT(($D$1:$AB$4=$AN$4)*D195:AB195))</f>
        <v/>
      </c>
      <c r="AO195" s="15" t="str">
        <f t="shared" ca="1" si="3"/>
        <v/>
      </c>
      <c r="AP195" s="2" t="str" cm="1">
        <f t="array" ref="AP195">IF(B195="","",SUMPRODUCT(($D$1:$AB$4=$AP$4)*D195:AB195))</f>
        <v/>
      </c>
      <c r="AQ195" s="15" t="str">
        <f t="shared" ca="1" si="4"/>
        <v/>
      </c>
      <c r="AR195" s="2" t="str" cm="1">
        <f t="array" ref="AR195">IF(B195="","",SUMPRODUCT(($D$1:$AB$4=$AR$4)*D195:AB195))</f>
        <v/>
      </c>
      <c r="AS195" s="15" t="str">
        <f t="shared" ca="1" si="5"/>
        <v/>
      </c>
      <c r="AT195" s="2" t="str" cm="1">
        <f t="array" ref="AT195">IF(B195="","",SUMPRODUCT(($D$1:$AB$4=$AT$4)*$D195:$AB195))</f>
        <v/>
      </c>
      <c r="AU195" s="15" t="str">
        <f t="shared" ca="1" si="6"/>
        <v/>
      </c>
      <c r="AV195" s="2" t="str" cm="1">
        <f t="array" ref="AV195">IF(D195="","",SUMPRODUCT(($D$1:$AB$4=$AV$4)*$D195:$AB195))</f>
        <v/>
      </c>
      <c r="AW195" s="15" t="str">
        <f t="shared" ca="1" si="7"/>
        <v/>
      </c>
      <c r="AX195" s="2" t="str" cm="1">
        <f t="array" ref="AX195">IF(F195="","",SUMPRODUCT(($D$1:$AB$4=$AX$4)*$D195:$AB195))</f>
        <v/>
      </c>
      <c r="AY195" s="15" t="str">
        <f t="shared" ca="1" si="8"/>
        <v/>
      </c>
      <c r="AZ195" s="2" t="str" cm="1">
        <f t="array" ref="AZ195">IF(B195="","",SUMPRODUCT(($D$1:$AB$4=$AZ$4)*$D195:$AB195))</f>
        <v/>
      </c>
      <c r="BA195" s="15" t="str">
        <f t="shared" ca="1" si="9"/>
        <v/>
      </c>
      <c r="BB195" s="2" t="str" cm="1">
        <f t="array" ref="BB195">IF(B195="","",SUMPRODUCT(($D$1:$AB$4=$BB$4)*$D195:$AB195))</f>
        <v/>
      </c>
      <c r="BC195" s="15" t="str">
        <f t="shared" ca="1" si="10"/>
        <v/>
      </c>
      <c r="BD195" s="2" t="str" cm="1">
        <f t="array" ref="BD195">IF(B195="","",SUMPRODUCT(($D$1:$AB$4=$BD$4)*$D195:$AB195))</f>
        <v/>
      </c>
      <c r="BE195" s="15" t="str">
        <f t="shared" ca="1" si="11"/>
        <v/>
      </c>
      <c r="BF195" s="2" t="str" cm="1">
        <f t="array" ref="BF195">IF(B195="","",SUMPRODUCT(($D$1:$AB$4=$BF$4)*$D195:$AB195))</f>
        <v/>
      </c>
      <c r="BG195" s="15" t="str">
        <f t="shared" ca="1" si="12"/>
        <v/>
      </c>
      <c r="BH195" s="2" t="str" cm="1">
        <f t="array" ref="BH195">IF(B195="","",SUMPRODUCT(($D$1:$AB$4=$BH$4)*$D195:$AB195))</f>
        <v/>
      </c>
      <c r="BI195" s="15" t="str">
        <f t="shared" ca="1" si="13"/>
        <v/>
      </c>
      <c r="BJ195" s="2" t="str" cm="1">
        <f t="array" ref="BJ195">IF(B195="","",SUMPRODUCT(($D$1:$AB$4=$BJ$4)*$D195:$AB195))</f>
        <v/>
      </c>
      <c r="BK195" s="15" t="str">
        <f t="shared" ca="1" si="14"/>
        <v/>
      </c>
      <c r="BL195" s="2" t="str" cm="1">
        <f t="array" ref="BL195">IF(B195="","",SUMPRODUCT(($D$1:$AB$4=$BL$4)*$D195:$AB195))</f>
        <v/>
      </c>
      <c r="BM195" s="15" t="str">
        <f t="shared" ca="1" si="15"/>
        <v/>
      </c>
      <c r="BN195" s="2" t="str" cm="1">
        <f t="array" ref="BN195">IF(B195="","",SUMPRODUCT(($D$1:$AB$4=$BN$4)*$D195:$AB195))</f>
        <v/>
      </c>
      <c r="BO195" s="15" t="str">
        <f t="shared" ca="1" si="16"/>
        <v/>
      </c>
      <c r="BP195" s="2" t="str" cm="1">
        <f t="array" ref="BP195">IF(B195="","",SUMPRODUCT(($D$1:$AB$4=$BP$4)*$D195:$AB195))</f>
        <v/>
      </c>
      <c r="BQ195" s="15" t="str">
        <f t="shared" ca="1" si="17"/>
        <v/>
      </c>
      <c r="BR195" s="2" t="str" cm="1">
        <f t="array" ref="BR195">IF(B195="","",SUMPRODUCT(($D$1:$AB$4=$BR$4)*$D195:$AB195))</f>
        <v/>
      </c>
      <c r="BS195" s="15" t="str">
        <f t="shared" ca="1" si="18"/>
        <v/>
      </c>
      <c r="BT195" s="2" t="str" cm="1">
        <f t="array" ref="BT195">IF(B195="","",SUMPRODUCT(($D$1:$AB$4=$BT$4)*$D195:$AB195))</f>
        <v/>
      </c>
      <c r="BU195" s="15" t="str">
        <f t="shared" ca="1" si="19"/>
        <v/>
      </c>
      <c r="BV195" s="2" t="str" cm="1">
        <f t="array" ref="BV195">IF(B195="","",SUMPRODUCT(($D$1:$AB$4=$BV$4)*$D195:$AB195))</f>
        <v/>
      </c>
      <c r="BW195" s="15" t="str">
        <f t="shared" ca="1" si="20"/>
        <v/>
      </c>
      <c r="BX195" s="2" t="str" cm="1">
        <f t="array" ref="BX195">IF(B195="","",SUMPRODUCT(($D$1:$AB$4=$BX$4)*$D195:$AB195))</f>
        <v/>
      </c>
      <c r="BY195" s="15" t="str">
        <f t="shared" ca="1" si="21"/>
        <v/>
      </c>
      <c r="BZ195" s="2" t="str" cm="1">
        <f t="array" ref="BZ195">IF(B195="","",SUMPRODUCT(($D$1:$AB$4=$BZ$4)*$D195:$AB195))</f>
        <v/>
      </c>
      <c r="CA195" s="15" t="str">
        <f t="shared" ca="1" si="22"/>
        <v/>
      </c>
      <c r="CB195" s="2" t="str" cm="1">
        <f t="array" ref="CB195">IF(B195="","",SUMPRODUCT(($D$1:$AB$4=$CB$4)*$D195:$AB195))</f>
        <v/>
      </c>
      <c r="CC195" s="15" t="str">
        <f t="shared" ca="1" si="23"/>
        <v/>
      </c>
      <c r="CD195" s="2" t="str" cm="1">
        <f t="array" ref="CD195">IF(B195="","",SUMPRODUCT(($D$1:$AB$4=$CD$4)*$D195:$AB195))</f>
        <v/>
      </c>
      <c r="CE195" s="15" t="str">
        <f t="shared" ca="1" si="24"/>
        <v/>
      </c>
      <c r="CF195" s="2" t="str" cm="1">
        <f t="array" ref="CF195">IF(B195="","",SUMPRODUCT(($D$1:$AB$4=$CF$4)*$D195:$AB195))</f>
        <v/>
      </c>
      <c r="CG195" s="15" t="str">
        <f t="shared" ca="1" si="25"/>
        <v/>
      </c>
      <c r="CH195" s="2" t="str" cm="1">
        <f t="array" ref="CH195">IF(B195="","",SUMPRODUCT(($D$1:$AB$4=$CH$4)*$D195:$AB195))</f>
        <v/>
      </c>
      <c r="CI195" s="15" t="str">
        <f t="shared" ca="1" si="26"/>
        <v/>
      </c>
    </row>
    <row r="196" spans="1:87" ht="15.75" thickBot="1">
      <c r="A196" s="7">
        <v>190</v>
      </c>
      <c r="B196" s="8"/>
      <c r="D196" s="99"/>
      <c r="E196" s="100"/>
      <c r="F196" s="100"/>
      <c r="G196" s="100"/>
      <c r="H196" s="100"/>
      <c r="I196" s="101"/>
      <c r="J196" s="104"/>
      <c r="K196" s="105"/>
      <c r="L196" s="105"/>
      <c r="M196" s="105"/>
      <c r="N196" s="105"/>
      <c r="O196" s="106"/>
      <c r="P196" s="109"/>
      <c r="Q196" s="110"/>
      <c r="R196" s="110"/>
      <c r="S196" s="110"/>
      <c r="T196" s="110"/>
      <c r="U196" s="111"/>
      <c r="V196" s="115"/>
      <c r="W196" s="116"/>
      <c r="X196" s="116"/>
      <c r="Y196" s="116"/>
      <c r="Z196" s="116"/>
      <c r="AA196" s="116"/>
      <c r="AB196" s="170"/>
      <c r="AC196" s="171" t="str">
        <f t="shared" si="287"/>
        <v/>
      </c>
      <c r="AD196" s="286" t="str">
        <f t="shared" si="288"/>
        <v/>
      </c>
      <c r="AL196" s="2" t="str" cm="1">
        <f t="array" ref="AL196">IF(B196="","",SUMPRODUCT(($D$1:$AB$4=$AL$4)*D196:AB196))</f>
        <v/>
      </c>
      <c r="AM196" s="15" t="str">
        <f t="shared" ca="1" si="2"/>
        <v/>
      </c>
      <c r="AN196" s="2" t="str" cm="1">
        <f t="array" ref="AN196">IF(B196="","",SUMPRODUCT(($D$1:$AB$4=$AN$4)*D196:AB196))</f>
        <v/>
      </c>
      <c r="AO196" s="15" t="str">
        <f t="shared" ca="1" si="3"/>
        <v/>
      </c>
      <c r="AP196" s="2" t="str" cm="1">
        <f t="array" ref="AP196">IF(B196="","",SUMPRODUCT(($D$1:$AB$4=$AP$4)*D196:AB196))</f>
        <v/>
      </c>
      <c r="AQ196" s="15" t="str">
        <f t="shared" ca="1" si="4"/>
        <v/>
      </c>
      <c r="AR196" s="2" t="str" cm="1">
        <f t="array" ref="AR196">IF(B196="","",SUMPRODUCT(($D$1:$AB$4=$AR$4)*D196:AB196))</f>
        <v/>
      </c>
      <c r="AS196" s="15" t="str">
        <f t="shared" ca="1" si="5"/>
        <v/>
      </c>
      <c r="AT196" s="2" t="str" cm="1">
        <f t="array" ref="AT196">IF(B196="","",SUMPRODUCT(($D$1:$AB$4=$AT$4)*$D196:$AB196))</f>
        <v/>
      </c>
      <c r="AU196" s="15" t="str">
        <f t="shared" ca="1" si="6"/>
        <v/>
      </c>
      <c r="AV196" s="2" t="str" cm="1">
        <f t="array" ref="AV196">IF(D196="","",SUMPRODUCT(($D$1:$AB$4=$AV$4)*$D196:$AB196))</f>
        <v/>
      </c>
      <c r="AW196" s="15" t="str">
        <f t="shared" ca="1" si="7"/>
        <v/>
      </c>
      <c r="AX196" s="2" t="str" cm="1">
        <f t="array" ref="AX196">IF(F196="","",SUMPRODUCT(($D$1:$AB$4=$AX$4)*$D196:$AB196))</f>
        <v/>
      </c>
      <c r="AY196" s="15" t="str">
        <f t="shared" ca="1" si="8"/>
        <v/>
      </c>
      <c r="AZ196" s="2" t="str" cm="1">
        <f t="array" ref="AZ196">IF(B196="","",SUMPRODUCT(($D$1:$AB$4=$AZ$4)*$D196:$AB196))</f>
        <v/>
      </c>
      <c r="BA196" s="15" t="str">
        <f t="shared" ca="1" si="9"/>
        <v/>
      </c>
      <c r="BB196" s="2" t="str" cm="1">
        <f t="array" ref="BB196">IF(B196="","",SUMPRODUCT(($D$1:$AB$4=$BB$4)*$D196:$AB196))</f>
        <v/>
      </c>
      <c r="BC196" s="15" t="str">
        <f t="shared" ca="1" si="10"/>
        <v/>
      </c>
      <c r="BD196" s="2" t="str" cm="1">
        <f t="array" ref="BD196">IF(B196="","",SUMPRODUCT(($D$1:$AB$4=$BD$4)*$D196:$AB196))</f>
        <v/>
      </c>
      <c r="BE196" s="15" t="str">
        <f t="shared" ca="1" si="11"/>
        <v/>
      </c>
      <c r="BF196" s="2" t="str" cm="1">
        <f t="array" ref="BF196">IF(B196="","",SUMPRODUCT(($D$1:$AB$4=$BF$4)*$D196:$AB196))</f>
        <v/>
      </c>
      <c r="BG196" s="15" t="str">
        <f t="shared" ca="1" si="12"/>
        <v/>
      </c>
      <c r="BH196" s="2" t="str" cm="1">
        <f t="array" ref="BH196">IF(B196="","",SUMPRODUCT(($D$1:$AB$4=$BH$4)*$D196:$AB196))</f>
        <v/>
      </c>
      <c r="BI196" s="15" t="str">
        <f t="shared" ca="1" si="13"/>
        <v/>
      </c>
      <c r="BJ196" s="2" t="str" cm="1">
        <f t="array" ref="BJ196">IF(B196="","",SUMPRODUCT(($D$1:$AB$4=$BJ$4)*$D196:$AB196))</f>
        <v/>
      </c>
      <c r="BK196" s="15" t="str">
        <f t="shared" ca="1" si="14"/>
        <v/>
      </c>
      <c r="BL196" s="2" t="str" cm="1">
        <f t="array" ref="BL196">IF(B196="","",SUMPRODUCT(($D$1:$AB$4=$BL$4)*$D196:$AB196))</f>
        <v/>
      </c>
      <c r="BM196" s="15" t="str">
        <f t="shared" ca="1" si="15"/>
        <v/>
      </c>
      <c r="BN196" s="2" t="str" cm="1">
        <f t="array" ref="BN196">IF(B196="","",SUMPRODUCT(($D$1:$AB$4=$BN$4)*$D196:$AB196))</f>
        <v/>
      </c>
      <c r="BO196" s="15" t="str">
        <f t="shared" ca="1" si="16"/>
        <v/>
      </c>
      <c r="BP196" s="2" t="str" cm="1">
        <f t="array" ref="BP196">IF(B196="","",SUMPRODUCT(($D$1:$AB$4=$BP$4)*$D196:$AB196))</f>
        <v/>
      </c>
      <c r="BQ196" s="15" t="str">
        <f t="shared" ca="1" si="17"/>
        <v/>
      </c>
      <c r="BR196" s="2" t="str" cm="1">
        <f t="array" ref="BR196">IF(B196="","",SUMPRODUCT(($D$1:$AB$4=$BR$4)*$D196:$AB196))</f>
        <v/>
      </c>
      <c r="BS196" s="15" t="str">
        <f t="shared" ca="1" si="18"/>
        <v/>
      </c>
      <c r="BT196" s="2" t="str" cm="1">
        <f t="array" ref="BT196">IF(B196="","",SUMPRODUCT(($D$1:$AB$4=$BT$4)*$D196:$AB196))</f>
        <v/>
      </c>
      <c r="BU196" s="15" t="str">
        <f t="shared" ca="1" si="19"/>
        <v/>
      </c>
      <c r="BV196" s="2" t="str" cm="1">
        <f t="array" ref="BV196">IF(B196="","",SUMPRODUCT(($D$1:$AB$4=$BV$4)*$D196:$AB196))</f>
        <v/>
      </c>
      <c r="BW196" s="15" t="str">
        <f t="shared" ca="1" si="20"/>
        <v/>
      </c>
      <c r="BX196" s="2" t="str" cm="1">
        <f t="array" ref="BX196">IF(B196="","",SUMPRODUCT(($D$1:$AB$4=$BX$4)*$D196:$AB196))</f>
        <v/>
      </c>
      <c r="BY196" s="15" t="str">
        <f t="shared" ca="1" si="21"/>
        <v/>
      </c>
      <c r="BZ196" s="2" t="str" cm="1">
        <f t="array" ref="BZ196">IF(B196="","",SUMPRODUCT(($D$1:$AB$4=$BZ$4)*$D196:$AB196))</f>
        <v/>
      </c>
      <c r="CA196" s="15" t="str">
        <f t="shared" ca="1" si="22"/>
        <v/>
      </c>
      <c r="CB196" s="2" t="str" cm="1">
        <f t="array" ref="CB196">IF(B196="","",SUMPRODUCT(($D$1:$AB$4=$CB$4)*$D196:$AB196))</f>
        <v/>
      </c>
      <c r="CC196" s="15" t="str">
        <f t="shared" ca="1" si="23"/>
        <v/>
      </c>
      <c r="CD196" s="2" t="str" cm="1">
        <f t="array" ref="CD196">IF(B196="","",SUMPRODUCT(($D$1:$AB$4=$CD$4)*$D196:$AB196))</f>
        <v/>
      </c>
      <c r="CE196" s="15" t="str">
        <f t="shared" ca="1" si="24"/>
        <v/>
      </c>
      <c r="CF196" s="2" t="str" cm="1">
        <f t="array" ref="CF196">IF(B196="","",SUMPRODUCT(($D$1:$AB$4=$CF$4)*$D196:$AB196))</f>
        <v/>
      </c>
      <c r="CG196" s="15" t="str">
        <f t="shared" ca="1" si="25"/>
        <v/>
      </c>
      <c r="CH196" s="2" t="str" cm="1">
        <f t="array" ref="CH196">IF(B196="","",SUMPRODUCT(($D$1:$AB$4=$CH$4)*$D196:$AB196))</f>
        <v/>
      </c>
      <c r="CI196" s="15" t="str">
        <f t="shared" ca="1" si="26"/>
        <v/>
      </c>
    </row>
    <row r="197" spans="1:87" ht="15.75" thickBot="1">
      <c r="A197" s="7">
        <v>191</v>
      </c>
      <c r="B197" s="8"/>
      <c r="D197" s="99"/>
      <c r="E197" s="100"/>
      <c r="F197" s="100"/>
      <c r="G197" s="100"/>
      <c r="H197" s="100"/>
      <c r="I197" s="101"/>
      <c r="J197" s="104"/>
      <c r="K197" s="105"/>
      <c r="L197" s="105"/>
      <c r="M197" s="105"/>
      <c r="N197" s="105"/>
      <c r="O197" s="106"/>
      <c r="P197" s="109"/>
      <c r="Q197" s="110"/>
      <c r="R197" s="110"/>
      <c r="S197" s="110"/>
      <c r="T197" s="110"/>
      <c r="U197" s="111"/>
      <c r="V197" s="115"/>
      <c r="W197" s="116"/>
      <c r="X197" s="116"/>
      <c r="Y197" s="116"/>
      <c r="Z197" s="116"/>
      <c r="AA197" s="116"/>
      <c r="AB197" s="170"/>
      <c r="AC197" s="171" t="str">
        <f t="shared" si="287"/>
        <v/>
      </c>
      <c r="AD197" s="286" t="str">
        <f t="shared" si="288"/>
        <v/>
      </c>
      <c r="AL197" s="2" t="str" cm="1">
        <f t="array" ref="AL197">IF(B197="","",SUMPRODUCT(($D$1:$AB$4=$AL$4)*D197:AB197))</f>
        <v/>
      </c>
      <c r="AM197" s="15" t="str">
        <f t="shared" ref="AM197" ca="1" si="339">IFERROR(IF($AM$3=0,"",AL197/$AM$3),"")</f>
        <v/>
      </c>
      <c r="AN197" s="2" t="str" cm="1">
        <f t="array" ref="AN197">IF(B197="","",SUMPRODUCT(($D$1:$AB$4=$AN$4)*D197:AB197))</f>
        <v/>
      </c>
      <c r="AO197" s="15" t="str">
        <f t="shared" ref="AO197" ca="1" si="340">IFERROR(IF($AO$3=0,"",AN197/$AO$3),"")</f>
        <v/>
      </c>
      <c r="AP197" s="2" t="str" cm="1">
        <f t="array" ref="AP197">IF(B197="","",SUMPRODUCT(($D$1:$AB$4=$AP$4)*D197:AB197))</f>
        <v/>
      </c>
      <c r="AQ197" s="15" t="str">
        <f t="shared" ref="AQ197" ca="1" si="341">IFERROR(IF($AQ$3=0,"",AP197/$AQ$3),"")</f>
        <v/>
      </c>
      <c r="AR197" s="2" t="str" cm="1">
        <f t="array" ref="AR197">IF(B197="","",SUMPRODUCT(($D$1:$AB$4=$AR$4)*D197:AB197))</f>
        <v/>
      </c>
      <c r="AS197" s="15" t="str">
        <f t="shared" ref="AS197" ca="1" si="342">IFERROR(IF($AS$3=0,"",AR197/$AS$3),"")</f>
        <v/>
      </c>
      <c r="AT197" s="2" t="str" cm="1">
        <f t="array" ref="AT197">IF(B197="","",SUMPRODUCT(($D$1:$AB$4=$AT$4)*$D197:$AB197))</f>
        <v/>
      </c>
      <c r="AU197" s="15" t="str">
        <f t="shared" ref="AU197" ca="1" si="343">IFERROR(IF($AU$3=0,"",AT197/$AU$3),"")</f>
        <v/>
      </c>
      <c r="AV197" s="2" t="str" cm="1">
        <f t="array" ref="AV197">IF(D197="","",SUMPRODUCT(($D$1:$AB$4=$AV$4)*$D197:$AB197))</f>
        <v/>
      </c>
      <c r="AW197" s="15" t="str">
        <f t="shared" ref="AW197" ca="1" si="344">IFERROR(IF($AW$3=0,"",AV197/$AW$3),"")</f>
        <v/>
      </c>
      <c r="AX197" s="2" t="str" cm="1">
        <f t="array" ref="AX197">IF(F197="","",SUMPRODUCT(($D$1:$AB$4=$AX$4)*$D197:$AB197))</f>
        <v/>
      </c>
      <c r="AY197" s="15" t="str">
        <f t="shared" ref="AY197" ca="1" si="345">IFERROR(IF($AY$3=0,"",AX197/$AY$3),"")</f>
        <v/>
      </c>
      <c r="AZ197" s="2" t="str" cm="1">
        <f t="array" ref="AZ197">IF(B197="","",SUMPRODUCT(($D$1:$AB$4=$AZ$4)*$D197:$AB197))</f>
        <v/>
      </c>
      <c r="BA197" s="15" t="str">
        <f t="shared" ref="BA197" ca="1" si="346">IFERROR(IF($BA$3=0,"",AZ197/$BA$3),"")</f>
        <v/>
      </c>
      <c r="BB197" s="2" t="str" cm="1">
        <f t="array" ref="BB197">IF(B197="","",SUMPRODUCT(($D$1:$AB$4=$BB$4)*$D197:$AB197))</f>
        <v/>
      </c>
      <c r="BC197" s="15" t="str">
        <f t="shared" ref="BC197" ca="1" si="347">IFERROR(IF($BC$3=0,"",BB197/$BC$3),"")</f>
        <v/>
      </c>
      <c r="BD197" s="2" t="str" cm="1">
        <f t="array" ref="BD197">IF(B197="","",SUMPRODUCT(($D$1:$AB$4=$BD$4)*$D197:$AB197))</f>
        <v/>
      </c>
      <c r="BE197" s="15" t="str">
        <f t="shared" ref="BE197" ca="1" si="348">IFERROR(IF($BE$3=0,"",BD197/$BE$3),"")</f>
        <v/>
      </c>
      <c r="BF197" s="2" t="str" cm="1">
        <f t="array" ref="BF197">IF(B197="","",SUMPRODUCT(($D$1:$AB$4=$BF$4)*$D197:$AB197))</f>
        <v/>
      </c>
      <c r="BG197" s="15" t="str">
        <f t="shared" ref="BG197" ca="1" si="349">IFERROR(IF($BG$3=0,"",BF197/$BG$3),"")</f>
        <v/>
      </c>
      <c r="BH197" s="2" t="str" cm="1">
        <f t="array" ref="BH197">IF(B197="","",SUMPRODUCT(($D$1:$AB$4=$BH$4)*$D197:$AB197))</f>
        <v/>
      </c>
      <c r="BI197" s="15" t="str">
        <f t="shared" ref="BI197" ca="1" si="350">IFERROR(IF($BI$3=0,"",BH197/$BI$3),"")</f>
        <v/>
      </c>
      <c r="BJ197" s="2" t="str" cm="1">
        <f t="array" ref="BJ197">IF(B197="","",SUMPRODUCT(($D$1:$AB$4=$BJ$4)*$D197:$AB197))</f>
        <v/>
      </c>
      <c r="BK197" s="15" t="str">
        <f t="shared" ref="BK197" ca="1" si="351">IFERROR(IF($BK$3=0,"",BJ197/$BK$3),"")</f>
        <v/>
      </c>
      <c r="BL197" s="2" t="str" cm="1">
        <f t="array" ref="BL197">IF(B197="","",SUMPRODUCT(($D$1:$AB$4=$BL$4)*$D197:$AB197))</f>
        <v/>
      </c>
      <c r="BM197" s="15" t="str">
        <f t="shared" ref="BM197" ca="1" si="352">IFERROR(IF($BM$3=0,"",BL197/$BM$3),"")</f>
        <v/>
      </c>
      <c r="BN197" s="2" t="str" cm="1">
        <f t="array" ref="BN197">IF(B197="","",SUMPRODUCT(($D$1:$AB$4=$BN$4)*$D197:$AB197))</f>
        <v/>
      </c>
      <c r="BO197" s="15" t="str">
        <f t="shared" ref="BO197" ca="1" si="353">IFERROR(IF($BO$3=0,"",BN197/$BO$3),"")</f>
        <v/>
      </c>
      <c r="BP197" s="2" t="str" cm="1">
        <f t="array" ref="BP197">IF(B197="","",SUMPRODUCT(($D$1:$AB$4=$BP$4)*$D197:$AB197))</f>
        <v/>
      </c>
      <c r="BQ197" s="15" t="str">
        <f t="shared" ref="BQ197" ca="1" si="354">IFERROR(IF($BQ$3=0,"",BP197/$BQ$3),"")</f>
        <v/>
      </c>
      <c r="BR197" s="2" t="str" cm="1">
        <f t="array" ref="BR197">IF(B197="","",SUMPRODUCT(($D$1:$AB$4=$BR$4)*$D197:$AB197))</f>
        <v/>
      </c>
      <c r="BS197" s="15" t="str">
        <f t="shared" ref="BS197" ca="1" si="355">IFERROR(IF($BS$3=0,"",BR197/$BS$3),"")</f>
        <v/>
      </c>
      <c r="BT197" s="2" t="str" cm="1">
        <f t="array" ref="BT197">IF(B197="","",SUMPRODUCT(($D$1:$AB$4=$BT$4)*$D197:$AB197))</f>
        <v/>
      </c>
      <c r="BU197" s="15" t="str">
        <f t="shared" ref="BU197" ca="1" si="356">IFERROR(IF($BU$3=0,"",BT197/$BU$3),"")</f>
        <v/>
      </c>
      <c r="BV197" s="2" t="str" cm="1">
        <f t="array" ref="BV197">IF(B197="","",SUMPRODUCT(($D$1:$AB$4=$BV$4)*$D197:$AB197))</f>
        <v/>
      </c>
      <c r="BW197" s="15" t="str">
        <f t="shared" ref="BW197" ca="1" si="357">IFERROR(IF($BW$3=0,"",BV197/$BW$3),"")</f>
        <v/>
      </c>
      <c r="BX197" s="2" t="str" cm="1">
        <f t="array" ref="BX197">IF(B197="","",SUMPRODUCT(($D$1:$AB$4=$BX$4)*$D197:$AB197))</f>
        <v/>
      </c>
      <c r="BY197" s="15" t="str">
        <f t="shared" ref="BY197" ca="1" si="358">IFERROR(IF($BY$3=0,"",BX197/$BY$3),"")</f>
        <v/>
      </c>
      <c r="BZ197" s="2" t="str" cm="1">
        <f t="array" ref="BZ197">IF(B197="","",SUMPRODUCT(($D$1:$AB$4=$BZ$4)*$D197:$AB197))</f>
        <v/>
      </c>
      <c r="CA197" s="15" t="str">
        <f t="shared" ref="CA197" ca="1" si="359">IFERROR(IF($CA$3=0,"",BZ197/$CA$3),"")</f>
        <v/>
      </c>
      <c r="CB197" s="2" t="str" cm="1">
        <f t="array" ref="CB197">IF(B197="","",SUMPRODUCT(($D$1:$AB$4=$CB$4)*$D197:$AB197))</f>
        <v/>
      </c>
      <c r="CC197" s="15" t="str">
        <f t="shared" ref="CC197" ca="1" si="360">IFERROR(IF($CC$3=0,"",CB197/$CC$3),"")</f>
        <v/>
      </c>
      <c r="CD197" s="2" t="str" cm="1">
        <f t="array" ref="CD197">IF(B197="","",SUMPRODUCT(($D$1:$AB$4=$CD$4)*$D197:$AB197))</f>
        <v/>
      </c>
      <c r="CE197" s="15" t="str">
        <f t="shared" ref="CE197" ca="1" si="361">IFERROR(IF($CE$3=0,"",CD197/$CE$3),"")</f>
        <v/>
      </c>
      <c r="CF197" s="2" t="str" cm="1">
        <f t="array" ref="CF197">IF(B197="","",SUMPRODUCT(($D$1:$AB$4=$CF$4)*$D197:$AB197))</f>
        <v/>
      </c>
      <c r="CG197" s="15" t="str">
        <f t="shared" ref="CG197" ca="1" si="362">IFERROR(IF($CG$3=0,"",CF197/$CG$3),"")</f>
        <v/>
      </c>
      <c r="CH197" s="2" t="str" cm="1">
        <f t="array" ref="CH197">IF(B197="","",SUMPRODUCT(($D$1:$AB$4=$CH$4)*$D197:$AB197))</f>
        <v/>
      </c>
      <c r="CI197" s="15" t="str">
        <f t="shared" ref="CI197" ca="1" si="363">IFERROR(IF($CI$3=0,"",CH197/$CI$3),"")</f>
        <v/>
      </c>
    </row>
    <row r="198" spans="1:87" ht="15.75" thickBot="1">
      <c r="A198" s="7">
        <v>192</v>
      </c>
      <c r="B198" s="8"/>
      <c r="D198" s="99"/>
      <c r="E198" s="100"/>
      <c r="F198" s="100"/>
      <c r="G198" s="100"/>
      <c r="H198" s="100"/>
      <c r="I198" s="101"/>
      <c r="J198" s="104"/>
      <c r="K198" s="105"/>
      <c r="L198" s="105"/>
      <c r="M198" s="105"/>
      <c r="N198" s="105"/>
      <c r="O198" s="106"/>
      <c r="P198" s="109"/>
      <c r="Q198" s="110"/>
      <c r="R198" s="110"/>
      <c r="S198" s="110"/>
      <c r="T198" s="110"/>
      <c r="U198" s="111"/>
      <c r="V198" s="115"/>
      <c r="W198" s="116"/>
      <c r="X198" s="116"/>
      <c r="Y198" s="116"/>
      <c r="Z198" s="116"/>
      <c r="AA198" s="116"/>
      <c r="AB198" s="170"/>
      <c r="AC198" s="171" t="str">
        <f t="shared" si="287"/>
        <v/>
      </c>
      <c r="AD198" s="286" t="str">
        <f t="shared" si="288"/>
        <v/>
      </c>
      <c r="AL198" s="2" t="str" cm="1">
        <f t="array" ref="AL198">IF(B198="","",SUMPRODUCT(($D$1:$AB$4=$AL$4)*D198:AB198))</f>
        <v/>
      </c>
      <c r="AM198" s="15" t="str">
        <f t="shared" ca="1" si="2"/>
        <v/>
      </c>
      <c r="AN198" s="2" t="str" cm="1">
        <f t="array" ref="AN198">IF(B198="","",SUMPRODUCT(($D$1:$AB$4=$AN$4)*D198:AB198))</f>
        <v/>
      </c>
      <c r="AO198" s="15" t="str">
        <f t="shared" ca="1" si="3"/>
        <v/>
      </c>
      <c r="AP198" s="2" t="str" cm="1">
        <f t="array" ref="AP198">IF(B198="","",SUMPRODUCT(($D$1:$AB$4=$AP$4)*D198:AB198))</f>
        <v/>
      </c>
      <c r="AQ198" s="15" t="str">
        <f t="shared" ca="1" si="4"/>
        <v/>
      </c>
      <c r="AR198" s="2" t="str" cm="1">
        <f t="array" ref="AR198">IF(B198="","",SUMPRODUCT(($D$1:$AB$4=$AR$4)*D198:AB198))</f>
        <v/>
      </c>
      <c r="AS198" s="15" t="str">
        <f t="shared" ca="1" si="5"/>
        <v/>
      </c>
      <c r="AT198" s="2" t="str" cm="1">
        <f t="array" ref="AT198">IF(B198="","",SUMPRODUCT(($D$1:$AB$4=$AT$4)*$D198:$AB198))</f>
        <v/>
      </c>
      <c r="AU198" s="15" t="str">
        <f t="shared" ca="1" si="6"/>
        <v/>
      </c>
      <c r="AV198" s="2" t="str" cm="1">
        <f t="array" ref="AV198">IF(D198="","",SUMPRODUCT(($D$1:$AB$4=$AV$4)*$D198:$AB198))</f>
        <v/>
      </c>
      <c r="AW198" s="15" t="str">
        <f t="shared" ca="1" si="7"/>
        <v/>
      </c>
      <c r="AX198" s="2" t="str" cm="1">
        <f t="array" ref="AX198">IF(F198="","",SUMPRODUCT(($D$1:$AB$4=$AX$4)*$D198:$AB198))</f>
        <v/>
      </c>
      <c r="AY198" s="15" t="str">
        <f t="shared" ca="1" si="8"/>
        <v/>
      </c>
      <c r="AZ198" s="2" t="str" cm="1">
        <f t="array" ref="AZ198">IF(B198="","",SUMPRODUCT(($D$1:$AB$4=$AZ$4)*$D198:$AB198))</f>
        <v/>
      </c>
      <c r="BA198" s="15" t="str">
        <f t="shared" ca="1" si="9"/>
        <v/>
      </c>
      <c r="BB198" s="2" t="str" cm="1">
        <f t="array" ref="BB198">IF(B198="","",SUMPRODUCT(($D$1:$AB$4=$BB$4)*$D198:$AB198))</f>
        <v/>
      </c>
      <c r="BC198" s="15" t="str">
        <f t="shared" ca="1" si="10"/>
        <v/>
      </c>
      <c r="BD198" s="2" t="str" cm="1">
        <f t="array" ref="BD198">IF(B198="","",SUMPRODUCT(($D$1:$AB$4=$BD$4)*$D198:$AB198))</f>
        <v/>
      </c>
      <c r="BE198" s="15" t="str">
        <f t="shared" ca="1" si="11"/>
        <v/>
      </c>
      <c r="BF198" s="2" t="str" cm="1">
        <f t="array" ref="BF198">IF(B198="","",SUMPRODUCT(($D$1:$AB$4=$BF$4)*$D198:$AB198))</f>
        <v/>
      </c>
      <c r="BG198" s="15" t="str">
        <f t="shared" ca="1" si="12"/>
        <v/>
      </c>
      <c r="BH198" s="2" t="str" cm="1">
        <f t="array" ref="BH198">IF(B198="","",SUMPRODUCT(($D$1:$AB$4=$BH$4)*$D198:$AB198))</f>
        <v/>
      </c>
      <c r="BI198" s="15" t="str">
        <f t="shared" ca="1" si="13"/>
        <v/>
      </c>
      <c r="BJ198" s="2" t="str" cm="1">
        <f t="array" ref="BJ198">IF(B198="","",SUMPRODUCT(($D$1:$AB$4=$BJ$4)*$D198:$AB198))</f>
        <v/>
      </c>
      <c r="BK198" s="15" t="str">
        <f t="shared" ca="1" si="14"/>
        <v/>
      </c>
      <c r="BL198" s="2" t="str" cm="1">
        <f t="array" ref="BL198">IF(B198="","",SUMPRODUCT(($D$1:$AB$4=$BL$4)*$D198:$AB198))</f>
        <v/>
      </c>
      <c r="BM198" s="15" t="str">
        <f t="shared" ca="1" si="15"/>
        <v/>
      </c>
      <c r="BN198" s="2" t="str" cm="1">
        <f t="array" ref="BN198">IF(B198="","",SUMPRODUCT(($D$1:$AB$4=$BN$4)*$D198:$AB198))</f>
        <v/>
      </c>
      <c r="BO198" s="15" t="str">
        <f t="shared" ca="1" si="16"/>
        <v/>
      </c>
      <c r="BP198" s="2" t="str" cm="1">
        <f t="array" ref="BP198">IF(B198="","",SUMPRODUCT(($D$1:$AB$4=$BP$4)*$D198:$AB198))</f>
        <v/>
      </c>
      <c r="BQ198" s="15" t="str">
        <f t="shared" ca="1" si="17"/>
        <v/>
      </c>
      <c r="BR198" s="2" t="str" cm="1">
        <f t="array" ref="BR198">IF(B198="","",SUMPRODUCT(($D$1:$AB$4=$BR$4)*$D198:$AB198))</f>
        <v/>
      </c>
      <c r="BS198" s="15" t="str">
        <f t="shared" ca="1" si="18"/>
        <v/>
      </c>
      <c r="BT198" s="2" t="str" cm="1">
        <f t="array" ref="BT198">IF(B198="","",SUMPRODUCT(($D$1:$AB$4=$BT$4)*$D198:$AB198))</f>
        <v/>
      </c>
      <c r="BU198" s="15" t="str">
        <f t="shared" ca="1" si="19"/>
        <v/>
      </c>
      <c r="BV198" s="2" t="str" cm="1">
        <f t="array" ref="BV198">IF(B198="","",SUMPRODUCT(($D$1:$AB$4=$BV$4)*$D198:$AB198))</f>
        <v/>
      </c>
      <c r="BW198" s="15" t="str">
        <f t="shared" ca="1" si="20"/>
        <v/>
      </c>
      <c r="BX198" s="2" t="str" cm="1">
        <f t="array" ref="BX198">IF(B198="","",SUMPRODUCT(($D$1:$AB$4=$BX$4)*$D198:$AB198))</f>
        <v/>
      </c>
      <c r="BY198" s="15" t="str">
        <f t="shared" ca="1" si="21"/>
        <v/>
      </c>
      <c r="BZ198" s="2" t="str" cm="1">
        <f t="array" ref="BZ198">IF(B198="","",SUMPRODUCT(($D$1:$AB$4=$BZ$4)*$D198:$AB198))</f>
        <v/>
      </c>
      <c r="CA198" s="15" t="str">
        <f t="shared" ca="1" si="22"/>
        <v/>
      </c>
      <c r="CB198" s="2" t="str" cm="1">
        <f t="array" ref="CB198">IF(B198="","",SUMPRODUCT(($D$1:$AB$4=$CB$4)*$D198:$AB198))</f>
        <v/>
      </c>
      <c r="CC198" s="15" t="str">
        <f t="shared" ca="1" si="23"/>
        <v/>
      </c>
      <c r="CD198" s="2" t="str" cm="1">
        <f t="array" ref="CD198">IF(B198="","",SUMPRODUCT(($D$1:$AB$4=$CD$4)*$D198:$AB198))</f>
        <v/>
      </c>
      <c r="CE198" s="15" t="str">
        <f t="shared" ca="1" si="24"/>
        <v/>
      </c>
      <c r="CF198" s="2" t="str" cm="1">
        <f t="array" ref="CF198">IF(B198="","",SUMPRODUCT(($D$1:$AB$4=$CF$4)*$D198:$AB198))</f>
        <v/>
      </c>
      <c r="CG198" s="15" t="str">
        <f t="shared" ca="1" si="25"/>
        <v/>
      </c>
      <c r="CH198" s="2" t="str" cm="1">
        <f t="array" ref="CH198">IF(B198="","",SUMPRODUCT(($D$1:$AB$4=$CH$4)*$D198:$AB198))</f>
        <v/>
      </c>
      <c r="CI198" s="15" t="str">
        <f t="shared" ca="1" si="26"/>
        <v/>
      </c>
    </row>
    <row r="199" spans="1:87" ht="15.75" thickBot="1">
      <c r="A199" s="7">
        <v>193</v>
      </c>
      <c r="B199" s="8"/>
      <c r="D199" s="99"/>
      <c r="E199" s="100"/>
      <c r="F199" s="100"/>
      <c r="G199" s="100"/>
      <c r="H199" s="100"/>
      <c r="I199" s="101"/>
      <c r="J199" s="104"/>
      <c r="K199" s="105"/>
      <c r="L199" s="105"/>
      <c r="M199" s="105"/>
      <c r="N199" s="105"/>
      <c r="O199" s="106"/>
      <c r="P199" s="109"/>
      <c r="Q199" s="110"/>
      <c r="R199" s="110"/>
      <c r="S199" s="110"/>
      <c r="T199" s="110"/>
      <c r="U199" s="111"/>
      <c r="V199" s="115"/>
      <c r="W199" s="116"/>
      <c r="X199" s="116"/>
      <c r="Y199" s="116"/>
      <c r="Z199" s="116"/>
      <c r="AA199" s="116"/>
      <c r="AB199" s="170"/>
      <c r="AC199" s="171" t="str">
        <f t="shared" si="287"/>
        <v/>
      </c>
      <c r="AD199" s="286" t="str">
        <f t="shared" si="288"/>
        <v/>
      </c>
      <c r="AL199" s="2" t="str" cm="1">
        <f t="array" ref="AL199">IF(B199="","",SUMPRODUCT(($D$1:$AB$4=$AL$4)*D199:AB199))</f>
        <v/>
      </c>
      <c r="AM199" s="15" t="str">
        <f t="shared" ca="1" si="2"/>
        <v/>
      </c>
      <c r="AN199" s="2" t="str" cm="1">
        <f t="array" ref="AN199">IF(B199="","",SUMPRODUCT(($D$1:$AB$4=$AN$4)*D199:AB199))</f>
        <v/>
      </c>
      <c r="AO199" s="15" t="str">
        <f t="shared" ca="1" si="3"/>
        <v/>
      </c>
      <c r="AP199" s="2" t="str" cm="1">
        <f t="array" ref="AP199">IF(B199="","",SUMPRODUCT(($D$1:$AB$4=$AP$4)*D199:AB199))</f>
        <v/>
      </c>
      <c r="AQ199" s="15" t="str">
        <f t="shared" ca="1" si="4"/>
        <v/>
      </c>
      <c r="AR199" s="2" t="str" cm="1">
        <f t="array" ref="AR199">IF(B199="","",SUMPRODUCT(($D$1:$AB$4=$AR$4)*D199:AB199))</f>
        <v/>
      </c>
      <c r="AS199" s="15" t="str">
        <f t="shared" ca="1" si="5"/>
        <v/>
      </c>
      <c r="AT199" s="2" t="str" cm="1">
        <f t="array" ref="AT199">IF(B199="","",SUMPRODUCT(($D$1:$AB$4=$AT$4)*$D199:$AB199))</f>
        <v/>
      </c>
      <c r="AU199" s="15" t="str">
        <f t="shared" ca="1" si="6"/>
        <v/>
      </c>
      <c r="AV199" s="2" t="str" cm="1">
        <f t="array" ref="AV199">IF(D199="","",SUMPRODUCT(($D$1:$AB$4=$AV$4)*$D199:$AB199))</f>
        <v/>
      </c>
      <c r="AW199" s="15" t="str">
        <f t="shared" ca="1" si="7"/>
        <v/>
      </c>
      <c r="AX199" s="2" t="str" cm="1">
        <f t="array" ref="AX199">IF(F199="","",SUMPRODUCT(($D$1:$AB$4=$AX$4)*$D199:$AB199))</f>
        <v/>
      </c>
      <c r="AY199" s="15" t="str">
        <f t="shared" ca="1" si="8"/>
        <v/>
      </c>
      <c r="AZ199" s="2" t="str" cm="1">
        <f t="array" ref="AZ199">IF(B199="","",SUMPRODUCT(($D$1:$AB$4=$AZ$4)*$D199:$AB199))</f>
        <v/>
      </c>
      <c r="BA199" s="15" t="str">
        <f t="shared" ca="1" si="9"/>
        <v/>
      </c>
      <c r="BB199" s="2" t="str" cm="1">
        <f t="array" ref="BB199">IF(B199="","",SUMPRODUCT(($D$1:$AB$4=$BB$4)*$D199:$AB199))</f>
        <v/>
      </c>
      <c r="BC199" s="15" t="str">
        <f t="shared" ca="1" si="10"/>
        <v/>
      </c>
      <c r="BD199" s="2" t="str" cm="1">
        <f t="array" ref="BD199">IF(B199="","",SUMPRODUCT(($D$1:$AB$4=$BD$4)*$D199:$AB199))</f>
        <v/>
      </c>
      <c r="BE199" s="15" t="str">
        <f t="shared" ca="1" si="11"/>
        <v/>
      </c>
      <c r="BF199" s="2" t="str" cm="1">
        <f t="array" ref="BF199">IF(B199="","",SUMPRODUCT(($D$1:$AB$4=$BF$4)*$D199:$AB199))</f>
        <v/>
      </c>
      <c r="BG199" s="15" t="str">
        <f t="shared" ca="1" si="12"/>
        <v/>
      </c>
      <c r="BH199" s="2" t="str" cm="1">
        <f t="array" ref="BH199">IF(B199="","",SUMPRODUCT(($D$1:$AB$4=$BH$4)*$D199:$AB199))</f>
        <v/>
      </c>
      <c r="BI199" s="15" t="str">
        <f t="shared" ca="1" si="13"/>
        <v/>
      </c>
      <c r="BJ199" s="2" t="str" cm="1">
        <f t="array" ref="BJ199">IF(B199="","",SUMPRODUCT(($D$1:$AB$4=$BJ$4)*$D199:$AB199))</f>
        <v/>
      </c>
      <c r="BK199" s="15" t="str">
        <f t="shared" ca="1" si="14"/>
        <v/>
      </c>
      <c r="BL199" s="2" t="str" cm="1">
        <f t="array" ref="BL199">IF(B199="","",SUMPRODUCT(($D$1:$AB$4=$BL$4)*$D199:$AB199))</f>
        <v/>
      </c>
      <c r="BM199" s="15" t="str">
        <f t="shared" ca="1" si="15"/>
        <v/>
      </c>
      <c r="BN199" s="2" t="str" cm="1">
        <f t="array" ref="BN199">IF(B199="","",SUMPRODUCT(($D$1:$AB$4=$BN$4)*$D199:$AB199))</f>
        <v/>
      </c>
      <c r="BO199" s="15" t="str">
        <f t="shared" ca="1" si="16"/>
        <v/>
      </c>
      <c r="BP199" s="2" t="str" cm="1">
        <f t="array" ref="BP199">IF(B199="","",SUMPRODUCT(($D$1:$AB$4=$BP$4)*$D199:$AB199))</f>
        <v/>
      </c>
      <c r="BQ199" s="15" t="str">
        <f t="shared" ca="1" si="17"/>
        <v/>
      </c>
      <c r="BR199" s="2" t="str" cm="1">
        <f t="array" ref="BR199">IF(B199="","",SUMPRODUCT(($D$1:$AB$4=$BR$4)*$D199:$AB199))</f>
        <v/>
      </c>
      <c r="BS199" s="15" t="str">
        <f t="shared" ca="1" si="18"/>
        <v/>
      </c>
      <c r="BT199" s="2" t="str" cm="1">
        <f t="array" ref="BT199">IF(B199="","",SUMPRODUCT(($D$1:$AB$4=$BT$4)*$D199:$AB199))</f>
        <v/>
      </c>
      <c r="BU199" s="15" t="str">
        <f t="shared" ca="1" si="19"/>
        <v/>
      </c>
      <c r="BV199" s="2" t="str" cm="1">
        <f t="array" ref="BV199">IF(B199="","",SUMPRODUCT(($D$1:$AB$4=$BV$4)*$D199:$AB199))</f>
        <v/>
      </c>
      <c r="BW199" s="15" t="str">
        <f t="shared" ca="1" si="20"/>
        <v/>
      </c>
      <c r="BX199" s="2" t="str" cm="1">
        <f t="array" ref="BX199">IF(B199="","",SUMPRODUCT(($D$1:$AB$4=$BX$4)*$D199:$AB199))</f>
        <v/>
      </c>
      <c r="BY199" s="15" t="str">
        <f t="shared" ca="1" si="21"/>
        <v/>
      </c>
      <c r="BZ199" s="2" t="str" cm="1">
        <f t="array" ref="BZ199">IF(B199="","",SUMPRODUCT(($D$1:$AB$4=$BZ$4)*$D199:$AB199))</f>
        <v/>
      </c>
      <c r="CA199" s="15" t="str">
        <f t="shared" ca="1" si="22"/>
        <v/>
      </c>
      <c r="CB199" s="2" t="str" cm="1">
        <f t="array" ref="CB199">IF(B199="","",SUMPRODUCT(($D$1:$AB$4=$CB$4)*$D199:$AB199))</f>
        <v/>
      </c>
      <c r="CC199" s="15" t="str">
        <f t="shared" ca="1" si="23"/>
        <v/>
      </c>
      <c r="CD199" s="2" t="str" cm="1">
        <f t="array" ref="CD199">IF(B199="","",SUMPRODUCT(($D$1:$AB$4=$CD$4)*$D199:$AB199))</f>
        <v/>
      </c>
      <c r="CE199" s="15" t="str">
        <f t="shared" ca="1" si="24"/>
        <v/>
      </c>
      <c r="CF199" s="2" t="str" cm="1">
        <f t="array" ref="CF199">IF(B199="","",SUMPRODUCT(($D$1:$AB$4=$CF$4)*$D199:$AB199))</f>
        <v/>
      </c>
      <c r="CG199" s="15" t="str">
        <f t="shared" ca="1" si="25"/>
        <v/>
      </c>
      <c r="CH199" s="2" t="str" cm="1">
        <f t="array" ref="CH199">IF(B199="","",SUMPRODUCT(($D$1:$AB$4=$CH$4)*$D199:$AB199))</f>
        <v/>
      </c>
      <c r="CI199" s="15" t="str">
        <f t="shared" ca="1" si="26"/>
        <v/>
      </c>
    </row>
    <row r="200" spans="1:87" ht="15.75" thickBot="1">
      <c r="A200" s="7">
        <v>194</v>
      </c>
      <c r="B200" s="8"/>
      <c r="D200" s="99"/>
      <c r="E200" s="100"/>
      <c r="F200" s="100"/>
      <c r="G200" s="100"/>
      <c r="H200" s="100"/>
      <c r="I200" s="101"/>
      <c r="J200" s="104"/>
      <c r="K200" s="105"/>
      <c r="L200" s="105"/>
      <c r="M200" s="105"/>
      <c r="N200" s="105"/>
      <c r="O200" s="106"/>
      <c r="P200" s="109"/>
      <c r="Q200" s="110"/>
      <c r="R200" s="110"/>
      <c r="S200" s="110"/>
      <c r="T200" s="110"/>
      <c r="U200" s="111"/>
      <c r="V200" s="115"/>
      <c r="W200" s="116"/>
      <c r="X200" s="116"/>
      <c r="Y200" s="116"/>
      <c r="Z200" s="116"/>
      <c r="AA200" s="116"/>
      <c r="AB200" s="170"/>
      <c r="AC200" s="171" t="str">
        <f t="shared" si="287"/>
        <v/>
      </c>
      <c r="AD200" s="286" t="str">
        <f t="shared" si="288"/>
        <v/>
      </c>
      <c r="AL200" s="2" t="str" cm="1">
        <f t="array" ref="AL200">IF(B200="","",SUMPRODUCT(($D$1:$AB$4=$AL$4)*D200:AB200))</f>
        <v/>
      </c>
      <c r="AM200" s="15" t="str">
        <f t="shared" ca="1" si="2"/>
        <v/>
      </c>
      <c r="AN200" s="2" t="str" cm="1">
        <f t="array" ref="AN200">IF(B200="","",SUMPRODUCT(($D$1:$AB$4=$AN$4)*D200:AB200))</f>
        <v/>
      </c>
      <c r="AO200" s="15" t="str">
        <f t="shared" ca="1" si="3"/>
        <v/>
      </c>
      <c r="AP200" s="2" t="str" cm="1">
        <f t="array" ref="AP200">IF(B200="","",SUMPRODUCT(($D$1:$AB$4=$AP$4)*D200:AB200))</f>
        <v/>
      </c>
      <c r="AQ200" s="15" t="str">
        <f t="shared" ca="1" si="4"/>
        <v/>
      </c>
      <c r="AR200" s="2" t="str" cm="1">
        <f t="array" ref="AR200">IF(B200="","",SUMPRODUCT(($D$1:$AB$4=$AR$4)*D200:AB200))</f>
        <v/>
      </c>
      <c r="AS200" s="15" t="str">
        <f t="shared" ca="1" si="5"/>
        <v/>
      </c>
      <c r="AT200" s="2" t="str" cm="1">
        <f t="array" ref="AT200">IF(B200="","",SUMPRODUCT(($D$1:$AB$4=$AT$4)*$D200:$AB200))</f>
        <v/>
      </c>
      <c r="AU200" s="15" t="str">
        <f t="shared" ca="1" si="6"/>
        <v/>
      </c>
      <c r="AV200" s="2" t="str" cm="1">
        <f t="array" ref="AV200">IF(D200="","",SUMPRODUCT(($D$1:$AB$4=$AV$4)*$D200:$AB200))</f>
        <v/>
      </c>
      <c r="AW200" s="15" t="str">
        <f t="shared" ca="1" si="7"/>
        <v/>
      </c>
      <c r="AX200" s="2" t="str" cm="1">
        <f t="array" ref="AX200">IF(F200="","",SUMPRODUCT(($D$1:$AB$4=$AX$4)*$D200:$AB200))</f>
        <v/>
      </c>
      <c r="AY200" s="15" t="str">
        <f t="shared" ca="1" si="8"/>
        <v/>
      </c>
      <c r="AZ200" s="2" t="str" cm="1">
        <f t="array" ref="AZ200">IF(B200="","",SUMPRODUCT(($D$1:$AB$4=$AZ$4)*$D200:$AB200))</f>
        <v/>
      </c>
      <c r="BA200" s="15" t="str">
        <f t="shared" ca="1" si="9"/>
        <v/>
      </c>
      <c r="BB200" s="2" t="str" cm="1">
        <f t="array" ref="BB200">IF(B200="","",SUMPRODUCT(($D$1:$AB$4=$BB$4)*$D200:$AB200))</f>
        <v/>
      </c>
      <c r="BC200" s="15" t="str">
        <f t="shared" ca="1" si="10"/>
        <v/>
      </c>
      <c r="BD200" s="2" t="str" cm="1">
        <f t="array" ref="BD200">IF(B200="","",SUMPRODUCT(($D$1:$AB$4=$BD$4)*$D200:$AB200))</f>
        <v/>
      </c>
      <c r="BE200" s="15" t="str">
        <f t="shared" ca="1" si="11"/>
        <v/>
      </c>
      <c r="BF200" s="2" t="str" cm="1">
        <f t="array" ref="BF200">IF(B200="","",SUMPRODUCT(($D$1:$AB$4=$BF$4)*$D200:$AB200))</f>
        <v/>
      </c>
      <c r="BG200" s="15" t="str">
        <f t="shared" ca="1" si="12"/>
        <v/>
      </c>
      <c r="BH200" s="2" t="str" cm="1">
        <f t="array" ref="BH200">IF(B200="","",SUMPRODUCT(($D$1:$AB$4=$BH$4)*$D200:$AB200))</f>
        <v/>
      </c>
      <c r="BI200" s="15" t="str">
        <f t="shared" ca="1" si="13"/>
        <v/>
      </c>
      <c r="BJ200" s="2" t="str" cm="1">
        <f t="array" ref="BJ200">IF(B200="","",SUMPRODUCT(($D$1:$AB$4=$BJ$4)*$D200:$AB200))</f>
        <v/>
      </c>
      <c r="BK200" s="15" t="str">
        <f t="shared" ca="1" si="14"/>
        <v/>
      </c>
      <c r="BL200" s="2" t="str" cm="1">
        <f t="array" ref="BL200">IF(B200="","",SUMPRODUCT(($D$1:$AB$4=$BL$4)*$D200:$AB200))</f>
        <v/>
      </c>
      <c r="BM200" s="15" t="str">
        <f t="shared" ca="1" si="15"/>
        <v/>
      </c>
      <c r="BN200" s="2" t="str" cm="1">
        <f t="array" ref="BN200">IF(B200="","",SUMPRODUCT(($D$1:$AB$4=$BN$4)*$D200:$AB200))</f>
        <v/>
      </c>
      <c r="BO200" s="15" t="str">
        <f t="shared" ca="1" si="16"/>
        <v/>
      </c>
      <c r="BP200" s="2" t="str" cm="1">
        <f t="array" ref="BP200">IF(B200="","",SUMPRODUCT(($D$1:$AB$4=$BP$4)*$D200:$AB200))</f>
        <v/>
      </c>
      <c r="BQ200" s="15" t="str">
        <f t="shared" ca="1" si="17"/>
        <v/>
      </c>
      <c r="BR200" s="2" t="str" cm="1">
        <f t="array" ref="BR200">IF(B200="","",SUMPRODUCT(($D$1:$AB$4=$BR$4)*$D200:$AB200))</f>
        <v/>
      </c>
      <c r="BS200" s="15" t="str">
        <f t="shared" ca="1" si="18"/>
        <v/>
      </c>
      <c r="BT200" s="2" t="str" cm="1">
        <f t="array" ref="BT200">IF(B200="","",SUMPRODUCT(($D$1:$AB$4=$BT$4)*$D200:$AB200))</f>
        <v/>
      </c>
      <c r="BU200" s="15" t="str">
        <f t="shared" ca="1" si="19"/>
        <v/>
      </c>
      <c r="BV200" s="2" t="str" cm="1">
        <f t="array" ref="BV200">IF(B200="","",SUMPRODUCT(($D$1:$AB$4=$BV$4)*$D200:$AB200))</f>
        <v/>
      </c>
      <c r="BW200" s="15" t="str">
        <f t="shared" ca="1" si="20"/>
        <v/>
      </c>
      <c r="BX200" s="2" t="str" cm="1">
        <f t="array" ref="BX200">IF(B200="","",SUMPRODUCT(($D$1:$AB$4=$BX$4)*$D200:$AB200))</f>
        <v/>
      </c>
      <c r="BY200" s="15" t="str">
        <f t="shared" ca="1" si="21"/>
        <v/>
      </c>
      <c r="BZ200" s="2" t="str" cm="1">
        <f t="array" ref="BZ200">IF(B200="","",SUMPRODUCT(($D$1:$AB$4=$BZ$4)*$D200:$AB200))</f>
        <v/>
      </c>
      <c r="CA200" s="15" t="str">
        <f t="shared" ca="1" si="22"/>
        <v/>
      </c>
      <c r="CB200" s="2" t="str" cm="1">
        <f t="array" ref="CB200">IF(B200="","",SUMPRODUCT(($D$1:$AB$4=$CB$4)*$D200:$AB200))</f>
        <v/>
      </c>
      <c r="CC200" s="15" t="str">
        <f t="shared" ca="1" si="23"/>
        <v/>
      </c>
      <c r="CD200" s="2" t="str" cm="1">
        <f t="array" ref="CD200">IF(B200="","",SUMPRODUCT(($D$1:$AB$4=$CD$4)*$D200:$AB200))</f>
        <v/>
      </c>
      <c r="CE200" s="15" t="str">
        <f t="shared" ca="1" si="24"/>
        <v/>
      </c>
      <c r="CF200" s="2" t="str" cm="1">
        <f t="array" ref="CF200">IF(B200="","",SUMPRODUCT(($D$1:$AB$4=$CF$4)*$D200:$AB200))</f>
        <v/>
      </c>
      <c r="CG200" s="15" t="str">
        <f t="shared" ca="1" si="25"/>
        <v/>
      </c>
      <c r="CH200" s="2" t="str" cm="1">
        <f t="array" ref="CH200">IF(B200="","",SUMPRODUCT(($D$1:$AB$4=$CH$4)*$D200:$AB200))</f>
        <v/>
      </c>
      <c r="CI200" s="15" t="str">
        <f t="shared" ca="1" si="26"/>
        <v/>
      </c>
    </row>
    <row r="201" spans="1:87" ht="15.75" thickBot="1">
      <c r="A201" s="7">
        <v>195</v>
      </c>
      <c r="B201" s="8"/>
      <c r="D201" s="99"/>
      <c r="E201" s="100"/>
      <c r="F201" s="100"/>
      <c r="G201" s="100"/>
      <c r="H201" s="100"/>
      <c r="I201" s="101"/>
      <c r="J201" s="104"/>
      <c r="K201" s="105"/>
      <c r="L201" s="105"/>
      <c r="M201" s="105"/>
      <c r="N201" s="105"/>
      <c r="O201" s="106"/>
      <c r="P201" s="109"/>
      <c r="Q201" s="110"/>
      <c r="R201" s="110"/>
      <c r="S201" s="110"/>
      <c r="T201" s="110"/>
      <c r="U201" s="111"/>
      <c r="V201" s="115"/>
      <c r="W201" s="116"/>
      <c r="X201" s="116"/>
      <c r="Y201" s="116"/>
      <c r="Z201" s="116"/>
      <c r="AA201" s="116"/>
      <c r="AB201" s="170"/>
      <c r="AC201" s="171" t="str">
        <f t="shared" ref="AC201:AC206" si="364">IF(B201="","",SUM(D201:AB201))</f>
        <v/>
      </c>
      <c r="AD201" s="286" t="str">
        <f t="shared" ref="AD201:AD206" si="365">IF(AC201="","",SUM(D201:AB201)/$AE$3)</f>
        <v/>
      </c>
      <c r="AL201" s="2" t="str" cm="1">
        <f t="array" ref="AL201">IF(B201="","",SUMPRODUCT(($D$1:$AB$4=$AL$4)*D201:AB201))</f>
        <v/>
      </c>
      <c r="AM201" s="15" t="str">
        <f t="shared" ca="1" si="2"/>
        <v/>
      </c>
      <c r="AN201" s="2" t="str" cm="1">
        <f t="array" ref="AN201">IF(B201="","",SUMPRODUCT(($D$1:$AB$4=$AN$4)*D201:AB201))</f>
        <v/>
      </c>
      <c r="AO201" s="15" t="str">
        <f t="shared" ca="1" si="3"/>
        <v/>
      </c>
      <c r="AP201" s="2" t="str" cm="1">
        <f t="array" ref="AP201">IF(B201="","",SUMPRODUCT(($D$1:$AB$4=$AP$4)*D201:AB201))</f>
        <v/>
      </c>
      <c r="AQ201" s="15" t="str">
        <f t="shared" ca="1" si="4"/>
        <v/>
      </c>
      <c r="AR201" s="2" t="str" cm="1">
        <f t="array" ref="AR201">IF(B201="","",SUMPRODUCT(($D$1:$AB$4=$AR$4)*D201:AB201))</f>
        <v/>
      </c>
      <c r="AS201" s="15" t="str">
        <f t="shared" ca="1" si="5"/>
        <v/>
      </c>
      <c r="AT201" s="2" t="str" cm="1">
        <f t="array" ref="AT201">IF(B201="","",SUMPRODUCT(($D$1:$AB$4=$AT$4)*$D201:$AB201))</f>
        <v/>
      </c>
      <c r="AU201" s="15" t="str">
        <f t="shared" ca="1" si="6"/>
        <v/>
      </c>
      <c r="AV201" s="2" t="str" cm="1">
        <f t="array" ref="AV201">IF(D201="","",SUMPRODUCT(($D$1:$AB$4=$AV$4)*$D201:$AB201))</f>
        <v/>
      </c>
      <c r="AW201" s="15" t="str">
        <f t="shared" ca="1" si="7"/>
        <v/>
      </c>
      <c r="AX201" s="2" t="str" cm="1">
        <f t="array" ref="AX201">IF(F201="","",SUMPRODUCT(($D$1:$AB$4=$AX$4)*$D201:$AB201))</f>
        <v/>
      </c>
      <c r="AY201" s="15" t="str">
        <f t="shared" ca="1" si="8"/>
        <v/>
      </c>
      <c r="AZ201" s="2" t="str" cm="1">
        <f t="array" ref="AZ201">IF(B201="","",SUMPRODUCT(($D$1:$AB$4=$AZ$4)*$D201:$AB201))</f>
        <v/>
      </c>
      <c r="BA201" s="15" t="str">
        <f t="shared" ca="1" si="9"/>
        <v/>
      </c>
      <c r="BB201" s="2" t="str" cm="1">
        <f t="array" ref="BB201">IF(B201="","",SUMPRODUCT(($D$1:$AB$4=$BB$4)*$D201:$AB201))</f>
        <v/>
      </c>
      <c r="BC201" s="15" t="str">
        <f t="shared" ca="1" si="10"/>
        <v/>
      </c>
      <c r="BD201" s="2" t="str" cm="1">
        <f t="array" ref="BD201">IF(B201="","",SUMPRODUCT(($D$1:$AB$4=$BD$4)*$D201:$AB201))</f>
        <v/>
      </c>
      <c r="BE201" s="15" t="str">
        <f t="shared" ca="1" si="11"/>
        <v/>
      </c>
      <c r="BF201" s="2" t="str" cm="1">
        <f t="array" ref="BF201">IF(B201="","",SUMPRODUCT(($D$1:$AB$4=$BF$4)*$D201:$AB201))</f>
        <v/>
      </c>
      <c r="BG201" s="15" t="str">
        <f t="shared" ca="1" si="12"/>
        <v/>
      </c>
      <c r="BH201" s="2" t="str" cm="1">
        <f t="array" ref="BH201">IF(B201="","",SUMPRODUCT(($D$1:$AB$4=$BH$4)*$D201:$AB201))</f>
        <v/>
      </c>
      <c r="BI201" s="15" t="str">
        <f t="shared" ca="1" si="13"/>
        <v/>
      </c>
      <c r="BJ201" s="2" t="str" cm="1">
        <f t="array" ref="BJ201">IF(B201="","",SUMPRODUCT(($D$1:$AB$4=$BJ$4)*$D201:$AB201))</f>
        <v/>
      </c>
      <c r="BK201" s="15" t="str">
        <f t="shared" ca="1" si="14"/>
        <v/>
      </c>
      <c r="BL201" s="2" t="str" cm="1">
        <f t="array" ref="BL201">IF(B201="","",SUMPRODUCT(($D$1:$AB$4=$BL$4)*$D201:$AB201))</f>
        <v/>
      </c>
      <c r="BM201" s="15" t="str">
        <f t="shared" ca="1" si="15"/>
        <v/>
      </c>
      <c r="BN201" s="2" t="str" cm="1">
        <f t="array" ref="BN201">IF(B201="","",SUMPRODUCT(($D$1:$AB$4=$BN$4)*$D201:$AB201))</f>
        <v/>
      </c>
      <c r="BO201" s="15" t="str">
        <f t="shared" ca="1" si="16"/>
        <v/>
      </c>
      <c r="BP201" s="2" t="str" cm="1">
        <f t="array" ref="BP201">IF(B201="","",SUMPRODUCT(($D$1:$AB$4=$BP$4)*$D201:$AB201))</f>
        <v/>
      </c>
      <c r="BQ201" s="15" t="str">
        <f t="shared" ca="1" si="17"/>
        <v/>
      </c>
      <c r="BR201" s="2" t="str" cm="1">
        <f t="array" ref="BR201">IF(B201="","",SUMPRODUCT(($D$1:$AB$4=$BR$4)*$D201:$AB201))</f>
        <v/>
      </c>
      <c r="BS201" s="15" t="str">
        <f t="shared" ca="1" si="18"/>
        <v/>
      </c>
      <c r="BT201" s="2" t="str" cm="1">
        <f t="array" ref="BT201">IF(B201="","",SUMPRODUCT(($D$1:$AB$4=$BT$4)*$D201:$AB201))</f>
        <v/>
      </c>
      <c r="BU201" s="15" t="str">
        <f t="shared" ca="1" si="19"/>
        <v/>
      </c>
      <c r="BV201" s="2" t="str" cm="1">
        <f t="array" ref="BV201">IF(B201="","",SUMPRODUCT(($D$1:$AB$4=$BV$4)*$D201:$AB201))</f>
        <v/>
      </c>
      <c r="BW201" s="15" t="str">
        <f t="shared" ca="1" si="20"/>
        <v/>
      </c>
      <c r="BX201" s="2" t="str" cm="1">
        <f t="array" ref="BX201">IF(B201="","",SUMPRODUCT(($D$1:$AB$4=$BX$4)*$D201:$AB201))</f>
        <v/>
      </c>
      <c r="BY201" s="15" t="str">
        <f t="shared" ca="1" si="21"/>
        <v/>
      </c>
      <c r="BZ201" s="2" t="str" cm="1">
        <f t="array" ref="BZ201">IF(B201="","",SUMPRODUCT(($D$1:$AB$4=$BZ$4)*$D201:$AB201))</f>
        <v/>
      </c>
      <c r="CA201" s="15" t="str">
        <f t="shared" ca="1" si="22"/>
        <v/>
      </c>
      <c r="CB201" s="2" t="str" cm="1">
        <f t="array" ref="CB201">IF(B201="","",SUMPRODUCT(($D$1:$AB$4=$CB$4)*$D201:$AB201))</f>
        <v/>
      </c>
      <c r="CC201" s="15" t="str">
        <f t="shared" ca="1" si="23"/>
        <v/>
      </c>
      <c r="CD201" s="2" t="str" cm="1">
        <f t="array" ref="CD201">IF(B201="","",SUMPRODUCT(($D$1:$AB$4=$CD$4)*$D201:$AB201))</f>
        <v/>
      </c>
      <c r="CE201" s="15" t="str">
        <f t="shared" ca="1" si="24"/>
        <v/>
      </c>
      <c r="CF201" s="2" t="str" cm="1">
        <f t="array" ref="CF201">IF(B201="","",SUMPRODUCT(($D$1:$AB$4=$CF$4)*$D201:$AB201))</f>
        <v/>
      </c>
      <c r="CG201" s="15" t="str">
        <f t="shared" ca="1" si="25"/>
        <v/>
      </c>
      <c r="CH201" s="2" t="str" cm="1">
        <f t="array" ref="CH201">IF(B201="","",SUMPRODUCT(($D$1:$AB$4=$CH$4)*$D201:$AB201))</f>
        <v/>
      </c>
      <c r="CI201" s="15" t="str">
        <f t="shared" ca="1" si="26"/>
        <v/>
      </c>
    </row>
    <row r="202" spans="1:87" ht="15.75" thickBot="1">
      <c r="A202" s="7">
        <v>196</v>
      </c>
      <c r="B202" s="8"/>
      <c r="D202" s="99"/>
      <c r="E202" s="100"/>
      <c r="F202" s="100"/>
      <c r="G202" s="100"/>
      <c r="H202" s="100"/>
      <c r="I202" s="101"/>
      <c r="J202" s="104"/>
      <c r="K202" s="105"/>
      <c r="L202" s="105"/>
      <c r="M202" s="105"/>
      <c r="N202" s="105"/>
      <c r="O202" s="106"/>
      <c r="P202" s="109"/>
      <c r="Q202" s="110"/>
      <c r="R202" s="110"/>
      <c r="S202" s="110"/>
      <c r="T202" s="110"/>
      <c r="U202" s="111"/>
      <c r="V202" s="115"/>
      <c r="W202" s="116"/>
      <c r="X202" s="116"/>
      <c r="Y202" s="116"/>
      <c r="Z202" s="116"/>
      <c r="AA202" s="116"/>
      <c r="AB202" s="170"/>
      <c r="AC202" s="171" t="str">
        <f t="shared" si="364"/>
        <v/>
      </c>
      <c r="AD202" s="286" t="str">
        <f t="shared" si="365"/>
        <v/>
      </c>
      <c r="AL202" s="2" t="str" cm="1">
        <f t="array" ref="AL202">IF(B202="","",SUMPRODUCT(($D$1:$AB$4=$AL$4)*D202:AB202))</f>
        <v/>
      </c>
      <c r="AM202" s="15" t="str">
        <f t="shared" ca="1" si="2"/>
        <v/>
      </c>
      <c r="AN202" s="2" t="str" cm="1">
        <f t="array" ref="AN202">IF(B202="","",SUMPRODUCT(($D$1:$AB$4=$AN$4)*D202:AB202))</f>
        <v/>
      </c>
      <c r="AO202" s="15" t="str">
        <f t="shared" ca="1" si="3"/>
        <v/>
      </c>
      <c r="AP202" s="2" t="str" cm="1">
        <f t="array" ref="AP202">IF(B202="","",SUMPRODUCT(($D$1:$AB$4=$AP$4)*D202:AB202))</f>
        <v/>
      </c>
      <c r="AQ202" s="15" t="str">
        <f t="shared" ca="1" si="4"/>
        <v/>
      </c>
      <c r="AR202" s="2" t="str" cm="1">
        <f t="array" ref="AR202">IF(B202="","",SUMPRODUCT(($D$1:$AB$4=$AR$4)*D202:AB202))</f>
        <v/>
      </c>
      <c r="AS202" s="15" t="str">
        <f t="shared" ca="1" si="5"/>
        <v/>
      </c>
      <c r="AT202" s="2" t="str" cm="1">
        <f t="array" ref="AT202">IF(B202="","",SUMPRODUCT(($D$1:$AB$4=$AT$4)*$D202:$AB202))</f>
        <v/>
      </c>
      <c r="AU202" s="15" t="str">
        <f t="shared" ca="1" si="6"/>
        <v/>
      </c>
      <c r="AV202" s="2" t="str" cm="1">
        <f t="array" ref="AV202">IF(D202="","",SUMPRODUCT(($D$1:$AB$4=$AV$4)*$D202:$AB202))</f>
        <v/>
      </c>
      <c r="AW202" s="15" t="str">
        <f t="shared" ca="1" si="7"/>
        <v/>
      </c>
      <c r="AX202" s="2" t="str" cm="1">
        <f t="array" ref="AX202">IF(F202="","",SUMPRODUCT(($D$1:$AB$4=$AX$4)*$D202:$AB202))</f>
        <v/>
      </c>
      <c r="AY202" s="15" t="str">
        <f t="shared" ca="1" si="8"/>
        <v/>
      </c>
      <c r="AZ202" s="2" t="str" cm="1">
        <f t="array" ref="AZ202">IF(B202="","",SUMPRODUCT(($D$1:$AB$4=$AZ$4)*$D202:$AB202))</f>
        <v/>
      </c>
      <c r="BA202" s="15" t="str">
        <f t="shared" ca="1" si="9"/>
        <v/>
      </c>
      <c r="BB202" s="2" t="str" cm="1">
        <f t="array" ref="BB202">IF(B202="","",SUMPRODUCT(($D$1:$AB$4=$BB$4)*$D202:$AB202))</f>
        <v/>
      </c>
      <c r="BC202" s="15" t="str">
        <f t="shared" ca="1" si="10"/>
        <v/>
      </c>
      <c r="BD202" s="2" t="str" cm="1">
        <f t="array" ref="BD202">IF(B202="","",SUMPRODUCT(($D$1:$AB$4=$BD$4)*$D202:$AB202))</f>
        <v/>
      </c>
      <c r="BE202" s="15" t="str">
        <f t="shared" ca="1" si="11"/>
        <v/>
      </c>
      <c r="BF202" s="2" t="str" cm="1">
        <f t="array" ref="BF202">IF(B202="","",SUMPRODUCT(($D$1:$AB$4=$BF$4)*$D202:$AB202))</f>
        <v/>
      </c>
      <c r="BG202" s="15" t="str">
        <f t="shared" ca="1" si="12"/>
        <v/>
      </c>
      <c r="BH202" s="2" t="str" cm="1">
        <f t="array" ref="BH202">IF(B202="","",SUMPRODUCT(($D$1:$AB$4=$BH$4)*$D202:$AB202))</f>
        <v/>
      </c>
      <c r="BI202" s="15" t="str">
        <f t="shared" ca="1" si="13"/>
        <v/>
      </c>
      <c r="BJ202" s="2" t="str" cm="1">
        <f t="array" ref="BJ202">IF(B202="","",SUMPRODUCT(($D$1:$AB$4=$BJ$4)*$D202:$AB202))</f>
        <v/>
      </c>
      <c r="BK202" s="15" t="str">
        <f t="shared" ca="1" si="14"/>
        <v/>
      </c>
      <c r="BL202" s="2" t="str" cm="1">
        <f t="array" ref="BL202">IF(B202="","",SUMPRODUCT(($D$1:$AB$4=$BL$4)*$D202:$AB202))</f>
        <v/>
      </c>
      <c r="BM202" s="15" t="str">
        <f t="shared" ca="1" si="15"/>
        <v/>
      </c>
      <c r="BN202" s="2" t="str" cm="1">
        <f t="array" ref="BN202">IF(B202="","",SUMPRODUCT(($D$1:$AB$4=$BN$4)*$D202:$AB202))</f>
        <v/>
      </c>
      <c r="BO202" s="15" t="str">
        <f t="shared" ca="1" si="16"/>
        <v/>
      </c>
      <c r="BP202" s="2" t="str" cm="1">
        <f t="array" ref="BP202">IF(B202="","",SUMPRODUCT(($D$1:$AB$4=$BP$4)*$D202:$AB202))</f>
        <v/>
      </c>
      <c r="BQ202" s="15" t="str">
        <f t="shared" ca="1" si="17"/>
        <v/>
      </c>
      <c r="BR202" s="2" t="str" cm="1">
        <f t="array" ref="BR202">IF(B202="","",SUMPRODUCT(($D$1:$AB$4=$BR$4)*$D202:$AB202))</f>
        <v/>
      </c>
      <c r="BS202" s="15" t="str">
        <f t="shared" ca="1" si="18"/>
        <v/>
      </c>
      <c r="BT202" s="2" t="str" cm="1">
        <f t="array" ref="BT202">IF(B202="","",SUMPRODUCT(($D$1:$AB$4=$BT$4)*$D202:$AB202))</f>
        <v/>
      </c>
      <c r="BU202" s="15" t="str">
        <f t="shared" ca="1" si="19"/>
        <v/>
      </c>
      <c r="BV202" s="2" t="str" cm="1">
        <f t="array" ref="BV202">IF(B202="","",SUMPRODUCT(($D$1:$AB$4=$BV$4)*$D202:$AB202))</f>
        <v/>
      </c>
      <c r="BW202" s="15" t="str">
        <f t="shared" ca="1" si="20"/>
        <v/>
      </c>
      <c r="BX202" s="2" t="str" cm="1">
        <f t="array" ref="BX202">IF(B202="","",SUMPRODUCT(($D$1:$AB$4=$BX$4)*$D202:$AB202))</f>
        <v/>
      </c>
      <c r="BY202" s="15" t="str">
        <f t="shared" ca="1" si="21"/>
        <v/>
      </c>
      <c r="BZ202" s="2" t="str" cm="1">
        <f t="array" ref="BZ202">IF(B202="","",SUMPRODUCT(($D$1:$AB$4=$BZ$4)*$D202:$AB202))</f>
        <v/>
      </c>
      <c r="CA202" s="15" t="str">
        <f t="shared" ca="1" si="22"/>
        <v/>
      </c>
      <c r="CB202" s="2" t="str" cm="1">
        <f t="array" ref="CB202">IF(B202="","",SUMPRODUCT(($D$1:$AB$4=$CB$4)*$D202:$AB202))</f>
        <v/>
      </c>
      <c r="CC202" s="15" t="str">
        <f t="shared" ca="1" si="23"/>
        <v/>
      </c>
      <c r="CD202" s="2" t="str" cm="1">
        <f t="array" ref="CD202">IF(B202="","",SUMPRODUCT(($D$1:$AB$4=$CD$4)*$D202:$AB202))</f>
        <v/>
      </c>
      <c r="CE202" s="15" t="str">
        <f t="shared" ca="1" si="24"/>
        <v/>
      </c>
      <c r="CF202" s="2" t="str" cm="1">
        <f t="array" ref="CF202">IF(B202="","",SUMPRODUCT(($D$1:$AB$4=$CF$4)*$D202:$AB202))</f>
        <v/>
      </c>
      <c r="CG202" s="15" t="str">
        <f t="shared" ca="1" si="25"/>
        <v/>
      </c>
      <c r="CH202" s="2" t="str" cm="1">
        <f t="array" ref="CH202">IF(B202="","",SUMPRODUCT(($D$1:$AB$4=$CH$4)*$D202:$AB202))</f>
        <v/>
      </c>
      <c r="CI202" s="15" t="str">
        <f t="shared" ca="1" si="26"/>
        <v/>
      </c>
    </row>
    <row r="203" spans="1:87" ht="15.75" thickBot="1">
      <c r="A203" s="7">
        <v>197</v>
      </c>
      <c r="B203" s="8"/>
      <c r="D203" s="99"/>
      <c r="E203" s="100"/>
      <c r="F203" s="100"/>
      <c r="G203" s="100"/>
      <c r="H203" s="100"/>
      <c r="I203" s="101"/>
      <c r="J203" s="104"/>
      <c r="K203" s="105"/>
      <c r="L203" s="105"/>
      <c r="M203" s="105"/>
      <c r="N203" s="105"/>
      <c r="O203" s="106"/>
      <c r="P203" s="109"/>
      <c r="Q203" s="110"/>
      <c r="R203" s="110"/>
      <c r="S203" s="110"/>
      <c r="T203" s="110"/>
      <c r="U203" s="111"/>
      <c r="V203" s="115"/>
      <c r="W203" s="116"/>
      <c r="X203" s="116"/>
      <c r="Y203" s="116"/>
      <c r="Z203" s="116"/>
      <c r="AA203" s="116"/>
      <c r="AB203" s="170"/>
      <c r="AC203" s="171" t="str">
        <f t="shared" si="364"/>
        <v/>
      </c>
      <c r="AD203" s="286" t="str">
        <f t="shared" si="365"/>
        <v/>
      </c>
      <c r="AL203" s="2" t="str" cm="1">
        <f t="array" ref="AL203">IF(B203="","",SUMPRODUCT(($D$1:$AB$4=$AL$4)*D203:AB203))</f>
        <v/>
      </c>
      <c r="AM203" s="15" t="str">
        <f t="shared" ca="1" si="2"/>
        <v/>
      </c>
      <c r="AN203" s="2" t="str" cm="1">
        <f t="array" ref="AN203">IF(B203="","",SUMPRODUCT(($D$1:$AB$4=$AN$4)*D203:AB203))</f>
        <v/>
      </c>
      <c r="AO203" s="15" t="str">
        <f t="shared" ca="1" si="3"/>
        <v/>
      </c>
      <c r="AP203" s="2" t="str" cm="1">
        <f t="array" ref="AP203">IF(B203="","",SUMPRODUCT(($D$1:$AB$4=$AP$4)*D203:AB203))</f>
        <v/>
      </c>
      <c r="AQ203" s="15" t="str">
        <f t="shared" ca="1" si="4"/>
        <v/>
      </c>
      <c r="AR203" s="2" t="str" cm="1">
        <f t="array" ref="AR203">IF(B203="","",SUMPRODUCT(($D$1:$AB$4=$AR$4)*D203:AB203))</f>
        <v/>
      </c>
      <c r="AS203" s="15" t="str">
        <f t="shared" ca="1" si="5"/>
        <v/>
      </c>
      <c r="AT203" s="2" t="str" cm="1">
        <f t="array" ref="AT203">IF(B203="","",SUMPRODUCT(($D$1:$AB$4=$AT$4)*$D203:$AB203))</f>
        <v/>
      </c>
      <c r="AU203" s="15" t="str">
        <f t="shared" ca="1" si="6"/>
        <v/>
      </c>
      <c r="AV203" s="2" t="str" cm="1">
        <f t="array" ref="AV203">IF(D203="","",SUMPRODUCT(($D$1:$AB$4=$AV$4)*$D203:$AB203))</f>
        <v/>
      </c>
      <c r="AW203" s="15" t="str">
        <f t="shared" ca="1" si="7"/>
        <v/>
      </c>
      <c r="AX203" s="2" t="str" cm="1">
        <f t="array" ref="AX203">IF(F203="","",SUMPRODUCT(($D$1:$AB$4=$AX$4)*$D203:$AB203))</f>
        <v/>
      </c>
      <c r="AY203" s="15" t="str">
        <f t="shared" ca="1" si="8"/>
        <v/>
      </c>
      <c r="AZ203" s="2" t="str" cm="1">
        <f t="array" ref="AZ203">IF(B203="","",SUMPRODUCT(($D$1:$AB$4=$AZ$4)*$D203:$AB203))</f>
        <v/>
      </c>
      <c r="BA203" s="15" t="str">
        <f t="shared" ca="1" si="9"/>
        <v/>
      </c>
      <c r="BB203" s="2" t="str" cm="1">
        <f t="array" ref="BB203">IF(B203="","",SUMPRODUCT(($D$1:$AB$4=$BB$4)*$D203:$AB203))</f>
        <v/>
      </c>
      <c r="BC203" s="15" t="str">
        <f t="shared" ca="1" si="10"/>
        <v/>
      </c>
      <c r="BD203" s="2" t="str" cm="1">
        <f t="array" ref="BD203">IF(B203="","",SUMPRODUCT(($D$1:$AB$4=$BD$4)*$D203:$AB203))</f>
        <v/>
      </c>
      <c r="BE203" s="15" t="str">
        <f t="shared" ca="1" si="11"/>
        <v/>
      </c>
      <c r="BF203" s="2" t="str" cm="1">
        <f t="array" ref="BF203">IF(B203="","",SUMPRODUCT(($D$1:$AB$4=$BF$4)*$D203:$AB203))</f>
        <v/>
      </c>
      <c r="BG203" s="15" t="str">
        <f t="shared" ca="1" si="12"/>
        <v/>
      </c>
      <c r="BH203" s="2" t="str" cm="1">
        <f t="array" ref="BH203">IF(B203="","",SUMPRODUCT(($D$1:$AB$4=$BH$4)*$D203:$AB203))</f>
        <v/>
      </c>
      <c r="BI203" s="15" t="str">
        <f t="shared" ca="1" si="13"/>
        <v/>
      </c>
      <c r="BJ203" s="2" t="str" cm="1">
        <f t="array" ref="BJ203">IF(B203="","",SUMPRODUCT(($D$1:$AB$4=$BJ$4)*$D203:$AB203))</f>
        <v/>
      </c>
      <c r="BK203" s="15" t="str">
        <f t="shared" ca="1" si="14"/>
        <v/>
      </c>
      <c r="BL203" s="2" t="str" cm="1">
        <f t="array" ref="BL203">IF(B203="","",SUMPRODUCT(($D$1:$AB$4=$BL$4)*$D203:$AB203))</f>
        <v/>
      </c>
      <c r="BM203" s="15" t="str">
        <f t="shared" ca="1" si="15"/>
        <v/>
      </c>
      <c r="BN203" s="2" t="str" cm="1">
        <f t="array" ref="BN203">IF(B203="","",SUMPRODUCT(($D$1:$AB$4=$BN$4)*$D203:$AB203))</f>
        <v/>
      </c>
      <c r="BO203" s="15" t="str">
        <f t="shared" ca="1" si="16"/>
        <v/>
      </c>
      <c r="BP203" s="2" t="str" cm="1">
        <f t="array" ref="BP203">IF(B203="","",SUMPRODUCT(($D$1:$AB$4=$BP$4)*$D203:$AB203))</f>
        <v/>
      </c>
      <c r="BQ203" s="15" t="str">
        <f t="shared" ca="1" si="17"/>
        <v/>
      </c>
      <c r="BR203" s="2" t="str" cm="1">
        <f t="array" ref="BR203">IF(B203="","",SUMPRODUCT(($D$1:$AB$4=$BR$4)*$D203:$AB203))</f>
        <v/>
      </c>
      <c r="BS203" s="15" t="str">
        <f t="shared" ca="1" si="18"/>
        <v/>
      </c>
      <c r="BT203" s="2" t="str" cm="1">
        <f t="array" ref="BT203">IF(B203="","",SUMPRODUCT(($D$1:$AB$4=$BT$4)*$D203:$AB203))</f>
        <v/>
      </c>
      <c r="BU203" s="15" t="str">
        <f t="shared" ca="1" si="19"/>
        <v/>
      </c>
      <c r="BV203" s="2" t="str" cm="1">
        <f t="array" ref="BV203">IF(B203="","",SUMPRODUCT(($D$1:$AB$4=$BV$4)*$D203:$AB203))</f>
        <v/>
      </c>
      <c r="BW203" s="15" t="str">
        <f t="shared" ca="1" si="20"/>
        <v/>
      </c>
      <c r="BX203" s="2" t="str" cm="1">
        <f t="array" ref="BX203">IF(B203="","",SUMPRODUCT(($D$1:$AB$4=$BX$4)*$D203:$AB203))</f>
        <v/>
      </c>
      <c r="BY203" s="15" t="str">
        <f t="shared" ca="1" si="21"/>
        <v/>
      </c>
      <c r="BZ203" s="2" t="str" cm="1">
        <f t="array" ref="BZ203">IF(B203="","",SUMPRODUCT(($D$1:$AB$4=$BZ$4)*$D203:$AB203))</f>
        <v/>
      </c>
      <c r="CA203" s="15" t="str">
        <f t="shared" ca="1" si="22"/>
        <v/>
      </c>
      <c r="CB203" s="2" t="str" cm="1">
        <f t="array" ref="CB203">IF(B203="","",SUMPRODUCT(($D$1:$AB$4=$CB$4)*$D203:$AB203))</f>
        <v/>
      </c>
      <c r="CC203" s="15" t="str">
        <f t="shared" ca="1" si="23"/>
        <v/>
      </c>
      <c r="CD203" s="2" t="str" cm="1">
        <f t="array" ref="CD203">IF(B203="","",SUMPRODUCT(($D$1:$AB$4=$CD$4)*$D203:$AB203))</f>
        <v/>
      </c>
      <c r="CE203" s="15" t="str">
        <f t="shared" ca="1" si="24"/>
        <v/>
      </c>
      <c r="CF203" s="2" t="str" cm="1">
        <f t="array" ref="CF203">IF(B203="","",SUMPRODUCT(($D$1:$AB$4=$CF$4)*$D203:$AB203))</f>
        <v/>
      </c>
      <c r="CG203" s="15" t="str">
        <f t="shared" ca="1" si="25"/>
        <v/>
      </c>
      <c r="CH203" s="2" t="str" cm="1">
        <f t="array" ref="CH203">IF(B203="","",SUMPRODUCT(($D$1:$AB$4=$CH$4)*$D203:$AB203))</f>
        <v/>
      </c>
      <c r="CI203" s="15" t="str">
        <f t="shared" ca="1" si="26"/>
        <v/>
      </c>
    </row>
    <row r="204" spans="1:87" ht="15.75" thickBot="1">
      <c r="A204" s="7">
        <v>198</v>
      </c>
      <c r="B204" s="8"/>
      <c r="D204" s="99"/>
      <c r="E204" s="100"/>
      <c r="F204" s="100"/>
      <c r="G204" s="100"/>
      <c r="H204" s="100"/>
      <c r="I204" s="101"/>
      <c r="J204" s="104"/>
      <c r="K204" s="105"/>
      <c r="L204" s="105"/>
      <c r="M204" s="105"/>
      <c r="N204" s="105"/>
      <c r="O204" s="106"/>
      <c r="P204" s="109"/>
      <c r="Q204" s="110"/>
      <c r="R204" s="110"/>
      <c r="S204" s="110"/>
      <c r="T204" s="110"/>
      <c r="U204" s="111"/>
      <c r="V204" s="115"/>
      <c r="W204" s="116"/>
      <c r="X204" s="116"/>
      <c r="Y204" s="116"/>
      <c r="Z204" s="116"/>
      <c r="AA204" s="116"/>
      <c r="AB204" s="170"/>
      <c r="AC204" s="171" t="str">
        <f t="shared" si="364"/>
        <v/>
      </c>
      <c r="AD204" s="286" t="str">
        <f t="shared" si="365"/>
        <v/>
      </c>
      <c r="AL204" s="2" t="str" cm="1">
        <f t="array" ref="AL204">IF(B204="","",SUMPRODUCT(($D$1:$AB$4=$AL$4)*D204:AB204))</f>
        <v/>
      </c>
      <c r="AM204" s="15" t="str">
        <f t="shared" ca="1" si="2"/>
        <v/>
      </c>
      <c r="AN204" s="2" t="str" cm="1">
        <f t="array" ref="AN204">IF(B204="","",SUMPRODUCT(($D$1:$AB$4=$AN$4)*D204:AB204))</f>
        <v/>
      </c>
      <c r="AO204" s="15" t="str">
        <f t="shared" ca="1" si="3"/>
        <v/>
      </c>
      <c r="AP204" s="2" t="str" cm="1">
        <f t="array" ref="AP204">IF(B204="","",SUMPRODUCT(($D$1:$AB$4=$AP$4)*D204:AB204))</f>
        <v/>
      </c>
      <c r="AQ204" s="15" t="str">
        <f t="shared" ca="1" si="4"/>
        <v/>
      </c>
      <c r="AR204" s="2" t="str" cm="1">
        <f t="array" ref="AR204">IF(B204="","",SUMPRODUCT(($D$1:$AB$4=$AR$4)*D204:AB204))</f>
        <v/>
      </c>
      <c r="AS204" s="15" t="str">
        <f t="shared" ca="1" si="5"/>
        <v/>
      </c>
      <c r="AT204" s="2" t="str" cm="1">
        <f t="array" ref="AT204">IF(B204="","",SUMPRODUCT(($D$1:$AB$4=$AT$4)*$D204:$AB204))</f>
        <v/>
      </c>
      <c r="AU204" s="15" t="str">
        <f t="shared" ca="1" si="6"/>
        <v/>
      </c>
      <c r="AV204" s="2" t="str" cm="1">
        <f t="array" ref="AV204">IF(D204="","",SUMPRODUCT(($D$1:$AB$4=$AV$4)*$D204:$AB204))</f>
        <v/>
      </c>
      <c r="AW204" s="15" t="str">
        <f t="shared" ca="1" si="7"/>
        <v/>
      </c>
      <c r="AX204" s="2" t="str" cm="1">
        <f t="array" ref="AX204">IF(F204="","",SUMPRODUCT(($D$1:$AB$4=$AX$4)*$D204:$AB204))</f>
        <v/>
      </c>
      <c r="AY204" s="15" t="str">
        <f t="shared" ca="1" si="8"/>
        <v/>
      </c>
      <c r="AZ204" s="2" t="str" cm="1">
        <f t="array" ref="AZ204">IF(B204="","",SUMPRODUCT(($D$1:$AB$4=$AZ$4)*$D204:$AB204))</f>
        <v/>
      </c>
      <c r="BA204" s="15" t="str">
        <f t="shared" ca="1" si="9"/>
        <v/>
      </c>
      <c r="BB204" s="2" t="str" cm="1">
        <f t="array" ref="BB204">IF(B204="","",SUMPRODUCT(($D$1:$AB$4=$BB$4)*$D204:$AB204))</f>
        <v/>
      </c>
      <c r="BC204" s="15" t="str">
        <f t="shared" ca="1" si="10"/>
        <v/>
      </c>
      <c r="BD204" s="2" t="str" cm="1">
        <f t="array" ref="BD204">IF(B204="","",SUMPRODUCT(($D$1:$AB$4=$BD$4)*$D204:$AB204))</f>
        <v/>
      </c>
      <c r="BE204" s="15" t="str">
        <f t="shared" ca="1" si="11"/>
        <v/>
      </c>
      <c r="BF204" s="2" t="str" cm="1">
        <f t="array" ref="BF204">IF(B204="","",SUMPRODUCT(($D$1:$AB$4=$BF$4)*$D204:$AB204))</f>
        <v/>
      </c>
      <c r="BG204" s="15" t="str">
        <f t="shared" ca="1" si="12"/>
        <v/>
      </c>
      <c r="BH204" s="2" t="str" cm="1">
        <f t="array" ref="BH204">IF(B204="","",SUMPRODUCT(($D$1:$AB$4=$BH$4)*$D204:$AB204))</f>
        <v/>
      </c>
      <c r="BI204" s="15" t="str">
        <f t="shared" ca="1" si="13"/>
        <v/>
      </c>
      <c r="BJ204" s="2" t="str" cm="1">
        <f t="array" ref="BJ204">IF(B204="","",SUMPRODUCT(($D$1:$AB$4=$BJ$4)*$D204:$AB204))</f>
        <v/>
      </c>
      <c r="BK204" s="15" t="str">
        <f t="shared" ca="1" si="14"/>
        <v/>
      </c>
      <c r="BL204" s="2" t="str" cm="1">
        <f t="array" ref="BL204">IF(B204="","",SUMPRODUCT(($D$1:$AB$4=$BL$4)*$D204:$AB204))</f>
        <v/>
      </c>
      <c r="BM204" s="15" t="str">
        <f t="shared" ca="1" si="15"/>
        <v/>
      </c>
      <c r="BN204" s="2" t="str" cm="1">
        <f t="array" ref="BN204">IF(B204="","",SUMPRODUCT(($D$1:$AB$4=$BN$4)*$D204:$AB204))</f>
        <v/>
      </c>
      <c r="BO204" s="15" t="str">
        <f t="shared" ca="1" si="16"/>
        <v/>
      </c>
      <c r="BP204" s="2" t="str" cm="1">
        <f t="array" ref="BP204">IF(B204="","",SUMPRODUCT(($D$1:$AB$4=$BP$4)*$D204:$AB204))</f>
        <v/>
      </c>
      <c r="BQ204" s="15" t="str">
        <f t="shared" ca="1" si="17"/>
        <v/>
      </c>
      <c r="BR204" s="2" t="str" cm="1">
        <f t="array" ref="BR204">IF(B204="","",SUMPRODUCT(($D$1:$AB$4=$BR$4)*$D204:$AB204))</f>
        <v/>
      </c>
      <c r="BS204" s="15" t="str">
        <f t="shared" ca="1" si="18"/>
        <v/>
      </c>
      <c r="BT204" s="2" t="str" cm="1">
        <f t="array" ref="BT204">IF(B204="","",SUMPRODUCT(($D$1:$AB$4=$BT$4)*$D204:$AB204))</f>
        <v/>
      </c>
      <c r="BU204" s="15" t="str">
        <f t="shared" ca="1" si="19"/>
        <v/>
      </c>
      <c r="BV204" s="2" t="str" cm="1">
        <f t="array" ref="BV204">IF(B204="","",SUMPRODUCT(($D$1:$AB$4=$BV$4)*$D204:$AB204))</f>
        <v/>
      </c>
      <c r="BW204" s="15" t="str">
        <f t="shared" ca="1" si="20"/>
        <v/>
      </c>
      <c r="BX204" s="2" t="str" cm="1">
        <f t="array" ref="BX204">IF(B204="","",SUMPRODUCT(($D$1:$AB$4=$BX$4)*$D204:$AB204))</f>
        <v/>
      </c>
      <c r="BY204" s="15" t="str">
        <f t="shared" ca="1" si="21"/>
        <v/>
      </c>
      <c r="BZ204" s="2" t="str" cm="1">
        <f t="array" ref="BZ204">IF(B204="","",SUMPRODUCT(($D$1:$AB$4=$BZ$4)*$D204:$AB204))</f>
        <v/>
      </c>
      <c r="CA204" s="15" t="str">
        <f t="shared" ca="1" si="22"/>
        <v/>
      </c>
      <c r="CB204" s="2" t="str" cm="1">
        <f t="array" ref="CB204">IF(B204="","",SUMPRODUCT(($D$1:$AB$4=$CB$4)*$D204:$AB204))</f>
        <v/>
      </c>
      <c r="CC204" s="15" t="str">
        <f t="shared" ca="1" si="23"/>
        <v/>
      </c>
      <c r="CD204" s="2" t="str" cm="1">
        <f t="array" ref="CD204">IF(B204="","",SUMPRODUCT(($D$1:$AB$4=$CD$4)*$D204:$AB204))</f>
        <v/>
      </c>
      <c r="CE204" s="15" t="str">
        <f t="shared" ca="1" si="24"/>
        <v/>
      </c>
      <c r="CF204" s="2" t="str" cm="1">
        <f t="array" ref="CF204">IF(B204="","",SUMPRODUCT(($D$1:$AB$4=$CF$4)*$D204:$AB204))</f>
        <v/>
      </c>
      <c r="CG204" s="15" t="str">
        <f t="shared" ca="1" si="25"/>
        <v/>
      </c>
      <c r="CH204" s="2" t="str" cm="1">
        <f t="array" ref="CH204">IF(B204="","",SUMPRODUCT(($D$1:$AB$4=$CH$4)*$D204:$AB204))</f>
        <v/>
      </c>
      <c r="CI204" s="15" t="str">
        <f t="shared" ca="1" si="26"/>
        <v/>
      </c>
    </row>
    <row r="205" spans="1:87" ht="15.75" thickBot="1">
      <c r="A205" s="7">
        <v>199</v>
      </c>
      <c r="B205" s="8"/>
      <c r="D205" s="99"/>
      <c r="E205" s="100"/>
      <c r="F205" s="100"/>
      <c r="G205" s="100"/>
      <c r="H205" s="100"/>
      <c r="I205" s="101"/>
      <c r="J205" s="104"/>
      <c r="K205" s="105"/>
      <c r="L205" s="105"/>
      <c r="M205" s="105"/>
      <c r="N205" s="105"/>
      <c r="O205" s="106"/>
      <c r="P205" s="109"/>
      <c r="Q205" s="110"/>
      <c r="R205" s="110"/>
      <c r="S205" s="110"/>
      <c r="T205" s="110"/>
      <c r="U205" s="111"/>
      <c r="V205" s="115"/>
      <c r="W205" s="116"/>
      <c r="X205" s="116"/>
      <c r="Y205" s="116"/>
      <c r="Z205" s="116"/>
      <c r="AA205" s="116"/>
      <c r="AB205" s="170"/>
      <c r="AC205" s="171" t="str">
        <f t="shared" si="364"/>
        <v/>
      </c>
      <c r="AD205" s="286" t="str">
        <f t="shared" si="365"/>
        <v/>
      </c>
      <c r="AL205" s="2" t="str" cm="1">
        <f t="array" ref="AL205">IF(B205="","",SUMPRODUCT(($D$1:$AB$4=$AL$4)*D205:AB205))</f>
        <v/>
      </c>
      <c r="AM205" s="15" t="str">
        <f t="shared" ca="1" si="2"/>
        <v/>
      </c>
      <c r="AN205" s="2" t="str" cm="1">
        <f t="array" ref="AN205">IF(B205="","",SUMPRODUCT(($D$1:$AB$4=$AN$4)*D205:AB205))</f>
        <v/>
      </c>
      <c r="AO205" s="15" t="str">
        <f t="shared" ca="1" si="3"/>
        <v/>
      </c>
      <c r="AP205" s="2" t="str" cm="1">
        <f t="array" ref="AP205">IF(B205="","",SUMPRODUCT(($D$1:$AB$4=$AP$4)*D205:AB205))</f>
        <v/>
      </c>
      <c r="AQ205" s="15" t="str">
        <f t="shared" ca="1" si="4"/>
        <v/>
      </c>
      <c r="AR205" s="2" t="str" cm="1">
        <f t="array" ref="AR205">IF(B205="","",SUMPRODUCT(($D$1:$AB$4=$AR$4)*D205:AB205))</f>
        <v/>
      </c>
      <c r="AS205" s="15" t="str">
        <f t="shared" ca="1" si="5"/>
        <v/>
      </c>
      <c r="AT205" s="2" t="str" cm="1">
        <f t="array" ref="AT205">IF(B205="","",SUMPRODUCT(($D$1:$AB$4=$AT$4)*$D205:$AB205))</f>
        <v/>
      </c>
      <c r="AU205" s="15" t="str">
        <f t="shared" ca="1" si="6"/>
        <v/>
      </c>
      <c r="AV205" s="2" t="str" cm="1">
        <f t="array" ref="AV205">IF(D205="","",SUMPRODUCT(($D$1:$AB$4=$AV$4)*$D205:$AB205))</f>
        <v/>
      </c>
      <c r="AW205" s="15" t="str">
        <f t="shared" ca="1" si="7"/>
        <v/>
      </c>
      <c r="AX205" s="2" t="str" cm="1">
        <f t="array" ref="AX205">IF(F205="","",SUMPRODUCT(($D$1:$AB$4=$AX$4)*$D205:$AB205))</f>
        <v/>
      </c>
      <c r="AY205" s="15" t="str">
        <f t="shared" ca="1" si="8"/>
        <v/>
      </c>
      <c r="AZ205" s="2" t="str" cm="1">
        <f t="array" ref="AZ205">IF(B205="","",SUMPRODUCT(($D$1:$AB$4=$AZ$4)*$D205:$AB205))</f>
        <v/>
      </c>
      <c r="BA205" s="15" t="str">
        <f t="shared" ca="1" si="9"/>
        <v/>
      </c>
      <c r="BB205" s="2" t="str" cm="1">
        <f t="array" ref="BB205">IF(B205="","",SUMPRODUCT(($D$1:$AB$4=$BB$4)*$D205:$AB205))</f>
        <v/>
      </c>
      <c r="BC205" s="15" t="str">
        <f t="shared" ca="1" si="10"/>
        <v/>
      </c>
      <c r="BD205" s="2" t="str" cm="1">
        <f t="array" ref="BD205">IF(B205="","",SUMPRODUCT(($D$1:$AB$4=$BD$4)*$D205:$AB205))</f>
        <v/>
      </c>
      <c r="BE205" s="15" t="str">
        <f t="shared" ca="1" si="11"/>
        <v/>
      </c>
      <c r="BF205" s="2" t="str" cm="1">
        <f t="array" ref="BF205">IF(B205="","",SUMPRODUCT(($D$1:$AB$4=$BF$4)*$D205:$AB205))</f>
        <v/>
      </c>
      <c r="BG205" s="15" t="str">
        <f t="shared" ca="1" si="12"/>
        <v/>
      </c>
      <c r="BH205" s="2" t="str" cm="1">
        <f t="array" ref="BH205">IF(B205="","",SUMPRODUCT(($D$1:$AB$4=$BH$4)*$D205:$AB205))</f>
        <v/>
      </c>
      <c r="BI205" s="15" t="str">
        <f t="shared" ca="1" si="13"/>
        <v/>
      </c>
      <c r="BJ205" s="2" t="str" cm="1">
        <f t="array" ref="BJ205">IF(B205="","",SUMPRODUCT(($D$1:$AB$4=$BJ$4)*$D205:$AB205))</f>
        <v/>
      </c>
      <c r="BK205" s="15" t="str">
        <f t="shared" ca="1" si="14"/>
        <v/>
      </c>
      <c r="BL205" s="2" t="str" cm="1">
        <f t="array" ref="BL205">IF(B205="","",SUMPRODUCT(($D$1:$AB$4=$BL$4)*$D205:$AB205))</f>
        <v/>
      </c>
      <c r="BM205" s="15" t="str">
        <f t="shared" ca="1" si="15"/>
        <v/>
      </c>
      <c r="BN205" s="2" t="str" cm="1">
        <f t="array" ref="BN205">IF(B205="","",SUMPRODUCT(($D$1:$AB$4=$BN$4)*$D205:$AB205))</f>
        <v/>
      </c>
      <c r="BO205" s="15" t="str">
        <f t="shared" ca="1" si="16"/>
        <v/>
      </c>
      <c r="BP205" s="2" t="str" cm="1">
        <f t="array" ref="BP205">IF(B205="","",SUMPRODUCT(($D$1:$AB$4=$BP$4)*$D205:$AB205))</f>
        <v/>
      </c>
      <c r="BQ205" s="15" t="str">
        <f t="shared" ca="1" si="17"/>
        <v/>
      </c>
      <c r="BR205" s="2" t="str" cm="1">
        <f t="array" ref="BR205">IF(B205="","",SUMPRODUCT(($D$1:$AB$4=$BR$4)*$D205:$AB205))</f>
        <v/>
      </c>
      <c r="BS205" s="15" t="str">
        <f t="shared" ca="1" si="18"/>
        <v/>
      </c>
      <c r="BT205" s="2" t="str" cm="1">
        <f t="array" ref="BT205">IF(B205="","",SUMPRODUCT(($D$1:$AB$4=$BT$4)*$D205:$AB205))</f>
        <v/>
      </c>
      <c r="BU205" s="15" t="str">
        <f t="shared" ca="1" si="19"/>
        <v/>
      </c>
      <c r="BV205" s="2" t="str" cm="1">
        <f t="array" ref="BV205">IF(B205="","",SUMPRODUCT(($D$1:$AB$4=$BV$4)*$D205:$AB205))</f>
        <v/>
      </c>
      <c r="BW205" s="15" t="str">
        <f t="shared" ca="1" si="20"/>
        <v/>
      </c>
      <c r="BX205" s="2" t="str" cm="1">
        <f t="array" ref="BX205">IF(B205="","",SUMPRODUCT(($D$1:$AB$4=$BX$4)*$D205:$AB205))</f>
        <v/>
      </c>
      <c r="BY205" s="15" t="str">
        <f t="shared" ca="1" si="21"/>
        <v/>
      </c>
      <c r="BZ205" s="2" t="str" cm="1">
        <f t="array" ref="BZ205">IF(B205="","",SUMPRODUCT(($D$1:$AB$4=$BZ$4)*$D205:$AB205))</f>
        <v/>
      </c>
      <c r="CA205" s="15" t="str">
        <f t="shared" ca="1" si="22"/>
        <v/>
      </c>
      <c r="CB205" s="2" t="str" cm="1">
        <f t="array" ref="CB205">IF(B205="","",SUMPRODUCT(($D$1:$AB$4=$CB$4)*$D205:$AB205))</f>
        <v/>
      </c>
      <c r="CC205" s="15" t="str">
        <f t="shared" ca="1" si="23"/>
        <v/>
      </c>
      <c r="CD205" s="2" t="str" cm="1">
        <f t="array" ref="CD205">IF(B205="","",SUMPRODUCT(($D$1:$AB$4=$CD$4)*$D205:$AB205))</f>
        <v/>
      </c>
      <c r="CE205" s="15" t="str">
        <f t="shared" ca="1" si="24"/>
        <v/>
      </c>
      <c r="CF205" s="2" t="str" cm="1">
        <f t="array" ref="CF205">IF(B205="","",SUMPRODUCT(($D$1:$AB$4=$CF$4)*$D205:$AB205))</f>
        <v/>
      </c>
      <c r="CG205" s="15" t="str">
        <f t="shared" ca="1" si="25"/>
        <v/>
      </c>
      <c r="CH205" s="2" t="str" cm="1">
        <f t="array" ref="CH205">IF(B205="","",SUMPRODUCT(($D$1:$AB$4=$CH$4)*$D205:$AB205))</f>
        <v/>
      </c>
      <c r="CI205" s="15" t="str">
        <f t="shared" ca="1" si="26"/>
        <v/>
      </c>
    </row>
    <row r="206" spans="1:87" ht="15.75" thickBot="1">
      <c r="A206" s="7">
        <v>200</v>
      </c>
      <c r="B206" s="8"/>
      <c r="D206" s="99"/>
      <c r="E206" s="100"/>
      <c r="F206" s="100"/>
      <c r="G206" s="100"/>
      <c r="H206" s="100"/>
      <c r="I206" s="101"/>
      <c r="J206" s="104"/>
      <c r="K206" s="105"/>
      <c r="L206" s="105"/>
      <c r="M206" s="105"/>
      <c r="N206" s="105"/>
      <c r="O206" s="106"/>
      <c r="P206" s="109"/>
      <c r="Q206" s="110"/>
      <c r="R206" s="110"/>
      <c r="S206" s="110"/>
      <c r="T206" s="110"/>
      <c r="U206" s="111"/>
      <c r="V206" s="115"/>
      <c r="W206" s="116"/>
      <c r="X206" s="116"/>
      <c r="Y206" s="116"/>
      <c r="Z206" s="116"/>
      <c r="AA206" s="116"/>
      <c r="AB206" s="170"/>
      <c r="AC206" s="171" t="str">
        <f t="shared" si="364"/>
        <v/>
      </c>
      <c r="AD206" s="286" t="str">
        <f t="shared" si="365"/>
        <v/>
      </c>
      <c r="AL206" s="2" t="str" cm="1">
        <f t="array" ref="AL206">IF(B206="","",SUMPRODUCT(($D$1:$AB$4=$AL$4)*D206:AB206))</f>
        <v/>
      </c>
      <c r="AM206" s="15" t="str">
        <f t="shared" ca="1" si="2"/>
        <v/>
      </c>
      <c r="AN206" s="2" t="str" cm="1">
        <f t="array" ref="AN206">IF(B206="","",SUMPRODUCT(($D$1:$AB$4=$AN$4)*D206:AB206))</f>
        <v/>
      </c>
      <c r="AO206" s="15" t="str">
        <f t="shared" ca="1" si="3"/>
        <v/>
      </c>
      <c r="AP206" s="2" t="str" cm="1">
        <f t="array" ref="AP206">IF(B206="","",SUMPRODUCT(($D$1:$AB$4=$AP$4)*D206:AB206))</f>
        <v/>
      </c>
      <c r="AQ206" s="15" t="str">
        <f t="shared" ca="1" si="4"/>
        <v/>
      </c>
      <c r="AR206" s="2" t="str" cm="1">
        <f t="array" ref="AR206">IF(B206="","",SUMPRODUCT(($D$1:$AB$4=$AR$4)*D206:AB206))</f>
        <v/>
      </c>
      <c r="AS206" s="15" t="str">
        <f t="shared" ca="1" si="5"/>
        <v/>
      </c>
      <c r="AT206" s="2" t="str" cm="1">
        <f t="array" ref="AT206">IF(B206="","",SUMPRODUCT(($D$1:$AB$4=$AT$4)*$D206:$AB206))</f>
        <v/>
      </c>
      <c r="AU206" s="15" t="str">
        <f t="shared" ca="1" si="6"/>
        <v/>
      </c>
      <c r="AV206" s="2" t="str" cm="1">
        <f t="array" ref="AV206">IF(D206="","",SUMPRODUCT(($D$1:$AB$4=$AV$4)*$D206:$AB206))</f>
        <v/>
      </c>
      <c r="AW206" s="15" t="str">
        <f t="shared" ca="1" si="7"/>
        <v/>
      </c>
      <c r="AX206" s="2" t="str" cm="1">
        <f t="array" ref="AX206">IF(F206="","",SUMPRODUCT(($D$1:$AB$4=$AX$4)*$D206:$AB206))</f>
        <v/>
      </c>
      <c r="AY206" s="15" t="str">
        <f t="shared" ca="1" si="8"/>
        <v/>
      </c>
      <c r="AZ206" s="2" t="str" cm="1">
        <f t="array" ref="AZ206">IF(B206="","",SUMPRODUCT(($D$1:$AB$4=$AZ$4)*$D206:$AB206))</f>
        <v/>
      </c>
      <c r="BA206" s="15" t="str">
        <f t="shared" ca="1" si="9"/>
        <v/>
      </c>
      <c r="BB206" s="2" t="str" cm="1">
        <f t="array" ref="BB206">IF(B206="","",SUMPRODUCT(($D$1:$AB$4=$BB$4)*$D206:$AB206))</f>
        <v/>
      </c>
      <c r="BC206" s="15" t="str">
        <f t="shared" ca="1" si="10"/>
        <v/>
      </c>
      <c r="BD206" s="2" t="str" cm="1">
        <f t="array" ref="BD206">IF(B206="","",SUMPRODUCT(($D$1:$AB$4=$BD$4)*$D206:$AB206))</f>
        <v/>
      </c>
      <c r="BE206" s="15" t="str">
        <f t="shared" ca="1" si="11"/>
        <v/>
      </c>
      <c r="BF206" s="2" t="str" cm="1">
        <f t="array" ref="BF206">IF(B206="","",SUMPRODUCT(($D$1:$AB$4=$BF$4)*$D206:$AB206))</f>
        <v/>
      </c>
      <c r="BG206" s="15" t="str">
        <f t="shared" ca="1" si="12"/>
        <v/>
      </c>
      <c r="BH206" s="2" t="str" cm="1">
        <f t="array" ref="BH206">IF(B206="","",SUMPRODUCT(($D$1:$AB$4=$BH$4)*$D206:$AB206))</f>
        <v/>
      </c>
      <c r="BI206" s="15" t="str">
        <f t="shared" ca="1" si="13"/>
        <v/>
      </c>
      <c r="BJ206" s="2" t="str" cm="1">
        <f t="array" ref="BJ206">IF(B206="","",SUMPRODUCT(($D$1:$AB$4=$BJ$4)*$D206:$AB206))</f>
        <v/>
      </c>
      <c r="BK206" s="15" t="str">
        <f t="shared" ca="1" si="14"/>
        <v/>
      </c>
      <c r="BL206" s="2" t="str" cm="1">
        <f t="array" ref="BL206">IF(B206="","",SUMPRODUCT(($D$1:$AB$4=$BL$4)*$D206:$AB206))</f>
        <v/>
      </c>
      <c r="BM206" s="15" t="str">
        <f t="shared" ca="1" si="15"/>
        <v/>
      </c>
      <c r="BN206" s="2" t="str" cm="1">
        <f t="array" ref="BN206">IF(B206="","",SUMPRODUCT(($D$1:$AB$4=$BN$4)*$D206:$AB206))</f>
        <v/>
      </c>
      <c r="BO206" s="15" t="str">
        <f t="shared" ca="1" si="16"/>
        <v/>
      </c>
      <c r="BP206" s="2" t="str" cm="1">
        <f t="array" ref="BP206">IF(B206="","",SUMPRODUCT(($D$1:$AB$4=$BP$4)*$D206:$AB206))</f>
        <v/>
      </c>
      <c r="BQ206" s="15" t="str">
        <f t="shared" ca="1" si="17"/>
        <v/>
      </c>
      <c r="BR206" s="2" t="str" cm="1">
        <f t="array" ref="BR206">IF(B206="","",SUMPRODUCT(($D$1:$AB$4=$BR$4)*$D206:$AB206))</f>
        <v/>
      </c>
      <c r="BS206" s="15" t="str">
        <f t="shared" ca="1" si="18"/>
        <v/>
      </c>
      <c r="BT206" s="2" t="str" cm="1">
        <f t="array" ref="BT206">IF(B206="","",SUMPRODUCT(($D$1:$AB$4=$BT$4)*$D206:$AB206))</f>
        <v/>
      </c>
      <c r="BU206" s="15" t="str">
        <f t="shared" ca="1" si="19"/>
        <v/>
      </c>
      <c r="BV206" s="2" t="str" cm="1">
        <f t="array" ref="BV206">IF(B206="","",SUMPRODUCT(($D$1:$AB$4=$BV$4)*$D206:$AB206))</f>
        <v/>
      </c>
      <c r="BW206" s="15" t="str">
        <f t="shared" ca="1" si="20"/>
        <v/>
      </c>
      <c r="BX206" s="2" t="str" cm="1">
        <f t="array" ref="BX206">IF(B206="","",SUMPRODUCT(($D$1:$AB$4=$BX$4)*$D206:$AB206))</f>
        <v/>
      </c>
      <c r="BY206" s="15" t="str">
        <f t="shared" ca="1" si="21"/>
        <v/>
      </c>
      <c r="BZ206" s="2" t="str" cm="1">
        <f t="array" ref="BZ206">IF(B206="","",SUMPRODUCT(($D$1:$AB$4=$BZ$4)*$D206:$AB206))</f>
        <v/>
      </c>
      <c r="CA206" s="15" t="str">
        <f t="shared" ca="1" si="22"/>
        <v/>
      </c>
      <c r="CB206" s="2" t="str" cm="1">
        <f t="array" ref="CB206">IF(B206="","",SUMPRODUCT(($D$1:$AB$4=$CB$4)*$D206:$AB206))</f>
        <v/>
      </c>
      <c r="CC206" s="15" t="str">
        <f t="shared" ca="1" si="23"/>
        <v/>
      </c>
      <c r="CD206" s="2" t="str" cm="1">
        <f t="array" ref="CD206">IF(B206="","",SUMPRODUCT(($D$1:$AB$4=$CD$4)*$D206:$AB206))</f>
        <v/>
      </c>
      <c r="CE206" s="15" t="str">
        <f t="shared" ca="1" si="24"/>
        <v/>
      </c>
      <c r="CF206" s="2" t="str" cm="1">
        <f t="array" ref="CF206">IF(B206="","",SUMPRODUCT(($D$1:$AB$4=$CF$4)*$D206:$AB206))</f>
        <v/>
      </c>
      <c r="CG206" s="15" t="str">
        <f t="shared" ca="1" si="25"/>
        <v/>
      </c>
      <c r="CH206" s="2" t="str" cm="1">
        <f t="array" ref="CH206">IF(B206="","",SUMPRODUCT(($D$1:$AB$4=$CH$4)*$D206:$AB206))</f>
        <v/>
      </c>
      <c r="CI206" s="15" t="str">
        <f t="shared" ca="1" si="26"/>
        <v/>
      </c>
    </row>
    <row r="209" spans="4:34">
      <c r="F209" s="2" t="s">
        <v>33</v>
      </c>
      <c r="G209" s="2">
        <f>COUNTIF(B7:B206,"*")</f>
        <v>4</v>
      </c>
    </row>
    <row r="212" spans="4:34">
      <c r="L212" s="446" t="s">
        <v>34</v>
      </c>
      <c r="M212" s="446"/>
      <c r="N212" s="446"/>
      <c r="O212" s="446"/>
      <c r="P212" s="446"/>
      <c r="Q212" s="446"/>
      <c r="R212" s="446"/>
    </row>
    <row r="214" spans="4:34">
      <c r="D214" s="261"/>
      <c r="E214" s="261"/>
      <c r="F214" s="261"/>
      <c r="G214" s="261"/>
      <c r="H214" s="261"/>
      <c r="I214" s="261"/>
      <c r="J214" s="261"/>
      <c r="K214" s="261"/>
      <c r="L214" s="261"/>
      <c r="M214" s="261"/>
      <c r="N214" s="261"/>
      <c r="O214" s="261"/>
      <c r="P214" s="261"/>
      <c r="Q214" s="261"/>
      <c r="R214" s="261"/>
      <c r="S214" s="261"/>
      <c r="T214" s="261"/>
      <c r="U214" s="261"/>
      <c r="V214" s="261"/>
      <c r="W214" s="261"/>
      <c r="X214" s="261"/>
      <c r="Y214" s="261"/>
      <c r="Z214" s="261"/>
      <c r="AA214" s="261"/>
      <c r="AB214" s="261"/>
    </row>
    <row r="215" spans="4:34">
      <c r="D215" s="261" t="str">
        <f t="shared" ref="D215:AB215" si="366">IFERROR(LEFT(D1,FIND(":",D1,1)-1),"")</f>
        <v xml:space="preserve">المرتفع </v>
      </c>
      <c r="E215" s="261" t="str">
        <f t="shared" si="366"/>
        <v xml:space="preserve">المرتفع </v>
      </c>
      <c r="F215" s="261" t="str">
        <f t="shared" si="366"/>
        <v xml:space="preserve">المتوسط </v>
      </c>
      <c r="G215" s="261" t="str">
        <f t="shared" si="366"/>
        <v xml:space="preserve">المتوسط </v>
      </c>
      <c r="H215" s="261" t="str">
        <f t="shared" si="366"/>
        <v/>
      </c>
      <c r="I215" s="261" t="str">
        <f t="shared" si="366"/>
        <v/>
      </c>
      <c r="J215" s="261" t="str">
        <f t="shared" si="366"/>
        <v/>
      </c>
      <c r="K215" s="261" t="str">
        <f t="shared" si="366"/>
        <v/>
      </c>
      <c r="L215" s="261" t="str">
        <f t="shared" si="366"/>
        <v/>
      </c>
      <c r="M215" s="261" t="str">
        <f t="shared" si="366"/>
        <v/>
      </c>
      <c r="N215" s="261" t="str">
        <f t="shared" si="366"/>
        <v/>
      </c>
      <c r="O215" s="261" t="str">
        <f t="shared" si="366"/>
        <v/>
      </c>
      <c r="P215" s="261" t="str">
        <f t="shared" si="366"/>
        <v/>
      </c>
      <c r="Q215" s="261" t="str">
        <f t="shared" si="366"/>
        <v/>
      </c>
      <c r="R215" s="261" t="str">
        <f t="shared" si="366"/>
        <v/>
      </c>
      <c r="S215" s="261" t="str">
        <f t="shared" si="366"/>
        <v/>
      </c>
      <c r="T215" s="261" t="str">
        <f t="shared" si="366"/>
        <v/>
      </c>
      <c r="U215" s="261" t="str">
        <f t="shared" si="366"/>
        <v/>
      </c>
      <c r="V215" s="261" t="str">
        <f t="shared" si="366"/>
        <v/>
      </c>
      <c r="W215" s="261" t="str">
        <f t="shared" si="366"/>
        <v/>
      </c>
      <c r="X215" s="261" t="str">
        <f t="shared" si="366"/>
        <v/>
      </c>
      <c r="Y215" s="261" t="str">
        <f t="shared" si="366"/>
        <v/>
      </c>
      <c r="Z215" s="261" t="str">
        <f t="shared" si="366"/>
        <v/>
      </c>
      <c r="AA215" s="261" t="str">
        <f t="shared" si="366"/>
        <v/>
      </c>
      <c r="AB215" s="261" t="str">
        <f t="shared" si="366"/>
        <v/>
      </c>
    </row>
    <row r="216" spans="4:34" ht="15.75">
      <c r="D216" s="12" t="str">
        <f>IF(D1="","","س1")</f>
        <v>س1</v>
      </c>
      <c r="E216" s="12" t="str">
        <f>IF(E1="","","س2")</f>
        <v>س2</v>
      </c>
      <c r="F216" s="12" t="str">
        <f>IF(F1="","","س3")</f>
        <v>س3</v>
      </c>
      <c r="G216" s="12" t="str">
        <f>IF(G1="","","س4")</f>
        <v>س4</v>
      </c>
      <c r="H216" s="12" t="str">
        <f>IF(H1="","","س5")</f>
        <v/>
      </c>
      <c r="I216" s="12" t="str">
        <f>IF(I1="","","س6")</f>
        <v/>
      </c>
      <c r="J216" s="12" t="str">
        <f>IF(J1="","","س7")</f>
        <v/>
      </c>
      <c r="K216" s="12" t="str">
        <f>IF(K1="","","س8")</f>
        <v/>
      </c>
      <c r="L216" s="12" t="str">
        <f>IF(L1="","","س9")</f>
        <v/>
      </c>
      <c r="M216" s="12" t="str">
        <f>IF(M1="","","س10")</f>
        <v/>
      </c>
      <c r="N216" s="12" t="str">
        <f>IF(N1="","","س11")</f>
        <v/>
      </c>
      <c r="O216" s="12" t="str">
        <f>IF(O1="","","س12")</f>
        <v/>
      </c>
      <c r="P216" s="12" t="str">
        <f>IF(P1="","","س13")</f>
        <v/>
      </c>
      <c r="Q216" s="12" t="str">
        <f>IF(Q1="","","س14")</f>
        <v/>
      </c>
      <c r="R216" s="12" t="str">
        <f>IF(R1="","","س15")</f>
        <v/>
      </c>
      <c r="S216" s="12" t="str">
        <f>IF(S1="","","س16")</f>
        <v/>
      </c>
      <c r="T216" s="12" t="str">
        <f>IF(T1="","","س17")</f>
        <v/>
      </c>
      <c r="U216" s="12" t="str">
        <f>IF(U1="","","س18")</f>
        <v/>
      </c>
      <c r="V216" s="12" t="str">
        <f>IF(V1="","","س19")</f>
        <v/>
      </c>
      <c r="W216" s="12" t="str">
        <f>IF(W1="","","س20")</f>
        <v/>
      </c>
      <c r="X216" s="12" t="str">
        <f>IF(X1="","","س21")</f>
        <v/>
      </c>
      <c r="Y216" s="12" t="str">
        <f>IF(Y1="","","س22")</f>
        <v/>
      </c>
      <c r="Z216" s="12" t="str">
        <f>IF(Z1="","","س23")</f>
        <v/>
      </c>
      <c r="AA216" s="12" t="str">
        <f>IF(AA1="","","س24")</f>
        <v/>
      </c>
      <c r="AB216" s="12" t="str">
        <f>IF(AB1="","","س25")</f>
        <v/>
      </c>
      <c r="AD216" s="267" t="s">
        <v>555</v>
      </c>
      <c r="AE216" s="2" t="s">
        <v>556</v>
      </c>
    </row>
    <row r="217" spans="4:34">
      <c r="D217" s="2">
        <f>IF(D1="","",COUNTIF(D7:D126,"&gt;0"))</f>
        <v>4</v>
      </c>
      <c r="E217" s="2">
        <f t="shared" ref="E217:AB217" si="367">IF(E1="","",COUNTIF(E7:E126,"&gt;0"))</f>
        <v>2</v>
      </c>
      <c r="F217" s="2">
        <f t="shared" si="367"/>
        <v>3</v>
      </c>
      <c r="G217" s="2">
        <f t="shared" si="367"/>
        <v>4</v>
      </c>
      <c r="H217" s="2" t="str">
        <f t="shared" si="367"/>
        <v/>
      </c>
      <c r="I217" s="2" t="str">
        <f t="shared" si="367"/>
        <v/>
      </c>
      <c r="J217" s="2" t="str">
        <f t="shared" si="367"/>
        <v/>
      </c>
      <c r="K217" s="2" t="str">
        <f t="shared" si="367"/>
        <v/>
      </c>
      <c r="L217" s="2" t="str">
        <f t="shared" si="367"/>
        <v/>
      </c>
      <c r="M217" s="2" t="str">
        <f t="shared" si="367"/>
        <v/>
      </c>
      <c r="N217" s="2" t="str">
        <f t="shared" si="367"/>
        <v/>
      </c>
      <c r="O217" s="2" t="str">
        <f t="shared" si="367"/>
        <v/>
      </c>
      <c r="P217" s="2" t="str">
        <f t="shared" si="367"/>
        <v/>
      </c>
      <c r="Q217" s="2" t="str">
        <f t="shared" si="367"/>
        <v/>
      </c>
      <c r="R217" s="2" t="str">
        <f t="shared" si="367"/>
        <v/>
      </c>
      <c r="S217" s="2" t="str">
        <f t="shared" si="367"/>
        <v/>
      </c>
      <c r="T217" s="2" t="str">
        <f t="shared" si="367"/>
        <v/>
      </c>
      <c r="U217" s="2" t="str">
        <f t="shared" si="367"/>
        <v/>
      </c>
      <c r="V217" s="2" t="str">
        <f t="shared" si="367"/>
        <v/>
      </c>
      <c r="W217" s="2" t="str">
        <f t="shared" si="367"/>
        <v/>
      </c>
      <c r="X217" s="2" t="str">
        <f t="shared" si="367"/>
        <v/>
      </c>
      <c r="Y217" s="2" t="str">
        <f t="shared" si="367"/>
        <v/>
      </c>
      <c r="Z217" s="2" t="str">
        <f t="shared" si="367"/>
        <v/>
      </c>
      <c r="AA217" s="2" t="str">
        <f t="shared" si="367"/>
        <v/>
      </c>
      <c r="AB217" s="2" t="str">
        <f t="shared" si="367"/>
        <v/>
      </c>
      <c r="AD217" s="270">
        <f>SUM(D217:AB217)</f>
        <v>13</v>
      </c>
      <c r="AE217" s="2">
        <f>AD217-SUM(AF222,AF223,AF225)</f>
        <v>0</v>
      </c>
    </row>
    <row r="218" spans="4:34">
      <c r="L218" s="447" t="s">
        <v>35</v>
      </c>
      <c r="M218" s="447"/>
      <c r="N218" s="447"/>
      <c r="O218" s="447"/>
      <c r="P218" s="447"/>
      <c r="Q218" s="447"/>
      <c r="R218" s="447"/>
    </row>
    <row r="219" spans="4:34" ht="15.75">
      <c r="D219" s="12" t="str">
        <f>D216</f>
        <v>س1</v>
      </c>
      <c r="E219" s="12" t="str">
        <f t="shared" ref="E219:AB219" si="368">E216</f>
        <v>س2</v>
      </c>
      <c r="F219" s="12" t="str">
        <f t="shared" si="368"/>
        <v>س3</v>
      </c>
      <c r="G219" s="12" t="str">
        <f t="shared" si="368"/>
        <v>س4</v>
      </c>
      <c r="H219" s="12" t="str">
        <f t="shared" si="368"/>
        <v/>
      </c>
      <c r="I219" s="12" t="str">
        <f t="shared" si="368"/>
        <v/>
      </c>
      <c r="J219" s="12" t="str">
        <f t="shared" si="368"/>
        <v/>
      </c>
      <c r="K219" s="12" t="str">
        <f t="shared" si="368"/>
        <v/>
      </c>
      <c r="L219" s="12" t="str">
        <f t="shared" si="368"/>
        <v/>
      </c>
      <c r="M219" s="12" t="str">
        <f t="shared" si="368"/>
        <v/>
      </c>
      <c r="N219" s="12" t="str">
        <f t="shared" si="368"/>
        <v/>
      </c>
      <c r="O219" s="12" t="str">
        <f t="shared" si="368"/>
        <v/>
      </c>
      <c r="P219" s="12" t="str">
        <f t="shared" si="368"/>
        <v/>
      </c>
      <c r="Q219" s="12" t="str">
        <f t="shared" si="368"/>
        <v/>
      </c>
      <c r="R219" s="12" t="str">
        <f t="shared" si="368"/>
        <v/>
      </c>
      <c r="S219" s="12" t="str">
        <f t="shared" si="368"/>
        <v/>
      </c>
      <c r="T219" s="12" t="str">
        <f t="shared" si="368"/>
        <v/>
      </c>
      <c r="U219" s="12" t="str">
        <f t="shared" si="368"/>
        <v/>
      </c>
      <c r="V219" s="12" t="str">
        <f t="shared" si="368"/>
        <v/>
      </c>
      <c r="W219" s="12" t="str">
        <f t="shared" si="368"/>
        <v/>
      </c>
      <c r="X219" s="12" t="str">
        <f t="shared" si="368"/>
        <v/>
      </c>
      <c r="Y219" s="12" t="str">
        <f t="shared" si="368"/>
        <v/>
      </c>
      <c r="Z219" s="12" t="str">
        <f t="shared" si="368"/>
        <v/>
      </c>
      <c r="AA219" s="12" t="str">
        <f t="shared" si="368"/>
        <v/>
      </c>
      <c r="AB219" s="12" t="str">
        <f t="shared" si="368"/>
        <v/>
      </c>
    </row>
    <row r="220" spans="4:34">
      <c r="D220" s="2">
        <f t="shared" ref="D220:AB220" si="369">COUNTIF(D7:D126,"=0")</f>
        <v>0</v>
      </c>
      <c r="E220" s="2">
        <f t="shared" si="369"/>
        <v>2</v>
      </c>
      <c r="F220" s="2">
        <f t="shared" si="369"/>
        <v>1</v>
      </c>
      <c r="G220" s="2">
        <f t="shared" si="369"/>
        <v>0</v>
      </c>
      <c r="H220" s="2">
        <f t="shared" si="369"/>
        <v>0</v>
      </c>
      <c r="I220" s="2">
        <f t="shared" si="369"/>
        <v>0</v>
      </c>
      <c r="J220" s="2">
        <f t="shared" si="369"/>
        <v>0</v>
      </c>
      <c r="K220" s="2">
        <f>COUNTIF(K7:K126,"=0")</f>
        <v>0</v>
      </c>
      <c r="L220" s="2">
        <f t="shared" si="369"/>
        <v>0</v>
      </c>
      <c r="M220" s="2">
        <f t="shared" si="369"/>
        <v>0</v>
      </c>
      <c r="N220" s="2">
        <f t="shared" si="369"/>
        <v>0</v>
      </c>
      <c r="O220" s="2">
        <f t="shared" si="369"/>
        <v>0</v>
      </c>
      <c r="P220" s="2">
        <f t="shared" si="369"/>
        <v>0</v>
      </c>
      <c r="Q220" s="2">
        <f t="shared" si="369"/>
        <v>0</v>
      </c>
      <c r="R220" s="2">
        <f t="shared" si="369"/>
        <v>0</v>
      </c>
      <c r="S220" s="2">
        <f t="shared" si="369"/>
        <v>0</v>
      </c>
      <c r="T220" s="2">
        <f t="shared" si="369"/>
        <v>0</v>
      </c>
      <c r="U220" s="2">
        <f t="shared" si="369"/>
        <v>0</v>
      </c>
      <c r="V220" s="2">
        <f t="shared" si="369"/>
        <v>0</v>
      </c>
      <c r="W220" s="2">
        <f t="shared" si="369"/>
        <v>0</v>
      </c>
      <c r="X220" s="2">
        <f t="shared" si="369"/>
        <v>0</v>
      </c>
      <c r="Y220" s="2">
        <f t="shared" si="369"/>
        <v>0</v>
      </c>
      <c r="Z220" s="2">
        <f t="shared" si="369"/>
        <v>0</v>
      </c>
      <c r="AA220" s="2">
        <f t="shared" si="369"/>
        <v>0</v>
      </c>
      <c r="AB220" s="2">
        <f t="shared" si="369"/>
        <v>0</v>
      </c>
    </row>
    <row r="221" spans="4:34">
      <c r="AE221" s="2" t="s">
        <v>557</v>
      </c>
      <c r="AF221" s="2" t="s">
        <v>558</v>
      </c>
      <c r="AG221" s="2" t="s">
        <v>559</v>
      </c>
    </row>
    <row r="222" spans="4:34">
      <c r="AC222" s="2" t="s">
        <v>553</v>
      </c>
      <c r="AD222" s="267" t="s">
        <v>241</v>
      </c>
      <c r="AE222" s="2">
        <f>'مج 0'!K6</f>
        <v>2</v>
      </c>
      <c r="AF222" s="2">
        <f>SUMIF($D$215:$AB$215,"*"&amp;AC222&amp;"*",$D$217:$AB$217)</f>
        <v>6</v>
      </c>
      <c r="AG222" s="2">
        <f>AE222*$G$209</f>
        <v>8</v>
      </c>
      <c r="AH222" s="15">
        <f>IFERROR(AF222/AG222,"لايوجد")</f>
        <v>0.75</v>
      </c>
    </row>
    <row r="223" spans="4:34">
      <c r="AC223" s="2" t="s">
        <v>554</v>
      </c>
      <c r="AD223" s="267" t="s">
        <v>299</v>
      </c>
      <c r="AE223" s="2">
        <f>'مج 0'!L6</f>
        <v>2</v>
      </c>
      <c r="AF223" s="2">
        <f>SUMIF($D$215:$AB$215,"*"&amp;AC223&amp;"*",$D$217:$AB$217)</f>
        <v>7</v>
      </c>
      <c r="AG223" s="2">
        <f t="shared" ref="AG223:AG225" si="370">AE223*$G$209</f>
        <v>8</v>
      </c>
      <c r="AH223" s="15">
        <f t="shared" ref="AH223:AH225" si="371">IFERROR(AF223/AG223,"لايوجد")</f>
        <v>0.875</v>
      </c>
    </row>
    <row r="224" spans="4:34">
      <c r="AC224" s="2" t="s">
        <v>552</v>
      </c>
      <c r="AD224" s="267" t="s">
        <v>308</v>
      </c>
      <c r="AE224" s="2">
        <f>'مج 0'!M6</f>
        <v>0</v>
      </c>
      <c r="AF224" s="2">
        <f>AE217</f>
        <v>0</v>
      </c>
      <c r="AG224" s="2">
        <f t="shared" si="370"/>
        <v>0</v>
      </c>
      <c r="AH224" s="15" t="str">
        <f t="shared" si="371"/>
        <v>لايوجد</v>
      </c>
    </row>
    <row r="225" spans="4:34">
      <c r="AC225" s="2" t="s">
        <v>29</v>
      </c>
      <c r="AD225" s="267" t="s">
        <v>314</v>
      </c>
      <c r="AE225" s="2">
        <f>'مج 0'!N6</f>
        <v>0</v>
      </c>
      <c r="AF225" s="2">
        <f>SUMIF($D$215:$AB$215,"*"&amp;AC225&amp;"*",$D$217:$AB$217)</f>
        <v>0</v>
      </c>
      <c r="AG225" s="2">
        <f t="shared" si="370"/>
        <v>0</v>
      </c>
      <c r="AH225" s="15" t="str">
        <f t="shared" si="371"/>
        <v>لايوجد</v>
      </c>
    </row>
    <row r="230" spans="4:34">
      <c r="AD230" s="267" t="str">
        <f>HLOOKUP(MAX(D233:AB233),D233:AB234,2,0)</f>
        <v>س2</v>
      </c>
    </row>
    <row r="233" spans="4:34">
      <c r="D233" s="2">
        <f>D220</f>
        <v>0</v>
      </c>
      <c r="E233" s="2">
        <f t="shared" ref="E233:AB233" si="372">E220</f>
        <v>2</v>
      </c>
      <c r="F233" s="2">
        <f t="shared" si="372"/>
        <v>1</v>
      </c>
      <c r="G233" s="2">
        <f t="shared" si="372"/>
        <v>0</v>
      </c>
      <c r="H233" s="2">
        <f t="shared" si="372"/>
        <v>0</v>
      </c>
      <c r="I233" s="2">
        <f t="shared" si="372"/>
        <v>0</v>
      </c>
      <c r="J233" s="2">
        <f t="shared" si="372"/>
        <v>0</v>
      </c>
      <c r="K233" s="2">
        <f t="shared" si="372"/>
        <v>0</v>
      </c>
      <c r="L233" s="2">
        <f t="shared" si="372"/>
        <v>0</v>
      </c>
      <c r="M233" s="2">
        <f t="shared" si="372"/>
        <v>0</v>
      </c>
      <c r="N233" s="2">
        <f t="shared" si="372"/>
        <v>0</v>
      </c>
      <c r="O233" s="2">
        <f t="shared" si="372"/>
        <v>0</v>
      </c>
      <c r="P233" s="2">
        <f t="shared" si="372"/>
        <v>0</v>
      </c>
      <c r="Q233" s="2">
        <f t="shared" si="372"/>
        <v>0</v>
      </c>
      <c r="R233" s="2">
        <f t="shared" si="372"/>
        <v>0</v>
      </c>
      <c r="S233" s="2">
        <f t="shared" si="372"/>
        <v>0</v>
      </c>
      <c r="T233" s="2">
        <f t="shared" si="372"/>
        <v>0</v>
      </c>
      <c r="U233" s="2">
        <f t="shared" si="372"/>
        <v>0</v>
      </c>
      <c r="V233" s="2">
        <f t="shared" si="372"/>
        <v>0</v>
      </c>
      <c r="W233" s="2">
        <f t="shared" si="372"/>
        <v>0</v>
      </c>
      <c r="X233" s="2">
        <f t="shared" si="372"/>
        <v>0</v>
      </c>
      <c r="Y233" s="2">
        <f t="shared" si="372"/>
        <v>0</v>
      </c>
      <c r="Z233" s="2">
        <f t="shared" si="372"/>
        <v>0</v>
      </c>
      <c r="AA233" s="2">
        <f t="shared" si="372"/>
        <v>0</v>
      </c>
      <c r="AB233" s="2">
        <f t="shared" si="372"/>
        <v>0</v>
      </c>
    </row>
    <row r="234" spans="4:34" ht="15.75">
      <c r="D234" s="12" t="s">
        <v>2</v>
      </c>
      <c r="E234" s="9" t="s">
        <v>3</v>
      </c>
      <c r="F234" s="12" t="s">
        <v>4</v>
      </c>
      <c r="G234" s="9" t="s">
        <v>5</v>
      </c>
      <c r="H234" s="12" t="s">
        <v>6</v>
      </c>
      <c r="I234" s="9" t="s">
        <v>7</v>
      </c>
      <c r="J234" s="12" t="s">
        <v>8</v>
      </c>
      <c r="K234" s="9" t="s">
        <v>9</v>
      </c>
      <c r="L234" s="12" t="s">
        <v>10</v>
      </c>
      <c r="M234" s="9" t="s">
        <v>11</v>
      </c>
      <c r="N234" s="12" t="s">
        <v>12</v>
      </c>
      <c r="O234" s="9" t="s">
        <v>13</v>
      </c>
      <c r="P234" s="12" t="s">
        <v>14</v>
      </c>
      <c r="Q234" s="9" t="s">
        <v>15</v>
      </c>
      <c r="R234" s="12" t="s">
        <v>16</v>
      </c>
      <c r="S234" s="9" t="s">
        <v>17</v>
      </c>
      <c r="T234" s="12" t="s">
        <v>18</v>
      </c>
      <c r="U234" s="9" t="s">
        <v>19</v>
      </c>
      <c r="V234" s="12" t="s">
        <v>20</v>
      </c>
      <c r="W234" s="9" t="s">
        <v>21</v>
      </c>
      <c r="X234" s="12" t="s">
        <v>22</v>
      </c>
      <c r="Y234" s="9" t="s">
        <v>23</v>
      </c>
      <c r="Z234" s="12" t="s">
        <v>24</v>
      </c>
      <c r="AA234" s="9" t="s">
        <v>25</v>
      </c>
      <c r="AB234" s="12" t="s">
        <v>26</v>
      </c>
    </row>
  </sheetData>
  <mergeCells count="56">
    <mergeCell ref="CH4:CI4"/>
    <mergeCell ref="BX4:BY4"/>
    <mergeCell ref="BZ4:CA4"/>
    <mergeCell ref="CB4:CC4"/>
    <mergeCell ref="CD4:CE4"/>
    <mergeCell ref="CF4:CG4"/>
    <mergeCell ref="BN4:BO4"/>
    <mergeCell ref="BP4:BQ4"/>
    <mergeCell ref="BR4:BS4"/>
    <mergeCell ref="BT4:BU4"/>
    <mergeCell ref="BV4:BW4"/>
    <mergeCell ref="BD4:BE4"/>
    <mergeCell ref="BF4:BG4"/>
    <mergeCell ref="BH4:BI4"/>
    <mergeCell ref="BJ4:BK4"/>
    <mergeCell ref="BL4:BM4"/>
    <mergeCell ref="AF8:AJ11"/>
    <mergeCell ref="AP4:AQ4"/>
    <mergeCell ref="AR4:AS4"/>
    <mergeCell ref="V1:V4"/>
    <mergeCell ref="W1:W4"/>
    <mergeCell ref="X1:X4"/>
    <mergeCell ref="Y1:Y4"/>
    <mergeCell ref="Z1:Z4"/>
    <mergeCell ref="AA1:AA4"/>
    <mergeCell ref="AB1:AB4"/>
    <mergeCell ref="AD4:AF4"/>
    <mergeCell ref="AG4:AI4"/>
    <mergeCell ref="L212:R212"/>
    <mergeCell ref="L218:R218"/>
    <mergeCell ref="N1:N4"/>
    <mergeCell ref="O1:O4"/>
    <mergeCell ref="P1:P4"/>
    <mergeCell ref="Q1:Q4"/>
    <mergeCell ref="R1:R4"/>
    <mergeCell ref="BB4:BC4"/>
    <mergeCell ref="I1:I4"/>
    <mergeCell ref="J1:J4"/>
    <mergeCell ref="K1:K4"/>
    <mergeCell ref="L1:L4"/>
    <mergeCell ref="M1:M4"/>
    <mergeCell ref="S1:S4"/>
    <mergeCell ref="T1:T4"/>
    <mergeCell ref="U1:U4"/>
    <mergeCell ref="AL4:AM4"/>
    <mergeCell ref="AN4:AO4"/>
    <mergeCell ref="A5:B5"/>
    <mergeCell ref="AT4:AU4"/>
    <mergeCell ref="AV4:AW4"/>
    <mergeCell ref="AX4:AY4"/>
    <mergeCell ref="AZ4:BA4"/>
    <mergeCell ref="D1:D4"/>
    <mergeCell ref="E1:E4"/>
    <mergeCell ref="F1:F4"/>
    <mergeCell ref="G1:G4"/>
    <mergeCell ref="H1:H4"/>
  </mergeCells>
  <phoneticPr fontId="4" type="noConversion"/>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57AAF-B276-44F6-9C90-CB631F05ABD4}">
  <dimension ref="A1:AJ51"/>
  <sheetViews>
    <sheetView rightToLeft="1" zoomScale="91" zoomScaleNormal="91" workbookViewId="0"/>
  </sheetViews>
  <sheetFormatPr defaultColWidth="0" defaultRowHeight="14.25"/>
  <cols>
    <col min="1" max="1" width="4.375" customWidth="1"/>
    <col min="2" max="7" width="9" customWidth="1"/>
    <col min="8" max="8" width="10.5" customWidth="1"/>
    <col min="9" max="23" width="9" customWidth="1"/>
    <col min="24" max="28" width="9" hidden="1" customWidth="1"/>
    <col min="29" max="29" width="0.375" hidden="1" customWidth="1"/>
    <col min="30" max="30" width="1.625" hidden="1" customWidth="1"/>
    <col min="31" max="31" width="44.875" hidden="1" customWidth="1"/>
    <col min="32" max="16384" width="9" hidden="1"/>
  </cols>
  <sheetData>
    <row r="1" spans="1:36">
      <c r="A1" s="280"/>
      <c r="B1" s="280"/>
      <c r="C1" s="280"/>
      <c r="D1" s="280"/>
      <c r="E1" s="280"/>
      <c r="F1" s="280"/>
      <c r="G1" s="280"/>
      <c r="H1" s="280"/>
      <c r="I1" s="280"/>
      <c r="J1" s="280"/>
      <c r="K1" s="280"/>
      <c r="L1" s="280"/>
      <c r="M1" s="280"/>
      <c r="N1" s="280"/>
      <c r="O1" s="280"/>
      <c r="P1" s="280"/>
      <c r="Q1" s="280"/>
      <c r="R1" s="280"/>
      <c r="S1" s="280"/>
      <c r="T1" s="280"/>
    </row>
    <row r="2" spans="1:36" ht="15">
      <c r="A2" s="280"/>
      <c r="B2" s="280"/>
      <c r="C2" s="280"/>
      <c r="D2" s="467" t="s">
        <v>574</v>
      </c>
      <c r="E2" s="467"/>
      <c r="F2" s="467"/>
      <c r="G2" s="467"/>
      <c r="H2" s="280"/>
      <c r="I2" s="280"/>
      <c r="J2" s="280"/>
      <c r="K2" s="280"/>
      <c r="L2" s="280"/>
      <c r="M2" s="280"/>
      <c r="N2" s="467" t="s">
        <v>574</v>
      </c>
      <c r="O2" s="467"/>
      <c r="P2" s="467"/>
      <c r="Q2" s="467"/>
      <c r="R2" s="280"/>
      <c r="S2" s="280"/>
      <c r="T2" s="280"/>
    </row>
    <row r="3" spans="1:36" ht="15">
      <c r="A3" s="467" t="s">
        <v>575</v>
      </c>
      <c r="B3" s="467"/>
      <c r="C3" s="467"/>
      <c r="D3" s="280"/>
      <c r="E3" s="280"/>
      <c r="F3" s="280"/>
      <c r="G3" s="280"/>
      <c r="H3" s="280"/>
      <c r="I3" s="468"/>
      <c r="J3" s="468"/>
      <c r="K3" s="467" t="s">
        <v>575</v>
      </c>
      <c r="L3" s="467"/>
      <c r="M3" s="467"/>
      <c r="N3" s="280"/>
      <c r="O3" s="280"/>
      <c r="P3" s="280"/>
      <c r="Q3" s="280"/>
      <c r="R3" s="280"/>
      <c r="S3" s="468"/>
      <c r="T3" s="468"/>
    </row>
    <row r="4" spans="1:36" ht="15">
      <c r="A4" s="467" t="s">
        <v>576</v>
      </c>
      <c r="B4" s="467"/>
      <c r="C4" s="467"/>
      <c r="D4" s="280"/>
      <c r="E4" s="280"/>
      <c r="F4" s="280"/>
      <c r="G4" s="280"/>
      <c r="H4" s="280"/>
      <c r="I4" s="468"/>
      <c r="J4" s="468"/>
      <c r="K4" s="467" t="s">
        <v>576</v>
      </c>
      <c r="L4" s="467"/>
      <c r="M4" s="467"/>
      <c r="N4" s="280"/>
      <c r="O4" s="280"/>
      <c r="P4" s="280"/>
      <c r="Q4" s="280"/>
      <c r="R4" s="280"/>
      <c r="S4" s="468"/>
      <c r="T4" s="468"/>
    </row>
    <row r="5" spans="1:36" ht="15">
      <c r="A5" s="467" t="s">
        <v>577</v>
      </c>
      <c r="B5" s="467"/>
      <c r="C5" s="467"/>
      <c r="D5" s="280"/>
      <c r="E5" s="280"/>
      <c r="F5" s="280"/>
      <c r="G5" s="280"/>
      <c r="H5" s="280"/>
      <c r="I5" s="468"/>
      <c r="J5" s="468"/>
      <c r="K5" s="467" t="s">
        <v>577</v>
      </c>
      <c r="L5" s="467"/>
      <c r="M5" s="467"/>
      <c r="N5" s="280"/>
      <c r="O5" s="280"/>
      <c r="P5" s="280"/>
      <c r="Q5" s="280"/>
      <c r="R5" s="280"/>
      <c r="S5" s="468"/>
      <c r="T5" s="468"/>
    </row>
    <row r="6" spans="1:36">
      <c r="A6" s="280"/>
      <c r="B6" s="280"/>
      <c r="C6" s="280"/>
      <c r="D6" s="280"/>
      <c r="E6" s="280"/>
      <c r="F6" s="280"/>
      <c r="G6" s="280"/>
      <c r="H6" s="280"/>
      <c r="I6" s="468"/>
      <c r="J6" s="468"/>
      <c r="K6" s="280"/>
      <c r="L6" s="280"/>
      <c r="M6" s="280"/>
      <c r="N6" s="280"/>
      <c r="O6" s="280"/>
      <c r="P6" s="280"/>
      <c r="Q6" s="280"/>
      <c r="R6" s="280"/>
      <c r="S6" s="468"/>
      <c r="T6" s="468"/>
    </row>
    <row r="7" spans="1:36">
      <c r="A7" s="280"/>
      <c r="B7" s="280"/>
      <c r="C7" s="280"/>
      <c r="D7" s="280"/>
      <c r="E7" s="280"/>
      <c r="F7" s="280"/>
      <c r="G7" s="280"/>
      <c r="H7" s="280"/>
      <c r="I7" s="280"/>
      <c r="J7" s="280"/>
      <c r="K7" s="280"/>
      <c r="L7" s="280"/>
      <c r="M7" s="280"/>
      <c r="N7" s="280"/>
      <c r="O7" s="280"/>
      <c r="P7" s="280"/>
      <c r="Q7" s="280"/>
      <c r="R7" s="280"/>
      <c r="S7" s="280"/>
      <c r="T7" s="280"/>
    </row>
    <row r="8" spans="1:36" ht="15" thickBot="1">
      <c r="A8" s="281"/>
      <c r="B8" s="281"/>
      <c r="C8" s="281"/>
      <c r="D8" s="281"/>
      <c r="E8" s="281"/>
      <c r="F8" s="281"/>
      <c r="G8" s="281"/>
      <c r="H8" s="281"/>
      <c r="I8" s="281"/>
      <c r="J8" s="281"/>
      <c r="K8" s="281"/>
      <c r="L8" s="281"/>
      <c r="M8" s="281"/>
      <c r="N8" s="281"/>
      <c r="O8" s="281"/>
      <c r="P8" s="281"/>
      <c r="Q8" s="281"/>
      <c r="R8" s="281"/>
      <c r="S8" s="281"/>
      <c r="T8" s="281"/>
    </row>
    <row r="9" spans="1:36" ht="15" thickTop="1">
      <c r="A9" s="142"/>
      <c r="B9" s="142"/>
      <c r="C9" s="142"/>
      <c r="D9" s="142"/>
      <c r="E9" s="142"/>
      <c r="F9" s="142"/>
      <c r="G9" s="142"/>
      <c r="H9" s="142"/>
      <c r="I9" s="142"/>
      <c r="J9" s="142"/>
      <c r="K9" s="142"/>
      <c r="L9" s="142"/>
      <c r="M9" s="142"/>
      <c r="N9" s="142"/>
      <c r="O9" s="142"/>
      <c r="P9" s="142"/>
      <c r="Q9" s="142"/>
      <c r="R9" s="142"/>
      <c r="S9" s="142"/>
      <c r="T9" s="142"/>
    </row>
    <row r="10" spans="1:36" ht="15">
      <c r="A10" s="142"/>
      <c r="B10" s="276" t="s">
        <v>586</v>
      </c>
      <c r="C10" s="277" t="s">
        <v>578</v>
      </c>
      <c r="D10" s="275"/>
      <c r="E10" s="276" t="s">
        <v>585</v>
      </c>
      <c r="F10" s="277">
        <f>'ادخال درجات التشخيصي'!G209</f>
        <v>4</v>
      </c>
      <c r="G10" s="463" t="s">
        <v>584</v>
      </c>
      <c r="H10" s="463"/>
      <c r="I10" s="465" t="str">
        <f>'الاختبار التشخيصي'!X13</f>
        <v>رياضيات_سادس</v>
      </c>
      <c r="J10" s="465"/>
      <c r="K10" s="471" t="s">
        <v>672</v>
      </c>
      <c r="L10" s="471"/>
      <c r="M10" s="471"/>
      <c r="N10" s="471"/>
      <c r="O10" s="142"/>
      <c r="P10" s="142"/>
      <c r="Q10" s="142"/>
      <c r="R10" s="142"/>
      <c r="S10" s="142"/>
      <c r="T10" s="313"/>
    </row>
    <row r="11" spans="1:36" ht="15">
      <c r="A11" s="142"/>
      <c r="B11" s="275"/>
      <c r="C11" s="275"/>
      <c r="D11" s="275"/>
      <c r="E11" s="275"/>
      <c r="F11" s="275"/>
      <c r="G11" s="275"/>
      <c r="H11" s="275"/>
      <c r="I11" s="275"/>
      <c r="J11" s="275"/>
      <c r="K11" s="312" t="s">
        <v>673</v>
      </c>
      <c r="L11" s="467" t="s">
        <v>674</v>
      </c>
      <c r="M11" s="467"/>
      <c r="N11" s="467"/>
      <c r="O11" s="467"/>
      <c r="P11" s="467"/>
      <c r="Q11" s="467"/>
      <c r="R11" s="467"/>
      <c r="S11" s="467"/>
      <c r="T11" s="311" t="s">
        <v>32</v>
      </c>
    </row>
    <row r="12" spans="1:36" ht="15">
      <c r="A12" s="142"/>
      <c r="B12" s="276" t="s">
        <v>587</v>
      </c>
      <c r="C12" s="277">
        <f>'مج 0'!N8</f>
        <v>4</v>
      </c>
      <c r="D12" s="463" t="s">
        <v>588</v>
      </c>
      <c r="E12" s="463"/>
      <c r="F12" s="278">
        <f>'ترتيب الطلاب '!L3</f>
        <v>0.8</v>
      </c>
      <c r="G12" s="463" t="s">
        <v>589</v>
      </c>
      <c r="H12" s="463"/>
      <c r="I12" s="278" t="str">
        <f>'ترتيب الطلاب '!L2</f>
        <v>س2</v>
      </c>
      <c r="J12" s="275"/>
      <c r="K12" s="16">
        <v>1</v>
      </c>
      <c r="L12" s="472" t="str">
        <f ca="1">IF(AE16=0,"",AE16)</f>
        <v>المرتفع : يدرك الفروق بين مقاييس النزعة المركزية</v>
      </c>
      <c r="M12" s="472"/>
      <c r="N12" s="472"/>
      <c r="O12" s="472"/>
      <c r="P12" s="472"/>
      <c r="Q12" s="472"/>
      <c r="R12" s="472"/>
      <c r="S12" s="472"/>
      <c r="T12" s="17">
        <f ca="1">IF(L12="-","",AJ16)</f>
        <v>0.4375</v>
      </c>
    </row>
    <row r="13" spans="1:36" ht="15">
      <c r="A13" s="142"/>
      <c r="B13" s="275"/>
      <c r="C13" s="275"/>
      <c r="D13" s="275"/>
      <c r="E13" s="275"/>
      <c r="F13" s="275"/>
      <c r="G13" s="275"/>
      <c r="H13" s="275"/>
      <c r="I13" s="275"/>
      <c r="J13" s="275"/>
      <c r="K13" s="16">
        <v>2</v>
      </c>
      <c r="L13" s="472" t="str">
        <f t="shared" ref="L13:L21" ca="1" si="0">IF(AE17=0,"",AE17)</f>
        <v>المتوسط :  يوجد النسبة المئوية</v>
      </c>
      <c r="M13" s="472"/>
      <c r="N13" s="472"/>
      <c r="O13" s="472"/>
      <c r="P13" s="472"/>
      <c r="Q13" s="472"/>
      <c r="R13" s="472"/>
      <c r="S13" s="472"/>
      <c r="T13" s="17">
        <f t="shared" ref="T13:T21" ca="1" si="1">IF(L13="-","",AJ17)</f>
        <v>0.7</v>
      </c>
    </row>
    <row r="14" spans="1:36" ht="15">
      <c r="A14" s="142"/>
      <c r="B14" s="275"/>
      <c r="C14" s="463" t="s">
        <v>590</v>
      </c>
      <c r="D14" s="463"/>
      <c r="E14" s="463"/>
      <c r="F14" s="277">
        <f>'ترتيب الطلاب '!L5</f>
        <v>2</v>
      </c>
      <c r="G14" s="275"/>
      <c r="H14" s="275"/>
      <c r="I14" s="275"/>
      <c r="J14" s="275"/>
      <c r="K14" s="16">
        <v>3</v>
      </c>
      <c r="L14" s="472" t="str">
        <f t="shared" ca="1" si="0"/>
        <v>المرتفع :  يحل مسائل رياضية على الأنماط العددية والدوال</v>
      </c>
      <c r="M14" s="472"/>
      <c r="N14" s="472"/>
      <c r="O14" s="472"/>
      <c r="P14" s="472"/>
      <c r="Q14" s="472"/>
      <c r="R14" s="472"/>
      <c r="S14" s="472"/>
      <c r="T14" s="17">
        <f t="shared" ca="1" si="1"/>
        <v>0.95</v>
      </c>
    </row>
    <row r="15" spans="1:36" ht="15">
      <c r="A15" s="142"/>
      <c r="B15" s="142"/>
      <c r="C15" s="142"/>
      <c r="D15" s="142"/>
      <c r="E15" s="142"/>
      <c r="F15" s="142"/>
      <c r="G15" s="142"/>
      <c r="H15" s="142"/>
      <c r="I15" s="142"/>
      <c r="J15" s="142"/>
      <c r="K15" s="16">
        <v>4</v>
      </c>
      <c r="L15" s="472" t="str">
        <f t="shared" ca="1" si="0"/>
        <v xml:space="preserve">المتوسط :  يطبق العمليات على الكسور والأعداد العشرية </v>
      </c>
      <c r="M15" s="472"/>
      <c r="N15" s="472"/>
      <c r="O15" s="472"/>
      <c r="P15" s="472"/>
      <c r="Q15" s="472"/>
      <c r="R15" s="472"/>
      <c r="S15" s="472"/>
      <c r="T15" s="17">
        <f t="shared" ca="1" si="1"/>
        <v>1</v>
      </c>
    </row>
    <row r="16" spans="1:36" ht="15">
      <c r="A16" s="142"/>
      <c r="B16" s="142"/>
      <c r="C16" s="142"/>
      <c r="D16" s="142"/>
      <c r="E16" s="142"/>
      <c r="F16" s="142"/>
      <c r="G16" s="142"/>
      <c r="H16" s="142"/>
      <c r="I16" s="142"/>
      <c r="J16" s="142"/>
      <c r="K16" s="16">
        <v>5</v>
      </c>
      <c r="L16" s="472" t="str">
        <f t="shared" ca="1" si="0"/>
        <v>-</v>
      </c>
      <c r="M16" s="472"/>
      <c r="N16" s="472"/>
      <c r="O16" s="472"/>
      <c r="P16" s="472"/>
      <c r="Q16" s="472"/>
      <c r="R16" s="472"/>
      <c r="S16" s="472"/>
      <c r="T16" s="17" t="str">
        <f t="shared" ca="1" si="1"/>
        <v/>
      </c>
      <c r="AE16" t="str" cm="1">
        <f t="array" aca="1" ref="AE16:AJ30" ca="1">_xlfn._xlws.SORT(D35:I49,6,1)</f>
        <v>المرتفع : يدرك الفروق بين مقاييس النزعة المركزية</v>
      </c>
      <c r="AF16">
        <f ca="1"/>
        <v>0</v>
      </c>
      <c r="AG16">
        <f ca="1"/>
        <v>0</v>
      </c>
      <c r="AH16">
        <f ca="1"/>
        <v>0</v>
      </c>
      <c r="AI16">
        <f ca="1"/>
        <v>0</v>
      </c>
      <c r="AJ16">
        <f ca="1"/>
        <v>0.4375</v>
      </c>
    </row>
    <row r="17" spans="1:36" ht="15">
      <c r="A17" s="142"/>
      <c r="B17" s="464" t="s">
        <v>579</v>
      </c>
      <c r="C17" s="464"/>
      <c r="D17" s="464"/>
      <c r="E17" s="464"/>
      <c r="F17" s="142"/>
      <c r="G17" s="142"/>
      <c r="H17" s="142"/>
      <c r="I17" s="142"/>
      <c r="J17" s="142"/>
      <c r="K17" s="16">
        <v>6</v>
      </c>
      <c r="L17" s="472" t="str">
        <f t="shared" ca="1" si="0"/>
        <v>-</v>
      </c>
      <c r="M17" s="472"/>
      <c r="N17" s="472"/>
      <c r="O17" s="472"/>
      <c r="P17" s="472"/>
      <c r="Q17" s="472"/>
      <c r="R17" s="472"/>
      <c r="S17" s="472"/>
      <c r="T17" s="17" t="str">
        <f t="shared" ca="1" si="1"/>
        <v/>
      </c>
      <c r="AE17" t="str">
        <f ca="1"/>
        <v>المتوسط :  يوجد النسبة المئوية</v>
      </c>
      <c r="AF17">
        <f ca="1"/>
        <v>0</v>
      </c>
      <c r="AG17">
        <f ca="1"/>
        <v>0</v>
      </c>
      <c r="AH17">
        <f ca="1"/>
        <v>0</v>
      </c>
      <c r="AI17">
        <f ca="1"/>
        <v>0</v>
      </c>
      <c r="AJ17">
        <f ca="1"/>
        <v>0.7</v>
      </c>
    </row>
    <row r="18" spans="1:36" ht="15">
      <c r="A18" s="142"/>
      <c r="B18" s="271" t="s">
        <v>580</v>
      </c>
      <c r="C18" s="272" t="s">
        <v>581</v>
      </c>
      <c r="D18" s="274" t="s">
        <v>582</v>
      </c>
      <c r="E18" s="273" t="s">
        <v>583</v>
      </c>
      <c r="F18" s="142"/>
      <c r="G18" s="142"/>
      <c r="H18" s="142"/>
      <c r="I18" s="142"/>
      <c r="J18" s="142"/>
      <c r="K18" s="16">
        <v>7</v>
      </c>
      <c r="L18" s="472" t="str">
        <f t="shared" ca="1" si="0"/>
        <v>-</v>
      </c>
      <c r="M18" s="472"/>
      <c r="N18" s="472"/>
      <c r="O18" s="472"/>
      <c r="P18" s="472"/>
      <c r="Q18" s="472"/>
      <c r="R18" s="472"/>
      <c r="S18" s="472"/>
      <c r="T18" s="17" t="str">
        <f t="shared" ca="1" si="1"/>
        <v/>
      </c>
      <c r="AE18" t="str">
        <f ca="1"/>
        <v>المرتفع :  يحل مسائل رياضية على الأنماط العددية والدوال</v>
      </c>
      <c r="AF18">
        <f ca="1"/>
        <v>0</v>
      </c>
      <c r="AG18">
        <f ca="1"/>
        <v>0</v>
      </c>
      <c r="AH18">
        <f ca="1"/>
        <v>0</v>
      </c>
      <c r="AI18">
        <f ca="1"/>
        <v>0</v>
      </c>
      <c r="AJ18">
        <f ca="1"/>
        <v>0.95</v>
      </c>
    </row>
    <row r="19" spans="1:36" ht="15">
      <c r="A19" s="142"/>
      <c r="B19" s="16">
        <f>'مج 0'!K6</f>
        <v>2</v>
      </c>
      <c r="C19" s="16">
        <f>'مج 0'!L6</f>
        <v>2</v>
      </c>
      <c r="D19" s="16">
        <f>'مج 0'!M6</f>
        <v>0</v>
      </c>
      <c r="E19" s="16">
        <f>'مج 0'!N6</f>
        <v>0</v>
      </c>
      <c r="F19" s="142"/>
      <c r="G19" s="142"/>
      <c r="H19" s="142"/>
      <c r="I19" s="142"/>
      <c r="J19" s="142"/>
      <c r="K19" s="16">
        <v>8</v>
      </c>
      <c r="L19" s="472" t="str">
        <f t="shared" ca="1" si="0"/>
        <v>-</v>
      </c>
      <c r="M19" s="472"/>
      <c r="N19" s="472"/>
      <c r="O19" s="472"/>
      <c r="P19" s="472"/>
      <c r="Q19" s="472"/>
      <c r="R19" s="472"/>
      <c r="S19" s="472"/>
      <c r="T19" s="17" t="str">
        <f t="shared" ca="1" si="1"/>
        <v/>
      </c>
      <c r="AE19" t="str">
        <f ca="1"/>
        <v xml:space="preserve">المتوسط :  يطبق العمليات على الكسور والأعداد العشرية </v>
      </c>
      <c r="AF19">
        <f ca="1"/>
        <v>0</v>
      </c>
      <c r="AG19">
        <f ca="1"/>
        <v>0</v>
      </c>
      <c r="AH19">
        <f ca="1"/>
        <v>0</v>
      </c>
      <c r="AI19">
        <f ca="1"/>
        <v>0</v>
      </c>
      <c r="AJ19">
        <f ca="1"/>
        <v>1</v>
      </c>
    </row>
    <row r="20" spans="1:36" ht="15">
      <c r="A20" s="142"/>
      <c r="B20" s="142"/>
      <c r="C20" s="142"/>
      <c r="D20" s="142"/>
      <c r="E20" s="142"/>
      <c r="F20" s="142"/>
      <c r="G20" s="142"/>
      <c r="H20" s="142"/>
      <c r="I20" s="142"/>
      <c r="J20" s="142"/>
      <c r="K20" s="16">
        <v>9</v>
      </c>
      <c r="L20" s="472" t="str">
        <f t="shared" ca="1" si="0"/>
        <v>-</v>
      </c>
      <c r="M20" s="472"/>
      <c r="N20" s="472"/>
      <c r="O20" s="472"/>
      <c r="P20" s="472"/>
      <c r="Q20" s="472"/>
      <c r="R20" s="472"/>
      <c r="S20" s="472"/>
      <c r="T20" s="17" t="str">
        <f t="shared" ca="1" si="1"/>
        <v/>
      </c>
      <c r="AE20" t="str">
        <f ca="1"/>
        <v>-</v>
      </c>
      <c r="AF20">
        <f ca="1"/>
        <v>0</v>
      </c>
      <c r="AG20">
        <f ca="1"/>
        <v>0</v>
      </c>
      <c r="AH20">
        <f ca="1"/>
        <v>0</v>
      </c>
      <c r="AI20">
        <f ca="1"/>
        <v>0</v>
      </c>
      <c r="AJ20" t="e">
        <f ca="1"/>
        <v>#DIV/0!</v>
      </c>
    </row>
    <row r="21" spans="1:36" ht="15">
      <c r="A21" s="142"/>
      <c r="B21" s="142"/>
      <c r="C21" s="142"/>
      <c r="D21" s="142"/>
      <c r="E21" s="142"/>
      <c r="F21" s="142"/>
      <c r="G21" s="142"/>
      <c r="H21" s="142"/>
      <c r="I21" s="142"/>
      <c r="J21" s="142"/>
      <c r="K21" s="314">
        <v>10</v>
      </c>
      <c r="L21" s="472" t="str">
        <f t="shared" ca="1" si="0"/>
        <v>-</v>
      </c>
      <c r="M21" s="472"/>
      <c r="N21" s="472"/>
      <c r="O21" s="472"/>
      <c r="P21" s="472"/>
      <c r="Q21" s="472"/>
      <c r="R21" s="472"/>
      <c r="S21" s="472"/>
      <c r="T21" s="17" t="str">
        <f t="shared" ca="1" si="1"/>
        <v/>
      </c>
      <c r="AE21" t="str">
        <f ca="1"/>
        <v>-</v>
      </c>
      <c r="AF21">
        <f ca="1"/>
        <v>0</v>
      </c>
      <c r="AG21">
        <f ca="1"/>
        <v>0</v>
      </c>
      <c r="AH21">
        <f ca="1"/>
        <v>0</v>
      </c>
      <c r="AI21">
        <f ca="1"/>
        <v>0</v>
      </c>
      <c r="AJ21" t="e">
        <f ca="1"/>
        <v>#DIV/0!</v>
      </c>
    </row>
    <row r="22" spans="1:36" ht="15">
      <c r="A22" s="142"/>
      <c r="B22" s="142"/>
      <c r="C22" s="142"/>
      <c r="D22" s="142"/>
      <c r="E22" s="142"/>
      <c r="F22" s="142"/>
      <c r="G22" s="142"/>
      <c r="H22" s="142"/>
      <c r="I22" s="142"/>
      <c r="J22" s="142"/>
      <c r="K22" s="464" t="s">
        <v>675</v>
      </c>
      <c r="L22" s="464"/>
      <c r="M22" s="464"/>
      <c r="N22" s="464"/>
      <c r="O22" s="142"/>
      <c r="P22" s="142"/>
      <c r="Q22" s="142"/>
      <c r="R22" s="142"/>
      <c r="S22" s="142"/>
      <c r="T22" s="313"/>
      <c r="AE22" t="str">
        <f ca="1"/>
        <v>-</v>
      </c>
      <c r="AF22">
        <f ca="1"/>
        <v>0</v>
      </c>
      <c r="AG22">
        <f ca="1"/>
        <v>0</v>
      </c>
      <c r="AH22">
        <f ca="1"/>
        <v>0</v>
      </c>
      <c r="AI22">
        <f ca="1"/>
        <v>0</v>
      </c>
      <c r="AJ22" t="e">
        <f ca="1"/>
        <v>#DIV/0!</v>
      </c>
    </row>
    <row r="23" spans="1:36" ht="15">
      <c r="A23" s="142"/>
      <c r="B23" s="142"/>
      <c r="C23" s="142"/>
      <c r="D23" s="142"/>
      <c r="E23" s="142"/>
      <c r="F23" s="142"/>
      <c r="G23" s="142"/>
      <c r="H23" s="142"/>
      <c r="I23" s="142"/>
      <c r="J23" s="142"/>
      <c r="K23" s="312" t="s">
        <v>673</v>
      </c>
      <c r="L23" s="467" t="s">
        <v>676</v>
      </c>
      <c r="M23" s="467"/>
      <c r="N23" s="467"/>
      <c r="O23" s="467"/>
      <c r="P23" s="467"/>
      <c r="Q23" s="467"/>
      <c r="R23" s="312" t="s">
        <v>229</v>
      </c>
      <c r="S23" s="142"/>
      <c r="T23" s="313"/>
      <c r="AE23" t="str">
        <f ca="1"/>
        <v>-</v>
      </c>
      <c r="AF23">
        <f ca="1"/>
        <v>0</v>
      </c>
      <c r="AG23">
        <f ca="1"/>
        <v>0</v>
      </c>
      <c r="AH23">
        <f ca="1"/>
        <v>0</v>
      </c>
      <c r="AI23">
        <f ca="1"/>
        <v>0</v>
      </c>
      <c r="AJ23" t="e">
        <f ca="1"/>
        <v>#DIV/0!</v>
      </c>
    </row>
    <row r="24" spans="1:36" ht="15">
      <c r="A24" s="142"/>
      <c r="B24" s="462" t="s">
        <v>591</v>
      </c>
      <c r="C24" s="461" t="s">
        <v>34</v>
      </c>
      <c r="D24" s="142"/>
      <c r="E24" s="142"/>
      <c r="F24" s="142"/>
      <c r="G24" s="142"/>
      <c r="H24" s="142"/>
      <c r="I24" s="142"/>
      <c r="J24" s="142"/>
      <c r="K24" s="16">
        <v>1</v>
      </c>
      <c r="L24" s="472" t="str">
        <f>'ترتيب الطلاب '!AT11</f>
        <v>طالب 3</v>
      </c>
      <c r="M24" s="472"/>
      <c r="N24" s="472"/>
      <c r="O24" s="472"/>
      <c r="P24" s="472"/>
      <c r="Q24" s="472"/>
      <c r="R24" s="307">
        <f>'ترتيب الطلاب '!AU11</f>
        <v>0.55000000000000004</v>
      </c>
      <c r="S24" s="142"/>
      <c r="T24" s="313"/>
      <c r="AE24" t="str">
        <f ca="1"/>
        <v>-</v>
      </c>
      <c r="AF24">
        <f ca="1"/>
        <v>0</v>
      </c>
      <c r="AG24">
        <f ca="1"/>
        <v>0</v>
      </c>
      <c r="AH24">
        <f ca="1"/>
        <v>0</v>
      </c>
      <c r="AI24">
        <f ca="1"/>
        <v>0</v>
      </c>
      <c r="AJ24" t="e">
        <f ca="1"/>
        <v>#DIV/0!</v>
      </c>
    </row>
    <row r="25" spans="1:36" ht="15">
      <c r="A25" s="142"/>
      <c r="B25" s="462"/>
      <c r="C25" s="461"/>
      <c r="D25" s="142"/>
      <c r="E25" s="142"/>
      <c r="F25" s="142"/>
      <c r="G25" s="142"/>
      <c r="H25" s="142"/>
      <c r="I25" s="142"/>
      <c r="J25" s="142"/>
      <c r="K25" s="16">
        <v>2</v>
      </c>
      <c r="L25" s="472" t="str">
        <f>'ترتيب الطلاب '!AT12</f>
        <v xml:space="preserve">طالب 4 </v>
      </c>
      <c r="M25" s="472"/>
      <c r="N25" s="472"/>
      <c r="O25" s="472"/>
      <c r="P25" s="472"/>
      <c r="Q25" s="472"/>
      <c r="R25" s="307">
        <f>'ترتيب الطلاب '!AU12</f>
        <v>0.75</v>
      </c>
      <c r="S25" s="142"/>
      <c r="T25" s="313"/>
      <c r="AE25" t="str">
        <f ca="1"/>
        <v>-</v>
      </c>
      <c r="AF25">
        <f ca="1"/>
        <v>0</v>
      </c>
      <c r="AG25">
        <f ca="1"/>
        <v>0</v>
      </c>
      <c r="AH25">
        <f ca="1"/>
        <v>0</v>
      </c>
      <c r="AI25">
        <f ca="1"/>
        <v>0</v>
      </c>
      <c r="AJ25" t="e">
        <f ca="1"/>
        <v>#DIV/0!</v>
      </c>
    </row>
    <row r="26" spans="1:36" ht="15">
      <c r="A26" s="142"/>
      <c r="B26" s="16" t="str" cm="1">
        <f t="array" ref="B26:C50">TRANSPOSE('ادخال درجات التشخيصي'!D216:AB217)</f>
        <v>س1</v>
      </c>
      <c r="C26" s="16">
        <v>4</v>
      </c>
      <c r="D26" s="142"/>
      <c r="E26" s="142"/>
      <c r="F26" s="142"/>
      <c r="G26" s="142"/>
      <c r="H26" s="142"/>
      <c r="I26" s="142"/>
      <c r="J26" s="142"/>
      <c r="K26" s="16">
        <v>3</v>
      </c>
      <c r="L26" s="472" t="str">
        <f>'ترتيب الطلاب '!AT13</f>
        <v>طالب 2</v>
      </c>
      <c r="M26" s="472"/>
      <c r="N26" s="472"/>
      <c r="O26" s="472"/>
      <c r="P26" s="472"/>
      <c r="Q26" s="472"/>
      <c r="R26" s="307">
        <f>'ترتيب الطلاب '!AU13</f>
        <v>0.9</v>
      </c>
      <c r="S26" s="142"/>
      <c r="T26" s="313"/>
      <c r="AE26" t="str">
        <f ca="1"/>
        <v>-</v>
      </c>
      <c r="AF26">
        <f ca="1"/>
        <v>0</v>
      </c>
      <c r="AG26">
        <f ca="1"/>
        <v>0</v>
      </c>
      <c r="AH26">
        <f ca="1"/>
        <v>0</v>
      </c>
      <c r="AI26">
        <f ca="1"/>
        <v>0</v>
      </c>
      <c r="AJ26" t="e">
        <f ca="1"/>
        <v>#DIV/0!</v>
      </c>
    </row>
    <row r="27" spans="1:36" ht="15">
      <c r="A27" s="142"/>
      <c r="B27" s="279" t="str">
        <v>س2</v>
      </c>
      <c r="C27" s="279">
        <v>2</v>
      </c>
      <c r="D27" s="142"/>
      <c r="E27" s="142"/>
      <c r="F27" s="142"/>
      <c r="G27" s="142"/>
      <c r="H27" s="142"/>
      <c r="I27" s="142"/>
      <c r="J27" s="142"/>
      <c r="K27" s="16">
        <v>4</v>
      </c>
      <c r="L27" s="472" t="str">
        <f>'ترتيب الطلاب '!AT14</f>
        <v>طالب 1</v>
      </c>
      <c r="M27" s="472"/>
      <c r="N27" s="472"/>
      <c r="O27" s="472"/>
      <c r="P27" s="472"/>
      <c r="Q27" s="472"/>
      <c r="R27" s="307">
        <f>'ترتيب الطلاب '!AU14</f>
        <v>1</v>
      </c>
      <c r="S27" s="142"/>
      <c r="T27" s="313"/>
      <c r="AE27" t="str">
        <f ca="1"/>
        <v>-</v>
      </c>
      <c r="AF27">
        <f ca="1"/>
        <v>0</v>
      </c>
      <c r="AG27">
        <f ca="1"/>
        <v>0</v>
      </c>
      <c r="AH27">
        <f ca="1"/>
        <v>0</v>
      </c>
      <c r="AI27">
        <f ca="1"/>
        <v>0</v>
      </c>
      <c r="AJ27" t="e">
        <f ca="1"/>
        <v>#DIV/0!</v>
      </c>
    </row>
    <row r="28" spans="1:36" ht="15">
      <c r="A28" s="142"/>
      <c r="B28" s="16" t="str">
        <v>س3</v>
      </c>
      <c r="C28" s="16">
        <v>3</v>
      </c>
      <c r="D28" s="142"/>
      <c r="E28" s="142"/>
      <c r="F28" s="142"/>
      <c r="G28" s="142"/>
      <c r="H28" s="142"/>
      <c r="I28" s="142"/>
      <c r="J28" s="142"/>
      <c r="K28" s="16">
        <v>5</v>
      </c>
      <c r="L28" s="472" t="str">
        <f>'ترتيب الطلاب '!AT15</f>
        <v/>
      </c>
      <c r="M28" s="472"/>
      <c r="N28" s="472"/>
      <c r="O28" s="472"/>
      <c r="P28" s="472"/>
      <c r="Q28" s="472"/>
      <c r="R28" s="307" t="str">
        <f>'ترتيب الطلاب '!AU15</f>
        <v/>
      </c>
      <c r="S28" s="142"/>
      <c r="T28" s="313"/>
      <c r="Z28" t="str">
        <f>D35</f>
        <v>المرتفع :  يحل مسائل رياضية على الأنماط العددية والدوال</v>
      </c>
      <c r="AA28" s="130">
        <f ca="1">I35</f>
        <v>0.95</v>
      </c>
      <c r="AB28" s="317" t="str">
        <f ca="1">IFERROR(RANK(AA28,$AA:$AA,1)+COUNTIF($AA28:AA$28,AA28)-1,"")</f>
        <v/>
      </c>
      <c r="AE28" t="str">
        <f ca="1"/>
        <v>-</v>
      </c>
      <c r="AF28">
        <f ca="1"/>
        <v>0</v>
      </c>
      <c r="AG28">
        <f ca="1"/>
        <v>0</v>
      </c>
      <c r="AH28">
        <f ca="1"/>
        <v>0</v>
      </c>
      <c r="AI28">
        <f ca="1"/>
        <v>0</v>
      </c>
      <c r="AJ28" t="e">
        <f ca="1"/>
        <v>#DIV/0!</v>
      </c>
    </row>
    <row r="29" spans="1:36" ht="15">
      <c r="A29" s="142"/>
      <c r="B29" s="279" t="str">
        <v>س4</v>
      </c>
      <c r="C29" s="279">
        <v>4</v>
      </c>
      <c r="D29" s="142"/>
      <c r="E29" s="142"/>
      <c r="F29" s="142"/>
      <c r="G29" s="142"/>
      <c r="H29" s="142"/>
      <c r="I29" s="142"/>
      <c r="J29" s="142"/>
      <c r="K29" s="16">
        <v>6</v>
      </c>
      <c r="L29" s="472" t="str">
        <f>'ترتيب الطلاب '!AT16</f>
        <v/>
      </c>
      <c r="M29" s="472"/>
      <c r="N29" s="472"/>
      <c r="O29" s="472"/>
      <c r="P29" s="472"/>
      <c r="Q29" s="472"/>
      <c r="R29" s="307" t="str">
        <f>'ترتيب الطلاب '!AU16</f>
        <v/>
      </c>
      <c r="S29" s="142"/>
      <c r="T29" s="313"/>
      <c r="Z29" t="str">
        <f t="shared" ref="Z29:Z41" si="2">D36</f>
        <v>المرتفع : يدرك الفروق بين مقاييس النزعة المركزية</v>
      </c>
      <c r="AA29" s="130">
        <f t="shared" ref="AA29:AA41" ca="1" si="3">I36</f>
        <v>0.4375</v>
      </c>
      <c r="AB29" s="317" t="str">
        <f ca="1">IFERROR(RANK(AA29,$AA:$AA,1)+COUNTIF($AA$28:AA29,AA29)-1,"")</f>
        <v/>
      </c>
      <c r="AE29" t="str">
        <f ca="1"/>
        <v>-</v>
      </c>
      <c r="AF29">
        <f ca="1"/>
        <v>0</v>
      </c>
      <c r="AG29">
        <f ca="1"/>
        <v>0</v>
      </c>
      <c r="AH29">
        <f ca="1"/>
        <v>0</v>
      </c>
      <c r="AI29">
        <f ca="1"/>
        <v>0</v>
      </c>
      <c r="AJ29" t="e">
        <f ca="1"/>
        <v>#DIV/0!</v>
      </c>
    </row>
    <row r="30" spans="1:36" ht="15">
      <c r="A30" s="142"/>
      <c r="B30" s="16" t="str">
        <v/>
      </c>
      <c r="C30" s="16" t="str">
        <v/>
      </c>
      <c r="D30" s="142"/>
      <c r="E30" s="142"/>
      <c r="F30" s="142"/>
      <c r="G30" s="142"/>
      <c r="H30" s="142"/>
      <c r="I30" s="142"/>
      <c r="J30" s="142"/>
      <c r="K30" s="16">
        <v>7</v>
      </c>
      <c r="L30" s="472" t="str">
        <f>'ترتيب الطلاب '!AT17</f>
        <v/>
      </c>
      <c r="M30" s="472"/>
      <c r="N30" s="472"/>
      <c r="O30" s="472"/>
      <c r="P30" s="472"/>
      <c r="Q30" s="472"/>
      <c r="R30" s="307" t="str">
        <f>'ترتيب الطلاب '!AU17</f>
        <v/>
      </c>
      <c r="S30" s="142"/>
      <c r="T30" s="313"/>
      <c r="Z30" t="str">
        <f t="shared" si="2"/>
        <v>المتوسط :  يوجد النسبة المئوية</v>
      </c>
      <c r="AA30" s="130">
        <f t="shared" ca="1" si="3"/>
        <v>0.7</v>
      </c>
      <c r="AB30" s="317" t="str">
        <f ca="1">IFERROR(RANK(AA30,$AA:$AA,1)+COUNTIF($AA$28:AA30,AA30)-1,"")</f>
        <v/>
      </c>
      <c r="AE30" t="str">
        <f ca="1"/>
        <v>-</v>
      </c>
      <c r="AF30">
        <f ca="1"/>
        <v>0</v>
      </c>
      <c r="AG30">
        <f ca="1"/>
        <v>0</v>
      </c>
      <c r="AH30">
        <f ca="1"/>
        <v>0</v>
      </c>
      <c r="AI30">
        <f ca="1"/>
        <v>0</v>
      </c>
      <c r="AJ30" t="e">
        <f ca="1"/>
        <v>#DIV/0!</v>
      </c>
    </row>
    <row r="31" spans="1:36" ht="15">
      <c r="A31" s="142"/>
      <c r="B31" s="279" t="str">
        <v/>
      </c>
      <c r="C31" s="279" t="str">
        <v/>
      </c>
      <c r="D31" s="142"/>
      <c r="E31" s="142"/>
      <c r="F31" s="142"/>
      <c r="G31" s="142"/>
      <c r="H31" s="142"/>
      <c r="I31" s="142"/>
      <c r="J31" s="142"/>
      <c r="K31" s="16">
        <v>8</v>
      </c>
      <c r="L31" s="472" t="str">
        <f>'ترتيب الطلاب '!AT18</f>
        <v/>
      </c>
      <c r="M31" s="472"/>
      <c r="N31" s="472"/>
      <c r="O31" s="472"/>
      <c r="P31" s="472"/>
      <c r="Q31" s="472"/>
      <c r="R31" s="307" t="str">
        <f>'ترتيب الطلاب '!AU18</f>
        <v/>
      </c>
      <c r="S31" s="142"/>
      <c r="T31" s="313"/>
      <c r="Z31" t="str">
        <f t="shared" si="2"/>
        <v xml:space="preserve">المتوسط :  يطبق العمليات على الكسور والأعداد العشرية </v>
      </c>
      <c r="AA31" s="130">
        <f t="shared" ca="1" si="3"/>
        <v>1</v>
      </c>
      <c r="AB31" s="317" t="str">
        <f ca="1">IFERROR(RANK(AA31,$AA:$AA,1)+COUNTIF($AA$28:AA31,AA31)-1,"")</f>
        <v/>
      </c>
    </row>
    <row r="32" spans="1:36" ht="15">
      <c r="A32" s="142"/>
      <c r="B32" s="16" t="str">
        <v/>
      </c>
      <c r="C32" s="16" t="str">
        <v/>
      </c>
      <c r="D32" s="142"/>
      <c r="E32" s="142"/>
      <c r="F32" s="142"/>
      <c r="G32" s="142"/>
      <c r="H32" s="142"/>
      <c r="I32" s="142"/>
      <c r="J32" s="142"/>
      <c r="K32" s="16">
        <v>9</v>
      </c>
      <c r="L32" s="472" t="str">
        <f>'ترتيب الطلاب '!AT19</f>
        <v/>
      </c>
      <c r="M32" s="472"/>
      <c r="N32" s="472"/>
      <c r="O32" s="472"/>
      <c r="P32" s="472"/>
      <c r="Q32" s="472"/>
      <c r="R32" s="307" t="str">
        <f>'ترتيب الطلاب '!AU19</f>
        <v/>
      </c>
      <c r="S32" s="142"/>
      <c r="T32" s="313"/>
      <c r="Z32" t="str">
        <f t="shared" si="2"/>
        <v>-</v>
      </c>
      <c r="AA32" s="130" t="e">
        <f t="shared" ca="1" si="3"/>
        <v>#DIV/0!</v>
      </c>
      <c r="AB32" s="317" t="str">
        <f ca="1">IFERROR(RANK(AA32,$AA:$AA,1)+COUNTIF($AA$28:AA32,AA32)-1,"")</f>
        <v/>
      </c>
    </row>
    <row r="33" spans="1:28" ht="15">
      <c r="A33" s="142"/>
      <c r="B33" s="279" t="str">
        <v/>
      </c>
      <c r="C33" s="279" t="str">
        <v/>
      </c>
      <c r="D33" s="142"/>
      <c r="E33" s="142"/>
      <c r="F33" s="142"/>
      <c r="G33" s="142"/>
      <c r="H33" s="142"/>
      <c r="I33" s="142"/>
      <c r="J33" s="142"/>
      <c r="K33" s="314">
        <v>10</v>
      </c>
      <c r="L33" s="472" t="str">
        <f>'ترتيب الطلاب '!AT20</f>
        <v/>
      </c>
      <c r="M33" s="472"/>
      <c r="N33" s="472"/>
      <c r="O33" s="472"/>
      <c r="P33" s="472"/>
      <c r="Q33" s="472"/>
      <c r="R33" s="307" t="str">
        <f>'ترتيب الطلاب '!AU20</f>
        <v/>
      </c>
      <c r="S33" s="142"/>
      <c r="T33" s="313"/>
      <c r="Z33" t="str">
        <f t="shared" si="2"/>
        <v>-</v>
      </c>
      <c r="AA33" s="130" t="e">
        <f t="shared" ca="1" si="3"/>
        <v>#DIV/0!</v>
      </c>
      <c r="AB33" s="317" t="str">
        <f ca="1">IFERROR(RANK(AA33,$AA:$AA,1)+COUNTIF($AA$28:AA33,AA33)-1,"")</f>
        <v/>
      </c>
    </row>
    <row r="34" spans="1:28" ht="15">
      <c r="A34" s="142"/>
      <c r="B34" s="16" t="str">
        <v/>
      </c>
      <c r="C34" s="16" t="str">
        <v/>
      </c>
      <c r="D34" s="469" t="s">
        <v>668</v>
      </c>
      <c r="E34" s="469"/>
      <c r="F34" s="469"/>
      <c r="G34" s="469"/>
      <c r="H34" s="469"/>
      <c r="I34" s="298" t="s">
        <v>32</v>
      </c>
      <c r="J34" s="142"/>
      <c r="K34" s="328"/>
      <c r="L34" s="142"/>
      <c r="M34" s="142"/>
      <c r="N34" s="142"/>
      <c r="O34" s="142"/>
      <c r="P34" s="142"/>
      <c r="Q34" s="142"/>
      <c r="R34" s="142"/>
      <c r="S34" s="142"/>
      <c r="T34" s="142"/>
      <c r="Z34" t="str">
        <f t="shared" si="2"/>
        <v>-</v>
      </c>
      <c r="AA34" s="130" t="e">
        <f t="shared" ca="1" si="3"/>
        <v>#DIV/0!</v>
      </c>
      <c r="AB34" s="317" t="str">
        <f ca="1">IFERROR(RANK(AA34,$AA:$AA,1)+COUNTIF($AA$28:AA34,AA34)-1,"")</f>
        <v/>
      </c>
    </row>
    <row r="35" spans="1:28" ht="15">
      <c r="A35" s="142"/>
      <c r="B35" s="279" t="str">
        <v/>
      </c>
      <c r="C35" s="279" t="str">
        <v/>
      </c>
      <c r="D35" s="466" t="str">
        <f>احصائيات0!B3</f>
        <v>المرتفع :  يحل مسائل رياضية على الأنماط العددية والدوال</v>
      </c>
      <c r="E35" s="466"/>
      <c r="F35" s="466"/>
      <c r="G35" s="466"/>
      <c r="H35" s="466"/>
      <c r="I35" s="305">
        <f ca="1">IF(احصائيات0!D3="","",احصائيات0!D3)</f>
        <v>0.95</v>
      </c>
      <c r="J35" s="329"/>
      <c r="K35" s="328" t="str">
        <f>IFERROR(RANK(J35,$J:$J,1)+COUNTIF($J35:J$36,J35)-1,"")</f>
        <v/>
      </c>
      <c r="L35" s="464" t="s">
        <v>677</v>
      </c>
      <c r="M35" s="464"/>
      <c r="N35" s="464"/>
      <c r="O35" s="142"/>
      <c r="P35" s="142"/>
      <c r="Q35" s="142"/>
      <c r="R35" s="142"/>
      <c r="S35" s="142"/>
      <c r="T35" s="142"/>
      <c r="Z35" t="str">
        <f t="shared" si="2"/>
        <v>-</v>
      </c>
      <c r="AA35" s="130" t="e">
        <f t="shared" ca="1" si="3"/>
        <v>#DIV/0!</v>
      </c>
      <c r="AB35" s="317" t="str">
        <f ca="1">IFERROR(RANK(AA35,$AA:$AA,1)+COUNTIF($AA$28:AA35,AA35)-1,"")</f>
        <v/>
      </c>
    </row>
    <row r="36" spans="1:28" ht="15">
      <c r="A36" s="142"/>
      <c r="B36" s="16" t="str">
        <v/>
      </c>
      <c r="C36" s="16" t="str">
        <v/>
      </c>
      <c r="D36" s="466" t="str">
        <f>احصائيات0!B4</f>
        <v>المرتفع : يدرك الفروق بين مقاييس النزعة المركزية</v>
      </c>
      <c r="E36" s="466"/>
      <c r="F36" s="466"/>
      <c r="G36" s="466"/>
      <c r="H36" s="466"/>
      <c r="I36" s="305">
        <f ca="1">IF(احصائيات0!D4="","",احصائيات0!D4)</f>
        <v>0.4375</v>
      </c>
      <c r="J36" s="329"/>
      <c r="K36" s="328" t="str">
        <f>IFERROR(RANK(J36,$J:$J,1)+COUNTIF($J$36:J36,J36)-1,"")</f>
        <v/>
      </c>
      <c r="L36" s="312" t="s">
        <v>673</v>
      </c>
      <c r="M36" s="467" t="s">
        <v>676</v>
      </c>
      <c r="N36" s="467"/>
      <c r="O36" s="467"/>
      <c r="P36" s="467"/>
      <c r="Q36" s="467"/>
      <c r="R36" s="312" t="s">
        <v>229</v>
      </c>
      <c r="S36" s="142"/>
      <c r="T36" s="142"/>
      <c r="Z36" t="str">
        <f t="shared" si="2"/>
        <v>-</v>
      </c>
      <c r="AA36" s="130" t="e">
        <f t="shared" ca="1" si="3"/>
        <v>#DIV/0!</v>
      </c>
      <c r="AB36" s="317" t="str">
        <f ca="1">IFERROR(RANK(AA36,$AA:$AA,1)+COUNTIF($AA$28:AA36,AA36)-1,"")</f>
        <v/>
      </c>
    </row>
    <row r="37" spans="1:28" ht="15">
      <c r="A37" s="142"/>
      <c r="B37" s="279" t="str">
        <v/>
      </c>
      <c r="C37" s="279" t="str">
        <v/>
      </c>
      <c r="D37" s="466" t="str">
        <f>احصائيات0!B5</f>
        <v>المتوسط :  يوجد النسبة المئوية</v>
      </c>
      <c r="E37" s="466"/>
      <c r="F37" s="466"/>
      <c r="G37" s="466"/>
      <c r="H37" s="466"/>
      <c r="I37" s="305">
        <f ca="1">IF(احصائيات0!D5="","",احصائيات0!D5)</f>
        <v>0.7</v>
      </c>
      <c r="J37" s="329"/>
      <c r="K37" s="328" t="str">
        <f>IFERROR(RANK(J37,$J:$J,1)+COUNTIF($J$36:J37,J37)-1,"")</f>
        <v/>
      </c>
      <c r="L37" s="16">
        <v>1</v>
      </c>
      <c r="M37" s="472" t="str">
        <f>'ترتيب الطلاب '!K11</f>
        <v>طالب 1</v>
      </c>
      <c r="N37" s="472"/>
      <c r="O37" s="472"/>
      <c r="P37" s="472"/>
      <c r="Q37" s="472"/>
      <c r="R37" s="307">
        <f>'ترتيب الطلاب '!L11</f>
        <v>1</v>
      </c>
      <c r="S37" s="142"/>
      <c r="T37" s="142"/>
      <c r="Z37" t="str">
        <f t="shared" si="2"/>
        <v>-</v>
      </c>
      <c r="AA37" s="130" t="e">
        <f t="shared" ca="1" si="3"/>
        <v>#DIV/0!</v>
      </c>
      <c r="AB37" s="317" t="str">
        <f ca="1">IFERROR(RANK(AA37,$AA:$AA,1)+COUNTIF($AA$28:AA37,AA37)-1,"")</f>
        <v/>
      </c>
    </row>
    <row r="38" spans="1:28" ht="15">
      <c r="A38" s="142"/>
      <c r="B38" s="16" t="str">
        <v/>
      </c>
      <c r="C38" s="16" t="str">
        <v/>
      </c>
      <c r="D38" s="466" t="str">
        <f>احصائيات0!B6</f>
        <v xml:space="preserve">المتوسط :  يطبق العمليات على الكسور والأعداد العشرية </v>
      </c>
      <c r="E38" s="466"/>
      <c r="F38" s="466"/>
      <c r="G38" s="466"/>
      <c r="H38" s="466"/>
      <c r="I38" s="305">
        <f ca="1">IF(احصائيات0!D6="","",احصائيات0!D6)</f>
        <v>1</v>
      </c>
      <c r="J38" s="329"/>
      <c r="K38" s="328" t="str">
        <f>IFERROR(RANK(J38,$J:$J,1)+COUNTIF($J$36:J38,J38)-1,"")</f>
        <v/>
      </c>
      <c r="L38" s="16">
        <v>2</v>
      </c>
      <c r="M38" s="472" t="str">
        <f>'ترتيب الطلاب '!K12</f>
        <v>طالب 2</v>
      </c>
      <c r="N38" s="472"/>
      <c r="O38" s="472"/>
      <c r="P38" s="472"/>
      <c r="Q38" s="472"/>
      <c r="R38" s="307">
        <f>'ترتيب الطلاب '!L12</f>
        <v>0.9</v>
      </c>
      <c r="S38" s="142"/>
      <c r="T38" s="142"/>
      <c r="Z38" t="str">
        <f t="shared" si="2"/>
        <v>-</v>
      </c>
      <c r="AA38" s="130" t="e">
        <f t="shared" ca="1" si="3"/>
        <v>#DIV/0!</v>
      </c>
      <c r="AB38" s="317" t="str">
        <f ca="1">IFERROR(RANK(AA38,$AA:$AA,1)+COUNTIF($AA$28:AA38,AA38)-1,"")</f>
        <v/>
      </c>
    </row>
    <row r="39" spans="1:28" ht="15">
      <c r="A39" s="142"/>
      <c r="B39" s="279" t="str">
        <v/>
      </c>
      <c r="C39" s="279" t="str">
        <v/>
      </c>
      <c r="D39" s="466" t="str">
        <f>احصائيات0!B7</f>
        <v>-</v>
      </c>
      <c r="E39" s="466"/>
      <c r="F39" s="466"/>
      <c r="G39" s="466"/>
      <c r="H39" s="466"/>
      <c r="I39" s="305" t="e">
        <f ca="1">IF(احصائيات0!D7="","",احصائيات0!D7)</f>
        <v>#DIV/0!</v>
      </c>
      <c r="J39" s="329"/>
      <c r="K39" s="328" t="str">
        <f>IFERROR(RANK(J39,$J:$J,1)+COUNTIF($J$36:J39,J39)-1,"")</f>
        <v/>
      </c>
      <c r="L39" s="16">
        <v>3</v>
      </c>
      <c r="M39" s="472" t="str">
        <f>'ترتيب الطلاب '!K13</f>
        <v xml:space="preserve">طالب 4 </v>
      </c>
      <c r="N39" s="472"/>
      <c r="O39" s="472"/>
      <c r="P39" s="472"/>
      <c r="Q39" s="472"/>
      <c r="R39" s="307">
        <f>'ترتيب الطلاب '!L13</f>
        <v>0.75</v>
      </c>
      <c r="S39" s="142"/>
      <c r="T39" s="142"/>
      <c r="Z39" t="str">
        <f t="shared" si="2"/>
        <v>-</v>
      </c>
      <c r="AA39" s="130" t="e">
        <f t="shared" ca="1" si="3"/>
        <v>#DIV/0!</v>
      </c>
      <c r="AB39" s="317" t="str">
        <f ca="1">IFERROR(RANK(AA39,$AA:$AA,1)+COUNTIF($AA$28:AA39,AA39)-1,"")</f>
        <v/>
      </c>
    </row>
    <row r="40" spans="1:28" ht="15">
      <c r="A40" s="142"/>
      <c r="B40" s="16" t="str">
        <v/>
      </c>
      <c r="C40" s="16" t="str">
        <v/>
      </c>
      <c r="D40" s="466" t="str">
        <f>احصائيات0!B8</f>
        <v>-</v>
      </c>
      <c r="E40" s="466"/>
      <c r="F40" s="466"/>
      <c r="G40" s="466"/>
      <c r="H40" s="466"/>
      <c r="I40" s="305" t="e">
        <f ca="1">IF(احصائيات0!D8="","",احصائيات0!D8)</f>
        <v>#DIV/0!</v>
      </c>
      <c r="J40" s="329"/>
      <c r="K40" s="328" t="str">
        <f>IFERROR(RANK(J40,$J:$J,1)+COUNTIF($J$36:J40,J40)-1,"")</f>
        <v/>
      </c>
      <c r="L40" s="16">
        <v>4</v>
      </c>
      <c r="M40" s="472" t="str">
        <f>'ترتيب الطلاب '!K14</f>
        <v>طالب 3</v>
      </c>
      <c r="N40" s="472"/>
      <c r="O40" s="472"/>
      <c r="P40" s="472"/>
      <c r="Q40" s="472"/>
      <c r="R40" s="307">
        <f>'ترتيب الطلاب '!L14</f>
        <v>0.55000000000000004</v>
      </c>
      <c r="S40" s="142"/>
      <c r="T40" s="142"/>
      <c r="Z40" t="str">
        <f t="shared" si="2"/>
        <v>-</v>
      </c>
      <c r="AA40" s="130" t="e">
        <f t="shared" ca="1" si="3"/>
        <v>#DIV/0!</v>
      </c>
      <c r="AB40" s="317" t="str">
        <f ca="1">IFERROR(RANK(AA40,$AA:$AA,1)+COUNTIF($AA$28:AA40,AA40)-1,"")</f>
        <v/>
      </c>
    </row>
    <row r="41" spans="1:28" ht="15">
      <c r="A41" s="142"/>
      <c r="B41" s="279" t="str">
        <v/>
      </c>
      <c r="C41" s="279" t="str">
        <v/>
      </c>
      <c r="D41" s="466" t="str">
        <f>احصائيات0!B9</f>
        <v>-</v>
      </c>
      <c r="E41" s="466"/>
      <c r="F41" s="466"/>
      <c r="G41" s="466"/>
      <c r="H41" s="466"/>
      <c r="I41" s="305" t="e">
        <f ca="1">IF(احصائيات0!D9="","",احصائيات0!D9)</f>
        <v>#DIV/0!</v>
      </c>
      <c r="J41" s="329"/>
      <c r="K41" s="328" t="str">
        <f>IFERROR(RANK(J41,$J:$J,1)+COUNTIF($J$36:J41,J41)-1,"")</f>
        <v/>
      </c>
      <c r="L41" s="16">
        <v>5</v>
      </c>
      <c r="M41" s="472" t="str">
        <f>'ترتيب الطلاب '!K15</f>
        <v/>
      </c>
      <c r="N41" s="472"/>
      <c r="O41" s="472"/>
      <c r="P41" s="472"/>
      <c r="Q41" s="472"/>
      <c r="R41" s="307" t="str">
        <f>'ترتيب الطلاب '!L15</f>
        <v/>
      </c>
      <c r="S41" s="142"/>
      <c r="T41" s="142"/>
      <c r="Z41" t="str">
        <f t="shared" si="2"/>
        <v>-</v>
      </c>
      <c r="AA41" s="130" t="e">
        <f t="shared" ca="1" si="3"/>
        <v>#DIV/0!</v>
      </c>
      <c r="AB41" s="317" t="str">
        <f ca="1">IFERROR(RANK(AA41,$AA:$AA,1)+COUNTIF($AA$28:AA41,AA41)-1,"")</f>
        <v/>
      </c>
    </row>
    <row r="42" spans="1:28" ht="15">
      <c r="A42" s="142"/>
      <c r="B42" s="16" t="str">
        <v/>
      </c>
      <c r="C42" s="16" t="str">
        <v/>
      </c>
      <c r="D42" s="466" t="str">
        <f>احصائيات0!B10</f>
        <v>-</v>
      </c>
      <c r="E42" s="466"/>
      <c r="F42" s="466"/>
      <c r="G42" s="466"/>
      <c r="H42" s="466"/>
      <c r="I42" s="305" t="e">
        <f ca="1">IF(احصائيات0!D10="","",احصائيات0!D10)</f>
        <v>#DIV/0!</v>
      </c>
      <c r="J42" s="329"/>
      <c r="K42" s="328" t="str">
        <f>IFERROR(RANK(J42,$J:$J,1)+COUNTIF($J$36:J42,J42)-1,"")</f>
        <v/>
      </c>
      <c r="L42" s="16">
        <v>6</v>
      </c>
      <c r="M42" s="472" t="str">
        <f>'ترتيب الطلاب '!K16</f>
        <v/>
      </c>
      <c r="N42" s="472"/>
      <c r="O42" s="472"/>
      <c r="P42" s="472"/>
      <c r="Q42" s="472"/>
      <c r="R42" s="307" t="str">
        <f>'ترتيب الطلاب '!L16</f>
        <v/>
      </c>
      <c r="S42" s="142"/>
      <c r="T42" s="142"/>
    </row>
    <row r="43" spans="1:28" ht="15">
      <c r="A43" s="142"/>
      <c r="B43" s="279" t="str">
        <v/>
      </c>
      <c r="C43" s="279" t="str">
        <v/>
      </c>
      <c r="D43" s="466" t="str">
        <f>احصائيات0!B11</f>
        <v>-</v>
      </c>
      <c r="E43" s="466"/>
      <c r="F43" s="466"/>
      <c r="G43" s="466"/>
      <c r="H43" s="466"/>
      <c r="I43" s="305" t="e">
        <f ca="1">IF(احصائيات0!D11="","",احصائيات0!D11)</f>
        <v>#DIV/0!</v>
      </c>
      <c r="J43" s="329"/>
      <c r="K43" s="328" t="str">
        <f>IFERROR(RANK(J43,$J:$J,1)+COUNTIF($J$36:J43,J43)-1,"")</f>
        <v/>
      </c>
      <c r="L43" s="16">
        <v>7</v>
      </c>
      <c r="M43" s="472" t="str">
        <f>'ترتيب الطلاب '!K17</f>
        <v/>
      </c>
      <c r="N43" s="472"/>
      <c r="O43" s="472"/>
      <c r="P43" s="472"/>
      <c r="Q43" s="472"/>
      <c r="R43" s="307" t="str">
        <f>'ترتيب الطلاب '!L17</f>
        <v/>
      </c>
      <c r="S43" s="142"/>
      <c r="T43" s="142"/>
    </row>
    <row r="44" spans="1:28" ht="15">
      <c r="A44" s="142"/>
      <c r="B44" s="16" t="str">
        <v/>
      </c>
      <c r="C44" s="16" t="str">
        <v/>
      </c>
      <c r="D44" s="466" t="str">
        <f>احصائيات0!B12</f>
        <v>-</v>
      </c>
      <c r="E44" s="466"/>
      <c r="F44" s="466"/>
      <c r="G44" s="466"/>
      <c r="H44" s="466"/>
      <c r="I44" s="305" t="e">
        <f ca="1">IF(احصائيات0!D12="","",احصائيات0!D12)</f>
        <v>#DIV/0!</v>
      </c>
      <c r="J44" s="329"/>
      <c r="K44" s="328" t="str">
        <f>IFERROR(RANK(J44,$J:$J,1)+COUNTIF($J$36:J44,J44)-1,"")</f>
        <v/>
      </c>
      <c r="L44" s="16">
        <v>8</v>
      </c>
      <c r="M44" s="472" t="str">
        <f>'ترتيب الطلاب '!K18</f>
        <v/>
      </c>
      <c r="N44" s="472"/>
      <c r="O44" s="472"/>
      <c r="P44" s="472"/>
      <c r="Q44" s="472"/>
      <c r="R44" s="307" t="str">
        <f>'ترتيب الطلاب '!L18</f>
        <v/>
      </c>
      <c r="S44" s="142"/>
      <c r="T44" s="142"/>
    </row>
    <row r="45" spans="1:28" ht="15">
      <c r="A45" s="142"/>
      <c r="B45" s="279" t="str">
        <v/>
      </c>
      <c r="C45" s="279" t="str">
        <v/>
      </c>
      <c r="D45" s="466" t="str">
        <f>احصائيات0!B13</f>
        <v>-</v>
      </c>
      <c r="E45" s="466"/>
      <c r="F45" s="466"/>
      <c r="G45" s="466"/>
      <c r="H45" s="466"/>
      <c r="I45" s="305" t="e">
        <f ca="1">IF(احصائيات0!D13="","",احصائيات0!D13)</f>
        <v>#DIV/0!</v>
      </c>
      <c r="J45" s="329"/>
      <c r="K45" s="328" t="str">
        <f>IFERROR(RANK(J45,$J:$J,1)+COUNTIF($J$36:J45,J45)-1,"")</f>
        <v/>
      </c>
      <c r="L45" s="16">
        <v>9</v>
      </c>
      <c r="M45" s="472" t="str">
        <f>'ترتيب الطلاب '!K19</f>
        <v/>
      </c>
      <c r="N45" s="472"/>
      <c r="O45" s="472"/>
      <c r="P45" s="472"/>
      <c r="Q45" s="472"/>
      <c r="R45" s="307" t="str">
        <f>'ترتيب الطلاب '!L19</f>
        <v/>
      </c>
      <c r="S45" s="142"/>
      <c r="T45" s="142"/>
    </row>
    <row r="46" spans="1:28" ht="15">
      <c r="A46" s="142"/>
      <c r="B46" s="16" t="str">
        <v/>
      </c>
      <c r="C46" s="16" t="str">
        <v/>
      </c>
      <c r="D46" s="466" t="str">
        <f>احصائيات0!B14</f>
        <v>-</v>
      </c>
      <c r="E46" s="466"/>
      <c r="F46" s="466"/>
      <c r="G46" s="466"/>
      <c r="H46" s="466"/>
      <c r="I46" s="305" t="e">
        <f ca="1">IF(احصائيات0!D14="","",احصائيات0!D14)</f>
        <v>#DIV/0!</v>
      </c>
      <c r="J46" s="130"/>
      <c r="K46" s="319" t="str">
        <f>IFERROR(RANK(J46,$J:$J,1)+COUNTIF($J$36:J46,J46)-1,"")</f>
        <v/>
      </c>
      <c r="L46" s="314">
        <v>10</v>
      </c>
      <c r="M46" s="472" t="str">
        <f>'ترتيب الطلاب '!K20</f>
        <v/>
      </c>
      <c r="N46" s="472"/>
      <c r="O46" s="472"/>
      <c r="P46" s="472"/>
      <c r="Q46" s="472"/>
      <c r="R46" s="307" t="str">
        <f>'ترتيب الطلاب '!L20</f>
        <v/>
      </c>
      <c r="S46" s="142"/>
      <c r="T46" s="142"/>
    </row>
    <row r="47" spans="1:28" ht="15">
      <c r="A47" s="142"/>
      <c r="B47" s="279" t="str">
        <v/>
      </c>
      <c r="C47" s="279" t="str">
        <v/>
      </c>
      <c r="D47" s="466" t="str">
        <f>احصائيات0!B15</f>
        <v>-</v>
      </c>
      <c r="E47" s="466"/>
      <c r="F47" s="466"/>
      <c r="G47" s="466"/>
      <c r="H47" s="466"/>
      <c r="I47" s="305" t="e">
        <f ca="1">IF(احصائيات0!D15="","",احصائيات0!D15)</f>
        <v>#DIV/0!</v>
      </c>
      <c r="J47" s="130"/>
      <c r="K47" s="317" t="str">
        <f>IFERROR(RANK(J47,$J:$J,1)+COUNTIF($J$36:J47,J47)-1,"")</f>
        <v/>
      </c>
      <c r="L47" s="142"/>
      <c r="M47" s="142"/>
      <c r="N47" s="142"/>
      <c r="O47" s="142"/>
      <c r="P47" s="142"/>
      <c r="Q47" s="142"/>
      <c r="R47" s="142"/>
      <c r="S47" s="142"/>
      <c r="T47" s="142"/>
    </row>
    <row r="48" spans="1:28" ht="15">
      <c r="A48" s="142"/>
      <c r="B48" s="16" t="str">
        <v/>
      </c>
      <c r="C48" s="16" t="str">
        <v/>
      </c>
      <c r="D48" s="466" t="str">
        <f>احصائيات0!B16</f>
        <v>-</v>
      </c>
      <c r="E48" s="466"/>
      <c r="F48" s="466"/>
      <c r="G48" s="466"/>
      <c r="H48" s="466"/>
      <c r="I48" s="305" t="e">
        <f ca="1">IF(احصائيات0!D16="","",احصائيات0!D16)</f>
        <v>#DIV/0!</v>
      </c>
      <c r="J48" s="130"/>
      <c r="K48" s="317" t="str">
        <f>IFERROR(RANK(J48,$J:$J,1)+COUNTIF($J$36:J48,J48)-1,"")</f>
        <v/>
      </c>
      <c r="L48" s="142"/>
      <c r="M48" s="473" t="s">
        <v>592</v>
      </c>
      <c r="N48" s="473"/>
      <c r="O48" s="473"/>
      <c r="P48" s="473" t="s">
        <v>593</v>
      </c>
      <c r="Q48" s="473"/>
      <c r="R48" s="142"/>
      <c r="S48" s="142"/>
      <c r="T48" s="142"/>
    </row>
    <row r="49" spans="1:20" ht="15">
      <c r="A49" s="142"/>
      <c r="B49" s="279" t="str">
        <v/>
      </c>
      <c r="C49" s="279" t="str">
        <v/>
      </c>
      <c r="D49" s="466" t="str">
        <f>احصائيات0!B17</f>
        <v>-</v>
      </c>
      <c r="E49" s="466"/>
      <c r="F49" s="466"/>
      <c r="G49" s="466"/>
      <c r="H49" s="466"/>
      <c r="I49" s="305" t="e">
        <f ca="1">IF(احصائيات0!D17="","",احصائيات0!D17)</f>
        <v>#DIV/0!</v>
      </c>
      <c r="J49" s="130"/>
      <c r="K49" s="317"/>
      <c r="L49" s="142"/>
      <c r="M49" s="474"/>
      <c r="N49" s="474"/>
      <c r="O49" s="474"/>
      <c r="P49" s="475"/>
      <c r="Q49" s="476"/>
      <c r="R49" s="142"/>
      <c r="S49" s="142"/>
      <c r="T49" s="142"/>
    </row>
    <row r="50" spans="1:20" ht="15">
      <c r="A50" s="142"/>
      <c r="B50" s="154" t="str">
        <v/>
      </c>
      <c r="C50" s="154" t="str">
        <v/>
      </c>
      <c r="D50" s="470" t="str">
        <f>احصائيات0!B18</f>
        <v>-</v>
      </c>
      <c r="E50" s="470"/>
      <c r="F50" s="470"/>
      <c r="G50" s="470"/>
      <c r="H50" s="470"/>
      <c r="I50" s="321" t="e">
        <f ca="1">IF(احصائيات0!D18="","",احصائيات0!D18)</f>
        <v>#DIV/0!</v>
      </c>
      <c r="J50" s="130"/>
      <c r="K50" s="317" t="str">
        <f>IFERROR(RANK(J50,$J:$J,1)+COUNTIF(J$35:$J50,J50)-1,"")</f>
        <v/>
      </c>
      <c r="L50" s="142"/>
      <c r="M50" s="142"/>
      <c r="N50" s="142"/>
      <c r="O50" s="142"/>
      <c r="P50" s="142"/>
      <c r="Q50" s="142"/>
      <c r="R50" s="142"/>
      <c r="S50" s="142"/>
      <c r="T50" s="142"/>
    </row>
    <row r="51" spans="1:20" ht="15">
      <c r="A51" s="142"/>
      <c r="B51" s="142"/>
      <c r="C51" s="154"/>
      <c r="D51" s="423"/>
      <c r="E51" s="423"/>
      <c r="F51" s="423"/>
      <c r="G51" s="423"/>
      <c r="H51" s="423"/>
      <c r="I51" s="423"/>
      <c r="J51" s="423"/>
      <c r="K51" s="142"/>
      <c r="L51" s="142"/>
      <c r="M51" s="142"/>
      <c r="N51" s="142"/>
      <c r="O51" s="142"/>
      <c r="P51" s="142"/>
      <c r="Q51" s="142"/>
      <c r="R51" s="142"/>
      <c r="S51" s="142"/>
      <c r="T51" s="142"/>
    </row>
  </sheetData>
  <sheetProtection algorithmName="SHA-512" hashValue="mO/gIglRcSilVd7LD3Hb8a31PIXGss1RerH1/J6ShGEZAyXoGUSb/8QpNopK3feylFlBxYT3FP88yzibIb5vlg==" saltValue="kBLHzpWP91yy56ydgchmXA==" spinCount="100000" sheet="1" objects="1" scenarios="1"/>
  <mergeCells count="78">
    <mergeCell ref="M46:Q46"/>
    <mergeCell ref="M48:O48"/>
    <mergeCell ref="P48:Q48"/>
    <mergeCell ref="M49:O49"/>
    <mergeCell ref="P49:Q49"/>
    <mergeCell ref="M41:Q41"/>
    <mergeCell ref="M42:Q42"/>
    <mergeCell ref="M43:Q43"/>
    <mergeCell ref="M44:Q44"/>
    <mergeCell ref="M45:Q45"/>
    <mergeCell ref="M36:Q36"/>
    <mergeCell ref="M37:Q37"/>
    <mergeCell ref="M38:Q38"/>
    <mergeCell ref="M39:Q39"/>
    <mergeCell ref="M40:Q40"/>
    <mergeCell ref="L30:Q30"/>
    <mergeCell ref="L31:Q31"/>
    <mergeCell ref="L32:Q32"/>
    <mergeCell ref="L33:Q33"/>
    <mergeCell ref="L35:N35"/>
    <mergeCell ref="L25:Q25"/>
    <mergeCell ref="L26:Q26"/>
    <mergeCell ref="L27:Q27"/>
    <mergeCell ref="L28:Q28"/>
    <mergeCell ref="L29:Q29"/>
    <mergeCell ref="L20:S20"/>
    <mergeCell ref="L21:S21"/>
    <mergeCell ref="K22:N22"/>
    <mergeCell ref="L23:Q23"/>
    <mergeCell ref="L24:Q24"/>
    <mergeCell ref="L15:S15"/>
    <mergeCell ref="L16:S16"/>
    <mergeCell ref="L17:S17"/>
    <mergeCell ref="L18:S18"/>
    <mergeCell ref="L19:S19"/>
    <mergeCell ref="K10:N10"/>
    <mergeCell ref="L11:S11"/>
    <mergeCell ref="L12:S12"/>
    <mergeCell ref="L13:S13"/>
    <mergeCell ref="L14:S14"/>
    <mergeCell ref="N2:Q2"/>
    <mergeCell ref="K3:M3"/>
    <mergeCell ref="S3:T6"/>
    <mergeCell ref="K4:M4"/>
    <mergeCell ref="K5:M5"/>
    <mergeCell ref="D34:H34"/>
    <mergeCell ref="D51:F51"/>
    <mergeCell ref="I51:J51"/>
    <mergeCell ref="D49:H49"/>
    <mergeCell ref="D50:H50"/>
    <mergeCell ref="D48:H48"/>
    <mergeCell ref="D2:G2"/>
    <mergeCell ref="A3:C3"/>
    <mergeCell ref="A4:C4"/>
    <mergeCell ref="A5:C5"/>
    <mergeCell ref="I3:J6"/>
    <mergeCell ref="I10:J10"/>
    <mergeCell ref="G10:H10"/>
    <mergeCell ref="D35:H35"/>
    <mergeCell ref="G51:H51"/>
    <mergeCell ref="D36:H36"/>
    <mergeCell ref="D37:H37"/>
    <mergeCell ref="D38:H38"/>
    <mergeCell ref="D39:H39"/>
    <mergeCell ref="D40:H40"/>
    <mergeCell ref="D41:H41"/>
    <mergeCell ref="D42:H42"/>
    <mergeCell ref="D43:H43"/>
    <mergeCell ref="D44:H44"/>
    <mergeCell ref="D45:H45"/>
    <mergeCell ref="D46:H46"/>
    <mergeCell ref="D47:H47"/>
    <mergeCell ref="C24:C25"/>
    <mergeCell ref="B24:B25"/>
    <mergeCell ref="G12:H12"/>
    <mergeCell ref="C14:E14"/>
    <mergeCell ref="B17:E17"/>
    <mergeCell ref="D12:E12"/>
  </mergeCells>
  <conditionalFormatting sqref="I35:I50">
    <cfRule type="containsErrors" dxfId="34" priority="1">
      <formula>ISERROR(I35)</formula>
    </cfRule>
  </conditionalFormatting>
  <pageMargins left="0.25" right="0.25"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2B1BA-0A18-4CEE-B6AE-1270ABAC8D26}">
  <sheetPr codeName="ورقة4"/>
  <dimension ref="A1:AU131"/>
  <sheetViews>
    <sheetView rightToLeft="1" workbookViewId="0"/>
  </sheetViews>
  <sheetFormatPr defaultColWidth="0" defaultRowHeight="15"/>
  <cols>
    <col min="1" max="1" width="9" style="16" customWidth="1"/>
    <col min="2" max="2" width="26.5" style="16" customWidth="1"/>
    <col min="3" max="3" width="9" style="16" customWidth="1"/>
    <col min="4" max="4" width="9" style="17" customWidth="1"/>
    <col min="5" max="8" width="9" hidden="1" customWidth="1"/>
    <col min="9" max="9" width="2.25" customWidth="1"/>
    <col min="10" max="10" width="5" style="16" customWidth="1"/>
    <col min="11" max="11" width="24.875" style="16" customWidth="1"/>
    <col min="12" max="12" width="9" style="16" customWidth="1"/>
    <col min="13" max="13" width="2.75" style="154" customWidth="1"/>
    <col min="14" max="14" width="9" style="154" customWidth="1"/>
    <col min="15" max="15" width="26.875" customWidth="1"/>
    <col min="16" max="40" width="6.625" customWidth="1"/>
    <col min="41" max="41" width="9" customWidth="1"/>
    <col min="42" max="47" width="0" hidden="1" customWidth="1"/>
    <col min="48" max="16384" width="9" hidden="1"/>
  </cols>
  <sheetData>
    <row r="1" spans="1:47" ht="15.75" thickBot="1">
      <c r="P1" s="2">
        <v>1</v>
      </c>
      <c r="Q1" s="2">
        <v>2</v>
      </c>
      <c r="R1" s="2">
        <v>3</v>
      </c>
      <c r="S1" s="2">
        <v>4</v>
      </c>
      <c r="T1" s="2">
        <v>5</v>
      </c>
      <c r="U1" s="2">
        <v>6</v>
      </c>
      <c r="V1" s="2">
        <v>7</v>
      </c>
      <c r="W1" s="2">
        <v>8</v>
      </c>
      <c r="X1" s="2">
        <v>9</v>
      </c>
      <c r="Y1" s="2">
        <v>10</v>
      </c>
      <c r="Z1" s="2">
        <v>11</v>
      </c>
      <c r="AA1" s="2">
        <v>12</v>
      </c>
      <c r="AB1" s="2">
        <v>13</v>
      </c>
      <c r="AC1" s="2">
        <v>14</v>
      </c>
      <c r="AD1" s="2">
        <v>15</v>
      </c>
      <c r="AE1" s="2">
        <v>16</v>
      </c>
      <c r="AF1" s="2">
        <v>17</v>
      </c>
      <c r="AG1" s="2">
        <v>18</v>
      </c>
      <c r="AH1" s="2">
        <v>19</v>
      </c>
      <c r="AI1" s="2">
        <v>20</v>
      </c>
      <c r="AJ1" s="2">
        <v>21</v>
      </c>
      <c r="AK1" s="2">
        <v>22</v>
      </c>
      <c r="AL1" s="2">
        <v>23</v>
      </c>
      <c r="AM1" s="2">
        <v>24</v>
      </c>
      <c r="AN1" s="2">
        <v>25</v>
      </c>
    </row>
    <row r="2" spans="1:47" ht="15" customHeight="1">
      <c r="C2" s="478" t="s">
        <v>226</v>
      </c>
      <c r="D2" s="479"/>
      <c r="K2" s="19" t="s">
        <v>237</v>
      </c>
      <c r="L2" s="265" t="str">
        <f>'ادخال درجات التشخيصي'!AD230</f>
        <v>س2</v>
      </c>
      <c r="N2" s="487" t="s">
        <v>275</v>
      </c>
      <c r="O2" s="487"/>
      <c r="P2" s="484" t="str">
        <f>'ادخال درجات التشخيصي'!DB4</f>
        <v>المرتفع :  يحل مسائل رياضية على الأنماط العددية والدوال</v>
      </c>
      <c r="Q2" s="484" t="str">
        <f>'ادخال درجات التشخيصي'!DC4</f>
        <v>المرتفع : يدرك الفروق بين مقاييس النزعة المركزية</v>
      </c>
      <c r="R2" s="484" t="str">
        <f>'ادخال درجات التشخيصي'!DD4</f>
        <v>المتوسط :  يوجد النسبة المئوية</v>
      </c>
      <c r="S2" s="484" t="str">
        <f>'ادخال درجات التشخيصي'!DE4</f>
        <v xml:space="preserve">المتوسط :  يطبق العمليات على الكسور والأعداد العشرية </v>
      </c>
      <c r="T2" s="484" t="str">
        <f>'ادخال درجات التشخيصي'!DF4</f>
        <v>-</v>
      </c>
      <c r="U2" s="484" t="str">
        <f>'ادخال درجات التشخيصي'!DG4</f>
        <v>-</v>
      </c>
      <c r="V2" s="484" t="str">
        <f>'ادخال درجات التشخيصي'!DH4</f>
        <v>-</v>
      </c>
      <c r="W2" s="484" t="str">
        <f>'ادخال درجات التشخيصي'!DI4</f>
        <v>-</v>
      </c>
      <c r="X2" s="484" t="str">
        <f>'ادخال درجات التشخيصي'!DJ4</f>
        <v>-</v>
      </c>
      <c r="Y2" s="484" t="str">
        <f>'ادخال درجات التشخيصي'!DK4</f>
        <v>-</v>
      </c>
      <c r="Z2" s="484" t="str">
        <f>'ادخال درجات التشخيصي'!DL4</f>
        <v>-</v>
      </c>
      <c r="AA2" s="484" t="str">
        <f>'ادخال درجات التشخيصي'!DM4</f>
        <v>-</v>
      </c>
      <c r="AB2" s="484" t="str">
        <f>'ادخال درجات التشخيصي'!DN4</f>
        <v>-</v>
      </c>
      <c r="AC2" s="484" t="str">
        <f>'ادخال درجات التشخيصي'!DO4</f>
        <v>-</v>
      </c>
      <c r="AD2" s="484" t="str">
        <f>'ادخال درجات التشخيصي'!DP4</f>
        <v>-</v>
      </c>
      <c r="AE2" s="484" t="str">
        <f>'ادخال درجات التشخيصي'!DQ4</f>
        <v>-</v>
      </c>
      <c r="AF2" s="484" t="str">
        <f>'ادخال درجات التشخيصي'!DR4</f>
        <v>-</v>
      </c>
      <c r="AG2" s="484" t="str">
        <f>'ادخال درجات التشخيصي'!DS4</f>
        <v>-</v>
      </c>
      <c r="AH2" s="484" t="str">
        <f>'ادخال درجات التشخيصي'!DT4</f>
        <v>-</v>
      </c>
      <c r="AI2" s="484" t="str">
        <f>'ادخال درجات التشخيصي'!DU4</f>
        <v>-</v>
      </c>
      <c r="AJ2" s="484" t="str">
        <f>'ادخال درجات التشخيصي'!DV4</f>
        <v>-</v>
      </c>
      <c r="AK2" s="484" t="str">
        <f>'ادخال درجات التشخيصي'!DW4</f>
        <v>-</v>
      </c>
      <c r="AL2" s="484" t="str">
        <f>'ادخال درجات التشخيصي'!DX4</f>
        <v>-</v>
      </c>
      <c r="AM2" s="484" t="str">
        <f>'ادخال درجات التشخيصي'!DY4</f>
        <v>-</v>
      </c>
      <c r="AN2" s="484" t="str">
        <f>'ادخال درجات التشخيصي'!DZ4</f>
        <v>-</v>
      </c>
    </row>
    <row r="3" spans="1:47">
      <c r="C3" s="480"/>
      <c r="D3" s="481"/>
      <c r="K3" s="396" t="s">
        <v>247</v>
      </c>
      <c r="L3" s="477">
        <f>AVERAGE(L11:L130)</f>
        <v>0.8</v>
      </c>
      <c r="N3" s="487"/>
      <c r="O3" s="487"/>
      <c r="P3" s="484"/>
      <c r="Q3" s="484"/>
      <c r="R3" s="484"/>
      <c r="S3" s="484"/>
      <c r="T3" s="484"/>
      <c r="U3" s="484"/>
      <c r="V3" s="484"/>
      <c r="W3" s="484"/>
      <c r="X3" s="484"/>
      <c r="Y3" s="484"/>
      <c r="Z3" s="484"/>
      <c r="AA3" s="484"/>
      <c r="AB3" s="484"/>
      <c r="AC3" s="484"/>
      <c r="AD3" s="484"/>
      <c r="AE3" s="484"/>
      <c r="AF3" s="484"/>
      <c r="AG3" s="484"/>
      <c r="AH3" s="484"/>
      <c r="AI3" s="484"/>
      <c r="AJ3" s="484"/>
      <c r="AK3" s="484"/>
      <c r="AL3" s="484"/>
      <c r="AM3" s="484"/>
      <c r="AN3" s="484"/>
    </row>
    <row r="4" spans="1:47">
      <c r="C4" s="480"/>
      <c r="D4" s="481"/>
      <c r="K4" s="396"/>
      <c r="L4" s="477"/>
      <c r="N4" s="487"/>
      <c r="O4" s="487"/>
      <c r="P4" s="484"/>
      <c r="Q4" s="484"/>
      <c r="R4" s="484"/>
      <c r="S4" s="484"/>
      <c r="T4" s="484"/>
      <c r="U4" s="484"/>
      <c r="V4" s="484"/>
      <c r="W4" s="484"/>
      <c r="X4" s="484"/>
      <c r="Y4" s="484"/>
      <c r="Z4" s="484"/>
      <c r="AA4" s="484"/>
      <c r="AB4" s="484"/>
      <c r="AC4" s="484"/>
      <c r="AD4" s="484"/>
      <c r="AE4" s="484"/>
      <c r="AF4" s="484"/>
      <c r="AG4" s="484"/>
      <c r="AH4" s="484"/>
      <c r="AI4" s="484"/>
      <c r="AJ4" s="484"/>
      <c r="AK4" s="484"/>
      <c r="AL4" s="484"/>
      <c r="AM4" s="484"/>
      <c r="AN4" s="484"/>
    </row>
    <row r="5" spans="1:47" ht="15.75" thickBot="1">
      <c r="C5" s="482"/>
      <c r="D5" s="483"/>
      <c r="K5" s="19" t="s">
        <v>568</v>
      </c>
      <c r="L5" s="266">
        <f>COUNTIF(L11:L130,"&gt;"&amp;L3)</f>
        <v>2</v>
      </c>
      <c r="N5" s="487"/>
      <c r="O5" s="487"/>
      <c r="P5" s="484"/>
      <c r="Q5" s="484"/>
      <c r="R5" s="484"/>
      <c r="S5" s="484"/>
      <c r="T5" s="484"/>
      <c r="U5" s="484"/>
      <c r="V5" s="484"/>
      <c r="W5" s="484"/>
      <c r="X5" s="484"/>
      <c r="Y5" s="484"/>
      <c r="Z5" s="484"/>
      <c r="AA5" s="484"/>
      <c r="AB5" s="484"/>
      <c r="AC5" s="484"/>
      <c r="AD5" s="484"/>
      <c r="AE5" s="484"/>
      <c r="AF5" s="484"/>
      <c r="AG5" s="484"/>
      <c r="AH5" s="484"/>
      <c r="AI5" s="484"/>
      <c r="AJ5" s="484"/>
      <c r="AK5" s="484"/>
      <c r="AL5" s="484"/>
      <c r="AM5" s="484"/>
      <c r="AN5" s="484"/>
    </row>
    <row r="6" spans="1:47" ht="15.75" thickBot="1">
      <c r="N6" s="487"/>
      <c r="O6" s="487"/>
      <c r="P6" s="484"/>
      <c r="Q6" s="484"/>
      <c r="R6" s="484"/>
      <c r="S6" s="484"/>
      <c r="T6" s="484"/>
      <c r="U6" s="484"/>
      <c r="V6" s="484"/>
      <c r="W6" s="484"/>
      <c r="X6" s="484"/>
      <c r="Y6" s="484"/>
      <c r="Z6" s="484"/>
      <c r="AA6" s="484"/>
      <c r="AB6" s="484"/>
      <c r="AC6" s="484"/>
      <c r="AD6" s="484"/>
      <c r="AE6" s="484"/>
      <c r="AF6" s="484"/>
      <c r="AG6" s="484"/>
      <c r="AH6" s="484"/>
      <c r="AI6" s="484"/>
      <c r="AJ6" s="484"/>
      <c r="AK6" s="484"/>
      <c r="AL6" s="484"/>
      <c r="AM6" s="484"/>
      <c r="AN6" s="484"/>
    </row>
    <row r="7" spans="1:47" ht="15.75" thickBot="1">
      <c r="J7" s="488" t="s">
        <v>167</v>
      </c>
      <c r="K7" s="489"/>
      <c r="L7" s="490"/>
      <c r="M7" s="217"/>
      <c r="N7" s="487"/>
      <c r="O7" s="487"/>
      <c r="P7" s="484"/>
      <c r="Q7" s="484"/>
      <c r="R7" s="484"/>
      <c r="S7" s="484"/>
      <c r="T7" s="484"/>
      <c r="U7" s="484"/>
      <c r="V7" s="484"/>
      <c r="W7" s="484"/>
      <c r="X7" s="484"/>
      <c r="Y7" s="484"/>
      <c r="Z7" s="484"/>
      <c r="AA7" s="484"/>
      <c r="AB7" s="484"/>
      <c r="AC7" s="484"/>
      <c r="AD7" s="484"/>
      <c r="AE7" s="484"/>
      <c r="AF7" s="484"/>
      <c r="AG7" s="484"/>
      <c r="AH7" s="484"/>
      <c r="AI7" s="484"/>
      <c r="AJ7" s="484"/>
      <c r="AK7" s="484"/>
      <c r="AL7" s="484"/>
      <c r="AM7" s="484"/>
      <c r="AN7" s="484"/>
      <c r="AS7" s="488" t="s">
        <v>167</v>
      </c>
      <c r="AT7" s="489"/>
      <c r="AU7" s="490"/>
    </row>
    <row r="8" spans="1:47" ht="15" customHeight="1">
      <c r="A8" s="486" t="str">
        <f>'ادخال درجات التشخيصي'!A6</f>
        <v>م</v>
      </c>
      <c r="B8" s="486" t="str">
        <f>'ادخال درجات التشخيصي'!B6</f>
        <v>الاسم</v>
      </c>
      <c r="C8" s="486" t="str">
        <f>'ادخال درجات التشخيصي'!AC6</f>
        <v xml:space="preserve">المجموع </v>
      </c>
      <c r="D8" s="492" t="str">
        <f>'ادخال درجات التشخيصي'!AD6</f>
        <v>النسبة</v>
      </c>
      <c r="J8" s="491" t="s">
        <v>0</v>
      </c>
      <c r="K8" s="491" t="s">
        <v>1</v>
      </c>
      <c r="L8" s="491" t="s">
        <v>32</v>
      </c>
      <c r="M8" s="218"/>
      <c r="N8" s="486" t="str">
        <f>A8</f>
        <v>م</v>
      </c>
      <c r="O8" s="485" t="str">
        <f>B8</f>
        <v>الاسم</v>
      </c>
      <c r="P8" s="484"/>
      <c r="Q8" s="484"/>
      <c r="R8" s="484"/>
      <c r="S8" s="484"/>
      <c r="T8" s="484"/>
      <c r="U8" s="484"/>
      <c r="V8" s="484"/>
      <c r="W8" s="484"/>
      <c r="X8" s="484"/>
      <c r="Y8" s="484"/>
      <c r="Z8" s="484"/>
      <c r="AA8" s="484"/>
      <c r="AB8" s="484"/>
      <c r="AC8" s="484"/>
      <c r="AD8" s="484"/>
      <c r="AE8" s="484"/>
      <c r="AF8" s="484"/>
      <c r="AG8" s="484"/>
      <c r="AH8" s="484"/>
      <c r="AI8" s="484"/>
      <c r="AJ8" s="484"/>
      <c r="AK8" s="484"/>
      <c r="AL8" s="484"/>
      <c r="AM8" s="484"/>
      <c r="AN8" s="484"/>
      <c r="AS8" s="491" t="s">
        <v>0</v>
      </c>
      <c r="AT8" s="491" t="s">
        <v>1</v>
      </c>
      <c r="AU8" s="491" t="s">
        <v>32</v>
      </c>
    </row>
    <row r="9" spans="1:47" ht="15" customHeight="1">
      <c r="A9" s="486"/>
      <c r="B9" s="486"/>
      <c r="C9" s="486"/>
      <c r="D9" s="492"/>
      <c r="J9" s="486"/>
      <c r="K9" s="486"/>
      <c r="L9" s="486"/>
      <c r="M9" s="218"/>
      <c r="N9" s="486"/>
      <c r="O9" s="485"/>
      <c r="P9" s="484"/>
      <c r="Q9" s="484"/>
      <c r="R9" s="484"/>
      <c r="S9" s="484"/>
      <c r="T9" s="484"/>
      <c r="U9" s="484"/>
      <c r="V9" s="484"/>
      <c r="W9" s="484"/>
      <c r="X9" s="484"/>
      <c r="Y9" s="484"/>
      <c r="Z9" s="484"/>
      <c r="AA9" s="484"/>
      <c r="AB9" s="484"/>
      <c r="AC9" s="484"/>
      <c r="AD9" s="484"/>
      <c r="AE9" s="484"/>
      <c r="AF9" s="484"/>
      <c r="AG9" s="484"/>
      <c r="AH9" s="484"/>
      <c r="AI9" s="484"/>
      <c r="AJ9" s="484"/>
      <c r="AK9" s="484"/>
      <c r="AL9" s="484"/>
      <c r="AM9" s="484"/>
      <c r="AN9" s="484"/>
      <c r="AS9" s="486"/>
      <c r="AT9" s="486"/>
      <c r="AU9" s="486"/>
    </row>
    <row r="10" spans="1:47" ht="15" customHeight="1">
      <c r="A10" s="486"/>
      <c r="B10" s="486"/>
      <c r="C10" s="486"/>
      <c r="D10" s="492"/>
      <c r="J10" s="486"/>
      <c r="K10" s="486"/>
      <c r="L10" s="486"/>
      <c r="M10" s="218"/>
      <c r="N10" s="486"/>
      <c r="O10" s="485"/>
      <c r="P10" s="484"/>
      <c r="Q10" s="484"/>
      <c r="R10" s="484"/>
      <c r="S10" s="484"/>
      <c r="T10" s="484"/>
      <c r="U10" s="484"/>
      <c r="V10" s="484"/>
      <c r="W10" s="484"/>
      <c r="X10" s="484"/>
      <c r="Y10" s="484"/>
      <c r="Z10" s="484"/>
      <c r="AA10" s="484"/>
      <c r="AB10" s="484"/>
      <c r="AC10" s="484"/>
      <c r="AD10" s="484"/>
      <c r="AE10" s="484"/>
      <c r="AF10" s="484"/>
      <c r="AG10" s="484"/>
      <c r="AH10" s="484"/>
      <c r="AI10" s="484"/>
      <c r="AJ10" s="484"/>
      <c r="AK10" s="484"/>
      <c r="AL10" s="484"/>
      <c r="AM10" s="484"/>
      <c r="AN10" s="484"/>
      <c r="AS10" s="486"/>
      <c r="AT10" s="486"/>
      <c r="AU10" s="486"/>
    </row>
    <row r="11" spans="1:47">
      <c r="A11" s="91">
        <f>'ادخال درجات التشخيصي'!A7</f>
        <v>1</v>
      </c>
      <c r="B11" s="19" t="str">
        <f>IF('ادخال درجات التشخيصي'!B7="","",'ادخال درجات التشخيصي'!B7)</f>
        <v>طالب 1</v>
      </c>
      <c r="C11" s="19">
        <f>IF('ادخال درجات التشخيصي'!AC7="","",'ادخال درجات التشخيصي'!AC7)</f>
        <v>20</v>
      </c>
      <c r="D11" s="92">
        <f>'ادخال درجات التشخيصي'!AD7</f>
        <v>1</v>
      </c>
      <c r="G11">
        <f>IF(B11="","",RANK(D11,$D:$D,1)+COUNTIF(D$11:$D11,D11)-1)</f>
        <v>4</v>
      </c>
      <c r="H11">
        <f>IF(B11="","",RANK(D11,$D:$D)+COUNTIF($D$11:D11,D11)-1)</f>
        <v>1</v>
      </c>
      <c r="J11" s="91">
        <v>1</v>
      </c>
      <c r="K11" s="19" t="str">
        <f>IF(B11="","",INDEX($B$11:$B$454,MATCH(J11,$H$11:$H$454,0)))</f>
        <v>طالب 1</v>
      </c>
      <c r="L11" s="92">
        <f>IF(D11="","",INDEX($D$11:$D$454,MATCH(J11,$H$11:$H$454,0)))</f>
        <v>1</v>
      </c>
      <c r="M11" s="219"/>
      <c r="N11" s="220">
        <f>A11</f>
        <v>1</v>
      </c>
      <c r="O11" s="188" t="str">
        <f>B11</f>
        <v>طالب 1</v>
      </c>
      <c r="P11" s="166">
        <f ca="1">'ادخال درجات التشخيصي'!AM7</f>
        <v>1</v>
      </c>
      <c r="Q11" s="166">
        <f ca="1">'ادخال درجات التشخيصي'!AO7</f>
        <v>1</v>
      </c>
      <c r="R11" s="166">
        <f ca="1">'ادخال درجات التشخيصي'!AQ7</f>
        <v>1</v>
      </c>
      <c r="S11" s="166">
        <f ca="1">'ادخال درجات التشخيصي'!AS7</f>
        <v>1</v>
      </c>
      <c r="T11" s="166" t="str">
        <f ca="1">'ادخال درجات التشخيصي'!AU7</f>
        <v/>
      </c>
      <c r="U11" s="166" t="str">
        <f ca="1">'ادخال درجات التشخيصي'!AW7</f>
        <v/>
      </c>
      <c r="V11" s="166" t="str">
        <f ca="1">'ادخال درجات التشخيصي'!AY7</f>
        <v/>
      </c>
      <c r="W11" s="166" t="str">
        <f ca="1">'ادخال درجات التشخيصي'!BA7</f>
        <v/>
      </c>
      <c r="X11" s="166" t="str">
        <f ca="1">'ادخال درجات التشخيصي'!BC7</f>
        <v/>
      </c>
      <c r="Y11" s="166" t="str">
        <f ca="1">'ادخال درجات التشخيصي'!BE7</f>
        <v/>
      </c>
      <c r="Z11" s="166" t="str">
        <f ca="1">'ادخال درجات التشخيصي'!BG7</f>
        <v/>
      </c>
      <c r="AA11" s="166" t="str">
        <f ca="1">'ادخال درجات التشخيصي'!BI7</f>
        <v/>
      </c>
      <c r="AB11" s="166" t="str">
        <f ca="1">'ادخال درجات التشخيصي'!BK7</f>
        <v/>
      </c>
      <c r="AC11" s="166" t="str">
        <f ca="1">'ادخال درجات التشخيصي'!BM7</f>
        <v/>
      </c>
      <c r="AD11" s="166" t="str">
        <f ca="1">'ادخال درجات التشخيصي'!BO7</f>
        <v/>
      </c>
      <c r="AE11" s="166" t="str">
        <f ca="1">'ادخال درجات التشخيصي'!BQ7</f>
        <v/>
      </c>
      <c r="AF11" s="166" t="str">
        <f ca="1">'ادخال درجات التشخيصي'!BS7</f>
        <v/>
      </c>
      <c r="AG11" s="166" t="str">
        <f ca="1">'ادخال درجات التشخيصي'!BU7</f>
        <v/>
      </c>
      <c r="AH11" s="166" t="str">
        <f ca="1">'ادخال درجات التشخيصي'!BW7</f>
        <v/>
      </c>
      <c r="AI11" s="166" t="str">
        <f ca="1">'ادخال درجات التشخيصي'!BY7</f>
        <v/>
      </c>
      <c r="AJ11" s="166" t="str">
        <f ca="1">'ادخال درجات التشخيصي'!CA7</f>
        <v/>
      </c>
      <c r="AK11" s="166" t="str">
        <f ca="1">'ادخال درجات التشخيصي'!CC7</f>
        <v/>
      </c>
      <c r="AL11" s="166" t="str">
        <f ca="1">'ادخال درجات التشخيصي'!CE7</f>
        <v/>
      </c>
      <c r="AM11" s="166" t="str">
        <f ca="1">'ادخال درجات التشخيصي'!CG7</f>
        <v/>
      </c>
      <c r="AN11" s="166" t="str">
        <f ca="1">'ادخال درجات التشخيصي'!CI7</f>
        <v/>
      </c>
      <c r="AS11" s="91">
        <v>1</v>
      </c>
      <c r="AT11" s="19" t="str">
        <f>IF(B11="","",INDEX($B$11:$B$454,MATCH(AS11,$G$11:$G$454,0)))</f>
        <v>طالب 3</v>
      </c>
      <c r="AU11" s="92">
        <f>IF(B11="","",INDEX($D$11:$D$454,MATCH(AS11,$G$11:$G$454,0)))</f>
        <v>0.55000000000000004</v>
      </c>
    </row>
    <row r="12" spans="1:47">
      <c r="A12" s="91">
        <f>'ادخال درجات التشخيصي'!A8</f>
        <v>2</v>
      </c>
      <c r="B12" s="19" t="str">
        <f>IF('ادخال درجات التشخيصي'!B8="","",'ادخال درجات التشخيصي'!B8)</f>
        <v>طالب 2</v>
      </c>
      <c r="C12" s="19">
        <f>IF('ادخال درجات التشخيصي'!AC8="","",'ادخال درجات التشخيصي'!AC8)</f>
        <v>18</v>
      </c>
      <c r="D12" s="92">
        <f>'ادخال درجات التشخيصي'!AD8</f>
        <v>0.9</v>
      </c>
      <c r="G12">
        <f>IF(B12="","",RANK(D12,$D:$D,1)+COUNTIF(D$11:$D12,D12)-1)</f>
        <v>3</v>
      </c>
      <c r="H12">
        <f>IF(B12="","",RANK(D12,$D:$D)+COUNTIF($D$11:D12,D12)-1)</f>
        <v>2</v>
      </c>
      <c r="J12" s="91">
        <v>2</v>
      </c>
      <c r="K12" s="19" t="str">
        <f t="shared" ref="K12:K75" si="0">IF(B12="","",INDEX($B$11:$B$454,MATCH(J12,$H$11:$H$454,0)))</f>
        <v>طالب 2</v>
      </c>
      <c r="L12" s="92">
        <f t="shared" ref="L12:L75" si="1">IF(D12="","",INDEX($D$11:$D$454,MATCH(J12,$H$11:$H$454,0)))</f>
        <v>0.9</v>
      </c>
      <c r="M12" s="219"/>
      <c r="N12" s="220">
        <f t="shared" ref="N12:N75" si="2">A12</f>
        <v>2</v>
      </c>
      <c r="O12" s="188" t="str">
        <f t="shared" ref="O12:O75" si="3">B12</f>
        <v>طالب 2</v>
      </c>
      <c r="P12" s="166">
        <f ca="1">'ادخال درجات التشخيصي'!AM8</f>
        <v>1</v>
      </c>
      <c r="Q12" s="166">
        <f ca="1">'ادخال درجات التشخيصي'!AO8</f>
        <v>0.75</v>
      </c>
      <c r="R12" s="166">
        <f ca="1">'ادخال درجات التشخيصي'!AQ8</f>
        <v>0.8</v>
      </c>
      <c r="S12" s="166">
        <f ca="1">'ادخال درجات التشخيصي'!AS8</f>
        <v>1</v>
      </c>
      <c r="T12" s="166" t="str">
        <f ca="1">'ادخال درجات التشخيصي'!AU8</f>
        <v/>
      </c>
      <c r="U12" s="166" t="str">
        <f ca="1">'ادخال درجات التشخيصي'!AW8</f>
        <v/>
      </c>
      <c r="V12" s="166" t="str">
        <f ca="1">'ادخال درجات التشخيصي'!AY8</f>
        <v/>
      </c>
      <c r="W12" s="166" t="str">
        <f ca="1">'ادخال درجات التشخيصي'!BA8</f>
        <v/>
      </c>
      <c r="X12" s="166" t="str">
        <f ca="1">'ادخال درجات التشخيصي'!BC8</f>
        <v/>
      </c>
      <c r="Y12" s="166" t="str">
        <f ca="1">'ادخال درجات التشخيصي'!BE8</f>
        <v/>
      </c>
      <c r="Z12" s="166" t="str">
        <f ca="1">'ادخال درجات التشخيصي'!BG8</f>
        <v/>
      </c>
      <c r="AA12" s="166" t="str">
        <f ca="1">'ادخال درجات التشخيصي'!BI8</f>
        <v/>
      </c>
      <c r="AB12" s="166" t="str">
        <f ca="1">'ادخال درجات التشخيصي'!BK8</f>
        <v/>
      </c>
      <c r="AC12" s="166" t="str">
        <f ca="1">'ادخال درجات التشخيصي'!BM8</f>
        <v/>
      </c>
      <c r="AD12" s="166" t="str">
        <f ca="1">'ادخال درجات التشخيصي'!BO8</f>
        <v/>
      </c>
      <c r="AE12" s="166" t="str">
        <f ca="1">'ادخال درجات التشخيصي'!BQ8</f>
        <v/>
      </c>
      <c r="AF12" s="166" t="str">
        <f ca="1">'ادخال درجات التشخيصي'!BS8</f>
        <v/>
      </c>
      <c r="AG12" s="166" t="str">
        <f ca="1">'ادخال درجات التشخيصي'!BU8</f>
        <v/>
      </c>
      <c r="AH12" s="166" t="str">
        <f ca="1">'ادخال درجات التشخيصي'!BW8</f>
        <v/>
      </c>
      <c r="AI12" s="166" t="str">
        <f ca="1">'ادخال درجات التشخيصي'!BY8</f>
        <v/>
      </c>
      <c r="AJ12" s="166" t="str">
        <f ca="1">'ادخال درجات التشخيصي'!CA8</f>
        <v/>
      </c>
      <c r="AK12" s="166" t="str">
        <f ca="1">'ادخال درجات التشخيصي'!CC8</f>
        <v/>
      </c>
      <c r="AL12" s="166" t="str">
        <f ca="1">'ادخال درجات التشخيصي'!CE8</f>
        <v/>
      </c>
      <c r="AM12" s="166" t="str">
        <f ca="1">'ادخال درجات التشخيصي'!CG8</f>
        <v/>
      </c>
      <c r="AN12" s="166" t="str">
        <f ca="1">'ادخال درجات التشخيصي'!CI8</f>
        <v/>
      </c>
      <c r="AS12" s="91">
        <v>2</v>
      </c>
      <c r="AT12" s="19" t="str">
        <f t="shared" ref="AT12:AT75" si="4">IF(B12="","",INDEX($B$11:$B$454,MATCH(AS12,$G$11:$G$454,0)))</f>
        <v xml:space="preserve">طالب 4 </v>
      </c>
      <c r="AU12" s="92">
        <f t="shared" ref="AU12:AU75" si="5">IF(B12="","",INDEX($D$11:$D$454,MATCH(AS12,$G$11:$G$454,0)))</f>
        <v>0.75</v>
      </c>
    </row>
    <row r="13" spans="1:47">
      <c r="A13" s="91">
        <f>'ادخال درجات التشخيصي'!A9</f>
        <v>3</v>
      </c>
      <c r="B13" s="19" t="str">
        <f>IF('ادخال درجات التشخيصي'!B9="","",'ادخال درجات التشخيصي'!B9)</f>
        <v>طالب 3</v>
      </c>
      <c r="C13" s="19">
        <f>IF('ادخال درجات التشخيصي'!AC9="","",'ادخال درجات التشخيصي'!AC9)</f>
        <v>11</v>
      </c>
      <c r="D13" s="92">
        <f>'ادخال درجات التشخيصي'!AD9</f>
        <v>0.55000000000000004</v>
      </c>
      <c r="G13">
        <f>IF(B13="","",RANK(D13,$D:$D,1)+COUNTIF(D$11:$D13,D13)-1)</f>
        <v>1</v>
      </c>
      <c r="H13">
        <f>IF(B13="","",RANK(D13,$D:$D)+COUNTIF($D$11:D13,D13)-1)</f>
        <v>4</v>
      </c>
      <c r="J13" s="91">
        <v>3</v>
      </c>
      <c r="K13" s="19" t="str">
        <f t="shared" si="0"/>
        <v xml:space="preserve">طالب 4 </v>
      </c>
      <c r="L13" s="92">
        <f t="shared" si="1"/>
        <v>0.75</v>
      </c>
      <c r="M13" s="219"/>
      <c r="N13" s="220">
        <f t="shared" si="2"/>
        <v>3</v>
      </c>
      <c r="O13" s="188" t="str">
        <f t="shared" si="3"/>
        <v>طالب 3</v>
      </c>
      <c r="P13" s="166">
        <f ca="1">'ادخال درجات التشخيصي'!AM9</f>
        <v>1</v>
      </c>
      <c r="Q13" s="166">
        <f ca="1">'ادخال درجات التشخيصي'!AO9</f>
        <v>0</v>
      </c>
      <c r="R13" s="166">
        <f ca="1">'ادخال درجات التشخيصي'!AQ9</f>
        <v>0</v>
      </c>
      <c r="S13" s="166">
        <f ca="1">'ادخال درجات التشخيصي'!AS9</f>
        <v>1</v>
      </c>
      <c r="T13" s="166" t="str">
        <f ca="1">'ادخال درجات التشخيصي'!AU9</f>
        <v/>
      </c>
      <c r="U13" s="166" t="str">
        <f ca="1">'ادخال درجات التشخيصي'!AW9</f>
        <v/>
      </c>
      <c r="V13" s="166" t="str">
        <f ca="1">'ادخال درجات التشخيصي'!AY9</f>
        <v/>
      </c>
      <c r="W13" s="166" t="str">
        <f ca="1">'ادخال درجات التشخيصي'!BA9</f>
        <v/>
      </c>
      <c r="X13" s="166" t="str">
        <f ca="1">'ادخال درجات التشخيصي'!BC9</f>
        <v/>
      </c>
      <c r="Y13" s="166" t="str">
        <f ca="1">'ادخال درجات التشخيصي'!BE9</f>
        <v/>
      </c>
      <c r="Z13" s="166" t="str">
        <f ca="1">'ادخال درجات التشخيصي'!BG9</f>
        <v/>
      </c>
      <c r="AA13" s="166" t="str">
        <f ca="1">'ادخال درجات التشخيصي'!BI9</f>
        <v/>
      </c>
      <c r="AB13" s="166" t="str">
        <f ca="1">'ادخال درجات التشخيصي'!BK9</f>
        <v/>
      </c>
      <c r="AC13" s="166" t="str">
        <f ca="1">'ادخال درجات التشخيصي'!BM9</f>
        <v/>
      </c>
      <c r="AD13" s="166" t="str">
        <f ca="1">'ادخال درجات التشخيصي'!BO9</f>
        <v/>
      </c>
      <c r="AE13" s="166" t="str">
        <f ca="1">'ادخال درجات التشخيصي'!BQ9</f>
        <v/>
      </c>
      <c r="AF13" s="166" t="str">
        <f ca="1">'ادخال درجات التشخيصي'!BS9</f>
        <v/>
      </c>
      <c r="AG13" s="166" t="str">
        <f ca="1">'ادخال درجات التشخيصي'!BU9</f>
        <v/>
      </c>
      <c r="AH13" s="166" t="str">
        <f ca="1">'ادخال درجات التشخيصي'!BW9</f>
        <v/>
      </c>
      <c r="AI13" s="166" t="str">
        <f ca="1">'ادخال درجات التشخيصي'!BY9</f>
        <v/>
      </c>
      <c r="AJ13" s="166" t="str">
        <f ca="1">'ادخال درجات التشخيصي'!CA9</f>
        <v/>
      </c>
      <c r="AK13" s="166" t="str">
        <f ca="1">'ادخال درجات التشخيصي'!CC9</f>
        <v/>
      </c>
      <c r="AL13" s="166" t="str">
        <f ca="1">'ادخال درجات التشخيصي'!CE9</f>
        <v/>
      </c>
      <c r="AM13" s="166" t="str">
        <f ca="1">'ادخال درجات التشخيصي'!CG9</f>
        <v/>
      </c>
      <c r="AN13" s="166" t="str">
        <f ca="1">'ادخال درجات التشخيصي'!CI9</f>
        <v/>
      </c>
      <c r="AS13" s="91">
        <v>3</v>
      </c>
      <c r="AT13" s="19" t="str">
        <f t="shared" si="4"/>
        <v>طالب 2</v>
      </c>
      <c r="AU13" s="92">
        <f t="shared" si="5"/>
        <v>0.9</v>
      </c>
    </row>
    <row r="14" spans="1:47">
      <c r="A14" s="91">
        <f>'ادخال درجات التشخيصي'!A10</f>
        <v>4</v>
      </c>
      <c r="B14" s="19" t="str">
        <f>IF('ادخال درجات التشخيصي'!B10="","",'ادخال درجات التشخيصي'!B10)</f>
        <v xml:space="preserve">طالب 4 </v>
      </c>
      <c r="C14" s="19">
        <f>IF('ادخال درجات التشخيصي'!AC10="","",'ادخال درجات التشخيصي'!AC10)</f>
        <v>15</v>
      </c>
      <c r="D14" s="92">
        <f>'ادخال درجات التشخيصي'!AD10</f>
        <v>0.75</v>
      </c>
      <c r="G14">
        <f>IF(B14="","",RANK(D14,$D:$D,1)+COUNTIF(D$11:$D14,D14)-1)</f>
        <v>2</v>
      </c>
      <c r="H14">
        <f>IF(B14="","",RANK(D14,$D:$D)+COUNTIF($D$11:D14,D14)-1)</f>
        <v>3</v>
      </c>
      <c r="J14" s="91">
        <v>4</v>
      </c>
      <c r="K14" s="19" t="str">
        <f t="shared" si="0"/>
        <v>طالب 3</v>
      </c>
      <c r="L14" s="92">
        <f t="shared" si="1"/>
        <v>0.55000000000000004</v>
      </c>
      <c r="M14" s="219"/>
      <c r="N14" s="220">
        <f t="shared" si="2"/>
        <v>4</v>
      </c>
      <c r="O14" s="188" t="str">
        <f t="shared" si="3"/>
        <v xml:space="preserve">طالب 4 </v>
      </c>
      <c r="P14" s="166">
        <f ca="1">'ادخال درجات التشخيصي'!AM10</f>
        <v>0.8</v>
      </c>
      <c r="Q14" s="166">
        <f ca="1">'ادخال درجات التشخيصي'!AO10</f>
        <v>0</v>
      </c>
      <c r="R14" s="166">
        <f ca="1">'ادخال درجات التشخيصي'!AQ10</f>
        <v>1</v>
      </c>
      <c r="S14" s="166">
        <f ca="1">'ادخال درجات التشخيصي'!AS10</f>
        <v>1</v>
      </c>
      <c r="T14" s="166" t="str">
        <f ca="1">'ادخال درجات التشخيصي'!AU10</f>
        <v/>
      </c>
      <c r="U14" s="166" t="str">
        <f ca="1">'ادخال درجات التشخيصي'!AW10</f>
        <v/>
      </c>
      <c r="V14" s="166" t="str">
        <f ca="1">'ادخال درجات التشخيصي'!AY10</f>
        <v/>
      </c>
      <c r="W14" s="166" t="str">
        <f ca="1">'ادخال درجات التشخيصي'!BA10</f>
        <v/>
      </c>
      <c r="X14" s="166" t="str">
        <f ca="1">'ادخال درجات التشخيصي'!BC10</f>
        <v/>
      </c>
      <c r="Y14" s="166" t="str">
        <f ca="1">'ادخال درجات التشخيصي'!BE10</f>
        <v/>
      </c>
      <c r="Z14" s="166" t="str">
        <f ca="1">'ادخال درجات التشخيصي'!BG10</f>
        <v/>
      </c>
      <c r="AA14" s="166" t="str">
        <f ca="1">'ادخال درجات التشخيصي'!BI10</f>
        <v/>
      </c>
      <c r="AB14" s="166" t="str">
        <f ca="1">'ادخال درجات التشخيصي'!BK10</f>
        <v/>
      </c>
      <c r="AC14" s="166" t="str">
        <f ca="1">'ادخال درجات التشخيصي'!BM10</f>
        <v/>
      </c>
      <c r="AD14" s="166" t="str">
        <f ca="1">'ادخال درجات التشخيصي'!BO10</f>
        <v/>
      </c>
      <c r="AE14" s="166" t="str">
        <f ca="1">'ادخال درجات التشخيصي'!BQ10</f>
        <v/>
      </c>
      <c r="AF14" s="166" t="str">
        <f ca="1">'ادخال درجات التشخيصي'!BS10</f>
        <v/>
      </c>
      <c r="AG14" s="166" t="str">
        <f ca="1">'ادخال درجات التشخيصي'!BU10</f>
        <v/>
      </c>
      <c r="AH14" s="166" t="str">
        <f ca="1">'ادخال درجات التشخيصي'!BW10</f>
        <v/>
      </c>
      <c r="AI14" s="166" t="str">
        <f ca="1">'ادخال درجات التشخيصي'!BY10</f>
        <v/>
      </c>
      <c r="AJ14" s="166" t="str">
        <f ca="1">'ادخال درجات التشخيصي'!CA10</f>
        <v/>
      </c>
      <c r="AK14" s="166" t="str">
        <f ca="1">'ادخال درجات التشخيصي'!CC10</f>
        <v/>
      </c>
      <c r="AL14" s="166" t="str">
        <f ca="1">'ادخال درجات التشخيصي'!CE10</f>
        <v/>
      </c>
      <c r="AM14" s="166" t="str">
        <f ca="1">'ادخال درجات التشخيصي'!CG10</f>
        <v/>
      </c>
      <c r="AN14" s="166" t="str">
        <f ca="1">'ادخال درجات التشخيصي'!CI10</f>
        <v/>
      </c>
      <c r="AS14" s="91">
        <v>4</v>
      </c>
      <c r="AT14" s="19" t="str">
        <f t="shared" si="4"/>
        <v>طالب 1</v>
      </c>
      <c r="AU14" s="92">
        <f t="shared" si="5"/>
        <v>1</v>
      </c>
    </row>
    <row r="15" spans="1:47">
      <c r="A15" s="91">
        <f>'ادخال درجات التشخيصي'!A11</f>
        <v>5</v>
      </c>
      <c r="B15" s="19" t="str">
        <f>IF('ادخال درجات التشخيصي'!B11="","",'ادخال درجات التشخيصي'!B11)</f>
        <v/>
      </c>
      <c r="C15" s="19" t="str">
        <f>IF('ادخال درجات التشخيصي'!AC11="","",'ادخال درجات التشخيصي'!AC11)</f>
        <v/>
      </c>
      <c r="D15" s="92" t="str">
        <f>'ادخال درجات التشخيصي'!AD11</f>
        <v/>
      </c>
      <c r="G15" t="str">
        <f>IF(B15="","",RANK(D15,$D:$D,1)+COUNTIF(D$11:$D15,D15)-1)</f>
        <v/>
      </c>
      <c r="H15" t="str">
        <f>IF(B15="","",RANK(D15,$D:$D)+COUNTIF($D$11:D15,D15)-1)</f>
        <v/>
      </c>
      <c r="J15" s="91">
        <v>5</v>
      </c>
      <c r="K15" s="19" t="str">
        <f t="shared" si="0"/>
        <v/>
      </c>
      <c r="L15" s="92" t="str">
        <f t="shared" si="1"/>
        <v/>
      </c>
      <c r="M15" s="219"/>
      <c r="N15" s="220">
        <f t="shared" si="2"/>
        <v>5</v>
      </c>
      <c r="O15" s="188" t="str">
        <f t="shared" si="3"/>
        <v/>
      </c>
      <c r="P15" s="166" t="str">
        <f ca="1">'ادخال درجات التشخيصي'!AM11</f>
        <v/>
      </c>
      <c r="Q15" s="166" t="str">
        <f ca="1">'ادخال درجات التشخيصي'!AO11</f>
        <v/>
      </c>
      <c r="R15" s="166" t="str">
        <f ca="1">'ادخال درجات التشخيصي'!AQ11</f>
        <v/>
      </c>
      <c r="S15" s="166" t="str">
        <f ca="1">'ادخال درجات التشخيصي'!AS11</f>
        <v/>
      </c>
      <c r="T15" s="166" t="str">
        <f ca="1">'ادخال درجات التشخيصي'!AU11</f>
        <v/>
      </c>
      <c r="U15" s="166" t="str">
        <f ca="1">'ادخال درجات التشخيصي'!AW11</f>
        <v/>
      </c>
      <c r="V15" s="166" t="str">
        <f ca="1">'ادخال درجات التشخيصي'!AY11</f>
        <v/>
      </c>
      <c r="W15" s="166" t="str">
        <f ca="1">'ادخال درجات التشخيصي'!BA11</f>
        <v/>
      </c>
      <c r="X15" s="166" t="str">
        <f ca="1">'ادخال درجات التشخيصي'!BC11</f>
        <v/>
      </c>
      <c r="Y15" s="166" t="str">
        <f ca="1">'ادخال درجات التشخيصي'!BE11</f>
        <v/>
      </c>
      <c r="Z15" s="166" t="str">
        <f ca="1">'ادخال درجات التشخيصي'!BG11</f>
        <v/>
      </c>
      <c r="AA15" s="166" t="str">
        <f ca="1">'ادخال درجات التشخيصي'!BI11</f>
        <v/>
      </c>
      <c r="AB15" s="166" t="str">
        <f ca="1">'ادخال درجات التشخيصي'!BK11</f>
        <v/>
      </c>
      <c r="AC15" s="166" t="str">
        <f ca="1">'ادخال درجات التشخيصي'!BM11</f>
        <v/>
      </c>
      <c r="AD15" s="166" t="str">
        <f ca="1">'ادخال درجات التشخيصي'!BO11</f>
        <v/>
      </c>
      <c r="AE15" s="166" t="str">
        <f ca="1">'ادخال درجات التشخيصي'!BQ11</f>
        <v/>
      </c>
      <c r="AF15" s="166" t="str">
        <f ca="1">'ادخال درجات التشخيصي'!BS11</f>
        <v/>
      </c>
      <c r="AG15" s="166" t="str">
        <f ca="1">'ادخال درجات التشخيصي'!BU11</f>
        <v/>
      </c>
      <c r="AH15" s="166" t="str">
        <f ca="1">'ادخال درجات التشخيصي'!BW11</f>
        <v/>
      </c>
      <c r="AI15" s="166" t="str">
        <f ca="1">'ادخال درجات التشخيصي'!BY11</f>
        <v/>
      </c>
      <c r="AJ15" s="166" t="str">
        <f ca="1">'ادخال درجات التشخيصي'!CA11</f>
        <v/>
      </c>
      <c r="AK15" s="166" t="str">
        <f ca="1">'ادخال درجات التشخيصي'!CC11</f>
        <v/>
      </c>
      <c r="AL15" s="166" t="str">
        <f ca="1">'ادخال درجات التشخيصي'!CE11</f>
        <v/>
      </c>
      <c r="AM15" s="166" t="str">
        <f ca="1">'ادخال درجات التشخيصي'!CG11</f>
        <v/>
      </c>
      <c r="AN15" s="166" t="str">
        <f ca="1">'ادخال درجات التشخيصي'!CI11</f>
        <v/>
      </c>
      <c r="AS15" s="91">
        <v>5</v>
      </c>
      <c r="AT15" s="19" t="str">
        <f t="shared" si="4"/>
        <v/>
      </c>
      <c r="AU15" s="92" t="str">
        <f t="shared" si="5"/>
        <v/>
      </c>
    </row>
    <row r="16" spans="1:47">
      <c r="A16" s="91">
        <f>'ادخال درجات التشخيصي'!A12</f>
        <v>6</v>
      </c>
      <c r="B16" s="19" t="str">
        <f>IF('ادخال درجات التشخيصي'!B12="","",'ادخال درجات التشخيصي'!B12)</f>
        <v/>
      </c>
      <c r="C16" s="19" t="str">
        <f>IF('ادخال درجات التشخيصي'!AC12="","",'ادخال درجات التشخيصي'!AC12)</f>
        <v/>
      </c>
      <c r="D16" s="92" t="str">
        <f>'ادخال درجات التشخيصي'!AD12</f>
        <v/>
      </c>
      <c r="G16" t="str">
        <f>IF(B16="","",RANK(D16,$D:$D,1)+COUNTIF(D$11:$D16,D16)-1)</f>
        <v/>
      </c>
      <c r="H16" t="str">
        <f>IF(B16="","",RANK(D16,$D:$D)+COUNTIF($D$11:D16,D16)-1)</f>
        <v/>
      </c>
      <c r="J16" s="91">
        <v>6</v>
      </c>
      <c r="K16" s="19" t="str">
        <f t="shared" si="0"/>
        <v/>
      </c>
      <c r="L16" s="92" t="str">
        <f t="shared" si="1"/>
        <v/>
      </c>
      <c r="M16" s="219"/>
      <c r="N16" s="220">
        <f t="shared" si="2"/>
        <v>6</v>
      </c>
      <c r="O16" s="188" t="str">
        <f t="shared" si="3"/>
        <v/>
      </c>
      <c r="P16" s="166" t="str">
        <f ca="1">'ادخال درجات التشخيصي'!AM12</f>
        <v/>
      </c>
      <c r="Q16" s="166" t="str">
        <f ca="1">'ادخال درجات التشخيصي'!AO12</f>
        <v/>
      </c>
      <c r="R16" s="166" t="str">
        <f ca="1">'ادخال درجات التشخيصي'!AQ12</f>
        <v/>
      </c>
      <c r="S16" s="166" t="str">
        <f ca="1">'ادخال درجات التشخيصي'!AS12</f>
        <v/>
      </c>
      <c r="T16" s="166" t="str">
        <f ca="1">'ادخال درجات التشخيصي'!AU12</f>
        <v/>
      </c>
      <c r="U16" s="166" t="str">
        <f ca="1">'ادخال درجات التشخيصي'!AW12</f>
        <v/>
      </c>
      <c r="V16" s="166" t="str">
        <f ca="1">'ادخال درجات التشخيصي'!AY12</f>
        <v/>
      </c>
      <c r="W16" s="166" t="str">
        <f ca="1">'ادخال درجات التشخيصي'!BA12</f>
        <v/>
      </c>
      <c r="X16" s="166" t="str">
        <f ca="1">'ادخال درجات التشخيصي'!BC12</f>
        <v/>
      </c>
      <c r="Y16" s="166" t="str">
        <f ca="1">'ادخال درجات التشخيصي'!BE12</f>
        <v/>
      </c>
      <c r="Z16" s="166" t="str">
        <f ca="1">'ادخال درجات التشخيصي'!BG12</f>
        <v/>
      </c>
      <c r="AA16" s="166" t="str">
        <f ca="1">'ادخال درجات التشخيصي'!BI12</f>
        <v/>
      </c>
      <c r="AB16" s="166" t="str">
        <f ca="1">'ادخال درجات التشخيصي'!BK12</f>
        <v/>
      </c>
      <c r="AC16" s="166" t="str">
        <f ca="1">'ادخال درجات التشخيصي'!BM12</f>
        <v/>
      </c>
      <c r="AD16" s="166" t="str">
        <f ca="1">'ادخال درجات التشخيصي'!BO12</f>
        <v/>
      </c>
      <c r="AE16" s="166" t="str">
        <f ca="1">'ادخال درجات التشخيصي'!BQ12</f>
        <v/>
      </c>
      <c r="AF16" s="166" t="str">
        <f ca="1">'ادخال درجات التشخيصي'!BS12</f>
        <v/>
      </c>
      <c r="AG16" s="166" t="str">
        <f ca="1">'ادخال درجات التشخيصي'!BU12</f>
        <v/>
      </c>
      <c r="AH16" s="166" t="str">
        <f ca="1">'ادخال درجات التشخيصي'!BW12</f>
        <v/>
      </c>
      <c r="AI16" s="166" t="str">
        <f ca="1">'ادخال درجات التشخيصي'!BY12</f>
        <v/>
      </c>
      <c r="AJ16" s="166" t="str">
        <f ca="1">'ادخال درجات التشخيصي'!CA12</f>
        <v/>
      </c>
      <c r="AK16" s="166" t="str">
        <f ca="1">'ادخال درجات التشخيصي'!CC12</f>
        <v/>
      </c>
      <c r="AL16" s="166" t="str">
        <f ca="1">'ادخال درجات التشخيصي'!CE12</f>
        <v/>
      </c>
      <c r="AM16" s="166" t="str">
        <f ca="1">'ادخال درجات التشخيصي'!CG12</f>
        <v/>
      </c>
      <c r="AN16" s="166" t="str">
        <f ca="1">'ادخال درجات التشخيصي'!CI12</f>
        <v/>
      </c>
      <c r="AS16" s="91">
        <v>6</v>
      </c>
      <c r="AT16" s="19" t="str">
        <f t="shared" si="4"/>
        <v/>
      </c>
      <c r="AU16" s="92" t="str">
        <f t="shared" si="5"/>
        <v/>
      </c>
    </row>
    <row r="17" spans="1:47">
      <c r="A17" s="91">
        <f>'ادخال درجات التشخيصي'!A13</f>
        <v>7</v>
      </c>
      <c r="B17" s="19" t="str">
        <f>IF('ادخال درجات التشخيصي'!B13="","",'ادخال درجات التشخيصي'!B13)</f>
        <v/>
      </c>
      <c r="C17" s="19" t="str">
        <f>IF('ادخال درجات التشخيصي'!AC13="","",'ادخال درجات التشخيصي'!AC13)</f>
        <v/>
      </c>
      <c r="D17" s="92" t="str">
        <f>'ادخال درجات التشخيصي'!AD13</f>
        <v/>
      </c>
      <c r="G17" t="str">
        <f>IF(B17="","",RANK(D17,$D:$D,1)+COUNTIF(D$11:$D17,D17)-1)</f>
        <v/>
      </c>
      <c r="H17" t="str">
        <f>IF(B17="","",RANK(D17,$D:$D)+COUNTIF($D$11:D17,D17)-1)</f>
        <v/>
      </c>
      <c r="J17" s="91">
        <v>7</v>
      </c>
      <c r="K17" s="19" t="str">
        <f t="shared" si="0"/>
        <v/>
      </c>
      <c r="L17" s="92" t="str">
        <f t="shared" si="1"/>
        <v/>
      </c>
      <c r="M17" s="219"/>
      <c r="N17" s="220">
        <f t="shared" si="2"/>
        <v>7</v>
      </c>
      <c r="O17" s="188" t="str">
        <f t="shared" si="3"/>
        <v/>
      </c>
      <c r="P17" s="166" t="str">
        <f ca="1">'ادخال درجات التشخيصي'!AM13</f>
        <v/>
      </c>
      <c r="Q17" s="166" t="str">
        <f ca="1">'ادخال درجات التشخيصي'!AO13</f>
        <v/>
      </c>
      <c r="R17" s="166" t="str">
        <f ca="1">'ادخال درجات التشخيصي'!AQ13</f>
        <v/>
      </c>
      <c r="S17" s="166" t="str">
        <f ca="1">'ادخال درجات التشخيصي'!AS13</f>
        <v/>
      </c>
      <c r="T17" s="166" t="str">
        <f ca="1">'ادخال درجات التشخيصي'!AU13</f>
        <v/>
      </c>
      <c r="U17" s="166" t="str">
        <f ca="1">'ادخال درجات التشخيصي'!AW13</f>
        <v/>
      </c>
      <c r="V17" s="166" t="str">
        <f ca="1">'ادخال درجات التشخيصي'!AY13</f>
        <v/>
      </c>
      <c r="W17" s="166" t="str">
        <f ca="1">'ادخال درجات التشخيصي'!BA13</f>
        <v/>
      </c>
      <c r="X17" s="166" t="str">
        <f ca="1">'ادخال درجات التشخيصي'!BC13</f>
        <v/>
      </c>
      <c r="Y17" s="166" t="str">
        <f ca="1">'ادخال درجات التشخيصي'!BE13</f>
        <v/>
      </c>
      <c r="Z17" s="166" t="str">
        <f ca="1">'ادخال درجات التشخيصي'!BG13</f>
        <v/>
      </c>
      <c r="AA17" s="166" t="str">
        <f ca="1">'ادخال درجات التشخيصي'!BI13</f>
        <v/>
      </c>
      <c r="AB17" s="166" t="str">
        <f ca="1">'ادخال درجات التشخيصي'!BK13</f>
        <v/>
      </c>
      <c r="AC17" s="166" t="str">
        <f ca="1">'ادخال درجات التشخيصي'!BM13</f>
        <v/>
      </c>
      <c r="AD17" s="166" t="str">
        <f ca="1">'ادخال درجات التشخيصي'!BO13</f>
        <v/>
      </c>
      <c r="AE17" s="166" t="str">
        <f ca="1">'ادخال درجات التشخيصي'!BQ13</f>
        <v/>
      </c>
      <c r="AF17" s="166" t="str">
        <f ca="1">'ادخال درجات التشخيصي'!BS13</f>
        <v/>
      </c>
      <c r="AG17" s="166" t="str">
        <f ca="1">'ادخال درجات التشخيصي'!BU13</f>
        <v/>
      </c>
      <c r="AH17" s="166" t="str">
        <f ca="1">'ادخال درجات التشخيصي'!BW13</f>
        <v/>
      </c>
      <c r="AI17" s="166" t="str">
        <f ca="1">'ادخال درجات التشخيصي'!BY13</f>
        <v/>
      </c>
      <c r="AJ17" s="166" t="str">
        <f ca="1">'ادخال درجات التشخيصي'!CA13</f>
        <v/>
      </c>
      <c r="AK17" s="166" t="str">
        <f ca="1">'ادخال درجات التشخيصي'!CC13</f>
        <v/>
      </c>
      <c r="AL17" s="166" t="str">
        <f ca="1">'ادخال درجات التشخيصي'!CE13</f>
        <v/>
      </c>
      <c r="AM17" s="166" t="str">
        <f ca="1">'ادخال درجات التشخيصي'!CG13</f>
        <v/>
      </c>
      <c r="AN17" s="166" t="str">
        <f ca="1">'ادخال درجات التشخيصي'!CI13</f>
        <v/>
      </c>
      <c r="AS17" s="91">
        <v>7</v>
      </c>
      <c r="AT17" s="19" t="str">
        <f t="shared" si="4"/>
        <v/>
      </c>
      <c r="AU17" s="92" t="str">
        <f t="shared" si="5"/>
        <v/>
      </c>
    </row>
    <row r="18" spans="1:47">
      <c r="A18" s="91">
        <f>'ادخال درجات التشخيصي'!A14</f>
        <v>8</v>
      </c>
      <c r="B18" s="19" t="str">
        <f>IF('ادخال درجات التشخيصي'!B14="","",'ادخال درجات التشخيصي'!B14)</f>
        <v/>
      </c>
      <c r="C18" s="19" t="str">
        <f>IF('ادخال درجات التشخيصي'!AC14="","",'ادخال درجات التشخيصي'!AC14)</f>
        <v/>
      </c>
      <c r="D18" s="92" t="str">
        <f>'ادخال درجات التشخيصي'!AD14</f>
        <v/>
      </c>
      <c r="G18" t="str">
        <f>IF(B18="","",RANK(D18,$D:$D,1)+COUNTIF(D$11:$D18,D18)-1)</f>
        <v/>
      </c>
      <c r="H18" t="str">
        <f>IF(B18="","",RANK(D18,$D:$D)+COUNTIF($D$11:D18,D18)-1)</f>
        <v/>
      </c>
      <c r="J18" s="91">
        <v>8</v>
      </c>
      <c r="K18" s="19" t="str">
        <f t="shared" si="0"/>
        <v/>
      </c>
      <c r="L18" s="92" t="str">
        <f t="shared" si="1"/>
        <v/>
      </c>
      <c r="M18" s="219"/>
      <c r="N18" s="220">
        <f t="shared" si="2"/>
        <v>8</v>
      </c>
      <c r="O18" s="188" t="str">
        <f t="shared" si="3"/>
        <v/>
      </c>
      <c r="P18" s="166" t="str">
        <f ca="1">'ادخال درجات التشخيصي'!AM14</f>
        <v/>
      </c>
      <c r="Q18" s="166" t="str">
        <f ca="1">'ادخال درجات التشخيصي'!AO14</f>
        <v/>
      </c>
      <c r="R18" s="166" t="str">
        <f ca="1">'ادخال درجات التشخيصي'!AQ14</f>
        <v/>
      </c>
      <c r="S18" s="166" t="str">
        <f ca="1">'ادخال درجات التشخيصي'!AS14</f>
        <v/>
      </c>
      <c r="T18" s="166" t="str">
        <f ca="1">'ادخال درجات التشخيصي'!AU14</f>
        <v/>
      </c>
      <c r="U18" s="166" t="str">
        <f ca="1">'ادخال درجات التشخيصي'!AW14</f>
        <v/>
      </c>
      <c r="V18" s="166" t="str">
        <f ca="1">'ادخال درجات التشخيصي'!AY14</f>
        <v/>
      </c>
      <c r="W18" s="166" t="str">
        <f ca="1">'ادخال درجات التشخيصي'!BA14</f>
        <v/>
      </c>
      <c r="X18" s="166" t="str">
        <f ca="1">'ادخال درجات التشخيصي'!BC14</f>
        <v/>
      </c>
      <c r="Y18" s="166" t="str">
        <f ca="1">'ادخال درجات التشخيصي'!BE14</f>
        <v/>
      </c>
      <c r="Z18" s="166" t="str">
        <f ca="1">'ادخال درجات التشخيصي'!BG14</f>
        <v/>
      </c>
      <c r="AA18" s="166" t="str">
        <f ca="1">'ادخال درجات التشخيصي'!BI14</f>
        <v/>
      </c>
      <c r="AB18" s="166" t="str">
        <f ca="1">'ادخال درجات التشخيصي'!BK14</f>
        <v/>
      </c>
      <c r="AC18" s="166" t="str">
        <f ca="1">'ادخال درجات التشخيصي'!BM14</f>
        <v/>
      </c>
      <c r="AD18" s="166" t="str">
        <f ca="1">'ادخال درجات التشخيصي'!BO14</f>
        <v/>
      </c>
      <c r="AE18" s="166" t="str">
        <f ca="1">'ادخال درجات التشخيصي'!BQ14</f>
        <v/>
      </c>
      <c r="AF18" s="166" t="str">
        <f ca="1">'ادخال درجات التشخيصي'!BS14</f>
        <v/>
      </c>
      <c r="AG18" s="166" t="str">
        <f ca="1">'ادخال درجات التشخيصي'!BU14</f>
        <v/>
      </c>
      <c r="AH18" s="166" t="str">
        <f ca="1">'ادخال درجات التشخيصي'!BW14</f>
        <v/>
      </c>
      <c r="AI18" s="166" t="str">
        <f ca="1">'ادخال درجات التشخيصي'!BY14</f>
        <v/>
      </c>
      <c r="AJ18" s="166" t="str">
        <f ca="1">'ادخال درجات التشخيصي'!CA14</f>
        <v/>
      </c>
      <c r="AK18" s="166" t="str">
        <f ca="1">'ادخال درجات التشخيصي'!CC14</f>
        <v/>
      </c>
      <c r="AL18" s="166" t="str">
        <f ca="1">'ادخال درجات التشخيصي'!CE14</f>
        <v/>
      </c>
      <c r="AM18" s="166" t="str">
        <f ca="1">'ادخال درجات التشخيصي'!CG14</f>
        <v/>
      </c>
      <c r="AN18" s="166" t="str">
        <f ca="1">'ادخال درجات التشخيصي'!CI14</f>
        <v/>
      </c>
      <c r="AS18" s="91">
        <v>8</v>
      </c>
      <c r="AT18" s="19" t="str">
        <f t="shared" si="4"/>
        <v/>
      </c>
      <c r="AU18" s="92" t="str">
        <f t="shared" si="5"/>
        <v/>
      </c>
    </row>
    <row r="19" spans="1:47">
      <c r="A19" s="91">
        <f>'ادخال درجات التشخيصي'!A15</f>
        <v>9</v>
      </c>
      <c r="B19" s="19" t="str">
        <f>IF('ادخال درجات التشخيصي'!B15="","",'ادخال درجات التشخيصي'!B15)</f>
        <v/>
      </c>
      <c r="C19" s="19" t="str">
        <f>IF('ادخال درجات التشخيصي'!AC15="","",'ادخال درجات التشخيصي'!AC15)</f>
        <v/>
      </c>
      <c r="D19" s="92" t="str">
        <f>'ادخال درجات التشخيصي'!AD15</f>
        <v/>
      </c>
      <c r="G19" t="str">
        <f>IF(B19="","",RANK(D19,$D:$D,1)+COUNTIF(D$11:$D19,D19)-1)</f>
        <v/>
      </c>
      <c r="H19" t="str">
        <f>IF(B19="","",RANK(D19,$D:$D)+COUNTIF($D$11:D19,D19)-1)</f>
        <v/>
      </c>
      <c r="J19" s="91">
        <v>9</v>
      </c>
      <c r="K19" s="19" t="str">
        <f t="shared" si="0"/>
        <v/>
      </c>
      <c r="L19" s="92" t="str">
        <f t="shared" si="1"/>
        <v/>
      </c>
      <c r="M19" s="219"/>
      <c r="N19" s="220">
        <f t="shared" si="2"/>
        <v>9</v>
      </c>
      <c r="O19" s="188" t="str">
        <f t="shared" si="3"/>
        <v/>
      </c>
      <c r="P19" s="166" t="str">
        <f ca="1">'ادخال درجات التشخيصي'!AM15</f>
        <v/>
      </c>
      <c r="Q19" s="166" t="str">
        <f ca="1">'ادخال درجات التشخيصي'!AO15</f>
        <v/>
      </c>
      <c r="R19" s="166" t="str">
        <f ca="1">'ادخال درجات التشخيصي'!AQ15</f>
        <v/>
      </c>
      <c r="S19" s="166" t="str">
        <f ca="1">'ادخال درجات التشخيصي'!AS15</f>
        <v/>
      </c>
      <c r="T19" s="166" t="str">
        <f ca="1">'ادخال درجات التشخيصي'!AU15</f>
        <v/>
      </c>
      <c r="U19" s="166" t="str">
        <f ca="1">'ادخال درجات التشخيصي'!AW15</f>
        <v/>
      </c>
      <c r="V19" s="166" t="str">
        <f ca="1">'ادخال درجات التشخيصي'!AY15</f>
        <v/>
      </c>
      <c r="W19" s="166" t="str">
        <f ca="1">'ادخال درجات التشخيصي'!BA15</f>
        <v/>
      </c>
      <c r="X19" s="166" t="str">
        <f ca="1">'ادخال درجات التشخيصي'!BC15</f>
        <v/>
      </c>
      <c r="Y19" s="166" t="str">
        <f ca="1">'ادخال درجات التشخيصي'!BE15</f>
        <v/>
      </c>
      <c r="Z19" s="166" t="str">
        <f ca="1">'ادخال درجات التشخيصي'!BG15</f>
        <v/>
      </c>
      <c r="AA19" s="166" t="str">
        <f ca="1">'ادخال درجات التشخيصي'!BI15</f>
        <v/>
      </c>
      <c r="AB19" s="166" t="str">
        <f ca="1">'ادخال درجات التشخيصي'!BK15</f>
        <v/>
      </c>
      <c r="AC19" s="166" t="str">
        <f ca="1">'ادخال درجات التشخيصي'!BM15</f>
        <v/>
      </c>
      <c r="AD19" s="166" t="str">
        <f ca="1">'ادخال درجات التشخيصي'!BO15</f>
        <v/>
      </c>
      <c r="AE19" s="166" t="str">
        <f ca="1">'ادخال درجات التشخيصي'!BQ15</f>
        <v/>
      </c>
      <c r="AF19" s="166" t="str">
        <f ca="1">'ادخال درجات التشخيصي'!BS15</f>
        <v/>
      </c>
      <c r="AG19" s="166" t="str">
        <f ca="1">'ادخال درجات التشخيصي'!BU15</f>
        <v/>
      </c>
      <c r="AH19" s="166" t="str">
        <f ca="1">'ادخال درجات التشخيصي'!BW15</f>
        <v/>
      </c>
      <c r="AI19" s="166" t="str">
        <f ca="1">'ادخال درجات التشخيصي'!BY15</f>
        <v/>
      </c>
      <c r="AJ19" s="166" t="str">
        <f ca="1">'ادخال درجات التشخيصي'!CA15</f>
        <v/>
      </c>
      <c r="AK19" s="166" t="str">
        <f ca="1">'ادخال درجات التشخيصي'!CC15</f>
        <v/>
      </c>
      <c r="AL19" s="166" t="str">
        <f ca="1">'ادخال درجات التشخيصي'!CE15</f>
        <v/>
      </c>
      <c r="AM19" s="166" t="str">
        <f ca="1">'ادخال درجات التشخيصي'!CG15</f>
        <v/>
      </c>
      <c r="AN19" s="166" t="str">
        <f ca="1">'ادخال درجات التشخيصي'!CI15</f>
        <v/>
      </c>
      <c r="AS19" s="91">
        <v>9</v>
      </c>
      <c r="AT19" s="19" t="str">
        <f t="shared" si="4"/>
        <v/>
      </c>
      <c r="AU19" s="92" t="str">
        <f t="shared" si="5"/>
        <v/>
      </c>
    </row>
    <row r="20" spans="1:47">
      <c r="A20" s="91">
        <f>'ادخال درجات التشخيصي'!A16</f>
        <v>10</v>
      </c>
      <c r="B20" s="19" t="str">
        <f>IF('ادخال درجات التشخيصي'!B16="","",'ادخال درجات التشخيصي'!B16)</f>
        <v/>
      </c>
      <c r="C20" s="19" t="str">
        <f>IF('ادخال درجات التشخيصي'!AC16="","",'ادخال درجات التشخيصي'!AC16)</f>
        <v/>
      </c>
      <c r="D20" s="92" t="str">
        <f>'ادخال درجات التشخيصي'!AD16</f>
        <v/>
      </c>
      <c r="G20" t="str">
        <f>IF(B20="","",RANK(D20,$D:$D,1)+COUNTIF(D$11:$D20,D20)-1)</f>
        <v/>
      </c>
      <c r="H20" t="str">
        <f>IF(B20="","",RANK(D20,$D:$D)+COUNTIF($D$11:D20,D20)-1)</f>
        <v/>
      </c>
      <c r="J20" s="91">
        <v>10</v>
      </c>
      <c r="K20" s="19" t="str">
        <f t="shared" si="0"/>
        <v/>
      </c>
      <c r="L20" s="92" t="str">
        <f t="shared" si="1"/>
        <v/>
      </c>
      <c r="M20" s="219"/>
      <c r="N20" s="220">
        <f t="shared" si="2"/>
        <v>10</v>
      </c>
      <c r="O20" s="188" t="str">
        <f t="shared" si="3"/>
        <v/>
      </c>
      <c r="P20" s="166" t="str">
        <f ca="1">'ادخال درجات التشخيصي'!AM16</f>
        <v/>
      </c>
      <c r="Q20" s="166" t="str">
        <f ca="1">'ادخال درجات التشخيصي'!AO16</f>
        <v/>
      </c>
      <c r="R20" s="166" t="str">
        <f ca="1">'ادخال درجات التشخيصي'!AQ16</f>
        <v/>
      </c>
      <c r="S20" s="166" t="str">
        <f ca="1">'ادخال درجات التشخيصي'!AS16</f>
        <v/>
      </c>
      <c r="T20" s="166" t="str">
        <f ca="1">'ادخال درجات التشخيصي'!AU16</f>
        <v/>
      </c>
      <c r="U20" s="166" t="str">
        <f ca="1">'ادخال درجات التشخيصي'!AW16</f>
        <v/>
      </c>
      <c r="V20" s="166" t="str">
        <f ca="1">'ادخال درجات التشخيصي'!AY16</f>
        <v/>
      </c>
      <c r="W20" s="166" t="str">
        <f ca="1">'ادخال درجات التشخيصي'!BA16</f>
        <v/>
      </c>
      <c r="X20" s="166" t="str">
        <f ca="1">'ادخال درجات التشخيصي'!BC16</f>
        <v/>
      </c>
      <c r="Y20" s="166" t="str">
        <f ca="1">'ادخال درجات التشخيصي'!BE16</f>
        <v/>
      </c>
      <c r="Z20" s="166" t="str">
        <f ca="1">'ادخال درجات التشخيصي'!BG16</f>
        <v/>
      </c>
      <c r="AA20" s="166" t="str">
        <f ca="1">'ادخال درجات التشخيصي'!BI16</f>
        <v/>
      </c>
      <c r="AB20" s="166" t="str">
        <f ca="1">'ادخال درجات التشخيصي'!BK16</f>
        <v/>
      </c>
      <c r="AC20" s="166" t="str">
        <f ca="1">'ادخال درجات التشخيصي'!BM16</f>
        <v/>
      </c>
      <c r="AD20" s="166" t="str">
        <f ca="1">'ادخال درجات التشخيصي'!BO16</f>
        <v/>
      </c>
      <c r="AE20" s="166" t="str">
        <f ca="1">'ادخال درجات التشخيصي'!BQ16</f>
        <v/>
      </c>
      <c r="AF20" s="166" t="str">
        <f ca="1">'ادخال درجات التشخيصي'!BS16</f>
        <v/>
      </c>
      <c r="AG20" s="166" t="str">
        <f ca="1">'ادخال درجات التشخيصي'!BU16</f>
        <v/>
      </c>
      <c r="AH20" s="166" t="str">
        <f ca="1">'ادخال درجات التشخيصي'!BW16</f>
        <v/>
      </c>
      <c r="AI20" s="166" t="str">
        <f ca="1">'ادخال درجات التشخيصي'!BY16</f>
        <v/>
      </c>
      <c r="AJ20" s="166" t="str">
        <f ca="1">'ادخال درجات التشخيصي'!CA16</f>
        <v/>
      </c>
      <c r="AK20" s="166" t="str">
        <f ca="1">'ادخال درجات التشخيصي'!CC16</f>
        <v/>
      </c>
      <c r="AL20" s="166" t="str">
        <f ca="1">'ادخال درجات التشخيصي'!CE16</f>
        <v/>
      </c>
      <c r="AM20" s="166" t="str">
        <f ca="1">'ادخال درجات التشخيصي'!CG16</f>
        <v/>
      </c>
      <c r="AN20" s="166" t="str">
        <f ca="1">'ادخال درجات التشخيصي'!CI16</f>
        <v/>
      </c>
      <c r="AS20" s="91">
        <v>10</v>
      </c>
      <c r="AT20" s="19" t="str">
        <f t="shared" si="4"/>
        <v/>
      </c>
      <c r="AU20" s="92" t="str">
        <f t="shared" si="5"/>
        <v/>
      </c>
    </row>
    <row r="21" spans="1:47">
      <c r="A21" s="91">
        <f>'ادخال درجات التشخيصي'!A17</f>
        <v>11</v>
      </c>
      <c r="B21" s="19" t="str">
        <f>IF('ادخال درجات التشخيصي'!B17="","",'ادخال درجات التشخيصي'!B17)</f>
        <v/>
      </c>
      <c r="C21" s="19" t="str">
        <f>IF('ادخال درجات التشخيصي'!AC17="","",'ادخال درجات التشخيصي'!AC17)</f>
        <v/>
      </c>
      <c r="D21" s="92" t="str">
        <f>'ادخال درجات التشخيصي'!AD17</f>
        <v/>
      </c>
      <c r="G21" t="str">
        <f>IF(B21="","",RANK(D21,$D:$D,1)+COUNTIF(D$11:$D21,D21)-1)</f>
        <v/>
      </c>
      <c r="H21" t="str">
        <f>IF(B21="","",RANK(D21,$D:$D)+COUNTIF($D$11:D21,D21)-1)</f>
        <v/>
      </c>
      <c r="J21" s="91">
        <v>11</v>
      </c>
      <c r="K21" s="19" t="str">
        <f t="shared" si="0"/>
        <v/>
      </c>
      <c r="L21" s="92" t="str">
        <f t="shared" si="1"/>
        <v/>
      </c>
      <c r="M21" s="219"/>
      <c r="N21" s="220">
        <f t="shared" si="2"/>
        <v>11</v>
      </c>
      <c r="O21" s="188" t="str">
        <f t="shared" si="3"/>
        <v/>
      </c>
      <c r="P21" s="166" t="str">
        <f ca="1">'ادخال درجات التشخيصي'!AM17</f>
        <v/>
      </c>
      <c r="Q21" s="166" t="str">
        <f ca="1">'ادخال درجات التشخيصي'!AO17</f>
        <v/>
      </c>
      <c r="R21" s="166" t="str">
        <f ca="1">'ادخال درجات التشخيصي'!AQ17</f>
        <v/>
      </c>
      <c r="S21" s="166" t="str">
        <f ca="1">'ادخال درجات التشخيصي'!AS17</f>
        <v/>
      </c>
      <c r="T21" s="166" t="str">
        <f ca="1">'ادخال درجات التشخيصي'!AU17</f>
        <v/>
      </c>
      <c r="U21" s="166" t="str">
        <f ca="1">'ادخال درجات التشخيصي'!AW17</f>
        <v/>
      </c>
      <c r="V21" s="166" t="str">
        <f ca="1">'ادخال درجات التشخيصي'!AY17</f>
        <v/>
      </c>
      <c r="W21" s="166" t="str">
        <f ca="1">'ادخال درجات التشخيصي'!BA17</f>
        <v/>
      </c>
      <c r="X21" s="166" t="str">
        <f ca="1">'ادخال درجات التشخيصي'!BC17</f>
        <v/>
      </c>
      <c r="Y21" s="166" t="str">
        <f ca="1">'ادخال درجات التشخيصي'!BE17</f>
        <v/>
      </c>
      <c r="Z21" s="166" t="str">
        <f ca="1">'ادخال درجات التشخيصي'!BG17</f>
        <v/>
      </c>
      <c r="AA21" s="166" t="str">
        <f ca="1">'ادخال درجات التشخيصي'!BI17</f>
        <v/>
      </c>
      <c r="AB21" s="166" t="str">
        <f ca="1">'ادخال درجات التشخيصي'!BK17</f>
        <v/>
      </c>
      <c r="AC21" s="166" t="str">
        <f ca="1">'ادخال درجات التشخيصي'!BM17</f>
        <v/>
      </c>
      <c r="AD21" s="166" t="str">
        <f ca="1">'ادخال درجات التشخيصي'!BO17</f>
        <v/>
      </c>
      <c r="AE21" s="166" t="str">
        <f ca="1">'ادخال درجات التشخيصي'!BQ17</f>
        <v/>
      </c>
      <c r="AF21" s="166" t="str">
        <f ca="1">'ادخال درجات التشخيصي'!BS17</f>
        <v/>
      </c>
      <c r="AG21" s="166" t="str">
        <f ca="1">'ادخال درجات التشخيصي'!BU17</f>
        <v/>
      </c>
      <c r="AH21" s="166" t="str">
        <f ca="1">'ادخال درجات التشخيصي'!BW17</f>
        <v/>
      </c>
      <c r="AI21" s="166" t="str">
        <f ca="1">'ادخال درجات التشخيصي'!BY17</f>
        <v/>
      </c>
      <c r="AJ21" s="166" t="str">
        <f ca="1">'ادخال درجات التشخيصي'!CA17</f>
        <v/>
      </c>
      <c r="AK21" s="166" t="str">
        <f ca="1">'ادخال درجات التشخيصي'!CC17</f>
        <v/>
      </c>
      <c r="AL21" s="166" t="str">
        <f ca="1">'ادخال درجات التشخيصي'!CE17</f>
        <v/>
      </c>
      <c r="AM21" s="166" t="str">
        <f ca="1">'ادخال درجات التشخيصي'!CG17</f>
        <v/>
      </c>
      <c r="AN21" s="166" t="str">
        <f ca="1">'ادخال درجات التشخيصي'!CI17</f>
        <v/>
      </c>
      <c r="AS21" s="91">
        <v>11</v>
      </c>
      <c r="AT21" s="19" t="str">
        <f t="shared" si="4"/>
        <v/>
      </c>
      <c r="AU21" s="92" t="str">
        <f t="shared" si="5"/>
        <v/>
      </c>
    </row>
    <row r="22" spans="1:47">
      <c r="A22" s="91">
        <f>'ادخال درجات التشخيصي'!A18</f>
        <v>12</v>
      </c>
      <c r="B22" s="19" t="str">
        <f>IF('ادخال درجات التشخيصي'!B18="","",'ادخال درجات التشخيصي'!B18)</f>
        <v/>
      </c>
      <c r="C22" s="19" t="str">
        <f>IF('ادخال درجات التشخيصي'!AC18="","",'ادخال درجات التشخيصي'!AC18)</f>
        <v/>
      </c>
      <c r="D22" s="92" t="str">
        <f>'ادخال درجات التشخيصي'!AD18</f>
        <v/>
      </c>
      <c r="G22" t="str">
        <f>IF(B22="","",RANK(D22,$D:$D,1)+COUNTIF(D$11:$D22,D22)-1)</f>
        <v/>
      </c>
      <c r="H22" t="str">
        <f>IF(B22="","",RANK(D22,$D:$D)+COUNTIF($D$11:D22,D22)-1)</f>
        <v/>
      </c>
      <c r="J22" s="91">
        <v>12</v>
      </c>
      <c r="K22" s="19" t="str">
        <f t="shared" si="0"/>
        <v/>
      </c>
      <c r="L22" s="92" t="str">
        <f t="shared" si="1"/>
        <v/>
      </c>
      <c r="M22" s="219"/>
      <c r="N22" s="220">
        <f t="shared" si="2"/>
        <v>12</v>
      </c>
      <c r="O22" s="188" t="str">
        <f t="shared" si="3"/>
        <v/>
      </c>
      <c r="P22" s="166" t="str">
        <f ca="1">'ادخال درجات التشخيصي'!AM18</f>
        <v/>
      </c>
      <c r="Q22" s="166" t="str">
        <f ca="1">'ادخال درجات التشخيصي'!AO18</f>
        <v/>
      </c>
      <c r="R22" s="166" t="str">
        <f ca="1">'ادخال درجات التشخيصي'!AQ18</f>
        <v/>
      </c>
      <c r="S22" s="166" t="str">
        <f ca="1">'ادخال درجات التشخيصي'!AS18</f>
        <v/>
      </c>
      <c r="T22" s="166" t="str">
        <f ca="1">'ادخال درجات التشخيصي'!AU18</f>
        <v/>
      </c>
      <c r="U22" s="166" t="str">
        <f ca="1">'ادخال درجات التشخيصي'!AW18</f>
        <v/>
      </c>
      <c r="V22" s="166" t="str">
        <f ca="1">'ادخال درجات التشخيصي'!AY18</f>
        <v/>
      </c>
      <c r="W22" s="166" t="str">
        <f ca="1">'ادخال درجات التشخيصي'!BA18</f>
        <v/>
      </c>
      <c r="X22" s="166" t="str">
        <f ca="1">'ادخال درجات التشخيصي'!BC18</f>
        <v/>
      </c>
      <c r="Y22" s="166" t="str">
        <f ca="1">'ادخال درجات التشخيصي'!BE18</f>
        <v/>
      </c>
      <c r="Z22" s="166" t="str">
        <f ca="1">'ادخال درجات التشخيصي'!BG18</f>
        <v/>
      </c>
      <c r="AA22" s="166" t="str">
        <f ca="1">'ادخال درجات التشخيصي'!BI18</f>
        <v/>
      </c>
      <c r="AB22" s="166" t="str">
        <f ca="1">'ادخال درجات التشخيصي'!BK18</f>
        <v/>
      </c>
      <c r="AC22" s="166" t="str">
        <f ca="1">'ادخال درجات التشخيصي'!BM18</f>
        <v/>
      </c>
      <c r="AD22" s="166" t="str">
        <f ca="1">'ادخال درجات التشخيصي'!BO18</f>
        <v/>
      </c>
      <c r="AE22" s="166" t="str">
        <f ca="1">'ادخال درجات التشخيصي'!BQ18</f>
        <v/>
      </c>
      <c r="AF22" s="166" t="str">
        <f ca="1">'ادخال درجات التشخيصي'!BS18</f>
        <v/>
      </c>
      <c r="AG22" s="166" t="str">
        <f ca="1">'ادخال درجات التشخيصي'!BU18</f>
        <v/>
      </c>
      <c r="AH22" s="166" t="str">
        <f ca="1">'ادخال درجات التشخيصي'!BW18</f>
        <v/>
      </c>
      <c r="AI22" s="166" t="str">
        <f ca="1">'ادخال درجات التشخيصي'!BY18</f>
        <v/>
      </c>
      <c r="AJ22" s="166" t="str">
        <f ca="1">'ادخال درجات التشخيصي'!CA18</f>
        <v/>
      </c>
      <c r="AK22" s="166" t="str">
        <f ca="1">'ادخال درجات التشخيصي'!CC18</f>
        <v/>
      </c>
      <c r="AL22" s="166" t="str">
        <f ca="1">'ادخال درجات التشخيصي'!CE18</f>
        <v/>
      </c>
      <c r="AM22" s="166" t="str">
        <f ca="1">'ادخال درجات التشخيصي'!CG18</f>
        <v/>
      </c>
      <c r="AN22" s="166" t="str">
        <f ca="1">'ادخال درجات التشخيصي'!CI18</f>
        <v/>
      </c>
      <c r="AS22" s="91">
        <v>12</v>
      </c>
      <c r="AT22" s="19" t="str">
        <f t="shared" si="4"/>
        <v/>
      </c>
      <c r="AU22" s="92" t="str">
        <f t="shared" si="5"/>
        <v/>
      </c>
    </row>
    <row r="23" spans="1:47">
      <c r="A23" s="91">
        <f>'ادخال درجات التشخيصي'!A19</f>
        <v>13</v>
      </c>
      <c r="B23" s="19" t="str">
        <f>IF('ادخال درجات التشخيصي'!B19="","",'ادخال درجات التشخيصي'!B19)</f>
        <v/>
      </c>
      <c r="C23" s="19" t="str">
        <f>IF('ادخال درجات التشخيصي'!AC19="","",'ادخال درجات التشخيصي'!AC19)</f>
        <v/>
      </c>
      <c r="D23" s="92" t="str">
        <f>'ادخال درجات التشخيصي'!AD19</f>
        <v/>
      </c>
      <c r="G23" t="str">
        <f>IF(B23="","",RANK(D23,$D:$D,1)+COUNTIF(D$11:$D23,D23)-1)</f>
        <v/>
      </c>
      <c r="H23" t="str">
        <f>IF(B23="","",RANK(D23,$D:$D)+COUNTIF($D$11:D23,D23)-1)</f>
        <v/>
      </c>
      <c r="J23" s="91">
        <v>13</v>
      </c>
      <c r="K23" s="19" t="str">
        <f t="shared" si="0"/>
        <v/>
      </c>
      <c r="L23" s="92" t="str">
        <f t="shared" si="1"/>
        <v/>
      </c>
      <c r="M23" s="219"/>
      <c r="N23" s="220">
        <f t="shared" si="2"/>
        <v>13</v>
      </c>
      <c r="O23" s="188" t="str">
        <f t="shared" si="3"/>
        <v/>
      </c>
      <c r="P23" s="166" t="str">
        <f ca="1">'ادخال درجات التشخيصي'!AM19</f>
        <v/>
      </c>
      <c r="Q23" s="166" t="str">
        <f ca="1">'ادخال درجات التشخيصي'!AO19</f>
        <v/>
      </c>
      <c r="R23" s="166" t="str">
        <f ca="1">'ادخال درجات التشخيصي'!AQ19</f>
        <v/>
      </c>
      <c r="S23" s="166" t="str">
        <f ca="1">'ادخال درجات التشخيصي'!AS19</f>
        <v/>
      </c>
      <c r="T23" s="166" t="str">
        <f ca="1">'ادخال درجات التشخيصي'!AU19</f>
        <v/>
      </c>
      <c r="U23" s="166" t="str">
        <f ca="1">'ادخال درجات التشخيصي'!AW19</f>
        <v/>
      </c>
      <c r="V23" s="166" t="str">
        <f ca="1">'ادخال درجات التشخيصي'!AY19</f>
        <v/>
      </c>
      <c r="W23" s="166" t="str">
        <f ca="1">'ادخال درجات التشخيصي'!BA19</f>
        <v/>
      </c>
      <c r="X23" s="166" t="str">
        <f ca="1">'ادخال درجات التشخيصي'!BC19</f>
        <v/>
      </c>
      <c r="Y23" s="166" t="str">
        <f ca="1">'ادخال درجات التشخيصي'!BE19</f>
        <v/>
      </c>
      <c r="Z23" s="166" t="str">
        <f ca="1">'ادخال درجات التشخيصي'!BG19</f>
        <v/>
      </c>
      <c r="AA23" s="166" t="str">
        <f ca="1">'ادخال درجات التشخيصي'!BI19</f>
        <v/>
      </c>
      <c r="AB23" s="166" t="str">
        <f ca="1">'ادخال درجات التشخيصي'!BK19</f>
        <v/>
      </c>
      <c r="AC23" s="166" t="str">
        <f ca="1">'ادخال درجات التشخيصي'!BM19</f>
        <v/>
      </c>
      <c r="AD23" s="166" t="str">
        <f ca="1">'ادخال درجات التشخيصي'!BO19</f>
        <v/>
      </c>
      <c r="AE23" s="166" t="str">
        <f ca="1">'ادخال درجات التشخيصي'!BQ19</f>
        <v/>
      </c>
      <c r="AF23" s="166" t="str">
        <f ca="1">'ادخال درجات التشخيصي'!BS19</f>
        <v/>
      </c>
      <c r="AG23" s="166" t="str">
        <f ca="1">'ادخال درجات التشخيصي'!BU19</f>
        <v/>
      </c>
      <c r="AH23" s="166" t="str">
        <f ca="1">'ادخال درجات التشخيصي'!BW19</f>
        <v/>
      </c>
      <c r="AI23" s="166" t="str">
        <f ca="1">'ادخال درجات التشخيصي'!BY19</f>
        <v/>
      </c>
      <c r="AJ23" s="166" t="str">
        <f ca="1">'ادخال درجات التشخيصي'!CA19</f>
        <v/>
      </c>
      <c r="AK23" s="166" t="str">
        <f ca="1">'ادخال درجات التشخيصي'!CC19</f>
        <v/>
      </c>
      <c r="AL23" s="166" t="str">
        <f ca="1">'ادخال درجات التشخيصي'!CE19</f>
        <v/>
      </c>
      <c r="AM23" s="166" t="str">
        <f ca="1">'ادخال درجات التشخيصي'!CG19</f>
        <v/>
      </c>
      <c r="AN23" s="166" t="str">
        <f ca="1">'ادخال درجات التشخيصي'!CI19</f>
        <v/>
      </c>
      <c r="AS23" s="91">
        <v>13</v>
      </c>
      <c r="AT23" s="19" t="str">
        <f t="shared" si="4"/>
        <v/>
      </c>
      <c r="AU23" s="92" t="str">
        <f t="shared" si="5"/>
        <v/>
      </c>
    </row>
    <row r="24" spans="1:47">
      <c r="A24" s="91">
        <f>'ادخال درجات التشخيصي'!A20</f>
        <v>14</v>
      </c>
      <c r="B24" s="19" t="str">
        <f>IF('ادخال درجات التشخيصي'!B20="","",'ادخال درجات التشخيصي'!B20)</f>
        <v/>
      </c>
      <c r="C24" s="19" t="str">
        <f>IF('ادخال درجات التشخيصي'!AC20="","",'ادخال درجات التشخيصي'!AC20)</f>
        <v/>
      </c>
      <c r="D24" s="92" t="str">
        <f>'ادخال درجات التشخيصي'!AD20</f>
        <v/>
      </c>
      <c r="G24" t="str">
        <f>IF(B24="","",RANK(D24,$D:$D,1)+COUNTIF(D$11:$D24,D24)-1)</f>
        <v/>
      </c>
      <c r="H24" t="str">
        <f>IF(B24="","",RANK(D24,$D:$D)+COUNTIF($D$11:D24,D24)-1)</f>
        <v/>
      </c>
      <c r="J24" s="91">
        <v>14</v>
      </c>
      <c r="K24" s="19" t="str">
        <f t="shared" si="0"/>
        <v/>
      </c>
      <c r="L24" s="92" t="str">
        <f t="shared" si="1"/>
        <v/>
      </c>
      <c r="M24" s="219"/>
      <c r="N24" s="220">
        <f t="shared" si="2"/>
        <v>14</v>
      </c>
      <c r="O24" s="188" t="str">
        <f t="shared" si="3"/>
        <v/>
      </c>
      <c r="P24" s="166" t="str">
        <f ca="1">'ادخال درجات التشخيصي'!AM20</f>
        <v/>
      </c>
      <c r="Q24" s="166" t="str">
        <f ca="1">'ادخال درجات التشخيصي'!AO20</f>
        <v/>
      </c>
      <c r="R24" s="166" t="str">
        <f ca="1">'ادخال درجات التشخيصي'!AQ20</f>
        <v/>
      </c>
      <c r="S24" s="166" t="str">
        <f ca="1">'ادخال درجات التشخيصي'!AS20</f>
        <v/>
      </c>
      <c r="T24" s="166" t="str">
        <f ca="1">'ادخال درجات التشخيصي'!AU20</f>
        <v/>
      </c>
      <c r="U24" s="166" t="str">
        <f ca="1">'ادخال درجات التشخيصي'!AW20</f>
        <v/>
      </c>
      <c r="V24" s="166" t="str">
        <f ca="1">'ادخال درجات التشخيصي'!AY20</f>
        <v/>
      </c>
      <c r="W24" s="166" t="str">
        <f ca="1">'ادخال درجات التشخيصي'!BA20</f>
        <v/>
      </c>
      <c r="X24" s="166" t="str">
        <f ca="1">'ادخال درجات التشخيصي'!BC20</f>
        <v/>
      </c>
      <c r="Y24" s="166" t="str">
        <f ca="1">'ادخال درجات التشخيصي'!BE20</f>
        <v/>
      </c>
      <c r="Z24" s="166" t="str">
        <f ca="1">'ادخال درجات التشخيصي'!BG20</f>
        <v/>
      </c>
      <c r="AA24" s="166" t="str">
        <f ca="1">'ادخال درجات التشخيصي'!BI20</f>
        <v/>
      </c>
      <c r="AB24" s="166" t="str">
        <f ca="1">'ادخال درجات التشخيصي'!BK20</f>
        <v/>
      </c>
      <c r="AC24" s="166" t="str">
        <f ca="1">'ادخال درجات التشخيصي'!BM20</f>
        <v/>
      </c>
      <c r="AD24" s="166" t="str">
        <f ca="1">'ادخال درجات التشخيصي'!BO20</f>
        <v/>
      </c>
      <c r="AE24" s="166" t="str">
        <f ca="1">'ادخال درجات التشخيصي'!BQ20</f>
        <v/>
      </c>
      <c r="AF24" s="166" t="str">
        <f ca="1">'ادخال درجات التشخيصي'!BS20</f>
        <v/>
      </c>
      <c r="AG24" s="166" t="str">
        <f ca="1">'ادخال درجات التشخيصي'!BU20</f>
        <v/>
      </c>
      <c r="AH24" s="166" t="str">
        <f ca="1">'ادخال درجات التشخيصي'!BW20</f>
        <v/>
      </c>
      <c r="AI24" s="166" t="str">
        <f ca="1">'ادخال درجات التشخيصي'!BY20</f>
        <v/>
      </c>
      <c r="AJ24" s="166" t="str">
        <f ca="1">'ادخال درجات التشخيصي'!CA20</f>
        <v/>
      </c>
      <c r="AK24" s="166" t="str">
        <f ca="1">'ادخال درجات التشخيصي'!CC20</f>
        <v/>
      </c>
      <c r="AL24" s="166" t="str">
        <f ca="1">'ادخال درجات التشخيصي'!CE20</f>
        <v/>
      </c>
      <c r="AM24" s="166" t="str">
        <f ca="1">'ادخال درجات التشخيصي'!CG20</f>
        <v/>
      </c>
      <c r="AN24" s="166" t="str">
        <f ca="1">'ادخال درجات التشخيصي'!CI20</f>
        <v/>
      </c>
      <c r="AS24" s="91">
        <v>14</v>
      </c>
      <c r="AT24" s="19" t="str">
        <f t="shared" si="4"/>
        <v/>
      </c>
      <c r="AU24" s="92" t="str">
        <f t="shared" si="5"/>
        <v/>
      </c>
    </row>
    <row r="25" spans="1:47">
      <c r="A25" s="91">
        <f>'ادخال درجات التشخيصي'!A21</f>
        <v>15</v>
      </c>
      <c r="B25" s="19" t="str">
        <f>IF('ادخال درجات التشخيصي'!B21="","",'ادخال درجات التشخيصي'!B21)</f>
        <v/>
      </c>
      <c r="C25" s="19" t="str">
        <f>IF('ادخال درجات التشخيصي'!AC21="","",'ادخال درجات التشخيصي'!AC21)</f>
        <v/>
      </c>
      <c r="D25" s="92" t="str">
        <f>'ادخال درجات التشخيصي'!AD21</f>
        <v/>
      </c>
      <c r="G25" t="str">
        <f>IF(B25="","",RANK(D25,$D:$D,1)+COUNTIF(D$11:$D25,D25)-1)</f>
        <v/>
      </c>
      <c r="H25" t="str">
        <f>IF(B25="","",RANK(D25,$D:$D)+COUNTIF($D$11:D25,D25)-1)</f>
        <v/>
      </c>
      <c r="J25" s="91">
        <v>15</v>
      </c>
      <c r="K25" s="19" t="str">
        <f t="shared" si="0"/>
        <v/>
      </c>
      <c r="L25" s="92" t="str">
        <f t="shared" si="1"/>
        <v/>
      </c>
      <c r="M25" s="219"/>
      <c r="N25" s="220">
        <f t="shared" si="2"/>
        <v>15</v>
      </c>
      <c r="O25" s="188" t="str">
        <f t="shared" si="3"/>
        <v/>
      </c>
      <c r="P25" s="166" t="str">
        <f ca="1">'ادخال درجات التشخيصي'!AM21</f>
        <v/>
      </c>
      <c r="Q25" s="166" t="str">
        <f ca="1">'ادخال درجات التشخيصي'!AO21</f>
        <v/>
      </c>
      <c r="R25" s="166" t="str">
        <f ca="1">'ادخال درجات التشخيصي'!AQ21</f>
        <v/>
      </c>
      <c r="S25" s="166" t="str">
        <f ca="1">'ادخال درجات التشخيصي'!AS21</f>
        <v/>
      </c>
      <c r="T25" s="166" t="str">
        <f ca="1">'ادخال درجات التشخيصي'!AU21</f>
        <v/>
      </c>
      <c r="U25" s="166" t="str">
        <f ca="1">'ادخال درجات التشخيصي'!AW21</f>
        <v/>
      </c>
      <c r="V25" s="166" t="str">
        <f ca="1">'ادخال درجات التشخيصي'!AY21</f>
        <v/>
      </c>
      <c r="W25" s="166" t="str">
        <f ca="1">'ادخال درجات التشخيصي'!BA21</f>
        <v/>
      </c>
      <c r="X25" s="166" t="str">
        <f ca="1">'ادخال درجات التشخيصي'!BC21</f>
        <v/>
      </c>
      <c r="Y25" s="166" t="str">
        <f ca="1">'ادخال درجات التشخيصي'!BE21</f>
        <v/>
      </c>
      <c r="Z25" s="166" t="str">
        <f ca="1">'ادخال درجات التشخيصي'!BG21</f>
        <v/>
      </c>
      <c r="AA25" s="166" t="str">
        <f ca="1">'ادخال درجات التشخيصي'!BI21</f>
        <v/>
      </c>
      <c r="AB25" s="166" t="str">
        <f ca="1">'ادخال درجات التشخيصي'!BK21</f>
        <v/>
      </c>
      <c r="AC25" s="166" t="str">
        <f ca="1">'ادخال درجات التشخيصي'!BM21</f>
        <v/>
      </c>
      <c r="AD25" s="166" t="str">
        <f ca="1">'ادخال درجات التشخيصي'!BO21</f>
        <v/>
      </c>
      <c r="AE25" s="166" t="str">
        <f ca="1">'ادخال درجات التشخيصي'!BQ21</f>
        <v/>
      </c>
      <c r="AF25" s="166" t="str">
        <f ca="1">'ادخال درجات التشخيصي'!BS21</f>
        <v/>
      </c>
      <c r="AG25" s="166" t="str">
        <f ca="1">'ادخال درجات التشخيصي'!BU21</f>
        <v/>
      </c>
      <c r="AH25" s="166" t="str">
        <f ca="1">'ادخال درجات التشخيصي'!BW21</f>
        <v/>
      </c>
      <c r="AI25" s="166" t="str">
        <f ca="1">'ادخال درجات التشخيصي'!BY21</f>
        <v/>
      </c>
      <c r="AJ25" s="166" t="str">
        <f ca="1">'ادخال درجات التشخيصي'!CA21</f>
        <v/>
      </c>
      <c r="AK25" s="166" t="str">
        <f ca="1">'ادخال درجات التشخيصي'!CC21</f>
        <v/>
      </c>
      <c r="AL25" s="166" t="str">
        <f ca="1">'ادخال درجات التشخيصي'!CE21</f>
        <v/>
      </c>
      <c r="AM25" s="166" t="str">
        <f ca="1">'ادخال درجات التشخيصي'!CG21</f>
        <v/>
      </c>
      <c r="AN25" s="166" t="str">
        <f ca="1">'ادخال درجات التشخيصي'!CI21</f>
        <v/>
      </c>
      <c r="AS25" s="91">
        <v>15</v>
      </c>
      <c r="AT25" s="19" t="str">
        <f t="shared" si="4"/>
        <v/>
      </c>
      <c r="AU25" s="92" t="str">
        <f t="shared" si="5"/>
        <v/>
      </c>
    </row>
    <row r="26" spans="1:47">
      <c r="A26" s="91">
        <f>'ادخال درجات التشخيصي'!A22</f>
        <v>16</v>
      </c>
      <c r="B26" s="19" t="str">
        <f>IF('ادخال درجات التشخيصي'!B22="","",'ادخال درجات التشخيصي'!B22)</f>
        <v/>
      </c>
      <c r="C26" s="19" t="str">
        <f>IF('ادخال درجات التشخيصي'!AC22="","",'ادخال درجات التشخيصي'!AC22)</f>
        <v/>
      </c>
      <c r="D26" s="92" t="str">
        <f>'ادخال درجات التشخيصي'!AD22</f>
        <v/>
      </c>
      <c r="G26" t="str">
        <f>IF(B26="","",RANK(D26,$D:$D,1)+COUNTIF(D$11:$D26,D26)-1)</f>
        <v/>
      </c>
      <c r="H26" t="str">
        <f>IF(B26="","",RANK(D26,$D:$D)+COUNTIF($D$11:D26,D26)-1)</f>
        <v/>
      </c>
      <c r="J26" s="91">
        <v>16</v>
      </c>
      <c r="K26" s="19" t="str">
        <f t="shared" si="0"/>
        <v/>
      </c>
      <c r="L26" s="92" t="str">
        <f t="shared" si="1"/>
        <v/>
      </c>
      <c r="M26" s="219"/>
      <c r="N26" s="220">
        <f t="shared" si="2"/>
        <v>16</v>
      </c>
      <c r="O26" s="188" t="str">
        <f t="shared" si="3"/>
        <v/>
      </c>
      <c r="P26" s="166" t="str">
        <f ca="1">'ادخال درجات التشخيصي'!AM22</f>
        <v/>
      </c>
      <c r="Q26" s="166" t="str">
        <f ca="1">'ادخال درجات التشخيصي'!AO22</f>
        <v/>
      </c>
      <c r="R26" s="166" t="str">
        <f ca="1">'ادخال درجات التشخيصي'!AQ22</f>
        <v/>
      </c>
      <c r="S26" s="166" t="str">
        <f ca="1">'ادخال درجات التشخيصي'!AS22</f>
        <v/>
      </c>
      <c r="T26" s="166" t="str">
        <f ca="1">'ادخال درجات التشخيصي'!AU22</f>
        <v/>
      </c>
      <c r="U26" s="166" t="str">
        <f ca="1">'ادخال درجات التشخيصي'!AW22</f>
        <v/>
      </c>
      <c r="V26" s="166" t="str">
        <f ca="1">'ادخال درجات التشخيصي'!AY22</f>
        <v/>
      </c>
      <c r="W26" s="166" t="str">
        <f ca="1">'ادخال درجات التشخيصي'!BA22</f>
        <v/>
      </c>
      <c r="X26" s="166" t="str">
        <f ca="1">'ادخال درجات التشخيصي'!BC22</f>
        <v/>
      </c>
      <c r="Y26" s="166" t="str">
        <f ca="1">'ادخال درجات التشخيصي'!BE22</f>
        <v/>
      </c>
      <c r="Z26" s="166" t="str">
        <f ca="1">'ادخال درجات التشخيصي'!BG22</f>
        <v/>
      </c>
      <c r="AA26" s="166" t="str">
        <f ca="1">'ادخال درجات التشخيصي'!BI22</f>
        <v/>
      </c>
      <c r="AB26" s="166" t="str">
        <f ca="1">'ادخال درجات التشخيصي'!BK22</f>
        <v/>
      </c>
      <c r="AC26" s="166" t="str">
        <f ca="1">'ادخال درجات التشخيصي'!BM22</f>
        <v/>
      </c>
      <c r="AD26" s="166" t="str">
        <f ca="1">'ادخال درجات التشخيصي'!BO22</f>
        <v/>
      </c>
      <c r="AE26" s="166" t="str">
        <f ca="1">'ادخال درجات التشخيصي'!BQ22</f>
        <v/>
      </c>
      <c r="AF26" s="166" t="str">
        <f ca="1">'ادخال درجات التشخيصي'!BS22</f>
        <v/>
      </c>
      <c r="AG26" s="166" t="str">
        <f ca="1">'ادخال درجات التشخيصي'!BU22</f>
        <v/>
      </c>
      <c r="AH26" s="166" t="str">
        <f ca="1">'ادخال درجات التشخيصي'!BW22</f>
        <v/>
      </c>
      <c r="AI26" s="166" t="str">
        <f ca="1">'ادخال درجات التشخيصي'!BY22</f>
        <v/>
      </c>
      <c r="AJ26" s="166" t="str">
        <f ca="1">'ادخال درجات التشخيصي'!CA22</f>
        <v/>
      </c>
      <c r="AK26" s="166" t="str">
        <f ca="1">'ادخال درجات التشخيصي'!CC22</f>
        <v/>
      </c>
      <c r="AL26" s="166" t="str">
        <f ca="1">'ادخال درجات التشخيصي'!CE22</f>
        <v/>
      </c>
      <c r="AM26" s="166" t="str">
        <f ca="1">'ادخال درجات التشخيصي'!CG22</f>
        <v/>
      </c>
      <c r="AN26" s="166" t="str">
        <f ca="1">'ادخال درجات التشخيصي'!CI22</f>
        <v/>
      </c>
      <c r="AS26" s="91">
        <v>16</v>
      </c>
      <c r="AT26" s="19" t="str">
        <f t="shared" si="4"/>
        <v/>
      </c>
      <c r="AU26" s="92" t="str">
        <f t="shared" si="5"/>
        <v/>
      </c>
    </row>
    <row r="27" spans="1:47">
      <c r="A27" s="91">
        <f>'ادخال درجات التشخيصي'!A23</f>
        <v>17</v>
      </c>
      <c r="B27" s="19" t="str">
        <f>IF('ادخال درجات التشخيصي'!B23="","",'ادخال درجات التشخيصي'!B23)</f>
        <v/>
      </c>
      <c r="C27" s="19" t="str">
        <f>IF('ادخال درجات التشخيصي'!AC23="","",'ادخال درجات التشخيصي'!AC23)</f>
        <v/>
      </c>
      <c r="D27" s="92" t="str">
        <f>'ادخال درجات التشخيصي'!AD23</f>
        <v/>
      </c>
      <c r="G27" t="str">
        <f>IF(B27="","",RANK(D27,$D:$D,1)+COUNTIF(D$11:$D27,D27)-1)</f>
        <v/>
      </c>
      <c r="H27" t="str">
        <f>IF(B27="","",RANK(D27,$D:$D)+COUNTIF($D$11:D27,D27)-1)</f>
        <v/>
      </c>
      <c r="J27" s="91">
        <v>17</v>
      </c>
      <c r="K27" s="19" t="str">
        <f t="shared" si="0"/>
        <v/>
      </c>
      <c r="L27" s="92" t="str">
        <f t="shared" si="1"/>
        <v/>
      </c>
      <c r="M27" s="219"/>
      <c r="N27" s="220">
        <f t="shared" si="2"/>
        <v>17</v>
      </c>
      <c r="O27" s="188" t="str">
        <f t="shared" si="3"/>
        <v/>
      </c>
      <c r="P27" s="166" t="str">
        <f ca="1">'ادخال درجات التشخيصي'!AM23</f>
        <v/>
      </c>
      <c r="Q27" s="166" t="str">
        <f ca="1">'ادخال درجات التشخيصي'!AO23</f>
        <v/>
      </c>
      <c r="R27" s="166" t="str">
        <f ca="1">'ادخال درجات التشخيصي'!AQ23</f>
        <v/>
      </c>
      <c r="S27" s="166" t="str">
        <f ca="1">'ادخال درجات التشخيصي'!AS23</f>
        <v/>
      </c>
      <c r="T27" s="166" t="str">
        <f ca="1">'ادخال درجات التشخيصي'!AU23</f>
        <v/>
      </c>
      <c r="U27" s="166" t="str">
        <f ca="1">'ادخال درجات التشخيصي'!AW23</f>
        <v/>
      </c>
      <c r="V27" s="166" t="str">
        <f ca="1">'ادخال درجات التشخيصي'!AY23</f>
        <v/>
      </c>
      <c r="W27" s="166" t="str">
        <f ca="1">'ادخال درجات التشخيصي'!BA23</f>
        <v/>
      </c>
      <c r="X27" s="166" t="str">
        <f ca="1">'ادخال درجات التشخيصي'!BC23</f>
        <v/>
      </c>
      <c r="Y27" s="166" t="str">
        <f ca="1">'ادخال درجات التشخيصي'!BE23</f>
        <v/>
      </c>
      <c r="Z27" s="166" t="str">
        <f ca="1">'ادخال درجات التشخيصي'!BG23</f>
        <v/>
      </c>
      <c r="AA27" s="166" t="str">
        <f ca="1">'ادخال درجات التشخيصي'!BI23</f>
        <v/>
      </c>
      <c r="AB27" s="166" t="str">
        <f ca="1">'ادخال درجات التشخيصي'!BK23</f>
        <v/>
      </c>
      <c r="AC27" s="166" t="str">
        <f ca="1">'ادخال درجات التشخيصي'!BM23</f>
        <v/>
      </c>
      <c r="AD27" s="166" t="str">
        <f ca="1">'ادخال درجات التشخيصي'!BO23</f>
        <v/>
      </c>
      <c r="AE27" s="166" t="str">
        <f ca="1">'ادخال درجات التشخيصي'!BQ23</f>
        <v/>
      </c>
      <c r="AF27" s="166" t="str">
        <f ca="1">'ادخال درجات التشخيصي'!BS23</f>
        <v/>
      </c>
      <c r="AG27" s="166" t="str">
        <f ca="1">'ادخال درجات التشخيصي'!BU23</f>
        <v/>
      </c>
      <c r="AH27" s="166" t="str">
        <f ca="1">'ادخال درجات التشخيصي'!BW23</f>
        <v/>
      </c>
      <c r="AI27" s="166" t="str">
        <f ca="1">'ادخال درجات التشخيصي'!BY23</f>
        <v/>
      </c>
      <c r="AJ27" s="166" t="str">
        <f ca="1">'ادخال درجات التشخيصي'!CA23</f>
        <v/>
      </c>
      <c r="AK27" s="166" t="str">
        <f ca="1">'ادخال درجات التشخيصي'!CC23</f>
        <v/>
      </c>
      <c r="AL27" s="166" t="str">
        <f ca="1">'ادخال درجات التشخيصي'!CE23</f>
        <v/>
      </c>
      <c r="AM27" s="166" t="str">
        <f ca="1">'ادخال درجات التشخيصي'!CG23</f>
        <v/>
      </c>
      <c r="AN27" s="166" t="str">
        <f ca="1">'ادخال درجات التشخيصي'!CI23</f>
        <v/>
      </c>
      <c r="AS27" s="91">
        <v>17</v>
      </c>
      <c r="AT27" s="19" t="str">
        <f t="shared" si="4"/>
        <v/>
      </c>
      <c r="AU27" s="92" t="str">
        <f t="shared" si="5"/>
        <v/>
      </c>
    </row>
    <row r="28" spans="1:47">
      <c r="A28" s="91">
        <f>'ادخال درجات التشخيصي'!A24</f>
        <v>18</v>
      </c>
      <c r="B28" s="19" t="str">
        <f>IF('ادخال درجات التشخيصي'!B24="","",'ادخال درجات التشخيصي'!B24)</f>
        <v/>
      </c>
      <c r="C28" s="19" t="str">
        <f>IF('ادخال درجات التشخيصي'!AC24="","",'ادخال درجات التشخيصي'!AC24)</f>
        <v/>
      </c>
      <c r="D28" s="92" t="str">
        <f>'ادخال درجات التشخيصي'!AD24</f>
        <v/>
      </c>
      <c r="G28" t="str">
        <f>IF(B28="","",RANK(D28,$D:$D,1)+COUNTIF(D$11:$D28,D28)-1)</f>
        <v/>
      </c>
      <c r="H28" t="str">
        <f>IF(B28="","",RANK(D28,$D:$D)+COUNTIF($D$11:D28,D28)-1)</f>
        <v/>
      </c>
      <c r="J28" s="91">
        <v>18</v>
      </c>
      <c r="K28" s="19" t="str">
        <f t="shared" si="0"/>
        <v/>
      </c>
      <c r="L28" s="92" t="str">
        <f t="shared" si="1"/>
        <v/>
      </c>
      <c r="M28" s="219"/>
      <c r="N28" s="220">
        <f t="shared" si="2"/>
        <v>18</v>
      </c>
      <c r="O28" s="188" t="str">
        <f t="shared" si="3"/>
        <v/>
      </c>
      <c r="P28" s="166" t="str">
        <f ca="1">'ادخال درجات التشخيصي'!AM24</f>
        <v/>
      </c>
      <c r="Q28" s="166" t="str">
        <f ca="1">'ادخال درجات التشخيصي'!AO24</f>
        <v/>
      </c>
      <c r="R28" s="166" t="str">
        <f ca="1">'ادخال درجات التشخيصي'!AQ24</f>
        <v/>
      </c>
      <c r="S28" s="166" t="str">
        <f ca="1">'ادخال درجات التشخيصي'!AS24</f>
        <v/>
      </c>
      <c r="T28" s="166" t="str">
        <f ca="1">'ادخال درجات التشخيصي'!AU24</f>
        <v/>
      </c>
      <c r="U28" s="166" t="str">
        <f ca="1">'ادخال درجات التشخيصي'!AW24</f>
        <v/>
      </c>
      <c r="V28" s="166" t="str">
        <f ca="1">'ادخال درجات التشخيصي'!AY24</f>
        <v/>
      </c>
      <c r="W28" s="166" t="str">
        <f ca="1">'ادخال درجات التشخيصي'!BA24</f>
        <v/>
      </c>
      <c r="X28" s="166" t="str">
        <f ca="1">'ادخال درجات التشخيصي'!BC24</f>
        <v/>
      </c>
      <c r="Y28" s="166" t="str">
        <f ca="1">'ادخال درجات التشخيصي'!BE24</f>
        <v/>
      </c>
      <c r="Z28" s="166" t="str">
        <f ca="1">'ادخال درجات التشخيصي'!BG24</f>
        <v/>
      </c>
      <c r="AA28" s="166" t="str">
        <f ca="1">'ادخال درجات التشخيصي'!BI24</f>
        <v/>
      </c>
      <c r="AB28" s="166" t="str">
        <f ca="1">'ادخال درجات التشخيصي'!BK24</f>
        <v/>
      </c>
      <c r="AC28" s="166" t="str">
        <f ca="1">'ادخال درجات التشخيصي'!BM24</f>
        <v/>
      </c>
      <c r="AD28" s="166" t="str">
        <f ca="1">'ادخال درجات التشخيصي'!BO24</f>
        <v/>
      </c>
      <c r="AE28" s="166" t="str">
        <f ca="1">'ادخال درجات التشخيصي'!BQ24</f>
        <v/>
      </c>
      <c r="AF28" s="166" t="str">
        <f ca="1">'ادخال درجات التشخيصي'!BS24</f>
        <v/>
      </c>
      <c r="AG28" s="166" t="str">
        <f ca="1">'ادخال درجات التشخيصي'!BU24</f>
        <v/>
      </c>
      <c r="AH28" s="166" t="str">
        <f ca="1">'ادخال درجات التشخيصي'!BW24</f>
        <v/>
      </c>
      <c r="AI28" s="166" t="str">
        <f ca="1">'ادخال درجات التشخيصي'!BY24</f>
        <v/>
      </c>
      <c r="AJ28" s="166" t="str">
        <f ca="1">'ادخال درجات التشخيصي'!CA24</f>
        <v/>
      </c>
      <c r="AK28" s="166" t="str">
        <f ca="1">'ادخال درجات التشخيصي'!CC24</f>
        <v/>
      </c>
      <c r="AL28" s="166" t="str">
        <f ca="1">'ادخال درجات التشخيصي'!CE24</f>
        <v/>
      </c>
      <c r="AM28" s="166" t="str">
        <f ca="1">'ادخال درجات التشخيصي'!CG24</f>
        <v/>
      </c>
      <c r="AN28" s="166" t="str">
        <f ca="1">'ادخال درجات التشخيصي'!CI24</f>
        <v/>
      </c>
      <c r="AS28" s="91">
        <v>18</v>
      </c>
      <c r="AT28" s="19" t="str">
        <f t="shared" si="4"/>
        <v/>
      </c>
      <c r="AU28" s="92" t="str">
        <f t="shared" si="5"/>
        <v/>
      </c>
    </row>
    <row r="29" spans="1:47">
      <c r="A29" s="91">
        <f>'ادخال درجات التشخيصي'!A25</f>
        <v>19</v>
      </c>
      <c r="B29" s="19" t="str">
        <f>IF('ادخال درجات التشخيصي'!B25="","",'ادخال درجات التشخيصي'!B25)</f>
        <v/>
      </c>
      <c r="C29" s="19" t="str">
        <f>IF('ادخال درجات التشخيصي'!AC25="","",'ادخال درجات التشخيصي'!AC25)</f>
        <v/>
      </c>
      <c r="D29" s="92" t="str">
        <f>'ادخال درجات التشخيصي'!AD25</f>
        <v/>
      </c>
      <c r="G29" t="str">
        <f>IF(B29="","",RANK(D29,$D:$D,1)+COUNTIF(D$11:$D29,D29)-1)</f>
        <v/>
      </c>
      <c r="H29" t="str">
        <f>IF(B29="","",RANK(D29,$D:$D)+COUNTIF($D$11:D29,D29)-1)</f>
        <v/>
      </c>
      <c r="J29" s="91">
        <v>19</v>
      </c>
      <c r="K29" s="19" t="str">
        <f t="shared" si="0"/>
        <v/>
      </c>
      <c r="L29" s="92" t="str">
        <f t="shared" si="1"/>
        <v/>
      </c>
      <c r="M29" s="219"/>
      <c r="N29" s="220">
        <f t="shared" si="2"/>
        <v>19</v>
      </c>
      <c r="O29" s="188" t="str">
        <f t="shared" si="3"/>
        <v/>
      </c>
      <c r="P29" s="166" t="str">
        <f ca="1">'ادخال درجات التشخيصي'!AM25</f>
        <v/>
      </c>
      <c r="Q29" s="166" t="str">
        <f ca="1">'ادخال درجات التشخيصي'!AO25</f>
        <v/>
      </c>
      <c r="R29" s="166" t="str">
        <f ca="1">'ادخال درجات التشخيصي'!AQ25</f>
        <v/>
      </c>
      <c r="S29" s="166" t="str">
        <f ca="1">'ادخال درجات التشخيصي'!AS25</f>
        <v/>
      </c>
      <c r="T29" s="166" t="str">
        <f ca="1">'ادخال درجات التشخيصي'!AU25</f>
        <v/>
      </c>
      <c r="U29" s="166" t="str">
        <f ca="1">'ادخال درجات التشخيصي'!AW25</f>
        <v/>
      </c>
      <c r="V29" s="166" t="str">
        <f ca="1">'ادخال درجات التشخيصي'!AY25</f>
        <v/>
      </c>
      <c r="W29" s="166" t="str">
        <f ca="1">'ادخال درجات التشخيصي'!BA25</f>
        <v/>
      </c>
      <c r="X29" s="166" t="str">
        <f ca="1">'ادخال درجات التشخيصي'!BC25</f>
        <v/>
      </c>
      <c r="Y29" s="166" t="str">
        <f ca="1">'ادخال درجات التشخيصي'!BE25</f>
        <v/>
      </c>
      <c r="Z29" s="166" t="str">
        <f ca="1">'ادخال درجات التشخيصي'!BG25</f>
        <v/>
      </c>
      <c r="AA29" s="166" t="str">
        <f ca="1">'ادخال درجات التشخيصي'!BI25</f>
        <v/>
      </c>
      <c r="AB29" s="166" t="str">
        <f ca="1">'ادخال درجات التشخيصي'!BK25</f>
        <v/>
      </c>
      <c r="AC29" s="166" t="str">
        <f ca="1">'ادخال درجات التشخيصي'!BM25</f>
        <v/>
      </c>
      <c r="AD29" s="166" t="str">
        <f ca="1">'ادخال درجات التشخيصي'!BO25</f>
        <v/>
      </c>
      <c r="AE29" s="166" t="str">
        <f ca="1">'ادخال درجات التشخيصي'!BQ25</f>
        <v/>
      </c>
      <c r="AF29" s="166" t="str">
        <f ca="1">'ادخال درجات التشخيصي'!BS25</f>
        <v/>
      </c>
      <c r="AG29" s="166" t="str">
        <f ca="1">'ادخال درجات التشخيصي'!BU25</f>
        <v/>
      </c>
      <c r="AH29" s="166" t="str">
        <f ca="1">'ادخال درجات التشخيصي'!BW25</f>
        <v/>
      </c>
      <c r="AI29" s="166" t="str">
        <f ca="1">'ادخال درجات التشخيصي'!BY25</f>
        <v/>
      </c>
      <c r="AJ29" s="166" t="str">
        <f ca="1">'ادخال درجات التشخيصي'!CA25</f>
        <v/>
      </c>
      <c r="AK29" s="166" t="str">
        <f ca="1">'ادخال درجات التشخيصي'!CC25</f>
        <v/>
      </c>
      <c r="AL29" s="166" t="str">
        <f ca="1">'ادخال درجات التشخيصي'!CE25</f>
        <v/>
      </c>
      <c r="AM29" s="166" t="str">
        <f ca="1">'ادخال درجات التشخيصي'!CG25</f>
        <v/>
      </c>
      <c r="AN29" s="166" t="str">
        <f ca="1">'ادخال درجات التشخيصي'!CI25</f>
        <v/>
      </c>
      <c r="AS29" s="91">
        <v>19</v>
      </c>
      <c r="AT29" s="19" t="str">
        <f t="shared" si="4"/>
        <v/>
      </c>
      <c r="AU29" s="92" t="str">
        <f t="shared" si="5"/>
        <v/>
      </c>
    </row>
    <row r="30" spans="1:47">
      <c r="A30" s="91">
        <f>'ادخال درجات التشخيصي'!A26</f>
        <v>20</v>
      </c>
      <c r="B30" s="19" t="str">
        <f>IF('ادخال درجات التشخيصي'!B26="","",'ادخال درجات التشخيصي'!B26)</f>
        <v/>
      </c>
      <c r="C30" s="19" t="str">
        <f>IF('ادخال درجات التشخيصي'!AC26="","",'ادخال درجات التشخيصي'!AC26)</f>
        <v/>
      </c>
      <c r="D30" s="92" t="str">
        <f>'ادخال درجات التشخيصي'!AD26</f>
        <v/>
      </c>
      <c r="G30" t="str">
        <f>IF(B30="","",RANK(D30,$D:$D,1)+COUNTIF(D$11:$D30,D30)-1)</f>
        <v/>
      </c>
      <c r="H30" t="str">
        <f>IF(B30="","",RANK(D30,$D:$D)+COUNTIF($D$11:D30,D30)-1)</f>
        <v/>
      </c>
      <c r="J30" s="91">
        <v>20</v>
      </c>
      <c r="K30" s="19" t="str">
        <f t="shared" si="0"/>
        <v/>
      </c>
      <c r="L30" s="92" t="str">
        <f t="shared" si="1"/>
        <v/>
      </c>
      <c r="M30" s="219"/>
      <c r="N30" s="220">
        <f t="shared" si="2"/>
        <v>20</v>
      </c>
      <c r="O30" s="188" t="str">
        <f t="shared" si="3"/>
        <v/>
      </c>
      <c r="P30" s="166" t="str">
        <f ca="1">'ادخال درجات التشخيصي'!AM26</f>
        <v/>
      </c>
      <c r="Q30" s="166" t="str">
        <f ca="1">'ادخال درجات التشخيصي'!AO26</f>
        <v/>
      </c>
      <c r="R30" s="166" t="str">
        <f ca="1">'ادخال درجات التشخيصي'!AQ26</f>
        <v/>
      </c>
      <c r="S30" s="166" t="str">
        <f ca="1">'ادخال درجات التشخيصي'!AS26</f>
        <v/>
      </c>
      <c r="T30" s="166" t="str">
        <f ca="1">'ادخال درجات التشخيصي'!AU26</f>
        <v/>
      </c>
      <c r="U30" s="166" t="str">
        <f ca="1">'ادخال درجات التشخيصي'!AW26</f>
        <v/>
      </c>
      <c r="V30" s="166" t="str">
        <f ca="1">'ادخال درجات التشخيصي'!AY26</f>
        <v/>
      </c>
      <c r="W30" s="166" t="str">
        <f ca="1">'ادخال درجات التشخيصي'!BA26</f>
        <v/>
      </c>
      <c r="X30" s="166" t="str">
        <f ca="1">'ادخال درجات التشخيصي'!BC26</f>
        <v/>
      </c>
      <c r="Y30" s="166" t="str">
        <f ca="1">'ادخال درجات التشخيصي'!BE26</f>
        <v/>
      </c>
      <c r="Z30" s="166" t="str">
        <f ca="1">'ادخال درجات التشخيصي'!BG26</f>
        <v/>
      </c>
      <c r="AA30" s="166" t="str">
        <f ca="1">'ادخال درجات التشخيصي'!BI26</f>
        <v/>
      </c>
      <c r="AB30" s="166" t="str">
        <f ca="1">'ادخال درجات التشخيصي'!BK26</f>
        <v/>
      </c>
      <c r="AC30" s="166" t="str">
        <f ca="1">'ادخال درجات التشخيصي'!BM26</f>
        <v/>
      </c>
      <c r="AD30" s="166" t="str">
        <f ca="1">'ادخال درجات التشخيصي'!BO26</f>
        <v/>
      </c>
      <c r="AE30" s="166" t="str">
        <f ca="1">'ادخال درجات التشخيصي'!BQ26</f>
        <v/>
      </c>
      <c r="AF30" s="166" t="str">
        <f ca="1">'ادخال درجات التشخيصي'!BS26</f>
        <v/>
      </c>
      <c r="AG30" s="166" t="str">
        <f ca="1">'ادخال درجات التشخيصي'!BU26</f>
        <v/>
      </c>
      <c r="AH30" s="166" t="str">
        <f ca="1">'ادخال درجات التشخيصي'!BW26</f>
        <v/>
      </c>
      <c r="AI30" s="166" t="str">
        <f ca="1">'ادخال درجات التشخيصي'!BY26</f>
        <v/>
      </c>
      <c r="AJ30" s="166" t="str">
        <f ca="1">'ادخال درجات التشخيصي'!CA26</f>
        <v/>
      </c>
      <c r="AK30" s="166" t="str">
        <f ca="1">'ادخال درجات التشخيصي'!CC26</f>
        <v/>
      </c>
      <c r="AL30" s="166" t="str">
        <f ca="1">'ادخال درجات التشخيصي'!CE26</f>
        <v/>
      </c>
      <c r="AM30" s="166" t="str">
        <f ca="1">'ادخال درجات التشخيصي'!CG26</f>
        <v/>
      </c>
      <c r="AN30" s="166" t="str">
        <f ca="1">'ادخال درجات التشخيصي'!CI26</f>
        <v/>
      </c>
      <c r="AS30" s="91">
        <v>20</v>
      </c>
      <c r="AT30" s="19" t="str">
        <f t="shared" si="4"/>
        <v/>
      </c>
      <c r="AU30" s="92" t="str">
        <f t="shared" si="5"/>
        <v/>
      </c>
    </row>
    <row r="31" spans="1:47">
      <c r="A31" s="91">
        <f>'ادخال درجات التشخيصي'!A27</f>
        <v>21</v>
      </c>
      <c r="B31" s="19" t="str">
        <f>IF('ادخال درجات التشخيصي'!B27="","",'ادخال درجات التشخيصي'!B27)</f>
        <v/>
      </c>
      <c r="C31" s="19" t="str">
        <f>IF('ادخال درجات التشخيصي'!AC27="","",'ادخال درجات التشخيصي'!AC27)</f>
        <v/>
      </c>
      <c r="D31" s="92" t="str">
        <f>'ادخال درجات التشخيصي'!AD27</f>
        <v/>
      </c>
      <c r="G31" t="str">
        <f>IF(B31="","",RANK(D31,$D:$D,1)+COUNTIF(D$11:$D31,D31)-1)</f>
        <v/>
      </c>
      <c r="H31" t="str">
        <f>IF(B31="","",RANK(D31,$D:$D)+COUNTIF($D$11:D31,D31)-1)</f>
        <v/>
      </c>
      <c r="J31" s="91">
        <v>21</v>
      </c>
      <c r="K31" s="19" t="str">
        <f t="shared" si="0"/>
        <v/>
      </c>
      <c r="L31" s="92" t="str">
        <f t="shared" si="1"/>
        <v/>
      </c>
      <c r="M31" s="219"/>
      <c r="N31" s="220">
        <f t="shared" si="2"/>
        <v>21</v>
      </c>
      <c r="O31" s="188" t="str">
        <f t="shared" si="3"/>
        <v/>
      </c>
      <c r="P31" s="166" t="str">
        <f ca="1">'ادخال درجات التشخيصي'!AM27</f>
        <v/>
      </c>
      <c r="Q31" s="166" t="str">
        <f ca="1">'ادخال درجات التشخيصي'!AO27</f>
        <v/>
      </c>
      <c r="R31" s="166" t="str">
        <f ca="1">'ادخال درجات التشخيصي'!AQ27</f>
        <v/>
      </c>
      <c r="S31" s="166" t="str">
        <f ca="1">'ادخال درجات التشخيصي'!AS27</f>
        <v/>
      </c>
      <c r="T31" s="166" t="str">
        <f ca="1">'ادخال درجات التشخيصي'!AU27</f>
        <v/>
      </c>
      <c r="U31" s="166" t="str">
        <f ca="1">'ادخال درجات التشخيصي'!AW27</f>
        <v/>
      </c>
      <c r="V31" s="166" t="str">
        <f ca="1">'ادخال درجات التشخيصي'!AY27</f>
        <v/>
      </c>
      <c r="W31" s="166" t="str">
        <f ca="1">'ادخال درجات التشخيصي'!BA27</f>
        <v/>
      </c>
      <c r="X31" s="166" t="str">
        <f ca="1">'ادخال درجات التشخيصي'!BC27</f>
        <v/>
      </c>
      <c r="Y31" s="166" t="str">
        <f ca="1">'ادخال درجات التشخيصي'!BE27</f>
        <v/>
      </c>
      <c r="Z31" s="166" t="str">
        <f ca="1">'ادخال درجات التشخيصي'!BG27</f>
        <v/>
      </c>
      <c r="AA31" s="166" t="str">
        <f ca="1">'ادخال درجات التشخيصي'!BI27</f>
        <v/>
      </c>
      <c r="AB31" s="166" t="str">
        <f ca="1">'ادخال درجات التشخيصي'!BK27</f>
        <v/>
      </c>
      <c r="AC31" s="166" t="str">
        <f ca="1">'ادخال درجات التشخيصي'!BM27</f>
        <v/>
      </c>
      <c r="AD31" s="166" t="str">
        <f ca="1">'ادخال درجات التشخيصي'!BO27</f>
        <v/>
      </c>
      <c r="AE31" s="166" t="str">
        <f ca="1">'ادخال درجات التشخيصي'!BQ27</f>
        <v/>
      </c>
      <c r="AF31" s="166" t="str">
        <f ca="1">'ادخال درجات التشخيصي'!BS27</f>
        <v/>
      </c>
      <c r="AG31" s="166" t="str">
        <f ca="1">'ادخال درجات التشخيصي'!BU27</f>
        <v/>
      </c>
      <c r="AH31" s="166" t="str">
        <f ca="1">'ادخال درجات التشخيصي'!BW27</f>
        <v/>
      </c>
      <c r="AI31" s="166" t="str">
        <f ca="1">'ادخال درجات التشخيصي'!BY27</f>
        <v/>
      </c>
      <c r="AJ31" s="166" t="str">
        <f ca="1">'ادخال درجات التشخيصي'!CA27</f>
        <v/>
      </c>
      <c r="AK31" s="166" t="str">
        <f ca="1">'ادخال درجات التشخيصي'!CC27</f>
        <v/>
      </c>
      <c r="AL31" s="166" t="str">
        <f ca="1">'ادخال درجات التشخيصي'!CE27</f>
        <v/>
      </c>
      <c r="AM31" s="166" t="str">
        <f ca="1">'ادخال درجات التشخيصي'!CG27</f>
        <v/>
      </c>
      <c r="AN31" s="166" t="str">
        <f ca="1">'ادخال درجات التشخيصي'!CI27</f>
        <v/>
      </c>
      <c r="AS31" s="91">
        <v>21</v>
      </c>
      <c r="AT31" s="19" t="str">
        <f t="shared" si="4"/>
        <v/>
      </c>
      <c r="AU31" s="92" t="str">
        <f t="shared" si="5"/>
        <v/>
      </c>
    </row>
    <row r="32" spans="1:47">
      <c r="A32" s="91">
        <f>'ادخال درجات التشخيصي'!A28</f>
        <v>22</v>
      </c>
      <c r="B32" s="19" t="str">
        <f>IF('ادخال درجات التشخيصي'!B28="","",'ادخال درجات التشخيصي'!B28)</f>
        <v/>
      </c>
      <c r="C32" s="19" t="str">
        <f>IF('ادخال درجات التشخيصي'!AC28="","",'ادخال درجات التشخيصي'!AC28)</f>
        <v/>
      </c>
      <c r="D32" s="92" t="str">
        <f>'ادخال درجات التشخيصي'!AD28</f>
        <v/>
      </c>
      <c r="G32" t="str">
        <f>IF(B32="","",RANK(D32,$D:$D,1)+COUNTIF(D$11:$D32,D32)-1)</f>
        <v/>
      </c>
      <c r="H32" t="str">
        <f>IF(B32="","",RANK(D32,$D:$D)+COUNTIF($D$11:D32,D32)-1)</f>
        <v/>
      </c>
      <c r="J32" s="91">
        <v>22</v>
      </c>
      <c r="K32" s="19" t="str">
        <f t="shared" si="0"/>
        <v/>
      </c>
      <c r="L32" s="92" t="str">
        <f t="shared" si="1"/>
        <v/>
      </c>
      <c r="M32" s="219"/>
      <c r="N32" s="220">
        <f t="shared" si="2"/>
        <v>22</v>
      </c>
      <c r="O32" s="188" t="str">
        <f t="shared" si="3"/>
        <v/>
      </c>
      <c r="P32" s="166" t="str">
        <f ca="1">'ادخال درجات التشخيصي'!AM28</f>
        <v/>
      </c>
      <c r="Q32" s="166" t="str">
        <f ca="1">'ادخال درجات التشخيصي'!AO28</f>
        <v/>
      </c>
      <c r="R32" s="166" t="str">
        <f ca="1">'ادخال درجات التشخيصي'!AQ28</f>
        <v/>
      </c>
      <c r="S32" s="166" t="str">
        <f ca="1">'ادخال درجات التشخيصي'!AS28</f>
        <v/>
      </c>
      <c r="T32" s="166" t="str">
        <f ca="1">'ادخال درجات التشخيصي'!AU28</f>
        <v/>
      </c>
      <c r="U32" s="166" t="str">
        <f ca="1">'ادخال درجات التشخيصي'!AW28</f>
        <v/>
      </c>
      <c r="V32" s="166" t="str">
        <f ca="1">'ادخال درجات التشخيصي'!AY28</f>
        <v/>
      </c>
      <c r="W32" s="166" t="str">
        <f ca="1">'ادخال درجات التشخيصي'!BA28</f>
        <v/>
      </c>
      <c r="X32" s="166" t="str">
        <f ca="1">'ادخال درجات التشخيصي'!BC28</f>
        <v/>
      </c>
      <c r="Y32" s="166" t="str">
        <f ca="1">'ادخال درجات التشخيصي'!BE28</f>
        <v/>
      </c>
      <c r="Z32" s="166" t="str">
        <f ca="1">'ادخال درجات التشخيصي'!BG28</f>
        <v/>
      </c>
      <c r="AA32" s="166" t="str">
        <f ca="1">'ادخال درجات التشخيصي'!BI28</f>
        <v/>
      </c>
      <c r="AB32" s="166" t="str">
        <f ca="1">'ادخال درجات التشخيصي'!BK28</f>
        <v/>
      </c>
      <c r="AC32" s="166" t="str">
        <f ca="1">'ادخال درجات التشخيصي'!BM28</f>
        <v/>
      </c>
      <c r="AD32" s="166" t="str">
        <f ca="1">'ادخال درجات التشخيصي'!BO28</f>
        <v/>
      </c>
      <c r="AE32" s="166" t="str">
        <f ca="1">'ادخال درجات التشخيصي'!BQ28</f>
        <v/>
      </c>
      <c r="AF32" s="166" t="str">
        <f ca="1">'ادخال درجات التشخيصي'!BS28</f>
        <v/>
      </c>
      <c r="AG32" s="166" t="str">
        <f ca="1">'ادخال درجات التشخيصي'!BU28</f>
        <v/>
      </c>
      <c r="AH32" s="166" t="str">
        <f ca="1">'ادخال درجات التشخيصي'!BW28</f>
        <v/>
      </c>
      <c r="AI32" s="166" t="str">
        <f ca="1">'ادخال درجات التشخيصي'!BY28</f>
        <v/>
      </c>
      <c r="AJ32" s="166" t="str">
        <f ca="1">'ادخال درجات التشخيصي'!CA28</f>
        <v/>
      </c>
      <c r="AK32" s="166" t="str">
        <f ca="1">'ادخال درجات التشخيصي'!CC28</f>
        <v/>
      </c>
      <c r="AL32" s="166" t="str">
        <f ca="1">'ادخال درجات التشخيصي'!CE28</f>
        <v/>
      </c>
      <c r="AM32" s="166" t="str">
        <f ca="1">'ادخال درجات التشخيصي'!CG28</f>
        <v/>
      </c>
      <c r="AN32" s="166" t="str">
        <f ca="1">'ادخال درجات التشخيصي'!CI28</f>
        <v/>
      </c>
      <c r="AS32" s="91">
        <v>22</v>
      </c>
      <c r="AT32" s="19" t="str">
        <f t="shared" si="4"/>
        <v/>
      </c>
      <c r="AU32" s="92" t="str">
        <f t="shared" si="5"/>
        <v/>
      </c>
    </row>
    <row r="33" spans="1:47">
      <c r="A33" s="91">
        <f>'ادخال درجات التشخيصي'!A29</f>
        <v>23</v>
      </c>
      <c r="B33" s="19" t="str">
        <f>IF('ادخال درجات التشخيصي'!B29="","",'ادخال درجات التشخيصي'!B29)</f>
        <v/>
      </c>
      <c r="C33" s="19" t="str">
        <f>IF('ادخال درجات التشخيصي'!AC29="","",'ادخال درجات التشخيصي'!AC29)</f>
        <v/>
      </c>
      <c r="D33" s="92" t="str">
        <f>'ادخال درجات التشخيصي'!AD29</f>
        <v/>
      </c>
      <c r="G33" t="str">
        <f>IF(B33="","",RANK(D33,$D:$D,1)+COUNTIF(D$11:$D33,D33)-1)</f>
        <v/>
      </c>
      <c r="H33" t="str">
        <f>IF(B33="","",RANK(D33,$D:$D)+COUNTIF($D$11:D33,D33)-1)</f>
        <v/>
      </c>
      <c r="J33" s="91">
        <v>23</v>
      </c>
      <c r="K33" s="19" t="str">
        <f t="shared" si="0"/>
        <v/>
      </c>
      <c r="L33" s="92" t="str">
        <f t="shared" si="1"/>
        <v/>
      </c>
      <c r="M33" s="219"/>
      <c r="N33" s="220">
        <f t="shared" si="2"/>
        <v>23</v>
      </c>
      <c r="O33" s="188" t="str">
        <f t="shared" si="3"/>
        <v/>
      </c>
      <c r="P33" s="166" t="str">
        <f ca="1">'ادخال درجات التشخيصي'!AM29</f>
        <v/>
      </c>
      <c r="Q33" s="166" t="str">
        <f ca="1">'ادخال درجات التشخيصي'!AO29</f>
        <v/>
      </c>
      <c r="R33" s="166" t="str">
        <f ca="1">'ادخال درجات التشخيصي'!AQ29</f>
        <v/>
      </c>
      <c r="S33" s="166" t="str">
        <f ca="1">'ادخال درجات التشخيصي'!AS29</f>
        <v/>
      </c>
      <c r="T33" s="166" t="str">
        <f ca="1">'ادخال درجات التشخيصي'!AU29</f>
        <v/>
      </c>
      <c r="U33" s="166" t="str">
        <f ca="1">'ادخال درجات التشخيصي'!AW29</f>
        <v/>
      </c>
      <c r="V33" s="166" t="str">
        <f ca="1">'ادخال درجات التشخيصي'!AY29</f>
        <v/>
      </c>
      <c r="W33" s="166" t="str">
        <f ca="1">'ادخال درجات التشخيصي'!BA29</f>
        <v/>
      </c>
      <c r="X33" s="166" t="str">
        <f ca="1">'ادخال درجات التشخيصي'!BC29</f>
        <v/>
      </c>
      <c r="Y33" s="166" t="str">
        <f ca="1">'ادخال درجات التشخيصي'!BE29</f>
        <v/>
      </c>
      <c r="Z33" s="166" t="str">
        <f ca="1">'ادخال درجات التشخيصي'!BG29</f>
        <v/>
      </c>
      <c r="AA33" s="166" t="str">
        <f ca="1">'ادخال درجات التشخيصي'!BI29</f>
        <v/>
      </c>
      <c r="AB33" s="166" t="str">
        <f ca="1">'ادخال درجات التشخيصي'!BK29</f>
        <v/>
      </c>
      <c r="AC33" s="166" t="str">
        <f ca="1">'ادخال درجات التشخيصي'!BM29</f>
        <v/>
      </c>
      <c r="AD33" s="166" t="str">
        <f ca="1">'ادخال درجات التشخيصي'!BO29</f>
        <v/>
      </c>
      <c r="AE33" s="166" t="str">
        <f ca="1">'ادخال درجات التشخيصي'!BQ29</f>
        <v/>
      </c>
      <c r="AF33" s="166" t="str">
        <f ca="1">'ادخال درجات التشخيصي'!BS29</f>
        <v/>
      </c>
      <c r="AG33" s="166" t="str">
        <f ca="1">'ادخال درجات التشخيصي'!BU29</f>
        <v/>
      </c>
      <c r="AH33" s="166" t="str">
        <f ca="1">'ادخال درجات التشخيصي'!BW29</f>
        <v/>
      </c>
      <c r="AI33" s="166" t="str">
        <f ca="1">'ادخال درجات التشخيصي'!BY29</f>
        <v/>
      </c>
      <c r="AJ33" s="166" t="str">
        <f ca="1">'ادخال درجات التشخيصي'!CA29</f>
        <v/>
      </c>
      <c r="AK33" s="166" t="str">
        <f ca="1">'ادخال درجات التشخيصي'!CC29</f>
        <v/>
      </c>
      <c r="AL33" s="166" t="str">
        <f ca="1">'ادخال درجات التشخيصي'!CE29</f>
        <v/>
      </c>
      <c r="AM33" s="166" t="str">
        <f ca="1">'ادخال درجات التشخيصي'!CG29</f>
        <v/>
      </c>
      <c r="AN33" s="166" t="str">
        <f ca="1">'ادخال درجات التشخيصي'!CI29</f>
        <v/>
      </c>
      <c r="AS33" s="91">
        <v>23</v>
      </c>
      <c r="AT33" s="19" t="str">
        <f t="shared" si="4"/>
        <v/>
      </c>
      <c r="AU33" s="92" t="str">
        <f t="shared" si="5"/>
        <v/>
      </c>
    </row>
    <row r="34" spans="1:47">
      <c r="A34" s="91">
        <f>'ادخال درجات التشخيصي'!A30</f>
        <v>24</v>
      </c>
      <c r="B34" s="19" t="str">
        <f>IF('ادخال درجات التشخيصي'!B30="","",'ادخال درجات التشخيصي'!B30)</f>
        <v/>
      </c>
      <c r="C34" s="19" t="str">
        <f>IF('ادخال درجات التشخيصي'!AC30="","",'ادخال درجات التشخيصي'!AC30)</f>
        <v/>
      </c>
      <c r="D34" s="92" t="str">
        <f>'ادخال درجات التشخيصي'!AD30</f>
        <v/>
      </c>
      <c r="G34" t="str">
        <f>IF(B34="","",RANK(D34,$D:$D,1)+COUNTIF(D$11:$D34,D34)-1)</f>
        <v/>
      </c>
      <c r="H34" t="str">
        <f>IF(B34="","",RANK(D34,$D:$D)+COUNTIF($D$11:D34,D34)-1)</f>
        <v/>
      </c>
      <c r="J34" s="91">
        <v>24</v>
      </c>
      <c r="K34" s="19" t="str">
        <f t="shared" si="0"/>
        <v/>
      </c>
      <c r="L34" s="92" t="str">
        <f t="shared" si="1"/>
        <v/>
      </c>
      <c r="M34" s="219"/>
      <c r="N34" s="220">
        <f t="shared" si="2"/>
        <v>24</v>
      </c>
      <c r="O34" s="188" t="str">
        <f t="shared" si="3"/>
        <v/>
      </c>
      <c r="P34" s="166" t="str">
        <f ca="1">'ادخال درجات التشخيصي'!AM30</f>
        <v/>
      </c>
      <c r="Q34" s="166" t="str">
        <f ca="1">'ادخال درجات التشخيصي'!AO30</f>
        <v/>
      </c>
      <c r="R34" s="166" t="str">
        <f ca="1">'ادخال درجات التشخيصي'!AQ30</f>
        <v/>
      </c>
      <c r="S34" s="166" t="str">
        <f ca="1">'ادخال درجات التشخيصي'!AS30</f>
        <v/>
      </c>
      <c r="T34" s="166" t="str">
        <f ca="1">'ادخال درجات التشخيصي'!AU30</f>
        <v/>
      </c>
      <c r="U34" s="166" t="str">
        <f ca="1">'ادخال درجات التشخيصي'!AW30</f>
        <v/>
      </c>
      <c r="V34" s="166" t="str">
        <f ca="1">'ادخال درجات التشخيصي'!AY30</f>
        <v/>
      </c>
      <c r="W34" s="166" t="str">
        <f ca="1">'ادخال درجات التشخيصي'!BA30</f>
        <v/>
      </c>
      <c r="X34" s="166" t="str">
        <f ca="1">'ادخال درجات التشخيصي'!BC30</f>
        <v/>
      </c>
      <c r="Y34" s="166" t="str">
        <f ca="1">'ادخال درجات التشخيصي'!BE30</f>
        <v/>
      </c>
      <c r="Z34" s="166" t="str">
        <f ca="1">'ادخال درجات التشخيصي'!BG30</f>
        <v/>
      </c>
      <c r="AA34" s="166" t="str">
        <f ca="1">'ادخال درجات التشخيصي'!BI30</f>
        <v/>
      </c>
      <c r="AB34" s="166" t="str">
        <f ca="1">'ادخال درجات التشخيصي'!BK30</f>
        <v/>
      </c>
      <c r="AC34" s="166" t="str">
        <f ca="1">'ادخال درجات التشخيصي'!BM30</f>
        <v/>
      </c>
      <c r="AD34" s="166" t="str">
        <f ca="1">'ادخال درجات التشخيصي'!BO30</f>
        <v/>
      </c>
      <c r="AE34" s="166" t="str">
        <f ca="1">'ادخال درجات التشخيصي'!BQ30</f>
        <v/>
      </c>
      <c r="AF34" s="166" t="str">
        <f ca="1">'ادخال درجات التشخيصي'!BS30</f>
        <v/>
      </c>
      <c r="AG34" s="166" t="str">
        <f ca="1">'ادخال درجات التشخيصي'!BU30</f>
        <v/>
      </c>
      <c r="AH34" s="166" t="str">
        <f ca="1">'ادخال درجات التشخيصي'!BW30</f>
        <v/>
      </c>
      <c r="AI34" s="166" t="str">
        <f ca="1">'ادخال درجات التشخيصي'!BY30</f>
        <v/>
      </c>
      <c r="AJ34" s="166" t="str">
        <f ca="1">'ادخال درجات التشخيصي'!CA30</f>
        <v/>
      </c>
      <c r="AK34" s="166" t="str">
        <f ca="1">'ادخال درجات التشخيصي'!CC30</f>
        <v/>
      </c>
      <c r="AL34" s="166" t="str">
        <f ca="1">'ادخال درجات التشخيصي'!CE30</f>
        <v/>
      </c>
      <c r="AM34" s="166" t="str">
        <f ca="1">'ادخال درجات التشخيصي'!CG30</f>
        <v/>
      </c>
      <c r="AN34" s="166" t="str">
        <f ca="1">'ادخال درجات التشخيصي'!CI30</f>
        <v/>
      </c>
      <c r="AS34" s="91">
        <v>24</v>
      </c>
      <c r="AT34" s="19" t="str">
        <f t="shared" si="4"/>
        <v/>
      </c>
      <c r="AU34" s="92" t="str">
        <f t="shared" si="5"/>
        <v/>
      </c>
    </row>
    <row r="35" spans="1:47">
      <c r="A35" s="91">
        <f>'ادخال درجات التشخيصي'!A31</f>
        <v>25</v>
      </c>
      <c r="B35" s="19" t="str">
        <f>IF('ادخال درجات التشخيصي'!B31="","",'ادخال درجات التشخيصي'!B31)</f>
        <v/>
      </c>
      <c r="C35" s="19" t="str">
        <f>IF('ادخال درجات التشخيصي'!AC31="","",'ادخال درجات التشخيصي'!AC31)</f>
        <v/>
      </c>
      <c r="D35" s="92" t="str">
        <f>'ادخال درجات التشخيصي'!AD31</f>
        <v/>
      </c>
      <c r="G35" t="str">
        <f>IF(B35="","",RANK(D35,$D:$D,1)+COUNTIF(D$11:$D35,D35)-1)</f>
        <v/>
      </c>
      <c r="H35" t="str">
        <f>IF(B35="","",RANK(D35,$D:$D)+COUNTIF($D$11:D35,D35)-1)</f>
        <v/>
      </c>
      <c r="J35" s="91">
        <v>25</v>
      </c>
      <c r="K35" s="19" t="str">
        <f t="shared" si="0"/>
        <v/>
      </c>
      <c r="L35" s="92" t="str">
        <f t="shared" si="1"/>
        <v/>
      </c>
      <c r="M35" s="219"/>
      <c r="N35" s="220">
        <f t="shared" si="2"/>
        <v>25</v>
      </c>
      <c r="O35" s="188" t="str">
        <f t="shared" si="3"/>
        <v/>
      </c>
      <c r="P35" s="166" t="str">
        <f ca="1">'ادخال درجات التشخيصي'!AM31</f>
        <v/>
      </c>
      <c r="Q35" s="166" t="str">
        <f ca="1">'ادخال درجات التشخيصي'!AO31</f>
        <v/>
      </c>
      <c r="R35" s="166" t="str">
        <f ca="1">'ادخال درجات التشخيصي'!AQ31</f>
        <v/>
      </c>
      <c r="S35" s="166" t="str">
        <f ca="1">'ادخال درجات التشخيصي'!AS31</f>
        <v/>
      </c>
      <c r="T35" s="166" t="str">
        <f ca="1">'ادخال درجات التشخيصي'!AU31</f>
        <v/>
      </c>
      <c r="U35" s="166" t="str">
        <f ca="1">'ادخال درجات التشخيصي'!AW31</f>
        <v/>
      </c>
      <c r="V35" s="166" t="str">
        <f ca="1">'ادخال درجات التشخيصي'!AY31</f>
        <v/>
      </c>
      <c r="W35" s="166" t="str">
        <f ca="1">'ادخال درجات التشخيصي'!BA31</f>
        <v/>
      </c>
      <c r="X35" s="166" t="str">
        <f ca="1">'ادخال درجات التشخيصي'!BC31</f>
        <v/>
      </c>
      <c r="Y35" s="166" t="str">
        <f ca="1">'ادخال درجات التشخيصي'!BE31</f>
        <v/>
      </c>
      <c r="Z35" s="166" t="str">
        <f ca="1">'ادخال درجات التشخيصي'!BG31</f>
        <v/>
      </c>
      <c r="AA35" s="166" t="str">
        <f ca="1">'ادخال درجات التشخيصي'!BI31</f>
        <v/>
      </c>
      <c r="AB35" s="166" t="str">
        <f ca="1">'ادخال درجات التشخيصي'!BK31</f>
        <v/>
      </c>
      <c r="AC35" s="166" t="str">
        <f ca="1">'ادخال درجات التشخيصي'!BM31</f>
        <v/>
      </c>
      <c r="AD35" s="166" t="str">
        <f ca="1">'ادخال درجات التشخيصي'!BO31</f>
        <v/>
      </c>
      <c r="AE35" s="166" t="str">
        <f ca="1">'ادخال درجات التشخيصي'!BQ31</f>
        <v/>
      </c>
      <c r="AF35" s="166" t="str">
        <f ca="1">'ادخال درجات التشخيصي'!BS31</f>
        <v/>
      </c>
      <c r="AG35" s="166" t="str">
        <f ca="1">'ادخال درجات التشخيصي'!BU31</f>
        <v/>
      </c>
      <c r="AH35" s="166" t="str">
        <f ca="1">'ادخال درجات التشخيصي'!BW31</f>
        <v/>
      </c>
      <c r="AI35" s="166" t="str">
        <f ca="1">'ادخال درجات التشخيصي'!BY31</f>
        <v/>
      </c>
      <c r="AJ35" s="166" t="str">
        <f ca="1">'ادخال درجات التشخيصي'!CA31</f>
        <v/>
      </c>
      <c r="AK35" s="166" t="str">
        <f ca="1">'ادخال درجات التشخيصي'!CC31</f>
        <v/>
      </c>
      <c r="AL35" s="166" t="str">
        <f ca="1">'ادخال درجات التشخيصي'!CE31</f>
        <v/>
      </c>
      <c r="AM35" s="166" t="str">
        <f ca="1">'ادخال درجات التشخيصي'!CG31</f>
        <v/>
      </c>
      <c r="AN35" s="166" t="str">
        <f ca="1">'ادخال درجات التشخيصي'!CI31</f>
        <v/>
      </c>
      <c r="AS35" s="91">
        <v>25</v>
      </c>
      <c r="AT35" s="19" t="str">
        <f t="shared" si="4"/>
        <v/>
      </c>
      <c r="AU35" s="92" t="str">
        <f t="shared" si="5"/>
        <v/>
      </c>
    </row>
    <row r="36" spans="1:47">
      <c r="A36" s="91">
        <f>'ادخال درجات التشخيصي'!A32</f>
        <v>26</v>
      </c>
      <c r="B36" s="19" t="str">
        <f>IF('ادخال درجات التشخيصي'!B32="","",'ادخال درجات التشخيصي'!B32)</f>
        <v/>
      </c>
      <c r="C36" s="19" t="str">
        <f>IF('ادخال درجات التشخيصي'!AC32="","",'ادخال درجات التشخيصي'!AC32)</f>
        <v/>
      </c>
      <c r="D36" s="92" t="str">
        <f>'ادخال درجات التشخيصي'!AD32</f>
        <v/>
      </c>
      <c r="G36" t="str">
        <f>IF(B36="","",RANK(D36,$D:$D,1)+COUNTIF(D$11:$D36,D36)-1)</f>
        <v/>
      </c>
      <c r="H36" t="str">
        <f>IF(B36="","",RANK(D36,$D:$D)+COUNTIF($D$11:D36,D36)-1)</f>
        <v/>
      </c>
      <c r="J36" s="91">
        <v>26</v>
      </c>
      <c r="K36" s="19" t="str">
        <f t="shared" si="0"/>
        <v/>
      </c>
      <c r="L36" s="92" t="str">
        <f t="shared" si="1"/>
        <v/>
      </c>
      <c r="M36" s="219"/>
      <c r="N36" s="220">
        <f t="shared" si="2"/>
        <v>26</v>
      </c>
      <c r="O36" s="188" t="str">
        <f t="shared" si="3"/>
        <v/>
      </c>
      <c r="P36" s="166" t="str">
        <f ca="1">'ادخال درجات التشخيصي'!AM32</f>
        <v/>
      </c>
      <c r="Q36" s="166" t="str">
        <f ca="1">'ادخال درجات التشخيصي'!AO32</f>
        <v/>
      </c>
      <c r="R36" s="166" t="str">
        <f ca="1">'ادخال درجات التشخيصي'!AQ32</f>
        <v/>
      </c>
      <c r="S36" s="166" t="str">
        <f ca="1">'ادخال درجات التشخيصي'!AS32</f>
        <v/>
      </c>
      <c r="T36" s="166" t="str">
        <f ca="1">'ادخال درجات التشخيصي'!AU32</f>
        <v/>
      </c>
      <c r="U36" s="166" t="str">
        <f ca="1">'ادخال درجات التشخيصي'!AW32</f>
        <v/>
      </c>
      <c r="V36" s="166" t="str">
        <f ca="1">'ادخال درجات التشخيصي'!AY32</f>
        <v/>
      </c>
      <c r="W36" s="166" t="str">
        <f ca="1">'ادخال درجات التشخيصي'!BA32</f>
        <v/>
      </c>
      <c r="X36" s="166" t="str">
        <f ca="1">'ادخال درجات التشخيصي'!BC32</f>
        <v/>
      </c>
      <c r="Y36" s="166" t="str">
        <f ca="1">'ادخال درجات التشخيصي'!BE32</f>
        <v/>
      </c>
      <c r="Z36" s="166" t="str">
        <f ca="1">'ادخال درجات التشخيصي'!BG32</f>
        <v/>
      </c>
      <c r="AA36" s="166" t="str">
        <f ca="1">'ادخال درجات التشخيصي'!BI32</f>
        <v/>
      </c>
      <c r="AB36" s="166" t="str">
        <f ca="1">'ادخال درجات التشخيصي'!BK32</f>
        <v/>
      </c>
      <c r="AC36" s="166" t="str">
        <f ca="1">'ادخال درجات التشخيصي'!BM32</f>
        <v/>
      </c>
      <c r="AD36" s="166" t="str">
        <f ca="1">'ادخال درجات التشخيصي'!BO32</f>
        <v/>
      </c>
      <c r="AE36" s="166" t="str">
        <f ca="1">'ادخال درجات التشخيصي'!BQ32</f>
        <v/>
      </c>
      <c r="AF36" s="166" t="str">
        <f ca="1">'ادخال درجات التشخيصي'!BS32</f>
        <v/>
      </c>
      <c r="AG36" s="166" t="str">
        <f ca="1">'ادخال درجات التشخيصي'!BU32</f>
        <v/>
      </c>
      <c r="AH36" s="166" t="str">
        <f ca="1">'ادخال درجات التشخيصي'!BW32</f>
        <v/>
      </c>
      <c r="AI36" s="166" t="str">
        <f ca="1">'ادخال درجات التشخيصي'!BY32</f>
        <v/>
      </c>
      <c r="AJ36" s="166" t="str">
        <f ca="1">'ادخال درجات التشخيصي'!CA32</f>
        <v/>
      </c>
      <c r="AK36" s="166" t="str">
        <f ca="1">'ادخال درجات التشخيصي'!CC32</f>
        <v/>
      </c>
      <c r="AL36" s="166" t="str">
        <f ca="1">'ادخال درجات التشخيصي'!CE32</f>
        <v/>
      </c>
      <c r="AM36" s="166" t="str">
        <f ca="1">'ادخال درجات التشخيصي'!CG32</f>
        <v/>
      </c>
      <c r="AN36" s="166" t="str">
        <f ca="1">'ادخال درجات التشخيصي'!CI32</f>
        <v/>
      </c>
      <c r="AS36" s="91">
        <v>26</v>
      </c>
      <c r="AT36" s="19" t="str">
        <f t="shared" si="4"/>
        <v/>
      </c>
      <c r="AU36" s="92" t="str">
        <f t="shared" si="5"/>
        <v/>
      </c>
    </row>
    <row r="37" spans="1:47">
      <c r="A37" s="91">
        <f>'ادخال درجات التشخيصي'!A33</f>
        <v>27</v>
      </c>
      <c r="B37" s="19" t="str">
        <f>IF('ادخال درجات التشخيصي'!B33="","",'ادخال درجات التشخيصي'!B33)</f>
        <v/>
      </c>
      <c r="C37" s="19" t="str">
        <f>IF('ادخال درجات التشخيصي'!AC33="","",'ادخال درجات التشخيصي'!AC33)</f>
        <v/>
      </c>
      <c r="D37" s="92" t="str">
        <f>'ادخال درجات التشخيصي'!AD33</f>
        <v/>
      </c>
      <c r="G37" t="str">
        <f>IF(B37="","",RANK(D37,$D:$D,1)+COUNTIF(D$11:$D37,D37)-1)</f>
        <v/>
      </c>
      <c r="H37" t="str">
        <f>IF(B37="","",RANK(D37,$D:$D)+COUNTIF($D$11:D37,D37)-1)</f>
        <v/>
      </c>
      <c r="J37" s="91">
        <v>27</v>
      </c>
      <c r="K37" s="19" t="str">
        <f t="shared" si="0"/>
        <v/>
      </c>
      <c r="L37" s="92" t="str">
        <f t="shared" si="1"/>
        <v/>
      </c>
      <c r="M37" s="219"/>
      <c r="N37" s="220">
        <f t="shared" si="2"/>
        <v>27</v>
      </c>
      <c r="O37" s="188" t="str">
        <f t="shared" si="3"/>
        <v/>
      </c>
      <c r="P37" s="166" t="str">
        <f ca="1">'ادخال درجات التشخيصي'!AM33</f>
        <v/>
      </c>
      <c r="Q37" s="166" t="str">
        <f ca="1">'ادخال درجات التشخيصي'!AO33</f>
        <v/>
      </c>
      <c r="R37" s="166" t="str">
        <f ca="1">'ادخال درجات التشخيصي'!AQ33</f>
        <v/>
      </c>
      <c r="S37" s="166" t="str">
        <f ca="1">'ادخال درجات التشخيصي'!AS33</f>
        <v/>
      </c>
      <c r="T37" s="166" t="str">
        <f ca="1">'ادخال درجات التشخيصي'!AU33</f>
        <v/>
      </c>
      <c r="U37" s="166" t="str">
        <f ca="1">'ادخال درجات التشخيصي'!AW33</f>
        <v/>
      </c>
      <c r="V37" s="166" t="str">
        <f ca="1">'ادخال درجات التشخيصي'!AY33</f>
        <v/>
      </c>
      <c r="W37" s="166" t="str">
        <f ca="1">'ادخال درجات التشخيصي'!BA33</f>
        <v/>
      </c>
      <c r="X37" s="166" t="str">
        <f ca="1">'ادخال درجات التشخيصي'!BC33</f>
        <v/>
      </c>
      <c r="Y37" s="166" t="str">
        <f ca="1">'ادخال درجات التشخيصي'!BE33</f>
        <v/>
      </c>
      <c r="Z37" s="166" t="str">
        <f ca="1">'ادخال درجات التشخيصي'!BG33</f>
        <v/>
      </c>
      <c r="AA37" s="166" t="str">
        <f ca="1">'ادخال درجات التشخيصي'!BI33</f>
        <v/>
      </c>
      <c r="AB37" s="166" t="str">
        <f ca="1">'ادخال درجات التشخيصي'!BK33</f>
        <v/>
      </c>
      <c r="AC37" s="166" t="str">
        <f ca="1">'ادخال درجات التشخيصي'!BM33</f>
        <v/>
      </c>
      <c r="AD37" s="166" t="str">
        <f ca="1">'ادخال درجات التشخيصي'!BO33</f>
        <v/>
      </c>
      <c r="AE37" s="166" t="str">
        <f ca="1">'ادخال درجات التشخيصي'!BQ33</f>
        <v/>
      </c>
      <c r="AF37" s="166" t="str">
        <f ca="1">'ادخال درجات التشخيصي'!BS33</f>
        <v/>
      </c>
      <c r="AG37" s="166" t="str">
        <f ca="1">'ادخال درجات التشخيصي'!BU33</f>
        <v/>
      </c>
      <c r="AH37" s="166" t="str">
        <f ca="1">'ادخال درجات التشخيصي'!BW33</f>
        <v/>
      </c>
      <c r="AI37" s="166" t="str">
        <f ca="1">'ادخال درجات التشخيصي'!BY33</f>
        <v/>
      </c>
      <c r="AJ37" s="166" t="str">
        <f ca="1">'ادخال درجات التشخيصي'!CA33</f>
        <v/>
      </c>
      <c r="AK37" s="166" t="str">
        <f ca="1">'ادخال درجات التشخيصي'!CC33</f>
        <v/>
      </c>
      <c r="AL37" s="166" t="str">
        <f ca="1">'ادخال درجات التشخيصي'!CE33</f>
        <v/>
      </c>
      <c r="AM37" s="166" t="str">
        <f ca="1">'ادخال درجات التشخيصي'!CG33</f>
        <v/>
      </c>
      <c r="AN37" s="166" t="str">
        <f ca="1">'ادخال درجات التشخيصي'!CI33</f>
        <v/>
      </c>
      <c r="AS37" s="91">
        <v>27</v>
      </c>
      <c r="AT37" s="19" t="str">
        <f t="shared" si="4"/>
        <v/>
      </c>
      <c r="AU37" s="92" t="str">
        <f t="shared" si="5"/>
        <v/>
      </c>
    </row>
    <row r="38" spans="1:47">
      <c r="A38" s="91">
        <f>'ادخال درجات التشخيصي'!A34</f>
        <v>28</v>
      </c>
      <c r="B38" s="19" t="str">
        <f>IF('ادخال درجات التشخيصي'!B34="","",'ادخال درجات التشخيصي'!B34)</f>
        <v/>
      </c>
      <c r="C38" s="19" t="str">
        <f>IF('ادخال درجات التشخيصي'!AC34="","",'ادخال درجات التشخيصي'!AC34)</f>
        <v/>
      </c>
      <c r="D38" s="92" t="str">
        <f>'ادخال درجات التشخيصي'!AD34</f>
        <v/>
      </c>
      <c r="G38" t="str">
        <f>IF(B38="","",RANK(D38,$D:$D,1)+COUNTIF(D$11:$D38,D38)-1)</f>
        <v/>
      </c>
      <c r="H38" t="str">
        <f>IF(B38="","",RANK(D38,$D:$D)+COUNTIF($D$11:D38,D38)-1)</f>
        <v/>
      </c>
      <c r="J38" s="91">
        <v>28</v>
      </c>
      <c r="K38" s="19" t="str">
        <f t="shared" si="0"/>
        <v/>
      </c>
      <c r="L38" s="92" t="str">
        <f t="shared" si="1"/>
        <v/>
      </c>
      <c r="M38" s="219"/>
      <c r="N38" s="220">
        <f t="shared" si="2"/>
        <v>28</v>
      </c>
      <c r="O38" s="188" t="str">
        <f t="shared" si="3"/>
        <v/>
      </c>
      <c r="P38" s="166" t="str">
        <f ca="1">'ادخال درجات التشخيصي'!AM34</f>
        <v/>
      </c>
      <c r="Q38" s="166" t="str">
        <f ca="1">'ادخال درجات التشخيصي'!AO34</f>
        <v/>
      </c>
      <c r="R38" s="166" t="str">
        <f ca="1">'ادخال درجات التشخيصي'!AQ34</f>
        <v/>
      </c>
      <c r="S38" s="166" t="str">
        <f ca="1">'ادخال درجات التشخيصي'!AS34</f>
        <v/>
      </c>
      <c r="T38" s="166" t="str">
        <f ca="1">'ادخال درجات التشخيصي'!AU34</f>
        <v/>
      </c>
      <c r="U38" s="166" t="str">
        <f ca="1">'ادخال درجات التشخيصي'!AW34</f>
        <v/>
      </c>
      <c r="V38" s="166" t="str">
        <f ca="1">'ادخال درجات التشخيصي'!AY34</f>
        <v/>
      </c>
      <c r="W38" s="166" t="str">
        <f ca="1">'ادخال درجات التشخيصي'!BA34</f>
        <v/>
      </c>
      <c r="X38" s="166" t="str">
        <f ca="1">'ادخال درجات التشخيصي'!BC34</f>
        <v/>
      </c>
      <c r="Y38" s="166" t="str">
        <f ca="1">'ادخال درجات التشخيصي'!BE34</f>
        <v/>
      </c>
      <c r="Z38" s="166" t="str">
        <f ca="1">'ادخال درجات التشخيصي'!BG34</f>
        <v/>
      </c>
      <c r="AA38" s="166" t="str">
        <f ca="1">'ادخال درجات التشخيصي'!BI34</f>
        <v/>
      </c>
      <c r="AB38" s="166" t="str">
        <f ca="1">'ادخال درجات التشخيصي'!BK34</f>
        <v/>
      </c>
      <c r="AC38" s="166" t="str">
        <f ca="1">'ادخال درجات التشخيصي'!BM34</f>
        <v/>
      </c>
      <c r="AD38" s="166" t="str">
        <f ca="1">'ادخال درجات التشخيصي'!BO34</f>
        <v/>
      </c>
      <c r="AE38" s="166" t="str">
        <f ca="1">'ادخال درجات التشخيصي'!BQ34</f>
        <v/>
      </c>
      <c r="AF38" s="166" t="str">
        <f ca="1">'ادخال درجات التشخيصي'!BS34</f>
        <v/>
      </c>
      <c r="AG38" s="166" t="str">
        <f ca="1">'ادخال درجات التشخيصي'!BU34</f>
        <v/>
      </c>
      <c r="AH38" s="166" t="str">
        <f ca="1">'ادخال درجات التشخيصي'!BW34</f>
        <v/>
      </c>
      <c r="AI38" s="166" t="str">
        <f ca="1">'ادخال درجات التشخيصي'!BY34</f>
        <v/>
      </c>
      <c r="AJ38" s="166" t="str">
        <f ca="1">'ادخال درجات التشخيصي'!CA34</f>
        <v/>
      </c>
      <c r="AK38" s="166" t="str">
        <f ca="1">'ادخال درجات التشخيصي'!CC34</f>
        <v/>
      </c>
      <c r="AL38" s="166" t="str">
        <f ca="1">'ادخال درجات التشخيصي'!CE34</f>
        <v/>
      </c>
      <c r="AM38" s="166" t="str">
        <f ca="1">'ادخال درجات التشخيصي'!CG34</f>
        <v/>
      </c>
      <c r="AN38" s="166" t="str">
        <f ca="1">'ادخال درجات التشخيصي'!CI34</f>
        <v/>
      </c>
      <c r="AS38" s="91">
        <v>28</v>
      </c>
      <c r="AT38" s="19" t="str">
        <f t="shared" si="4"/>
        <v/>
      </c>
      <c r="AU38" s="92" t="str">
        <f t="shared" si="5"/>
        <v/>
      </c>
    </row>
    <row r="39" spans="1:47">
      <c r="A39" s="91">
        <f>'ادخال درجات التشخيصي'!A35</f>
        <v>29</v>
      </c>
      <c r="B39" s="19" t="str">
        <f>IF('ادخال درجات التشخيصي'!B35="","",'ادخال درجات التشخيصي'!B35)</f>
        <v/>
      </c>
      <c r="C39" s="19" t="str">
        <f>IF('ادخال درجات التشخيصي'!AC35="","",'ادخال درجات التشخيصي'!AC35)</f>
        <v/>
      </c>
      <c r="D39" s="92" t="str">
        <f>'ادخال درجات التشخيصي'!AD35</f>
        <v/>
      </c>
      <c r="G39" t="str">
        <f>IF(B39="","",RANK(D39,$D:$D,1)+COUNTIF(D$11:$D39,D39)-1)</f>
        <v/>
      </c>
      <c r="H39" t="str">
        <f>IF(B39="","",RANK(D39,$D:$D)+COUNTIF($D$11:D39,D39)-1)</f>
        <v/>
      </c>
      <c r="J39" s="91">
        <v>29</v>
      </c>
      <c r="K39" s="19" t="str">
        <f t="shared" si="0"/>
        <v/>
      </c>
      <c r="L39" s="92" t="str">
        <f t="shared" si="1"/>
        <v/>
      </c>
      <c r="M39" s="219"/>
      <c r="N39" s="220">
        <f t="shared" si="2"/>
        <v>29</v>
      </c>
      <c r="O39" s="188" t="str">
        <f t="shared" si="3"/>
        <v/>
      </c>
      <c r="P39" s="166" t="str">
        <f ca="1">'ادخال درجات التشخيصي'!AM35</f>
        <v/>
      </c>
      <c r="Q39" s="166" t="str">
        <f ca="1">'ادخال درجات التشخيصي'!AO35</f>
        <v/>
      </c>
      <c r="R39" s="166" t="str">
        <f ca="1">'ادخال درجات التشخيصي'!AQ35</f>
        <v/>
      </c>
      <c r="S39" s="166" t="str">
        <f ca="1">'ادخال درجات التشخيصي'!AS35</f>
        <v/>
      </c>
      <c r="T39" s="166" t="str">
        <f ca="1">'ادخال درجات التشخيصي'!AU35</f>
        <v/>
      </c>
      <c r="U39" s="166" t="str">
        <f ca="1">'ادخال درجات التشخيصي'!AW35</f>
        <v/>
      </c>
      <c r="V39" s="166" t="str">
        <f ca="1">'ادخال درجات التشخيصي'!AY35</f>
        <v/>
      </c>
      <c r="W39" s="166" t="str">
        <f ca="1">'ادخال درجات التشخيصي'!BA35</f>
        <v/>
      </c>
      <c r="X39" s="166" t="str">
        <f ca="1">'ادخال درجات التشخيصي'!BC35</f>
        <v/>
      </c>
      <c r="Y39" s="166" t="str">
        <f ca="1">'ادخال درجات التشخيصي'!BE35</f>
        <v/>
      </c>
      <c r="Z39" s="166" t="str">
        <f ca="1">'ادخال درجات التشخيصي'!BG35</f>
        <v/>
      </c>
      <c r="AA39" s="166" t="str">
        <f ca="1">'ادخال درجات التشخيصي'!BI35</f>
        <v/>
      </c>
      <c r="AB39" s="166" t="str">
        <f ca="1">'ادخال درجات التشخيصي'!BK35</f>
        <v/>
      </c>
      <c r="AC39" s="166" t="str">
        <f ca="1">'ادخال درجات التشخيصي'!BM35</f>
        <v/>
      </c>
      <c r="AD39" s="166" t="str">
        <f ca="1">'ادخال درجات التشخيصي'!BO35</f>
        <v/>
      </c>
      <c r="AE39" s="166" t="str">
        <f ca="1">'ادخال درجات التشخيصي'!BQ35</f>
        <v/>
      </c>
      <c r="AF39" s="166" t="str">
        <f ca="1">'ادخال درجات التشخيصي'!BS35</f>
        <v/>
      </c>
      <c r="AG39" s="166" t="str">
        <f ca="1">'ادخال درجات التشخيصي'!BU35</f>
        <v/>
      </c>
      <c r="AH39" s="166" t="str">
        <f ca="1">'ادخال درجات التشخيصي'!BW35</f>
        <v/>
      </c>
      <c r="AI39" s="166" t="str">
        <f ca="1">'ادخال درجات التشخيصي'!BY35</f>
        <v/>
      </c>
      <c r="AJ39" s="166" t="str">
        <f ca="1">'ادخال درجات التشخيصي'!CA35</f>
        <v/>
      </c>
      <c r="AK39" s="166" t="str">
        <f ca="1">'ادخال درجات التشخيصي'!CC35</f>
        <v/>
      </c>
      <c r="AL39" s="166" t="str">
        <f ca="1">'ادخال درجات التشخيصي'!CE35</f>
        <v/>
      </c>
      <c r="AM39" s="166" t="str">
        <f ca="1">'ادخال درجات التشخيصي'!CG35</f>
        <v/>
      </c>
      <c r="AN39" s="166" t="str">
        <f ca="1">'ادخال درجات التشخيصي'!CI35</f>
        <v/>
      </c>
      <c r="AS39" s="91">
        <v>29</v>
      </c>
      <c r="AT39" s="19" t="str">
        <f t="shared" si="4"/>
        <v/>
      </c>
      <c r="AU39" s="92" t="str">
        <f t="shared" si="5"/>
        <v/>
      </c>
    </row>
    <row r="40" spans="1:47">
      <c r="A40" s="91">
        <f>'ادخال درجات التشخيصي'!A36</f>
        <v>30</v>
      </c>
      <c r="B40" s="19" t="str">
        <f>IF('ادخال درجات التشخيصي'!B36="","",'ادخال درجات التشخيصي'!B36)</f>
        <v/>
      </c>
      <c r="C40" s="19" t="str">
        <f>IF('ادخال درجات التشخيصي'!AC36="","",'ادخال درجات التشخيصي'!AC36)</f>
        <v/>
      </c>
      <c r="D40" s="92" t="str">
        <f>'ادخال درجات التشخيصي'!AD36</f>
        <v/>
      </c>
      <c r="G40" t="str">
        <f>IF(B40="","",RANK(D40,$D:$D,1)+COUNTIF(D$11:$D40,D40)-1)</f>
        <v/>
      </c>
      <c r="H40" t="str">
        <f>IF(B40="","",RANK(D40,$D:$D)+COUNTIF($D$11:D40,D40)-1)</f>
        <v/>
      </c>
      <c r="J40" s="91">
        <v>30</v>
      </c>
      <c r="K40" s="19" t="str">
        <f t="shared" si="0"/>
        <v/>
      </c>
      <c r="L40" s="92" t="str">
        <f t="shared" si="1"/>
        <v/>
      </c>
      <c r="M40" s="219"/>
      <c r="N40" s="220">
        <f t="shared" si="2"/>
        <v>30</v>
      </c>
      <c r="O40" s="188" t="str">
        <f t="shared" si="3"/>
        <v/>
      </c>
      <c r="P40" s="166" t="str">
        <f ca="1">'ادخال درجات التشخيصي'!AM36</f>
        <v/>
      </c>
      <c r="Q40" s="166" t="str">
        <f ca="1">'ادخال درجات التشخيصي'!AO36</f>
        <v/>
      </c>
      <c r="R40" s="166" t="str">
        <f ca="1">'ادخال درجات التشخيصي'!AQ36</f>
        <v/>
      </c>
      <c r="S40" s="166" t="str">
        <f ca="1">'ادخال درجات التشخيصي'!AS36</f>
        <v/>
      </c>
      <c r="T40" s="166" t="str">
        <f ca="1">'ادخال درجات التشخيصي'!AU36</f>
        <v/>
      </c>
      <c r="U40" s="166" t="str">
        <f ca="1">'ادخال درجات التشخيصي'!AW36</f>
        <v/>
      </c>
      <c r="V40" s="166" t="str">
        <f ca="1">'ادخال درجات التشخيصي'!AY36</f>
        <v/>
      </c>
      <c r="W40" s="166" t="str">
        <f ca="1">'ادخال درجات التشخيصي'!BA36</f>
        <v/>
      </c>
      <c r="X40" s="166" t="str">
        <f ca="1">'ادخال درجات التشخيصي'!BC36</f>
        <v/>
      </c>
      <c r="Y40" s="166" t="str">
        <f ca="1">'ادخال درجات التشخيصي'!BE36</f>
        <v/>
      </c>
      <c r="Z40" s="166" t="str">
        <f ca="1">'ادخال درجات التشخيصي'!BG36</f>
        <v/>
      </c>
      <c r="AA40" s="166" t="str">
        <f ca="1">'ادخال درجات التشخيصي'!BI36</f>
        <v/>
      </c>
      <c r="AB40" s="166" t="str">
        <f ca="1">'ادخال درجات التشخيصي'!BK36</f>
        <v/>
      </c>
      <c r="AC40" s="166" t="str">
        <f ca="1">'ادخال درجات التشخيصي'!BM36</f>
        <v/>
      </c>
      <c r="AD40" s="166" t="str">
        <f ca="1">'ادخال درجات التشخيصي'!BO36</f>
        <v/>
      </c>
      <c r="AE40" s="166" t="str">
        <f ca="1">'ادخال درجات التشخيصي'!BQ36</f>
        <v/>
      </c>
      <c r="AF40" s="166" t="str">
        <f ca="1">'ادخال درجات التشخيصي'!BS36</f>
        <v/>
      </c>
      <c r="AG40" s="166" t="str">
        <f ca="1">'ادخال درجات التشخيصي'!BU36</f>
        <v/>
      </c>
      <c r="AH40" s="166" t="str">
        <f ca="1">'ادخال درجات التشخيصي'!BW36</f>
        <v/>
      </c>
      <c r="AI40" s="166" t="str">
        <f ca="1">'ادخال درجات التشخيصي'!BY36</f>
        <v/>
      </c>
      <c r="AJ40" s="166" t="str">
        <f ca="1">'ادخال درجات التشخيصي'!CA36</f>
        <v/>
      </c>
      <c r="AK40" s="166" t="str">
        <f ca="1">'ادخال درجات التشخيصي'!CC36</f>
        <v/>
      </c>
      <c r="AL40" s="166" t="str">
        <f ca="1">'ادخال درجات التشخيصي'!CE36</f>
        <v/>
      </c>
      <c r="AM40" s="166" t="str">
        <f ca="1">'ادخال درجات التشخيصي'!CG36</f>
        <v/>
      </c>
      <c r="AN40" s="166" t="str">
        <f ca="1">'ادخال درجات التشخيصي'!CI36</f>
        <v/>
      </c>
      <c r="AS40" s="91">
        <v>30</v>
      </c>
      <c r="AT40" s="19" t="str">
        <f t="shared" si="4"/>
        <v/>
      </c>
      <c r="AU40" s="92" t="str">
        <f t="shared" si="5"/>
        <v/>
      </c>
    </row>
    <row r="41" spans="1:47">
      <c r="A41" s="91">
        <f>'ادخال درجات التشخيصي'!A37</f>
        <v>31</v>
      </c>
      <c r="B41" s="19" t="str">
        <f>IF('ادخال درجات التشخيصي'!B37="","",'ادخال درجات التشخيصي'!B37)</f>
        <v/>
      </c>
      <c r="C41" s="19" t="str">
        <f>IF('ادخال درجات التشخيصي'!AC37="","",'ادخال درجات التشخيصي'!AC37)</f>
        <v/>
      </c>
      <c r="D41" s="92" t="str">
        <f>'ادخال درجات التشخيصي'!AD37</f>
        <v/>
      </c>
      <c r="G41" t="str">
        <f>IF(B41="","",RANK(D41,$D:$D,1)+COUNTIF(D$11:$D41,D41)-1)</f>
        <v/>
      </c>
      <c r="H41" t="str">
        <f>IF(B41="","",RANK(D41,$D:$D)+COUNTIF($D$11:D41,D41)-1)</f>
        <v/>
      </c>
      <c r="J41" s="91">
        <v>31</v>
      </c>
      <c r="K41" s="19" t="str">
        <f t="shared" si="0"/>
        <v/>
      </c>
      <c r="L41" s="92" t="str">
        <f t="shared" si="1"/>
        <v/>
      </c>
      <c r="M41" s="219"/>
      <c r="N41" s="220">
        <f t="shared" si="2"/>
        <v>31</v>
      </c>
      <c r="O41" s="188" t="str">
        <f t="shared" si="3"/>
        <v/>
      </c>
      <c r="P41" s="166" t="str">
        <f ca="1">'ادخال درجات التشخيصي'!AM37</f>
        <v/>
      </c>
      <c r="Q41" s="166" t="str">
        <f ca="1">'ادخال درجات التشخيصي'!AO37</f>
        <v/>
      </c>
      <c r="R41" s="166" t="str">
        <f ca="1">'ادخال درجات التشخيصي'!AQ37</f>
        <v/>
      </c>
      <c r="S41" s="166" t="str">
        <f ca="1">'ادخال درجات التشخيصي'!AS37</f>
        <v/>
      </c>
      <c r="T41" s="166" t="str">
        <f ca="1">'ادخال درجات التشخيصي'!AU37</f>
        <v/>
      </c>
      <c r="U41" s="166" t="str">
        <f ca="1">'ادخال درجات التشخيصي'!AW37</f>
        <v/>
      </c>
      <c r="V41" s="166" t="str">
        <f ca="1">'ادخال درجات التشخيصي'!AY37</f>
        <v/>
      </c>
      <c r="W41" s="166" t="str">
        <f ca="1">'ادخال درجات التشخيصي'!BA37</f>
        <v/>
      </c>
      <c r="X41" s="166" t="str">
        <f ca="1">'ادخال درجات التشخيصي'!BC37</f>
        <v/>
      </c>
      <c r="Y41" s="166" t="str">
        <f ca="1">'ادخال درجات التشخيصي'!BE37</f>
        <v/>
      </c>
      <c r="Z41" s="166" t="str">
        <f ca="1">'ادخال درجات التشخيصي'!BG37</f>
        <v/>
      </c>
      <c r="AA41" s="166" t="str">
        <f ca="1">'ادخال درجات التشخيصي'!BI37</f>
        <v/>
      </c>
      <c r="AB41" s="166" t="str">
        <f ca="1">'ادخال درجات التشخيصي'!BK37</f>
        <v/>
      </c>
      <c r="AC41" s="166" t="str">
        <f ca="1">'ادخال درجات التشخيصي'!BM37</f>
        <v/>
      </c>
      <c r="AD41" s="166" t="str">
        <f ca="1">'ادخال درجات التشخيصي'!BO37</f>
        <v/>
      </c>
      <c r="AE41" s="166" t="str">
        <f ca="1">'ادخال درجات التشخيصي'!BQ37</f>
        <v/>
      </c>
      <c r="AF41" s="166" t="str">
        <f ca="1">'ادخال درجات التشخيصي'!BS37</f>
        <v/>
      </c>
      <c r="AG41" s="166" t="str">
        <f ca="1">'ادخال درجات التشخيصي'!BU37</f>
        <v/>
      </c>
      <c r="AH41" s="166" t="str">
        <f ca="1">'ادخال درجات التشخيصي'!BW37</f>
        <v/>
      </c>
      <c r="AI41" s="166" t="str">
        <f ca="1">'ادخال درجات التشخيصي'!BY37</f>
        <v/>
      </c>
      <c r="AJ41" s="166" t="str">
        <f ca="1">'ادخال درجات التشخيصي'!CA37</f>
        <v/>
      </c>
      <c r="AK41" s="166" t="str">
        <f ca="1">'ادخال درجات التشخيصي'!CC37</f>
        <v/>
      </c>
      <c r="AL41" s="166" t="str">
        <f ca="1">'ادخال درجات التشخيصي'!CE37</f>
        <v/>
      </c>
      <c r="AM41" s="166" t="str">
        <f ca="1">'ادخال درجات التشخيصي'!CG37</f>
        <v/>
      </c>
      <c r="AN41" s="166" t="str">
        <f ca="1">'ادخال درجات التشخيصي'!CI37</f>
        <v/>
      </c>
      <c r="AS41" s="91">
        <v>31</v>
      </c>
      <c r="AT41" s="19" t="str">
        <f t="shared" si="4"/>
        <v/>
      </c>
      <c r="AU41" s="92" t="str">
        <f t="shared" si="5"/>
        <v/>
      </c>
    </row>
    <row r="42" spans="1:47">
      <c r="A42" s="91">
        <f>'ادخال درجات التشخيصي'!A38</f>
        <v>32</v>
      </c>
      <c r="B42" s="19" t="str">
        <f>IF('ادخال درجات التشخيصي'!B38="","",'ادخال درجات التشخيصي'!B38)</f>
        <v/>
      </c>
      <c r="C42" s="19" t="str">
        <f>IF('ادخال درجات التشخيصي'!AC38="","",'ادخال درجات التشخيصي'!AC38)</f>
        <v/>
      </c>
      <c r="D42" s="92" t="str">
        <f>'ادخال درجات التشخيصي'!AD38</f>
        <v/>
      </c>
      <c r="G42" t="str">
        <f>IF(B42="","",RANK(D42,$D:$D,1)+COUNTIF(D$11:$D42,D42)-1)</f>
        <v/>
      </c>
      <c r="H42" t="str">
        <f>IF(B42="","",RANK(D42,$D:$D)+COUNTIF($D$11:D42,D42)-1)</f>
        <v/>
      </c>
      <c r="J42" s="91">
        <v>32</v>
      </c>
      <c r="K42" s="19" t="str">
        <f t="shared" si="0"/>
        <v/>
      </c>
      <c r="L42" s="92" t="str">
        <f t="shared" si="1"/>
        <v/>
      </c>
      <c r="M42" s="219"/>
      <c r="N42" s="220">
        <f t="shared" si="2"/>
        <v>32</v>
      </c>
      <c r="O42" s="188" t="str">
        <f t="shared" si="3"/>
        <v/>
      </c>
      <c r="P42" s="166" t="str">
        <f ca="1">'ادخال درجات التشخيصي'!AM38</f>
        <v/>
      </c>
      <c r="Q42" s="166" t="str">
        <f ca="1">'ادخال درجات التشخيصي'!AO38</f>
        <v/>
      </c>
      <c r="R42" s="166" t="str">
        <f ca="1">'ادخال درجات التشخيصي'!AQ38</f>
        <v/>
      </c>
      <c r="S42" s="166" t="str">
        <f ca="1">'ادخال درجات التشخيصي'!AS38</f>
        <v/>
      </c>
      <c r="T42" s="166" t="str">
        <f ca="1">'ادخال درجات التشخيصي'!AU38</f>
        <v/>
      </c>
      <c r="U42" s="166" t="str">
        <f ca="1">'ادخال درجات التشخيصي'!AW38</f>
        <v/>
      </c>
      <c r="V42" s="166" t="str">
        <f ca="1">'ادخال درجات التشخيصي'!AY38</f>
        <v/>
      </c>
      <c r="W42" s="166" t="str">
        <f ca="1">'ادخال درجات التشخيصي'!BA38</f>
        <v/>
      </c>
      <c r="X42" s="166" t="str">
        <f ca="1">'ادخال درجات التشخيصي'!BC38</f>
        <v/>
      </c>
      <c r="Y42" s="166" t="str">
        <f ca="1">'ادخال درجات التشخيصي'!BE38</f>
        <v/>
      </c>
      <c r="Z42" s="166" t="str">
        <f ca="1">'ادخال درجات التشخيصي'!BG38</f>
        <v/>
      </c>
      <c r="AA42" s="166" t="str">
        <f ca="1">'ادخال درجات التشخيصي'!BI38</f>
        <v/>
      </c>
      <c r="AB42" s="166" t="str">
        <f ca="1">'ادخال درجات التشخيصي'!BK38</f>
        <v/>
      </c>
      <c r="AC42" s="166" t="str">
        <f ca="1">'ادخال درجات التشخيصي'!BM38</f>
        <v/>
      </c>
      <c r="AD42" s="166" t="str">
        <f ca="1">'ادخال درجات التشخيصي'!BO38</f>
        <v/>
      </c>
      <c r="AE42" s="166" t="str">
        <f ca="1">'ادخال درجات التشخيصي'!BQ38</f>
        <v/>
      </c>
      <c r="AF42" s="166" t="str">
        <f ca="1">'ادخال درجات التشخيصي'!BS38</f>
        <v/>
      </c>
      <c r="AG42" s="166" t="str">
        <f ca="1">'ادخال درجات التشخيصي'!BU38</f>
        <v/>
      </c>
      <c r="AH42" s="166" t="str">
        <f ca="1">'ادخال درجات التشخيصي'!BW38</f>
        <v/>
      </c>
      <c r="AI42" s="166" t="str">
        <f ca="1">'ادخال درجات التشخيصي'!BY38</f>
        <v/>
      </c>
      <c r="AJ42" s="166" t="str">
        <f ca="1">'ادخال درجات التشخيصي'!CA38</f>
        <v/>
      </c>
      <c r="AK42" s="166" t="str">
        <f ca="1">'ادخال درجات التشخيصي'!CC38</f>
        <v/>
      </c>
      <c r="AL42" s="166" t="str">
        <f ca="1">'ادخال درجات التشخيصي'!CE38</f>
        <v/>
      </c>
      <c r="AM42" s="166" t="str">
        <f ca="1">'ادخال درجات التشخيصي'!CG38</f>
        <v/>
      </c>
      <c r="AN42" s="166" t="str">
        <f ca="1">'ادخال درجات التشخيصي'!CI38</f>
        <v/>
      </c>
      <c r="AS42" s="91">
        <v>32</v>
      </c>
      <c r="AT42" s="19" t="str">
        <f t="shared" si="4"/>
        <v/>
      </c>
      <c r="AU42" s="92" t="str">
        <f t="shared" si="5"/>
        <v/>
      </c>
    </row>
    <row r="43" spans="1:47">
      <c r="A43" s="91">
        <f>'ادخال درجات التشخيصي'!A39</f>
        <v>33</v>
      </c>
      <c r="B43" s="19" t="str">
        <f>IF('ادخال درجات التشخيصي'!B39="","",'ادخال درجات التشخيصي'!B39)</f>
        <v/>
      </c>
      <c r="C43" s="19" t="str">
        <f>IF('ادخال درجات التشخيصي'!AC39="","",'ادخال درجات التشخيصي'!AC39)</f>
        <v/>
      </c>
      <c r="D43" s="92" t="str">
        <f>'ادخال درجات التشخيصي'!AD39</f>
        <v/>
      </c>
      <c r="G43" t="str">
        <f>IF(B43="","",RANK(D43,$D:$D,1)+COUNTIF(D$11:$D43,D43)-1)</f>
        <v/>
      </c>
      <c r="H43" t="str">
        <f>IF(B43="","",RANK(D43,$D:$D)+COUNTIF($D$11:D43,D43)-1)</f>
        <v/>
      </c>
      <c r="J43" s="91">
        <v>33</v>
      </c>
      <c r="K43" s="19" t="str">
        <f t="shared" si="0"/>
        <v/>
      </c>
      <c r="L43" s="92" t="str">
        <f t="shared" si="1"/>
        <v/>
      </c>
      <c r="M43" s="219"/>
      <c r="N43" s="220">
        <f t="shared" si="2"/>
        <v>33</v>
      </c>
      <c r="O43" s="188" t="str">
        <f t="shared" si="3"/>
        <v/>
      </c>
      <c r="P43" s="166" t="str">
        <f ca="1">'ادخال درجات التشخيصي'!AM39</f>
        <v/>
      </c>
      <c r="Q43" s="166" t="str">
        <f ca="1">'ادخال درجات التشخيصي'!AO39</f>
        <v/>
      </c>
      <c r="R43" s="166" t="str">
        <f ca="1">'ادخال درجات التشخيصي'!AQ39</f>
        <v/>
      </c>
      <c r="S43" s="166" t="str">
        <f ca="1">'ادخال درجات التشخيصي'!AS39</f>
        <v/>
      </c>
      <c r="T43" s="166" t="str">
        <f ca="1">'ادخال درجات التشخيصي'!AU39</f>
        <v/>
      </c>
      <c r="U43" s="166" t="str">
        <f ca="1">'ادخال درجات التشخيصي'!AW39</f>
        <v/>
      </c>
      <c r="V43" s="166" t="str">
        <f ca="1">'ادخال درجات التشخيصي'!AY39</f>
        <v/>
      </c>
      <c r="W43" s="166" t="str">
        <f ca="1">'ادخال درجات التشخيصي'!BA39</f>
        <v/>
      </c>
      <c r="X43" s="166" t="str">
        <f ca="1">'ادخال درجات التشخيصي'!BC39</f>
        <v/>
      </c>
      <c r="Y43" s="166" t="str">
        <f ca="1">'ادخال درجات التشخيصي'!BE39</f>
        <v/>
      </c>
      <c r="Z43" s="166" t="str">
        <f ca="1">'ادخال درجات التشخيصي'!BG39</f>
        <v/>
      </c>
      <c r="AA43" s="166" t="str">
        <f ca="1">'ادخال درجات التشخيصي'!BI39</f>
        <v/>
      </c>
      <c r="AB43" s="166" t="str">
        <f ca="1">'ادخال درجات التشخيصي'!BK39</f>
        <v/>
      </c>
      <c r="AC43" s="166" t="str">
        <f ca="1">'ادخال درجات التشخيصي'!BM39</f>
        <v/>
      </c>
      <c r="AD43" s="166" t="str">
        <f ca="1">'ادخال درجات التشخيصي'!BO39</f>
        <v/>
      </c>
      <c r="AE43" s="166" t="str">
        <f ca="1">'ادخال درجات التشخيصي'!BQ39</f>
        <v/>
      </c>
      <c r="AF43" s="166" t="str">
        <f ca="1">'ادخال درجات التشخيصي'!BS39</f>
        <v/>
      </c>
      <c r="AG43" s="166" t="str">
        <f ca="1">'ادخال درجات التشخيصي'!BU39</f>
        <v/>
      </c>
      <c r="AH43" s="166" t="str">
        <f ca="1">'ادخال درجات التشخيصي'!BW39</f>
        <v/>
      </c>
      <c r="AI43" s="166" t="str">
        <f ca="1">'ادخال درجات التشخيصي'!BY39</f>
        <v/>
      </c>
      <c r="AJ43" s="166" t="str">
        <f ca="1">'ادخال درجات التشخيصي'!CA39</f>
        <v/>
      </c>
      <c r="AK43" s="166" t="str">
        <f ca="1">'ادخال درجات التشخيصي'!CC39</f>
        <v/>
      </c>
      <c r="AL43" s="166" t="str">
        <f ca="1">'ادخال درجات التشخيصي'!CE39</f>
        <v/>
      </c>
      <c r="AM43" s="166" t="str">
        <f ca="1">'ادخال درجات التشخيصي'!CG39</f>
        <v/>
      </c>
      <c r="AN43" s="166" t="str">
        <f ca="1">'ادخال درجات التشخيصي'!CI39</f>
        <v/>
      </c>
      <c r="AS43" s="91">
        <v>33</v>
      </c>
      <c r="AT43" s="19" t="str">
        <f t="shared" si="4"/>
        <v/>
      </c>
      <c r="AU43" s="92" t="str">
        <f t="shared" si="5"/>
        <v/>
      </c>
    </row>
    <row r="44" spans="1:47">
      <c r="A44" s="91">
        <f>'ادخال درجات التشخيصي'!A40</f>
        <v>34</v>
      </c>
      <c r="B44" s="19" t="str">
        <f>IF('ادخال درجات التشخيصي'!B40="","",'ادخال درجات التشخيصي'!B40)</f>
        <v/>
      </c>
      <c r="C44" s="19" t="str">
        <f>IF('ادخال درجات التشخيصي'!AC40="","",'ادخال درجات التشخيصي'!AC40)</f>
        <v/>
      </c>
      <c r="D44" s="92" t="str">
        <f>'ادخال درجات التشخيصي'!AD40</f>
        <v/>
      </c>
      <c r="G44" t="str">
        <f>IF(B44="","",RANK(D44,$D:$D,1)+COUNTIF(D$11:$D44,D44)-1)</f>
        <v/>
      </c>
      <c r="H44" t="str">
        <f>IF(B44="","",RANK(D44,$D:$D)+COUNTIF($D$11:D44,D44)-1)</f>
        <v/>
      </c>
      <c r="J44" s="91">
        <v>34</v>
      </c>
      <c r="K44" s="19" t="str">
        <f t="shared" si="0"/>
        <v/>
      </c>
      <c r="L44" s="92" t="str">
        <f t="shared" si="1"/>
        <v/>
      </c>
      <c r="M44" s="219"/>
      <c r="N44" s="220">
        <f t="shared" si="2"/>
        <v>34</v>
      </c>
      <c r="O44" s="188" t="str">
        <f t="shared" si="3"/>
        <v/>
      </c>
      <c r="P44" s="166" t="str">
        <f ca="1">'ادخال درجات التشخيصي'!AM40</f>
        <v/>
      </c>
      <c r="Q44" s="166" t="str">
        <f ca="1">'ادخال درجات التشخيصي'!AO40</f>
        <v/>
      </c>
      <c r="R44" s="166" t="str">
        <f ca="1">'ادخال درجات التشخيصي'!AQ40</f>
        <v/>
      </c>
      <c r="S44" s="166" t="str">
        <f ca="1">'ادخال درجات التشخيصي'!AS40</f>
        <v/>
      </c>
      <c r="T44" s="166" t="str">
        <f ca="1">'ادخال درجات التشخيصي'!AU40</f>
        <v/>
      </c>
      <c r="U44" s="166" t="str">
        <f ca="1">'ادخال درجات التشخيصي'!AW40</f>
        <v/>
      </c>
      <c r="V44" s="166" t="str">
        <f ca="1">'ادخال درجات التشخيصي'!AY40</f>
        <v/>
      </c>
      <c r="W44" s="166" t="str">
        <f ca="1">'ادخال درجات التشخيصي'!BA40</f>
        <v/>
      </c>
      <c r="X44" s="166" t="str">
        <f ca="1">'ادخال درجات التشخيصي'!BC40</f>
        <v/>
      </c>
      <c r="Y44" s="166" t="str">
        <f ca="1">'ادخال درجات التشخيصي'!BE40</f>
        <v/>
      </c>
      <c r="Z44" s="166" t="str">
        <f ca="1">'ادخال درجات التشخيصي'!BG40</f>
        <v/>
      </c>
      <c r="AA44" s="166" t="str">
        <f ca="1">'ادخال درجات التشخيصي'!BI40</f>
        <v/>
      </c>
      <c r="AB44" s="166" t="str">
        <f ca="1">'ادخال درجات التشخيصي'!BK40</f>
        <v/>
      </c>
      <c r="AC44" s="166" t="str">
        <f ca="1">'ادخال درجات التشخيصي'!BM40</f>
        <v/>
      </c>
      <c r="AD44" s="166" t="str">
        <f ca="1">'ادخال درجات التشخيصي'!BO40</f>
        <v/>
      </c>
      <c r="AE44" s="166" t="str">
        <f ca="1">'ادخال درجات التشخيصي'!BQ40</f>
        <v/>
      </c>
      <c r="AF44" s="166" t="str">
        <f ca="1">'ادخال درجات التشخيصي'!BS40</f>
        <v/>
      </c>
      <c r="AG44" s="166" t="str">
        <f ca="1">'ادخال درجات التشخيصي'!BU40</f>
        <v/>
      </c>
      <c r="AH44" s="166" t="str">
        <f ca="1">'ادخال درجات التشخيصي'!BW40</f>
        <v/>
      </c>
      <c r="AI44" s="166" t="str">
        <f ca="1">'ادخال درجات التشخيصي'!BY40</f>
        <v/>
      </c>
      <c r="AJ44" s="166" t="str">
        <f ca="1">'ادخال درجات التشخيصي'!CA40</f>
        <v/>
      </c>
      <c r="AK44" s="166" t="str">
        <f ca="1">'ادخال درجات التشخيصي'!CC40</f>
        <v/>
      </c>
      <c r="AL44" s="166" t="str">
        <f ca="1">'ادخال درجات التشخيصي'!CE40</f>
        <v/>
      </c>
      <c r="AM44" s="166" t="str">
        <f ca="1">'ادخال درجات التشخيصي'!CG40</f>
        <v/>
      </c>
      <c r="AN44" s="166" t="str">
        <f ca="1">'ادخال درجات التشخيصي'!CI40</f>
        <v/>
      </c>
      <c r="AS44" s="91">
        <v>34</v>
      </c>
      <c r="AT44" s="19" t="str">
        <f t="shared" si="4"/>
        <v/>
      </c>
      <c r="AU44" s="92" t="str">
        <f t="shared" si="5"/>
        <v/>
      </c>
    </row>
    <row r="45" spans="1:47">
      <c r="A45" s="91">
        <f>'ادخال درجات التشخيصي'!A41</f>
        <v>35</v>
      </c>
      <c r="B45" s="19" t="str">
        <f>IF('ادخال درجات التشخيصي'!B41="","",'ادخال درجات التشخيصي'!B41)</f>
        <v/>
      </c>
      <c r="C45" s="19" t="str">
        <f>IF('ادخال درجات التشخيصي'!AC41="","",'ادخال درجات التشخيصي'!AC41)</f>
        <v/>
      </c>
      <c r="D45" s="92" t="str">
        <f>'ادخال درجات التشخيصي'!AD41</f>
        <v/>
      </c>
      <c r="G45" t="str">
        <f>IF(B45="","",RANK(D45,$D:$D,1)+COUNTIF(D$11:$D45,D45)-1)</f>
        <v/>
      </c>
      <c r="H45" t="str">
        <f>IF(B45="","",RANK(D45,$D:$D)+COUNTIF($D$11:D45,D45)-1)</f>
        <v/>
      </c>
      <c r="J45" s="91">
        <v>35</v>
      </c>
      <c r="K45" s="19" t="str">
        <f t="shared" si="0"/>
        <v/>
      </c>
      <c r="L45" s="92" t="str">
        <f t="shared" si="1"/>
        <v/>
      </c>
      <c r="M45" s="219"/>
      <c r="N45" s="220">
        <f t="shared" si="2"/>
        <v>35</v>
      </c>
      <c r="O45" s="188" t="str">
        <f t="shared" si="3"/>
        <v/>
      </c>
      <c r="P45" s="166" t="str">
        <f ca="1">'ادخال درجات التشخيصي'!AM41</f>
        <v/>
      </c>
      <c r="Q45" s="166" t="str">
        <f ca="1">'ادخال درجات التشخيصي'!AO41</f>
        <v/>
      </c>
      <c r="R45" s="166" t="str">
        <f ca="1">'ادخال درجات التشخيصي'!AQ41</f>
        <v/>
      </c>
      <c r="S45" s="166" t="str">
        <f ca="1">'ادخال درجات التشخيصي'!AS41</f>
        <v/>
      </c>
      <c r="T45" s="166" t="str">
        <f ca="1">'ادخال درجات التشخيصي'!AU41</f>
        <v/>
      </c>
      <c r="U45" s="166" t="str">
        <f ca="1">'ادخال درجات التشخيصي'!AW41</f>
        <v/>
      </c>
      <c r="V45" s="166" t="str">
        <f ca="1">'ادخال درجات التشخيصي'!AY41</f>
        <v/>
      </c>
      <c r="W45" s="166" t="str">
        <f ca="1">'ادخال درجات التشخيصي'!BA41</f>
        <v/>
      </c>
      <c r="X45" s="166" t="str">
        <f ca="1">'ادخال درجات التشخيصي'!BC41</f>
        <v/>
      </c>
      <c r="Y45" s="166" t="str">
        <f ca="1">'ادخال درجات التشخيصي'!BE41</f>
        <v/>
      </c>
      <c r="Z45" s="166" t="str">
        <f ca="1">'ادخال درجات التشخيصي'!BG41</f>
        <v/>
      </c>
      <c r="AA45" s="166" t="str">
        <f ca="1">'ادخال درجات التشخيصي'!BI41</f>
        <v/>
      </c>
      <c r="AB45" s="166" t="str">
        <f ca="1">'ادخال درجات التشخيصي'!BK41</f>
        <v/>
      </c>
      <c r="AC45" s="166" t="str">
        <f ca="1">'ادخال درجات التشخيصي'!BM41</f>
        <v/>
      </c>
      <c r="AD45" s="166" t="str">
        <f ca="1">'ادخال درجات التشخيصي'!BO41</f>
        <v/>
      </c>
      <c r="AE45" s="166" t="str">
        <f ca="1">'ادخال درجات التشخيصي'!BQ41</f>
        <v/>
      </c>
      <c r="AF45" s="166" t="str">
        <f ca="1">'ادخال درجات التشخيصي'!BS41</f>
        <v/>
      </c>
      <c r="AG45" s="166" t="str">
        <f ca="1">'ادخال درجات التشخيصي'!BU41</f>
        <v/>
      </c>
      <c r="AH45" s="166" t="str">
        <f ca="1">'ادخال درجات التشخيصي'!BW41</f>
        <v/>
      </c>
      <c r="AI45" s="166" t="str">
        <f ca="1">'ادخال درجات التشخيصي'!BY41</f>
        <v/>
      </c>
      <c r="AJ45" s="166" t="str">
        <f ca="1">'ادخال درجات التشخيصي'!CA41</f>
        <v/>
      </c>
      <c r="AK45" s="166" t="str">
        <f ca="1">'ادخال درجات التشخيصي'!CC41</f>
        <v/>
      </c>
      <c r="AL45" s="166" t="str">
        <f ca="1">'ادخال درجات التشخيصي'!CE41</f>
        <v/>
      </c>
      <c r="AM45" s="166" t="str">
        <f ca="1">'ادخال درجات التشخيصي'!CG41</f>
        <v/>
      </c>
      <c r="AN45" s="166" t="str">
        <f ca="1">'ادخال درجات التشخيصي'!CI41</f>
        <v/>
      </c>
      <c r="AS45" s="91">
        <v>35</v>
      </c>
      <c r="AT45" s="19" t="str">
        <f t="shared" si="4"/>
        <v/>
      </c>
      <c r="AU45" s="92" t="str">
        <f t="shared" si="5"/>
        <v/>
      </c>
    </row>
    <row r="46" spans="1:47">
      <c r="A46" s="91">
        <f>'ادخال درجات التشخيصي'!A42</f>
        <v>36</v>
      </c>
      <c r="B46" s="19" t="str">
        <f>IF('ادخال درجات التشخيصي'!B42="","",'ادخال درجات التشخيصي'!B42)</f>
        <v/>
      </c>
      <c r="C46" s="19" t="str">
        <f>IF('ادخال درجات التشخيصي'!AC42="","",'ادخال درجات التشخيصي'!AC42)</f>
        <v/>
      </c>
      <c r="D46" s="92" t="str">
        <f>'ادخال درجات التشخيصي'!AD42</f>
        <v/>
      </c>
      <c r="G46" t="str">
        <f>IF(B46="","",RANK(D46,$D:$D,1)+COUNTIF(D$11:$D46,D46)-1)</f>
        <v/>
      </c>
      <c r="H46" t="str">
        <f>IF(B46="","",RANK(D46,$D:$D)+COUNTIF($D$11:D46,D46)-1)</f>
        <v/>
      </c>
      <c r="J46" s="91">
        <v>36</v>
      </c>
      <c r="K46" s="19" t="str">
        <f t="shared" si="0"/>
        <v/>
      </c>
      <c r="L46" s="92" t="str">
        <f t="shared" si="1"/>
        <v/>
      </c>
      <c r="M46" s="219"/>
      <c r="N46" s="220">
        <f t="shared" si="2"/>
        <v>36</v>
      </c>
      <c r="O46" s="188" t="str">
        <f t="shared" si="3"/>
        <v/>
      </c>
      <c r="P46" s="166" t="str">
        <f ca="1">'ادخال درجات التشخيصي'!AM42</f>
        <v/>
      </c>
      <c r="Q46" s="166" t="str">
        <f ca="1">'ادخال درجات التشخيصي'!AO42</f>
        <v/>
      </c>
      <c r="R46" s="166" t="str">
        <f ca="1">'ادخال درجات التشخيصي'!AQ42</f>
        <v/>
      </c>
      <c r="S46" s="166" t="str">
        <f ca="1">'ادخال درجات التشخيصي'!AS42</f>
        <v/>
      </c>
      <c r="T46" s="166" t="str">
        <f ca="1">'ادخال درجات التشخيصي'!AU42</f>
        <v/>
      </c>
      <c r="U46" s="166" t="str">
        <f ca="1">'ادخال درجات التشخيصي'!AW42</f>
        <v/>
      </c>
      <c r="V46" s="166" t="str">
        <f ca="1">'ادخال درجات التشخيصي'!AY42</f>
        <v/>
      </c>
      <c r="W46" s="166" t="str">
        <f ca="1">'ادخال درجات التشخيصي'!BA42</f>
        <v/>
      </c>
      <c r="X46" s="166" t="str">
        <f ca="1">'ادخال درجات التشخيصي'!BC42</f>
        <v/>
      </c>
      <c r="Y46" s="166" t="str">
        <f ca="1">'ادخال درجات التشخيصي'!BE42</f>
        <v/>
      </c>
      <c r="Z46" s="166" t="str">
        <f ca="1">'ادخال درجات التشخيصي'!BG42</f>
        <v/>
      </c>
      <c r="AA46" s="166" t="str">
        <f ca="1">'ادخال درجات التشخيصي'!BI42</f>
        <v/>
      </c>
      <c r="AB46" s="166" t="str">
        <f ca="1">'ادخال درجات التشخيصي'!BK42</f>
        <v/>
      </c>
      <c r="AC46" s="166" t="str">
        <f ca="1">'ادخال درجات التشخيصي'!BM42</f>
        <v/>
      </c>
      <c r="AD46" s="166" t="str">
        <f ca="1">'ادخال درجات التشخيصي'!BO42</f>
        <v/>
      </c>
      <c r="AE46" s="166" t="str">
        <f ca="1">'ادخال درجات التشخيصي'!BQ42</f>
        <v/>
      </c>
      <c r="AF46" s="166" t="str">
        <f ca="1">'ادخال درجات التشخيصي'!BS42</f>
        <v/>
      </c>
      <c r="AG46" s="166" t="str">
        <f ca="1">'ادخال درجات التشخيصي'!BU42</f>
        <v/>
      </c>
      <c r="AH46" s="166" t="str">
        <f ca="1">'ادخال درجات التشخيصي'!BW42</f>
        <v/>
      </c>
      <c r="AI46" s="166" t="str">
        <f ca="1">'ادخال درجات التشخيصي'!BY42</f>
        <v/>
      </c>
      <c r="AJ46" s="166" t="str">
        <f ca="1">'ادخال درجات التشخيصي'!CA42</f>
        <v/>
      </c>
      <c r="AK46" s="166" t="str">
        <f ca="1">'ادخال درجات التشخيصي'!CC42</f>
        <v/>
      </c>
      <c r="AL46" s="166" t="str">
        <f ca="1">'ادخال درجات التشخيصي'!CE42</f>
        <v/>
      </c>
      <c r="AM46" s="166" t="str">
        <f ca="1">'ادخال درجات التشخيصي'!CG42</f>
        <v/>
      </c>
      <c r="AN46" s="166" t="str">
        <f ca="1">'ادخال درجات التشخيصي'!CI42</f>
        <v/>
      </c>
      <c r="AS46" s="91">
        <v>36</v>
      </c>
      <c r="AT46" s="19" t="str">
        <f t="shared" si="4"/>
        <v/>
      </c>
      <c r="AU46" s="92" t="str">
        <f t="shared" si="5"/>
        <v/>
      </c>
    </row>
    <row r="47" spans="1:47">
      <c r="A47" s="91">
        <f>'ادخال درجات التشخيصي'!A43</f>
        <v>37</v>
      </c>
      <c r="B47" s="19" t="str">
        <f>IF('ادخال درجات التشخيصي'!B43="","",'ادخال درجات التشخيصي'!B43)</f>
        <v/>
      </c>
      <c r="C47" s="19" t="str">
        <f>IF('ادخال درجات التشخيصي'!AC43="","",'ادخال درجات التشخيصي'!AC43)</f>
        <v/>
      </c>
      <c r="D47" s="92" t="str">
        <f>'ادخال درجات التشخيصي'!AD43</f>
        <v/>
      </c>
      <c r="G47" t="str">
        <f>IF(B47="","",RANK(D47,$D:$D,1)+COUNTIF(D$11:$D47,D47)-1)</f>
        <v/>
      </c>
      <c r="H47" t="str">
        <f>IF(B47="","",RANK(D47,$D:$D)+COUNTIF($D$11:D47,D47)-1)</f>
        <v/>
      </c>
      <c r="J47" s="91">
        <v>37</v>
      </c>
      <c r="K47" s="19" t="str">
        <f t="shared" si="0"/>
        <v/>
      </c>
      <c r="L47" s="92" t="str">
        <f t="shared" si="1"/>
        <v/>
      </c>
      <c r="M47" s="219"/>
      <c r="N47" s="220">
        <f t="shared" si="2"/>
        <v>37</v>
      </c>
      <c r="O47" s="188" t="str">
        <f t="shared" si="3"/>
        <v/>
      </c>
      <c r="P47" s="166" t="str">
        <f ca="1">'ادخال درجات التشخيصي'!AM43</f>
        <v/>
      </c>
      <c r="Q47" s="166" t="str">
        <f ca="1">'ادخال درجات التشخيصي'!AO43</f>
        <v/>
      </c>
      <c r="R47" s="166" t="str">
        <f ca="1">'ادخال درجات التشخيصي'!AQ43</f>
        <v/>
      </c>
      <c r="S47" s="166" t="str">
        <f ca="1">'ادخال درجات التشخيصي'!AS43</f>
        <v/>
      </c>
      <c r="T47" s="166" t="str">
        <f ca="1">'ادخال درجات التشخيصي'!AU43</f>
        <v/>
      </c>
      <c r="U47" s="166" t="str">
        <f ca="1">'ادخال درجات التشخيصي'!AW43</f>
        <v/>
      </c>
      <c r="V47" s="166" t="str">
        <f ca="1">'ادخال درجات التشخيصي'!AY43</f>
        <v/>
      </c>
      <c r="W47" s="166" t="str">
        <f ca="1">'ادخال درجات التشخيصي'!BA43</f>
        <v/>
      </c>
      <c r="X47" s="166" t="str">
        <f ca="1">'ادخال درجات التشخيصي'!BC43</f>
        <v/>
      </c>
      <c r="Y47" s="166" t="str">
        <f ca="1">'ادخال درجات التشخيصي'!BE43</f>
        <v/>
      </c>
      <c r="Z47" s="166" t="str">
        <f ca="1">'ادخال درجات التشخيصي'!BG43</f>
        <v/>
      </c>
      <c r="AA47" s="166" t="str">
        <f ca="1">'ادخال درجات التشخيصي'!BI43</f>
        <v/>
      </c>
      <c r="AB47" s="166" t="str">
        <f ca="1">'ادخال درجات التشخيصي'!BK43</f>
        <v/>
      </c>
      <c r="AC47" s="166" t="str">
        <f ca="1">'ادخال درجات التشخيصي'!BM43</f>
        <v/>
      </c>
      <c r="AD47" s="166" t="str">
        <f ca="1">'ادخال درجات التشخيصي'!BO43</f>
        <v/>
      </c>
      <c r="AE47" s="166" t="str">
        <f ca="1">'ادخال درجات التشخيصي'!BQ43</f>
        <v/>
      </c>
      <c r="AF47" s="166" t="str">
        <f ca="1">'ادخال درجات التشخيصي'!BS43</f>
        <v/>
      </c>
      <c r="AG47" s="166" t="str">
        <f ca="1">'ادخال درجات التشخيصي'!BU43</f>
        <v/>
      </c>
      <c r="AH47" s="166" t="str">
        <f ca="1">'ادخال درجات التشخيصي'!BW43</f>
        <v/>
      </c>
      <c r="AI47" s="166" t="str">
        <f ca="1">'ادخال درجات التشخيصي'!BY43</f>
        <v/>
      </c>
      <c r="AJ47" s="166" t="str">
        <f ca="1">'ادخال درجات التشخيصي'!CA43</f>
        <v/>
      </c>
      <c r="AK47" s="166" t="str">
        <f ca="1">'ادخال درجات التشخيصي'!CC43</f>
        <v/>
      </c>
      <c r="AL47" s="166" t="str">
        <f ca="1">'ادخال درجات التشخيصي'!CE43</f>
        <v/>
      </c>
      <c r="AM47" s="166" t="str">
        <f ca="1">'ادخال درجات التشخيصي'!CG43</f>
        <v/>
      </c>
      <c r="AN47" s="166" t="str">
        <f ca="1">'ادخال درجات التشخيصي'!CI43</f>
        <v/>
      </c>
      <c r="AS47" s="91">
        <v>37</v>
      </c>
      <c r="AT47" s="19" t="str">
        <f t="shared" si="4"/>
        <v/>
      </c>
      <c r="AU47" s="92" t="str">
        <f t="shared" si="5"/>
        <v/>
      </c>
    </row>
    <row r="48" spans="1:47">
      <c r="A48" s="91">
        <f>'ادخال درجات التشخيصي'!A44</f>
        <v>38</v>
      </c>
      <c r="B48" s="19" t="str">
        <f>IF('ادخال درجات التشخيصي'!B44="","",'ادخال درجات التشخيصي'!B44)</f>
        <v/>
      </c>
      <c r="C48" s="19" t="str">
        <f>IF('ادخال درجات التشخيصي'!AC44="","",'ادخال درجات التشخيصي'!AC44)</f>
        <v/>
      </c>
      <c r="D48" s="92" t="str">
        <f>'ادخال درجات التشخيصي'!AD44</f>
        <v/>
      </c>
      <c r="G48" t="str">
        <f>IF(B48="","",RANK(D48,$D:$D,1)+COUNTIF(D$11:$D48,D48)-1)</f>
        <v/>
      </c>
      <c r="H48" t="str">
        <f>IF(B48="","",RANK(D48,$D:$D)+COUNTIF($D$11:D48,D48)-1)</f>
        <v/>
      </c>
      <c r="J48" s="91">
        <v>38</v>
      </c>
      <c r="K48" s="19" t="str">
        <f t="shared" si="0"/>
        <v/>
      </c>
      <c r="L48" s="92" t="str">
        <f t="shared" si="1"/>
        <v/>
      </c>
      <c r="M48" s="219"/>
      <c r="N48" s="220">
        <f t="shared" si="2"/>
        <v>38</v>
      </c>
      <c r="O48" s="188" t="str">
        <f t="shared" si="3"/>
        <v/>
      </c>
      <c r="P48" s="166" t="str">
        <f ca="1">'ادخال درجات التشخيصي'!AM44</f>
        <v/>
      </c>
      <c r="Q48" s="166" t="str">
        <f ca="1">'ادخال درجات التشخيصي'!AO44</f>
        <v/>
      </c>
      <c r="R48" s="166" t="str">
        <f ca="1">'ادخال درجات التشخيصي'!AQ44</f>
        <v/>
      </c>
      <c r="S48" s="166" t="str">
        <f ca="1">'ادخال درجات التشخيصي'!AS44</f>
        <v/>
      </c>
      <c r="T48" s="166" t="str">
        <f ca="1">'ادخال درجات التشخيصي'!AU44</f>
        <v/>
      </c>
      <c r="U48" s="166" t="str">
        <f ca="1">'ادخال درجات التشخيصي'!AW44</f>
        <v/>
      </c>
      <c r="V48" s="166" t="str">
        <f ca="1">'ادخال درجات التشخيصي'!AY44</f>
        <v/>
      </c>
      <c r="W48" s="166" t="str">
        <f ca="1">'ادخال درجات التشخيصي'!BA44</f>
        <v/>
      </c>
      <c r="X48" s="166" t="str">
        <f ca="1">'ادخال درجات التشخيصي'!BC44</f>
        <v/>
      </c>
      <c r="Y48" s="166" t="str">
        <f ca="1">'ادخال درجات التشخيصي'!BE44</f>
        <v/>
      </c>
      <c r="Z48" s="166" t="str">
        <f ca="1">'ادخال درجات التشخيصي'!BG44</f>
        <v/>
      </c>
      <c r="AA48" s="166" t="str">
        <f ca="1">'ادخال درجات التشخيصي'!BI44</f>
        <v/>
      </c>
      <c r="AB48" s="166" t="str">
        <f ca="1">'ادخال درجات التشخيصي'!BK44</f>
        <v/>
      </c>
      <c r="AC48" s="166" t="str">
        <f ca="1">'ادخال درجات التشخيصي'!BM44</f>
        <v/>
      </c>
      <c r="AD48" s="166" t="str">
        <f ca="1">'ادخال درجات التشخيصي'!BO44</f>
        <v/>
      </c>
      <c r="AE48" s="166" t="str">
        <f ca="1">'ادخال درجات التشخيصي'!BQ44</f>
        <v/>
      </c>
      <c r="AF48" s="166" t="str">
        <f ca="1">'ادخال درجات التشخيصي'!BS44</f>
        <v/>
      </c>
      <c r="AG48" s="166" t="str">
        <f ca="1">'ادخال درجات التشخيصي'!BU44</f>
        <v/>
      </c>
      <c r="AH48" s="166" t="str">
        <f ca="1">'ادخال درجات التشخيصي'!BW44</f>
        <v/>
      </c>
      <c r="AI48" s="166" t="str">
        <f ca="1">'ادخال درجات التشخيصي'!BY44</f>
        <v/>
      </c>
      <c r="AJ48" s="166" t="str">
        <f ca="1">'ادخال درجات التشخيصي'!CA44</f>
        <v/>
      </c>
      <c r="AK48" s="166" t="str">
        <f ca="1">'ادخال درجات التشخيصي'!CC44</f>
        <v/>
      </c>
      <c r="AL48" s="166" t="str">
        <f ca="1">'ادخال درجات التشخيصي'!CE44</f>
        <v/>
      </c>
      <c r="AM48" s="166" t="str">
        <f ca="1">'ادخال درجات التشخيصي'!CG44</f>
        <v/>
      </c>
      <c r="AN48" s="166" t="str">
        <f ca="1">'ادخال درجات التشخيصي'!CI44</f>
        <v/>
      </c>
      <c r="AS48" s="91">
        <v>38</v>
      </c>
      <c r="AT48" s="19" t="str">
        <f t="shared" si="4"/>
        <v/>
      </c>
      <c r="AU48" s="92" t="str">
        <f t="shared" si="5"/>
        <v/>
      </c>
    </row>
    <row r="49" spans="1:47">
      <c r="A49" s="91">
        <f>'ادخال درجات التشخيصي'!A45</f>
        <v>39</v>
      </c>
      <c r="B49" s="19" t="str">
        <f>IF('ادخال درجات التشخيصي'!B45="","",'ادخال درجات التشخيصي'!B45)</f>
        <v/>
      </c>
      <c r="C49" s="19" t="str">
        <f>IF('ادخال درجات التشخيصي'!AC45="","",'ادخال درجات التشخيصي'!AC45)</f>
        <v/>
      </c>
      <c r="D49" s="92" t="str">
        <f>'ادخال درجات التشخيصي'!AD45</f>
        <v/>
      </c>
      <c r="G49" t="str">
        <f>IF(B49="","",RANK(D49,$D:$D,1)+COUNTIF(D$11:$D49,D49)-1)</f>
        <v/>
      </c>
      <c r="H49" t="str">
        <f>IF(B49="","",RANK(D49,$D:$D)+COUNTIF($D$11:D49,D49)-1)</f>
        <v/>
      </c>
      <c r="J49" s="91">
        <v>39</v>
      </c>
      <c r="K49" s="19" t="str">
        <f t="shared" si="0"/>
        <v/>
      </c>
      <c r="L49" s="92" t="str">
        <f t="shared" si="1"/>
        <v/>
      </c>
      <c r="M49" s="219"/>
      <c r="N49" s="220">
        <f t="shared" si="2"/>
        <v>39</v>
      </c>
      <c r="O49" s="188" t="str">
        <f t="shared" si="3"/>
        <v/>
      </c>
      <c r="P49" s="166" t="str">
        <f ca="1">'ادخال درجات التشخيصي'!AM45</f>
        <v/>
      </c>
      <c r="Q49" s="166" t="str">
        <f ca="1">'ادخال درجات التشخيصي'!AO45</f>
        <v/>
      </c>
      <c r="R49" s="166" t="str">
        <f ca="1">'ادخال درجات التشخيصي'!AQ45</f>
        <v/>
      </c>
      <c r="S49" s="166" t="str">
        <f ca="1">'ادخال درجات التشخيصي'!AS45</f>
        <v/>
      </c>
      <c r="T49" s="166" t="str">
        <f ca="1">'ادخال درجات التشخيصي'!AU45</f>
        <v/>
      </c>
      <c r="U49" s="166" t="str">
        <f ca="1">'ادخال درجات التشخيصي'!AW45</f>
        <v/>
      </c>
      <c r="V49" s="166" t="str">
        <f ca="1">'ادخال درجات التشخيصي'!AY45</f>
        <v/>
      </c>
      <c r="W49" s="166" t="str">
        <f ca="1">'ادخال درجات التشخيصي'!BA45</f>
        <v/>
      </c>
      <c r="X49" s="166" t="str">
        <f ca="1">'ادخال درجات التشخيصي'!BC45</f>
        <v/>
      </c>
      <c r="Y49" s="166" t="str">
        <f ca="1">'ادخال درجات التشخيصي'!BE45</f>
        <v/>
      </c>
      <c r="Z49" s="166" t="str">
        <f ca="1">'ادخال درجات التشخيصي'!BG45</f>
        <v/>
      </c>
      <c r="AA49" s="166" t="str">
        <f ca="1">'ادخال درجات التشخيصي'!BI45</f>
        <v/>
      </c>
      <c r="AB49" s="166" t="str">
        <f ca="1">'ادخال درجات التشخيصي'!BK45</f>
        <v/>
      </c>
      <c r="AC49" s="166" t="str">
        <f ca="1">'ادخال درجات التشخيصي'!BM45</f>
        <v/>
      </c>
      <c r="AD49" s="166" t="str">
        <f ca="1">'ادخال درجات التشخيصي'!BO45</f>
        <v/>
      </c>
      <c r="AE49" s="166" t="str">
        <f ca="1">'ادخال درجات التشخيصي'!BQ45</f>
        <v/>
      </c>
      <c r="AF49" s="166" t="str">
        <f ca="1">'ادخال درجات التشخيصي'!BS45</f>
        <v/>
      </c>
      <c r="AG49" s="166" t="str">
        <f ca="1">'ادخال درجات التشخيصي'!BU45</f>
        <v/>
      </c>
      <c r="AH49" s="166" t="str">
        <f ca="1">'ادخال درجات التشخيصي'!BW45</f>
        <v/>
      </c>
      <c r="AI49" s="166" t="str">
        <f ca="1">'ادخال درجات التشخيصي'!BY45</f>
        <v/>
      </c>
      <c r="AJ49" s="166" t="str">
        <f ca="1">'ادخال درجات التشخيصي'!CA45</f>
        <v/>
      </c>
      <c r="AK49" s="166" t="str">
        <f ca="1">'ادخال درجات التشخيصي'!CC45</f>
        <v/>
      </c>
      <c r="AL49" s="166" t="str">
        <f ca="1">'ادخال درجات التشخيصي'!CE45</f>
        <v/>
      </c>
      <c r="AM49" s="166" t="str">
        <f ca="1">'ادخال درجات التشخيصي'!CG45</f>
        <v/>
      </c>
      <c r="AN49" s="166" t="str">
        <f ca="1">'ادخال درجات التشخيصي'!CI45</f>
        <v/>
      </c>
      <c r="AS49" s="91">
        <v>39</v>
      </c>
      <c r="AT49" s="19" t="str">
        <f t="shared" si="4"/>
        <v/>
      </c>
      <c r="AU49" s="92" t="str">
        <f t="shared" si="5"/>
        <v/>
      </c>
    </row>
    <row r="50" spans="1:47">
      <c r="A50" s="91">
        <f>'ادخال درجات التشخيصي'!A46</f>
        <v>40</v>
      </c>
      <c r="B50" s="19" t="str">
        <f>IF('ادخال درجات التشخيصي'!B46="","",'ادخال درجات التشخيصي'!B46)</f>
        <v/>
      </c>
      <c r="C50" s="19" t="str">
        <f>IF('ادخال درجات التشخيصي'!AC46="","",'ادخال درجات التشخيصي'!AC46)</f>
        <v/>
      </c>
      <c r="D50" s="92" t="str">
        <f>'ادخال درجات التشخيصي'!AD46</f>
        <v/>
      </c>
      <c r="G50" t="str">
        <f>IF(B50="","",RANK(D50,$D:$D,1)+COUNTIF(D$11:$D50,D50)-1)</f>
        <v/>
      </c>
      <c r="H50" t="str">
        <f>IF(B50="","",RANK(D50,$D:$D)+COUNTIF($D$11:D50,D50)-1)</f>
        <v/>
      </c>
      <c r="J50" s="91">
        <v>40</v>
      </c>
      <c r="K50" s="19" t="str">
        <f t="shared" si="0"/>
        <v/>
      </c>
      <c r="L50" s="92" t="str">
        <f t="shared" si="1"/>
        <v/>
      </c>
      <c r="M50" s="219"/>
      <c r="N50" s="220">
        <f t="shared" si="2"/>
        <v>40</v>
      </c>
      <c r="O50" s="188" t="str">
        <f t="shared" si="3"/>
        <v/>
      </c>
      <c r="P50" s="166" t="str">
        <f ca="1">'ادخال درجات التشخيصي'!AM46</f>
        <v/>
      </c>
      <c r="Q50" s="166" t="str">
        <f ca="1">'ادخال درجات التشخيصي'!AO46</f>
        <v/>
      </c>
      <c r="R50" s="166" t="str">
        <f ca="1">'ادخال درجات التشخيصي'!AQ46</f>
        <v/>
      </c>
      <c r="S50" s="166" t="str">
        <f ca="1">'ادخال درجات التشخيصي'!AS46</f>
        <v/>
      </c>
      <c r="T50" s="166" t="str">
        <f ca="1">'ادخال درجات التشخيصي'!AU46</f>
        <v/>
      </c>
      <c r="U50" s="166" t="str">
        <f ca="1">'ادخال درجات التشخيصي'!AW46</f>
        <v/>
      </c>
      <c r="V50" s="166" t="str">
        <f ca="1">'ادخال درجات التشخيصي'!AY46</f>
        <v/>
      </c>
      <c r="W50" s="166" t="str">
        <f ca="1">'ادخال درجات التشخيصي'!BA46</f>
        <v/>
      </c>
      <c r="X50" s="166" t="str">
        <f ca="1">'ادخال درجات التشخيصي'!BC46</f>
        <v/>
      </c>
      <c r="Y50" s="166" t="str">
        <f ca="1">'ادخال درجات التشخيصي'!BE46</f>
        <v/>
      </c>
      <c r="Z50" s="166" t="str">
        <f ca="1">'ادخال درجات التشخيصي'!BG46</f>
        <v/>
      </c>
      <c r="AA50" s="166" t="str">
        <f ca="1">'ادخال درجات التشخيصي'!BI46</f>
        <v/>
      </c>
      <c r="AB50" s="166" t="str">
        <f ca="1">'ادخال درجات التشخيصي'!BK46</f>
        <v/>
      </c>
      <c r="AC50" s="166" t="str">
        <f ca="1">'ادخال درجات التشخيصي'!BM46</f>
        <v/>
      </c>
      <c r="AD50" s="166" t="str">
        <f ca="1">'ادخال درجات التشخيصي'!BO46</f>
        <v/>
      </c>
      <c r="AE50" s="166" t="str">
        <f ca="1">'ادخال درجات التشخيصي'!BQ46</f>
        <v/>
      </c>
      <c r="AF50" s="166" t="str">
        <f ca="1">'ادخال درجات التشخيصي'!BS46</f>
        <v/>
      </c>
      <c r="AG50" s="166" t="str">
        <f ca="1">'ادخال درجات التشخيصي'!BU46</f>
        <v/>
      </c>
      <c r="AH50" s="166" t="str">
        <f ca="1">'ادخال درجات التشخيصي'!BW46</f>
        <v/>
      </c>
      <c r="AI50" s="166" t="str">
        <f ca="1">'ادخال درجات التشخيصي'!BY46</f>
        <v/>
      </c>
      <c r="AJ50" s="166" t="str">
        <f ca="1">'ادخال درجات التشخيصي'!CA46</f>
        <v/>
      </c>
      <c r="AK50" s="166" t="str">
        <f ca="1">'ادخال درجات التشخيصي'!CC46</f>
        <v/>
      </c>
      <c r="AL50" s="166" t="str">
        <f ca="1">'ادخال درجات التشخيصي'!CE46</f>
        <v/>
      </c>
      <c r="AM50" s="166" t="str">
        <f ca="1">'ادخال درجات التشخيصي'!CG46</f>
        <v/>
      </c>
      <c r="AN50" s="166" t="str">
        <f ca="1">'ادخال درجات التشخيصي'!CI46</f>
        <v/>
      </c>
      <c r="AS50" s="91">
        <v>40</v>
      </c>
      <c r="AT50" s="19" t="str">
        <f t="shared" si="4"/>
        <v/>
      </c>
      <c r="AU50" s="92" t="str">
        <f t="shared" si="5"/>
        <v/>
      </c>
    </row>
    <row r="51" spans="1:47">
      <c r="A51" s="91">
        <f>'ادخال درجات التشخيصي'!A47</f>
        <v>41</v>
      </c>
      <c r="B51" s="19" t="str">
        <f>IF('ادخال درجات التشخيصي'!B47="","",'ادخال درجات التشخيصي'!B47)</f>
        <v/>
      </c>
      <c r="C51" s="19" t="str">
        <f>IF('ادخال درجات التشخيصي'!AC47="","",'ادخال درجات التشخيصي'!AC47)</f>
        <v/>
      </c>
      <c r="D51" s="92" t="str">
        <f>'ادخال درجات التشخيصي'!AD47</f>
        <v/>
      </c>
      <c r="G51" t="str">
        <f>IF(B51="","",RANK(D51,$D:$D,1)+COUNTIF(D$11:$D51,D51)-1)</f>
        <v/>
      </c>
      <c r="H51" t="str">
        <f>IF(B51="","",RANK(D51,$D:$D)+COUNTIF($D$11:D51,D51)-1)</f>
        <v/>
      </c>
      <c r="J51" s="91">
        <v>41</v>
      </c>
      <c r="K51" s="19" t="str">
        <f t="shared" si="0"/>
        <v/>
      </c>
      <c r="L51" s="92" t="str">
        <f t="shared" si="1"/>
        <v/>
      </c>
      <c r="M51" s="219"/>
      <c r="N51" s="220">
        <f t="shared" si="2"/>
        <v>41</v>
      </c>
      <c r="O51" s="188" t="str">
        <f t="shared" si="3"/>
        <v/>
      </c>
      <c r="P51" s="166" t="str">
        <f ca="1">'ادخال درجات التشخيصي'!AM47</f>
        <v/>
      </c>
      <c r="Q51" s="166" t="str">
        <f ca="1">'ادخال درجات التشخيصي'!AO47</f>
        <v/>
      </c>
      <c r="R51" s="166" t="str">
        <f ca="1">'ادخال درجات التشخيصي'!AQ47</f>
        <v/>
      </c>
      <c r="S51" s="166" t="str">
        <f ca="1">'ادخال درجات التشخيصي'!AS47</f>
        <v/>
      </c>
      <c r="T51" s="166" t="str">
        <f ca="1">'ادخال درجات التشخيصي'!AU47</f>
        <v/>
      </c>
      <c r="U51" s="166" t="str">
        <f ca="1">'ادخال درجات التشخيصي'!AW47</f>
        <v/>
      </c>
      <c r="V51" s="166" t="str">
        <f ca="1">'ادخال درجات التشخيصي'!AY47</f>
        <v/>
      </c>
      <c r="W51" s="166" t="str">
        <f ca="1">'ادخال درجات التشخيصي'!BA47</f>
        <v/>
      </c>
      <c r="X51" s="166" t="str">
        <f ca="1">'ادخال درجات التشخيصي'!BC47</f>
        <v/>
      </c>
      <c r="Y51" s="166" t="str">
        <f ca="1">'ادخال درجات التشخيصي'!BE47</f>
        <v/>
      </c>
      <c r="Z51" s="166" t="str">
        <f ca="1">'ادخال درجات التشخيصي'!BG47</f>
        <v/>
      </c>
      <c r="AA51" s="166" t="str">
        <f ca="1">'ادخال درجات التشخيصي'!BI47</f>
        <v/>
      </c>
      <c r="AB51" s="166" t="str">
        <f ca="1">'ادخال درجات التشخيصي'!BK47</f>
        <v/>
      </c>
      <c r="AC51" s="166" t="str">
        <f ca="1">'ادخال درجات التشخيصي'!BM47</f>
        <v/>
      </c>
      <c r="AD51" s="166" t="str">
        <f ca="1">'ادخال درجات التشخيصي'!BO47</f>
        <v/>
      </c>
      <c r="AE51" s="166" t="str">
        <f ca="1">'ادخال درجات التشخيصي'!BQ47</f>
        <v/>
      </c>
      <c r="AF51" s="166" t="str">
        <f ca="1">'ادخال درجات التشخيصي'!BS47</f>
        <v/>
      </c>
      <c r="AG51" s="166" t="str">
        <f ca="1">'ادخال درجات التشخيصي'!BU47</f>
        <v/>
      </c>
      <c r="AH51" s="166" t="str">
        <f ca="1">'ادخال درجات التشخيصي'!BW47</f>
        <v/>
      </c>
      <c r="AI51" s="166" t="str">
        <f ca="1">'ادخال درجات التشخيصي'!BY47</f>
        <v/>
      </c>
      <c r="AJ51" s="166" t="str">
        <f ca="1">'ادخال درجات التشخيصي'!CA47</f>
        <v/>
      </c>
      <c r="AK51" s="166" t="str">
        <f ca="1">'ادخال درجات التشخيصي'!CC47</f>
        <v/>
      </c>
      <c r="AL51" s="166" t="str">
        <f ca="1">'ادخال درجات التشخيصي'!CE47</f>
        <v/>
      </c>
      <c r="AM51" s="166" t="str">
        <f ca="1">'ادخال درجات التشخيصي'!CG47</f>
        <v/>
      </c>
      <c r="AN51" s="166" t="str">
        <f ca="1">'ادخال درجات التشخيصي'!CI47</f>
        <v/>
      </c>
      <c r="AS51" s="91">
        <v>41</v>
      </c>
      <c r="AT51" s="19" t="str">
        <f t="shared" si="4"/>
        <v/>
      </c>
      <c r="AU51" s="92" t="str">
        <f t="shared" si="5"/>
        <v/>
      </c>
    </row>
    <row r="52" spans="1:47">
      <c r="A52" s="91">
        <f>'ادخال درجات التشخيصي'!A48</f>
        <v>42</v>
      </c>
      <c r="B52" s="19" t="str">
        <f>IF('ادخال درجات التشخيصي'!B48="","",'ادخال درجات التشخيصي'!B48)</f>
        <v/>
      </c>
      <c r="C52" s="19" t="str">
        <f>IF('ادخال درجات التشخيصي'!AC48="","",'ادخال درجات التشخيصي'!AC48)</f>
        <v/>
      </c>
      <c r="D52" s="92" t="str">
        <f>'ادخال درجات التشخيصي'!AD48</f>
        <v/>
      </c>
      <c r="G52" t="str">
        <f>IF(B52="","",RANK(D52,$D:$D,1)+COUNTIF(D$11:$D52,D52)-1)</f>
        <v/>
      </c>
      <c r="H52" t="str">
        <f>IF(B52="","",RANK(D52,$D:$D)+COUNTIF($D$11:D52,D52)-1)</f>
        <v/>
      </c>
      <c r="J52" s="91">
        <v>42</v>
      </c>
      <c r="K52" s="19" t="str">
        <f t="shared" si="0"/>
        <v/>
      </c>
      <c r="L52" s="92" t="str">
        <f t="shared" si="1"/>
        <v/>
      </c>
      <c r="M52" s="219"/>
      <c r="N52" s="220">
        <f t="shared" si="2"/>
        <v>42</v>
      </c>
      <c r="O52" s="188" t="str">
        <f t="shared" si="3"/>
        <v/>
      </c>
      <c r="P52" s="166" t="str">
        <f ca="1">'ادخال درجات التشخيصي'!AM48</f>
        <v/>
      </c>
      <c r="Q52" s="166" t="str">
        <f ca="1">'ادخال درجات التشخيصي'!AO48</f>
        <v/>
      </c>
      <c r="R52" s="166" t="str">
        <f ca="1">'ادخال درجات التشخيصي'!AQ48</f>
        <v/>
      </c>
      <c r="S52" s="166" t="str">
        <f ca="1">'ادخال درجات التشخيصي'!AS48</f>
        <v/>
      </c>
      <c r="T52" s="166" t="str">
        <f ca="1">'ادخال درجات التشخيصي'!AU48</f>
        <v/>
      </c>
      <c r="U52" s="166" t="str">
        <f ca="1">'ادخال درجات التشخيصي'!AW48</f>
        <v/>
      </c>
      <c r="V52" s="166" t="str">
        <f ca="1">'ادخال درجات التشخيصي'!AY48</f>
        <v/>
      </c>
      <c r="W52" s="166" t="str">
        <f ca="1">'ادخال درجات التشخيصي'!BA48</f>
        <v/>
      </c>
      <c r="X52" s="166" t="str">
        <f ca="1">'ادخال درجات التشخيصي'!BC48</f>
        <v/>
      </c>
      <c r="Y52" s="166" t="str">
        <f ca="1">'ادخال درجات التشخيصي'!BE48</f>
        <v/>
      </c>
      <c r="Z52" s="166" t="str">
        <f ca="1">'ادخال درجات التشخيصي'!BG48</f>
        <v/>
      </c>
      <c r="AA52" s="166" t="str">
        <f ca="1">'ادخال درجات التشخيصي'!BI48</f>
        <v/>
      </c>
      <c r="AB52" s="166" t="str">
        <f ca="1">'ادخال درجات التشخيصي'!BK48</f>
        <v/>
      </c>
      <c r="AC52" s="166" t="str">
        <f ca="1">'ادخال درجات التشخيصي'!BM48</f>
        <v/>
      </c>
      <c r="AD52" s="166" t="str">
        <f ca="1">'ادخال درجات التشخيصي'!BO48</f>
        <v/>
      </c>
      <c r="AE52" s="166" t="str">
        <f ca="1">'ادخال درجات التشخيصي'!BQ48</f>
        <v/>
      </c>
      <c r="AF52" s="166" t="str">
        <f ca="1">'ادخال درجات التشخيصي'!BS48</f>
        <v/>
      </c>
      <c r="AG52" s="166" t="str">
        <f ca="1">'ادخال درجات التشخيصي'!BU48</f>
        <v/>
      </c>
      <c r="AH52" s="166" t="str">
        <f ca="1">'ادخال درجات التشخيصي'!BW48</f>
        <v/>
      </c>
      <c r="AI52" s="166" t="str">
        <f ca="1">'ادخال درجات التشخيصي'!BY48</f>
        <v/>
      </c>
      <c r="AJ52" s="166" t="str">
        <f ca="1">'ادخال درجات التشخيصي'!CA48</f>
        <v/>
      </c>
      <c r="AK52" s="166" t="str">
        <f ca="1">'ادخال درجات التشخيصي'!CC48</f>
        <v/>
      </c>
      <c r="AL52" s="166" t="str">
        <f ca="1">'ادخال درجات التشخيصي'!CE48</f>
        <v/>
      </c>
      <c r="AM52" s="166" t="str">
        <f ca="1">'ادخال درجات التشخيصي'!CG48</f>
        <v/>
      </c>
      <c r="AN52" s="166" t="str">
        <f ca="1">'ادخال درجات التشخيصي'!CI48</f>
        <v/>
      </c>
      <c r="AS52" s="91">
        <v>42</v>
      </c>
      <c r="AT52" s="19" t="str">
        <f t="shared" si="4"/>
        <v/>
      </c>
      <c r="AU52" s="92" t="str">
        <f t="shared" si="5"/>
        <v/>
      </c>
    </row>
    <row r="53" spans="1:47">
      <c r="A53" s="91">
        <f>'ادخال درجات التشخيصي'!A49</f>
        <v>43</v>
      </c>
      <c r="B53" s="19" t="str">
        <f>IF('ادخال درجات التشخيصي'!B49="","",'ادخال درجات التشخيصي'!B49)</f>
        <v/>
      </c>
      <c r="C53" s="19" t="str">
        <f>IF('ادخال درجات التشخيصي'!AC49="","",'ادخال درجات التشخيصي'!AC49)</f>
        <v/>
      </c>
      <c r="D53" s="92" t="str">
        <f>'ادخال درجات التشخيصي'!AD49</f>
        <v/>
      </c>
      <c r="G53" t="str">
        <f>IF(B53="","",RANK(D53,$D:$D,1)+COUNTIF(D$11:$D53,D53)-1)</f>
        <v/>
      </c>
      <c r="H53" t="str">
        <f>IF(B53="","",RANK(D53,$D:$D)+COUNTIF($D$11:D53,D53)-1)</f>
        <v/>
      </c>
      <c r="J53" s="91">
        <v>43</v>
      </c>
      <c r="K53" s="19" t="str">
        <f t="shared" si="0"/>
        <v/>
      </c>
      <c r="L53" s="92" t="str">
        <f t="shared" si="1"/>
        <v/>
      </c>
      <c r="M53" s="219"/>
      <c r="N53" s="220">
        <f t="shared" si="2"/>
        <v>43</v>
      </c>
      <c r="O53" s="188" t="str">
        <f t="shared" si="3"/>
        <v/>
      </c>
      <c r="P53" s="166" t="str">
        <f ca="1">'ادخال درجات التشخيصي'!AM49</f>
        <v/>
      </c>
      <c r="Q53" s="166" t="str">
        <f ca="1">'ادخال درجات التشخيصي'!AO49</f>
        <v/>
      </c>
      <c r="R53" s="166" t="str">
        <f ca="1">'ادخال درجات التشخيصي'!AQ49</f>
        <v/>
      </c>
      <c r="S53" s="166" t="str">
        <f ca="1">'ادخال درجات التشخيصي'!AS49</f>
        <v/>
      </c>
      <c r="T53" s="166" t="str">
        <f ca="1">'ادخال درجات التشخيصي'!AU49</f>
        <v/>
      </c>
      <c r="U53" s="166" t="str">
        <f ca="1">'ادخال درجات التشخيصي'!AW49</f>
        <v/>
      </c>
      <c r="V53" s="166" t="str">
        <f ca="1">'ادخال درجات التشخيصي'!AY49</f>
        <v/>
      </c>
      <c r="W53" s="166" t="str">
        <f ca="1">'ادخال درجات التشخيصي'!BA49</f>
        <v/>
      </c>
      <c r="X53" s="166" t="str">
        <f ca="1">'ادخال درجات التشخيصي'!BC49</f>
        <v/>
      </c>
      <c r="Y53" s="166" t="str">
        <f ca="1">'ادخال درجات التشخيصي'!BE49</f>
        <v/>
      </c>
      <c r="Z53" s="166" t="str">
        <f ca="1">'ادخال درجات التشخيصي'!BG49</f>
        <v/>
      </c>
      <c r="AA53" s="166" t="str">
        <f ca="1">'ادخال درجات التشخيصي'!BI49</f>
        <v/>
      </c>
      <c r="AB53" s="166" t="str">
        <f ca="1">'ادخال درجات التشخيصي'!BK49</f>
        <v/>
      </c>
      <c r="AC53" s="166" t="str">
        <f ca="1">'ادخال درجات التشخيصي'!BM49</f>
        <v/>
      </c>
      <c r="AD53" s="166" t="str">
        <f ca="1">'ادخال درجات التشخيصي'!BO49</f>
        <v/>
      </c>
      <c r="AE53" s="166" t="str">
        <f ca="1">'ادخال درجات التشخيصي'!BQ49</f>
        <v/>
      </c>
      <c r="AF53" s="166" t="str">
        <f ca="1">'ادخال درجات التشخيصي'!BS49</f>
        <v/>
      </c>
      <c r="AG53" s="166" t="str">
        <f ca="1">'ادخال درجات التشخيصي'!BU49</f>
        <v/>
      </c>
      <c r="AH53" s="166" t="str">
        <f ca="1">'ادخال درجات التشخيصي'!BW49</f>
        <v/>
      </c>
      <c r="AI53" s="166" t="str">
        <f ca="1">'ادخال درجات التشخيصي'!BY49</f>
        <v/>
      </c>
      <c r="AJ53" s="166" t="str">
        <f ca="1">'ادخال درجات التشخيصي'!CA49</f>
        <v/>
      </c>
      <c r="AK53" s="166" t="str">
        <f ca="1">'ادخال درجات التشخيصي'!CC49</f>
        <v/>
      </c>
      <c r="AL53" s="166" t="str">
        <f ca="1">'ادخال درجات التشخيصي'!CE49</f>
        <v/>
      </c>
      <c r="AM53" s="166" t="str">
        <f ca="1">'ادخال درجات التشخيصي'!CG49</f>
        <v/>
      </c>
      <c r="AN53" s="166" t="str">
        <f ca="1">'ادخال درجات التشخيصي'!CI49</f>
        <v/>
      </c>
      <c r="AS53" s="91">
        <v>43</v>
      </c>
      <c r="AT53" s="19" t="str">
        <f t="shared" si="4"/>
        <v/>
      </c>
      <c r="AU53" s="92" t="str">
        <f t="shared" si="5"/>
        <v/>
      </c>
    </row>
    <row r="54" spans="1:47">
      <c r="A54" s="91">
        <f>'ادخال درجات التشخيصي'!A50</f>
        <v>44</v>
      </c>
      <c r="B54" s="19" t="str">
        <f>IF('ادخال درجات التشخيصي'!B50="","",'ادخال درجات التشخيصي'!B50)</f>
        <v/>
      </c>
      <c r="C54" s="19" t="str">
        <f>IF('ادخال درجات التشخيصي'!AC50="","",'ادخال درجات التشخيصي'!AC50)</f>
        <v/>
      </c>
      <c r="D54" s="92" t="str">
        <f>'ادخال درجات التشخيصي'!AD50</f>
        <v/>
      </c>
      <c r="G54" t="str">
        <f>IF(B54="","",RANK(D54,$D:$D,1)+COUNTIF(D$11:$D54,D54)-1)</f>
        <v/>
      </c>
      <c r="H54" t="str">
        <f>IF(B54="","",RANK(D54,$D:$D)+COUNTIF($D$11:D54,D54)-1)</f>
        <v/>
      </c>
      <c r="J54" s="91">
        <v>44</v>
      </c>
      <c r="K54" s="19" t="str">
        <f t="shared" si="0"/>
        <v/>
      </c>
      <c r="L54" s="92" t="str">
        <f t="shared" si="1"/>
        <v/>
      </c>
      <c r="M54" s="219"/>
      <c r="N54" s="220">
        <f t="shared" si="2"/>
        <v>44</v>
      </c>
      <c r="O54" s="188" t="str">
        <f t="shared" si="3"/>
        <v/>
      </c>
      <c r="P54" s="166" t="str">
        <f ca="1">'ادخال درجات التشخيصي'!AM50</f>
        <v/>
      </c>
      <c r="Q54" s="166" t="str">
        <f ca="1">'ادخال درجات التشخيصي'!AO50</f>
        <v/>
      </c>
      <c r="R54" s="166" t="str">
        <f ca="1">'ادخال درجات التشخيصي'!AQ50</f>
        <v/>
      </c>
      <c r="S54" s="166" t="str">
        <f ca="1">'ادخال درجات التشخيصي'!AS50</f>
        <v/>
      </c>
      <c r="T54" s="166" t="str">
        <f ca="1">'ادخال درجات التشخيصي'!AU50</f>
        <v/>
      </c>
      <c r="U54" s="166" t="str">
        <f ca="1">'ادخال درجات التشخيصي'!AW50</f>
        <v/>
      </c>
      <c r="V54" s="166" t="str">
        <f ca="1">'ادخال درجات التشخيصي'!AY50</f>
        <v/>
      </c>
      <c r="W54" s="166" t="str">
        <f ca="1">'ادخال درجات التشخيصي'!BA50</f>
        <v/>
      </c>
      <c r="X54" s="166" t="str">
        <f ca="1">'ادخال درجات التشخيصي'!BC50</f>
        <v/>
      </c>
      <c r="Y54" s="166" t="str">
        <f ca="1">'ادخال درجات التشخيصي'!BE50</f>
        <v/>
      </c>
      <c r="Z54" s="166" t="str">
        <f ca="1">'ادخال درجات التشخيصي'!BG50</f>
        <v/>
      </c>
      <c r="AA54" s="166" t="str">
        <f ca="1">'ادخال درجات التشخيصي'!BI50</f>
        <v/>
      </c>
      <c r="AB54" s="166" t="str">
        <f ca="1">'ادخال درجات التشخيصي'!BK50</f>
        <v/>
      </c>
      <c r="AC54" s="166" t="str">
        <f ca="1">'ادخال درجات التشخيصي'!BM50</f>
        <v/>
      </c>
      <c r="AD54" s="166" t="str">
        <f ca="1">'ادخال درجات التشخيصي'!BO50</f>
        <v/>
      </c>
      <c r="AE54" s="166" t="str">
        <f ca="1">'ادخال درجات التشخيصي'!BQ50</f>
        <v/>
      </c>
      <c r="AF54" s="166" t="str">
        <f ca="1">'ادخال درجات التشخيصي'!BS50</f>
        <v/>
      </c>
      <c r="AG54" s="166" t="str">
        <f ca="1">'ادخال درجات التشخيصي'!BU50</f>
        <v/>
      </c>
      <c r="AH54" s="166" t="str">
        <f ca="1">'ادخال درجات التشخيصي'!BW50</f>
        <v/>
      </c>
      <c r="AI54" s="166" t="str">
        <f ca="1">'ادخال درجات التشخيصي'!BY50</f>
        <v/>
      </c>
      <c r="AJ54" s="166" t="str">
        <f ca="1">'ادخال درجات التشخيصي'!CA50</f>
        <v/>
      </c>
      <c r="AK54" s="166" t="str">
        <f ca="1">'ادخال درجات التشخيصي'!CC50</f>
        <v/>
      </c>
      <c r="AL54" s="166" t="str">
        <f ca="1">'ادخال درجات التشخيصي'!CE50</f>
        <v/>
      </c>
      <c r="AM54" s="166" t="str">
        <f ca="1">'ادخال درجات التشخيصي'!CG50</f>
        <v/>
      </c>
      <c r="AN54" s="166" t="str">
        <f ca="1">'ادخال درجات التشخيصي'!CI50</f>
        <v/>
      </c>
      <c r="AS54" s="91">
        <v>44</v>
      </c>
      <c r="AT54" s="19" t="str">
        <f t="shared" si="4"/>
        <v/>
      </c>
      <c r="AU54" s="92" t="str">
        <f t="shared" si="5"/>
        <v/>
      </c>
    </row>
    <row r="55" spans="1:47">
      <c r="A55" s="91">
        <f>'ادخال درجات التشخيصي'!A51</f>
        <v>45</v>
      </c>
      <c r="B55" s="19" t="str">
        <f>IF('ادخال درجات التشخيصي'!B51="","",'ادخال درجات التشخيصي'!B51)</f>
        <v/>
      </c>
      <c r="C55" s="19" t="str">
        <f>IF('ادخال درجات التشخيصي'!AC51="","",'ادخال درجات التشخيصي'!AC51)</f>
        <v/>
      </c>
      <c r="D55" s="92" t="str">
        <f>'ادخال درجات التشخيصي'!AD51</f>
        <v/>
      </c>
      <c r="G55" t="str">
        <f>IF(B55="","",RANK(D55,$D:$D,1)+COUNTIF(D$11:$D55,D55)-1)</f>
        <v/>
      </c>
      <c r="H55" t="str">
        <f>IF(B55="","",RANK(D55,$D:$D)+COUNTIF($D$11:D55,D55)-1)</f>
        <v/>
      </c>
      <c r="J55" s="91">
        <v>45</v>
      </c>
      <c r="K55" s="19" t="str">
        <f t="shared" si="0"/>
        <v/>
      </c>
      <c r="L55" s="92" t="str">
        <f t="shared" si="1"/>
        <v/>
      </c>
      <c r="M55" s="219"/>
      <c r="N55" s="220">
        <f t="shared" si="2"/>
        <v>45</v>
      </c>
      <c r="O55" s="188" t="str">
        <f t="shared" si="3"/>
        <v/>
      </c>
      <c r="P55" s="166" t="str">
        <f ca="1">'ادخال درجات التشخيصي'!AM51</f>
        <v/>
      </c>
      <c r="Q55" s="166" t="str">
        <f ca="1">'ادخال درجات التشخيصي'!AO51</f>
        <v/>
      </c>
      <c r="R55" s="166" t="str">
        <f ca="1">'ادخال درجات التشخيصي'!AQ51</f>
        <v/>
      </c>
      <c r="S55" s="166" t="str">
        <f ca="1">'ادخال درجات التشخيصي'!AS51</f>
        <v/>
      </c>
      <c r="T55" s="166" t="str">
        <f ca="1">'ادخال درجات التشخيصي'!AU51</f>
        <v/>
      </c>
      <c r="U55" s="166" t="str">
        <f ca="1">'ادخال درجات التشخيصي'!AW51</f>
        <v/>
      </c>
      <c r="V55" s="166" t="str">
        <f ca="1">'ادخال درجات التشخيصي'!AY51</f>
        <v/>
      </c>
      <c r="W55" s="166" t="str">
        <f ca="1">'ادخال درجات التشخيصي'!BA51</f>
        <v/>
      </c>
      <c r="X55" s="166" t="str">
        <f ca="1">'ادخال درجات التشخيصي'!BC51</f>
        <v/>
      </c>
      <c r="Y55" s="166" t="str">
        <f ca="1">'ادخال درجات التشخيصي'!BE51</f>
        <v/>
      </c>
      <c r="Z55" s="166" t="str">
        <f ca="1">'ادخال درجات التشخيصي'!BG51</f>
        <v/>
      </c>
      <c r="AA55" s="166" t="str">
        <f ca="1">'ادخال درجات التشخيصي'!BI51</f>
        <v/>
      </c>
      <c r="AB55" s="166" t="str">
        <f ca="1">'ادخال درجات التشخيصي'!BK51</f>
        <v/>
      </c>
      <c r="AC55" s="166" t="str">
        <f ca="1">'ادخال درجات التشخيصي'!BM51</f>
        <v/>
      </c>
      <c r="AD55" s="166" t="str">
        <f ca="1">'ادخال درجات التشخيصي'!BO51</f>
        <v/>
      </c>
      <c r="AE55" s="166" t="str">
        <f ca="1">'ادخال درجات التشخيصي'!BQ51</f>
        <v/>
      </c>
      <c r="AF55" s="166" t="str">
        <f ca="1">'ادخال درجات التشخيصي'!BS51</f>
        <v/>
      </c>
      <c r="AG55" s="166" t="str">
        <f ca="1">'ادخال درجات التشخيصي'!BU51</f>
        <v/>
      </c>
      <c r="AH55" s="166" t="str">
        <f ca="1">'ادخال درجات التشخيصي'!BW51</f>
        <v/>
      </c>
      <c r="AI55" s="166" t="str">
        <f ca="1">'ادخال درجات التشخيصي'!BY51</f>
        <v/>
      </c>
      <c r="AJ55" s="166" t="str">
        <f ca="1">'ادخال درجات التشخيصي'!CA51</f>
        <v/>
      </c>
      <c r="AK55" s="166" t="str">
        <f ca="1">'ادخال درجات التشخيصي'!CC51</f>
        <v/>
      </c>
      <c r="AL55" s="166" t="str">
        <f ca="1">'ادخال درجات التشخيصي'!CE51</f>
        <v/>
      </c>
      <c r="AM55" s="166" t="str">
        <f ca="1">'ادخال درجات التشخيصي'!CG51</f>
        <v/>
      </c>
      <c r="AN55" s="166" t="str">
        <f ca="1">'ادخال درجات التشخيصي'!CI51</f>
        <v/>
      </c>
      <c r="AS55" s="91">
        <v>45</v>
      </c>
      <c r="AT55" s="19" t="str">
        <f t="shared" si="4"/>
        <v/>
      </c>
      <c r="AU55" s="92" t="str">
        <f t="shared" si="5"/>
        <v/>
      </c>
    </row>
    <row r="56" spans="1:47">
      <c r="A56" s="91">
        <f>'ادخال درجات التشخيصي'!A52</f>
        <v>46</v>
      </c>
      <c r="B56" s="19" t="str">
        <f>IF('ادخال درجات التشخيصي'!B52="","",'ادخال درجات التشخيصي'!B52)</f>
        <v/>
      </c>
      <c r="C56" s="19" t="str">
        <f>IF('ادخال درجات التشخيصي'!AC52="","",'ادخال درجات التشخيصي'!AC52)</f>
        <v/>
      </c>
      <c r="D56" s="92" t="str">
        <f>'ادخال درجات التشخيصي'!AD52</f>
        <v/>
      </c>
      <c r="G56" t="str">
        <f>IF(B56="","",RANK(D56,$D:$D,1)+COUNTIF(D$11:$D56,D56)-1)</f>
        <v/>
      </c>
      <c r="H56" t="str">
        <f>IF(B56="","",RANK(D56,$D:$D)+COUNTIF($D$11:D56,D56)-1)</f>
        <v/>
      </c>
      <c r="J56" s="91">
        <v>46</v>
      </c>
      <c r="K56" s="19" t="str">
        <f t="shared" si="0"/>
        <v/>
      </c>
      <c r="L56" s="92" t="str">
        <f t="shared" si="1"/>
        <v/>
      </c>
      <c r="M56" s="219"/>
      <c r="N56" s="220">
        <f t="shared" si="2"/>
        <v>46</v>
      </c>
      <c r="O56" s="188" t="str">
        <f t="shared" si="3"/>
        <v/>
      </c>
      <c r="P56" s="166" t="str">
        <f ca="1">'ادخال درجات التشخيصي'!AM52</f>
        <v/>
      </c>
      <c r="Q56" s="166" t="str">
        <f ca="1">'ادخال درجات التشخيصي'!AO52</f>
        <v/>
      </c>
      <c r="R56" s="166" t="str">
        <f ca="1">'ادخال درجات التشخيصي'!AQ52</f>
        <v/>
      </c>
      <c r="S56" s="166" t="str">
        <f ca="1">'ادخال درجات التشخيصي'!AS52</f>
        <v/>
      </c>
      <c r="T56" s="166" t="str">
        <f ca="1">'ادخال درجات التشخيصي'!AU52</f>
        <v/>
      </c>
      <c r="U56" s="166" t="str">
        <f ca="1">'ادخال درجات التشخيصي'!AW52</f>
        <v/>
      </c>
      <c r="V56" s="166" t="str">
        <f ca="1">'ادخال درجات التشخيصي'!AY52</f>
        <v/>
      </c>
      <c r="W56" s="166" t="str">
        <f ca="1">'ادخال درجات التشخيصي'!BA52</f>
        <v/>
      </c>
      <c r="X56" s="166" t="str">
        <f ca="1">'ادخال درجات التشخيصي'!BC52</f>
        <v/>
      </c>
      <c r="Y56" s="166" t="str">
        <f ca="1">'ادخال درجات التشخيصي'!BE52</f>
        <v/>
      </c>
      <c r="Z56" s="166" t="str">
        <f ca="1">'ادخال درجات التشخيصي'!BG52</f>
        <v/>
      </c>
      <c r="AA56" s="166" t="str">
        <f ca="1">'ادخال درجات التشخيصي'!BI52</f>
        <v/>
      </c>
      <c r="AB56" s="166" t="str">
        <f ca="1">'ادخال درجات التشخيصي'!BK52</f>
        <v/>
      </c>
      <c r="AC56" s="166" t="str">
        <f ca="1">'ادخال درجات التشخيصي'!BM52</f>
        <v/>
      </c>
      <c r="AD56" s="166" t="str">
        <f ca="1">'ادخال درجات التشخيصي'!BO52</f>
        <v/>
      </c>
      <c r="AE56" s="166" t="str">
        <f ca="1">'ادخال درجات التشخيصي'!BQ52</f>
        <v/>
      </c>
      <c r="AF56" s="166" t="str">
        <f ca="1">'ادخال درجات التشخيصي'!BS52</f>
        <v/>
      </c>
      <c r="AG56" s="166" t="str">
        <f ca="1">'ادخال درجات التشخيصي'!BU52</f>
        <v/>
      </c>
      <c r="AH56" s="166" t="str">
        <f ca="1">'ادخال درجات التشخيصي'!BW52</f>
        <v/>
      </c>
      <c r="AI56" s="166" t="str">
        <f ca="1">'ادخال درجات التشخيصي'!BY52</f>
        <v/>
      </c>
      <c r="AJ56" s="166" t="str">
        <f ca="1">'ادخال درجات التشخيصي'!CA52</f>
        <v/>
      </c>
      <c r="AK56" s="166" t="str">
        <f ca="1">'ادخال درجات التشخيصي'!CC52</f>
        <v/>
      </c>
      <c r="AL56" s="166" t="str">
        <f ca="1">'ادخال درجات التشخيصي'!CE52</f>
        <v/>
      </c>
      <c r="AM56" s="166" t="str">
        <f ca="1">'ادخال درجات التشخيصي'!CG52</f>
        <v/>
      </c>
      <c r="AN56" s="166" t="str">
        <f ca="1">'ادخال درجات التشخيصي'!CI52</f>
        <v/>
      </c>
      <c r="AS56" s="91">
        <v>46</v>
      </c>
      <c r="AT56" s="19" t="str">
        <f t="shared" si="4"/>
        <v/>
      </c>
      <c r="AU56" s="92" t="str">
        <f t="shared" si="5"/>
        <v/>
      </c>
    </row>
    <row r="57" spans="1:47">
      <c r="A57" s="91">
        <f>'ادخال درجات التشخيصي'!A53</f>
        <v>47</v>
      </c>
      <c r="B57" s="19" t="str">
        <f>IF('ادخال درجات التشخيصي'!B53="","",'ادخال درجات التشخيصي'!B53)</f>
        <v/>
      </c>
      <c r="C57" s="19" t="str">
        <f>IF('ادخال درجات التشخيصي'!AC53="","",'ادخال درجات التشخيصي'!AC53)</f>
        <v/>
      </c>
      <c r="D57" s="92" t="str">
        <f>'ادخال درجات التشخيصي'!AD53</f>
        <v/>
      </c>
      <c r="G57" t="str">
        <f>IF(B57="","",RANK(D57,$D:$D,1)+COUNTIF(D$11:$D57,D57)-1)</f>
        <v/>
      </c>
      <c r="H57" t="str">
        <f>IF(B57="","",RANK(D57,$D:$D)+COUNTIF($D$11:D57,D57)-1)</f>
        <v/>
      </c>
      <c r="J57" s="91">
        <v>47</v>
      </c>
      <c r="K57" s="19" t="str">
        <f t="shared" si="0"/>
        <v/>
      </c>
      <c r="L57" s="92" t="str">
        <f t="shared" si="1"/>
        <v/>
      </c>
      <c r="M57" s="219"/>
      <c r="N57" s="220">
        <f t="shared" si="2"/>
        <v>47</v>
      </c>
      <c r="O57" s="188" t="str">
        <f t="shared" si="3"/>
        <v/>
      </c>
      <c r="P57" s="166" t="str">
        <f ca="1">'ادخال درجات التشخيصي'!AM53</f>
        <v/>
      </c>
      <c r="Q57" s="166" t="str">
        <f ca="1">'ادخال درجات التشخيصي'!AO53</f>
        <v/>
      </c>
      <c r="R57" s="166" t="str">
        <f ca="1">'ادخال درجات التشخيصي'!AQ53</f>
        <v/>
      </c>
      <c r="S57" s="166" t="str">
        <f ca="1">'ادخال درجات التشخيصي'!AS53</f>
        <v/>
      </c>
      <c r="T57" s="166" t="str">
        <f ca="1">'ادخال درجات التشخيصي'!AU53</f>
        <v/>
      </c>
      <c r="U57" s="166" t="str">
        <f ca="1">'ادخال درجات التشخيصي'!AW53</f>
        <v/>
      </c>
      <c r="V57" s="166" t="str">
        <f ca="1">'ادخال درجات التشخيصي'!AY53</f>
        <v/>
      </c>
      <c r="W57" s="166" t="str">
        <f ca="1">'ادخال درجات التشخيصي'!BA53</f>
        <v/>
      </c>
      <c r="X57" s="166" t="str">
        <f ca="1">'ادخال درجات التشخيصي'!BC53</f>
        <v/>
      </c>
      <c r="Y57" s="166" t="str">
        <f ca="1">'ادخال درجات التشخيصي'!BE53</f>
        <v/>
      </c>
      <c r="Z57" s="166" t="str">
        <f ca="1">'ادخال درجات التشخيصي'!BG53</f>
        <v/>
      </c>
      <c r="AA57" s="166" t="str">
        <f ca="1">'ادخال درجات التشخيصي'!BI53</f>
        <v/>
      </c>
      <c r="AB57" s="166" t="str">
        <f ca="1">'ادخال درجات التشخيصي'!BK53</f>
        <v/>
      </c>
      <c r="AC57" s="166" t="str">
        <f ca="1">'ادخال درجات التشخيصي'!BM53</f>
        <v/>
      </c>
      <c r="AD57" s="166" t="str">
        <f ca="1">'ادخال درجات التشخيصي'!BO53</f>
        <v/>
      </c>
      <c r="AE57" s="166" t="str">
        <f ca="1">'ادخال درجات التشخيصي'!BQ53</f>
        <v/>
      </c>
      <c r="AF57" s="166" t="str">
        <f ca="1">'ادخال درجات التشخيصي'!BS53</f>
        <v/>
      </c>
      <c r="AG57" s="166" t="str">
        <f ca="1">'ادخال درجات التشخيصي'!BU53</f>
        <v/>
      </c>
      <c r="AH57" s="166" t="str">
        <f ca="1">'ادخال درجات التشخيصي'!BW53</f>
        <v/>
      </c>
      <c r="AI57" s="166" t="str">
        <f ca="1">'ادخال درجات التشخيصي'!BY53</f>
        <v/>
      </c>
      <c r="AJ57" s="166" t="str">
        <f ca="1">'ادخال درجات التشخيصي'!CA53</f>
        <v/>
      </c>
      <c r="AK57" s="166" t="str">
        <f ca="1">'ادخال درجات التشخيصي'!CC53</f>
        <v/>
      </c>
      <c r="AL57" s="166" t="str">
        <f ca="1">'ادخال درجات التشخيصي'!CE53</f>
        <v/>
      </c>
      <c r="AM57" s="166" t="str">
        <f ca="1">'ادخال درجات التشخيصي'!CG53</f>
        <v/>
      </c>
      <c r="AN57" s="166" t="str">
        <f ca="1">'ادخال درجات التشخيصي'!CI53</f>
        <v/>
      </c>
      <c r="AS57" s="91">
        <v>47</v>
      </c>
      <c r="AT57" s="19" t="str">
        <f t="shared" si="4"/>
        <v/>
      </c>
      <c r="AU57" s="92" t="str">
        <f t="shared" si="5"/>
        <v/>
      </c>
    </row>
    <row r="58" spans="1:47">
      <c r="A58" s="91">
        <f>'ادخال درجات التشخيصي'!A54</f>
        <v>48</v>
      </c>
      <c r="B58" s="19" t="str">
        <f>IF('ادخال درجات التشخيصي'!B54="","",'ادخال درجات التشخيصي'!B54)</f>
        <v/>
      </c>
      <c r="C58" s="19" t="str">
        <f>IF('ادخال درجات التشخيصي'!AC54="","",'ادخال درجات التشخيصي'!AC54)</f>
        <v/>
      </c>
      <c r="D58" s="92" t="str">
        <f>'ادخال درجات التشخيصي'!AD54</f>
        <v/>
      </c>
      <c r="G58" t="str">
        <f>IF(B58="","",RANK(D58,$D:$D,1)+COUNTIF(D$11:$D58,D58)-1)</f>
        <v/>
      </c>
      <c r="H58" t="str">
        <f>IF(B58="","",RANK(D58,$D:$D)+COUNTIF($D$11:D58,D58)-1)</f>
        <v/>
      </c>
      <c r="J58" s="91">
        <v>48</v>
      </c>
      <c r="K58" s="19" t="str">
        <f t="shared" si="0"/>
        <v/>
      </c>
      <c r="L58" s="92" t="str">
        <f t="shared" si="1"/>
        <v/>
      </c>
      <c r="M58" s="219"/>
      <c r="N58" s="220">
        <f t="shared" si="2"/>
        <v>48</v>
      </c>
      <c r="O58" s="188" t="str">
        <f t="shared" si="3"/>
        <v/>
      </c>
      <c r="P58" s="166" t="str">
        <f ca="1">'ادخال درجات التشخيصي'!AM54</f>
        <v/>
      </c>
      <c r="Q58" s="166" t="str">
        <f ca="1">'ادخال درجات التشخيصي'!AO54</f>
        <v/>
      </c>
      <c r="R58" s="166" t="str">
        <f ca="1">'ادخال درجات التشخيصي'!AQ54</f>
        <v/>
      </c>
      <c r="S58" s="166" t="str">
        <f ca="1">'ادخال درجات التشخيصي'!AS54</f>
        <v/>
      </c>
      <c r="T58" s="166" t="str">
        <f ca="1">'ادخال درجات التشخيصي'!AU54</f>
        <v/>
      </c>
      <c r="U58" s="166" t="str">
        <f ca="1">'ادخال درجات التشخيصي'!AW54</f>
        <v/>
      </c>
      <c r="V58" s="166" t="str">
        <f ca="1">'ادخال درجات التشخيصي'!AY54</f>
        <v/>
      </c>
      <c r="W58" s="166" t="str">
        <f ca="1">'ادخال درجات التشخيصي'!BA54</f>
        <v/>
      </c>
      <c r="X58" s="166" t="str">
        <f ca="1">'ادخال درجات التشخيصي'!BC54</f>
        <v/>
      </c>
      <c r="Y58" s="166" t="str">
        <f ca="1">'ادخال درجات التشخيصي'!BE54</f>
        <v/>
      </c>
      <c r="Z58" s="166" t="str">
        <f ca="1">'ادخال درجات التشخيصي'!BG54</f>
        <v/>
      </c>
      <c r="AA58" s="166" t="str">
        <f ca="1">'ادخال درجات التشخيصي'!BI54</f>
        <v/>
      </c>
      <c r="AB58" s="166" t="str">
        <f ca="1">'ادخال درجات التشخيصي'!BK54</f>
        <v/>
      </c>
      <c r="AC58" s="166" t="str">
        <f ca="1">'ادخال درجات التشخيصي'!BM54</f>
        <v/>
      </c>
      <c r="AD58" s="166" t="str">
        <f ca="1">'ادخال درجات التشخيصي'!BO54</f>
        <v/>
      </c>
      <c r="AE58" s="166" t="str">
        <f ca="1">'ادخال درجات التشخيصي'!BQ54</f>
        <v/>
      </c>
      <c r="AF58" s="166" t="str">
        <f ca="1">'ادخال درجات التشخيصي'!BS54</f>
        <v/>
      </c>
      <c r="AG58" s="166" t="str">
        <f ca="1">'ادخال درجات التشخيصي'!BU54</f>
        <v/>
      </c>
      <c r="AH58" s="166" t="str">
        <f ca="1">'ادخال درجات التشخيصي'!BW54</f>
        <v/>
      </c>
      <c r="AI58" s="166" t="str">
        <f ca="1">'ادخال درجات التشخيصي'!BY54</f>
        <v/>
      </c>
      <c r="AJ58" s="166" t="str">
        <f ca="1">'ادخال درجات التشخيصي'!CA54</f>
        <v/>
      </c>
      <c r="AK58" s="166" t="str">
        <f ca="1">'ادخال درجات التشخيصي'!CC54</f>
        <v/>
      </c>
      <c r="AL58" s="166" t="str">
        <f ca="1">'ادخال درجات التشخيصي'!CE54</f>
        <v/>
      </c>
      <c r="AM58" s="166" t="str">
        <f ca="1">'ادخال درجات التشخيصي'!CG54</f>
        <v/>
      </c>
      <c r="AN58" s="166" t="str">
        <f ca="1">'ادخال درجات التشخيصي'!CI54</f>
        <v/>
      </c>
      <c r="AS58" s="91">
        <v>48</v>
      </c>
      <c r="AT58" s="19" t="str">
        <f t="shared" si="4"/>
        <v/>
      </c>
      <c r="AU58" s="92" t="str">
        <f t="shared" si="5"/>
        <v/>
      </c>
    </row>
    <row r="59" spans="1:47">
      <c r="A59" s="91">
        <f>'ادخال درجات التشخيصي'!A55</f>
        <v>49</v>
      </c>
      <c r="B59" s="19" t="str">
        <f>IF('ادخال درجات التشخيصي'!B55="","",'ادخال درجات التشخيصي'!B55)</f>
        <v/>
      </c>
      <c r="C59" s="19" t="str">
        <f>IF('ادخال درجات التشخيصي'!AC55="","",'ادخال درجات التشخيصي'!AC55)</f>
        <v/>
      </c>
      <c r="D59" s="92" t="str">
        <f>'ادخال درجات التشخيصي'!AD55</f>
        <v/>
      </c>
      <c r="G59" t="str">
        <f>IF(B59="","",RANK(D59,$D:$D,1)+COUNTIF(D$11:$D59,D59)-1)</f>
        <v/>
      </c>
      <c r="H59" t="str">
        <f>IF(B59="","",RANK(D59,$D:$D)+COUNTIF($D$11:D59,D59)-1)</f>
        <v/>
      </c>
      <c r="J59" s="91">
        <v>49</v>
      </c>
      <c r="K59" s="19" t="str">
        <f t="shared" si="0"/>
        <v/>
      </c>
      <c r="L59" s="92" t="str">
        <f t="shared" si="1"/>
        <v/>
      </c>
      <c r="M59" s="219"/>
      <c r="N59" s="220">
        <f t="shared" si="2"/>
        <v>49</v>
      </c>
      <c r="O59" s="188" t="str">
        <f t="shared" si="3"/>
        <v/>
      </c>
      <c r="P59" s="166" t="str">
        <f ca="1">'ادخال درجات التشخيصي'!AM55</f>
        <v/>
      </c>
      <c r="Q59" s="166" t="str">
        <f ca="1">'ادخال درجات التشخيصي'!AO55</f>
        <v/>
      </c>
      <c r="R59" s="166" t="str">
        <f ca="1">'ادخال درجات التشخيصي'!AQ55</f>
        <v/>
      </c>
      <c r="S59" s="166" t="str">
        <f ca="1">'ادخال درجات التشخيصي'!AS55</f>
        <v/>
      </c>
      <c r="T59" s="166" t="str">
        <f ca="1">'ادخال درجات التشخيصي'!AU55</f>
        <v/>
      </c>
      <c r="U59" s="166" t="str">
        <f ca="1">'ادخال درجات التشخيصي'!AW55</f>
        <v/>
      </c>
      <c r="V59" s="166" t="str">
        <f ca="1">'ادخال درجات التشخيصي'!AY55</f>
        <v/>
      </c>
      <c r="W59" s="166" t="str">
        <f ca="1">'ادخال درجات التشخيصي'!BA55</f>
        <v/>
      </c>
      <c r="X59" s="166" t="str">
        <f ca="1">'ادخال درجات التشخيصي'!BC55</f>
        <v/>
      </c>
      <c r="Y59" s="166" t="str">
        <f ca="1">'ادخال درجات التشخيصي'!BE55</f>
        <v/>
      </c>
      <c r="Z59" s="166" t="str">
        <f ca="1">'ادخال درجات التشخيصي'!BG55</f>
        <v/>
      </c>
      <c r="AA59" s="166" t="str">
        <f ca="1">'ادخال درجات التشخيصي'!BI55</f>
        <v/>
      </c>
      <c r="AB59" s="166" t="str">
        <f ca="1">'ادخال درجات التشخيصي'!BK55</f>
        <v/>
      </c>
      <c r="AC59" s="166" t="str">
        <f ca="1">'ادخال درجات التشخيصي'!BM55</f>
        <v/>
      </c>
      <c r="AD59" s="166" t="str">
        <f ca="1">'ادخال درجات التشخيصي'!BO55</f>
        <v/>
      </c>
      <c r="AE59" s="166" t="str">
        <f ca="1">'ادخال درجات التشخيصي'!BQ55</f>
        <v/>
      </c>
      <c r="AF59" s="166" t="str">
        <f ca="1">'ادخال درجات التشخيصي'!BS55</f>
        <v/>
      </c>
      <c r="AG59" s="166" t="str">
        <f ca="1">'ادخال درجات التشخيصي'!BU55</f>
        <v/>
      </c>
      <c r="AH59" s="166" t="str">
        <f ca="1">'ادخال درجات التشخيصي'!BW55</f>
        <v/>
      </c>
      <c r="AI59" s="166" t="str">
        <f ca="1">'ادخال درجات التشخيصي'!BY55</f>
        <v/>
      </c>
      <c r="AJ59" s="166" t="str">
        <f ca="1">'ادخال درجات التشخيصي'!CA55</f>
        <v/>
      </c>
      <c r="AK59" s="166" t="str">
        <f ca="1">'ادخال درجات التشخيصي'!CC55</f>
        <v/>
      </c>
      <c r="AL59" s="166" t="str">
        <f ca="1">'ادخال درجات التشخيصي'!CE55</f>
        <v/>
      </c>
      <c r="AM59" s="166" t="str">
        <f ca="1">'ادخال درجات التشخيصي'!CG55</f>
        <v/>
      </c>
      <c r="AN59" s="166" t="str">
        <f ca="1">'ادخال درجات التشخيصي'!CI55</f>
        <v/>
      </c>
      <c r="AS59" s="91">
        <v>49</v>
      </c>
      <c r="AT59" s="19" t="str">
        <f t="shared" si="4"/>
        <v/>
      </c>
      <c r="AU59" s="92" t="str">
        <f t="shared" si="5"/>
        <v/>
      </c>
    </row>
    <row r="60" spans="1:47">
      <c r="A60" s="91">
        <f>'ادخال درجات التشخيصي'!A56</f>
        <v>50</v>
      </c>
      <c r="B60" s="19" t="str">
        <f>IF('ادخال درجات التشخيصي'!B56="","",'ادخال درجات التشخيصي'!B56)</f>
        <v/>
      </c>
      <c r="C60" s="19" t="str">
        <f>IF('ادخال درجات التشخيصي'!AC56="","",'ادخال درجات التشخيصي'!AC56)</f>
        <v/>
      </c>
      <c r="D60" s="92" t="str">
        <f>'ادخال درجات التشخيصي'!AD56</f>
        <v/>
      </c>
      <c r="G60" t="str">
        <f>IF(B60="","",RANK(D60,$D:$D,1)+COUNTIF(D$11:$D60,D60)-1)</f>
        <v/>
      </c>
      <c r="H60" t="str">
        <f>IF(B60="","",RANK(D60,$D:$D)+COUNTIF($D$11:D60,D60)-1)</f>
        <v/>
      </c>
      <c r="J60" s="91">
        <v>50</v>
      </c>
      <c r="K60" s="19" t="str">
        <f t="shared" si="0"/>
        <v/>
      </c>
      <c r="L60" s="92" t="str">
        <f t="shared" si="1"/>
        <v/>
      </c>
      <c r="M60" s="219"/>
      <c r="N60" s="220">
        <f t="shared" si="2"/>
        <v>50</v>
      </c>
      <c r="O60" s="188" t="str">
        <f t="shared" si="3"/>
        <v/>
      </c>
      <c r="P60" s="166" t="str">
        <f ca="1">'ادخال درجات التشخيصي'!AM56</f>
        <v/>
      </c>
      <c r="Q60" s="166" t="str">
        <f ca="1">'ادخال درجات التشخيصي'!AO56</f>
        <v/>
      </c>
      <c r="R60" s="166" t="str">
        <f ca="1">'ادخال درجات التشخيصي'!AQ56</f>
        <v/>
      </c>
      <c r="S60" s="166" t="str">
        <f ca="1">'ادخال درجات التشخيصي'!AS56</f>
        <v/>
      </c>
      <c r="T60" s="166" t="str">
        <f ca="1">'ادخال درجات التشخيصي'!AU56</f>
        <v/>
      </c>
      <c r="U60" s="166" t="str">
        <f ca="1">'ادخال درجات التشخيصي'!AW56</f>
        <v/>
      </c>
      <c r="V60" s="166" t="str">
        <f ca="1">'ادخال درجات التشخيصي'!AY56</f>
        <v/>
      </c>
      <c r="W60" s="166" t="str">
        <f ca="1">'ادخال درجات التشخيصي'!BA56</f>
        <v/>
      </c>
      <c r="X60" s="166" t="str">
        <f ca="1">'ادخال درجات التشخيصي'!BC56</f>
        <v/>
      </c>
      <c r="Y60" s="166" t="str">
        <f ca="1">'ادخال درجات التشخيصي'!BE56</f>
        <v/>
      </c>
      <c r="Z60" s="166" t="str">
        <f ca="1">'ادخال درجات التشخيصي'!BG56</f>
        <v/>
      </c>
      <c r="AA60" s="166" t="str">
        <f ca="1">'ادخال درجات التشخيصي'!BI56</f>
        <v/>
      </c>
      <c r="AB60" s="166" t="str">
        <f ca="1">'ادخال درجات التشخيصي'!BK56</f>
        <v/>
      </c>
      <c r="AC60" s="166" t="str">
        <f ca="1">'ادخال درجات التشخيصي'!BM56</f>
        <v/>
      </c>
      <c r="AD60" s="166" t="str">
        <f ca="1">'ادخال درجات التشخيصي'!BO56</f>
        <v/>
      </c>
      <c r="AE60" s="166" t="str">
        <f ca="1">'ادخال درجات التشخيصي'!BQ56</f>
        <v/>
      </c>
      <c r="AF60" s="166" t="str">
        <f ca="1">'ادخال درجات التشخيصي'!BS56</f>
        <v/>
      </c>
      <c r="AG60" s="166" t="str">
        <f ca="1">'ادخال درجات التشخيصي'!BU56</f>
        <v/>
      </c>
      <c r="AH60" s="166" t="str">
        <f ca="1">'ادخال درجات التشخيصي'!BW56</f>
        <v/>
      </c>
      <c r="AI60" s="166" t="str">
        <f ca="1">'ادخال درجات التشخيصي'!BY56</f>
        <v/>
      </c>
      <c r="AJ60" s="166" t="str">
        <f ca="1">'ادخال درجات التشخيصي'!CA56</f>
        <v/>
      </c>
      <c r="AK60" s="166" t="str">
        <f ca="1">'ادخال درجات التشخيصي'!CC56</f>
        <v/>
      </c>
      <c r="AL60" s="166" t="str">
        <f ca="1">'ادخال درجات التشخيصي'!CE56</f>
        <v/>
      </c>
      <c r="AM60" s="166" t="str">
        <f ca="1">'ادخال درجات التشخيصي'!CG56</f>
        <v/>
      </c>
      <c r="AN60" s="166" t="str">
        <f ca="1">'ادخال درجات التشخيصي'!CI56</f>
        <v/>
      </c>
      <c r="AS60" s="91">
        <v>50</v>
      </c>
      <c r="AT60" s="19" t="str">
        <f t="shared" si="4"/>
        <v/>
      </c>
      <c r="AU60" s="92" t="str">
        <f t="shared" si="5"/>
        <v/>
      </c>
    </row>
    <row r="61" spans="1:47">
      <c r="A61" s="91">
        <f>'ادخال درجات التشخيصي'!A57</f>
        <v>51</v>
      </c>
      <c r="B61" s="19" t="str">
        <f>IF('ادخال درجات التشخيصي'!B57="","",'ادخال درجات التشخيصي'!B57)</f>
        <v/>
      </c>
      <c r="C61" s="19" t="str">
        <f>IF('ادخال درجات التشخيصي'!AC57="","",'ادخال درجات التشخيصي'!AC57)</f>
        <v/>
      </c>
      <c r="D61" s="92" t="str">
        <f>'ادخال درجات التشخيصي'!AD57</f>
        <v/>
      </c>
      <c r="G61" t="str">
        <f>IF(B61="","",RANK(D61,$D:$D,1)+COUNTIF(D$11:$D61,D61)-1)</f>
        <v/>
      </c>
      <c r="H61" t="str">
        <f>IF(B61="","",RANK(D61,$D:$D)+COUNTIF($D$11:D61,D61)-1)</f>
        <v/>
      </c>
      <c r="J61" s="91">
        <v>51</v>
      </c>
      <c r="K61" s="19" t="str">
        <f t="shared" si="0"/>
        <v/>
      </c>
      <c r="L61" s="92" t="str">
        <f t="shared" si="1"/>
        <v/>
      </c>
      <c r="M61" s="219"/>
      <c r="N61" s="220">
        <f t="shared" si="2"/>
        <v>51</v>
      </c>
      <c r="O61" s="188" t="str">
        <f t="shared" si="3"/>
        <v/>
      </c>
      <c r="P61" s="166" t="str">
        <f ca="1">'ادخال درجات التشخيصي'!AM57</f>
        <v/>
      </c>
      <c r="Q61" s="166" t="str">
        <f ca="1">'ادخال درجات التشخيصي'!AO57</f>
        <v/>
      </c>
      <c r="R61" s="166" t="str">
        <f ca="1">'ادخال درجات التشخيصي'!AQ57</f>
        <v/>
      </c>
      <c r="S61" s="166" t="str">
        <f ca="1">'ادخال درجات التشخيصي'!AS57</f>
        <v/>
      </c>
      <c r="T61" s="166" t="str">
        <f ca="1">'ادخال درجات التشخيصي'!AU57</f>
        <v/>
      </c>
      <c r="U61" s="166" t="str">
        <f ca="1">'ادخال درجات التشخيصي'!AW57</f>
        <v/>
      </c>
      <c r="V61" s="166" t="str">
        <f ca="1">'ادخال درجات التشخيصي'!AY57</f>
        <v/>
      </c>
      <c r="W61" s="166" t="str">
        <f ca="1">'ادخال درجات التشخيصي'!BA57</f>
        <v/>
      </c>
      <c r="X61" s="166" t="str">
        <f ca="1">'ادخال درجات التشخيصي'!BC57</f>
        <v/>
      </c>
      <c r="Y61" s="166" t="str">
        <f ca="1">'ادخال درجات التشخيصي'!BE57</f>
        <v/>
      </c>
      <c r="Z61" s="166" t="str">
        <f ca="1">'ادخال درجات التشخيصي'!BG57</f>
        <v/>
      </c>
      <c r="AA61" s="166" t="str">
        <f ca="1">'ادخال درجات التشخيصي'!BI57</f>
        <v/>
      </c>
      <c r="AB61" s="166" t="str">
        <f ca="1">'ادخال درجات التشخيصي'!BK57</f>
        <v/>
      </c>
      <c r="AC61" s="166" t="str">
        <f ca="1">'ادخال درجات التشخيصي'!BM57</f>
        <v/>
      </c>
      <c r="AD61" s="166" t="str">
        <f ca="1">'ادخال درجات التشخيصي'!BO57</f>
        <v/>
      </c>
      <c r="AE61" s="166" t="str">
        <f ca="1">'ادخال درجات التشخيصي'!BQ57</f>
        <v/>
      </c>
      <c r="AF61" s="166" t="str">
        <f ca="1">'ادخال درجات التشخيصي'!BS57</f>
        <v/>
      </c>
      <c r="AG61" s="166" t="str">
        <f ca="1">'ادخال درجات التشخيصي'!BU57</f>
        <v/>
      </c>
      <c r="AH61" s="166" t="str">
        <f ca="1">'ادخال درجات التشخيصي'!BW57</f>
        <v/>
      </c>
      <c r="AI61" s="166" t="str">
        <f ca="1">'ادخال درجات التشخيصي'!BY57</f>
        <v/>
      </c>
      <c r="AJ61" s="166" t="str">
        <f ca="1">'ادخال درجات التشخيصي'!CA57</f>
        <v/>
      </c>
      <c r="AK61" s="166" t="str">
        <f ca="1">'ادخال درجات التشخيصي'!CC57</f>
        <v/>
      </c>
      <c r="AL61" s="166" t="str">
        <f ca="1">'ادخال درجات التشخيصي'!CE57</f>
        <v/>
      </c>
      <c r="AM61" s="166" t="str">
        <f ca="1">'ادخال درجات التشخيصي'!CG57</f>
        <v/>
      </c>
      <c r="AN61" s="166" t="str">
        <f ca="1">'ادخال درجات التشخيصي'!CI57</f>
        <v/>
      </c>
      <c r="AS61" s="91">
        <v>51</v>
      </c>
      <c r="AT61" s="19" t="str">
        <f t="shared" si="4"/>
        <v/>
      </c>
      <c r="AU61" s="92" t="str">
        <f t="shared" si="5"/>
        <v/>
      </c>
    </row>
    <row r="62" spans="1:47">
      <c r="A62" s="91">
        <f>'ادخال درجات التشخيصي'!A58</f>
        <v>52</v>
      </c>
      <c r="B62" s="19" t="str">
        <f>IF('ادخال درجات التشخيصي'!B58="","",'ادخال درجات التشخيصي'!B58)</f>
        <v/>
      </c>
      <c r="C62" s="19" t="str">
        <f>IF('ادخال درجات التشخيصي'!AC58="","",'ادخال درجات التشخيصي'!AC58)</f>
        <v/>
      </c>
      <c r="D62" s="92" t="str">
        <f>'ادخال درجات التشخيصي'!AD58</f>
        <v/>
      </c>
      <c r="G62" t="str">
        <f>IF(B62="","",RANK(D62,$D:$D,1)+COUNTIF(D$11:$D62,D62)-1)</f>
        <v/>
      </c>
      <c r="H62" t="str">
        <f>IF(B62="","",RANK(D62,$D:$D)+COUNTIF($D$11:D62,D62)-1)</f>
        <v/>
      </c>
      <c r="J62" s="91">
        <v>52</v>
      </c>
      <c r="K62" s="19" t="str">
        <f t="shared" si="0"/>
        <v/>
      </c>
      <c r="L62" s="92" t="str">
        <f t="shared" si="1"/>
        <v/>
      </c>
      <c r="M62" s="219"/>
      <c r="N62" s="220">
        <f t="shared" si="2"/>
        <v>52</v>
      </c>
      <c r="O62" s="188" t="str">
        <f t="shared" si="3"/>
        <v/>
      </c>
      <c r="P62" s="166" t="str">
        <f ca="1">'ادخال درجات التشخيصي'!AM58</f>
        <v/>
      </c>
      <c r="Q62" s="166" t="str">
        <f ca="1">'ادخال درجات التشخيصي'!AO58</f>
        <v/>
      </c>
      <c r="R62" s="166" t="str">
        <f ca="1">'ادخال درجات التشخيصي'!AQ58</f>
        <v/>
      </c>
      <c r="S62" s="166" t="str">
        <f ca="1">'ادخال درجات التشخيصي'!AS58</f>
        <v/>
      </c>
      <c r="T62" s="166" t="str">
        <f ca="1">'ادخال درجات التشخيصي'!AU58</f>
        <v/>
      </c>
      <c r="U62" s="166" t="str">
        <f ca="1">'ادخال درجات التشخيصي'!AW58</f>
        <v/>
      </c>
      <c r="V62" s="166" t="str">
        <f ca="1">'ادخال درجات التشخيصي'!AY58</f>
        <v/>
      </c>
      <c r="W62" s="166" t="str">
        <f ca="1">'ادخال درجات التشخيصي'!BA58</f>
        <v/>
      </c>
      <c r="X62" s="166" t="str">
        <f ca="1">'ادخال درجات التشخيصي'!BC58</f>
        <v/>
      </c>
      <c r="Y62" s="166" t="str">
        <f ca="1">'ادخال درجات التشخيصي'!BE58</f>
        <v/>
      </c>
      <c r="Z62" s="166" t="str">
        <f ca="1">'ادخال درجات التشخيصي'!BG58</f>
        <v/>
      </c>
      <c r="AA62" s="166" t="str">
        <f ca="1">'ادخال درجات التشخيصي'!BI58</f>
        <v/>
      </c>
      <c r="AB62" s="166" t="str">
        <f ca="1">'ادخال درجات التشخيصي'!BK58</f>
        <v/>
      </c>
      <c r="AC62" s="166" t="str">
        <f ca="1">'ادخال درجات التشخيصي'!BM58</f>
        <v/>
      </c>
      <c r="AD62" s="166" t="str">
        <f ca="1">'ادخال درجات التشخيصي'!BO58</f>
        <v/>
      </c>
      <c r="AE62" s="166" t="str">
        <f ca="1">'ادخال درجات التشخيصي'!BQ58</f>
        <v/>
      </c>
      <c r="AF62" s="166" t="str">
        <f ca="1">'ادخال درجات التشخيصي'!BS58</f>
        <v/>
      </c>
      <c r="AG62" s="166" t="str">
        <f ca="1">'ادخال درجات التشخيصي'!BU58</f>
        <v/>
      </c>
      <c r="AH62" s="166" t="str">
        <f ca="1">'ادخال درجات التشخيصي'!BW58</f>
        <v/>
      </c>
      <c r="AI62" s="166" t="str">
        <f ca="1">'ادخال درجات التشخيصي'!BY58</f>
        <v/>
      </c>
      <c r="AJ62" s="166" t="str">
        <f ca="1">'ادخال درجات التشخيصي'!CA58</f>
        <v/>
      </c>
      <c r="AK62" s="166" t="str">
        <f ca="1">'ادخال درجات التشخيصي'!CC58</f>
        <v/>
      </c>
      <c r="AL62" s="166" t="str">
        <f ca="1">'ادخال درجات التشخيصي'!CE58</f>
        <v/>
      </c>
      <c r="AM62" s="166" t="str">
        <f ca="1">'ادخال درجات التشخيصي'!CG58</f>
        <v/>
      </c>
      <c r="AN62" s="166" t="str">
        <f ca="1">'ادخال درجات التشخيصي'!CI58</f>
        <v/>
      </c>
      <c r="AS62" s="91">
        <v>52</v>
      </c>
      <c r="AT62" s="19" t="str">
        <f t="shared" si="4"/>
        <v/>
      </c>
      <c r="AU62" s="92" t="str">
        <f t="shared" si="5"/>
        <v/>
      </c>
    </row>
    <row r="63" spans="1:47">
      <c r="A63" s="91">
        <f>'ادخال درجات التشخيصي'!A59</f>
        <v>53</v>
      </c>
      <c r="B63" s="19" t="str">
        <f>IF('ادخال درجات التشخيصي'!B59="","",'ادخال درجات التشخيصي'!B59)</f>
        <v/>
      </c>
      <c r="C63" s="19" t="str">
        <f>IF('ادخال درجات التشخيصي'!AC59="","",'ادخال درجات التشخيصي'!AC59)</f>
        <v/>
      </c>
      <c r="D63" s="92" t="str">
        <f>'ادخال درجات التشخيصي'!AD59</f>
        <v/>
      </c>
      <c r="G63" t="str">
        <f>IF(B63="","",RANK(D63,$D:$D,1)+COUNTIF(D$11:$D63,D63)-1)</f>
        <v/>
      </c>
      <c r="H63" t="str">
        <f>IF(B63="","",RANK(D63,$D:$D)+COUNTIF($D$11:D63,D63)-1)</f>
        <v/>
      </c>
      <c r="J63" s="91">
        <v>53</v>
      </c>
      <c r="K63" s="19" t="str">
        <f t="shared" si="0"/>
        <v/>
      </c>
      <c r="L63" s="92" t="str">
        <f t="shared" si="1"/>
        <v/>
      </c>
      <c r="M63" s="219"/>
      <c r="N63" s="220">
        <f t="shared" si="2"/>
        <v>53</v>
      </c>
      <c r="O63" s="188" t="str">
        <f t="shared" si="3"/>
        <v/>
      </c>
      <c r="P63" s="166" t="str">
        <f ca="1">'ادخال درجات التشخيصي'!AM59</f>
        <v/>
      </c>
      <c r="Q63" s="166" t="str">
        <f ca="1">'ادخال درجات التشخيصي'!AO59</f>
        <v/>
      </c>
      <c r="R63" s="166" t="str">
        <f ca="1">'ادخال درجات التشخيصي'!AQ59</f>
        <v/>
      </c>
      <c r="S63" s="166" t="str">
        <f ca="1">'ادخال درجات التشخيصي'!AS59</f>
        <v/>
      </c>
      <c r="T63" s="166" t="str">
        <f ca="1">'ادخال درجات التشخيصي'!AU59</f>
        <v/>
      </c>
      <c r="U63" s="166" t="str">
        <f ca="1">'ادخال درجات التشخيصي'!AW59</f>
        <v/>
      </c>
      <c r="V63" s="166" t="str">
        <f ca="1">'ادخال درجات التشخيصي'!AY59</f>
        <v/>
      </c>
      <c r="W63" s="166" t="str">
        <f ca="1">'ادخال درجات التشخيصي'!BA59</f>
        <v/>
      </c>
      <c r="X63" s="166" t="str">
        <f ca="1">'ادخال درجات التشخيصي'!BC59</f>
        <v/>
      </c>
      <c r="Y63" s="166" t="str">
        <f ca="1">'ادخال درجات التشخيصي'!BE59</f>
        <v/>
      </c>
      <c r="Z63" s="166" t="str">
        <f ca="1">'ادخال درجات التشخيصي'!BG59</f>
        <v/>
      </c>
      <c r="AA63" s="166" t="str">
        <f ca="1">'ادخال درجات التشخيصي'!BI59</f>
        <v/>
      </c>
      <c r="AB63" s="166" t="str">
        <f ca="1">'ادخال درجات التشخيصي'!BK59</f>
        <v/>
      </c>
      <c r="AC63" s="166" t="str">
        <f ca="1">'ادخال درجات التشخيصي'!BM59</f>
        <v/>
      </c>
      <c r="AD63" s="166" t="str">
        <f ca="1">'ادخال درجات التشخيصي'!BO59</f>
        <v/>
      </c>
      <c r="AE63" s="166" t="str">
        <f ca="1">'ادخال درجات التشخيصي'!BQ59</f>
        <v/>
      </c>
      <c r="AF63" s="166" t="str">
        <f ca="1">'ادخال درجات التشخيصي'!BS59</f>
        <v/>
      </c>
      <c r="AG63" s="166" t="str">
        <f ca="1">'ادخال درجات التشخيصي'!BU59</f>
        <v/>
      </c>
      <c r="AH63" s="166" t="str">
        <f ca="1">'ادخال درجات التشخيصي'!BW59</f>
        <v/>
      </c>
      <c r="AI63" s="166" t="str">
        <f ca="1">'ادخال درجات التشخيصي'!BY59</f>
        <v/>
      </c>
      <c r="AJ63" s="166" t="str">
        <f ca="1">'ادخال درجات التشخيصي'!CA59</f>
        <v/>
      </c>
      <c r="AK63" s="166" t="str">
        <f ca="1">'ادخال درجات التشخيصي'!CC59</f>
        <v/>
      </c>
      <c r="AL63" s="166" t="str">
        <f ca="1">'ادخال درجات التشخيصي'!CE59</f>
        <v/>
      </c>
      <c r="AM63" s="166" t="str">
        <f ca="1">'ادخال درجات التشخيصي'!CG59</f>
        <v/>
      </c>
      <c r="AN63" s="166" t="str">
        <f ca="1">'ادخال درجات التشخيصي'!CI59</f>
        <v/>
      </c>
      <c r="AS63" s="91">
        <v>53</v>
      </c>
      <c r="AT63" s="19" t="str">
        <f t="shared" si="4"/>
        <v/>
      </c>
      <c r="AU63" s="92" t="str">
        <f t="shared" si="5"/>
        <v/>
      </c>
    </row>
    <row r="64" spans="1:47">
      <c r="A64" s="91">
        <f>'ادخال درجات التشخيصي'!A60</f>
        <v>54</v>
      </c>
      <c r="B64" s="19" t="str">
        <f>IF('ادخال درجات التشخيصي'!B60="","",'ادخال درجات التشخيصي'!B60)</f>
        <v/>
      </c>
      <c r="C64" s="19" t="str">
        <f>IF('ادخال درجات التشخيصي'!AC60="","",'ادخال درجات التشخيصي'!AC60)</f>
        <v/>
      </c>
      <c r="D64" s="92" t="str">
        <f>'ادخال درجات التشخيصي'!AD60</f>
        <v/>
      </c>
      <c r="G64" t="str">
        <f>IF(B64="","",RANK(D64,$D:$D,1)+COUNTIF(D$11:$D64,D64)-1)</f>
        <v/>
      </c>
      <c r="H64" t="str">
        <f>IF(B64="","",RANK(D64,$D:$D)+COUNTIF($D$11:D64,D64)-1)</f>
        <v/>
      </c>
      <c r="J64" s="91">
        <v>54</v>
      </c>
      <c r="K64" s="19" t="str">
        <f t="shared" si="0"/>
        <v/>
      </c>
      <c r="L64" s="92" t="str">
        <f t="shared" si="1"/>
        <v/>
      </c>
      <c r="M64" s="219"/>
      <c r="N64" s="220">
        <f t="shared" si="2"/>
        <v>54</v>
      </c>
      <c r="O64" s="188" t="str">
        <f t="shared" si="3"/>
        <v/>
      </c>
      <c r="P64" s="166" t="str">
        <f ca="1">'ادخال درجات التشخيصي'!AM60</f>
        <v/>
      </c>
      <c r="Q64" s="166" t="str">
        <f ca="1">'ادخال درجات التشخيصي'!AO60</f>
        <v/>
      </c>
      <c r="R64" s="166" t="str">
        <f ca="1">'ادخال درجات التشخيصي'!AQ60</f>
        <v/>
      </c>
      <c r="S64" s="166" t="str">
        <f ca="1">'ادخال درجات التشخيصي'!AS60</f>
        <v/>
      </c>
      <c r="T64" s="166" t="str">
        <f ca="1">'ادخال درجات التشخيصي'!AU60</f>
        <v/>
      </c>
      <c r="U64" s="166" t="str">
        <f ca="1">'ادخال درجات التشخيصي'!AW60</f>
        <v/>
      </c>
      <c r="V64" s="166" t="str">
        <f ca="1">'ادخال درجات التشخيصي'!AY60</f>
        <v/>
      </c>
      <c r="W64" s="166" t="str">
        <f ca="1">'ادخال درجات التشخيصي'!BA60</f>
        <v/>
      </c>
      <c r="X64" s="166" t="str">
        <f ca="1">'ادخال درجات التشخيصي'!BC60</f>
        <v/>
      </c>
      <c r="Y64" s="166" t="str">
        <f ca="1">'ادخال درجات التشخيصي'!BE60</f>
        <v/>
      </c>
      <c r="Z64" s="166" t="str">
        <f ca="1">'ادخال درجات التشخيصي'!BG60</f>
        <v/>
      </c>
      <c r="AA64" s="166" t="str">
        <f ca="1">'ادخال درجات التشخيصي'!BI60</f>
        <v/>
      </c>
      <c r="AB64" s="166" t="str">
        <f ca="1">'ادخال درجات التشخيصي'!BK60</f>
        <v/>
      </c>
      <c r="AC64" s="166" t="str">
        <f ca="1">'ادخال درجات التشخيصي'!BM60</f>
        <v/>
      </c>
      <c r="AD64" s="166" t="str">
        <f ca="1">'ادخال درجات التشخيصي'!BO60</f>
        <v/>
      </c>
      <c r="AE64" s="166" t="str">
        <f ca="1">'ادخال درجات التشخيصي'!BQ60</f>
        <v/>
      </c>
      <c r="AF64" s="166" t="str">
        <f ca="1">'ادخال درجات التشخيصي'!BS60</f>
        <v/>
      </c>
      <c r="AG64" s="166" t="str">
        <f ca="1">'ادخال درجات التشخيصي'!BU60</f>
        <v/>
      </c>
      <c r="AH64" s="166" t="str">
        <f ca="1">'ادخال درجات التشخيصي'!BW60</f>
        <v/>
      </c>
      <c r="AI64" s="166" t="str">
        <f ca="1">'ادخال درجات التشخيصي'!BY60</f>
        <v/>
      </c>
      <c r="AJ64" s="166" t="str">
        <f ca="1">'ادخال درجات التشخيصي'!CA60</f>
        <v/>
      </c>
      <c r="AK64" s="166" t="str">
        <f ca="1">'ادخال درجات التشخيصي'!CC60</f>
        <v/>
      </c>
      <c r="AL64" s="166" t="str">
        <f ca="1">'ادخال درجات التشخيصي'!CE60</f>
        <v/>
      </c>
      <c r="AM64" s="166" t="str">
        <f ca="1">'ادخال درجات التشخيصي'!CG60</f>
        <v/>
      </c>
      <c r="AN64" s="166" t="str">
        <f ca="1">'ادخال درجات التشخيصي'!CI60</f>
        <v/>
      </c>
      <c r="AS64" s="91">
        <v>54</v>
      </c>
      <c r="AT64" s="19" t="str">
        <f t="shared" si="4"/>
        <v/>
      </c>
      <c r="AU64" s="92" t="str">
        <f t="shared" si="5"/>
        <v/>
      </c>
    </row>
    <row r="65" spans="1:47">
      <c r="A65" s="91">
        <f>'ادخال درجات التشخيصي'!A61</f>
        <v>55</v>
      </c>
      <c r="B65" s="19" t="str">
        <f>IF('ادخال درجات التشخيصي'!B61="","",'ادخال درجات التشخيصي'!B61)</f>
        <v/>
      </c>
      <c r="C65" s="19" t="str">
        <f>IF('ادخال درجات التشخيصي'!AC61="","",'ادخال درجات التشخيصي'!AC61)</f>
        <v/>
      </c>
      <c r="D65" s="92" t="str">
        <f>'ادخال درجات التشخيصي'!AD61</f>
        <v/>
      </c>
      <c r="G65" t="str">
        <f>IF(B65="","",RANK(D65,$D:$D,1)+COUNTIF(D$11:$D65,D65)-1)</f>
        <v/>
      </c>
      <c r="H65" t="str">
        <f>IF(B65="","",RANK(D65,$D:$D)+COUNTIF($D$11:D65,D65)-1)</f>
        <v/>
      </c>
      <c r="J65" s="91">
        <v>55</v>
      </c>
      <c r="K65" s="19" t="str">
        <f t="shared" si="0"/>
        <v/>
      </c>
      <c r="L65" s="92" t="str">
        <f t="shared" si="1"/>
        <v/>
      </c>
      <c r="M65" s="219"/>
      <c r="N65" s="220">
        <f t="shared" si="2"/>
        <v>55</v>
      </c>
      <c r="O65" s="188" t="str">
        <f t="shared" si="3"/>
        <v/>
      </c>
      <c r="P65" s="166" t="str">
        <f ca="1">'ادخال درجات التشخيصي'!AM61</f>
        <v/>
      </c>
      <c r="Q65" s="166" t="str">
        <f ca="1">'ادخال درجات التشخيصي'!AO61</f>
        <v/>
      </c>
      <c r="R65" s="166" t="str">
        <f ca="1">'ادخال درجات التشخيصي'!AQ61</f>
        <v/>
      </c>
      <c r="S65" s="166" t="str">
        <f ca="1">'ادخال درجات التشخيصي'!AS61</f>
        <v/>
      </c>
      <c r="T65" s="166" t="str">
        <f ca="1">'ادخال درجات التشخيصي'!AU61</f>
        <v/>
      </c>
      <c r="U65" s="166" t="str">
        <f ca="1">'ادخال درجات التشخيصي'!AW61</f>
        <v/>
      </c>
      <c r="V65" s="166" t="str">
        <f ca="1">'ادخال درجات التشخيصي'!AY61</f>
        <v/>
      </c>
      <c r="W65" s="166" t="str">
        <f ca="1">'ادخال درجات التشخيصي'!BA61</f>
        <v/>
      </c>
      <c r="X65" s="166" t="str">
        <f ca="1">'ادخال درجات التشخيصي'!BC61</f>
        <v/>
      </c>
      <c r="Y65" s="166" t="str">
        <f ca="1">'ادخال درجات التشخيصي'!BE61</f>
        <v/>
      </c>
      <c r="Z65" s="166" t="str">
        <f ca="1">'ادخال درجات التشخيصي'!BG61</f>
        <v/>
      </c>
      <c r="AA65" s="166" t="str">
        <f ca="1">'ادخال درجات التشخيصي'!BI61</f>
        <v/>
      </c>
      <c r="AB65" s="166" t="str">
        <f ca="1">'ادخال درجات التشخيصي'!BK61</f>
        <v/>
      </c>
      <c r="AC65" s="166" t="str">
        <f ca="1">'ادخال درجات التشخيصي'!BM61</f>
        <v/>
      </c>
      <c r="AD65" s="166" t="str">
        <f ca="1">'ادخال درجات التشخيصي'!BO61</f>
        <v/>
      </c>
      <c r="AE65" s="166" t="str">
        <f ca="1">'ادخال درجات التشخيصي'!BQ61</f>
        <v/>
      </c>
      <c r="AF65" s="166" t="str">
        <f ca="1">'ادخال درجات التشخيصي'!BS61</f>
        <v/>
      </c>
      <c r="AG65" s="166" t="str">
        <f ca="1">'ادخال درجات التشخيصي'!BU61</f>
        <v/>
      </c>
      <c r="AH65" s="166" t="str">
        <f ca="1">'ادخال درجات التشخيصي'!BW61</f>
        <v/>
      </c>
      <c r="AI65" s="166" t="str">
        <f ca="1">'ادخال درجات التشخيصي'!BY61</f>
        <v/>
      </c>
      <c r="AJ65" s="166" t="str">
        <f ca="1">'ادخال درجات التشخيصي'!CA61</f>
        <v/>
      </c>
      <c r="AK65" s="166" t="str">
        <f ca="1">'ادخال درجات التشخيصي'!CC61</f>
        <v/>
      </c>
      <c r="AL65" s="166" t="str">
        <f ca="1">'ادخال درجات التشخيصي'!CE61</f>
        <v/>
      </c>
      <c r="AM65" s="166" t="str">
        <f ca="1">'ادخال درجات التشخيصي'!CG61</f>
        <v/>
      </c>
      <c r="AN65" s="166" t="str">
        <f ca="1">'ادخال درجات التشخيصي'!CI61</f>
        <v/>
      </c>
      <c r="AS65" s="91">
        <v>55</v>
      </c>
      <c r="AT65" s="19" t="str">
        <f t="shared" si="4"/>
        <v/>
      </c>
      <c r="AU65" s="92" t="str">
        <f t="shared" si="5"/>
        <v/>
      </c>
    </row>
    <row r="66" spans="1:47">
      <c r="A66" s="91">
        <f>'ادخال درجات التشخيصي'!A62</f>
        <v>56</v>
      </c>
      <c r="B66" s="19" t="str">
        <f>IF('ادخال درجات التشخيصي'!B62="","",'ادخال درجات التشخيصي'!B62)</f>
        <v/>
      </c>
      <c r="C66" s="19" t="str">
        <f>IF('ادخال درجات التشخيصي'!AC62="","",'ادخال درجات التشخيصي'!AC62)</f>
        <v/>
      </c>
      <c r="D66" s="92" t="str">
        <f>'ادخال درجات التشخيصي'!AD62</f>
        <v/>
      </c>
      <c r="G66" t="str">
        <f>IF(B66="","",RANK(D66,$D:$D,1)+COUNTIF(D$11:$D66,D66)-1)</f>
        <v/>
      </c>
      <c r="H66" t="str">
        <f>IF(B66="","",RANK(D66,$D:$D)+COUNTIF($D$11:D66,D66)-1)</f>
        <v/>
      </c>
      <c r="J66" s="91">
        <v>56</v>
      </c>
      <c r="K66" s="19" t="str">
        <f t="shared" si="0"/>
        <v/>
      </c>
      <c r="L66" s="92" t="str">
        <f t="shared" si="1"/>
        <v/>
      </c>
      <c r="M66" s="219"/>
      <c r="N66" s="220">
        <f t="shared" si="2"/>
        <v>56</v>
      </c>
      <c r="O66" s="188" t="str">
        <f t="shared" si="3"/>
        <v/>
      </c>
      <c r="P66" s="166" t="str">
        <f ca="1">'ادخال درجات التشخيصي'!AM62</f>
        <v/>
      </c>
      <c r="Q66" s="166" t="str">
        <f ca="1">'ادخال درجات التشخيصي'!AO62</f>
        <v/>
      </c>
      <c r="R66" s="166" t="str">
        <f ca="1">'ادخال درجات التشخيصي'!AQ62</f>
        <v/>
      </c>
      <c r="S66" s="166" t="str">
        <f ca="1">'ادخال درجات التشخيصي'!AS62</f>
        <v/>
      </c>
      <c r="T66" s="166" t="str">
        <f ca="1">'ادخال درجات التشخيصي'!AU62</f>
        <v/>
      </c>
      <c r="U66" s="166" t="str">
        <f ca="1">'ادخال درجات التشخيصي'!AW62</f>
        <v/>
      </c>
      <c r="V66" s="166" t="str">
        <f ca="1">'ادخال درجات التشخيصي'!AY62</f>
        <v/>
      </c>
      <c r="W66" s="166" t="str">
        <f ca="1">'ادخال درجات التشخيصي'!BA62</f>
        <v/>
      </c>
      <c r="X66" s="166" t="str">
        <f ca="1">'ادخال درجات التشخيصي'!BC62</f>
        <v/>
      </c>
      <c r="Y66" s="166" t="str">
        <f ca="1">'ادخال درجات التشخيصي'!BE62</f>
        <v/>
      </c>
      <c r="Z66" s="166" t="str">
        <f ca="1">'ادخال درجات التشخيصي'!BG62</f>
        <v/>
      </c>
      <c r="AA66" s="166" t="str">
        <f ca="1">'ادخال درجات التشخيصي'!BI62</f>
        <v/>
      </c>
      <c r="AB66" s="166" t="str">
        <f ca="1">'ادخال درجات التشخيصي'!BK62</f>
        <v/>
      </c>
      <c r="AC66" s="166" t="str">
        <f ca="1">'ادخال درجات التشخيصي'!BM62</f>
        <v/>
      </c>
      <c r="AD66" s="166" t="str">
        <f ca="1">'ادخال درجات التشخيصي'!BO62</f>
        <v/>
      </c>
      <c r="AE66" s="166" t="str">
        <f ca="1">'ادخال درجات التشخيصي'!BQ62</f>
        <v/>
      </c>
      <c r="AF66" s="166" t="str">
        <f ca="1">'ادخال درجات التشخيصي'!BS62</f>
        <v/>
      </c>
      <c r="AG66" s="166" t="str">
        <f ca="1">'ادخال درجات التشخيصي'!BU62</f>
        <v/>
      </c>
      <c r="AH66" s="166" t="str">
        <f ca="1">'ادخال درجات التشخيصي'!BW62</f>
        <v/>
      </c>
      <c r="AI66" s="166" t="str">
        <f ca="1">'ادخال درجات التشخيصي'!BY62</f>
        <v/>
      </c>
      <c r="AJ66" s="166" t="str">
        <f ca="1">'ادخال درجات التشخيصي'!CA62</f>
        <v/>
      </c>
      <c r="AK66" s="166" t="str">
        <f ca="1">'ادخال درجات التشخيصي'!CC62</f>
        <v/>
      </c>
      <c r="AL66" s="166" t="str">
        <f ca="1">'ادخال درجات التشخيصي'!CE62</f>
        <v/>
      </c>
      <c r="AM66" s="166" t="str">
        <f ca="1">'ادخال درجات التشخيصي'!CG62</f>
        <v/>
      </c>
      <c r="AN66" s="166" t="str">
        <f ca="1">'ادخال درجات التشخيصي'!CI62</f>
        <v/>
      </c>
      <c r="AS66" s="91">
        <v>56</v>
      </c>
      <c r="AT66" s="19" t="str">
        <f t="shared" si="4"/>
        <v/>
      </c>
      <c r="AU66" s="92" t="str">
        <f t="shared" si="5"/>
        <v/>
      </c>
    </row>
    <row r="67" spans="1:47">
      <c r="A67" s="91">
        <f>'ادخال درجات التشخيصي'!A63</f>
        <v>57</v>
      </c>
      <c r="B67" s="19" t="str">
        <f>IF('ادخال درجات التشخيصي'!B63="","",'ادخال درجات التشخيصي'!B63)</f>
        <v/>
      </c>
      <c r="C67" s="19" t="str">
        <f>IF('ادخال درجات التشخيصي'!AC63="","",'ادخال درجات التشخيصي'!AC63)</f>
        <v/>
      </c>
      <c r="D67" s="92" t="str">
        <f>'ادخال درجات التشخيصي'!AD63</f>
        <v/>
      </c>
      <c r="G67" t="str">
        <f>IF(B67="","",RANK(D67,$D:$D,1)+COUNTIF(D$11:$D67,D67)-1)</f>
        <v/>
      </c>
      <c r="H67" t="str">
        <f>IF(B67="","",RANK(D67,$D:$D)+COUNTIF($D$11:D67,D67)-1)</f>
        <v/>
      </c>
      <c r="J67" s="91">
        <v>57</v>
      </c>
      <c r="K67" s="19" t="str">
        <f t="shared" si="0"/>
        <v/>
      </c>
      <c r="L67" s="92" t="str">
        <f t="shared" si="1"/>
        <v/>
      </c>
      <c r="M67" s="219"/>
      <c r="N67" s="220">
        <f t="shared" si="2"/>
        <v>57</v>
      </c>
      <c r="O67" s="188" t="str">
        <f t="shared" si="3"/>
        <v/>
      </c>
      <c r="P67" s="166" t="str">
        <f ca="1">'ادخال درجات التشخيصي'!AM63</f>
        <v/>
      </c>
      <c r="Q67" s="166" t="str">
        <f ca="1">'ادخال درجات التشخيصي'!AO63</f>
        <v/>
      </c>
      <c r="R67" s="166" t="str">
        <f ca="1">'ادخال درجات التشخيصي'!AQ63</f>
        <v/>
      </c>
      <c r="S67" s="166" t="str">
        <f ca="1">'ادخال درجات التشخيصي'!AS63</f>
        <v/>
      </c>
      <c r="T67" s="166" t="str">
        <f ca="1">'ادخال درجات التشخيصي'!AU63</f>
        <v/>
      </c>
      <c r="U67" s="166" t="str">
        <f ca="1">'ادخال درجات التشخيصي'!AW63</f>
        <v/>
      </c>
      <c r="V67" s="166" t="str">
        <f ca="1">'ادخال درجات التشخيصي'!AY63</f>
        <v/>
      </c>
      <c r="W67" s="166" t="str">
        <f ca="1">'ادخال درجات التشخيصي'!BA63</f>
        <v/>
      </c>
      <c r="X67" s="166" t="str">
        <f ca="1">'ادخال درجات التشخيصي'!BC63</f>
        <v/>
      </c>
      <c r="Y67" s="166" t="str">
        <f ca="1">'ادخال درجات التشخيصي'!BE63</f>
        <v/>
      </c>
      <c r="Z67" s="166" t="str">
        <f ca="1">'ادخال درجات التشخيصي'!BG63</f>
        <v/>
      </c>
      <c r="AA67" s="166" t="str">
        <f ca="1">'ادخال درجات التشخيصي'!BI63</f>
        <v/>
      </c>
      <c r="AB67" s="166" t="str">
        <f ca="1">'ادخال درجات التشخيصي'!BK63</f>
        <v/>
      </c>
      <c r="AC67" s="166" t="str">
        <f ca="1">'ادخال درجات التشخيصي'!BM63</f>
        <v/>
      </c>
      <c r="AD67" s="166" t="str">
        <f ca="1">'ادخال درجات التشخيصي'!BO63</f>
        <v/>
      </c>
      <c r="AE67" s="166" t="str">
        <f ca="1">'ادخال درجات التشخيصي'!BQ63</f>
        <v/>
      </c>
      <c r="AF67" s="166" t="str">
        <f ca="1">'ادخال درجات التشخيصي'!BS63</f>
        <v/>
      </c>
      <c r="AG67" s="166" t="str">
        <f ca="1">'ادخال درجات التشخيصي'!BU63</f>
        <v/>
      </c>
      <c r="AH67" s="166" t="str">
        <f ca="1">'ادخال درجات التشخيصي'!BW63</f>
        <v/>
      </c>
      <c r="AI67" s="166" t="str">
        <f ca="1">'ادخال درجات التشخيصي'!BY63</f>
        <v/>
      </c>
      <c r="AJ67" s="166" t="str">
        <f ca="1">'ادخال درجات التشخيصي'!CA63</f>
        <v/>
      </c>
      <c r="AK67" s="166" t="str">
        <f ca="1">'ادخال درجات التشخيصي'!CC63</f>
        <v/>
      </c>
      <c r="AL67" s="166" t="str">
        <f ca="1">'ادخال درجات التشخيصي'!CE63</f>
        <v/>
      </c>
      <c r="AM67" s="166" t="str">
        <f ca="1">'ادخال درجات التشخيصي'!CG63</f>
        <v/>
      </c>
      <c r="AN67" s="166" t="str">
        <f ca="1">'ادخال درجات التشخيصي'!CI63</f>
        <v/>
      </c>
      <c r="AS67" s="91">
        <v>57</v>
      </c>
      <c r="AT67" s="19" t="str">
        <f t="shared" si="4"/>
        <v/>
      </c>
      <c r="AU67" s="92" t="str">
        <f t="shared" si="5"/>
        <v/>
      </c>
    </row>
    <row r="68" spans="1:47">
      <c r="A68" s="91">
        <f>'ادخال درجات التشخيصي'!A64</f>
        <v>58</v>
      </c>
      <c r="B68" s="19" t="str">
        <f>IF('ادخال درجات التشخيصي'!B64="","",'ادخال درجات التشخيصي'!B64)</f>
        <v/>
      </c>
      <c r="C68" s="19" t="str">
        <f>IF('ادخال درجات التشخيصي'!AC64="","",'ادخال درجات التشخيصي'!AC64)</f>
        <v/>
      </c>
      <c r="D68" s="92" t="str">
        <f>'ادخال درجات التشخيصي'!AD64</f>
        <v/>
      </c>
      <c r="G68" t="str">
        <f>IF(B68="","",RANK(D68,$D:$D,1)+COUNTIF(D$11:$D68,D68)-1)</f>
        <v/>
      </c>
      <c r="H68" t="str">
        <f>IF(B68="","",RANK(D68,$D:$D)+COUNTIF($D$11:D68,D68)-1)</f>
        <v/>
      </c>
      <c r="J68" s="91">
        <v>58</v>
      </c>
      <c r="K68" s="19" t="str">
        <f t="shared" si="0"/>
        <v/>
      </c>
      <c r="L68" s="92" t="str">
        <f t="shared" si="1"/>
        <v/>
      </c>
      <c r="M68" s="219"/>
      <c r="N68" s="220">
        <f t="shared" si="2"/>
        <v>58</v>
      </c>
      <c r="O68" s="188" t="str">
        <f t="shared" si="3"/>
        <v/>
      </c>
      <c r="P68" s="166" t="str">
        <f ca="1">'ادخال درجات التشخيصي'!AM64</f>
        <v/>
      </c>
      <c r="Q68" s="166" t="str">
        <f ca="1">'ادخال درجات التشخيصي'!AO64</f>
        <v/>
      </c>
      <c r="R68" s="166" t="str">
        <f ca="1">'ادخال درجات التشخيصي'!AQ64</f>
        <v/>
      </c>
      <c r="S68" s="166" t="str">
        <f ca="1">'ادخال درجات التشخيصي'!AS64</f>
        <v/>
      </c>
      <c r="T68" s="166" t="str">
        <f ca="1">'ادخال درجات التشخيصي'!AU64</f>
        <v/>
      </c>
      <c r="U68" s="166" t="str">
        <f ca="1">'ادخال درجات التشخيصي'!AW64</f>
        <v/>
      </c>
      <c r="V68" s="166" t="str">
        <f ca="1">'ادخال درجات التشخيصي'!AY64</f>
        <v/>
      </c>
      <c r="W68" s="166" t="str">
        <f ca="1">'ادخال درجات التشخيصي'!BA64</f>
        <v/>
      </c>
      <c r="X68" s="166" t="str">
        <f ca="1">'ادخال درجات التشخيصي'!BC64</f>
        <v/>
      </c>
      <c r="Y68" s="166" t="str">
        <f ca="1">'ادخال درجات التشخيصي'!BE64</f>
        <v/>
      </c>
      <c r="Z68" s="166" t="str">
        <f ca="1">'ادخال درجات التشخيصي'!BG64</f>
        <v/>
      </c>
      <c r="AA68" s="166" t="str">
        <f ca="1">'ادخال درجات التشخيصي'!BI64</f>
        <v/>
      </c>
      <c r="AB68" s="166" t="str">
        <f ca="1">'ادخال درجات التشخيصي'!BK64</f>
        <v/>
      </c>
      <c r="AC68" s="166" t="str">
        <f ca="1">'ادخال درجات التشخيصي'!BM64</f>
        <v/>
      </c>
      <c r="AD68" s="166" t="str">
        <f ca="1">'ادخال درجات التشخيصي'!BO64</f>
        <v/>
      </c>
      <c r="AE68" s="166" t="str">
        <f ca="1">'ادخال درجات التشخيصي'!BQ64</f>
        <v/>
      </c>
      <c r="AF68" s="166" t="str">
        <f ca="1">'ادخال درجات التشخيصي'!BS64</f>
        <v/>
      </c>
      <c r="AG68" s="166" t="str">
        <f ca="1">'ادخال درجات التشخيصي'!BU64</f>
        <v/>
      </c>
      <c r="AH68" s="166" t="str">
        <f ca="1">'ادخال درجات التشخيصي'!BW64</f>
        <v/>
      </c>
      <c r="AI68" s="166" t="str">
        <f ca="1">'ادخال درجات التشخيصي'!BY64</f>
        <v/>
      </c>
      <c r="AJ68" s="166" t="str">
        <f ca="1">'ادخال درجات التشخيصي'!CA64</f>
        <v/>
      </c>
      <c r="AK68" s="166" t="str">
        <f ca="1">'ادخال درجات التشخيصي'!CC64</f>
        <v/>
      </c>
      <c r="AL68" s="166" t="str">
        <f ca="1">'ادخال درجات التشخيصي'!CE64</f>
        <v/>
      </c>
      <c r="AM68" s="166" t="str">
        <f ca="1">'ادخال درجات التشخيصي'!CG64</f>
        <v/>
      </c>
      <c r="AN68" s="166" t="str">
        <f ca="1">'ادخال درجات التشخيصي'!CI64</f>
        <v/>
      </c>
      <c r="AS68" s="91">
        <v>58</v>
      </c>
      <c r="AT68" s="19" t="str">
        <f t="shared" si="4"/>
        <v/>
      </c>
      <c r="AU68" s="92" t="str">
        <f t="shared" si="5"/>
        <v/>
      </c>
    </row>
    <row r="69" spans="1:47">
      <c r="A69" s="91">
        <f>'ادخال درجات التشخيصي'!A65</f>
        <v>59</v>
      </c>
      <c r="B69" s="19" t="str">
        <f>IF('ادخال درجات التشخيصي'!B65="","",'ادخال درجات التشخيصي'!B65)</f>
        <v/>
      </c>
      <c r="C69" s="19" t="str">
        <f>IF('ادخال درجات التشخيصي'!AC65="","",'ادخال درجات التشخيصي'!AC65)</f>
        <v/>
      </c>
      <c r="D69" s="92" t="str">
        <f>'ادخال درجات التشخيصي'!AD65</f>
        <v/>
      </c>
      <c r="G69" t="str">
        <f>IF(B69="","",RANK(D69,$D:$D,1)+COUNTIF(D$11:$D69,D69)-1)</f>
        <v/>
      </c>
      <c r="H69" t="str">
        <f>IF(B69="","",RANK(D69,$D:$D)+COUNTIF($D$11:D69,D69)-1)</f>
        <v/>
      </c>
      <c r="J69" s="91">
        <v>59</v>
      </c>
      <c r="K69" s="19" t="str">
        <f t="shared" si="0"/>
        <v/>
      </c>
      <c r="L69" s="92" t="str">
        <f t="shared" si="1"/>
        <v/>
      </c>
      <c r="M69" s="219"/>
      <c r="N69" s="220">
        <f t="shared" si="2"/>
        <v>59</v>
      </c>
      <c r="O69" s="188" t="str">
        <f t="shared" si="3"/>
        <v/>
      </c>
      <c r="P69" s="166" t="str">
        <f ca="1">'ادخال درجات التشخيصي'!AM65</f>
        <v/>
      </c>
      <c r="Q69" s="166" t="str">
        <f ca="1">'ادخال درجات التشخيصي'!AO65</f>
        <v/>
      </c>
      <c r="R69" s="166" t="str">
        <f ca="1">'ادخال درجات التشخيصي'!AQ65</f>
        <v/>
      </c>
      <c r="S69" s="166" t="str">
        <f ca="1">'ادخال درجات التشخيصي'!AS65</f>
        <v/>
      </c>
      <c r="T69" s="166" t="str">
        <f ca="1">'ادخال درجات التشخيصي'!AU65</f>
        <v/>
      </c>
      <c r="U69" s="166" t="str">
        <f ca="1">'ادخال درجات التشخيصي'!AW65</f>
        <v/>
      </c>
      <c r="V69" s="166" t="str">
        <f ca="1">'ادخال درجات التشخيصي'!AY65</f>
        <v/>
      </c>
      <c r="W69" s="166" t="str">
        <f ca="1">'ادخال درجات التشخيصي'!BA65</f>
        <v/>
      </c>
      <c r="X69" s="166" t="str">
        <f ca="1">'ادخال درجات التشخيصي'!BC65</f>
        <v/>
      </c>
      <c r="Y69" s="166" t="str">
        <f ca="1">'ادخال درجات التشخيصي'!BE65</f>
        <v/>
      </c>
      <c r="Z69" s="166" t="str">
        <f ca="1">'ادخال درجات التشخيصي'!BG65</f>
        <v/>
      </c>
      <c r="AA69" s="166" t="str">
        <f ca="1">'ادخال درجات التشخيصي'!BI65</f>
        <v/>
      </c>
      <c r="AB69" s="166" t="str">
        <f ca="1">'ادخال درجات التشخيصي'!BK65</f>
        <v/>
      </c>
      <c r="AC69" s="166" t="str">
        <f ca="1">'ادخال درجات التشخيصي'!BM65</f>
        <v/>
      </c>
      <c r="AD69" s="166" t="str">
        <f ca="1">'ادخال درجات التشخيصي'!BO65</f>
        <v/>
      </c>
      <c r="AE69" s="166" t="str">
        <f ca="1">'ادخال درجات التشخيصي'!BQ65</f>
        <v/>
      </c>
      <c r="AF69" s="166" t="str">
        <f ca="1">'ادخال درجات التشخيصي'!BS65</f>
        <v/>
      </c>
      <c r="AG69" s="166" t="str">
        <f ca="1">'ادخال درجات التشخيصي'!BU65</f>
        <v/>
      </c>
      <c r="AH69" s="166" t="str">
        <f ca="1">'ادخال درجات التشخيصي'!BW65</f>
        <v/>
      </c>
      <c r="AI69" s="166" t="str">
        <f ca="1">'ادخال درجات التشخيصي'!BY65</f>
        <v/>
      </c>
      <c r="AJ69" s="166" t="str">
        <f ca="1">'ادخال درجات التشخيصي'!CA65</f>
        <v/>
      </c>
      <c r="AK69" s="166" t="str">
        <f ca="1">'ادخال درجات التشخيصي'!CC65</f>
        <v/>
      </c>
      <c r="AL69" s="166" t="str">
        <f ca="1">'ادخال درجات التشخيصي'!CE65</f>
        <v/>
      </c>
      <c r="AM69" s="166" t="str">
        <f ca="1">'ادخال درجات التشخيصي'!CG65</f>
        <v/>
      </c>
      <c r="AN69" s="166" t="str">
        <f ca="1">'ادخال درجات التشخيصي'!CI65</f>
        <v/>
      </c>
      <c r="AS69" s="91">
        <v>59</v>
      </c>
      <c r="AT69" s="19" t="str">
        <f t="shared" si="4"/>
        <v/>
      </c>
      <c r="AU69" s="92" t="str">
        <f t="shared" si="5"/>
        <v/>
      </c>
    </row>
    <row r="70" spans="1:47">
      <c r="A70" s="91">
        <f>'ادخال درجات التشخيصي'!A66</f>
        <v>60</v>
      </c>
      <c r="B70" s="19" t="str">
        <f>IF('ادخال درجات التشخيصي'!B66="","",'ادخال درجات التشخيصي'!B66)</f>
        <v/>
      </c>
      <c r="C70" s="19" t="str">
        <f>IF('ادخال درجات التشخيصي'!AC66="","",'ادخال درجات التشخيصي'!AC66)</f>
        <v/>
      </c>
      <c r="D70" s="92" t="str">
        <f>'ادخال درجات التشخيصي'!AD66</f>
        <v/>
      </c>
      <c r="G70" t="str">
        <f>IF(B70="","",RANK(D70,$D:$D,1)+COUNTIF(D$11:$D70,D70)-1)</f>
        <v/>
      </c>
      <c r="H70" t="str">
        <f>IF(B70="","",RANK(D70,$D:$D)+COUNTIF($D$11:D70,D70)-1)</f>
        <v/>
      </c>
      <c r="J70" s="91">
        <v>60</v>
      </c>
      <c r="K70" s="19" t="str">
        <f t="shared" si="0"/>
        <v/>
      </c>
      <c r="L70" s="92" t="str">
        <f t="shared" si="1"/>
        <v/>
      </c>
      <c r="M70" s="219"/>
      <c r="N70" s="220">
        <f t="shared" si="2"/>
        <v>60</v>
      </c>
      <c r="O70" s="188" t="str">
        <f t="shared" si="3"/>
        <v/>
      </c>
      <c r="P70" s="166" t="str">
        <f ca="1">'ادخال درجات التشخيصي'!AM66</f>
        <v/>
      </c>
      <c r="Q70" s="166" t="str">
        <f ca="1">'ادخال درجات التشخيصي'!AO66</f>
        <v/>
      </c>
      <c r="R70" s="166" t="str">
        <f ca="1">'ادخال درجات التشخيصي'!AQ66</f>
        <v/>
      </c>
      <c r="S70" s="166" t="str">
        <f ca="1">'ادخال درجات التشخيصي'!AS66</f>
        <v/>
      </c>
      <c r="T70" s="166" t="str">
        <f ca="1">'ادخال درجات التشخيصي'!AU66</f>
        <v/>
      </c>
      <c r="U70" s="166" t="str">
        <f ca="1">'ادخال درجات التشخيصي'!AW66</f>
        <v/>
      </c>
      <c r="V70" s="166" t="str">
        <f ca="1">'ادخال درجات التشخيصي'!AY66</f>
        <v/>
      </c>
      <c r="W70" s="166" t="str">
        <f ca="1">'ادخال درجات التشخيصي'!BA66</f>
        <v/>
      </c>
      <c r="X70" s="166" t="str">
        <f ca="1">'ادخال درجات التشخيصي'!BC66</f>
        <v/>
      </c>
      <c r="Y70" s="166" t="str">
        <f ca="1">'ادخال درجات التشخيصي'!BE66</f>
        <v/>
      </c>
      <c r="Z70" s="166" t="str">
        <f ca="1">'ادخال درجات التشخيصي'!BG66</f>
        <v/>
      </c>
      <c r="AA70" s="166" t="str">
        <f ca="1">'ادخال درجات التشخيصي'!BI66</f>
        <v/>
      </c>
      <c r="AB70" s="166" t="str">
        <f ca="1">'ادخال درجات التشخيصي'!BK66</f>
        <v/>
      </c>
      <c r="AC70" s="166" t="str">
        <f ca="1">'ادخال درجات التشخيصي'!BM66</f>
        <v/>
      </c>
      <c r="AD70" s="166" t="str">
        <f ca="1">'ادخال درجات التشخيصي'!BO66</f>
        <v/>
      </c>
      <c r="AE70" s="166" t="str">
        <f ca="1">'ادخال درجات التشخيصي'!BQ66</f>
        <v/>
      </c>
      <c r="AF70" s="166" t="str">
        <f ca="1">'ادخال درجات التشخيصي'!BS66</f>
        <v/>
      </c>
      <c r="AG70" s="166" t="str">
        <f ca="1">'ادخال درجات التشخيصي'!BU66</f>
        <v/>
      </c>
      <c r="AH70" s="166" t="str">
        <f ca="1">'ادخال درجات التشخيصي'!BW66</f>
        <v/>
      </c>
      <c r="AI70" s="166" t="str">
        <f ca="1">'ادخال درجات التشخيصي'!BY66</f>
        <v/>
      </c>
      <c r="AJ70" s="166" t="str">
        <f ca="1">'ادخال درجات التشخيصي'!CA66</f>
        <v/>
      </c>
      <c r="AK70" s="166" t="str">
        <f ca="1">'ادخال درجات التشخيصي'!CC66</f>
        <v/>
      </c>
      <c r="AL70" s="166" t="str">
        <f ca="1">'ادخال درجات التشخيصي'!CE66</f>
        <v/>
      </c>
      <c r="AM70" s="166" t="str">
        <f ca="1">'ادخال درجات التشخيصي'!CG66</f>
        <v/>
      </c>
      <c r="AN70" s="166" t="str">
        <f ca="1">'ادخال درجات التشخيصي'!CI66</f>
        <v/>
      </c>
      <c r="AS70" s="91">
        <v>60</v>
      </c>
      <c r="AT70" s="19" t="str">
        <f t="shared" si="4"/>
        <v/>
      </c>
      <c r="AU70" s="92" t="str">
        <f t="shared" si="5"/>
        <v/>
      </c>
    </row>
    <row r="71" spans="1:47">
      <c r="A71" s="91">
        <f>'ادخال درجات التشخيصي'!A67</f>
        <v>61</v>
      </c>
      <c r="B71" s="19" t="str">
        <f>IF('ادخال درجات التشخيصي'!B67="","",'ادخال درجات التشخيصي'!B67)</f>
        <v/>
      </c>
      <c r="C71" s="19" t="str">
        <f>IF('ادخال درجات التشخيصي'!AC67="","",'ادخال درجات التشخيصي'!AC67)</f>
        <v/>
      </c>
      <c r="D71" s="92" t="str">
        <f>'ادخال درجات التشخيصي'!AD67</f>
        <v/>
      </c>
      <c r="G71" t="str">
        <f>IF(B71="","",RANK(D71,$D:$D,1)+COUNTIF(D$11:$D71,D71)-1)</f>
        <v/>
      </c>
      <c r="H71" t="str">
        <f>IF(B71="","",RANK(D71,$D:$D)+COUNTIF($D$11:D71,D71)-1)</f>
        <v/>
      </c>
      <c r="J71" s="91">
        <v>61</v>
      </c>
      <c r="K71" s="19" t="str">
        <f t="shared" si="0"/>
        <v/>
      </c>
      <c r="L71" s="92" t="str">
        <f t="shared" si="1"/>
        <v/>
      </c>
      <c r="M71" s="219"/>
      <c r="N71" s="220">
        <f t="shared" si="2"/>
        <v>61</v>
      </c>
      <c r="O71" s="188" t="str">
        <f t="shared" si="3"/>
        <v/>
      </c>
      <c r="P71" s="166" t="str">
        <f ca="1">'ادخال درجات التشخيصي'!AM67</f>
        <v/>
      </c>
      <c r="Q71" s="166" t="str">
        <f ca="1">'ادخال درجات التشخيصي'!AO67</f>
        <v/>
      </c>
      <c r="R71" s="166" t="str">
        <f ca="1">'ادخال درجات التشخيصي'!AQ67</f>
        <v/>
      </c>
      <c r="S71" s="166" t="str">
        <f ca="1">'ادخال درجات التشخيصي'!AS67</f>
        <v/>
      </c>
      <c r="T71" s="166" t="str">
        <f ca="1">'ادخال درجات التشخيصي'!AU67</f>
        <v/>
      </c>
      <c r="U71" s="166" t="str">
        <f ca="1">'ادخال درجات التشخيصي'!AW67</f>
        <v/>
      </c>
      <c r="V71" s="166" t="str">
        <f ca="1">'ادخال درجات التشخيصي'!AY67</f>
        <v/>
      </c>
      <c r="W71" s="166" t="str">
        <f ca="1">'ادخال درجات التشخيصي'!BA67</f>
        <v/>
      </c>
      <c r="X71" s="166" t="str">
        <f ca="1">'ادخال درجات التشخيصي'!BC67</f>
        <v/>
      </c>
      <c r="Y71" s="166" t="str">
        <f ca="1">'ادخال درجات التشخيصي'!BE67</f>
        <v/>
      </c>
      <c r="Z71" s="166" t="str">
        <f ca="1">'ادخال درجات التشخيصي'!BG67</f>
        <v/>
      </c>
      <c r="AA71" s="166" t="str">
        <f ca="1">'ادخال درجات التشخيصي'!BI67</f>
        <v/>
      </c>
      <c r="AB71" s="166" t="str">
        <f ca="1">'ادخال درجات التشخيصي'!BK67</f>
        <v/>
      </c>
      <c r="AC71" s="166" t="str">
        <f ca="1">'ادخال درجات التشخيصي'!BM67</f>
        <v/>
      </c>
      <c r="AD71" s="166" t="str">
        <f ca="1">'ادخال درجات التشخيصي'!BO67</f>
        <v/>
      </c>
      <c r="AE71" s="166" t="str">
        <f ca="1">'ادخال درجات التشخيصي'!BQ67</f>
        <v/>
      </c>
      <c r="AF71" s="166" t="str">
        <f ca="1">'ادخال درجات التشخيصي'!BS67</f>
        <v/>
      </c>
      <c r="AG71" s="166" t="str">
        <f ca="1">'ادخال درجات التشخيصي'!BU67</f>
        <v/>
      </c>
      <c r="AH71" s="166" t="str">
        <f ca="1">'ادخال درجات التشخيصي'!BW67</f>
        <v/>
      </c>
      <c r="AI71" s="166" t="str">
        <f ca="1">'ادخال درجات التشخيصي'!BY67</f>
        <v/>
      </c>
      <c r="AJ71" s="166" t="str">
        <f ca="1">'ادخال درجات التشخيصي'!CA67</f>
        <v/>
      </c>
      <c r="AK71" s="166" t="str">
        <f ca="1">'ادخال درجات التشخيصي'!CC67</f>
        <v/>
      </c>
      <c r="AL71" s="166" t="str">
        <f ca="1">'ادخال درجات التشخيصي'!CE67</f>
        <v/>
      </c>
      <c r="AM71" s="166" t="str">
        <f ca="1">'ادخال درجات التشخيصي'!CG67</f>
        <v/>
      </c>
      <c r="AN71" s="166" t="str">
        <f ca="1">'ادخال درجات التشخيصي'!CI67</f>
        <v/>
      </c>
      <c r="AS71" s="91">
        <v>61</v>
      </c>
      <c r="AT71" s="19" t="str">
        <f t="shared" si="4"/>
        <v/>
      </c>
      <c r="AU71" s="92" t="str">
        <f t="shared" si="5"/>
        <v/>
      </c>
    </row>
    <row r="72" spans="1:47">
      <c r="A72" s="91">
        <f>'ادخال درجات التشخيصي'!A68</f>
        <v>62</v>
      </c>
      <c r="B72" s="19" t="str">
        <f>IF('ادخال درجات التشخيصي'!B68="","",'ادخال درجات التشخيصي'!B68)</f>
        <v/>
      </c>
      <c r="C72" s="19" t="str">
        <f>IF('ادخال درجات التشخيصي'!AC68="","",'ادخال درجات التشخيصي'!AC68)</f>
        <v/>
      </c>
      <c r="D72" s="92" t="str">
        <f>'ادخال درجات التشخيصي'!AD68</f>
        <v/>
      </c>
      <c r="G72" t="str">
        <f>IF(B72="","",RANK(D72,$D:$D,1)+COUNTIF(D$11:$D72,D72)-1)</f>
        <v/>
      </c>
      <c r="H72" t="str">
        <f>IF(B72="","",RANK(D72,$D:$D)+COUNTIF($D$11:D72,D72)-1)</f>
        <v/>
      </c>
      <c r="J72" s="91">
        <v>62</v>
      </c>
      <c r="K72" s="19" t="str">
        <f t="shared" si="0"/>
        <v/>
      </c>
      <c r="L72" s="92" t="str">
        <f t="shared" si="1"/>
        <v/>
      </c>
      <c r="M72" s="219"/>
      <c r="N72" s="220">
        <f t="shared" si="2"/>
        <v>62</v>
      </c>
      <c r="O72" s="188" t="str">
        <f t="shared" si="3"/>
        <v/>
      </c>
      <c r="P72" s="166" t="str">
        <f ca="1">'ادخال درجات التشخيصي'!AM68</f>
        <v/>
      </c>
      <c r="Q72" s="166" t="str">
        <f ca="1">'ادخال درجات التشخيصي'!AO68</f>
        <v/>
      </c>
      <c r="R72" s="166" t="str">
        <f ca="1">'ادخال درجات التشخيصي'!AQ68</f>
        <v/>
      </c>
      <c r="S72" s="166" t="str">
        <f ca="1">'ادخال درجات التشخيصي'!AS68</f>
        <v/>
      </c>
      <c r="T72" s="166" t="str">
        <f ca="1">'ادخال درجات التشخيصي'!AU68</f>
        <v/>
      </c>
      <c r="U72" s="166" t="str">
        <f ca="1">'ادخال درجات التشخيصي'!AW68</f>
        <v/>
      </c>
      <c r="V72" s="166" t="str">
        <f ca="1">'ادخال درجات التشخيصي'!AY68</f>
        <v/>
      </c>
      <c r="W72" s="166" t="str">
        <f ca="1">'ادخال درجات التشخيصي'!BA68</f>
        <v/>
      </c>
      <c r="X72" s="166" t="str">
        <f ca="1">'ادخال درجات التشخيصي'!BC68</f>
        <v/>
      </c>
      <c r="Y72" s="166" t="str">
        <f ca="1">'ادخال درجات التشخيصي'!BE68</f>
        <v/>
      </c>
      <c r="Z72" s="166" t="str">
        <f ca="1">'ادخال درجات التشخيصي'!BG68</f>
        <v/>
      </c>
      <c r="AA72" s="166" t="str">
        <f ca="1">'ادخال درجات التشخيصي'!BI68</f>
        <v/>
      </c>
      <c r="AB72" s="166" t="str">
        <f ca="1">'ادخال درجات التشخيصي'!BK68</f>
        <v/>
      </c>
      <c r="AC72" s="166" t="str">
        <f ca="1">'ادخال درجات التشخيصي'!BM68</f>
        <v/>
      </c>
      <c r="AD72" s="166" t="str">
        <f ca="1">'ادخال درجات التشخيصي'!BO68</f>
        <v/>
      </c>
      <c r="AE72" s="166" t="str">
        <f ca="1">'ادخال درجات التشخيصي'!BQ68</f>
        <v/>
      </c>
      <c r="AF72" s="166" t="str">
        <f ca="1">'ادخال درجات التشخيصي'!BS68</f>
        <v/>
      </c>
      <c r="AG72" s="166" t="str">
        <f ca="1">'ادخال درجات التشخيصي'!BU68</f>
        <v/>
      </c>
      <c r="AH72" s="166" t="str">
        <f ca="1">'ادخال درجات التشخيصي'!BW68</f>
        <v/>
      </c>
      <c r="AI72" s="166" t="str">
        <f ca="1">'ادخال درجات التشخيصي'!BY68</f>
        <v/>
      </c>
      <c r="AJ72" s="166" t="str">
        <f ca="1">'ادخال درجات التشخيصي'!CA68</f>
        <v/>
      </c>
      <c r="AK72" s="166" t="str">
        <f ca="1">'ادخال درجات التشخيصي'!CC68</f>
        <v/>
      </c>
      <c r="AL72" s="166" t="str">
        <f ca="1">'ادخال درجات التشخيصي'!CE68</f>
        <v/>
      </c>
      <c r="AM72" s="166" t="str">
        <f ca="1">'ادخال درجات التشخيصي'!CG68</f>
        <v/>
      </c>
      <c r="AN72" s="166" t="str">
        <f ca="1">'ادخال درجات التشخيصي'!CI68</f>
        <v/>
      </c>
      <c r="AS72" s="91">
        <v>62</v>
      </c>
      <c r="AT72" s="19" t="str">
        <f t="shared" si="4"/>
        <v/>
      </c>
      <c r="AU72" s="92" t="str">
        <f t="shared" si="5"/>
        <v/>
      </c>
    </row>
    <row r="73" spans="1:47">
      <c r="A73" s="91">
        <f>'ادخال درجات التشخيصي'!A69</f>
        <v>63</v>
      </c>
      <c r="B73" s="19" t="str">
        <f>IF('ادخال درجات التشخيصي'!B69="","",'ادخال درجات التشخيصي'!B69)</f>
        <v/>
      </c>
      <c r="C73" s="19" t="str">
        <f>IF('ادخال درجات التشخيصي'!AC69="","",'ادخال درجات التشخيصي'!AC69)</f>
        <v/>
      </c>
      <c r="D73" s="92" t="str">
        <f>'ادخال درجات التشخيصي'!AD69</f>
        <v/>
      </c>
      <c r="G73" t="str">
        <f>IF(B73="","",RANK(D73,$D:$D,1)+COUNTIF(D$11:$D73,D73)-1)</f>
        <v/>
      </c>
      <c r="H73" t="str">
        <f>IF(B73="","",RANK(D73,$D:$D)+COUNTIF($D$11:D73,D73)-1)</f>
        <v/>
      </c>
      <c r="J73" s="91">
        <v>63</v>
      </c>
      <c r="K73" s="19" t="str">
        <f t="shared" si="0"/>
        <v/>
      </c>
      <c r="L73" s="92" t="str">
        <f t="shared" si="1"/>
        <v/>
      </c>
      <c r="M73" s="219"/>
      <c r="N73" s="220">
        <f t="shared" si="2"/>
        <v>63</v>
      </c>
      <c r="O73" s="188" t="str">
        <f t="shared" si="3"/>
        <v/>
      </c>
      <c r="P73" s="166" t="str">
        <f ca="1">'ادخال درجات التشخيصي'!AM69</f>
        <v/>
      </c>
      <c r="Q73" s="166" t="str">
        <f ca="1">'ادخال درجات التشخيصي'!AO69</f>
        <v/>
      </c>
      <c r="R73" s="166" t="str">
        <f ca="1">'ادخال درجات التشخيصي'!AQ69</f>
        <v/>
      </c>
      <c r="S73" s="166" t="str">
        <f ca="1">'ادخال درجات التشخيصي'!AS69</f>
        <v/>
      </c>
      <c r="T73" s="166" t="str">
        <f ca="1">'ادخال درجات التشخيصي'!AU69</f>
        <v/>
      </c>
      <c r="U73" s="166" t="str">
        <f ca="1">'ادخال درجات التشخيصي'!AW69</f>
        <v/>
      </c>
      <c r="V73" s="166" t="str">
        <f ca="1">'ادخال درجات التشخيصي'!AY69</f>
        <v/>
      </c>
      <c r="W73" s="166" t="str">
        <f ca="1">'ادخال درجات التشخيصي'!BA69</f>
        <v/>
      </c>
      <c r="X73" s="166" t="str">
        <f ca="1">'ادخال درجات التشخيصي'!BC69</f>
        <v/>
      </c>
      <c r="Y73" s="166" t="str">
        <f ca="1">'ادخال درجات التشخيصي'!BE69</f>
        <v/>
      </c>
      <c r="Z73" s="166" t="str">
        <f ca="1">'ادخال درجات التشخيصي'!BG69</f>
        <v/>
      </c>
      <c r="AA73" s="166" t="str">
        <f ca="1">'ادخال درجات التشخيصي'!BI69</f>
        <v/>
      </c>
      <c r="AB73" s="166" t="str">
        <f ca="1">'ادخال درجات التشخيصي'!BK69</f>
        <v/>
      </c>
      <c r="AC73" s="166" t="str">
        <f ca="1">'ادخال درجات التشخيصي'!BM69</f>
        <v/>
      </c>
      <c r="AD73" s="166" t="str">
        <f ca="1">'ادخال درجات التشخيصي'!BO69</f>
        <v/>
      </c>
      <c r="AE73" s="166" t="str">
        <f ca="1">'ادخال درجات التشخيصي'!BQ69</f>
        <v/>
      </c>
      <c r="AF73" s="166" t="str">
        <f ca="1">'ادخال درجات التشخيصي'!BS69</f>
        <v/>
      </c>
      <c r="AG73" s="166" t="str">
        <f ca="1">'ادخال درجات التشخيصي'!BU69</f>
        <v/>
      </c>
      <c r="AH73" s="166" t="str">
        <f ca="1">'ادخال درجات التشخيصي'!BW69</f>
        <v/>
      </c>
      <c r="AI73" s="166" t="str">
        <f ca="1">'ادخال درجات التشخيصي'!BY69</f>
        <v/>
      </c>
      <c r="AJ73" s="166" t="str">
        <f ca="1">'ادخال درجات التشخيصي'!CA69</f>
        <v/>
      </c>
      <c r="AK73" s="166" t="str">
        <f ca="1">'ادخال درجات التشخيصي'!CC69</f>
        <v/>
      </c>
      <c r="AL73" s="166" t="str">
        <f ca="1">'ادخال درجات التشخيصي'!CE69</f>
        <v/>
      </c>
      <c r="AM73" s="166" t="str">
        <f ca="1">'ادخال درجات التشخيصي'!CG69</f>
        <v/>
      </c>
      <c r="AN73" s="166" t="str">
        <f ca="1">'ادخال درجات التشخيصي'!CI69</f>
        <v/>
      </c>
      <c r="AS73" s="91">
        <v>63</v>
      </c>
      <c r="AT73" s="19" t="str">
        <f t="shared" si="4"/>
        <v/>
      </c>
      <c r="AU73" s="92" t="str">
        <f t="shared" si="5"/>
        <v/>
      </c>
    </row>
    <row r="74" spans="1:47">
      <c r="A74" s="91">
        <f>'ادخال درجات التشخيصي'!A70</f>
        <v>64</v>
      </c>
      <c r="B74" s="19" t="str">
        <f>IF('ادخال درجات التشخيصي'!B70="","",'ادخال درجات التشخيصي'!B70)</f>
        <v/>
      </c>
      <c r="C74" s="19" t="str">
        <f>IF('ادخال درجات التشخيصي'!AC70="","",'ادخال درجات التشخيصي'!AC70)</f>
        <v/>
      </c>
      <c r="D74" s="92" t="str">
        <f>'ادخال درجات التشخيصي'!AD70</f>
        <v/>
      </c>
      <c r="G74" t="str">
        <f>IF(B74="","",RANK(D74,$D:$D,1)+COUNTIF(D$11:$D74,D74)-1)</f>
        <v/>
      </c>
      <c r="H74" t="str">
        <f>IF(B74="","",RANK(D74,$D:$D)+COUNTIF($D$11:D74,D74)-1)</f>
        <v/>
      </c>
      <c r="J74" s="91">
        <v>64</v>
      </c>
      <c r="K74" s="19" t="str">
        <f t="shared" si="0"/>
        <v/>
      </c>
      <c r="L74" s="92" t="str">
        <f t="shared" si="1"/>
        <v/>
      </c>
      <c r="M74" s="219"/>
      <c r="N74" s="220">
        <f t="shared" si="2"/>
        <v>64</v>
      </c>
      <c r="O74" s="188" t="str">
        <f t="shared" si="3"/>
        <v/>
      </c>
      <c r="P74" s="166" t="str">
        <f ca="1">'ادخال درجات التشخيصي'!AM70</f>
        <v/>
      </c>
      <c r="Q74" s="166" t="str">
        <f ca="1">'ادخال درجات التشخيصي'!AO70</f>
        <v/>
      </c>
      <c r="R74" s="166" t="str">
        <f ca="1">'ادخال درجات التشخيصي'!AQ70</f>
        <v/>
      </c>
      <c r="S74" s="166" t="str">
        <f ca="1">'ادخال درجات التشخيصي'!AS70</f>
        <v/>
      </c>
      <c r="T74" s="166" t="str">
        <f ca="1">'ادخال درجات التشخيصي'!AU70</f>
        <v/>
      </c>
      <c r="U74" s="166" t="str">
        <f ca="1">'ادخال درجات التشخيصي'!AW70</f>
        <v/>
      </c>
      <c r="V74" s="166" t="str">
        <f ca="1">'ادخال درجات التشخيصي'!AY70</f>
        <v/>
      </c>
      <c r="W74" s="166" t="str">
        <f ca="1">'ادخال درجات التشخيصي'!BA70</f>
        <v/>
      </c>
      <c r="X74" s="166" t="str">
        <f ca="1">'ادخال درجات التشخيصي'!BC70</f>
        <v/>
      </c>
      <c r="Y74" s="166" t="str">
        <f ca="1">'ادخال درجات التشخيصي'!BE70</f>
        <v/>
      </c>
      <c r="Z74" s="166" t="str">
        <f ca="1">'ادخال درجات التشخيصي'!BG70</f>
        <v/>
      </c>
      <c r="AA74" s="166" t="str">
        <f ca="1">'ادخال درجات التشخيصي'!BI70</f>
        <v/>
      </c>
      <c r="AB74" s="166" t="str">
        <f ca="1">'ادخال درجات التشخيصي'!BK70</f>
        <v/>
      </c>
      <c r="AC74" s="166" t="str">
        <f ca="1">'ادخال درجات التشخيصي'!BM70</f>
        <v/>
      </c>
      <c r="AD74" s="166" t="str">
        <f ca="1">'ادخال درجات التشخيصي'!BO70</f>
        <v/>
      </c>
      <c r="AE74" s="166" t="str">
        <f ca="1">'ادخال درجات التشخيصي'!BQ70</f>
        <v/>
      </c>
      <c r="AF74" s="166" t="str">
        <f ca="1">'ادخال درجات التشخيصي'!BS70</f>
        <v/>
      </c>
      <c r="AG74" s="166" t="str">
        <f ca="1">'ادخال درجات التشخيصي'!BU70</f>
        <v/>
      </c>
      <c r="AH74" s="166" t="str">
        <f ca="1">'ادخال درجات التشخيصي'!BW70</f>
        <v/>
      </c>
      <c r="AI74" s="166" t="str">
        <f ca="1">'ادخال درجات التشخيصي'!BY70</f>
        <v/>
      </c>
      <c r="AJ74" s="166" t="str">
        <f ca="1">'ادخال درجات التشخيصي'!CA70</f>
        <v/>
      </c>
      <c r="AK74" s="166" t="str">
        <f ca="1">'ادخال درجات التشخيصي'!CC70</f>
        <v/>
      </c>
      <c r="AL74" s="166" t="str">
        <f ca="1">'ادخال درجات التشخيصي'!CE70</f>
        <v/>
      </c>
      <c r="AM74" s="166" t="str">
        <f ca="1">'ادخال درجات التشخيصي'!CG70</f>
        <v/>
      </c>
      <c r="AN74" s="166" t="str">
        <f ca="1">'ادخال درجات التشخيصي'!CI70</f>
        <v/>
      </c>
      <c r="AS74" s="91">
        <v>64</v>
      </c>
      <c r="AT74" s="19" t="str">
        <f t="shared" si="4"/>
        <v/>
      </c>
      <c r="AU74" s="92" t="str">
        <f t="shared" si="5"/>
        <v/>
      </c>
    </row>
    <row r="75" spans="1:47">
      <c r="A75" s="91">
        <f>'ادخال درجات التشخيصي'!A71</f>
        <v>65</v>
      </c>
      <c r="B75" s="19" t="str">
        <f>IF('ادخال درجات التشخيصي'!B71="","",'ادخال درجات التشخيصي'!B71)</f>
        <v/>
      </c>
      <c r="C75" s="19" t="str">
        <f>IF('ادخال درجات التشخيصي'!AC71="","",'ادخال درجات التشخيصي'!AC71)</f>
        <v/>
      </c>
      <c r="D75" s="92" t="str">
        <f>'ادخال درجات التشخيصي'!AD71</f>
        <v/>
      </c>
      <c r="G75" t="str">
        <f>IF(B75="","",RANK(D75,$D:$D,1)+COUNTIF(D$11:$D75,D75)-1)</f>
        <v/>
      </c>
      <c r="H75" t="str">
        <f>IF(B75="","",RANK(D75,$D:$D)+COUNTIF($D$11:D75,D75)-1)</f>
        <v/>
      </c>
      <c r="J75" s="91">
        <v>65</v>
      </c>
      <c r="K75" s="19" t="str">
        <f t="shared" si="0"/>
        <v/>
      </c>
      <c r="L75" s="92" t="str">
        <f t="shared" si="1"/>
        <v/>
      </c>
      <c r="M75" s="219"/>
      <c r="N75" s="220">
        <f t="shared" si="2"/>
        <v>65</v>
      </c>
      <c r="O75" s="188" t="str">
        <f t="shared" si="3"/>
        <v/>
      </c>
      <c r="P75" s="166" t="str">
        <f ca="1">'ادخال درجات التشخيصي'!AM71</f>
        <v/>
      </c>
      <c r="Q75" s="166" t="str">
        <f ca="1">'ادخال درجات التشخيصي'!AO71</f>
        <v/>
      </c>
      <c r="R75" s="166" t="str">
        <f ca="1">'ادخال درجات التشخيصي'!AQ71</f>
        <v/>
      </c>
      <c r="S75" s="166" t="str">
        <f ca="1">'ادخال درجات التشخيصي'!AS71</f>
        <v/>
      </c>
      <c r="T75" s="166" t="str">
        <f ca="1">'ادخال درجات التشخيصي'!AU71</f>
        <v/>
      </c>
      <c r="U75" s="166" t="str">
        <f ca="1">'ادخال درجات التشخيصي'!AW71</f>
        <v/>
      </c>
      <c r="V75" s="166" t="str">
        <f ca="1">'ادخال درجات التشخيصي'!AY71</f>
        <v/>
      </c>
      <c r="W75" s="166" t="str">
        <f ca="1">'ادخال درجات التشخيصي'!BA71</f>
        <v/>
      </c>
      <c r="X75" s="166" t="str">
        <f ca="1">'ادخال درجات التشخيصي'!BC71</f>
        <v/>
      </c>
      <c r="Y75" s="166" t="str">
        <f ca="1">'ادخال درجات التشخيصي'!BE71</f>
        <v/>
      </c>
      <c r="Z75" s="166" t="str">
        <f ca="1">'ادخال درجات التشخيصي'!BG71</f>
        <v/>
      </c>
      <c r="AA75" s="166" t="str">
        <f ca="1">'ادخال درجات التشخيصي'!BI71</f>
        <v/>
      </c>
      <c r="AB75" s="166" t="str">
        <f ca="1">'ادخال درجات التشخيصي'!BK71</f>
        <v/>
      </c>
      <c r="AC75" s="166" t="str">
        <f ca="1">'ادخال درجات التشخيصي'!BM71</f>
        <v/>
      </c>
      <c r="AD75" s="166" t="str">
        <f ca="1">'ادخال درجات التشخيصي'!BO71</f>
        <v/>
      </c>
      <c r="AE75" s="166" t="str">
        <f ca="1">'ادخال درجات التشخيصي'!BQ71</f>
        <v/>
      </c>
      <c r="AF75" s="166" t="str">
        <f ca="1">'ادخال درجات التشخيصي'!BS71</f>
        <v/>
      </c>
      <c r="AG75" s="166" t="str">
        <f ca="1">'ادخال درجات التشخيصي'!BU71</f>
        <v/>
      </c>
      <c r="AH75" s="166" t="str">
        <f ca="1">'ادخال درجات التشخيصي'!BW71</f>
        <v/>
      </c>
      <c r="AI75" s="166" t="str">
        <f ca="1">'ادخال درجات التشخيصي'!BY71</f>
        <v/>
      </c>
      <c r="AJ75" s="166" t="str">
        <f ca="1">'ادخال درجات التشخيصي'!CA71</f>
        <v/>
      </c>
      <c r="AK75" s="166" t="str">
        <f ca="1">'ادخال درجات التشخيصي'!CC71</f>
        <v/>
      </c>
      <c r="AL75" s="166" t="str">
        <f ca="1">'ادخال درجات التشخيصي'!CE71</f>
        <v/>
      </c>
      <c r="AM75" s="166" t="str">
        <f ca="1">'ادخال درجات التشخيصي'!CG71</f>
        <v/>
      </c>
      <c r="AN75" s="166" t="str">
        <f ca="1">'ادخال درجات التشخيصي'!CI71</f>
        <v/>
      </c>
      <c r="AS75" s="91">
        <v>65</v>
      </c>
      <c r="AT75" s="19" t="str">
        <f t="shared" si="4"/>
        <v/>
      </c>
      <c r="AU75" s="92" t="str">
        <f t="shared" si="5"/>
        <v/>
      </c>
    </row>
    <row r="76" spans="1:47">
      <c r="A76" s="91">
        <f>'ادخال درجات التشخيصي'!A72</f>
        <v>66</v>
      </c>
      <c r="B76" s="19" t="str">
        <f>IF('ادخال درجات التشخيصي'!B72="","",'ادخال درجات التشخيصي'!B72)</f>
        <v/>
      </c>
      <c r="C76" s="19" t="str">
        <f>IF('ادخال درجات التشخيصي'!AC72="","",'ادخال درجات التشخيصي'!AC72)</f>
        <v/>
      </c>
      <c r="D76" s="92" t="str">
        <f>'ادخال درجات التشخيصي'!AD72</f>
        <v/>
      </c>
      <c r="G76" t="str">
        <f>IF(B76="","",RANK(D76,$D:$D,1)+COUNTIF(D$11:$D76,D76)-1)</f>
        <v/>
      </c>
      <c r="H76" t="str">
        <f>IF(B76="","",RANK(D76,$D:$D)+COUNTIF($D$11:D76,D76)-1)</f>
        <v/>
      </c>
      <c r="J76" s="91">
        <v>66</v>
      </c>
      <c r="K76" s="19" t="str">
        <f t="shared" ref="K76:K130" si="6">IF(B76="","",INDEX($B$11:$B$454,MATCH(J76,$H$11:$H$454,0)))</f>
        <v/>
      </c>
      <c r="L76" s="92" t="str">
        <f t="shared" ref="L76:L130" si="7">IF(D76="","",INDEX($D$11:$D$454,MATCH(J76,$H$11:$H$454,0)))</f>
        <v/>
      </c>
      <c r="M76" s="219"/>
      <c r="N76" s="220">
        <f t="shared" ref="N76:N130" si="8">A76</f>
        <v>66</v>
      </c>
      <c r="O76" s="188" t="str">
        <f t="shared" ref="O76:O130" si="9">B76</f>
        <v/>
      </c>
      <c r="P76" s="166" t="str">
        <f ca="1">'ادخال درجات التشخيصي'!AM72</f>
        <v/>
      </c>
      <c r="Q76" s="166" t="str">
        <f ca="1">'ادخال درجات التشخيصي'!AO72</f>
        <v/>
      </c>
      <c r="R76" s="166" t="str">
        <f ca="1">'ادخال درجات التشخيصي'!AQ72</f>
        <v/>
      </c>
      <c r="S76" s="166" t="str">
        <f ca="1">'ادخال درجات التشخيصي'!AS72</f>
        <v/>
      </c>
      <c r="T76" s="166" t="str">
        <f ca="1">'ادخال درجات التشخيصي'!AU72</f>
        <v/>
      </c>
      <c r="U76" s="166" t="str">
        <f ca="1">'ادخال درجات التشخيصي'!AW72</f>
        <v/>
      </c>
      <c r="V76" s="166" t="str">
        <f ca="1">'ادخال درجات التشخيصي'!AY72</f>
        <v/>
      </c>
      <c r="W76" s="166" t="str">
        <f ca="1">'ادخال درجات التشخيصي'!BA72</f>
        <v/>
      </c>
      <c r="X76" s="166" t="str">
        <f ca="1">'ادخال درجات التشخيصي'!BC72</f>
        <v/>
      </c>
      <c r="Y76" s="166" t="str">
        <f ca="1">'ادخال درجات التشخيصي'!BE72</f>
        <v/>
      </c>
      <c r="Z76" s="166" t="str">
        <f ca="1">'ادخال درجات التشخيصي'!BG72</f>
        <v/>
      </c>
      <c r="AA76" s="166" t="str">
        <f ca="1">'ادخال درجات التشخيصي'!BI72</f>
        <v/>
      </c>
      <c r="AB76" s="166" t="str">
        <f ca="1">'ادخال درجات التشخيصي'!BK72</f>
        <v/>
      </c>
      <c r="AC76" s="166" t="str">
        <f ca="1">'ادخال درجات التشخيصي'!BM72</f>
        <v/>
      </c>
      <c r="AD76" s="166" t="str">
        <f ca="1">'ادخال درجات التشخيصي'!BO72</f>
        <v/>
      </c>
      <c r="AE76" s="166" t="str">
        <f ca="1">'ادخال درجات التشخيصي'!BQ72</f>
        <v/>
      </c>
      <c r="AF76" s="166" t="str">
        <f ca="1">'ادخال درجات التشخيصي'!BS72</f>
        <v/>
      </c>
      <c r="AG76" s="166" t="str">
        <f ca="1">'ادخال درجات التشخيصي'!BU72</f>
        <v/>
      </c>
      <c r="AH76" s="166" t="str">
        <f ca="1">'ادخال درجات التشخيصي'!BW72</f>
        <v/>
      </c>
      <c r="AI76" s="166" t="str">
        <f ca="1">'ادخال درجات التشخيصي'!BY72</f>
        <v/>
      </c>
      <c r="AJ76" s="166" t="str">
        <f ca="1">'ادخال درجات التشخيصي'!CA72</f>
        <v/>
      </c>
      <c r="AK76" s="166" t="str">
        <f ca="1">'ادخال درجات التشخيصي'!CC72</f>
        <v/>
      </c>
      <c r="AL76" s="166" t="str">
        <f ca="1">'ادخال درجات التشخيصي'!CE72</f>
        <v/>
      </c>
      <c r="AM76" s="166" t="str">
        <f ca="1">'ادخال درجات التشخيصي'!CG72</f>
        <v/>
      </c>
      <c r="AN76" s="166" t="str">
        <f ca="1">'ادخال درجات التشخيصي'!CI72</f>
        <v/>
      </c>
      <c r="AS76" s="91">
        <v>66</v>
      </c>
      <c r="AT76" s="19" t="str">
        <f t="shared" ref="AT76:AT130" si="10">IF(B76="","",INDEX($B$11:$B$454,MATCH(AS76,$G$11:$G$454,0)))</f>
        <v/>
      </c>
      <c r="AU76" s="92" t="str">
        <f t="shared" ref="AU76:AU130" si="11">IF(B76="","",INDEX($D$11:$D$454,MATCH(AS76,$G$11:$G$454,0)))</f>
        <v/>
      </c>
    </row>
    <row r="77" spans="1:47">
      <c r="A77" s="91">
        <f>'ادخال درجات التشخيصي'!A73</f>
        <v>67</v>
      </c>
      <c r="B77" s="19" t="str">
        <f>IF('ادخال درجات التشخيصي'!B73="","",'ادخال درجات التشخيصي'!B73)</f>
        <v/>
      </c>
      <c r="C77" s="19" t="str">
        <f>IF('ادخال درجات التشخيصي'!AC73="","",'ادخال درجات التشخيصي'!AC73)</f>
        <v/>
      </c>
      <c r="D77" s="92" t="str">
        <f>'ادخال درجات التشخيصي'!AD73</f>
        <v/>
      </c>
      <c r="G77" t="str">
        <f>IF(B77="","",RANK(D77,$D:$D,1)+COUNTIF(D$11:$D77,D77)-1)</f>
        <v/>
      </c>
      <c r="H77" t="str">
        <f>IF(B77="","",RANK(D77,$D:$D)+COUNTIF($D$11:D77,D77)-1)</f>
        <v/>
      </c>
      <c r="J77" s="91">
        <v>67</v>
      </c>
      <c r="K77" s="19" t="str">
        <f t="shared" si="6"/>
        <v/>
      </c>
      <c r="L77" s="92" t="str">
        <f t="shared" si="7"/>
        <v/>
      </c>
      <c r="M77" s="219"/>
      <c r="N77" s="220">
        <f t="shared" si="8"/>
        <v>67</v>
      </c>
      <c r="O77" s="188" t="str">
        <f t="shared" si="9"/>
        <v/>
      </c>
      <c r="P77" s="166" t="str">
        <f ca="1">'ادخال درجات التشخيصي'!AM73</f>
        <v/>
      </c>
      <c r="Q77" s="166" t="str">
        <f ca="1">'ادخال درجات التشخيصي'!AO73</f>
        <v/>
      </c>
      <c r="R77" s="166" t="str">
        <f ca="1">'ادخال درجات التشخيصي'!AQ73</f>
        <v/>
      </c>
      <c r="S77" s="166" t="str">
        <f ca="1">'ادخال درجات التشخيصي'!AS73</f>
        <v/>
      </c>
      <c r="T77" s="166" t="str">
        <f ca="1">'ادخال درجات التشخيصي'!AU73</f>
        <v/>
      </c>
      <c r="U77" s="166" t="str">
        <f ca="1">'ادخال درجات التشخيصي'!AW73</f>
        <v/>
      </c>
      <c r="V77" s="166" t="str">
        <f ca="1">'ادخال درجات التشخيصي'!AY73</f>
        <v/>
      </c>
      <c r="W77" s="166" t="str">
        <f ca="1">'ادخال درجات التشخيصي'!BA73</f>
        <v/>
      </c>
      <c r="X77" s="166" t="str">
        <f ca="1">'ادخال درجات التشخيصي'!BC73</f>
        <v/>
      </c>
      <c r="Y77" s="166" t="str">
        <f ca="1">'ادخال درجات التشخيصي'!BE73</f>
        <v/>
      </c>
      <c r="Z77" s="166" t="str">
        <f ca="1">'ادخال درجات التشخيصي'!BG73</f>
        <v/>
      </c>
      <c r="AA77" s="166" t="str">
        <f ca="1">'ادخال درجات التشخيصي'!BI73</f>
        <v/>
      </c>
      <c r="AB77" s="166" t="str">
        <f ca="1">'ادخال درجات التشخيصي'!BK73</f>
        <v/>
      </c>
      <c r="AC77" s="166" t="str">
        <f ca="1">'ادخال درجات التشخيصي'!BM73</f>
        <v/>
      </c>
      <c r="AD77" s="166" t="str">
        <f ca="1">'ادخال درجات التشخيصي'!BO73</f>
        <v/>
      </c>
      <c r="AE77" s="166" t="str">
        <f ca="1">'ادخال درجات التشخيصي'!BQ73</f>
        <v/>
      </c>
      <c r="AF77" s="166" t="str">
        <f ca="1">'ادخال درجات التشخيصي'!BS73</f>
        <v/>
      </c>
      <c r="AG77" s="166" t="str">
        <f ca="1">'ادخال درجات التشخيصي'!BU73</f>
        <v/>
      </c>
      <c r="AH77" s="166" t="str">
        <f ca="1">'ادخال درجات التشخيصي'!BW73</f>
        <v/>
      </c>
      <c r="AI77" s="166" t="str">
        <f ca="1">'ادخال درجات التشخيصي'!BY73</f>
        <v/>
      </c>
      <c r="AJ77" s="166" t="str">
        <f ca="1">'ادخال درجات التشخيصي'!CA73</f>
        <v/>
      </c>
      <c r="AK77" s="166" t="str">
        <f ca="1">'ادخال درجات التشخيصي'!CC73</f>
        <v/>
      </c>
      <c r="AL77" s="166" t="str">
        <f ca="1">'ادخال درجات التشخيصي'!CE73</f>
        <v/>
      </c>
      <c r="AM77" s="166" t="str">
        <f ca="1">'ادخال درجات التشخيصي'!CG73</f>
        <v/>
      </c>
      <c r="AN77" s="166" t="str">
        <f ca="1">'ادخال درجات التشخيصي'!CI73</f>
        <v/>
      </c>
      <c r="AS77" s="91">
        <v>67</v>
      </c>
      <c r="AT77" s="19" t="str">
        <f t="shared" si="10"/>
        <v/>
      </c>
      <c r="AU77" s="92" t="str">
        <f t="shared" si="11"/>
        <v/>
      </c>
    </row>
    <row r="78" spans="1:47">
      <c r="A78" s="91">
        <f>'ادخال درجات التشخيصي'!A74</f>
        <v>68</v>
      </c>
      <c r="B78" s="19" t="str">
        <f>IF('ادخال درجات التشخيصي'!B74="","",'ادخال درجات التشخيصي'!B74)</f>
        <v/>
      </c>
      <c r="C78" s="19" t="str">
        <f>IF('ادخال درجات التشخيصي'!AC74="","",'ادخال درجات التشخيصي'!AC74)</f>
        <v/>
      </c>
      <c r="D78" s="92" t="str">
        <f>'ادخال درجات التشخيصي'!AD74</f>
        <v/>
      </c>
      <c r="G78" t="str">
        <f>IF(B78="","",RANK(D78,$D:$D,1)+COUNTIF(D$11:$D78,D78)-1)</f>
        <v/>
      </c>
      <c r="H78" t="str">
        <f>IF(B78="","",RANK(D78,$D:$D)+COUNTIF($D$11:D78,D78)-1)</f>
        <v/>
      </c>
      <c r="J78" s="91">
        <v>68</v>
      </c>
      <c r="K78" s="19" t="str">
        <f t="shared" si="6"/>
        <v/>
      </c>
      <c r="L78" s="92" t="str">
        <f t="shared" si="7"/>
        <v/>
      </c>
      <c r="M78" s="219"/>
      <c r="N78" s="220">
        <f t="shared" si="8"/>
        <v>68</v>
      </c>
      <c r="O78" s="188" t="str">
        <f t="shared" si="9"/>
        <v/>
      </c>
      <c r="P78" s="166" t="str">
        <f ca="1">'ادخال درجات التشخيصي'!AM74</f>
        <v/>
      </c>
      <c r="Q78" s="166" t="str">
        <f ca="1">'ادخال درجات التشخيصي'!AO74</f>
        <v/>
      </c>
      <c r="R78" s="166" t="str">
        <f ca="1">'ادخال درجات التشخيصي'!AQ74</f>
        <v/>
      </c>
      <c r="S78" s="166" t="str">
        <f ca="1">'ادخال درجات التشخيصي'!AS74</f>
        <v/>
      </c>
      <c r="T78" s="166" t="str">
        <f ca="1">'ادخال درجات التشخيصي'!AU74</f>
        <v/>
      </c>
      <c r="U78" s="166" t="str">
        <f ca="1">'ادخال درجات التشخيصي'!AW74</f>
        <v/>
      </c>
      <c r="V78" s="166" t="str">
        <f ca="1">'ادخال درجات التشخيصي'!AY74</f>
        <v/>
      </c>
      <c r="W78" s="166" t="str">
        <f ca="1">'ادخال درجات التشخيصي'!BA74</f>
        <v/>
      </c>
      <c r="X78" s="166" t="str">
        <f ca="1">'ادخال درجات التشخيصي'!BC74</f>
        <v/>
      </c>
      <c r="Y78" s="166" t="str">
        <f ca="1">'ادخال درجات التشخيصي'!BE74</f>
        <v/>
      </c>
      <c r="Z78" s="166" t="str">
        <f ca="1">'ادخال درجات التشخيصي'!BG74</f>
        <v/>
      </c>
      <c r="AA78" s="166" t="str">
        <f ca="1">'ادخال درجات التشخيصي'!BI74</f>
        <v/>
      </c>
      <c r="AB78" s="166" t="str">
        <f ca="1">'ادخال درجات التشخيصي'!BK74</f>
        <v/>
      </c>
      <c r="AC78" s="166" t="str">
        <f ca="1">'ادخال درجات التشخيصي'!BM74</f>
        <v/>
      </c>
      <c r="AD78" s="166" t="str">
        <f ca="1">'ادخال درجات التشخيصي'!BO74</f>
        <v/>
      </c>
      <c r="AE78" s="166" t="str">
        <f ca="1">'ادخال درجات التشخيصي'!BQ74</f>
        <v/>
      </c>
      <c r="AF78" s="166" t="str">
        <f ca="1">'ادخال درجات التشخيصي'!BS74</f>
        <v/>
      </c>
      <c r="AG78" s="166" t="str">
        <f ca="1">'ادخال درجات التشخيصي'!BU74</f>
        <v/>
      </c>
      <c r="AH78" s="166" t="str">
        <f ca="1">'ادخال درجات التشخيصي'!BW74</f>
        <v/>
      </c>
      <c r="AI78" s="166" t="str">
        <f ca="1">'ادخال درجات التشخيصي'!BY74</f>
        <v/>
      </c>
      <c r="AJ78" s="166" t="str">
        <f ca="1">'ادخال درجات التشخيصي'!CA74</f>
        <v/>
      </c>
      <c r="AK78" s="166" t="str">
        <f ca="1">'ادخال درجات التشخيصي'!CC74</f>
        <v/>
      </c>
      <c r="AL78" s="166" t="str">
        <f ca="1">'ادخال درجات التشخيصي'!CE74</f>
        <v/>
      </c>
      <c r="AM78" s="166" t="str">
        <f ca="1">'ادخال درجات التشخيصي'!CG74</f>
        <v/>
      </c>
      <c r="AN78" s="166" t="str">
        <f ca="1">'ادخال درجات التشخيصي'!CI74</f>
        <v/>
      </c>
      <c r="AS78" s="91">
        <v>68</v>
      </c>
      <c r="AT78" s="19" t="str">
        <f t="shared" si="10"/>
        <v/>
      </c>
      <c r="AU78" s="92" t="str">
        <f t="shared" si="11"/>
        <v/>
      </c>
    </row>
    <row r="79" spans="1:47">
      <c r="A79" s="91">
        <f>'ادخال درجات التشخيصي'!A75</f>
        <v>69</v>
      </c>
      <c r="B79" s="19" t="str">
        <f>IF('ادخال درجات التشخيصي'!B75="","",'ادخال درجات التشخيصي'!B75)</f>
        <v/>
      </c>
      <c r="C79" s="19" t="str">
        <f>IF('ادخال درجات التشخيصي'!AC75="","",'ادخال درجات التشخيصي'!AC75)</f>
        <v/>
      </c>
      <c r="D79" s="92" t="str">
        <f>'ادخال درجات التشخيصي'!AD75</f>
        <v/>
      </c>
      <c r="G79" t="str">
        <f>IF(B79="","",RANK(D79,$D:$D,1)+COUNTIF(D$11:$D79,D79)-1)</f>
        <v/>
      </c>
      <c r="H79" t="str">
        <f>IF(B79="","",RANK(D79,$D:$D)+COUNTIF($D$11:D79,D79)-1)</f>
        <v/>
      </c>
      <c r="J79" s="91">
        <v>69</v>
      </c>
      <c r="K79" s="19" t="str">
        <f t="shared" si="6"/>
        <v/>
      </c>
      <c r="L79" s="92" t="str">
        <f t="shared" si="7"/>
        <v/>
      </c>
      <c r="M79" s="219"/>
      <c r="N79" s="220">
        <f t="shared" si="8"/>
        <v>69</v>
      </c>
      <c r="O79" s="188" t="str">
        <f t="shared" si="9"/>
        <v/>
      </c>
      <c r="P79" s="166" t="str">
        <f ca="1">'ادخال درجات التشخيصي'!AM75</f>
        <v/>
      </c>
      <c r="Q79" s="166" t="str">
        <f ca="1">'ادخال درجات التشخيصي'!AO75</f>
        <v/>
      </c>
      <c r="R79" s="166" t="str">
        <f ca="1">'ادخال درجات التشخيصي'!AQ75</f>
        <v/>
      </c>
      <c r="S79" s="166" t="str">
        <f ca="1">'ادخال درجات التشخيصي'!AS75</f>
        <v/>
      </c>
      <c r="T79" s="166" t="str">
        <f ca="1">'ادخال درجات التشخيصي'!AU75</f>
        <v/>
      </c>
      <c r="U79" s="166" t="str">
        <f ca="1">'ادخال درجات التشخيصي'!AW75</f>
        <v/>
      </c>
      <c r="V79" s="166" t="str">
        <f ca="1">'ادخال درجات التشخيصي'!AY75</f>
        <v/>
      </c>
      <c r="W79" s="166" t="str">
        <f ca="1">'ادخال درجات التشخيصي'!BA75</f>
        <v/>
      </c>
      <c r="X79" s="166" t="str">
        <f ca="1">'ادخال درجات التشخيصي'!BC75</f>
        <v/>
      </c>
      <c r="Y79" s="166" t="str">
        <f ca="1">'ادخال درجات التشخيصي'!BE75</f>
        <v/>
      </c>
      <c r="Z79" s="166" t="str">
        <f ca="1">'ادخال درجات التشخيصي'!BG75</f>
        <v/>
      </c>
      <c r="AA79" s="166" t="str">
        <f ca="1">'ادخال درجات التشخيصي'!BI75</f>
        <v/>
      </c>
      <c r="AB79" s="166" t="str">
        <f ca="1">'ادخال درجات التشخيصي'!BK75</f>
        <v/>
      </c>
      <c r="AC79" s="166" t="str">
        <f ca="1">'ادخال درجات التشخيصي'!BM75</f>
        <v/>
      </c>
      <c r="AD79" s="166" t="str">
        <f ca="1">'ادخال درجات التشخيصي'!BO75</f>
        <v/>
      </c>
      <c r="AE79" s="166" t="str">
        <f ca="1">'ادخال درجات التشخيصي'!BQ75</f>
        <v/>
      </c>
      <c r="AF79" s="166" t="str">
        <f ca="1">'ادخال درجات التشخيصي'!BS75</f>
        <v/>
      </c>
      <c r="AG79" s="166" t="str">
        <f ca="1">'ادخال درجات التشخيصي'!BU75</f>
        <v/>
      </c>
      <c r="AH79" s="166" t="str">
        <f ca="1">'ادخال درجات التشخيصي'!BW75</f>
        <v/>
      </c>
      <c r="AI79" s="166" t="str">
        <f ca="1">'ادخال درجات التشخيصي'!BY75</f>
        <v/>
      </c>
      <c r="AJ79" s="166" t="str">
        <f ca="1">'ادخال درجات التشخيصي'!CA75</f>
        <v/>
      </c>
      <c r="AK79" s="166" t="str">
        <f ca="1">'ادخال درجات التشخيصي'!CC75</f>
        <v/>
      </c>
      <c r="AL79" s="166" t="str">
        <f ca="1">'ادخال درجات التشخيصي'!CE75</f>
        <v/>
      </c>
      <c r="AM79" s="166" t="str">
        <f ca="1">'ادخال درجات التشخيصي'!CG75</f>
        <v/>
      </c>
      <c r="AN79" s="166" t="str">
        <f ca="1">'ادخال درجات التشخيصي'!CI75</f>
        <v/>
      </c>
      <c r="AS79" s="91">
        <v>69</v>
      </c>
      <c r="AT79" s="19" t="str">
        <f t="shared" si="10"/>
        <v/>
      </c>
      <c r="AU79" s="92" t="str">
        <f t="shared" si="11"/>
        <v/>
      </c>
    </row>
    <row r="80" spans="1:47">
      <c r="A80" s="91">
        <f>'ادخال درجات التشخيصي'!A76</f>
        <v>70</v>
      </c>
      <c r="B80" s="19" t="str">
        <f>IF('ادخال درجات التشخيصي'!B76="","",'ادخال درجات التشخيصي'!B76)</f>
        <v/>
      </c>
      <c r="C80" s="19" t="str">
        <f>IF('ادخال درجات التشخيصي'!AC76="","",'ادخال درجات التشخيصي'!AC76)</f>
        <v/>
      </c>
      <c r="D80" s="92" t="str">
        <f>'ادخال درجات التشخيصي'!AD76</f>
        <v/>
      </c>
      <c r="G80" t="str">
        <f>IF(B80="","",RANK(D80,$D:$D,1)+COUNTIF(D$11:$D80,D80)-1)</f>
        <v/>
      </c>
      <c r="H80" t="str">
        <f>IF(B80="","",RANK(D80,$D:$D)+COUNTIF($D$11:D80,D80)-1)</f>
        <v/>
      </c>
      <c r="J80" s="91">
        <v>70</v>
      </c>
      <c r="K80" s="19" t="str">
        <f t="shared" si="6"/>
        <v/>
      </c>
      <c r="L80" s="92" t="str">
        <f t="shared" si="7"/>
        <v/>
      </c>
      <c r="M80" s="219"/>
      <c r="N80" s="220">
        <f t="shared" si="8"/>
        <v>70</v>
      </c>
      <c r="O80" s="188" t="str">
        <f t="shared" si="9"/>
        <v/>
      </c>
      <c r="P80" s="166" t="str">
        <f ca="1">'ادخال درجات التشخيصي'!AM76</f>
        <v/>
      </c>
      <c r="Q80" s="166" t="str">
        <f ca="1">'ادخال درجات التشخيصي'!AO76</f>
        <v/>
      </c>
      <c r="R80" s="166" t="str">
        <f ca="1">'ادخال درجات التشخيصي'!AQ76</f>
        <v/>
      </c>
      <c r="S80" s="166" t="str">
        <f ca="1">'ادخال درجات التشخيصي'!AS76</f>
        <v/>
      </c>
      <c r="T80" s="166" t="str">
        <f ca="1">'ادخال درجات التشخيصي'!AU76</f>
        <v/>
      </c>
      <c r="U80" s="166" t="str">
        <f ca="1">'ادخال درجات التشخيصي'!AW76</f>
        <v/>
      </c>
      <c r="V80" s="166" t="str">
        <f ca="1">'ادخال درجات التشخيصي'!AY76</f>
        <v/>
      </c>
      <c r="W80" s="166" t="str">
        <f ca="1">'ادخال درجات التشخيصي'!BA76</f>
        <v/>
      </c>
      <c r="X80" s="166" t="str">
        <f ca="1">'ادخال درجات التشخيصي'!BC76</f>
        <v/>
      </c>
      <c r="Y80" s="166" t="str">
        <f ca="1">'ادخال درجات التشخيصي'!BE76</f>
        <v/>
      </c>
      <c r="Z80" s="166" t="str">
        <f ca="1">'ادخال درجات التشخيصي'!BG76</f>
        <v/>
      </c>
      <c r="AA80" s="166" t="str">
        <f ca="1">'ادخال درجات التشخيصي'!BI76</f>
        <v/>
      </c>
      <c r="AB80" s="166" t="str">
        <f ca="1">'ادخال درجات التشخيصي'!BK76</f>
        <v/>
      </c>
      <c r="AC80" s="166" t="str">
        <f ca="1">'ادخال درجات التشخيصي'!BM76</f>
        <v/>
      </c>
      <c r="AD80" s="166" t="str">
        <f ca="1">'ادخال درجات التشخيصي'!BO76</f>
        <v/>
      </c>
      <c r="AE80" s="166" t="str">
        <f ca="1">'ادخال درجات التشخيصي'!BQ76</f>
        <v/>
      </c>
      <c r="AF80" s="166" t="str">
        <f ca="1">'ادخال درجات التشخيصي'!BS76</f>
        <v/>
      </c>
      <c r="AG80" s="166" t="str">
        <f ca="1">'ادخال درجات التشخيصي'!BU76</f>
        <v/>
      </c>
      <c r="AH80" s="166" t="str">
        <f ca="1">'ادخال درجات التشخيصي'!BW76</f>
        <v/>
      </c>
      <c r="AI80" s="166" t="str">
        <f ca="1">'ادخال درجات التشخيصي'!BY76</f>
        <v/>
      </c>
      <c r="AJ80" s="166" t="str">
        <f ca="1">'ادخال درجات التشخيصي'!CA76</f>
        <v/>
      </c>
      <c r="AK80" s="166" t="str">
        <f ca="1">'ادخال درجات التشخيصي'!CC76</f>
        <v/>
      </c>
      <c r="AL80" s="166" t="str">
        <f ca="1">'ادخال درجات التشخيصي'!CE76</f>
        <v/>
      </c>
      <c r="AM80" s="166" t="str">
        <f ca="1">'ادخال درجات التشخيصي'!CG76</f>
        <v/>
      </c>
      <c r="AN80" s="166" t="str">
        <f ca="1">'ادخال درجات التشخيصي'!CI76</f>
        <v/>
      </c>
      <c r="AS80" s="91">
        <v>70</v>
      </c>
      <c r="AT80" s="19" t="str">
        <f t="shared" si="10"/>
        <v/>
      </c>
      <c r="AU80" s="92" t="str">
        <f t="shared" si="11"/>
        <v/>
      </c>
    </row>
    <row r="81" spans="1:47">
      <c r="A81" s="91">
        <f>'ادخال درجات التشخيصي'!A77</f>
        <v>71</v>
      </c>
      <c r="B81" s="19" t="str">
        <f>IF('ادخال درجات التشخيصي'!B77="","",'ادخال درجات التشخيصي'!B77)</f>
        <v/>
      </c>
      <c r="C81" s="19" t="str">
        <f>IF('ادخال درجات التشخيصي'!AC77="","",'ادخال درجات التشخيصي'!AC77)</f>
        <v/>
      </c>
      <c r="D81" s="92" t="str">
        <f>'ادخال درجات التشخيصي'!AD77</f>
        <v/>
      </c>
      <c r="G81" t="str">
        <f>IF(B81="","",RANK(D81,$D:$D,1)+COUNTIF(D$11:$D81,D81)-1)</f>
        <v/>
      </c>
      <c r="H81" t="str">
        <f>IF(B81="","",RANK(D81,$D:$D)+COUNTIF($D$11:D81,D81)-1)</f>
        <v/>
      </c>
      <c r="J81" s="91">
        <v>71</v>
      </c>
      <c r="K81" s="19" t="str">
        <f t="shared" si="6"/>
        <v/>
      </c>
      <c r="L81" s="92" t="str">
        <f t="shared" si="7"/>
        <v/>
      </c>
      <c r="M81" s="219"/>
      <c r="N81" s="220">
        <f t="shared" si="8"/>
        <v>71</v>
      </c>
      <c r="O81" s="188" t="str">
        <f t="shared" si="9"/>
        <v/>
      </c>
      <c r="P81" s="166" t="str">
        <f ca="1">'ادخال درجات التشخيصي'!AM77</f>
        <v/>
      </c>
      <c r="Q81" s="166" t="str">
        <f ca="1">'ادخال درجات التشخيصي'!AO77</f>
        <v/>
      </c>
      <c r="R81" s="166" t="str">
        <f ca="1">'ادخال درجات التشخيصي'!AQ77</f>
        <v/>
      </c>
      <c r="S81" s="166" t="str">
        <f ca="1">'ادخال درجات التشخيصي'!AS77</f>
        <v/>
      </c>
      <c r="T81" s="166" t="str">
        <f ca="1">'ادخال درجات التشخيصي'!AU77</f>
        <v/>
      </c>
      <c r="U81" s="166" t="str">
        <f ca="1">'ادخال درجات التشخيصي'!AW77</f>
        <v/>
      </c>
      <c r="V81" s="166" t="str">
        <f ca="1">'ادخال درجات التشخيصي'!AY77</f>
        <v/>
      </c>
      <c r="W81" s="166" t="str">
        <f ca="1">'ادخال درجات التشخيصي'!BA77</f>
        <v/>
      </c>
      <c r="X81" s="166" t="str">
        <f ca="1">'ادخال درجات التشخيصي'!BC77</f>
        <v/>
      </c>
      <c r="Y81" s="166" t="str">
        <f ca="1">'ادخال درجات التشخيصي'!BE77</f>
        <v/>
      </c>
      <c r="Z81" s="166" t="str">
        <f ca="1">'ادخال درجات التشخيصي'!BG77</f>
        <v/>
      </c>
      <c r="AA81" s="166" t="str">
        <f ca="1">'ادخال درجات التشخيصي'!BI77</f>
        <v/>
      </c>
      <c r="AB81" s="166" t="str">
        <f ca="1">'ادخال درجات التشخيصي'!BK77</f>
        <v/>
      </c>
      <c r="AC81" s="166" t="str">
        <f ca="1">'ادخال درجات التشخيصي'!BM77</f>
        <v/>
      </c>
      <c r="AD81" s="166" t="str">
        <f ca="1">'ادخال درجات التشخيصي'!BO77</f>
        <v/>
      </c>
      <c r="AE81" s="166" t="str">
        <f ca="1">'ادخال درجات التشخيصي'!BQ77</f>
        <v/>
      </c>
      <c r="AF81" s="166" t="str">
        <f ca="1">'ادخال درجات التشخيصي'!BS77</f>
        <v/>
      </c>
      <c r="AG81" s="166" t="str">
        <f ca="1">'ادخال درجات التشخيصي'!BU77</f>
        <v/>
      </c>
      <c r="AH81" s="166" t="str">
        <f ca="1">'ادخال درجات التشخيصي'!BW77</f>
        <v/>
      </c>
      <c r="AI81" s="166" t="str">
        <f ca="1">'ادخال درجات التشخيصي'!BY77</f>
        <v/>
      </c>
      <c r="AJ81" s="166" t="str">
        <f ca="1">'ادخال درجات التشخيصي'!CA77</f>
        <v/>
      </c>
      <c r="AK81" s="166" t="str">
        <f ca="1">'ادخال درجات التشخيصي'!CC77</f>
        <v/>
      </c>
      <c r="AL81" s="166" t="str">
        <f ca="1">'ادخال درجات التشخيصي'!CE77</f>
        <v/>
      </c>
      <c r="AM81" s="166" t="str">
        <f ca="1">'ادخال درجات التشخيصي'!CG77</f>
        <v/>
      </c>
      <c r="AN81" s="166" t="str">
        <f ca="1">'ادخال درجات التشخيصي'!CI77</f>
        <v/>
      </c>
      <c r="AS81" s="91">
        <v>71</v>
      </c>
      <c r="AT81" s="19" t="str">
        <f t="shared" si="10"/>
        <v/>
      </c>
      <c r="AU81" s="92" t="str">
        <f t="shared" si="11"/>
        <v/>
      </c>
    </row>
    <row r="82" spans="1:47">
      <c r="A82" s="91">
        <f>'ادخال درجات التشخيصي'!A78</f>
        <v>72</v>
      </c>
      <c r="B82" s="19" t="str">
        <f>IF('ادخال درجات التشخيصي'!B78="","",'ادخال درجات التشخيصي'!B78)</f>
        <v/>
      </c>
      <c r="C82" s="19" t="str">
        <f>IF('ادخال درجات التشخيصي'!AC78="","",'ادخال درجات التشخيصي'!AC78)</f>
        <v/>
      </c>
      <c r="D82" s="92" t="str">
        <f>'ادخال درجات التشخيصي'!AD78</f>
        <v/>
      </c>
      <c r="G82" t="str">
        <f>IF(B82="","",RANK(D82,$D:$D,1)+COUNTIF(D$11:$D82,D82)-1)</f>
        <v/>
      </c>
      <c r="H82" t="str">
        <f>IF(B82="","",RANK(D82,$D:$D)+COUNTIF($D$11:D82,D82)-1)</f>
        <v/>
      </c>
      <c r="J82" s="91">
        <v>72</v>
      </c>
      <c r="K82" s="19" t="str">
        <f t="shared" si="6"/>
        <v/>
      </c>
      <c r="L82" s="92" t="str">
        <f t="shared" si="7"/>
        <v/>
      </c>
      <c r="M82" s="219"/>
      <c r="N82" s="220">
        <f t="shared" si="8"/>
        <v>72</v>
      </c>
      <c r="O82" s="188" t="str">
        <f t="shared" si="9"/>
        <v/>
      </c>
      <c r="P82" s="166" t="str">
        <f ca="1">'ادخال درجات التشخيصي'!AM78</f>
        <v/>
      </c>
      <c r="Q82" s="166" t="str">
        <f ca="1">'ادخال درجات التشخيصي'!AO78</f>
        <v/>
      </c>
      <c r="R82" s="166" t="str">
        <f ca="1">'ادخال درجات التشخيصي'!AQ78</f>
        <v/>
      </c>
      <c r="S82" s="166" t="str">
        <f ca="1">'ادخال درجات التشخيصي'!AS78</f>
        <v/>
      </c>
      <c r="T82" s="166" t="str">
        <f ca="1">'ادخال درجات التشخيصي'!AU78</f>
        <v/>
      </c>
      <c r="U82" s="166" t="str">
        <f ca="1">'ادخال درجات التشخيصي'!AW78</f>
        <v/>
      </c>
      <c r="V82" s="166" t="str">
        <f ca="1">'ادخال درجات التشخيصي'!AY78</f>
        <v/>
      </c>
      <c r="W82" s="166" t="str">
        <f ca="1">'ادخال درجات التشخيصي'!BA78</f>
        <v/>
      </c>
      <c r="X82" s="166" t="str">
        <f ca="1">'ادخال درجات التشخيصي'!BC78</f>
        <v/>
      </c>
      <c r="Y82" s="166" t="str">
        <f ca="1">'ادخال درجات التشخيصي'!BE78</f>
        <v/>
      </c>
      <c r="Z82" s="166" t="str">
        <f ca="1">'ادخال درجات التشخيصي'!BG78</f>
        <v/>
      </c>
      <c r="AA82" s="166" t="str">
        <f ca="1">'ادخال درجات التشخيصي'!BI78</f>
        <v/>
      </c>
      <c r="AB82" s="166" t="str">
        <f ca="1">'ادخال درجات التشخيصي'!BK78</f>
        <v/>
      </c>
      <c r="AC82" s="166" t="str">
        <f ca="1">'ادخال درجات التشخيصي'!BM78</f>
        <v/>
      </c>
      <c r="AD82" s="166" t="str">
        <f ca="1">'ادخال درجات التشخيصي'!BO78</f>
        <v/>
      </c>
      <c r="AE82" s="166" t="str">
        <f ca="1">'ادخال درجات التشخيصي'!BQ78</f>
        <v/>
      </c>
      <c r="AF82" s="166" t="str">
        <f ca="1">'ادخال درجات التشخيصي'!BS78</f>
        <v/>
      </c>
      <c r="AG82" s="166" t="str">
        <f ca="1">'ادخال درجات التشخيصي'!BU78</f>
        <v/>
      </c>
      <c r="AH82" s="166" t="str">
        <f ca="1">'ادخال درجات التشخيصي'!BW78</f>
        <v/>
      </c>
      <c r="AI82" s="166" t="str">
        <f ca="1">'ادخال درجات التشخيصي'!BY78</f>
        <v/>
      </c>
      <c r="AJ82" s="166" t="str">
        <f ca="1">'ادخال درجات التشخيصي'!CA78</f>
        <v/>
      </c>
      <c r="AK82" s="166" t="str">
        <f ca="1">'ادخال درجات التشخيصي'!CC78</f>
        <v/>
      </c>
      <c r="AL82" s="166" t="str">
        <f ca="1">'ادخال درجات التشخيصي'!CE78</f>
        <v/>
      </c>
      <c r="AM82" s="166" t="str">
        <f ca="1">'ادخال درجات التشخيصي'!CG78</f>
        <v/>
      </c>
      <c r="AN82" s="166" t="str">
        <f ca="1">'ادخال درجات التشخيصي'!CI78</f>
        <v/>
      </c>
      <c r="AS82" s="91">
        <v>72</v>
      </c>
      <c r="AT82" s="19" t="str">
        <f t="shared" si="10"/>
        <v/>
      </c>
      <c r="AU82" s="92" t="str">
        <f t="shared" si="11"/>
        <v/>
      </c>
    </row>
    <row r="83" spans="1:47">
      <c r="A83" s="91">
        <f>'ادخال درجات التشخيصي'!A79</f>
        <v>73</v>
      </c>
      <c r="B83" s="19" t="str">
        <f>IF('ادخال درجات التشخيصي'!B79="","",'ادخال درجات التشخيصي'!B79)</f>
        <v/>
      </c>
      <c r="C83" s="19" t="str">
        <f>IF('ادخال درجات التشخيصي'!AC79="","",'ادخال درجات التشخيصي'!AC79)</f>
        <v/>
      </c>
      <c r="D83" s="92" t="str">
        <f>'ادخال درجات التشخيصي'!AD79</f>
        <v/>
      </c>
      <c r="G83" t="str">
        <f>IF(B83="","",RANK(D83,$D:$D,1)+COUNTIF(D$11:$D83,D83)-1)</f>
        <v/>
      </c>
      <c r="H83" t="str">
        <f>IF(B83="","",RANK(D83,$D:$D)+COUNTIF($D$11:D83,D83)-1)</f>
        <v/>
      </c>
      <c r="J83" s="91">
        <v>73</v>
      </c>
      <c r="K83" s="19" t="str">
        <f t="shared" si="6"/>
        <v/>
      </c>
      <c r="L83" s="92" t="str">
        <f t="shared" si="7"/>
        <v/>
      </c>
      <c r="M83" s="219"/>
      <c r="N83" s="220">
        <f t="shared" si="8"/>
        <v>73</v>
      </c>
      <c r="O83" s="188" t="str">
        <f t="shared" si="9"/>
        <v/>
      </c>
      <c r="P83" s="166" t="str">
        <f ca="1">'ادخال درجات التشخيصي'!AM79</f>
        <v/>
      </c>
      <c r="Q83" s="166" t="str">
        <f ca="1">'ادخال درجات التشخيصي'!AO79</f>
        <v/>
      </c>
      <c r="R83" s="166" t="str">
        <f ca="1">'ادخال درجات التشخيصي'!AQ79</f>
        <v/>
      </c>
      <c r="S83" s="166" t="str">
        <f ca="1">'ادخال درجات التشخيصي'!AS79</f>
        <v/>
      </c>
      <c r="T83" s="166" t="str">
        <f ca="1">'ادخال درجات التشخيصي'!AU79</f>
        <v/>
      </c>
      <c r="U83" s="166" t="str">
        <f ca="1">'ادخال درجات التشخيصي'!AW79</f>
        <v/>
      </c>
      <c r="V83" s="166" t="str">
        <f ca="1">'ادخال درجات التشخيصي'!AY79</f>
        <v/>
      </c>
      <c r="W83" s="166" t="str">
        <f ca="1">'ادخال درجات التشخيصي'!BA79</f>
        <v/>
      </c>
      <c r="X83" s="166" t="str">
        <f ca="1">'ادخال درجات التشخيصي'!BC79</f>
        <v/>
      </c>
      <c r="Y83" s="166" t="str">
        <f ca="1">'ادخال درجات التشخيصي'!BE79</f>
        <v/>
      </c>
      <c r="Z83" s="166" t="str">
        <f ca="1">'ادخال درجات التشخيصي'!BG79</f>
        <v/>
      </c>
      <c r="AA83" s="166" t="str">
        <f ca="1">'ادخال درجات التشخيصي'!BI79</f>
        <v/>
      </c>
      <c r="AB83" s="166" t="str">
        <f ca="1">'ادخال درجات التشخيصي'!BK79</f>
        <v/>
      </c>
      <c r="AC83" s="166" t="str">
        <f ca="1">'ادخال درجات التشخيصي'!BM79</f>
        <v/>
      </c>
      <c r="AD83" s="166" t="str">
        <f ca="1">'ادخال درجات التشخيصي'!BO79</f>
        <v/>
      </c>
      <c r="AE83" s="166" t="str">
        <f ca="1">'ادخال درجات التشخيصي'!BQ79</f>
        <v/>
      </c>
      <c r="AF83" s="166" t="str">
        <f ca="1">'ادخال درجات التشخيصي'!BS79</f>
        <v/>
      </c>
      <c r="AG83" s="166" t="str">
        <f ca="1">'ادخال درجات التشخيصي'!BU79</f>
        <v/>
      </c>
      <c r="AH83" s="166" t="str">
        <f ca="1">'ادخال درجات التشخيصي'!BW79</f>
        <v/>
      </c>
      <c r="AI83" s="166" t="str">
        <f ca="1">'ادخال درجات التشخيصي'!BY79</f>
        <v/>
      </c>
      <c r="AJ83" s="166" t="str">
        <f ca="1">'ادخال درجات التشخيصي'!CA79</f>
        <v/>
      </c>
      <c r="AK83" s="166" t="str">
        <f ca="1">'ادخال درجات التشخيصي'!CC79</f>
        <v/>
      </c>
      <c r="AL83" s="166" t="str">
        <f ca="1">'ادخال درجات التشخيصي'!CE79</f>
        <v/>
      </c>
      <c r="AM83" s="166" t="str">
        <f ca="1">'ادخال درجات التشخيصي'!CG79</f>
        <v/>
      </c>
      <c r="AN83" s="166" t="str">
        <f ca="1">'ادخال درجات التشخيصي'!CI79</f>
        <v/>
      </c>
      <c r="AS83" s="91">
        <v>73</v>
      </c>
      <c r="AT83" s="19" t="str">
        <f t="shared" si="10"/>
        <v/>
      </c>
      <c r="AU83" s="92" t="str">
        <f t="shared" si="11"/>
        <v/>
      </c>
    </row>
    <row r="84" spans="1:47">
      <c r="A84" s="91">
        <f>'ادخال درجات التشخيصي'!A80</f>
        <v>74</v>
      </c>
      <c r="B84" s="19" t="str">
        <f>IF('ادخال درجات التشخيصي'!B80="","",'ادخال درجات التشخيصي'!B80)</f>
        <v/>
      </c>
      <c r="C84" s="19" t="str">
        <f>IF('ادخال درجات التشخيصي'!AC80="","",'ادخال درجات التشخيصي'!AC80)</f>
        <v/>
      </c>
      <c r="D84" s="92" t="str">
        <f>'ادخال درجات التشخيصي'!AD80</f>
        <v/>
      </c>
      <c r="G84" t="str">
        <f>IF(B84="","",RANK(D84,$D:$D,1)+COUNTIF(D$11:$D84,D84)-1)</f>
        <v/>
      </c>
      <c r="H84" t="str">
        <f>IF(B84="","",RANK(D84,$D:$D)+COUNTIF($D$11:D84,D84)-1)</f>
        <v/>
      </c>
      <c r="J84" s="91">
        <v>74</v>
      </c>
      <c r="K84" s="19" t="str">
        <f t="shared" si="6"/>
        <v/>
      </c>
      <c r="L84" s="92" t="str">
        <f t="shared" si="7"/>
        <v/>
      </c>
      <c r="M84" s="219"/>
      <c r="N84" s="220">
        <f t="shared" si="8"/>
        <v>74</v>
      </c>
      <c r="O84" s="188" t="str">
        <f t="shared" si="9"/>
        <v/>
      </c>
      <c r="P84" s="166" t="str">
        <f ca="1">'ادخال درجات التشخيصي'!AM80</f>
        <v/>
      </c>
      <c r="Q84" s="166" t="str">
        <f ca="1">'ادخال درجات التشخيصي'!AO80</f>
        <v/>
      </c>
      <c r="R84" s="166" t="str">
        <f ca="1">'ادخال درجات التشخيصي'!AQ80</f>
        <v/>
      </c>
      <c r="S84" s="166" t="str">
        <f ca="1">'ادخال درجات التشخيصي'!AS80</f>
        <v/>
      </c>
      <c r="T84" s="166" t="str">
        <f ca="1">'ادخال درجات التشخيصي'!AU80</f>
        <v/>
      </c>
      <c r="U84" s="166" t="str">
        <f ca="1">'ادخال درجات التشخيصي'!AW80</f>
        <v/>
      </c>
      <c r="V84" s="166" t="str">
        <f ca="1">'ادخال درجات التشخيصي'!AY80</f>
        <v/>
      </c>
      <c r="W84" s="166" t="str">
        <f ca="1">'ادخال درجات التشخيصي'!BA80</f>
        <v/>
      </c>
      <c r="X84" s="166" t="str">
        <f ca="1">'ادخال درجات التشخيصي'!BC80</f>
        <v/>
      </c>
      <c r="Y84" s="166" t="str">
        <f ca="1">'ادخال درجات التشخيصي'!BE80</f>
        <v/>
      </c>
      <c r="Z84" s="166" t="str">
        <f ca="1">'ادخال درجات التشخيصي'!BG80</f>
        <v/>
      </c>
      <c r="AA84" s="166" t="str">
        <f ca="1">'ادخال درجات التشخيصي'!BI80</f>
        <v/>
      </c>
      <c r="AB84" s="166" t="str">
        <f ca="1">'ادخال درجات التشخيصي'!BK80</f>
        <v/>
      </c>
      <c r="AC84" s="166" t="str">
        <f ca="1">'ادخال درجات التشخيصي'!BM80</f>
        <v/>
      </c>
      <c r="AD84" s="166" t="str">
        <f ca="1">'ادخال درجات التشخيصي'!BO80</f>
        <v/>
      </c>
      <c r="AE84" s="166" t="str">
        <f ca="1">'ادخال درجات التشخيصي'!BQ80</f>
        <v/>
      </c>
      <c r="AF84" s="166" t="str">
        <f ca="1">'ادخال درجات التشخيصي'!BS80</f>
        <v/>
      </c>
      <c r="AG84" s="166" t="str">
        <f ca="1">'ادخال درجات التشخيصي'!BU80</f>
        <v/>
      </c>
      <c r="AH84" s="166" t="str">
        <f ca="1">'ادخال درجات التشخيصي'!BW80</f>
        <v/>
      </c>
      <c r="AI84" s="166" t="str">
        <f ca="1">'ادخال درجات التشخيصي'!BY80</f>
        <v/>
      </c>
      <c r="AJ84" s="166" t="str">
        <f ca="1">'ادخال درجات التشخيصي'!CA80</f>
        <v/>
      </c>
      <c r="AK84" s="166" t="str">
        <f ca="1">'ادخال درجات التشخيصي'!CC80</f>
        <v/>
      </c>
      <c r="AL84" s="166" t="str">
        <f ca="1">'ادخال درجات التشخيصي'!CE80</f>
        <v/>
      </c>
      <c r="AM84" s="166" t="str">
        <f ca="1">'ادخال درجات التشخيصي'!CG80</f>
        <v/>
      </c>
      <c r="AN84" s="166" t="str">
        <f ca="1">'ادخال درجات التشخيصي'!CI80</f>
        <v/>
      </c>
      <c r="AS84" s="91">
        <v>74</v>
      </c>
      <c r="AT84" s="19" t="str">
        <f t="shared" si="10"/>
        <v/>
      </c>
      <c r="AU84" s="92" t="str">
        <f t="shared" si="11"/>
        <v/>
      </c>
    </row>
    <row r="85" spans="1:47">
      <c r="A85" s="91">
        <f>'ادخال درجات التشخيصي'!A81</f>
        <v>75</v>
      </c>
      <c r="B85" s="19" t="str">
        <f>IF('ادخال درجات التشخيصي'!B81="","",'ادخال درجات التشخيصي'!B81)</f>
        <v/>
      </c>
      <c r="C85" s="19" t="str">
        <f>IF('ادخال درجات التشخيصي'!AC81="","",'ادخال درجات التشخيصي'!AC81)</f>
        <v/>
      </c>
      <c r="D85" s="92" t="str">
        <f>'ادخال درجات التشخيصي'!AD81</f>
        <v/>
      </c>
      <c r="G85" t="str">
        <f>IF(B85="","",RANK(D85,$D:$D,1)+COUNTIF(D$11:$D85,D85)-1)</f>
        <v/>
      </c>
      <c r="H85" t="str">
        <f>IF(B85="","",RANK(D85,$D:$D)+COUNTIF($D$11:D85,D85)-1)</f>
        <v/>
      </c>
      <c r="J85" s="91">
        <v>75</v>
      </c>
      <c r="K85" s="19" t="str">
        <f t="shared" si="6"/>
        <v/>
      </c>
      <c r="L85" s="92" t="str">
        <f t="shared" si="7"/>
        <v/>
      </c>
      <c r="M85" s="219"/>
      <c r="N85" s="220">
        <f t="shared" si="8"/>
        <v>75</v>
      </c>
      <c r="O85" s="188" t="str">
        <f t="shared" si="9"/>
        <v/>
      </c>
      <c r="P85" s="166" t="str">
        <f ca="1">'ادخال درجات التشخيصي'!AM81</f>
        <v/>
      </c>
      <c r="Q85" s="166" t="str">
        <f ca="1">'ادخال درجات التشخيصي'!AO81</f>
        <v/>
      </c>
      <c r="R85" s="166" t="str">
        <f ca="1">'ادخال درجات التشخيصي'!AQ81</f>
        <v/>
      </c>
      <c r="S85" s="166" t="str">
        <f ca="1">'ادخال درجات التشخيصي'!AS81</f>
        <v/>
      </c>
      <c r="T85" s="166" t="str">
        <f ca="1">'ادخال درجات التشخيصي'!AU81</f>
        <v/>
      </c>
      <c r="U85" s="166" t="str">
        <f ca="1">'ادخال درجات التشخيصي'!AW81</f>
        <v/>
      </c>
      <c r="V85" s="166" t="str">
        <f ca="1">'ادخال درجات التشخيصي'!AY81</f>
        <v/>
      </c>
      <c r="W85" s="166" t="str">
        <f ca="1">'ادخال درجات التشخيصي'!BA81</f>
        <v/>
      </c>
      <c r="X85" s="166" t="str">
        <f ca="1">'ادخال درجات التشخيصي'!BC81</f>
        <v/>
      </c>
      <c r="Y85" s="166" t="str">
        <f ca="1">'ادخال درجات التشخيصي'!BE81</f>
        <v/>
      </c>
      <c r="Z85" s="166" t="str">
        <f ca="1">'ادخال درجات التشخيصي'!BG81</f>
        <v/>
      </c>
      <c r="AA85" s="166" t="str">
        <f ca="1">'ادخال درجات التشخيصي'!BI81</f>
        <v/>
      </c>
      <c r="AB85" s="166" t="str">
        <f ca="1">'ادخال درجات التشخيصي'!BK81</f>
        <v/>
      </c>
      <c r="AC85" s="166" t="str">
        <f ca="1">'ادخال درجات التشخيصي'!BM81</f>
        <v/>
      </c>
      <c r="AD85" s="166" t="str">
        <f ca="1">'ادخال درجات التشخيصي'!BO81</f>
        <v/>
      </c>
      <c r="AE85" s="166" t="str">
        <f ca="1">'ادخال درجات التشخيصي'!BQ81</f>
        <v/>
      </c>
      <c r="AF85" s="166" t="str">
        <f ca="1">'ادخال درجات التشخيصي'!BS81</f>
        <v/>
      </c>
      <c r="AG85" s="166" t="str">
        <f ca="1">'ادخال درجات التشخيصي'!BU81</f>
        <v/>
      </c>
      <c r="AH85" s="166" t="str">
        <f ca="1">'ادخال درجات التشخيصي'!BW81</f>
        <v/>
      </c>
      <c r="AI85" s="166" t="str">
        <f ca="1">'ادخال درجات التشخيصي'!BY81</f>
        <v/>
      </c>
      <c r="AJ85" s="166" t="str">
        <f ca="1">'ادخال درجات التشخيصي'!CA81</f>
        <v/>
      </c>
      <c r="AK85" s="166" t="str">
        <f ca="1">'ادخال درجات التشخيصي'!CC81</f>
        <v/>
      </c>
      <c r="AL85" s="166" t="str">
        <f ca="1">'ادخال درجات التشخيصي'!CE81</f>
        <v/>
      </c>
      <c r="AM85" s="166" t="str">
        <f ca="1">'ادخال درجات التشخيصي'!CG81</f>
        <v/>
      </c>
      <c r="AN85" s="166" t="str">
        <f ca="1">'ادخال درجات التشخيصي'!CI81</f>
        <v/>
      </c>
      <c r="AS85" s="91">
        <v>75</v>
      </c>
      <c r="AT85" s="19" t="str">
        <f t="shared" si="10"/>
        <v/>
      </c>
      <c r="AU85" s="92" t="str">
        <f t="shared" si="11"/>
        <v/>
      </c>
    </row>
    <row r="86" spans="1:47">
      <c r="A86" s="91">
        <f>'ادخال درجات التشخيصي'!A82</f>
        <v>76</v>
      </c>
      <c r="B86" s="19" t="str">
        <f>IF('ادخال درجات التشخيصي'!B82="","",'ادخال درجات التشخيصي'!B82)</f>
        <v/>
      </c>
      <c r="C86" s="19" t="str">
        <f>IF('ادخال درجات التشخيصي'!AC82="","",'ادخال درجات التشخيصي'!AC82)</f>
        <v/>
      </c>
      <c r="D86" s="92" t="str">
        <f>'ادخال درجات التشخيصي'!AD82</f>
        <v/>
      </c>
      <c r="G86" t="str">
        <f>IF(B86="","",RANK(D86,$D:$D,1)+COUNTIF(D$11:$D86,D86)-1)</f>
        <v/>
      </c>
      <c r="H86" t="str">
        <f>IF(B86="","",RANK(D86,$D:$D)+COUNTIF($D$11:D86,D86)-1)</f>
        <v/>
      </c>
      <c r="J86" s="91">
        <v>76</v>
      </c>
      <c r="K86" s="19" t="str">
        <f t="shared" si="6"/>
        <v/>
      </c>
      <c r="L86" s="92" t="str">
        <f t="shared" si="7"/>
        <v/>
      </c>
      <c r="M86" s="219"/>
      <c r="N86" s="220">
        <f t="shared" si="8"/>
        <v>76</v>
      </c>
      <c r="O86" s="188" t="str">
        <f t="shared" si="9"/>
        <v/>
      </c>
      <c r="P86" s="166" t="str">
        <f ca="1">'ادخال درجات التشخيصي'!AM82</f>
        <v/>
      </c>
      <c r="Q86" s="166" t="str">
        <f ca="1">'ادخال درجات التشخيصي'!AO82</f>
        <v/>
      </c>
      <c r="R86" s="166" t="str">
        <f ca="1">'ادخال درجات التشخيصي'!AQ82</f>
        <v/>
      </c>
      <c r="S86" s="166" t="str">
        <f ca="1">'ادخال درجات التشخيصي'!AS82</f>
        <v/>
      </c>
      <c r="T86" s="166" t="str">
        <f ca="1">'ادخال درجات التشخيصي'!AU82</f>
        <v/>
      </c>
      <c r="U86" s="166" t="str">
        <f ca="1">'ادخال درجات التشخيصي'!AW82</f>
        <v/>
      </c>
      <c r="V86" s="166" t="str">
        <f ca="1">'ادخال درجات التشخيصي'!AY82</f>
        <v/>
      </c>
      <c r="W86" s="166" t="str">
        <f ca="1">'ادخال درجات التشخيصي'!BA82</f>
        <v/>
      </c>
      <c r="X86" s="166" t="str">
        <f ca="1">'ادخال درجات التشخيصي'!BC82</f>
        <v/>
      </c>
      <c r="Y86" s="166" t="str">
        <f ca="1">'ادخال درجات التشخيصي'!BE82</f>
        <v/>
      </c>
      <c r="Z86" s="166" t="str">
        <f ca="1">'ادخال درجات التشخيصي'!BG82</f>
        <v/>
      </c>
      <c r="AA86" s="166" t="str">
        <f ca="1">'ادخال درجات التشخيصي'!BI82</f>
        <v/>
      </c>
      <c r="AB86" s="166" t="str">
        <f ca="1">'ادخال درجات التشخيصي'!BK82</f>
        <v/>
      </c>
      <c r="AC86" s="166" t="str">
        <f ca="1">'ادخال درجات التشخيصي'!BM82</f>
        <v/>
      </c>
      <c r="AD86" s="166" t="str">
        <f ca="1">'ادخال درجات التشخيصي'!BO82</f>
        <v/>
      </c>
      <c r="AE86" s="166" t="str">
        <f ca="1">'ادخال درجات التشخيصي'!BQ82</f>
        <v/>
      </c>
      <c r="AF86" s="166" t="str">
        <f ca="1">'ادخال درجات التشخيصي'!BS82</f>
        <v/>
      </c>
      <c r="AG86" s="166" t="str">
        <f ca="1">'ادخال درجات التشخيصي'!BU82</f>
        <v/>
      </c>
      <c r="AH86" s="166" t="str">
        <f ca="1">'ادخال درجات التشخيصي'!BW82</f>
        <v/>
      </c>
      <c r="AI86" s="166" t="str">
        <f ca="1">'ادخال درجات التشخيصي'!BY82</f>
        <v/>
      </c>
      <c r="AJ86" s="166" t="str">
        <f ca="1">'ادخال درجات التشخيصي'!CA82</f>
        <v/>
      </c>
      <c r="AK86" s="166" t="str">
        <f ca="1">'ادخال درجات التشخيصي'!CC82</f>
        <v/>
      </c>
      <c r="AL86" s="166" t="str">
        <f ca="1">'ادخال درجات التشخيصي'!CE82</f>
        <v/>
      </c>
      <c r="AM86" s="166" t="str">
        <f ca="1">'ادخال درجات التشخيصي'!CG82</f>
        <v/>
      </c>
      <c r="AN86" s="166" t="str">
        <f ca="1">'ادخال درجات التشخيصي'!CI82</f>
        <v/>
      </c>
      <c r="AS86" s="91">
        <v>76</v>
      </c>
      <c r="AT86" s="19" t="str">
        <f t="shared" si="10"/>
        <v/>
      </c>
      <c r="AU86" s="92" t="str">
        <f t="shared" si="11"/>
        <v/>
      </c>
    </row>
    <row r="87" spans="1:47">
      <c r="A87" s="91">
        <f>'ادخال درجات التشخيصي'!A83</f>
        <v>77</v>
      </c>
      <c r="B87" s="19" t="str">
        <f>IF('ادخال درجات التشخيصي'!B83="","",'ادخال درجات التشخيصي'!B83)</f>
        <v/>
      </c>
      <c r="C87" s="19" t="str">
        <f>IF('ادخال درجات التشخيصي'!AC83="","",'ادخال درجات التشخيصي'!AC83)</f>
        <v/>
      </c>
      <c r="D87" s="92" t="str">
        <f>'ادخال درجات التشخيصي'!AD83</f>
        <v/>
      </c>
      <c r="G87" t="str">
        <f>IF(B87="","",RANK(D87,$D:$D,1)+COUNTIF(D$11:$D87,D87)-1)</f>
        <v/>
      </c>
      <c r="H87" t="str">
        <f>IF(B87="","",RANK(D87,$D:$D)+COUNTIF($D$11:D87,D87)-1)</f>
        <v/>
      </c>
      <c r="J87" s="91">
        <v>77</v>
      </c>
      <c r="K87" s="19" t="str">
        <f t="shared" si="6"/>
        <v/>
      </c>
      <c r="L87" s="92" t="str">
        <f t="shared" si="7"/>
        <v/>
      </c>
      <c r="M87" s="219"/>
      <c r="N87" s="220">
        <f t="shared" si="8"/>
        <v>77</v>
      </c>
      <c r="O87" s="188" t="str">
        <f t="shared" si="9"/>
        <v/>
      </c>
      <c r="P87" s="166" t="str">
        <f ca="1">'ادخال درجات التشخيصي'!AM83</f>
        <v/>
      </c>
      <c r="Q87" s="166" t="str">
        <f ca="1">'ادخال درجات التشخيصي'!AO83</f>
        <v/>
      </c>
      <c r="R87" s="166" t="str">
        <f ca="1">'ادخال درجات التشخيصي'!AQ83</f>
        <v/>
      </c>
      <c r="S87" s="166" t="str">
        <f ca="1">'ادخال درجات التشخيصي'!AS83</f>
        <v/>
      </c>
      <c r="T87" s="166" t="str">
        <f ca="1">'ادخال درجات التشخيصي'!AU83</f>
        <v/>
      </c>
      <c r="U87" s="166" t="str">
        <f ca="1">'ادخال درجات التشخيصي'!AW83</f>
        <v/>
      </c>
      <c r="V87" s="166" t="str">
        <f ca="1">'ادخال درجات التشخيصي'!AY83</f>
        <v/>
      </c>
      <c r="W87" s="166" t="str">
        <f ca="1">'ادخال درجات التشخيصي'!BA83</f>
        <v/>
      </c>
      <c r="X87" s="166" t="str">
        <f ca="1">'ادخال درجات التشخيصي'!BC83</f>
        <v/>
      </c>
      <c r="Y87" s="166" t="str">
        <f ca="1">'ادخال درجات التشخيصي'!BE83</f>
        <v/>
      </c>
      <c r="Z87" s="166" t="str">
        <f ca="1">'ادخال درجات التشخيصي'!BG83</f>
        <v/>
      </c>
      <c r="AA87" s="166" t="str">
        <f ca="1">'ادخال درجات التشخيصي'!BI83</f>
        <v/>
      </c>
      <c r="AB87" s="166" t="str">
        <f ca="1">'ادخال درجات التشخيصي'!BK83</f>
        <v/>
      </c>
      <c r="AC87" s="166" t="str">
        <f ca="1">'ادخال درجات التشخيصي'!BM83</f>
        <v/>
      </c>
      <c r="AD87" s="166" t="str">
        <f ca="1">'ادخال درجات التشخيصي'!BO83</f>
        <v/>
      </c>
      <c r="AE87" s="166" t="str">
        <f ca="1">'ادخال درجات التشخيصي'!BQ83</f>
        <v/>
      </c>
      <c r="AF87" s="166" t="str">
        <f ca="1">'ادخال درجات التشخيصي'!BS83</f>
        <v/>
      </c>
      <c r="AG87" s="166" t="str">
        <f ca="1">'ادخال درجات التشخيصي'!BU83</f>
        <v/>
      </c>
      <c r="AH87" s="166" t="str">
        <f ca="1">'ادخال درجات التشخيصي'!BW83</f>
        <v/>
      </c>
      <c r="AI87" s="166" t="str">
        <f ca="1">'ادخال درجات التشخيصي'!BY83</f>
        <v/>
      </c>
      <c r="AJ87" s="166" t="str">
        <f ca="1">'ادخال درجات التشخيصي'!CA83</f>
        <v/>
      </c>
      <c r="AK87" s="166" t="str">
        <f ca="1">'ادخال درجات التشخيصي'!CC83</f>
        <v/>
      </c>
      <c r="AL87" s="166" t="str">
        <f ca="1">'ادخال درجات التشخيصي'!CE83</f>
        <v/>
      </c>
      <c r="AM87" s="166" t="str">
        <f ca="1">'ادخال درجات التشخيصي'!CG83</f>
        <v/>
      </c>
      <c r="AN87" s="166" t="str">
        <f ca="1">'ادخال درجات التشخيصي'!CI83</f>
        <v/>
      </c>
      <c r="AS87" s="91">
        <v>77</v>
      </c>
      <c r="AT87" s="19" t="str">
        <f t="shared" si="10"/>
        <v/>
      </c>
      <c r="AU87" s="92" t="str">
        <f t="shared" si="11"/>
        <v/>
      </c>
    </row>
    <row r="88" spans="1:47">
      <c r="A88" s="91">
        <f>'ادخال درجات التشخيصي'!A84</f>
        <v>78</v>
      </c>
      <c r="B88" s="19" t="str">
        <f>IF('ادخال درجات التشخيصي'!B84="","",'ادخال درجات التشخيصي'!B84)</f>
        <v/>
      </c>
      <c r="C88" s="19" t="str">
        <f>IF('ادخال درجات التشخيصي'!AC84="","",'ادخال درجات التشخيصي'!AC84)</f>
        <v/>
      </c>
      <c r="D88" s="92" t="str">
        <f>'ادخال درجات التشخيصي'!AD84</f>
        <v/>
      </c>
      <c r="G88" t="str">
        <f>IF(B88="","",RANK(D88,$D:$D,1)+COUNTIF(D$11:$D88,D88)-1)</f>
        <v/>
      </c>
      <c r="H88" t="str">
        <f>IF(B88="","",RANK(D88,$D:$D)+COUNTIF($D$11:D88,D88)-1)</f>
        <v/>
      </c>
      <c r="J88" s="91">
        <v>78</v>
      </c>
      <c r="K88" s="19" t="str">
        <f t="shared" si="6"/>
        <v/>
      </c>
      <c r="L88" s="92" t="str">
        <f t="shared" si="7"/>
        <v/>
      </c>
      <c r="M88" s="219"/>
      <c r="N88" s="220">
        <f t="shared" si="8"/>
        <v>78</v>
      </c>
      <c r="O88" s="188" t="str">
        <f t="shared" si="9"/>
        <v/>
      </c>
      <c r="P88" s="166" t="str">
        <f ca="1">'ادخال درجات التشخيصي'!AM84</f>
        <v/>
      </c>
      <c r="Q88" s="166" t="str">
        <f ca="1">'ادخال درجات التشخيصي'!AO84</f>
        <v/>
      </c>
      <c r="R88" s="166" t="str">
        <f ca="1">'ادخال درجات التشخيصي'!AQ84</f>
        <v/>
      </c>
      <c r="S88" s="166" t="str">
        <f ca="1">'ادخال درجات التشخيصي'!AS84</f>
        <v/>
      </c>
      <c r="T88" s="166" t="str">
        <f ca="1">'ادخال درجات التشخيصي'!AU84</f>
        <v/>
      </c>
      <c r="U88" s="166" t="str">
        <f ca="1">'ادخال درجات التشخيصي'!AW84</f>
        <v/>
      </c>
      <c r="V88" s="166" t="str">
        <f ca="1">'ادخال درجات التشخيصي'!AY84</f>
        <v/>
      </c>
      <c r="W88" s="166" t="str">
        <f ca="1">'ادخال درجات التشخيصي'!BA84</f>
        <v/>
      </c>
      <c r="X88" s="166" t="str">
        <f ca="1">'ادخال درجات التشخيصي'!BC84</f>
        <v/>
      </c>
      <c r="Y88" s="166" t="str">
        <f ca="1">'ادخال درجات التشخيصي'!BE84</f>
        <v/>
      </c>
      <c r="Z88" s="166" t="str">
        <f ca="1">'ادخال درجات التشخيصي'!BG84</f>
        <v/>
      </c>
      <c r="AA88" s="166" t="str">
        <f ca="1">'ادخال درجات التشخيصي'!BI84</f>
        <v/>
      </c>
      <c r="AB88" s="166" t="str">
        <f ca="1">'ادخال درجات التشخيصي'!BK84</f>
        <v/>
      </c>
      <c r="AC88" s="166" t="str">
        <f ca="1">'ادخال درجات التشخيصي'!BM84</f>
        <v/>
      </c>
      <c r="AD88" s="166" t="str">
        <f ca="1">'ادخال درجات التشخيصي'!BO84</f>
        <v/>
      </c>
      <c r="AE88" s="166" t="str">
        <f ca="1">'ادخال درجات التشخيصي'!BQ84</f>
        <v/>
      </c>
      <c r="AF88" s="166" t="str">
        <f ca="1">'ادخال درجات التشخيصي'!BS84</f>
        <v/>
      </c>
      <c r="AG88" s="166" t="str">
        <f ca="1">'ادخال درجات التشخيصي'!BU84</f>
        <v/>
      </c>
      <c r="AH88" s="166" t="str">
        <f ca="1">'ادخال درجات التشخيصي'!BW84</f>
        <v/>
      </c>
      <c r="AI88" s="166" t="str">
        <f ca="1">'ادخال درجات التشخيصي'!BY84</f>
        <v/>
      </c>
      <c r="AJ88" s="166" t="str">
        <f ca="1">'ادخال درجات التشخيصي'!CA84</f>
        <v/>
      </c>
      <c r="AK88" s="166" t="str">
        <f ca="1">'ادخال درجات التشخيصي'!CC84</f>
        <v/>
      </c>
      <c r="AL88" s="166" t="str">
        <f ca="1">'ادخال درجات التشخيصي'!CE84</f>
        <v/>
      </c>
      <c r="AM88" s="166" t="str">
        <f ca="1">'ادخال درجات التشخيصي'!CG84</f>
        <v/>
      </c>
      <c r="AN88" s="166" t="str">
        <f ca="1">'ادخال درجات التشخيصي'!CI84</f>
        <v/>
      </c>
      <c r="AS88" s="91">
        <v>78</v>
      </c>
      <c r="AT88" s="19" t="str">
        <f t="shared" si="10"/>
        <v/>
      </c>
      <c r="AU88" s="92" t="str">
        <f t="shared" si="11"/>
        <v/>
      </c>
    </row>
    <row r="89" spans="1:47">
      <c r="A89" s="91">
        <f>'ادخال درجات التشخيصي'!A85</f>
        <v>79</v>
      </c>
      <c r="B89" s="19" t="str">
        <f>IF('ادخال درجات التشخيصي'!B85="","",'ادخال درجات التشخيصي'!B85)</f>
        <v/>
      </c>
      <c r="C89" s="19" t="str">
        <f>IF('ادخال درجات التشخيصي'!AC85="","",'ادخال درجات التشخيصي'!AC85)</f>
        <v/>
      </c>
      <c r="D89" s="92" t="str">
        <f>'ادخال درجات التشخيصي'!AD85</f>
        <v/>
      </c>
      <c r="G89" t="str">
        <f>IF(B89="","",RANK(D89,$D:$D,1)+COUNTIF(D$11:$D89,D89)-1)</f>
        <v/>
      </c>
      <c r="H89" t="str">
        <f>IF(B89="","",RANK(D89,$D:$D)+COUNTIF($D$11:D89,D89)-1)</f>
        <v/>
      </c>
      <c r="J89" s="91">
        <v>79</v>
      </c>
      <c r="K89" s="19" t="str">
        <f t="shared" si="6"/>
        <v/>
      </c>
      <c r="L89" s="92" t="str">
        <f t="shared" si="7"/>
        <v/>
      </c>
      <c r="M89" s="219"/>
      <c r="N89" s="220">
        <f t="shared" si="8"/>
        <v>79</v>
      </c>
      <c r="O89" s="188" t="str">
        <f t="shared" si="9"/>
        <v/>
      </c>
      <c r="P89" s="166" t="str">
        <f ca="1">'ادخال درجات التشخيصي'!AM85</f>
        <v/>
      </c>
      <c r="Q89" s="166" t="str">
        <f ca="1">'ادخال درجات التشخيصي'!AO85</f>
        <v/>
      </c>
      <c r="R89" s="166" t="str">
        <f ca="1">'ادخال درجات التشخيصي'!AQ85</f>
        <v/>
      </c>
      <c r="S89" s="166" t="str">
        <f ca="1">'ادخال درجات التشخيصي'!AS85</f>
        <v/>
      </c>
      <c r="T89" s="166" t="str">
        <f ca="1">'ادخال درجات التشخيصي'!AU85</f>
        <v/>
      </c>
      <c r="U89" s="166" t="str">
        <f ca="1">'ادخال درجات التشخيصي'!AW85</f>
        <v/>
      </c>
      <c r="V89" s="166" t="str">
        <f ca="1">'ادخال درجات التشخيصي'!AY85</f>
        <v/>
      </c>
      <c r="W89" s="166" t="str">
        <f ca="1">'ادخال درجات التشخيصي'!BA85</f>
        <v/>
      </c>
      <c r="X89" s="166" t="str">
        <f ca="1">'ادخال درجات التشخيصي'!BC85</f>
        <v/>
      </c>
      <c r="Y89" s="166" t="str">
        <f ca="1">'ادخال درجات التشخيصي'!BE85</f>
        <v/>
      </c>
      <c r="Z89" s="166" t="str">
        <f ca="1">'ادخال درجات التشخيصي'!BG85</f>
        <v/>
      </c>
      <c r="AA89" s="166" t="str">
        <f ca="1">'ادخال درجات التشخيصي'!BI85</f>
        <v/>
      </c>
      <c r="AB89" s="166" t="str">
        <f ca="1">'ادخال درجات التشخيصي'!BK85</f>
        <v/>
      </c>
      <c r="AC89" s="166" t="str">
        <f ca="1">'ادخال درجات التشخيصي'!BM85</f>
        <v/>
      </c>
      <c r="AD89" s="166" t="str">
        <f ca="1">'ادخال درجات التشخيصي'!BO85</f>
        <v/>
      </c>
      <c r="AE89" s="166" t="str">
        <f ca="1">'ادخال درجات التشخيصي'!BQ85</f>
        <v/>
      </c>
      <c r="AF89" s="166" t="str">
        <f ca="1">'ادخال درجات التشخيصي'!BS85</f>
        <v/>
      </c>
      <c r="AG89" s="166" t="str">
        <f ca="1">'ادخال درجات التشخيصي'!BU85</f>
        <v/>
      </c>
      <c r="AH89" s="166" t="str">
        <f ca="1">'ادخال درجات التشخيصي'!BW85</f>
        <v/>
      </c>
      <c r="AI89" s="166" t="str">
        <f ca="1">'ادخال درجات التشخيصي'!BY85</f>
        <v/>
      </c>
      <c r="AJ89" s="166" t="str">
        <f ca="1">'ادخال درجات التشخيصي'!CA85</f>
        <v/>
      </c>
      <c r="AK89" s="166" t="str">
        <f ca="1">'ادخال درجات التشخيصي'!CC85</f>
        <v/>
      </c>
      <c r="AL89" s="166" t="str">
        <f ca="1">'ادخال درجات التشخيصي'!CE85</f>
        <v/>
      </c>
      <c r="AM89" s="166" t="str">
        <f ca="1">'ادخال درجات التشخيصي'!CG85</f>
        <v/>
      </c>
      <c r="AN89" s="166" t="str">
        <f ca="1">'ادخال درجات التشخيصي'!CI85</f>
        <v/>
      </c>
      <c r="AS89" s="91">
        <v>79</v>
      </c>
      <c r="AT89" s="19" t="str">
        <f t="shared" si="10"/>
        <v/>
      </c>
      <c r="AU89" s="92" t="str">
        <f t="shared" si="11"/>
        <v/>
      </c>
    </row>
    <row r="90" spans="1:47">
      <c r="A90" s="91">
        <f>'ادخال درجات التشخيصي'!A86</f>
        <v>80</v>
      </c>
      <c r="B90" s="19" t="str">
        <f>IF('ادخال درجات التشخيصي'!B86="","",'ادخال درجات التشخيصي'!B86)</f>
        <v/>
      </c>
      <c r="C90" s="19" t="str">
        <f>IF('ادخال درجات التشخيصي'!AC86="","",'ادخال درجات التشخيصي'!AC86)</f>
        <v/>
      </c>
      <c r="D90" s="92" t="str">
        <f>'ادخال درجات التشخيصي'!AD86</f>
        <v/>
      </c>
      <c r="G90" t="str">
        <f>IF(B90="","",RANK(D90,$D:$D,1)+COUNTIF(D$11:$D90,D90)-1)</f>
        <v/>
      </c>
      <c r="H90" t="str">
        <f>IF(B90="","",RANK(D90,$D:$D)+COUNTIF($D$11:D90,D90)-1)</f>
        <v/>
      </c>
      <c r="J90" s="91">
        <v>80</v>
      </c>
      <c r="K90" s="19" t="str">
        <f t="shared" si="6"/>
        <v/>
      </c>
      <c r="L90" s="92" t="str">
        <f t="shared" si="7"/>
        <v/>
      </c>
      <c r="M90" s="219"/>
      <c r="N90" s="220">
        <f t="shared" si="8"/>
        <v>80</v>
      </c>
      <c r="O90" s="188" t="str">
        <f t="shared" si="9"/>
        <v/>
      </c>
      <c r="P90" s="166" t="str">
        <f ca="1">'ادخال درجات التشخيصي'!AM86</f>
        <v/>
      </c>
      <c r="Q90" s="166" t="str">
        <f ca="1">'ادخال درجات التشخيصي'!AO86</f>
        <v/>
      </c>
      <c r="R90" s="166" t="str">
        <f ca="1">'ادخال درجات التشخيصي'!AQ86</f>
        <v/>
      </c>
      <c r="S90" s="166" t="str">
        <f ca="1">'ادخال درجات التشخيصي'!AS86</f>
        <v/>
      </c>
      <c r="T90" s="166" t="str">
        <f ca="1">'ادخال درجات التشخيصي'!AU86</f>
        <v/>
      </c>
      <c r="U90" s="166" t="str">
        <f ca="1">'ادخال درجات التشخيصي'!AW86</f>
        <v/>
      </c>
      <c r="V90" s="166" t="str">
        <f ca="1">'ادخال درجات التشخيصي'!AY86</f>
        <v/>
      </c>
      <c r="W90" s="166" t="str">
        <f ca="1">'ادخال درجات التشخيصي'!BA86</f>
        <v/>
      </c>
      <c r="X90" s="166" t="str">
        <f ca="1">'ادخال درجات التشخيصي'!BC86</f>
        <v/>
      </c>
      <c r="Y90" s="166" t="str">
        <f ca="1">'ادخال درجات التشخيصي'!BE86</f>
        <v/>
      </c>
      <c r="Z90" s="166" t="str">
        <f ca="1">'ادخال درجات التشخيصي'!BG86</f>
        <v/>
      </c>
      <c r="AA90" s="166" t="str">
        <f ca="1">'ادخال درجات التشخيصي'!BI86</f>
        <v/>
      </c>
      <c r="AB90" s="166" t="str">
        <f ca="1">'ادخال درجات التشخيصي'!BK86</f>
        <v/>
      </c>
      <c r="AC90" s="166" t="str">
        <f ca="1">'ادخال درجات التشخيصي'!BM86</f>
        <v/>
      </c>
      <c r="AD90" s="166" t="str">
        <f ca="1">'ادخال درجات التشخيصي'!BO86</f>
        <v/>
      </c>
      <c r="AE90" s="166" t="str">
        <f ca="1">'ادخال درجات التشخيصي'!BQ86</f>
        <v/>
      </c>
      <c r="AF90" s="166" t="str">
        <f ca="1">'ادخال درجات التشخيصي'!BS86</f>
        <v/>
      </c>
      <c r="AG90" s="166" t="str">
        <f ca="1">'ادخال درجات التشخيصي'!BU86</f>
        <v/>
      </c>
      <c r="AH90" s="166" t="str">
        <f ca="1">'ادخال درجات التشخيصي'!BW86</f>
        <v/>
      </c>
      <c r="AI90" s="166" t="str">
        <f ca="1">'ادخال درجات التشخيصي'!BY86</f>
        <v/>
      </c>
      <c r="AJ90" s="166" t="str">
        <f ca="1">'ادخال درجات التشخيصي'!CA86</f>
        <v/>
      </c>
      <c r="AK90" s="166" t="str">
        <f ca="1">'ادخال درجات التشخيصي'!CC86</f>
        <v/>
      </c>
      <c r="AL90" s="166" t="str">
        <f ca="1">'ادخال درجات التشخيصي'!CE86</f>
        <v/>
      </c>
      <c r="AM90" s="166" t="str">
        <f ca="1">'ادخال درجات التشخيصي'!CG86</f>
        <v/>
      </c>
      <c r="AN90" s="166" t="str">
        <f ca="1">'ادخال درجات التشخيصي'!CI86</f>
        <v/>
      </c>
      <c r="AS90" s="91">
        <v>80</v>
      </c>
      <c r="AT90" s="19" t="str">
        <f t="shared" si="10"/>
        <v/>
      </c>
      <c r="AU90" s="92" t="str">
        <f t="shared" si="11"/>
        <v/>
      </c>
    </row>
    <row r="91" spans="1:47">
      <c r="A91" s="91">
        <f>'ادخال درجات التشخيصي'!A87</f>
        <v>81</v>
      </c>
      <c r="B91" s="19" t="str">
        <f>IF('ادخال درجات التشخيصي'!B87="","",'ادخال درجات التشخيصي'!B87)</f>
        <v/>
      </c>
      <c r="C91" s="19" t="str">
        <f>IF('ادخال درجات التشخيصي'!AC87="","",'ادخال درجات التشخيصي'!AC87)</f>
        <v/>
      </c>
      <c r="D91" s="92" t="str">
        <f>'ادخال درجات التشخيصي'!AD87</f>
        <v/>
      </c>
      <c r="G91" t="str">
        <f>IF(B91="","",RANK(D91,$D:$D,1)+COUNTIF(D$11:$D91,D91)-1)</f>
        <v/>
      </c>
      <c r="H91" t="str">
        <f>IF(B91="","",RANK(D91,$D:$D)+COUNTIF($D$11:D91,D91)-1)</f>
        <v/>
      </c>
      <c r="J91" s="91">
        <v>81</v>
      </c>
      <c r="K91" s="19" t="str">
        <f t="shared" si="6"/>
        <v/>
      </c>
      <c r="L91" s="92" t="str">
        <f t="shared" si="7"/>
        <v/>
      </c>
      <c r="M91" s="219"/>
      <c r="N91" s="220">
        <f t="shared" si="8"/>
        <v>81</v>
      </c>
      <c r="O91" s="188" t="str">
        <f t="shared" si="9"/>
        <v/>
      </c>
      <c r="P91" s="166" t="str">
        <f ca="1">'ادخال درجات التشخيصي'!AM87</f>
        <v/>
      </c>
      <c r="Q91" s="166" t="str">
        <f ca="1">'ادخال درجات التشخيصي'!AO87</f>
        <v/>
      </c>
      <c r="R91" s="166" t="str">
        <f ca="1">'ادخال درجات التشخيصي'!AQ87</f>
        <v/>
      </c>
      <c r="S91" s="166" t="str">
        <f ca="1">'ادخال درجات التشخيصي'!AS87</f>
        <v/>
      </c>
      <c r="T91" s="166" t="str">
        <f ca="1">'ادخال درجات التشخيصي'!AU87</f>
        <v/>
      </c>
      <c r="U91" s="166" t="str">
        <f ca="1">'ادخال درجات التشخيصي'!AW87</f>
        <v/>
      </c>
      <c r="V91" s="166" t="str">
        <f ca="1">'ادخال درجات التشخيصي'!AY87</f>
        <v/>
      </c>
      <c r="W91" s="166" t="str">
        <f ca="1">'ادخال درجات التشخيصي'!BA87</f>
        <v/>
      </c>
      <c r="X91" s="166" t="str">
        <f ca="1">'ادخال درجات التشخيصي'!BC87</f>
        <v/>
      </c>
      <c r="Y91" s="166" t="str">
        <f ca="1">'ادخال درجات التشخيصي'!BE87</f>
        <v/>
      </c>
      <c r="Z91" s="166" t="str">
        <f ca="1">'ادخال درجات التشخيصي'!BG87</f>
        <v/>
      </c>
      <c r="AA91" s="166" t="str">
        <f ca="1">'ادخال درجات التشخيصي'!BI87</f>
        <v/>
      </c>
      <c r="AB91" s="166" t="str">
        <f ca="1">'ادخال درجات التشخيصي'!BK87</f>
        <v/>
      </c>
      <c r="AC91" s="166" t="str">
        <f ca="1">'ادخال درجات التشخيصي'!BM87</f>
        <v/>
      </c>
      <c r="AD91" s="166" t="str">
        <f ca="1">'ادخال درجات التشخيصي'!BO87</f>
        <v/>
      </c>
      <c r="AE91" s="166" t="str">
        <f ca="1">'ادخال درجات التشخيصي'!BQ87</f>
        <v/>
      </c>
      <c r="AF91" s="166" t="str">
        <f ca="1">'ادخال درجات التشخيصي'!BS87</f>
        <v/>
      </c>
      <c r="AG91" s="166" t="str">
        <f ca="1">'ادخال درجات التشخيصي'!BU87</f>
        <v/>
      </c>
      <c r="AH91" s="166" t="str">
        <f ca="1">'ادخال درجات التشخيصي'!BW87</f>
        <v/>
      </c>
      <c r="AI91" s="166" t="str">
        <f ca="1">'ادخال درجات التشخيصي'!BY87</f>
        <v/>
      </c>
      <c r="AJ91" s="166" t="str">
        <f ca="1">'ادخال درجات التشخيصي'!CA87</f>
        <v/>
      </c>
      <c r="AK91" s="166" t="str">
        <f ca="1">'ادخال درجات التشخيصي'!CC87</f>
        <v/>
      </c>
      <c r="AL91" s="166" t="str">
        <f ca="1">'ادخال درجات التشخيصي'!CE87</f>
        <v/>
      </c>
      <c r="AM91" s="166" t="str">
        <f ca="1">'ادخال درجات التشخيصي'!CG87</f>
        <v/>
      </c>
      <c r="AN91" s="166" t="str">
        <f ca="1">'ادخال درجات التشخيصي'!CI87</f>
        <v/>
      </c>
      <c r="AS91" s="91">
        <v>81</v>
      </c>
      <c r="AT91" s="19" t="str">
        <f t="shared" si="10"/>
        <v/>
      </c>
      <c r="AU91" s="92" t="str">
        <f t="shared" si="11"/>
        <v/>
      </c>
    </row>
    <row r="92" spans="1:47">
      <c r="A92" s="91">
        <f>'ادخال درجات التشخيصي'!A88</f>
        <v>82</v>
      </c>
      <c r="B92" s="19" t="str">
        <f>IF('ادخال درجات التشخيصي'!B88="","",'ادخال درجات التشخيصي'!B88)</f>
        <v/>
      </c>
      <c r="C92" s="19" t="str">
        <f>IF('ادخال درجات التشخيصي'!AC88="","",'ادخال درجات التشخيصي'!AC88)</f>
        <v/>
      </c>
      <c r="D92" s="92" t="str">
        <f>'ادخال درجات التشخيصي'!AD88</f>
        <v/>
      </c>
      <c r="G92" t="str">
        <f>IF(B92="","",RANK(D92,$D:$D,1)+COUNTIF(D$11:$D92,D92)-1)</f>
        <v/>
      </c>
      <c r="H92" t="str">
        <f>IF(B92="","",RANK(D92,$D:$D)+COUNTIF($D$11:D92,D92)-1)</f>
        <v/>
      </c>
      <c r="J92" s="91">
        <v>82</v>
      </c>
      <c r="K92" s="19" t="str">
        <f t="shared" si="6"/>
        <v/>
      </c>
      <c r="L92" s="92" t="str">
        <f t="shared" si="7"/>
        <v/>
      </c>
      <c r="M92" s="219"/>
      <c r="N92" s="220">
        <f t="shared" si="8"/>
        <v>82</v>
      </c>
      <c r="O92" s="188" t="str">
        <f t="shared" si="9"/>
        <v/>
      </c>
      <c r="P92" s="166" t="str">
        <f ca="1">'ادخال درجات التشخيصي'!AM88</f>
        <v/>
      </c>
      <c r="Q92" s="166" t="str">
        <f ca="1">'ادخال درجات التشخيصي'!AO88</f>
        <v/>
      </c>
      <c r="R92" s="166" t="str">
        <f ca="1">'ادخال درجات التشخيصي'!AQ88</f>
        <v/>
      </c>
      <c r="S92" s="166" t="str">
        <f ca="1">'ادخال درجات التشخيصي'!AS88</f>
        <v/>
      </c>
      <c r="T92" s="166" t="str">
        <f ca="1">'ادخال درجات التشخيصي'!AU88</f>
        <v/>
      </c>
      <c r="U92" s="166" t="str">
        <f ca="1">'ادخال درجات التشخيصي'!AW88</f>
        <v/>
      </c>
      <c r="V92" s="166" t="str">
        <f ca="1">'ادخال درجات التشخيصي'!AY88</f>
        <v/>
      </c>
      <c r="W92" s="166" t="str">
        <f ca="1">'ادخال درجات التشخيصي'!BA88</f>
        <v/>
      </c>
      <c r="X92" s="166" t="str">
        <f ca="1">'ادخال درجات التشخيصي'!BC88</f>
        <v/>
      </c>
      <c r="Y92" s="166" t="str">
        <f ca="1">'ادخال درجات التشخيصي'!BE88</f>
        <v/>
      </c>
      <c r="Z92" s="166" t="str">
        <f ca="1">'ادخال درجات التشخيصي'!BG88</f>
        <v/>
      </c>
      <c r="AA92" s="166" t="str">
        <f ca="1">'ادخال درجات التشخيصي'!BI88</f>
        <v/>
      </c>
      <c r="AB92" s="166" t="str">
        <f ca="1">'ادخال درجات التشخيصي'!BK88</f>
        <v/>
      </c>
      <c r="AC92" s="166" t="str">
        <f ca="1">'ادخال درجات التشخيصي'!BM88</f>
        <v/>
      </c>
      <c r="AD92" s="166" t="str">
        <f ca="1">'ادخال درجات التشخيصي'!BO88</f>
        <v/>
      </c>
      <c r="AE92" s="166" t="str">
        <f ca="1">'ادخال درجات التشخيصي'!BQ88</f>
        <v/>
      </c>
      <c r="AF92" s="166" t="str">
        <f ca="1">'ادخال درجات التشخيصي'!BS88</f>
        <v/>
      </c>
      <c r="AG92" s="166" t="str">
        <f ca="1">'ادخال درجات التشخيصي'!BU88</f>
        <v/>
      </c>
      <c r="AH92" s="166" t="str">
        <f ca="1">'ادخال درجات التشخيصي'!BW88</f>
        <v/>
      </c>
      <c r="AI92" s="166" t="str">
        <f ca="1">'ادخال درجات التشخيصي'!BY88</f>
        <v/>
      </c>
      <c r="AJ92" s="166" t="str">
        <f ca="1">'ادخال درجات التشخيصي'!CA88</f>
        <v/>
      </c>
      <c r="AK92" s="166" t="str">
        <f ca="1">'ادخال درجات التشخيصي'!CC88</f>
        <v/>
      </c>
      <c r="AL92" s="166" t="str">
        <f ca="1">'ادخال درجات التشخيصي'!CE88</f>
        <v/>
      </c>
      <c r="AM92" s="166" t="str">
        <f ca="1">'ادخال درجات التشخيصي'!CG88</f>
        <v/>
      </c>
      <c r="AN92" s="166" t="str">
        <f ca="1">'ادخال درجات التشخيصي'!CI88</f>
        <v/>
      </c>
      <c r="AS92" s="91">
        <v>82</v>
      </c>
      <c r="AT92" s="19" t="str">
        <f t="shared" si="10"/>
        <v/>
      </c>
      <c r="AU92" s="92" t="str">
        <f t="shared" si="11"/>
        <v/>
      </c>
    </row>
    <row r="93" spans="1:47">
      <c r="A93" s="91">
        <f>'ادخال درجات التشخيصي'!A89</f>
        <v>83</v>
      </c>
      <c r="B93" s="19" t="str">
        <f>IF('ادخال درجات التشخيصي'!B89="","",'ادخال درجات التشخيصي'!B89)</f>
        <v/>
      </c>
      <c r="C93" s="19" t="str">
        <f>IF('ادخال درجات التشخيصي'!AC89="","",'ادخال درجات التشخيصي'!AC89)</f>
        <v/>
      </c>
      <c r="D93" s="92" t="str">
        <f>'ادخال درجات التشخيصي'!AD89</f>
        <v/>
      </c>
      <c r="G93" t="str">
        <f>IF(B93="","",RANK(D93,$D:$D,1)+COUNTIF(D$11:$D93,D93)-1)</f>
        <v/>
      </c>
      <c r="H93" t="str">
        <f>IF(B93="","",RANK(D93,$D:$D)+COUNTIF($D$11:D93,D93)-1)</f>
        <v/>
      </c>
      <c r="J93" s="91">
        <v>83</v>
      </c>
      <c r="K93" s="19" t="str">
        <f t="shared" si="6"/>
        <v/>
      </c>
      <c r="L93" s="92" t="str">
        <f t="shared" si="7"/>
        <v/>
      </c>
      <c r="M93" s="219"/>
      <c r="N93" s="220">
        <f t="shared" si="8"/>
        <v>83</v>
      </c>
      <c r="O93" s="188" t="str">
        <f t="shared" si="9"/>
        <v/>
      </c>
      <c r="P93" s="166" t="str">
        <f ca="1">'ادخال درجات التشخيصي'!AM89</f>
        <v/>
      </c>
      <c r="Q93" s="166" t="str">
        <f ca="1">'ادخال درجات التشخيصي'!AO89</f>
        <v/>
      </c>
      <c r="R93" s="166" t="str">
        <f ca="1">'ادخال درجات التشخيصي'!AQ89</f>
        <v/>
      </c>
      <c r="S93" s="166" t="str">
        <f ca="1">'ادخال درجات التشخيصي'!AS89</f>
        <v/>
      </c>
      <c r="T93" s="166" t="str">
        <f ca="1">'ادخال درجات التشخيصي'!AU89</f>
        <v/>
      </c>
      <c r="U93" s="166" t="str">
        <f ca="1">'ادخال درجات التشخيصي'!AW89</f>
        <v/>
      </c>
      <c r="V93" s="166" t="str">
        <f ca="1">'ادخال درجات التشخيصي'!AY89</f>
        <v/>
      </c>
      <c r="W93" s="166" t="str">
        <f ca="1">'ادخال درجات التشخيصي'!BA89</f>
        <v/>
      </c>
      <c r="X93" s="166" t="str">
        <f ca="1">'ادخال درجات التشخيصي'!BC89</f>
        <v/>
      </c>
      <c r="Y93" s="166" t="str">
        <f ca="1">'ادخال درجات التشخيصي'!BE89</f>
        <v/>
      </c>
      <c r="Z93" s="166" t="str">
        <f ca="1">'ادخال درجات التشخيصي'!BG89</f>
        <v/>
      </c>
      <c r="AA93" s="166" t="str">
        <f ca="1">'ادخال درجات التشخيصي'!BI89</f>
        <v/>
      </c>
      <c r="AB93" s="166" t="str">
        <f ca="1">'ادخال درجات التشخيصي'!BK89</f>
        <v/>
      </c>
      <c r="AC93" s="166" t="str">
        <f ca="1">'ادخال درجات التشخيصي'!BM89</f>
        <v/>
      </c>
      <c r="AD93" s="166" t="str">
        <f ca="1">'ادخال درجات التشخيصي'!BO89</f>
        <v/>
      </c>
      <c r="AE93" s="166" t="str">
        <f ca="1">'ادخال درجات التشخيصي'!BQ89</f>
        <v/>
      </c>
      <c r="AF93" s="166" t="str">
        <f ca="1">'ادخال درجات التشخيصي'!BS89</f>
        <v/>
      </c>
      <c r="AG93" s="166" t="str">
        <f ca="1">'ادخال درجات التشخيصي'!BU89</f>
        <v/>
      </c>
      <c r="AH93" s="166" t="str">
        <f ca="1">'ادخال درجات التشخيصي'!BW89</f>
        <v/>
      </c>
      <c r="AI93" s="166" t="str">
        <f ca="1">'ادخال درجات التشخيصي'!BY89</f>
        <v/>
      </c>
      <c r="AJ93" s="166" t="str">
        <f ca="1">'ادخال درجات التشخيصي'!CA89</f>
        <v/>
      </c>
      <c r="AK93" s="166" t="str">
        <f ca="1">'ادخال درجات التشخيصي'!CC89</f>
        <v/>
      </c>
      <c r="AL93" s="166" t="str">
        <f ca="1">'ادخال درجات التشخيصي'!CE89</f>
        <v/>
      </c>
      <c r="AM93" s="166" t="str">
        <f ca="1">'ادخال درجات التشخيصي'!CG89</f>
        <v/>
      </c>
      <c r="AN93" s="166" t="str">
        <f ca="1">'ادخال درجات التشخيصي'!CI89</f>
        <v/>
      </c>
      <c r="AS93" s="91">
        <v>83</v>
      </c>
      <c r="AT93" s="19" t="str">
        <f t="shared" si="10"/>
        <v/>
      </c>
      <c r="AU93" s="92" t="str">
        <f t="shared" si="11"/>
        <v/>
      </c>
    </row>
    <row r="94" spans="1:47">
      <c r="A94" s="91">
        <f>'ادخال درجات التشخيصي'!A90</f>
        <v>84</v>
      </c>
      <c r="B94" s="19" t="str">
        <f>IF('ادخال درجات التشخيصي'!B90="","",'ادخال درجات التشخيصي'!B90)</f>
        <v/>
      </c>
      <c r="C94" s="19" t="str">
        <f>IF('ادخال درجات التشخيصي'!AC90="","",'ادخال درجات التشخيصي'!AC90)</f>
        <v/>
      </c>
      <c r="D94" s="92" t="str">
        <f>'ادخال درجات التشخيصي'!AD90</f>
        <v/>
      </c>
      <c r="G94" t="str">
        <f>IF(B94="","",RANK(D94,$D:$D,1)+COUNTIF(D$11:$D94,D94)-1)</f>
        <v/>
      </c>
      <c r="H94" t="str">
        <f>IF(B94="","",RANK(D94,$D:$D)+COUNTIF($D$11:D94,D94)-1)</f>
        <v/>
      </c>
      <c r="J94" s="91">
        <v>84</v>
      </c>
      <c r="K94" s="19" t="str">
        <f t="shared" si="6"/>
        <v/>
      </c>
      <c r="L94" s="92" t="str">
        <f t="shared" si="7"/>
        <v/>
      </c>
      <c r="M94" s="219"/>
      <c r="N94" s="220">
        <f t="shared" si="8"/>
        <v>84</v>
      </c>
      <c r="O94" s="188" t="str">
        <f t="shared" si="9"/>
        <v/>
      </c>
      <c r="P94" s="166" t="str">
        <f ca="1">'ادخال درجات التشخيصي'!AM90</f>
        <v/>
      </c>
      <c r="Q94" s="166" t="str">
        <f ca="1">'ادخال درجات التشخيصي'!AO90</f>
        <v/>
      </c>
      <c r="R94" s="166" t="str">
        <f ca="1">'ادخال درجات التشخيصي'!AQ90</f>
        <v/>
      </c>
      <c r="S94" s="166" t="str">
        <f ca="1">'ادخال درجات التشخيصي'!AS90</f>
        <v/>
      </c>
      <c r="T94" s="166" t="str">
        <f ca="1">'ادخال درجات التشخيصي'!AU90</f>
        <v/>
      </c>
      <c r="U94" s="166" t="str">
        <f ca="1">'ادخال درجات التشخيصي'!AW90</f>
        <v/>
      </c>
      <c r="V94" s="166" t="str">
        <f ca="1">'ادخال درجات التشخيصي'!AY90</f>
        <v/>
      </c>
      <c r="W94" s="166" t="str">
        <f ca="1">'ادخال درجات التشخيصي'!BA90</f>
        <v/>
      </c>
      <c r="X94" s="166" t="str">
        <f ca="1">'ادخال درجات التشخيصي'!BC90</f>
        <v/>
      </c>
      <c r="Y94" s="166" t="str">
        <f ca="1">'ادخال درجات التشخيصي'!BE90</f>
        <v/>
      </c>
      <c r="Z94" s="166" t="str">
        <f ca="1">'ادخال درجات التشخيصي'!BG90</f>
        <v/>
      </c>
      <c r="AA94" s="166" t="str">
        <f ca="1">'ادخال درجات التشخيصي'!BI90</f>
        <v/>
      </c>
      <c r="AB94" s="166" t="str">
        <f ca="1">'ادخال درجات التشخيصي'!BK90</f>
        <v/>
      </c>
      <c r="AC94" s="166" t="str">
        <f ca="1">'ادخال درجات التشخيصي'!BM90</f>
        <v/>
      </c>
      <c r="AD94" s="166" t="str">
        <f ca="1">'ادخال درجات التشخيصي'!BO90</f>
        <v/>
      </c>
      <c r="AE94" s="166" t="str">
        <f ca="1">'ادخال درجات التشخيصي'!BQ90</f>
        <v/>
      </c>
      <c r="AF94" s="166" t="str">
        <f ca="1">'ادخال درجات التشخيصي'!BS90</f>
        <v/>
      </c>
      <c r="AG94" s="166" t="str">
        <f ca="1">'ادخال درجات التشخيصي'!BU90</f>
        <v/>
      </c>
      <c r="AH94" s="166" t="str">
        <f ca="1">'ادخال درجات التشخيصي'!BW90</f>
        <v/>
      </c>
      <c r="AI94" s="166" t="str">
        <f ca="1">'ادخال درجات التشخيصي'!BY90</f>
        <v/>
      </c>
      <c r="AJ94" s="166" t="str">
        <f ca="1">'ادخال درجات التشخيصي'!CA90</f>
        <v/>
      </c>
      <c r="AK94" s="166" t="str">
        <f ca="1">'ادخال درجات التشخيصي'!CC90</f>
        <v/>
      </c>
      <c r="AL94" s="166" t="str">
        <f ca="1">'ادخال درجات التشخيصي'!CE90</f>
        <v/>
      </c>
      <c r="AM94" s="166" t="str">
        <f ca="1">'ادخال درجات التشخيصي'!CG90</f>
        <v/>
      </c>
      <c r="AN94" s="166" t="str">
        <f ca="1">'ادخال درجات التشخيصي'!CI90</f>
        <v/>
      </c>
      <c r="AS94" s="91">
        <v>84</v>
      </c>
      <c r="AT94" s="19" t="str">
        <f t="shared" si="10"/>
        <v/>
      </c>
      <c r="AU94" s="92" t="str">
        <f t="shared" si="11"/>
        <v/>
      </c>
    </row>
    <row r="95" spans="1:47">
      <c r="A95" s="91">
        <f>'ادخال درجات التشخيصي'!A91</f>
        <v>85</v>
      </c>
      <c r="B95" s="19" t="str">
        <f>IF('ادخال درجات التشخيصي'!B91="","",'ادخال درجات التشخيصي'!B91)</f>
        <v/>
      </c>
      <c r="C95" s="19" t="str">
        <f>IF('ادخال درجات التشخيصي'!AC91="","",'ادخال درجات التشخيصي'!AC91)</f>
        <v/>
      </c>
      <c r="D95" s="92" t="str">
        <f>'ادخال درجات التشخيصي'!AD91</f>
        <v/>
      </c>
      <c r="G95" t="str">
        <f>IF(B95="","",RANK(D95,$D:$D,1)+COUNTIF(D$11:$D95,D95)-1)</f>
        <v/>
      </c>
      <c r="H95" t="str">
        <f>IF(B95="","",RANK(D95,$D:$D)+COUNTIF($D$11:D95,D95)-1)</f>
        <v/>
      </c>
      <c r="J95" s="91">
        <v>85</v>
      </c>
      <c r="K95" s="19" t="str">
        <f t="shared" si="6"/>
        <v/>
      </c>
      <c r="L95" s="92" t="str">
        <f t="shared" si="7"/>
        <v/>
      </c>
      <c r="M95" s="219"/>
      <c r="N95" s="220">
        <f t="shared" si="8"/>
        <v>85</v>
      </c>
      <c r="O95" s="188" t="str">
        <f t="shared" si="9"/>
        <v/>
      </c>
      <c r="P95" s="166" t="str">
        <f ca="1">'ادخال درجات التشخيصي'!AM91</f>
        <v/>
      </c>
      <c r="Q95" s="166" t="str">
        <f ca="1">'ادخال درجات التشخيصي'!AO91</f>
        <v/>
      </c>
      <c r="R95" s="166" t="str">
        <f ca="1">'ادخال درجات التشخيصي'!AQ91</f>
        <v/>
      </c>
      <c r="S95" s="166" t="str">
        <f ca="1">'ادخال درجات التشخيصي'!AS91</f>
        <v/>
      </c>
      <c r="T95" s="166" t="str">
        <f ca="1">'ادخال درجات التشخيصي'!AU91</f>
        <v/>
      </c>
      <c r="U95" s="166" t="str">
        <f ca="1">'ادخال درجات التشخيصي'!AW91</f>
        <v/>
      </c>
      <c r="V95" s="166" t="str">
        <f ca="1">'ادخال درجات التشخيصي'!AY91</f>
        <v/>
      </c>
      <c r="W95" s="166" t="str">
        <f ca="1">'ادخال درجات التشخيصي'!BA91</f>
        <v/>
      </c>
      <c r="X95" s="166" t="str">
        <f ca="1">'ادخال درجات التشخيصي'!BC91</f>
        <v/>
      </c>
      <c r="Y95" s="166" t="str">
        <f ca="1">'ادخال درجات التشخيصي'!BE91</f>
        <v/>
      </c>
      <c r="Z95" s="166" t="str">
        <f ca="1">'ادخال درجات التشخيصي'!BG91</f>
        <v/>
      </c>
      <c r="AA95" s="166" t="str">
        <f ca="1">'ادخال درجات التشخيصي'!BI91</f>
        <v/>
      </c>
      <c r="AB95" s="166" t="str">
        <f ca="1">'ادخال درجات التشخيصي'!BK91</f>
        <v/>
      </c>
      <c r="AC95" s="166" t="str">
        <f ca="1">'ادخال درجات التشخيصي'!BM91</f>
        <v/>
      </c>
      <c r="AD95" s="166" t="str">
        <f ca="1">'ادخال درجات التشخيصي'!BO91</f>
        <v/>
      </c>
      <c r="AE95" s="166" t="str">
        <f ca="1">'ادخال درجات التشخيصي'!BQ91</f>
        <v/>
      </c>
      <c r="AF95" s="166" t="str">
        <f ca="1">'ادخال درجات التشخيصي'!BS91</f>
        <v/>
      </c>
      <c r="AG95" s="166" t="str">
        <f ca="1">'ادخال درجات التشخيصي'!BU91</f>
        <v/>
      </c>
      <c r="AH95" s="166" t="str">
        <f ca="1">'ادخال درجات التشخيصي'!BW91</f>
        <v/>
      </c>
      <c r="AI95" s="166" t="str">
        <f ca="1">'ادخال درجات التشخيصي'!BY91</f>
        <v/>
      </c>
      <c r="AJ95" s="166" t="str">
        <f ca="1">'ادخال درجات التشخيصي'!CA91</f>
        <v/>
      </c>
      <c r="AK95" s="166" t="str">
        <f ca="1">'ادخال درجات التشخيصي'!CC91</f>
        <v/>
      </c>
      <c r="AL95" s="166" t="str">
        <f ca="1">'ادخال درجات التشخيصي'!CE91</f>
        <v/>
      </c>
      <c r="AM95" s="166" t="str">
        <f ca="1">'ادخال درجات التشخيصي'!CG91</f>
        <v/>
      </c>
      <c r="AN95" s="166" t="str">
        <f ca="1">'ادخال درجات التشخيصي'!CI91</f>
        <v/>
      </c>
      <c r="AS95" s="91">
        <v>85</v>
      </c>
      <c r="AT95" s="19" t="str">
        <f t="shared" si="10"/>
        <v/>
      </c>
      <c r="AU95" s="92" t="str">
        <f t="shared" si="11"/>
        <v/>
      </c>
    </row>
    <row r="96" spans="1:47">
      <c r="A96" s="91">
        <f>'ادخال درجات التشخيصي'!A92</f>
        <v>86</v>
      </c>
      <c r="B96" s="19" t="str">
        <f>IF('ادخال درجات التشخيصي'!B92="","",'ادخال درجات التشخيصي'!B92)</f>
        <v/>
      </c>
      <c r="C96" s="19" t="str">
        <f>IF('ادخال درجات التشخيصي'!AC92="","",'ادخال درجات التشخيصي'!AC92)</f>
        <v/>
      </c>
      <c r="D96" s="92" t="str">
        <f>'ادخال درجات التشخيصي'!AD92</f>
        <v/>
      </c>
      <c r="G96" t="str">
        <f>IF(B96="","",RANK(D96,$D:$D,1)+COUNTIF(D$11:$D96,D96)-1)</f>
        <v/>
      </c>
      <c r="H96" t="str">
        <f>IF(B96="","",RANK(D96,$D:$D)+COUNTIF($D$11:D96,D96)-1)</f>
        <v/>
      </c>
      <c r="J96" s="91">
        <v>86</v>
      </c>
      <c r="K96" s="19" t="str">
        <f t="shared" si="6"/>
        <v/>
      </c>
      <c r="L96" s="92" t="str">
        <f t="shared" si="7"/>
        <v/>
      </c>
      <c r="M96" s="219"/>
      <c r="N96" s="220">
        <f t="shared" si="8"/>
        <v>86</v>
      </c>
      <c r="O96" s="188" t="str">
        <f t="shared" si="9"/>
        <v/>
      </c>
      <c r="P96" s="166" t="str">
        <f ca="1">'ادخال درجات التشخيصي'!AM92</f>
        <v/>
      </c>
      <c r="Q96" s="166" t="str">
        <f ca="1">'ادخال درجات التشخيصي'!AO92</f>
        <v/>
      </c>
      <c r="R96" s="166" t="str">
        <f ca="1">'ادخال درجات التشخيصي'!AQ92</f>
        <v/>
      </c>
      <c r="S96" s="166" t="str">
        <f ca="1">'ادخال درجات التشخيصي'!AS92</f>
        <v/>
      </c>
      <c r="T96" s="166" t="str">
        <f ca="1">'ادخال درجات التشخيصي'!AU92</f>
        <v/>
      </c>
      <c r="U96" s="166" t="str">
        <f ca="1">'ادخال درجات التشخيصي'!AW92</f>
        <v/>
      </c>
      <c r="V96" s="166" t="str">
        <f ca="1">'ادخال درجات التشخيصي'!AY92</f>
        <v/>
      </c>
      <c r="W96" s="166" t="str">
        <f ca="1">'ادخال درجات التشخيصي'!BA92</f>
        <v/>
      </c>
      <c r="X96" s="166" t="str">
        <f ca="1">'ادخال درجات التشخيصي'!BC92</f>
        <v/>
      </c>
      <c r="Y96" s="166" t="str">
        <f ca="1">'ادخال درجات التشخيصي'!BE92</f>
        <v/>
      </c>
      <c r="Z96" s="166" t="str">
        <f ca="1">'ادخال درجات التشخيصي'!BG92</f>
        <v/>
      </c>
      <c r="AA96" s="166" t="str">
        <f ca="1">'ادخال درجات التشخيصي'!BI92</f>
        <v/>
      </c>
      <c r="AB96" s="166" t="str">
        <f ca="1">'ادخال درجات التشخيصي'!BK92</f>
        <v/>
      </c>
      <c r="AC96" s="166" t="str">
        <f ca="1">'ادخال درجات التشخيصي'!BM92</f>
        <v/>
      </c>
      <c r="AD96" s="166" t="str">
        <f ca="1">'ادخال درجات التشخيصي'!BO92</f>
        <v/>
      </c>
      <c r="AE96" s="166" t="str">
        <f ca="1">'ادخال درجات التشخيصي'!BQ92</f>
        <v/>
      </c>
      <c r="AF96" s="166" t="str">
        <f ca="1">'ادخال درجات التشخيصي'!BS92</f>
        <v/>
      </c>
      <c r="AG96" s="166" t="str">
        <f ca="1">'ادخال درجات التشخيصي'!BU92</f>
        <v/>
      </c>
      <c r="AH96" s="166" t="str">
        <f ca="1">'ادخال درجات التشخيصي'!BW92</f>
        <v/>
      </c>
      <c r="AI96" s="166" t="str">
        <f ca="1">'ادخال درجات التشخيصي'!BY92</f>
        <v/>
      </c>
      <c r="AJ96" s="166" t="str">
        <f ca="1">'ادخال درجات التشخيصي'!CA92</f>
        <v/>
      </c>
      <c r="AK96" s="166" t="str">
        <f ca="1">'ادخال درجات التشخيصي'!CC92</f>
        <v/>
      </c>
      <c r="AL96" s="166" t="str">
        <f ca="1">'ادخال درجات التشخيصي'!CE92</f>
        <v/>
      </c>
      <c r="AM96" s="166" t="str">
        <f ca="1">'ادخال درجات التشخيصي'!CG92</f>
        <v/>
      </c>
      <c r="AN96" s="166" t="str">
        <f ca="1">'ادخال درجات التشخيصي'!CI92</f>
        <v/>
      </c>
      <c r="AS96" s="91">
        <v>86</v>
      </c>
      <c r="AT96" s="19" t="str">
        <f t="shared" si="10"/>
        <v/>
      </c>
      <c r="AU96" s="92" t="str">
        <f t="shared" si="11"/>
        <v/>
      </c>
    </row>
    <row r="97" spans="1:47">
      <c r="A97" s="91">
        <f>'ادخال درجات التشخيصي'!A93</f>
        <v>87</v>
      </c>
      <c r="B97" s="19" t="str">
        <f>IF('ادخال درجات التشخيصي'!B93="","",'ادخال درجات التشخيصي'!B93)</f>
        <v/>
      </c>
      <c r="C97" s="19" t="str">
        <f>IF('ادخال درجات التشخيصي'!AC93="","",'ادخال درجات التشخيصي'!AC93)</f>
        <v/>
      </c>
      <c r="D97" s="92" t="str">
        <f>'ادخال درجات التشخيصي'!AD93</f>
        <v/>
      </c>
      <c r="G97" t="str">
        <f>IF(B97="","",RANK(D97,$D:$D,1)+COUNTIF(D$11:$D97,D97)-1)</f>
        <v/>
      </c>
      <c r="H97" t="str">
        <f>IF(B97="","",RANK(D97,$D:$D)+COUNTIF($D$11:D97,D97)-1)</f>
        <v/>
      </c>
      <c r="J97" s="91">
        <v>87</v>
      </c>
      <c r="K97" s="19" t="str">
        <f t="shared" si="6"/>
        <v/>
      </c>
      <c r="L97" s="92" t="str">
        <f t="shared" si="7"/>
        <v/>
      </c>
      <c r="M97" s="219"/>
      <c r="N97" s="220">
        <f t="shared" si="8"/>
        <v>87</v>
      </c>
      <c r="O97" s="188" t="str">
        <f t="shared" si="9"/>
        <v/>
      </c>
      <c r="P97" s="166" t="str">
        <f ca="1">'ادخال درجات التشخيصي'!AM93</f>
        <v/>
      </c>
      <c r="Q97" s="166" t="str">
        <f ca="1">'ادخال درجات التشخيصي'!AO93</f>
        <v/>
      </c>
      <c r="R97" s="166" t="str">
        <f ca="1">'ادخال درجات التشخيصي'!AQ93</f>
        <v/>
      </c>
      <c r="S97" s="166" t="str">
        <f ca="1">'ادخال درجات التشخيصي'!AS93</f>
        <v/>
      </c>
      <c r="T97" s="166" t="str">
        <f ca="1">'ادخال درجات التشخيصي'!AU93</f>
        <v/>
      </c>
      <c r="U97" s="166" t="str">
        <f ca="1">'ادخال درجات التشخيصي'!AW93</f>
        <v/>
      </c>
      <c r="V97" s="166" t="str">
        <f ca="1">'ادخال درجات التشخيصي'!AY93</f>
        <v/>
      </c>
      <c r="W97" s="166" t="str">
        <f ca="1">'ادخال درجات التشخيصي'!BA93</f>
        <v/>
      </c>
      <c r="X97" s="166" t="str">
        <f ca="1">'ادخال درجات التشخيصي'!BC93</f>
        <v/>
      </c>
      <c r="Y97" s="166" t="str">
        <f ca="1">'ادخال درجات التشخيصي'!BE93</f>
        <v/>
      </c>
      <c r="Z97" s="166" t="str">
        <f ca="1">'ادخال درجات التشخيصي'!BG93</f>
        <v/>
      </c>
      <c r="AA97" s="166" t="str">
        <f ca="1">'ادخال درجات التشخيصي'!BI93</f>
        <v/>
      </c>
      <c r="AB97" s="166" t="str">
        <f ca="1">'ادخال درجات التشخيصي'!BK93</f>
        <v/>
      </c>
      <c r="AC97" s="166" t="str">
        <f ca="1">'ادخال درجات التشخيصي'!BM93</f>
        <v/>
      </c>
      <c r="AD97" s="166" t="str">
        <f ca="1">'ادخال درجات التشخيصي'!BO93</f>
        <v/>
      </c>
      <c r="AE97" s="166" t="str">
        <f ca="1">'ادخال درجات التشخيصي'!BQ93</f>
        <v/>
      </c>
      <c r="AF97" s="166" t="str">
        <f ca="1">'ادخال درجات التشخيصي'!BS93</f>
        <v/>
      </c>
      <c r="AG97" s="166" t="str">
        <f ca="1">'ادخال درجات التشخيصي'!BU93</f>
        <v/>
      </c>
      <c r="AH97" s="166" t="str">
        <f ca="1">'ادخال درجات التشخيصي'!BW93</f>
        <v/>
      </c>
      <c r="AI97" s="166" t="str">
        <f ca="1">'ادخال درجات التشخيصي'!BY93</f>
        <v/>
      </c>
      <c r="AJ97" s="166" t="str">
        <f ca="1">'ادخال درجات التشخيصي'!CA93</f>
        <v/>
      </c>
      <c r="AK97" s="166" t="str">
        <f ca="1">'ادخال درجات التشخيصي'!CC93</f>
        <v/>
      </c>
      <c r="AL97" s="166" t="str">
        <f ca="1">'ادخال درجات التشخيصي'!CE93</f>
        <v/>
      </c>
      <c r="AM97" s="166" t="str">
        <f ca="1">'ادخال درجات التشخيصي'!CG93</f>
        <v/>
      </c>
      <c r="AN97" s="166" t="str">
        <f ca="1">'ادخال درجات التشخيصي'!CI93</f>
        <v/>
      </c>
      <c r="AS97" s="91">
        <v>87</v>
      </c>
      <c r="AT97" s="19" t="str">
        <f t="shared" si="10"/>
        <v/>
      </c>
      <c r="AU97" s="92" t="str">
        <f t="shared" si="11"/>
        <v/>
      </c>
    </row>
    <row r="98" spans="1:47">
      <c r="A98" s="91">
        <f>'ادخال درجات التشخيصي'!A94</f>
        <v>88</v>
      </c>
      <c r="B98" s="19" t="str">
        <f>IF('ادخال درجات التشخيصي'!B94="","",'ادخال درجات التشخيصي'!B94)</f>
        <v/>
      </c>
      <c r="C98" s="19" t="str">
        <f>IF('ادخال درجات التشخيصي'!AC94="","",'ادخال درجات التشخيصي'!AC94)</f>
        <v/>
      </c>
      <c r="D98" s="92" t="str">
        <f>'ادخال درجات التشخيصي'!AD94</f>
        <v/>
      </c>
      <c r="G98" t="str">
        <f>IF(B98="","",RANK(D98,$D:$D,1)+COUNTIF(D$11:$D98,D98)-1)</f>
        <v/>
      </c>
      <c r="H98" t="str">
        <f>IF(B98="","",RANK(D98,$D:$D)+COUNTIF($D$11:D98,D98)-1)</f>
        <v/>
      </c>
      <c r="J98" s="91">
        <v>88</v>
      </c>
      <c r="K98" s="19" t="str">
        <f t="shared" si="6"/>
        <v/>
      </c>
      <c r="L98" s="92" t="str">
        <f t="shared" si="7"/>
        <v/>
      </c>
      <c r="M98" s="219"/>
      <c r="N98" s="220">
        <f t="shared" si="8"/>
        <v>88</v>
      </c>
      <c r="O98" s="188" t="str">
        <f t="shared" si="9"/>
        <v/>
      </c>
      <c r="P98" s="166" t="str">
        <f ca="1">'ادخال درجات التشخيصي'!AM94</f>
        <v/>
      </c>
      <c r="Q98" s="166" t="str">
        <f ca="1">'ادخال درجات التشخيصي'!AO94</f>
        <v/>
      </c>
      <c r="R98" s="166" t="str">
        <f ca="1">'ادخال درجات التشخيصي'!AQ94</f>
        <v/>
      </c>
      <c r="S98" s="166" t="str">
        <f ca="1">'ادخال درجات التشخيصي'!AS94</f>
        <v/>
      </c>
      <c r="T98" s="166" t="str">
        <f ca="1">'ادخال درجات التشخيصي'!AU94</f>
        <v/>
      </c>
      <c r="U98" s="166" t="str">
        <f ca="1">'ادخال درجات التشخيصي'!AW94</f>
        <v/>
      </c>
      <c r="V98" s="166" t="str">
        <f ca="1">'ادخال درجات التشخيصي'!AY94</f>
        <v/>
      </c>
      <c r="W98" s="166" t="str">
        <f ca="1">'ادخال درجات التشخيصي'!BA94</f>
        <v/>
      </c>
      <c r="X98" s="166" t="str">
        <f ca="1">'ادخال درجات التشخيصي'!BC94</f>
        <v/>
      </c>
      <c r="Y98" s="166" t="str">
        <f ca="1">'ادخال درجات التشخيصي'!BE94</f>
        <v/>
      </c>
      <c r="Z98" s="166" t="str">
        <f ca="1">'ادخال درجات التشخيصي'!BG94</f>
        <v/>
      </c>
      <c r="AA98" s="166" t="str">
        <f ca="1">'ادخال درجات التشخيصي'!BI94</f>
        <v/>
      </c>
      <c r="AB98" s="166" t="str">
        <f ca="1">'ادخال درجات التشخيصي'!BK94</f>
        <v/>
      </c>
      <c r="AC98" s="166" t="str">
        <f ca="1">'ادخال درجات التشخيصي'!BM94</f>
        <v/>
      </c>
      <c r="AD98" s="166" t="str">
        <f ca="1">'ادخال درجات التشخيصي'!BO94</f>
        <v/>
      </c>
      <c r="AE98" s="166" t="str">
        <f ca="1">'ادخال درجات التشخيصي'!BQ94</f>
        <v/>
      </c>
      <c r="AF98" s="166" t="str">
        <f ca="1">'ادخال درجات التشخيصي'!BS94</f>
        <v/>
      </c>
      <c r="AG98" s="166" t="str">
        <f ca="1">'ادخال درجات التشخيصي'!BU94</f>
        <v/>
      </c>
      <c r="AH98" s="166" t="str">
        <f ca="1">'ادخال درجات التشخيصي'!BW94</f>
        <v/>
      </c>
      <c r="AI98" s="166" t="str">
        <f ca="1">'ادخال درجات التشخيصي'!BY94</f>
        <v/>
      </c>
      <c r="AJ98" s="166" t="str">
        <f ca="1">'ادخال درجات التشخيصي'!CA94</f>
        <v/>
      </c>
      <c r="AK98" s="166" t="str">
        <f ca="1">'ادخال درجات التشخيصي'!CC94</f>
        <v/>
      </c>
      <c r="AL98" s="166" t="str">
        <f ca="1">'ادخال درجات التشخيصي'!CE94</f>
        <v/>
      </c>
      <c r="AM98" s="166" t="str">
        <f ca="1">'ادخال درجات التشخيصي'!CG94</f>
        <v/>
      </c>
      <c r="AN98" s="166" t="str">
        <f ca="1">'ادخال درجات التشخيصي'!CI94</f>
        <v/>
      </c>
      <c r="AS98" s="91">
        <v>88</v>
      </c>
      <c r="AT98" s="19" t="str">
        <f t="shared" si="10"/>
        <v/>
      </c>
      <c r="AU98" s="92" t="str">
        <f t="shared" si="11"/>
        <v/>
      </c>
    </row>
    <row r="99" spans="1:47">
      <c r="A99" s="91">
        <f>'ادخال درجات التشخيصي'!A95</f>
        <v>89</v>
      </c>
      <c r="B99" s="19" t="str">
        <f>IF('ادخال درجات التشخيصي'!B95="","",'ادخال درجات التشخيصي'!B95)</f>
        <v/>
      </c>
      <c r="C99" s="19" t="str">
        <f>IF('ادخال درجات التشخيصي'!AC95="","",'ادخال درجات التشخيصي'!AC95)</f>
        <v/>
      </c>
      <c r="D99" s="92" t="str">
        <f>'ادخال درجات التشخيصي'!AD95</f>
        <v/>
      </c>
      <c r="G99" t="str">
        <f>IF(B99="","",RANK(D99,$D:$D,1)+COUNTIF(D$11:$D99,D99)-1)</f>
        <v/>
      </c>
      <c r="H99" t="str">
        <f>IF(B99="","",RANK(D99,$D:$D)+COUNTIF($D$11:D99,D99)-1)</f>
        <v/>
      </c>
      <c r="J99" s="91">
        <v>89</v>
      </c>
      <c r="K99" s="19" t="str">
        <f t="shared" si="6"/>
        <v/>
      </c>
      <c r="L99" s="92" t="str">
        <f t="shared" si="7"/>
        <v/>
      </c>
      <c r="M99" s="219"/>
      <c r="N99" s="220">
        <f t="shared" si="8"/>
        <v>89</v>
      </c>
      <c r="O99" s="188" t="str">
        <f t="shared" si="9"/>
        <v/>
      </c>
      <c r="P99" s="166" t="str">
        <f ca="1">'ادخال درجات التشخيصي'!AM95</f>
        <v/>
      </c>
      <c r="Q99" s="166" t="str">
        <f ca="1">'ادخال درجات التشخيصي'!AO95</f>
        <v/>
      </c>
      <c r="R99" s="166" t="str">
        <f ca="1">'ادخال درجات التشخيصي'!AQ95</f>
        <v/>
      </c>
      <c r="S99" s="166" t="str">
        <f ca="1">'ادخال درجات التشخيصي'!AS95</f>
        <v/>
      </c>
      <c r="T99" s="166" t="str">
        <f ca="1">'ادخال درجات التشخيصي'!AU95</f>
        <v/>
      </c>
      <c r="U99" s="166" t="str">
        <f ca="1">'ادخال درجات التشخيصي'!AW95</f>
        <v/>
      </c>
      <c r="V99" s="166" t="str">
        <f ca="1">'ادخال درجات التشخيصي'!AY95</f>
        <v/>
      </c>
      <c r="W99" s="166" t="str">
        <f ca="1">'ادخال درجات التشخيصي'!BA95</f>
        <v/>
      </c>
      <c r="X99" s="166" t="str">
        <f ca="1">'ادخال درجات التشخيصي'!BC95</f>
        <v/>
      </c>
      <c r="Y99" s="166" t="str">
        <f ca="1">'ادخال درجات التشخيصي'!BE95</f>
        <v/>
      </c>
      <c r="Z99" s="166" t="str">
        <f ca="1">'ادخال درجات التشخيصي'!BG95</f>
        <v/>
      </c>
      <c r="AA99" s="166" t="str">
        <f ca="1">'ادخال درجات التشخيصي'!BI95</f>
        <v/>
      </c>
      <c r="AB99" s="166" t="str">
        <f ca="1">'ادخال درجات التشخيصي'!BK95</f>
        <v/>
      </c>
      <c r="AC99" s="166" t="str">
        <f ca="1">'ادخال درجات التشخيصي'!BM95</f>
        <v/>
      </c>
      <c r="AD99" s="166" t="str">
        <f ca="1">'ادخال درجات التشخيصي'!BO95</f>
        <v/>
      </c>
      <c r="AE99" s="166" t="str">
        <f ca="1">'ادخال درجات التشخيصي'!BQ95</f>
        <v/>
      </c>
      <c r="AF99" s="166" t="str">
        <f ca="1">'ادخال درجات التشخيصي'!BS95</f>
        <v/>
      </c>
      <c r="AG99" s="166" t="str">
        <f ca="1">'ادخال درجات التشخيصي'!BU95</f>
        <v/>
      </c>
      <c r="AH99" s="166" t="str">
        <f ca="1">'ادخال درجات التشخيصي'!BW95</f>
        <v/>
      </c>
      <c r="AI99" s="166" t="str">
        <f ca="1">'ادخال درجات التشخيصي'!BY95</f>
        <v/>
      </c>
      <c r="AJ99" s="166" t="str">
        <f ca="1">'ادخال درجات التشخيصي'!CA95</f>
        <v/>
      </c>
      <c r="AK99" s="166" t="str">
        <f ca="1">'ادخال درجات التشخيصي'!CC95</f>
        <v/>
      </c>
      <c r="AL99" s="166" t="str">
        <f ca="1">'ادخال درجات التشخيصي'!CE95</f>
        <v/>
      </c>
      <c r="AM99" s="166" t="str">
        <f ca="1">'ادخال درجات التشخيصي'!CG95</f>
        <v/>
      </c>
      <c r="AN99" s="166" t="str">
        <f ca="1">'ادخال درجات التشخيصي'!CI95</f>
        <v/>
      </c>
      <c r="AS99" s="91">
        <v>89</v>
      </c>
      <c r="AT99" s="19" t="str">
        <f t="shared" si="10"/>
        <v/>
      </c>
      <c r="AU99" s="92" t="str">
        <f t="shared" si="11"/>
        <v/>
      </c>
    </row>
    <row r="100" spans="1:47">
      <c r="A100" s="91">
        <f>'ادخال درجات التشخيصي'!A96</f>
        <v>90</v>
      </c>
      <c r="B100" s="19" t="str">
        <f>IF('ادخال درجات التشخيصي'!B96="","",'ادخال درجات التشخيصي'!B96)</f>
        <v/>
      </c>
      <c r="C100" s="19" t="str">
        <f>IF('ادخال درجات التشخيصي'!AC96="","",'ادخال درجات التشخيصي'!AC96)</f>
        <v/>
      </c>
      <c r="D100" s="92" t="str">
        <f>'ادخال درجات التشخيصي'!AD96</f>
        <v/>
      </c>
      <c r="G100" t="str">
        <f>IF(B100="","",RANK(D100,$D:$D,1)+COUNTIF(D$11:$D100,D100)-1)</f>
        <v/>
      </c>
      <c r="H100" t="str">
        <f>IF(B100="","",RANK(D100,$D:$D)+COUNTIF($D$11:D100,D100)-1)</f>
        <v/>
      </c>
      <c r="J100" s="91">
        <v>90</v>
      </c>
      <c r="K100" s="19" t="str">
        <f t="shared" si="6"/>
        <v/>
      </c>
      <c r="L100" s="92" t="str">
        <f t="shared" si="7"/>
        <v/>
      </c>
      <c r="M100" s="219"/>
      <c r="N100" s="220">
        <f t="shared" si="8"/>
        <v>90</v>
      </c>
      <c r="O100" s="188" t="str">
        <f t="shared" si="9"/>
        <v/>
      </c>
      <c r="P100" s="166" t="str">
        <f ca="1">'ادخال درجات التشخيصي'!AM96</f>
        <v/>
      </c>
      <c r="Q100" s="166" t="str">
        <f ca="1">'ادخال درجات التشخيصي'!AO96</f>
        <v/>
      </c>
      <c r="R100" s="166" t="str">
        <f ca="1">'ادخال درجات التشخيصي'!AQ96</f>
        <v/>
      </c>
      <c r="S100" s="166" t="str">
        <f ca="1">'ادخال درجات التشخيصي'!AS96</f>
        <v/>
      </c>
      <c r="T100" s="166" t="str">
        <f ca="1">'ادخال درجات التشخيصي'!AU96</f>
        <v/>
      </c>
      <c r="U100" s="166" t="str">
        <f ca="1">'ادخال درجات التشخيصي'!AW96</f>
        <v/>
      </c>
      <c r="V100" s="166" t="str">
        <f ca="1">'ادخال درجات التشخيصي'!AY96</f>
        <v/>
      </c>
      <c r="W100" s="166" t="str">
        <f ca="1">'ادخال درجات التشخيصي'!BA96</f>
        <v/>
      </c>
      <c r="X100" s="166" t="str">
        <f ca="1">'ادخال درجات التشخيصي'!BC96</f>
        <v/>
      </c>
      <c r="Y100" s="166" t="str">
        <f ca="1">'ادخال درجات التشخيصي'!BE96</f>
        <v/>
      </c>
      <c r="Z100" s="166" t="str">
        <f ca="1">'ادخال درجات التشخيصي'!BG96</f>
        <v/>
      </c>
      <c r="AA100" s="166" t="str">
        <f ca="1">'ادخال درجات التشخيصي'!BI96</f>
        <v/>
      </c>
      <c r="AB100" s="166" t="str">
        <f ca="1">'ادخال درجات التشخيصي'!BK96</f>
        <v/>
      </c>
      <c r="AC100" s="166" t="str">
        <f ca="1">'ادخال درجات التشخيصي'!BM96</f>
        <v/>
      </c>
      <c r="AD100" s="166" t="str">
        <f ca="1">'ادخال درجات التشخيصي'!BO96</f>
        <v/>
      </c>
      <c r="AE100" s="166" t="str">
        <f ca="1">'ادخال درجات التشخيصي'!BQ96</f>
        <v/>
      </c>
      <c r="AF100" s="166" t="str">
        <f ca="1">'ادخال درجات التشخيصي'!BS96</f>
        <v/>
      </c>
      <c r="AG100" s="166" t="str">
        <f ca="1">'ادخال درجات التشخيصي'!BU96</f>
        <v/>
      </c>
      <c r="AH100" s="166" t="str">
        <f ca="1">'ادخال درجات التشخيصي'!BW96</f>
        <v/>
      </c>
      <c r="AI100" s="166" t="str">
        <f ca="1">'ادخال درجات التشخيصي'!BY96</f>
        <v/>
      </c>
      <c r="AJ100" s="166" t="str">
        <f ca="1">'ادخال درجات التشخيصي'!CA96</f>
        <v/>
      </c>
      <c r="AK100" s="166" t="str">
        <f ca="1">'ادخال درجات التشخيصي'!CC96</f>
        <v/>
      </c>
      <c r="AL100" s="166" t="str">
        <f ca="1">'ادخال درجات التشخيصي'!CE96</f>
        <v/>
      </c>
      <c r="AM100" s="166" t="str">
        <f ca="1">'ادخال درجات التشخيصي'!CG96</f>
        <v/>
      </c>
      <c r="AN100" s="166" t="str">
        <f ca="1">'ادخال درجات التشخيصي'!CI96</f>
        <v/>
      </c>
      <c r="AS100" s="91">
        <v>90</v>
      </c>
      <c r="AT100" s="19" t="str">
        <f t="shared" si="10"/>
        <v/>
      </c>
      <c r="AU100" s="92" t="str">
        <f t="shared" si="11"/>
        <v/>
      </c>
    </row>
    <row r="101" spans="1:47">
      <c r="A101" s="91">
        <f>'ادخال درجات التشخيصي'!A97</f>
        <v>91</v>
      </c>
      <c r="B101" s="19" t="str">
        <f>IF('ادخال درجات التشخيصي'!B97="","",'ادخال درجات التشخيصي'!B97)</f>
        <v/>
      </c>
      <c r="C101" s="19" t="str">
        <f>IF('ادخال درجات التشخيصي'!AC97="","",'ادخال درجات التشخيصي'!AC97)</f>
        <v/>
      </c>
      <c r="D101" s="92" t="str">
        <f>'ادخال درجات التشخيصي'!AD97</f>
        <v/>
      </c>
      <c r="G101" t="str">
        <f>IF(B101="","",RANK(D101,$D:$D,1)+COUNTIF(D$11:$D101,D101)-1)</f>
        <v/>
      </c>
      <c r="H101" t="str">
        <f>IF(B101="","",RANK(D101,$D:$D)+COUNTIF($D$11:D101,D101)-1)</f>
        <v/>
      </c>
      <c r="J101" s="91">
        <v>91</v>
      </c>
      <c r="K101" s="19" t="str">
        <f t="shared" si="6"/>
        <v/>
      </c>
      <c r="L101" s="92" t="str">
        <f t="shared" si="7"/>
        <v/>
      </c>
      <c r="M101" s="219"/>
      <c r="N101" s="220">
        <f t="shared" si="8"/>
        <v>91</v>
      </c>
      <c r="O101" s="188" t="str">
        <f t="shared" si="9"/>
        <v/>
      </c>
      <c r="P101" s="166" t="str">
        <f ca="1">'ادخال درجات التشخيصي'!AM97</f>
        <v/>
      </c>
      <c r="Q101" s="166" t="str">
        <f ca="1">'ادخال درجات التشخيصي'!AO97</f>
        <v/>
      </c>
      <c r="R101" s="166" t="str">
        <f ca="1">'ادخال درجات التشخيصي'!AQ97</f>
        <v/>
      </c>
      <c r="S101" s="166" t="str">
        <f ca="1">'ادخال درجات التشخيصي'!AS97</f>
        <v/>
      </c>
      <c r="T101" s="166" t="str">
        <f ca="1">'ادخال درجات التشخيصي'!AU97</f>
        <v/>
      </c>
      <c r="U101" s="166" t="str">
        <f ca="1">'ادخال درجات التشخيصي'!AW97</f>
        <v/>
      </c>
      <c r="V101" s="166" t="str">
        <f ca="1">'ادخال درجات التشخيصي'!AY97</f>
        <v/>
      </c>
      <c r="W101" s="166" t="str">
        <f ca="1">'ادخال درجات التشخيصي'!BA97</f>
        <v/>
      </c>
      <c r="X101" s="166" t="str">
        <f ca="1">'ادخال درجات التشخيصي'!BC97</f>
        <v/>
      </c>
      <c r="Y101" s="166" t="str">
        <f ca="1">'ادخال درجات التشخيصي'!BE97</f>
        <v/>
      </c>
      <c r="Z101" s="166" t="str">
        <f ca="1">'ادخال درجات التشخيصي'!BG97</f>
        <v/>
      </c>
      <c r="AA101" s="166" t="str">
        <f ca="1">'ادخال درجات التشخيصي'!BI97</f>
        <v/>
      </c>
      <c r="AB101" s="166" t="str">
        <f ca="1">'ادخال درجات التشخيصي'!BK97</f>
        <v/>
      </c>
      <c r="AC101" s="166" t="str">
        <f ca="1">'ادخال درجات التشخيصي'!BM97</f>
        <v/>
      </c>
      <c r="AD101" s="166" t="str">
        <f ca="1">'ادخال درجات التشخيصي'!BO97</f>
        <v/>
      </c>
      <c r="AE101" s="166" t="str">
        <f ca="1">'ادخال درجات التشخيصي'!BQ97</f>
        <v/>
      </c>
      <c r="AF101" s="166" t="str">
        <f ca="1">'ادخال درجات التشخيصي'!BS97</f>
        <v/>
      </c>
      <c r="AG101" s="166" t="str">
        <f ca="1">'ادخال درجات التشخيصي'!BU97</f>
        <v/>
      </c>
      <c r="AH101" s="166" t="str">
        <f ca="1">'ادخال درجات التشخيصي'!BW97</f>
        <v/>
      </c>
      <c r="AI101" s="166" t="str">
        <f ca="1">'ادخال درجات التشخيصي'!BY97</f>
        <v/>
      </c>
      <c r="AJ101" s="166" t="str">
        <f ca="1">'ادخال درجات التشخيصي'!CA97</f>
        <v/>
      </c>
      <c r="AK101" s="166" t="str">
        <f ca="1">'ادخال درجات التشخيصي'!CC97</f>
        <v/>
      </c>
      <c r="AL101" s="166" t="str">
        <f ca="1">'ادخال درجات التشخيصي'!CE97</f>
        <v/>
      </c>
      <c r="AM101" s="166" t="str">
        <f ca="1">'ادخال درجات التشخيصي'!CG97</f>
        <v/>
      </c>
      <c r="AN101" s="166" t="str">
        <f ca="1">'ادخال درجات التشخيصي'!CI97</f>
        <v/>
      </c>
      <c r="AS101" s="91">
        <v>91</v>
      </c>
      <c r="AT101" s="19" t="str">
        <f t="shared" si="10"/>
        <v/>
      </c>
      <c r="AU101" s="92" t="str">
        <f t="shared" si="11"/>
        <v/>
      </c>
    </row>
    <row r="102" spans="1:47">
      <c r="A102" s="91">
        <f>'ادخال درجات التشخيصي'!A98</f>
        <v>92</v>
      </c>
      <c r="B102" s="19" t="str">
        <f>IF('ادخال درجات التشخيصي'!B98="","",'ادخال درجات التشخيصي'!B98)</f>
        <v/>
      </c>
      <c r="C102" s="19" t="str">
        <f>IF('ادخال درجات التشخيصي'!AC98="","",'ادخال درجات التشخيصي'!AC98)</f>
        <v/>
      </c>
      <c r="D102" s="92" t="str">
        <f>'ادخال درجات التشخيصي'!AD98</f>
        <v/>
      </c>
      <c r="G102" t="str">
        <f>IF(B102="","",RANK(D102,$D:$D,1)+COUNTIF(D$11:$D102,D102)-1)</f>
        <v/>
      </c>
      <c r="H102" t="str">
        <f>IF(B102="","",RANK(D102,$D:$D)+COUNTIF($D$11:D102,D102)-1)</f>
        <v/>
      </c>
      <c r="J102" s="91">
        <v>92</v>
      </c>
      <c r="K102" s="19" t="str">
        <f t="shared" si="6"/>
        <v/>
      </c>
      <c r="L102" s="92" t="str">
        <f t="shared" si="7"/>
        <v/>
      </c>
      <c r="M102" s="219"/>
      <c r="N102" s="220">
        <f t="shared" si="8"/>
        <v>92</v>
      </c>
      <c r="O102" s="188" t="str">
        <f t="shared" si="9"/>
        <v/>
      </c>
      <c r="P102" s="166" t="str">
        <f ca="1">'ادخال درجات التشخيصي'!AM98</f>
        <v/>
      </c>
      <c r="Q102" s="166" t="str">
        <f ca="1">'ادخال درجات التشخيصي'!AO98</f>
        <v/>
      </c>
      <c r="R102" s="166" t="str">
        <f ca="1">'ادخال درجات التشخيصي'!AQ98</f>
        <v/>
      </c>
      <c r="S102" s="166" t="str">
        <f ca="1">'ادخال درجات التشخيصي'!AS98</f>
        <v/>
      </c>
      <c r="T102" s="166" t="str">
        <f ca="1">'ادخال درجات التشخيصي'!AU98</f>
        <v/>
      </c>
      <c r="U102" s="166" t="str">
        <f ca="1">'ادخال درجات التشخيصي'!AW98</f>
        <v/>
      </c>
      <c r="V102" s="166" t="str">
        <f ca="1">'ادخال درجات التشخيصي'!AY98</f>
        <v/>
      </c>
      <c r="W102" s="166" t="str">
        <f ca="1">'ادخال درجات التشخيصي'!BA98</f>
        <v/>
      </c>
      <c r="X102" s="166" t="str">
        <f ca="1">'ادخال درجات التشخيصي'!BC98</f>
        <v/>
      </c>
      <c r="Y102" s="166" t="str">
        <f ca="1">'ادخال درجات التشخيصي'!BE98</f>
        <v/>
      </c>
      <c r="Z102" s="166" t="str">
        <f ca="1">'ادخال درجات التشخيصي'!BG98</f>
        <v/>
      </c>
      <c r="AA102" s="166" t="str">
        <f ca="1">'ادخال درجات التشخيصي'!BI98</f>
        <v/>
      </c>
      <c r="AB102" s="166" t="str">
        <f ca="1">'ادخال درجات التشخيصي'!BK98</f>
        <v/>
      </c>
      <c r="AC102" s="166" t="str">
        <f ca="1">'ادخال درجات التشخيصي'!BM98</f>
        <v/>
      </c>
      <c r="AD102" s="166" t="str">
        <f ca="1">'ادخال درجات التشخيصي'!BO98</f>
        <v/>
      </c>
      <c r="AE102" s="166" t="str">
        <f ca="1">'ادخال درجات التشخيصي'!BQ98</f>
        <v/>
      </c>
      <c r="AF102" s="166" t="str">
        <f ca="1">'ادخال درجات التشخيصي'!BS98</f>
        <v/>
      </c>
      <c r="AG102" s="166" t="str">
        <f ca="1">'ادخال درجات التشخيصي'!BU98</f>
        <v/>
      </c>
      <c r="AH102" s="166" t="str">
        <f ca="1">'ادخال درجات التشخيصي'!BW98</f>
        <v/>
      </c>
      <c r="AI102" s="166" t="str">
        <f ca="1">'ادخال درجات التشخيصي'!BY98</f>
        <v/>
      </c>
      <c r="AJ102" s="166" t="str">
        <f ca="1">'ادخال درجات التشخيصي'!CA98</f>
        <v/>
      </c>
      <c r="AK102" s="166" t="str">
        <f ca="1">'ادخال درجات التشخيصي'!CC98</f>
        <v/>
      </c>
      <c r="AL102" s="166" t="str">
        <f ca="1">'ادخال درجات التشخيصي'!CE98</f>
        <v/>
      </c>
      <c r="AM102" s="166" t="str">
        <f ca="1">'ادخال درجات التشخيصي'!CG98</f>
        <v/>
      </c>
      <c r="AN102" s="166" t="str">
        <f ca="1">'ادخال درجات التشخيصي'!CI98</f>
        <v/>
      </c>
      <c r="AS102" s="91">
        <v>92</v>
      </c>
      <c r="AT102" s="19" t="str">
        <f t="shared" si="10"/>
        <v/>
      </c>
      <c r="AU102" s="92" t="str">
        <f t="shared" si="11"/>
        <v/>
      </c>
    </row>
    <row r="103" spans="1:47">
      <c r="A103" s="91">
        <f>'ادخال درجات التشخيصي'!A99</f>
        <v>93</v>
      </c>
      <c r="B103" s="19" t="str">
        <f>IF('ادخال درجات التشخيصي'!B99="","",'ادخال درجات التشخيصي'!B99)</f>
        <v/>
      </c>
      <c r="C103" s="19" t="str">
        <f>IF('ادخال درجات التشخيصي'!AC99="","",'ادخال درجات التشخيصي'!AC99)</f>
        <v/>
      </c>
      <c r="D103" s="92" t="str">
        <f>'ادخال درجات التشخيصي'!AD99</f>
        <v/>
      </c>
      <c r="G103" t="str">
        <f>IF(B103="","",RANK(D103,$D:$D,1)+COUNTIF(D$11:$D103,D103)-1)</f>
        <v/>
      </c>
      <c r="H103" t="str">
        <f>IF(B103="","",RANK(D103,$D:$D)+COUNTIF($D$11:D103,D103)-1)</f>
        <v/>
      </c>
      <c r="J103" s="91">
        <v>93</v>
      </c>
      <c r="K103" s="19" t="str">
        <f t="shared" si="6"/>
        <v/>
      </c>
      <c r="L103" s="92" t="str">
        <f t="shared" si="7"/>
        <v/>
      </c>
      <c r="M103" s="219"/>
      <c r="N103" s="220">
        <f t="shared" si="8"/>
        <v>93</v>
      </c>
      <c r="O103" s="188" t="str">
        <f t="shared" si="9"/>
        <v/>
      </c>
      <c r="P103" s="166" t="str">
        <f ca="1">'ادخال درجات التشخيصي'!AM99</f>
        <v/>
      </c>
      <c r="Q103" s="166" t="str">
        <f ca="1">'ادخال درجات التشخيصي'!AO99</f>
        <v/>
      </c>
      <c r="R103" s="166" t="str">
        <f ca="1">'ادخال درجات التشخيصي'!AQ99</f>
        <v/>
      </c>
      <c r="S103" s="166" t="str">
        <f ca="1">'ادخال درجات التشخيصي'!AS99</f>
        <v/>
      </c>
      <c r="T103" s="166" t="str">
        <f ca="1">'ادخال درجات التشخيصي'!AU99</f>
        <v/>
      </c>
      <c r="U103" s="166" t="str">
        <f ca="1">'ادخال درجات التشخيصي'!AW99</f>
        <v/>
      </c>
      <c r="V103" s="166" t="str">
        <f ca="1">'ادخال درجات التشخيصي'!AY99</f>
        <v/>
      </c>
      <c r="W103" s="166" t="str">
        <f ca="1">'ادخال درجات التشخيصي'!BA99</f>
        <v/>
      </c>
      <c r="X103" s="166" t="str">
        <f ca="1">'ادخال درجات التشخيصي'!BC99</f>
        <v/>
      </c>
      <c r="Y103" s="166" t="str">
        <f ca="1">'ادخال درجات التشخيصي'!BE99</f>
        <v/>
      </c>
      <c r="Z103" s="166" t="str">
        <f ca="1">'ادخال درجات التشخيصي'!BG99</f>
        <v/>
      </c>
      <c r="AA103" s="166" t="str">
        <f ca="1">'ادخال درجات التشخيصي'!BI99</f>
        <v/>
      </c>
      <c r="AB103" s="166" t="str">
        <f ca="1">'ادخال درجات التشخيصي'!BK99</f>
        <v/>
      </c>
      <c r="AC103" s="166" t="str">
        <f ca="1">'ادخال درجات التشخيصي'!BM99</f>
        <v/>
      </c>
      <c r="AD103" s="166" t="str">
        <f ca="1">'ادخال درجات التشخيصي'!BO99</f>
        <v/>
      </c>
      <c r="AE103" s="166" t="str">
        <f ca="1">'ادخال درجات التشخيصي'!BQ99</f>
        <v/>
      </c>
      <c r="AF103" s="166" t="str">
        <f ca="1">'ادخال درجات التشخيصي'!BS99</f>
        <v/>
      </c>
      <c r="AG103" s="166" t="str">
        <f ca="1">'ادخال درجات التشخيصي'!BU99</f>
        <v/>
      </c>
      <c r="AH103" s="166" t="str">
        <f ca="1">'ادخال درجات التشخيصي'!BW99</f>
        <v/>
      </c>
      <c r="AI103" s="166" t="str">
        <f ca="1">'ادخال درجات التشخيصي'!BY99</f>
        <v/>
      </c>
      <c r="AJ103" s="166" t="str">
        <f ca="1">'ادخال درجات التشخيصي'!CA99</f>
        <v/>
      </c>
      <c r="AK103" s="166" t="str">
        <f ca="1">'ادخال درجات التشخيصي'!CC99</f>
        <v/>
      </c>
      <c r="AL103" s="166" t="str">
        <f ca="1">'ادخال درجات التشخيصي'!CE99</f>
        <v/>
      </c>
      <c r="AM103" s="166" t="str">
        <f ca="1">'ادخال درجات التشخيصي'!CG99</f>
        <v/>
      </c>
      <c r="AN103" s="166" t="str">
        <f ca="1">'ادخال درجات التشخيصي'!CI99</f>
        <v/>
      </c>
      <c r="AS103" s="91">
        <v>93</v>
      </c>
      <c r="AT103" s="19" t="str">
        <f t="shared" si="10"/>
        <v/>
      </c>
      <c r="AU103" s="92" t="str">
        <f t="shared" si="11"/>
        <v/>
      </c>
    </row>
    <row r="104" spans="1:47">
      <c r="A104" s="91">
        <f>'ادخال درجات التشخيصي'!A100</f>
        <v>94</v>
      </c>
      <c r="B104" s="19" t="str">
        <f>IF('ادخال درجات التشخيصي'!B100="","",'ادخال درجات التشخيصي'!B100)</f>
        <v/>
      </c>
      <c r="C104" s="19" t="str">
        <f>IF('ادخال درجات التشخيصي'!AC100="","",'ادخال درجات التشخيصي'!AC100)</f>
        <v/>
      </c>
      <c r="D104" s="92" t="str">
        <f>'ادخال درجات التشخيصي'!AD100</f>
        <v/>
      </c>
      <c r="G104" t="str">
        <f>IF(B104="","",RANK(D104,$D:$D,1)+COUNTIF(D$11:$D104,D104)-1)</f>
        <v/>
      </c>
      <c r="H104" t="str">
        <f>IF(B104="","",RANK(D104,$D:$D)+COUNTIF($D$11:D104,D104)-1)</f>
        <v/>
      </c>
      <c r="J104" s="91">
        <v>94</v>
      </c>
      <c r="K104" s="19" t="str">
        <f t="shared" si="6"/>
        <v/>
      </c>
      <c r="L104" s="92" t="str">
        <f t="shared" si="7"/>
        <v/>
      </c>
      <c r="M104" s="219"/>
      <c r="N104" s="220">
        <f t="shared" si="8"/>
        <v>94</v>
      </c>
      <c r="O104" s="188" t="str">
        <f t="shared" si="9"/>
        <v/>
      </c>
      <c r="P104" s="166" t="str">
        <f ca="1">'ادخال درجات التشخيصي'!AM100</f>
        <v/>
      </c>
      <c r="Q104" s="166" t="str">
        <f ca="1">'ادخال درجات التشخيصي'!AO100</f>
        <v/>
      </c>
      <c r="R104" s="166" t="str">
        <f ca="1">'ادخال درجات التشخيصي'!AQ100</f>
        <v/>
      </c>
      <c r="S104" s="166" t="str">
        <f ca="1">'ادخال درجات التشخيصي'!AS100</f>
        <v/>
      </c>
      <c r="T104" s="166" t="str">
        <f ca="1">'ادخال درجات التشخيصي'!AU100</f>
        <v/>
      </c>
      <c r="U104" s="166" t="str">
        <f ca="1">'ادخال درجات التشخيصي'!AW100</f>
        <v/>
      </c>
      <c r="V104" s="166" t="str">
        <f ca="1">'ادخال درجات التشخيصي'!AY100</f>
        <v/>
      </c>
      <c r="W104" s="166" t="str">
        <f ca="1">'ادخال درجات التشخيصي'!BA100</f>
        <v/>
      </c>
      <c r="X104" s="166" t="str">
        <f ca="1">'ادخال درجات التشخيصي'!BC100</f>
        <v/>
      </c>
      <c r="Y104" s="166" t="str">
        <f ca="1">'ادخال درجات التشخيصي'!BE100</f>
        <v/>
      </c>
      <c r="Z104" s="166" t="str">
        <f ca="1">'ادخال درجات التشخيصي'!BG100</f>
        <v/>
      </c>
      <c r="AA104" s="166" t="str">
        <f ca="1">'ادخال درجات التشخيصي'!BI100</f>
        <v/>
      </c>
      <c r="AB104" s="166" t="str">
        <f ca="1">'ادخال درجات التشخيصي'!BK100</f>
        <v/>
      </c>
      <c r="AC104" s="166" t="str">
        <f ca="1">'ادخال درجات التشخيصي'!BM100</f>
        <v/>
      </c>
      <c r="AD104" s="166" t="str">
        <f ca="1">'ادخال درجات التشخيصي'!BO100</f>
        <v/>
      </c>
      <c r="AE104" s="166" t="str">
        <f ca="1">'ادخال درجات التشخيصي'!BQ100</f>
        <v/>
      </c>
      <c r="AF104" s="166" t="str">
        <f ca="1">'ادخال درجات التشخيصي'!BS100</f>
        <v/>
      </c>
      <c r="AG104" s="166" t="str">
        <f ca="1">'ادخال درجات التشخيصي'!BU100</f>
        <v/>
      </c>
      <c r="AH104" s="166" t="str">
        <f ca="1">'ادخال درجات التشخيصي'!BW100</f>
        <v/>
      </c>
      <c r="AI104" s="166" t="str">
        <f ca="1">'ادخال درجات التشخيصي'!BY100</f>
        <v/>
      </c>
      <c r="AJ104" s="166" t="str">
        <f ca="1">'ادخال درجات التشخيصي'!CA100</f>
        <v/>
      </c>
      <c r="AK104" s="166" t="str">
        <f ca="1">'ادخال درجات التشخيصي'!CC100</f>
        <v/>
      </c>
      <c r="AL104" s="166" t="str">
        <f ca="1">'ادخال درجات التشخيصي'!CE100</f>
        <v/>
      </c>
      <c r="AM104" s="166" t="str">
        <f ca="1">'ادخال درجات التشخيصي'!CG100</f>
        <v/>
      </c>
      <c r="AN104" s="166" t="str">
        <f ca="1">'ادخال درجات التشخيصي'!CI100</f>
        <v/>
      </c>
      <c r="AS104" s="91">
        <v>94</v>
      </c>
      <c r="AT104" s="19" t="str">
        <f t="shared" si="10"/>
        <v/>
      </c>
      <c r="AU104" s="92" t="str">
        <f t="shared" si="11"/>
        <v/>
      </c>
    </row>
    <row r="105" spans="1:47">
      <c r="A105" s="91">
        <f>'ادخال درجات التشخيصي'!A101</f>
        <v>95</v>
      </c>
      <c r="B105" s="19" t="str">
        <f>IF('ادخال درجات التشخيصي'!B101="","",'ادخال درجات التشخيصي'!B101)</f>
        <v/>
      </c>
      <c r="C105" s="19" t="str">
        <f>IF('ادخال درجات التشخيصي'!AC101="","",'ادخال درجات التشخيصي'!AC101)</f>
        <v/>
      </c>
      <c r="D105" s="92" t="str">
        <f>'ادخال درجات التشخيصي'!AD101</f>
        <v/>
      </c>
      <c r="G105" t="str">
        <f>IF(B105="","",RANK(D105,$D:$D,1)+COUNTIF(D$11:$D105,D105)-1)</f>
        <v/>
      </c>
      <c r="H105" t="str">
        <f>IF(B105="","",RANK(D105,$D:$D)+COUNTIF($D$11:D105,D105)-1)</f>
        <v/>
      </c>
      <c r="J105" s="91">
        <v>95</v>
      </c>
      <c r="K105" s="19" t="str">
        <f t="shared" si="6"/>
        <v/>
      </c>
      <c r="L105" s="92" t="str">
        <f t="shared" si="7"/>
        <v/>
      </c>
      <c r="M105" s="219"/>
      <c r="N105" s="220">
        <f t="shared" si="8"/>
        <v>95</v>
      </c>
      <c r="O105" s="188" t="str">
        <f t="shared" si="9"/>
        <v/>
      </c>
      <c r="P105" s="166" t="str">
        <f ca="1">'ادخال درجات التشخيصي'!AM101</f>
        <v/>
      </c>
      <c r="Q105" s="166" t="str">
        <f ca="1">'ادخال درجات التشخيصي'!AO101</f>
        <v/>
      </c>
      <c r="R105" s="166" t="str">
        <f ca="1">'ادخال درجات التشخيصي'!AQ101</f>
        <v/>
      </c>
      <c r="S105" s="166" t="str">
        <f ca="1">'ادخال درجات التشخيصي'!AS101</f>
        <v/>
      </c>
      <c r="T105" s="166" t="str">
        <f ca="1">'ادخال درجات التشخيصي'!AU101</f>
        <v/>
      </c>
      <c r="U105" s="166" t="str">
        <f ca="1">'ادخال درجات التشخيصي'!AW101</f>
        <v/>
      </c>
      <c r="V105" s="166" t="str">
        <f ca="1">'ادخال درجات التشخيصي'!AY101</f>
        <v/>
      </c>
      <c r="W105" s="166" t="str">
        <f ca="1">'ادخال درجات التشخيصي'!BA101</f>
        <v/>
      </c>
      <c r="X105" s="166" t="str">
        <f ca="1">'ادخال درجات التشخيصي'!BC101</f>
        <v/>
      </c>
      <c r="Y105" s="166" t="str">
        <f ca="1">'ادخال درجات التشخيصي'!BE101</f>
        <v/>
      </c>
      <c r="Z105" s="166" t="str">
        <f ca="1">'ادخال درجات التشخيصي'!BG101</f>
        <v/>
      </c>
      <c r="AA105" s="166" t="str">
        <f ca="1">'ادخال درجات التشخيصي'!BI101</f>
        <v/>
      </c>
      <c r="AB105" s="166" t="str">
        <f ca="1">'ادخال درجات التشخيصي'!BK101</f>
        <v/>
      </c>
      <c r="AC105" s="166" t="str">
        <f ca="1">'ادخال درجات التشخيصي'!BM101</f>
        <v/>
      </c>
      <c r="AD105" s="166" t="str">
        <f ca="1">'ادخال درجات التشخيصي'!BO101</f>
        <v/>
      </c>
      <c r="AE105" s="166" t="str">
        <f ca="1">'ادخال درجات التشخيصي'!BQ101</f>
        <v/>
      </c>
      <c r="AF105" s="166" t="str">
        <f ca="1">'ادخال درجات التشخيصي'!BS101</f>
        <v/>
      </c>
      <c r="AG105" s="166" t="str">
        <f ca="1">'ادخال درجات التشخيصي'!BU101</f>
        <v/>
      </c>
      <c r="AH105" s="166" t="str">
        <f ca="1">'ادخال درجات التشخيصي'!BW101</f>
        <v/>
      </c>
      <c r="AI105" s="166" t="str">
        <f ca="1">'ادخال درجات التشخيصي'!BY101</f>
        <v/>
      </c>
      <c r="AJ105" s="166" t="str">
        <f ca="1">'ادخال درجات التشخيصي'!CA101</f>
        <v/>
      </c>
      <c r="AK105" s="166" t="str">
        <f ca="1">'ادخال درجات التشخيصي'!CC101</f>
        <v/>
      </c>
      <c r="AL105" s="166" t="str">
        <f ca="1">'ادخال درجات التشخيصي'!CE101</f>
        <v/>
      </c>
      <c r="AM105" s="166" t="str">
        <f ca="1">'ادخال درجات التشخيصي'!CG101</f>
        <v/>
      </c>
      <c r="AN105" s="166" t="str">
        <f ca="1">'ادخال درجات التشخيصي'!CI101</f>
        <v/>
      </c>
      <c r="AS105" s="91">
        <v>95</v>
      </c>
      <c r="AT105" s="19" t="str">
        <f t="shared" si="10"/>
        <v/>
      </c>
      <c r="AU105" s="92" t="str">
        <f t="shared" si="11"/>
        <v/>
      </c>
    </row>
    <row r="106" spans="1:47">
      <c r="A106" s="91">
        <f>'ادخال درجات التشخيصي'!A102</f>
        <v>96</v>
      </c>
      <c r="B106" s="19" t="str">
        <f>IF('ادخال درجات التشخيصي'!B102="","",'ادخال درجات التشخيصي'!B102)</f>
        <v/>
      </c>
      <c r="C106" s="19" t="str">
        <f>IF('ادخال درجات التشخيصي'!AC102="","",'ادخال درجات التشخيصي'!AC102)</f>
        <v/>
      </c>
      <c r="D106" s="92" t="str">
        <f>'ادخال درجات التشخيصي'!AD102</f>
        <v/>
      </c>
      <c r="G106" t="str">
        <f>IF(B106="","",RANK(D106,$D:$D,1)+COUNTIF(D$11:$D106,D106)-1)</f>
        <v/>
      </c>
      <c r="H106" t="str">
        <f>IF(B106="","",RANK(D106,$D:$D)+COUNTIF($D$11:D106,D106)-1)</f>
        <v/>
      </c>
      <c r="J106" s="91">
        <v>96</v>
      </c>
      <c r="K106" s="19" t="str">
        <f t="shared" si="6"/>
        <v/>
      </c>
      <c r="L106" s="92" t="str">
        <f t="shared" si="7"/>
        <v/>
      </c>
      <c r="M106" s="219"/>
      <c r="N106" s="220">
        <f t="shared" si="8"/>
        <v>96</v>
      </c>
      <c r="O106" s="188" t="str">
        <f t="shared" si="9"/>
        <v/>
      </c>
      <c r="P106" s="166" t="str">
        <f ca="1">'ادخال درجات التشخيصي'!AM102</f>
        <v/>
      </c>
      <c r="Q106" s="166" t="str">
        <f ca="1">'ادخال درجات التشخيصي'!AO102</f>
        <v/>
      </c>
      <c r="R106" s="166" t="str">
        <f ca="1">'ادخال درجات التشخيصي'!AQ102</f>
        <v/>
      </c>
      <c r="S106" s="166" t="str">
        <f ca="1">'ادخال درجات التشخيصي'!AS102</f>
        <v/>
      </c>
      <c r="T106" s="166" t="str">
        <f ca="1">'ادخال درجات التشخيصي'!AU102</f>
        <v/>
      </c>
      <c r="U106" s="166" t="str">
        <f ca="1">'ادخال درجات التشخيصي'!AW102</f>
        <v/>
      </c>
      <c r="V106" s="166" t="str">
        <f ca="1">'ادخال درجات التشخيصي'!AY102</f>
        <v/>
      </c>
      <c r="W106" s="166" t="str">
        <f ca="1">'ادخال درجات التشخيصي'!BA102</f>
        <v/>
      </c>
      <c r="X106" s="166" t="str">
        <f ca="1">'ادخال درجات التشخيصي'!BC102</f>
        <v/>
      </c>
      <c r="Y106" s="166" t="str">
        <f ca="1">'ادخال درجات التشخيصي'!BE102</f>
        <v/>
      </c>
      <c r="Z106" s="166" t="str">
        <f ca="1">'ادخال درجات التشخيصي'!BG102</f>
        <v/>
      </c>
      <c r="AA106" s="166" t="str">
        <f ca="1">'ادخال درجات التشخيصي'!BI102</f>
        <v/>
      </c>
      <c r="AB106" s="166" t="str">
        <f ca="1">'ادخال درجات التشخيصي'!BK102</f>
        <v/>
      </c>
      <c r="AC106" s="166" t="str">
        <f ca="1">'ادخال درجات التشخيصي'!BM102</f>
        <v/>
      </c>
      <c r="AD106" s="166" t="str">
        <f ca="1">'ادخال درجات التشخيصي'!BO102</f>
        <v/>
      </c>
      <c r="AE106" s="166" t="str">
        <f ca="1">'ادخال درجات التشخيصي'!BQ102</f>
        <v/>
      </c>
      <c r="AF106" s="166" t="str">
        <f ca="1">'ادخال درجات التشخيصي'!BS102</f>
        <v/>
      </c>
      <c r="AG106" s="166" t="str">
        <f ca="1">'ادخال درجات التشخيصي'!BU102</f>
        <v/>
      </c>
      <c r="AH106" s="166" t="str">
        <f ca="1">'ادخال درجات التشخيصي'!BW102</f>
        <v/>
      </c>
      <c r="AI106" s="166" t="str">
        <f ca="1">'ادخال درجات التشخيصي'!BY102</f>
        <v/>
      </c>
      <c r="AJ106" s="166" t="str">
        <f ca="1">'ادخال درجات التشخيصي'!CA102</f>
        <v/>
      </c>
      <c r="AK106" s="166" t="str">
        <f ca="1">'ادخال درجات التشخيصي'!CC102</f>
        <v/>
      </c>
      <c r="AL106" s="166" t="str">
        <f ca="1">'ادخال درجات التشخيصي'!CE102</f>
        <v/>
      </c>
      <c r="AM106" s="166" t="str">
        <f ca="1">'ادخال درجات التشخيصي'!CG102</f>
        <v/>
      </c>
      <c r="AN106" s="166" t="str">
        <f ca="1">'ادخال درجات التشخيصي'!CI102</f>
        <v/>
      </c>
      <c r="AS106" s="91">
        <v>96</v>
      </c>
      <c r="AT106" s="19" t="str">
        <f t="shared" si="10"/>
        <v/>
      </c>
      <c r="AU106" s="92" t="str">
        <f t="shared" si="11"/>
        <v/>
      </c>
    </row>
    <row r="107" spans="1:47">
      <c r="A107" s="91">
        <f>'ادخال درجات التشخيصي'!A103</f>
        <v>97</v>
      </c>
      <c r="B107" s="19" t="str">
        <f>IF('ادخال درجات التشخيصي'!B103="","",'ادخال درجات التشخيصي'!B103)</f>
        <v/>
      </c>
      <c r="C107" s="19" t="str">
        <f>IF('ادخال درجات التشخيصي'!AC103="","",'ادخال درجات التشخيصي'!AC103)</f>
        <v/>
      </c>
      <c r="D107" s="92" t="str">
        <f>'ادخال درجات التشخيصي'!AD103</f>
        <v/>
      </c>
      <c r="G107" t="str">
        <f>IF(B107="","",RANK(D107,$D:$D,1)+COUNTIF(D$11:$D107,D107)-1)</f>
        <v/>
      </c>
      <c r="H107" t="str">
        <f>IF(B107="","",RANK(D107,$D:$D)+COUNTIF($D$11:D107,D107)-1)</f>
        <v/>
      </c>
      <c r="J107" s="91">
        <v>97</v>
      </c>
      <c r="K107" s="19" t="str">
        <f t="shared" si="6"/>
        <v/>
      </c>
      <c r="L107" s="92" t="str">
        <f t="shared" si="7"/>
        <v/>
      </c>
      <c r="M107" s="219"/>
      <c r="N107" s="220">
        <f t="shared" si="8"/>
        <v>97</v>
      </c>
      <c r="O107" s="188" t="str">
        <f t="shared" si="9"/>
        <v/>
      </c>
      <c r="P107" s="166" t="str">
        <f ca="1">'ادخال درجات التشخيصي'!AM103</f>
        <v/>
      </c>
      <c r="Q107" s="166" t="str">
        <f ca="1">'ادخال درجات التشخيصي'!AO103</f>
        <v/>
      </c>
      <c r="R107" s="166" t="str">
        <f ca="1">'ادخال درجات التشخيصي'!AQ103</f>
        <v/>
      </c>
      <c r="S107" s="166" t="str">
        <f ca="1">'ادخال درجات التشخيصي'!AS103</f>
        <v/>
      </c>
      <c r="T107" s="166" t="str">
        <f ca="1">'ادخال درجات التشخيصي'!AU103</f>
        <v/>
      </c>
      <c r="U107" s="166" t="str">
        <f ca="1">'ادخال درجات التشخيصي'!AW103</f>
        <v/>
      </c>
      <c r="V107" s="166" t="str">
        <f ca="1">'ادخال درجات التشخيصي'!AY103</f>
        <v/>
      </c>
      <c r="W107" s="166" t="str">
        <f ca="1">'ادخال درجات التشخيصي'!BA103</f>
        <v/>
      </c>
      <c r="X107" s="166" t="str">
        <f ca="1">'ادخال درجات التشخيصي'!BC103</f>
        <v/>
      </c>
      <c r="Y107" s="166" t="str">
        <f ca="1">'ادخال درجات التشخيصي'!BE103</f>
        <v/>
      </c>
      <c r="Z107" s="166" t="str">
        <f ca="1">'ادخال درجات التشخيصي'!BG103</f>
        <v/>
      </c>
      <c r="AA107" s="166" t="str">
        <f ca="1">'ادخال درجات التشخيصي'!BI103</f>
        <v/>
      </c>
      <c r="AB107" s="166" t="str">
        <f ca="1">'ادخال درجات التشخيصي'!BK103</f>
        <v/>
      </c>
      <c r="AC107" s="166" t="str">
        <f ca="1">'ادخال درجات التشخيصي'!BM103</f>
        <v/>
      </c>
      <c r="AD107" s="166" t="str">
        <f ca="1">'ادخال درجات التشخيصي'!BO103</f>
        <v/>
      </c>
      <c r="AE107" s="166" t="str">
        <f ca="1">'ادخال درجات التشخيصي'!BQ103</f>
        <v/>
      </c>
      <c r="AF107" s="166" t="str">
        <f ca="1">'ادخال درجات التشخيصي'!BS103</f>
        <v/>
      </c>
      <c r="AG107" s="166" t="str">
        <f ca="1">'ادخال درجات التشخيصي'!BU103</f>
        <v/>
      </c>
      <c r="AH107" s="166" t="str">
        <f ca="1">'ادخال درجات التشخيصي'!BW103</f>
        <v/>
      </c>
      <c r="AI107" s="166" t="str">
        <f ca="1">'ادخال درجات التشخيصي'!BY103</f>
        <v/>
      </c>
      <c r="AJ107" s="166" t="str">
        <f ca="1">'ادخال درجات التشخيصي'!CA103</f>
        <v/>
      </c>
      <c r="AK107" s="166" t="str">
        <f ca="1">'ادخال درجات التشخيصي'!CC103</f>
        <v/>
      </c>
      <c r="AL107" s="166" t="str">
        <f ca="1">'ادخال درجات التشخيصي'!CE103</f>
        <v/>
      </c>
      <c r="AM107" s="166" t="str">
        <f ca="1">'ادخال درجات التشخيصي'!CG103</f>
        <v/>
      </c>
      <c r="AN107" s="166" t="str">
        <f ca="1">'ادخال درجات التشخيصي'!CI103</f>
        <v/>
      </c>
      <c r="AS107" s="91">
        <v>97</v>
      </c>
      <c r="AT107" s="19" t="str">
        <f t="shared" si="10"/>
        <v/>
      </c>
      <c r="AU107" s="92" t="str">
        <f t="shared" si="11"/>
        <v/>
      </c>
    </row>
    <row r="108" spans="1:47">
      <c r="A108" s="91">
        <f>'ادخال درجات التشخيصي'!A104</f>
        <v>98</v>
      </c>
      <c r="B108" s="19" t="str">
        <f>IF('ادخال درجات التشخيصي'!B104="","",'ادخال درجات التشخيصي'!B104)</f>
        <v/>
      </c>
      <c r="C108" s="19" t="str">
        <f>IF('ادخال درجات التشخيصي'!AC104="","",'ادخال درجات التشخيصي'!AC104)</f>
        <v/>
      </c>
      <c r="D108" s="92" t="str">
        <f>'ادخال درجات التشخيصي'!AD104</f>
        <v/>
      </c>
      <c r="G108" t="str">
        <f>IF(B108="","",RANK(D108,$D:$D,1)+COUNTIF(D$11:$D108,D108)-1)</f>
        <v/>
      </c>
      <c r="H108" t="str">
        <f>IF(B108="","",RANK(D108,$D:$D)+COUNTIF($D$11:D108,D108)-1)</f>
        <v/>
      </c>
      <c r="J108" s="91">
        <v>98</v>
      </c>
      <c r="K108" s="19" t="str">
        <f t="shared" si="6"/>
        <v/>
      </c>
      <c r="L108" s="92" t="str">
        <f t="shared" si="7"/>
        <v/>
      </c>
      <c r="M108" s="219"/>
      <c r="N108" s="220">
        <f t="shared" si="8"/>
        <v>98</v>
      </c>
      <c r="O108" s="188" t="str">
        <f t="shared" si="9"/>
        <v/>
      </c>
      <c r="P108" s="166" t="str">
        <f ca="1">'ادخال درجات التشخيصي'!AM104</f>
        <v/>
      </c>
      <c r="Q108" s="166" t="str">
        <f ca="1">'ادخال درجات التشخيصي'!AO104</f>
        <v/>
      </c>
      <c r="R108" s="166" t="str">
        <f ca="1">'ادخال درجات التشخيصي'!AQ104</f>
        <v/>
      </c>
      <c r="S108" s="166" t="str">
        <f ca="1">'ادخال درجات التشخيصي'!AS104</f>
        <v/>
      </c>
      <c r="T108" s="166" t="str">
        <f ca="1">'ادخال درجات التشخيصي'!AU104</f>
        <v/>
      </c>
      <c r="U108" s="166" t="str">
        <f ca="1">'ادخال درجات التشخيصي'!AW104</f>
        <v/>
      </c>
      <c r="V108" s="166" t="str">
        <f ca="1">'ادخال درجات التشخيصي'!AY104</f>
        <v/>
      </c>
      <c r="W108" s="166" t="str">
        <f ca="1">'ادخال درجات التشخيصي'!BA104</f>
        <v/>
      </c>
      <c r="X108" s="166" t="str">
        <f ca="1">'ادخال درجات التشخيصي'!BC104</f>
        <v/>
      </c>
      <c r="Y108" s="166" t="str">
        <f ca="1">'ادخال درجات التشخيصي'!BE104</f>
        <v/>
      </c>
      <c r="Z108" s="166" t="str">
        <f ca="1">'ادخال درجات التشخيصي'!BG104</f>
        <v/>
      </c>
      <c r="AA108" s="166" t="str">
        <f ca="1">'ادخال درجات التشخيصي'!BI104</f>
        <v/>
      </c>
      <c r="AB108" s="166" t="str">
        <f ca="1">'ادخال درجات التشخيصي'!BK104</f>
        <v/>
      </c>
      <c r="AC108" s="166" t="str">
        <f ca="1">'ادخال درجات التشخيصي'!BM104</f>
        <v/>
      </c>
      <c r="AD108" s="166" t="str">
        <f ca="1">'ادخال درجات التشخيصي'!BO104</f>
        <v/>
      </c>
      <c r="AE108" s="166" t="str">
        <f ca="1">'ادخال درجات التشخيصي'!BQ104</f>
        <v/>
      </c>
      <c r="AF108" s="166" t="str">
        <f ca="1">'ادخال درجات التشخيصي'!BS104</f>
        <v/>
      </c>
      <c r="AG108" s="166" t="str">
        <f ca="1">'ادخال درجات التشخيصي'!BU104</f>
        <v/>
      </c>
      <c r="AH108" s="166" t="str">
        <f ca="1">'ادخال درجات التشخيصي'!BW104</f>
        <v/>
      </c>
      <c r="AI108" s="166" t="str">
        <f ca="1">'ادخال درجات التشخيصي'!BY104</f>
        <v/>
      </c>
      <c r="AJ108" s="166" t="str">
        <f ca="1">'ادخال درجات التشخيصي'!CA104</f>
        <v/>
      </c>
      <c r="AK108" s="166" t="str">
        <f ca="1">'ادخال درجات التشخيصي'!CC104</f>
        <v/>
      </c>
      <c r="AL108" s="166" t="str">
        <f ca="1">'ادخال درجات التشخيصي'!CE104</f>
        <v/>
      </c>
      <c r="AM108" s="166" t="str">
        <f ca="1">'ادخال درجات التشخيصي'!CG104</f>
        <v/>
      </c>
      <c r="AN108" s="166" t="str">
        <f ca="1">'ادخال درجات التشخيصي'!CI104</f>
        <v/>
      </c>
      <c r="AS108" s="91">
        <v>98</v>
      </c>
      <c r="AT108" s="19" t="str">
        <f t="shared" si="10"/>
        <v/>
      </c>
      <c r="AU108" s="92" t="str">
        <f t="shared" si="11"/>
        <v/>
      </c>
    </row>
    <row r="109" spans="1:47">
      <c r="A109" s="91">
        <f>'ادخال درجات التشخيصي'!A105</f>
        <v>99</v>
      </c>
      <c r="B109" s="19" t="str">
        <f>IF('ادخال درجات التشخيصي'!B105="","",'ادخال درجات التشخيصي'!B105)</f>
        <v/>
      </c>
      <c r="C109" s="19" t="str">
        <f>IF('ادخال درجات التشخيصي'!AC105="","",'ادخال درجات التشخيصي'!AC105)</f>
        <v/>
      </c>
      <c r="D109" s="92" t="str">
        <f>'ادخال درجات التشخيصي'!AD105</f>
        <v/>
      </c>
      <c r="G109" t="str">
        <f>IF(B109="","",RANK(D109,$D:$D,1)+COUNTIF(D$11:$D109,D109)-1)</f>
        <v/>
      </c>
      <c r="H109" t="str">
        <f>IF(B109="","",RANK(D109,$D:$D)+COUNTIF($D$11:D109,D109)-1)</f>
        <v/>
      </c>
      <c r="J109" s="91">
        <v>99</v>
      </c>
      <c r="K109" s="19" t="str">
        <f t="shared" si="6"/>
        <v/>
      </c>
      <c r="L109" s="92" t="str">
        <f t="shared" si="7"/>
        <v/>
      </c>
      <c r="M109" s="219"/>
      <c r="N109" s="220">
        <f t="shared" si="8"/>
        <v>99</v>
      </c>
      <c r="O109" s="188" t="str">
        <f t="shared" si="9"/>
        <v/>
      </c>
      <c r="P109" s="166" t="str">
        <f ca="1">'ادخال درجات التشخيصي'!AM105</f>
        <v/>
      </c>
      <c r="Q109" s="166" t="str">
        <f ca="1">'ادخال درجات التشخيصي'!AO105</f>
        <v/>
      </c>
      <c r="R109" s="166" t="str">
        <f ca="1">'ادخال درجات التشخيصي'!AQ105</f>
        <v/>
      </c>
      <c r="S109" s="166" t="str">
        <f ca="1">'ادخال درجات التشخيصي'!AS105</f>
        <v/>
      </c>
      <c r="T109" s="166" t="str">
        <f ca="1">'ادخال درجات التشخيصي'!AU105</f>
        <v/>
      </c>
      <c r="U109" s="166" t="str">
        <f ca="1">'ادخال درجات التشخيصي'!AW105</f>
        <v/>
      </c>
      <c r="V109" s="166" t="str">
        <f ca="1">'ادخال درجات التشخيصي'!AY105</f>
        <v/>
      </c>
      <c r="W109" s="166" t="str">
        <f ca="1">'ادخال درجات التشخيصي'!BA105</f>
        <v/>
      </c>
      <c r="X109" s="166" t="str">
        <f ca="1">'ادخال درجات التشخيصي'!BC105</f>
        <v/>
      </c>
      <c r="Y109" s="166" t="str">
        <f ca="1">'ادخال درجات التشخيصي'!BE105</f>
        <v/>
      </c>
      <c r="Z109" s="166" t="str">
        <f ca="1">'ادخال درجات التشخيصي'!BG105</f>
        <v/>
      </c>
      <c r="AA109" s="166" t="str">
        <f ca="1">'ادخال درجات التشخيصي'!BI105</f>
        <v/>
      </c>
      <c r="AB109" s="166" t="str">
        <f ca="1">'ادخال درجات التشخيصي'!BK105</f>
        <v/>
      </c>
      <c r="AC109" s="166" t="str">
        <f ca="1">'ادخال درجات التشخيصي'!BM105</f>
        <v/>
      </c>
      <c r="AD109" s="166" t="str">
        <f ca="1">'ادخال درجات التشخيصي'!BO105</f>
        <v/>
      </c>
      <c r="AE109" s="166" t="str">
        <f ca="1">'ادخال درجات التشخيصي'!BQ105</f>
        <v/>
      </c>
      <c r="AF109" s="166" t="str">
        <f ca="1">'ادخال درجات التشخيصي'!BS105</f>
        <v/>
      </c>
      <c r="AG109" s="166" t="str">
        <f ca="1">'ادخال درجات التشخيصي'!BU105</f>
        <v/>
      </c>
      <c r="AH109" s="166" t="str">
        <f ca="1">'ادخال درجات التشخيصي'!BW105</f>
        <v/>
      </c>
      <c r="AI109" s="166" t="str">
        <f ca="1">'ادخال درجات التشخيصي'!BY105</f>
        <v/>
      </c>
      <c r="AJ109" s="166" t="str">
        <f ca="1">'ادخال درجات التشخيصي'!CA105</f>
        <v/>
      </c>
      <c r="AK109" s="166" t="str">
        <f ca="1">'ادخال درجات التشخيصي'!CC105</f>
        <v/>
      </c>
      <c r="AL109" s="166" t="str">
        <f ca="1">'ادخال درجات التشخيصي'!CE105</f>
        <v/>
      </c>
      <c r="AM109" s="166" t="str">
        <f ca="1">'ادخال درجات التشخيصي'!CG105</f>
        <v/>
      </c>
      <c r="AN109" s="166" t="str">
        <f ca="1">'ادخال درجات التشخيصي'!CI105</f>
        <v/>
      </c>
      <c r="AS109" s="91">
        <v>99</v>
      </c>
      <c r="AT109" s="19" t="str">
        <f t="shared" si="10"/>
        <v/>
      </c>
      <c r="AU109" s="92" t="str">
        <f t="shared" si="11"/>
        <v/>
      </c>
    </row>
    <row r="110" spans="1:47">
      <c r="A110" s="91">
        <f>'ادخال درجات التشخيصي'!A106</f>
        <v>100</v>
      </c>
      <c r="B110" s="19" t="str">
        <f>IF('ادخال درجات التشخيصي'!B106="","",'ادخال درجات التشخيصي'!B106)</f>
        <v/>
      </c>
      <c r="C110" s="19" t="str">
        <f>IF('ادخال درجات التشخيصي'!AC106="","",'ادخال درجات التشخيصي'!AC106)</f>
        <v/>
      </c>
      <c r="D110" s="92" t="str">
        <f>'ادخال درجات التشخيصي'!AD106</f>
        <v/>
      </c>
      <c r="G110" t="str">
        <f>IF(B110="","",RANK(D110,$D:$D,1)+COUNTIF(D$11:$D110,D110)-1)</f>
        <v/>
      </c>
      <c r="H110" t="str">
        <f>IF(B110="","",RANK(D110,$D:$D)+COUNTIF($D$11:D110,D110)-1)</f>
        <v/>
      </c>
      <c r="J110" s="91">
        <v>100</v>
      </c>
      <c r="K110" s="19" t="str">
        <f t="shared" si="6"/>
        <v/>
      </c>
      <c r="L110" s="92" t="str">
        <f t="shared" si="7"/>
        <v/>
      </c>
      <c r="M110" s="219"/>
      <c r="N110" s="220">
        <f t="shared" si="8"/>
        <v>100</v>
      </c>
      <c r="O110" s="188" t="str">
        <f t="shared" si="9"/>
        <v/>
      </c>
      <c r="P110" s="166" t="str">
        <f ca="1">'ادخال درجات التشخيصي'!AM106</f>
        <v/>
      </c>
      <c r="Q110" s="166" t="str">
        <f ca="1">'ادخال درجات التشخيصي'!AO106</f>
        <v/>
      </c>
      <c r="R110" s="166" t="str">
        <f ca="1">'ادخال درجات التشخيصي'!AQ106</f>
        <v/>
      </c>
      <c r="S110" s="166" t="str">
        <f ca="1">'ادخال درجات التشخيصي'!AS106</f>
        <v/>
      </c>
      <c r="T110" s="166" t="str">
        <f ca="1">'ادخال درجات التشخيصي'!AU106</f>
        <v/>
      </c>
      <c r="U110" s="166" t="str">
        <f ca="1">'ادخال درجات التشخيصي'!AW106</f>
        <v/>
      </c>
      <c r="V110" s="166" t="str">
        <f ca="1">'ادخال درجات التشخيصي'!AY106</f>
        <v/>
      </c>
      <c r="W110" s="166" t="str">
        <f ca="1">'ادخال درجات التشخيصي'!BA106</f>
        <v/>
      </c>
      <c r="X110" s="166" t="str">
        <f ca="1">'ادخال درجات التشخيصي'!BC106</f>
        <v/>
      </c>
      <c r="Y110" s="166" t="str">
        <f ca="1">'ادخال درجات التشخيصي'!BE106</f>
        <v/>
      </c>
      <c r="Z110" s="166" t="str">
        <f ca="1">'ادخال درجات التشخيصي'!BG106</f>
        <v/>
      </c>
      <c r="AA110" s="166" t="str">
        <f ca="1">'ادخال درجات التشخيصي'!BI106</f>
        <v/>
      </c>
      <c r="AB110" s="166" t="str">
        <f ca="1">'ادخال درجات التشخيصي'!BK106</f>
        <v/>
      </c>
      <c r="AC110" s="166" t="str">
        <f ca="1">'ادخال درجات التشخيصي'!BM106</f>
        <v/>
      </c>
      <c r="AD110" s="166" t="str">
        <f ca="1">'ادخال درجات التشخيصي'!BO106</f>
        <v/>
      </c>
      <c r="AE110" s="166" t="str">
        <f ca="1">'ادخال درجات التشخيصي'!BQ106</f>
        <v/>
      </c>
      <c r="AF110" s="166" t="str">
        <f ca="1">'ادخال درجات التشخيصي'!BS106</f>
        <v/>
      </c>
      <c r="AG110" s="166" t="str">
        <f ca="1">'ادخال درجات التشخيصي'!BU106</f>
        <v/>
      </c>
      <c r="AH110" s="166" t="str">
        <f ca="1">'ادخال درجات التشخيصي'!BW106</f>
        <v/>
      </c>
      <c r="AI110" s="166" t="str">
        <f ca="1">'ادخال درجات التشخيصي'!BY106</f>
        <v/>
      </c>
      <c r="AJ110" s="166" t="str">
        <f ca="1">'ادخال درجات التشخيصي'!CA106</f>
        <v/>
      </c>
      <c r="AK110" s="166" t="str">
        <f ca="1">'ادخال درجات التشخيصي'!CC106</f>
        <v/>
      </c>
      <c r="AL110" s="166" t="str">
        <f ca="1">'ادخال درجات التشخيصي'!CE106</f>
        <v/>
      </c>
      <c r="AM110" s="166" t="str">
        <f ca="1">'ادخال درجات التشخيصي'!CG106</f>
        <v/>
      </c>
      <c r="AN110" s="166" t="str">
        <f ca="1">'ادخال درجات التشخيصي'!CI106</f>
        <v/>
      </c>
      <c r="AS110" s="91">
        <v>100</v>
      </c>
      <c r="AT110" s="19" t="str">
        <f t="shared" si="10"/>
        <v/>
      </c>
      <c r="AU110" s="92" t="str">
        <f t="shared" si="11"/>
        <v/>
      </c>
    </row>
    <row r="111" spans="1:47">
      <c r="A111" s="91">
        <f>'ادخال درجات التشخيصي'!A107</f>
        <v>101</v>
      </c>
      <c r="B111" s="19" t="str">
        <f>IF('ادخال درجات التشخيصي'!B107="","",'ادخال درجات التشخيصي'!B107)</f>
        <v/>
      </c>
      <c r="C111" s="19" t="str">
        <f>IF('ادخال درجات التشخيصي'!AC107="","",'ادخال درجات التشخيصي'!AC107)</f>
        <v/>
      </c>
      <c r="D111" s="92" t="str">
        <f>'ادخال درجات التشخيصي'!AD107</f>
        <v/>
      </c>
      <c r="G111" t="str">
        <f>IF(B111="","",RANK(D111,$D:$D,1)+COUNTIF(D$11:$D111,D111)-1)</f>
        <v/>
      </c>
      <c r="H111" t="str">
        <f>IF(B111="","",RANK(D111,$D:$D)+COUNTIF($D$11:D111,D111)-1)</f>
        <v/>
      </c>
      <c r="J111" s="91">
        <v>101</v>
      </c>
      <c r="K111" s="19" t="str">
        <f t="shared" si="6"/>
        <v/>
      </c>
      <c r="L111" s="92" t="str">
        <f t="shared" si="7"/>
        <v/>
      </c>
      <c r="M111" s="219"/>
      <c r="N111" s="220">
        <f t="shared" si="8"/>
        <v>101</v>
      </c>
      <c r="O111" s="188" t="str">
        <f t="shared" si="9"/>
        <v/>
      </c>
      <c r="P111" s="166" t="str">
        <f ca="1">'ادخال درجات التشخيصي'!AM107</f>
        <v/>
      </c>
      <c r="Q111" s="166" t="str">
        <f ca="1">'ادخال درجات التشخيصي'!AO107</f>
        <v/>
      </c>
      <c r="R111" s="166" t="str">
        <f ca="1">'ادخال درجات التشخيصي'!AQ107</f>
        <v/>
      </c>
      <c r="S111" s="166" t="str">
        <f ca="1">'ادخال درجات التشخيصي'!AS107</f>
        <v/>
      </c>
      <c r="T111" s="166" t="str">
        <f ca="1">'ادخال درجات التشخيصي'!AU107</f>
        <v/>
      </c>
      <c r="U111" s="166" t="str">
        <f ca="1">'ادخال درجات التشخيصي'!AW107</f>
        <v/>
      </c>
      <c r="V111" s="166" t="str">
        <f ca="1">'ادخال درجات التشخيصي'!AY107</f>
        <v/>
      </c>
      <c r="W111" s="166" t="str">
        <f ca="1">'ادخال درجات التشخيصي'!BA107</f>
        <v/>
      </c>
      <c r="X111" s="166" t="str">
        <f ca="1">'ادخال درجات التشخيصي'!BC107</f>
        <v/>
      </c>
      <c r="Y111" s="166" t="str">
        <f ca="1">'ادخال درجات التشخيصي'!BE107</f>
        <v/>
      </c>
      <c r="Z111" s="166" t="str">
        <f ca="1">'ادخال درجات التشخيصي'!BG107</f>
        <v/>
      </c>
      <c r="AA111" s="166" t="str">
        <f ca="1">'ادخال درجات التشخيصي'!BI107</f>
        <v/>
      </c>
      <c r="AB111" s="166" t="str">
        <f ca="1">'ادخال درجات التشخيصي'!BK107</f>
        <v/>
      </c>
      <c r="AC111" s="166" t="str">
        <f ca="1">'ادخال درجات التشخيصي'!BM107</f>
        <v/>
      </c>
      <c r="AD111" s="166" t="str">
        <f ca="1">'ادخال درجات التشخيصي'!BO107</f>
        <v/>
      </c>
      <c r="AE111" s="166" t="str">
        <f ca="1">'ادخال درجات التشخيصي'!BQ107</f>
        <v/>
      </c>
      <c r="AF111" s="166" t="str">
        <f ca="1">'ادخال درجات التشخيصي'!BS107</f>
        <v/>
      </c>
      <c r="AG111" s="166" t="str">
        <f ca="1">'ادخال درجات التشخيصي'!BU107</f>
        <v/>
      </c>
      <c r="AH111" s="166" t="str">
        <f ca="1">'ادخال درجات التشخيصي'!BW107</f>
        <v/>
      </c>
      <c r="AI111" s="166" t="str">
        <f ca="1">'ادخال درجات التشخيصي'!BY107</f>
        <v/>
      </c>
      <c r="AJ111" s="166" t="str">
        <f ca="1">'ادخال درجات التشخيصي'!CA107</f>
        <v/>
      </c>
      <c r="AK111" s="166" t="str">
        <f ca="1">'ادخال درجات التشخيصي'!CC107</f>
        <v/>
      </c>
      <c r="AL111" s="166" t="str">
        <f ca="1">'ادخال درجات التشخيصي'!CE107</f>
        <v/>
      </c>
      <c r="AM111" s="166" t="str">
        <f ca="1">'ادخال درجات التشخيصي'!CG107</f>
        <v/>
      </c>
      <c r="AN111" s="166" t="str">
        <f ca="1">'ادخال درجات التشخيصي'!CI107</f>
        <v/>
      </c>
      <c r="AS111" s="91">
        <v>101</v>
      </c>
      <c r="AT111" s="19" t="str">
        <f t="shared" si="10"/>
        <v/>
      </c>
      <c r="AU111" s="92" t="str">
        <f t="shared" si="11"/>
        <v/>
      </c>
    </row>
    <row r="112" spans="1:47">
      <c r="A112" s="91">
        <f>'ادخال درجات التشخيصي'!A108</f>
        <v>102</v>
      </c>
      <c r="B112" s="19" t="str">
        <f>IF('ادخال درجات التشخيصي'!B108="","",'ادخال درجات التشخيصي'!B108)</f>
        <v/>
      </c>
      <c r="C112" s="19" t="str">
        <f>IF('ادخال درجات التشخيصي'!AC108="","",'ادخال درجات التشخيصي'!AC108)</f>
        <v/>
      </c>
      <c r="D112" s="92" t="str">
        <f>'ادخال درجات التشخيصي'!AD108</f>
        <v/>
      </c>
      <c r="G112" t="str">
        <f>IF(B112="","",RANK(D112,$D:$D,1)+COUNTIF(D$11:$D112,D112)-1)</f>
        <v/>
      </c>
      <c r="H112" t="str">
        <f>IF(B112="","",RANK(D112,$D:$D)+COUNTIF($D$11:D112,D112)-1)</f>
        <v/>
      </c>
      <c r="J112" s="91">
        <v>102</v>
      </c>
      <c r="K112" s="19" t="str">
        <f t="shared" si="6"/>
        <v/>
      </c>
      <c r="L112" s="92" t="str">
        <f t="shared" si="7"/>
        <v/>
      </c>
      <c r="M112" s="219"/>
      <c r="N112" s="220">
        <f t="shared" si="8"/>
        <v>102</v>
      </c>
      <c r="O112" s="188" t="str">
        <f t="shared" si="9"/>
        <v/>
      </c>
      <c r="P112" s="166" t="str">
        <f ca="1">'ادخال درجات التشخيصي'!AM108</f>
        <v/>
      </c>
      <c r="Q112" s="166" t="str">
        <f ca="1">'ادخال درجات التشخيصي'!AO108</f>
        <v/>
      </c>
      <c r="R112" s="166" t="str">
        <f ca="1">'ادخال درجات التشخيصي'!AQ108</f>
        <v/>
      </c>
      <c r="S112" s="166" t="str">
        <f ca="1">'ادخال درجات التشخيصي'!AS108</f>
        <v/>
      </c>
      <c r="T112" s="166" t="str">
        <f ca="1">'ادخال درجات التشخيصي'!AU108</f>
        <v/>
      </c>
      <c r="U112" s="166" t="str">
        <f ca="1">'ادخال درجات التشخيصي'!AW108</f>
        <v/>
      </c>
      <c r="V112" s="166" t="str">
        <f ca="1">'ادخال درجات التشخيصي'!AY108</f>
        <v/>
      </c>
      <c r="W112" s="166" t="str">
        <f ca="1">'ادخال درجات التشخيصي'!BA108</f>
        <v/>
      </c>
      <c r="X112" s="166" t="str">
        <f ca="1">'ادخال درجات التشخيصي'!BC108</f>
        <v/>
      </c>
      <c r="Y112" s="166" t="str">
        <f ca="1">'ادخال درجات التشخيصي'!BE108</f>
        <v/>
      </c>
      <c r="Z112" s="166" t="str">
        <f ca="1">'ادخال درجات التشخيصي'!BG108</f>
        <v/>
      </c>
      <c r="AA112" s="166" t="str">
        <f ca="1">'ادخال درجات التشخيصي'!BI108</f>
        <v/>
      </c>
      <c r="AB112" s="166" t="str">
        <f ca="1">'ادخال درجات التشخيصي'!BK108</f>
        <v/>
      </c>
      <c r="AC112" s="166" t="str">
        <f ca="1">'ادخال درجات التشخيصي'!BM108</f>
        <v/>
      </c>
      <c r="AD112" s="166" t="str">
        <f ca="1">'ادخال درجات التشخيصي'!BO108</f>
        <v/>
      </c>
      <c r="AE112" s="166" t="str">
        <f ca="1">'ادخال درجات التشخيصي'!BQ108</f>
        <v/>
      </c>
      <c r="AF112" s="166" t="str">
        <f ca="1">'ادخال درجات التشخيصي'!BS108</f>
        <v/>
      </c>
      <c r="AG112" s="166" t="str">
        <f ca="1">'ادخال درجات التشخيصي'!BU108</f>
        <v/>
      </c>
      <c r="AH112" s="166" t="str">
        <f ca="1">'ادخال درجات التشخيصي'!BW108</f>
        <v/>
      </c>
      <c r="AI112" s="166" t="str">
        <f ca="1">'ادخال درجات التشخيصي'!BY108</f>
        <v/>
      </c>
      <c r="AJ112" s="166" t="str">
        <f ca="1">'ادخال درجات التشخيصي'!CA108</f>
        <v/>
      </c>
      <c r="AK112" s="166" t="str">
        <f ca="1">'ادخال درجات التشخيصي'!CC108</f>
        <v/>
      </c>
      <c r="AL112" s="166" t="str">
        <f ca="1">'ادخال درجات التشخيصي'!CE108</f>
        <v/>
      </c>
      <c r="AM112" s="166" t="str">
        <f ca="1">'ادخال درجات التشخيصي'!CG108</f>
        <v/>
      </c>
      <c r="AN112" s="166" t="str">
        <f ca="1">'ادخال درجات التشخيصي'!CI108</f>
        <v/>
      </c>
      <c r="AS112" s="91">
        <v>102</v>
      </c>
      <c r="AT112" s="19" t="str">
        <f t="shared" si="10"/>
        <v/>
      </c>
      <c r="AU112" s="92" t="str">
        <f t="shared" si="11"/>
        <v/>
      </c>
    </row>
    <row r="113" spans="1:47">
      <c r="A113" s="91">
        <f>'ادخال درجات التشخيصي'!A109</f>
        <v>103</v>
      </c>
      <c r="B113" s="19" t="str">
        <f>IF('ادخال درجات التشخيصي'!B109="","",'ادخال درجات التشخيصي'!B109)</f>
        <v/>
      </c>
      <c r="C113" s="19" t="str">
        <f>IF('ادخال درجات التشخيصي'!AC109="","",'ادخال درجات التشخيصي'!AC109)</f>
        <v/>
      </c>
      <c r="D113" s="92" t="str">
        <f>'ادخال درجات التشخيصي'!AD109</f>
        <v/>
      </c>
      <c r="G113" t="str">
        <f>IF(B113="","",RANK(D113,$D:$D,1)+COUNTIF(D$11:$D113,D113)-1)</f>
        <v/>
      </c>
      <c r="H113" t="str">
        <f>IF(B113="","",RANK(D113,$D:$D)+COUNTIF($D$11:D113,D113)-1)</f>
        <v/>
      </c>
      <c r="J113" s="91">
        <v>103</v>
      </c>
      <c r="K113" s="19" t="str">
        <f t="shared" si="6"/>
        <v/>
      </c>
      <c r="L113" s="92" t="str">
        <f t="shared" si="7"/>
        <v/>
      </c>
      <c r="M113" s="219"/>
      <c r="N113" s="220">
        <f t="shared" si="8"/>
        <v>103</v>
      </c>
      <c r="O113" s="188" t="str">
        <f t="shared" si="9"/>
        <v/>
      </c>
      <c r="P113" s="166" t="str">
        <f ca="1">'ادخال درجات التشخيصي'!AM109</f>
        <v/>
      </c>
      <c r="Q113" s="166" t="str">
        <f ca="1">'ادخال درجات التشخيصي'!AO109</f>
        <v/>
      </c>
      <c r="R113" s="166" t="str">
        <f ca="1">'ادخال درجات التشخيصي'!AQ109</f>
        <v/>
      </c>
      <c r="S113" s="166" t="str">
        <f ca="1">'ادخال درجات التشخيصي'!AS109</f>
        <v/>
      </c>
      <c r="T113" s="166" t="str">
        <f ca="1">'ادخال درجات التشخيصي'!AU109</f>
        <v/>
      </c>
      <c r="U113" s="166" t="str">
        <f ca="1">'ادخال درجات التشخيصي'!AW109</f>
        <v/>
      </c>
      <c r="V113" s="166" t="str">
        <f ca="1">'ادخال درجات التشخيصي'!AY109</f>
        <v/>
      </c>
      <c r="W113" s="166" t="str">
        <f ca="1">'ادخال درجات التشخيصي'!BA109</f>
        <v/>
      </c>
      <c r="X113" s="166" t="str">
        <f ca="1">'ادخال درجات التشخيصي'!BC109</f>
        <v/>
      </c>
      <c r="Y113" s="166" t="str">
        <f ca="1">'ادخال درجات التشخيصي'!BE109</f>
        <v/>
      </c>
      <c r="Z113" s="166" t="str">
        <f ca="1">'ادخال درجات التشخيصي'!BG109</f>
        <v/>
      </c>
      <c r="AA113" s="166" t="str">
        <f ca="1">'ادخال درجات التشخيصي'!BI109</f>
        <v/>
      </c>
      <c r="AB113" s="166" t="str">
        <f ca="1">'ادخال درجات التشخيصي'!BK109</f>
        <v/>
      </c>
      <c r="AC113" s="166" t="str">
        <f ca="1">'ادخال درجات التشخيصي'!BM109</f>
        <v/>
      </c>
      <c r="AD113" s="166" t="str">
        <f ca="1">'ادخال درجات التشخيصي'!BO109</f>
        <v/>
      </c>
      <c r="AE113" s="166" t="str">
        <f ca="1">'ادخال درجات التشخيصي'!BQ109</f>
        <v/>
      </c>
      <c r="AF113" s="166" t="str">
        <f ca="1">'ادخال درجات التشخيصي'!BS109</f>
        <v/>
      </c>
      <c r="AG113" s="166" t="str">
        <f ca="1">'ادخال درجات التشخيصي'!BU109</f>
        <v/>
      </c>
      <c r="AH113" s="166" t="str">
        <f ca="1">'ادخال درجات التشخيصي'!BW109</f>
        <v/>
      </c>
      <c r="AI113" s="166" t="str">
        <f ca="1">'ادخال درجات التشخيصي'!BY109</f>
        <v/>
      </c>
      <c r="AJ113" s="166" t="str">
        <f ca="1">'ادخال درجات التشخيصي'!CA109</f>
        <v/>
      </c>
      <c r="AK113" s="166" t="str">
        <f ca="1">'ادخال درجات التشخيصي'!CC109</f>
        <v/>
      </c>
      <c r="AL113" s="166" t="str">
        <f ca="1">'ادخال درجات التشخيصي'!CE109</f>
        <v/>
      </c>
      <c r="AM113" s="166" t="str">
        <f ca="1">'ادخال درجات التشخيصي'!CG109</f>
        <v/>
      </c>
      <c r="AN113" s="166" t="str">
        <f ca="1">'ادخال درجات التشخيصي'!CI109</f>
        <v/>
      </c>
      <c r="AS113" s="91">
        <v>103</v>
      </c>
      <c r="AT113" s="19" t="str">
        <f t="shared" si="10"/>
        <v/>
      </c>
      <c r="AU113" s="92" t="str">
        <f t="shared" si="11"/>
        <v/>
      </c>
    </row>
    <row r="114" spans="1:47">
      <c r="A114" s="91">
        <f>'ادخال درجات التشخيصي'!A110</f>
        <v>104</v>
      </c>
      <c r="B114" s="19" t="str">
        <f>IF('ادخال درجات التشخيصي'!B110="","",'ادخال درجات التشخيصي'!B110)</f>
        <v/>
      </c>
      <c r="C114" s="19" t="str">
        <f>IF('ادخال درجات التشخيصي'!AC110="","",'ادخال درجات التشخيصي'!AC110)</f>
        <v/>
      </c>
      <c r="D114" s="92" t="str">
        <f>'ادخال درجات التشخيصي'!AD110</f>
        <v/>
      </c>
      <c r="G114" t="str">
        <f>IF(B114="","",RANK(D114,$D:$D,1)+COUNTIF(D$11:$D114,D114)-1)</f>
        <v/>
      </c>
      <c r="H114" t="str">
        <f>IF(B114="","",RANK(D114,$D:$D)+COUNTIF($D$11:D114,D114)-1)</f>
        <v/>
      </c>
      <c r="J114" s="91">
        <v>104</v>
      </c>
      <c r="K114" s="19" t="str">
        <f t="shared" si="6"/>
        <v/>
      </c>
      <c r="L114" s="92" t="str">
        <f t="shared" si="7"/>
        <v/>
      </c>
      <c r="M114" s="219"/>
      <c r="N114" s="220">
        <f t="shared" si="8"/>
        <v>104</v>
      </c>
      <c r="O114" s="188" t="str">
        <f t="shared" si="9"/>
        <v/>
      </c>
      <c r="P114" s="166" t="str">
        <f ca="1">'ادخال درجات التشخيصي'!AM110</f>
        <v/>
      </c>
      <c r="Q114" s="166" t="str">
        <f ca="1">'ادخال درجات التشخيصي'!AO110</f>
        <v/>
      </c>
      <c r="R114" s="166" t="str">
        <f ca="1">'ادخال درجات التشخيصي'!AQ110</f>
        <v/>
      </c>
      <c r="S114" s="166" t="str">
        <f ca="1">'ادخال درجات التشخيصي'!AS110</f>
        <v/>
      </c>
      <c r="T114" s="166" t="str">
        <f ca="1">'ادخال درجات التشخيصي'!AU110</f>
        <v/>
      </c>
      <c r="U114" s="166" t="str">
        <f ca="1">'ادخال درجات التشخيصي'!AW110</f>
        <v/>
      </c>
      <c r="V114" s="166" t="str">
        <f ca="1">'ادخال درجات التشخيصي'!AY110</f>
        <v/>
      </c>
      <c r="W114" s="166" t="str">
        <f ca="1">'ادخال درجات التشخيصي'!BA110</f>
        <v/>
      </c>
      <c r="X114" s="166" t="str">
        <f ca="1">'ادخال درجات التشخيصي'!BC110</f>
        <v/>
      </c>
      <c r="Y114" s="166" t="str">
        <f ca="1">'ادخال درجات التشخيصي'!BE110</f>
        <v/>
      </c>
      <c r="Z114" s="166" t="str">
        <f ca="1">'ادخال درجات التشخيصي'!BG110</f>
        <v/>
      </c>
      <c r="AA114" s="166" t="str">
        <f ca="1">'ادخال درجات التشخيصي'!BI110</f>
        <v/>
      </c>
      <c r="AB114" s="166" t="str">
        <f ca="1">'ادخال درجات التشخيصي'!BK110</f>
        <v/>
      </c>
      <c r="AC114" s="166" t="str">
        <f ca="1">'ادخال درجات التشخيصي'!BM110</f>
        <v/>
      </c>
      <c r="AD114" s="166" t="str">
        <f ca="1">'ادخال درجات التشخيصي'!BO110</f>
        <v/>
      </c>
      <c r="AE114" s="166" t="str">
        <f ca="1">'ادخال درجات التشخيصي'!BQ110</f>
        <v/>
      </c>
      <c r="AF114" s="166" t="str">
        <f ca="1">'ادخال درجات التشخيصي'!BS110</f>
        <v/>
      </c>
      <c r="AG114" s="166" t="str">
        <f ca="1">'ادخال درجات التشخيصي'!BU110</f>
        <v/>
      </c>
      <c r="AH114" s="166" t="str">
        <f ca="1">'ادخال درجات التشخيصي'!BW110</f>
        <v/>
      </c>
      <c r="AI114" s="166" t="str">
        <f ca="1">'ادخال درجات التشخيصي'!BY110</f>
        <v/>
      </c>
      <c r="AJ114" s="166" t="str">
        <f ca="1">'ادخال درجات التشخيصي'!CA110</f>
        <v/>
      </c>
      <c r="AK114" s="166" t="str">
        <f ca="1">'ادخال درجات التشخيصي'!CC110</f>
        <v/>
      </c>
      <c r="AL114" s="166" t="str">
        <f ca="1">'ادخال درجات التشخيصي'!CE110</f>
        <v/>
      </c>
      <c r="AM114" s="166" t="str">
        <f ca="1">'ادخال درجات التشخيصي'!CG110</f>
        <v/>
      </c>
      <c r="AN114" s="166" t="str">
        <f ca="1">'ادخال درجات التشخيصي'!CI110</f>
        <v/>
      </c>
      <c r="AS114" s="91">
        <v>104</v>
      </c>
      <c r="AT114" s="19" t="str">
        <f t="shared" si="10"/>
        <v/>
      </c>
      <c r="AU114" s="92" t="str">
        <f t="shared" si="11"/>
        <v/>
      </c>
    </row>
    <row r="115" spans="1:47">
      <c r="A115" s="91">
        <f>'ادخال درجات التشخيصي'!A111</f>
        <v>105</v>
      </c>
      <c r="B115" s="19" t="str">
        <f>IF('ادخال درجات التشخيصي'!B111="","",'ادخال درجات التشخيصي'!B111)</f>
        <v/>
      </c>
      <c r="C115" s="19" t="str">
        <f>IF('ادخال درجات التشخيصي'!AC111="","",'ادخال درجات التشخيصي'!AC111)</f>
        <v/>
      </c>
      <c r="D115" s="92" t="str">
        <f>'ادخال درجات التشخيصي'!AD111</f>
        <v/>
      </c>
      <c r="G115" t="str">
        <f>IF(B115="","",RANK(D115,$D:$D,1)+COUNTIF(D$11:$D115,D115)-1)</f>
        <v/>
      </c>
      <c r="H115" t="str">
        <f>IF(B115="","",RANK(D115,$D:$D)+COUNTIF($D$11:D115,D115)-1)</f>
        <v/>
      </c>
      <c r="J115" s="91">
        <v>105</v>
      </c>
      <c r="K115" s="19" t="str">
        <f t="shared" si="6"/>
        <v/>
      </c>
      <c r="L115" s="92" t="str">
        <f t="shared" si="7"/>
        <v/>
      </c>
      <c r="M115" s="219"/>
      <c r="N115" s="220">
        <f t="shared" si="8"/>
        <v>105</v>
      </c>
      <c r="O115" s="188" t="str">
        <f t="shared" si="9"/>
        <v/>
      </c>
      <c r="P115" s="166" t="str">
        <f ca="1">'ادخال درجات التشخيصي'!AM111</f>
        <v/>
      </c>
      <c r="Q115" s="166" t="str">
        <f ca="1">'ادخال درجات التشخيصي'!AO111</f>
        <v/>
      </c>
      <c r="R115" s="166" t="str">
        <f ca="1">'ادخال درجات التشخيصي'!AQ111</f>
        <v/>
      </c>
      <c r="S115" s="166" t="str">
        <f ca="1">'ادخال درجات التشخيصي'!AS111</f>
        <v/>
      </c>
      <c r="T115" s="166" t="str">
        <f ca="1">'ادخال درجات التشخيصي'!AU111</f>
        <v/>
      </c>
      <c r="U115" s="166" t="str">
        <f ca="1">'ادخال درجات التشخيصي'!AW111</f>
        <v/>
      </c>
      <c r="V115" s="166" t="str">
        <f ca="1">'ادخال درجات التشخيصي'!AY111</f>
        <v/>
      </c>
      <c r="W115" s="166" t="str">
        <f ca="1">'ادخال درجات التشخيصي'!BA111</f>
        <v/>
      </c>
      <c r="X115" s="166" t="str">
        <f ca="1">'ادخال درجات التشخيصي'!BC111</f>
        <v/>
      </c>
      <c r="Y115" s="166" t="str">
        <f ca="1">'ادخال درجات التشخيصي'!BE111</f>
        <v/>
      </c>
      <c r="Z115" s="166" t="str">
        <f ca="1">'ادخال درجات التشخيصي'!BG111</f>
        <v/>
      </c>
      <c r="AA115" s="166" t="str">
        <f ca="1">'ادخال درجات التشخيصي'!BI111</f>
        <v/>
      </c>
      <c r="AB115" s="166" t="str">
        <f ca="1">'ادخال درجات التشخيصي'!BK111</f>
        <v/>
      </c>
      <c r="AC115" s="166" t="str">
        <f ca="1">'ادخال درجات التشخيصي'!BM111</f>
        <v/>
      </c>
      <c r="AD115" s="166" t="str">
        <f ca="1">'ادخال درجات التشخيصي'!BO111</f>
        <v/>
      </c>
      <c r="AE115" s="166" t="str">
        <f ca="1">'ادخال درجات التشخيصي'!BQ111</f>
        <v/>
      </c>
      <c r="AF115" s="166" t="str">
        <f ca="1">'ادخال درجات التشخيصي'!BS111</f>
        <v/>
      </c>
      <c r="AG115" s="166" t="str">
        <f ca="1">'ادخال درجات التشخيصي'!BU111</f>
        <v/>
      </c>
      <c r="AH115" s="166" t="str">
        <f ca="1">'ادخال درجات التشخيصي'!BW111</f>
        <v/>
      </c>
      <c r="AI115" s="166" t="str">
        <f ca="1">'ادخال درجات التشخيصي'!BY111</f>
        <v/>
      </c>
      <c r="AJ115" s="166" t="str">
        <f ca="1">'ادخال درجات التشخيصي'!CA111</f>
        <v/>
      </c>
      <c r="AK115" s="166" t="str">
        <f ca="1">'ادخال درجات التشخيصي'!CC111</f>
        <v/>
      </c>
      <c r="AL115" s="166" t="str">
        <f ca="1">'ادخال درجات التشخيصي'!CE111</f>
        <v/>
      </c>
      <c r="AM115" s="166" t="str">
        <f ca="1">'ادخال درجات التشخيصي'!CG111</f>
        <v/>
      </c>
      <c r="AN115" s="166" t="str">
        <f ca="1">'ادخال درجات التشخيصي'!CI111</f>
        <v/>
      </c>
      <c r="AS115" s="91">
        <v>105</v>
      </c>
      <c r="AT115" s="19" t="str">
        <f t="shared" si="10"/>
        <v/>
      </c>
      <c r="AU115" s="92" t="str">
        <f t="shared" si="11"/>
        <v/>
      </c>
    </row>
    <row r="116" spans="1:47">
      <c r="A116" s="91">
        <f>'ادخال درجات التشخيصي'!A112</f>
        <v>106</v>
      </c>
      <c r="B116" s="19" t="str">
        <f>IF('ادخال درجات التشخيصي'!B112="","",'ادخال درجات التشخيصي'!B112)</f>
        <v/>
      </c>
      <c r="C116" s="19" t="str">
        <f>IF('ادخال درجات التشخيصي'!AC112="","",'ادخال درجات التشخيصي'!AC112)</f>
        <v/>
      </c>
      <c r="D116" s="92" t="str">
        <f>'ادخال درجات التشخيصي'!AD112</f>
        <v/>
      </c>
      <c r="G116" t="str">
        <f>IF(B116="","",RANK(D116,$D:$D,1)+COUNTIF(D$11:$D116,D116)-1)</f>
        <v/>
      </c>
      <c r="H116" t="str">
        <f>IF(B116="","",RANK(D116,$D:$D)+COUNTIF($D$11:D116,D116)-1)</f>
        <v/>
      </c>
      <c r="J116" s="91">
        <v>106</v>
      </c>
      <c r="K116" s="19" t="str">
        <f t="shared" si="6"/>
        <v/>
      </c>
      <c r="L116" s="92" t="str">
        <f t="shared" si="7"/>
        <v/>
      </c>
      <c r="M116" s="219"/>
      <c r="N116" s="220">
        <f t="shared" si="8"/>
        <v>106</v>
      </c>
      <c r="O116" s="188" t="str">
        <f t="shared" si="9"/>
        <v/>
      </c>
      <c r="P116" s="166" t="str">
        <f ca="1">'ادخال درجات التشخيصي'!AM112</f>
        <v/>
      </c>
      <c r="Q116" s="166" t="str">
        <f ca="1">'ادخال درجات التشخيصي'!AO112</f>
        <v/>
      </c>
      <c r="R116" s="166" t="str">
        <f ca="1">'ادخال درجات التشخيصي'!AQ112</f>
        <v/>
      </c>
      <c r="S116" s="166" t="str">
        <f ca="1">'ادخال درجات التشخيصي'!AS112</f>
        <v/>
      </c>
      <c r="T116" s="166" t="str">
        <f ca="1">'ادخال درجات التشخيصي'!AU112</f>
        <v/>
      </c>
      <c r="U116" s="166" t="str">
        <f ca="1">'ادخال درجات التشخيصي'!AW112</f>
        <v/>
      </c>
      <c r="V116" s="166" t="str">
        <f ca="1">'ادخال درجات التشخيصي'!AY112</f>
        <v/>
      </c>
      <c r="W116" s="166" t="str">
        <f ca="1">'ادخال درجات التشخيصي'!BA112</f>
        <v/>
      </c>
      <c r="X116" s="166" t="str">
        <f ca="1">'ادخال درجات التشخيصي'!BC112</f>
        <v/>
      </c>
      <c r="Y116" s="166" t="str">
        <f ca="1">'ادخال درجات التشخيصي'!BE112</f>
        <v/>
      </c>
      <c r="Z116" s="166" t="str">
        <f ca="1">'ادخال درجات التشخيصي'!BG112</f>
        <v/>
      </c>
      <c r="AA116" s="166" t="str">
        <f ca="1">'ادخال درجات التشخيصي'!BI112</f>
        <v/>
      </c>
      <c r="AB116" s="166" t="str">
        <f ca="1">'ادخال درجات التشخيصي'!BK112</f>
        <v/>
      </c>
      <c r="AC116" s="166" t="str">
        <f ca="1">'ادخال درجات التشخيصي'!BM112</f>
        <v/>
      </c>
      <c r="AD116" s="166" t="str">
        <f ca="1">'ادخال درجات التشخيصي'!BO112</f>
        <v/>
      </c>
      <c r="AE116" s="166" t="str">
        <f ca="1">'ادخال درجات التشخيصي'!BQ112</f>
        <v/>
      </c>
      <c r="AF116" s="166" t="str">
        <f ca="1">'ادخال درجات التشخيصي'!BS112</f>
        <v/>
      </c>
      <c r="AG116" s="166" t="str">
        <f ca="1">'ادخال درجات التشخيصي'!BU112</f>
        <v/>
      </c>
      <c r="AH116" s="166" t="str">
        <f ca="1">'ادخال درجات التشخيصي'!BW112</f>
        <v/>
      </c>
      <c r="AI116" s="166" t="str">
        <f ca="1">'ادخال درجات التشخيصي'!BY112</f>
        <v/>
      </c>
      <c r="AJ116" s="166" t="str">
        <f ca="1">'ادخال درجات التشخيصي'!CA112</f>
        <v/>
      </c>
      <c r="AK116" s="166" t="str">
        <f ca="1">'ادخال درجات التشخيصي'!CC112</f>
        <v/>
      </c>
      <c r="AL116" s="166" t="str">
        <f ca="1">'ادخال درجات التشخيصي'!CE112</f>
        <v/>
      </c>
      <c r="AM116" s="166" t="str">
        <f ca="1">'ادخال درجات التشخيصي'!CG112</f>
        <v/>
      </c>
      <c r="AN116" s="166" t="str">
        <f ca="1">'ادخال درجات التشخيصي'!CI112</f>
        <v/>
      </c>
      <c r="AS116" s="91">
        <v>106</v>
      </c>
      <c r="AT116" s="19" t="str">
        <f t="shared" si="10"/>
        <v/>
      </c>
      <c r="AU116" s="92" t="str">
        <f t="shared" si="11"/>
        <v/>
      </c>
    </row>
    <row r="117" spans="1:47">
      <c r="A117" s="91">
        <f>'ادخال درجات التشخيصي'!A113</f>
        <v>107</v>
      </c>
      <c r="B117" s="19" t="str">
        <f>IF('ادخال درجات التشخيصي'!B113="","",'ادخال درجات التشخيصي'!B113)</f>
        <v/>
      </c>
      <c r="C117" s="19" t="str">
        <f>IF('ادخال درجات التشخيصي'!AC113="","",'ادخال درجات التشخيصي'!AC113)</f>
        <v/>
      </c>
      <c r="D117" s="92" t="str">
        <f>'ادخال درجات التشخيصي'!AD113</f>
        <v/>
      </c>
      <c r="G117" t="str">
        <f>IF(B117="","",RANK(D117,$D:$D,1)+COUNTIF(D$11:$D117,D117)-1)</f>
        <v/>
      </c>
      <c r="H117" t="str">
        <f>IF(B117="","",RANK(D117,$D:$D)+COUNTIF($D$11:D117,D117)-1)</f>
        <v/>
      </c>
      <c r="J117" s="91">
        <v>107</v>
      </c>
      <c r="K117" s="19" t="str">
        <f t="shared" si="6"/>
        <v/>
      </c>
      <c r="L117" s="92" t="str">
        <f t="shared" si="7"/>
        <v/>
      </c>
      <c r="M117" s="219"/>
      <c r="N117" s="220">
        <f t="shared" si="8"/>
        <v>107</v>
      </c>
      <c r="O117" s="188" t="str">
        <f t="shared" si="9"/>
        <v/>
      </c>
      <c r="P117" s="166" t="str">
        <f ca="1">'ادخال درجات التشخيصي'!AM113</f>
        <v/>
      </c>
      <c r="Q117" s="166" t="str">
        <f ca="1">'ادخال درجات التشخيصي'!AO113</f>
        <v/>
      </c>
      <c r="R117" s="166" t="str">
        <f ca="1">'ادخال درجات التشخيصي'!AQ113</f>
        <v/>
      </c>
      <c r="S117" s="166" t="str">
        <f ca="1">'ادخال درجات التشخيصي'!AS113</f>
        <v/>
      </c>
      <c r="T117" s="166" t="str">
        <f ca="1">'ادخال درجات التشخيصي'!AU113</f>
        <v/>
      </c>
      <c r="U117" s="166" t="str">
        <f ca="1">'ادخال درجات التشخيصي'!AW113</f>
        <v/>
      </c>
      <c r="V117" s="166" t="str">
        <f ca="1">'ادخال درجات التشخيصي'!AY113</f>
        <v/>
      </c>
      <c r="W117" s="166" t="str">
        <f ca="1">'ادخال درجات التشخيصي'!BA113</f>
        <v/>
      </c>
      <c r="X117" s="166" t="str">
        <f ca="1">'ادخال درجات التشخيصي'!BC113</f>
        <v/>
      </c>
      <c r="Y117" s="166" t="str">
        <f ca="1">'ادخال درجات التشخيصي'!BE113</f>
        <v/>
      </c>
      <c r="Z117" s="166" t="str">
        <f ca="1">'ادخال درجات التشخيصي'!BG113</f>
        <v/>
      </c>
      <c r="AA117" s="166" t="str">
        <f ca="1">'ادخال درجات التشخيصي'!BI113</f>
        <v/>
      </c>
      <c r="AB117" s="166" t="str">
        <f ca="1">'ادخال درجات التشخيصي'!BK113</f>
        <v/>
      </c>
      <c r="AC117" s="166" t="str">
        <f ca="1">'ادخال درجات التشخيصي'!BM113</f>
        <v/>
      </c>
      <c r="AD117" s="166" t="str">
        <f ca="1">'ادخال درجات التشخيصي'!BO113</f>
        <v/>
      </c>
      <c r="AE117" s="166" t="str">
        <f ca="1">'ادخال درجات التشخيصي'!BQ113</f>
        <v/>
      </c>
      <c r="AF117" s="166" t="str">
        <f ca="1">'ادخال درجات التشخيصي'!BS113</f>
        <v/>
      </c>
      <c r="AG117" s="166" t="str">
        <f ca="1">'ادخال درجات التشخيصي'!BU113</f>
        <v/>
      </c>
      <c r="AH117" s="166" t="str">
        <f ca="1">'ادخال درجات التشخيصي'!BW113</f>
        <v/>
      </c>
      <c r="AI117" s="166" t="str">
        <f ca="1">'ادخال درجات التشخيصي'!BY113</f>
        <v/>
      </c>
      <c r="AJ117" s="166" t="str">
        <f ca="1">'ادخال درجات التشخيصي'!CA113</f>
        <v/>
      </c>
      <c r="AK117" s="166" t="str">
        <f ca="1">'ادخال درجات التشخيصي'!CC113</f>
        <v/>
      </c>
      <c r="AL117" s="166" t="str">
        <f ca="1">'ادخال درجات التشخيصي'!CE113</f>
        <v/>
      </c>
      <c r="AM117" s="166" t="str">
        <f ca="1">'ادخال درجات التشخيصي'!CG113</f>
        <v/>
      </c>
      <c r="AN117" s="166" t="str">
        <f ca="1">'ادخال درجات التشخيصي'!CI113</f>
        <v/>
      </c>
      <c r="AS117" s="91">
        <v>107</v>
      </c>
      <c r="AT117" s="19" t="str">
        <f t="shared" si="10"/>
        <v/>
      </c>
      <c r="AU117" s="92" t="str">
        <f t="shared" si="11"/>
        <v/>
      </c>
    </row>
    <row r="118" spans="1:47">
      <c r="A118" s="91">
        <f>'ادخال درجات التشخيصي'!A114</f>
        <v>108</v>
      </c>
      <c r="B118" s="19" t="str">
        <f>IF('ادخال درجات التشخيصي'!B114="","",'ادخال درجات التشخيصي'!B114)</f>
        <v/>
      </c>
      <c r="C118" s="19" t="str">
        <f>IF('ادخال درجات التشخيصي'!AC114="","",'ادخال درجات التشخيصي'!AC114)</f>
        <v/>
      </c>
      <c r="D118" s="92" t="str">
        <f>'ادخال درجات التشخيصي'!AD114</f>
        <v/>
      </c>
      <c r="G118" t="str">
        <f>IF(B118="","",RANK(D118,$D:$D,1)+COUNTIF(D$11:$D118,D118)-1)</f>
        <v/>
      </c>
      <c r="H118" t="str">
        <f>IF(B118="","",RANK(D118,$D:$D)+COUNTIF($D$11:D118,D118)-1)</f>
        <v/>
      </c>
      <c r="J118" s="91">
        <v>108</v>
      </c>
      <c r="K118" s="19" t="str">
        <f t="shared" si="6"/>
        <v/>
      </c>
      <c r="L118" s="92" t="str">
        <f t="shared" si="7"/>
        <v/>
      </c>
      <c r="M118" s="219"/>
      <c r="N118" s="220">
        <f t="shared" si="8"/>
        <v>108</v>
      </c>
      <c r="O118" s="188" t="str">
        <f t="shared" si="9"/>
        <v/>
      </c>
      <c r="P118" s="166" t="str">
        <f ca="1">'ادخال درجات التشخيصي'!AM114</f>
        <v/>
      </c>
      <c r="Q118" s="166" t="str">
        <f ca="1">'ادخال درجات التشخيصي'!AO114</f>
        <v/>
      </c>
      <c r="R118" s="166" t="str">
        <f ca="1">'ادخال درجات التشخيصي'!AQ114</f>
        <v/>
      </c>
      <c r="S118" s="166" t="str">
        <f ca="1">'ادخال درجات التشخيصي'!AS114</f>
        <v/>
      </c>
      <c r="T118" s="166" t="str">
        <f ca="1">'ادخال درجات التشخيصي'!AU114</f>
        <v/>
      </c>
      <c r="U118" s="166" t="str">
        <f ca="1">'ادخال درجات التشخيصي'!AW114</f>
        <v/>
      </c>
      <c r="V118" s="166" t="str">
        <f ca="1">'ادخال درجات التشخيصي'!AY114</f>
        <v/>
      </c>
      <c r="W118" s="166" t="str">
        <f ca="1">'ادخال درجات التشخيصي'!BA114</f>
        <v/>
      </c>
      <c r="X118" s="166" t="str">
        <f ca="1">'ادخال درجات التشخيصي'!BC114</f>
        <v/>
      </c>
      <c r="Y118" s="166" t="str">
        <f ca="1">'ادخال درجات التشخيصي'!BE114</f>
        <v/>
      </c>
      <c r="Z118" s="166" t="str">
        <f ca="1">'ادخال درجات التشخيصي'!BG114</f>
        <v/>
      </c>
      <c r="AA118" s="166" t="str">
        <f ca="1">'ادخال درجات التشخيصي'!BI114</f>
        <v/>
      </c>
      <c r="AB118" s="166" t="str">
        <f ca="1">'ادخال درجات التشخيصي'!BK114</f>
        <v/>
      </c>
      <c r="AC118" s="166" t="str">
        <f ca="1">'ادخال درجات التشخيصي'!BM114</f>
        <v/>
      </c>
      <c r="AD118" s="166" t="str">
        <f ca="1">'ادخال درجات التشخيصي'!BO114</f>
        <v/>
      </c>
      <c r="AE118" s="166" t="str">
        <f ca="1">'ادخال درجات التشخيصي'!BQ114</f>
        <v/>
      </c>
      <c r="AF118" s="166" t="str">
        <f ca="1">'ادخال درجات التشخيصي'!BS114</f>
        <v/>
      </c>
      <c r="AG118" s="166" t="str">
        <f ca="1">'ادخال درجات التشخيصي'!BU114</f>
        <v/>
      </c>
      <c r="AH118" s="166" t="str">
        <f ca="1">'ادخال درجات التشخيصي'!BW114</f>
        <v/>
      </c>
      <c r="AI118" s="166" t="str">
        <f ca="1">'ادخال درجات التشخيصي'!BY114</f>
        <v/>
      </c>
      <c r="AJ118" s="166" t="str">
        <f ca="1">'ادخال درجات التشخيصي'!CA114</f>
        <v/>
      </c>
      <c r="AK118" s="166" t="str">
        <f ca="1">'ادخال درجات التشخيصي'!CC114</f>
        <v/>
      </c>
      <c r="AL118" s="166" t="str">
        <f ca="1">'ادخال درجات التشخيصي'!CE114</f>
        <v/>
      </c>
      <c r="AM118" s="166" t="str">
        <f ca="1">'ادخال درجات التشخيصي'!CG114</f>
        <v/>
      </c>
      <c r="AN118" s="166" t="str">
        <f ca="1">'ادخال درجات التشخيصي'!CI114</f>
        <v/>
      </c>
      <c r="AS118" s="91">
        <v>108</v>
      </c>
      <c r="AT118" s="19" t="str">
        <f t="shared" si="10"/>
        <v/>
      </c>
      <c r="AU118" s="92" t="str">
        <f t="shared" si="11"/>
        <v/>
      </c>
    </row>
    <row r="119" spans="1:47">
      <c r="A119" s="91">
        <f>'ادخال درجات التشخيصي'!A115</f>
        <v>109</v>
      </c>
      <c r="B119" s="19" t="str">
        <f>IF('ادخال درجات التشخيصي'!B115="","",'ادخال درجات التشخيصي'!B115)</f>
        <v/>
      </c>
      <c r="C119" s="19" t="str">
        <f>IF('ادخال درجات التشخيصي'!AC115="","",'ادخال درجات التشخيصي'!AC115)</f>
        <v/>
      </c>
      <c r="D119" s="92" t="str">
        <f>'ادخال درجات التشخيصي'!AD115</f>
        <v/>
      </c>
      <c r="G119" t="str">
        <f>IF(B119="","",RANK(D119,$D:$D,1)+COUNTIF(D$11:$D119,D119)-1)</f>
        <v/>
      </c>
      <c r="H119" t="str">
        <f>IF(B119="","",RANK(D119,$D:$D)+COUNTIF($D$11:D119,D119)-1)</f>
        <v/>
      </c>
      <c r="J119" s="91">
        <v>109</v>
      </c>
      <c r="K119" s="19" t="str">
        <f t="shared" si="6"/>
        <v/>
      </c>
      <c r="L119" s="92" t="str">
        <f t="shared" si="7"/>
        <v/>
      </c>
      <c r="M119" s="219"/>
      <c r="N119" s="220">
        <f t="shared" si="8"/>
        <v>109</v>
      </c>
      <c r="O119" s="188" t="str">
        <f t="shared" si="9"/>
        <v/>
      </c>
      <c r="P119" s="166" t="str">
        <f ca="1">'ادخال درجات التشخيصي'!AM115</f>
        <v/>
      </c>
      <c r="Q119" s="166" t="str">
        <f ca="1">'ادخال درجات التشخيصي'!AO115</f>
        <v/>
      </c>
      <c r="R119" s="166" t="str">
        <f ca="1">'ادخال درجات التشخيصي'!AQ115</f>
        <v/>
      </c>
      <c r="S119" s="166" t="str">
        <f ca="1">'ادخال درجات التشخيصي'!AS115</f>
        <v/>
      </c>
      <c r="T119" s="166" t="str">
        <f ca="1">'ادخال درجات التشخيصي'!AU115</f>
        <v/>
      </c>
      <c r="U119" s="166" t="str">
        <f ca="1">'ادخال درجات التشخيصي'!AW115</f>
        <v/>
      </c>
      <c r="V119" s="166" t="str">
        <f ca="1">'ادخال درجات التشخيصي'!AY115</f>
        <v/>
      </c>
      <c r="W119" s="166" t="str">
        <f ca="1">'ادخال درجات التشخيصي'!BA115</f>
        <v/>
      </c>
      <c r="X119" s="166" t="str">
        <f ca="1">'ادخال درجات التشخيصي'!BC115</f>
        <v/>
      </c>
      <c r="Y119" s="166" t="str">
        <f ca="1">'ادخال درجات التشخيصي'!BE115</f>
        <v/>
      </c>
      <c r="Z119" s="166" t="str">
        <f ca="1">'ادخال درجات التشخيصي'!BG115</f>
        <v/>
      </c>
      <c r="AA119" s="166" t="str">
        <f ca="1">'ادخال درجات التشخيصي'!BI115</f>
        <v/>
      </c>
      <c r="AB119" s="166" t="str">
        <f ca="1">'ادخال درجات التشخيصي'!BK115</f>
        <v/>
      </c>
      <c r="AC119" s="166" t="str">
        <f ca="1">'ادخال درجات التشخيصي'!BM115</f>
        <v/>
      </c>
      <c r="AD119" s="166" t="str">
        <f ca="1">'ادخال درجات التشخيصي'!BO115</f>
        <v/>
      </c>
      <c r="AE119" s="166" t="str">
        <f ca="1">'ادخال درجات التشخيصي'!BQ115</f>
        <v/>
      </c>
      <c r="AF119" s="166" t="str">
        <f ca="1">'ادخال درجات التشخيصي'!BS115</f>
        <v/>
      </c>
      <c r="AG119" s="166" t="str">
        <f ca="1">'ادخال درجات التشخيصي'!BU115</f>
        <v/>
      </c>
      <c r="AH119" s="166" t="str">
        <f ca="1">'ادخال درجات التشخيصي'!BW115</f>
        <v/>
      </c>
      <c r="AI119" s="166" t="str">
        <f ca="1">'ادخال درجات التشخيصي'!BY115</f>
        <v/>
      </c>
      <c r="AJ119" s="166" t="str">
        <f ca="1">'ادخال درجات التشخيصي'!CA115</f>
        <v/>
      </c>
      <c r="AK119" s="166" t="str">
        <f ca="1">'ادخال درجات التشخيصي'!CC115</f>
        <v/>
      </c>
      <c r="AL119" s="166" t="str">
        <f ca="1">'ادخال درجات التشخيصي'!CE115</f>
        <v/>
      </c>
      <c r="AM119" s="166" t="str">
        <f ca="1">'ادخال درجات التشخيصي'!CG115</f>
        <v/>
      </c>
      <c r="AN119" s="166" t="str">
        <f ca="1">'ادخال درجات التشخيصي'!CI115</f>
        <v/>
      </c>
      <c r="AS119" s="91">
        <v>109</v>
      </c>
      <c r="AT119" s="19" t="str">
        <f t="shared" si="10"/>
        <v/>
      </c>
      <c r="AU119" s="92" t="str">
        <f t="shared" si="11"/>
        <v/>
      </c>
    </row>
    <row r="120" spans="1:47">
      <c r="A120" s="91">
        <f>'ادخال درجات التشخيصي'!A116</f>
        <v>110</v>
      </c>
      <c r="B120" s="19" t="str">
        <f>IF('ادخال درجات التشخيصي'!B116="","",'ادخال درجات التشخيصي'!B116)</f>
        <v/>
      </c>
      <c r="C120" s="19" t="str">
        <f>IF('ادخال درجات التشخيصي'!AC116="","",'ادخال درجات التشخيصي'!AC116)</f>
        <v/>
      </c>
      <c r="D120" s="92" t="str">
        <f>'ادخال درجات التشخيصي'!AD116</f>
        <v/>
      </c>
      <c r="G120" t="str">
        <f>IF(B120="","",RANK(D120,$D:$D,1)+COUNTIF(D$11:$D120,D120)-1)</f>
        <v/>
      </c>
      <c r="H120" t="str">
        <f>IF(B120="","",RANK(D120,$D:$D)+COUNTIF($D$11:D120,D120)-1)</f>
        <v/>
      </c>
      <c r="J120" s="91">
        <v>110</v>
      </c>
      <c r="K120" s="19" t="str">
        <f t="shared" si="6"/>
        <v/>
      </c>
      <c r="L120" s="92" t="str">
        <f t="shared" si="7"/>
        <v/>
      </c>
      <c r="M120" s="219"/>
      <c r="N120" s="220">
        <f t="shared" si="8"/>
        <v>110</v>
      </c>
      <c r="O120" s="188" t="str">
        <f t="shared" si="9"/>
        <v/>
      </c>
      <c r="P120" s="166" t="str">
        <f ca="1">'ادخال درجات التشخيصي'!AM116</f>
        <v/>
      </c>
      <c r="Q120" s="166" t="str">
        <f ca="1">'ادخال درجات التشخيصي'!AO116</f>
        <v/>
      </c>
      <c r="R120" s="166" t="str">
        <f ca="1">'ادخال درجات التشخيصي'!AQ116</f>
        <v/>
      </c>
      <c r="S120" s="166" t="str">
        <f ca="1">'ادخال درجات التشخيصي'!AS116</f>
        <v/>
      </c>
      <c r="T120" s="166" t="str">
        <f ca="1">'ادخال درجات التشخيصي'!AU116</f>
        <v/>
      </c>
      <c r="U120" s="166" t="str">
        <f ca="1">'ادخال درجات التشخيصي'!AW116</f>
        <v/>
      </c>
      <c r="V120" s="166" t="str">
        <f ca="1">'ادخال درجات التشخيصي'!AY116</f>
        <v/>
      </c>
      <c r="W120" s="166" t="str">
        <f ca="1">'ادخال درجات التشخيصي'!BA116</f>
        <v/>
      </c>
      <c r="X120" s="166" t="str">
        <f ca="1">'ادخال درجات التشخيصي'!BC116</f>
        <v/>
      </c>
      <c r="Y120" s="166" t="str">
        <f ca="1">'ادخال درجات التشخيصي'!BE116</f>
        <v/>
      </c>
      <c r="Z120" s="166" t="str">
        <f ca="1">'ادخال درجات التشخيصي'!BG116</f>
        <v/>
      </c>
      <c r="AA120" s="166" t="str">
        <f ca="1">'ادخال درجات التشخيصي'!BI116</f>
        <v/>
      </c>
      <c r="AB120" s="166" t="str">
        <f ca="1">'ادخال درجات التشخيصي'!BK116</f>
        <v/>
      </c>
      <c r="AC120" s="166" t="str">
        <f ca="1">'ادخال درجات التشخيصي'!BM116</f>
        <v/>
      </c>
      <c r="AD120" s="166" t="str">
        <f ca="1">'ادخال درجات التشخيصي'!BO116</f>
        <v/>
      </c>
      <c r="AE120" s="166" t="str">
        <f ca="1">'ادخال درجات التشخيصي'!BQ116</f>
        <v/>
      </c>
      <c r="AF120" s="166" t="str">
        <f ca="1">'ادخال درجات التشخيصي'!BS116</f>
        <v/>
      </c>
      <c r="AG120" s="166" t="str">
        <f ca="1">'ادخال درجات التشخيصي'!BU116</f>
        <v/>
      </c>
      <c r="AH120" s="166" t="str">
        <f ca="1">'ادخال درجات التشخيصي'!BW116</f>
        <v/>
      </c>
      <c r="AI120" s="166" t="str">
        <f ca="1">'ادخال درجات التشخيصي'!BY116</f>
        <v/>
      </c>
      <c r="AJ120" s="166" t="str">
        <f ca="1">'ادخال درجات التشخيصي'!CA116</f>
        <v/>
      </c>
      <c r="AK120" s="166" t="str">
        <f ca="1">'ادخال درجات التشخيصي'!CC116</f>
        <v/>
      </c>
      <c r="AL120" s="166" t="str">
        <f ca="1">'ادخال درجات التشخيصي'!CE116</f>
        <v/>
      </c>
      <c r="AM120" s="166" t="str">
        <f ca="1">'ادخال درجات التشخيصي'!CG116</f>
        <v/>
      </c>
      <c r="AN120" s="166" t="str">
        <f ca="1">'ادخال درجات التشخيصي'!CI116</f>
        <v/>
      </c>
      <c r="AS120" s="91">
        <v>110</v>
      </c>
      <c r="AT120" s="19" t="str">
        <f t="shared" si="10"/>
        <v/>
      </c>
      <c r="AU120" s="92" t="str">
        <f t="shared" si="11"/>
        <v/>
      </c>
    </row>
    <row r="121" spans="1:47">
      <c r="A121" s="91">
        <f>'ادخال درجات التشخيصي'!A117</f>
        <v>111</v>
      </c>
      <c r="B121" s="19" t="str">
        <f>IF('ادخال درجات التشخيصي'!B117="","",'ادخال درجات التشخيصي'!B117)</f>
        <v/>
      </c>
      <c r="C121" s="19" t="str">
        <f>IF('ادخال درجات التشخيصي'!AC117="","",'ادخال درجات التشخيصي'!AC117)</f>
        <v/>
      </c>
      <c r="D121" s="92" t="str">
        <f>'ادخال درجات التشخيصي'!AD117</f>
        <v/>
      </c>
      <c r="G121" t="str">
        <f>IF(B121="","",RANK(D121,$D:$D,1)+COUNTIF(D$11:$D121,D121)-1)</f>
        <v/>
      </c>
      <c r="H121" t="str">
        <f>IF(B121="","",RANK(D121,$D:$D)+COUNTIF($D$11:D121,D121)-1)</f>
        <v/>
      </c>
      <c r="J121" s="91">
        <v>111</v>
      </c>
      <c r="K121" s="19" t="str">
        <f t="shared" si="6"/>
        <v/>
      </c>
      <c r="L121" s="92" t="str">
        <f t="shared" si="7"/>
        <v/>
      </c>
      <c r="M121" s="219"/>
      <c r="N121" s="220">
        <f t="shared" si="8"/>
        <v>111</v>
      </c>
      <c r="O121" s="188" t="str">
        <f t="shared" si="9"/>
        <v/>
      </c>
      <c r="P121" s="166" t="str">
        <f ca="1">'ادخال درجات التشخيصي'!AM117</f>
        <v/>
      </c>
      <c r="Q121" s="166" t="str">
        <f ca="1">'ادخال درجات التشخيصي'!AO117</f>
        <v/>
      </c>
      <c r="R121" s="166" t="str">
        <f ca="1">'ادخال درجات التشخيصي'!AQ117</f>
        <v/>
      </c>
      <c r="S121" s="166" t="str">
        <f ca="1">'ادخال درجات التشخيصي'!AS117</f>
        <v/>
      </c>
      <c r="T121" s="166" t="str">
        <f ca="1">'ادخال درجات التشخيصي'!AU117</f>
        <v/>
      </c>
      <c r="U121" s="166" t="str">
        <f ca="1">'ادخال درجات التشخيصي'!AW117</f>
        <v/>
      </c>
      <c r="V121" s="166" t="str">
        <f ca="1">'ادخال درجات التشخيصي'!AY117</f>
        <v/>
      </c>
      <c r="W121" s="166" t="str">
        <f ca="1">'ادخال درجات التشخيصي'!BA117</f>
        <v/>
      </c>
      <c r="X121" s="166" t="str">
        <f ca="1">'ادخال درجات التشخيصي'!BC117</f>
        <v/>
      </c>
      <c r="Y121" s="166" t="str">
        <f ca="1">'ادخال درجات التشخيصي'!BE117</f>
        <v/>
      </c>
      <c r="Z121" s="166" t="str">
        <f ca="1">'ادخال درجات التشخيصي'!BG117</f>
        <v/>
      </c>
      <c r="AA121" s="166" t="str">
        <f ca="1">'ادخال درجات التشخيصي'!BI117</f>
        <v/>
      </c>
      <c r="AB121" s="166" t="str">
        <f ca="1">'ادخال درجات التشخيصي'!BK117</f>
        <v/>
      </c>
      <c r="AC121" s="166" t="str">
        <f ca="1">'ادخال درجات التشخيصي'!BM117</f>
        <v/>
      </c>
      <c r="AD121" s="166" t="str">
        <f ca="1">'ادخال درجات التشخيصي'!BO117</f>
        <v/>
      </c>
      <c r="AE121" s="166" t="str">
        <f ca="1">'ادخال درجات التشخيصي'!BQ117</f>
        <v/>
      </c>
      <c r="AF121" s="166" t="str">
        <f ca="1">'ادخال درجات التشخيصي'!BS117</f>
        <v/>
      </c>
      <c r="AG121" s="166" t="str">
        <f ca="1">'ادخال درجات التشخيصي'!BU117</f>
        <v/>
      </c>
      <c r="AH121" s="166" t="str">
        <f ca="1">'ادخال درجات التشخيصي'!BW117</f>
        <v/>
      </c>
      <c r="AI121" s="166" t="str">
        <f ca="1">'ادخال درجات التشخيصي'!BY117</f>
        <v/>
      </c>
      <c r="AJ121" s="166" t="str">
        <f ca="1">'ادخال درجات التشخيصي'!CA117</f>
        <v/>
      </c>
      <c r="AK121" s="166" t="str">
        <f ca="1">'ادخال درجات التشخيصي'!CC117</f>
        <v/>
      </c>
      <c r="AL121" s="166" t="str">
        <f ca="1">'ادخال درجات التشخيصي'!CE117</f>
        <v/>
      </c>
      <c r="AM121" s="166" t="str">
        <f ca="1">'ادخال درجات التشخيصي'!CG117</f>
        <v/>
      </c>
      <c r="AN121" s="166" t="str">
        <f ca="1">'ادخال درجات التشخيصي'!CI117</f>
        <v/>
      </c>
      <c r="AS121" s="91">
        <v>111</v>
      </c>
      <c r="AT121" s="19" t="str">
        <f t="shared" si="10"/>
        <v/>
      </c>
      <c r="AU121" s="92" t="str">
        <f t="shared" si="11"/>
        <v/>
      </c>
    </row>
    <row r="122" spans="1:47">
      <c r="A122" s="91">
        <f>'ادخال درجات التشخيصي'!A118</f>
        <v>112</v>
      </c>
      <c r="B122" s="19" t="str">
        <f>IF('ادخال درجات التشخيصي'!B118="","",'ادخال درجات التشخيصي'!B118)</f>
        <v/>
      </c>
      <c r="C122" s="19" t="str">
        <f>IF('ادخال درجات التشخيصي'!AC118="","",'ادخال درجات التشخيصي'!AC118)</f>
        <v/>
      </c>
      <c r="D122" s="92" t="str">
        <f>'ادخال درجات التشخيصي'!AD118</f>
        <v/>
      </c>
      <c r="G122" t="str">
        <f>IF(B122="","",RANK(D122,$D:$D,1)+COUNTIF(D$11:$D122,D122)-1)</f>
        <v/>
      </c>
      <c r="H122" t="str">
        <f>IF(B122="","",RANK(D122,$D:$D)+COUNTIF($D$11:D122,D122)-1)</f>
        <v/>
      </c>
      <c r="J122" s="91">
        <v>112</v>
      </c>
      <c r="K122" s="19" t="str">
        <f t="shared" si="6"/>
        <v/>
      </c>
      <c r="L122" s="92" t="str">
        <f t="shared" si="7"/>
        <v/>
      </c>
      <c r="M122" s="219"/>
      <c r="N122" s="220">
        <f t="shared" si="8"/>
        <v>112</v>
      </c>
      <c r="O122" s="188" t="str">
        <f t="shared" si="9"/>
        <v/>
      </c>
      <c r="P122" s="166" t="str">
        <f ca="1">'ادخال درجات التشخيصي'!AM118</f>
        <v/>
      </c>
      <c r="Q122" s="166" t="str">
        <f ca="1">'ادخال درجات التشخيصي'!AO118</f>
        <v/>
      </c>
      <c r="R122" s="166" t="str">
        <f ca="1">'ادخال درجات التشخيصي'!AQ118</f>
        <v/>
      </c>
      <c r="S122" s="166" t="str">
        <f ca="1">'ادخال درجات التشخيصي'!AS118</f>
        <v/>
      </c>
      <c r="T122" s="166" t="str">
        <f ca="1">'ادخال درجات التشخيصي'!AU118</f>
        <v/>
      </c>
      <c r="U122" s="166" t="str">
        <f ca="1">'ادخال درجات التشخيصي'!AW118</f>
        <v/>
      </c>
      <c r="V122" s="166" t="str">
        <f ca="1">'ادخال درجات التشخيصي'!AY118</f>
        <v/>
      </c>
      <c r="W122" s="166" t="str">
        <f ca="1">'ادخال درجات التشخيصي'!BA118</f>
        <v/>
      </c>
      <c r="X122" s="166" t="str">
        <f ca="1">'ادخال درجات التشخيصي'!BC118</f>
        <v/>
      </c>
      <c r="Y122" s="166" t="str">
        <f ca="1">'ادخال درجات التشخيصي'!BE118</f>
        <v/>
      </c>
      <c r="Z122" s="166" t="str">
        <f ca="1">'ادخال درجات التشخيصي'!BG118</f>
        <v/>
      </c>
      <c r="AA122" s="166" t="str">
        <f ca="1">'ادخال درجات التشخيصي'!BI118</f>
        <v/>
      </c>
      <c r="AB122" s="166" t="str">
        <f ca="1">'ادخال درجات التشخيصي'!BK118</f>
        <v/>
      </c>
      <c r="AC122" s="166" t="str">
        <f ca="1">'ادخال درجات التشخيصي'!BM118</f>
        <v/>
      </c>
      <c r="AD122" s="166" t="str">
        <f ca="1">'ادخال درجات التشخيصي'!BO118</f>
        <v/>
      </c>
      <c r="AE122" s="166" t="str">
        <f ca="1">'ادخال درجات التشخيصي'!BQ118</f>
        <v/>
      </c>
      <c r="AF122" s="166" t="str">
        <f ca="1">'ادخال درجات التشخيصي'!BS118</f>
        <v/>
      </c>
      <c r="AG122" s="166" t="str">
        <f ca="1">'ادخال درجات التشخيصي'!BU118</f>
        <v/>
      </c>
      <c r="AH122" s="166" t="str">
        <f ca="1">'ادخال درجات التشخيصي'!BW118</f>
        <v/>
      </c>
      <c r="AI122" s="166" t="str">
        <f ca="1">'ادخال درجات التشخيصي'!BY118</f>
        <v/>
      </c>
      <c r="AJ122" s="166" t="str">
        <f ca="1">'ادخال درجات التشخيصي'!CA118</f>
        <v/>
      </c>
      <c r="AK122" s="166" t="str">
        <f ca="1">'ادخال درجات التشخيصي'!CC118</f>
        <v/>
      </c>
      <c r="AL122" s="166" t="str">
        <f ca="1">'ادخال درجات التشخيصي'!CE118</f>
        <v/>
      </c>
      <c r="AM122" s="166" t="str">
        <f ca="1">'ادخال درجات التشخيصي'!CG118</f>
        <v/>
      </c>
      <c r="AN122" s="166" t="str">
        <f ca="1">'ادخال درجات التشخيصي'!CI118</f>
        <v/>
      </c>
      <c r="AS122" s="91">
        <v>112</v>
      </c>
      <c r="AT122" s="19" t="str">
        <f t="shared" si="10"/>
        <v/>
      </c>
      <c r="AU122" s="92" t="str">
        <f t="shared" si="11"/>
        <v/>
      </c>
    </row>
    <row r="123" spans="1:47">
      <c r="A123" s="91">
        <f>'ادخال درجات التشخيصي'!A119</f>
        <v>113</v>
      </c>
      <c r="B123" s="19" t="str">
        <f>IF('ادخال درجات التشخيصي'!B119="","",'ادخال درجات التشخيصي'!B119)</f>
        <v/>
      </c>
      <c r="C123" s="19" t="str">
        <f>IF('ادخال درجات التشخيصي'!AC119="","",'ادخال درجات التشخيصي'!AC119)</f>
        <v/>
      </c>
      <c r="D123" s="92" t="str">
        <f>'ادخال درجات التشخيصي'!AD119</f>
        <v/>
      </c>
      <c r="G123" t="str">
        <f>IF(B123="","",RANK(D123,$D:$D,1)+COUNTIF(D$11:$D123,D123)-1)</f>
        <v/>
      </c>
      <c r="H123" t="str">
        <f>IF(B123="","",RANK(D123,$D:$D)+COUNTIF($D$11:D123,D123)-1)</f>
        <v/>
      </c>
      <c r="J123" s="91">
        <v>113</v>
      </c>
      <c r="K123" s="19" t="str">
        <f t="shared" si="6"/>
        <v/>
      </c>
      <c r="L123" s="92" t="str">
        <f t="shared" si="7"/>
        <v/>
      </c>
      <c r="M123" s="219"/>
      <c r="N123" s="220">
        <f t="shared" si="8"/>
        <v>113</v>
      </c>
      <c r="O123" s="188" t="str">
        <f t="shared" si="9"/>
        <v/>
      </c>
      <c r="P123" s="166" t="str">
        <f ca="1">'ادخال درجات التشخيصي'!AM119</f>
        <v/>
      </c>
      <c r="Q123" s="166" t="str">
        <f ca="1">'ادخال درجات التشخيصي'!AO119</f>
        <v/>
      </c>
      <c r="R123" s="166" t="str">
        <f ca="1">'ادخال درجات التشخيصي'!AQ119</f>
        <v/>
      </c>
      <c r="S123" s="166" t="str">
        <f ca="1">'ادخال درجات التشخيصي'!AS119</f>
        <v/>
      </c>
      <c r="T123" s="166" t="str">
        <f ca="1">'ادخال درجات التشخيصي'!AU119</f>
        <v/>
      </c>
      <c r="U123" s="166" t="str">
        <f ca="1">'ادخال درجات التشخيصي'!AW119</f>
        <v/>
      </c>
      <c r="V123" s="166" t="str">
        <f ca="1">'ادخال درجات التشخيصي'!AY119</f>
        <v/>
      </c>
      <c r="W123" s="166" t="str">
        <f ca="1">'ادخال درجات التشخيصي'!BA119</f>
        <v/>
      </c>
      <c r="X123" s="166" t="str">
        <f ca="1">'ادخال درجات التشخيصي'!BC119</f>
        <v/>
      </c>
      <c r="Y123" s="166" t="str">
        <f ca="1">'ادخال درجات التشخيصي'!BE119</f>
        <v/>
      </c>
      <c r="Z123" s="166" t="str">
        <f ca="1">'ادخال درجات التشخيصي'!BG119</f>
        <v/>
      </c>
      <c r="AA123" s="166" t="str">
        <f ca="1">'ادخال درجات التشخيصي'!BI119</f>
        <v/>
      </c>
      <c r="AB123" s="166" t="str">
        <f ca="1">'ادخال درجات التشخيصي'!BK119</f>
        <v/>
      </c>
      <c r="AC123" s="166" t="str">
        <f ca="1">'ادخال درجات التشخيصي'!BM119</f>
        <v/>
      </c>
      <c r="AD123" s="166" t="str">
        <f ca="1">'ادخال درجات التشخيصي'!BO119</f>
        <v/>
      </c>
      <c r="AE123" s="166" t="str">
        <f ca="1">'ادخال درجات التشخيصي'!BQ119</f>
        <v/>
      </c>
      <c r="AF123" s="166" t="str">
        <f ca="1">'ادخال درجات التشخيصي'!BS119</f>
        <v/>
      </c>
      <c r="AG123" s="166" t="str">
        <f ca="1">'ادخال درجات التشخيصي'!BU119</f>
        <v/>
      </c>
      <c r="AH123" s="166" t="str">
        <f ca="1">'ادخال درجات التشخيصي'!BW119</f>
        <v/>
      </c>
      <c r="AI123" s="166" t="str">
        <f ca="1">'ادخال درجات التشخيصي'!BY119</f>
        <v/>
      </c>
      <c r="AJ123" s="166" t="str">
        <f ca="1">'ادخال درجات التشخيصي'!CA119</f>
        <v/>
      </c>
      <c r="AK123" s="166" t="str">
        <f ca="1">'ادخال درجات التشخيصي'!CC119</f>
        <v/>
      </c>
      <c r="AL123" s="166" t="str">
        <f ca="1">'ادخال درجات التشخيصي'!CE119</f>
        <v/>
      </c>
      <c r="AM123" s="166" t="str">
        <f ca="1">'ادخال درجات التشخيصي'!CG119</f>
        <v/>
      </c>
      <c r="AN123" s="166" t="str">
        <f ca="1">'ادخال درجات التشخيصي'!CI119</f>
        <v/>
      </c>
      <c r="AS123" s="91">
        <v>113</v>
      </c>
      <c r="AT123" s="19" t="str">
        <f t="shared" si="10"/>
        <v/>
      </c>
      <c r="AU123" s="92" t="str">
        <f t="shared" si="11"/>
        <v/>
      </c>
    </row>
    <row r="124" spans="1:47">
      <c r="A124" s="91">
        <f>'ادخال درجات التشخيصي'!A120</f>
        <v>114</v>
      </c>
      <c r="B124" s="19" t="str">
        <f>IF('ادخال درجات التشخيصي'!B120="","",'ادخال درجات التشخيصي'!B120)</f>
        <v/>
      </c>
      <c r="C124" s="19" t="str">
        <f>IF('ادخال درجات التشخيصي'!AC120="","",'ادخال درجات التشخيصي'!AC120)</f>
        <v/>
      </c>
      <c r="D124" s="92" t="str">
        <f>'ادخال درجات التشخيصي'!AD120</f>
        <v/>
      </c>
      <c r="G124" t="str">
        <f>IF(B124="","",RANK(D124,$D:$D,1)+COUNTIF(D$11:$D124,D124)-1)</f>
        <v/>
      </c>
      <c r="H124" t="str">
        <f>IF(B124="","",RANK(D124,$D:$D)+COUNTIF($D$11:D124,D124)-1)</f>
        <v/>
      </c>
      <c r="J124" s="91">
        <v>114</v>
      </c>
      <c r="K124" s="19" t="str">
        <f t="shared" si="6"/>
        <v/>
      </c>
      <c r="L124" s="92" t="str">
        <f t="shared" si="7"/>
        <v/>
      </c>
      <c r="M124" s="219"/>
      <c r="N124" s="220">
        <f t="shared" si="8"/>
        <v>114</v>
      </c>
      <c r="O124" s="188" t="str">
        <f t="shared" si="9"/>
        <v/>
      </c>
      <c r="P124" s="166" t="str">
        <f ca="1">'ادخال درجات التشخيصي'!AM120</f>
        <v/>
      </c>
      <c r="Q124" s="166" t="str">
        <f ca="1">'ادخال درجات التشخيصي'!AO120</f>
        <v/>
      </c>
      <c r="R124" s="166" t="str">
        <f ca="1">'ادخال درجات التشخيصي'!AQ120</f>
        <v/>
      </c>
      <c r="S124" s="166" t="str">
        <f ca="1">'ادخال درجات التشخيصي'!AS120</f>
        <v/>
      </c>
      <c r="T124" s="166" t="str">
        <f ca="1">'ادخال درجات التشخيصي'!AU120</f>
        <v/>
      </c>
      <c r="U124" s="166" t="str">
        <f ca="1">'ادخال درجات التشخيصي'!AW120</f>
        <v/>
      </c>
      <c r="V124" s="166" t="str">
        <f ca="1">'ادخال درجات التشخيصي'!AY120</f>
        <v/>
      </c>
      <c r="W124" s="166" t="str">
        <f ca="1">'ادخال درجات التشخيصي'!BA120</f>
        <v/>
      </c>
      <c r="X124" s="166" t="str">
        <f ca="1">'ادخال درجات التشخيصي'!BC120</f>
        <v/>
      </c>
      <c r="Y124" s="166" t="str">
        <f ca="1">'ادخال درجات التشخيصي'!BE120</f>
        <v/>
      </c>
      <c r="Z124" s="166" t="str">
        <f ca="1">'ادخال درجات التشخيصي'!BG120</f>
        <v/>
      </c>
      <c r="AA124" s="166" t="str">
        <f ca="1">'ادخال درجات التشخيصي'!BI120</f>
        <v/>
      </c>
      <c r="AB124" s="166" t="str">
        <f ca="1">'ادخال درجات التشخيصي'!BK120</f>
        <v/>
      </c>
      <c r="AC124" s="166" t="str">
        <f ca="1">'ادخال درجات التشخيصي'!BM120</f>
        <v/>
      </c>
      <c r="AD124" s="166" t="str">
        <f ca="1">'ادخال درجات التشخيصي'!BO120</f>
        <v/>
      </c>
      <c r="AE124" s="166" t="str">
        <f ca="1">'ادخال درجات التشخيصي'!BQ120</f>
        <v/>
      </c>
      <c r="AF124" s="166" t="str">
        <f ca="1">'ادخال درجات التشخيصي'!BS120</f>
        <v/>
      </c>
      <c r="AG124" s="166" t="str">
        <f ca="1">'ادخال درجات التشخيصي'!BU120</f>
        <v/>
      </c>
      <c r="AH124" s="166" t="str">
        <f ca="1">'ادخال درجات التشخيصي'!BW120</f>
        <v/>
      </c>
      <c r="AI124" s="166" t="str">
        <f ca="1">'ادخال درجات التشخيصي'!BY120</f>
        <v/>
      </c>
      <c r="AJ124" s="166" t="str">
        <f ca="1">'ادخال درجات التشخيصي'!CA120</f>
        <v/>
      </c>
      <c r="AK124" s="166" t="str">
        <f ca="1">'ادخال درجات التشخيصي'!CC120</f>
        <v/>
      </c>
      <c r="AL124" s="166" t="str">
        <f ca="1">'ادخال درجات التشخيصي'!CE120</f>
        <v/>
      </c>
      <c r="AM124" s="166" t="str">
        <f ca="1">'ادخال درجات التشخيصي'!CG120</f>
        <v/>
      </c>
      <c r="AN124" s="166" t="str">
        <f ca="1">'ادخال درجات التشخيصي'!CI120</f>
        <v/>
      </c>
      <c r="AS124" s="91">
        <v>114</v>
      </c>
      <c r="AT124" s="19" t="str">
        <f t="shared" si="10"/>
        <v/>
      </c>
      <c r="AU124" s="92" t="str">
        <f t="shared" si="11"/>
        <v/>
      </c>
    </row>
    <row r="125" spans="1:47">
      <c r="A125" s="91">
        <f>'ادخال درجات التشخيصي'!A121</f>
        <v>115</v>
      </c>
      <c r="B125" s="19" t="str">
        <f>IF('ادخال درجات التشخيصي'!B121="","",'ادخال درجات التشخيصي'!B121)</f>
        <v/>
      </c>
      <c r="C125" s="19" t="str">
        <f>IF('ادخال درجات التشخيصي'!AC121="","",'ادخال درجات التشخيصي'!AC121)</f>
        <v/>
      </c>
      <c r="D125" s="92" t="str">
        <f>'ادخال درجات التشخيصي'!AD121</f>
        <v/>
      </c>
      <c r="G125" t="str">
        <f>IF(B125="","",RANK(D125,$D:$D,1)+COUNTIF(D$11:$D125,D125)-1)</f>
        <v/>
      </c>
      <c r="H125" t="str">
        <f>IF(B125="","",RANK(D125,$D:$D)+COUNTIF($D$11:D125,D125)-1)</f>
        <v/>
      </c>
      <c r="J125" s="91">
        <v>115</v>
      </c>
      <c r="K125" s="19" t="str">
        <f t="shared" si="6"/>
        <v/>
      </c>
      <c r="L125" s="92" t="str">
        <f t="shared" si="7"/>
        <v/>
      </c>
      <c r="M125" s="219"/>
      <c r="N125" s="220">
        <f t="shared" si="8"/>
        <v>115</v>
      </c>
      <c r="O125" s="188" t="str">
        <f t="shared" si="9"/>
        <v/>
      </c>
      <c r="P125" s="166" t="str">
        <f ca="1">'ادخال درجات التشخيصي'!AM121</f>
        <v/>
      </c>
      <c r="Q125" s="166" t="str">
        <f ca="1">'ادخال درجات التشخيصي'!AO121</f>
        <v/>
      </c>
      <c r="R125" s="166" t="str">
        <f ca="1">'ادخال درجات التشخيصي'!AQ121</f>
        <v/>
      </c>
      <c r="S125" s="166" t="str">
        <f ca="1">'ادخال درجات التشخيصي'!AS121</f>
        <v/>
      </c>
      <c r="T125" s="166" t="str">
        <f ca="1">'ادخال درجات التشخيصي'!AU121</f>
        <v/>
      </c>
      <c r="U125" s="166" t="str">
        <f ca="1">'ادخال درجات التشخيصي'!AW121</f>
        <v/>
      </c>
      <c r="V125" s="166" t="str">
        <f ca="1">'ادخال درجات التشخيصي'!AY121</f>
        <v/>
      </c>
      <c r="W125" s="166" t="str">
        <f ca="1">'ادخال درجات التشخيصي'!BA121</f>
        <v/>
      </c>
      <c r="X125" s="166" t="str">
        <f ca="1">'ادخال درجات التشخيصي'!BC121</f>
        <v/>
      </c>
      <c r="Y125" s="166" t="str">
        <f ca="1">'ادخال درجات التشخيصي'!BE121</f>
        <v/>
      </c>
      <c r="Z125" s="166" t="str">
        <f ca="1">'ادخال درجات التشخيصي'!BG121</f>
        <v/>
      </c>
      <c r="AA125" s="166" t="str">
        <f ca="1">'ادخال درجات التشخيصي'!BI121</f>
        <v/>
      </c>
      <c r="AB125" s="166" t="str">
        <f ca="1">'ادخال درجات التشخيصي'!BK121</f>
        <v/>
      </c>
      <c r="AC125" s="166" t="str">
        <f ca="1">'ادخال درجات التشخيصي'!BM121</f>
        <v/>
      </c>
      <c r="AD125" s="166" t="str">
        <f ca="1">'ادخال درجات التشخيصي'!BO121</f>
        <v/>
      </c>
      <c r="AE125" s="166" t="str">
        <f ca="1">'ادخال درجات التشخيصي'!BQ121</f>
        <v/>
      </c>
      <c r="AF125" s="166" t="str">
        <f ca="1">'ادخال درجات التشخيصي'!BS121</f>
        <v/>
      </c>
      <c r="AG125" s="166" t="str">
        <f ca="1">'ادخال درجات التشخيصي'!BU121</f>
        <v/>
      </c>
      <c r="AH125" s="166" t="str">
        <f ca="1">'ادخال درجات التشخيصي'!BW121</f>
        <v/>
      </c>
      <c r="AI125" s="166" t="str">
        <f ca="1">'ادخال درجات التشخيصي'!BY121</f>
        <v/>
      </c>
      <c r="AJ125" s="166" t="str">
        <f ca="1">'ادخال درجات التشخيصي'!CA121</f>
        <v/>
      </c>
      <c r="AK125" s="166" t="str">
        <f ca="1">'ادخال درجات التشخيصي'!CC121</f>
        <v/>
      </c>
      <c r="AL125" s="166" t="str">
        <f ca="1">'ادخال درجات التشخيصي'!CE121</f>
        <v/>
      </c>
      <c r="AM125" s="166" t="str">
        <f ca="1">'ادخال درجات التشخيصي'!CG121</f>
        <v/>
      </c>
      <c r="AN125" s="166" t="str">
        <f ca="1">'ادخال درجات التشخيصي'!CI121</f>
        <v/>
      </c>
      <c r="AS125" s="91">
        <v>115</v>
      </c>
      <c r="AT125" s="19" t="str">
        <f t="shared" si="10"/>
        <v/>
      </c>
      <c r="AU125" s="92" t="str">
        <f t="shared" si="11"/>
        <v/>
      </c>
    </row>
    <row r="126" spans="1:47">
      <c r="A126" s="91">
        <f>'ادخال درجات التشخيصي'!A122</f>
        <v>116</v>
      </c>
      <c r="B126" s="19" t="str">
        <f>IF('ادخال درجات التشخيصي'!B122="","",'ادخال درجات التشخيصي'!B122)</f>
        <v/>
      </c>
      <c r="C126" s="19" t="str">
        <f>IF('ادخال درجات التشخيصي'!AC122="","",'ادخال درجات التشخيصي'!AC122)</f>
        <v/>
      </c>
      <c r="D126" s="92" t="str">
        <f>'ادخال درجات التشخيصي'!AD122</f>
        <v/>
      </c>
      <c r="G126" t="str">
        <f>IF(B126="","",RANK(D126,$D:$D,1)+COUNTIF(D$11:$D126,D126)-1)</f>
        <v/>
      </c>
      <c r="H126" t="str">
        <f>IF(B126="","",RANK(D126,$D:$D)+COUNTIF($D$11:D126,D126)-1)</f>
        <v/>
      </c>
      <c r="J126" s="91">
        <v>116</v>
      </c>
      <c r="K126" s="19" t="str">
        <f t="shared" si="6"/>
        <v/>
      </c>
      <c r="L126" s="92" t="str">
        <f t="shared" si="7"/>
        <v/>
      </c>
      <c r="M126" s="219"/>
      <c r="N126" s="220">
        <f t="shared" si="8"/>
        <v>116</v>
      </c>
      <c r="O126" s="188" t="str">
        <f t="shared" si="9"/>
        <v/>
      </c>
      <c r="P126" s="166" t="str">
        <f ca="1">'ادخال درجات التشخيصي'!AM122</f>
        <v/>
      </c>
      <c r="Q126" s="166" t="str">
        <f ca="1">'ادخال درجات التشخيصي'!AO122</f>
        <v/>
      </c>
      <c r="R126" s="166" t="str">
        <f ca="1">'ادخال درجات التشخيصي'!AQ122</f>
        <v/>
      </c>
      <c r="S126" s="166" t="str">
        <f ca="1">'ادخال درجات التشخيصي'!AS122</f>
        <v/>
      </c>
      <c r="T126" s="166" t="str">
        <f ca="1">'ادخال درجات التشخيصي'!AU122</f>
        <v/>
      </c>
      <c r="U126" s="166" t="str">
        <f ca="1">'ادخال درجات التشخيصي'!AW122</f>
        <v/>
      </c>
      <c r="V126" s="166" t="str">
        <f ca="1">'ادخال درجات التشخيصي'!AY122</f>
        <v/>
      </c>
      <c r="W126" s="166" t="str">
        <f ca="1">'ادخال درجات التشخيصي'!BA122</f>
        <v/>
      </c>
      <c r="X126" s="166" t="str">
        <f ca="1">'ادخال درجات التشخيصي'!BC122</f>
        <v/>
      </c>
      <c r="Y126" s="166" t="str">
        <f ca="1">'ادخال درجات التشخيصي'!BE122</f>
        <v/>
      </c>
      <c r="Z126" s="166" t="str">
        <f ca="1">'ادخال درجات التشخيصي'!BG122</f>
        <v/>
      </c>
      <c r="AA126" s="166" t="str">
        <f ca="1">'ادخال درجات التشخيصي'!BI122</f>
        <v/>
      </c>
      <c r="AB126" s="166" t="str">
        <f ca="1">'ادخال درجات التشخيصي'!BK122</f>
        <v/>
      </c>
      <c r="AC126" s="166" t="str">
        <f ca="1">'ادخال درجات التشخيصي'!BM122</f>
        <v/>
      </c>
      <c r="AD126" s="166" t="str">
        <f ca="1">'ادخال درجات التشخيصي'!BO122</f>
        <v/>
      </c>
      <c r="AE126" s="166" t="str">
        <f ca="1">'ادخال درجات التشخيصي'!BQ122</f>
        <v/>
      </c>
      <c r="AF126" s="166" t="str">
        <f ca="1">'ادخال درجات التشخيصي'!BS122</f>
        <v/>
      </c>
      <c r="AG126" s="166" t="str">
        <f ca="1">'ادخال درجات التشخيصي'!BU122</f>
        <v/>
      </c>
      <c r="AH126" s="166" t="str">
        <f ca="1">'ادخال درجات التشخيصي'!BW122</f>
        <v/>
      </c>
      <c r="AI126" s="166" t="str">
        <f ca="1">'ادخال درجات التشخيصي'!BY122</f>
        <v/>
      </c>
      <c r="AJ126" s="166" t="str">
        <f ca="1">'ادخال درجات التشخيصي'!CA122</f>
        <v/>
      </c>
      <c r="AK126" s="166" t="str">
        <f ca="1">'ادخال درجات التشخيصي'!CC122</f>
        <v/>
      </c>
      <c r="AL126" s="166" t="str">
        <f ca="1">'ادخال درجات التشخيصي'!CE122</f>
        <v/>
      </c>
      <c r="AM126" s="166" t="str">
        <f ca="1">'ادخال درجات التشخيصي'!CG122</f>
        <v/>
      </c>
      <c r="AN126" s="166" t="str">
        <f ca="1">'ادخال درجات التشخيصي'!CI122</f>
        <v/>
      </c>
      <c r="AS126" s="91">
        <v>116</v>
      </c>
      <c r="AT126" s="19" t="str">
        <f t="shared" si="10"/>
        <v/>
      </c>
      <c r="AU126" s="92" t="str">
        <f t="shared" si="11"/>
        <v/>
      </c>
    </row>
    <row r="127" spans="1:47">
      <c r="A127" s="91">
        <f>'ادخال درجات التشخيصي'!A123</f>
        <v>117</v>
      </c>
      <c r="B127" s="19" t="str">
        <f>IF('ادخال درجات التشخيصي'!B123="","",'ادخال درجات التشخيصي'!B123)</f>
        <v/>
      </c>
      <c r="C127" s="19" t="str">
        <f>IF('ادخال درجات التشخيصي'!AC123="","",'ادخال درجات التشخيصي'!AC123)</f>
        <v/>
      </c>
      <c r="D127" s="92" t="str">
        <f>'ادخال درجات التشخيصي'!AD123</f>
        <v/>
      </c>
      <c r="G127" t="str">
        <f>IF(B127="","",RANK(D127,$D:$D,1)+COUNTIF(D$11:$D127,D127)-1)</f>
        <v/>
      </c>
      <c r="H127" t="str">
        <f>IF(B127="","",RANK(D127,$D:$D)+COUNTIF($D$11:D127,D127)-1)</f>
        <v/>
      </c>
      <c r="J127" s="91">
        <v>117</v>
      </c>
      <c r="K127" s="19" t="str">
        <f t="shared" si="6"/>
        <v/>
      </c>
      <c r="L127" s="92" t="str">
        <f t="shared" si="7"/>
        <v/>
      </c>
      <c r="M127" s="219"/>
      <c r="N127" s="220">
        <f t="shared" si="8"/>
        <v>117</v>
      </c>
      <c r="O127" s="188" t="str">
        <f t="shared" si="9"/>
        <v/>
      </c>
      <c r="P127" s="166" t="str">
        <f ca="1">'ادخال درجات التشخيصي'!AM123</f>
        <v/>
      </c>
      <c r="Q127" s="166" t="str">
        <f ca="1">'ادخال درجات التشخيصي'!AO123</f>
        <v/>
      </c>
      <c r="R127" s="166" t="str">
        <f ca="1">'ادخال درجات التشخيصي'!AQ123</f>
        <v/>
      </c>
      <c r="S127" s="166" t="str">
        <f ca="1">'ادخال درجات التشخيصي'!AS123</f>
        <v/>
      </c>
      <c r="T127" s="166" t="str">
        <f ca="1">'ادخال درجات التشخيصي'!AU123</f>
        <v/>
      </c>
      <c r="U127" s="166" t="str">
        <f ca="1">'ادخال درجات التشخيصي'!AW123</f>
        <v/>
      </c>
      <c r="V127" s="166" t="str">
        <f ca="1">'ادخال درجات التشخيصي'!AY123</f>
        <v/>
      </c>
      <c r="W127" s="166" t="str">
        <f ca="1">'ادخال درجات التشخيصي'!BA123</f>
        <v/>
      </c>
      <c r="X127" s="166" t="str">
        <f ca="1">'ادخال درجات التشخيصي'!BC123</f>
        <v/>
      </c>
      <c r="Y127" s="166" t="str">
        <f ca="1">'ادخال درجات التشخيصي'!BE123</f>
        <v/>
      </c>
      <c r="Z127" s="166" t="str">
        <f ca="1">'ادخال درجات التشخيصي'!BG123</f>
        <v/>
      </c>
      <c r="AA127" s="166" t="str">
        <f ca="1">'ادخال درجات التشخيصي'!BI123</f>
        <v/>
      </c>
      <c r="AB127" s="166" t="str">
        <f ca="1">'ادخال درجات التشخيصي'!BK123</f>
        <v/>
      </c>
      <c r="AC127" s="166" t="str">
        <f ca="1">'ادخال درجات التشخيصي'!BM123</f>
        <v/>
      </c>
      <c r="AD127" s="166" t="str">
        <f ca="1">'ادخال درجات التشخيصي'!BO123</f>
        <v/>
      </c>
      <c r="AE127" s="166" t="str">
        <f ca="1">'ادخال درجات التشخيصي'!BQ123</f>
        <v/>
      </c>
      <c r="AF127" s="166" t="str">
        <f ca="1">'ادخال درجات التشخيصي'!BS123</f>
        <v/>
      </c>
      <c r="AG127" s="166" t="str">
        <f ca="1">'ادخال درجات التشخيصي'!BU123</f>
        <v/>
      </c>
      <c r="AH127" s="166" t="str">
        <f ca="1">'ادخال درجات التشخيصي'!BW123</f>
        <v/>
      </c>
      <c r="AI127" s="166" t="str">
        <f ca="1">'ادخال درجات التشخيصي'!BY123</f>
        <v/>
      </c>
      <c r="AJ127" s="166" t="str">
        <f ca="1">'ادخال درجات التشخيصي'!CA123</f>
        <v/>
      </c>
      <c r="AK127" s="166" t="str">
        <f ca="1">'ادخال درجات التشخيصي'!CC123</f>
        <v/>
      </c>
      <c r="AL127" s="166" t="str">
        <f ca="1">'ادخال درجات التشخيصي'!CE123</f>
        <v/>
      </c>
      <c r="AM127" s="166" t="str">
        <f ca="1">'ادخال درجات التشخيصي'!CG123</f>
        <v/>
      </c>
      <c r="AN127" s="166" t="str">
        <f ca="1">'ادخال درجات التشخيصي'!CI123</f>
        <v/>
      </c>
      <c r="AS127" s="91">
        <v>117</v>
      </c>
      <c r="AT127" s="19" t="str">
        <f t="shared" si="10"/>
        <v/>
      </c>
      <c r="AU127" s="92" t="str">
        <f t="shared" si="11"/>
        <v/>
      </c>
    </row>
    <row r="128" spans="1:47">
      <c r="A128" s="91">
        <f>'ادخال درجات التشخيصي'!A124</f>
        <v>118</v>
      </c>
      <c r="B128" s="19" t="str">
        <f>IF('ادخال درجات التشخيصي'!B124="","",'ادخال درجات التشخيصي'!B124)</f>
        <v/>
      </c>
      <c r="C128" s="19" t="str">
        <f>IF('ادخال درجات التشخيصي'!AC124="","",'ادخال درجات التشخيصي'!AC124)</f>
        <v/>
      </c>
      <c r="D128" s="92" t="str">
        <f>'ادخال درجات التشخيصي'!AD124</f>
        <v/>
      </c>
      <c r="G128" t="str">
        <f>IF(B128="","",RANK(D128,$D:$D,1)+COUNTIF(D$11:$D128,D128)-1)</f>
        <v/>
      </c>
      <c r="H128" t="str">
        <f>IF(B128="","",RANK(D128,$D:$D)+COUNTIF($D$11:D128,D128)-1)</f>
        <v/>
      </c>
      <c r="J128" s="91">
        <v>118</v>
      </c>
      <c r="K128" s="19" t="str">
        <f t="shared" si="6"/>
        <v/>
      </c>
      <c r="L128" s="92" t="str">
        <f t="shared" si="7"/>
        <v/>
      </c>
      <c r="M128" s="219"/>
      <c r="N128" s="220">
        <f t="shared" si="8"/>
        <v>118</v>
      </c>
      <c r="O128" s="188" t="str">
        <f t="shared" si="9"/>
        <v/>
      </c>
      <c r="P128" s="166" t="str">
        <f ca="1">'ادخال درجات التشخيصي'!AM124</f>
        <v/>
      </c>
      <c r="Q128" s="166" t="str">
        <f ca="1">'ادخال درجات التشخيصي'!AO124</f>
        <v/>
      </c>
      <c r="R128" s="166" t="str">
        <f ca="1">'ادخال درجات التشخيصي'!AQ124</f>
        <v/>
      </c>
      <c r="S128" s="166" t="str">
        <f ca="1">'ادخال درجات التشخيصي'!AS124</f>
        <v/>
      </c>
      <c r="T128" s="166" t="str">
        <f ca="1">'ادخال درجات التشخيصي'!AU124</f>
        <v/>
      </c>
      <c r="U128" s="166" t="str">
        <f ca="1">'ادخال درجات التشخيصي'!AW124</f>
        <v/>
      </c>
      <c r="V128" s="166" t="str">
        <f ca="1">'ادخال درجات التشخيصي'!AY124</f>
        <v/>
      </c>
      <c r="W128" s="166" t="str">
        <f ca="1">'ادخال درجات التشخيصي'!BA124</f>
        <v/>
      </c>
      <c r="X128" s="166" t="str">
        <f ca="1">'ادخال درجات التشخيصي'!BC124</f>
        <v/>
      </c>
      <c r="Y128" s="166" t="str">
        <f ca="1">'ادخال درجات التشخيصي'!BE124</f>
        <v/>
      </c>
      <c r="Z128" s="166" t="str">
        <f ca="1">'ادخال درجات التشخيصي'!BG124</f>
        <v/>
      </c>
      <c r="AA128" s="166" t="str">
        <f ca="1">'ادخال درجات التشخيصي'!BI124</f>
        <v/>
      </c>
      <c r="AB128" s="166" t="str">
        <f ca="1">'ادخال درجات التشخيصي'!BK124</f>
        <v/>
      </c>
      <c r="AC128" s="166" t="str">
        <f ca="1">'ادخال درجات التشخيصي'!BM124</f>
        <v/>
      </c>
      <c r="AD128" s="166" t="str">
        <f ca="1">'ادخال درجات التشخيصي'!BO124</f>
        <v/>
      </c>
      <c r="AE128" s="166" t="str">
        <f ca="1">'ادخال درجات التشخيصي'!BQ124</f>
        <v/>
      </c>
      <c r="AF128" s="166" t="str">
        <f ca="1">'ادخال درجات التشخيصي'!BS124</f>
        <v/>
      </c>
      <c r="AG128" s="166" t="str">
        <f ca="1">'ادخال درجات التشخيصي'!BU124</f>
        <v/>
      </c>
      <c r="AH128" s="166" t="str">
        <f ca="1">'ادخال درجات التشخيصي'!BW124</f>
        <v/>
      </c>
      <c r="AI128" s="166" t="str">
        <f ca="1">'ادخال درجات التشخيصي'!BY124</f>
        <v/>
      </c>
      <c r="AJ128" s="166" t="str">
        <f ca="1">'ادخال درجات التشخيصي'!CA124</f>
        <v/>
      </c>
      <c r="AK128" s="166" t="str">
        <f ca="1">'ادخال درجات التشخيصي'!CC124</f>
        <v/>
      </c>
      <c r="AL128" s="166" t="str">
        <f ca="1">'ادخال درجات التشخيصي'!CE124</f>
        <v/>
      </c>
      <c r="AM128" s="166" t="str">
        <f ca="1">'ادخال درجات التشخيصي'!CG124</f>
        <v/>
      </c>
      <c r="AN128" s="166" t="str">
        <f ca="1">'ادخال درجات التشخيصي'!CI124</f>
        <v/>
      </c>
      <c r="AS128" s="91">
        <v>118</v>
      </c>
      <c r="AT128" s="19" t="str">
        <f t="shared" si="10"/>
        <v/>
      </c>
      <c r="AU128" s="92" t="str">
        <f t="shared" si="11"/>
        <v/>
      </c>
    </row>
    <row r="129" spans="1:47">
      <c r="A129" s="91">
        <f>'ادخال درجات التشخيصي'!A125</f>
        <v>119</v>
      </c>
      <c r="B129" s="19" t="str">
        <f>IF('ادخال درجات التشخيصي'!B125="","",'ادخال درجات التشخيصي'!B125)</f>
        <v/>
      </c>
      <c r="C129" s="19" t="str">
        <f>IF('ادخال درجات التشخيصي'!AC125="","",'ادخال درجات التشخيصي'!AC125)</f>
        <v/>
      </c>
      <c r="D129" s="92" t="str">
        <f>'ادخال درجات التشخيصي'!AD125</f>
        <v/>
      </c>
      <c r="G129" t="str">
        <f>IF(B129="","",RANK(D129,$D:$D,1)+COUNTIF(D$11:$D129,D129)-1)</f>
        <v/>
      </c>
      <c r="H129" t="str">
        <f>IF(B129="","",RANK(D129,$D:$D)+COUNTIF($D$11:D129,D129)-1)</f>
        <v/>
      </c>
      <c r="J129" s="91">
        <v>119</v>
      </c>
      <c r="K129" s="19" t="str">
        <f t="shared" si="6"/>
        <v/>
      </c>
      <c r="L129" s="92" t="str">
        <f t="shared" si="7"/>
        <v/>
      </c>
      <c r="M129" s="219"/>
      <c r="N129" s="220">
        <f t="shared" si="8"/>
        <v>119</v>
      </c>
      <c r="O129" s="188" t="str">
        <f t="shared" si="9"/>
        <v/>
      </c>
      <c r="P129" s="166" t="str">
        <f ca="1">'ادخال درجات التشخيصي'!AM125</f>
        <v/>
      </c>
      <c r="Q129" s="166" t="str">
        <f ca="1">'ادخال درجات التشخيصي'!AO125</f>
        <v/>
      </c>
      <c r="R129" s="166" t="str">
        <f ca="1">'ادخال درجات التشخيصي'!AQ125</f>
        <v/>
      </c>
      <c r="S129" s="166" t="str">
        <f ca="1">'ادخال درجات التشخيصي'!AS125</f>
        <v/>
      </c>
      <c r="T129" s="166" t="str">
        <f ca="1">'ادخال درجات التشخيصي'!AU125</f>
        <v/>
      </c>
      <c r="U129" s="166" t="str">
        <f ca="1">'ادخال درجات التشخيصي'!AW125</f>
        <v/>
      </c>
      <c r="V129" s="166" t="str">
        <f ca="1">'ادخال درجات التشخيصي'!AY125</f>
        <v/>
      </c>
      <c r="W129" s="166" t="str">
        <f ca="1">'ادخال درجات التشخيصي'!BA125</f>
        <v/>
      </c>
      <c r="X129" s="166" t="str">
        <f ca="1">'ادخال درجات التشخيصي'!BC125</f>
        <v/>
      </c>
      <c r="Y129" s="166" t="str">
        <f ca="1">'ادخال درجات التشخيصي'!BE125</f>
        <v/>
      </c>
      <c r="Z129" s="166" t="str">
        <f ca="1">'ادخال درجات التشخيصي'!BG125</f>
        <v/>
      </c>
      <c r="AA129" s="166" t="str">
        <f ca="1">'ادخال درجات التشخيصي'!BI125</f>
        <v/>
      </c>
      <c r="AB129" s="166" t="str">
        <f ca="1">'ادخال درجات التشخيصي'!BK125</f>
        <v/>
      </c>
      <c r="AC129" s="166" t="str">
        <f ca="1">'ادخال درجات التشخيصي'!BM125</f>
        <v/>
      </c>
      <c r="AD129" s="166" t="str">
        <f ca="1">'ادخال درجات التشخيصي'!BO125</f>
        <v/>
      </c>
      <c r="AE129" s="166" t="str">
        <f ca="1">'ادخال درجات التشخيصي'!BQ125</f>
        <v/>
      </c>
      <c r="AF129" s="166" t="str">
        <f ca="1">'ادخال درجات التشخيصي'!BS125</f>
        <v/>
      </c>
      <c r="AG129" s="166" t="str">
        <f ca="1">'ادخال درجات التشخيصي'!BU125</f>
        <v/>
      </c>
      <c r="AH129" s="166" t="str">
        <f ca="1">'ادخال درجات التشخيصي'!BW125</f>
        <v/>
      </c>
      <c r="AI129" s="166" t="str">
        <f ca="1">'ادخال درجات التشخيصي'!BY125</f>
        <v/>
      </c>
      <c r="AJ129" s="166" t="str">
        <f ca="1">'ادخال درجات التشخيصي'!CA125</f>
        <v/>
      </c>
      <c r="AK129" s="166" t="str">
        <f ca="1">'ادخال درجات التشخيصي'!CC125</f>
        <v/>
      </c>
      <c r="AL129" s="166" t="str">
        <f ca="1">'ادخال درجات التشخيصي'!CE125</f>
        <v/>
      </c>
      <c r="AM129" s="166" t="str">
        <f ca="1">'ادخال درجات التشخيصي'!CG125</f>
        <v/>
      </c>
      <c r="AN129" s="166" t="str">
        <f ca="1">'ادخال درجات التشخيصي'!CI125</f>
        <v/>
      </c>
      <c r="AS129" s="91">
        <v>119</v>
      </c>
      <c r="AT129" s="19" t="str">
        <f t="shared" si="10"/>
        <v/>
      </c>
      <c r="AU129" s="92" t="str">
        <f t="shared" si="11"/>
        <v/>
      </c>
    </row>
    <row r="130" spans="1:47">
      <c r="A130" s="91">
        <f>'ادخال درجات التشخيصي'!A126</f>
        <v>120</v>
      </c>
      <c r="B130" s="19" t="str">
        <f>IF('ادخال درجات التشخيصي'!B126="","",'ادخال درجات التشخيصي'!B126)</f>
        <v/>
      </c>
      <c r="C130" s="19" t="str">
        <f>IF('ادخال درجات التشخيصي'!AC126="","",'ادخال درجات التشخيصي'!AC126)</f>
        <v/>
      </c>
      <c r="D130" s="92" t="str">
        <f>'ادخال درجات التشخيصي'!AD126</f>
        <v/>
      </c>
      <c r="G130" t="str">
        <f>IF(B130="","",RANK(D130,$D:$D,1)+COUNTIF(D$11:$D130,D130)-1)</f>
        <v/>
      </c>
      <c r="H130" t="str">
        <f>IF(B130="","",RANK(D130,$D:$D)+COUNTIF($D$11:D130,D130)-1)</f>
        <v/>
      </c>
      <c r="J130" s="91">
        <v>120</v>
      </c>
      <c r="K130" s="19" t="str">
        <f t="shared" si="6"/>
        <v/>
      </c>
      <c r="L130" s="92" t="str">
        <f t="shared" si="7"/>
        <v/>
      </c>
      <c r="M130" s="219"/>
      <c r="N130" s="220">
        <f t="shared" si="8"/>
        <v>120</v>
      </c>
      <c r="O130" s="188" t="str">
        <f t="shared" si="9"/>
        <v/>
      </c>
      <c r="P130" s="166" t="str">
        <f ca="1">'ادخال درجات التشخيصي'!AM126</f>
        <v/>
      </c>
      <c r="Q130" s="166" t="str">
        <f ca="1">'ادخال درجات التشخيصي'!AO126</f>
        <v/>
      </c>
      <c r="R130" s="166" t="str">
        <f ca="1">'ادخال درجات التشخيصي'!AQ126</f>
        <v/>
      </c>
      <c r="S130" s="166" t="str">
        <f ca="1">'ادخال درجات التشخيصي'!AS126</f>
        <v/>
      </c>
      <c r="T130" s="166" t="str">
        <f ca="1">'ادخال درجات التشخيصي'!AU126</f>
        <v/>
      </c>
      <c r="U130" s="166" t="str">
        <f ca="1">'ادخال درجات التشخيصي'!AW126</f>
        <v/>
      </c>
      <c r="V130" s="166" t="str">
        <f ca="1">'ادخال درجات التشخيصي'!AY126</f>
        <v/>
      </c>
      <c r="W130" s="166" t="str">
        <f ca="1">'ادخال درجات التشخيصي'!BA126</f>
        <v/>
      </c>
      <c r="X130" s="166" t="str">
        <f ca="1">'ادخال درجات التشخيصي'!BC126</f>
        <v/>
      </c>
      <c r="Y130" s="166" t="str">
        <f ca="1">'ادخال درجات التشخيصي'!BE126</f>
        <v/>
      </c>
      <c r="Z130" s="166" t="str">
        <f ca="1">'ادخال درجات التشخيصي'!BG126</f>
        <v/>
      </c>
      <c r="AA130" s="166" t="str">
        <f ca="1">'ادخال درجات التشخيصي'!BI126</f>
        <v/>
      </c>
      <c r="AB130" s="166" t="str">
        <f ca="1">'ادخال درجات التشخيصي'!BK126</f>
        <v/>
      </c>
      <c r="AC130" s="166" t="str">
        <f ca="1">'ادخال درجات التشخيصي'!BM126</f>
        <v/>
      </c>
      <c r="AD130" s="166" t="str">
        <f ca="1">'ادخال درجات التشخيصي'!BO126</f>
        <v/>
      </c>
      <c r="AE130" s="166" t="str">
        <f ca="1">'ادخال درجات التشخيصي'!BQ126</f>
        <v/>
      </c>
      <c r="AF130" s="166" t="str">
        <f ca="1">'ادخال درجات التشخيصي'!BS126</f>
        <v/>
      </c>
      <c r="AG130" s="166" t="str">
        <f ca="1">'ادخال درجات التشخيصي'!BU126</f>
        <v/>
      </c>
      <c r="AH130" s="166" t="str">
        <f ca="1">'ادخال درجات التشخيصي'!BW126</f>
        <v/>
      </c>
      <c r="AI130" s="166" t="str">
        <f ca="1">'ادخال درجات التشخيصي'!BY126</f>
        <v/>
      </c>
      <c r="AJ130" s="166" t="str">
        <f ca="1">'ادخال درجات التشخيصي'!CA126</f>
        <v/>
      </c>
      <c r="AK130" s="166" t="str">
        <f ca="1">'ادخال درجات التشخيصي'!CC126</f>
        <v/>
      </c>
      <c r="AL130" s="166" t="str">
        <f ca="1">'ادخال درجات التشخيصي'!CE126</f>
        <v/>
      </c>
      <c r="AM130" s="166" t="str">
        <f ca="1">'ادخال درجات التشخيصي'!CG126</f>
        <v/>
      </c>
      <c r="AN130" s="166" t="str">
        <f ca="1">'ادخال درجات التشخيصي'!CI126</f>
        <v/>
      </c>
      <c r="AS130" s="91">
        <v>120</v>
      </c>
      <c r="AT130" s="19" t="str">
        <f t="shared" si="10"/>
        <v/>
      </c>
      <c r="AU130" s="92" t="str">
        <f t="shared" si="11"/>
        <v/>
      </c>
    </row>
    <row r="131" spans="1:47">
      <c r="J131" s="19"/>
      <c r="K131" s="19"/>
      <c r="L131" s="19"/>
      <c r="P131" s="165"/>
      <c r="Q131" s="165"/>
      <c r="R131" s="165"/>
      <c r="S131" s="165"/>
      <c r="T131" s="130"/>
      <c r="U131" s="130"/>
      <c r="V131" s="130"/>
      <c r="W131" s="130"/>
      <c r="X131" s="130"/>
    </row>
  </sheetData>
  <sheetProtection algorithmName="SHA-512" hashValue="gs7vK1ZvvavdweWFS5RaFXUqUZJI46P5FlmQTvlVJne5h5HQ7ukvKgCCECclIHf3R78NwtcwybVJ6ubBnYh7GQ==" saltValue="hcuQyThLuQRgyrnUvHQriA==" spinCount="100000" sheet="1" objects="1" scenarios="1"/>
  <mergeCells count="43">
    <mergeCell ref="AS7:AU7"/>
    <mergeCell ref="AS8:AS10"/>
    <mergeCell ref="AT8:AT10"/>
    <mergeCell ref="AU8:AU10"/>
    <mergeCell ref="AN2:AN10"/>
    <mergeCell ref="AC2:AC10"/>
    <mergeCell ref="P2:P10"/>
    <mergeCell ref="Q2:Q10"/>
    <mergeCell ref="W2:W10"/>
    <mergeCell ref="X2:X10"/>
    <mergeCell ref="R2:R10"/>
    <mergeCell ref="S2:S10"/>
    <mergeCell ref="T2:T10"/>
    <mergeCell ref="U2:U10"/>
    <mergeCell ref="AB2:AB10"/>
    <mergeCell ref="V2:V10"/>
    <mergeCell ref="AK2:AK10"/>
    <mergeCell ref="AL2:AL10"/>
    <mergeCell ref="AM2:AM10"/>
    <mergeCell ref="AD2:AD10"/>
    <mergeCell ref="AE2:AE10"/>
    <mergeCell ref="AF2:AF10"/>
    <mergeCell ref="AG2:AG10"/>
    <mergeCell ref="AH2:AH10"/>
    <mergeCell ref="AI2:AI10"/>
    <mergeCell ref="AJ2:AJ10"/>
    <mergeCell ref="A8:A10"/>
    <mergeCell ref="J7:L7"/>
    <mergeCell ref="L8:L10"/>
    <mergeCell ref="K8:K10"/>
    <mergeCell ref="J8:J10"/>
    <mergeCell ref="D8:D10"/>
    <mergeCell ref="C8:C10"/>
    <mergeCell ref="B8:B10"/>
    <mergeCell ref="K3:K4"/>
    <mergeCell ref="L3:L4"/>
    <mergeCell ref="C2:D5"/>
    <mergeCell ref="AA2:AA10"/>
    <mergeCell ref="O8:O10"/>
    <mergeCell ref="N8:N10"/>
    <mergeCell ref="N2:O7"/>
    <mergeCell ref="Y2:Y10"/>
    <mergeCell ref="Z2:Z10"/>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22753-D26B-4F98-B35E-E7B25AC08281}">
  <sheetPr codeName="ورقة3"/>
  <dimension ref="A1:AR77"/>
  <sheetViews>
    <sheetView rightToLeft="1" topLeftCell="A8" zoomScale="98" zoomScaleNormal="98" workbookViewId="0"/>
  </sheetViews>
  <sheetFormatPr defaultColWidth="0" defaultRowHeight="20.25"/>
  <cols>
    <col min="1" max="1" width="7.125" customWidth="1"/>
    <col min="2" max="2" width="9" customWidth="1"/>
    <col min="3" max="3" width="36.625" customWidth="1"/>
    <col min="4" max="5" width="3.25" customWidth="1"/>
    <col min="6" max="6" width="5.625" hidden="1" customWidth="1"/>
    <col min="7" max="7" width="3.125" customWidth="1"/>
    <col min="8" max="8" width="4.375" customWidth="1"/>
    <col min="9" max="9" width="3.5" style="13" customWidth="1"/>
    <col min="10" max="10" width="3.125" customWidth="1"/>
    <col min="11" max="11" width="9" customWidth="1"/>
    <col min="12" max="12" width="5.625" customWidth="1"/>
    <col min="13" max="13" width="0.375" customWidth="1"/>
    <col min="14" max="14" width="3.875" customWidth="1"/>
    <col min="15" max="15" width="9" customWidth="1"/>
    <col min="16" max="16" width="2.5" customWidth="1"/>
    <col min="17" max="17" width="3.25" hidden="1" customWidth="1"/>
    <col min="18" max="18" width="3.375" customWidth="1"/>
    <col min="19" max="19" width="9" customWidth="1"/>
    <col min="20" max="20" width="3.5" customWidth="1"/>
    <col min="21" max="21" width="2" customWidth="1"/>
    <col min="22" max="22" width="3.875" customWidth="1"/>
    <col min="23" max="23" width="6.25" customWidth="1"/>
    <col min="24" max="24" width="10.25" customWidth="1"/>
    <col min="25" max="25" width="4.75" customWidth="1"/>
    <col min="26" max="26" width="2.25" customWidth="1"/>
    <col min="27" max="27" width="39.625" hidden="1" customWidth="1"/>
    <col min="28" max="28" width="5.375" hidden="1" customWidth="1"/>
    <col min="29" max="29" width="4.25" hidden="1" customWidth="1"/>
    <col min="30" max="30" width="125.5" style="123" hidden="1" customWidth="1"/>
    <col min="31" max="44" width="9" style="123" hidden="1" customWidth="1"/>
    <col min="45" max="16384" width="9" hidden="1"/>
  </cols>
  <sheetData>
    <row r="1" spans="1:44" hidden="1"/>
    <row r="2" spans="1:44" hidden="1"/>
    <row r="3" spans="1:44" hidden="1"/>
    <row r="4" spans="1:44" hidden="1"/>
    <row r="5" spans="1:44" hidden="1"/>
    <row r="6" spans="1:44" hidden="1"/>
    <row r="7" spans="1:44" hidden="1"/>
    <row r="8" spans="1:44" ht="15">
      <c r="A8" s="142"/>
      <c r="B8" s="397"/>
      <c r="C8" s="397"/>
      <c r="D8" s="180"/>
      <c r="E8" s="181"/>
      <c r="F8" s="182"/>
      <c r="G8" s="183"/>
      <c r="H8" s="180"/>
      <c r="I8" s="180"/>
      <c r="J8" s="142"/>
      <c r="K8" s="142"/>
      <c r="L8" s="142"/>
      <c r="M8" s="142"/>
      <c r="N8" s="142"/>
      <c r="O8" s="142"/>
      <c r="P8" s="142"/>
      <c r="Q8" s="142"/>
      <c r="R8" s="142"/>
      <c r="S8" s="142"/>
      <c r="T8" s="142"/>
      <c r="U8" s="142"/>
      <c r="V8" s="142"/>
      <c r="W8" s="142"/>
      <c r="X8" s="142"/>
      <c r="Y8" s="142"/>
      <c r="Z8" s="142"/>
      <c r="AA8" s="154"/>
      <c r="AB8" s="16"/>
    </row>
    <row r="9" spans="1:44" ht="15">
      <c r="A9" s="142"/>
      <c r="B9" s="397"/>
      <c r="C9" s="397"/>
      <c r="D9" s="180"/>
      <c r="E9" s="181"/>
      <c r="F9" s="182"/>
      <c r="G9" s="183"/>
      <c r="H9" s="180"/>
      <c r="I9" s="180"/>
      <c r="J9" s="142"/>
      <c r="K9" s="142"/>
      <c r="L9" s="142"/>
      <c r="M9" s="142"/>
      <c r="N9" s="142"/>
      <c r="O9" s="142"/>
      <c r="P9" s="142"/>
      <c r="Q9" s="142"/>
      <c r="R9" s="142"/>
      <c r="S9" s="142"/>
      <c r="T9" s="142"/>
      <c r="U9" s="142"/>
      <c r="V9" s="142"/>
      <c r="W9" s="142"/>
      <c r="X9" s="142"/>
      <c r="Y9" s="142"/>
      <c r="Z9" s="142"/>
      <c r="AA9" s="154"/>
      <c r="AB9" s="16"/>
    </row>
    <row r="10" spans="1:44" ht="15">
      <c r="A10" s="142"/>
      <c r="B10" s="397"/>
      <c r="C10" s="397"/>
      <c r="D10" s="180"/>
      <c r="E10" s="181"/>
      <c r="F10" s="182"/>
      <c r="G10" s="183"/>
      <c r="H10" s="180"/>
      <c r="I10" s="180"/>
      <c r="J10" s="415" t="s">
        <v>270</v>
      </c>
      <c r="K10" s="415"/>
      <c r="L10" s="415"/>
      <c r="M10" s="415"/>
      <c r="N10" s="415"/>
      <c r="O10" s="415"/>
      <c r="P10" s="415"/>
      <c r="Q10" s="415"/>
      <c r="R10" s="415"/>
      <c r="S10" s="415"/>
      <c r="T10" s="415"/>
      <c r="U10" s="415"/>
      <c r="V10" s="415"/>
      <c r="W10" s="415"/>
      <c r="X10" s="415"/>
      <c r="Y10" s="142"/>
      <c r="Z10" s="142"/>
      <c r="AA10" s="154"/>
      <c r="AB10" s="16"/>
    </row>
    <row r="11" spans="1:44" ht="15.75">
      <c r="A11" s="142"/>
      <c r="B11" s="397"/>
      <c r="C11" s="397"/>
      <c r="D11" s="180"/>
      <c r="E11" s="181"/>
      <c r="F11" s="182"/>
      <c r="G11" s="183"/>
      <c r="H11" s="180"/>
      <c r="I11" s="180"/>
      <c r="J11" s="142"/>
      <c r="K11" s="142"/>
      <c r="L11" s="142"/>
      <c r="M11" s="142"/>
      <c r="N11" s="142"/>
      <c r="O11" s="142"/>
      <c r="P11" s="179"/>
      <c r="Q11" s="142"/>
      <c r="R11" s="142"/>
      <c r="S11" s="142"/>
      <c r="T11" s="142"/>
      <c r="U11" s="142"/>
      <c r="V11" s="142"/>
      <c r="W11" s="142"/>
      <c r="X11" s="178"/>
      <c r="Y11" s="142"/>
      <c r="Z11" s="142"/>
      <c r="AA11" s="154"/>
      <c r="AB11" s="16"/>
    </row>
    <row r="12" spans="1:44">
      <c r="A12" s="142"/>
      <c r="B12" s="142"/>
      <c r="C12" s="142"/>
      <c r="D12" s="142"/>
      <c r="E12" s="142"/>
      <c r="F12" s="142"/>
      <c r="G12" s="142"/>
      <c r="H12" s="142"/>
      <c r="I12" s="150"/>
      <c r="J12" s="142"/>
      <c r="K12" s="142"/>
      <c r="L12" s="142"/>
      <c r="M12" s="142"/>
      <c r="N12" s="142"/>
      <c r="O12" s="142"/>
      <c r="P12" s="142"/>
      <c r="Q12" s="142"/>
      <c r="R12" s="142"/>
      <c r="S12" s="142"/>
      <c r="T12" s="142"/>
      <c r="U12" s="142"/>
      <c r="V12" s="142"/>
      <c r="W12" s="142"/>
      <c r="X12" s="142"/>
      <c r="Y12" s="142"/>
      <c r="Z12" s="142"/>
      <c r="AA12" s="154"/>
      <c r="AB12" s="16"/>
    </row>
    <row r="13" spans="1:44" s="83" customFormat="1" ht="27" customHeight="1">
      <c r="A13" s="192" t="s">
        <v>0</v>
      </c>
      <c r="B13" s="398" t="s">
        <v>269</v>
      </c>
      <c r="C13" s="399"/>
      <c r="D13" s="399"/>
      <c r="E13" s="399"/>
      <c r="F13" s="399"/>
      <c r="G13" s="400"/>
      <c r="H13" s="148"/>
      <c r="I13" s="416" t="s">
        <v>274</v>
      </c>
      <c r="J13" s="417"/>
      <c r="K13" s="417"/>
      <c r="L13" s="417"/>
      <c r="M13" s="417"/>
      <c r="N13" s="417"/>
      <c r="O13" s="417"/>
      <c r="P13" s="417"/>
      <c r="Q13" s="417"/>
      <c r="R13" s="417"/>
      <c r="S13" s="417"/>
      <c r="T13" s="417"/>
      <c r="U13" s="417"/>
      <c r="V13" s="418"/>
      <c r="W13" s="326" t="s">
        <v>268</v>
      </c>
      <c r="X13" s="419" t="str">
        <f>'مج 0'!G5</f>
        <v>رياضيات_سادس</v>
      </c>
      <c r="Y13" s="420"/>
      <c r="Z13" s="151"/>
      <c r="AD13" s="125" t="s">
        <v>223</v>
      </c>
    </row>
    <row r="14" spans="1:44" ht="35.1" customHeight="1">
      <c r="A14" s="395">
        <v>1</v>
      </c>
      <c r="B14" s="402" t="str">
        <f>IF('مج 0'!G6="","",'مج 0'!G6)</f>
        <v>المرتفع :  يحل مسائل رياضية على الأنماط العددية والدوال</v>
      </c>
      <c r="C14" s="402"/>
      <c r="D14" s="402"/>
      <c r="E14" s="402"/>
      <c r="F14" s="402"/>
      <c r="G14" s="403"/>
      <c r="H14" s="149"/>
      <c r="I14" s="407" t="s">
        <v>170</v>
      </c>
      <c r="J14" s="421"/>
      <c r="K14" s="421"/>
      <c r="L14" s="421"/>
      <c r="M14" s="421"/>
      <c r="N14" s="421"/>
      <c r="O14" s="421"/>
      <c r="P14" s="421"/>
      <c r="Q14" s="421"/>
      <c r="R14" s="421"/>
      <c r="S14" s="421"/>
      <c r="T14" s="421"/>
      <c r="U14" s="421"/>
      <c r="V14" s="421"/>
      <c r="W14" s="421"/>
      <c r="X14" s="421"/>
      <c r="Y14" s="421"/>
      <c r="Z14" s="142"/>
      <c r="AC14" s="127">
        <v>1</v>
      </c>
      <c r="AD14" s="126" t="s">
        <v>258</v>
      </c>
      <c r="AE14" s="124"/>
      <c r="AF14" s="124"/>
      <c r="AG14" s="124"/>
      <c r="AH14" s="124"/>
      <c r="AI14" s="124"/>
      <c r="AJ14" s="124"/>
      <c r="AK14" s="124"/>
      <c r="AL14" s="124"/>
      <c r="AM14" s="124"/>
      <c r="AN14" s="124"/>
      <c r="AO14" s="124"/>
      <c r="AP14" s="124"/>
      <c r="AQ14" s="124"/>
      <c r="AR14" s="124"/>
    </row>
    <row r="15" spans="1:44" ht="24.95" customHeight="1">
      <c r="A15" s="395"/>
      <c r="B15" s="454"/>
      <c r="C15" s="454"/>
      <c r="D15" s="454"/>
      <c r="E15" s="454"/>
      <c r="F15" s="454"/>
      <c r="G15" s="493"/>
      <c r="H15" s="149"/>
      <c r="I15" s="407"/>
      <c r="J15" s="327" t="s">
        <v>27</v>
      </c>
      <c r="K15" s="411"/>
      <c r="L15" s="411"/>
      <c r="M15" s="411"/>
      <c r="N15" s="327" t="s">
        <v>28</v>
      </c>
      <c r="O15" s="412"/>
      <c r="P15" s="413"/>
      <c r="Q15" s="414"/>
      <c r="R15" s="327" t="s">
        <v>29</v>
      </c>
      <c r="S15" s="411"/>
      <c r="T15" s="411"/>
      <c r="U15" s="411"/>
      <c r="V15" s="327" t="s">
        <v>30</v>
      </c>
      <c r="W15" s="411"/>
      <c r="X15" s="411"/>
      <c r="Y15" s="411"/>
      <c r="Z15" s="142"/>
      <c r="AC15" s="127">
        <v>2</v>
      </c>
      <c r="AD15" s="126" t="s">
        <v>259</v>
      </c>
      <c r="AE15" s="124"/>
      <c r="AF15" s="124"/>
      <c r="AG15" s="124"/>
      <c r="AH15" s="124"/>
      <c r="AI15" s="124"/>
      <c r="AJ15" s="124"/>
      <c r="AK15" s="124"/>
      <c r="AL15" s="124"/>
      <c r="AM15" s="124"/>
      <c r="AN15" s="124"/>
      <c r="AO15" s="124"/>
      <c r="AP15" s="124"/>
      <c r="AQ15" s="124"/>
      <c r="AR15" s="124"/>
    </row>
    <row r="16" spans="1:44" ht="35.1" customHeight="1">
      <c r="A16" s="396">
        <v>2</v>
      </c>
      <c r="B16" s="402" t="str">
        <f>IF('مج 0'!G7="","",'مج 0'!G7)</f>
        <v>المرتفع : يدرك الفروق بين مقاييس النزعة المركزية</v>
      </c>
      <c r="C16" s="402"/>
      <c r="D16" s="402"/>
      <c r="E16" s="402"/>
      <c r="F16" s="402"/>
      <c r="G16" s="403"/>
      <c r="H16" s="149"/>
      <c r="I16" s="407" t="s">
        <v>171</v>
      </c>
      <c r="J16" s="421"/>
      <c r="K16" s="421"/>
      <c r="L16" s="421"/>
      <c r="M16" s="421"/>
      <c r="N16" s="421"/>
      <c r="O16" s="421"/>
      <c r="P16" s="421"/>
      <c r="Q16" s="421"/>
      <c r="R16" s="421"/>
      <c r="S16" s="421"/>
      <c r="T16" s="421"/>
      <c r="U16" s="421"/>
      <c r="V16" s="421"/>
      <c r="W16" s="421"/>
      <c r="X16" s="421"/>
      <c r="Y16" s="421"/>
      <c r="Z16" s="142"/>
      <c r="AC16" s="127">
        <v>3</v>
      </c>
      <c r="AD16" s="126" t="s">
        <v>195</v>
      </c>
      <c r="AE16" s="124"/>
      <c r="AF16" s="124"/>
      <c r="AG16" s="124"/>
      <c r="AH16" s="124"/>
      <c r="AI16" s="124"/>
      <c r="AJ16" s="124"/>
      <c r="AK16" s="124"/>
      <c r="AL16" s="124"/>
      <c r="AM16" s="124"/>
      <c r="AN16" s="124"/>
      <c r="AO16" s="124"/>
      <c r="AP16" s="124"/>
      <c r="AQ16" s="124"/>
      <c r="AR16" s="124"/>
    </row>
    <row r="17" spans="1:44" ht="24.95" customHeight="1">
      <c r="A17" s="396"/>
      <c r="B17" s="454"/>
      <c r="C17" s="454"/>
      <c r="D17" s="454"/>
      <c r="E17" s="454"/>
      <c r="F17" s="454"/>
      <c r="G17" s="493"/>
      <c r="H17" s="149"/>
      <c r="I17" s="407"/>
      <c r="J17" s="327" t="s">
        <v>27</v>
      </c>
      <c r="K17" s="411"/>
      <c r="L17" s="411"/>
      <c r="M17" s="411"/>
      <c r="N17" s="327" t="s">
        <v>28</v>
      </c>
      <c r="O17" s="411"/>
      <c r="P17" s="411"/>
      <c r="Q17" s="411"/>
      <c r="R17" s="327" t="s">
        <v>29</v>
      </c>
      <c r="S17" s="411"/>
      <c r="T17" s="411"/>
      <c r="U17" s="411"/>
      <c r="V17" s="327" t="s">
        <v>30</v>
      </c>
      <c r="W17" s="411"/>
      <c r="X17" s="411"/>
      <c r="Y17" s="411"/>
      <c r="Z17" s="142"/>
      <c r="AC17" s="127">
        <v>4</v>
      </c>
      <c r="AD17" s="126" t="s">
        <v>196</v>
      </c>
      <c r="AE17" s="124"/>
      <c r="AF17" s="124"/>
      <c r="AG17" s="124"/>
      <c r="AH17" s="124"/>
      <c r="AI17" s="124"/>
      <c r="AJ17" s="124"/>
      <c r="AK17" s="124"/>
      <c r="AL17" s="124"/>
      <c r="AM17" s="124"/>
      <c r="AN17" s="124"/>
      <c r="AO17" s="124"/>
      <c r="AP17" s="124"/>
      <c r="AQ17" s="124"/>
      <c r="AR17" s="124"/>
    </row>
    <row r="18" spans="1:44" ht="35.1" customHeight="1">
      <c r="A18" s="395">
        <v>3</v>
      </c>
      <c r="B18" s="402" t="str">
        <f>IF('مج 0'!G8="","",'مج 0'!G8)</f>
        <v>المتوسط :  يوجد النسبة المئوية</v>
      </c>
      <c r="C18" s="402"/>
      <c r="D18" s="402"/>
      <c r="E18" s="402"/>
      <c r="F18" s="402"/>
      <c r="G18" s="403"/>
      <c r="H18" s="149"/>
      <c r="I18" s="407" t="s">
        <v>172</v>
      </c>
      <c r="J18" s="421"/>
      <c r="K18" s="421"/>
      <c r="L18" s="421"/>
      <c r="M18" s="421"/>
      <c r="N18" s="421"/>
      <c r="O18" s="421"/>
      <c r="P18" s="421"/>
      <c r="Q18" s="421"/>
      <c r="R18" s="421"/>
      <c r="S18" s="421"/>
      <c r="T18" s="421"/>
      <c r="U18" s="421"/>
      <c r="V18" s="421"/>
      <c r="W18" s="421"/>
      <c r="X18" s="421"/>
      <c r="Y18" s="421"/>
      <c r="Z18" s="142"/>
      <c r="AC18" s="127">
        <v>5</v>
      </c>
      <c r="AD18" s="126" t="s">
        <v>197</v>
      </c>
      <c r="AE18" s="124"/>
      <c r="AF18" s="124"/>
      <c r="AG18" s="124"/>
      <c r="AH18" s="124"/>
      <c r="AI18" s="124"/>
      <c r="AJ18" s="124"/>
      <c r="AK18" s="124"/>
      <c r="AL18" s="124"/>
      <c r="AM18" s="124"/>
      <c r="AN18" s="124"/>
      <c r="AO18" s="124"/>
      <c r="AP18" s="124"/>
      <c r="AQ18" s="124"/>
      <c r="AR18" s="124"/>
    </row>
    <row r="19" spans="1:44" ht="24.95" customHeight="1">
      <c r="A19" s="395"/>
      <c r="B19" s="454"/>
      <c r="C19" s="454"/>
      <c r="D19" s="454"/>
      <c r="E19" s="454"/>
      <c r="F19" s="454"/>
      <c r="G19" s="493"/>
      <c r="H19" s="149"/>
      <c r="I19" s="407"/>
      <c r="J19" s="327" t="s">
        <v>27</v>
      </c>
      <c r="K19" s="411"/>
      <c r="L19" s="411"/>
      <c r="M19" s="411"/>
      <c r="N19" s="327" t="s">
        <v>28</v>
      </c>
      <c r="O19" s="411"/>
      <c r="P19" s="411"/>
      <c r="Q19" s="411"/>
      <c r="R19" s="327" t="s">
        <v>29</v>
      </c>
      <c r="S19" s="411"/>
      <c r="T19" s="411"/>
      <c r="U19" s="411"/>
      <c r="V19" s="327" t="s">
        <v>30</v>
      </c>
      <c r="W19" s="411"/>
      <c r="X19" s="411"/>
      <c r="Y19" s="411"/>
      <c r="Z19" s="142"/>
      <c r="AC19" s="127">
        <v>6</v>
      </c>
      <c r="AD19" s="126" t="s">
        <v>198</v>
      </c>
      <c r="AE19" s="124"/>
      <c r="AF19" s="124"/>
      <c r="AG19" s="124"/>
      <c r="AH19" s="124"/>
      <c r="AI19" s="124"/>
      <c r="AJ19" s="124"/>
      <c r="AK19" s="124"/>
      <c r="AL19" s="124"/>
      <c r="AM19" s="124"/>
      <c r="AN19" s="124"/>
      <c r="AO19" s="124"/>
      <c r="AP19" s="124"/>
      <c r="AQ19" s="124"/>
      <c r="AR19" s="124"/>
    </row>
    <row r="20" spans="1:44" ht="35.1" customHeight="1">
      <c r="A20" s="396">
        <v>4</v>
      </c>
      <c r="B20" s="402" t="str">
        <f>IF('مج 0'!G9="","",'مج 0'!G9)</f>
        <v xml:space="preserve">المتوسط :  يطبق العمليات على الكسور والأعداد العشرية </v>
      </c>
      <c r="C20" s="402"/>
      <c r="D20" s="402"/>
      <c r="E20" s="402"/>
      <c r="F20" s="402"/>
      <c r="G20" s="403"/>
      <c r="H20" s="149"/>
      <c r="I20" s="407" t="s">
        <v>173</v>
      </c>
      <c r="J20" s="421"/>
      <c r="K20" s="421"/>
      <c r="L20" s="421"/>
      <c r="M20" s="421"/>
      <c r="N20" s="421"/>
      <c r="O20" s="421"/>
      <c r="P20" s="421"/>
      <c r="Q20" s="421"/>
      <c r="R20" s="421"/>
      <c r="S20" s="421"/>
      <c r="T20" s="421"/>
      <c r="U20" s="421"/>
      <c r="V20" s="421"/>
      <c r="W20" s="421"/>
      <c r="X20" s="421"/>
      <c r="Y20" s="421"/>
      <c r="Z20" s="142"/>
      <c r="AC20" s="127">
        <v>7</v>
      </c>
      <c r="AD20" s="126" t="s">
        <v>199</v>
      </c>
      <c r="AE20" s="124"/>
      <c r="AF20" s="124"/>
      <c r="AG20" s="124"/>
      <c r="AH20" s="124"/>
      <c r="AI20" s="124"/>
      <c r="AJ20" s="124"/>
      <c r="AK20" s="124"/>
      <c r="AL20" s="124"/>
      <c r="AM20" s="124"/>
      <c r="AN20" s="124"/>
      <c r="AO20" s="124"/>
      <c r="AP20" s="124"/>
      <c r="AQ20" s="124"/>
      <c r="AR20" s="124"/>
    </row>
    <row r="21" spans="1:44" ht="24.95" customHeight="1">
      <c r="A21" s="396"/>
      <c r="B21" s="454"/>
      <c r="C21" s="454"/>
      <c r="D21" s="454"/>
      <c r="E21" s="454"/>
      <c r="F21" s="454"/>
      <c r="G21" s="493"/>
      <c r="H21" s="149"/>
      <c r="I21" s="407"/>
      <c r="J21" s="327" t="s">
        <v>27</v>
      </c>
      <c r="K21" s="411"/>
      <c r="L21" s="411"/>
      <c r="M21" s="411"/>
      <c r="N21" s="327" t="s">
        <v>28</v>
      </c>
      <c r="O21" s="411"/>
      <c r="P21" s="411"/>
      <c r="Q21" s="411"/>
      <c r="R21" s="327" t="s">
        <v>29</v>
      </c>
      <c r="S21" s="411"/>
      <c r="T21" s="411"/>
      <c r="U21" s="411"/>
      <c r="V21" s="327" t="s">
        <v>30</v>
      </c>
      <c r="W21" s="411"/>
      <c r="X21" s="411"/>
      <c r="Y21" s="411"/>
      <c r="Z21" s="142"/>
      <c r="AC21" s="127">
        <v>8</v>
      </c>
      <c r="AD21" s="126" t="s">
        <v>200</v>
      </c>
      <c r="AE21" s="124"/>
      <c r="AF21" s="124"/>
      <c r="AG21" s="124"/>
      <c r="AH21" s="124"/>
      <c r="AI21" s="124"/>
      <c r="AJ21" s="124"/>
      <c r="AK21" s="124"/>
      <c r="AL21" s="124"/>
      <c r="AM21" s="124"/>
      <c r="AN21" s="124"/>
      <c r="AO21" s="124"/>
      <c r="AP21" s="124"/>
      <c r="AQ21" s="124"/>
      <c r="AR21" s="124"/>
    </row>
    <row r="22" spans="1:44" ht="35.1" customHeight="1">
      <c r="A22" s="395">
        <v>5</v>
      </c>
      <c r="B22" s="402" t="str">
        <f>IF('مج 0'!G10="","",'مج 0'!G10)</f>
        <v/>
      </c>
      <c r="C22" s="402"/>
      <c r="D22" s="402"/>
      <c r="E22" s="402"/>
      <c r="F22" s="402"/>
      <c r="G22" s="403"/>
      <c r="H22" s="149"/>
      <c r="I22" s="407" t="s">
        <v>174</v>
      </c>
      <c r="J22" s="421"/>
      <c r="K22" s="421"/>
      <c r="L22" s="421"/>
      <c r="M22" s="421"/>
      <c r="N22" s="421"/>
      <c r="O22" s="421"/>
      <c r="P22" s="421"/>
      <c r="Q22" s="421"/>
      <c r="R22" s="421"/>
      <c r="S22" s="421"/>
      <c r="T22" s="421"/>
      <c r="U22" s="421"/>
      <c r="V22" s="421"/>
      <c r="W22" s="421"/>
      <c r="X22" s="421"/>
      <c r="Y22" s="421"/>
      <c r="Z22" s="142"/>
      <c r="AC22" s="127">
        <v>9</v>
      </c>
      <c r="AD22" s="126" t="s">
        <v>201</v>
      </c>
      <c r="AE22" s="124"/>
      <c r="AF22" s="124"/>
      <c r="AG22" s="124"/>
      <c r="AH22" s="124"/>
      <c r="AI22" s="124"/>
      <c r="AJ22" s="124"/>
      <c r="AK22" s="124"/>
      <c r="AL22" s="124"/>
      <c r="AM22" s="124"/>
      <c r="AN22" s="124"/>
      <c r="AO22" s="124"/>
      <c r="AP22" s="124"/>
      <c r="AQ22" s="124"/>
      <c r="AR22" s="124"/>
    </row>
    <row r="23" spans="1:44" ht="24.95" customHeight="1">
      <c r="A23" s="395"/>
      <c r="B23" s="454"/>
      <c r="C23" s="454"/>
      <c r="D23" s="454"/>
      <c r="E23" s="454"/>
      <c r="F23" s="454"/>
      <c r="G23" s="493"/>
      <c r="H23" s="149"/>
      <c r="I23" s="407"/>
      <c r="J23" s="327" t="s">
        <v>27</v>
      </c>
      <c r="K23" s="411"/>
      <c r="L23" s="411"/>
      <c r="M23" s="411"/>
      <c r="N23" s="327" t="s">
        <v>28</v>
      </c>
      <c r="O23" s="411"/>
      <c r="P23" s="411"/>
      <c r="Q23" s="411"/>
      <c r="R23" s="327" t="s">
        <v>29</v>
      </c>
      <c r="S23" s="411"/>
      <c r="T23" s="411"/>
      <c r="U23" s="411"/>
      <c r="V23" s="327" t="s">
        <v>30</v>
      </c>
      <c r="W23" s="411"/>
      <c r="X23" s="411"/>
      <c r="Y23" s="411"/>
      <c r="Z23" s="142"/>
      <c r="AC23" s="127">
        <v>10</v>
      </c>
      <c r="AD23" s="126" t="s">
        <v>202</v>
      </c>
      <c r="AE23" s="124"/>
      <c r="AF23" s="124"/>
      <c r="AG23" s="124"/>
      <c r="AH23" s="124"/>
      <c r="AI23" s="124"/>
      <c r="AJ23" s="124"/>
      <c r="AK23" s="124"/>
      <c r="AL23" s="124"/>
      <c r="AM23" s="124"/>
      <c r="AN23" s="124"/>
      <c r="AO23" s="124"/>
      <c r="AP23" s="124"/>
      <c r="AQ23" s="124"/>
      <c r="AR23" s="124"/>
    </row>
    <row r="24" spans="1:44" ht="35.1" customHeight="1">
      <c r="A24" s="396">
        <v>6</v>
      </c>
      <c r="B24" s="402" t="str">
        <f>IF('مج 0'!G11="","",'مج 0'!G11)</f>
        <v/>
      </c>
      <c r="C24" s="402"/>
      <c r="D24" s="402"/>
      <c r="E24" s="402"/>
      <c r="F24" s="402"/>
      <c r="G24" s="403"/>
      <c r="H24" s="149"/>
      <c r="I24" s="407" t="s">
        <v>175</v>
      </c>
      <c r="J24" s="421"/>
      <c r="K24" s="421"/>
      <c r="L24" s="421"/>
      <c r="M24" s="421"/>
      <c r="N24" s="421"/>
      <c r="O24" s="421"/>
      <c r="P24" s="421"/>
      <c r="Q24" s="421"/>
      <c r="R24" s="421"/>
      <c r="S24" s="421"/>
      <c r="T24" s="421"/>
      <c r="U24" s="421"/>
      <c r="V24" s="421"/>
      <c r="W24" s="421"/>
      <c r="X24" s="421"/>
      <c r="Y24" s="421"/>
      <c r="Z24" s="142"/>
      <c r="AC24" s="127">
        <v>11</v>
      </c>
      <c r="AD24" s="126" t="s">
        <v>203</v>
      </c>
      <c r="AE24" s="124"/>
      <c r="AF24" s="124"/>
      <c r="AG24" s="124"/>
      <c r="AH24" s="124"/>
      <c r="AI24" s="124"/>
      <c r="AJ24" s="124"/>
      <c r="AK24" s="124"/>
      <c r="AL24" s="124"/>
      <c r="AM24" s="124"/>
      <c r="AN24" s="124"/>
      <c r="AO24" s="124"/>
      <c r="AP24" s="124"/>
      <c r="AQ24" s="124"/>
      <c r="AR24" s="124"/>
    </row>
    <row r="25" spans="1:44" ht="24.95" customHeight="1">
      <c r="A25" s="396"/>
      <c r="B25" s="454"/>
      <c r="C25" s="454"/>
      <c r="D25" s="454"/>
      <c r="E25" s="454"/>
      <c r="F25" s="454"/>
      <c r="G25" s="493"/>
      <c r="H25" s="149"/>
      <c r="I25" s="407"/>
      <c r="J25" s="327" t="s">
        <v>27</v>
      </c>
      <c r="K25" s="411"/>
      <c r="L25" s="411"/>
      <c r="M25" s="411"/>
      <c r="N25" s="327" t="s">
        <v>28</v>
      </c>
      <c r="O25" s="411"/>
      <c r="P25" s="411"/>
      <c r="Q25" s="411"/>
      <c r="R25" s="327" t="s">
        <v>29</v>
      </c>
      <c r="S25" s="411"/>
      <c r="T25" s="411"/>
      <c r="U25" s="411"/>
      <c r="V25" s="327" t="s">
        <v>30</v>
      </c>
      <c r="W25" s="411"/>
      <c r="X25" s="411"/>
      <c r="Y25" s="411"/>
      <c r="Z25" s="142"/>
      <c r="AC25" s="127">
        <v>12</v>
      </c>
      <c r="AD25" s="126" t="s">
        <v>204</v>
      </c>
      <c r="AE25" s="124"/>
      <c r="AF25" s="124"/>
      <c r="AG25" s="124"/>
      <c r="AH25" s="124"/>
      <c r="AI25" s="124"/>
      <c r="AJ25" s="124"/>
      <c r="AK25" s="124"/>
      <c r="AL25" s="124"/>
      <c r="AM25" s="124"/>
      <c r="AN25" s="124"/>
      <c r="AO25" s="124"/>
      <c r="AP25" s="124"/>
      <c r="AQ25" s="124"/>
      <c r="AR25" s="124"/>
    </row>
    <row r="26" spans="1:44" ht="35.1" customHeight="1">
      <c r="A26" s="395">
        <v>7</v>
      </c>
      <c r="B26" s="402" t="str">
        <f>IF('مج 0'!G12="","",'مج 0'!G12)</f>
        <v/>
      </c>
      <c r="C26" s="402"/>
      <c r="D26" s="402"/>
      <c r="E26" s="402"/>
      <c r="F26" s="402"/>
      <c r="G26" s="403"/>
      <c r="H26" s="149"/>
      <c r="I26" s="407" t="s">
        <v>176</v>
      </c>
      <c r="J26" s="421"/>
      <c r="K26" s="421"/>
      <c r="L26" s="421"/>
      <c r="M26" s="421"/>
      <c r="N26" s="421"/>
      <c r="O26" s="421"/>
      <c r="P26" s="421"/>
      <c r="Q26" s="421"/>
      <c r="R26" s="421"/>
      <c r="S26" s="421"/>
      <c r="T26" s="421"/>
      <c r="U26" s="421"/>
      <c r="V26" s="421"/>
      <c r="W26" s="421"/>
      <c r="X26" s="421"/>
      <c r="Y26" s="421"/>
      <c r="Z26" s="142"/>
      <c r="AC26" s="127">
        <v>13</v>
      </c>
      <c r="AD26" s="126" t="s">
        <v>205</v>
      </c>
      <c r="AE26" s="124"/>
      <c r="AF26" s="124"/>
      <c r="AG26" s="124"/>
      <c r="AH26" s="124"/>
      <c r="AI26" s="124"/>
      <c r="AJ26" s="124"/>
      <c r="AK26" s="124"/>
      <c r="AL26" s="124"/>
      <c r="AM26" s="124"/>
      <c r="AN26" s="124"/>
      <c r="AO26" s="124"/>
      <c r="AP26" s="124"/>
      <c r="AQ26" s="124"/>
      <c r="AR26" s="124"/>
    </row>
    <row r="27" spans="1:44" ht="24.95" customHeight="1">
      <c r="A27" s="395"/>
      <c r="B27" s="454"/>
      <c r="C27" s="454"/>
      <c r="D27" s="454"/>
      <c r="E27" s="454"/>
      <c r="F27" s="454"/>
      <c r="G27" s="493"/>
      <c r="H27" s="149"/>
      <c r="I27" s="407"/>
      <c r="J27" s="327" t="s">
        <v>27</v>
      </c>
      <c r="K27" s="411"/>
      <c r="L27" s="411"/>
      <c r="M27" s="411"/>
      <c r="N27" s="327" t="s">
        <v>28</v>
      </c>
      <c r="O27" s="411"/>
      <c r="P27" s="411"/>
      <c r="Q27" s="411"/>
      <c r="R27" s="327" t="s">
        <v>29</v>
      </c>
      <c r="S27" s="411"/>
      <c r="T27" s="411"/>
      <c r="U27" s="411"/>
      <c r="V27" s="327" t="s">
        <v>30</v>
      </c>
      <c r="W27" s="411"/>
      <c r="X27" s="411"/>
      <c r="Y27" s="411"/>
      <c r="Z27" s="142"/>
      <c r="AC27" s="127">
        <v>14</v>
      </c>
      <c r="AD27" s="126" t="s">
        <v>206</v>
      </c>
      <c r="AE27" s="124"/>
      <c r="AF27" s="124"/>
      <c r="AG27" s="124"/>
      <c r="AH27" s="124"/>
      <c r="AI27" s="124"/>
      <c r="AJ27" s="124"/>
      <c r="AK27" s="124"/>
      <c r="AL27" s="124"/>
      <c r="AM27" s="124"/>
      <c r="AN27" s="124"/>
      <c r="AO27" s="124"/>
      <c r="AP27" s="124"/>
      <c r="AQ27" s="124"/>
      <c r="AR27" s="124"/>
    </row>
    <row r="28" spans="1:44" ht="35.1" customHeight="1">
      <c r="A28" s="396">
        <v>8</v>
      </c>
      <c r="B28" s="402" t="str">
        <f>IF('مج 0'!G13="","",'مج 0'!G13)</f>
        <v/>
      </c>
      <c r="C28" s="402"/>
      <c r="D28" s="402"/>
      <c r="E28" s="402"/>
      <c r="F28" s="402"/>
      <c r="G28" s="403"/>
      <c r="H28" s="149"/>
      <c r="I28" s="407" t="s">
        <v>177</v>
      </c>
      <c r="J28" s="421"/>
      <c r="K28" s="421"/>
      <c r="L28" s="421"/>
      <c r="M28" s="421"/>
      <c r="N28" s="421"/>
      <c r="O28" s="421"/>
      <c r="P28" s="421"/>
      <c r="Q28" s="421"/>
      <c r="R28" s="421"/>
      <c r="S28" s="421"/>
      <c r="T28" s="421"/>
      <c r="U28" s="421"/>
      <c r="V28" s="421"/>
      <c r="W28" s="421"/>
      <c r="X28" s="421"/>
      <c r="Y28" s="421"/>
      <c r="Z28" s="142"/>
      <c r="AC28" s="127">
        <v>15</v>
      </c>
      <c r="AD28" s="126" t="s">
        <v>207</v>
      </c>
      <c r="AE28" s="124"/>
      <c r="AF28" s="124"/>
      <c r="AG28" s="124"/>
      <c r="AH28" s="124"/>
      <c r="AI28" s="124"/>
      <c r="AJ28" s="124"/>
      <c r="AK28" s="124"/>
      <c r="AL28" s="124"/>
      <c r="AM28" s="124"/>
      <c r="AN28" s="124"/>
      <c r="AO28" s="124"/>
      <c r="AP28" s="124"/>
      <c r="AQ28" s="124"/>
      <c r="AR28" s="124"/>
    </row>
    <row r="29" spans="1:44" ht="24.95" customHeight="1">
      <c r="A29" s="396"/>
      <c r="B29" s="454"/>
      <c r="C29" s="454"/>
      <c r="D29" s="454"/>
      <c r="E29" s="454"/>
      <c r="F29" s="454"/>
      <c r="G29" s="493"/>
      <c r="H29" s="149"/>
      <c r="I29" s="407"/>
      <c r="J29" s="327" t="s">
        <v>27</v>
      </c>
      <c r="K29" s="411"/>
      <c r="L29" s="411"/>
      <c r="M29" s="411"/>
      <c r="N29" s="327" t="s">
        <v>28</v>
      </c>
      <c r="O29" s="411"/>
      <c r="P29" s="411"/>
      <c r="Q29" s="411"/>
      <c r="R29" s="327" t="s">
        <v>29</v>
      </c>
      <c r="S29" s="411"/>
      <c r="T29" s="411"/>
      <c r="U29" s="411"/>
      <c r="V29" s="327" t="s">
        <v>30</v>
      </c>
      <c r="W29" s="411"/>
      <c r="X29" s="411"/>
      <c r="Y29" s="411"/>
      <c r="Z29" s="142"/>
      <c r="AC29" s="127">
        <v>16</v>
      </c>
      <c r="AD29" s="126" t="s">
        <v>208</v>
      </c>
      <c r="AE29" s="124"/>
      <c r="AF29" s="124"/>
      <c r="AG29" s="124"/>
      <c r="AH29" s="124"/>
      <c r="AI29" s="124"/>
      <c r="AJ29" s="124"/>
      <c r="AK29" s="124"/>
      <c r="AL29" s="124"/>
      <c r="AM29" s="124"/>
      <c r="AN29" s="124"/>
      <c r="AO29" s="124"/>
      <c r="AP29" s="124"/>
      <c r="AQ29" s="124"/>
      <c r="AR29" s="124"/>
    </row>
    <row r="30" spans="1:44" ht="35.1" customHeight="1">
      <c r="A30" s="395">
        <v>9</v>
      </c>
      <c r="B30" s="402" t="str">
        <f>IF('مج 0'!G14="","",'مج 0'!G14)</f>
        <v/>
      </c>
      <c r="C30" s="402"/>
      <c r="D30" s="402"/>
      <c r="E30" s="402"/>
      <c r="F30" s="402"/>
      <c r="G30" s="403"/>
      <c r="H30" s="149"/>
      <c r="I30" s="407" t="s">
        <v>178</v>
      </c>
      <c r="J30" s="421"/>
      <c r="K30" s="421"/>
      <c r="L30" s="421"/>
      <c r="M30" s="421"/>
      <c r="N30" s="421"/>
      <c r="O30" s="421"/>
      <c r="P30" s="421"/>
      <c r="Q30" s="421"/>
      <c r="R30" s="421"/>
      <c r="S30" s="421"/>
      <c r="T30" s="421"/>
      <c r="U30" s="421"/>
      <c r="V30" s="421"/>
      <c r="W30" s="421"/>
      <c r="X30" s="421"/>
      <c r="Y30" s="421"/>
      <c r="Z30" s="142"/>
      <c r="AC30" s="127">
        <v>17</v>
      </c>
      <c r="AD30" s="126" t="s">
        <v>209</v>
      </c>
      <c r="AE30" s="124"/>
      <c r="AF30" s="124"/>
      <c r="AG30" s="124"/>
      <c r="AH30" s="124"/>
      <c r="AI30" s="124"/>
      <c r="AJ30" s="124"/>
      <c r="AK30" s="124"/>
      <c r="AL30" s="124"/>
      <c r="AM30" s="124"/>
      <c r="AN30" s="124"/>
      <c r="AO30" s="124"/>
      <c r="AP30" s="124"/>
      <c r="AQ30" s="124"/>
      <c r="AR30" s="124"/>
    </row>
    <row r="31" spans="1:44" ht="24.95" customHeight="1">
      <c r="A31" s="395"/>
      <c r="B31" s="454"/>
      <c r="C31" s="454"/>
      <c r="D31" s="454"/>
      <c r="E31" s="454"/>
      <c r="F31" s="454"/>
      <c r="G31" s="493"/>
      <c r="H31" s="149"/>
      <c r="I31" s="407"/>
      <c r="J31" s="327" t="s">
        <v>27</v>
      </c>
      <c r="K31" s="411"/>
      <c r="L31" s="411"/>
      <c r="M31" s="411"/>
      <c r="N31" s="327" t="s">
        <v>28</v>
      </c>
      <c r="O31" s="411"/>
      <c r="P31" s="411"/>
      <c r="Q31" s="411"/>
      <c r="R31" s="327" t="s">
        <v>29</v>
      </c>
      <c r="S31" s="411"/>
      <c r="T31" s="411"/>
      <c r="U31" s="411"/>
      <c r="V31" s="327" t="s">
        <v>30</v>
      </c>
      <c r="W31" s="411"/>
      <c r="X31" s="411"/>
      <c r="Y31" s="411"/>
      <c r="Z31" s="142"/>
      <c r="AC31" s="127">
        <v>18</v>
      </c>
      <c r="AD31" s="126" t="s">
        <v>210</v>
      </c>
      <c r="AE31" s="124"/>
      <c r="AF31" s="124"/>
      <c r="AG31" s="124"/>
      <c r="AH31" s="124"/>
      <c r="AI31" s="124"/>
      <c r="AJ31" s="124"/>
      <c r="AK31" s="124"/>
      <c r="AL31" s="124"/>
      <c r="AM31" s="124"/>
      <c r="AN31" s="124"/>
      <c r="AO31" s="124"/>
      <c r="AP31" s="124"/>
      <c r="AQ31" s="124"/>
      <c r="AR31" s="124"/>
    </row>
    <row r="32" spans="1:44" ht="35.1" customHeight="1">
      <c r="A32" s="396">
        <v>10</v>
      </c>
      <c r="B32" s="402" t="str">
        <f>IF('مج 0'!G15="","",'مج 0'!G15)</f>
        <v/>
      </c>
      <c r="C32" s="402"/>
      <c r="D32" s="402"/>
      <c r="E32" s="402"/>
      <c r="F32" s="402"/>
      <c r="G32" s="403"/>
      <c r="H32" s="149"/>
      <c r="I32" s="407" t="s">
        <v>179</v>
      </c>
      <c r="J32" s="421"/>
      <c r="K32" s="421"/>
      <c r="L32" s="421"/>
      <c r="M32" s="421"/>
      <c r="N32" s="421"/>
      <c r="O32" s="421"/>
      <c r="P32" s="421"/>
      <c r="Q32" s="421"/>
      <c r="R32" s="421"/>
      <c r="S32" s="421"/>
      <c r="T32" s="421"/>
      <c r="U32" s="421"/>
      <c r="V32" s="421"/>
      <c r="W32" s="421"/>
      <c r="X32" s="421"/>
      <c r="Y32" s="421"/>
      <c r="Z32" s="142"/>
      <c r="AC32" s="127">
        <v>19</v>
      </c>
      <c r="AD32" s="126" t="s">
        <v>211</v>
      </c>
      <c r="AE32" s="124"/>
      <c r="AF32" s="124"/>
      <c r="AG32" s="124"/>
      <c r="AH32" s="124"/>
      <c r="AI32" s="124"/>
      <c r="AJ32" s="124"/>
      <c r="AK32" s="124"/>
      <c r="AL32" s="124"/>
      <c r="AM32" s="124"/>
      <c r="AN32" s="124"/>
      <c r="AO32" s="124"/>
      <c r="AP32" s="124"/>
      <c r="AQ32" s="124"/>
      <c r="AR32" s="124"/>
    </row>
    <row r="33" spans="1:44" ht="24.95" customHeight="1">
      <c r="A33" s="396"/>
      <c r="B33" s="454"/>
      <c r="C33" s="454"/>
      <c r="D33" s="454"/>
      <c r="E33" s="454"/>
      <c r="F33" s="454"/>
      <c r="G33" s="493"/>
      <c r="H33" s="149"/>
      <c r="I33" s="407"/>
      <c r="J33" s="327" t="s">
        <v>27</v>
      </c>
      <c r="K33" s="411"/>
      <c r="L33" s="411"/>
      <c r="M33" s="411"/>
      <c r="N33" s="327" t="s">
        <v>28</v>
      </c>
      <c r="O33" s="411"/>
      <c r="P33" s="411"/>
      <c r="Q33" s="411"/>
      <c r="R33" s="327" t="s">
        <v>29</v>
      </c>
      <c r="S33" s="411"/>
      <c r="T33" s="411"/>
      <c r="U33" s="411"/>
      <c r="V33" s="327" t="s">
        <v>30</v>
      </c>
      <c r="W33" s="411"/>
      <c r="X33" s="411"/>
      <c r="Y33" s="411"/>
      <c r="Z33" s="142"/>
      <c r="AC33" s="127">
        <v>20</v>
      </c>
      <c r="AD33" s="126" t="s">
        <v>212</v>
      </c>
      <c r="AE33" s="124"/>
      <c r="AF33" s="124"/>
      <c r="AG33" s="124"/>
      <c r="AH33" s="124"/>
      <c r="AI33" s="124"/>
      <c r="AJ33" s="124"/>
      <c r="AK33" s="124"/>
      <c r="AL33" s="124"/>
      <c r="AM33" s="124"/>
      <c r="AN33" s="124"/>
      <c r="AO33" s="124"/>
      <c r="AP33" s="124"/>
      <c r="AQ33" s="124"/>
      <c r="AR33" s="124"/>
    </row>
    <row r="34" spans="1:44" ht="35.1" customHeight="1">
      <c r="A34" s="395">
        <v>11</v>
      </c>
      <c r="B34" s="402" t="str">
        <f>IF('مج 0'!G16="","",'مج 0'!G16)</f>
        <v/>
      </c>
      <c r="C34" s="402"/>
      <c r="D34" s="402"/>
      <c r="E34" s="402"/>
      <c r="F34" s="402"/>
      <c r="G34" s="403"/>
      <c r="H34" s="149"/>
      <c r="I34" s="407" t="s">
        <v>180</v>
      </c>
      <c r="J34" s="421"/>
      <c r="K34" s="421"/>
      <c r="L34" s="421"/>
      <c r="M34" s="421"/>
      <c r="N34" s="421"/>
      <c r="O34" s="421"/>
      <c r="P34" s="421"/>
      <c r="Q34" s="421"/>
      <c r="R34" s="421"/>
      <c r="S34" s="421"/>
      <c r="T34" s="421"/>
      <c r="U34" s="421"/>
      <c r="V34" s="421"/>
      <c r="W34" s="421"/>
      <c r="X34" s="421"/>
      <c r="Y34" s="421"/>
      <c r="Z34" s="142"/>
      <c r="AC34" s="127">
        <v>21</v>
      </c>
      <c r="AD34" s="126" t="s">
        <v>213</v>
      </c>
      <c r="AE34" s="124"/>
      <c r="AF34" s="124"/>
      <c r="AG34" s="124"/>
      <c r="AH34" s="124"/>
      <c r="AI34" s="124"/>
      <c r="AJ34" s="124"/>
      <c r="AK34" s="124"/>
      <c r="AL34" s="124"/>
      <c r="AM34" s="124"/>
      <c r="AN34" s="124"/>
      <c r="AO34" s="124"/>
      <c r="AP34" s="124"/>
      <c r="AQ34" s="124"/>
      <c r="AR34" s="124"/>
    </row>
    <row r="35" spans="1:44" ht="24.95" customHeight="1">
      <c r="A35" s="395"/>
      <c r="B35" s="454"/>
      <c r="C35" s="454"/>
      <c r="D35" s="454"/>
      <c r="E35" s="454"/>
      <c r="F35" s="454"/>
      <c r="G35" s="493"/>
      <c r="H35" s="149"/>
      <c r="I35" s="407"/>
      <c r="J35" s="327" t="s">
        <v>27</v>
      </c>
      <c r="K35" s="411"/>
      <c r="L35" s="411"/>
      <c r="M35" s="411"/>
      <c r="N35" s="327" t="s">
        <v>28</v>
      </c>
      <c r="O35" s="411"/>
      <c r="P35" s="411"/>
      <c r="Q35" s="411"/>
      <c r="R35" s="327" t="s">
        <v>29</v>
      </c>
      <c r="S35" s="411"/>
      <c r="T35" s="411"/>
      <c r="U35" s="411"/>
      <c r="V35" s="327" t="s">
        <v>30</v>
      </c>
      <c r="W35" s="411"/>
      <c r="X35" s="411"/>
      <c r="Y35" s="411"/>
      <c r="Z35" s="142"/>
      <c r="AC35" s="127">
        <v>22</v>
      </c>
      <c r="AD35" s="126" t="s">
        <v>214</v>
      </c>
      <c r="AE35" s="124"/>
      <c r="AF35" s="124"/>
      <c r="AG35" s="124"/>
      <c r="AH35" s="124"/>
      <c r="AI35" s="124"/>
      <c r="AJ35" s="124"/>
      <c r="AK35" s="124"/>
      <c r="AL35" s="124"/>
      <c r="AM35" s="124"/>
      <c r="AN35" s="124"/>
      <c r="AO35" s="124"/>
      <c r="AP35" s="124"/>
      <c r="AQ35" s="124"/>
      <c r="AR35" s="124"/>
    </row>
    <row r="36" spans="1:44" ht="35.1" customHeight="1">
      <c r="A36" s="396">
        <v>12</v>
      </c>
      <c r="B36" s="402" t="str">
        <f>IF('مج 0'!G17="","",'مج 0'!G17)</f>
        <v/>
      </c>
      <c r="C36" s="402"/>
      <c r="D36" s="402"/>
      <c r="E36" s="402"/>
      <c r="F36" s="402"/>
      <c r="G36" s="403"/>
      <c r="H36" s="149"/>
      <c r="I36" s="407" t="s">
        <v>181</v>
      </c>
      <c r="J36" s="421"/>
      <c r="K36" s="421"/>
      <c r="L36" s="421"/>
      <c r="M36" s="421"/>
      <c r="N36" s="421"/>
      <c r="O36" s="421"/>
      <c r="P36" s="421"/>
      <c r="Q36" s="421"/>
      <c r="R36" s="421"/>
      <c r="S36" s="421"/>
      <c r="T36" s="421"/>
      <c r="U36" s="421"/>
      <c r="V36" s="421"/>
      <c r="W36" s="421"/>
      <c r="X36" s="421"/>
      <c r="Y36" s="421"/>
      <c r="Z36" s="142"/>
      <c r="AC36" s="127">
        <v>23</v>
      </c>
      <c r="AD36" s="126" t="s">
        <v>215</v>
      </c>
      <c r="AE36" s="124"/>
      <c r="AF36" s="124"/>
      <c r="AG36" s="124"/>
      <c r="AH36" s="124"/>
      <c r="AI36" s="124"/>
      <c r="AJ36" s="124"/>
      <c r="AK36" s="124"/>
      <c r="AL36" s="124"/>
      <c r="AM36" s="124"/>
      <c r="AN36" s="124"/>
      <c r="AO36" s="124"/>
      <c r="AP36" s="124"/>
      <c r="AQ36" s="124"/>
      <c r="AR36" s="124"/>
    </row>
    <row r="37" spans="1:44" ht="24.95" customHeight="1">
      <c r="A37" s="396"/>
      <c r="B37" s="454"/>
      <c r="C37" s="454"/>
      <c r="D37" s="454"/>
      <c r="E37" s="454"/>
      <c r="F37" s="454"/>
      <c r="G37" s="493"/>
      <c r="H37" s="149"/>
      <c r="I37" s="407"/>
      <c r="J37" s="327" t="s">
        <v>27</v>
      </c>
      <c r="K37" s="411"/>
      <c r="L37" s="411"/>
      <c r="M37" s="411"/>
      <c r="N37" s="327" t="s">
        <v>28</v>
      </c>
      <c r="O37" s="411"/>
      <c r="P37" s="411"/>
      <c r="Q37" s="411"/>
      <c r="R37" s="327" t="s">
        <v>29</v>
      </c>
      <c r="S37" s="411"/>
      <c r="T37" s="411"/>
      <c r="U37" s="411"/>
      <c r="V37" s="327" t="s">
        <v>30</v>
      </c>
      <c r="W37" s="411"/>
      <c r="X37" s="411"/>
      <c r="Y37" s="411"/>
      <c r="Z37" s="142"/>
      <c r="AC37" s="127">
        <v>24</v>
      </c>
      <c r="AD37" s="126" t="s">
        <v>216</v>
      </c>
      <c r="AE37" s="124"/>
      <c r="AF37" s="124"/>
      <c r="AG37" s="124"/>
      <c r="AH37" s="124"/>
      <c r="AI37" s="124"/>
      <c r="AJ37" s="124"/>
      <c r="AK37" s="124"/>
      <c r="AL37" s="124"/>
      <c r="AM37" s="124"/>
      <c r="AN37" s="124"/>
      <c r="AO37" s="124"/>
      <c r="AP37" s="124"/>
      <c r="AQ37" s="124"/>
      <c r="AR37" s="124"/>
    </row>
    <row r="38" spans="1:44" ht="35.1" customHeight="1">
      <c r="A38" s="395">
        <v>13</v>
      </c>
      <c r="B38" s="402" t="str">
        <f>IF('مج 0'!G18="","",'مج 0'!G18)</f>
        <v/>
      </c>
      <c r="C38" s="402"/>
      <c r="D38" s="402"/>
      <c r="E38" s="402"/>
      <c r="F38" s="402"/>
      <c r="G38" s="403"/>
      <c r="H38" s="149"/>
      <c r="I38" s="407" t="s">
        <v>182</v>
      </c>
      <c r="J38" s="421"/>
      <c r="K38" s="421"/>
      <c r="L38" s="421"/>
      <c r="M38" s="421"/>
      <c r="N38" s="421"/>
      <c r="O38" s="421"/>
      <c r="P38" s="421"/>
      <c r="Q38" s="421"/>
      <c r="R38" s="421"/>
      <c r="S38" s="421"/>
      <c r="T38" s="421"/>
      <c r="U38" s="421"/>
      <c r="V38" s="421"/>
      <c r="W38" s="421"/>
      <c r="X38" s="421"/>
      <c r="Y38" s="421"/>
      <c r="Z38" s="142"/>
      <c r="AC38" s="127">
        <v>25</v>
      </c>
      <c r="AD38" s="126" t="s">
        <v>217</v>
      </c>
      <c r="AE38" s="124"/>
      <c r="AF38" s="124"/>
      <c r="AG38" s="124"/>
      <c r="AH38" s="124"/>
      <c r="AI38" s="124"/>
      <c r="AJ38" s="124"/>
      <c r="AK38" s="124"/>
      <c r="AL38" s="124"/>
      <c r="AM38" s="124"/>
      <c r="AN38" s="124"/>
      <c r="AO38" s="124"/>
      <c r="AP38" s="124"/>
      <c r="AQ38" s="124"/>
      <c r="AR38" s="124"/>
    </row>
    <row r="39" spans="1:44" ht="24.95" customHeight="1">
      <c r="A39" s="395"/>
      <c r="B39" s="454"/>
      <c r="C39" s="454"/>
      <c r="D39" s="454"/>
      <c r="E39" s="454"/>
      <c r="F39" s="454"/>
      <c r="G39" s="493"/>
      <c r="H39" s="149"/>
      <c r="I39" s="407"/>
      <c r="J39" s="327" t="s">
        <v>27</v>
      </c>
      <c r="K39" s="411"/>
      <c r="L39" s="411"/>
      <c r="M39" s="411"/>
      <c r="N39" s="327" t="s">
        <v>28</v>
      </c>
      <c r="O39" s="411"/>
      <c r="P39" s="411"/>
      <c r="Q39" s="411"/>
      <c r="R39" s="327" t="s">
        <v>29</v>
      </c>
      <c r="S39" s="411"/>
      <c r="T39" s="411"/>
      <c r="U39" s="411"/>
      <c r="V39" s="327" t="s">
        <v>30</v>
      </c>
      <c r="W39" s="411"/>
      <c r="X39" s="411"/>
      <c r="Y39" s="411"/>
      <c r="Z39" s="142"/>
      <c r="AC39" s="127">
        <v>26</v>
      </c>
      <c r="AD39" s="126" t="s">
        <v>218</v>
      </c>
      <c r="AE39" s="124"/>
      <c r="AF39" s="124"/>
      <c r="AG39" s="124"/>
      <c r="AH39" s="124"/>
      <c r="AI39" s="124"/>
      <c r="AJ39" s="124"/>
      <c r="AK39" s="124"/>
      <c r="AL39" s="124"/>
      <c r="AM39" s="124"/>
      <c r="AN39" s="124"/>
      <c r="AO39" s="124"/>
      <c r="AP39" s="124"/>
      <c r="AQ39" s="124"/>
      <c r="AR39" s="124"/>
    </row>
    <row r="40" spans="1:44" ht="35.1" customHeight="1">
      <c r="A40" s="396">
        <v>14</v>
      </c>
      <c r="B40" s="402" t="str">
        <f>IF('مج 0'!G19="","",'مج 0'!G19)</f>
        <v/>
      </c>
      <c r="C40" s="402"/>
      <c r="D40" s="402"/>
      <c r="E40" s="402"/>
      <c r="F40" s="402"/>
      <c r="G40" s="403"/>
      <c r="H40" s="149"/>
      <c r="I40" s="407" t="s">
        <v>183</v>
      </c>
      <c r="J40" s="421"/>
      <c r="K40" s="421"/>
      <c r="L40" s="421"/>
      <c r="M40" s="421"/>
      <c r="N40" s="421"/>
      <c r="O40" s="421"/>
      <c r="P40" s="421"/>
      <c r="Q40" s="421"/>
      <c r="R40" s="421"/>
      <c r="S40" s="421"/>
      <c r="T40" s="421"/>
      <c r="U40" s="421"/>
      <c r="V40" s="421"/>
      <c r="W40" s="421"/>
      <c r="X40" s="421"/>
      <c r="Y40" s="421"/>
      <c r="Z40" s="142"/>
      <c r="AC40" s="127">
        <v>27</v>
      </c>
      <c r="AD40" s="126" t="s">
        <v>219</v>
      </c>
      <c r="AE40" s="124"/>
      <c r="AF40" s="124"/>
      <c r="AG40" s="124"/>
      <c r="AH40" s="124"/>
      <c r="AI40" s="124"/>
      <c r="AJ40" s="124"/>
      <c r="AK40" s="124"/>
      <c r="AL40" s="124"/>
      <c r="AM40" s="124"/>
      <c r="AN40" s="124"/>
      <c r="AO40" s="124"/>
      <c r="AP40" s="124"/>
      <c r="AQ40" s="124"/>
      <c r="AR40" s="124"/>
    </row>
    <row r="41" spans="1:44" ht="24.95" customHeight="1">
      <c r="A41" s="396"/>
      <c r="B41" s="454"/>
      <c r="C41" s="454"/>
      <c r="D41" s="454"/>
      <c r="E41" s="454"/>
      <c r="F41" s="454"/>
      <c r="G41" s="493"/>
      <c r="H41" s="149"/>
      <c r="I41" s="407"/>
      <c r="J41" s="327" t="s">
        <v>27</v>
      </c>
      <c r="K41" s="411"/>
      <c r="L41" s="411"/>
      <c r="M41" s="411"/>
      <c r="N41" s="327" t="s">
        <v>28</v>
      </c>
      <c r="O41" s="411"/>
      <c r="P41" s="411"/>
      <c r="Q41" s="411"/>
      <c r="R41" s="327" t="s">
        <v>29</v>
      </c>
      <c r="S41" s="411"/>
      <c r="T41" s="411"/>
      <c r="U41" s="411"/>
      <c r="V41" s="327" t="s">
        <v>30</v>
      </c>
      <c r="W41" s="411"/>
      <c r="X41" s="411"/>
      <c r="Y41" s="411"/>
      <c r="Z41" s="142"/>
      <c r="AC41" s="127">
        <v>28</v>
      </c>
      <c r="AD41" s="126" t="s">
        <v>220</v>
      </c>
      <c r="AE41" s="124"/>
      <c r="AF41" s="124"/>
      <c r="AG41" s="124"/>
      <c r="AH41" s="124"/>
      <c r="AI41" s="124"/>
      <c r="AJ41" s="124"/>
      <c r="AK41" s="124"/>
      <c r="AL41" s="124"/>
      <c r="AM41" s="124"/>
      <c r="AN41" s="124"/>
      <c r="AO41" s="124"/>
      <c r="AP41" s="124"/>
      <c r="AQ41" s="124"/>
      <c r="AR41" s="124"/>
    </row>
    <row r="42" spans="1:44" ht="35.1" customHeight="1">
      <c r="A42" s="395">
        <v>15</v>
      </c>
      <c r="B42" s="402" t="str">
        <f>IF('مج 0'!G20="","",'مج 0'!G20)</f>
        <v/>
      </c>
      <c r="C42" s="402"/>
      <c r="D42" s="402"/>
      <c r="E42" s="402"/>
      <c r="F42" s="402"/>
      <c r="G42" s="403"/>
      <c r="H42" s="149"/>
      <c r="I42" s="407" t="s">
        <v>184</v>
      </c>
      <c r="J42" s="421"/>
      <c r="K42" s="421"/>
      <c r="L42" s="421"/>
      <c r="M42" s="421"/>
      <c r="N42" s="421"/>
      <c r="O42" s="421"/>
      <c r="P42" s="421"/>
      <c r="Q42" s="421"/>
      <c r="R42" s="421"/>
      <c r="S42" s="421"/>
      <c r="T42" s="421"/>
      <c r="U42" s="421"/>
      <c r="V42" s="421"/>
      <c r="W42" s="421"/>
      <c r="X42" s="421"/>
      <c r="Y42" s="421"/>
      <c r="Z42" s="142"/>
      <c r="AC42" s="127">
        <v>29</v>
      </c>
      <c r="AD42" s="126" t="s">
        <v>221</v>
      </c>
      <c r="AE42" s="124"/>
      <c r="AF42" s="124"/>
      <c r="AG42" s="124"/>
      <c r="AH42" s="124"/>
      <c r="AI42" s="124"/>
      <c r="AJ42" s="124"/>
      <c r="AK42" s="124"/>
      <c r="AL42" s="124"/>
      <c r="AM42" s="124"/>
      <c r="AN42" s="124"/>
      <c r="AO42" s="124"/>
      <c r="AP42" s="124"/>
      <c r="AQ42" s="124"/>
      <c r="AR42" s="124"/>
    </row>
    <row r="43" spans="1:44" ht="24.95" customHeight="1">
      <c r="A43" s="395"/>
      <c r="B43" s="454"/>
      <c r="C43" s="454"/>
      <c r="D43" s="454"/>
      <c r="E43" s="454"/>
      <c r="F43" s="454"/>
      <c r="G43" s="493"/>
      <c r="H43" s="149"/>
      <c r="I43" s="407"/>
      <c r="J43" s="327" t="s">
        <v>27</v>
      </c>
      <c r="K43" s="411"/>
      <c r="L43" s="411"/>
      <c r="M43" s="411"/>
      <c r="N43" s="327" t="s">
        <v>28</v>
      </c>
      <c r="O43" s="411"/>
      <c r="P43" s="411"/>
      <c r="Q43" s="411"/>
      <c r="R43" s="327" t="s">
        <v>29</v>
      </c>
      <c r="S43" s="411"/>
      <c r="T43" s="411"/>
      <c r="U43" s="411"/>
      <c r="V43" s="327" t="s">
        <v>30</v>
      </c>
      <c r="W43" s="411"/>
      <c r="X43" s="411"/>
      <c r="Y43" s="411"/>
      <c r="Z43" s="142"/>
      <c r="AC43" s="127">
        <v>30</v>
      </c>
      <c r="AD43" s="126" t="s">
        <v>222</v>
      </c>
      <c r="AE43" s="124"/>
      <c r="AF43" s="124"/>
      <c r="AG43" s="124"/>
      <c r="AH43" s="124"/>
      <c r="AI43" s="124"/>
      <c r="AJ43" s="124"/>
      <c r="AK43" s="124"/>
      <c r="AL43" s="124"/>
      <c r="AM43" s="124"/>
      <c r="AN43" s="124"/>
      <c r="AO43" s="124"/>
      <c r="AP43" s="124"/>
      <c r="AQ43" s="124"/>
      <c r="AR43" s="124"/>
    </row>
    <row r="44" spans="1:44" ht="35.1" customHeight="1">
      <c r="A44" s="396">
        <v>16</v>
      </c>
      <c r="B44" s="402" t="str">
        <f>IF('مج 0'!G21="","",'مج 0'!G21)</f>
        <v/>
      </c>
      <c r="C44" s="402"/>
      <c r="D44" s="402"/>
      <c r="E44" s="402"/>
      <c r="F44" s="402"/>
      <c r="G44" s="403"/>
      <c r="H44" s="149"/>
      <c r="I44" s="407" t="s">
        <v>185</v>
      </c>
      <c r="J44" s="421"/>
      <c r="K44" s="421"/>
      <c r="L44" s="421"/>
      <c r="M44" s="421"/>
      <c r="N44" s="421"/>
      <c r="O44" s="421"/>
      <c r="P44" s="421"/>
      <c r="Q44" s="421"/>
      <c r="R44" s="421"/>
      <c r="S44" s="421"/>
      <c r="T44" s="421"/>
      <c r="U44" s="421"/>
      <c r="V44" s="421"/>
      <c r="W44" s="421"/>
      <c r="X44" s="421"/>
      <c r="Y44" s="421"/>
      <c r="Z44" s="142"/>
      <c r="AC44" s="127">
        <v>31</v>
      </c>
      <c r="AD44" s="126" t="s">
        <v>221</v>
      </c>
      <c r="AE44" s="124"/>
      <c r="AF44" s="124"/>
      <c r="AG44" s="124"/>
      <c r="AH44" s="124"/>
      <c r="AI44" s="124"/>
      <c r="AJ44" s="124"/>
      <c r="AK44" s="124"/>
      <c r="AL44" s="124"/>
      <c r="AM44" s="124"/>
      <c r="AN44" s="124"/>
      <c r="AO44" s="124"/>
      <c r="AP44" s="124"/>
      <c r="AQ44" s="124"/>
      <c r="AR44" s="124"/>
    </row>
    <row r="45" spans="1:44" ht="24.95" customHeight="1">
      <c r="A45" s="396"/>
      <c r="B45" s="454"/>
      <c r="C45" s="454"/>
      <c r="D45" s="454"/>
      <c r="E45" s="454"/>
      <c r="F45" s="454"/>
      <c r="G45" s="493"/>
      <c r="H45" s="149"/>
      <c r="I45" s="407"/>
      <c r="J45" s="327" t="s">
        <v>27</v>
      </c>
      <c r="K45" s="411"/>
      <c r="L45" s="411"/>
      <c r="M45" s="411"/>
      <c r="N45" s="327" t="s">
        <v>28</v>
      </c>
      <c r="O45" s="411"/>
      <c r="P45" s="411"/>
      <c r="Q45" s="411"/>
      <c r="R45" s="327" t="s">
        <v>29</v>
      </c>
      <c r="S45" s="411"/>
      <c r="T45" s="411"/>
      <c r="U45" s="411"/>
      <c r="V45" s="327" t="s">
        <v>30</v>
      </c>
      <c r="W45" s="411"/>
      <c r="X45" s="411"/>
      <c r="Y45" s="411"/>
      <c r="Z45" s="142"/>
      <c r="AC45" s="127">
        <v>32</v>
      </c>
      <c r="AD45" s="123" t="s">
        <v>251</v>
      </c>
    </row>
    <row r="46" spans="1:44" ht="35.1" customHeight="1">
      <c r="A46" s="395">
        <v>17</v>
      </c>
      <c r="B46" s="402" t="str">
        <f>IF('مج 0'!G22="","",'مج 0'!G22)</f>
        <v/>
      </c>
      <c r="C46" s="402"/>
      <c r="D46" s="402"/>
      <c r="E46" s="402"/>
      <c r="F46" s="402"/>
      <c r="G46" s="403"/>
      <c r="H46" s="149"/>
      <c r="I46" s="407" t="s">
        <v>186</v>
      </c>
      <c r="J46" s="421"/>
      <c r="K46" s="421"/>
      <c r="L46" s="421"/>
      <c r="M46" s="421"/>
      <c r="N46" s="421"/>
      <c r="O46" s="421"/>
      <c r="P46" s="421"/>
      <c r="Q46" s="421"/>
      <c r="R46" s="421"/>
      <c r="S46" s="421"/>
      <c r="T46" s="421"/>
      <c r="U46" s="421"/>
      <c r="V46" s="421"/>
      <c r="W46" s="421"/>
      <c r="X46" s="421"/>
      <c r="Y46" s="421"/>
      <c r="Z46" s="142"/>
      <c r="AC46" s="127">
        <v>33</v>
      </c>
    </row>
    <row r="47" spans="1:44" ht="24.95" customHeight="1">
      <c r="A47" s="395"/>
      <c r="B47" s="454"/>
      <c r="C47" s="454"/>
      <c r="D47" s="454"/>
      <c r="E47" s="454"/>
      <c r="F47" s="454"/>
      <c r="G47" s="493"/>
      <c r="H47" s="149"/>
      <c r="I47" s="407"/>
      <c r="J47" s="327" t="s">
        <v>27</v>
      </c>
      <c r="K47" s="411"/>
      <c r="L47" s="411"/>
      <c r="M47" s="411"/>
      <c r="N47" s="327" t="s">
        <v>28</v>
      </c>
      <c r="O47" s="411"/>
      <c r="P47" s="411"/>
      <c r="Q47" s="411"/>
      <c r="R47" s="327" t="s">
        <v>29</v>
      </c>
      <c r="S47" s="411"/>
      <c r="T47" s="411"/>
      <c r="U47" s="411"/>
      <c r="V47" s="327" t="s">
        <v>30</v>
      </c>
      <c r="W47" s="411"/>
      <c r="X47" s="411"/>
      <c r="Y47" s="411"/>
      <c r="Z47" s="142"/>
      <c r="AC47" s="127">
        <v>34</v>
      </c>
    </row>
    <row r="48" spans="1:44" ht="35.1" customHeight="1">
      <c r="A48" s="396">
        <v>18</v>
      </c>
      <c r="B48" s="402" t="str">
        <f>IF('مج 0'!G23="","",'مج 0'!G23)</f>
        <v/>
      </c>
      <c r="C48" s="402"/>
      <c r="D48" s="402"/>
      <c r="E48" s="402"/>
      <c r="F48" s="402"/>
      <c r="G48" s="403"/>
      <c r="H48" s="149"/>
      <c r="I48" s="407" t="s">
        <v>187</v>
      </c>
      <c r="J48" s="421"/>
      <c r="K48" s="421"/>
      <c r="L48" s="421"/>
      <c r="M48" s="421"/>
      <c r="N48" s="421"/>
      <c r="O48" s="421"/>
      <c r="P48" s="421"/>
      <c r="Q48" s="421"/>
      <c r="R48" s="421"/>
      <c r="S48" s="421"/>
      <c r="T48" s="421"/>
      <c r="U48" s="421"/>
      <c r="V48" s="421"/>
      <c r="W48" s="421"/>
      <c r="X48" s="421"/>
      <c r="Y48" s="421"/>
      <c r="Z48" s="142"/>
      <c r="AC48" s="127">
        <v>35</v>
      </c>
    </row>
    <row r="49" spans="1:29" ht="24.95" customHeight="1">
      <c r="A49" s="396"/>
      <c r="B49" s="454"/>
      <c r="C49" s="454"/>
      <c r="D49" s="454"/>
      <c r="E49" s="454"/>
      <c r="F49" s="454"/>
      <c r="G49" s="493"/>
      <c r="H49" s="149"/>
      <c r="I49" s="407"/>
      <c r="J49" s="327" t="s">
        <v>27</v>
      </c>
      <c r="K49" s="411"/>
      <c r="L49" s="411"/>
      <c r="M49" s="411"/>
      <c r="N49" s="327" t="s">
        <v>28</v>
      </c>
      <c r="O49" s="411"/>
      <c r="P49" s="411"/>
      <c r="Q49" s="411"/>
      <c r="R49" s="327" t="s">
        <v>29</v>
      </c>
      <c r="S49" s="411"/>
      <c r="T49" s="411"/>
      <c r="U49" s="411"/>
      <c r="V49" s="327" t="s">
        <v>30</v>
      </c>
      <c r="W49" s="411"/>
      <c r="X49" s="411"/>
      <c r="Y49" s="411"/>
      <c r="Z49" s="142"/>
      <c r="AC49" s="127">
        <v>36</v>
      </c>
    </row>
    <row r="50" spans="1:29" ht="35.1" customHeight="1">
      <c r="A50" s="395">
        <v>19</v>
      </c>
      <c r="B50" s="402" t="str">
        <f>IF('مج 0'!G24="","",'مج 0'!G24)</f>
        <v/>
      </c>
      <c r="C50" s="402"/>
      <c r="D50" s="402"/>
      <c r="E50" s="402"/>
      <c r="F50" s="402"/>
      <c r="G50" s="403"/>
      <c r="H50" s="149"/>
      <c r="I50" s="407" t="s">
        <v>188</v>
      </c>
      <c r="J50" s="421"/>
      <c r="K50" s="421"/>
      <c r="L50" s="421"/>
      <c r="M50" s="421"/>
      <c r="N50" s="421"/>
      <c r="O50" s="421"/>
      <c r="P50" s="421"/>
      <c r="Q50" s="421"/>
      <c r="R50" s="421"/>
      <c r="S50" s="421"/>
      <c r="T50" s="421"/>
      <c r="U50" s="421"/>
      <c r="V50" s="421"/>
      <c r="W50" s="421"/>
      <c r="X50" s="421"/>
      <c r="Y50" s="421"/>
      <c r="Z50" s="142"/>
      <c r="AC50" s="127">
        <v>37</v>
      </c>
    </row>
    <row r="51" spans="1:29" ht="24.95" customHeight="1">
      <c r="A51" s="395"/>
      <c r="B51" s="454"/>
      <c r="C51" s="454"/>
      <c r="D51" s="454"/>
      <c r="E51" s="454"/>
      <c r="F51" s="454"/>
      <c r="G51" s="493"/>
      <c r="H51" s="149"/>
      <c r="I51" s="407"/>
      <c r="J51" s="327" t="s">
        <v>27</v>
      </c>
      <c r="K51" s="411"/>
      <c r="L51" s="411"/>
      <c r="M51" s="411"/>
      <c r="N51" s="327" t="s">
        <v>28</v>
      </c>
      <c r="O51" s="411"/>
      <c r="P51" s="411"/>
      <c r="Q51" s="411"/>
      <c r="R51" s="327" t="s">
        <v>29</v>
      </c>
      <c r="S51" s="411"/>
      <c r="T51" s="411"/>
      <c r="U51" s="411"/>
      <c r="V51" s="327" t="s">
        <v>30</v>
      </c>
      <c r="W51" s="411"/>
      <c r="X51" s="411"/>
      <c r="Y51" s="411"/>
      <c r="Z51" s="142"/>
      <c r="AC51" s="127">
        <v>38</v>
      </c>
    </row>
    <row r="52" spans="1:29" ht="35.1" customHeight="1">
      <c r="A52" s="396">
        <v>20</v>
      </c>
      <c r="B52" s="402" t="str">
        <f>IF('مج 0'!G25="","",'مج 0'!G25)</f>
        <v/>
      </c>
      <c r="C52" s="402"/>
      <c r="D52" s="402"/>
      <c r="E52" s="402"/>
      <c r="F52" s="402"/>
      <c r="G52" s="403"/>
      <c r="H52" s="149"/>
      <c r="I52" s="407" t="s">
        <v>189</v>
      </c>
      <c r="J52" s="421"/>
      <c r="K52" s="421"/>
      <c r="L52" s="421"/>
      <c r="M52" s="421"/>
      <c r="N52" s="421"/>
      <c r="O52" s="421"/>
      <c r="P52" s="421"/>
      <c r="Q52" s="421"/>
      <c r="R52" s="421"/>
      <c r="S52" s="421"/>
      <c r="T52" s="421"/>
      <c r="U52" s="421"/>
      <c r="V52" s="421"/>
      <c r="W52" s="421"/>
      <c r="X52" s="421"/>
      <c r="Y52" s="421"/>
      <c r="Z52" s="142"/>
      <c r="AC52" s="127">
        <v>39</v>
      </c>
    </row>
    <row r="53" spans="1:29" ht="24.95" customHeight="1">
      <c r="A53" s="396"/>
      <c r="B53" s="454"/>
      <c r="C53" s="454"/>
      <c r="D53" s="454"/>
      <c r="E53" s="454"/>
      <c r="F53" s="454"/>
      <c r="G53" s="493"/>
      <c r="H53" s="149"/>
      <c r="I53" s="407"/>
      <c r="J53" s="327" t="s">
        <v>27</v>
      </c>
      <c r="K53" s="411"/>
      <c r="L53" s="411"/>
      <c r="M53" s="411"/>
      <c r="N53" s="327" t="s">
        <v>28</v>
      </c>
      <c r="O53" s="411"/>
      <c r="P53" s="411"/>
      <c r="Q53" s="411"/>
      <c r="R53" s="327" t="s">
        <v>29</v>
      </c>
      <c r="S53" s="411"/>
      <c r="T53" s="411"/>
      <c r="U53" s="411"/>
      <c r="V53" s="327" t="s">
        <v>30</v>
      </c>
      <c r="W53" s="411"/>
      <c r="X53" s="411"/>
      <c r="Y53" s="411"/>
      <c r="Z53" s="142"/>
      <c r="AC53" s="127">
        <v>40</v>
      </c>
    </row>
    <row r="54" spans="1:29" ht="24.95" customHeight="1">
      <c r="A54" s="395">
        <v>21</v>
      </c>
      <c r="B54" s="402" t="str">
        <f>IF('مج 0'!G26="","",'مج 0'!G26)</f>
        <v/>
      </c>
      <c r="C54" s="402"/>
      <c r="D54" s="402"/>
      <c r="E54" s="402"/>
      <c r="F54" s="402"/>
      <c r="G54" s="403"/>
      <c r="H54" s="149"/>
      <c r="I54" s="407" t="s">
        <v>190</v>
      </c>
      <c r="J54" s="421"/>
      <c r="K54" s="421"/>
      <c r="L54" s="421"/>
      <c r="M54" s="421"/>
      <c r="N54" s="421"/>
      <c r="O54" s="421"/>
      <c r="P54" s="421"/>
      <c r="Q54" s="421"/>
      <c r="R54" s="421"/>
      <c r="S54" s="421"/>
      <c r="T54" s="421"/>
      <c r="U54" s="421"/>
      <c r="V54" s="421"/>
      <c r="W54" s="421"/>
      <c r="X54" s="421"/>
      <c r="Y54" s="421"/>
      <c r="Z54" s="142"/>
      <c r="AC54" s="127">
        <v>41</v>
      </c>
    </row>
    <row r="55" spans="1:29" ht="35.1" customHeight="1">
      <c r="A55" s="395"/>
      <c r="B55" s="454"/>
      <c r="C55" s="454"/>
      <c r="D55" s="454"/>
      <c r="E55" s="454"/>
      <c r="F55" s="454"/>
      <c r="G55" s="493"/>
      <c r="H55" s="149"/>
      <c r="I55" s="407"/>
      <c r="J55" s="327" t="s">
        <v>27</v>
      </c>
      <c r="K55" s="411"/>
      <c r="L55" s="411"/>
      <c r="M55" s="411"/>
      <c r="N55" s="327" t="s">
        <v>28</v>
      </c>
      <c r="O55" s="411"/>
      <c r="P55" s="411"/>
      <c r="Q55" s="411"/>
      <c r="R55" s="327" t="s">
        <v>29</v>
      </c>
      <c r="S55" s="411"/>
      <c r="T55" s="411"/>
      <c r="U55" s="411"/>
      <c r="V55" s="327" t="s">
        <v>30</v>
      </c>
      <c r="W55" s="411"/>
      <c r="X55" s="411"/>
      <c r="Y55" s="411"/>
      <c r="Z55" s="142"/>
      <c r="AC55" s="127">
        <v>42</v>
      </c>
    </row>
    <row r="56" spans="1:29" ht="24.95" customHeight="1">
      <c r="A56" s="396">
        <v>22</v>
      </c>
      <c r="B56" s="402" t="str">
        <f>IF('مج 0'!G27="","",'مج 0'!G27)</f>
        <v/>
      </c>
      <c r="C56" s="402"/>
      <c r="D56" s="402"/>
      <c r="E56" s="402"/>
      <c r="F56" s="402"/>
      <c r="G56" s="403"/>
      <c r="H56" s="149"/>
      <c r="I56" s="407" t="s">
        <v>191</v>
      </c>
      <c r="J56" s="421"/>
      <c r="K56" s="421"/>
      <c r="L56" s="421"/>
      <c r="M56" s="421"/>
      <c r="N56" s="421"/>
      <c r="O56" s="421"/>
      <c r="P56" s="421"/>
      <c r="Q56" s="421"/>
      <c r="R56" s="421"/>
      <c r="S56" s="421"/>
      <c r="T56" s="421"/>
      <c r="U56" s="421"/>
      <c r="V56" s="421"/>
      <c r="W56" s="421"/>
      <c r="X56" s="421"/>
      <c r="Y56" s="421"/>
      <c r="Z56" s="142"/>
      <c r="AC56" s="127">
        <v>43</v>
      </c>
    </row>
    <row r="57" spans="1:29" ht="35.1" customHeight="1">
      <c r="A57" s="396"/>
      <c r="B57" s="454"/>
      <c r="C57" s="454"/>
      <c r="D57" s="454"/>
      <c r="E57" s="454"/>
      <c r="F57" s="454"/>
      <c r="G57" s="493"/>
      <c r="H57" s="149"/>
      <c r="I57" s="407"/>
      <c r="J57" s="327" t="s">
        <v>27</v>
      </c>
      <c r="K57" s="411"/>
      <c r="L57" s="411"/>
      <c r="M57" s="411"/>
      <c r="N57" s="327" t="s">
        <v>28</v>
      </c>
      <c r="O57" s="411"/>
      <c r="P57" s="411"/>
      <c r="Q57" s="411"/>
      <c r="R57" s="327" t="s">
        <v>29</v>
      </c>
      <c r="S57" s="411"/>
      <c r="T57" s="411"/>
      <c r="U57" s="411"/>
      <c r="V57" s="327" t="s">
        <v>30</v>
      </c>
      <c r="W57" s="411"/>
      <c r="X57" s="411"/>
      <c r="Y57" s="411"/>
      <c r="Z57" s="142"/>
      <c r="AC57" s="127">
        <v>44</v>
      </c>
    </row>
    <row r="58" spans="1:29" ht="24.95" customHeight="1">
      <c r="A58" s="395">
        <v>23</v>
      </c>
      <c r="B58" s="402" t="str">
        <f>IF('مج 0'!G28="","",'مج 0'!G28)</f>
        <v/>
      </c>
      <c r="C58" s="402"/>
      <c r="D58" s="402"/>
      <c r="E58" s="402"/>
      <c r="F58" s="402"/>
      <c r="G58" s="403"/>
      <c r="H58" s="149"/>
      <c r="I58" s="407" t="s">
        <v>192</v>
      </c>
      <c r="J58" s="421"/>
      <c r="K58" s="421"/>
      <c r="L58" s="421"/>
      <c r="M58" s="421"/>
      <c r="N58" s="421"/>
      <c r="O58" s="421"/>
      <c r="P58" s="421"/>
      <c r="Q58" s="421"/>
      <c r="R58" s="421"/>
      <c r="S58" s="421"/>
      <c r="T58" s="421"/>
      <c r="U58" s="421"/>
      <c r="V58" s="421"/>
      <c r="W58" s="421"/>
      <c r="X58" s="421"/>
      <c r="Y58" s="421"/>
      <c r="Z58" s="142"/>
      <c r="AC58" s="127">
        <v>45</v>
      </c>
    </row>
    <row r="59" spans="1:29" ht="35.1" customHeight="1">
      <c r="A59" s="395"/>
      <c r="B59" s="454"/>
      <c r="C59" s="454"/>
      <c r="D59" s="454"/>
      <c r="E59" s="454"/>
      <c r="F59" s="454"/>
      <c r="G59" s="493"/>
      <c r="H59" s="149"/>
      <c r="I59" s="407"/>
      <c r="J59" s="327" t="s">
        <v>27</v>
      </c>
      <c r="K59" s="411"/>
      <c r="L59" s="411"/>
      <c r="M59" s="411"/>
      <c r="N59" s="327" t="s">
        <v>28</v>
      </c>
      <c r="O59" s="411"/>
      <c r="P59" s="411"/>
      <c r="Q59" s="411"/>
      <c r="R59" s="327" t="s">
        <v>29</v>
      </c>
      <c r="S59" s="411"/>
      <c r="T59" s="411"/>
      <c r="U59" s="411"/>
      <c r="V59" s="327" t="s">
        <v>30</v>
      </c>
      <c r="W59" s="411"/>
      <c r="X59" s="411"/>
      <c r="Y59" s="411"/>
      <c r="Z59" s="142"/>
      <c r="AC59" s="127">
        <v>46</v>
      </c>
    </row>
    <row r="60" spans="1:29" ht="35.1" customHeight="1">
      <c r="A60" s="396">
        <v>24</v>
      </c>
      <c r="B60" s="402" t="str">
        <f>IF('مج 0'!G29="","",'مج 0'!G29)</f>
        <v/>
      </c>
      <c r="C60" s="402"/>
      <c r="D60" s="402"/>
      <c r="E60" s="402"/>
      <c r="F60" s="402"/>
      <c r="G60" s="403"/>
      <c r="H60" s="149"/>
      <c r="I60" s="407" t="s">
        <v>193</v>
      </c>
      <c r="J60" s="421"/>
      <c r="K60" s="421"/>
      <c r="L60" s="421"/>
      <c r="M60" s="421"/>
      <c r="N60" s="421"/>
      <c r="O60" s="421"/>
      <c r="P60" s="421"/>
      <c r="Q60" s="421"/>
      <c r="R60" s="421"/>
      <c r="S60" s="421"/>
      <c r="T60" s="421"/>
      <c r="U60" s="421"/>
      <c r="V60" s="421"/>
      <c r="W60" s="421"/>
      <c r="X60" s="421"/>
      <c r="Y60" s="421"/>
      <c r="Z60" s="142"/>
      <c r="AC60" s="127">
        <v>47</v>
      </c>
    </row>
    <row r="61" spans="1:29" ht="24.95" customHeight="1">
      <c r="A61" s="396"/>
      <c r="B61" s="454"/>
      <c r="C61" s="454"/>
      <c r="D61" s="454"/>
      <c r="E61" s="454"/>
      <c r="F61" s="454"/>
      <c r="G61" s="493"/>
      <c r="H61" s="149"/>
      <c r="I61" s="407"/>
      <c r="J61" s="327" t="s">
        <v>27</v>
      </c>
      <c r="K61" s="411"/>
      <c r="L61" s="411"/>
      <c r="M61" s="411"/>
      <c r="N61" s="327" t="s">
        <v>28</v>
      </c>
      <c r="O61" s="411"/>
      <c r="P61" s="411"/>
      <c r="Q61" s="411"/>
      <c r="R61" s="327" t="s">
        <v>29</v>
      </c>
      <c r="S61" s="411"/>
      <c r="T61" s="411"/>
      <c r="U61" s="411"/>
      <c r="V61" s="327" t="s">
        <v>30</v>
      </c>
      <c r="W61" s="411"/>
      <c r="X61" s="411"/>
      <c r="Y61" s="411"/>
      <c r="Z61" s="142"/>
      <c r="AC61" s="127">
        <v>48</v>
      </c>
    </row>
    <row r="62" spans="1:29" ht="35.1" customHeight="1">
      <c r="A62" s="395">
        <v>25</v>
      </c>
      <c r="B62" s="402" t="str">
        <f>IF('مج 0'!G30="","",'مج 0'!G30)</f>
        <v/>
      </c>
      <c r="C62" s="402"/>
      <c r="D62" s="402"/>
      <c r="E62" s="402"/>
      <c r="F62" s="402"/>
      <c r="G62" s="403"/>
      <c r="H62" s="149"/>
      <c r="I62" s="407" t="s">
        <v>194</v>
      </c>
      <c r="J62" s="421"/>
      <c r="K62" s="421"/>
      <c r="L62" s="421"/>
      <c r="M62" s="421"/>
      <c r="N62" s="421"/>
      <c r="O62" s="421"/>
      <c r="P62" s="421"/>
      <c r="Q62" s="421"/>
      <c r="R62" s="421"/>
      <c r="S62" s="421"/>
      <c r="T62" s="421"/>
      <c r="U62" s="421"/>
      <c r="V62" s="421"/>
      <c r="W62" s="421"/>
      <c r="X62" s="421"/>
      <c r="Y62" s="421"/>
      <c r="Z62" s="142"/>
      <c r="AC62" s="127">
        <v>49</v>
      </c>
    </row>
    <row r="63" spans="1:29" ht="24.95" customHeight="1">
      <c r="A63" s="395"/>
      <c r="B63" s="454"/>
      <c r="C63" s="454"/>
      <c r="D63" s="454"/>
      <c r="E63" s="454"/>
      <c r="F63" s="454"/>
      <c r="G63" s="493"/>
      <c r="H63" s="149"/>
      <c r="I63" s="407"/>
      <c r="J63" s="327" t="s">
        <v>27</v>
      </c>
      <c r="K63" s="411"/>
      <c r="L63" s="411"/>
      <c r="M63" s="411"/>
      <c r="N63" s="327" t="s">
        <v>28</v>
      </c>
      <c r="O63" s="411"/>
      <c r="P63" s="411"/>
      <c r="Q63" s="411"/>
      <c r="R63" s="327" t="s">
        <v>29</v>
      </c>
      <c r="S63" s="411"/>
      <c r="T63" s="411"/>
      <c r="U63" s="411"/>
      <c r="V63" s="327" t="s">
        <v>30</v>
      </c>
      <c r="W63" s="411"/>
      <c r="X63" s="411"/>
      <c r="Y63" s="411"/>
      <c r="Z63" s="142"/>
      <c r="AC63" s="127">
        <v>50</v>
      </c>
    </row>
    <row r="64" spans="1:29" ht="24.95" customHeight="1">
      <c r="H64" s="142"/>
      <c r="I64" s="422"/>
      <c r="J64" s="423"/>
      <c r="K64" s="423"/>
      <c r="L64" s="423"/>
      <c r="M64" s="423"/>
      <c r="N64" s="423"/>
      <c r="O64" s="423"/>
      <c r="P64" s="423"/>
      <c r="Q64" s="423"/>
      <c r="R64" s="423"/>
      <c r="S64" s="423"/>
      <c r="T64" s="423"/>
      <c r="U64" s="423"/>
      <c r="V64" s="423"/>
      <c r="W64" s="423"/>
      <c r="X64" s="423"/>
      <c r="Y64" s="423"/>
      <c r="Z64" s="142"/>
      <c r="AC64" s="127">
        <v>51</v>
      </c>
    </row>
    <row r="65" spans="9:29" ht="24.95" customHeight="1">
      <c r="I65" s="422"/>
      <c r="J65" s="152"/>
      <c r="K65" s="423"/>
      <c r="L65" s="423"/>
      <c r="M65" s="423"/>
      <c r="N65" s="152"/>
      <c r="O65" s="423"/>
      <c r="P65" s="423"/>
      <c r="Q65" s="423"/>
      <c r="R65" s="142"/>
      <c r="S65" s="423"/>
      <c r="T65" s="423"/>
      <c r="U65" s="423"/>
      <c r="V65" s="142"/>
      <c r="W65" s="423"/>
      <c r="X65" s="423"/>
      <c r="Y65" s="423"/>
      <c r="AC65" s="127">
        <v>52</v>
      </c>
    </row>
    <row r="66" spans="9:29" ht="24.95" customHeight="1">
      <c r="I66" s="424"/>
      <c r="J66" s="425"/>
      <c r="K66" s="425"/>
      <c r="L66" s="425"/>
      <c r="M66" s="425"/>
      <c r="N66" s="425"/>
      <c r="O66" s="425"/>
      <c r="P66" s="425"/>
      <c r="Q66" s="425"/>
      <c r="R66" s="425"/>
      <c r="S66" s="425"/>
      <c r="T66" s="425"/>
      <c r="U66" s="425"/>
      <c r="V66" s="425"/>
      <c r="W66" s="425"/>
      <c r="X66" s="425"/>
      <c r="Y66" s="425"/>
      <c r="AC66" s="127">
        <v>53</v>
      </c>
    </row>
    <row r="67" spans="9:29" ht="24.95" customHeight="1">
      <c r="I67" s="424"/>
      <c r="J67" s="14"/>
      <c r="K67" s="425"/>
      <c r="L67" s="425"/>
      <c r="M67" s="425"/>
      <c r="N67" s="14"/>
      <c r="O67" s="425"/>
      <c r="P67" s="425"/>
      <c r="Q67" s="425"/>
      <c r="S67" s="425"/>
      <c r="T67" s="425"/>
      <c r="U67" s="425"/>
      <c r="W67" s="425"/>
      <c r="X67" s="425"/>
      <c r="Y67" s="425"/>
      <c r="AC67" s="127">
        <v>54</v>
      </c>
    </row>
    <row r="68" spans="9:29" ht="24.95" customHeight="1">
      <c r="I68" s="424"/>
      <c r="J68" s="425"/>
      <c r="K68" s="425"/>
      <c r="L68" s="425"/>
      <c r="M68" s="425"/>
      <c r="N68" s="425"/>
      <c r="O68" s="425"/>
      <c r="P68" s="425"/>
      <c r="Q68" s="425"/>
      <c r="R68" s="425"/>
      <c r="S68" s="425"/>
      <c r="T68" s="425"/>
      <c r="U68" s="425"/>
      <c r="V68" s="425"/>
      <c r="W68" s="425"/>
      <c r="X68" s="425"/>
      <c r="Y68" s="425"/>
      <c r="AC68" s="127">
        <v>55</v>
      </c>
    </row>
    <row r="69" spans="9:29" ht="24.95" customHeight="1">
      <c r="I69" s="424"/>
      <c r="K69" s="425"/>
      <c r="L69" s="425"/>
      <c r="M69" s="425"/>
      <c r="N69" s="14"/>
      <c r="O69" s="425"/>
      <c r="P69" s="425"/>
      <c r="Q69" s="425"/>
      <c r="S69" s="425"/>
      <c r="T69" s="425"/>
      <c r="U69" s="425"/>
      <c r="W69" s="425"/>
      <c r="X69" s="425"/>
      <c r="Y69" s="425"/>
      <c r="AC69" s="127">
        <v>56</v>
      </c>
    </row>
    <row r="70" spans="9:29" ht="24.95" customHeight="1">
      <c r="I70" s="424"/>
      <c r="J70" s="425"/>
      <c r="K70" s="425"/>
      <c r="L70" s="425"/>
      <c r="M70" s="425"/>
      <c r="N70" s="425"/>
      <c r="O70" s="425"/>
      <c r="P70" s="425"/>
      <c r="Q70" s="425"/>
      <c r="R70" s="425"/>
      <c r="S70" s="425"/>
      <c r="T70" s="425"/>
      <c r="U70" s="425"/>
      <c r="V70" s="425"/>
      <c r="W70" s="425"/>
      <c r="X70" s="425"/>
      <c r="Y70" s="425"/>
    </row>
    <row r="71" spans="9:29" ht="24.95" customHeight="1">
      <c r="I71" s="424"/>
      <c r="K71" s="425"/>
      <c r="L71" s="425"/>
      <c r="M71" s="425"/>
      <c r="N71" s="14"/>
      <c r="O71" s="425"/>
      <c r="P71" s="425"/>
      <c r="Q71" s="425"/>
      <c r="S71" s="425"/>
      <c r="T71" s="425"/>
      <c r="U71" s="425"/>
      <c r="W71" s="425"/>
      <c r="X71" s="425"/>
      <c r="Y71" s="425"/>
    </row>
    <row r="72" spans="9:29" ht="24.95" customHeight="1">
      <c r="I72" s="424"/>
      <c r="J72" s="425"/>
      <c r="K72" s="425"/>
      <c r="L72" s="425"/>
      <c r="M72" s="425"/>
      <c r="N72" s="425"/>
      <c r="O72" s="425"/>
      <c r="P72" s="425"/>
      <c r="Q72" s="425"/>
      <c r="R72" s="425"/>
      <c r="S72" s="425"/>
      <c r="T72" s="425"/>
      <c r="U72" s="425"/>
      <c r="V72" s="425"/>
      <c r="W72" s="425"/>
      <c r="X72" s="425"/>
      <c r="Y72" s="425"/>
    </row>
    <row r="73" spans="9:29" ht="24.95" customHeight="1">
      <c r="I73" s="424"/>
      <c r="K73" s="425"/>
      <c r="L73" s="425"/>
      <c r="M73" s="425"/>
      <c r="O73" s="425"/>
      <c r="P73" s="425"/>
      <c r="Q73" s="425"/>
      <c r="S73" s="425"/>
      <c r="T73" s="425"/>
      <c r="U73" s="425"/>
      <c r="W73" s="425"/>
      <c r="X73" s="425"/>
      <c r="Y73" s="425"/>
    </row>
    <row r="74" spans="9:29" ht="24.95" customHeight="1">
      <c r="I74" s="424"/>
      <c r="J74" s="425"/>
      <c r="K74" s="425"/>
      <c r="L74" s="425"/>
      <c r="M74" s="425"/>
      <c r="N74" s="425"/>
      <c r="O74" s="425"/>
      <c r="P74" s="425"/>
      <c r="Q74" s="425"/>
      <c r="R74" s="425"/>
      <c r="S74" s="425"/>
      <c r="T74" s="425"/>
      <c r="U74" s="425"/>
      <c r="V74" s="425"/>
      <c r="W74" s="425"/>
      <c r="X74" s="425"/>
      <c r="Y74" s="425"/>
    </row>
    <row r="75" spans="9:29" ht="24.95" customHeight="1">
      <c r="I75" s="424"/>
      <c r="K75" s="425"/>
      <c r="L75" s="425"/>
      <c r="M75" s="425"/>
      <c r="O75" s="425"/>
      <c r="P75" s="425"/>
      <c r="Q75" s="425"/>
      <c r="S75" s="425"/>
      <c r="T75" s="425"/>
      <c r="U75" s="425"/>
      <c r="W75" s="425"/>
      <c r="X75" s="425"/>
      <c r="Y75" s="425"/>
    </row>
    <row r="76" spans="9:29" ht="24.95" customHeight="1">
      <c r="I76" s="424"/>
      <c r="J76" s="425"/>
      <c r="K76" s="425"/>
      <c r="L76" s="425"/>
      <c r="M76" s="425"/>
      <c r="N76" s="425"/>
      <c r="O76" s="425"/>
      <c r="P76" s="425"/>
      <c r="Q76" s="425"/>
      <c r="R76" s="425"/>
      <c r="S76" s="425"/>
      <c r="T76" s="425"/>
      <c r="U76" s="425"/>
      <c r="V76" s="425"/>
      <c r="W76" s="425"/>
      <c r="X76" s="425"/>
      <c r="Y76" s="425"/>
    </row>
    <row r="77" spans="9:29" ht="24.95" customHeight="1">
      <c r="I77" s="424"/>
      <c r="K77" s="425"/>
      <c r="L77" s="425"/>
      <c r="M77" s="425"/>
      <c r="O77" s="425"/>
      <c r="P77" s="425"/>
      <c r="Q77" s="425"/>
      <c r="S77" s="425"/>
      <c r="T77" s="425"/>
      <c r="U77" s="425"/>
      <c r="W77" s="425"/>
      <c r="X77" s="425"/>
      <c r="Y77" s="425"/>
    </row>
  </sheetData>
  <mergeCells count="250">
    <mergeCell ref="J10:X10"/>
    <mergeCell ref="A50:A51"/>
    <mergeCell ref="A52:A53"/>
    <mergeCell ref="A54:A55"/>
    <mergeCell ref="A56:A57"/>
    <mergeCell ref="A58:A59"/>
    <mergeCell ref="A60:A61"/>
    <mergeCell ref="A62:A63"/>
    <mergeCell ref="I13:V13"/>
    <mergeCell ref="X13:Y13"/>
    <mergeCell ref="A32:A33"/>
    <mergeCell ref="A34:A35"/>
    <mergeCell ref="A36:A37"/>
    <mergeCell ref="A38:A39"/>
    <mergeCell ref="A40:A41"/>
    <mergeCell ref="A42:A43"/>
    <mergeCell ref="A44:A45"/>
    <mergeCell ref="A46:A47"/>
    <mergeCell ref="A48:A49"/>
    <mergeCell ref="A14:A15"/>
    <mergeCell ref="A16:A17"/>
    <mergeCell ref="A18:A19"/>
    <mergeCell ref="A20:A21"/>
    <mergeCell ref="A22:A23"/>
    <mergeCell ref="A24:A25"/>
    <mergeCell ref="A26:A27"/>
    <mergeCell ref="A28:A29"/>
    <mergeCell ref="A30:A31"/>
    <mergeCell ref="B48:G49"/>
    <mergeCell ref="B50:G51"/>
    <mergeCell ref="B52:G53"/>
    <mergeCell ref="B54:G55"/>
    <mergeCell ref="B56:G57"/>
    <mergeCell ref="B58:G59"/>
    <mergeCell ref="B60:G61"/>
    <mergeCell ref="B62:G63"/>
    <mergeCell ref="B46:G47"/>
    <mergeCell ref="I16:I17"/>
    <mergeCell ref="J16:Y16"/>
    <mergeCell ref="K17:M17"/>
    <mergeCell ref="O17:Q17"/>
    <mergeCell ref="S17:U17"/>
    <mergeCell ref="W17:Y17"/>
    <mergeCell ref="B30:G31"/>
    <mergeCell ref="B32:G33"/>
    <mergeCell ref="B34:G35"/>
    <mergeCell ref="B36:G37"/>
    <mergeCell ref="B38:G39"/>
    <mergeCell ref="B40:G41"/>
    <mergeCell ref="B42:G43"/>
    <mergeCell ref="B44:G45"/>
    <mergeCell ref="B22:G23"/>
    <mergeCell ref="B24:G25"/>
    <mergeCell ref="B26:G27"/>
    <mergeCell ref="B28:G29"/>
    <mergeCell ref="O19:Q19"/>
    <mergeCell ref="S19:U19"/>
    <mergeCell ref="I14:I15"/>
    <mergeCell ref="K15:M15"/>
    <mergeCell ref="O15:Q15"/>
    <mergeCell ref="S15:U15"/>
    <mergeCell ref="W15:Y15"/>
    <mergeCell ref="J14:Y14"/>
    <mergeCell ref="I20:I21"/>
    <mergeCell ref="J20:Y20"/>
    <mergeCell ref="B8:C8"/>
    <mergeCell ref="B14:G15"/>
    <mergeCell ref="B16:G17"/>
    <mergeCell ref="B18:G19"/>
    <mergeCell ref="B20:G21"/>
    <mergeCell ref="B9:C9"/>
    <mergeCell ref="B10:C10"/>
    <mergeCell ref="B11:C11"/>
    <mergeCell ref="B13:G13"/>
    <mergeCell ref="K21:M21"/>
    <mergeCell ref="O21:Q21"/>
    <mergeCell ref="S21:U21"/>
    <mergeCell ref="W21:Y21"/>
    <mergeCell ref="I18:I19"/>
    <mergeCell ref="J18:Y18"/>
    <mergeCell ref="K19:M19"/>
    <mergeCell ref="W19:Y19"/>
    <mergeCell ref="I24:I25"/>
    <mergeCell ref="J24:Y24"/>
    <mergeCell ref="K25:M25"/>
    <mergeCell ref="O25:Q25"/>
    <mergeCell ref="S25:U25"/>
    <mergeCell ref="W25:Y25"/>
    <mergeCell ref="I22:I23"/>
    <mergeCell ref="J22:Y22"/>
    <mergeCell ref="K23:M23"/>
    <mergeCell ref="O23:Q23"/>
    <mergeCell ref="S23:U23"/>
    <mergeCell ref="W23:Y23"/>
    <mergeCell ref="I28:I29"/>
    <mergeCell ref="J28:Y28"/>
    <mergeCell ref="K29:M29"/>
    <mergeCell ref="O29:Q29"/>
    <mergeCell ref="S29:U29"/>
    <mergeCell ref="W29:Y29"/>
    <mergeCell ref="I26:I27"/>
    <mergeCell ref="J26:Y26"/>
    <mergeCell ref="K27:M27"/>
    <mergeCell ref="O27:Q27"/>
    <mergeCell ref="S27:U27"/>
    <mergeCell ref="W27:Y27"/>
    <mergeCell ref="I32:I33"/>
    <mergeCell ref="J32:Y32"/>
    <mergeCell ref="K33:M33"/>
    <mergeCell ref="O33:Q33"/>
    <mergeCell ref="S33:U33"/>
    <mergeCell ref="W33:Y33"/>
    <mergeCell ref="I30:I31"/>
    <mergeCell ref="J30:Y30"/>
    <mergeCell ref="K31:M31"/>
    <mergeCell ref="O31:Q31"/>
    <mergeCell ref="S31:U31"/>
    <mergeCell ref="W31:Y31"/>
    <mergeCell ref="I36:I37"/>
    <mergeCell ref="J36:Y36"/>
    <mergeCell ref="K37:M37"/>
    <mergeCell ref="O37:Q37"/>
    <mergeCell ref="S37:U37"/>
    <mergeCell ref="W37:Y37"/>
    <mergeCell ref="I34:I35"/>
    <mergeCell ref="J34:Y34"/>
    <mergeCell ref="K35:M35"/>
    <mergeCell ref="O35:Q35"/>
    <mergeCell ref="S35:U35"/>
    <mergeCell ref="W35:Y35"/>
    <mergeCell ref="I40:I41"/>
    <mergeCell ref="J40:Y40"/>
    <mergeCell ref="K41:M41"/>
    <mergeCell ref="O41:Q41"/>
    <mergeCell ref="S41:U41"/>
    <mergeCell ref="W41:Y41"/>
    <mergeCell ref="I38:I39"/>
    <mergeCell ref="J38:Y38"/>
    <mergeCell ref="K39:M39"/>
    <mergeCell ref="O39:Q39"/>
    <mergeCell ref="S39:U39"/>
    <mergeCell ref="W39:Y39"/>
    <mergeCell ref="I44:I45"/>
    <mergeCell ref="J44:Y44"/>
    <mergeCell ref="K45:M45"/>
    <mergeCell ref="O45:Q45"/>
    <mergeCell ref="S45:U45"/>
    <mergeCell ref="W45:Y45"/>
    <mergeCell ref="I42:I43"/>
    <mergeCell ref="J42:Y42"/>
    <mergeCell ref="K43:M43"/>
    <mergeCell ref="O43:Q43"/>
    <mergeCell ref="S43:U43"/>
    <mergeCell ref="W43:Y43"/>
    <mergeCell ref="I48:I49"/>
    <mergeCell ref="J48:Y48"/>
    <mergeCell ref="K49:M49"/>
    <mergeCell ref="O49:Q49"/>
    <mergeCell ref="S49:U49"/>
    <mergeCell ref="W49:Y49"/>
    <mergeCell ref="I46:I47"/>
    <mergeCell ref="J46:Y46"/>
    <mergeCell ref="K47:M47"/>
    <mergeCell ref="O47:Q47"/>
    <mergeCell ref="S47:U47"/>
    <mergeCell ref="W47:Y47"/>
    <mergeCell ref="I52:I53"/>
    <mergeCell ref="J52:Y52"/>
    <mergeCell ref="K53:M53"/>
    <mergeCell ref="O53:Q53"/>
    <mergeCell ref="S53:U53"/>
    <mergeCell ref="W53:Y53"/>
    <mergeCell ref="I50:I51"/>
    <mergeCell ref="J50:Y50"/>
    <mergeCell ref="K51:M51"/>
    <mergeCell ref="O51:Q51"/>
    <mergeCell ref="S51:U51"/>
    <mergeCell ref="W51:Y51"/>
    <mergeCell ref="I56:I57"/>
    <mergeCell ref="J56:Y56"/>
    <mergeCell ref="K57:M57"/>
    <mergeCell ref="O57:Q57"/>
    <mergeCell ref="S57:U57"/>
    <mergeCell ref="W57:Y57"/>
    <mergeCell ref="I54:I55"/>
    <mergeCell ref="J54:Y54"/>
    <mergeCell ref="K55:M55"/>
    <mergeCell ref="O55:Q55"/>
    <mergeCell ref="S55:U55"/>
    <mergeCell ref="W55:Y55"/>
    <mergeCell ref="I60:I61"/>
    <mergeCell ref="J60:Y60"/>
    <mergeCell ref="K61:M61"/>
    <mergeCell ref="O61:Q61"/>
    <mergeCell ref="S61:U61"/>
    <mergeCell ref="W61:Y61"/>
    <mergeCell ref="I58:I59"/>
    <mergeCell ref="J58:Y58"/>
    <mergeCell ref="K59:M59"/>
    <mergeCell ref="O59:Q59"/>
    <mergeCell ref="S59:U59"/>
    <mergeCell ref="W59:Y59"/>
    <mergeCell ref="I64:I65"/>
    <mergeCell ref="J64:Y64"/>
    <mergeCell ref="K65:M65"/>
    <mergeCell ref="O65:Q65"/>
    <mergeCell ref="S65:U65"/>
    <mergeCell ref="W65:Y65"/>
    <mergeCell ref="I62:I63"/>
    <mergeCell ref="J62:Y62"/>
    <mergeCell ref="K63:M63"/>
    <mergeCell ref="O63:Q63"/>
    <mergeCell ref="S63:U63"/>
    <mergeCell ref="W63:Y63"/>
    <mergeCell ref="I68:I69"/>
    <mergeCell ref="J68:Y68"/>
    <mergeCell ref="K69:M69"/>
    <mergeCell ref="O69:Q69"/>
    <mergeCell ref="S69:U69"/>
    <mergeCell ref="W69:Y69"/>
    <mergeCell ref="I66:I67"/>
    <mergeCell ref="J66:Y66"/>
    <mergeCell ref="K67:M67"/>
    <mergeCell ref="O67:Q67"/>
    <mergeCell ref="S67:U67"/>
    <mergeCell ref="W67:Y67"/>
    <mergeCell ref="I76:I77"/>
    <mergeCell ref="J76:Y76"/>
    <mergeCell ref="K77:M77"/>
    <mergeCell ref="O77:Q77"/>
    <mergeCell ref="S77:U77"/>
    <mergeCell ref="W77:Y77"/>
    <mergeCell ref="I74:I75"/>
    <mergeCell ref="J74:Y74"/>
    <mergeCell ref="K75:M75"/>
    <mergeCell ref="O75:Q75"/>
    <mergeCell ref="S75:U75"/>
    <mergeCell ref="W75:Y75"/>
    <mergeCell ref="I72:I73"/>
    <mergeCell ref="J72:Y72"/>
    <mergeCell ref="K73:M73"/>
    <mergeCell ref="O73:Q73"/>
    <mergeCell ref="S73:U73"/>
    <mergeCell ref="W73:Y73"/>
    <mergeCell ref="I70:I71"/>
    <mergeCell ref="J70:Y70"/>
    <mergeCell ref="K71:M71"/>
    <mergeCell ref="O71:Q71"/>
    <mergeCell ref="S71:U71"/>
    <mergeCell ref="W71:Y71"/>
  </mergeCells>
  <phoneticPr fontId="4" type="noConversion"/>
  <conditionalFormatting sqref="D8:I11">
    <cfRule type="containsErrors" dxfId="33" priority="5">
      <formula>ISERROR(D8)</formula>
    </cfRule>
  </conditionalFormatting>
  <pageMargins left="0.25" right="0.25"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D6A2AB7-C126-4046-BA56-423FAE0239E1}">
          <x14:formula1>
            <xm:f>'المجالات والمؤشرات'!$S$6:$S$14</xm:f>
          </x14:formula1>
          <xm:sqref>H14:H63</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94796-B780-4083-A786-4256D5D96A92}">
  <dimension ref="A3:AB212"/>
  <sheetViews>
    <sheetView rightToLeft="1" topLeftCell="E1" workbookViewId="0">
      <selection activeCell="F5" sqref="F5:G6"/>
    </sheetView>
  </sheetViews>
  <sheetFormatPr defaultColWidth="0" defaultRowHeight="15"/>
  <cols>
    <col min="1" max="1" width="12.625" hidden="1" customWidth="1"/>
    <col min="2" max="2" width="14" hidden="1" customWidth="1"/>
    <col min="3" max="3" width="84.75" hidden="1" customWidth="1"/>
    <col min="4" max="4" width="9" hidden="1" customWidth="1"/>
    <col min="5" max="6" width="9" customWidth="1"/>
    <col min="7" max="7" width="87.75" style="2" customWidth="1"/>
    <col min="8" max="12" width="9" customWidth="1"/>
    <col min="13" max="14" width="8" customWidth="1"/>
    <col min="15" max="15" width="8" hidden="1" customWidth="1"/>
    <col min="16" max="18" width="9" style="193" hidden="1" customWidth="1"/>
    <col min="19" max="19" width="12.625" style="236" hidden="1" customWidth="1"/>
    <col min="20" max="20" width="69.25" hidden="1" customWidth="1"/>
    <col min="21" max="21" width="36" hidden="1" customWidth="1"/>
    <col min="22" max="22" width="29" hidden="1" customWidth="1"/>
    <col min="23" max="23" width="36" hidden="1" customWidth="1"/>
    <col min="24" max="24" width="60.875" hidden="1" customWidth="1"/>
    <col min="25" max="25" width="56.125" hidden="1" customWidth="1"/>
    <col min="26" max="26" width="71" hidden="1" customWidth="1"/>
    <col min="27" max="27" width="57" hidden="1" customWidth="1"/>
    <col min="28" max="28" width="48.875" hidden="1" customWidth="1"/>
    <col min="29" max="16384" width="9" hidden="1"/>
  </cols>
  <sheetData>
    <row r="3" spans="1:28" ht="18">
      <c r="A3" s="252" t="s">
        <v>291</v>
      </c>
      <c r="B3" s="251" t="s">
        <v>290</v>
      </c>
      <c r="C3" s="251" t="s">
        <v>292</v>
      </c>
      <c r="G3" s="253" t="s">
        <v>537</v>
      </c>
      <c r="S3" s="250" t="s">
        <v>291</v>
      </c>
      <c r="U3" s="131" t="s">
        <v>511</v>
      </c>
      <c r="V3" s="131" t="s">
        <v>504</v>
      </c>
      <c r="W3" s="131" t="s">
        <v>510</v>
      </c>
      <c r="X3" s="131" t="s">
        <v>509</v>
      </c>
      <c r="Y3" s="131" t="s">
        <v>508</v>
      </c>
      <c r="Z3" s="131" t="s">
        <v>507</v>
      </c>
      <c r="AA3" s="131" t="s">
        <v>506</v>
      </c>
      <c r="AB3" s="131" t="s">
        <v>505</v>
      </c>
    </row>
    <row r="4" spans="1:28" ht="18.75" thickBot="1">
      <c r="A4" t="s">
        <v>440</v>
      </c>
      <c r="B4" s="238" t="s">
        <v>293</v>
      </c>
      <c r="C4" s="240" t="s">
        <v>441</v>
      </c>
      <c r="S4" s="435" t="s">
        <v>440</v>
      </c>
      <c r="T4" t="str">
        <f t="shared" ref="T4:T67" si="0">B4&amp;" : "&amp;C4</f>
        <v>المرتفع : يحدد المترادفات والمتضادات من السياق أو من غيره</v>
      </c>
      <c r="U4" t="str">
        <f t="shared" ref="U4:U32" si="1">T92</f>
        <v>المرتفع :  يحل مسائل رياضية على الكسور الاعتيادية والكسور العشرية</v>
      </c>
      <c r="V4" t="str">
        <f t="shared" ref="V4:V25" si="2">T70</f>
        <v>المرتفع : يقدر ناتج جمع وطرح الأعداد ضمن أربع منازل</v>
      </c>
      <c r="W4" t="str">
        <f t="shared" ref="W4:W21" si="3">T4</f>
        <v>المرتفع : يحدد المترادفات والمتضادات من السياق أو من غيره</v>
      </c>
      <c r="X4" t="str">
        <f t="shared" ref="X4:X25" si="4">T22</f>
        <v>المرتفع : يحدد المترادفات والمتضادات من السياق أو من غيره</v>
      </c>
      <c r="Y4" t="str">
        <f t="shared" ref="Y4:Y29" si="5">T44</f>
        <v>المرتفع : يستنتج معاني مصطلحات تستخدم في مجالات علمية مختلفة</v>
      </c>
      <c r="Z4" t="str">
        <f t="shared" ref="Z4:Z37" si="6">T121</f>
        <v>المرتفع :  يصمم ويجري التجارب العلمية، ويحلل البيانات؛ ليقدم تفسيرات منطقية</v>
      </c>
      <c r="AA4" t="str">
        <f t="shared" ref="AA4:AA31" si="7">T155</f>
        <v>المرتفع :  يقدم أدلة تثبت أن المخلوقات الحية مكونة من خلايا</v>
      </c>
      <c r="AB4" t="str">
        <f t="shared" ref="AB4:AB33" si="8">T183</f>
        <v>المرتفع :  يحل المعادلات الخطية، ويحل نظام المعادلات الخطية</v>
      </c>
    </row>
    <row r="5" spans="1:28" ht="18.75" thickBot="1">
      <c r="A5" t="s">
        <v>440</v>
      </c>
      <c r="B5" s="238" t="s">
        <v>293</v>
      </c>
      <c r="C5" s="249" t="s">
        <v>442</v>
      </c>
      <c r="F5" s="255" t="s">
        <v>291</v>
      </c>
      <c r="G5" s="323"/>
      <c r="I5" s="434" t="s">
        <v>549</v>
      </c>
      <c r="J5" s="434"/>
      <c r="K5" s="434"/>
      <c r="L5" s="434"/>
      <c r="S5" s="435"/>
      <c r="T5" t="str">
        <f t="shared" si="0"/>
        <v>المرتفع : يفرق بين المفرد والمثنى والجمع من خلال السياق أو بدونه</v>
      </c>
      <c r="U5" t="str">
        <f t="shared" si="1"/>
        <v>المرتفع :  يقسم الأعداد الكسرية ويبسطها</v>
      </c>
      <c r="V5" t="str">
        <f t="shared" si="2"/>
        <v>المرتفع : يطبق خصائص الجمع والضرب</v>
      </c>
      <c r="W5" t="str">
        <f t="shared" si="3"/>
        <v>المرتفع : يفرق بين المفرد والمثنى والجمع من خلال السياق أو بدونه</v>
      </c>
      <c r="X5" t="str">
        <f t="shared" si="4"/>
        <v>المرتفع : يستنتج معاني مفردات تغيرت دلالاتها بتغير الزمن والسياق</v>
      </c>
      <c r="Y5" t="str">
        <f t="shared" si="5"/>
        <v>المرتفع :  يصنف معاني المصطلحات الجديدة وفقا لدلالاتها</v>
      </c>
      <c r="Z5" t="str">
        <f t="shared" si="6"/>
        <v>المرتفع :  يستكشف الدور الرئيس للجينات في نقل الصفات عبر الأجيال</v>
      </c>
      <c r="AA5" t="str">
        <f t="shared" si="7"/>
        <v xml:space="preserve">المرتفع :  يبني تفسيرًا مدعمًا بالأدلة حول كيفية عمل أجهزة الجسم وتفواعلها مع بعضها </v>
      </c>
      <c r="AB5" t="str">
        <f t="shared" si="8"/>
        <v>المرتفع :  يحل المتباينات الخطية في متغير واحد جبريًّا، ومتباينات تتضمن قيمة مطلقة</v>
      </c>
    </row>
    <row r="6" spans="1:28" ht="18">
      <c r="A6" t="s">
        <v>440</v>
      </c>
      <c r="B6" s="238" t="s">
        <v>293</v>
      </c>
      <c r="C6" s="240" t="s">
        <v>443</v>
      </c>
      <c r="F6" s="254" t="s">
        <v>512</v>
      </c>
      <c r="G6" s="324"/>
      <c r="I6" s="91" t="s">
        <v>293</v>
      </c>
      <c r="J6" s="260" t="s">
        <v>299</v>
      </c>
      <c r="K6" s="189" t="s">
        <v>308</v>
      </c>
      <c r="L6" s="135" t="s">
        <v>548</v>
      </c>
      <c r="O6" t="str">
        <f>IFERROR(LEFT(G6,FIND(":",G6,1)-1),"")</f>
        <v/>
      </c>
      <c r="Q6" s="193" cm="1">
        <f t="array" ref="Q6">_xlfn.UNIQUE(G6:G30)</f>
        <v>0</v>
      </c>
      <c r="S6" s="435"/>
      <c r="T6" t="str">
        <f t="shared" si="0"/>
        <v>المرتفع : يوضح معاني المفردات من خلال السياق أو بدونه</v>
      </c>
      <c r="U6" t="str">
        <f t="shared" si="1"/>
        <v>المرتفع :  يحل مسائل رياضية على النسبة والمعدل والنسبة المئوية والتناسب</v>
      </c>
      <c r="V6" t="str">
        <f t="shared" si="2"/>
        <v>المرتفع : يكتب جملاً عددية على العمليات الأربع ويوجد قيمتها</v>
      </c>
      <c r="W6" t="str">
        <f t="shared" si="3"/>
        <v>المرتفع : يوضح معاني المفردات من خلال السياق أو بدونه</v>
      </c>
      <c r="X6" t="str">
        <f t="shared" si="4"/>
        <v>المرتفع : يفهم النصوص المقروءة مع القدرة على تحليلها وتقويمها والتعبير عما يستنتج منها</v>
      </c>
      <c r="Y6" t="str">
        <f t="shared" si="5"/>
        <v>المرتفع :  يستنتج معاني المفردات الجديدة من خلال التفسير والتعريف</v>
      </c>
      <c r="Z6" t="str">
        <f t="shared" si="6"/>
        <v>المرتفع :  يميز التركيب والوظيفة في المخلوقات الحية</v>
      </c>
      <c r="AA6" t="str">
        <f t="shared" si="7"/>
        <v>المرتفع :  يوضح كيف تؤثر التغيرات في تركيب الجينات  الطفرات( الموجودة على الكروموسومات في صنع البروتين)</v>
      </c>
      <c r="AB6" t="str">
        <f t="shared" si="8"/>
        <v>المرتفع :  يحل مسائل على الدالة الخطية</v>
      </c>
    </row>
    <row r="7" spans="1:28" ht="18">
      <c r="A7" t="s">
        <v>440</v>
      </c>
      <c r="B7" s="238" t="s">
        <v>293</v>
      </c>
      <c r="C7" s="240" t="s">
        <v>444</v>
      </c>
      <c r="F7" s="189" t="s">
        <v>513</v>
      </c>
      <c r="G7" s="325"/>
      <c r="I7" s="19">
        <f>COUNTIF($O$6:$O$30,"المرتفع ")</f>
        <v>0</v>
      </c>
      <c r="J7" s="19">
        <f>COUNTIF($O$6:$O$30,"المتوسط ")</f>
        <v>0</v>
      </c>
      <c r="K7" s="19">
        <f>COUNTIF($O$6:$O$30,"المنخفض ")</f>
        <v>0</v>
      </c>
      <c r="L7" s="19">
        <f>COUNTIF($O$6:$O$30,"المنخفض جداً ")</f>
        <v>0</v>
      </c>
      <c r="O7" t="str">
        <f t="shared" ref="O7:O30" si="9">IFERROR(LEFT(G7,FIND(":",G7,1)-1),"")</f>
        <v/>
      </c>
      <c r="S7" s="435"/>
      <c r="T7" t="str">
        <f t="shared" si="0"/>
        <v xml:space="preserve">المرتفع : يحلل النصوص المقروءة ويقومها ويعبر عما يستنتج منها </v>
      </c>
      <c r="U7" t="str">
        <f t="shared" si="1"/>
        <v>المرتفع :  يحل مسائل رياضية على الأنماط العددية والدوال</v>
      </c>
      <c r="V7" t="str">
        <f t="shared" si="2"/>
        <v>المرتفع : يحل مسائل رياضية تتضمن تطبيقات مالية على النقود</v>
      </c>
      <c r="W7" t="str">
        <f t="shared" si="3"/>
        <v xml:space="preserve">المرتفع : يحلل النصوص المقروءة ويقومها ويعبر عما يستنتج منها </v>
      </c>
      <c r="X7" t="str">
        <f t="shared" si="4"/>
        <v>المرتفع : يميز نوع النص المقروء، ويحلل خصائصه، ويستنتج الأفكار الرئيسة والفرعية والضمنية فيه</v>
      </c>
      <c r="Y7" t="str">
        <f t="shared" si="5"/>
        <v>المرتفع :  يستنتج معاني المفردات الجديدة من خلال الترادف، والتضاد</v>
      </c>
      <c r="Z7" t="str">
        <f t="shared" si="6"/>
        <v>المرتفع : يستخدم الأدلة العلمية لإيجاد حلول لبعض المشاكل التي تواجه النباتات والحيوانات؛ بسبب التغيرات البيئية</v>
      </c>
      <c r="AA7" t="str">
        <f t="shared" si="7"/>
        <v>المرتفع :  يجمع معلومات حول التقنيات الحديثة التي غيرت طرق البشر في توريث الصفات المرغوبة للمخلوقات الحية</v>
      </c>
      <c r="AB7" t="str">
        <f t="shared" si="8"/>
        <v>المرتفع :  يحل مسائل على الدالة التربيعية</v>
      </c>
    </row>
    <row r="8" spans="1:28" ht="18">
      <c r="A8" t="s">
        <v>440</v>
      </c>
      <c r="B8" s="238" t="s">
        <v>293</v>
      </c>
      <c r="C8" s="240" t="s">
        <v>445</v>
      </c>
      <c r="F8" s="189" t="s">
        <v>514</v>
      </c>
      <c r="G8" s="324"/>
      <c r="O8" t="str">
        <f t="shared" si="9"/>
        <v/>
      </c>
      <c r="S8" s="435"/>
      <c r="T8" t="str">
        <f t="shared" si="0"/>
        <v>المرتفع : يستنتج فكرة النص المنظور الرئيسة، ويستخرج قيمه وأفكاره الفرعية</v>
      </c>
      <c r="U8" t="str">
        <f t="shared" si="1"/>
        <v>المرتفع :  يوجد قاعدة دالة ما من خلال جدول</v>
      </c>
      <c r="V8" t="str">
        <f t="shared" si="2"/>
        <v>المرتفع : يحلل البيانات الممثلة في الرسوم البيانية</v>
      </c>
      <c r="W8" t="str">
        <f t="shared" si="3"/>
        <v>المرتفع : يستنتج فكرة النص المنظور الرئيسة، ويستخرج قيمه وأفكاره الفرعية</v>
      </c>
      <c r="X8" t="str">
        <f t="shared" si="4"/>
        <v>المرتفع : يستنتج المفاهيم من أفكار النص والعلاقات بينها</v>
      </c>
      <c r="Y8" t="str">
        <f t="shared" si="5"/>
        <v>المرتفع : يستنتج معاني المفردات الجديدة من خلال السياق وبدونه</v>
      </c>
      <c r="Z8" t="str">
        <f t="shared" si="6"/>
        <v>المرتفع :  يبتكر طرًقًا جديدة ةعادة التدوير للحفاظ على الأرض</v>
      </c>
      <c r="AA8" t="str">
        <f t="shared" si="7"/>
        <v>المرتفع : يتعرف على أمثلة الانتخاب الصناعي  الانتقائي( لصفات معينة في النباتات والحيوانات)</v>
      </c>
      <c r="AB8" t="str">
        <f t="shared" si="8"/>
        <v>المرتفع :  يوجد قيم الدوال المثلثية باستخدام الآلة الحاسبة</v>
      </c>
    </row>
    <row r="9" spans="1:28" ht="18">
      <c r="A9" t="s">
        <v>440</v>
      </c>
      <c r="B9" s="238" t="s">
        <v>293</v>
      </c>
      <c r="C9" s="240" t="s">
        <v>446</v>
      </c>
      <c r="F9" s="189" t="s">
        <v>515</v>
      </c>
      <c r="G9" s="325"/>
      <c r="I9" s="434" t="s">
        <v>550</v>
      </c>
      <c r="J9" s="434"/>
      <c r="K9" s="434"/>
      <c r="L9" s="19">
        <f>I7+J7+K7+L7</f>
        <v>0</v>
      </c>
      <c r="O9" t="str">
        <f t="shared" si="9"/>
        <v/>
      </c>
      <c r="S9" s="435"/>
      <c r="T9" t="str">
        <f t="shared" si="0"/>
        <v>المرتفع : يحلل أحداث النصوص المتشابكة وتسلسلها ويحدد شخصياتها</v>
      </c>
      <c r="U9" t="str">
        <f t="shared" si="1"/>
        <v>المرتفع :  يوجد زوايا قياسات مجهولة في المثلن أو الشكل الرباعي</v>
      </c>
      <c r="V9" t="str">
        <f t="shared" si="2"/>
        <v>المتوسط : يميز القيمة المنزلية لعدد ضمن سبع منازل</v>
      </c>
      <c r="W9" t="str">
        <f t="shared" si="3"/>
        <v>المرتفع : يحلل أحداث النصوص المتشابكة وتسلسلها ويحدد شخصياتها</v>
      </c>
      <c r="X9" t="str">
        <f t="shared" si="4"/>
        <v>المرتفع :   يستنتج القيم والاتجاهات الإيجابية والسلبية من النص المقروء وأثرها في الفرد والمجتمع</v>
      </c>
      <c r="Y9" t="str">
        <f t="shared" si="5"/>
        <v>المرتفع :  يميز الفروق الأساسية في بنية النص المقروء</v>
      </c>
      <c r="Z9" t="str">
        <f t="shared" si="6"/>
        <v>المرتفع :  يميز مصادر الطاقة البديلة للحفاظ على البيئة</v>
      </c>
      <c r="AA9" t="str">
        <f t="shared" si="7"/>
        <v>المرتفع :  يتنبأ بتغيرات الأرض المسببة للكوارث الطبيعية ويقترح حلولاً لتقليل تأثير تلك التغيرات</v>
      </c>
      <c r="AB9" t="str">
        <f t="shared" si="8"/>
        <v>المرتفع :  يحل مسائل على اةحصاء والاحتمالات</v>
      </c>
    </row>
    <row r="10" spans="1:28" ht="18">
      <c r="A10" t="s">
        <v>440</v>
      </c>
      <c r="B10" s="238" t="s">
        <v>299</v>
      </c>
      <c r="C10" s="240" t="s">
        <v>447</v>
      </c>
      <c r="F10" s="189" t="s">
        <v>516</v>
      </c>
      <c r="G10" s="324"/>
      <c r="O10" t="str">
        <f t="shared" si="9"/>
        <v/>
      </c>
      <c r="S10" s="435"/>
      <c r="T10" t="str">
        <f t="shared" si="0"/>
        <v>المتوسط : يحدد المترادفات والأضداد من خلال السياق</v>
      </c>
      <c r="U10" t="str">
        <f t="shared" si="1"/>
        <v>المرتفع :  يحل مسائل رياضية تتضمن حساب المحيط والمساحة والحجم</v>
      </c>
      <c r="V10" t="str">
        <f t="shared" si="2"/>
        <v>المتوسط : يكتب الأعداد الكلية في الصور القياسية واللفظية والتحليلية</v>
      </c>
      <c r="W10" t="str">
        <f t="shared" si="3"/>
        <v>المتوسط : يحدد المترادفات والأضداد من خلال السياق</v>
      </c>
      <c r="X10" t="str">
        <f t="shared" si="4"/>
        <v>المتوسط : يحدد المترادفات والأضداد من خلال السياق</v>
      </c>
      <c r="Y10" t="str">
        <f t="shared" si="5"/>
        <v>المرتفع : يحلل النصوص المقروءة من حيث الترتيب الزمني والمكاني والأهمية والمقارنة والمقابلة والقضية العامة والأدلة الداعمة</v>
      </c>
      <c r="Z10" t="str">
        <f t="shared" si="6"/>
        <v>المرتفع :  يستكشف الخصائص والتغيرات الفيزيائية والكيميائية للمادة</v>
      </c>
      <c r="AA10" t="str">
        <f t="shared" si="7"/>
        <v>المرتفع :  يتنبأ باتجاه حركة جسمٍ ما عند رميه أو إسقاطه</v>
      </c>
      <c r="AB10" t="str">
        <f t="shared" si="8"/>
        <v>المرتفع : يوجد القيم العظمى والصغرى للدالة التربيعية</v>
      </c>
    </row>
    <row r="11" spans="1:28" ht="18">
      <c r="A11" t="s">
        <v>440</v>
      </c>
      <c r="B11" s="238" t="s">
        <v>299</v>
      </c>
      <c r="C11" s="240" t="s">
        <v>448</v>
      </c>
      <c r="F11" s="189" t="s">
        <v>517</v>
      </c>
      <c r="G11" s="325"/>
      <c r="O11" t="str">
        <f t="shared" si="9"/>
        <v/>
      </c>
      <c r="S11" s="435"/>
      <c r="T11" t="str">
        <f t="shared" si="0"/>
        <v>المتوسط : يوضح معاني بعض المفردات من خلال السياق</v>
      </c>
      <c r="U11" t="str">
        <f t="shared" si="1"/>
        <v>المرتفع :  يمثل البيانات ويحللها لحل المسائل الرياضية</v>
      </c>
      <c r="V11" t="str">
        <f t="shared" si="2"/>
        <v>المتوسط : يصف كسور الوحدة ويميزها ويمثلها على خط الأعداد</v>
      </c>
      <c r="W11" t="str">
        <f t="shared" si="3"/>
        <v>المتوسط : يوضح معاني بعض المفردات من خلال السياق</v>
      </c>
      <c r="X11" t="str">
        <f t="shared" si="4"/>
        <v>المتوسط :  يستنتج بعض مرادفات الكلمات الجديدة بدون سياق</v>
      </c>
      <c r="Y11" t="str">
        <f t="shared" si="5"/>
        <v>المرتفع : يستنتج الأفكار الرئيسة والفرعية والضمنية من النص المقروء</v>
      </c>
      <c r="Z11" t="str">
        <f t="shared" si="6"/>
        <v>المرتفع :  يتنبأ بالقوى المؤثرة على الأجسام ويفسر العلاقات باستخدام قوانين نيوتن</v>
      </c>
      <c r="AA11" t="str">
        <f t="shared" si="7"/>
        <v>المرتفع : يقارن بين الخصائص الفيزيائية لمادةٍ ما بناءً على حالتها وشكلها ولونها وملمسها</v>
      </c>
      <c r="AB11" t="str">
        <f t="shared" si="8"/>
        <v>المتوسط :  يبسط العبارات الرياضية ويوجد قيمها</v>
      </c>
    </row>
    <row r="12" spans="1:28" ht="18">
      <c r="A12" t="s">
        <v>440</v>
      </c>
      <c r="B12" s="238" t="s">
        <v>299</v>
      </c>
      <c r="C12" s="240" t="s">
        <v>449</v>
      </c>
      <c r="F12" s="189" t="s">
        <v>518</v>
      </c>
      <c r="G12" s="324"/>
      <c r="O12" t="str">
        <f t="shared" si="9"/>
        <v/>
      </c>
      <c r="S12" s="435"/>
      <c r="T12" t="str">
        <f t="shared" si="0"/>
        <v>المتوسط : يفرق بين المفرد والمثنى والجمع من خلال السياق</v>
      </c>
      <c r="U12" t="str">
        <f t="shared" si="1"/>
        <v>المرتفع : يدرك الفروق بين مقاييس النزعة المركزية</v>
      </c>
      <c r="V12" t="str">
        <f t="shared" si="2"/>
        <v>المتوسط : يُجري العمليات الأربع باستخدام  ستراتيجيات حل المسائل ضمن أربع منازل</v>
      </c>
      <c r="W12" t="str">
        <f t="shared" si="3"/>
        <v>المتوسط : يفرق بين المفرد والمثنى والجمع من خلال السياق</v>
      </c>
      <c r="X12" t="str">
        <f t="shared" si="4"/>
        <v>المتوسط : يستنتج معاني بعض المفردات التي تغيرت دلالتها بتغير الزمن من خلالالسياق</v>
      </c>
      <c r="Y12" t="str">
        <f t="shared" si="5"/>
        <v>المرتفع : يقوّم النصوص المقروءة من خلال ما تتضمنه من قيم إيجابية وسلبية، ويحدد تأثيرها في الفرد والمجتمع</v>
      </c>
      <c r="Z12" t="str">
        <f t="shared" si="6"/>
        <v>المرتفع : يصمم نموذج لوصف حركة الأرض والقمر والشمس ويفسر الظواهر المرتبطة بها</v>
      </c>
      <c r="AA12" t="str">
        <f t="shared" si="7"/>
        <v>المرتفع : يستكشف مجموعات عناصر الجدول الدوري، ويميز التفاعلات الكيميائية والعوامل المؤثرة عليها</v>
      </c>
      <c r="AB12" t="str">
        <f t="shared" si="8"/>
        <v>المتوسط :  يحل معادلات تتضمن قيمة مطلقة</v>
      </c>
    </row>
    <row r="13" spans="1:28" ht="18">
      <c r="A13" t="s">
        <v>440</v>
      </c>
      <c r="B13" s="238" t="s">
        <v>299</v>
      </c>
      <c r="C13" s="240" t="s">
        <v>450</v>
      </c>
      <c r="F13" s="189" t="s">
        <v>519</v>
      </c>
      <c r="G13" s="325"/>
      <c r="I13" s="437" t="s">
        <v>560</v>
      </c>
      <c r="J13" s="437"/>
      <c r="K13" s="437"/>
      <c r="L13" s="437"/>
      <c r="M13" s="93" t="str">
        <f>'ادخال درجات الاختبار الاول '!AH220</f>
        <v>لايوجد</v>
      </c>
      <c r="N13" s="307"/>
      <c r="O13" t="str">
        <f t="shared" si="9"/>
        <v/>
      </c>
      <c r="P13" s="308"/>
      <c r="R13" s="308"/>
      <c r="S13" s="435"/>
      <c r="T13" t="str">
        <f t="shared" si="0"/>
        <v>المتوسط : يجيب عن بعض الأسئلة التحليلية للنص المقروء</v>
      </c>
      <c r="U13" t="str">
        <f t="shared" si="1"/>
        <v xml:space="preserve">المتوسط :  يطبق العمليات على الكسور والأعداد العشرية </v>
      </c>
      <c r="V13" t="str">
        <f t="shared" si="2"/>
        <v>المتوسط : يميز الأنماط ويوسعها</v>
      </c>
      <c r="W13" t="str">
        <f t="shared" si="3"/>
        <v>المتوسط : يجيب عن بعض الأسئلة التحليلية للنص المقروء</v>
      </c>
      <c r="X13" t="str">
        <f t="shared" si="4"/>
        <v>المتوسط : يفهم النصوص المقروءة، ويجيب عن بعض الأسئلة التحليلية وبعض الأسئلةالاستنتاجية</v>
      </c>
      <c r="Y13" t="str">
        <f t="shared" si="5"/>
        <v>المتوسط :  يستنتج بعض معاني المصطلحات التي تستخدم في مجالات علمية مختلفة</v>
      </c>
      <c r="Z13" t="str">
        <f t="shared" si="6"/>
        <v>المتوسط : يصف تراكيب ووظائف كل من الخلايا والأنسجة والأعضاء والأجهزة في المخلوقات الحية</v>
      </c>
      <c r="AA13" t="str">
        <f t="shared" si="7"/>
        <v>المتوسط :  يستخدم بعض الأدوات لتمثيل مفهوم علمي</v>
      </c>
      <c r="AB13" t="str">
        <f t="shared" si="8"/>
        <v>المتوسط :  يوجد معدل التغير لدالة ما</v>
      </c>
    </row>
    <row r="14" spans="1:28" ht="18">
      <c r="A14" t="s">
        <v>440</v>
      </c>
      <c r="B14" s="238" t="s">
        <v>299</v>
      </c>
      <c r="C14" s="240" t="s">
        <v>451</v>
      </c>
      <c r="F14" s="189" t="s">
        <v>520</v>
      </c>
      <c r="G14" s="324"/>
      <c r="I14" s="437" t="s">
        <v>561</v>
      </c>
      <c r="J14" s="437"/>
      <c r="K14" s="437"/>
      <c r="L14" s="437"/>
      <c r="M14" s="93" t="str">
        <f>'ادخال درجات الاختبار الاول '!AH221</f>
        <v>لايوجد</v>
      </c>
      <c r="N14" s="307"/>
      <c r="O14" t="str">
        <f t="shared" si="9"/>
        <v/>
      </c>
      <c r="P14" s="308"/>
      <c r="R14" s="308"/>
      <c r="S14" s="435"/>
      <c r="T14" t="str">
        <f t="shared" si="0"/>
        <v>المتوسط : يتعرف على أحداث النص، وعلى شخصياته</v>
      </c>
      <c r="U14" t="str">
        <f t="shared" si="1"/>
        <v>المتوسط :  يوجد النسبة المئوية</v>
      </c>
      <c r="V14" t="str">
        <f t="shared" si="2"/>
        <v>المتوسط :    يصف الأشكال الهندسية ثلاثية الأبعاد وفق خصائص(عدد الأوجه وأشكالها، وعدد الرؤوس والأحرف</v>
      </c>
      <c r="W14" t="str">
        <f t="shared" si="3"/>
        <v>المتوسط : يتعرف على أحداث النص، وعلى شخصياته</v>
      </c>
      <c r="X14" t="str">
        <f t="shared" si="4"/>
        <v>المتوسط : يميز نوع النص المقروء وخصائصه وغرضه، ويستنتج الأفكار الرئيسة وبعضالأفكار الفرعية منه</v>
      </c>
      <c r="Y14" t="str">
        <f t="shared" si="5"/>
        <v>المتوسط :  يصنف بعض معاني المصطلحات الجديدة وفقا لدلالاتها</v>
      </c>
      <c r="Z14" t="str">
        <f t="shared" si="6"/>
        <v>المتوسط :  يوضح أوجه التشابه والاختلاف بين أجهزة الجسم</v>
      </c>
      <c r="AA14" t="str">
        <f t="shared" si="7"/>
        <v>المتوسط :  يوضح كيف يتكون الجسم من أجهزة مترابطة مكونة من خلايا وأنسجة وأعضاء تعمل معًا للحفاظ على التوازن</v>
      </c>
      <c r="AB14" t="str">
        <f t="shared" si="8"/>
        <v>المتوسط :  يوضح مفهوم الدالة</v>
      </c>
    </row>
    <row r="15" spans="1:28" ht="18">
      <c r="A15" t="s">
        <v>440</v>
      </c>
      <c r="B15" s="238" t="s">
        <v>299</v>
      </c>
      <c r="C15" s="240" t="s">
        <v>452</v>
      </c>
      <c r="F15" s="189" t="s">
        <v>521</v>
      </c>
      <c r="G15" s="325"/>
      <c r="I15" s="437" t="s">
        <v>562</v>
      </c>
      <c r="J15" s="437"/>
      <c r="K15" s="437"/>
      <c r="L15" s="437"/>
      <c r="M15" s="93" t="str">
        <f>'ادخال درجات الاختبار الاول '!AH222</f>
        <v>لايوجد</v>
      </c>
      <c r="N15" s="307"/>
      <c r="O15" t="str">
        <f t="shared" si="9"/>
        <v/>
      </c>
      <c r="P15" s="308"/>
      <c r="R15" s="308"/>
      <c r="S15" s="435"/>
      <c r="T15" t="str">
        <f t="shared" si="0"/>
        <v>المتوسط : يحدد الفكرة الرئيسة للنص المنظور</v>
      </c>
      <c r="U15" t="str">
        <f t="shared" si="1"/>
        <v>المتوسط :  يوجد قاعدة دالة ما</v>
      </c>
      <c r="V15" t="str">
        <f t="shared" si="2"/>
        <v>المتوسط : يحسب المحيط والمساحة للأشكال الهندسية</v>
      </c>
      <c r="W15" t="str">
        <f t="shared" si="3"/>
        <v>المتوسط : يحدد الفكرة الرئيسة للنص المنظور</v>
      </c>
      <c r="X15" t="str">
        <f t="shared" si="4"/>
        <v>المتوسط : يوضح المفاهيم الواردة في أفكار النص المقروء والعلاقات بينها</v>
      </c>
      <c r="Y15" t="str">
        <f t="shared" si="5"/>
        <v>المتوسط : يستنتج بعض معاني المفردات الجديدة من خلال التفسير والتعريف</v>
      </c>
      <c r="Z15" t="str">
        <f t="shared" si="6"/>
        <v>المتوسط :  يقارن بين دورات الحياة في النباتات والحيوانات</v>
      </c>
      <c r="AA15" t="str">
        <f t="shared" si="7"/>
        <v>المتوسط : يوضح تركيب الحمض النووي وتأثير أي تغيرات من الممكن أن تحدث في تسلسل الجينات (على سبيل المثال الطفرات)</v>
      </c>
      <c r="AB15" t="str">
        <f t="shared" si="8"/>
        <v>المتوسط :  يمثل المعادلة الخطية باستخدام المقطع السيني والصادي</v>
      </c>
    </row>
    <row r="16" spans="1:28" ht="18">
      <c r="A16" t="s">
        <v>440</v>
      </c>
      <c r="B16" s="237" t="s">
        <v>308</v>
      </c>
      <c r="C16" s="240" t="s">
        <v>453</v>
      </c>
      <c r="F16" s="189" t="s">
        <v>522</v>
      </c>
      <c r="G16" s="324"/>
      <c r="I16" s="437" t="s">
        <v>563</v>
      </c>
      <c r="J16" s="437"/>
      <c r="K16" s="437"/>
      <c r="L16" s="437"/>
      <c r="M16" s="93" t="str">
        <f>'ادخال درجات الاختبار الاول '!AH223</f>
        <v>لايوجد</v>
      </c>
      <c r="N16" s="307"/>
      <c r="O16" t="str">
        <f t="shared" si="9"/>
        <v/>
      </c>
      <c r="R16" s="308"/>
      <c r="S16" s="435"/>
      <c r="T16" t="str">
        <f t="shared" si="0"/>
        <v>المنخفض : يتعرف على بعض المترادفات والمتضادات الواضحة من خلال السياق</v>
      </c>
      <c r="U16" t="str">
        <f t="shared" si="1"/>
        <v>المتوسط :  يوجد العامل المشترك الأكبر والمضاعف المشترك الأصغر لعددين أو أكثر</v>
      </c>
      <c r="V16" t="str">
        <f t="shared" si="2"/>
        <v>المتوسط : يحدد الوحدة المناسبة للقياس</v>
      </c>
      <c r="W16" t="str">
        <f t="shared" si="3"/>
        <v>المنخفض : يتعرف على بعض المترادفات والمتضادات الواضحة من خلال السياق</v>
      </c>
      <c r="X16" t="str">
        <f t="shared" si="4"/>
        <v>المتوسط : يستنتج بعض القيم والاتجاهات الإيجابية والسلبية من النص وأثرها في الفرد والمجتمع</v>
      </c>
      <c r="Y16" t="str">
        <f t="shared" si="5"/>
        <v>المتوسط :  يستنتج بعض معاني المفردات الجديدة من خلال الترادف، والتضاد</v>
      </c>
      <c r="Z16" t="str">
        <f t="shared" si="6"/>
        <v>المتوسط :   يوضح أن بعض المخلوقات الحية لديها تكيفات تمكنها من البقاء في النظام البيئي بشكل أفضل</v>
      </c>
      <c r="AA16" t="str">
        <f t="shared" si="7"/>
        <v>المتوسط :  يشرح التغيرات التي تطرأ على سطح الأرض وتسبب الكوارث الطبيعية (مثل الزلازل والبراكين)</v>
      </c>
      <c r="AB16" t="str">
        <f t="shared" si="8"/>
        <v>المتوسط :  يحدد ما  ذا كان المستقيمان متوازيين أو متعامدين بمعلومية معادلة أو ميل</v>
      </c>
    </row>
    <row r="17" spans="1:28" ht="18">
      <c r="A17" t="s">
        <v>440</v>
      </c>
      <c r="B17" s="237" t="s">
        <v>308</v>
      </c>
      <c r="C17" s="240" t="s">
        <v>454</v>
      </c>
      <c r="F17" s="189" t="s">
        <v>523</v>
      </c>
      <c r="G17" s="325"/>
      <c r="O17" t="str">
        <f t="shared" si="9"/>
        <v/>
      </c>
      <c r="S17" s="435"/>
      <c r="T17" t="str">
        <f t="shared" si="0"/>
        <v xml:space="preserve">المنخفض :  يوضح معاني بعض المفردات الواضحة من خلال السياق </v>
      </c>
      <c r="U17" t="str">
        <f t="shared" si="1"/>
        <v>المتوسط :  يحل مسائل رياضية تتعلق بالزوايا والمضلعات</v>
      </c>
      <c r="V17" t="str">
        <f t="shared" si="2"/>
        <v>المنخفض : يقارن ويرتب الأعداد تصاعديًّا وتنازليًّا</v>
      </c>
      <c r="W17" t="str">
        <f t="shared" si="3"/>
        <v xml:space="preserve">المنخفض :  يوضح معاني بعض المفردات الواضحة من خلال السياق </v>
      </c>
      <c r="X17" t="str">
        <f t="shared" si="4"/>
        <v xml:space="preserve">المنخفض : يحدد بعض المترادفات والأضداد من خلال السياق. </v>
      </c>
      <c r="Y17" t="str">
        <f t="shared" si="5"/>
        <v>المتوسط :  يستنتج معاني المفردات الجديدة من خلال السياق</v>
      </c>
      <c r="Z17" t="str">
        <f t="shared" si="6"/>
        <v>المتوسط : يتنبأ بالتركيب الجيني المحتمل لصفات مختارة من الأبوين، ويميز بين الصفات الموروثة والمكتسبة</v>
      </c>
      <c r="AA17" t="str">
        <f t="shared" si="7"/>
        <v>المتوسط :  يفرق بين العناصر والمركبات والمخاليط ويميز بين خصائص المواد</v>
      </c>
      <c r="AB17" t="str">
        <f t="shared" si="8"/>
        <v>المتوسط :  يحل المتباينات</v>
      </c>
    </row>
    <row r="18" spans="1:28" ht="18">
      <c r="A18" t="s">
        <v>440</v>
      </c>
      <c r="B18" s="237" t="s">
        <v>308</v>
      </c>
      <c r="C18" s="240" t="s">
        <v>455</v>
      </c>
      <c r="F18" s="189" t="s">
        <v>524</v>
      </c>
      <c r="G18" s="324"/>
      <c r="O18" t="str">
        <f t="shared" si="9"/>
        <v/>
      </c>
      <c r="S18" s="435"/>
      <c r="T18" t="str">
        <f t="shared" si="0"/>
        <v>المنخفض : يجيب عن أسئلة الاسترجاع للمعلومة الواردة صريحة في النص</v>
      </c>
      <c r="U18" t="str">
        <f t="shared" si="1"/>
        <v>المتوسط :  يحسب محيط الأشكال المستوية</v>
      </c>
      <c r="V18" t="str">
        <f t="shared" si="2"/>
        <v>المنخفض : يجمع الأعداد ضمن أربع منازل ويطرحها ذهنيًّا</v>
      </c>
      <c r="W18" t="str">
        <f t="shared" si="3"/>
        <v>المنخفض : يجيب عن أسئلة الاسترجاع للمعلومة الواردة صريحة في النص</v>
      </c>
      <c r="X18" t="str">
        <f t="shared" si="4"/>
        <v xml:space="preserve">المنخفض : يوضح معاني بعض المفردات من خلال السياق. </v>
      </c>
      <c r="Y18" t="str">
        <f t="shared" si="5"/>
        <v>المتوسط :  يميز الفروق الأساسية في بنية النص المقروء</v>
      </c>
      <c r="Z18" t="str">
        <f t="shared" si="6"/>
        <v>المتوسط :  يصنف المخلوقات الحية بحسب مستويات الطاقة في بيئتها</v>
      </c>
      <c r="AA18" t="str">
        <f t="shared" si="7"/>
        <v>المتوسط :  يحدد التفاعلات الكيميائية البسيطة ويوضح كيف أن العدد الكلي للذرات لا يتغير في التفاعل الكيميائي</v>
      </c>
      <c r="AB18" t="str">
        <f t="shared" si="8"/>
        <v>المتوسط :  يحل مسائل رياضية على نظرية فيثاغورس</v>
      </c>
    </row>
    <row r="19" spans="1:28" ht="18">
      <c r="A19" t="s">
        <v>440</v>
      </c>
      <c r="B19" s="237" t="s">
        <v>308</v>
      </c>
      <c r="C19" s="240" t="s">
        <v>456</v>
      </c>
      <c r="F19" s="189" t="s">
        <v>525</v>
      </c>
      <c r="G19" s="325"/>
      <c r="O19" t="str">
        <f t="shared" si="9"/>
        <v/>
      </c>
      <c r="S19" s="435"/>
      <c r="T19" t="str">
        <f t="shared" si="0"/>
        <v>المنخفض : يتعرف على بعض أهداف النص المنظور</v>
      </c>
      <c r="U19" t="str">
        <f t="shared" si="1"/>
        <v>المتوسط :  يصنف المثلثات وفًقًا لأطوال أضلاعها، وقياسات زواياها ويوجد قياسات الزوايا المجهولة للأشكال الرباعية</v>
      </c>
      <c r="V19" t="str">
        <f t="shared" si="2"/>
        <v>المنخفض : يصف ويصنف الأشكال الهندسية  نائية الأبعاد</v>
      </c>
      <c r="W19" t="str">
        <f t="shared" si="3"/>
        <v>المنخفض : يتعرف على بعض أهداف النص المنظور</v>
      </c>
      <c r="X19" t="str">
        <f t="shared" si="4"/>
        <v xml:space="preserve">المنخفض : يجيب عن بعض أسئلة النصوص المقروءة المباشرة. </v>
      </c>
      <c r="Y19" t="str">
        <f t="shared" si="5"/>
        <v>المتوسط :  يستنتج الأفكار الرئيسة في النص</v>
      </c>
      <c r="Z19" t="str">
        <f t="shared" si="6"/>
        <v>المتوسط :  يوضح العلاقات بين مخلوقات حية محددة داخل بيئة معينة</v>
      </c>
      <c r="AA19" t="str">
        <f t="shared" si="7"/>
        <v>المتوسط :  يطبق قوانين نيوتن لتفسير التغيرات التي تحدث للأجسام المتحركة</v>
      </c>
      <c r="AB19" t="str">
        <f t="shared" si="8"/>
        <v>المتوسط :  يوجد النسب المثلثية</v>
      </c>
    </row>
    <row r="20" spans="1:28" ht="18">
      <c r="A20" t="s">
        <v>440</v>
      </c>
      <c r="B20" s="238" t="s">
        <v>314</v>
      </c>
      <c r="C20" s="240" t="s">
        <v>457</v>
      </c>
      <c r="F20" s="189" t="s">
        <v>526</v>
      </c>
      <c r="G20" s="324"/>
      <c r="O20" t="str">
        <f t="shared" si="9"/>
        <v/>
      </c>
      <c r="S20" s="435"/>
      <c r="T20" t="str">
        <f t="shared" si="0"/>
        <v>المنخفض جداً : يتعرف على بعض المترادفات من خلال السياق</v>
      </c>
      <c r="U20" t="str">
        <f t="shared" si="1"/>
        <v>المتوسط :  يحسب مقاييس النزعة المركزية والمدى</v>
      </c>
      <c r="V20" t="str">
        <f t="shared" si="2"/>
        <v>المنخفض : يصف التما ل في شكل ويحدد خط التما ل</v>
      </c>
      <c r="W20" t="str">
        <f t="shared" si="3"/>
        <v>المنخفض جداً : يتعرف على بعض المترادفات من خلال السياق</v>
      </c>
      <c r="X20" t="str">
        <f t="shared" si="4"/>
        <v xml:space="preserve">المنخفض : يميز نوع النص المقروء. </v>
      </c>
      <c r="Y20" t="str">
        <f t="shared" si="5"/>
        <v>المتوسط :  يرتب الأحداث الواردة في النص</v>
      </c>
      <c r="Z20" t="str">
        <f t="shared" si="6"/>
        <v>المتوسط : يوضح كيف يسبب دوران الأرض، وميلان محورها وتفاعلها مع الشمس في حدوث الفصول الأربعة والتغير في ساعات النهار والليل</v>
      </c>
      <c r="AA20" t="str">
        <f t="shared" si="7"/>
        <v>المتوسط :  يقدم أدلة تثبت أن التغير في حركة الجسم تعتمد على كتلة الجسوم وعلى مجموع القوى المؤثرة عليه</v>
      </c>
      <c r="AB20" t="str">
        <f t="shared" si="8"/>
        <v>المتوسط : يوجد احتمال حدث لتجربة معينة</v>
      </c>
    </row>
    <row r="21" spans="1:28" ht="18">
      <c r="A21" t="s">
        <v>440</v>
      </c>
      <c r="B21" s="238" t="s">
        <v>314</v>
      </c>
      <c r="C21" s="240" t="s">
        <v>458</v>
      </c>
      <c r="F21" s="189" t="s">
        <v>527</v>
      </c>
      <c r="G21" s="325"/>
      <c r="O21" t="str">
        <f t="shared" si="9"/>
        <v/>
      </c>
      <c r="S21" s="435"/>
      <c r="T21" t="str">
        <f t="shared" si="0"/>
        <v>المنخفض جداً : يجيب عن أسئلة عن معلومات واردة صريحة في النص</v>
      </c>
      <c r="U21" t="str">
        <f t="shared" si="1"/>
        <v>المتوسط : يحل مسائل رياضية على الاحتمالات</v>
      </c>
      <c r="V21" t="str">
        <f t="shared" si="2"/>
        <v>المنخفض : يمثل البيانات باستخدام النقاط والرسوم البيانية</v>
      </c>
      <c r="W21" t="str">
        <f t="shared" si="3"/>
        <v>المنخفض جداً : يجيب عن أسئلة عن معلومات واردة صريحة في النص</v>
      </c>
      <c r="X21" t="str">
        <f t="shared" si="4"/>
        <v xml:space="preserve">المنخفض : يستنتج بعض الأفكار الرئيسة من النص المقروء. </v>
      </c>
      <c r="Y21" t="str">
        <f t="shared" si="5"/>
        <v>المتوسط : يحدد بعض القيم ا ةيجابية والسلبية الواردة في النص</v>
      </c>
      <c r="Z21" t="str">
        <f t="shared" si="6"/>
        <v>المتوسط :  يبحث ويوضح ما إذا كان خلط المواد ينتج مادة جديدة</v>
      </c>
      <c r="AA21" t="str">
        <f t="shared" si="7"/>
        <v>المتوسط : يوضح بعض العوامل التي تؤثر على شدة القوى الكهربائية والمغناطيسية</v>
      </c>
      <c r="AB21" t="str">
        <f t="shared" si="8"/>
        <v>المنخفض :  يكتب الجذر التربيعي لعدد في أبسط صورة ويوجد قيمته</v>
      </c>
    </row>
    <row r="22" spans="1:28" ht="18">
      <c r="A22" t="s">
        <v>265</v>
      </c>
      <c r="B22" s="238" t="s">
        <v>293</v>
      </c>
      <c r="C22" s="248" t="s">
        <v>441</v>
      </c>
      <c r="F22" s="189" t="s">
        <v>528</v>
      </c>
      <c r="G22" s="324"/>
      <c r="O22" t="str">
        <f t="shared" si="9"/>
        <v/>
      </c>
      <c r="S22" s="436" t="s">
        <v>265</v>
      </c>
      <c r="T22" t="str">
        <f t="shared" si="0"/>
        <v>المرتفع : يحدد المترادفات والمتضادات من السياق أو من غيره</v>
      </c>
      <c r="U22" t="str">
        <f t="shared" si="1"/>
        <v>المنخفض : يوجد حاصل ضرب وقسمة الكسور العشرية وحاصل جمع وطرح الكسور المتشابهة المقام</v>
      </c>
      <c r="V22" t="str">
        <f t="shared" si="2"/>
        <v>المنخفض جداً : يقارن بين عددين طبيعيين</v>
      </c>
      <c r="X22" t="str">
        <f t="shared" si="4"/>
        <v xml:space="preserve">المنخفض : يوضح بعض المفاهيم الشائعة الواردة في أفكار النص المقروء. </v>
      </c>
      <c r="Y22" t="str">
        <f t="shared" si="5"/>
        <v>المنخفض :  يستنتج بعض معاني المفردات من خلال الترادف، والتضاد</v>
      </c>
      <c r="Z22" t="str">
        <f t="shared" si="6"/>
        <v>المتوسط : يستقصي حركة الجسوم ليتنبأ بالحركة المستقبلية ويفسر تأثير القوى المتزنة وغير المتزنة</v>
      </c>
      <c r="AA22" t="str">
        <f t="shared" si="7"/>
        <v>المنخفض :  يتعرف على التراكيب الأساسية لأجسام المخلوقات الحية</v>
      </c>
      <c r="AB22" t="str">
        <f t="shared" si="8"/>
        <v>المنخفض :  يحل معادلة من خطوة واحدة</v>
      </c>
    </row>
    <row r="23" spans="1:28" ht="18">
      <c r="A23" t="s">
        <v>265</v>
      </c>
      <c r="B23" s="238" t="s">
        <v>293</v>
      </c>
      <c r="C23" s="248" t="s">
        <v>481</v>
      </c>
      <c r="F23" s="189" t="s">
        <v>529</v>
      </c>
      <c r="G23" s="325"/>
      <c r="O23" t="str">
        <f t="shared" si="9"/>
        <v/>
      </c>
      <c r="S23" s="436"/>
      <c r="T23" t="str">
        <f t="shared" si="0"/>
        <v>المرتفع : يستنتج معاني مفردات تغيرت دلالاتها بتغير الزمن والسياق</v>
      </c>
      <c r="U23" t="str">
        <f t="shared" si="1"/>
        <v>المنخفض :  يوجد النسبة المئوية ويحولها  لى كسر أو العكس</v>
      </c>
      <c r="V23" t="str">
        <f t="shared" si="2"/>
        <v>المنخفض جداً : يحدد الوقت والزمن ويختار الوحدات المناسبة</v>
      </c>
      <c r="X23" t="str">
        <f t="shared" si="4"/>
        <v xml:space="preserve">المنخفض جداً : يتعرف على بعض المترادفات من خلال السياق. </v>
      </c>
      <c r="Y23" t="str">
        <f t="shared" si="5"/>
        <v xml:space="preserve">المنخفض : يستنتج بعض معاني المفردات الجديدة الواضحة من خلال السياق </v>
      </c>
      <c r="Z23" t="str">
        <f t="shared" si="6"/>
        <v>المتوسط :  يتنبأ بالقوى المؤ رة على جسمٍ ما يتحرك على أسطح مختلفة</v>
      </c>
      <c r="AA23" t="str">
        <f t="shared" si="7"/>
        <v>المنخفض :  يصوف بعض التغيرات التي تطرأ على سوطح الأرض وتسوبب الكوارث الطبيعية  مثل الزلازل والبراكين</v>
      </c>
      <c r="AB23" t="str">
        <f t="shared" si="8"/>
        <v>المنخفض :  يحدد ما  ذا كانت العلاقة تمثل دالة</v>
      </c>
    </row>
    <row r="24" spans="1:28" ht="18">
      <c r="A24" t="s">
        <v>265</v>
      </c>
      <c r="B24" s="238" t="s">
        <v>293</v>
      </c>
      <c r="C24" s="248" t="s">
        <v>482</v>
      </c>
      <c r="F24" s="189" t="s">
        <v>530</v>
      </c>
      <c r="G24" s="324"/>
      <c r="O24" t="str">
        <f t="shared" si="9"/>
        <v/>
      </c>
      <c r="S24" s="436"/>
      <c r="T24" t="str">
        <f t="shared" si="0"/>
        <v>المرتفع : يفهم النصوص المقروءة مع القدرة على تحليلها وتقويمها والتعبير عما يستنتج منها</v>
      </c>
      <c r="U24" t="str">
        <f t="shared" si="1"/>
        <v>المنخفض :  يبسط العبارات الجبرية ويوجد قيمتها</v>
      </c>
      <c r="V24" t="str">
        <f t="shared" si="2"/>
        <v xml:space="preserve">المنخفض جداً : يميز بين فئات النقود المعدنية والورقية، ويستخدمها في عد المبالم ضمن 9999 ريالاً
</v>
      </c>
      <c r="X24" t="str">
        <f t="shared" si="4"/>
        <v xml:space="preserve">المنخفض جداً : يوضح معاني بعض المفردات من خلال السياق. </v>
      </c>
      <c r="Y24" t="str">
        <f t="shared" si="5"/>
        <v>المنخفض :  يرتب بعض أحداث النص الواضحة</v>
      </c>
      <c r="Z24" t="str">
        <f t="shared" si="6"/>
        <v>المتوسط : يستخدم أدلة؛ ليفسر تحولات الطاقة</v>
      </c>
      <c r="AA24" t="str">
        <f t="shared" si="7"/>
        <v xml:space="preserve">المنخفض :  يتعرف على مفهوم العناصر، والمركبات، والمخاليط </v>
      </c>
      <c r="AB24" t="str">
        <f t="shared" si="8"/>
        <v>المنخفض :  يوجد معادلة المستقيم</v>
      </c>
    </row>
    <row r="25" spans="1:28" ht="18">
      <c r="A25" t="s">
        <v>265</v>
      </c>
      <c r="B25" s="238" t="s">
        <v>293</v>
      </c>
      <c r="C25" s="248" t="s">
        <v>483</v>
      </c>
      <c r="F25" s="189" t="s">
        <v>531</v>
      </c>
      <c r="G25" s="325"/>
      <c r="O25" t="str">
        <f t="shared" si="9"/>
        <v/>
      </c>
      <c r="S25" s="436"/>
      <c r="T25" t="str">
        <f t="shared" si="0"/>
        <v>المرتفع : يميز نوع النص المقروء، ويحلل خصائصه، ويستنتج الأفكار الرئيسة والفرعية والضمنية فيه</v>
      </c>
      <c r="U25" t="str">
        <f t="shared" si="1"/>
        <v>المنخفض :  يتعرف على قانون محيط الدائرة</v>
      </c>
      <c r="V25" t="str">
        <f t="shared" si="2"/>
        <v>المنخفض جداً : يجمع البيانات وينظمها في الجداول التكرارية</v>
      </c>
      <c r="X25" t="str">
        <f t="shared" si="4"/>
        <v xml:space="preserve">المنخفض جداً : يجيب عن بعض أسئلة النصوص المقروءة الواضحة. </v>
      </c>
      <c r="Y25" t="str">
        <f t="shared" si="5"/>
        <v>المنخفض :  يجيب عن بعض الأسئلة المباشرة الواضحة</v>
      </c>
      <c r="Z25" t="str">
        <f t="shared" si="6"/>
        <v>المنخفض :  يتعرف على بعض تراكيب الخلايا والأنسجة والأعضاء والأجهزة في المخلوقات الحية</v>
      </c>
      <c r="AA25" t="str">
        <f t="shared" si="7"/>
        <v>المنخفض :  يتعرف على التفاعل الكيميائي البسيط</v>
      </c>
      <c r="AB25" t="str">
        <f t="shared" si="8"/>
        <v>المنخفض :  يحلل كثيرات الحدود</v>
      </c>
    </row>
    <row r="26" spans="1:28" ht="18">
      <c r="A26" t="s">
        <v>265</v>
      </c>
      <c r="B26" s="238" t="s">
        <v>293</v>
      </c>
      <c r="C26" s="248" t="s">
        <v>484</v>
      </c>
      <c r="F26" s="189" t="s">
        <v>532</v>
      </c>
      <c r="G26" s="324"/>
      <c r="O26" t="str">
        <f t="shared" si="9"/>
        <v/>
      </c>
      <c r="S26" s="436"/>
      <c r="T26" t="str">
        <f t="shared" si="0"/>
        <v>المرتفع : يستنتج المفاهيم من أفكار النص والعلاقات بينها</v>
      </c>
      <c r="U26" t="str">
        <f t="shared" si="1"/>
        <v>المنخفض : يوجد احتمال حدث بسيط لتجربة معينة</v>
      </c>
      <c r="Y26" t="str">
        <f t="shared" si="5"/>
        <v>المنخفض : يتعرف على الفكرة الرئيسة في النص</v>
      </c>
      <c r="Z26" t="str">
        <f t="shared" si="6"/>
        <v>المنخفض :  يتعرف على أوجه التشابه والاختلاف بين الخلايا النباتية والحيوانية</v>
      </c>
      <c r="AA26" t="str">
        <f t="shared" si="7"/>
        <v>المنخفض : يتعرف على الطاقة الكامنة والحركية، ويميز بين القوى المتزنة وغير المتزنة المؤثرة على الأجسام</v>
      </c>
      <c r="AB26" t="str">
        <f t="shared" si="8"/>
        <v>المنخفض :  يوجد قياسات المضلعات المجهولة باستخدام نظرية فيثاغورس</v>
      </c>
    </row>
    <row r="27" spans="1:28" ht="18">
      <c r="A27" t="s">
        <v>265</v>
      </c>
      <c r="B27" s="238" t="s">
        <v>293</v>
      </c>
      <c r="C27" s="247" t="s">
        <v>485</v>
      </c>
      <c r="F27" s="189" t="s">
        <v>533</v>
      </c>
      <c r="G27" s="325"/>
      <c r="O27" t="str">
        <f t="shared" si="9"/>
        <v/>
      </c>
      <c r="S27" s="436"/>
      <c r="T27" t="str">
        <f t="shared" si="0"/>
        <v>المرتفع :   يستنتج القيم والاتجاهات الإيجابية والسلبية من النص المقروء وأثرها في الفرد والمجتمع</v>
      </c>
      <c r="U27" t="str">
        <f t="shared" si="1"/>
        <v>المنخفض جداً :  يحلل الأعداد إلى العوامل الأولية</v>
      </c>
      <c r="Y27" t="str">
        <f t="shared" si="5"/>
        <v>المنخفض جداً :  يستنتج بعض معاني المفردات الجديدة من خلال الترادف</v>
      </c>
      <c r="Z27" t="str">
        <f t="shared" si="6"/>
        <v>المنخفض :  يتعرف على نموذج حركة كل من الأرض والشمس والقمر</v>
      </c>
      <c r="AA27" t="str">
        <f t="shared" si="7"/>
        <v>المنخفض جداً :  يتعرف على التراكيب التي تدعم النمو والبقاء والسلوك والتكاثر</v>
      </c>
      <c r="AB27" t="str">
        <f t="shared" si="8"/>
        <v>المنخفض :  يحسب مقاييس النزعة المركزية ويتعرف على مقاييس التشتت</v>
      </c>
    </row>
    <row r="28" spans="1:28" ht="18">
      <c r="A28" t="s">
        <v>265</v>
      </c>
      <c r="B28" s="238" t="s">
        <v>299</v>
      </c>
      <c r="C28" s="246" t="s">
        <v>447</v>
      </c>
      <c r="F28" s="189" t="s">
        <v>534</v>
      </c>
      <c r="G28" s="324"/>
      <c r="O28" t="str">
        <f t="shared" si="9"/>
        <v/>
      </c>
      <c r="S28" s="436"/>
      <c r="T28" t="str">
        <f t="shared" si="0"/>
        <v>المتوسط : يحدد المترادفات والأضداد من خلال السياق</v>
      </c>
      <c r="U28" t="str">
        <f t="shared" si="1"/>
        <v>المنخفض جداً :  يجمع ويطرح الأعداد العشرية</v>
      </c>
      <c r="Y28" t="str">
        <f t="shared" si="5"/>
        <v>المنخفض جداً :  يتعرف على معاني بعض المفردات الجديدة من خلال السياق</v>
      </c>
      <c r="Z28" t="str">
        <f t="shared" si="6"/>
        <v>المنخفض :  يتعرف على بعض الصفات المورو ة من الأبوين</v>
      </c>
      <c r="AA28" t="str">
        <f t="shared" si="7"/>
        <v>المنخفض جداً :  يتعرف على بعض التغيرات التي تطرأ على سطح الأرض مثل الزلازل والبراكين</v>
      </c>
      <c r="AB28" t="str">
        <f t="shared" si="8"/>
        <v>المنخفض : يتعرف على التباديل والتوافيق</v>
      </c>
    </row>
    <row r="29" spans="1:28" ht="18">
      <c r="A29" t="s">
        <v>265</v>
      </c>
      <c r="B29" s="238" t="s">
        <v>299</v>
      </c>
      <c r="C29" s="246" t="s">
        <v>503</v>
      </c>
      <c r="F29" s="189" t="s">
        <v>535</v>
      </c>
      <c r="G29" s="325"/>
      <c r="O29" t="str">
        <f t="shared" si="9"/>
        <v/>
      </c>
      <c r="S29" s="436"/>
      <c r="T29" t="str">
        <f t="shared" si="0"/>
        <v>المتوسط :  يستنتج بعض مرادفات الكلمات الجديدة بدون سياق</v>
      </c>
      <c r="U29" t="str">
        <f t="shared" si="1"/>
        <v>المنخفض جداً :  يتعرف على مفاهيم الكسور الاعتيادية والنسبة والمعدل والنسبة المئوية</v>
      </c>
      <c r="Y29" t="str">
        <f t="shared" si="5"/>
        <v>المنخفض جداً : يجيب عن بعض الأسئلة المباشرة الواضحة</v>
      </c>
      <c r="Z29" t="str">
        <f t="shared" si="6"/>
        <v>المنخفض :  يستكشف خصائص المواد  الفيزيائية والكيميائية</v>
      </c>
      <c r="AA29" t="str">
        <f t="shared" si="7"/>
        <v>المنخفض جداً :  يتعرف على بعض خصائص المادة</v>
      </c>
      <c r="AB29" t="str">
        <f t="shared" si="8"/>
        <v>المنخفض جداً :  يحل معادلة بمتغير واحد</v>
      </c>
    </row>
    <row r="30" spans="1:28" ht="18">
      <c r="A30" t="s">
        <v>265</v>
      </c>
      <c r="B30" s="238" t="s">
        <v>299</v>
      </c>
      <c r="C30" s="246" t="s">
        <v>486</v>
      </c>
      <c r="F30" s="189" t="s">
        <v>536</v>
      </c>
      <c r="G30" s="324"/>
      <c r="O30" t="str">
        <f t="shared" si="9"/>
        <v/>
      </c>
      <c r="S30" s="436"/>
      <c r="T30" t="str">
        <f t="shared" si="0"/>
        <v>المتوسط : يستنتج معاني بعض المفردات التي تغيرت دلالتها بتغير الزمن من خلالالسياق</v>
      </c>
      <c r="U30" t="str">
        <f t="shared" si="1"/>
        <v>المنخفض جداً :  يستوعب مفهوم المتباينات</v>
      </c>
      <c r="Z30" t="str">
        <f t="shared" si="6"/>
        <v>المنخفض :  يصف حركة الجسم ويوضح كيف تؤ ر القوة والكتلة على حركة الجسم</v>
      </c>
      <c r="AA30" t="str">
        <f t="shared" si="7"/>
        <v>المنخفض جداً :  يتعرف على بعض المصطلحات مثل: السرعة، الجاذبية</v>
      </c>
      <c r="AB30" t="str">
        <f t="shared" si="8"/>
        <v>المنخفض جداً :  يتعرف على نظام معادلتين خطيتين متسق وغير متسق ومستقل وغير مستقل</v>
      </c>
    </row>
    <row r="31" spans="1:28" ht="18">
      <c r="A31" t="s">
        <v>265</v>
      </c>
      <c r="B31" s="238" t="s">
        <v>299</v>
      </c>
      <c r="C31" s="246" t="s">
        <v>487</v>
      </c>
      <c r="S31" s="436"/>
      <c r="T31" t="str">
        <f t="shared" si="0"/>
        <v>المتوسط : يفهم النصوص المقروءة، ويجيب عن بعض الأسئلة التحليلية وبعض الأسئلةالاستنتاجية</v>
      </c>
      <c r="U31" t="str">
        <f t="shared" si="1"/>
        <v>المنخفض جداً :  يستوعب المفاهيم الهندسية الأولية (الزاوية والمستقيم) ومفهومي الحجم والمساحة</v>
      </c>
      <c r="Z31" t="str">
        <f t="shared" si="6"/>
        <v>المنخفض : يتعرف على تحولات الطاقة</v>
      </c>
      <c r="AA31" t="str">
        <f t="shared" si="7"/>
        <v>المنخفض جداً : يتعرف على قوانين نيوتن</v>
      </c>
      <c r="AB31" t="str">
        <f t="shared" si="8"/>
        <v>المنخفض جداً :  يوجد حدود المتتابعة الحسابية</v>
      </c>
    </row>
    <row r="32" spans="1:28" ht="18">
      <c r="A32" t="s">
        <v>265</v>
      </c>
      <c r="B32" s="238" t="s">
        <v>299</v>
      </c>
      <c r="C32" s="246" t="s">
        <v>488</v>
      </c>
      <c r="S32" s="436"/>
      <c r="T32" t="str">
        <f t="shared" si="0"/>
        <v>المتوسط : يميز نوع النص المقروء وخصائصه وغرضه، ويستنتج الأفكار الرئيسة وبعضالأفكار الفرعية منه</v>
      </c>
      <c r="U32" t="str">
        <f t="shared" si="1"/>
        <v xml:space="preserve">المنخفض جداً : يقرأ البيانات من تمثيلاتها وتحليلها؛ لاستنتاج معلومات. </v>
      </c>
      <c r="Z32" t="str">
        <f t="shared" si="6"/>
        <v>المنخفض جداً :  يتعرف على الاحتياجات الأساسية للمخلوقات الحية</v>
      </c>
      <c r="AB32" t="str">
        <f t="shared" si="8"/>
        <v>المنخفض جداً :  يتعرف على نظرية فيثاغورس</v>
      </c>
    </row>
    <row r="33" spans="1:28" ht="18">
      <c r="A33" t="s">
        <v>265</v>
      </c>
      <c r="B33" s="238" t="s">
        <v>299</v>
      </c>
      <c r="C33" s="246" t="s">
        <v>489</v>
      </c>
      <c r="S33" s="436"/>
      <c r="T33" t="str">
        <f t="shared" si="0"/>
        <v>المتوسط : يوضح المفاهيم الواردة في أفكار النص المقروء والعلاقات بينها</v>
      </c>
      <c r="Z33" t="str">
        <f t="shared" si="6"/>
        <v>المنخفض جداً :  يتعرف على العوامل الحيوية واللاحيوية في البيئة</v>
      </c>
      <c r="AB33" t="str">
        <f t="shared" si="8"/>
        <v>المنخفض جداً : يوجد مقاييس النزعة المركزية</v>
      </c>
    </row>
    <row r="34" spans="1:28" ht="18">
      <c r="A34" t="s">
        <v>265</v>
      </c>
      <c r="B34" s="238" t="s">
        <v>299</v>
      </c>
      <c r="C34" s="245" t="s">
        <v>490</v>
      </c>
      <c r="S34" s="436"/>
      <c r="T34" t="str">
        <f t="shared" si="0"/>
        <v>المتوسط : يستنتج بعض القيم والاتجاهات الإيجابية والسلبية من النص وأثرها في الفرد والمجتمع</v>
      </c>
      <c r="Z34" t="str">
        <f t="shared" si="6"/>
        <v>المنخفض جداً :  يتعرف على حركة الأرض حول محورها وحول الشمس</v>
      </c>
    </row>
    <row r="35" spans="1:28" ht="18">
      <c r="A35" t="s">
        <v>265</v>
      </c>
      <c r="B35" s="237" t="s">
        <v>308</v>
      </c>
      <c r="C35" s="246" t="s">
        <v>491</v>
      </c>
      <c r="S35" s="436"/>
      <c r="T35" t="str">
        <f t="shared" si="0"/>
        <v xml:space="preserve">المنخفض : يحدد بعض المترادفات والأضداد من خلال السياق. </v>
      </c>
      <c r="Z35" t="str">
        <f t="shared" si="6"/>
        <v>المنخفض جداً :  يتعرف على بعض خصائص المادة</v>
      </c>
    </row>
    <row r="36" spans="1:28" ht="18">
      <c r="A36" t="s">
        <v>265</v>
      </c>
      <c r="B36" s="237" t="s">
        <v>308</v>
      </c>
      <c r="C36" s="246" t="s">
        <v>492</v>
      </c>
      <c r="S36" s="436"/>
      <c r="T36" t="str">
        <f t="shared" si="0"/>
        <v xml:space="preserve">المنخفض : يوضح معاني بعض المفردات من خلال السياق. </v>
      </c>
      <c r="Z36" t="str">
        <f t="shared" si="6"/>
        <v>المنخفض جداً :  يتعرف على المفاهيم الأساسية (الموقع، والمسافة، والسرعة)</v>
      </c>
    </row>
    <row r="37" spans="1:28" ht="18">
      <c r="A37" t="s">
        <v>265</v>
      </c>
      <c r="B37" s="237" t="s">
        <v>308</v>
      </c>
      <c r="C37" s="246" t="s">
        <v>493</v>
      </c>
      <c r="S37" s="436"/>
      <c r="T37" t="str">
        <f t="shared" si="0"/>
        <v xml:space="preserve">المنخفض : يجيب عن بعض أسئلة النصوص المقروءة المباشرة. </v>
      </c>
      <c r="Z37" t="str">
        <f t="shared" si="6"/>
        <v>المنخفض جداً : يتعرف على بعض أشكال الطاقة</v>
      </c>
    </row>
    <row r="38" spans="1:28" ht="18">
      <c r="A38" t="s">
        <v>265</v>
      </c>
      <c r="B38" s="237" t="s">
        <v>308</v>
      </c>
      <c r="C38" s="246" t="s">
        <v>494</v>
      </c>
      <c r="S38" s="436"/>
      <c r="T38" t="str">
        <f t="shared" si="0"/>
        <v xml:space="preserve">المنخفض : يميز نوع النص المقروء. </v>
      </c>
    </row>
    <row r="39" spans="1:28" ht="18">
      <c r="A39" t="s">
        <v>265</v>
      </c>
      <c r="B39" s="237" t="s">
        <v>308</v>
      </c>
      <c r="C39" s="246" t="s">
        <v>495</v>
      </c>
      <c r="S39" s="436"/>
      <c r="T39" t="str">
        <f t="shared" si="0"/>
        <v xml:space="preserve">المنخفض : يستنتج بعض الأفكار الرئيسة من النص المقروء. </v>
      </c>
    </row>
    <row r="40" spans="1:28" ht="18">
      <c r="A40" t="s">
        <v>265</v>
      </c>
      <c r="B40" s="237" t="s">
        <v>308</v>
      </c>
      <c r="C40" s="245" t="s">
        <v>496</v>
      </c>
      <c r="S40" s="436"/>
      <c r="T40" t="str">
        <f t="shared" si="0"/>
        <v xml:space="preserve">المنخفض : يوضح بعض المفاهيم الشائعة الواردة في أفكار النص المقروء. </v>
      </c>
    </row>
    <row r="41" spans="1:28" ht="18">
      <c r="A41" t="s">
        <v>265</v>
      </c>
      <c r="B41" s="238" t="s">
        <v>314</v>
      </c>
      <c r="C41" s="246" t="s">
        <v>497</v>
      </c>
      <c r="S41" s="436"/>
      <c r="T41" t="str">
        <f t="shared" si="0"/>
        <v xml:space="preserve">المنخفض جداً : يتعرف على بعض المترادفات من خلال السياق. </v>
      </c>
    </row>
    <row r="42" spans="1:28" ht="18">
      <c r="A42" t="s">
        <v>265</v>
      </c>
      <c r="B42" s="238" t="s">
        <v>314</v>
      </c>
      <c r="C42" s="246" t="s">
        <v>492</v>
      </c>
      <c r="S42" s="436"/>
      <c r="T42" t="str">
        <f t="shared" si="0"/>
        <v xml:space="preserve">المنخفض جداً : يوضح معاني بعض المفردات من خلال السياق. </v>
      </c>
    </row>
    <row r="43" spans="1:28" ht="18">
      <c r="A43" t="s">
        <v>265</v>
      </c>
      <c r="B43" s="238" t="s">
        <v>314</v>
      </c>
      <c r="C43" s="245" t="s">
        <v>498</v>
      </c>
      <c r="S43" s="436"/>
      <c r="T43" t="str">
        <f t="shared" si="0"/>
        <v xml:space="preserve">المنخفض جداً : يجيب عن بعض أسئلة النصوص المقروءة الواضحة. </v>
      </c>
    </row>
    <row r="44" spans="1:28" ht="18">
      <c r="A44" t="s">
        <v>264</v>
      </c>
      <c r="B44" s="238" t="s">
        <v>293</v>
      </c>
      <c r="C44" s="237" t="s">
        <v>459</v>
      </c>
      <c r="S44" s="435" t="s">
        <v>264</v>
      </c>
      <c r="T44" t="str">
        <f t="shared" si="0"/>
        <v>المرتفع : يستنتج معاني مصطلحات تستخدم في مجالات علمية مختلفة</v>
      </c>
    </row>
    <row r="45" spans="1:28" ht="18">
      <c r="A45" t="s">
        <v>264</v>
      </c>
      <c r="B45" s="238" t="s">
        <v>293</v>
      </c>
      <c r="C45" s="237" t="s">
        <v>502</v>
      </c>
      <c r="S45" s="435"/>
      <c r="T45" t="str">
        <f t="shared" si="0"/>
        <v>المرتفع :  يصنف معاني المصطلحات الجديدة وفقا لدلالاتها</v>
      </c>
    </row>
    <row r="46" spans="1:28" ht="18">
      <c r="A46" t="s">
        <v>264</v>
      </c>
      <c r="B46" s="238" t="s">
        <v>293</v>
      </c>
      <c r="C46" s="237" t="s">
        <v>501</v>
      </c>
      <c r="S46" s="435"/>
      <c r="T46" t="str">
        <f t="shared" si="0"/>
        <v>المرتفع :  يستنتج معاني المفردات الجديدة من خلال التفسير والتعريف</v>
      </c>
    </row>
    <row r="47" spans="1:28" ht="18">
      <c r="A47" t="s">
        <v>264</v>
      </c>
      <c r="B47" s="238" t="s">
        <v>293</v>
      </c>
      <c r="C47" s="237" t="s">
        <v>500</v>
      </c>
      <c r="S47" s="435"/>
      <c r="T47" t="str">
        <f t="shared" si="0"/>
        <v>المرتفع :  يستنتج معاني المفردات الجديدة من خلال الترادف، والتضاد</v>
      </c>
    </row>
    <row r="48" spans="1:28" ht="18">
      <c r="A48" t="s">
        <v>264</v>
      </c>
      <c r="B48" s="238" t="s">
        <v>293</v>
      </c>
      <c r="C48" s="237" t="s">
        <v>460</v>
      </c>
      <c r="S48" s="435"/>
      <c r="T48" t="str">
        <f t="shared" si="0"/>
        <v>المرتفع : يستنتج معاني المفردات الجديدة من خلال السياق وبدونه</v>
      </c>
    </row>
    <row r="49" spans="1:20" ht="18">
      <c r="A49" t="s">
        <v>264</v>
      </c>
      <c r="B49" s="238" t="s">
        <v>293</v>
      </c>
      <c r="C49" s="237" t="s">
        <v>499</v>
      </c>
      <c r="S49" s="435"/>
      <c r="T49" t="str">
        <f t="shared" si="0"/>
        <v>المرتفع :  يميز الفروق الأساسية في بنية النص المقروء</v>
      </c>
    </row>
    <row r="50" spans="1:20" ht="36">
      <c r="A50" t="s">
        <v>264</v>
      </c>
      <c r="B50" s="238" t="s">
        <v>293</v>
      </c>
      <c r="C50" s="237" t="s">
        <v>462</v>
      </c>
      <c r="S50" s="435"/>
      <c r="T50" t="str">
        <f t="shared" si="0"/>
        <v>المرتفع : يحلل النصوص المقروءة من حيث الترتيب الزمني والمكاني والأهمية والمقارنة والمقابلة والقضية العامة والأدلة الداعمة</v>
      </c>
    </row>
    <row r="51" spans="1:20" ht="18">
      <c r="A51" t="s">
        <v>264</v>
      </c>
      <c r="B51" s="238" t="s">
        <v>293</v>
      </c>
      <c r="C51" s="237" t="s">
        <v>463</v>
      </c>
      <c r="S51" s="435"/>
      <c r="T51" t="str">
        <f t="shared" si="0"/>
        <v>المرتفع : يستنتج الأفكار الرئيسة والفرعية والضمنية من النص المقروء</v>
      </c>
    </row>
    <row r="52" spans="1:20" ht="18">
      <c r="A52" t="s">
        <v>264</v>
      </c>
      <c r="B52" s="238" t="s">
        <v>293</v>
      </c>
      <c r="C52" s="237" t="s">
        <v>464</v>
      </c>
      <c r="S52" s="435"/>
      <c r="T52" t="str">
        <f t="shared" si="0"/>
        <v>المرتفع : يقوّم النصوص المقروءة من خلال ما تتضمنه من قيم إيجابية وسلبية، ويحدد تأثيرها في الفرد والمجتمع</v>
      </c>
    </row>
    <row r="53" spans="1:20" ht="18">
      <c r="A53" t="s">
        <v>264</v>
      </c>
      <c r="B53" s="238" t="s">
        <v>299</v>
      </c>
      <c r="C53" s="237" t="s">
        <v>465</v>
      </c>
      <c r="S53" s="435"/>
      <c r="T53" t="str">
        <f t="shared" si="0"/>
        <v>المتوسط :  يستنتج بعض معاني المصطلحات التي تستخدم في مجالات علمية مختلفة</v>
      </c>
    </row>
    <row r="54" spans="1:20" ht="18">
      <c r="A54" t="s">
        <v>264</v>
      </c>
      <c r="B54" s="238" t="s">
        <v>299</v>
      </c>
      <c r="C54" s="237" t="s">
        <v>466</v>
      </c>
      <c r="S54" s="435"/>
      <c r="T54" t="str">
        <f t="shared" si="0"/>
        <v>المتوسط :  يصنف بعض معاني المصطلحات الجديدة وفقا لدلالاتها</v>
      </c>
    </row>
    <row r="55" spans="1:20" ht="18">
      <c r="A55" t="s">
        <v>264</v>
      </c>
      <c r="B55" s="238" t="s">
        <v>299</v>
      </c>
      <c r="C55" s="237" t="s">
        <v>467</v>
      </c>
      <c r="S55" s="435"/>
      <c r="T55" t="str">
        <f t="shared" si="0"/>
        <v>المتوسط : يستنتج بعض معاني المفردات الجديدة من خلال التفسير والتعريف</v>
      </c>
    </row>
    <row r="56" spans="1:20" ht="18">
      <c r="A56" t="s">
        <v>264</v>
      </c>
      <c r="B56" s="238" t="s">
        <v>299</v>
      </c>
      <c r="C56" s="237" t="s">
        <v>468</v>
      </c>
      <c r="S56" s="435"/>
      <c r="T56" t="str">
        <f t="shared" si="0"/>
        <v>المتوسط :  يستنتج بعض معاني المفردات الجديدة من خلال الترادف، والتضاد</v>
      </c>
    </row>
    <row r="57" spans="1:20" ht="18">
      <c r="A57" t="s">
        <v>264</v>
      </c>
      <c r="B57" s="238" t="s">
        <v>299</v>
      </c>
      <c r="C57" s="237" t="s">
        <v>469</v>
      </c>
      <c r="S57" s="435"/>
      <c r="T57" t="str">
        <f t="shared" si="0"/>
        <v>المتوسط :  يستنتج معاني المفردات الجديدة من خلال السياق</v>
      </c>
    </row>
    <row r="58" spans="1:20" ht="18">
      <c r="A58" t="s">
        <v>264</v>
      </c>
      <c r="B58" s="238" t="s">
        <v>299</v>
      </c>
      <c r="C58" s="237" t="s">
        <v>461</v>
      </c>
      <c r="S58" s="435"/>
      <c r="T58" t="str">
        <f t="shared" si="0"/>
        <v>المتوسط :  يميز الفروق الأساسية في بنية النص المقروء</v>
      </c>
    </row>
    <row r="59" spans="1:20" ht="18">
      <c r="A59" t="s">
        <v>264</v>
      </c>
      <c r="B59" s="238" t="s">
        <v>299</v>
      </c>
      <c r="C59" s="237" t="s">
        <v>470</v>
      </c>
      <c r="S59" s="435"/>
      <c r="T59" t="str">
        <f t="shared" si="0"/>
        <v>المتوسط :  يستنتج الأفكار الرئيسة في النص</v>
      </c>
    </row>
    <row r="60" spans="1:20" ht="18">
      <c r="A60" t="s">
        <v>264</v>
      </c>
      <c r="B60" s="238" t="s">
        <v>299</v>
      </c>
      <c r="C60" s="237" t="s">
        <v>471</v>
      </c>
      <c r="S60" s="435"/>
      <c r="T60" t="str">
        <f t="shared" si="0"/>
        <v>المتوسط :  يرتب الأحداث الواردة في النص</v>
      </c>
    </row>
    <row r="61" spans="1:20" ht="18">
      <c r="A61" t="s">
        <v>264</v>
      </c>
      <c r="B61" s="238" t="s">
        <v>299</v>
      </c>
      <c r="C61" s="237" t="s">
        <v>472</v>
      </c>
      <c r="S61" s="435"/>
      <c r="T61" t="str">
        <f t="shared" si="0"/>
        <v>المتوسط : يحدد بعض القيم ا ةيجابية والسلبية الواردة في النص</v>
      </c>
    </row>
    <row r="62" spans="1:20" ht="18">
      <c r="A62" t="s">
        <v>264</v>
      </c>
      <c r="B62" s="237" t="s">
        <v>308</v>
      </c>
      <c r="C62" s="237" t="s">
        <v>473</v>
      </c>
      <c r="S62" s="435"/>
      <c r="T62" t="str">
        <f t="shared" si="0"/>
        <v>المنخفض :  يستنتج بعض معاني المفردات من خلال الترادف، والتضاد</v>
      </c>
    </row>
    <row r="63" spans="1:20" ht="18">
      <c r="A63" t="s">
        <v>264</v>
      </c>
      <c r="B63" s="237" t="s">
        <v>308</v>
      </c>
      <c r="C63" s="237" t="s">
        <v>474</v>
      </c>
      <c r="S63" s="435"/>
      <c r="T63" t="str">
        <f t="shared" si="0"/>
        <v xml:space="preserve">المنخفض : يستنتج بعض معاني المفردات الجديدة الواضحة من خلال السياق </v>
      </c>
    </row>
    <row r="64" spans="1:20" ht="18">
      <c r="A64" t="s">
        <v>264</v>
      </c>
      <c r="B64" s="237" t="s">
        <v>308</v>
      </c>
      <c r="C64" s="237" t="s">
        <v>475</v>
      </c>
      <c r="S64" s="435"/>
      <c r="T64" t="str">
        <f t="shared" si="0"/>
        <v>المنخفض :  يرتب بعض أحداث النص الواضحة</v>
      </c>
    </row>
    <row r="65" spans="1:20" ht="18">
      <c r="A65" t="s">
        <v>264</v>
      </c>
      <c r="B65" s="237" t="s">
        <v>308</v>
      </c>
      <c r="C65" s="237" t="s">
        <v>476</v>
      </c>
      <c r="S65" s="435"/>
      <c r="T65" t="str">
        <f t="shared" si="0"/>
        <v>المنخفض :  يجيب عن بعض الأسئلة المباشرة الواضحة</v>
      </c>
    </row>
    <row r="66" spans="1:20" ht="18">
      <c r="A66" t="s">
        <v>264</v>
      </c>
      <c r="B66" s="237" t="s">
        <v>308</v>
      </c>
      <c r="C66" s="237" t="s">
        <v>477</v>
      </c>
      <c r="S66" s="435"/>
      <c r="T66" t="str">
        <f t="shared" si="0"/>
        <v>المنخفض : يتعرف على الفكرة الرئيسة في النص</v>
      </c>
    </row>
    <row r="67" spans="1:20" ht="18">
      <c r="A67" t="s">
        <v>264</v>
      </c>
      <c r="B67" s="238" t="s">
        <v>314</v>
      </c>
      <c r="C67" s="237" t="s">
        <v>478</v>
      </c>
      <c r="S67" s="435"/>
      <c r="T67" t="str">
        <f t="shared" si="0"/>
        <v>المنخفض جداً :  يستنتج بعض معاني المفردات الجديدة من خلال الترادف</v>
      </c>
    </row>
    <row r="68" spans="1:20" ht="18">
      <c r="A68" t="s">
        <v>264</v>
      </c>
      <c r="B68" s="238" t="s">
        <v>314</v>
      </c>
      <c r="C68" s="237" t="s">
        <v>479</v>
      </c>
      <c r="S68" s="435"/>
      <c r="T68" t="str">
        <f t="shared" ref="T68:T131" si="10">B68&amp;" : "&amp;C68</f>
        <v>المنخفض جداً :  يتعرف على معاني بعض المفردات الجديدة من خلال السياق</v>
      </c>
    </row>
    <row r="69" spans="1:20" ht="18">
      <c r="A69" t="s">
        <v>264</v>
      </c>
      <c r="B69" s="238" t="s">
        <v>314</v>
      </c>
      <c r="C69" s="237" t="s">
        <v>480</v>
      </c>
      <c r="S69" s="435"/>
      <c r="T69" t="str">
        <f t="shared" si="10"/>
        <v>المنخفض جداً : يجيب عن بعض الأسئلة المباشرة الواضحة</v>
      </c>
    </row>
    <row r="70" spans="1:20" ht="18">
      <c r="A70" t="s">
        <v>260</v>
      </c>
      <c r="B70" s="238" t="s">
        <v>293</v>
      </c>
      <c r="C70" s="240" t="s">
        <v>294</v>
      </c>
      <c r="S70" s="436" t="s">
        <v>260</v>
      </c>
      <c r="T70" t="str">
        <f t="shared" si="10"/>
        <v>المرتفع : يقدر ناتج جمع وطرح الأعداد ضمن أربع منازل</v>
      </c>
    </row>
    <row r="71" spans="1:20" ht="18">
      <c r="A71" t="s">
        <v>260</v>
      </c>
      <c r="B71" s="238" t="s">
        <v>293</v>
      </c>
      <c r="C71" s="240" t="s">
        <v>295</v>
      </c>
      <c r="S71" s="436"/>
      <c r="T71" t="str">
        <f t="shared" si="10"/>
        <v>المرتفع : يطبق خصائص الجمع والضرب</v>
      </c>
    </row>
    <row r="72" spans="1:20" ht="18">
      <c r="A72" t="s">
        <v>260</v>
      </c>
      <c r="B72" s="238" t="s">
        <v>293</v>
      </c>
      <c r="C72" s="240" t="s">
        <v>296</v>
      </c>
      <c r="S72" s="436"/>
      <c r="T72" t="str">
        <f t="shared" si="10"/>
        <v>المرتفع : يكتب جملاً عددية على العمليات الأربع ويوجد قيمتها</v>
      </c>
    </row>
    <row r="73" spans="1:20" ht="18">
      <c r="A73" t="s">
        <v>260</v>
      </c>
      <c r="B73" s="238" t="s">
        <v>293</v>
      </c>
      <c r="C73" s="240" t="s">
        <v>297</v>
      </c>
      <c r="S73" s="436"/>
      <c r="T73" t="str">
        <f t="shared" si="10"/>
        <v>المرتفع : يحل مسائل رياضية تتضمن تطبيقات مالية على النقود</v>
      </c>
    </row>
    <row r="74" spans="1:20" ht="18">
      <c r="A74" t="s">
        <v>260</v>
      </c>
      <c r="B74" s="238" t="s">
        <v>293</v>
      </c>
      <c r="C74" s="240" t="s">
        <v>298</v>
      </c>
      <c r="S74" s="436"/>
      <c r="T74" t="str">
        <f t="shared" si="10"/>
        <v>المرتفع : يحلل البيانات الممثلة في الرسوم البيانية</v>
      </c>
    </row>
    <row r="75" spans="1:20" ht="18">
      <c r="A75" t="s">
        <v>260</v>
      </c>
      <c r="B75" s="237" t="s">
        <v>299</v>
      </c>
      <c r="C75" s="240" t="s">
        <v>300</v>
      </c>
      <c r="S75" s="436"/>
      <c r="T75" t="str">
        <f t="shared" si="10"/>
        <v>المتوسط : يميز القيمة المنزلية لعدد ضمن سبع منازل</v>
      </c>
    </row>
    <row r="76" spans="1:20" ht="18">
      <c r="A76" t="s">
        <v>260</v>
      </c>
      <c r="B76" s="237" t="s">
        <v>299</v>
      </c>
      <c r="C76" s="240" t="s">
        <v>301</v>
      </c>
      <c r="S76" s="436"/>
      <c r="T76" t="str">
        <f t="shared" si="10"/>
        <v>المتوسط : يكتب الأعداد الكلية في الصور القياسية واللفظية والتحليلية</v>
      </c>
    </row>
    <row r="77" spans="1:20" ht="18">
      <c r="A77" t="s">
        <v>260</v>
      </c>
      <c r="B77" s="237" t="s">
        <v>299</v>
      </c>
      <c r="C77" s="240" t="s">
        <v>302</v>
      </c>
      <c r="S77" s="436"/>
      <c r="T77" t="str">
        <f t="shared" si="10"/>
        <v>المتوسط : يصف كسور الوحدة ويميزها ويمثلها على خط الأعداد</v>
      </c>
    </row>
    <row r="78" spans="1:20" ht="18">
      <c r="A78" t="s">
        <v>260</v>
      </c>
      <c r="B78" s="237" t="s">
        <v>299</v>
      </c>
      <c r="C78" s="240" t="s">
        <v>303</v>
      </c>
      <c r="S78" s="436"/>
      <c r="T78" t="str">
        <f t="shared" si="10"/>
        <v>المتوسط : يُجري العمليات الأربع باستخدام  ستراتيجيات حل المسائل ضمن أربع منازل</v>
      </c>
    </row>
    <row r="79" spans="1:20" ht="18">
      <c r="A79" t="s">
        <v>260</v>
      </c>
      <c r="B79" s="237" t="s">
        <v>299</v>
      </c>
      <c r="C79" s="240" t="s">
        <v>304</v>
      </c>
      <c r="S79" s="436"/>
      <c r="T79" t="str">
        <f t="shared" si="10"/>
        <v>المتوسط : يميز الأنماط ويوسعها</v>
      </c>
    </row>
    <row r="80" spans="1:20" ht="18">
      <c r="A80" t="s">
        <v>260</v>
      </c>
      <c r="B80" s="237" t="s">
        <v>299</v>
      </c>
      <c r="C80" s="240" t="s">
        <v>305</v>
      </c>
      <c r="S80" s="436"/>
      <c r="T80" t="str">
        <f t="shared" si="10"/>
        <v>المتوسط :    يصف الأشكال الهندسية ثلاثية الأبعاد وفق خصائص(عدد الأوجه وأشكالها، وعدد الرؤوس والأحرف</v>
      </c>
    </row>
    <row r="81" spans="1:20" ht="18">
      <c r="A81" t="s">
        <v>260</v>
      </c>
      <c r="B81" s="237" t="s">
        <v>299</v>
      </c>
      <c r="C81" s="240" t="s">
        <v>306</v>
      </c>
      <c r="S81" s="436"/>
      <c r="T81" t="str">
        <f t="shared" si="10"/>
        <v>المتوسط : يحسب المحيط والمساحة للأشكال الهندسية</v>
      </c>
    </row>
    <row r="82" spans="1:20" ht="18">
      <c r="A82" t="s">
        <v>260</v>
      </c>
      <c r="B82" s="237" t="s">
        <v>299</v>
      </c>
      <c r="C82" s="240" t="s">
        <v>307</v>
      </c>
      <c r="S82" s="436"/>
      <c r="T82" t="str">
        <f t="shared" si="10"/>
        <v>المتوسط : يحدد الوحدة المناسبة للقياس</v>
      </c>
    </row>
    <row r="83" spans="1:20" ht="18">
      <c r="A83" t="s">
        <v>260</v>
      </c>
      <c r="B83" s="237" t="s">
        <v>308</v>
      </c>
      <c r="C83" s="240" t="s">
        <v>309</v>
      </c>
      <c r="S83" s="436"/>
      <c r="T83" t="str">
        <f t="shared" si="10"/>
        <v>المنخفض : يقارن ويرتب الأعداد تصاعديًّا وتنازليًّا</v>
      </c>
    </row>
    <row r="84" spans="1:20" ht="18">
      <c r="A84" t="s">
        <v>260</v>
      </c>
      <c r="B84" s="237" t="s">
        <v>308</v>
      </c>
      <c r="C84" s="240" t="s">
        <v>310</v>
      </c>
      <c r="S84" s="436"/>
      <c r="T84" t="str">
        <f t="shared" si="10"/>
        <v>المنخفض : يجمع الأعداد ضمن أربع منازل ويطرحها ذهنيًّا</v>
      </c>
    </row>
    <row r="85" spans="1:20" ht="18">
      <c r="A85" t="s">
        <v>260</v>
      </c>
      <c r="B85" s="237" t="s">
        <v>308</v>
      </c>
      <c r="C85" s="240" t="s">
        <v>311</v>
      </c>
      <c r="S85" s="436"/>
      <c r="T85" t="str">
        <f t="shared" si="10"/>
        <v>المنخفض : يصف ويصنف الأشكال الهندسية  نائية الأبعاد</v>
      </c>
    </row>
    <row r="86" spans="1:20" ht="18">
      <c r="A86" t="s">
        <v>260</v>
      </c>
      <c r="B86" s="237" t="s">
        <v>308</v>
      </c>
      <c r="C86" s="240" t="s">
        <v>312</v>
      </c>
      <c r="S86" s="436"/>
      <c r="T86" t="str">
        <f t="shared" si="10"/>
        <v>المنخفض : يصف التما ل في شكل ويحدد خط التما ل</v>
      </c>
    </row>
    <row r="87" spans="1:20" ht="18">
      <c r="A87" t="s">
        <v>260</v>
      </c>
      <c r="B87" s="237" t="s">
        <v>308</v>
      </c>
      <c r="C87" s="240" t="s">
        <v>313</v>
      </c>
      <c r="S87" s="436"/>
      <c r="T87" t="str">
        <f t="shared" si="10"/>
        <v>المنخفض : يمثل البيانات باستخدام النقاط والرسوم البيانية</v>
      </c>
    </row>
    <row r="88" spans="1:20" ht="18">
      <c r="A88" t="s">
        <v>260</v>
      </c>
      <c r="B88" s="237" t="s">
        <v>314</v>
      </c>
      <c r="C88" s="240" t="s">
        <v>315</v>
      </c>
      <c r="S88" s="436"/>
      <c r="T88" t="str">
        <f t="shared" si="10"/>
        <v>المنخفض جداً : يقارن بين عددين طبيعيين</v>
      </c>
    </row>
    <row r="89" spans="1:20" ht="18">
      <c r="A89" t="s">
        <v>260</v>
      </c>
      <c r="B89" s="237" t="s">
        <v>314</v>
      </c>
      <c r="C89" s="240" t="s">
        <v>316</v>
      </c>
      <c r="S89" s="436"/>
      <c r="T89" t="str">
        <f t="shared" si="10"/>
        <v>المنخفض جداً : يحدد الوقت والزمن ويختار الوحدات المناسبة</v>
      </c>
    </row>
    <row r="90" spans="1:20" ht="36">
      <c r="A90" t="s">
        <v>260</v>
      </c>
      <c r="B90" s="237" t="s">
        <v>314</v>
      </c>
      <c r="C90" s="240" t="s">
        <v>317</v>
      </c>
      <c r="S90" s="436"/>
      <c r="T90" t="str">
        <f t="shared" si="10"/>
        <v xml:space="preserve">المنخفض جداً : يميز بين فئات النقود المعدنية والورقية، ويستخدمها في عد المبالم ضمن 9999 ريالاً
</v>
      </c>
    </row>
    <row r="91" spans="1:20" ht="18">
      <c r="A91" t="s">
        <v>260</v>
      </c>
      <c r="B91" s="244" t="s">
        <v>314</v>
      </c>
      <c r="C91" s="243" t="s">
        <v>318</v>
      </c>
      <c r="S91" s="436"/>
      <c r="T91" t="str">
        <f t="shared" si="10"/>
        <v>المنخفض جداً : يجمع البيانات وينظمها في الجداول التكرارية</v>
      </c>
    </row>
    <row r="92" spans="1:20" ht="18">
      <c r="A92" t="s">
        <v>349</v>
      </c>
      <c r="B92" s="238" t="s">
        <v>293</v>
      </c>
      <c r="C92" s="237" t="s">
        <v>350</v>
      </c>
      <c r="S92" s="435" t="s">
        <v>349</v>
      </c>
      <c r="T92" t="str">
        <f t="shared" si="10"/>
        <v>المرتفع :  يحل مسائل رياضية على الكسور الاعتيادية والكسور العشرية</v>
      </c>
    </row>
    <row r="93" spans="1:20" ht="18">
      <c r="A93" t="s">
        <v>349</v>
      </c>
      <c r="B93" s="238" t="s">
        <v>293</v>
      </c>
      <c r="C93" s="237" t="s">
        <v>351</v>
      </c>
      <c r="S93" s="435"/>
      <c r="T93" t="str">
        <f t="shared" si="10"/>
        <v>المرتفع :  يقسم الأعداد الكسرية ويبسطها</v>
      </c>
    </row>
    <row r="94" spans="1:20" ht="18">
      <c r="A94" t="s">
        <v>349</v>
      </c>
      <c r="B94" s="238" t="s">
        <v>293</v>
      </c>
      <c r="C94" s="237" t="s">
        <v>352</v>
      </c>
      <c r="S94" s="435"/>
      <c r="T94" t="str">
        <f t="shared" si="10"/>
        <v>المرتفع :  يحل مسائل رياضية على النسبة والمعدل والنسبة المئوية والتناسب</v>
      </c>
    </row>
    <row r="95" spans="1:20" ht="18">
      <c r="A95" t="s">
        <v>349</v>
      </c>
      <c r="B95" s="238" t="s">
        <v>293</v>
      </c>
      <c r="C95" s="237" t="s">
        <v>353</v>
      </c>
      <c r="S95" s="435"/>
      <c r="T95" t="str">
        <f t="shared" si="10"/>
        <v>المرتفع :  يحل مسائل رياضية على الأنماط العددية والدوال</v>
      </c>
    </row>
    <row r="96" spans="1:20" ht="18">
      <c r="A96" t="s">
        <v>349</v>
      </c>
      <c r="B96" s="238" t="s">
        <v>293</v>
      </c>
      <c r="C96" s="237" t="s">
        <v>354</v>
      </c>
      <c r="S96" s="435"/>
      <c r="T96" t="str">
        <f t="shared" si="10"/>
        <v>المرتفع :  يوجد قاعدة دالة ما من خلال جدول</v>
      </c>
    </row>
    <row r="97" spans="1:20" ht="18">
      <c r="A97" t="s">
        <v>349</v>
      </c>
      <c r="B97" s="238" t="s">
        <v>293</v>
      </c>
      <c r="C97" s="237" t="s">
        <v>355</v>
      </c>
      <c r="S97" s="435"/>
      <c r="T97" t="str">
        <f t="shared" si="10"/>
        <v>المرتفع :  يوجد زوايا قياسات مجهولة في المثلن أو الشكل الرباعي</v>
      </c>
    </row>
    <row r="98" spans="1:20" ht="18">
      <c r="A98" t="s">
        <v>349</v>
      </c>
      <c r="B98" s="238" t="s">
        <v>293</v>
      </c>
      <c r="C98" s="237" t="s">
        <v>356</v>
      </c>
      <c r="S98" s="435"/>
      <c r="T98" t="str">
        <f t="shared" si="10"/>
        <v>المرتفع :  يحل مسائل رياضية تتضمن حساب المحيط والمساحة والحجم</v>
      </c>
    </row>
    <row r="99" spans="1:20" ht="18">
      <c r="A99" t="s">
        <v>349</v>
      </c>
      <c r="B99" s="238" t="s">
        <v>293</v>
      </c>
      <c r="C99" s="237" t="s">
        <v>357</v>
      </c>
      <c r="S99" s="435"/>
      <c r="T99" t="str">
        <f t="shared" si="10"/>
        <v>المرتفع :  يمثل البيانات ويحللها لحل المسائل الرياضية</v>
      </c>
    </row>
    <row r="100" spans="1:20" ht="18">
      <c r="A100" t="s">
        <v>349</v>
      </c>
      <c r="B100" s="238" t="s">
        <v>293</v>
      </c>
      <c r="C100" s="237" t="s">
        <v>358</v>
      </c>
      <c r="S100" s="435"/>
      <c r="T100" t="str">
        <f t="shared" si="10"/>
        <v>المرتفع : يدرك الفروق بين مقاييس النزعة المركزية</v>
      </c>
    </row>
    <row r="101" spans="1:20" ht="18">
      <c r="A101" t="s">
        <v>349</v>
      </c>
      <c r="B101" s="238" t="s">
        <v>299</v>
      </c>
      <c r="C101" s="237" t="s">
        <v>359</v>
      </c>
      <c r="S101" s="435"/>
      <c r="T101" t="str">
        <f t="shared" si="10"/>
        <v xml:space="preserve">المتوسط :  يطبق العمليات على الكسور والأعداد العشرية </v>
      </c>
    </row>
    <row r="102" spans="1:20" ht="18">
      <c r="A102" t="s">
        <v>349</v>
      </c>
      <c r="B102" s="238" t="s">
        <v>299</v>
      </c>
      <c r="C102" s="237" t="s">
        <v>360</v>
      </c>
      <c r="S102" s="435"/>
      <c r="T102" t="str">
        <f t="shared" si="10"/>
        <v>المتوسط :  يوجد النسبة المئوية</v>
      </c>
    </row>
    <row r="103" spans="1:20" ht="18">
      <c r="A103" t="s">
        <v>349</v>
      </c>
      <c r="B103" s="238" t="s">
        <v>299</v>
      </c>
      <c r="C103" s="237" t="s">
        <v>361</v>
      </c>
      <c r="S103" s="435"/>
      <c r="T103" t="str">
        <f t="shared" si="10"/>
        <v>المتوسط :  يوجد قاعدة دالة ما</v>
      </c>
    </row>
    <row r="104" spans="1:20" ht="18">
      <c r="A104" t="s">
        <v>349</v>
      </c>
      <c r="B104" s="238" t="s">
        <v>299</v>
      </c>
      <c r="C104" s="237" t="s">
        <v>362</v>
      </c>
      <c r="S104" s="435"/>
      <c r="T104" t="str">
        <f t="shared" si="10"/>
        <v>المتوسط :  يوجد العامل المشترك الأكبر والمضاعف المشترك الأصغر لعددين أو أكثر</v>
      </c>
    </row>
    <row r="105" spans="1:20" ht="18">
      <c r="A105" t="s">
        <v>349</v>
      </c>
      <c r="B105" s="238" t="s">
        <v>299</v>
      </c>
      <c r="C105" s="237" t="s">
        <v>363</v>
      </c>
      <c r="S105" s="435"/>
      <c r="T105" t="str">
        <f t="shared" si="10"/>
        <v>المتوسط :  يحل مسائل رياضية تتعلق بالزوايا والمضلعات</v>
      </c>
    </row>
    <row r="106" spans="1:20" ht="18">
      <c r="A106" t="s">
        <v>349</v>
      </c>
      <c r="B106" s="238" t="s">
        <v>299</v>
      </c>
      <c r="C106" s="237" t="s">
        <v>364</v>
      </c>
      <c r="S106" s="435"/>
      <c r="T106" t="str">
        <f t="shared" si="10"/>
        <v>المتوسط :  يحسب محيط الأشكال المستوية</v>
      </c>
    </row>
    <row r="107" spans="1:20" ht="18">
      <c r="A107" t="s">
        <v>349</v>
      </c>
      <c r="B107" s="238" t="s">
        <v>299</v>
      </c>
      <c r="C107" s="237" t="s">
        <v>365</v>
      </c>
      <c r="S107" s="435"/>
      <c r="T107" t="str">
        <f t="shared" si="10"/>
        <v>المتوسط :  يصنف المثلثات وفًقًا لأطوال أضلاعها، وقياسات زواياها ويوجد قياسات الزوايا المجهولة للأشكال الرباعية</v>
      </c>
    </row>
    <row r="108" spans="1:20" ht="18">
      <c r="A108" t="s">
        <v>349</v>
      </c>
      <c r="B108" s="238" t="s">
        <v>299</v>
      </c>
      <c r="C108" s="237" t="s">
        <v>366</v>
      </c>
      <c r="S108" s="435"/>
      <c r="T108" t="str">
        <f t="shared" si="10"/>
        <v>المتوسط :  يحسب مقاييس النزعة المركزية والمدى</v>
      </c>
    </row>
    <row r="109" spans="1:20" ht="18">
      <c r="A109" t="s">
        <v>349</v>
      </c>
      <c r="B109" s="238" t="s">
        <v>299</v>
      </c>
      <c r="C109" s="237" t="s">
        <v>367</v>
      </c>
      <c r="S109" s="435"/>
      <c r="T109" t="str">
        <f t="shared" si="10"/>
        <v>المتوسط : يحل مسائل رياضية على الاحتمالات</v>
      </c>
    </row>
    <row r="110" spans="1:20" ht="18">
      <c r="A110" t="s">
        <v>349</v>
      </c>
      <c r="B110" s="242" t="s">
        <v>308</v>
      </c>
      <c r="C110" s="237" t="s">
        <v>368</v>
      </c>
      <c r="S110" s="435"/>
      <c r="T110" t="str">
        <f t="shared" si="10"/>
        <v>المنخفض : يوجد حاصل ضرب وقسمة الكسور العشرية وحاصل جمع وطرح الكسور المتشابهة المقام</v>
      </c>
    </row>
    <row r="111" spans="1:20" ht="18">
      <c r="A111" t="s">
        <v>349</v>
      </c>
      <c r="B111" s="238" t="s">
        <v>308</v>
      </c>
      <c r="C111" s="237" t="s">
        <v>369</v>
      </c>
      <c r="S111" s="435"/>
      <c r="T111" t="str">
        <f t="shared" si="10"/>
        <v>المنخفض :  يوجد النسبة المئوية ويحولها  لى كسر أو العكس</v>
      </c>
    </row>
    <row r="112" spans="1:20" ht="18">
      <c r="A112" t="s">
        <v>349</v>
      </c>
      <c r="B112" s="238" t="s">
        <v>308</v>
      </c>
      <c r="C112" s="237" t="s">
        <v>370</v>
      </c>
      <c r="S112" s="435"/>
      <c r="T112" t="str">
        <f t="shared" si="10"/>
        <v>المنخفض :  يبسط العبارات الجبرية ويوجد قيمتها</v>
      </c>
    </row>
    <row r="113" spans="1:20" ht="18">
      <c r="A113" t="s">
        <v>349</v>
      </c>
      <c r="B113" s="238" t="s">
        <v>308</v>
      </c>
      <c r="C113" s="237" t="s">
        <v>371</v>
      </c>
      <c r="S113" s="435"/>
      <c r="T113" t="str">
        <f t="shared" si="10"/>
        <v>المنخفض :  يتعرف على قانون محيط الدائرة</v>
      </c>
    </row>
    <row r="114" spans="1:20" ht="18">
      <c r="A114" t="s">
        <v>349</v>
      </c>
      <c r="B114" s="238" t="s">
        <v>308</v>
      </c>
      <c r="C114" s="237" t="s">
        <v>372</v>
      </c>
      <c r="S114" s="435"/>
      <c r="T114" t="str">
        <f t="shared" si="10"/>
        <v>المنخفض : يوجد احتمال حدث بسيط لتجربة معينة</v>
      </c>
    </row>
    <row r="115" spans="1:20" ht="18">
      <c r="A115" t="s">
        <v>349</v>
      </c>
      <c r="B115" s="238" t="s">
        <v>314</v>
      </c>
      <c r="C115" s="237" t="s">
        <v>373</v>
      </c>
      <c r="S115" s="435"/>
      <c r="T115" t="str">
        <f t="shared" si="10"/>
        <v>المنخفض جداً :  يحلل الأعداد إلى العوامل الأولية</v>
      </c>
    </row>
    <row r="116" spans="1:20" ht="18">
      <c r="A116" t="s">
        <v>349</v>
      </c>
      <c r="B116" s="238" t="s">
        <v>314</v>
      </c>
      <c r="C116" s="237" t="s">
        <v>374</v>
      </c>
      <c r="S116" s="435"/>
      <c r="T116" t="str">
        <f t="shared" si="10"/>
        <v>المنخفض جداً :  يجمع ويطرح الأعداد العشرية</v>
      </c>
    </row>
    <row r="117" spans="1:20" ht="18">
      <c r="A117" t="s">
        <v>349</v>
      </c>
      <c r="B117" s="238" t="s">
        <v>314</v>
      </c>
      <c r="C117" s="237" t="s">
        <v>375</v>
      </c>
      <c r="S117" s="435"/>
      <c r="T117" t="str">
        <f t="shared" si="10"/>
        <v>المنخفض جداً :  يتعرف على مفاهيم الكسور الاعتيادية والنسبة والمعدل والنسبة المئوية</v>
      </c>
    </row>
    <row r="118" spans="1:20" ht="18">
      <c r="A118" t="s">
        <v>349</v>
      </c>
      <c r="B118" s="238" t="s">
        <v>314</v>
      </c>
      <c r="C118" s="237" t="s">
        <v>376</v>
      </c>
      <c r="S118" s="435"/>
      <c r="T118" t="str">
        <f t="shared" si="10"/>
        <v>المنخفض جداً :  يستوعب مفهوم المتباينات</v>
      </c>
    </row>
    <row r="119" spans="1:20" ht="18">
      <c r="A119" t="s">
        <v>349</v>
      </c>
      <c r="B119" s="238" t="s">
        <v>314</v>
      </c>
      <c r="C119" s="237" t="s">
        <v>377</v>
      </c>
      <c r="S119" s="435"/>
      <c r="T119" t="str">
        <f t="shared" si="10"/>
        <v>المنخفض جداً :  يستوعب المفاهيم الهندسية الأولية (الزاوية والمستقيم) ومفهومي الحجم والمساحة</v>
      </c>
    </row>
    <row r="120" spans="1:20" ht="18">
      <c r="A120" t="s">
        <v>349</v>
      </c>
      <c r="B120" s="238" t="s">
        <v>314</v>
      </c>
      <c r="C120" s="237" t="s">
        <v>378</v>
      </c>
      <c r="S120" s="435"/>
      <c r="T120" t="str">
        <f t="shared" si="10"/>
        <v xml:space="preserve">المنخفض جداً : يقرأ البيانات من تمثيلاتها وتحليلها؛ لاستنتاج معلومات. </v>
      </c>
    </row>
    <row r="121" spans="1:20" ht="18">
      <c r="A121" t="s">
        <v>263</v>
      </c>
      <c r="B121" s="238" t="s">
        <v>293</v>
      </c>
      <c r="C121" s="237" t="s">
        <v>407</v>
      </c>
      <c r="S121" s="436" t="s">
        <v>263</v>
      </c>
      <c r="T121" t="str">
        <f t="shared" si="10"/>
        <v>المرتفع :  يصمم ويجري التجارب العلمية، ويحلل البيانات؛ ليقدم تفسيرات منطقية</v>
      </c>
    </row>
    <row r="122" spans="1:20" ht="18">
      <c r="A122" t="s">
        <v>263</v>
      </c>
      <c r="B122" s="238" t="s">
        <v>293</v>
      </c>
      <c r="C122" s="237" t="s">
        <v>408</v>
      </c>
      <c r="S122" s="436"/>
      <c r="T122" t="str">
        <f t="shared" si="10"/>
        <v>المرتفع :  يستكشف الدور الرئيس للجينات في نقل الصفات عبر الأجيال</v>
      </c>
    </row>
    <row r="123" spans="1:20" ht="18">
      <c r="A123" t="s">
        <v>263</v>
      </c>
      <c r="B123" s="238" t="s">
        <v>293</v>
      </c>
      <c r="C123" s="237" t="s">
        <v>409</v>
      </c>
      <c r="S123" s="436"/>
      <c r="T123" t="str">
        <f t="shared" si="10"/>
        <v>المرتفع :  يميز التركيب والوظيفة في المخلوقات الحية</v>
      </c>
    </row>
    <row r="124" spans="1:20" ht="18">
      <c r="A124" t="s">
        <v>263</v>
      </c>
      <c r="B124" s="238" t="s">
        <v>293</v>
      </c>
      <c r="C124" s="237" t="s">
        <v>410</v>
      </c>
      <c r="S124" s="436"/>
      <c r="T124" t="str">
        <f t="shared" si="10"/>
        <v>المرتفع : يستخدم الأدلة العلمية لإيجاد حلول لبعض المشاكل التي تواجه النباتات والحيوانات؛ بسبب التغيرات البيئية</v>
      </c>
    </row>
    <row r="125" spans="1:20" ht="18">
      <c r="A125" t="s">
        <v>263</v>
      </c>
      <c r="B125" s="238" t="s">
        <v>293</v>
      </c>
      <c r="C125" s="237" t="s">
        <v>411</v>
      </c>
      <c r="S125" s="436"/>
      <c r="T125" t="str">
        <f t="shared" si="10"/>
        <v>المرتفع :  يبتكر طرًقًا جديدة ةعادة التدوير للحفاظ على الأرض</v>
      </c>
    </row>
    <row r="126" spans="1:20" ht="18">
      <c r="A126" t="s">
        <v>263</v>
      </c>
      <c r="B126" s="238" t="s">
        <v>293</v>
      </c>
      <c r="C126" s="237" t="s">
        <v>412</v>
      </c>
      <c r="S126" s="436"/>
      <c r="T126" t="str">
        <f t="shared" si="10"/>
        <v>المرتفع :  يميز مصادر الطاقة البديلة للحفاظ على البيئة</v>
      </c>
    </row>
    <row r="127" spans="1:20" ht="18">
      <c r="A127" t="s">
        <v>263</v>
      </c>
      <c r="B127" s="238" t="s">
        <v>293</v>
      </c>
      <c r="C127" s="237" t="s">
        <v>413</v>
      </c>
      <c r="S127" s="436"/>
      <c r="T127" t="str">
        <f t="shared" si="10"/>
        <v>المرتفع :  يستكشف الخصائص والتغيرات الفيزيائية والكيميائية للمادة</v>
      </c>
    </row>
    <row r="128" spans="1:20" ht="18">
      <c r="A128" t="s">
        <v>263</v>
      </c>
      <c r="B128" s="238" t="s">
        <v>293</v>
      </c>
      <c r="C128" s="239" t="s">
        <v>414</v>
      </c>
      <c r="S128" s="436"/>
      <c r="T128" t="str">
        <f t="shared" si="10"/>
        <v>المرتفع :  يتنبأ بالقوى المؤثرة على الأجسام ويفسر العلاقات باستخدام قوانين نيوتن</v>
      </c>
    </row>
    <row r="129" spans="1:20" ht="18">
      <c r="A129" t="s">
        <v>263</v>
      </c>
      <c r="B129" s="238" t="s">
        <v>293</v>
      </c>
      <c r="C129" s="237" t="s">
        <v>415</v>
      </c>
      <c r="S129" s="436"/>
      <c r="T129" t="str">
        <f t="shared" si="10"/>
        <v>المرتفع : يصمم نموذج لوصف حركة الأرض والقمر والشمس ويفسر الظواهر المرتبطة بها</v>
      </c>
    </row>
    <row r="130" spans="1:20" ht="18">
      <c r="A130" t="s">
        <v>263</v>
      </c>
      <c r="B130" s="238" t="s">
        <v>299</v>
      </c>
      <c r="C130" s="237" t="s">
        <v>416</v>
      </c>
      <c r="S130" s="436"/>
      <c r="T130" t="str">
        <f t="shared" si="10"/>
        <v>المتوسط : يصف تراكيب ووظائف كل من الخلايا والأنسجة والأعضاء والأجهزة في المخلوقات الحية</v>
      </c>
    </row>
    <row r="131" spans="1:20" ht="18">
      <c r="A131" t="s">
        <v>263</v>
      </c>
      <c r="B131" s="238" t="s">
        <v>299</v>
      </c>
      <c r="C131" s="237" t="s">
        <v>417</v>
      </c>
      <c r="S131" s="436"/>
      <c r="T131" t="str">
        <f t="shared" si="10"/>
        <v>المتوسط :  يوضح أوجه التشابه والاختلاف بين أجهزة الجسم</v>
      </c>
    </row>
    <row r="132" spans="1:20" ht="18">
      <c r="A132" t="s">
        <v>263</v>
      </c>
      <c r="B132" s="238" t="s">
        <v>299</v>
      </c>
      <c r="C132" s="237" t="s">
        <v>418</v>
      </c>
      <c r="S132" s="436"/>
      <c r="T132" t="str">
        <f t="shared" ref="T132:T195" si="11">B132&amp;" : "&amp;C132</f>
        <v>المتوسط :  يقارن بين دورات الحياة في النباتات والحيوانات</v>
      </c>
    </row>
    <row r="133" spans="1:20" ht="18">
      <c r="A133" t="s">
        <v>263</v>
      </c>
      <c r="B133" s="238" t="s">
        <v>299</v>
      </c>
      <c r="C133" s="237" t="s">
        <v>419</v>
      </c>
      <c r="S133" s="436"/>
      <c r="T133" t="str">
        <f t="shared" si="11"/>
        <v>المتوسط :   يوضح أن بعض المخلوقات الحية لديها تكيفات تمكنها من البقاء في النظام البيئي بشكل أفضل</v>
      </c>
    </row>
    <row r="134" spans="1:20" ht="18">
      <c r="A134" t="s">
        <v>263</v>
      </c>
      <c r="B134" s="238" t="s">
        <v>299</v>
      </c>
      <c r="C134" s="237" t="s">
        <v>420</v>
      </c>
      <c r="S134" s="436"/>
      <c r="T134" t="str">
        <f t="shared" si="11"/>
        <v>المتوسط : يتنبأ بالتركيب الجيني المحتمل لصفات مختارة من الأبوين، ويميز بين الصفات الموروثة والمكتسبة</v>
      </c>
    </row>
    <row r="135" spans="1:20" ht="18">
      <c r="A135" t="s">
        <v>263</v>
      </c>
      <c r="B135" s="238" t="s">
        <v>299</v>
      </c>
      <c r="C135" s="237" t="s">
        <v>421</v>
      </c>
      <c r="S135" s="436"/>
      <c r="T135" t="str">
        <f t="shared" si="11"/>
        <v>المتوسط :  يصنف المخلوقات الحية بحسب مستويات الطاقة في بيئتها</v>
      </c>
    </row>
    <row r="136" spans="1:20" ht="18">
      <c r="A136" t="s">
        <v>263</v>
      </c>
      <c r="B136" s="238" t="s">
        <v>299</v>
      </c>
      <c r="C136" s="237" t="s">
        <v>422</v>
      </c>
      <c r="S136" s="436"/>
      <c r="T136" t="str">
        <f t="shared" si="11"/>
        <v>المتوسط :  يوضح العلاقات بين مخلوقات حية محددة داخل بيئة معينة</v>
      </c>
    </row>
    <row r="137" spans="1:20" ht="36">
      <c r="A137" t="s">
        <v>263</v>
      </c>
      <c r="B137" s="238" t="s">
        <v>299</v>
      </c>
      <c r="C137" s="237" t="s">
        <v>423</v>
      </c>
      <c r="S137" s="436"/>
      <c r="T137" t="str">
        <f t="shared" si="11"/>
        <v>المتوسط : يوضح كيف يسبب دوران الأرض، وميلان محورها وتفاعلها مع الشمس في حدوث الفصول الأربعة والتغير في ساعات النهار والليل</v>
      </c>
    </row>
    <row r="138" spans="1:20" ht="18">
      <c r="A138" t="s">
        <v>263</v>
      </c>
      <c r="B138" s="238" t="s">
        <v>299</v>
      </c>
      <c r="C138" s="237" t="s">
        <v>424</v>
      </c>
      <c r="S138" s="436"/>
      <c r="T138" t="str">
        <f t="shared" si="11"/>
        <v>المتوسط :  يبحث ويوضح ما إذا كان خلط المواد ينتج مادة جديدة</v>
      </c>
    </row>
    <row r="139" spans="1:20" ht="18">
      <c r="A139" t="s">
        <v>263</v>
      </c>
      <c r="B139" s="238" t="s">
        <v>299</v>
      </c>
      <c r="C139" s="237" t="s">
        <v>425</v>
      </c>
      <c r="S139" s="436"/>
      <c r="T139" t="str">
        <f t="shared" si="11"/>
        <v>المتوسط : يستقصي حركة الجسوم ليتنبأ بالحركة المستقبلية ويفسر تأثير القوى المتزنة وغير المتزنة</v>
      </c>
    </row>
    <row r="140" spans="1:20" ht="18">
      <c r="A140" t="s">
        <v>263</v>
      </c>
      <c r="B140" s="238" t="s">
        <v>299</v>
      </c>
      <c r="C140" s="237" t="s">
        <v>426</v>
      </c>
      <c r="S140" s="436"/>
      <c r="T140" t="str">
        <f t="shared" si="11"/>
        <v>المتوسط :  يتنبأ بالقوى المؤ رة على جسمٍ ما يتحرك على أسطح مختلفة</v>
      </c>
    </row>
    <row r="141" spans="1:20" ht="18">
      <c r="A141" t="s">
        <v>263</v>
      </c>
      <c r="B141" s="238" t="s">
        <v>299</v>
      </c>
      <c r="C141" s="237" t="s">
        <v>427</v>
      </c>
      <c r="S141" s="436"/>
      <c r="T141" t="str">
        <f t="shared" si="11"/>
        <v>المتوسط : يستخدم أدلة؛ ليفسر تحولات الطاقة</v>
      </c>
    </row>
    <row r="142" spans="1:20" ht="18">
      <c r="A142" t="s">
        <v>263</v>
      </c>
      <c r="B142" s="237" t="s">
        <v>308</v>
      </c>
      <c r="C142" s="237" t="s">
        <v>428</v>
      </c>
      <c r="S142" s="436"/>
      <c r="T142" t="str">
        <f t="shared" si="11"/>
        <v>المنخفض :  يتعرف على بعض تراكيب الخلايا والأنسجة والأعضاء والأجهزة في المخلوقات الحية</v>
      </c>
    </row>
    <row r="143" spans="1:20" ht="18">
      <c r="A143" t="s">
        <v>263</v>
      </c>
      <c r="B143" s="237" t="s">
        <v>308</v>
      </c>
      <c r="C143" s="237" t="s">
        <v>429</v>
      </c>
      <c r="S143" s="436"/>
      <c r="T143" t="str">
        <f t="shared" si="11"/>
        <v>المنخفض :  يتعرف على أوجه التشابه والاختلاف بين الخلايا النباتية والحيوانية</v>
      </c>
    </row>
    <row r="144" spans="1:20" ht="18">
      <c r="A144" t="s">
        <v>263</v>
      </c>
      <c r="B144" s="237" t="s">
        <v>308</v>
      </c>
      <c r="C144" s="237" t="s">
        <v>430</v>
      </c>
      <c r="S144" s="436"/>
      <c r="T144" t="str">
        <f t="shared" si="11"/>
        <v>المنخفض :  يتعرف على نموذج حركة كل من الأرض والشمس والقمر</v>
      </c>
    </row>
    <row r="145" spans="1:20" ht="18">
      <c r="A145" t="s">
        <v>263</v>
      </c>
      <c r="B145" s="237" t="s">
        <v>308</v>
      </c>
      <c r="C145" s="237" t="s">
        <v>431</v>
      </c>
      <c r="S145" s="436"/>
      <c r="T145" t="str">
        <f t="shared" si="11"/>
        <v>المنخفض :  يتعرف على بعض الصفات المورو ة من الأبوين</v>
      </c>
    </row>
    <row r="146" spans="1:20" ht="18">
      <c r="A146" t="s">
        <v>263</v>
      </c>
      <c r="B146" s="237" t="s">
        <v>308</v>
      </c>
      <c r="C146" s="237" t="s">
        <v>432</v>
      </c>
      <c r="S146" s="436"/>
      <c r="T146" t="str">
        <f t="shared" si="11"/>
        <v>المنخفض :  يستكشف خصائص المواد  الفيزيائية والكيميائية</v>
      </c>
    </row>
    <row r="147" spans="1:20" ht="18">
      <c r="A147" t="s">
        <v>263</v>
      </c>
      <c r="B147" s="237" t="s">
        <v>308</v>
      </c>
      <c r="C147" s="237" t="s">
        <v>433</v>
      </c>
      <c r="S147" s="436"/>
      <c r="T147" t="str">
        <f t="shared" si="11"/>
        <v>المنخفض :  يصف حركة الجسم ويوضح كيف تؤ ر القوة والكتلة على حركة الجسم</v>
      </c>
    </row>
    <row r="148" spans="1:20" ht="18">
      <c r="A148" t="s">
        <v>263</v>
      </c>
      <c r="B148" s="237" t="s">
        <v>308</v>
      </c>
      <c r="C148" s="237" t="s">
        <v>434</v>
      </c>
      <c r="S148" s="436"/>
      <c r="T148" t="str">
        <f t="shared" si="11"/>
        <v>المنخفض : يتعرف على تحولات الطاقة</v>
      </c>
    </row>
    <row r="149" spans="1:20" ht="18">
      <c r="A149" t="s">
        <v>263</v>
      </c>
      <c r="B149" s="238" t="s">
        <v>314</v>
      </c>
      <c r="C149" s="237" t="s">
        <v>435</v>
      </c>
      <c r="S149" s="436"/>
      <c r="T149" t="str">
        <f t="shared" si="11"/>
        <v>المنخفض جداً :  يتعرف على الاحتياجات الأساسية للمخلوقات الحية</v>
      </c>
    </row>
    <row r="150" spans="1:20" ht="18">
      <c r="A150" t="s">
        <v>263</v>
      </c>
      <c r="B150" s="238" t="s">
        <v>314</v>
      </c>
      <c r="C150" s="237" t="s">
        <v>436</v>
      </c>
      <c r="S150" s="436"/>
      <c r="T150" t="str">
        <f t="shared" si="11"/>
        <v>المنخفض جداً :  يتعرف على العوامل الحيوية واللاحيوية في البيئة</v>
      </c>
    </row>
    <row r="151" spans="1:20" ht="18">
      <c r="A151" t="s">
        <v>263</v>
      </c>
      <c r="B151" s="238" t="s">
        <v>314</v>
      </c>
      <c r="C151" s="237" t="s">
        <v>437</v>
      </c>
      <c r="S151" s="436"/>
      <c r="T151" t="str">
        <f t="shared" si="11"/>
        <v>المنخفض جداً :  يتعرف على حركة الأرض حول محورها وحول الشمس</v>
      </c>
    </row>
    <row r="152" spans="1:20" ht="18">
      <c r="A152" t="s">
        <v>263</v>
      </c>
      <c r="B152" s="238" t="s">
        <v>314</v>
      </c>
      <c r="C152" s="237" t="s">
        <v>404</v>
      </c>
      <c r="S152" s="436"/>
      <c r="T152" t="str">
        <f t="shared" si="11"/>
        <v>المنخفض جداً :  يتعرف على بعض خصائص المادة</v>
      </c>
    </row>
    <row r="153" spans="1:20" ht="18">
      <c r="A153" t="s">
        <v>263</v>
      </c>
      <c r="B153" s="238" t="s">
        <v>314</v>
      </c>
      <c r="C153" s="237" t="s">
        <v>438</v>
      </c>
      <c r="S153" s="436"/>
      <c r="T153" t="str">
        <f t="shared" si="11"/>
        <v>المنخفض جداً :  يتعرف على المفاهيم الأساسية (الموقع، والمسافة، والسرعة)</v>
      </c>
    </row>
    <row r="154" spans="1:20" ht="18">
      <c r="A154" t="s">
        <v>263</v>
      </c>
      <c r="B154" s="238" t="s">
        <v>314</v>
      </c>
      <c r="C154" s="237" t="s">
        <v>439</v>
      </c>
      <c r="S154" s="436"/>
      <c r="T154" t="str">
        <f t="shared" si="11"/>
        <v>المنخفض جداً : يتعرف على بعض أشكال الطاقة</v>
      </c>
    </row>
    <row r="155" spans="1:20" ht="18">
      <c r="A155" t="s">
        <v>262</v>
      </c>
      <c r="B155" s="238" t="s">
        <v>293</v>
      </c>
      <c r="C155" s="240" t="s">
        <v>379</v>
      </c>
      <c r="S155" s="435" t="s">
        <v>262</v>
      </c>
      <c r="T155" t="str">
        <f t="shared" si="11"/>
        <v>المرتفع :  يقدم أدلة تثبت أن المخلوقات الحية مكونة من خلايا</v>
      </c>
    </row>
    <row r="156" spans="1:20" ht="18">
      <c r="A156" t="s">
        <v>262</v>
      </c>
      <c r="B156" s="238" t="s">
        <v>293</v>
      </c>
      <c r="C156" s="240" t="s">
        <v>380</v>
      </c>
      <c r="S156" s="435"/>
      <c r="T156" t="str">
        <f t="shared" si="11"/>
        <v xml:space="preserve">المرتفع :  يبني تفسيرًا مدعمًا بالأدلة حول كيفية عمل أجهزة الجسم وتفواعلها مع بعضها </v>
      </c>
    </row>
    <row r="157" spans="1:20" ht="18">
      <c r="A157" t="s">
        <v>262</v>
      </c>
      <c r="B157" s="238" t="s">
        <v>293</v>
      </c>
      <c r="C157" s="240" t="s">
        <v>381</v>
      </c>
      <c r="S157" s="435"/>
      <c r="T157" t="str">
        <f t="shared" si="11"/>
        <v>المرتفع :  يوضح كيف تؤثر التغيرات في تركيب الجينات  الطفرات( الموجودة على الكروموسومات في صنع البروتين)</v>
      </c>
    </row>
    <row r="158" spans="1:20" ht="18">
      <c r="A158" t="s">
        <v>262</v>
      </c>
      <c r="B158" s="238" t="s">
        <v>293</v>
      </c>
      <c r="C158" s="240" t="s">
        <v>382</v>
      </c>
      <c r="S158" s="435"/>
      <c r="T158" t="str">
        <f t="shared" si="11"/>
        <v>المرتفع :  يجمع معلومات حول التقنيات الحديثة التي غيرت طرق البشر في توريث الصفات المرغوبة للمخلوقات الحية</v>
      </c>
    </row>
    <row r="159" spans="1:20" ht="18">
      <c r="A159" t="s">
        <v>262</v>
      </c>
      <c r="B159" s="238" t="s">
        <v>293</v>
      </c>
      <c r="C159" s="240" t="s">
        <v>383</v>
      </c>
      <c r="S159" s="435"/>
      <c r="T159" t="str">
        <f t="shared" si="11"/>
        <v>المرتفع : يتعرف على أمثلة الانتخاب الصناعي  الانتقائي( لصفات معينة في النباتات والحيوانات)</v>
      </c>
    </row>
    <row r="160" spans="1:20" ht="18">
      <c r="A160" t="s">
        <v>262</v>
      </c>
      <c r="B160" s="238" t="s">
        <v>293</v>
      </c>
      <c r="C160" s="240" t="s">
        <v>384</v>
      </c>
      <c r="S160" s="435"/>
      <c r="T160" t="str">
        <f t="shared" si="11"/>
        <v>المرتفع :  يتنبأ بتغيرات الأرض المسببة للكوارث الطبيعية ويقترح حلولاً لتقليل تأثير تلك التغيرات</v>
      </c>
    </row>
    <row r="161" spans="1:20" ht="18">
      <c r="A161" t="s">
        <v>262</v>
      </c>
      <c r="B161" s="238" t="s">
        <v>293</v>
      </c>
      <c r="C161" s="240" t="s">
        <v>385</v>
      </c>
      <c r="S161" s="435"/>
      <c r="T161" t="str">
        <f t="shared" si="11"/>
        <v>المرتفع :  يتنبأ باتجاه حركة جسمٍ ما عند رميه أو إسقاطه</v>
      </c>
    </row>
    <row r="162" spans="1:20" ht="18">
      <c r="A162" t="s">
        <v>262</v>
      </c>
      <c r="B162" s="238" t="s">
        <v>293</v>
      </c>
      <c r="C162" s="240" t="s">
        <v>386</v>
      </c>
      <c r="S162" s="435"/>
      <c r="T162" t="str">
        <f t="shared" si="11"/>
        <v>المرتفع : يقارن بين الخصائص الفيزيائية لمادةٍ ما بناءً على حالتها وشكلها ولونها وملمسها</v>
      </c>
    </row>
    <row r="163" spans="1:20" ht="18">
      <c r="A163" t="s">
        <v>262</v>
      </c>
      <c r="B163" s="238" t="s">
        <v>293</v>
      </c>
      <c r="C163" s="240" t="s">
        <v>387</v>
      </c>
      <c r="S163" s="435"/>
      <c r="T163" t="str">
        <f t="shared" si="11"/>
        <v>المرتفع : يستكشف مجموعات عناصر الجدول الدوري، ويميز التفاعلات الكيميائية والعوامل المؤثرة عليها</v>
      </c>
    </row>
    <row r="164" spans="1:20" ht="18">
      <c r="A164" t="s">
        <v>262</v>
      </c>
      <c r="B164" s="241" t="s">
        <v>299</v>
      </c>
      <c r="C164" s="240" t="s">
        <v>388</v>
      </c>
      <c r="S164" s="435"/>
      <c r="T164" t="str">
        <f t="shared" si="11"/>
        <v>المتوسط :  يستخدم بعض الأدوات لتمثيل مفهوم علمي</v>
      </c>
    </row>
    <row r="165" spans="1:20" ht="36">
      <c r="A165" t="s">
        <v>262</v>
      </c>
      <c r="B165" s="241" t="s">
        <v>299</v>
      </c>
      <c r="C165" s="240" t="s">
        <v>389</v>
      </c>
      <c r="S165" s="435"/>
      <c r="T165" t="str">
        <f t="shared" si="11"/>
        <v>المتوسط :  يوضح كيف يتكون الجسم من أجهزة مترابطة مكونة من خلايا وأنسجة وأعضاء تعمل معًا للحفاظ على التوازن</v>
      </c>
    </row>
    <row r="166" spans="1:20" ht="36">
      <c r="A166" t="s">
        <v>262</v>
      </c>
      <c r="B166" s="241" t="s">
        <v>299</v>
      </c>
      <c r="C166" s="240" t="s">
        <v>390</v>
      </c>
      <c r="S166" s="435"/>
      <c r="T166" t="str">
        <f t="shared" si="11"/>
        <v>المتوسط : يوضح تركيب الحمض النووي وتأثير أي تغيرات من الممكن أن تحدث في تسلسل الجينات (على سبيل المثال الطفرات)</v>
      </c>
    </row>
    <row r="167" spans="1:20" ht="18">
      <c r="A167" t="s">
        <v>262</v>
      </c>
      <c r="B167" s="241" t="s">
        <v>299</v>
      </c>
      <c r="C167" s="240" t="s">
        <v>391</v>
      </c>
      <c r="S167" s="435"/>
      <c r="T167" t="str">
        <f t="shared" si="11"/>
        <v>المتوسط :  يشرح التغيرات التي تطرأ على سطح الأرض وتسبب الكوارث الطبيعية (مثل الزلازل والبراكين)</v>
      </c>
    </row>
    <row r="168" spans="1:20" ht="18">
      <c r="A168" t="s">
        <v>262</v>
      </c>
      <c r="B168" s="241" t="s">
        <v>299</v>
      </c>
      <c r="C168" s="240" t="s">
        <v>392</v>
      </c>
      <c r="S168" s="435"/>
      <c r="T168" t="str">
        <f t="shared" si="11"/>
        <v>المتوسط :  يفرق بين العناصر والمركبات والمخاليط ويميز بين خصائص المواد</v>
      </c>
    </row>
    <row r="169" spans="1:20" ht="18">
      <c r="A169" t="s">
        <v>262</v>
      </c>
      <c r="B169" s="241" t="s">
        <v>299</v>
      </c>
      <c r="C169" s="240" t="s">
        <v>393</v>
      </c>
      <c r="S169" s="435"/>
      <c r="T169" t="str">
        <f t="shared" si="11"/>
        <v>المتوسط :  يحدد التفاعلات الكيميائية البسيطة ويوضح كيف أن العدد الكلي للذرات لا يتغير في التفاعل الكيميائي</v>
      </c>
    </row>
    <row r="170" spans="1:20" ht="18">
      <c r="A170" t="s">
        <v>262</v>
      </c>
      <c r="B170" s="241" t="s">
        <v>299</v>
      </c>
      <c r="C170" s="240" t="s">
        <v>394</v>
      </c>
      <c r="S170" s="435"/>
      <c r="T170" t="str">
        <f t="shared" si="11"/>
        <v>المتوسط :  يطبق قوانين نيوتن لتفسير التغيرات التي تحدث للأجسام المتحركة</v>
      </c>
    </row>
    <row r="171" spans="1:20" ht="18">
      <c r="A171" t="s">
        <v>262</v>
      </c>
      <c r="B171" s="241" t="s">
        <v>299</v>
      </c>
      <c r="C171" s="240" t="s">
        <v>395</v>
      </c>
      <c r="S171" s="435"/>
      <c r="T171" t="str">
        <f t="shared" si="11"/>
        <v>المتوسط :  يقدم أدلة تثبت أن التغير في حركة الجسم تعتمد على كتلة الجسوم وعلى مجموع القوى المؤثرة عليه</v>
      </c>
    </row>
    <row r="172" spans="1:20" ht="18">
      <c r="A172" t="s">
        <v>262</v>
      </c>
      <c r="B172" s="241" t="s">
        <v>299</v>
      </c>
      <c r="C172" s="240" t="s">
        <v>396</v>
      </c>
      <c r="S172" s="435"/>
      <c r="T172" t="str">
        <f t="shared" si="11"/>
        <v>المتوسط : يوضح بعض العوامل التي تؤثر على شدة القوى الكهربائية والمغناطيسية</v>
      </c>
    </row>
    <row r="173" spans="1:20" ht="18">
      <c r="A173" t="s">
        <v>262</v>
      </c>
      <c r="B173" s="237" t="s">
        <v>308</v>
      </c>
      <c r="C173" s="240" t="s">
        <v>397</v>
      </c>
      <c r="S173" s="435"/>
      <c r="T173" t="str">
        <f t="shared" si="11"/>
        <v>المنخفض :  يتعرف على التراكيب الأساسية لأجسام المخلوقات الحية</v>
      </c>
    </row>
    <row r="174" spans="1:20" ht="18">
      <c r="A174" t="s">
        <v>262</v>
      </c>
      <c r="B174" s="237" t="s">
        <v>308</v>
      </c>
      <c r="C174" s="240" t="s">
        <v>398</v>
      </c>
      <c r="S174" s="435"/>
      <c r="T174" t="str">
        <f t="shared" si="11"/>
        <v>المنخفض :  يصوف بعض التغيرات التي تطرأ على سوطح الأرض وتسوبب الكوارث الطبيعية  مثل الزلازل والبراكين</v>
      </c>
    </row>
    <row r="175" spans="1:20" ht="18">
      <c r="A175" t="s">
        <v>262</v>
      </c>
      <c r="B175" s="237" t="s">
        <v>308</v>
      </c>
      <c r="C175" s="240" t="s">
        <v>399</v>
      </c>
      <c r="S175" s="435"/>
      <c r="T175" t="str">
        <f t="shared" si="11"/>
        <v xml:space="preserve">المنخفض :  يتعرف على مفهوم العناصر، والمركبات، والمخاليط </v>
      </c>
    </row>
    <row r="176" spans="1:20" ht="18">
      <c r="A176" t="s">
        <v>262</v>
      </c>
      <c r="B176" s="237" t="s">
        <v>308</v>
      </c>
      <c r="C176" s="240" t="s">
        <v>400</v>
      </c>
      <c r="S176" s="435"/>
      <c r="T176" t="str">
        <f t="shared" si="11"/>
        <v>المنخفض :  يتعرف على التفاعل الكيميائي البسيط</v>
      </c>
    </row>
    <row r="177" spans="1:20" ht="18">
      <c r="A177" t="s">
        <v>262</v>
      </c>
      <c r="B177" s="237" t="s">
        <v>308</v>
      </c>
      <c r="C177" s="240" t="s">
        <v>401</v>
      </c>
      <c r="S177" s="435"/>
      <c r="T177" t="str">
        <f t="shared" si="11"/>
        <v>المنخفض : يتعرف على الطاقة الكامنة والحركية، ويميز بين القوى المتزنة وغير المتزنة المؤثرة على الأجسام</v>
      </c>
    </row>
    <row r="178" spans="1:20" ht="18">
      <c r="A178" t="s">
        <v>262</v>
      </c>
      <c r="B178" s="238" t="s">
        <v>314</v>
      </c>
      <c r="C178" s="240" t="s">
        <v>402</v>
      </c>
      <c r="S178" s="435"/>
      <c r="T178" t="str">
        <f t="shared" si="11"/>
        <v>المنخفض جداً :  يتعرف على التراكيب التي تدعم النمو والبقاء والسلوك والتكاثر</v>
      </c>
    </row>
    <row r="179" spans="1:20" ht="18">
      <c r="A179" t="s">
        <v>262</v>
      </c>
      <c r="B179" s="238" t="s">
        <v>314</v>
      </c>
      <c r="C179" s="240" t="s">
        <v>403</v>
      </c>
      <c r="S179" s="435"/>
      <c r="T179" t="str">
        <f t="shared" si="11"/>
        <v>المنخفض جداً :  يتعرف على بعض التغيرات التي تطرأ على سطح الأرض مثل الزلازل والبراكين</v>
      </c>
    </row>
    <row r="180" spans="1:20" ht="18">
      <c r="A180" t="s">
        <v>262</v>
      </c>
      <c r="B180" s="238" t="s">
        <v>314</v>
      </c>
      <c r="C180" s="240" t="s">
        <v>404</v>
      </c>
      <c r="S180" s="435"/>
      <c r="T180" t="str">
        <f t="shared" si="11"/>
        <v>المنخفض جداً :  يتعرف على بعض خصائص المادة</v>
      </c>
    </row>
    <row r="181" spans="1:20" ht="18">
      <c r="A181" t="s">
        <v>262</v>
      </c>
      <c r="B181" s="238" t="s">
        <v>314</v>
      </c>
      <c r="C181" s="240" t="s">
        <v>405</v>
      </c>
      <c r="S181" s="435"/>
      <c r="T181" t="str">
        <f t="shared" si="11"/>
        <v>المنخفض جداً :  يتعرف على بعض المصطلحات مثل: السرعة، الجاذبية</v>
      </c>
    </row>
    <row r="182" spans="1:20" ht="18">
      <c r="A182" t="s">
        <v>262</v>
      </c>
      <c r="B182" s="238" t="s">
        <v>314</v>
      </c>
      <c r="C182" s="240" t="s">
        <v>406</v>
      </c>
      <c r="S182" s="435"/>
      <c r="T182" t="str">
        <f t="shared" si="11"/>
        <v>المنخفض جداً : يتعرف على قوانين نيوتن</v>
      </c>
    </row>
    <row r="183" spans="1:20" ht="18">
      <c r="A183" t="s">
        <v>261</v>
      </c>
      <c r="B183" s="238" t="s">
        <v>293</v>
      </c>
      <c r="C183" s="237" t="s">
        <v>319</v>
      </c>
      <c r="S183" s="436" t="s">
        <v>261</v>
      </c>
      <c r="T183" t="str">
        <f t="shared" si="11"/>
        <v>المرتفع :  يحل المعادلات الخطية، ويحل نظام المعادلات الخطية</v>
      </c>
    </row>
    <row r="184" spans="1:20" ht="18">
      <c r="A184" t="s">
        <v>261</v>
      </c>
      <c r="B184" s="238" t="s">
        <v>293</v>
      </c>
      <c r="C184" s="239" t="s">
        <v>320</v>
      </c>
      <c r="S184" s="436"/>
      <c r="T184" t="str">
        <f t="shared" si="11"/>
        <v>المرتفع :  يحل المتباينات الخطية في متغير واحد جبريًّا، ومتباينات تتضمن قيمة مطلقة</v>
      </c>
    </row>
    <row r="185" spans="1:20" ht="18">
      <c r="A185" t="s">
        <v>261</v>
      </c>
      <c r="B185" s="238" t="s">
        <v>293</v>
      </c>
      <c r="C185" s="237" t="s">
        <v>321</v>
      </c>
      <c r="S185" s="436"/>
      <c r="T185" t="str">
        <f t="shared" si="11"/>
        <v>المرتفع :  يحل مسائل على الدالة الخطية</v>
      </c>
    </row>
    <row r="186" spans="1:20" ht="18">
      <c r="A186" t="s">
        <v>261</v>
      </c>
      <c r="B186" s="238" t="s">
        <v>293</v>
      </c>
      <c r="C186" s="237" t="s">
        <v>322</v>
      </c>
      <c r="S186" s="436"/>
      <c r="T186" t="str">
        <f t="shared" si="11"/>
        <v>المرتفع :  يحل مسائل على الدالة التربيعية</v>
      </c>
    </row>
    <row r="187" spans="1:20" ht="18">
      <c r="A187" t="s">
        <v>261</v>
      </c>
      <c r="B187" s="238" t="s">
        <v>293</v>
      </c>
      <c r="C187" s="237" t="s">
        <v>323</v>
      </c>
      <c r="S187" s="436"/>
      <c r="T187" t="str">
        <f t="shared" si="11"/>
        <v>المرتفع :  يوجد قيم الدوال المثلثية باستخدام الآلة الحاسبة</v>
      </c>
    </row>
    <row r="188" spans="1:20" ht="18">
      <c r="A188" t="s">
        <v>261</v>
      </c>
      <c r="B188" s="238" t="s">
        <v>293</v>
      </c>
      <c r="C188" s="237" t="s">
        <v>324</v>
      </c>
      <c r="S188" s="436"/>
      <c r="T188" t="str">
        <f t="shared" si="11"/>
        <v>المرتفع :  يحل مسائل على اةحصاء والاحتمالات</v>
      </c>
    </row>
    <row r="189" spans="1:20" ht="18">
      <c r="A189" t="s">
        <v>261</v>
      </c>
      <c r="B189" s="238" t="s">
        <v>293</v>
      </c>
      <c r="C189" s="237" t="s">
        <v>325</v>
      </c>
      <c r="S189" s="436"/>
      <c r="T189" t="str">
        <f t="shared" si="11"/>
        <v>المرتفع : يوجد القيم العظمى والصغرى للدالة التربيعية</v>
      </c>
    </row>
    <row r="190" spans="1:20" ht="18">
      <c r="A190" t="s">
        <v>261</v>
      </c>
      <c r="B190" s="238" t="s">
        <v>299</v>
      </c>
      <c r="C190" s="237" t="s">
        <v>326</v>
      </c>
      <c r="S190" s="436"/>
      <c r="T190" t="str">
        <f t="shared" si="11"/>
        <v>المتوسط :  يبسط العبارات الرياضية ويوجد قيمها</v>
      </c>
    </row>
    <row r="191" spans="1:20" ht="18">
      <c r="A191" t="s">
        <v>261</v>
      </c>
      <c r="B191" s="238" t="s">
        <v>299</v>
      </c>
      <c r="C191" s="237" t="s">
        <v>327</v>
      </c>
      <c r="S191" s="436"/>
      <c r="T191" t="str">
        <f t="shared" si="11"/>
        <v>المتوسط :  يحل معادلات تتضمن قيمة مطلقة</v>
      </c>
    </row>
    <row r="192" spans="1:20" ht="18">
      <c r="A192" t="s">
        <v>261</v>
      </c>
      <c r="B192" s="238" t="s">
        <v>299</v>
      </c>
      <c r="C192" s="237" t="s">
        <v>328</v>
      </c>
      <c r="S192" s="436"/>
      <c r="T192" t="str">
        <f t="shared" si="11"/>
        <v>المتوسط :  يوجد معدل التغير لدالة ما</v>
      </c>
    </row>
    <row r="193" spans="1:20" ht="18">
      <c r="A193" t="s">
        <v>261</v>
      </c>
      <c r="B193" s="238" t="s">
        <v>299</v>
      </c>
      <c r="C193" s="237" t="s">
        <v>329</v>
      </c>
      <c r="S193" s="436"/>
      <c r="T193" t="str">
        <f t="shared" si="11"/>
        <v>المتوسط :  يوضح مفهوم الدالة</v>
      </c>
    </row>
    <row r="194" spans="1:20" ht="18">
      <c r="A194" t="s">
        <v>261</v>
      </c>
      <c r="B194" s="238" t="s">
        <v>299</v>
      </c>
      <c r="C194" s="237" t="s">
        <v>330</v>
      </c>
      <c r="S194" s="436"/>
      <c r="T194" t="str">
        <f t="shared" si="11"/>
        <v>المتوسط :  يمثل المعادلة الخطية باستخدام المقطع السيني والصادي</v>
      </c>
    </row>
    <row r="195" spans="1:20" ht="18">
      <c r="A195" t="s">
        <v>261</v>
      </c>
      <c r="B195" s="238" t="s">
        <v>299</v>
      </c>
      <c r="C195" s="237" t="s">
        <v>331</v>
      </c>
      <c r="S195" s="436"/>
      <c r="T195" t="str">
        <f t="shared" si="11"/>
        <v>المتوسط :  يحدد ما  ذا كان المستقيمان متوازيين أو متعامدين بمعلومية معادلة أو ميل</v>
      </c>
    </row>
    <row r="196" spans="1:20" ht="18">
      <c r="A196" t="s">
        <v>261</v>
      </c>
      <c r="B196" s="238" t="s">
        <v>299</v>
      </c>
      <c r="C196" s="237" t="s">
        <v>332</v>
      </c>
      <c r="S196" s="436"/>
      <c r="T196" t="str">
        <f t="shared" ref="T196:T212" si="12">B196&amp;" : "&amp;C196</f>
        <v>المتوسط :  يحل المتباينات</v>
      </c>
    </row>
    <row r="197" spans="1:20" ht="18">
      <c r="A197" t="s">
        <v>261</v>
      </c>
      <c r="B197" s="238" t="s">
        <v>299</v>
      </c>
      <c r="C197" s="237" t="s">
        <v>333</v>
      </c>
      <c r="S197" s="436"/>
      <c r="T197" t="str">
        <f t="shared" si="12"/>
        <v>المتوسط :  يحل مسائل رياضية على نظرية فيثاغورس</v>
      </c>
    </row>
    <row r="198" spans="1:20" ht="18">
      <c r="A198" t="s">
        <v>261</v>
      </c>
      <c r="B198" s="238" t="s">
        <v>299</v>
      </c>
      <c r="C198" s="237" t="s">
        <v>334</v>
      </c>
      <c r="S198" s="436"/>
      <c r="T198" t="str">
        <f t="shared" si="12"/>
        <v>المتوسط :  يوجد النسب المثلثية</v>
      </c>
    </row>
    <row r="199" spans="1:20" ht="18">
      <c r="A199" t="s">
        <v>261</v>
      </c>
      <c r="B199" s="238" t="s">
        <v>299</v>
      </c>
      <c r="C199" s="237" t="s">
        <v>335</v>
      </c>
      <c r="S199" s="436"/>
      <c r="T199" t="str">
        <f t="shared" si="12"/>
        <v>المتوسط : يوجد احتمال حدث لتجربة معينة</v>
      </c>
    </row>
    <row r="200" spans="1:20" ht="18">
      <c r="A200" t="s">
        <v>261</v>
      </c>
      <c r="B200" s="237" t="s">
        <v>308</v>
      </c>
      <c r="C200" s="237" t="s">
        <v>336</v>
      </c>
      <c r="S200" s="436"/>
      <c r="T200" t="str">
        <f t="shared" si="12"/>
        <v>المنخفض :  يكتب الجذر التربيعي لعدد في أبسط صورة ويوجد قيمته</v>
      </c>
    </row>
    <row r="201" spans="1:20" ht="18">
      <c r="A201" t="s">
        <v>261</v>
      </c>
      <c r="B201" s="237" t="s">
        <v>308</v>
      </c>
      <c r="C201" s="237" t="s">
        <v>337</v>
      </c>
      <c r="S201" s="436"/>
      <c r="T201" t="str">
        <f t="shared" si="12"/>
        <v>المنخفض :  يحل معادلة من خطوة واحدة</v>
      </c>
    </row>
    <row r="202" spans="1:20" ht="18">
      <c r="A202" t="s">
        <v>261</v>
      </c>
      <c r="B202" s="237" t="s">
        <v>308</v>
      </c>
      <c r="C202" s="237" t="s">
        <v>338</v>
      </c>
      <c r="S202" s="436"/>
      <c r="T202" t="str">
        <f t="shared" si="12"/>
        <v>المنخفض :  يحدد ما  ذا كانت العلاقة تمثل دالة</v>
      </c>
    </row>
    <row r="203" spans="1:20" ht="18">
      <c r="A203" t="s">
        <v>261</v>
      </c>
      <c r="B203" s="237" t="s">
        <v>308</v>
      </c>
      <c r="C203" s="237" t="s">
        <v>339</v>
      </c>
      <c r="S203" s="436"/>
      <c r="T203" t="str">
        <f t="shared" si="12"/>
        <v>المنخفض :  يوجد معادلة المستقيم</v>
      </c>
    </row>
    <row r="204" spans="1:20" ht="18">
      <c r="A204" t="s">
        <v>261</v>
      </c>
      <c r="B204" s="237" t="s">
        <v>308</v>
      </c>
      <c r="C204" s="237" t="s">
        <v>340</v>
      </c>
      <c r="S204" s="436"/>
      <c r="T204" t="str">
        <f t="shared" si="12"/>
        <v>المنخفض :  يحلل كثيرات الحدود</v>
      </c>
    </row>
    <row r="205" spans="1:20" ht="18">
      <c r="A205" t="s">
        <v>261</v>
      </c>
      <c r="B205" s="237" t="s">
        <v>308</v>
      </c>
      <c r="C205" s="237" t="s">
        <v>341</v>
      </c>
      <c r="S205" s="436"/>
      <c r="T205" t="str">
        <f t="shared" si="12"/>
        <v>المنخفض :  يوجد قياسات المضلعات المجهولة باستخدام نظرية فيثاغورس</v>
      </c>
    </row>
    <row r="206" spans="1:20" ht="18">
      <c r="A206" t="s">
        <v>261</v>
      </c>
      <c r="B206" s="237" t="s">
        <v>308</v>
      </c>
      <c r="C206" s="237" t="s">
        <v>342</v>
      </c>
      <c r="S206" s="436"/>
      <c r="T206" t="str">
        <f t="shared" si="12"/>
        <v>المنخفض :  يحسب مقاييس النزعة المركزية ويتعرف على مقاييس التشتت</v>
      </c>
    </row>
    <row r="207" spans="1:20" ht="18">
      <c r="A207" t="s">
        <v>261</v>
      </c>
      <c r="B207" s="237" t="s">
        <v>308</v>
      </c>
      <c r="C207" s="237" t="s">
        <v>343</v>
      </c>
      <c r="S207" s="436"/>
      <c r="T207" t="str">
        <f t="shared" si="12"/>
        <v>المنخفض : يتعرف على التباديل والتوافيق</v>
      </c>
    </row>
    <row r="208" spans="1:20" ht="18">
      <c r="A208" t="s">
        <v>261</v>
      </c>
      <c r="B208" s="238" t="s">
        <v>314</v>
      </c>
      <c r="C208" s="237" t="s">
        <v>344</v>
      </c>
      <c r="S208" s="436"/>
      <c r="T208" t="str">
        <f t="shared" si="12"/>
        <v>المنخفض جداً :  يحل معادلة بمتغير واحد</v>
      </c>
    </row>
    <row r="209" spans="1:20" ht="18">
      <c r="A209" t="s">
        <v>261</v>
      </c>
      <c r="B209" s="238" t="s">
        <v>314</v>
      </c>
      <c r="C209" s="237" t="s">
        <v>345</v>
      </c>
      <c r="S209" s="436"/>
      <c r="T209" t="str">
        <f t="shared" si="12"/>
        <v>المنخفض جداً :  يتعرف على نظام معادلتين خطيتين متسق وغير متسق ومستقل وغير مستقل</v>
      </c>
    </row>
    <row r="210" spans="1:20" ht="18">
      <c r="A210" t="s">
        <v>261</v>
      </c>
      <c r="B210" s="238" t="s">
        <v>314</v>
      </c>
      <c r="C210" s="237" t="s">
        <v>346</v>
      </c>
      <c r="S210" s="436"/>
      <c r="T210" t="str">
        <f t="shared" si="12"/>
        <v>المنخفض جداً :  يوجد حدود المتتابعة الحسابية</v>
      </c>
    </row>
    <row r="211" spans="1:20" ht="18">
      <c r="A211" t="s">
        <v>261</v>
      </c>
      <c r="B211" s="238" t="s">
        <v>314</v>
      </c>
      <c r="C211" s="237" t="s">
        <v>347</v>
      </c>
      <c r="S211" s="436"/>
      <c r="T211" t="str">
        <f t="shared" si="12"/>
        <v>المنخفض جداً :  يتعرف على نظرية فيثاغورس</v>
      </c>
    </row>
    <row r="212" spans="1:20" ht="18">
      <c r="A212" t="s">
        <v>261</v>
      </c>
      <c r="B212" s="238" t="s">
        <v>314</v>
      </c>
      <c r="C212" s="237" t="s">
        <v>348</v>
      </c>
      <c r="S212" s="436"/>
      <c r="T212" t="str">
        <f t="shared" si="12"/>
        <v>المنخفض جداً : يوجد مقاييس النزعة المركزية</v>
      </c>
    </row>
  </sheetData>
  <sheetProtection algorithmName="SHA-512" hashValue="j285icApW8yPzxIKavsQCTshHTWK7scsJe6y+oyx00lumyT88OT0di5NgDUyCKB+X702yLg/0q23eUJ9ACi1dQ==" saltValue="7NccfjHYBlNfrwfLsEH/aw==" spinCount="100000" sheet="1" objects="1" scenarios="1"/>
  <mergeCells count="14">
    <mergeCell ref="S155:S182"/>
    <mergeCell ref="S183:S212"/>
    <mergeCell ref="I5:L5"/>
    <mergeCell ref="I9:K9"/>
    <mergeCell ref="S4:S21"/>
    <mergeCell ref="S22:S43"/>
    <mergeCell ref="S44:S69"/>
    <mergeCell ref="S70:S91"/>
    <mergeCell ref="S92:S120"/>
    <mergeCell ref="S121:S154"/>
    <mergeCell ref="I13:L13"/>
    <mergeCell ref="I14:L14"/>
    <mergeCell ref="I15:L15"/>
    <mergeCell ref="I16:L16"/>
  </mergeCells>
  <dataValidations count="2">
    <dataValidation type="list" allowBlank="1" showInputMessage="1" showErrorMessage="1" sqref="G5" xr:uid="{BD610278-5BC9-4E4F-98BB-D5022C5760E7}">
      <formula1>$U$3:$AB$3</formula1>
    </dataValidation>
    <dataValidation type="list" allowBlank="1" showInputMessage="1" showErrorMessage="1" sqref="G6:G30" xr:uid="{E5440F95-726E-4B15-A426-89B9C8A8FA56}">
      <formula1>INDIRECT($G$5)</formula1>
    </dataValidation>
  </dataValidation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7D62D-2CA4-4580-B0E8-1218A2D66BEA}">
  <sheetPr codeName="ورقة8">
    <tabColor theme="7" tint="0.39997558519241921"/>
  </sheetPr>
  <dimension ref="A1:GG271"/>
  <sheetViews>
    <sheetView rightToLeft="1" workbookViewId="0">
      <selection activeCell="F5" sqref="F5:G6"/>
    </sheetView>
  </sheetViews>
  <sheetFormatPr defaultColWidth="0" defaultRowHeight="15" customHeight="1" zeroHeight="1"/>
  <cols>
    <col min="1" max="1" width="5.625" style="7" customWidth="1"/>
    <col min="2" max="2" width="25.25" style="1" customWidth="1"/>
    <col min="3" max="3" width="1.375" style="3" customWidth="1"/>
    <col min="4" max="4" width="7.125" style="2" customWidth="1"/>
    <col min="5" max="28" width="5.75" style="2" customWidth="1"/>
    <col min="29" max="29" width="8" style="2" customWidth="1"/>
    <col min="30" max="30" width="9.375" style="15" customWidth="1"/>
    <col min="31" max="38" width="5.75" style="2" customWidth="1"/>
    <col min="39" max="39" width="6.875" style="2" customWidth="1"/>
    <col min="40" max="40" width="5.75" style="2" customWidth="1"/>
    <col min="41" max="41" width="5.5" style="2" customWidth="1"/>
    <col min="42" max="42" width="4.625" style="2" customWidth="1"/>
    <col min="43" max="43" width="7.75" style="2" customWidth="1"/>
    <col min="44" max="44" width="4.625" style="2" customWidth="1"/>
    <col min="45" max="45" width="5.5" style="2" customWidth="1"/>
    <col min="46" max="46" width="4.625" style="2" customWidth="1"/>
    <col min="47" max="47" width="5.5" style="2" customWidth="1"/>
    <col min="48" max="48" width="4.625" style="2" customWidth="1"/>
    <col min="49" max="49" width="5.5" style="2" customWidth="1"/>
    <col min="50" max="50" width="4.625" style="2" customWidth="1"/>
    <col min="51" max="51" width="5.5" style="2" customWidth="1"/>
    <col min="52" max="52" width="4.625" style="2" customWidth="1"/>
    <col min="53" max="53" width="5.625" style="2" customWidth="1"/>
    <col min="54" max="54" width="4.625" style="2" customWidth="1"/>
    <col min="55" max="55" width="5.5" style="2" customWidth="1"/>
    <col min="56" max="89" width="4.625" style="2" customWidth="1"/>
    <col min="90" max="104" width="4.625" style="2" hidden="1" customWidth="1"/>
    <col min="105" max="105" width="4.625" style="2" customWidth="1"/>
    <col min="106" max="127" width="12.625" style="2" customWidth="1"/>
    <col min="128" max="130" width="12.625" customWidth="1"/>
    <col min="131" max="132" width="4.625" customWidth="1"/>
    <col min="133" max="188" width="4.625" hidden="1" customWidth="1"/>
    <col min="189" max="189" width="6.875" hidden="1" customWidth="1"/>
    <col min="190" max="16384" width="4.625" hidden="1"/>
  </cols>
  <sheetData>
    <row r="1" spans="1:189" ht="15" customHeight="1">
      <c r="A1" s="5"/>
      <c r="B1" s="3"/>
      <c r="D1" s="442" t="str">
        <f>IF('س 1'!B14="","",'س 1'!B14)</f>
        <v/>
      </c>
      <c r="E1" s="443" t="str">
        <f>IF('س 1'!B16="","",'س 1'!B16)</f>
        <v/>
      </c>
      <c r="F1" s="443" t="str">
        <f>IF('س 1'!$B$18="","",'س 1'!$B$18)</f>
        <v/>
      </c>
      <c r="G1" s="443" t="str">
        <f>IF('س 1'!$B$20="","",'س 1'!$B$20)</f>
        <v/>
      </c>
      <c r="H1" s="443" t="str">
        <f>IF('س 1'!$B$22="","",'س 1'!$B$22)</f>
        <v/>
      </c>
      <c r="I1" s="443" t="str">
        <f>IF('س 1'!$B$24="","",'س 1'!$B$24)</f>
        <v/>
      </c>
      <c r="J1" s="443" t="str">
        <f>IF('س 1'!$B$26="","",'س 1'!$B$26)</f>
        <v/>
      </c>
      <c r="K1" s="443" t="str">
        <f>IF('س 1'!$B$28="","",'س 1'!$B$28)</f>
        <v/>
      </c>
      <c r="L1" s="443" t="str">
        <f>IF('س 1'!$B$30="","",'س 1'!$B$30)</f>
        <v/>
      </c>
      <c r="M1" s="443" t="str">
        <f>IF('س 1'!$B$32="","",'س 1'!$B$32)</f>
        <v/>
      </c>
      <c r="N1" s="443" t="str">
        <f>IF('س 1'!$B$34="","",'س 1'!$B$34)</f>
        <v/>
      </c>
      <c r="O1" s="443" t="str">
        <f>IF('س 1'!$B$36="","",'س 1'!$B$36)</f>
        <v/>
      </c>
      <c r="P1" s="443" t="str">
        <f>IF('س 1'!$B$38="","",'س 1'!$B$38)</f>
        <v/>
      </c>
      <c r="Q1" s="443" t="str">
        <f>IF('س 1'!$B$40="","",'س 1'!$B$40)</f>
        <v/>
      </c>
      <c r="R1" s="443" t="str">
        <f>IF('س 1'!$B$42="","",'س 1'!$B$42)</f>
        <v/>
      </c>
      <c r="S1" s="443" t="str">
        <f>IF('س 1'!$B$44="","",'س 1'!$B$44)</f>
        <v/>
      </c>
      <c r="T1" s="443" t="str">
        <f>IF('س 1'!$B$46="","",'س 1'!$B$46)</f>
        <v/>
      </c>
      <c r="U1" s="443" t="str">
        <f>IF('س 1'!$B$48="","",'س 1'!$B$48)</f>
        <v/>
      </c>
      <c r="V1" s="443" t="str">
        <f>IF('س 1'!$B$50="","",'س 1'!$B$50)</f>
        <v/>
      </c>
      <c r="W1" s="443" t="str">
        <f>IF('س 1'!$B$52="","",'س 1'!$B$52)</f>
        <v/>
      </c>
      <c r="X1" s="443" t="str">
        <f>IF('س 1'!$B$54="","",'س 1'!$B$54)</f>
        <v/>
      </c>
      <c r="Y1" s="443" t="str">
        <f>IF('س 1'!$B$56="","",'س 1'!$B$56)</f>
        <v/>
      </c>
      <c r="Z1" s="443" t="str">
        <f>IF('س 1'!$B$58="","",'س 1'!$B$58)</f>
        <v/>
      </c>
      <c r="AA1" s="443" t="str">
        <f>IF('س 1'!$B$60="","",'س 1'!$B$60)</f>
        <v/>
      </c>
      <c r="AB1" s="443" t="str">
        <f>IF('س 1'!$B$62="","",'س 1'!$B$62)</f>
        <v/>
      </c>
      <c r="AM1" s="2">
        <v>1</v>
      </c>
      <c r="AO1" s="2">
        <v>2</v>
      </c>
      <c r="AQ1" s="2">
        <v>3</v>
      </c>
      <c r="AS1" s="2">
        <v>4</v>
      </c>
      <c r="AU1" s="2">
        <v>5</v>
      </c>
      <c r="AW1" s="2">
        <v>6</v>
      </c>
      <c r="AY1" s="2">
        <v>7</v>
      </c>
      <c r="BA1" s="2">
        <v>8</v>
      </c>
      <c r="BC1" s="2">
        <v>9</v>
      </c>
      <c r="BE1" s="2">
        <v>10</v>
      </c>
      <c r="BG1" s="2">
        <v>11</v>
      </c>
      <c r="BI1" s="2">
        <v>12</v>
      </c>
      <c r="BK1" s="2">
        <v>13</v>
      </c>
      <c r="BM1" s="2">
        <v>14</v>
      </c>
      <c r="BO1" s="2">
        <v>15</v>
      </c>
      <c r="BQ1" s="2">
        <v>16</v>
      </c>
      <c r="BS1" s="2">
        <v>17</v>
      </c>
      <c r="BU1" s="2">
        <v>18</v>
      </c>
      <c r="BW1" s="2">
        <v>19</v>
      </c>
      <c r="BY1" s="2">
        <v>20</v>
      </c>
      <c r="CA1" s="2">
        <v>21</v>
      </c>
      <c r="CC1" s="2">
        <v>22</v>
      </c>
      <c r="CE1" s="2">
        <v>23</v>
      </c>
      <c r="CG1" s="2">
        <v>24</v>
      </c>
      <c r="CI1" s="2">
        <v>25</v>
      </c>
    </row>
    <row r="2" spans="1:189" s="156" customFormat="1">
      <c r="A2" s="155"/>
      <c r="B2" s="154" t="s">
        <v>281</v>
      </c>
      <c r="D2" s="442"/>
      <c r="E2" s="444"/>
      <c r="F2" s="444"/>
      <c r="G2" s="444"/>
      <c r="H2" s="444"/>
      <c r="I2" s="444"/>
      <c r="J2" s="444"/>
      <c r="K2" s="444"/>
      <c r="L2" s="444"/>
      <c r="M2" s="444"/>
      <c r="N2" s="444"/>
      <c r="O2" s="444"/>
      <c r="P2" s="444"/>
      <c r="Q2" s="444"/>
      <c r="R2" s="444"/>
      <c r="S2" s="444"/>
      <c r="T2" s="444"/>
      <c r="U2" s="444"/>
      <c r="V2" s="444"/>
      <c r="W2" s="444"/>
      <c r="X2" s="444"/>
      <c r="Y2" s="444"/>
      <c r="Z2" s="444"/>
      <c r="AA2" s="444"/>
      <c r="AB2" s="444"/>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BM2" s="157"/>
      <c r="BN2" s="157"/>
      <c r="BO2" s="157"/>
      <c r="BP2" s="157"/>
      <c r="BQ2" s="157"/>
      <c r="BR2" s="157"/>
      <c r="BS2" s="157"/>
      <c r="BT2" s="157"/>
      <c r="BU2" s="157"/>
      <c r="BV2" s="157"/>
      <c r="BW2" s="157"/>
      <c r="BX2" s="157"/>
      <c r="BY2" s="157"/>
      <c r="BZ2" s="157"/>
      <c r="CA2" s="157"/>
      <c r="CB2" s="157"/>
      <c r="CC2" s="157"/>
      <c r="CD2" s="157"/>
      <c r="CE2" s="157"/>
      <c r="CF2" s="157"/>
      <c r="CG2" s="157"/>
      <c r="CH2" s="157"/>
      <c r="CI2" s="157"/>
      <c r="CJ2" s="157"/>
      <c r="CK2" s="157"/>
      <c r="CL2" s="157"/>
      <c r="CM2" s="157"/>
      <c r="CN2" s="157"/>
      <c r="CO2" s="157"/>
      <c r="CP2" s="157"/>
      <c r="CQ2" s="157"/>
      <c r="CR2" s="157"/>
      <c r="CS2" s="157"/>
      <c r="CT2" s="157"/>
      <c r="CU2" s="157"/>
      <c r="CV2" s="157"/>
      <c r="CW2" s="157"/>
      <c r="CX2" s="157"/>
      <c r="CY2" s="157"/>
      <c r="CZ2" s="157"/>
      <c r="DA2" s="157"/>
      <c r="DB2" s="157"/>
      <c r="DC2" s="157"/>
      <c r="DD2" s="157"/>
      <c r="DE2" s="157"/>
      <c r="DF2" s="157"/>
      <c r="DG2" s="157"/>
      <c r="DH2" s="157"/>
      <c r="DI2" s="157"/>
      <c r="DJ2" s="157"/>
      <c r="DK2" s="157"/>
      <c r="DL2" s="157"/>
      <c r="DM2" s="157"/>
      <c r="DN2" s="157"/>
      <c r="DO2" s="157"/>
      <c r="DP2" s="157"/>
      <c r="DQ2" s="157"/>
      <c r="DR2" s="157"/>
      <c r="DS2" s="157"/>
      <c r="DT2" s="157"/>
      <c r="DU2" s="157"/>
      <c r="DV2" s="157"/>
      <c r="DW2" s="157"/>
    </row>
    <row r="3" spans="1:189" s="156" customFormat="1">
      <c r="A3" s="155"/>
      <c r="D3" s="442"/>
      <c r="E3" s="444"/>
      <c r="F3" s="444"/>
      <c r="G3" s="444"/>
      <c r="H3" s="444"/>
      <c r="I3" s="444"/>
      <c r="J3" s="444"/>
      <c r="K3" s="444"/>
      <c r="L3" s="444"/>
      <c r="M3" s="444"/>
      <c r="N3" s="444"/>
      <c r="O3" s="444"/>
      <c r="P3" s="444"/>
      <c r="Q3" s="444"/>
      <c r="R3" s="444"/>
      <c r="S3" s="444"/>
      <c r="T3" s="444"/>
      <c r="U3" s="444"/>
      <c r="V3" s="444"/>
      <c r="W3" s="444"/>
      <c r="X3" s="444"/>
      <c r="Y3" s="444"/>
      <c r="Z3" s="444"/>
      <c r="AA3" s="444"/>
      <c r="AB3" s="444"/>
      <c r="AC3" s="85">
        <f>COUNTIF(D6:AB6,"")</f>
        <v>25</v>
      </c>
      <c r="AD3" s="85"/>
      <c r="AE3" s="85">
        <f>25-AC3</f>
        <v>0</v>
      </c>
      <c r="AF3" s="157"/>
      <c r="AG3" s="157"/>
      <c r="AH3" s="157"/>
      <c r="AI3" s="157"/>
      <c r="AJ3" s="157"/>
      <c r="AK3" s="157"/>
      <c r="AL3" s="157">
        <f>COUNTIF(D6:I6,"")</f>
        <v>6</v>
      </c>
      <c r="AM3" s="2">
        <f>COUNTIF($D$1:$AB$4,AL4)</f>
        <v>0</v>
      </c>
      <c r="AN3" s="157">
        <f>COUNTIF(J6:O6,"")</f>
        <v>6</v>
      </c>
      <c r="AO3" s="2">
        <f>COUNTIF($D$1:$AB$4,AN4)</f>
        <v>0</v>
      </c>
      <c r="AP3" s="157">
        <f>COUNTIF(P6:U6,"")</f>
        <v>6</v>
      </c>
      <c r="AQ3" s="2">
        <f>COUNTIF($D$1:$AB$4,AP4)</f>
        <v>0</v>
      </c>
      <c r="AR3" s="157">
        <f>COUNTIF(V6:AB6,"")</f>
        <v>7</v>
      </c>
      <c r="AS3" s="2">
        <f>COUNTIF($D$1:$AB$4,AR4)</f>
        <v>0</v>
      </c>
      <c r="AT3" s="157"/>
      <c r="AU3" s="2">
        <f>COUNTIF($D$1:$AB$4,AT4)</f>
        <v>0</v>
      </c>
      <c r="AV3" s="157"/>
      <c r="AW3" s="2">
        <f>COUNTIF($D$1:$AB$4,AV4)</f>
        <v>0</v>
      </c>
      <c r="AX3" s="157"/>
      <c r="AY3" s="2">
        <f>COUNTIF($D$1:$AB$4,AX4)</f>
        <v>0</v>
      </c>
      <c r="AZ3" s="157"/>
      <c r="BA3" s="2">
        <f t="shared" ref="BA3" si="0">COUNTIF($D$1:$AB$4,AZ4)</f>
        <v>0</v>
      </c>
      <c r="BB3" s="157"/>
      <c r="BC3" s="2">
        <f>COUNTIF($D$1:$AB$4,BB4)</f>
        <v>0</v>
      </c>
      <c r="BD3" s="157"/>
      <c r="BE3" s="2">
        <f>COUNTIF($D$1:$AB$4,BD4)</f>
        <v>0</v>
      </c>
      <c r="BF3" s="157"/>
      <c r="BG3" s="2">
        <f>COUNTIF($D$1:$AB$4,BF4)</f>
        <v>0</v>
      </c>
      <c r="BH3" s="157"/>
      <c r="BI3" s="2">
        <f>COUNTIF($D$1:$AB$4,BH4)</f>
        <v>0</v>
      </c>
      <c r="BJ3" s="157"/>
      <c r="BK3" s="2">
        <f t="shared" ref="BK3" si="1">COUNTIF($D$1:$AB$4,BJ4)</f>
        <v>0</v>
      </c>
      <c r="BL3" s="157"/>
      <c r="BM3" s="2">
        <f>COUNTIF($D$1:$AB$4,BL4)</f>
        <v>0</v>
      </c>
      <c r="BN3" s="157"/>
      <c r="BO3" s="2">
        <f>COUNTIF($D$1:$AB$4,BN4)</f>
        <v>0</v>
      </c>
      <c r="BP3" s="157"/>
      <c r="BQ3" s="2">
        <f>COUNTIF($D$1:$AB$4,BP4)</f>
        <v>0</v>
      </c>
      <c r="BR3" s="157"/>
      <c r="BS3" s="2">
        <f t="shared" ref="BS3" si="2">COUNTIF($D$1:$AB$4,BR4)</f>
        <v>0</v>
      </c>
      <c r="BT3" s="157"/>
      <c r="BU3" s="2">
        <f t="shared" ref="BU3" si="3">COUNTIF($D$1:$AB$4,BT4)</f>
        <v>0</v>
      </c>
      <c r="BV3" s="157"/>
      <c r="BW3" s="2">
        <f t="shared" ref="BW3" si="4">COUNTIF($D$1:$AB$4,BV4)</f>
        <v>0</v>
      </c>
      <c r="BX3" s="157"/>
      <c r="BY3" s="2">
        <f t="shared" ref="BY3" si="5">COUNTIF($D$1:$AB$4,BX4)</f>
        <v>0</v>
      </c>
      <c r="BZ3" s="157"/>
      <c r="CA3" s="2">
        <f t="shared" ref="CA3" si="6">COUNTIF($D$1:$AB$4,BZ4)</f>
        <v>0</v>
      </c>
      <c r="CB3" s="157"/>
      <c r="CC3" s="2">
        <f t="shared" ref="CC3" si="7">COUNTIF($D$1:$AB$4,CB4)</f>
        <v>0</v>
      </c>
      <c r="CD3" s="157"/>
      <c r="CE3" s="2">
        <f t="shared" ref="CE3" si="8">COUNTIF($D$1:$AB$4,CD4)</f>
        <v>0</v>
      </c>
      <c r="CF3" s="157"/>
      <c r="CG3" s="2">
        <f t="shared" ref="CG3" si="9">COUNTIF($D$1:$AB$4,CF4)</f>
        <v>0</v>
      </c>
      <c r="CH3" s="157"/>
      <c r="CI3" s="2">
        <f t="shared" ref="CI3" si="10">COUNTIF($D$1:$AB$4,CH4)</f>
        <v>0</v>
      </c>
      <c r="CJ3" s="157"/>
      <c r="CK3" s="157"/>
      <c r="CL3" s="157"/>
      <c r="CM3" s="157"/>
      <c r="CN3" s="157"/>
      <c r="CO3" s="157"/>
      <c r="CP3" s="157"/>
      <c r="CQ3" s="157"/>
      <c r="CR3" s="157"/>
      <c r="CS3" s="157"/>
      <c r="CT3" s="157"/>
      <c r="CU3" s="157"/>
      <c r="CV3" s="157"/>
      <c r="CW3" s="157"/>
      <c r="CX3" s="157"/>
      <c r="CY3" s="157"/>
      <c r="CZ3" s="157"/>
      <c r="DA3" s="157"/>
      <c r="DB3" s="157">
        <v>1</v>
      </c>
      <c r="DC3" s="157">
        <v>2</v>
      </c>
      <c r="DD3" s="157">
        <v>3</v>
      </c>
      <c r="DE3" s="157">
        <v>4</v>
      </c>
      <c r="DF3" s="157">
        <v>5</v>
      </c>
      <c r="DG3" s="157">
        <v>6</v>
      </c>
      <c r="DH3" s="157">
        <v>7</v>
      </c>
      <c r="DI3" s="157">
        <v>8</v>
      </c>
      <c r="DJ3" s="157">
        <v>9</v>
      </c>
      <c r="DK3" s="157">
        <v>10</v>
      </c>
      <c r="DL3" s="157">
        <v>11</v>
      </c>
      <c r="DM3" s="157">
        <v>12</v>
      </c>
      <c r="DN3" s="157">
        <v>13</v>
      </c>
      <c r="DO3" s="157">
        <v>14</v>
      </c>
      <c r="DP3" s="157">
        <v>15</v>
      </c>
      <c r="DQ3" s="157">
        <v>16</v>
      </c>
      <c r="DR3" s="157">
        <v>17</v>
      </c>
      <c r="DS3" s="157">
        <v>18</v>
      </c>
      <c r="DT3" s="157">
        <v>19</v>
      </c>
      <c r="DU3" s="157">
        <v>20</v>
      </c>
      <c r="DV3" s="157">
        <v>21</v>
      </c>
      <c r="DW3" s="157">
        <v>22</v>
      </c>
      <c r="DX3" s="157">
        <v>23</v>
      </c>
      <c r="DY3" s="157">
        <v>24</v>
      </c>
      <c r="DZ3" s="157">
        <v>25</v>
      </c>
    </row>
    <row r="4" spans="1:189" s="95" customFormat="1" ht="114" customHeight="1">
      <c r="A4" s="94"/>
      <c r="D4" s="442"/>
      <c r="E4" s="445"/>
      <c r="F4" s="445"/>
      <c r="G4" s="445"/>
      <c r="H4" s="445"/>
      <c r="I4" s="445"/>
      <c r="J4" s="445"/>
      <c r="K4" s="445"/>
      <c r="L4" s="445"/>
      <c r="M4" s="445"/>
      <c r="N4" s="445"/>
      <c r="O4" s="445"/>
      <c r="P4" s="445"/>
      <c r="Q4" s="445"/>
      <c r="R4" s="445"/>
      <c r="S4" s="445"/>
      <c r="T4" s="445"/>
      <c r="U4" s="445"/>
      <c r="V4" s="445"/>
      <c r="W4" s="445"/>
      <c r="X4" s="445"/>
      <c r="Y4" s="445"/>
      <c r="Z4" s="445"/>
      <c r="AA4" s="445"/>
      <c r="AB4" s="445"/>
      <c r="AC4" s="96"/>
      <c r="AD4" s="495" t="s">
        <v>244</v>
      </c>
      <c r="AE4" s="495"/>
      <c r="AF4" s="495"/>
      <c r="AG4" s="496" t="s">
        <v>245</v>
      </c>
      <c r="AH4" s="496"/>
      <c r="AI4" s="496"/>
      <c r="AJ4" s="96"/>
      <c r="AK4" s="96"/>
      <c r="AL4" s="494" t="str">
        <f>'احصائيات 1'!$B$3</f>
        <v>-</v>
      </c>
      <c r="AM4" s="494"/>
      <c r="AN4" s="494" t="str">
        <f>'احصائيات 1'!$B$4</f>
        <v>-</v>
      </c>
      <c r="AO4" s="494"/>
      <c r="AP4" s="494" t="str">
        <f>'احصائيات 1'!$B$5</f>
        <v>-</v>
      </c>
      <c r="AQ4" s="494"/>
      <c r="AR4" s="494" t="str">
        <f>'احصائيات 1'!$B$6</f>
        <v>-</v>
      </c>
      <c r="AS4" s="494"/>
      <c r="AT4" s="494" t="str">
        <f>'احصائيات 1'!$B$7</f>
        <v>-</v>
      </c>
      <c r="AU4" s="494"/>
      <c r="AV4" s="494" t="str">
        <f>'احصائيات 1'!$B$8</f>
        <v>-</v>
      </c>
      <c r="AW4" s="494"/>
      <c r="AX4" s="494" t="str">
        <f>'احصائيات 1'!$B$9</f>
        <v>-</v>
      </c>
      <c r="AY4" s="494"/>
      <c r="AZ4" s="494" t="str">
        <f>'احصائيات 1'!$B$10</f>
        <v>-</v>
      </c>
      <c r="BA4" s="494"/>
      <c r="BB4" s="494" t="str">
        <f>'احصائيات 1'!$B$11</f>
        <v>-</v>
      </c>
      <c r="BC4" s="494"/>
      <c r="BD4" s="494" t="str">
        <f>'احصائيات 1'!$B$12</f>
        <v>-</v>
      </c>
      <c r="BE4" s="494"/>
      <c r="BF4" s="494" t="str">
        <f>'احصائيات 1'!$B$13</f>
        <v>-</v>
      </c>
      <c r="BG4" s="494"/>
      <c r="BH4" s="494" t="str">
        <f>'احصائيات 1'!$B$14</f>
        <v>-</v>
      </c>
      <c r="BI4" s="494"/>
      <c r="BJ4" s="494" t="str">
        <f>'احصائيات 1'!$B$15</f>
        <v>-</v>
      </c>
      <c r="BK4" s="494"/>
      <c r="BL4" s="494" t="str">
        <f>'احصائيات 1'!$B$16</f>
        <v>-</v>
      </c>
      <c r="BM4" s="494"/>
      <c r="BN4" s="494" t="str">
        <f>'احصائيات 1'!$B$17</f>
        <v>-</v>
      </c>
      <c r="BO4" s="494"/>
      <c r="BP4" s="494" t="str">
        <f>'احصائيات 1'!$B$18</f>
        <v>-</v>
      </c>
      <c r="BQ4" s="494"/>
      <c r="BR4" s="494" t="str">
        <f>'احصائيات 1'!$B$19</f>
        <v>-</v>
      </c>
      <c r="BS4" s="494"/>
      <c r="BT4" s="494" t="str">
        <f>'احصائيات 1'!$B$20</f>
        <v>-</v>
      </c>
      <c r="BU4" s="494"/>
      <c r="BV4" s="494" t="str">
        <f>'احصائيات 1'!$B$21</f>
        <v>-</v>
      </c>
      <c r="BW4" s="494"/>
      <c r="BX4" s="494" t="str">
        <f>'احصائيات 1'!$B$22</f>
        <v>-</v>
      </c>
      <c r="BY4" s="494"/>
      <c r="BZ4" s="494" t="str">
        <f>'احصائيات 1'!$B$23</f>
        <v>-</v>
      </c>
      <c r="CA4" s="494"/>
      <c r="CB4" s="494" t="str">
        <f>'احصائيات 1'!$B$24</f>
        <v>-</v>
      </c>
      <c r="CC4" s="494"/>
      <c r="CD4" s="494" t="str">
        <f>'احصائيات 1'!$B$25</f>
        <v>-</v>
      </c>
      <c r="CE4" s="494"/>
      <c r="CF4" s="494" t="str">
        <f>'احصائيات 1'!$B$26</f>
        <v>-</v>
      </c>
      <c r="CG4" s="494"/>
      <c r="CH4" s="494" t="str">
        <f>'احصائيات 1'!$B$27</f>
        <v>-</v>
      </c>
      <c r="CI4" s="494"/>
      <c r="CJ4" s="96"/>
      <c r="CK4" s="96"/>
      <c r="CL4" s="96"/>
      <c r="CM4" s="96"/>
      <c r="CN4" s="96"/>
      <c r="CO4" s="96"/>
      <c r="CP4" s="96"/>
      <c r="CQ4" s="96"/>
      <c r="CR4" s="96"/>
      <c r="CS4" s="96"/>
      <c r="CT4" s="96"/>
      <c r="CU4" s="96"/>
      <c r="CV4" s="96"/>
      <c r="CW4" s="96"/>
      <c r="CX4" s="96"/>
      <c r="CY4" s="96"/>
      <c r="CZ4" s="96"/>
      <c r="DA4" s="96"/>
      <c r="DB4" s="163" t="str">
        <f>AL4</f>
        <v>-</v>
      </c>
      <c r="DC4" s="163" t="str">
        <f>AN4</f>
        <v>-</v>
      </c>
      <c r="DD4" s="163" t="str">
        <f>AP4</f>
        <v>-</v>
      </c>
      <c r="DE4" s="163" t="str">
        <f>AR4</f>
        <v>-</v>
      </c>
      <c r="DF4" s="163" t="str">
        <f>AT4</f>
        <v>-</v>
      </c>
      <c r="DG4" s="163" t="str">
        <f>AV4</f>
        <v>-</v>
      </c>
      <c r="DH4" s="163" t="str">
        <f>AX4</f>
        <v>-</v>
      </c>
      <c r="DI4" s="163" t="str">
        <f>AZ4</f>
        <v>-</v>
      </c>
      <c r="DJ4" s="163" t="str">
        <f>BB4</f>
        <v>-</v>
      </c>
      <c r="DK4" s="96" t="str">
        <f>BD4</f>
        <v>-</v>
      </c>
      <c r="DL4" s="96" t="str">
        <f>BF4</f>
        <v>-</v>
      </c>
      <c r="DM4" s="96" t="str">
        <f>BH4</f>
        <v>-</v>
      </c>
      <c r="DN4" s="96" t="str">
        <f>BJ4</f>
        <v>-</v>
      </c>
      <c r="DO4" s="96" t="str">
        <f>BL4</f>
        <v>-</v>
      </c>
      <c r="DP4" s="96" t="str">
        <f>BN4</f>
        <v>-</v>
      </c>
      <c r="DQ4" s="96" t="str">
        <f>BP4</f>
        <v>-</v>
      </c>
      <c r="DR4" s="96" t="str">
        <f>BR4</f>
        <v>-</v>
      </c>
      <c r="DS4" s="96" t="str">
        <f>BT4</f>
        <v>-</v>
      </c>
      <c r="DT4" s="96" t="str">
        <f>BV4</f>
        <v>-</v>
      </c>
      <c r="DU4" s="96" t="str">
        <f>BX4</f>
        <v>-</v>
      </c>
      <c r="DV4" s="96" t="str">
        <f>BZ4</f>
        <v>-</v>
      </c>
      <c r="DW4" s="96" t="str">
        <f>CB4</f>
        <v>-</v>
      </c>
      <c r="DX4" s="95" t="str">
        <f>CD4</f>
        <v>-</v>
      </c>
      <c r="DY4" s="95" t="str">
        <f>CF4</f>
        <v>-</v>
      </c>
      <c r="DZ4" s="95" t="str">
        <f>CH4</f>
        <v>-</v>
      </c>
    </row>
    <row r="5" spans="1:189" s="9" customFormat="1" ht="21.75" customHeight="1" thickBot="1">
      <c r="A5" s="9" t="s">
        <v>0</v>
      </c>
      <c r="B5" s="10" t="s">
        <v>1</v>
      </c>
      <c r="C5" s="11"/>
      <c r="D5" s="158" t="s">
        <v>2</v>
      </c>
      <c r="E5" s="159" t="s">
        <v>3</v>
      </c>
      <c r="F5" s="160" t="s">
        <v>4</v>
      </c>
      <c r="G5" s="159" t="s">
        <v>5</v>
      </c>
      <c r="H5" s="160" t="s">
        <v>6</v>
      </c>
      <c r="I5" s="161" t="s">
        <v>7</v>
      </c>
      <c r="J5" s="158" t="s">
        <v>8</v>
      </c>
      <c r="K5" s="159" t="s">
        <v>9</v>
      </c>
      <c r="L5" s="160" t="s">
        <v>10</v>
      </c>
      <c r="M5" s="159" t="s">
        <v>11</v>
      </c>
      <c r="N5" s="160" t="s">
        <v>12</v>
      </c>
      <c r="O5" s="161" t="s">
        <v>13</v>
      </c>
      <c r="P5" s="158" t="s">
        <v>14</v>
      </c>
      <c r="Q5" s="159" t="s">
        <v>15</v>
      </c>
      <c r="R5" s="160" t="s">
        <v>16</v>
      </c>
      <c r="S5" s="159" t="s">
        <v>17</v>
      </c>
      <c r="T5" s="160" t="s">
        <v>18</v>
      </c>
      <c r="U5" s="161" t="s">
        <v>19</v>
      </c>
      <c r="V5" s="158" t="s">
        <v>20</v>
      </c>
      <c r="W5" s="159" t="s">
        <v>21</v>
      </c>
      <c r="X5" s="160" t="s">
        <v>22</v>
      </c>
      <c r="Y5" s="159" t="s">
        <v>284</v>
      </c>
      <c r="Z5" s="160" t="s">
        <v>24</v>
      </c>
      <c r="AA5" s="159" t="s">
        <v>25</v>
      </c>
      <c r="AB5" s="162" t="s">
        <v>26</v>
      </c>
      <c r="AC5" s="112" t="s">
        <v>31</v>
      </c>
      <c r="AD5" s="9" t="s">
        <v>32</v>
      </c>
      <c r="AL5" s="84" t="s">
        <v>0</v>
      </c>
      <c r="AM5" s="84" t="s">
        <v>166</v>
      </c>
      <c r="AN5" s="84" t="s">
        <v>0</v>
      </c>
      <c r="AO5" s="84" t="s">
        <v>166</v>
      </c>
      <c r="AP5" s="84" t="s">
        <v>0</v>
      </c>
      <c r="AQ5" s="84" t="s">
        <v>166</v>
      </c>
      <c r="AR5" s="84" t="s">
        <v>0</v>
      </c>
      <c r="AS5" s="84" t="s">
        <v>166</v>
      </c>
      <c r="AT5" s="84" t="s">
        <v>0</v>
      </c>
      <c r="AU5" s="84" t="s">
        <v>166</v>
      </c>
      <c r="AV5" s="84" t="s">
        <v>0</v>
      </c>
      <c r="AW5" s="84" t="s">
        <v>166</v>
      </c>
      <c r="AX5" s="84" t="s">
        <v>0</v>
      </c>
      <c r="AY5" s="84" t="s">
        <v>166</v>
      </c>
      <c r="AZ5" s="84" t="s">
        <v>0</v>
      </c>
      <c r="BA5" s="84" t="s">
        <v>166</v>
      </c>
      <c r="BB5" s="84" t="s">
        <v>0</v>
      </c>
      <c r="BC5" s="84" t="s">
        <v>166</v>
      </c>
      <c r="BD5" s="84" t="s">
        <v>0</v>
      </c>
      <c r="BE5" s="84" t="s">
        <v>166</v>
      </c>
      <c r="BF5" s="84" t="s">
        <v>0</v>
      </c>
      <c r="BG5" s="84" t="s">
        <v>166</v>
      </c>
      <c r="BH5" s="84" t="s">
        <v>0</v>
      </c>
      <c r="BI5" s="84" t="s">
        <v>166</v>
      </c>
      <c r="BJ5" s="84" t="s">
        <v>0</v>
      </c>
      <c r="BK5" s="84" t="s">
        <v>166</v>
      </c>
      <c r="BL5" s="84" t="s">
        <v>0</v>
      </c>
      <c r="BM5" s="84" t="s">
        <v>166</v>
      </c>
      <c r="BN5" s="84" t="s">
        <v>0</v>
      </c>
      <c r="BO5" s="84" t="s">
        <v>166</v>
      </c>
      <c r="BP5" s="84" t="s">
        <v>0</v>
      </c>
      <c r="BQ5" s="84" t="s">
        <v>166</v>
      </c>
      <c r="BR5" s="84" t="s">
        <v>0</v>
      </c>
      <c r="BS5" s="84" t="s">
        <v>166</v>
      </c>
      <c r="BT5" s="84" t="s">
        <v>0</v>
      </c>
      <c r="BU5" s="84" t="s">
        <v>166</v>
      </c>
      <c r="BV5" s="84" t="s">
        <v>0</v>
      </c>
      <c r="BW5" s="84" t="s">
        <v>166</v>
      </c>
      <c r="BX5" s="84" t="s">
        <v>0</v>
      </c>
      <c r="BY5" s="84" t="s">
        <v>166</v>
      </c>
      <c r="BZ5" s="84" t="s">
        <v>0</v>
      </c>
      <c r="CA5" s="84" t="s">
        <v>166</v>
      </c>
      <c r="CB5" s="84" t="s">
        <v>0</v>
      </c>
      <c r="CC5" s="84" t="s">
        <v>166</v>
      </c>
      <c r="CD5" s="84" t="s">
        <v>0</v>
      </c>
      <c r="CE5" s="84" t="s">
        <v>166</v>
      </c>
      <c r="CF5" s="84" t="s">
        <v>0</v>
      </c>
      <c r="CG5" s="84" t="s">
        <v>166</v>
      </c>
      <c r="CH5" s="84" t="s">
        <v>0</v>
      </c>
      <c r="CI5" s="84" t="s">
        <v>166</v>
      </c>
      <c r="DB5" s="164" t="e">
        <f>AVERAGE(AM6:AM125)</f>
        <v>#DIV/0!</v>
      </c>
      <c r="DC5" s="164" t="e">
        <f>AVERAGE(AO6:AO125)</f>
        <v>#DIV/0!</v>
      </c>
      <c r="DD5" s="164" t="e">
        <f>AVERAGE(AQ6:AQ125)</f>
        <v>#DIV/0!</v>
      </c>
      <c r="DE5" s="164" t="e">
        <f>AVERAGE(AS6:AS125)</f>
        <v>#DIV/0!</v>
      </c>
      <c r="DF5" s="164" t="e">
        <f>AVERAGE(AU6:AU125)</f>
        <v>#DIV/0!</v>
      </c>
      <c r="DG5" s="164" t="e">
        <f>AVERAGE(AW6:AW125)</f>
        <v>#DIV/0!</v>
      </c>
      <c r="DH5" s="164" t="e">
        <f>AVERAGE(AY6:AY125)</f>
        <v>#DIV/0!</v>
      </c>
      <c r="DI5" s="164" t="e">
        <f>AVERAGE(BA6:BA125)</f>
        <v>#DIV/0!</v>
      </c>
      <c r="DJ5" s="164" t="e">
        <f>AVERAGE(BC6:BC125)</f>
        <v>#DIV/0!</v>
      </c>
      <c r="DK5" s="164" t="e">
        <f>AVERAGE(BE6:BE125)</f>
        <v>#DIV/0!</v>
      </c>
      <c r="DL5" s="164" t="e">
        <f>AVERAGE(BG6:BG125)</f>
        <v>#DIV/0!</v>
      </c>
      <c r="DM5" s="164" t="e">
        <f>AVERAGE(BI6:BI125)</f>
        <v>#DIV/0!</v>
      </c>
      <c r="DN5" s="164" t="e">
        <f>AVERAGE(BK6:BK125)</f>
        <v>#DIV/0!</v>
      </c>
      <c r="DO5" s="164" t="e">
        <f>AVERAGE(BM6:BM125)</f>
        <v>#DIV/0!</v>
      </c>
      <c r="DP5" s="164" t="e">
        <f>AVERAGE(BO6:BO125)</f>
        <v>#DIV/0!</v>
      </c>
      <c r="DQ5" s="164" t="e">
        <f>AVERAGE(BQ6:BQ125)</f>
        <v>#DIV/0!</v>
      </c>
      <c r="DR5" s="164" t="e">
        <f>AVERAGE(BS6:BS125)</f>
        <v>#DIV/0!</v>
      </c>
      <c r="DS5" s="164" t="e">
        <f>AVERAGE(BU6:BU125)</f>
        <v>#DIV/0!</v>
      </c>
      <c r="DT5" s="164" t="e">
        <f>AVERAGE(BW6:BW125)</f>
        <v>#DIV/0!</v>
      </c>
      <c r="DU5" s="164" t="e">
        <f>AVERAGE(BY6:BY125)</f>
        <v>#DIV/0!</v>
      </c>
      <c r="DV5" s="164" t="e">
        <f>AVERAGE(CA6:CA125)</f>
        <v>#DIV/0!</v>
      </c>
      <c r="DW5" s="164" t="e">
        <f>AVERAGE(CC6:CC125)</f>
        <v>#DIV/0!</v>
      </c>
      <c r="DX5" s="164" t="e">
        <f>AVERAGE(CE6:CE125)</f>
        <v>#DIV/0!</v>
      </c>
      <c r="DY5" s="164" t="e">
        <f>AVERAGE(CG6:CG125)</f>
        <v>#DIV/0!</v>
      </c>
      <c r="DZ5" s="164" t="e">
        <f>AVERAGE(CI6:CI125)</f>
        <v>#DIV/0!</v>
      </c>
    </row>
    <row r="6" spans="1:189" ht="15.75" thickBot="1">
      <c r="A6" s="6">
        <v>1</v>
      </c>
      <c r="B6" s="8"/>
      <c r="D6" s="117"/>
      <c r="E6" s="117"/>
      <c r="F6" s="117"/>
      <c r="G6" s="117"/>
      <c r="H6" s="117"/>
      <c r="I6" s="117"/>
      <c r="J6" s="117"/>
      <c r="K6" s="117"/>
      <c r="L6" s="117"/>
      <c r="M6" s="117"/>
      <c r="N6" s="117"/>
      <c r="O6" s="173"/>
      <c r="P6" s="119"/>
      <c r="Q6" s="119"/>
      <c r="R6" s="119"/>
      <c r="S6" s="119"/>
      <c r="T6" s="119"/>
      <c r="U6" s="119"/>
      <c r="V6" s="121"/>
      <c r="W6" s="121"/>
      <c r="X6" s="121"/>
      <c r="Y6" s="121"/>
      <c r="Z6" s="121"/>
      <c r="AA6" s="121"/>
      <c r="AB6" s="176"/>
      <c r="AC6" s="171" t="str">
        <f t="shared" ref="AC6:AC14" si="11">IF(B6="","",SUM(D6:AB6))</f>
        <v/>
      </c>
      <c r="AD6" s="172" t="str">
        <f t="shared" ref="AD6:AD69" si="12">IF(AC6="","",SUM(D6:AB6)/$AE$3)</f>
        <v/>
      </c>
      <c r="AL6" s="2" t="str" cm="1">
        <f t="array" ref="AL6">IF(B6="","",SUMPRODUCT(($D$1:$AB$4=$AL$4)*D6:AB6))</f>
        <v/>
      </c>
      <c r="AM6" s="15" t="str">
        <f>IFERROR(IF($AM$3=0,"",AL6/$AM$3),"")</f>
        <v/>
      </c>
      <c r="AN6" s="2" t="str" cm="1">
        <f t="array" ref="AN6">IF(B6="","",SUMPRODUCT(($D$1:$AB$4=$AN$4)*D6:AB6))</f>
        <v/>
      </c>
      <c r="AO6" s="15" t="str">
        <f>IFERROR(IF($AO$3=0,"",AN6/$AO$3),"")</f>
        <v/>
      </c>
      <c r="AP6" s="2" t="str" cm="1">
        <f t="array" ref="AP6">IF(B6="","",SUMPRODUCT(($D$1:$AB$4=$AP$4)*D6:AB6))</f>
        <v/>
      </c>
      <c r="AQ6" s="15" t="str">
        <f>IFERROR(IF($AQ$3=0,"",AP6/$AQ$3),"")</f>
        <v/>
      </c>
      <c r="AR6" s="2" t="str" cm="1">
        <f t="array" ref="AR6">IF(B6="","",SUMPRODUCT(($D$1:$AB$4=$AR$4)*D6:AB6))</f>
        <v/>
      </c>
      <c r="AS6" s="15" t="str">
        <f>IFERROR(IF($AS$3=0,"",AR6/$AS$3),"")</f>
        <v/>
      </c>
      <c r="AT6" s="2" t="str" cm="1">
        <f t="array" ref="AT6">IF(B6="","",SUMPRODUCT(($D$1:$AB$4=$AT$4)*$D6:$AB6))</f>
        <v/>
      </c>
      <c r="AU6" s="15" t="str">
        <f>IFERROR(IF($AU$3=0,"",AT6/$AU$3),"")</f>
        <v/>
      </c>
      <c r="AV6" s="2" t="str" cm="1">
        <f t="array" ref="AV6">IF(D6="","",SUMPRODUCT(($D$1:$AB$4=$AV$4)*$D6:$AB6))</f>
        <v/>
      </c>
      <c r="AW6" s="15" t="str">
        <f>IFERROR(IF($AW$3=0,"",AV6/$AW$3),"")</f>
        <v/>
      </c>
      <c r="AX6" s="2" t="str" cm="1">
        <f t="array" ref="AX6">IF(F6="","",SUMPRODUCT(($D$1:$AB$4=$AX$4)*$D6:$AB6))</f>
        <v/>
      </c>
      <c r="AY6" s="15" t="str">
        <f>IFERROR(IF($AY$3=0,"",AX6/$AY$3),"")</f>
        <v/>
      </c>
      <c r="AZ6" s="2" t="str" cm="1">
        <f t="array" ref="AZ6">IF(B6="","",SUMPRODUCT(($D$1:$AB$4=$AZ$4)*$D6:$AB6))</f>
        <v/>
      </c>
      <c r="BA6" s="15" t="str">
        <f>IFERROR(IF($BA$3=0,"",AZ6/$BA$3),"")</f>
        <v/>
      </c>
      <c r="BB6" s="2" t="str" cm="1">
        <f t="array" ref="BB6">IF(B6="","",SUMPRODUCT(($D$1:$AB$4=$BB$4)*$D6:$AB6))</f>
        <v/>
      </c>
      <c r="BC6" s="15" t="str">
        <f>IFERROR(IF($BC$3=0,"",BB6/$BC$3),"")</f>
        <v/>
      </c>
      <c r="BD6" s="2" t="str" cm="1">
        <f t="array" ref="BD6">IF(B6="","",SUMPRODUCT(($D$1:$AB$4=$BD$4)*$D6:$AB6))</f>
        <v/>
      </c>
      <c r="BE6" s="15" t="str">
        <f>IFERROR(IF($BE$3=0,"",BD6/$BE$3),"")</f>
        <v/>
      </c>
      <c r="BF6" s="2" t="str" cm="1">
        <f t="array" ref="BF6">IF(B6="","",SUMPRODUCT(($D$1:$AB$4=$BF$4)*$D6:$AB6))</f>
        <v/>
      </c>
      <c r="BG6" s="15" t="str">
        <f>IFERROR(IF($BG$3=0,"",BF6/$BG$3),"")</f>
        <v/>
      </c>
      <c r="BH6" s="2" t="str" cm="1">
        <f t="array" ref="BH6">IF(B6="","",SUMPRODUCT(($D$1:$AB$4=$BH$4)*$D6:$AB6))</f>
        <v/>
      </c>
      <c r="BI6" s="15" t="str">
        <f>IFERROR(IF($BI$3=0,"",BH6/$BI$3),"")</f>
        <v/>
      </c>
      <c r="BJ6" s="2" t="str" cm="1">
        <f t="array" ref="BJ6">IF(B6="","",SUMPRODUCT(($D$1:$AB$4=$BJ$4)*$D6:$AB6))</f>
        <v/>
      </c>
      <c r="BK6" s="15" t="str">
        <f>IFERROR(IF($BK$3=0,"",BJ6/$BK$3),"")</f>
        <v/>
      </c>
      <c r="BL6" s="2" t="str" cm="1">
        <f t="array" ref="BL6">IF(B6="","",SUMPRODUCT(($D$1:$AB$4=$BL$4)*$D6:$AB6))</f>
        <v/>
      </c>
      <c r="BM6" s="15" t="str">
        <f>IFERROR(IF($BM$3=0,"",BL6/$BM$3),"")</f>
        <v/>
      </c>
      <c r="BN6" s="2" t="str" cm="1">
        <f t="array" ref="BN6">IF(B6="","",SUMPRODUCT(($D$1:$AB$4=$BN$4)*$D6:$AB6))</f>
        <v/>
      </c>
      <c r="BO6" s="15" t="str">
        <f>IFERROR(IF($BO$3=0,"",BN6/$BO$3),"")</f>
        <v/>
      </c>
      <c r="BP6" s="2" t="str" cm="1">
        <f t="array" ref="BP6">IF(B6="","",SUMPRODUCT(($D$1:$AB$4=$BP$4)*$D6:$AB6))</f>
        <v/>
      </c>
      <c r="BQ6" s="15" t="str">
        <f>IFERROR(IF($BQ$3=0,"",BP6/$BQ$3),"")</f>
        <v/>
      </c>
      <c r="BR6" s="2" t="str" cm="1">
        <f t="array" ref="BR6">IF(B6="","",SUMPRODUCT(($D$1:$AB$4=$BR$4)*$D6:$AB6))</f>
        <v/>
      </c>
      <c r="BS6" s="15" t="str">
        <f>IFERROR(IF($BS$3=0,"",BR6/$BS$3),"")</f>
        <v/>
      </c>
      <c r="BT6" s="2" t="str" cm="1">
        <f t="array" ref="BT6">IF(B6="","",SUMPRODUCT(($D$1:$AB$4=$BT$4)*$D6:$AB6))</f>
        <v/>
      </c>
      <c r="BU6" s="15" t="str">
        <f>IFERROR(IF($BU$3=0,"",BT6/$BU$3),"")</f>
        <v/>
      </c>
      <c r="BV6" s="2" t="str" cm="1">
        <f t="array" ref="BV6">IF(B6="","",SUMPRODUCT(($D$1:$AB$4=$BV$4)*$D6:$AB6))</f>
        <v/>
      </c>
      <c r="BW6" s="15" t="str">
        <f>IFERROR(IF($BW$3=0,"",BV6/$BW$3),"")</f>
        <v/>
      </c>
      <c r="BX6" s="2" t="str" cm="1">
        <f t="array" ref="BX6">IF(B6="","",SUMPRODUCT(($D$1:$AB$4=$BX$4)*$D6:$AB6))</f>
        <v/>
      </c>
      <c r="BY6" s="15" t="str">
        <f>IFERROR(IF($BY$3=0,"",BX6/$BY$3),"")</f>
        <v/>
      </c>
      <c r="BZ6" s="2" t="str" cm="1">
        <f t="array" ref="BZ6">IF(B6="","",SUMPRODUCT(($D$1:$AB$4=$BZ$4)*$D6:$AB6))</f>
        <v/>
      </c>
      <c r="CA6" s="15" t="str">
        <f>IFERROR(IF($CA$3=0,"",BZ6/$CA$3),"")</f>
        <v/>
      </c>
      <c r="CB6" s="2" t="str" cm="1">
        <f t="array" ref="CB6">IF(B6="","",SUMPRODUCT(($D$1:$AB$4=$CB$4)*$D6:$AB6))</f>
        <v/>
      </c>
      <c r="CC6" s="15" t="str">
        <f>IFERROR(IF($CC$3=0,"",CB6/$CC$3),"")</f>
        <v/>
      </c>
      <c r="CD6" s="2" t="str" cm="1">
        <f t="array" ref="CD6">IF(B6="","",SUMPRODUCT(($D$1:$AB$4=$CD$4)*$D6:$AB6))</f>
        <v/>
      </c>
      <c r="CE6" s="15" t="str">
        <f>IFERROR(IF($CE$3=0,"",CD6/$CE$3),"")</f>
        <v/>
      </c>
      <c r="CF6" s="2" t="str" cm="1">
        <f t="array" ref="CF6">IF(B6="","",SUMPRODUCT(($D$1:$AB$4=$CF$4)*$D6:$AB6))</f>
        <v/>
      </c>
      <c r="CG6" s="15" t="str">
        <f>IFERROR(IF($CG$3=0,"",CF6/$CG$3),"")</f>
        <v/>
      </c>
      <c r="CH6" s="2" t="str" cm="1">
        <f t="array" ref="CH6">IF(B6="","",SUMPRODUCT(($D$1:$AB$4=$CH$4)*$D6:$AB6))</f>
        <v/>
      </c>
      <c r="CI6" s="15" t="str">
        <f>IFERROR(IF($CI$3=0,"",CH6/$CI$3),"")</f>
        <v/>
      </c>
    </row>
    <row r="7" spans="1:189" ht="15" customHeight="1">
      <c r="A7" s="7">
        <v>2</v>
      </c>
      <c r="B7" s="8"/>
      <c r="D7" s="97"/>
      <c r="E7" s="97"/>
      <c r="F7" s="97"/>
      <c r="G7" s="97"/>
      <c r="H7" s="97"/>
      <c r="I7" s="117"/>
      <c r="J7" s="97"/>
      <c r="K7" s="97"/>
      <c r="L7" s="97"/>
      <c r="M7" s="97"/>
      <c r="N7" s="117"/>
      <c r="O7" s="173"/>
      <c r="P7" s="119"/>
      <c r="Q7" s="119"/>
      <c r="R7" s="119"/>
      <c r="S7" s="119"/>
      <c r="T7" s="119"/>
      <c r="U7" s="119"/>
      <c r="V7" s="121"/>
      <c r="W7" s="121"/>
      <c r="X7" s="121"/>
      <c r="Y7" s="121"/>
      <c r="Z7" s="121"/>
      <c r="AA7" s="121"/>
      <c r="AB7" s="176"/>
      <c r="AC7" s="171" t="str">
        <f t="shared" si="11"/>
        <v/>
      </c>
      <c r="AD7" s="172" t="str">
        <f t="shared" si="12"/>
        <v/>
      </c>
      <c r="AF7" s="450" t="s">
        <v>250</v>
      </c>
      <c r="AG7" s="451"/>
      <c r="AH7" s="451"/>
      <c r="AI7" s="451"/>
      <c r="AJ7" s="452"/>
      <c r="AL7" s="2" t="str" cm="1">
        <f t="array" ref="AL7">IF(B7="","",SUMPRODUCT(($D$1:$AB$4=$AL$4)*D7:AB7))</f>
        <v/>
      </c>
      <c r="AM7" s="15" t="str">
        <f t="shared" ref="AM7:AM70" si="13">IFERROR(IF($AM$3=0,"",AL7/$AM$3),"")</f>
        <v/>
      </c>
      <c r="AN7" s="2" t="str" cm="1">
        <f t="array" ref="AN7">IF(B7="","",SUMPRODUCT(($D$1:$AB$4=$AN$4)*D7:AB7))</f>
        <v/>
      </c>
      <c r="AO7" s="15" t="str">
        <f t="shared" ref="AO7:AO70" si="14">IFERROR(IF($AO$3=0,"",AN7/$AO$3),"")</f>
        <v/>
      </c>
      <c r="AP7" s="2" t="str" cm="1">
        <f t="array" ref="AP7">IF(B7="","",SUMPRODUCT(($D$1:$AB$4=$AP$4)*D7:AB7))</f>
        <v/>
      </c>
      <c r="AQ7" s="15" t="str">
        <f t="shared" ref="AQ7:AQ70" si="15">IFERROR(IF($AQ$3=0,"",AP7/$AQ$3),"")</f>
        <v/>
      </c>
      <c r="AR7" s="2" t="str" cm="1">
        <f t="array" ref="AR7">IF(B7="","",SUMPRODUCT(($D$1:$AB$4=$AR$4)*D7:AB7))</f>
        <v/>
      </c>
      <c r="AS7" s="15" t="str">
        <f t="shared" ref="AS7:AS70" si="16">IFERROR(IF($AS$3=0,"",AR7/$AS$3),"")</f>
        <v/>
      </c>
      <c r="AT7" s="2" t="str" cm="1">
        <f t="array" ref="AT7">IF(B7="","",SUMPRODUCT(($D$1:$AB$4=$AT$4)*$D7:$AB7))</f>
        <v/>
      </c>
      <c r="AU7" s="15" t="str">
        <f t="shared" ref="AU7:AU70" si="17">IFERROR(IF($AU$3=0,"",AT7/$AU$3),"")</f>
        <v/>
      </c>
      <c r="AV7" s="2" t="str" cm="1">
        <f t="array" ref="AV7">IF(D7="","",SUMPRODUCT(($D$1:$AB$4=$AV$4)*$D7:$AB7))</f>
        <v/>
      </c>
      <c r="AW7" s="15" t="str">
        <f t="shared" ref="AW7:AW70" si="18">IFERROR(IF($AW$3=0,"",AV7/$AW$3),"")</f>
        <v/>
      </c>
      <c r="AX7" s="2" t="str" cm="1">
        <f t="array" ref="AX7">IF(F7="","",SUMPRODUCT(($D$1:$AB$4=$AX$4)*$D7:$AB7))</f>
        <v/>
      </c>
      <c r="AY7" s="15" t="str">
        <f t="shared" ref="AY7:AY70" si="19">IFERROR(IF($AY$3=0,"",AX7/$AY$3),"")</f>
        <v/>
      </c>
      <c r="AZ7" s="2" t="str" cm="1">
        <f t="array" ref="AZ7">IF(B7="","",SUMPRODUCT(($D$1:$AB$4=$AZ$4)*$D7:$AB7))</f>
        <v/>
      </c>
      <c r="BA7" s="15" t="str">
        <f t="shared" ref="BA7:BA70" si="20">IFERROR(IF($BA$3=0,"",AZ7/$BA$3),"")</f>
        <v/>
      </c>
      <c r="BB7" s="2" t="str" cm="1">
        <f t="array" ref="BB7">IF(B7="","",SUMPRODUCT(($D$1:$AB$4=$BB$4)*$D7:$AB7))</f>
        <v/>
      </c>
      <c r="BC7" s="15" t="str">
        <f t="shared" ref="BC7:BC70" si="21">IFERROR(IF($BC$3=0,"",BB7/$BC$3),"")</f>
        <v/>
      </c>
      <c r="BD7" s="2" t="str" cm="1">
        <f t="array" ref="BD7">IF(B7="","",SUMPRODUCT(($D$1:$AB$4=$BD$4)*$D7:$AB7))</f>
        <v/>
      </c>
      <c r="BE7" s="15" t="str">
        <f t="shared" ref="BE7:BE70" si="22">IFERROR(IF($BE$3=0,"",BD7/$BE$3),"")</f>
        <v/>
      </c>
      <c r="BF7" s="2" t="str" cm="1">
        <f t="array" ref="BF7">IF(B7="","",SUMPRODUCT(($D$1:$AB$4=$BF$4)*$D7:$AB7))</f>
        <v/>
      </c>
      <c r="BG7" s="15" t="str">
        <f t="shared" ref="BG7:BG70" si="23">IFERROR(IF($BG$3=0,"",BF7/$BG$3),"")</f>
        <v/>
      </c>
      <c r="BH7" s="2" t="str" cm="1">
        <f t="array" ref="BH7">IF(B7="","",SUMPRODUCT(($D$1:$AB$4=$BH$4)*$D7:$AB7))</f>
        <v/>
      </c>
      <c r="BI7" s="15" t="str">
        <f t="shared" ref="BI7:BI70" si="24">IFERROR(IF($BI$3=0,"",BH7/$BI$3),"")</f>
        <v/>
      </c>
      <c r="BJ7" s="2" t="str" cm="1">
        <f t="array" ref="BJ7">IF(B7="","",SUMPRODUCT(($D$1:$AB$4=$BJ$4)*$D7:$AB7))</f>
        <v/>
      </c>
      <c r="BK7" s="15" t="str">
        <f t="shared" ref="BK7:BK70" si="25">IFERROR(IF($BK$3=0,"",BJ7/$BK$3),"")</f>
        <v/>
      </c>
      <c r="BL7" s="2" t="str" cm="1">
        <f t="array" ref="BL7">IF(B7="","",SUMPRODUCT(($D$1:$AB$4=$BL$4)*$D7:$AB7))</f>
        <v/>
      </c>
      <c r="BM7" s="15" t="str">
        <f t="shared" ref="BM7:BM70" si="26">IFERROR(IF($BM$3=0,"",BL7/$BM$3),"")</f>
        <v/>
      </c>
      <c r="BN7" s="2" t="str" cm="1">
        <f t="array" ref="BN7">IF(B7="","",SUMPRODUCT(($D$1:$AB$4=$BN$4)*$D7:$AB7))</f>
        <v/>
      </c>
      <c r="BO7" s="15" t="str">
        <f t="shared" ref="BO7:BO70" si="27">IFERROR(IF($BO$3=0,"",BN7/$BO$3),"")</f>
        <v/>
      </c>
      <c r="BP7" s="2" t="str" cm="1">
        <f t="array" ref="BP7">IF(B7="","",SUMPRODUCT(($D$1:$AB$4=$BP$4)*$D7:$AB7))</f>
        <v/>
      </c>
      <c r="BQ7" s="15" t="str">
        <f t="shared" ref="BQ7:BQ70" si="28">IFERROR(IF($BQ$3=0,"",BP7/$BQ$3),"")</f>
        <v/>
      </c>
      <c r="BR7" s="2" t="str" cm="1">
        <f t="array" ref="BR7">IF(B7="","",SUMPRODUCT(($D$1:$AB$4=$BR$4)*$D7:$AB7))</f>
        <v/>
      </c>
      <c r="BS7" s="15" t="str">
        <f t="shared" ref="BS7:BS70" si="29">IFERROR(IF($BS$3=0,"",BR7/$BS$3),"")</f>
        <v/>
      </c>
      <c r="BT7" s="2" t="str" cm="1">
        <f t="array" ref="BT7">IF(B7="","",SUMPRODUCT(($D$1:$AB$4=$BT$4)*$D7:$AB7))</f>
        <v/>
      </c>
      <c r="BU7" s="15" t="str">
        <f t="shared" ref="BU7:BU70" si="30">IFERROR(IF($BU$3=0,"",BT7/$BU$3),"")</f>
        <v/>
      </c>
      <c r="BV7" s="2" t="str" cm="1">
        <f t="array" ref="BV7">IF(B7="","",SUMPRODUCT(($D$1:$AB$4=$BV$4)*$D7:$AB7))</f>
        <v/>
      </c>
      <c r="BW7" s="15" t="str">
        <f t="shared" ref="BW7:BW70" si="31">IFERROR(IF($BW$3=0,"",BV7/$BW$3),"")</f>
        <v/>
      </c>
      <c r="BX7" s="2" t="str" cm="1">
        <f t="array" ref="BX7">IF(B7="","",SUMPRODUCT(($D$1:$AB$4=$BX$4)*$D7:$AB7))</f>
        <v/>
      </c>
      <c r="BY7" s="15" t="str">
        <f t="shared" ref="BY7:BY70" si="32">IFERROR(IF($BY$3=0,"",BX7/$BY$3),"")</f>
        <v/>
      </c>
      <c r="BZ7" s="2" t="str" cm="1">
        <f t="array" ref="BZ7">IF(B7="","",SUMPRODUCT(($D$1:$AB$4=$BZ$4)*$D7:$AB7))</f>
        <v/>
      </c>
      <c r="CA7" s="15" t="str">
        <f t="shared" ref="CA7:CA70" si="33">IFERROR(IF($CA$3=0,"",BZ7/$CA$3),"")</f>
        <v/>
      </c>
      <c r="CB7" s="2" t="str" cm="1">
        <f t="array" ref="CB7">IF(B7="","",SUMPRODUCT(($D$1:$AB$4=$CB$4)*$D7:$AB7))</f>
        <v/>
      </c>
      <c r="CC7" s="15" t="str">
        <f t="shared" ref="CC7:CC70" si="34">IFERROR(IF($CC$3=0,"",CB7/$CC$3),"")</f>
        <v/>
      </c>
      <c r="CD7" s="2" t="str" cm="1">
        <f t="array" ref="CD7">IF(B7="","",SUMPRODUCT(($D$1:$AB$4=$CD$4)*$D7:$AB7))</f>
        <v/>
      </c>
      <c r="CE7" s="15" t="str">
        <f t="shared" ref="CE7:CE70" si="35">IFERROR(IF($CE$3=0,"",CD7/$CE$3),"")</f>
        <v/>
      </c>
      <c r="CF7" s="2" t="str" cm="1">
        <f t="array" ref="CF7">IF(B7="","",SUMPRODUCT(($D$1:$AB$4=$CF$4)*$D7:$AB7))</f>
        <v/>
      </c>
      <c r="CG7" s="15" t="str">
        <f t="shared" ref="CG7:CG70" si="36">IFERROR(IF($CG$3=0,"",CF7/$CG$3),"")</f>
        <v/>
      </c>
      <c r="CH7" s="2" t="str" cm="1">
        <f t="array" ref="CH7">IF(B7="","",SUMPRODUCT(($D$1:$AB$4=$CH$4)*$D7:$AB7))</f>
        <v/>
      </c>
      <c r="CI7" s="15" t="str">
        <f t="shared" ref="CI7:CI70" si="37">IFERROR(IF($CI$3=0,"",CH7/$CI$3),"")</f>
        <v/>
      </c>
    </row>
    <row r="8" spans="1:189">
      <c r="A8" s="6">
        <v>3</v>
      </c>
      <c r="B8" s="8"/>
      <c r="D8" s="97"/>
      <c r="E8" s="97"/>
      <c r="F8" s="97"/>
      <c r="G8" s="97"/>
      <c r="H8" s="97"/>
      <c r="I8" s="117"/>
      <c r="J8" s="97"/>
      <c r="K8" s="97"/>
      <c r="L8" s="97"/>
      <c r="M8" s="97"/>
      <c r="N8" s="117"/>
      <c r="O8" s="174"/>
      <c r="P8" s="107"/>
      <c r="Q8" s="107"/>
      <c r="R8" s="107"/>
      <c r="S8" s="107"/>
      <c r="T8" s="107"/>
      <c r="U8" s="107"/>
      <c r="V8" s="113"/>
      <c r="W8" s="113"/>
      <c r="X8" s="113"/>
      <c r="Y8" s="113"/>
      <c r="Z8" s="113"/>
      <c r="AA8" s="113"/>
      <c r="AB8" s="177"/>
      <c r="AC8" s="171" t="str">
        <f t="shared" si="11"/>
        <v/>
      </c>
      <c r="AD8" s="172" t="str">
        <f t="shared" si="12"/>
        <v/>
      </c>
      <c r="AF8" s="453"/>
      <c r="AG8" s="454"/>
      <c r="AH8" s="454"/>
      <c r="AI8" s="454"/>
      <c r="AJ8" s="455"/>
      <c r="AL8" s="2" t="str" cm="1">
        <f t="array" ref="AL8">IF(B8="","",SUMPRODUCT(($D$1:$AB$4=$AL$4)*D8:AB8))</f>
        <v/>
      </c>
      <c r="AM8" s="15" t="str">
        <f t="shared" si="13"/>
        <v/>
      </c>
      <c r="AN8" s="2" t="str" cm="1">
        <f t="array" ref="AN8">IF(B8="","",SUMPRODUCT(($D$1:$AB$4=$AN$4)*D8:AB8))</f>
        <v/>
      </c>
      <c r="AO8" s="15" t="str">
        <f t="shared" si="14"/>
        <v/>
      </c>
      <c r="AP8" s="2" t="str" cm="1">
        <f t="array" ref="AP8">IF(B8="","",SUMPRODUCT(($D$1:$AB$4=$AP$4)*D8:AB8))</f>
        <v/>
      </c>
      <c r="AQ8" s="15" t="str">
        <f t="shared" si="15"/>
        <v/>
      </c>
      <c r="AR8" s="2" t="str" cm="1">
        <f t="array" ref="AR8">IF(B8="","",SUMPRODUCT(($D$1:$AB$4=$AR$4)*D8:AB8))</f>
        <v/>
      </c>
      <c r="AS8" s="15" t="str">
        <f t="shared" si="16"/>
        <v/>
      </c>
      <c r="AT8" s="2" t="str" cm="1">
        <f t="array" ref="AT8">IF(B8="","",SUMPRODUCT(($D$1:$AB$4=$AT$4)*$D8:$AB8))</f>
        <v/>
      </c>
      <c r="AU8" s="15" t="str">
        <f t="shared" si="17"/>
        <v/>
      </c>
      <c r="AV8" s="2" t="str" cm="1">
        <f t="array" ref="AV8">IF(D8="","",SUMPRODUCT(($D$1:$AB$4=$AV$4)*$D8:$AB8))</f>
        <v/>
      </c>
      <c r="AW8" s="15" t="str">
        <f t="shared" si="18"/>
        <v/>
      </c>
      <c r="AX8" s="2" t="str" cm="1">
        <f t="array" ref="AX8">IF(F8="","",SUMPRODUCT(($D$1:$AB$4=$AX$4)*$D8:$AB8))</f>
        <v/>
      </c>
      <c r="AY8" s="15" t="str">
        <f t="shared" si="19"/>
        <v/>
      </c>
      <c r="AZ8" s="2" t="str" cm="1">
        <f t="array" ref="AZ8">IF(B8="","",SUMPRODUCT(($D$1:$AB$4=$AZ$4)*$D8:$AB8))</f>
        <v/>
      </c>
      <c r="BA8" s="15" t="str">
        <f t="shared" si="20"/>
        <v/>
      </c>
      <c r="BB8" s="2" t="str" cm="1">
        <f t="array" ref="BB8">IF(B8="","",SUMPRODUCT(($D$1:$AB$4=$BB$4)*$D8:$AB8))</f>
        <v/>
      </c>
      <c r="BC8" s="15" t="str">
        <f t="shared" si="21"/>
        <v/>
      </c>
      <c r="BD8" s="2" t="str" cm="1">
        <f t="array" ref="BD8">IF(B8="","",SUMPRODUCT(($D$1:$AB$4=$BD$4)*$D8:$AB8))</f>
        <v/>
      </c>
      <c r="BE8" s="15" t="str">
        <f t="shared" si="22"/>
        <v/>
      </c>
      <c r="BF8" s="2" t="str" cm="1">
        <f t="array" ref="BF8">IF(B8="","",SUMPRODUCT(($D$1:$AB$4=$BF$4)*$D8:$AB8))</f>
        <v/>
      </c>
      <c r="BG8" s="15" t="str">
        <f t="shared" si="23"/>
        <v/>
      </c>
      <c r="BH8" s="2" t="str" cm="1">
        <f t="array" ref="BH8">IF(B8="","",SUMPRODUCT(($D$1:$AB$4=$BH$4)*$D8:$AB8))</f>
        <v/>
      </c>
      <c r="BI8" s="15" t="str">
        <f t="shared" si="24"/>
        <v/>
      </c>
      <c r="BJ8" s="2" t="str" cm="1">
        <f t="array" ref="BJ8">IF(B8="","",SUMPRODUCT(($D$1:$AB$4=$BJ$4)*$D8:$AB8))</f>
        <v/>
      </c>
      <c r="BK8" s="15" t="str">
        <f t="shared" si="25"/>
        <v/>
      </c>
      <c r="BL8" s="2" t="str" cm="1">
        <f t="array" ref="BL8">IF(B8="","",SUMPRODUCT(($D$1:$AB$4=$BL$4)*$D8:$AB8))</f>
        <v/>
      </c>
      <c r="BM8" s="15" t="str">
        <f t="shared" si="26"/>
        <v/>
      </c>
      <c r="BN8" s="2" t="str" cm="1">
        <f t="array" ref="BN8">IF(B8="","",SUMPRODUCT(($D$1:$AB$4=$BN$4)*$D8:$AB8))</f>
        <v/>
      </c>
      <c r="BO8" s="15" t="str">
        <f t="shared" si="27"/>
        <v/>
      </c>
      <c r="BP8" s="2" t="str" cm="1">
        <f t="array" ref="BP8">IF(B8="","",SUMPRODUCT(($D$1:$AB$4=$BP$4)*$D8:$AB8))</f>
        <v/>
      </c>
      <c r="BQ8" s="15" t="str">
        <f t="shared" si="28"/>
        <v/>
      </c>
      <c r="BR8" s="2" t="str" cm="1">
        <f t="array" ref="BR8">IF(B8="","",SUMPRODUCT(($D$1:$AB$4=$BR$4)*$D8:$AB8))</f>
        <v/>
      </c>
      <c r="BS8" s="15" t="str">
        <f t="shared" si="29"/>
        <v/>
      </c>
      <c r="BT8" s="2" t="str" cm="1">
        <f t="array" ref="BT8">IF(B8="","",SUMPRODUCT(($D$1:$AB$4=$BT$4)*$D8:$AB8))</f>
        <v/>
      </c>
      <c r="BU8" s="15" t="str">
        <f t="shared" si="30"/>
        <v/>
      </c>
      <c r="BV8" s="2" t="str" cm="1">
        <f t="array" ref="BV8">IF(B8="","",SUMPRODUCT(($D$1:$AB$4=$BV$4)*$D8:$AB8))</f>
        <v/>
      </c>
      <c r="BW8" s="15" t="str">
        <f t="shared" si="31"/>
        <v/>
      </c>
      <c r="BX8" s="2" t="str" cm="1">
        <f t="array" ref="BX8">IF(B8="","",SUMPRODUCT(($D$1:$AB$4=$BX$4)*$D8:$AB8))</f>
        <v/>
      </c>
      <c r="BY8" s="15" t="str">
        <f t="shared" si="32"/>
        <v/>
      </c>
      <c r="BZ8" s="2" t="str" cm="1">
        <f t="array" ref="BZ8">IF(B8="","",SUMPRODUCT(($D$1:$AB$4=$BZ$4)*$D8:$AB8))</f>
        <v/>
      </c>
      <c r="CA8" s="15" t="str">
        <f t="shared" si="33"/>
        <v/>
      </c>
      <c r="CB8" s="2" t="str" cm="1">
        <f t="array" ref="CB8">IF(B8="","",SUMPRODUCT(($D$1:$AB$4=$CB$4)*$D8:$AB8))</f>
        <v/>
      </c>
      <c r="CC8" s="15" t="str">
        <f t="shared" si="34"/>
        <v/>
      </c>
      <c r="CD8" s="2" t="str" cm="1">
        <f t="array" ref="CD8">IF(B8="","",SUMPRODUCT(($D$1:$AB$4=$CD$4)*$D8:$AB8))</f>
        <v/>
      </c>
      <c r="CE8" s="15" t="str">
        <f t="shared" si="35"/>
        <v/>
      </c>
      <c r="CF8" s="2" t="str" cm="1">
        <f t="array" ref="CF8">IF(B8="","",SUMPRODUCT(($D$1:$AB$4=$CF$4)*$D8:$AB8))</f>
        <v/>
      </c>
      <c r="CG8" s="15" t="str">
        <f t="shared" si="36"/>
        <v/>
      </c>
      <c r="CH8" s="2" t="str" cm="1">
        <f t="array" ref="CH8">IF(B8="","",SUMPRODUCT(($D$1:$AB$4=$CH$4)*$D8:$AB8))</f>
        <v/>
      </c>
      <c r="CI8" s="15" t="str">
        <f t="shared" si="37"/>
        <v/>
      </c>
    </row>
    <row r="9" spans="1:189">
      <c r="A9" s="7">
        <v>4</v>
      </c>
      <c r="B9" s="8"/>
      <c r="D9" s="97"/>
      <c r="E9" s="97"/>
      <c r="F9" s="97"/>
      <c r="G9" s="97"/>
      <c r="H9" s="97"/>
      <c r="I9" s="117"/>
      <c r="J9" s="97"/>
      <c r="K9" s="97"/>
      <c r="L9" s="97"/>
      <c r="M9" s="97"/>
      <c r="N9" s="117"/>
      <c r="O9" s="129"/>
      <c r="P9" s="107"/>
      <c r="Q9" s="120"/>
      <c r="R9" s="88"/>
      <c r="S9" s="88"/>
      <c r="T9" s="88"/>
      <c r="U9" s="108"/>
      <c r="V9" s="113"/>
      <c r="W9" s="114"/>
      <c r="X9" s="89"/>
      <c r="Y9" s="89"/>
      <c r="Z9" s="89"/>
      <c r="AA9" s="89"/>
      <c r="AB9" s="169"/>
      <c r="AC9" s="171" t="str">
        <f t="shared" si="11"/>
        <v/>
      </c>
      <c r="AD9" s="172" t="str">
        <f t="shared" si="12"/>
        <v/>
      </c>
      <c r="AF9" s="453"/>
      <c r="AG9" s="454"/>
      <c r="AH9" s="454"/>
      <c r="AI9" s="454"/>
      <c r="AJ9" s="455"/>
      <c r="AL9" s="2" t="str" cm="1">
        <f t="array" ref="AL9">IF(B9="","",SUMPRODUCT(($D$1:$AB$4=$AL$4)*D9:AB9))</f>
        <v/>
      </c>
      <c r="AM9" s="15" t="str">
        <f t="shared" si="13"/>
        <v/>
      </c>
      <c r="AN9" s="2" t="str" cm="1">
        <f t="array" ref="AN9">IF(B9="","",SUMPRODUCT(($D$1:$AB$4=$AN$4)*D9:AB9))</f>
        <v/>
      </c>
      <c r="AO9" s="15" t="str">
        <f t="shared" si="14"/>
        <v/>
      </c>
      <c r="AP9" s="2" t="str" cm="1">
        <f t="array" ref="AP9">IF(B9="","",SUMPRODUCT(($D$1:$AB$4=$AP$4)*D9:AB9))</f>
        <v/>
      </c>
      <c r="AQ9" s="15" t="str">
        <f t="shared" si="15"/>
        <v/>
      </c>
      <c r="AR9" s="2" t="str" cm="1">
        <f t="array" ref="AR9">IF(B9="","",SUMPRODUCT(($D$1:$AB$4=$AR$4)*D9:AB9))</f>
        <v/>
      </c>
      <c r="AS9" s="15" t="str">
        <f t="shared" si="16"/>
        <v/>
      </c>
      <c r="AT9" s="2" t="str" cm="1">
        <f t="array" ref="AT9">IF(B9="","",SUMPRODUCT(($D$1:$AB$4=$AT$4)*$D9:$AB9))</f>
        <v/>
      </c>
      <c r="AU9" s="15" t="str">
        <f t="shared" si="17"/>
        <v/>
      </c>
      <c r="AV9" s="2" t="str" cm="1">
        <f t="array" ref="AV9">IF(D9="","",SUMPRODUCT(($D$1:$AB$4=$AV$4)*$D9:$AB9))</f>
        <v/>
      </c>
      <c r="AW9" s="15" t="str">
        <f t="shared" si="18"/>
        <v/>
      </c>
      <c r="AX9" s="2" t="str" cm="1">
        <f t="array" ref="AX9">IF(F9="","",SUMPRODUCT(($D$1:$AB$4=$AX$4)*$D9:$AB9))</f>
        <v/>
      </c>
      <c r="AY9" s="15" t="str">
        <f t="shared" si="19"/>
        <v/>
      </c>
      <c r="AZ9" s="2" t="str" cm="1">
        <f t="array" ref="AZ9">IF(B9="","",SUMPRODUCT(($D$1:$AB$4=$AZ$4)*$D9:$AB9))</f>
        <v/>
      </c>
      <c r="BA9" s="15" t="str">
        <f t="shared" si="20"/>
        <v/>
      </c>
      <c r="BB9" s="2" t="str" cm="1">
        <f t="array" ref="BB9">IF(B9="","",SUMPRODUCT(($D$1:$AB$4=$BB$4)*$D9:$AB9))</f>
        <v/>
      </c>
      <c r="BC9" s="15" t="str">
        <f t="shared" si="21"/>
        <v/>
      </c>
      <c r="BD9" s="2" t="str" cm="1">
        <f t="array" ref="BD9">IF(B9="","",SUMPRODUCT(($D$1:$AB$4=$BD$4)*$D9:$AB9))</f>
        <v/>
      </c>
      <c r="BE9" s="15" t="str">
        <f t="shared" si="22"/>
        <v/>
      </c>
      <c r="BF9" s="2" t="str" cm="1">
        <f t="array" ref="BF9">IF(B9="","",SUMPRODUCT(($D$1:$AB$4=$BF$4)*$D9:$AB9))</f>
        <v/>
      </c>
      <c r="BG9" s="15" t="str">
        <f t="shared" si="23"/>
        <v/>
      </c>
      <c r="BH9" s="2" t="str" cm="1">
        <f t="array" ref="BH9">IF(B9="","",SUMPRODUCT(($D$1:$AB$4=$BH$4)*$D9:$AB9))</f>
        <v/>
      </c>
      <c r="BI9" s="15" t="str">
        <f t="shared" si="24"/>
        <v/>
      </c>
      <c r="BJ9" s="2" t="str" cm="1">
        <f t="array" ref="BJ9">IF(B9="","",SUMPRODUCT(($D$1:$AB$4=$BJ$4)*$D9:$AB9))</f>
        <v/>
      </c>
      <c r="BK9" s="15" t="str">
        <f t="shared" si="25"/>
        <v/>
      </c>
      <c r="BL9" s="2" t="str" cm="1">
        <f t="array" ref="BL9">IF(B9="","",SUMPRODUCT(($D$1:$AB$4=$BL$4)*$D9:$AB9))</f>
        <v/>
      </c>
      <c r="BM9" s="15" t="str">
        <f t="shared" si="26"/>
        <v/>
      </c>
      <c r="BN9" s="2" t="str" cm="1">
        <f t="array" ref="BN9">IF(B9="","",SUMPRODUCT(($D$1:$AB$4=$BN$4)*$D9:$AB9))</f>
        <v/>
      </c>
      <c r="BO9" s="15" t="str">
        <f t="shared" si="27"/>
        <v/>
      </c>
      <c r="BP9" s="2" t="str" cm="1">
        <f t="array" ref="BP9">IF(B9="","",SUMPRODUCT(($D$1:$AB$4=$BP$4)*$D9:$AB9))</f>
        <v/>
      </c>
      <c r="BQ9" s="15" t="str">
        <f t="shared" si="28"/>
        <v/>
      </c>
      <c r="BR9" s="2" t="str" cm="1">
        <f t="array" ref="BR9">IF(B9="","",SUMPRODUCT(($D$1:$AB$4=$BR$4)*$D9:$AB9))</f>
        <v/>
      </c>
      <c r="BS9" s="15" t="str">
        <f t="shared" si="29"/>
        <v/>
      </c>
      <c r="BT9" s="2" t="str" cm="1">
        <f t="array" ref="BT9">IF(B9="","",SUMPRODUCT(($D$1:$AB$4=$BT$4)*$D9:$AB9))</f>
        <v/>
      </c>
      <c r="BU9" s="15" t="str">
        <f t="shared" si="30"/>
        <v/>
      </c>
      <c r="BV9" s="2" t="str" cm="1">
        <f t="array" ref="BV9">IF(B9="","",SUMPRODUCT(($D$1:$AB$4=$BV$4)*$D9:$AB9))</f>
        <v/>
      </c>
      <c r="BW9" s="15" t="str">
        <f t="shared" si="31"/>
        <v/>
      </c>
      <c r="BX9" s="2" t="str" cm="1">
        <f t="array" ref="BX9">IF(B9="","",SUMPRODUCT(($D$1:$AB$4=$BX$4)*$D9:$AB9))</f>
        <v/>
      </c>
      <c r="BY9" s="15" t="str">
        <f t="shared" si="32"/>
        <v/>
      </c>
      <c r="BZ9" s="2" t="str" cm="1">
        <f t="array" ref="BZ9">IF(B9="","",SUMPRODUCT(($D$1:$AB$4=$BZ$4)*$D9:$AB9))</f>
        <v/>
      </c>
      <c r="CA9" s="15" t="str">
        <f t="shared" si="33"/>
        <v/>
      </c>
      <c r="CB9" s="2" t="str" cm="1">
        <f t="array" ref="CB9">IF(B9="","",SUMPRODUCT(($D$1:$AB$4=$CB$4)*$D9:$AB9))</f>
        <v/>
      </c>
      <c r="CC9" s="15" t="str">
        <f t="shared" si="34"/>
        <v/>
      </c>
      <c r="CD9" s="2" t="str" cm="1">
        <f t="array" ref="CD9">IF(B9="","",SUMPRODUCT(($D$1:$AB$4=$CD$4)*$D9:$AB9))</f>
        <v/>
      </c>
      <c r="CE9" s="15" t="str">
        <f t="shared" si="35"/>
        <v/>
      </c>
      <c r="CF9" s="2" t="str" cm="1">
        <f t="array" ref="CF9">IF(B9="","",SUMPRODUCT(($D$1:$AB$4=$CF$4)*$D9:$AB9))</f>
        <v/>
      </c>
      <c r="CG9" s="15" t="str">
        <f t="shared" si="36"/>
        <v/>
      </c>
      <c r="CH9" s="2" t="str" cm="1">
        <f t="array" ref="CH9">IF(B9="","",SUMPRODUCT(($D$1:$AB$4=$CH$4)*$D9:$AB9))</f>
        <v/>
      </c>
      <c r="CI9" s="15" t="str">
        <f t="shared" si="37"/>
        <v/>
      </c>
    </row>
    <row r="10" spans="1:189" ht="15.75" thickBot="1">
      <c r="A10" s="6">
        <v>5</v>
      </c>
      <c r="B10" s="8"/>
      <c r="D10" s="97"/>
      <c r="E10" s="97"/>
      <c r="F10" s="97"/>
      <c r="G10" s="97"/>
      <c r="H10" s="97"/>
      <c r="I10" s="117"/>
      <c r="J10" s="97"/>
      <c r="K10" s="97"/>
      <c r="L10" s="97"/>
      <c r="M10" s="97"/>
      <c r="N10" s="175"/>
      <c r="O10" s="129"/>
      <c r="P10" s="107"/>
      <c r="Q10" s="120"/>
      <c r="R10" s="88"/>
      <c r="S10" s="88"/>
      <c r="T10" s="88"/>
      <c r="U10" s="108"/>
      <c r="V10" s="113"/>
      <c r="W10" s="114"/>
      <c r="X10" s="89"/>
      <c r="Y10" s="89"/>
      <c r="Z10" s="89"/>
      <c r="AA10" s="89"/>
      <c r="AB10" s="169"/>
      <c r="AC10" s="171" t="str">
        <f t="shared" si="11"/>
        <v/>
      </c>
      <c r="AD10" s="172" t="str">
        <f t="shared" si="12"/>
        <v/>
      </c>
      <c r="AF10" s="456"/>
      <c r="AG10" s="457"/>
      <c r="AH10" s="457"/>
      <c r="AI10" s="457"/>
      <c r="AJ10" s="458"/>
      <c r="AL10" s="2" t="str" cm="1">
        <f t="array" ref="AL10">IF(B10="","",SUMPRODUCT(($D$1:$AB$4=$AL$4)*D10:AB10))</f>
        <v/>
      </c>
      <c r="AM10" s="15" t="str">
        <f t="shared" si="13"/>
        <v/>
      </c>
      <c r="AN10" s="2" t="str" cm="1">
        <f t="array" ref="AN10">IF(B10="","",SUMPRODUCT(($D$1:$AB$4=$AN$4)*D10:AB10))</f>
        <v/>
      </c>
      <c r="AO10" s="15" t="str">
        <f t="shared" si="14"/>
        <v/>
      </c>
      <c r="AP10" s="2" t="str" cm="1">
        <f t="array" ref="AP10">IF(B10="","",SUMPRODUCT(($D$1:$AB$4=$AP$4)*D10:AB10))</f>
        <v/>
      </c>
      <c r="AQ10" s="15" t="str">
        <f t="shared" si="15"/>
        <v/>
      </c>
      <c r="AR10" s="2" t="str" cm="1">
        <f t="array" ref="AR10">IF(B10="","",SUMPRODUCT(($D$1:$AB$4=$AR$4)*D10:AB10))</f>
        <v/>
      </c>
      <c r="AS10" s="15" t="str">
        <f t="shared" si="16"/>
        <v/>
      </c>
      <c r="AT10" s="2" t="str" cm="1">
        <f t="array" ref="AT10">IF(B10="","",SUMPRODUCT(($D$1:$AB$4=$AT$4)*$D10:$AB10))</f>
        <v/>
      </c>
      <c r="AU10" s="15" t="str">
        <f t="shared" si="17"/>
        <v/>
      </c>
      <c r="AV10" s="2" t="str" cm="1">
        <f t="array" ref="AV10">IF(D10="","",SUMPRODUCT(($D$1:$AB$4=$AV$4)*$D10:$AB10))</f>
        <v/>
      </c>
      <c r="AW10" s="15" t="str">
        <f t="shared" si="18"/>
        <v/>
      </c>
      <c r="AX10" s="2" t="str" cm="1">
        <f t="array" ref="AX10">IF(F10="","",SUMPRODUCT(($D$1:$AB$4=$AX$4)*$D10:$AB10))</f>
        <v/>
      </c>
      <c r="AY10" s="15" t="str">
        <f t="shared" si="19"/>
        <v/>
      </c>
      <c r="AZ10" s="2" t="str" cm="1">
        <f t="array" ref="AZ10">IF(B10="","",SUMPRODUCT(($D$1:$AB$4=$AZ$4)*$D10:$AB10))</f>
        <v/>
      </c>
      <c r="BA10" s="15" t="str">
        <f t="shared" si="20"/>
        <v/>
      </c>
      <c r="BB10" s="2" t="str" cm="1">
        <f t="array" ref="BB10">IF(B10="","",SUMPRODUCT(($D$1:$AB$4=$BB$4)*$D10:$AB10))</f>
        <v/>
      </c>
      <c r="BC10" s="15" t="str">
        <f t="shared" si="21"/>
        <v/>
      </c>
      <c r="BD10" s="2" t="str" cm="1">
        <f t="array" ref="BD10">IF(B10="","",SUMPRODUCT(($D$1:$AB$4=$BD$4)*$D10:$AB10))</f>
        <v/>
      </c>
      <c r="BE10" s="15" t="str">
        <f t="shared" si="22"/>
        <v/>
      </c>
      <c r="BF10" s="2" t="str" cm="1">
        <f t="array" ref="BF10">IF(B10="","",SUMPRODUCT(($D$1:$AB$4=$BF$4)*$D10:$AB10))</f>
        <v/>
      </c>
      <c r="BG10" s="15" t="str">
        <f t="shared" si="23"/>
        <v/>
      </c>
      <c r="BH10" s="2" t="str" cm="1">
        <f t="array" ref="BH10">IF(B10="","",SUMPRODUCT(($D$1:$AB$4=$BH$4)*$D10:$AB10))</f>
        <v/>
      </c>
      <c r="BI10" s="15" t="str">
        <f t="shared" si="24"/>
        <v/>
      </c>
      <c r="BJ10" s="2" t="str" cm="1">
        <f t="array" ref="BJ10">IF(B10="","",SUMPRODUCT(($D$1:$AB$4=$BJ$4)*$D10:$AB10))</f>
        <v/>
      </c>
      <c r="BK10" s="15" t="str">
        <f t="shared" si="25"/>
        <v/>
      </c>
      <c r="BL10" s="2" t="str" cm="1">
        <f t="array" ref="BL10">IF(B10="","",SUMPRODUCT(($D$1:$AB$4=$BL$4)*$D10:$AB10))</f>
        <v/>
      </c>
      <c r="BM10" s="15" t="str">
        <f t="shared" si="26"/>
        <v/>
      </c>
      <c r="BN10" s="2" t="str" cm="1">
        <f t="array" ref="BN10">IF(B10="","",SUMPRODUCT(($D$1:$AB$4=$BN$4)*$D10:$AB10))</f>
        <v/>
      </c>
      <c r="BO10" s="15" t="str">
        <f t="shared" si="27"/>
        <v/>
      </c>
      <c r="BP10" s="2" t="str" cm="1">
        <f t="array" ref="BP10">IF(B10="","",SUMPRODUCT(($D$1:$AB$4=$BP$4)*$D10:$AB10))</f>
        <v/>
      </c>
      <c r="BQ10" s="15" t="str">
        <f t="shared" si="28"/>
        <v/>
      </c>
      <c r="BR10" s="2" t="str" cm="1">
        <f t="array" ref="BR10">IF(B10="","",SUMPRODUCT(($D$1:$AB$4=$BR$4)*$D10:$AB10))</f>
        <v/>
      </c>
      <c r="BS10" s="15" t="str">
        <f t="shared" si="29"/>
        <v/>
      </c>
      <c r="BT10" s="2" t="str" cm="1">
        <f t="array" ref="BT10">IF(B10="","",SUMPRODUCT(($D$1:$AB$4=$BT$4)*$D10:$AB10))</f>
        <v/>
      </c>
      <c r="BU10" s="15" t="str">
        <f t="shared" si="30"/>
        <v/>
      </c>
      <c r="BV10" s="2" t="str" cm="1">
        <f t="array" ref="BV10">IF(B10="","",SUMPRODUCT(($D$1:$AB$4=$BV$4)*$D10:$AB10))</f>
        <v/>
      </c>
      <c r="BW10" s="15" t="str">
        <f t="shared" si="31"/>
        <v/>
      </c>
      <c r="BX10" s="2" t="str" cm="1">
        <f t="array" ref="BX10">IF(B10="","",SUMPRODUCT(($D$1:$AB$4=$BX$4)*$D10:$AB10))</f>
        <v/>
      </c>
      <c r="BY10" s="15" t="str">
        <f t="shared" si="32"/>
        <v/>
      </c>
      <c r="BZ10" s="2" t="str" cm="1">
        <f t="array" ref="BZ10">IF(B10="","",SUMPRODUCT(($D$1:$AB$4=$BZ$4)*$D10:$AB10))</f>
        <v/>
      </c>
      <c r="CA10" s="15" t="str">
        <f t="shared" si="33"/>
        <v/>
      </c>
      <c r="CB10" s="2" t="str" cm="1">
        <f t="array" ref="CB10">IF(B10="","",SUMPRODUCT(($D$1:$AB$4=$CB$4)*$D10:$AB10))</f>
        <v/>
      </c>
      <c r="CC10" s="15" t="str">
        <f t="shared" si="34"/>
        <v/>
      </c>
      <c r="CD10" s="2" t="str" cm="1">
        <f t="array" ref="CD10">IF(B10="","",SUMPRODUCT(($D$1:$AB$4=$CD$4)*$D10:$AB10))</f>
        <v/>
      </c>
      <c r="CE10" s="15" t="str">
        <f t="shared" si="35"/>
        <v/>
      </c>
      <c r="CF10" s="2" t="str" cm="1">
        <f t="array" ref="CF10">IF(B10="","",SUMPRODUCT(($D$1:$AB$4=$CF$4)*$D10:$AB10))</f>
        <v/>
      </c>
      <c r="CG10" s="15" t="str">
        <f t="shared" si="36"/>
        <v/>
      </c>
      <c r="CH10" s="2" t="str" cm="1">
        <f t="array" ref="CH10">IF(B10="","",SUMPRODUCT(($D$1:$AB$4=$CH$4)*$D10:$AB10))</f>
        <v/>
      </c>
      <c r="CI10" s="15" t="str">
        <f t="shared" si="37"/>
        <v/>
      </c>
    </row>
    <row r="11" spans="1:189">
      <c r="A11" s="7">
        <v>6</v>
      </c>
      <c r="D11" s="97"/>
      <c r="E11" s="97"/>
      <c r="F11" s="97"/>
      <c r="G11" s="86"/>
      <c r="H11" s="86"/>
      <c r="I11" s="98"/>
      <c r="J11" s="102"/>
      <c r="K11" s="128"/>
      <c r="L11" s="87"/>
      <c r="M11" s="87"/>
      <c r="N11" s="87"/>
      <c r="O11" s="103"/>
      <c r="P11" s="107"/>
      <c r="Q11" s="120"/>
      <c r="R11" s="88"/>
      <c r="S11" s="88"/>
      <c r="T11" s="88"/>
      <c r="U11" s="108"/>
      <c r="V11" s="113"/>
      <c r="W11" s="114"/>
      <c r="X11" s="89"/>
      <c r="Y11" s="89"/>
      <c r="Z11" s="89"/>
      <c r="AA11" s="89"/>
      <c r="AB11" s="169"/>
      <c r="AC11" s="171" t="str">
        <f t="shared" si="11"/>
        <v/>
      </c>
      <c r="AD11" s="172" t="str">
        <f t="shared" si="12"/>
        <v/>
      </c>
      <c r="AL11" s="2" t="str" cm="1">
        <f t="array" ref="AL11">IF(B11="","",SUMPRODUCT(($D$1:$AB$4=$AL$4)*D11:AB11))</f>
        <v/>
      </c>
      <c r="AM11" s="15" t="str">
        <f t="shared" si="13"/>
        <v/>
      </c>
      <c r="AN11" s="2" t="str" cm="1">
        <f t="array" ref="AN11">IF(B11="","",SUMPRODUCT(($D$1:$AB$4=$AN$4)*D11:AB11))</f>
        <v/>
      </c>
      <c r="AO11" s="15" t="str">
        <f t="shared" si="14"/>
        <v/>
      </c>
      <c r="AP11" s="2" t="str" cm="1">
        <f t="array" ref="AP11">IF(B11="","",SUMPRODUCT(($D$1:$AB$4=$AP$4)*D11:AB11))</f>
        <v/>
      </c>
      <c r="AQ11" s="15" t="str">
        <f t="shared" si="15"/>
        <v/>
      </c>
      <c r="AR11" s="2" t="str" cm="1">
        <f t="array" ref="AR11">IF(B11="","",SUMPRODUCT(($D$1:$AB$4=$AR$4)*D11:AB11))</f>
        <v/>
      </c>
      <c r="AS11" s="15" t="str">
        <f t="shared" si="16"/>
        <v/>
      </c>
      <c r="AT11" s="2" t="str" cm="1">
        <f t="array" ref="AT11">IF(B11="","",SUMPRODUCT(($D$1:$AB$4=$AT$4)*$D11:$AB11))</f>
        <v/>
      </c>
      <c r="AU11" s="15" t="str">
        <f t="shared" si="17"/>
        <v/>
      </c>
      <c r="AV11" s="2" t="str" cm="1">
        <f t="array" ref="AV11">IF(D11="","",SUMPRODUCT(($D$1:$AB$4=$AV$4)*$D11:$AB11))</f>
        <v/>
      </c>
      <c r="AW11" s="15" t="str">
        <f t="shared" si="18"/>
        <v/>
      </c>
      <c r="AX11" s="2" t="str" cm="1">
        <f t="array" ref="AX11">IF(F11="","",SUMPRODUCT(($D$1:$AB$4=$AX$4)*$D11:$AB11))</f>
        <v/>
      </c>
      <c r="AY11" s="15" t="str">
        <f t="shared" si="19"/>
        <v/>
      </c>
      <c r="AZ11" s="2" t="str" cm="1">
        <f t="array" ref="AZ11">IF(B11="","",SUMPRODUCT(($D$1:$AB$4=$AZ$4)*$D11:$AB11))</f>
        <v/>
      </c>
      <c r="BA11" s="15" t="str">
        <f t="shared" si="20"/>
        <v/>
      </c>
      <c r="BB11" s="2" t="str" cm="1">
        <f t="array" ref="BB11">IF(B11="","",SUMPRODUCT(($D$1:$AB$4=$BB$4)*$D11:$AB11))</f>
        <v/>
      </c>
      <c r="BC11" s="15" t="str">
        <f t="shared" si="21"/>
        <v/>
      </c>
      <c r="BD11" s="2" t="str" cm="1">
        <f t="array" ref="BD11">IF(B11="","",SUMPRODUCT(($D$1:$AB$4=$BD$4)*$D11:$AB11))</f>
        <v/>
      </c>
      <c r="BE11" s="15" t="str">
        <f t="shared" si="22"/>
        <v/>
      </c>
      <c r="BF11" s="2" t="str" cm="1">
        <f t="array" ref="BF11">IF(B11="","",SUMPRODUCT(($D$1:$AB$4=$BF$4)*$D11:$AB11))</f>
        <v/>
      </c>
      <c r="BG11" s="15" t="str">
        <f t="shared" si="23"/>
        <v/>
      </c>
      <c r="BH11" s="2" t="str" cm="1">
        <f t="array" ref="BH11">IF(B11="","",SUMPRODUCT(($D$1:$AB$4=$BH$4)*$D11:$AB11))</f>
        <v/>
      </c>
      <c r="BI11" s="15" t="str">
        <f t="shared" si="24"/>
        <v/>
      </c>
      <c r="BJ11" s="2" t="str" cm="1">
        <f t="array" ref="BJ11">IF(B11="","",SUMPRODUCT(($D$1:$AB$4=$BJ$4)*$D11:$AB11))</f>
        <v/>
      </c>
      <c r="BK11" s="15" t="str">
        <f t="shared" si="25"/>
        <v/>
      </c>
      <c r="BL11" s="2" t="str" cm="1">
        <f t="array" ref="BL11">IF(B11="","",SUMPRODUCT(($D$1:$AB$4=$BL$4)*$D11:$AB11))</f>
        <v/>
      </c>
      <c r="BM11" s="15" t="str">
        <f t="shared" si="26"/>
        <v/>
      </c>
      <c r="BN11" s="2" t="str" cm="1">
        <f t="array" ref="BN11">IF(B11="","",SUMPRODUCT(($D$1:$AB$4=$BN$4)*$D11:$AB11))</f>
        <v/>
      </c>
      <c r="BO11" s="15" t="str">
        <f t="shared" si="27"/>
        <v/>
      </c>
      <c r="BP11" s="2" t="str" cm="1">
        <f t="array" ref="BP11">IF(B11="","",SUMPRODUCT(($D$1:$AB$4=$BP$4)*$D11:$AB11))</f>
        <v/>
      </c>
      <c r="BQ11" s="15" t="str">
        <f t="shared" si="28"/>
        <v/>
      </c>
      <c r="BR11" s="2" t="str" cm="1">
        <f t="array" ref="BR11">IF(B11="","",SUMPRODUCT(($D$1:$AB$4=$BR$4)*$D11:$AB11))</f>
        <v/>
      </c>
      <c r="BS11" s="15" t="str">
        <f t="shared" si="29"/>
        <v/>
      </c>
      <c r="BT11" s="2" t="str" cm="1">
        <f t="array" ref="BT11">IF(B11="","",SUMPRODUCT(($D$1:$AB$4=$BT$4)*$D11:$AB11))</f>
        <v/>
      </c>
      <c r="BU11" s="15" t="str">
        <f t="shared" si="30"/>
        <v/>
      </c>
      <c r="BV11" s="2" t="str" cm="1">
        <f t="array" ref="BV11">IF(B11="","",SUMPRODUCT(($D$1:$AB$4=$BV$4)*$D11:$AB11))</f>
        <v/>
      </c>
      <c r="BW11" s="15" t="str">
        <f t="shared" si="31"/>
        <v/>
      </c>
      <c r="BX11" s="2" t="str" cm="1">
        <f t="array" ref="BX11">IF(B11="","",SUMPRODUCT(($D$1:$AB$4=$BX$4)*$D11:$AB11))</f>
        <v/>
      </c>
      <c r="BY11" s="15" t="str">
        <f t="shared" si="32"/>
        <v/>
      </c>
      <c r="BZ11" s="2" t="str" cm="1">
        <f t="array" ref="BZ11">IF(B11="","",SUMPRODUCT(($D$1:$AB$4=$BZ$4)*$D11:$AB11))</f>
        <v/>
      </c>
      <c r="CA11" s="15" t="str">
        <f t="shared" si="33"/>
        <v/>
      </c>
      <c r="CB11" s="2" t="str" cm="1">
        <f t="array" ref="CB11">IF(B11="","",SUMPRODUCT(($D$1:$AB$4=$CB$4)*$D11:$AB11))</f>
        <v/>
      </c>
      <c r="CC11" s="15" t="str">
        <f t="shared" si="34"/>
        <v/>
      </c>
      <c r="CD11" s="2" t="str" cm="1">
        <f t="array" ref="CD11">IF(B11="","",SUMPRODUCT(($D$1:$AB$4=$CD$4)*$D11:$AB11))</f>
        <v/>
      </c>
      <c r="CE11" s="15" t="str">
        <f t="shared" si="35"/>
        <v/>
      </c>
      <c r="CF11" s="2" t="str" cm="1">
        <f t="array" ref="CF11">IF(B11="","",SUMPRODUCT(($D$1:$AB$4=$CF$4)*$D11:$AB11))</f>
        <v/>
      </c>
      <c r="CG11" s="15" t="str">
        <f t="shared" si="36"/>
        <v/>
      </c>
      <c r="CH11" s="2" t="str" cm="1">
        <f t="array" ref="CH11">IF(B11="","",SUMPRODUCT(($D$1:$AB$4=$CH$4)*$D11:$AB11))</f>
        <v/>
      </c>
      <c r="CI11" s="15" t="str">
        <f t="shared" si="37"/>
        <v/>
      </c>
      <c r="GG11" t="e" cm="1">
        <f t="array" ref="GG11:GG35">TRANSPOSE(DB5:DZ5)</f>
        <v>#DIV/0!</v>
      </c>
    </row>
    <row r="12" spans="1:189">
      <c r="A12" s="6">
        <v>7</v>
      </c>
      <c r="D12" s="97"/>
      <c r="E12" s="97"/>
      <c r="F12" s="97"/>
      <c r="G12" s="86"/>
      <c r="H12" s="86"/>
      <c r="I12" s="98"/>
      <c r="J12" s="102"/>
      <c r="K12" s="87"/>
      <c r="L12" s="87"/>
      <c r="M12" s="87"/>
      <c r="N12" s="87"/>
      <c r="O12" s="103"/>
      <c r="P12" s="107"/>
      <c r="Q12" s="88"/>
      <c r="R12" s="88"/>
      <c r="S12" s="88"/>
      <c r="T12" s="88"/>
      <c r="U12" s="108"/>
      <c r="V12" s="113"/>
      <c r="W12" s="89"/>
      <c r="X12" s="89"/>
      <c r="Y12" s="89"/>
      <c r="Z12" s="89"/>
      <c r="AA12" s="89"/>
      <c r="AB12" s="169"/>
      <c r="AC12" s="171" t="str">
        <f t="shared" si="11"/>
        <v/>
      </c>
      <c r="AD12" s="172" t="str">
        <f t="shared" si="12"/>
        <v/>
      </c>
      <c r="AL12" s="2" t="str" cm="1">
        <f t="array" ref="AL12">IF(B12="","",SUMPRODUCT(($D$1:$AB$4=$AL$4)*D12:AB12))</f>
        <v/>
      </c>
      <c r="AM12" s="15" t="str">
        <f t="shared" si="13"/>
        <v/>
      </c>
      <c r="AN12" s="2" t="str" cm="1">
        <f t="array" ref="AN12">IF(B12="","",SUMPRODUCT(($D$1:$AB$4=$AN$4)*D12:AB12))</f>
        <v/>
      </c>
      <c r="AO12" s="15" t="str">
        <f t="shared" si="14"/>
        <v/>
      </c>
      <c r="AP12" s="2" t="str" cm="1">
        <f t="array" ref="AP12">IF(B12="","",SUMPRODUCT(($D$1:$AB$4=$AP$4)*D12:AB12))</f>
        <v/>
      </c>
      <c r="AQ12" s="15" t="str">
        <f t="shared" si="15"/>
        <v/>
      </c>
      <c r="AR12" s="2" t="str" cm="1">
        <f t="array" ref="AR12">IF(B12="","",SUMPRODUCT(($D$1:$AB$4=$AR$4)*D12:AB12))</f>
        <v/>
      </c>
      <c r="AS12" s="15" t="str">
        <f t="shared" si="16"/>
        <v/>
      </c>
      <c r="AT12" s="2" t="str" cm="1">
        <f t="array" ref="AT12">IF(B12="","",SUMPRODUCT(($D$1:$AB$4=$AT$4)*$D12:$AB12))</f>
        <v/>
      </c>
      <c r="AU12" s="15" t="str">
        <f t="shared" si="17"/>
        <v/>
      </c>
      <c r="AV12" s="2" t="str" cm="1">
        <f t="array" ref="AV12">IF(D12="","",SUMPRODUCT(($D$1:$AB$4=$AV$4)*$D12:$AB12))</f>
        <v/>
      </c>
      <c r="AW12" s="15" t="str">
        <f t="shared" si="18"/>
        <v/>
      </c>
      <c r="AX12" s="2" t="str" cm="1">
        <f t="array" ref="AX12">IF(F12="","",SUMPRODUCT(($D$1:$AB$4=$AX$4)*$D12:$AB12))</f>
        <v/>
      </c>
      <c r="AY12" s="15" t="str">
        <f t="shared" si="19"/>
        <v/>
      </c>
      <c r="AZ12" s="2" t="str" cm="1">
        <f t="array" ref="AZ12">IF(B12="","",SUMPRODUCT(($D$1:$AB$4=$AZ$4)*$D12:$AB12))</f>
        <v/>
      </c>
      <c r="BA12" s="15" t="str">
        <f t="shared" si="20"/>
        <v/>
      </c>
      <c r="BB12" s="2" t="str" cm="1">
        <f t="array" ref="BB12">IF(B12="","",SUMPRODUCT(($D$1:$AB$4=$BB$4)*$D12:$AB12))</f>
        <v/>
      </c>
      <c r="BC12" s="15" t="str">
        <f t="shared" si="21"/>
        <v/>
      </c>
      <c r="BD12" s="2" t="str" cm="1">
        <f t="array" ref="BD12">IF(B12="","",SUMPRODUCT(($D$1:$AB$4=$BD$4)*$D12:$AB12))</f>
        <v/>
      </c>
      <c r="BE12" s="15" t="str">
        <f t="shared" si="22"/>
        <v/>
      </c>
      <c r="BF12" s="2" t="str" cm="1">
        <f t="array" ref="BF12">IF(B12="","",SUMPRODUCT(($D$1:$AB$4=$BF$4)*$D12:$AB12))</f>
        <v/>
      </c>
      <c r="BG12" s="15" t="str">
        <f t="shared" si="23"/>
        <v/>
      </c>
      <c r="BH12" s="2" t="str" cm="1">
        <f t="array" ref="BH12">IF(B12="","",SUMPRODUCT(($D$1:$AB$4=$BH$4)*$D12:$AB12))</f>
        <v/>
      </c>
      <c r="BI12" s="15" t="str">
        <f t="shared" si="24"/>
        <v/>
      </c>
      <c r="BJ12" s="2" t="str" cm="1">
        <f t="array" ref="BJ12">IF(B12="","",SUMPRODUCT(($D$1:$AB$4=$BJ$4)*$D12:$AB12))</f>
        <v/>
      </c>
      <c r="BK12" s="15" t="str">
        <f t="shared" si="25"/>
        <v/>
      </c>
      <c r="BL12" s="2" t="str" cm="1">
        <f t="array" ref="BL12">IF(B12="","",SUMPRODUCT(($D$1:$AB$4=$BL$4)*$D12:$AB12))</f>
        <v/>
      </c>
      <c r="BM12" s="15" t="str">
        <f t="shared" si="26"/>
        <v/>
      </c>
      <c r="BN12" s="2" t="str" cm="1">
        <f t="array" ref="BN12">IF(B12="","",SUMPRODUCT(($D$1:$AB$4=$BN$4)*$D12:$AB12))</f>
        <v/>
      </c>
      <c r="BO12" s="15" t="str">
        <f t="shared" si="27"/>
        <v/>
      </c>
      <c r="BP12" s="2" t="str" cm="1">
        <f t="array" ref="BP12">IF(B12="","",SUMPRODUCT(($D$1:$AB$4=$BP$4)*$D12:$AB12))</f>
        <v/>
      </c>
      <c r="BQ12" s="15" t="str">
        <f t="shared" si="28"/>
        <v/>
      </c>
      <c r="BR12" s="2" t="str" cm="1">
        <f t="array" ref="BR12">IF(B12="","",SUMPRODUCT(($D$1:$AB$4=$BR$4)*$D12:$AB12))</f>
        <v/>
      </c>
      <c r="BS12" s="15" t="str">
        <f t="shared" si="29"/>
        <v/>
      </c>
      <c r="BT12" s="2" t="str" cm="1">
        <f t="array" ref="BT12">IF(B12="","",SUMPRODUCT(($D$1:$AB$4=$BT$4)*$D12:$AB12))</f>
        <v/>
      </c>
      <c r="BU12" s="15" t="str">
        <f t="shared" si="30"/>
        <v/>
      </c>
      <c r="BV12" s="2" t="str" cm="1">
        <f t="array" ref="BV12">IF(B12="","",SUMPRODUCT(($D$1:$AB$4=$BV$4)*$D12:$AB12))</f>
        <v/>
      </c>
      <c r="BW12" s="15" t="str">
        <f t="shared" si="31"/>
        <v/>
      </c>
      <c r="BX12" s="2" t="str" cm="1">
        <f t="array" ref="BX12">IF(B12="","",SUMPRODUCT(($D$1:$AB$4=$BX$4)*$D12:$AB12))</f>
        <v/>
      </c>
      <c r="BY12" s="15" t="str">
        <f t="shared" si="32"/>
        <v/>
      </c>
      <c r="BZ12" s="2" t="str" cm="1">
        <f t="array" ref="BZ12">IF(B12="","",SUMPRODUCT(($D$1:$AB$4=$BZ$4)*$D12:$AB12))</f>
        <v/>
      </c>
      <c r="CA12" s="15" t="str">
        <f t="shared" si="33"/>
        <v/>
      </c>
      <c r="CB12" s="2" t="str" cm="1">
        <f t="array" ref="CB12">IF(B12="","",SUMPRODUCT(($D$1:$AB$4=$CB$4)*$D12:$AB12))</f>
        <v/>
      </c>
      <c r="CC12" s="15" t="str">
        <f t="shared" si="34"/>
        <v/>
      </c>
      <c r="CD12" s="2" t="str" cm="1">
        <f t="array" ref="CD12">IF(B12="","",SUMPRODUCT(($D$1:$AB$4=$CD$4)*$D12:$AB12))</f>
        <v/>
      </c>
      <c r="CE12" s="15" t="str">
        <f t="shared" si="35"/>
        <v/>
      </c>
      <c r="CF12" s="2" t="str" cm="1">
        <f t="array" ref="CF12">IF(B12="","",SUMPRODUCT(($D$1:$AB$4=$CF$4)*$D12:$AB12))</f>
        <v/>
      </c>
      <c r="CG12" s="15" t="str">
        <f t="shared" si="36"/>
        <v/>
      </c>
      <c r="CH12" s="2" t="str" cm="1">
        <f t="array" ref="CH12">IF(B12="","",SUMPRODUCT(($D$1:$AB$4=$CH$4)*$D12:$AB12))</f>
        <v/>
      </c>
      <c r="CI12" s="15" t="str">
        <f t="shared" si="37"/>
        <v/>
      </c>
      <c r="GG12" t="e">
        <v>#DIV/0!</v>
      </c>
    </row>
    <row r="13" spans="1:189">
      <c r="A13" s="7">
        <v>8</v>
      </c>
      <c r="D13" s="97"/>
      <c r="E13" s="97"/>
      <c r="F13" s="97"/>
      <c r="G13" s="86"/>
      <c r="H13" s="86"/>
      <c r="I13" s="98"/>
      <c r="J13" s="102"/>
      <c r="K13" s="87"/>
      <c r="L13" s="87"/>
      <c r="M13" s="87"/>
      <c r="N13" s="87"/>
      <c r="O13" s="103"/>
      <c r="P13" s="107"/>
      <c r="Q13" s="88"/>
      <c r="R13" s="88"/>
      <c r="S13" s="88"/>
      <c r="T13" s="88"/>
      <c r="U13" s="108"/>
      <c r="V13" s="113"/>
      <c r="W13" s="89"/>
      <c r="X13" s="89"/>
      <c r="Y13" s="89"/>
      <c r="Z13" s="89"/>
      <c r="AA13" s="89"/>
      <c r="AB13" s="169"/>
      <c r="AC13" s="171" t="str">
        <f t="shared" si="11"/>
        <v/>
      </c>
      <c r="AD13" s="172" t="str">
        <f t="shared" si="12"/>
        <v/>
      </c>
      <c r="AL13" s="2" t="str" cm="1">
        <f t="array" ref="AL13">IF(B13="","",SUMPRODUCT(($D$1:$AB$4=$AL$4)*D13:AB13))</f>
        <v/>
      </c>
      <c r="AM13" s="15" t="str">
        <f t="shared" si="13"/>
        <v/>
      </c>
      <c r="AN13" s="2" t="str" cm="1">
        <f t="array" ref="AN13">IF(B13="","",SUMPRODUCT(($D$1:$AB$4=$AN$4)*D13:AB13))</f>
        <v/>
      </c>
      <c r="AO13" s="15" t="str">
        <f t="shared" si="14"/>
        <v/>
      </c>
      <c r="AP13" s="2" t="str" cm="1">
        <f t="array" ref="AP13">IF(B13="","",SUMPRODUCT(($D$1:$AB$4=$AP$4)*D13:AB13))</f>
        <v/>
      </c>
      <c r="AQ13" s="15" t="str">
        <f t="shared" si="15"/>
        <v/>
      </c>
      <c r="AR13" s="2" t="str" cm="1">
        <f t="array" ref="AR13">IF(B13="","",SUMPRODUCT(($D$1:$AB$4=$AR$4)*D13:AB13))</f>
        <v/>
      </c>
      <c r="AS13" s="15" t="str">
        <f t="shared" si="16"/>
        <v/>
      </c>
      <c r="AT13" s="2" t="str" cm="1">
        <f t="array" ref="AT13">IF(B13="","",SUMPRODUCT(($D$1:$AB$4=$AT$4)*$D13:$AB13))</f>
        <v/>
      </c>
      <c r="AU13" s="15" t="str">
        <f t="shared" si="17"/>
        <v/>
      </c>
      <c r="AV13" s="2" t="str" cm="1">
        <f t="array" ref="AV13">IF(D13="","",SUMPRODUCT(($D$1:$AB$4=$AV$4)*$D13:$AB13))</f>
        <v/>
      </c>
      <c r="AW13" s="15" t="str">
        <f t="shared" si="18"/>
        <v/>
      </c>
      <c r="AX13" s="2" t="str" cm="1">
        <f t="array" ref="AX13">IF(F13="","",SUMPRODUCT(($D$1:$AB$4=$AX$4)*$D13:$AB13))</f>
        <v/>
      </c>
      <c r="AY13" s="15" t="str">
        <f t="shared" si="19"/>
        <v/>
      </c>
      <c r="AZ13" s="2" t="str" cm="1">
        <f t="array" ref="AZ13">IF(B13="","",SUMPRODUCT(($D$1:$AB$4=$AZ$4)*$D13:$AB13))</f>
        <v/>
      </c>
      <c r="BA13" s="15" t="str">
        <f t="shared" si="20"/>
        <v/>
      </c>
      <c r="BB13" s="2" t="str" cm="1">
        <f t="array" ref="BB13">IF(B13="","",SUMPRODUCT(($D$1:$AB$4=$BB$4)*$D13:$AB13))</f>
        <v/>
      </c>
      <c r="BC13" s="15" t="str">
        <f t="shared" si="21"/>
        <v/>
      </c>
      <c r="BD13" s="2" t="str" cm="1">
        <f t="array" ref="BD13">IF(B13="","",SUMPRODUCT(($D$1:$AB$4=$BD$4)*$D13:$AB13))</f>
        <v/>
      </c>
      <c r="BE13" s="15" t="str">
        <f t="shared" si="22"/>
        <v/>
      </c>
      <c r="BF13" s="2" t="str" cm="1">
        <f t="array" ref="BF13">IF(B13="","",SUMPRODUCT(($D$1:$AB$4=$BF$4)*$D13:$AB13))</f>
        <v/>
      </c>
      <c r="BG13" s="15" t="str">
        <f t="shared" si="23"/>
        <v/>
      </c>
      <c r="BH13" s="2" t="str" cm="1">
        <f t="array" ref="BH13">IF(B13="","",SUMPRODUCT(($D$1:$AB$4=$BH$4)*$D13:$AB13))</f>
        <v/>
      </c>
      <c r="BI13" s="15" t="str">
        <f t="shared" si="24"/>
        <v/>
      </c>
      <c r="BJ13" s="2" t="str" cm="1">
        <f t="array" ref="BJ13">IF(B13="","",SUMPRODUCT(($D$1:$AB$4=$BJ$4)*$D13:$AB13))</f>
        <v/>
      </c>
      <c r="BK13" s="15" t="str">
        <f t="shared" si="25"/>
        <v/>
      </c>
      <c r="BL13" s="2" t="str" cm="1">
        <f t="array" ref="BL13">IF(B13="","",SUMPRODUCT(($D$1:$AB$4=$BL$4)*$D13:$AB13))</f>
        <v/>
      </c>
      <c r="BM13" s="15" t="str">
        <f t="shared" si="26"/>
        <v/>
      </c>
      <c r="BN13" s="2" t="str" cm="1">
        <f t="array" ref="BN13">IF(B13="","",SUMPRODUCT(($D$1:$AB$4=$BN$4)*$D13:$AB13))</f>
        <v/>
      </c>
      <c r="BO13" s="15" t="str">
        <f t="shared" si="27"/>
        <v/>
      </c>
      <c r="BP13" s="2" t="str" cm="1">
        <f t="array" ref="BP13">IF(B13="","",SUMPRODUCT(($D$1:$AB$4=$BP$4)*$D13:$AB13))</f>
        <v/>
      </c>
      <c r="BQ13" s="15" t="str">
        <f t="shared" si="28"/>
        <v/>
      </c>
      <c r="BR13" s="2" t="str" cm="1">
        <f t="array" ref="BR13">IF(B13="","",SUMPRODUCT(($D$1:$AB$4=$BR$4)*$D13:$AB13))</f>
        <v/>
      </c>
      <c r="BS13" s="15" t="str">
        <f t="shared" si="29"/>
        <v/>
      </c>
      <c r="BT13" s="2" t="str" cm="1">
        <f t="array" ref="BT13">IF(B13="","",SUMPRODUCT(($D$1:$AB$4=$BT$4)*$D13:$AB13))</f>
        <v/>
      </c>
      <c r="BU13" s="15" t="str">
        <f t="shared" si="30"/>
        <v/>
      </c>
      <c r="BV13" s="2" t="str" cm="1">
        <f t="array" ref="BV13">IF(B13="","",SUMPRODUCT(($D$1:$AB$4=$BV$4)*$D13:$AB13))</f>
        <v/>
      </c>
      <c r="BW13" s="15" t="str">
        <f t="shared" si="31"/>
        <v/>
      </c>
      <c r="BX13" s="2" t="str" cm="1">
        <f t="array" ref="BX13">IF(B13="","",SUMPRODUCT(($D$1:$AB$4=$BX$4)*$D13:$AB13))</f>
        <v/>
      </c>
      <c r="BY13" s="15" t="str">
        <f t="shared" si="32"/>
        <v/>
      </c>
      <c r="BZ13" s="2" t="str" cm="1">
        <f t="array" ref="BZ13">IF(B13="","",SUMPRODUCT(($D$1:$AB$4=$BZ$4)*$D13:$AB13))</f>
        <v/>
      </c>
      <c r="CA13" s="15" t="str">
        <f t="shared" si="33"/>
        <v/>
      </c>
      <c r="CB13" s="2" t="str" cm="1">
        <f t="array" ref="CB13">IF(B13="","",SUMPRODUCT(($D$1:$AB$4=$CB$4)*$D13:$AB13))</f>
        <v/>
      </c>
      <c r="CC13" s="15" t="str">
        <f t="shared" si="34"/>
        <v/>
      </c>
      <c r="CD13" s="2" t="str" cm="1">
        <f t="array" ref="CD13">IF(B13="","",SUMPRODUCT(($D$1:$AB$4=$CD$4)*$D13:$AB13))</f>
        <v/>
      </c>
      <c r="CE13" s="15" t="str">
        <f t="shared" si="35"/>
        <v/>
      </c>
      <c r="CF13" s="2" t="str" cm="1">
        <f t="array" ref="CF13">IF(B13="","",SUMPRODUCT(($D$1:$AB$4=$CF$4)*$D13:$AB13))</f>
        <v/>
      </c>
      <c r="CG13" s="15" t="str">
        <f t="shared" si="36"/>
        <v/>
      </c>
      <c r="CH13" s="2" t="str" cm="1">
        <f t="array" ref="CH13">IF(B13="","",SUMPRODUCT(($D$1:$AB$4=$CH$4)*$D13:$AB13))</f>
        <v/>
      </c>
      <c r="CI13" s="15" t="str">
        <f t="shared" si="37"/>
        <v/>
      </c>
      <c r="GG13" t="e">
        <v>#DIV/0!</v>
      </c>
    </row>
    <row r="14" spans="1:189">
      <c r="A14" s="6">
        <v>9</v>
      </c>
      <c r="D14" s="97"/>
      <c r="E14" s="97"/>
      <c r="F14" s="97"/>
      <c r="G14" s="86"/>
      <c r="H14" s="86"/>
      <c r="I14" s="98"/>
      <c r="J14" s="102"/>
      <c r="K14" s="87"/>
      <c r="L14" s="87"/>
      <c r="M14" s="87"/>
      <c r="N14" s="87"/>
      <c r="O14" s="103"/>
      <c r="P14" s="107"/>
      <c r="Q14" s="88"/>
      <c r="R14" s="88"/>
      <c r="S14" s="88"/>
      <c r="T14" s="88"/>
      <c r="U14" s="108"/>
      <c r="V14" s="113"/>
      <c r="W14" s="89"/>
      <c r="X14" s="89"/>
      <c r="Y14" s="89"/>
      <c r="Z14" s="89"/>
      <c r="AA14" s="89"/>
      <c r="AB14" s="169"/>
      <c r="AC14" s="171" t="str">
        <f t="shared" si="11"/>
        <v/>
      </c>
      <c r="AD14" s="172" t="str">
        <f t="shared" si="12"/>
        <v/>
      </c>
      <c r="AL14" s="2" t="str" cm="1">
        <f t="array" ref="AL14">IF(B14="","",SUMPRODUCT(($D$1:$AB$4=$AL$4)*D14:AB14))</f>
        <v/>
      </c>
      <c r="AM14" s="15" t="str">
        <f t="shared" si="13"/>
        <v/>
      </c>
      <c r="AN14" s="2" t="str" cm="1">
        <f t="array" ref="AN14">IF(B14="","",SUMPRODUCT(($D$1:$AB$4=$AN$4)*D14:AB14))</f>
        <v/>
      </c>
      <c r="AO14" s="15" t="str">
        <f t="shared" si="14"/>
        <v/>
      </c>
      <c r="AP14" s="2" t="str" cm="1">
        <f t="array" ref="AP14">IF(B14="","",SUMPRODUCT(($D$1:$AB$4=$AP$4)*D14:AB14))</f>
        <v/>
      </c>
      <c r="AQ14" s="15" t="str">
        <f t="shared" si="15"/>
        <v/>
      </c>
      <c r="AR14" s="2" t="str" cm="1">
        <f t="array" ref="AR14">IF(B14="","",SUMPRODUCT(($D$1:$AB$4=$AR$4)*D14:AB14))</f>
        <v/>
      </c>
      <c r="AS14" s="15" t="str">
        <f t="shared" si="16"/>
        <v/>
      </c>
      <c r="AT14" s="2" t="str" cm="1">
        <f t="array" ref="AT14">IF(B14="","",SUMPRODUCT(($D$1:$AB$4=$AT$4)*$D14:$AB14))</f>
        <v/>
      </c>
      <c r="AU14" s="15" t="str">
        <f t="shared" si="17"/>
        <v/>
      </c>
      <c r="AV14" s="2" t="str" cm="1">
        <f t="array" ref="AV14">IF(D14="","",SUMPRODUCT(($D$1:$AB$4=$AV$4)*$D14:$AB14))</f>
        <v/>
      </c>
      <c r="AW14" s="15" t="str">
        <f t="shared" si="18"/>
        <v/>
      </c>
      <c r="AX14" s="2" t="str" cm="1">
        <f t="array" ref="AX14">IF(F14="","",SUMPRODUCT(($D$1:$AB$4=$AX$4)*$D14:$AB14))</f>
        <v/>
      </c>
      <c r="AY14" s="15" t="str">
        <f t="shared" si="19"/>
        <v/>
      </c>
      <c r="AZ14" s="2" t="str" cm="1">
        <f t="array" ref="AZ14">IF(B14="","",SUMPRODUCT(($D$1:$AB$4=$AZ$4)*$D14:$AB14))</f>
        <v/>
      </c>
      <c r="BA14" s="15" t="str">
        <f t="shared" si="20"/>
        <v/>
      </c>
      <c r="BB14" s="2" t="str" cm="1">
        <f t="array" ref="BB14">IF(B14="","",SUMPRODUCT(($D$1:$AB$4=$BB$4)*$D14:$AB14))</f>
        <v/>
      </c>
      <c r="BC14" s="15" t="str">
        <f t="shared" si="21"/>
        <v/>
      </c>
      <c r="BD14" s="2" t="str" cm="1">
        <f t="array" ref="BD14">IF(B14="","",SUMPRODUCT(($D$1:$AB$4=$BD$4)*$D14:$AB14))</f>
        <v/>
      </c>
      <c r="BE14" s="15" t="str">
        <f t="shared" si="22"/>
        <v/>
      </c>
      <c r="BF14" s="2" t="str" cm="1">
        <f t="array" ref="BF14">IF(B14="","",SUMPRODUCT(($D$1:$AB$4=$BF$4)*$D14:$AB14))</f>
        <v/>
      </c>
      <c r="BG14" s="15" t="str">
        <f t="shared" si="23"/>
        <v/>
      </c>
      <c r="BH14" s="2" t="str" cm="1">
        <f t="array" ref="BH14">IF(B14="","",SUMPRODUCT(($D$1:$AB$4=$BH$4)*$D14:$AB14))</f>
        <v/>
      </c>
      <c r="BI14" s="15" t="str">
        <f t="shared" si="24"/>
        <v/>
      </c>
      <c r="BJ14" s="2" t="str" cm="1">
        <f t="array" ref="BJ14">IF(B14="","",SUMPRODUCT(($D$1:$AB$4=$BJ$4)*$D14:$AB14))</f>
        <v/>
      </c>
      <c r="BK14" s="15" t="str">
        <f t="shared" si="25"/>
        <v/>
      </c>
      <c r="BL14" s="2" t="str" cm="1">
        <f t="array" ref="BL14">IF(B14="","",SUMPRODUCT(($D$1:$AB$4=$BL$4)*$D14:$AB14))</f>
        <v/>
      </c>
      <c r="BM14" s="15" t="str">
        <f t="shared" si="26"/>
        <v/>
      </c>
      <c r="BN14" s="2" t="str" cm="1">
        <f t="array" ref="BN14">IF(B14="","",SUMPRODUCT(($D$1:$AB$4=$BN$4)*$D14:$AB14))</f>
        <v/>
      </c>
      <c r="BO14" s="15" t="str">
        <f t="shared" si="27"/>
        <v/>
      </c>
      <c r="BP14" s="2" t="str" cm="1">
        <f t="array" ref="BP14">IF(B14="","",SUMPRODUCT(($D$1:$AB$4=$BP$4)*$D14:$AB14))</f>
        <v/>
      </c>
      <c r="BQ14" s="15" t="str">
        <f t="shared" si="28"/>
        <v/>
      </c>
      <c r="BR14" s="2" t="str" cm="1">
        <f t="array" ref="BR14">IF(B14="","",SUMPRODUCT(($D$1:$AB$4=$BR$4)*$D14:$AB14))</f>
        <v/>
      </c>
      <c r="BS14" s="15" t="str">
        <f t="shared" si="29"/>
        <v/>
      </c>
      <c r="BT14" s="2" t="str" cm="1">
        <f t="array" ref="BT14">IF(B14="","",SUMPRODUCT(($D$1:$AB$4=$BT$4)*$D14:$AB14))</f>
        <v/>
      </c>
      <c r="BU14" s="15" t="str">
        <f t="shared" si="30"/>
        <v/>
      </c>
      <c r="BV14" s="2" t="str" cm="1">
        <f t="array" ref="BV14">IF(B14="","",SUMPRODUCT(($D$1:$AB$4=$BV$4)*$D14:$AB14))</f>
        <v/>
      </c>
      <c r="BW14" s="15" t="str">
        <f t="shared" si="31"/>
        <v/>
      </c>
      <c r="BX14" s="2" t="str" cm="1">
        <f t="array" ref="BX14">IF(B14="","",SUMPRODUCT(($D$1:$AB$4=$BX$4)*$D14:$AB14))</f>
        <v/>
      </c>
      <c r="BY14" s="15" t="str">
        <f t="shared" si="32"/>
        <v/>
      </c>
      <c r="BZ14" s="2" t="str" cm="1">
        <f t="array" ref="BZ14">IF(B14="","",SUMPRODUCT(($D$1:$AB$4=$BZ$4)*$D14:$AB14))</f>
        <v/>
      </c>
      <c r="CA14" s="15" t="str">
        <f t="shared" si="33"/>
        <v/>
      </c>
      <c r="CB14" s="2" t="str" cm="1">
        <f t="array" ref="CB14">IF(B14="","",SUMPRODUCT(($D$1:$AB$4=$CB$4)*$D14:$AB14))</f>
        <v/>
      </c>
      <c r="CC14" s="15" t="str">
        <f t="shared" si="34"/>
        <v/>
      </c>
      <c r="CD14" s="2" t="str" cm="1">
        <f t="array" ref="CD14">IF(B14="","",SUMPRODUCT(($D$1:$AB$4=$CD$4)*$D14:$AB14))</f>
        <v/>
      </c>
      <c r="CE14" s="15" t="str">
        <f t="shared" si="35"/>
        <v/>
      </c>
      <c r="CF14" s="2" t="str" cm="1">
        <f t="array" ref="CF14">IF(B14="","",SUMPRODUCT(($D$1:$AB$4=$CF$4)*$D14:$AB14))</f>
        <v/>
      </c>
      <c r="CG14" s="15" t="str">
        <f t="shared" si="36"/>
        <v/>
      </c>
      <c r="CH14" s="2" t="str" cm="1">
        <f t="array" ref="CH14">IF(B14="","",SUMPRODUCT(($D$1:$AB$4=$CH$4)*$D14:$AB14))</f>
        <v/>
      </c>
      <c r="CI14" s="15" t="str">
        <f t="shared" si="37"/>
        <v/>
      </c>
      <c r="GG14" t="e">
        <v>#DIV/0!</v>
      </c>
    </row>
    <row r="15" spans="1:189">
      <c r="A15" s="7">
        <v>10</v>
      </c>
      <c r="D15" s="97"/>
      <c r="E15" s="97"/>
      <c r="F15" s="97"/>
      <c r="G15" s="86"/>
      <c r="H15" s="86"/>
      <c r="I15" s="98"/>
      <c r="J15" s="102"/>
      <c r="K15" s="87"/>
      <c r="L15" s="87"/>
      <c r="M15" s="87"/>
      <c r="N15" s="87"/>
      <c r="O15" s="103"/>
      <c r="P15" s="107"/>
      <c r="Q15" s="88"/>
      <c r="R15" s="88"/>
      <c r="S15" s="88"/>
      <c r="T15" s="88"/>
      <c r="U15" s="108"/>
      <c r="V15" s="113"/>
      <c r="W15" s="89"/>
      <c r="X15" s="89"/>
      <c r="Y15" s="89"/>
      <c r="Z15" s="89"/>
      <c r="AA15" s="89"/>
      <c r="AB15" s="169"/>
      <c r="AC15" s="171" t="str">
        <f t="shared" ref="AC15:AC78" si="38">IF(B15="","",SUM(D15:AB15))</f>
        <v/>
      </c>
      <c r="AD15" s="172" t="str">
        <f t="shared" si="12"/>
        <v/>
      </c>
      <c r="AL15" s="2" t="str" cm="1">
        <f t="array" ref="AL15">IF(B15="","",SUMPRODUCT(($D$1:$AB$4=$AL$4)*D15:AB15))</f>
        <v/>
      </c>
      <c r="AM15" s="15" t="str">
        <f t="shared" si="13"/>
        <v/>
      </c>
      <c r="AN15" s="2" t="str" cm="1">
        <f t="array" ref="AN15">IF(B15="","",SUMPRODUCT(($D$1:$AB$4=$AN$4)*D15:AB15))</f>
        <v/>
      </c>
      <c r="AO15" s="15" t="str">
        <f t="shared" si="14"/>
        <v/>
      </c>
      <c r="AP15" s="2" t="str" cm="1">
        <f t="array" ref="AP15">IF(B15="","",SUMPRODUCT(($D$1:$AB$4=$AP$4)*D15:AB15))</f>
        <v/>
      </c>
      <c r="AQ15" s="15" t="str">
        <f t="shared" si="15"/>
        <v/>
      </c>
      <c r="AR15" s="2" t="str" cm="1">
        <f t="array" ref="AR15">IF(B15="","",SUMPRODUCT(($D$1:$AB$4=$AR$4)*D15:AB15))</f>
        <v/>
      </c>
      <c r="AS15" s="15" t="str">
        <f t="shared" si="16"/>
        <v/>
      </c>
      <c r="AT15" s="2" t="str" cm="1">
        <f t="array" ref="AT15">IF(B15="","",SUMPRODUCT(($D$1:$AB$4=$AT$4)*$D15:$AB15))</f>
        <v/>
      </c>
      <c r="AU15" s="15" t="str">
        <f t="shared" si="17"/>
        <v/>
      </c>
      <c r="AV15" s="2" t="str" cm="1">
        <f t="array" ref="AV15">IF(D15="","",SUMPRODUCT(($D$1:$AB$4=$AV$4)*$D15:$AB15))</f>
        <v/>
      </c>
      <c r="AW15" s="15" t="str">
        <f t="shared" si="18"/>
        <v/>
      </c>
      <c r="AX15" s="2" t="str" cm="1">
        <f t="array" ref="AX15">IF(F15="","",SUMPRODUCT(($D$1:$AB$4=$AX$4)*$D15:$AB15))</f>
        <v/>
      </c>
      <c r="AY15" s="15" t="str">
        <f t="shared" si="19"/>
        <v/>
      </c>
      <c r="AZ15" s="2" t="str" cm="1">
        <f t="array" ref="AZ15">IF(B15="","",SUMPRODUCT(($D$1:$AB$4=$AZ$4)*$D15:$AB15))</f>
        <v/>
      </c>
      <c r="BA15" s="15" t="str">
        <f t="shared" si="20"/>
        <v/>
      </c>
      <c r="BB15" s="2" t="str" cm="1">
        <f t="array" ref="BB15">IF(B15="","",SUMPRODUCT(($D$1:$AB$4=$BB$4)*$D15:$AB15))</f>
        <v/>
      </c>
      <c r="BC15" s="15" t="str">
        <f t="shared" si="21"/>
        <v/>
      </c>
      <c r="BD15" s="2" t="str" cm="1">
        <f t="array" ref="BD15">IF(B15="","",SUMPRODUCT(($D$1:$AB$4=$BD$4)*$D15:$AB15))</f>
        <v/>
      </c>
      <c r="BE15" s="15" t="str">
        <f t="shared" si="22"/>
        <v/>
      </c>
      <c r="BF15" s="2" t="str" cm="1">
        <f t="array" ref="BF15">IF(B15="","",SUMPRODUCT(($D$1:$AB$4=$BF$4)*$D15:$AB15))</f>
        <v/>
      </c>
      <c r="BG15" s="15" t="str">
        <f t="shared" si="23"/>
        <v/>
      </c>
      <c r="BH15" s="2" t="str" cm="1">
        <f t="array" ref="BH15">IF(B15="","",SUMPRODUCT(($D$1:$AB$4=$BH$4)*$D15:$AB15))</f>
        <v/>
      </c>
      <c r="BI15" s="15" t="str">
        <f t="shared" si="24"/>
        <v/>
      </c>
      <c r="BJ15" s="2" t="str" cm="1">
        <f t="array" ref="BJ15">IF(B15="","",SUMPRODUCT(($D$1:$AB$4=$BJ$4)*$D15:$AB15))</f>
        <v/>
      </c>
      <c r="BK15" s="15" t="str">
        <f t="shared" si="25"/>
        <v/>
      </c>
      <c r="BL15" s="2" t="str" cm="1">
        <f t="array" ref="BL15">IF(B15="","",SUMPRODUCT(($D$1:$AB$4=$BL$4)*$D15:$AB15))</f>
        <v/>
      </c>
      <c r="BM15" s="15" t="str">
        <f t="shared" si="26"/>
        <v/>
      </c>
      <c r="BN15" s="2" t="str" cm="1">
        <f t="array" ref="BN15">IF(B15="","",SUMPRODUCT(($D$1:$AB$4=$BN$4)*$D15:$AB15))</f>
        <v/>
      </c>
      <c r="BO15" s="15" t="str">
        <f t="shared" si="27"/>
        <v/>
      </c>
      <c r="BP15" s="2" t="str" cm="1">
        <f t="array" ref="BP15">IF(B15="","",SUMPRODUCT(($D$1:$AB$4=$BP$4)*$D15:$AB15))</f>
        <v/>
      </c>
      <c r="BQ15" s="15" t="str">
        <f t="shared" si="28"/>
        <v/>
      </c>
      <c r="BR15" s="2" t="str" cm="1">
        <f t="array" ref="BR15">IF(B15="","",SUMPRODUCT(($D$1:$AB$4=$BR$4)*$D15:$AB15))</f>
        <v/>
      </c>
      <c r="BS15" s="15" t="str">
        <f t="shared" si="29"/>
        <v/>
      </c>
      <c r="BT15" s="2" t="str" cm="1">
        <f t="array" ref="BT15">IF(B15="","",SUMPRODUCT(($D$1:$AB$4=$BT$4)*$D15:$AB15))</f>
        <v/>
      </c>
      <c r="BU15" s="15" t="str">
        <f t="shared" si="30"/>
        <v/>
      </c>
      <c r="BV15" s="2" t="str" cm="1">
        <f t="array" ref="BV15">IF(B15="","",SUMPRODUCT(($D$1:$AB$4=$BV$4)*$D15:$AB15))</f>
        <v/>
      </c>
      <c r="BW15" s="15" t="str">
        <f t="shared" si="31"/>
        <v/>
      </c>
      <c r="BX15" s="2" t="str" cm="1">
        <f t="array" ref="BX15">IF(B15="","",SUMPRODUCT(($D$1:$AB$4=$BX$4)*$D15:$AB15))</f>
        <v/>
      </c>
      <c r="BY15" s="15" t="str">
        <f t="shared" si="32"/>
        <v/>
      </c>
      <c r="BZ15" s="2" t="str" cm="1">
        <f t="array" ref="BZ15">IF(B15="","",SUMPRODUCT(($D$1:$AB$4=$BZ$4)*$D15:$AB15))</f>
        <v/>
      </c>
      <c r="CA15" s="15" t="str">
        <f t="shared" si="33"/>
        <v/>
      </c>
      <c r="CB15" s="2" t="str" cm="1">
        <f t="array" ref="CB15">IF(B15="","",SUMPRODUCT(($D$1:$AB$4=$CB$4)*$D15:$AB15))</f>
        <v/>
      </c>
      <c r="CC15" s="15" t="str">
        <f t="shared" si="34"/>
        <v/>
      </c>
      <c r="CD15" s="2" t="str" cm="1">
        <f t="array" ref="CD15">IF(B15="","",SUMPRODUCT(($D$1:$AB$4=$CD$4)*$D15:$AB15))</f>
        <v/>
      </c>
      <c r="CE15" s="15" t="str">
        <f t="shared" si="35"/>
        <v/>
      </c>
      <c r="CF15" s="2" t="str" cm="1">
        <f t="array" ref="CF15">IF(B15="","",SUMPRODUCT(($D$1:$AB$4=$CF$4)*$D15:$AB15))</f>
        <v/>
      </c>
      <c r="CG15" s="15" t="str">
        <f t="shared" si="36"/>
        <v/>
      </c>
      <c r="CH15" s="2" t="str" cm="1">
        <f t="array" ref="CH15">IF(B15="","",SUMPRODUCT(($D$1:$AB$4=$CH$4)*$D15:$AB15))</f>
        <v/>
      </c>
      <c r="CI15" s="15" t="str">
        <f t="shared" si="37"/>
        <v/>
      </c>
      <c r="GG15" t="e">
        <v>#DIV/0!</v>
      </c>
    </row>
    <row r="16" spans="1:189">
      <c r="A16" s="6">
        <v>11</v>
      </c>
      <c r="D16" s="97"/>
      <c r="E16" s="97"/>
      <c r="F16" s="97"/>
      <c r="G16" s="86"/>
      <c r="H16" s="86"/>
      <c r="I16" s="98"/>
      <c r="J16" s="102"/>
      <c r="K16" s="87"/>
      <c r="L16" s="87"/>
      <c r="M16" s="87"/>
      <c r="N16" s="87"/>
      <c r="O16" s="103"/>
      <c r="P16" s="107"/>
      <c r="Q16" s="88"/>
      <c r="R16" s="88"/>
      <c r="S16" s="88"/>
      <c r="T16" s="88"/>
      <c r="U16" s="108"/>
      <c r="V16" s="113"/>
      <c r="W16" s="89"/>
      <c r="X16" s="89"/>
      <c r="Y16" s="89"/>
      <c r="Z16" s="89"/>
      <c r="AA16" s="89"/>
      <c r="AB16" s="169"/>
      <c r="AC16" s="171" t="str">
        <f t="shared" si="38"/>
        <v/>
      </c>
      <c r="AD16" s="172" t="str">
        <f t="shared" si="12"/>
        <v/>
      </c>
      <c r="AL16" s="2" t="str" cm="1">
        <f t="array" ref="AL16">IF(B16="","",SUMPRODUCT(($D$1:$AB$4=$AL$4)*D16:AB16))</f>
        <v/>
      </c>
      <c r="AM16" s="15" t="str">
        <f t="shared" si="13"/>
        <v/>
      </c>
      <c r="AN16" s="2" t="str" cm="1">
        <f t="array" ref="AN16">IF(B16="","",SUMPRODUCT(($D$1:$AB$4=$AN$4)*D16:AB16))</f>
        <v/>
      </c>
      <c r="AO16" s="15" t="str">
        <f t="shared" si="14"/>
        <v/>
      </c>
      <c r="AP16" s="2" t="str" cm="1">
        <f t="array" ref="AP16">IF(B16="","",SUMPRODUCT(($D$1:$AB$4=$AP$4)*D16:AB16))</f>
        <v/>
      </c>
      <c r="AQ16" s="15" t="str">
        <f t="shared" si="15"/>
        <v/>
      </c>
      <c r="AR16" s="2" t="str" cm="1">
        <f t="array" ref="AR16">IF(B16="","",SUMPRODUCT(($D$1:$AB$4=$AR$4)*D16:AB16))</f>
        <v/>
      </c>
      <c r="AS16" s="15" t="str">
        <f t="shared" si="16"/>
        <v/>
      </c>
      <c r="AT16" s="2" t="str" cm="1">
        <f t="array" ref="AT16">IF(B16="","",SUMPRODUCT(($D$1:$AB$4=$AT$4)*$D16:$AB16))</f>
        <v/>
      </c>
      <c r="AU16" s="15" t="str">
        <f t="shared" si="17"/>
        <v/>
      </c>
      <c r="AV16" s="2" t="str" cm="1">
        <f t="array" ref="AV16">IF(D16="","",SUMPRODUCT(($D$1:$AB$4=$AV$4)*$D16:$AB16))</f>
        <v/>
      </c>
      <c r="AW16" s="15" t="str">
        <f t="shared" si="18"/>
        <v/>
      </c>
      <c r="AX16" s="2" t="str" cm="1">
        <f t="array" ref="AX16">IF(F16="","",SUMPRODUCT(($D$1:$AB$4=$AX$4)*$D16:$AB16))</f>
        <v/>
      </c>
      <c r="AY16" s="15" t="str">
        <f t="shared" si="19"/>
        <v/>
      </c>
      <c r="AZ16" s="2" t="str" cm="1">
        <f t="array" ref="AZ16">IF(B16="","",SUMPRODUCT(($D$1:$AB$4=$AZ$4)*$D16:$AB16))</f>
        <v/>
      </c>
      <c r="BA16" s="15" t="str">
        <f t="shared" si="20"/>
        <v/>
      </c>
      <c r="BB16" s="2" t="str" cm="1">
        <f t="array" ref="BB16">IF(B16="","",SUMPRODUCT(($D$1:$AB$4=$BB$4)*$D16:$AB16))</f>
        <v/>
      </c>
      <c r="BC16" s="15" t="str">
        <f t="shared" si="21"/>
        <v/>
      </c>
      <c r="BD16" s="2" t="str" cm="1">
        <f t="array" ref="BD16">IF(B16="","",SUMPRODUCT(($D$1:$AB$4=$BD$4)*$D16:$AB16))</f>
        <v/>
      </c>
      <c r="BE16" s="15" t="str">
        <f t="shared" si="22"/>
        <v/>
      </c>
      <c r="BF16" s="2" t="str" cm="1">
        <f t="array" ref="BF16">IF(B16="","",SUMPRODUCT(($D$1:$AB$4=$BF$4)*$D16:$AB16))</f>
        <v/>
      </c>
      <c r="BG16" s="15" t="str">
        <f t="shared" si="23"/>
        <v/>
      </c>
      <c r="BH16" s="2" t="str" cm="1">
        <f t="array" ref="BH16">IF(B16="","",SUMPRODUCT(($D$1:$AB$4=$BH$4)*$D16:$AB16))</f>
        <v/>
      </c>
      <c r="BI16" s="15" t="str">
        <f t="shared" si="24"/>
        <v/>
      </c>
      <c r="BJ16" s="2" t="str" cm="1">
        <f t="array" ref="BJ16">IF(B16="","",SUMPRODUCT(($D$1:$AB$4=$BJ$4)*$D16:$AB16))</f>
        <v/>
      </c>
      <c r="BK16" s="15" t="str">
        <f t="shared" si="25"/>
        <v/>
      </c>
      <c r="BL16" s="2" t="str" cm="1">
        <f t="array" ref="BL16">IF(B16="","",SUMPRODUCT(($D$1:$AB$4=$BL$4)*$D16:$AB16))</f>
        <v/>
      </c>
      <c r="BM16" s="15" t="str">
        <f t="shared" si="26"/>
        <v/>
      </c>
      <c r="BN16" s="2" t="str" cm="1">
        <f t="array" ref="BN16">IF(B16="","",SUMPRODUCT(($D$1:$AB$4=$BN$4)*$D16:$AB16))</f>
        <v/>
      </c>
      <c r="BO16" s="15" t="str">
        <f t="shared" si="27"/>
        <v/>
      </c>
      <c r="BP16" s="2" t="str" cm="1">
        <f t="array" ref="BP16">IF(B16="","",SUMPRODUCT(($D$1:$AB$4=$BP$4)*$D16:$AB16))</f>
        <v/>
      </c>
      <c r="BQ16" s="15" t="str">
        <f t="shared" si="28"/>
        <v/>
      </c>
      <c r="BR16" s="2" t="str" cm="1">
        <f t="array" ref="BR16">IF(B16="","",SUMPRODUCT(($D$1:$AB$4=$BR$4)*$D16:$AB16))</f>
        <v/>
      </c>
      <c r="BS16" s="15" t="str">
        <f t="shared" si="29"/>
        <v/>
      </c>
      <c r="BT16" s="2" t="str" cm="1">
        <f t="array" ref="BT16">IF(B16="","",SUMPRODUCT(($D$1:$AB$4=$BT$4)*$D16:$AB16))</f>
        <v/>
      </c>
      <c r="BU16" s="15" t="str">
        <f t="shared" si="30"/>
        <v/>
      </c>
      <c r="BV16" s="2" t="str" cm="1">
        <f t="array" ref="BV16">IF(B16="","",SUMPRODUCT(($D$1:$AB$4=$BV$4)*$D16:$AB16))</f>
        <v/>
      </c>
      <c r="BW16" s="15" t="str">
        <f t="shared" si="31"/>
        <v/>
      </c>
      <c r="BX16" s="2" t="str" cm="1">
        <f t="array" ref="BX16">IF(B16="","",SUMPRODUCT(($D$1:$AB$4=$BX$4)*$D16:$AB16))</f>
        <v/>
      </c>
      <c r="BY16" s="15" t="str">
        <f t="shared" si="32"/>
        <v/>
      </c>
      <c r="BZ16" s="2" t="str" cm="1">
        <f t="array" ref="BZ16">IF(B16="","",SUMPRODUCT(($D$1:$AB$4=$BZ$4)*$D16:$AB16))</f>
        <v/>
      </c>
      <c r="CA16" s="15" t="str">
        <f t="shared" si="33"/>
        <v/>
      </c>
      <c r="CB16" s="2" t="str" cm="1">
        <f t="array" ref="CB16">IF(B16="","",SUMPRODUCT(($D$1:$AB$4=$CB$4)*$D16:$AB16))</f>
        <v/>
      </c>
      <c r="CC16" s="15" t="str">
        <f t="shared" si="34"/>
        <v/>
      </c>
      <c r="CD16" s="2" t="str" cm="1">
        <f t="array" ref="CD16">IF(B16="","",SUMPRODUCT(($D$1:$AB$4=$CD$4)*$D16:$AB16))</f>
        <v/>
      </c>
      <c r="CE16" s="15" t="str">
        <f t="shared" si="35"/>
        <v/>
      </c>
      <c r="CF16" s="2" t="str" cm="1">
        <f t="array" ref="CF16">IF(B16="","",SUMPRODUCT(($D$1:$AB$4=$CF$4)*$D16:$AB16))</f>
        <v/>
      </c>
      <c r="CG16" s="15" t="str">
        <f t="shared" si="36"/>
        <v/>
      </c>
      <c r="CH16" s="2" t="str" cm="1">
        <f t="array" ref="CH16">IF(B16="","",SUMPRODUCT(($D$1:$AB$4=$CH$4)*$D16:$AB16))</f>
        <v/>
      </c>
      <c r="CI16" s="15" t="str">
        <f t="shared" si="37"/>
        <v/>
      </c>
      <c r="GG16" t="e">
        <v>#DIV/0!</v>
      </c>
    </row>
    <row r="17" spans="1:189">
      <c r="A17" s="7">
        <v>12</v>
      </c>
      <c r="D17" s="97"/>
      <c r="E17" s="97"/>
      <c r="F17" s="97"/>
      <c r="G17" s="86"/>
      <c r="H17" s="86"/>
      <c r="I17" s="98"/>
      <c r="J17" s="102"/>
      <c r="K17" s="87"/>
      <c r="L17" s="87"/>
      <c r="M17" s="87"/>
      <c r="N17" s="87"/>
      <c r="O17" s="103"/>
      <c r="P17" s="107"/>
      <c r="Q17" s="88"/>
      <c r="R17" s="88"/>
      <c r="S17" s="88"/>
      <c r="T17" s="88"/>
      <c r="U17" s="108"/>
      <c r="V17" s="113"/>
      <c r="W17" s="89"/>
      <c r="X17" s="89"/>
      <c r="Y17" s="89"/>
      <c r="Z17" s="89"/>
      <c r="AA17" s="89"/>
      <c r="AB17" s="169"/>
      <c r="AC17" s="171" t="str">
        <f t="shared" si="38"/>
        <v/>
      </c>
      <c r="AD17" s="172" t="str">
        <f t="shared" si="12"/>
        <v/>
      </c>
      <c r="AL17" s="2" t="str" cm="1">
        <f t="array" ref="AL17">IF(B17="","",SUMPRODUCT(($D$1:$AB$4=$AL$4)*D17:AB17))</f>
        <v/>
      </c>
      <c r="AM17" s="15" t="str">
        <f t="shared" si="13"/>
        <v/>
      </c>
      <c r="AN17" s="2" t="str" cm="1">
        <f t="array" ref="AN17">IF(B17="","",SUMPRODUCT(($D$1:$AB$4=$AN$4)*D17:AB17))</f>
        <v/>
      </c>
      <c r="AO17" s="15" t="str">
        <f t="shared" si="14"/>
        <v/>
      </c>
      <c r="AP17" s="2" t="str" cm="1">
        <f t="array" ref="AP17">IF(B17="","",SUMPRODUCT(($D$1:$AB$4=$AP$4)*D17:AB17))</f>
        <v/>
      </c>
      <c r="AQ17" s="15" t="str">
        <f t="shared" si="15"/>
        <v/>
      </c>
      <c r="AR17" s="2" t="str" cm="1">
        <f t="array" ref="AR17">IF(B17="","",SUMPRODUCT(($D$1:$AB$4=$AR$4)*D17:AB17))</f>
        <v/>
      </c>
      <c r="AS17" s="15" t="str">
        <f t="shared" si="16"/>
        <v/>
      </c>
      <c r="AT17" s="2" t="str" cm="1">
        <f t="array" ref="AT17">IF(B17="","",SUMPRODUCT(($D$1:$AB$4=$AT$4)*$D17:$AB17))</f>
        <v/>
      </c>
      <c r="AU17" s="15" t="str">
        <f t="shared" si="17"/>
        <v/>
      </c>
      <c r="AV17" s="2" t="str" cm="1">
        <f t="array" ref="AV17">IF(D17="","",SUMPRODUCT(($D$1:$AB$4=$AV$4)*$D17:$AB17))</f>
        <v/>
      </c>
      <c r="AW17" s="15" t="str">
        <f t="shared" si="18"/>
        <v/>
      </c>
      <c r="AX17" s="2" t="str" cm="1">
        <f t="array" ref="AX17">IF(F17="","",SUMPRODUCT(($D$1:$AB$4=$AX$4)*$D17:$AB17))</f>
        <v/>
      </c>
      <c r="AY17" s="15" t="str">
        <f t="shared" si="19"/>
        <v/>
      </c>
      <c r="AZ17" s="2" t="str" cm="1">
        <f t="array" ref="AZ17">IF(B17="","",SUMPRODUCT(($D$1:$AB$4=$AZ$4)*$D17:$AB17))</f>
        <v/>
      </c>
      <c r="BA17" s="15" t="str">
        <f t="shared" si="20"/>
        <v/>
      </c>
      <c r="BB17" s="2" t="str" cm="1">
        <f t="array" ref="BB17">IF(B17="","",SUMPRODUCT(($D$1:$AB$4=$BB$4)*$D17:$AB17))</f>
        <v/>
      </c>
      <c r="BC17" s="15" t="str">
        <f t="shared" si="21"/>
        <v/>
      </c>
      <c r="BD17" s="2" t="str" cm="1">
        <f t="array" ref="BD17">IF(B17="","",SUMPRODUCT(($D$1:$AB$4=$BD$4)*$D17:$AB17))</f>
        <v/>
      </c>
      <c r="BE17" s="15" t="str">
        <f t="shared" si="22"/>
        <v/>
      </c>
      <c r="BF17" s="2" t="str" cm="1">
        <f t="array" ref="BF17">IF(B17="","",SUMPRODUCT(($D$1:$AB$4=$BF$4)*$D17:$AB17))</f>
        <v/>
      </c>
      <c r="BG17" s="15" t="str">
        <f t="shared" si="23"/>
        <v/>
      </c>
      <c r="BH17" s="2" t="str" cm="1">
        <f t="array" ref="BH17">IF(B17="","",SUMPRODUCT(($D$1:$AB$4=$BH$4)*$D17:$AB17))</f>
        <v/>
      </c>
      <c r="BI17" s="15" t="str">
        <f t="shared" si="24"/>
        <v/>
      </c>
      <c r="BJ17" s="2" t="str" cm="1">
        <f t="array" ref="BJ17">IF(B17="","",SUMPRODUCT(($D$1:$AB$4=$BJ$4)*$D17:$AB17))</f>
        <v/>
      </c>
      <c r="BK17" s="15" t="str">
        <f t="shared" si="25"/>
        <v/>
      </c>
      <c r="BL17" s="2" t="str" cm="1">
        <f t="array" ref="BL17">IF(B17="","",SUMPRODUCT(($D$1:$AB$4=$BL$4)*$D17:$AB17))</f>
        <v/>
      </c>
      <c r="BM17" s="15" t="str">
        <f t="shared" si="26"/>
        <v/>
      </c>
      <c r="BN17" s="2" t="str" cm="1">
        <f t="array" ref="BN17">IF(B17="","",SUMPRODUCT(($D$1:$AB$4=$BN$4)*$D17:$AB17))</f>
        <v/>
      </c>
      <c r="BO17" s="15" t="str">
        <f t="shared" si="27"/>
        <v/>
      </c>
      <c r="BP17" s="2" t="str" cm="1">
        <f t="array" ref="BP17">IF(B17="","",SUMPRODUCT(($D$1:$AB$4=$BP$4)*$D17:$AB17))</f>
        <v/>
      </c>
      <c r="BQ17" s="15" t="str">
        <f t="shared" si="28"/>
        <v/>
      </c>
      <c r="BR17" s="2" t="str" cm="1">
        <f t="array" ref="BR17">IF(B17="","",SUMPRODUCT(($D$1:$AB$4=$BR$4)*$D17:$AB17))</f>
        <v/>
      </c>
      <c r="BS17" s="15" t="str">
        <f t="shared" si="29"/>
        <v/>
      </c>
      <c r="BT17" s="2" t="str" cm="1">
        <f t="array" ref="BT17">IF(B17="","",SUMPRODUCT(($D$1:$AB$4=$BT$4)*$D17:$AB17))</f>
        <v/>
      </c>
      <c r="BU17" s="15" t="str">
        <f t="shared" si="30"/>
        <v/>
      </c>
      <c r="BV17" s="2" t="str" cm="1">
        <f t="array" ref="BV17">IF(B17="","",SUMPRODUCT(($D$1:$AB$4=$BV$4)*$D17:$AB17))</f>
        <v/>
      </c>
      <c r="BW17" s="15" t="str">
        <f t="shared" si="31"/>
        <v/>
      </c>
      <c r="BX17" s="2" t="str" cm="1">
        <f t="array" ref="BX17">IF(B17="","",SUMPRODUCT(($D$1:$AB$4=$BX$4)*$D17:$AB17))</f>
        <v/>
      </c>
      <c r="BY17" s="15" t="str">
        <f t="shared" si="32"/>
        <v/>
      </c>
      <c r="BZ17" s="2" t="str" cm="1">
        <f t="array" ref="BZ17">IF(B17="","",SUMPRODUCT(($D$1:$AB$4=$BZ$4)*$D17:$AB17))</f>
        <v/>
      </c>
      <c r="CA17" s="15" t="str">
        <f t="shared" si="33"/>
        <v/>
      </c>
      <c r="CB17" s="2" t="str" cm="1">
        <f t="array" ref="CB17">IF(B17="","",SUMPRODUCT(($D$1:$AB$4=$CB$4)*$D17:$AB17))</f>
        <v/>
      </c>
      <c r="CC17" s="15" t="str">
        <f t="shared" si="34"/>
        <v/>
      </c>
      <c r="CD17" s="2" t="str" cm="1">
        <f t="array" ref="CD17">IF(B17="","",SUMPRODUCT(($D$1:$AB$4=$CD$4)*$D17:$AB17))</f>
        <v/>
      </c>
      <c r="CE17" s="15" t="str">
        <f t="shared" si="35"/>
        <v/>
      </c>
      <c r="CF17" s="2" t="str" cm="1">
        <f t="array" ref="CF17">IF(B17="","",SUMPRODUCT(($D$1:$AB$4=$CF$4)*$D17:$AB17))</f>
        <v/>
      </c>
      <c r="CG17" s="15" t="str">
        <f t="shared" si="36"/>
        <v/>
      </c>
      <c r="CH17" s="2" t="str" cm="1">
        <f t="array" ref="CH17">IF(B17="","",SUMPRODUCT(($D$1:$AB$4=$CH$4)*$D17:$AB17))</f>
        <v/>
      </c>
      <c r="CI17" s="15" t="str">
        <f t="shared" si="37"/>
        <v/>
      </c>
      <c r="GG17" t="e">
        <v>#DIV/0!</v>
      </c>
    </row>
    <row r="18" spans="1:189">
      <c r="A18" s="6">
        <v>13</v>
      </c>
      <c r="D18" s="97"/>
      <c r="E18" s="97"/>
      <c r="F18" s="97"/>
      <c r="G18" s="86"/>
      <c r="H18" s="86"/>
      <c r="I18" s="98"/>
      <c r="J18" s="102"/>
      <c r="K18" s="87"/>
      <c r="L18" s="87"/>
      <c r="M18" s="87"/>
      <c r="N18" s="87"/>
      <c r="O18" s="103"/>
      <c r="P18" s="107"/>
      <c r="Q18" s="88"/>
      <c r="R18" s="88"/>
      <c r="S18" s="88"/>
      <c r="T18" s="88"/>
      <c r="U18" s="108"/>
      <c r="V18" s="113"/>
      <c r="W18" s="89"/>
      <c r="X18" s="89"/>
      <c r="Y18" s="89"/>
      <c r="Z18" s="89"/>
      <c r="AA18" s="89"/>
      <c r="AB18" s="169"/>
      <c r="AC18" s="171" t="str">
        <f t="shared" si="38"/>
        <v/>
      </c>
      <c r="AD18" s="172" t="str">
        <f t="shared" si="12"/>
        <v/>
      </c>
      <c r="AL18" s="2" t="str" cm="1">
        <f t="array" ref="AL18">IF(B18="","",SUMPRODUCT(($D$1:$AB$4=$AL$4)*D18:AB18))</f>
        <v/>
      </c>
      <c r="AM18" s="15" t="str">
        <f t="shared" si="13"/>
        <v/>
      </c>
      <c r="AN18" s="2" t="str" cm="1">
        <f t="array" ref="AN18">IF(B18="","",SUMPRODUCT(($D$1:$AB$4=$AN$4)*D18:AB18))</f>
        <v/>
      </c>
      <c r="AO18" s="15" t="str">
        <f t="shared" si="14"/>
        <v/>
      </c>
      <c r="AP18" s="2" t="str" cm="1">
        <f t="array" ref="AP18">IF(B18="","",SUMPRODUCT(($D$1:$AB$4=$AP$4)*D18:AB18))</f>
        <v/>
      </c>
      <c r="AQ18" s="15" t="str">
        <f t="shared" si="15"/>
        <v/>
      </c>
      <c r="AR18" s="2" t="str" cm="1">
        <f t="array" ref="AR18">IF(B18="","",SUMPRODUCT(($D$1:$AB$4=$AR$4)*D18:AB18))</f>
        <v/>
      </c>
      <c r="AS18" s="15" t="str">
        <f t="shared" si="16"/>
        <v/>
      </c>
      <c r="AT18" s="2" t="str" cm="1">
        <f t="array" ref="AT18">IF(B18="","",SUMPRODUCT(($D$1:$AB$4=$AT$4)*$D18:$AB18))</f>
        <v/>
      </c>
      <c r="AU18" s="15" t="str">
        <f t="shared" si="17"/>
        <v/>
      </c>
      <c r="AV18" s="2" t="str" cm="1">
        <f t="array" ref="AV18">IF(D18="","",SUMPRODUCT(($D$1:$AB$4=$AV$4)*$D18:$AB18))</f>
        <v/>
      </c>
      <c r="AW18" s="15" t="str">
        <f t="shared" si="18"/>
        <v/>
      </c>
      <c r="AX18" s="2" t="str" cm="1">
        <f t="array" ref="AX18">IF(F18="","",SUMPRODUCT(($D$1:$AB$4=$AX$4)*$D18:$AB18))</f>
        <v/>
      </c>
      <c r="AY18" s="15" t="str">
        <f t="shared" si="19"/>
        <v/>
      </c>
      <c r="AZ18" s="2" t="str" cm="1">
        <f t="array" ref="AZ18">IF(B18="","",SUMPRODUCT(($D$1:$AB$4=$AZ$4)*$D18:$AB18))</f>
        <v/>
      </c>
      <c r="BA18" s="15" t="str">
        <f t="shared" si="20"/>
        <v/>
      </c>
      <c r="BB18" s="2" t="str" cm="1">
        <f t="array" ref="BB18">IF(B18="","",SUMPRODUCT(($D$1:$AB$4=$BB$4)*$D18:$AB18))</f>
        <v/>
      </c>
      <c r="BC18" s="15" t="str">
        <f t="shared" si="21"/>
        <v/>
      </c>
      <c r="BD18" s="2" t="str" cm="1">
        <f t="array" ref="BD18">IF(B18="","",SUMPRODUCT(($D$1:$AB$4=$BD$4)*$D18:$AB18))</f>
        <v/>
      </c>
      <c r="BE18" s="15" t="str">
        <f t="shared" si="22"/>
        <v/>
      </c>
      <c r="BF18" s="2" t="str" cm="1">
        <f t="array" ref="BF18">IF(B18="","",SUMPRODUCT(($D$1:$AB$4=$BF$4)*$D18:$AB18))</f>
        <v/>
      </c>
      <c r="BG18" s="15" t="str">
        <f t="shared" si="23"/>
        <v/>
      </c>
      <c r="BH18" s="2" t="str" cm="1">
        <f t="array" ref="BH18">IF(B18="","",SUMPRODUCT(($D$1:$AB$4=$BH$4)*$D18:$AB18))</f>
        <v/>
      </c>
      <c r="BI18" s="15" t="str">
        <f t="shared" si="24"/>
        <v/>
      </c>
      <c r="BJ18" s="2" t="str" cm="1">
        <f t="array" ref="BJ18">IF(B18="","",SUMPRODUCT(($D$1:$AB$4=$BJ$4)*$D18:$AB18))</f>
        <v/>
      </c>
      <c r="BK18" s="15" t="str">
        <f t="shared" si="25"/>
        <v/>
      </c>
      <c r="BL18" s="2" t="str" cm="1">
        <f t="array" ref="BL18">IF(B18="","",SUMPRODUCT(($D$1:$AB$4=$BL$4)*$D18:$AB18))</f>
        <v/>
      </c>
      <c r="BM18" s="15" t="str">
        <f t="shared" si="26"/>
        <v/>
      </c>
      <c r="BN18" s="2" t="str" cm="1">
        <f t="array" ref="BN18">IF(B18="","",SUMPRODUCT(($D$1:$AB$4=$BN$4)*$D18:$AB18))</f>
        <v/>
      </c>
      <c r="BO18" s="15" t="str">
        <f t="shared" si="27"/>
        <v/>
      </c>
      <c r="BP18" s="2" t="str" cm="1">
        <f t="array" ref="BP18">IF(B18="","",SUMPRODUCT(($D$1:$AB$4=$BP$4)*$D18:$AB18))</f>
        <v/>
      </c>
      <c r="BQ18" s="15" t="str">
        <f t="shared" si="28"/>
        <v/>
      </c>
      <c r="BR18" s="2" t="str" cm="1">
        <f t="array" ref="BR18">IF(B18="","",SUMPRODUCT(($D$1:$AB$4=$BR$4)*$D18:$AB18))</f>
        <v/>
      </c>
      <c r="BS18" s="15" t="str">
        <f t="shared" si="29"/>
        <v/>
      </c>
      <c r="BT18" s="2" t="str" cm="1">
        <f t="array" ref="BT18">IF(B18="","",SUMPRODUCT(($D$1:$AB$4=$BT$4)*$D18:$AB18))</f>
        <v/>
      </c>
      <c r="BU18" s="15" t="str">
        <f t="shared" si="30"/>
        <v/>
      </c>
      <c r="BV18" s="2" t="str" cm="1">
        <f t="array" ref="BV18">IF(B18="","",SUMPRODUCT(($D$1:$AB$4=$BV$4)*$D18:$AB18))</f>
        <v/>
      </c>
      <c r="BW18" s="15" t="str">
        <f t="shared" si="31"/>
        <v/>
      </c>
      <c r="BX18" s="2" t="str" cm="1">
        <f t="array" ref="BX18">IF(B18="","",SUMPRODUCT(($D$1:$AB$4=$BX$4)*$D18:$AB18))</f>
        <v/>
      </c>
      <c r="BY18" s="15" t="str">
        <f t="shared" si="32"/>
        <v/>
      </c>
      <c r="BZ18" s="2" t="str" cm="1">
        <f t="array" ref="BZ18">IF(B18="","",SUMPRODUCT(($D$1:$AB$4=$BZ$4)*$D18:$AB18))</f>
        <v/>
      </c>
      <c r="CA18" s="15" t="str">
        <f t="shared" si="33"/>
        <v/>
      </c>
      <c r="CB18" s="2" t="str" cm="1">
        <f t="array" ref="CB18">IF(B18="","",SUMPRODUCT(($D$1:$AB$4=$CB$4)*$D18:$AB18))</f>
        <v/>
      </c>
      <c r="CC18" s="15" t="str">
        <f t="shared" si="34"/>
        <v/>
      </c>
      <c r="CD18" s="2" t="str" cm="1">
        <f t="array" ref="CD18">IF(B18="","",SUMPRODUCT(($D$1:$AB$4=$CD$4)*$D18:$AB18))</f>
        <v/>
      </c>
      <c r="CE18" s="15" t="str">
        <f t="shared" si="35"/>
        <v/>
      </c>
      <c r="CF18" s="2" t="str" cm="1">
        <f t="array" ref="CF18">IF(B18="","",SUMPRODUCT(($D$1:$AB$4=$CF$4)*$D18:$AB18))</f>
        <v/>
      </c>
      <c r="CG18" s="15" t="str">
        <f t="shared" si="36"/>
        <v/>
      </c>
      <c r="CH18" s="2" t="str" cm="1">
        <f t="array" ref="CH18">IF(B18="","",SUMPRODUCT(($D$1:$AB$4=$CH$4)*$D18:$AB18))</f>
        <v/>
      </c>
      <c r="CI18" s="15" t="str">
        <f t="shared" si="37"/>
        <v/>
      </c>
      <c r="GG18" t="e">
        <v>#DIV/0!</v>
      </c>
    </row>
    <row r="19" spans="1:189">
      <c r="A19" s="7">
        <v>14</v>
      </c>
      <c r="D19" s="97"/>
      <c r="E19" s="97"/>
      <c r="F19" s="97"/>
      <c r="G19" s="86"/>
      <c r="H19" s="86"/>
      <c r="I19" s="98"/>
      <c r="J19" s="102"/>
      <c r="K19" s="87"/>
      <c r="L19" s="87"/>
      <c r="M19" s="87"/>
      <c r="N19" s="87"/>
      <c r="O19" s="103"/>
      <c r="P19" s="107"/>
      <c r="Q19" s="88"/>
      <c r="R19" s="88"/>
      <c r="S19" s="88"/>
      <c r="T19" s="88"/>
      <c r="U19" s="108"/>
      <c r="V19" s="113"/>
      <c r="W19" s="89"/>
      <c r="X19" s="89"/>
      <c r="Y19" s="89"/>
      <c r="Z19" s="89"/>
      <c r="AA19" s="89"/>
      <c r="AB19" s="169"/>
      <c r="AC19" s="171" t="str">
        <f t="shared" si="38"/>
        <v/>
      </c>
      <c r="AD19" s="172" t="str">
        <f t="shared" si="12"/>
        <v/>
      </c>
      <c r="AL19" s="2" t="str" cm="1">
        <f t="array" ref="AL19">IF(B19="","",SUMPRODUCT(($D$1:$AB$4=$AL$4)*D19:AB19))</f>
        <v/>
      </c>
      <c r="AM19" s="15" t="str">
        <f t="shared" si="13"/>
        <v/>
      </c>
      <c r="AN19" s="2" t="str" cm="1">
        <f t="array" ref="AN19">IF(B19="","",SUMPRODUCT(($D$1:$AB$4=$AN$4)*D19:AB19))</f>
        <v/>
      </c>
      <c r="AO19" s="15" t="str">
        <f t="shared" si="14"/>
        <v/>
      </c>
      <c r="AP19" s="2" t="str" cm="1">
        <f t="array" ref="AP19">IF(B19="","",SUMPRODUCT(($D$1:$AB$4=$AP$4)*D19:AB19))</f>
        <v/>
      </c>
      <c r="AQ19" s="15" t="str">
        <f t="shared" si="15"/>
        <v/>
      </c>
      <c r="AR19" s="2" t="str" cm="1">
        <f t="array" ref="AR19">IF(B19="","",SUMPRODUCT(($D$1:$AB$4=$AR$4)*D19:AB19))</f>
        <v/>
      </c>
      <c r="AS19" s="15" t="str">
        <f t="shared" si="16"/>
        <v/>
      </c>
      <c r="AT19" s="2" t="str" cm="1">
        <f t="array" ref="AT19">IF(B19="","",SUMPRODUCT(($D$1:$AB$4=$AT$4)*$D19:$AB19))</f>
        <v/>
      </c>
      <c r="AU19" s="15" t="str">
        <f t="shared" si="17"/>
        <v/>
      </c>
      <c r="AV19" s="2" t="str" cm="1">
        <f t="array" ref="AV19">IF(D19="","",SUMPRODUCT(($D$1:$AB$4=$AV$4)*$D19:$AB19))</f>
        <v/>
      </c>
      <c r="AW19" s="15" t="str">
        <f t="shared" si="18"/>
        <v/>
      </c>
      <c r="AX19" s="2" t="str" cm="1">
        <f t="array" ref="AX19">IF(F19="","",SUMPRODUCT(($D$1:$AB$4=$AX$4)*$D19:$AB19))</f>
        <v/>
      </c>
      <c r="AY19" s="15" t="str">
        <f t="shared" si="19"/>
        <v/>
      </c>
      <c r="AZ19" s="2" t="str" cm="1">
        <f t="array" ref="AZ19">IF(B19="","",SUMPRODUCT(($D$1:$AB$4=$AZ$4)*$D19:$AB19))</f>
        <v/>
      </c>
      <c r="BA19" s="15" t="str">
        <f t="shared" si="20"/>
        <v/>
      </c>
      <c r="BB19" s="2" t="str" cm="1">
        <f t="array" ref="BB19">IF(B19="","",SUMPRODUCT(($D$1:$AB$4=$BB$4)*$D19:$AB19))</f>
        <v/>
      </c>
      <c r="BC19" s="15" t="str">
        <f t="shared" si="21"/>
        <v/>
      </c>
      <c r="BD19" s="2" t="str" cm="1">
        <f t="array" ref="BD19">IF(B19="","",SUMPRODUCT(($D$1:$AB$4=$BD$4)*$D19:$AB19))</f>
        <v/>
      </c>
      <c r="BE19" s="15" t="str">
        <f t="shared" si="22"/>
        <v/>
      </c>
      <c r="BF19" s="2" t="str" cm="1">
        <f t="array" ref="BF19">IF(B19="","",SUMPRODUCT(($D$1:$AB$4=$BF$4)*$D19:$AB19))</f>
        <v/>
      </c>
      <c r="BG19" s="15" t="str">
        <f t="shared" si="23"/>
        <v/>
      </c>
      <c r="BH19" s="2" t="str" cm="1">
        <f t="array" ref="BH19">IF(B19="","",SUMPRODUCT(($D$1:$AB$4=$BH$4)*$D19:$AB19))</f>
        <v/>
      </c>
      <c r="BI19" s="15" t="str">
        <f t="shared" si="24"/>
        <v/>
      </c>
      <c r="BJ19" s="2" t="str" cm="1">
        <f t="array" ref="BJ19">IF(B19="","",SUMPRODUCT(($D$1:$AB$4=$BJ$4)*$D19:$AB19))</f>
        <v/>
      </c>
      <c r="BK19" s="15" t="str">
        <f t="shared" si="25"/>
        <v/>
      </c>
      <c r="BL19" s="2" t="str" cm="1">
        <f t="array" ref="BL19">IF(B19="","",SUMPRODUCT(($D$1:$AB$4=$BL$4)*$D19:$AB19))</f>
        <v/>
      </c>
      <c r="BM19" s="15" t="str">
        <f t="shared" si="26"/>
        <v/>
      </c>
      <c r="BN19" s="2" t="str" cm="1">
        <f t="array" ref="BN19">IF(B19="","",SUMPRODUCT(($D$1:$AB$4=$BN$4)*$D19:$AB19))</f>
        <v/>
      </c>
      <c r="BO19" s="15" t="str">
        <f t="shared" si="27"/>
        <v/>
      </c>
      <c r="BP19" s="2" t="str" cm="1">
        <f t="array" ref="BP19">IF(B19="","",SUMPRODUCT(($D$1:$AB$4=$BP$4)*$D19:$AB19))</f>
        <v/>
      </c>
      <c r="BQ19" s="15" t="str">
        <f t="shared" si="28"/>
        <v/>
      </c>
      <c r="BR19" s="2" t="str" cm="1">
        <f t="array" ref="BR19">IF(B19="","",SUMPRODUCT(($D$1:$AB$4=$BR$4)*$D19:$AB19))</f>
        <v/>
      </c>
      <c r="BS19" s="15" t="str">
        <f t="shared" si="29"/>
        <v/>
      </c>
      <c r="BT19" s="2" t="str" cm="1">
        <f t="array" ref="BT19">IF(B19="","",SUMPRODUCT(($D$1:$AB$4=$BT$4)*$D19:$AB19))</f>
        <v/>
      </c>
      <c r="BU19" s="15" t="str">
        <f t="shared" si="30"/>
        <v/>
      </c>
      <c r="BV19" s="2" t="str" cm="1">
        <f t="array" ref="BV19">IF(B19="","",SUMPRODUCT(($D$1:$AB$4=$BV$4)*$D19:$AB19))</f>
        <v/>
      </c>
      <c r="BW19" s="15" t="str">
        <f t="shared" si="31"/>
        <v/>
      </c>
      <c r="BX19" s="2" t="str" cm="1">
        <f t="array" ref="BX19">IF(B19="","",SUMPRODUCT(($D$1:$AB$4=$BX$4)*$D19:$AB19))</f>
        <v/>
      </c>
      <c r="BY19" s="15" t="str">
        <f t="shared" si="32"/>
        <v/>
      </c>
      <c r="BZ19" s="2" t="str" cm="1">
        <f t="array" ref="BZ19">IF(B19="","",SUMPRODUCT(($D$1:$AB$4=$BZ$4)*$D19:$AB19))</f>
        <v/>
      </c>
      <c r="CA19" s="15" t="str">
        <f t="shared" si="33"/>
        <v/>
      </c>
      <c r="CB19" s="2" t="str" cm="1">
        <f t="array" ref="CB19">IF(B19="","",SUMPRODUCT(($D$1:$AB$4=$CB$4)*$D19:$AB19))</f>
        <v/>
      </c>
      <c r="CC19" s="15" t="str">
        <f t="shared" si="34"/>
        <v/>
      </c>
      <c r="CD19" s="2" t="str" cm="1">
        <f t="array" ref="CD19">IF(B19="","",SUMPRODUCT(($D$1:$AB$4=$CD$4)*$D19:$AB19))</f>
        <v/>
      </c>
      <c r="CE19" s="15" t="str">
        <f t="shared" si="35"/>
        <v/>
      </c>
      <c r="CF19" s="2" t="str" cm="1">
        <f t="array" ref="CF19">IF(B19="","",SUMPRODUCT(($D$1:$AB$4=$CF$4)*$D19:$AB19))</f>
        <v/>
      </c>
      <c r="CG19" s="15" t="str">
        <f t="shared" si="36"/>
        <v/>
      </c>
      <c r="CH19" s="2" t="str" cm="1">
        <f t="array" ref="CH19">IF(B19="","",SUMPRODUCT(($D$1:$AB$4=$CH$4)*$D19:$AB19))</f>
        <v/>
      </c>
      <c r="CI19" s="15" t="str">
        <f t="shared" si="37"/>
        <v/>
      </c>
      <c r="GG19" t="e">
        <v>#DIV/0!</v>
      </c>
    </row>
    <row r="20" spans="1:189">
      <c r="A20" s="6">
        <v>15</v>
      </c>
      <c r="D20" s="97"/>
      <c r="E20" s="86"/>
      <c r="F20" s="86"/>
      <c r="G20" s="86"/>
      <c r="H20" s="86"/>
      <c r="I20" s="98"/>
      <c r="J20" s="102"/>
      <c r="K20" s="87"/>
      <c r="L20" s="87"/>
      <c r="M20" s="87"/>
      <c r="N20" s="87"/>
      <c r="O20" s="103"/>
      <c r="P20" s="107"/>
      <c r="Q20" s="88"/>
      <c r="R20" s="88"/>
      <c r="S20" s="88"/>
      <c r="T20" s="88"/>
      <c r="U20" s="108"/>
      <c r="V20" s="113"/>
      <c r="W20" s="89"/>
      <c r="X20" s="89"/>
      <c r="Y20" s="89"/>
      <c r="Z20" s="89"/>
      <c r="AA20" s="89"/>
      <c r="AB20" s="169"/>
      <c r="AC20" s="171" t="str">
        <f t="shared" si="38"/>
        <v/>
      </c>
      <c r="AD20" s="172" t="str">
        <f t="shared" si="12"/>
        <v/>
      </c>
      <c r="AL20" s="2" t="str" cm="1">
        <f t="array" ref="AL20">IF(B20="","",SUMPRODUCT(($D$1:$AB$4=$AL$4)*D20:AB20))</f>
        <v/>
      </c>
      <c r="AM20" s="15" t="str">
        <f t="shared" si="13"/>
        <v/>
      </c>
      <c r="AN20" s="2" t="str" cm="1">
        <f t="array" ref="AN20">IF(B20="","",SUMPRODUCT(($D$1:$AB$4=$AN$4)*D20:AB20))</f>
        <v/>
      </c>
      <c r="AO20" s="15" t="str">
        <f t="shared" si="14"/>
        <v/>
      </c>
      <c r="AP20" s="2" t="str" cm="1">
        <f t="array" ref="AP20">IF(B20="","",SUMPRODUCT(($D$1:$AB$4=$AP$4)*D20:AB20))</f>
        <v/>
      </c>
      <c r="AQ20" s="15" t="str">
        <f t="shared" si="15"/>
        <v/>
      </c>
      <c r="AR20" s="2" t="str" cm="1">
        <f t="array" ref="AR20">IF(B20="","",SUMPRODUCT(($D$1:$AB$4=$AR$4)*D20:AB20))</f>
        <v/>
      </c>
      <c r="AS20" s="15" t="str">
        <f t="shared" si="16"/>
        <v/>
      </c>
      <c r="AT20" s="2" t="str" cm="1">
        <f t="array" ref="AT20">IF(B20="","",SUMPRODUCT(($D$1:$AB$4=$AT$4)*$D20:$AB20))</f>
        <v/>
      </c>
      <c r="AU20" s="15" t="str">
        <f t="shared" si="17"/>
        <v/>
      </c>
      <c r="AV20" s="2" t="str" cm="1">
        <f t="array" ref="AV20">IF(D20="","",SUMPRODUCT(($D$1:$AB$4=$AV$4)*$D20:$AB20))</f>
        <v/>
      </c>
      <c r="AW20" s="15" t="str">
        <f t="shared" si="18"/>
        <v/>
      </c>
      <c r="AX20" s="2" t="str" cm="1">
        <f t="array" ref="AX20">IF(F20="","",SUMPRODUCT(($D$1:$AB$4=$AX$4)*$D20:$AB20))</f>
        <v/>
      </c>
      <c r="AY20" s="15" t="str">
        <f t="shared" si="19"/>
        <v/>
      </c>
      <c r="AZ20" s="2" t="str" cm="1">
        <f t="array" ref="AZ20">IF(B20="","",SUMPRODUCT(($D$1:$AB$4=$AZ$4)*$D20:$AB20))</f>
        <v/>
      </c>
      <c r="BA20" s="15" t="str">
        <f t="shared" si="20"/>
        <v/>
      </c>
      <c r="BB20" s="2" t="str" cm="1">
        <f t="array" ref="BB20">IF(B20="","",SUMPRODUCT(($D$1:$AB$4=$BB$4)*$D20:$AB20))</f>
        <v/>
      </c>
      <c r="BC20" s="15" t="str">
        <f t="shared" si="21"/>
        <v/>
      </c>
      <c r="BD20" s="2" t="str" cm="1">
        <f t="array" ref="BD20">IF(B20="","",SUMPRODUCT(($D$1:$AB$4=$BD$4)*$D20:$AB20))</f>
        <v/>
      </c>
      <c r="BE20" s="15" t="str">
        <f t="shared" si="22"/>
        <v/>
      </c>
      <c r="BF20" s="2" t="str" cm="1">
        <f t="array" ref="BF20">IF(B20="","",SUMPRODUCT(($D$1:$AB$4=$BF$4)*$D20:$AB20))</f>
        <v/>
      </c>
      <c r="BG20" s="15" t="str">
        <f t="shared" si="23"/>
        <v/>
      </c>
      <c r="BH20" s="2" t="str" cm="1">
        <f t="array" ref="BH20">IF(B20="","",SUMPRODUCT(($D$1:$AB$4=$BH$4)*$D20:$AB20))</f>
        <v/>
      </c>
      <c r="BI20" s="15" t="str">
        <f t="shared" si="24"/>
        <v/>
      </c>
      <c r="BJ20" s="2" t="str" cm="1">
        <f t="array" ref="BJ20">IF(B20="","",SUMPRODUCT(($D$1:$AB$4=$BJ$4)*$D20:$AB20))</f>
        <v/>
      </c>
      <c r="BK20" s="15" t="str">
        <f t="shared" si="25"/>
        <v/>
      </c>
      <c r="BL20" s="2" t="str" cm="1">
        <f t="array" ref="BL20">IF(B20="","",SUMPRODUCT(($D$1:$AB$4=$BL$4)*$D20:$AB20))</f>
        <v/>
      </c>
      <c r="BM20" s="15" t="str">
        <f t="shared" si="26"/>
        <v/>
      </c>
      <c r="BN20" s="2" t="str" cm="1">
        <f t="array" ref="BN20">IF(B20="","",SUMPRODUCT(($D$1:$AB$4=$BN$4)*$D20:$AB20))</f>
        <v/>
      </c>
      <c r="BO20" s="15" t="str">
        <f t="shared" si="27"/>
        <v/>
      </c>
      <c r="BP20" s="2" t="str" cm="1">
        <f t="array" ref="BP20">IF(B20="","",SUMPRODUCT(($D$1:$AB$4=$BP$4)*$D20:$AB20))</f>
        <v/>
      </c>
      <c r="BQ20" s="15" t="str">
        <f t="shared" si="28"/>
        <v/>
      </c>
      <c r="BR20" s="2" t="str" cm="1">
        <f t="array" ref="BR20">IF(B20="","",SUMPRODUCT(($D$1:$AB$4=$BR$4)*$D20:$AB20))</f>
        <v/>
      </c>
      <c r="BS20" s="15" t="str">
        <f t="shared" si="29"/>
        <v/>
      </c>
      <c r="BT20" s="2" t="str" cm="1">
        <f t="array" ref="BT20">IF(B20="","",SUMPRODUCT(($D$1:$AB$4=$BT$4)*$D20:$AB20))</f>
        <v/>
      </c>
      <c r="BU20" s="15" t="str">
        <f t="shared" si="30"/>
        <v/>
      </c>
      <c r="BV20" s="2" t="str" cm="1">
        <f t="array" ref="BV20">IF(B20="","",SUMPRODUCT(($D$1:$AB$4=$BV$4)*$D20:$AB20))</f>
        <v/>
      </c>
      <c r="BW20" s="15" t="str">
        <f t="shared" si="31"/>
        <v/>
      </c>
      <c r="BX20" s="2" t="str" cm="1">
        <f t="array" ref="BX20">IF(B20="","",SUMPRODUCT(($D$1:$AB$4=$BX$4)*$D20:$AB20))</f>
        <v/>
      </c>
      <c r="BY20" s="15" t="str">
        <f t="shared" si="32"/>
        <v/>
      </c>
      <c r="BZ20" s="2" t="str" cm="1">
        <f t="array" ref="BZ20">IF(B20="","",SUMPRODUCT(($D$1:$AB$4=$BZ$4)*$D20:$AB20))</f>
        <v/>
      </c>
      <c r="CA20" s="15" t="str">
        <f t="shared" si="33"/>
        <v/>
      </c>
      <c r="CB20" s="2" t="str" cm="1">
        <f t="array" ref="CB20">IF(B20="","",SUMPRODUCT(($D$1:$AB$4=$CB$4)*$D20:$AB20))</f>
        <v/>
      </c>
      <c r="CC20" s="15" t="str">
        <f t="shared" si="34"/>
        <v/>
      </c>
      <c r="CD20" s="2" t="str" cm="1">
        <f t="array" ref="CD20">IF(B20="","",SUMPRODUCT(($D$1:$AB$4=$CD$4)*$D20:$AB20))</f>
        <v/>
      </c>
      <c r="CE20" s="15" t="str">
        <f t="shared" si="35"/>
        <v/>
      </c>
      <c r="CF20" s="2" t="str" cm="1">
        <f t="array" ref="CF20">IF(B20="","",SUMPRODUCT(($D$1:$AB$4=$CF$4)*$D20:$AB20))</f>
        <v/>
      </c>
      <c r="CG20" s="15" t="str">
        <f t="shared" si="36"/>
        <v/>
      </c>
      <c r="CH20" s="2" t="str" cm="1">
        <f t="array" ref="CH20">IF(B20="","",SUMPRODUCT(($D$1:$AB$4=$CH$4)*$D20:$AB20))</f>
        <v/>
      </c>
      <c r="CI20" s="15" t="str">
        <f t="shared" si="37"/>
        <v/>
      </c>
      <c r="GG20" t="e">
        <v>#DIV/0!</v>
      </c>
    </row>
    <row r="21" spans="1:189">
      <c r="A21" s="7">
        <v>16</v>
      </c>
      <c r="D21" s="97"/>
      <c r="E21" s="86"/>
      <c r="F21" s="86"/>
      <c r="G21" s="86"/>
      <c r="H21" s="86"/>
      <c r="I21" s="98"/>
      <c r="J21" s="102"/>
      <c r="K21" s="87"/>
      <c r="L21" s="87"/>
      <c r="M21" s="87"/>
      <c r="N21" s="87"/>
      <c r="O21" s="103"/>
      <c r="P21" s="107"/>
      <c r="Q21" s="88"/>
      <c r="R21" s="88"/>
      <c r="S21" s="88"/>
      <c r="T21" s="88"/>
      <c r="U21" s="108"/>
      <c r="V21" s="113"/>
      <c r="W21" s="89"/>
      <c r="X21" s="89"/>
      <c r="Y21" s="89"/>
      <c r="Z21" s="89"/>
      <c r="AA21" s="89"/>
      <c r="AB21" s="169"/>
      <c r="AC21" s="171" t="str">
        <f t="shared" si="38"/>
        <v/>
      </c>
      <c r="AD21" s="172" t="str">
        <f t="shared" si="12"/>
        <v/>
      </c>
      <c r="AL21" s="2" t="str" cm="1">
        <f t="array" ref="AL21">IF(B21="","",SUMPRODUCT(($D$1:$AB$4=$AL$4)*D21:AB21))</f>
        <v/>
      </c>
      <c r="AM21" s="15" t="str">
        <f t="shared" si="13"/>
        <v/>
      </c>
      <c r="AN21" s="2" t="str" cm="1">
        <f t="array" ref="AN21">IF(B21="","",SUMPRODUCT(($D$1:$AB$4=$AN$4)*D21:AB21))</f>
        <v/>
      </c>
      <c r="AO21" s="15" t="str">
        <f t="shared" si="14"/>
        <v/>
      </c>
      <c r="AP21" s="2" t="str" cm="1">
        <f t="array" ref="AP21">IF(B21="","",SUMPRODUCT(($D$1:$AB$4=$AP$4)*D21:AB21))</f>
        <v/>
      </c>
      <c r="AQ21" s="15" t="str">
        <f t="shared" si="15"/>
        <v/>
      </c>
      <c r="AR21" s="2" t="str" cm="1">
        <f t="array" ref="AR21">IF(B21="","",SUMPRODUCT(($D$1:$AB$4=$AR$4)*D21:AB21))</f>
        <v/>
      </c>
      <c r="AS21" s="15" t="str">
        <f t="shared" si="16"/>
        <v/>
      </c>
      <c r="AT21" s="2" t="str" cm="1">
        <f t="array" ref="AT21">IF(B21="","",SUMPRODUCT(($D$1:$AB$4=$AT$4)*$D21:$AB21))</f>
        <v/>
      </c>
      <c r="AU21" s="15" t="str">
        <f t="shared" si="17"/>
        <v/>
      </c>
      <c r="AV21" s="2" t="str" cm="1">
        <f t="array" ref="AV21">IF(D21="","",SUMPRODUCT(($D$1:$AB$4=$AV$4)*$D21:$AB21))</f>
        <v/>
      </c>
      <c r="AW21" s="15" t="str">
        <f t="shared" si="18"/>
        <v/>
      </c>
      <c r="AX21" s="2" t="str" cm="1">
        <f t="array" ref="AX21">IF(F21="","",SUMPRODUCT(($D$1:$AB$4=$AX$4)*$D21:$AB21))</f>
        <v/>
      </c>
      <c r="AY21" s="15" t="str">
        <f t="shared" si="19"/>
        <v/>
      </c>
      <c r="AZ21" s="2" t="str" cm="1">
        <f t="array" ref="AZ21">IF(B21="","",SUMPRODUCT(($D$1:$AB$4=$AZ$4)*$D21:$AB21))</f>
        <v/>
      </c>
      <c r="BA21" s="15" t="str">
        <f t="shared" si="20"/>
        <v/>
      </c>
      <c r="BB21" s="2" t="str" cm="1">
        <f t="array" ref="BB21">IF(B21="","",SUMPRODUCT(($D$1:$AB$4=$BB$4)*$D21:$AB21))</f>
        <v/>
      </c>
      <c r="BC21" s="15" t="str">
        <f t="shared" si="21"/>
        <v/>
      </c>
      <c r="BD21" s="2" t="str" cm="1">
        <f t="array" ref="BD21">IF(B21="","",SUMPRODUCT(($D$1:$AB$4=$BD$4)*$D21:$AB21))</f>
        <v/>
      </c>
      <c r="BE21" s="15" t="str">
        <f t="shared" si="22"/>
        <v/>
      </c>
      <c r="BF21" s="2" t="str" cm="1">
        <f t="array" ref="BF21">IF(B21="","",SUMPRODUCT(($D$1:$AB$4=$BF$4)*$D21:$AB21))</f>
        <v/>
      </c>
      <c r="BG21" s="15" t="str">
        <f t="shared" si="23"/>
        <v/>
      </c>
      <c r="BH21" s="2" t="str" cm="1">
        <f t="array" ref="BH21">IF(B21="","",SUMPRODUCT(($D$1:$AB$4=$BH$4)*$D21:$AB21))</f>
        <v/>
      </c>
      <c r="BI21" s="15" t="str">
        <f t="shared" si="24"/>
        <v/>
      </c>
      <c r="BJ21" s="2" t="str" cm="1">
        <f t="array" ref="BJ21">IF(B21="","",SUMPRODUCT(($D$1:$AB$4=$BJ$4)*$D21:$AB21))</f>
        <v/>
      </c>
      <c r="BK21" s="15" t="str">
        <f t="shared" si="25"/>
        <v/>
      </c>
      <c r="BL21" s="2" t="str" cm="1">
        <f t="array" ref="BL21">IF(B21="","",SUMPRODUCT(($D$1:$AB$4=$BL$4)*$D21:$AB21))</f>
        <v/>
      </c>
      <c r="BM21" s="15" t="str">
        <f t="shared" si="26"/>
        <v/>
      </c>
      <c r="BN21" s="2" t="str" cm="1">
        <f t="array" ref="BN21">IF(B21="","",SUMPRODUCT(($D$1:$AB$4=$BN$4)*$D21:$AB21))</f>
        <v/>
      </c>
      <c r="BO21" s="15" t="str">
        <f t="shared" si="27"/>
        <v/>
      </c>
      <c r="BP21" s="2" t="str" cm="1">
        <f t="array" ref="BP21">IF(B21="","",SUMPRODUCT(($D$1:$AB$4=$BP$4)*$D21:$AB21))</f>
        <v/>
      </c>
      <c r="BQ21" s="15" t="str">
        <f t="shared" si="28"/>
        <v/>
      </c>
      <c r="BR21" s="2" t="str" cm="1">
        <f t="array" ref="BR21">IF(B21="","",SUMPRODUCT(($D$1:$AB$4=$BR$4)*$D21:$AB21))</f>
        <v/>
      </c>
      <c r="BS21" s="15" t="str">
        <f t="shared" si="29"/>
        <v/>
      </c>
      <c r="BT21" s="2" t="str" cm="1">
        <f t="array" ref="BT21">IF(B21="","",SUMPRODUCT(($D$1:$AB$4=$BT$4)*$D21:$AB21))</f>
        <v/>
      </c>
      <c r="BU21" s="15" t="str">
        <f t="shared" si="30"/>
        <v/>
      </c>
      <c r="BV21" s="2" t="str" cm="1">
        <f t="array" ref="BV21">IF(B21="","",SUMPRODUCT(($D$1:$AB$4=$BV$4)*$D21:$AB21))</f>
        <v/>
      </c>
      <c r="BW21" s="15" t="str">
        <f t="shared" si="31"/>
        <v/>
      </c>
      <c r="BX21" s="2" t="str" cm="1">
        <f t="array" ref="BX21">IF(B21="","",SUMPRODUCT(($D$1:$AB$4=$BX$4)*$D21:$AB21))</f>
        <v/>
      </c>
      <c r="BY21" s="15" t="str">
        <f t="shared" si="32"/>
        <v/>
      </c>
      <c r="BZ21" s="2" t="str" cm="1">
        <f t="array" ref="BZ21">IF(B21="","",SUMPRODUCT(($D$1:$AB$4=$BZ$4)*$D21:$AB21))</f>
        <v/>
      </c>
      <c r="CA21" s="15" t="str">
        <f t="shared" si="33"/>
        <v/>
      </c>
      <c r="CB21" s="2" t="str" cm="1">
        <f t="array" ref="CB21">IF(B21="","",SUMPRODUCT(($D$1:$AB$4=$CB$4)*$D21:$AB21))</f>
        <v/>
      </c>
      <c r="CC21" s="15" t="str">
        <f t="shared" si="34"/>
        <v/>
      </c>
      <c r="CD21" s="2" t="str" cm="1">
        <f t="array" ref="CD21">IF(B21="","",SUMPRODUCT(($D$1:$AB$4=$CD$4)*$D21:$AB21))</f>
        <v/>
      </c>
      <c r="CE21" s="15" t="str">
        <f t="shared" si="35"/>
        <v/>
      </c>
      <c r="CF21" s="2" t="str" cm="1">
        <f t="array" ref="CF21">IF(B21="","",SUMPRODUCT(($D$1:$AB$4=$CF$4)*$D21:$AB21))</f>
        <v/>
      </c>
      <c r="CG21" s="15" t="str">
        <f t="shared" si="36"/>
        <v/>
      </c>
      <c r="CH21" s="2" t="str" cm="1">
        <f t="array" ref="CH21">IF(B21="","",SUMPRODUCT(($D$1:$AB$4=$CH$4)*$D21:$AB21))</f>
        <v/>
      </c>
      <c r="CI21" s="15" t="str">
        <f t="shared" si="37"/>
        <v/>
      </c>
      <c r="GG21" t="e">
        <v>#DIV/0!</v>
      </c>
    </row>
    <row r="22" spans="1:189">
      <c r="A22" s="6">
        <v>17</v>
      </c>
      <c r="D22" s="97"/>
      <c r="E22" s="86"/>
      <c r="F22" s="86"/>
      <c r="G22" s="86"/>
      <c r="H22" s="86"/>
      <c r="I22" s="98"/>
      <c r="J22" s="102"/>
      <c r="K22" s="87"/>
      <c r="L22" s="87"/>
      <c r="M22" s="87"/>
      <c r="N22" s="87"/>
      <c r="O22" s="103"/>
      <c r="P22" s="107"/>
      <c r="Q22" s="88"/>
      <c r="R22" s="88"/>
      <c r="S22" s="88"/>
      <c r="T22" s="88"/>
      <c r="U22" s="108"/>
      <c r="V22" s="113"/>
      <c r="W22" s="89"/>
      <c r="X22" s="89"/>
      <c r="Y22" s="89"/>
      <c r="Z22" s="89"/>
      <c r="AA22" s="89"/>
      <c r="AB22" s="169"/>
      <c r="AC22" s="171" t="str">
        <f t="shared" si="38"/>
        <v/>
      </c>
      <c r="AD22" s="172" t="str">
        <f t="shared" si="12"/>
        <v/>
      </c>
      <c r="AL22" s="2" t="str" cm="1">
        <f t="array" ref="AL22">IF(B22="","",SUMPRODUCT(($D$1:$AB$4=$AL$4)*D22:AB22))</f>
        <v/>
      </c>
      <c r="AM22" s="15" t="str">
        <f t="shared" si="13"/>
        <v/>
      </c>
      <c r="AN22" s="2" t="str" cm="1">
        <f t="array" ref="AN22">IF(B22="","",SUMPRODUCT(($D$1:$AB$4=$AN$4)*D22:AB22))</f>
        <v/>
      </c>
      <c r="AO22" s="15" t="str">
        <f t="shared" si="14"/>
        <v/>
      </c>
      <c r="AP22" s="2" t="str" cm="1">
        <f t="array" ref="AP22">IF(B22="","",SUMPRODUCT(($D$1:$AB$4=$AP$4)*D22:AB22))</f>
        <v/>
      </c>
      <c r="AQ22" s="15" t="str">
        <f t="shared" si="15"/>
        <v/>
      </c>
      <c r="AR22" s="2" t="str" cm="1">
        <f t="array" ref="AR22">IF(B22="","",SUMPRODUCT(($D$1:$AB$4=$AR$4)*D22:AB22))</f>
        <v/>
      </c>
      <c r="AS22" s="15" t="str">
        <f t="shared" si="16"/>
        <v/>
      </c>
      <c r="AT22" s="2" t="str" cm="1">
        <f t="array" ref="AT22">IF(B22="","",SUMPRODUCT(($D$1:$AB$4=$AT$4)*$D22:$AB22))</f>
        <v/>
      </c>
      <c r="AU22" s="15" t="str">
        <f t="shared" si="17"/>
        <v/>
      </c>
      <c r="AV22" s="2" t="str" cm="1">
        <f t="array" ref="AV22">IF(D22="","",SUMPRODUCT(($D$1:$AB$4=$AV$4)*$D22:$AB22))</f>
        <v/>
      </c>
      <c r="AW22" s="15" t="str">
        <f t="shared" si="18"/>
        <v/>
      </c>
      <c r="AX22" s="2" t="str" cm="1">
        <f t="array" ref="AX22">IF(F22="","",SUMPRODUCT(($D$1:$AB$4=$AX$4)*$D22:$AB22))</f>
        <v/>
      </c>
      <c r="AY22" s="15" t="str">
        <f t="shared" si="19"/>
        <v/>
      </c>
      <c r="AZ22" s="2" t="str" cm="1">
        <f t="array" ref="AZ22">IF(B22="","",SUMPRODUCT(($D$1:$AB$4=$AZ$4)*$D22:$AB22))</f>
        <v/>
      </c>
      <c r="BA22" s="15" t="str">
        <f t="shared" si="20"/>
        <v/>
      </c>
      <c r="BB22" s="2" t="str" cm="1">
        <f t="array" ref="BB22">IF(B22="","",SUMPRODUCT(($D$1:$AB$4=$BB$4)*$D22:$AB22))</f>
        <v/>
      </c>
      <c r="BC22" s="15" t="str">
        <f t="shared" si="21"/>
        <v/>
      </c>
      <c r="BD22" s="2" t="str" cm="1">
        <f t="array" ref="BD22">IF(B22="","",SUMPRODUCT(($D$1:$AB$4=$BD$4)*$D22:$AB22))</f>
        <v/>
      </c>
      <c r="BE22" s="15" t="str">
        <f t="shared" si="22"/>
        <v/>
      </c>
      <c r="BF22" s="2" t="str" cm="1">
        <f t="array" ref="BF22">IF(B22="","",SUMPRODUCT(($D$1:$AB$4=$BF$4)*$D22:$AB22))</f>
        <v/>
      </c>
      <c r="BG22" s="15" t="str">
        <f t="shared" si="23"/>
        <v/>
      </c>
      <c r="BH22" s="2" t="str" cm="1">
        <f t="array" ref="BH22">IF(B22="","",SUMPRODUCT(($D$1:$AB$4=$BH$4)*$D22:$AB22))</f>
        <v/>
      </c>
      <c r="BI22" s="15" t="str">
        <f t="shared" si="24"/>
        <v/>
      </c>
      <c r="BJ22" s="2" t="str" cm="1">
        <f t="array" ref="BJ22">IF(B22="","",SUMPRODUCT(($D$1:$AB$4=$BJ$4)*$D22:$AB22))</f>
        <v/>
      </c>
      <c r="BK22" s="15" t="str">
        <f t="shared" si="25"/>
        <v/>
      </c>
      <c r="BL22" s="2" t="str" cm="1">
        <f t="array" ref="BL22">IF(B22="","",SUMPRODUCT(($D$1:$AB$4=$BL$4)*$D22:$AB22))</f>
        <v/>
      </c>
      <c r="BM22" s="15" t="str">
        <f t="shared" si="26"/>
        <v/>
      </c>
      <c r="BN22" s="2" t="str" cm="1">
        <f t="array" ref="BN22">IF(B22="","",SUMPRODUCT(($D$1:$AB$4=$BN$4)*$D22:$AB22))</f>
        <v/>
      </c>
      <c r="BO22" s="15" t="str">
        <f t="shared" si="27"/>
        <v/>
      </c>
      <c r="BP22" s="2" t="str" cm="1">
        <f t="array" ref="BP22">IF(B22="","",SUMPRODUCT(($D$1:$AB$4=$BP$4)*$D22:$AB22))</f>
        <v/>
      </c>
      <c r="BQ22" s="15" t="str">
        <f t="shared" si="28"/>
        <v/>
      </c>
      <c r="BR22" s="2" t="str" cm="1">
        <f t="array" ref="BR22">IF(B22="","",SUMPRODUCT(($D$1:$AB$4=$BR$4)*$D22:$AB22))</f>
        <v/>
      </c>
      <c r="BS22" s="15" t="str">
        <f t="shared" si="29"/>
        <v/>
      </c>
      <c r="BT22" s="2" t="str" cm="1">
        <f t="array" ref="BT22">IF(B22="","",SUMPRODUCT(($D$1:$AB$4=$BT$4)*$D22:$AB22))</f>
        <v/>
      </c>
      <c r="BU22" s="15" t="str">
        <f t="shared" si="30"/>
        <v/>
      </c>
      <c r="BV22" s="2" t="str" cm="1">
        <f t="array" ref="BV22">IF(B22="","",SUMPRODUCT(($D$1:$AB$4=$BV$4)*$D22:$AB22))</f>
        <v/>
      </c>
      <c r="BW22" s="15" t="str">
        <f t="shared" si="31"/>
        <v/>
      </c>
      <c r="BX22" s="2" t="str" cm="1">
        <f t="array" ref="BX22">IF(B22="","",SUMPRODUCT(($D$1:$AB$4=$BX$4)*$D22:$AB22))</f>
        <v/>
      </c>
      <c r="BY22" s="15" t="str">
        <f t="shared" si="32"/>
        <v/>
      </c>
      <c r="BZ22" s="2" t="str" cm="1">
        <f t="array" ref="BZ22">IF(B22="","",SUMPRODUCT(($D$1:$AB$4=$BZ$4)*$D22:$AB22))</f>
        <v/>
      </c>
      <c r="CA22" s="15" t="str">
        <f t="shared" si="33"/>
        <v/>
      </c>
      <c r="CB22" s="2" t="str" cm="1">
        <f t="array" ref="CB22">IF(B22="","",SUMPRODUCT(($D$1:$AB$4=$CB$4)*$D22:$AB22))</f>
        <v/>
      </c>
      <c r="CC22" s="15" t="str">
        <f t="shared" si="34"/>
        <v/>
      </c>
      <c r="CD22" s="2" t="str" cm="1">
        <f t="array" ref="CD22">IF(B22="","",SUMPRODUCT(($D$1:$AB$4=$CD$4)*$D22:$AB22))</f>
        <v/>
      </c>
      <c r="CE22" s="15" t="str">
        <f t="shared" si="35"/>
        <v/>
      </c>
      <c r="CF22" s="2" t="str" cm="1">
        <f t="array" ref="CF22">IF(B22="","",SUMPRODUCT(($D$1:$AB$4=$CF$4)*$D22:$AB22))</f>
        <v/>
      </c>
      <c r="CG22" s="15" t="str">
        <f t="shared" si="36"/>
        <v/>
      </c>
      <c r="CH22" s="2" t="str" cm="1">
        <f t="array" ref="CH22">IF(B22="","",SUMPRODUCT(($D$1:$AB$4=$CH$4)*$D22:$AB22))</f>
        <v/>
      </c>
      <c r="CI22" s="15" t="str">
        <f t="shared" si="37"/>
        <v/>
      </c>
      <c r="GG22" t="e">
        <v>#DIV/0!</v>
      </c>
    </row>
    <row r="23" spans="1:189">
      <c r="A23" s="7">
        <v>18</v>
      </c>
      <c r="D23" s="97"/>
      <c r="E23" s="86"/>
      <c r="F23" s="86"/>
      <c r="G23" s="86"/>
      <c r="H23" s="86"/>
      <c r="I23" s="98"/>
      <c r="J23" s="102"/>
      <c r="K23" s="87"/>
      <c r="L23" s="87"/>
      <c r="M23" s="87"/>
      <c r="N23" s="87"/>
      <c r="O23" s="103"/>
      <c r="P23" s="107"/>
      <c r="Q23" s="88"/>
      <c r="R23" s="88"/>
      <c r="S23" s="88"/>
      <c r="T23" s="88"/>
      <c r="U23" s="108"/>
      <c r="V23" s="113"/>
      <c r="W23" s="89"/>
      <c r="X23" s="89"/>
      <c r="Y23" s="89"/>
      <c r="Z23" s="89"/>
      <c r="AA23" s="89"/>
      <c r="AB23" s="169"/>
      <c r="AC23" s="171" t="str">
        <f t="shared" si="38"/>
        <v/>
      </c>
      <c r="AD23" s="172" t="str">
        <f t="shared" si="12"/>
        <v/>
      </c>
      <c r="AL23" s="2" t="str" cm="1">
        <f t="array" ref="AL23">IF(B23="","",SUMPRODUCT(($D$1:$AB$4=$AL$4)*D23:AB23))</f>
        <v/>
      </c>
      <c r="AM23" s="15" t="str">
        <f t="shared" si="13"/>
        <v/>
      </c>
      <c r="AN23" s="2" t="str" cm="1">
        <f t="array" ref="AN23">IF(B23="","",SUMPRODUCT(($D$1:$AB$4=$AN$4)*D23:AB23))</f>
        <v/>
      </c>
      <c r="AO23" s="15" t="str">
        <f t="shared" si="14"/>
        <v/>
      </c>
      <c r="AP23" s="2" t="str" cm="1">
        <f t="array" ref="AP23">IF(B23="","",SUMPRODUCT(($D$1:$AB$4=$AP$4)*D23:AB23))</f>
        <v/>
      </c>
      <c r="AQ23" s="15" t="str">
        <f t="shared" si="15"/>
        <v/>
      </c>
      <c r="AR23" s="2" t="str" cm="1">
        <f t="array" ref="AR23">IF(B23="","",SUMPRODUCT(($D$1:$AB$4=$AR$4)*D23:AB23))</f>
        <v/>
      </c>
      <c r="AS23" s="15" t="str">
        <f t="shared" si="16"/>
        <v/>
      </c>
      <c r="AT23" s="2" t="str" cm="1">
        <f t="array" ref="AT23">IF(B23="","",SUMPRODUCT(($D$1:$AB$4=$AT$4)*$D23:$AB23))</f>
        <v/>
      </c>
      <c r="AU23" s="15" t="str">
        <f t="shared" si="17"/>
        <v/>
      </c>
      <c r="AV23" s="2" t="str" cm="1">
        <f t="array" ref="AV23">IF(D23="","",SUMPRODUCT(($D$1:$AB$4=$AV$4)*$D23:$AB23))</f>
        <v/>
      </c>
      <c r="AW23" s="15" t="str">
        <f t="shared" si="18"/>
        <v/>
      </c>
      <c r="AX23" s="2" t="str" cm="1">
        <f t="array" ref="AX23">IF(F23="","",SUMPRODUCT(($D$1:$AB$4=$AX$4)*$D23:$AB23))</f>
        <v/>
      </c>
      <c r="AY23" s="15" t="str">
        <f t="shared" si="19"/>
        <v/>
      </c>
      <c r="AZ23" s="2" t="str" cm="1">
        <f t="array" ref="AZ23">IF(B23="","",SUMPRODUCT(($D$1:$AB$4=$AZ$4)*$D23:$AB23))</f>
        <v/>
      </c>
      <c r="BA23" s="15" t="str">
        <f t="shared" si="20"/>
        <v/>
      </c>
      <c r="BB23" s="2" t="str" cm="1">
        <f t="array" ref="BB23">IF(B23="","",SUMPRODUCT(($D$1:$AB$4=$BB$4)*$D23:$AB23))</f>
        <v/>
      </c>
      <c r="BC23" s="15" t="str">
        <f t="shared" si="21"/>
        <v/>
      </c>
      <c r="BD23" s="2" t="str" cm="1">
        <f t="array" ref="BD23">IF(B23="","",SUMPRODUCT(($D$1:$AB$4=$BD$4)*$D23:$AB23))</f>
        <v/>
      </c>
      <c r="BE23" s="15" t="str">
        <f t="shared" si="22"/>
        <v/>
      </c>
      <c r="BF23" s="2" t="str" cm="1">
        <f t="array" ref="BF23">IF(B23="","",SUMPRODUCT(($D$1:$AB$4=$BF$4)*$D23:$AB23))</f>
        <v/>
      </c>
      <c r="BG23" s="15" t="str">
        <f t="shared" si="23"/>
        <v/>
      </c>
      <c r="BH23" s="2" t="str" cm="1">
        <f t="array" ref="BH23">IF(B23="","",SUMPRODUCT(($D$1:$AB$4=$BH$4)*$D23:$AB23))</f>
        <v/>
      </c>
      <c r="BI23" s="15" t="str">
        <f t="shared" si="24"/>
        <v/>
      </c>
      <c r="BJ23" s="2" t="str" cm="1">
        <f t="array" ref="BJ23">IF(B23="","",SUMPRODUCT(($D$1:$AB$4=$BJ$4)*$D23:$AB23))</f>
        <v/>
      </c>
      <c r="BK23" s="15" t="str">
        <f t="shared" si="25"/>
        <v/>
      </c>
      <c r="BL23" s="2" t="str" cm="1">
        <f t="array" ref="BL23">IF(B23="","",SUMPRODUCT(($D$1:$AB$4=$BL$4)*$D23:$AB23))</f>
        <v/>
      </c>
      <c r="BM23" s="15" t="str">
        <f t="shared" si="26"/>
        <v/>
      </c>
      <c r="BN23" s="2" t="str" cm="1">
        <f t="array" ref="BN23">IF(B23="","",SUMPRODUCT(($D$1:$AB$4=$BN$4)*$D23:$AB23))</f>
        <v/>
      </c>
      <c r="BO23" s="15" t="str">
        <f t="shared" si="27"/>
        <v/>
      </c>
      <c r="BP23" s="2" t="str" cm="1">
        <f t="array" ref="BP23">IF(B23="","",SUMPRODUCT(($D$1:$AB$4=$BP$4)*$D23:$AB23))</f>
        <v/>
      </c>
      <c r="BQ23" s="15" t="str">
        <f t="shared" si="28"/>
        <v/>
      </c>
      <c r="BR23" s="2" t="str" cm="1">
        <f t="array" ref="BR23">IF(B23="","",SUMPRODUCT(($D$1:$AB$4=$BR$4)*$D23:$AB23))</f>
        <v/>
      </c>
      <c r="BS23" s="15" t="str">
        <f t="shared" si="29"/>
        <v/>
      </c>
      <c r="BT23" s="2" t="str" cm="1">
        <f t="array" ref="BT23">IF(B23="","",SUMPRODUCT(($D$1:$AB$4=$BT$4)*$D23:$AB23))</f>
        <v/>
      </c>
      <c r="BU23" s="15" t="str">
        <f t="shared" si="30"/>
        <v/>
      </c>
      <c r="BV23" s="2" t="str" cm="1">
        <f t="array" ref="BV23">IF(B23="","",SUMPRODUCT(($D$1:$AB$4=$BV$4)*$D23:$AB23))</f>
        <v/>
      </c>
      <c r="BW23" s="15" t="str">
        <f t="shared" si="31"/>
        <v/>
      </c>
      <c r="BX23" s="2" t="str" cm="1">
        <f t="array" ref="BX23">IF(B23="","",SUMPRODUCT(($D$1:$AB$4=$BX$4)*$D23:$AB23))</f>
        <v/>
      </c>
      <c r="BY23" s="15" t="str">
        <f t="shared" si="32"/>
        <v/>
      </c>
      <c r="BZ23" s="2" t="str" cm="1">
        <f t="array" ref="BZ23">IF(B23="","",SUMPRODUCT(($D$1:$AB$4=$BZ$4)*$D23:$AB23))</f>
        <v/>
      </c>
      <c r="CA23" s="15" t="str">
        <f t="shared" si="33"/>
        <v/>
      </c>
      <c r="CB23" s="2" t="str" cm="1">
        <f t="array" ref="CB23">IF(B23="","",SUMPRODUCT(($D$1:$AB$4=$CB$4)*$D23:$AB23))</f>
        <v/>
      </c>
      <c r="CC23" s="15" t="str">
        <f t="shared" si="34"/>
        <v/>
      </c>
      <c r="CD23" s="2" t="str" cm="1">
        <f t="array" ref="CD23">IF(B23="","",SUMPRODUCT(($D$1:$AB$4=$CD$4)*$D23:$AB23))</f>
        <v/>
      </c>
      <c r="CE23" s="15" t="str">
        <f t="shared" si="35"/>
        <v/>
      </c>
      <c r="CF23" s="2" t="str" cm="1">
        <f t="array" ref="CF23">IF(B23="","",SUMPRODUCT(($D$1:$AB$4=$CF$4)*$D23:$AB23))</f>
        <v/>
      </c>
      <c r="CG23" s="15" t="str">
        <f t="shared" si="36"/>
        <v/>
      </c>
      <c r="CH23" s="2" t="str" cm="1">
        <f t="array" ref="CH23">IF(B23="","",SUMPRODUCT(($D$1:$AB$4=$CH$4)*$D23:$AB23))</f>
        <v/>
      </c>
      <c r="CI23" s="15" t="str">
        <f t="shared" si="37"/>
        <v/>
      </c>
      <c r="GG23" t="e">
        <v>#DIV/0!</v>
      </c>
    </row>
    <row r="24" spans="1:189">
      <c r="A24" s="6">
        <v>19</v>
      </c>
      <c r="D24" s="97"/>
      <c r="E24" s="86"/>
      <c r="F24" s="86"/>
      <c r="G24" s="86"/>
      <c r="H24" s="86"/>
      <c r="I24" s="98"/>
      <c r="J24" s="102"/>
      <c r="K24" s="87"/>
      <c r="L24" s="87"/>
      <c r="M24" s="87"/>
      <c r="N24" s="87"/>
      <c r="O24" s="103"/>
      <c r="P24" s="107"/>
      <c r="Q24" s="88"/>
      <c r="R24" s="88"/>
      <c r="S24" s="88"/>
      <c r="T24" s="88"/>
      <c r="U24" s="108"/>
      <c r="V24" s="113"/>
      <c r="W24" s="89"/>
      <c r="X24" s="89"/>
      <c r="Y24" s="89"/>
      <c r="Z24" s="89"/>
      <c r="AA24" s="89"/>
      <c r="AB24" s="169"/>
      <c r="AC24" s="171" t="str">
        <f t="shared" si="38"/>
        <v/>
      </c>
      <c r="AD24" s="172" t="str">
        <f t="shared" si="12"/>
        <v/>
      </c>
      <c r="AL24" s="2" t="str" cm="1">
        <f t="array" ref="AL24">IF(B24="","",SUMPRODUCT(($D$1:$AB$4=$AL$4)*D24:AB24))</f>
        <v/>
      </c>
      <c r="AM24" s="15" t="str">
        <f t="shared" si="13"/>
        <v/>
      </c>
      <c r="AN24" s="2" t="str" cm="1">
        <f t="array" ref="AN24">IF(B24="","",SUMPRODUCT(($D$1:$AB$4=$AN$4)*D24:AB24))</f>
        <v/>
      </c>
      <c r="AO24" s="15" t="str">
        <f t="shared" si="14"/>
        <v/>
      </c>
      <c r="AP24" s="2" t="str" cm="1">
        <f t="array" ref="AP24">IF(B24="","",SUMPRODUCT(($D$1:$AB$4=$AP$4)*D24:AB24))</f>
        <v/>
      </c>
      <c r="AQ24" s="15" t="str">
        <f t="shared" si="15"/>
        <v/>
      </c>
      <c r="AR24" s="2" t="str" cm="1">
        <f t="array" ref="AR24">IF(B24="","",SUMPRODUCT(($D$1:$AB$4=$AR$4)*D24:AB24))</f>
        <v/>
      </c>
      <c r="AS24" s="15" t="str">
        <f t="shared" si="16"/>
        <v/>
      </c>
      <c r="AT24" s="2" t="str" cm="1">
        <f t="array" ref="AT24">IF(B24="","",SUMPRODUCT(($D$1:$AB$4=$AT$4)*$D24:$AB24))</f>
        <v/>
      </c>
      <c r="AU24" s="15" t="str">
        <f t="shared" si="17"/>
        <v/>
      </c>
      <c r="AV24" s="2" t="str" cm="1">
        <f t="array" ref="AV24">IF(D24="","",SUMPRODUCT(($D$1:$AB$4=$AV$4)*$D24:$AB24))</f>
        <v/>
      </c>
      <c r="AW24" s="15" t="str">
        <f t="shared" si="18"/>
        <v/>
      </c>
      <c r="AX24" s="2" t="str" cm="1">
        <f t="array" ref="AX24">IF(F24="","",SUMPRODUCT(($D$1:$AB$4=$AX$4)*$D24:$AB24))</f>
        <v/>
      </c>
      <c r="AY24" s="15" t="str">
        <f t="shared" si="19"/>
        <v/>
      </c>
      <c r="AZ24" s="2" t="str" cm="1">
        <f t="array" ref="AZ24">IF(B24="","",SUMPRODUCT(($D$1:$AB$4=$AZ$4)*$D24:$AB24))</f>
        <v/>
      </c>
      <c r="BA24" s="15" t="str">
        <f t="shared" si="20"/>
        <v/>
      </c>
      <c r="BB24" s="2" t="str" cm="1">
        <f t="array" ref="BB24">IF(B24="","",SUMPRODUCT(($D$1:$AB$4=$BB$4)*$D24:$AB24))</f>
        <v/>
      </c>
      <c r="BC24" s="15" t="str">
        <f t="shared" si="21"/>
        <v/>
      </c>
      <c r="BD24" s="2" t="str" cm="1">
        <f t="array" ref="BD24">IF(B24="","",SUMPRODUCT(($D$1:$AB$4=$BD$4)*$D24:$AB24))</f>
        <v/>
      </c>
      <c r="BE24" s="15" t="str">
        <f t="shared" si="22"/>
        <v/>
      </c>
      <c r="BF24" s="2" t="str" cm="1">
        <f t="array" ref="BF24">IF(B24="","",SUMPRODUCT(($D$1:$AB$4=$BF$4)*$D24:$AB24))</f>
        <v/>
      </c>
      <c r="BG24" s="15" t="str">
        <f t="shared" si="23"/>
        <v/>
      </c>
      <c r="BH24" s="2" t="str" cm="1">
        <f t="array" ref="BH24">IF(B24="","",SUMPRODUCT(($D$1:$AB$4=$BH$4)*$D24:$AB24))</f>
        <v/>
      </c>
      <c r="BI24" s="15" t="str">
        <f t="shared" si="24"/>
        <v/>
      </c>
      <c r="BJ24" s="2" t="str" cm="1">
        <f t="array" ref="BJ24">IF(B24="","",SUMPRODUCT(($D$1:$AB$4=$BJ$4)*$D24:$AB24))</f>
        <v/>
      </c>
      <c r="BK24" s="15" t="str">
        <f t="shared" si="25"/>
        <v/>
      </c>
      <c r="BL24" s="2" t="str" cm="1">
        <f t="array" ref="BL24">IF(B24="","",SUMPRODUCT(($D$1:$AB$4=$BL$4)*$D24:$AB24))</f>
        <v/>
      </c>
      <c r="BM24" s="15" t="str">
        <f t="shared" si="26"/>
        <v/>
      </c>
      <c r="BN24" s="2" t="str" cm="1">
        <f t="array" ref="BN24">IF(B24="","",SUMPRODUCT(($D$1:$AB$4=$BN$4)*$D24:$AB24))</f>
        <v/>
      </c>
      <c r="BO24" s="15" t="str">
        <f t="shared" si="27"/>
        <v/>
      </c>
      <c r="BP24" s="2" t="str" cm="1">
        <f t="array" ref="BP24">IF(B24="","",SUMPRODUCT(($D$1:$AB$4=$BP$4)*$D24:$AB24))</f>
        <v/>
      </c>
      <c r="BQ24" s="15" t="str">
        <f t="shared" si="28"/>
        <v/>
      </c>
      <c r="BR24" s="2" t="str" cm="1">
        <f t="array" ref="BR24">IF(B24="","",SUMPRODUCT(($D$1:$AB$4=$BR$4)*$D24:$AB24))</f>
        <v/>
      </c>
      <c r="BS24" s="15" t="str">
        <f t="shared" si="29"/>
        <v/>
      </c>
      <c r="BT24" s="2" t="str" cm="1">
        <f t="array" ref="BT24">IF(B24="","",SUMPRODUCT(($D$1:$AB$4=$BT$4)*$D24:$AB24))</f>
        <v/>
      </c>
      <c r="BU24" s="15" t="str">
        <f t="shared" si="30"/>
        <v/>
      </c>
      <c r="BV24" s="2" t="str" cm="1">
        <f t="array" ref="BV24">IF(B24="","",SUMPRODUCT(($D$1:$AB$4=$BV$4)*$D24:$AB24))</f>
        <v/>
      </c>
      <c r="BW24" s="15" t="str">
        <f t="shared" si="31"/>
        <v/>
      </c>
      <c r="BX24" s="2" t="str" cm="1">
        <f t="array" ref="BX24">IF(B24="","",SUMPRODUCT(($D$1:$AB$4=$BX$4)*$D24:$AB24))</f>
        <v/>
      </c>
      <c r="BY24" s="15" t="str">
        <f t="shared" si="32"/>
        <v/>
      </c>
      <c r="BZ24" s="2" t="str" cm="1">
        <f t="array" ref="BZ24">IF(B24="","",SUMPRODUCT(($D$1:$AB$4=$BZ$4)*$D24:$AB24))</f>
        <v/>
      </c>
      <c r="CA24" s="15" t="str">
        <f t="shared" si="33"/>
        <v/>
      </c>
      <c r="CB24" s="2" t="str" cm="1">
        <f t="array" ref="CB24">IF(B24="","",SUMPRODUCT(($D$1:$AB$4=$CB$4)*$D24:$AB24))</f>
        <v/>
      </c>
      <c r="CC24" s="15" t="str">
        <f t="shared" si="34"/>
        <v/>
      </c>
      <c r="CD24" s="2" t="str" cm="1">
        <f t="array" ref="CD24">IF(B24="","",SUMPRODUCT(($D$1:$AB$4=$CD$4)*$D24:$AB24))</f>
        <v/>
      </c>
      <c r="CE24" s="15" t="str">
        <f t="shared" si="35"/>
        <v/>
      </c>
      <c r="CF24" s="2" t="str" cm="1">
        <f t="array" ref="CF24">IF(B24="","",SUMPRODUCT(($D$1:$AB$4=$CF$4)*$D24:$AB24))</f>
        <v/>
      </c>
      <c r="CG24" s="15" t="str">
        <f t="shared" si="36"/>
        <v/>
      </c>
      <c r="CH24" s="2" t="str" cm="1">
        <f t="array" ref="CH24">IF(B24="","",SUMPRODUCT(($D$1:$AB$4=$CH$4)*$D24:$AB24))</f>
        <v/>
      </c>
      <c r="CI24" s="15" t="str">
        <f t="shared" si="37"/>
        <v/>
      </c>
      <c r="GG24" t="e">
        <v>#DIV/0!</v>
      </c>
    </row>
    <row r="25" spans="1:189">
      <c r="A25" s="7">
        <v>20</v>
      </c>
      <c r="D25" s="97"/>
      <c r="E25" s="86"/>
      <c r="F25" s="86"/>
      <c r="G25" s="86"/>
      <c r="H25" s="86"/>
      <c r="I25" s="98"/>
      <c r="J25" s="102"/>
      <c r="K25" s="87"/>
      <c r="L25" s="87"/>
      <c r="M25" s="87"/>
      <c r="N25" s="87"/>
      <c r="O25" s="103"/>
      <c r="P25" s="107"/>
      <c r="Q25" s="88"/>
      <c r="R25" s="88"/>
      <c r="S25" s="88"/>
      <c r="T25" s="88"/>
      <c r="U25" s="108"/>
      <c r="V25" s="113"/>
      <c r="W25" s="89"/>
      <c r="X25" s="89"/>
      <c r="Y25" s="89"/>
      <c r="Z25" s="89"/>
      <c r="AA25" s="89"/>
      <c r="AB25" s="169"/>
      <c r="AC25" s="171" t="str">
        <f t="shared" si="38"/>
        <v/>
      </c>
      <c r="AD25" s="172" t="str">
        <f t="shared" si="12"/>
        <v/>
      </c>
      <c r="AL25" s="2" t="str" cm="1">
        <f t="array" ref="AL25">IF(B25="","",SUMPRODUCT(($D$1:$AB$4=$AL$4)*D25:AB25))</f>
        <v/>
      </c>
      <c r="AM25" s="15" t="str">
        <f t="shared" si="13"/>
        <v/>
      </c>
      <c r="AN25" s="2" t="str" cm="1">
        <f t="array" ref="AN25">IF(B25="","",SUMPRODUCT(($D$1:$AB$4=$AN$4)*D25:AB25))</f>
        <v/>
      </c>
      <c r="AO25" s="15" t="str">
        <f t="shared" si="14"/>
        <v/>
      </c>
      <c r="AP25" s="2" t="str" cm="1">
        <f t="array" ref="AP25">IF(B25="","",SUMPRODUCT(($D$1:$AB$4=$AP$4)*D25:AB25))</f>
        <v/>
      </c>
      <c r="AQ25" s="15" t="str">
        <f t="shared" si="15"/>
        <v/>
      </c>
      <c r="AR25" s="2" t="str" cm="1">
        <f t="array" ref="AR25">IF(B25="","",SUMPRODUCT(($D$1:$AB$4=$AR$4)*D25:AB25))</f>
        <v/>
      </c>
      <c r="AS25" s="15" t="str">
        <f t="shared" si="16"/>
        <v/>
      </c>
      <c r="AT25" s="2" t="str" cm="1">
        <f t="array" ref="AT25">IF(B25="","",SUMPRODUCT(($D$1:$AB$4=$AT$4)*$D25:$AB25))</f>
        <v/>
      </c>
      <c r="AU25" s="15" t="str">
        <f t="shared" si="17"/>
        <v/>
      </c>
      <c r="AV25" s="2" t="str" cm="1">
        <f t="array" ref="AV25">IF(D25="","",SUMPRODUCT(($D$1:$AB$4=$AV$4)*$D25:$AB25))</f>
        <v/>
      </c>
      <c r="AW25" s="15" t="str">
        <f t="shared" si="18"/>
        <v/>
      </c>
      <c r="AX25" s="2" t="str" cm="1">
        <f t="array" ref="AX25">IF(F25="","",SUMPRODUCT(($D$1:$AB$4=$AX$4)*$D25:$AB25))</f>
        <v/>
      </c>
      <c r="AY25" s="15" t="str">
        <f t="shared" si="19"/>
        <v/>
      </c>
      <c r="AZ25" s="2" t="str" cm="1">
        <f t="array" ref="AZ25">IF(B25="","",SUMPRODUCT(($D$1:$AB$4=$AZ$4)*$D25:$AB25))</f>
        <v/>
      </c>
      <c r="BA25" s="15" t="str">
        <f t="shared" si="20"/>
        <v/>
      </c>
      <c r="BB25" s="2" t="str" cm="1">
        <f t="array" ref="BB25">IF(B25="","",SUMPRODUCT(($D$1:$AB$4=$BB$4)*$D25:$AB25))</f>
        <v/>
      </c>
      <c r="BC25" s="15" t="str">
        <f t="shared" si="21"/>
        <v/>
      </c>
      <c r="BD25" s="2" t="str" cm="1">
        <f t="array" ref="BD25">IF(B25="","",SUMPRODUCT(($D$1:$AB$4=$BD$4)*$D25:$AB25))</f>
        <v/>
      </c>
      <c r="BE25" s="15" t="str">
        <f t="shared" si="22"/>
        <v/>
      </c>
      <c r="BF25" s="2" t="str" cm="1">
        <f t="array" ref="BF25">IF(B25="","",SUMPRODUCT(($D$1:$AB$4=$BF$4)*$D25:$AB25))</f>
        <v/>
      </c>
      <c r="BG25" s="15" t="str">
        <f t="shared" si="23"/>
        <v/>
      </c>
      <c r="BH25" s="2" t="str" cm="1">
        <f t="array" ref="BH25">IF(B25="","",SUMPRODUCT(($D$1:$AB$4=$BH$4)*$D25:$AB25))</f>
        <v/>
      </c>
      <c r="BI25" s="15" t="str">
        <f t="shared" si="24"/>
        <v/>
      </c>
      <c r="BJ25" s="2" t="str" cm="1">
        <f t="array" ref="BJ25">IF(B25="","",SUMPRODUCT(($D$1:$AB$4=$BJ$4)*$D25:$AB25))</f>
        <v/>
      </c>
      <c r="BK25" s="15" t="str">
        <f t="shared" si="25"/>
        <v/>
      </c>
      <c r="BL25" s="2" t="str" cm="1">
        <f t="array" ref="BL25">IF(B25="","",SUMPRODUCT(($D$1:$AB$4=$BL$4)*$D25:$AB25))</f>
        <v/>
      </c>
      <c r="BM25" s="15" t="str">
        <f t="shared" si="26"/>
        <v/>
      </c>
      <c r="BN25" s="2" t="str" cm="1">
        <f t="array" ref="BN25">IF(B25="","",SUMPRODUCT(($D$1:$AB$4=$BN$4)*$D25:$AB25))</f>
        <v/>
      </c>
      <c r="BO25" s="15" t="str">
        <f t="shared" si="27"/>
        <v/>
      </c>
      <c r="BP25" s="2" t="str" cm="1">
        <f t="array" ref="BP25">IF(B25="","",SUMPRODUCT(($D$1:$AB$4=$BP$4)*$D25:$AB25))</f>
        <v/>
      </c>
      <c r="BQ25" s="15" t="str">
        <f t="shared" si="28"/>
        <v/>
      </c>
      <c r="BR25" s="2" t="str" cm="1">
        <f t="array" ref="BR25">IF(B25="","",SUMPRODUCT(($D$1:$AB$4=$BR$4)*$D25:$AB25))</f>
        <v/>
      </c>
      <c r="BS25" s="15" t="str">
        <f t="shared" si="29"/>
        <v/>
      </c>
      <c r="BT25" s="2" t="str" cm="1">
        <f t="array" ref="BT25">IF(B25="","",SUMPRODUCT(($D$1:$AB$4=$BT$4)*$D25:$AB25))</f>
        <v/>
      </c>
      <c r="BU25" s="15" t="str">
        <f t="shared" si="30"/>
        <v/>
      </c>
      <c r="BV25" s="2" t="str" cm="1">
        <f t="array" ref="BV25">IF(B25="","",SUMPRODUCT(($D$1:$AB$4=$BV$4)*$D25:$AB25))</f>
        <v/>
      </c>
      <c r="BW25" s="15" t="str">
        <f t="shared" si="31"/>
        <v/>
      </c>
      <c r="BX25" s="2" t="str" cm="1">
        <f t="array" ref="BX25">IF(B25="","",SUMPRODUCT(($D$1:$AB$4=$BX$4)*$D25:$AB25))</f>
        <v/>
      </c>
      <c r="BY25" s="15" t="str">
        <f t="shared" si="32"/>
        <v/>
      </c>
      <c r="BZ25" s="2" t="str" cm="1">
        <f t="array" ref="BZ25">IF(B25="","",SUMPRODUCT(($D$1:$AB$4=$BZ$4)*$D25:$AB25))</f>
        <v/>
      </c>
      <c r="CA25" s="15" t="str">
        <f t="shared" si="33"/>
        <v/>
      </c>
      <c r="CB25" s="2" t="str" cm="1">
        <f t="array" ref="CB25">IF(B25="","",SUMPRODUCT(($D$1:$AB$4=$CB$4)*$D25:$AB25))</f>
        <v/>
      </c>
      <c r="CC25" s="15" t="str">
        <f t="shared" si="34"/>
        <v/>
      </c>
      <c r="CD25" s="2" t="str" cm="1">
        <f t="array" ref="CD25">IF(B25="","",SUMPRODUCT(($D$1:$AB$4=$CD$4)*$D25:$AB25))</f>
        <v/>
      </c>
      <c r="CE25" s="15" t="str">
        <f t="shared" si="35"/>
        <v/>
      </c>
      <c r="CF25" s="2" t="str" cm="1">
        <f t="array" ref="CF25">IF(B25="","",SUMPRODUCT(($D$1:$AB$4=$CF$4)*$D25:$AB25))</f>
        <v/>
      </c>
      <c r="CG25" s="15" t="str">
        <f t="shared" si="36"/>
        <v/>
      </c>
      <c r="CH25" s="2" t="str" cm="1">
        <f t="array" ref="CH25">IF(B25="","",SUMPRODUCT(($D$1:$AB$4=$CH$4)*$D25:$AB25))</f>
        <v/>
      </c>
      <c r="CI25" s="15" t="str">
        <f t="shared" si="37"/>
        <v/>
      </c>
      <c r="GG25" t="e">
        <v>#DIV/0!</v>
      </c>
    </row>
    <row r="26" spans="1:189">
      <c r="A26" s="6">
        <v>21</v>
      </c>
      <c r="D26" s="97"/>
      <c r="E26" s="86"/>
      <c r="F26" s="86"/>
      <c r="G26" s="86"/>
      <c r="H26" s="86"/>
      <c r="I26" s="98"/>
      <c r="J26" s="102"/>
      <c r="K26" s="87"/>
      <c r="L26" s="87"/>
      <c r="M26" s="87"/>
      <c r="N26" s="87"/>
      <c r="O26" s="103"/>
      <c r="P26" s="107"/>
      <c r="Q26" s="88"/>
      <c r="R26" s="88"/>
      <c r="S26" s="88"/>
      <c r="T26" s="88"/>
      <c r="U26" s="108"/>
      <c r="V26" s="113"/>
      <c r="W26" s="89"/>
      <c r="X26" s="89"/>
      <c r="Y26" s="89"/>
      <c r="Z26" s="89"/>
      <c r="AA26" s="89"/>
      <c r="AB26" s="169"/>
      <c r="AC26" s="171" t="str">
        <f t="shared" si="38"/>
        <v/>
      </c>
      <c r="AD26" s="172" t="str">
        <f t="shared" si="12"/>
        <v/>
      </c>
      <c r="AL26" s="2" t="str" cm="1">
        <f t="array" ref="AL26">IF(B26="","",SUMPRODUCT(($D$1:$AB$4=$AL$4)*D26:AB26))</f>
        <v/>
      </c>
      <c r="AM26" s="15" t="str">
        <f t="shared" si="13"/>
        <v/>
      </c>
      <c r="AN26" s="2" t="str" cm="1">
        <f t="array" ref="AN26">IF(B26="","",SUMPRODUCT(($D$1:$AB$4=$AN$4)*D26:AB26))</f>
        <v/>
      </c>
      <c r="AO26" s="15" t="str">
        <f t="shared" si="14"/>
        <v/>
      </c>
      <c r="AP26" s="2" t="str" cm="1">
        <f t="array" ref="AP26">IF(B26="","",SUMPRODUCT(($D$1:$AB$4=$AP$4)*D26:AB26))</f>
        <v/>
      </c>
      <c r="AQ26" s="15" t="str">
        <f t="shared" si="15"/>
        <v/>
      </c>
      <c r="AR26" s="2" t="str" cm="1">
        <f t="array" ref="AR26">IF(B26="","",SUMPRODUCT(($D$1:$AB$4=$AR$4)*D26:AB26))</f>
        <v/>
      </c>
      <c r="AS26" s="15" t="str">
        <f t="shared" si="16"/>
        <v/>
      </c>
      <c r="AT26" s="2" t="str" cm="1">
        <f t="array" ref="AT26">IF(B26="","",SUMPRODUCT(($D$1:$AB$4=$AT$4)*$D26:$AB26))</f>
        <v/>
      </c>
      <c r="AU26" s="15" t="str">
        <f t="shared" si="17"/>
        <v/>
      </c>
      <c r="AV26" s="2" t="str" cm="1">
        <f t="array" ref="AV26">IF(D26="","",SUMPRODUCT(($D$1:$AB$4=$AV$4)*$D26:$AB26))</f>
        <v/>
      </c>
      <c r="AW26" s="15" t="str">
        <f t="shared" si="18"/>
        <v/>
      </c>
      <c r="AX26" s="2" t="str" cm="1">
        <f t="array" ref="AX26">IF(F26="","",SUMPRODUCT(($D$1:$AB$4=$AX$4)*$D26:$AB26))</f>
        <v/>
      </c>
      <c r="AY26" s="15" t="str">
        <f t="shared" si="19"/>
        <v/>
      </c>
      <c r="AZ26" s="2" t="str" cm="1">
        <f t="array" ref="AZ26">IF(B26="","",SUMPRODUCT(($D$1:$AB$4=$AZ$4)*$D26:$AB26))</f>
        <v/>
      </c>
      <c r="BA26" s="15" t="str">
        <f t="shared" si="20"/>
        <v/>
      </c>
      <c r="BB26" s="2" t="str" cm="1">
        <f t="array" ref="BB26">IF(B26="","",SUMPRODUCT(($D$1:$AB$4=$BB$4)*$D26:$AB26))</f>
        <v/>
      </c>
      <c r="BC26" s="15" t="str">
        <f t="shared" si="21"/>
        <v/>
      </c>
      <c r="BD26" s="2" t="str" cm="1">
        <f t="array" ref="BD26">IF(B26="","",SUMPRODUCT(($D$1:$AB$4=$BD$4)*$D26:$AB26))</f>
        <v/>
      </c>
      <c r="BE26" s="15" t="str">
        <f t="shared" si="22"/>
        <v/>
      </c>
      <c r="BF26" s="2" t="str" cm="1">
        <f t="array" ref="BF26">IF(B26="","",SUMPRODUCT(($D$1:$AB$4=$BF$4)*$D26:$AB26))</f>
        <v/>
      </c>
      <c r="BG26" s="15" t="str">
        <f t="shared" si="23"/>
        <v/>
      </c>
      <c r="BH26" s="2" t="str" cm="1">
        <f t="array" ref="BH26">IF(B26="","",SUMPRODUCT(($D$1:$AB$4=$BH$4)*$D26:$AB26))</f>
        <v/>
      </c>
      <c r="BI26" s="15" t="str">
        <f t="shared" si="24"/>
        <v/>
      </c>
      <c r="BJ26" s="2" t="str" cm="1">
        <f t="array" ref="BJ26">IF(B26="","",SUMPRODUCT(($D$1:$AB$4=$BJ$4)*$D26:$AB26))</f>
        <v/>
      </c>
      <c r="BK26" s="15" t="str">
        <f t="shared" si="25"/>
        <v/>
      </c>
      <c r="BL26" s="2" t="str" cm="1">
        <f t="array" ref="BL26">IF(B26="","",SUMPRODUCT(($D$1:$AB$4=$BL$4)*$D26:$AB26))</f>
        <v/>
      </c>
      <c r="BM26" s="15" t="str">
        <f t="shared" si="26"/>
        <v/>
      </c>
      <c r="BN26" s="2" t="str" cm="1">
        <f t="array" ref="BN26">IF(B26="","",SUMPRODUCT(($D$1:$AB$4=$BN$4)*$D26:$AB26))</f>
        <v/>
      </c>
      <c r="BO26" s="15" t="str">
        <f t="shared" si="27"/>
        <v/>
      </c>
      <c r="BP26" s="2" t="str" cm="1">
        <f t="array" ref="BP26">IF(B26="","",SUMPRODUCT(($D$1:$AB$4=$BP$4)*$D26:$AB26))</f>
        <v/>
      </c>
      <c r="BQ26" s="15" t="str">
        <f t="shared" si="28"/>
        <v/>
      </c>
      <c r="BR26" s="2" t="str" cm="1">
        <f t="array" ref="BR26">IF(B26="","",SUMPRODUCT(($D$1:$AB$4=$BR$4)*$D26:$AB26))</f>
        <v/>
      </c>
      <c r="BS26" s="15" t="str">
        <f t="shared" si="29"/>
        <v/>
      </c>
      <c r="BT26" s="2" t="str" cm="1">
        <f t="array" ref="BT26">IF(B26="","",SUMPRODUCT(($D$1:$AB$4=$BT$4)*$D26:$AB26))</f>
        <v/>
      </c>
      <c r="BU26" s="15" t="str">
        <f t="shared" si="30"/>
        <v/>
      </c>
      <c r="BV26" s="2" t="str" cm="1">
        <f t="array" ref="BV26">IF(B26="","",SUMPRODUCT(($D$1:$AB$4=$BV$4)*$D26:$AB26))</f>
        <v/>
      </c>
      <c r="BW26" s="15" t="str">
        <f t="shared" si="31"/>
        <v/>
      </c>
      <c r="BX26" s="2" t="str" cm="1">
        <f t="array" ref="BX26">IF(B26="","",SUMPRODUCT(($D$1:$AB$4=$BX$4)*$D26:$AB26))</f>
        <v/>
      </c>
      <c r="BY26" s="15" t="str">
        <f t="shared" si="32"/>
        <v/>
      </c>
      <c r="BZ26" s="2" t="str" cm="1">
        <f t="array" ref="BZ26">IF(B26="","",SUMPRODUCT(($D$1:$AB$4=$BZ$4)*$D26:$AB26))</f>
        <v/>
      </c>
      <c r="CA26" s="15" t="str">
        <f t="shared" si="33"/>
        <v/>
      </c>
      <c r="CB26" s="2" t="str" cm="1">
        <f t="array" ref="CB26">IF(B26="","",SUMPRODUCT(($D$1:$AB$4=$CB$4)*$D26:$AB26))</f>
        <v/>
      </c>
      <c r="CC26" s="15" t="str">
        <f t="shared" si="34"/>
        <v/>
      </c>
      <c r="CD26" s="2" t="str" cm="1">
        <f t="array" ref="CD26">IF(B26="","",SUMPRODUCT(($D$1:$AB$4=$CD$4)*$D26:$AB26))</f>
        <v/>
      </c>
      <c r="CE26" s="15" t="str">
        <f t="shared" si="35"/>
        <v/>
      </c>
      <c r="CF26" s="2" t="str" cm="1">
        <f t="array" ref="CF26">IF(B26="","",SUMPRODUCT(($D$1:$AB$4=$CF$4)*$D26:$AB26))</f>
        <v/>
      </c>
      <c r="CG26" s="15" t="str">
        <f t="shared" si="36"/>
        <v/>
      </c>
      <c r="CH26" s="2" t="str" cm="1">
        <f t="array" ref="CH26">IF(B26="","",SUMPRODUCT(($D$1:$AB$4=$CH$4)*$D26:$AB26))</f>
        <v/>
      </c>
      <c r="CI26" s="15" t="str">
        <f t="shared" si="37"/>
        <v/>
      </c>
      <c r="GG26" t="e">
        <v>#DIV/0!</v>
      </c>
    </row>
    <row r="27" spans="1:189">
      <c r="A27" s="7">
        <v>22</v>
      </c>
      <c r="D27" s="97"/>
      <c r="E27" s="86"/>
      <c r="F27" s="86"/>
      <c r="G27" s="86"/>
      <c r="H27" s="86"/>
      <c r="I27" s="98"/>
      <c r="J27" s="102"/>
      <c r="K27" s="87"/>
      <c r="L27" s="87"/>
      <c r="M27" s="87"/>
      <c r="N27" s="87"/>
      <c r="O27" s="103"/>
      <c r="P27" s="107"/>
      <c r="Q27" s="88"/>
      <c r="R27" s="88"/>
      <c r="S27" s="88"/>
      <c r="T27" s="88"/>
      <c r="U27" s="108"/>
      <c r="V27" s="113"/>
      <c r="W27" s="89"/>
      <c r="X27" s="89"/>
      <c r="Y27" s="89"/>
      <c r="Z27" s="89"/>
      <c r="AA27" s="89"/>
      <c r="AB27" s="169"/>
      <c r="AC27" s="171" t="str">
        <f t="shared" si="38"/>
        <v/>
      </c>
      <c r="AD27" s="172" t="str">
        <f t="shared" si="12"/>
        <v/>
      </c>
      <c r="AL27" s="2" t="str" cm="1">
        <f t="array" ref="AL27">IF(B27="","",SUMPRODUCT(($D$1:$AB$4=$AL$4)*D27:AB27))</f>
        <v/>
      </c>
      <c r="AM27" s="15" t="str">
        <f t="shared" si="13"/>
        <v/>
      </c>
      <c r="AN27" s="2" t="str" cm="1">
        <f t="array" ref="AN27">IF(B27="","",SUMPRODUCT(($D$1:$AB$4=$AN$4)*D27:AB27))</f>
        <v/>
      </c>
      <c r="AO27" s="15" t="str">
        <f t="shared" si="14"/>
        <v/>
      </c>
      <c r="AP27" s="2" t="str" cm="1">
        <f t="array" ref="AP27">IF(B27="","",SUMPRODUCT(($D$1:$AB$4=$AP$4)*D27:AB27))</f>
        <v/>
      </c>
      <c r="AQ27" s="15" t="str">
        <f t="shared" si="15"/>
        <v/>
      </c>
      <c r="AR27" s="2" t="str" cm="1">
        <f t="array" ref="AR27">IF(B27="","",SUMPRODUCT(($D$1:$AB$4=$AR$4)*D27:AB27))</f>
        <v/>
      </c>
      <c r="AS27" s="15" t="str">
        <f t="shared" si="16"/>
        <v/>
      </c>
      <c r="AT27" s="2" t="str" cm="1">
        <f t="array" ref="AT27">IF(B27="","",SUMPRODUCT(($D$1:$AB$4=$AT$4)*$D27:$AB27))</f>
        <v/>
      </c>
      <c r="AU27" s="15" t="str">
        <f t="shared" si="17"/>
        <v/>
      </c>
      <c r="AV27" s="2" t="str" cm="1">
        <f t="array" ref="AV27">IF(D27="","",SUMPRODUCT(($D$1:$AB$4=$AV$4)*$D27:$AB27))</f>
        <v/>
      </c>
      <c r="AW27" s="15" t="str">
        <f t="shared" si="18"/>
        <v/>
      </c>
      <c r="AX27" s="2" t="str" cm="1">
        <f t="array" ref="AX27">IF(F27="","",SUMPRODUCT(($D$1:$AB$4=$AX$4)*$D27:$AB27))</f>
        <v/>
      </c>
      <c r="AY27" s="15" t="str">
        <f t="shared" si="19"/>
        <v/>
      </c>
      <c r="AZ27" s="2" t="str" cm="1">
        <f t="array" ref="AZ27">IF(B27="","",SUMPRODUCT(($D$1:$AB$4=$AZ$4)*$D27:$AB27))</f>
        <v/>
      </c>
      <c r="BA27" s="15" t="str">
        <f t="shared" si="20"/>
        <v/>
      </c>
      <c r="BB27" s="2" t="str" cm="1">
        <f t="array" ref="BB27">IF(B27="","",SUMPRODUCT(($D$1:$AB$4=$BB$4)*$D27:$AB27))</f>
        <v/>
      </c>
      <c r="BC27" s="15" t="str">
        <f t="shared" si="21"/>
        <v/>
      </c>
      <c r="BD27" s="2" t="str" cm="1">
        <f t="array" ref="BD27">IF(B27="","",SUMPRODUCT(($D$1:$AB$4=$BD$4)*$D27:$AB27))</f>
        <v/>
      </c>
      <c r="BE27" s="15" t="str">
        <f t="shared" si="22"/>
        <v/>
      </c>
      <c r="BF27" s="2" t="str" cm="1">
        <f t="array" ref="BF27">IF(B27="","",SUMPRODUCT(($D$1:$AB$4=$BF$4)*$D27:$AB27))</f>
        <v/>
      </c>
      <c r="BG27" s="15" t="str">
        <f t="shared" si="23"/>
        <v/>
      </c>
      <c r="BH27" s="2" t="str" cm="1">
        <f t="array" ref="BH27">IF(B27="","",SUMPRODUCT(($D$1:$AB$4=$BH$4)*$D27:$AB27))</f>
        <v/>
      </c>
      <c r="BI27" s="15" t="str">
        <f t="shared" si="24"/>
        <v/>
      </c>
      <c r="BJ27" s="2" t="str" cm="1">
        <f t="array" ref="BJ27">IF(B27="","",SUMPRODUCT(($D$1:$AB$4=$BJ$4)*$D27:$AB27))</f>
        <v/>
      </c>
      <c r="BK27" s="15" t="str">
        <f t="shared" si="25"/>
        <v/>
      </c>
      <c r="BL27" s="2" t="str" cm="1">
        <f t="array" ref="BL27">IF(B27="","",SUMPRODUCT(($D$1:$AB$4=$BL$4)*$D27:$AB27))</f>
        <v/>
      </c>
      <c r="BM27" s="15" t="str">
        <f t="shared" si="26"/>
        <v/>
      </c>
      <c r="BN27" s="2" t="str" cm="1">
        <f t="array" ref="BN27">IF(B27="","",SUMPRODUCT(($D$1:$AB$4=$BN$4)*$D27:$AB27))</f>
        <v/>
      </c>
      <c r="BO27" s="15" t="str">
        <f t="shared" si="27"/>
        <v/>
      </c>
      <c r="BP27" s="2" t="str" cm="1">
        <f t="array" ref="BP27">IF(B27="","",SUMPRODUCT(($D$1:$AB$4=$BP$4)*$D27:$AB27))</f>
        <v/>
      </c>
      <c r="BQ27" s="15" t="str">
        <f t="shared" si="28"/>
        <v/>
      </c>
      <c r="BR27" s="2" t="str" cm="1">
        <f t="array" ref="BR27">IF(B27="","",SUMPRODUCT(($D$1:$AB$4=$BR$4)*$D27:$AB27))</f>
        <v/>
      </c>
      <c r="BS27" s="15" t="str">
        <f t="shared" si="29"/>
        <v/>
      </c>
      <c r="BT27" s="2" t="str" cm="1">
        <f t="array" ref="BT27">IF(B27="","",SUMPRODUCT(($D$1:$AB$4=$BT$4)*$D27:$AB27))</f>
        <v/>
      </c>
      <c r="BU27" s="15" t="str">
        <f t="shared" si="30"/>
        <v/>
      </c>
      <c r="BV27" s="2" t="str" cm="1">
        <f t="array" ref="BV27">IF(B27="","",SUMPRODUCT(($D$1:$AB$4=$BV$4)*$D27:$AB27))</f>
        <v/>
      </c>
      <c r="BW27" s="15" t="str">
        <f t="shared" si="31"/>
        <v/>
      </c>
      <c r="BX27" s="2" t="str" cm="1">
        <f t="array" ref="BX27">IF(B27="","",SUMPRODUCT(($D$1:$AB$4=$BX$4)*$D27:$AB27))</f>
        <v/>
      </c>
      <c r="BY27" s="15" t="str">
        <f t="shared" si="32"/>
        <v/>
      </c>
      <c r="BZ27" s="2" t="str" cm="1">
        <f t="array" ref="BZ27">IF(B27="","",SUMPRODUCT(($D$1:$AB$4=$BZ$4)*$D27:$AB27))</f>
        <v/>
      </c>
      <c r="CA27" s="15" t="str">
        <f t="shared" si="33"/>
        <v/>
      </c>
      <c r="CB27" s="2" t="str" cm="1">
        <f t="array" ref="CB27">IF(B27="","",SUMPRODUCT(($D$1:$AB$4=$CB$4)*$D27:$AB27))</f>
        <v/>
      </c>
      <c r="CC27" s="15" t="str">
        <f t="shared" si="34"/>
        <v/>
      </c>
      <c r="CD27" s="2" t="str" cm="1">
        <f t="array" ref="CD27">IF(B27="","",SUMPRODUCT(($D$1:$AB$4=$CD$4)*$D27:$AB27))</f>
        <v/>
      </c>
      <c r="CE27" s="15" t="str">
        <f t="shared" si="35"/>
        <v/>
      </c>
      <c r="CF27" s="2" t="str" cm="1">
        <f t="array" ref="CF27">IF(B27="","",SUMPRODUCT(($D$1:$AB$4=$CF$4)*$D27:$AB27))</f>
        <v/>
      </c>
      <c r="CG27" s="15" t="str">
        <f t="shared" si="36"/>
        <v/>
      </c>
      <c r="CH27" s="2" t="str" cm="1">
        <f t="array" ref="CH27">IF(B27="","",SUMPRODUCT(($D$1:$AB$4=$CH$4)*$D27:$AB27))</f>
        <v/>
      </c>
      <c r="CI27" s="15" t="str">
        <f t="shared" si="37"/>
        <v/>
      </c>
      <c r="GG27" t="e">
        <v>#DIV/0!</v>
      </c>
    </row>
    <row r="28" spans="1:189">
      <c r="A28" s="6">
        <v>23</v>
      </c>
      <c r="D28" s="97"/>
      <c r="E28" s="86"/>
      <c r="F28" s="86"/>
      <c r="G28" s="86"/>
      <c r="H28" s="86"/>
      <c r="I28" s="98"/>
      <c r="J28" s="102"/>
      <c r="K28" s="87"/>
      <c r="L28" s="87"/>
      <c r="M28" s="87"/>
      <c r="N28" s="87"/>
      <c r="O28" s="103"/>
      <c r="P28" s="107"/>
      <c r="Q28" s="88"/>
      <c r="R28" s="88"/>
      <c r="S28" s="88"/>
      <c r="T28" s="88"/>
      <c r="U28" s="108"/>
      <c r="V28" s="113"/>
      <c r="W28" s="89"/>
      <c r="X28" s="89"/>
      <c r="Y28" s="89"/>
      <c r="Z28" s="89"/>
      <c r="AA28" s="89"/>
      <c r="AB28" s="169"/>
      <c r="AC28" s="171" t="str">
        <f t="shared" si="38"/>
        <v/>
      </c>
      <c r="AD28" s="172" t="str">
        <f t="shared" si="12"/>
        <v/>
      </c>
      <c r="AL28" s="2" t="str" cm="1">
        <f t="array" ref="AL28">IF(B28="","",SUMPRODUCT(($D$1:$AB$4=$AL$4)*D28:AB28))</f>
        <v/>
      </c>
      <c r="AM28" s="15" t="str">
        <f t="shared" si="13"/>
        <v/>
      </c>
      <c r="AN28" s="2" t="str" cm="1">
        <f t="array" ref="AN28">IF(B28="","",SUMPRODUCT(($D$1:$AB$4=$AN$4)*D28:AB28))</f>
        <v/>
      </c>
      <c r="AO28" s="15" t="str">
        <f t="shared" si="14"/>
        <v/>
      </c>
      <c r="AP28" s="2" t="str" cm="1">
        <f t="array" ref="AP28">IF(B28="","",SUMPRODUCT(($D$1:$AB$4=$AP$4)*D28:AB28))</f>
        <v/>
      </c>
      <c r="AQ28" s="15" t="str">
        <f t="shared" si="15"/>
        <v/>
      </c>
      <c r="AR28" s="2" t="str" cm="1">
        <f t="array" ref="AR28">IF(B28="","",SUMPRODUCT(($D$1:$AB$4=$AR$4)*D28:AB28))</f>
        <v/>
      </c>
      <c r="AS28" s="15" t="str">
        <f t="shared" si="16"/>
        <v/>
      </c>
      <c r="AT28" s="2" t="str" cm="1">
        <f t="array" ref="AT28">IF(B28="","",SUMPRODUCT(($D$1:$AB$4=$AT$4)*$D28:$AB28))</f>
        <v/>
      </c>
      <c r="AU28" s="15" t="str">
        <f t="shared" si="17"/>
        <v/>
      </c>
      <c r="AV28" s="2" t="str" cm="1">
        <f t="array" ref="AV28">IF(D28="","",SUMPRODUCT(($D$1:$AB$4=$AV$4)*$D28:$AB28))</f>
        <v/>
      </c>
      <c r="AW28" s="15" t="str">
        <f t="shared" si="18"/>
        <v/>
      </c>
      <c r="AX28" s="2" t="str" cm="1">
        <f t="array" ref="AX28">IF(F28="","",SUMPRODUCT(($D$1:$AB$4=$AX$4)*$D28:$AB28))</f>
        <v/>
      </c>
      <c r="AY28" s="15" t="str">
        <f t="shared" si="19"/>
        <v/>
      </c>
      <c r="AZ28" s="2" t="str" cm="1">
        <f t="array" ref="AZ28">IF(B28="","",SUMPRODUCT(($D$1:$AB$4=$AZ$4)*$D28:$AB28))</f>
        <v/>
      </c>
      <c r="BA28" s="15" t="str">
        <f t="shared" si="20"/>
        <v/>
      </c>
      <c r="BB28" s="2" t="str" cm="1">
        <f t="array" ref="BB28">IF(B28="","",SUMPRODUCT(($D$1:$AB$4=$BB$4)*$D28:$AB28))</f>
        <v/>
      </c>
      <c r="BC28" s="15" t="str">
        <f t="shared" si="21"/>
        <v/>
      </c>
      <c r="BD28" s="2" t="str" cm="1">
        <f t="array" ref="BD28">IF(B28="","",SUMPRODUCT(($D$1:$AB$4=$BD$4)*$D28:$AB28))</f>
        <v/>
      </c>
      <c r="BE28" s="15" t="str">
        <f t="shared" si="22"/>
        <v/>
      </c>
      <c r="BF28" s="2" t="str" cm="1">
        <f t="array" ref="BF28">IF(B28="","",SUMPRODUCT(($D$1:$AB$4=$BF$4)*$D28:$AB28))</f>
        <v/>
      </c>
      <c r="BG28" s="15" t="str">
        <f t="shared" si="23"/>
        <v/>
      </c>
      <c r="BH28" s="2" t="str" cm="1">
        <f t="array" ref="BH28">IF(B28="","",SUMPRODUCT(($D$1:$AB$4=$BH$4)*$D28:$AB28))</f>
        <v/>
      </c>
      <c r="BI28" s="15" t="str">
        <f t="shared" si="24"/>
        <v/>
      </c>
      <c r="BJ28" s="2" t="str" cm="1">
        <f t="array" ref="BJ28">IF(B28="","",SUMPRODUCT(($D$1:$AB$4=$BJ$4)*$D28:$AB28))</f>
        <v/>
      </c>
      <c r="BK28" s="15" t="str">
        <f t="shared" si="25"/>
        <v/>
      </c>
      <c r="BL28" s="2" t="str" cm="1">
        <f t="array" ref="BL28">IF(B28="","",SUMPRODUCT(($D$1:$AB$4=$BL$4)*$D28:$AB28))</f>
        <v/>
      </c>
      <c r="BM28" s="15" t="str">
        <f t="shared" si="26"/>
        <v/>
      </c>
      <c r="BN28" s="2" t="str" cm="1">
        <f t="array" ref="BN28">IF(B28="","",SUMPRODUCT(($D$1:$AB$4=$BN$4)*$D28:$AB28))</f>
        <v/>
      </c>
      <c r="BO28" s="15" t="str">
        <f t="shared" si="27"/>
        <v/>
      </c>
      <c r="BP28" s="2" t="str" cm="1">
        <f t="array" ref="BP28">IF(B28="","",SUMPRODUCT(($D$1:$AB$4=$BP$4)*$D28:$AB28))</f>
        <v/>
      </c>
      <c r="BQ28" s="15" t="str">
        <f t="shared" si="28"/>
        <v/>
      </c>
      <c r="BR28" s="2" t="str" cm="1">
        <f t="array" ref="BR28">IF(B28="","",SUMPRODUCT(($D$1:$AB$4=$BR$4)*$D28:$AB28))</f>
        <v/>
      </c>
      <c r="BS28" s="15" t="str">
        <f t="shared" si="29"/>
        <v/>
      </c>
      <c r="BT28" s="2" t="str" cm="1">
        <f t="array" ref="BT28">IF(B28="","",SUMPRODUCT(($D$1:$AB$4=$BT$4)*$D28:$AB28))</f>
        <v/>
      </c>
      <c r="BU28" s="15" t="str">
        <f t="shared" si="30"/>
        <v/>
      </c>
      <c r="BV28" s="2" t="str" cm="1">
        <f t="array" ref="BV28">IF(B28="","",SUMPRODUCT(($D$1:$AB$4=$BV$4)*$D28:$AB28))</f>
        <v/>
      </c>
      <c r="BW28" s="15" t="str">
        <f t="shared" si="31"/>
        <v/>
      </c>
      <c r="BX28" s="2" t="str" cm="1">
        <f t="array" ref="BX28">IF(B28="","",SUMPRODUCT(($D$1:$AB$4=$BX$4)*$D28:$AB28))</f>
        <v/>
      </c>
      <c r="BY28" s="15" t="str">
        <f t="shared" si="32"/>
        <v/>
      </c>
      <c r="BZ28" s="2" t="str" cm="1">
        <f t="array" ref="BZ28">IF(B28="","",SUMPRODUCT(($D$1:$AB$4=$BZ$4)*$D28:$AB28))</f>
        <v/>
      </c>
      <c r="CA28" s="15" t="str">
        <f t="shared" si="33"/>
        <v/>
      </c>
      <c r="CB28" s="2" t="str" cm="1">
        <f t="array" ref="CB28">IF(B28="","",SUMPRODUCT(($D$1:$AB$4=$CB$4)*$D28:$AB28))</f>
        <v/>
      </c>
      <c r="CC28" s="15" t="str">
        <f t="shared" si="34"/>
        <v/>
      </c>
      <c r="CD28" s="2" t="str" cm="1">
        <f t="array" ref="CD28">IF(B28="","",SUMPRODUCT(($D$1:$AB$4=$CD$4)*$D28:$AB28))</f>
        <v/>
      </c>
      <c r="CE28" s="15" t="str">
        <f t="shared" si="35"/>
        <v/>
      </c>
      <c r="CF28" s="2" t="str" cm="1">
        <f t="array" ref="CF28">IF(B28="","",SUMPRODUCT(($D$1:$AB$4=$CF$4)*$D28:$AB28))</f>
        <v/>
      </c>
      <c r="CG28" s="15" t="str">
        <f t="shared" si="36"/>
        <v/>
      </c>
      <c r="CH28" s="2" t="str" cm="1">
        <f t="array" ref="CH28">IF(B28="","",SUMPRODUCT(($D$1:$AB$4=$CH$4)*$D28:$AB28))</f>
        <v/>
      </c>
      <c r="CI28" s="15" t="str">
        <f t="shared" si="37"/>
        <v/>
      </c>
      <c r="GG28" t="e">
        <v>#DIV/0!</v>
      </c>
    </row>
    <row r="29" spans="1:189">
      <c r="A29" s="7">
        <v>24</v>
      </c>
      <c r="D29" s="97"/>
      <c r="E29" s="86"/>
      <c r="F29" s="86"/>
      <c r="G29" s="86"/>
      <c r="H29" s="86"/>
      <c r="I29" s="98"/>
      <c r="J29" s="102"/>
      <c r="K29" s="87"/>
      <c r="L29" s="87"/>
      <c r="M29" s="87"/>
      <c r="N29" s="87"/>
      <c r="O29" s="103"/>
      <c r="P29" s="107"/>
      <c r="Q29" s="88"/>
      <c r="R29" s="88"/>
      <c r="S29" s="88"/>
      <c r="T29" s="88"/>
      <c r="U29" s="108"/>
      <c r="V29" s="113"/>
      <c r="W29" s="89"/>
      <c r="X29" s="89"/>
      <c r="Y29" s="89"/>
      <c r="Z29" s="89"/>
      <c r="AA29" s="89"/>
      <c r="AB29" s="169"/>
      <c r="AC29" s="171" t="str">
        <f t="shared" si="38"/>
        <v/>
      </c>
      <c r="AD29" s="172" t="str">
        <f t="shared" si="12"/>
        <v/>
      </c>
      <c r="AL29" s="2" t="str" cm="1">
        <f t="array" ref="AL29">IF(B29="","",SUMPRODUCT(($D$1:$AB$4=$AL$4)*D29:AB29))</f>
        <v/>
      </c>
      <c r="AM29" s="15" t="str">
        <f t="shared" si="13"/>
        <v/>
      </c>
      <c r="AN29" s="2" t="str" cm="1">
        <f t="array" ref="AN29">IF(B29="","",SUMPRODUCT(($D$1:$AB$4=$AN$4)*D29:AB29))</f>
        <v/>
      </c>
      <c r="AO29" s="15" t="str">
        <f t="shared" si="14"/>
        <v/>
      </c>
      <c r="AP29" s="2" t="str" cm="1">
        <f t="array" ref="AP29">IF(B29="","",SUMPRODUCT(($D$1:$AB$4=$AP$4)*D29:AB29))</f>
        <v/>
      </c>
      <c r="AQ29" s="15" t="str">
        <f t="shared" si="15"/>
        <v/>
      </c>
      <c r="AR29" s="2" t="str" cm="1">
        <f t="array" ref="AR29">IF(B29="","",SUMPRODUCT(($D$1:$AB$4=$AR$4)*D29:AB29))</f>
        <v/>
      </c>
      <c r="AS29" s="15" t="str">
        <f t="shared" si="16"/>
        <v/>
      </c>
      <c r="AT29" s="2" t="str" cm="1">
        <f t="array" ref="AT29">IF(B29="","",SUMPRODUCT(($D$1:$AB$4=$AT$4)*$D29:$AB29))</f>
        <v/>
      </c>
      <c r="AU29" s="15" t="str">
        <f t="shared" si="17"/>
        <v/>
      </c>
      <c r="AV29" s="2" t="str" cm="1">
        <f t="array" ref="AV29">IF(D29="","",SUMPRODUCT(($D$1:$AB$4=$AV$4)*$D29:$AB29))</f>
        <v/>
      </c>
      <c r="AW29" s="15" t="str">
        <f t="shared" si="18"/>
        <v/>
      </c>
      <c r="AX29" s="2" t="str" cm="1">
        <f t="array" ref="AX29">IF(F29="","",SUMPRODUCT(($D$1:$AB$4=$AX$4)*$D29:$AB29))</f>
        <v/>
      </c>
      <c r="AY29" s="15" t="str">
        <f t="shared" si="19"/>
        <v/>
      </c>
      <c r="AZ29" s="2" t="str" cm="1">
        <f t="array" ref="AZ29">IF(B29="","",SUMPRODUCT(($D$1:$AB$4=$AZ$4)*$D29:$AB29))</f>
        <v/>
      </c>
      <c r="BA29" s="15" t="str">
        <f t="shared" si="20"/>
        <v/>
      </c>
      <c r="BB29" s="2" t="str" cm="1">
        <f t="array" ref="BB29">IF(B29="","",SUMPRODUCT(($D$1:$AB$4=$BB$4)*$D29:$AB29))</f>
        <v/>
      </c>
      <c r="BC29" s="15" t="str">
        <f t="shared" si="21"/>
        <v/>
      </c>
      <c r="BD29" s="2" t="str" cm="1">
        <f t="array" ref="BD29">IF(B29="","",SUMPRODUCT(($D$1:$AB$4=$BD$4)*$D29:$AB29))</f>
        <v/>
      </c>
      <c r="BE29" s="15" t="str">
        <f t="shared" si="22"/>
        <v/>
      </c>
      <c r="BF29" s="2" t="str" cm="1">
        <f t="array" ref="BF29">IF(B29="","",SUMPRODUCT(($D$1:$AB$4=$BF$4)*$D29:$AB29))</f>
        <v/>
      </c>
      <c r="BG29" s="15" t="str">
        <f t="shared" si="23"/>
        <v/>
      </c>
      <c r="BH29" s="2" t="str" cm="1">
        <f t="array" ref="BH29">IF(B29="","",SUMPRODUCT(($D$1:$AB$4=$BH$4)*$D29:$AB29))</f>
        <v/>
      </c>
      <c r="BI29" s="15" t="str">
        <f t="shared" si="24"/>
        <v/>
      </c>
      <c r="BJ29" s="2" t="str" cm="1">
        <f t="array" ref="BJ29">IF(B29="","",SUMPRODUCT(($D$1:$AB$4=$BJ$4)*$D29:$AB29))</f>
        <v/>
      </c>
      <c r="BK29" s="15" t="str">
        <f t="shared" si="25"/>
        <v/>
      </c>
      <c r="BL29" s="2" t="str" cm="1">
        <f t="array" ref="BL29">IF(B29="","",SUMPRODUCT(($D$1:$AB$4=$BL$4)*$D29:$AB29))</f>
        <v/>
      </c>
      <c r="BM29" s="15" t="str">
        <f t="shared" si="26"/>
        <v/>
      </c>
      <c r="BN29" s="2" t="str" cm="1">
        <f t="array" ref="BN29">IF(B29="","",SUMPRODUCT(($D$1:$AB$4=$BN$4)*$D29:$AB29))</f>
        <v/>
      </c>
      <c r="BO29" s="15" t="str">
        <f t="shared" si="27"/>
        <v/>
      </c>
      <c r="BP29" s="2" t="str" cm="1">
        <f t="array" ref="BP29">IF(B29="","",SUMPRODUCT(($D$1:$AB$4=$BP$4)*$D29:$AB29))</f>
        <v/>
      </c>
      <c r="BQ29" s="15" t="str">
        <f t="shared" si="28"/>
        <v/>
      </c>
      <c r="BR29" s="2" t="str" cm="1">
        <f t="array" ref="BR29">IF(B29="","",SUMPRODUCT(($D$1:$AB$4=$BR$4)*$D29:$AB29))</f>
        <v/>
      </c>
      <c r="BS29" s="15" t="str">
        <f t="shared" si="29"/>
        <v/>
      </c>
      <c r="BT29" s="2" t="str" cm="1">
        <f t="array" ref="BT29">IF(B29="","",SUMPRODUCT(($D$1:$AB$4=$BT$4)*$D29:$AB29))</f>
        <v/>
      </c>
      <c r="BU29" s="15" t="str">
        <f t="shared" si="30"/>
        <v/>
      </c>
      <c r="BV29" s="2" t="str" cm="1">
        <f t="array" ref="BV29">IF(B29="","",SUMPRODUCT(($D$1:$AB$4=$BV$4)*$D29:$AB29))</f>
        <v/>
      </c>
      <c r="BW29" s="15" t="str">
        <f t="shared" si="31"/>
        <v/>
      </c>
      <c r="BX29" s="2" t="str" cm="1">
        <f t="array" ref="BX29">IF(B29="","",SUMPRODUCT(($D$1:$AB$4=$BX$4)*$D29:$AB29))</f>
        <v/>
      </c>
      <c r="BY29" s="15" t="str">
        <f t="shared" si="32"/>
        <v/>
      </c>
      <c r="BZ29" s="2" t="str" cm="1">
        <f t="array" ref="BZ29">IF(B29="","",SUMPRODUCT(($D$1:$AB$4=$BZ$4)*$D29:$AB29))</f>
        <v/>
      </c>
      <c r="CA29" s="15" t="str">
        <f t="shared" si="33"/>
        <v/>
      </c>
      <c r="CB29" s="2" t="str" cm="1">
        <f t="array" ref="CB29">IF(B29="","",SUMPRODUCT(($D$1:$AB$4=$CB$4)*$D29:$AB29))</f>
        <v/>
      </c>
      <c r="CC29" s="15" t="str">
        <f t="shared" si="34"/>
        <v/>
      </c>
      <c r="CD29" s="2" t="str" cm="1">
        <f t="array" ref="CD29">IF(B29="","",SUMPRODUCT(($D$1:$AB$4=$CD$4)*$D29:$AB29))</f>
        <v/>
      </c>
      <c r="CE29" s="15" t="str">
        <f t="shared" si="35"/>
        <v/>
      </c>
      <c r="CF29" s="2" t="str" cm="1">
        <f t="array" ref="CF29">IF(B29="","",SUMPRODUCT(($D$1:$AB$4=$CF$4)*$D29:$AB29))</f>
        <v/>
      </c>
      <c r="CG29" s="15" t="str">
        <f t="shared" si="36"/>
        <v/>
      </c>
      <c r="CH29" s="2" t="str" cm="1">
        <f t="array" ref="CH29">IF(B29="","",SUMPRODUCT(($D$1:$AB$4=$CH$4)*$D29:$AB29))</f>
        <v/>
      </c>
      <c r="CI29" s="15" t="str">
        <f t="shared" si="37"/>
        <v/>
      </c>
      <c r="GG29" t="e">
        <v>#DIV/0!</v>
      </c>
    </row>
    <row r="30" spans="1:189">
      <c r="A30" s="6">
        <v>25</v>
      </c>
      <c r="D30" s="97"/>
      <c r="E30" s="86"/>
      <c r="F30" s="86"/>
      <c r="G30" s="86"/>
      <c r="H30" s="86"/>
      <c r="I30" s="98"/>
      <c r="J30" s="102"/>
      <c r="K30" s="87"/>
      <c r="L30" s="87"/>
      <c r="M30" s="87"/>
      <c r="N30" s="87"/>
      <c r="O30" s="103"/>
      <c r="P30" s="107"/>
      <c r="Q30" s="88"/>
      <c r="R30" s="88"/>
      <c r="S30" s="88"/>
      <c r="T30" s="88"/>
      <c r="U30" s="108"/>
      <c r="V30" s="113"/>
      <c r="W30" s="89"/>
      <c r="X30" s="89"/>
      <c r="Y30" s="89"/>
      <c r="Z30" s="89"/>
      <c r="AA30" s="89"/>
      <c r="AB30" s="169"/>
      <c r="AC30" s="171" t="str">
        <f t="shared" si="38"/>
        <v/>
      </c>
      <c r="AD30" s="172" t="str">
        <f t="shared" si="12"/>
        <v/>
      </c>
      <c r="AL30" s="2" t="str" cm="1">
        <f t="array" ref="AL30">IF(B30="","",SUMPRODUCT(($D$1:$AB$4=$AL$4)*D30:AB30))</f>
        <v/>
      </c>
      <c r="AM30" s="15" t="str">
        <f t="shared" si="13"/>
        <v/>
      </c>
      <c r="AN30" s="2" t="str" cm="1">
        <f t="array" ref="AN30">IF(B30="","",SUMPRODUCT(($D$1:$AB$4=$AN$4)*D30:AB30))</f>
        <v/>
      </c>
      <c r="AO30" s="15" t="str">
        <f t="shared" si="14"/>
        <v/>
      </c>
      <c r="AP30" s="2" t="str" cm="1">
        <f t="array" ref="AP30">IF(B30="","",SUMPRODUCT(($D$1:$AB$4=$AP$4)*D30:AB30))</f>
        <v/>
      </c>
      <c r="AQ30" s="15" t="str">
        <f t="shared" si="15"/>
        <v/>
      </c>
      <c r="AR30" s="2" t="str" cm="1">
        <f t="array" ref="AR30">IF(B30="","",SUMPRODUCT(($D$1:$AB$4=$AR$4)*D30:AB30))</f>
        <v/>
      </c>
      <c r="AS30" s="15" t="str">
        <f t="shared" si="16"/>
        <v/>
      </c>
      <c r="AT30" s="2" t="str" cm="1">
        <f t="array" ref="AT30">IF(B30="","",SUMPRODUCT(($D$1:$AB$4=$AT$4)*$D30:$AB30))</f>
        <v/>
      </c>
      <c r="AU30" s="15" t="str">
        <f t="shared" si="17"/>
        <v/>
      </c>
      <c r="AV30" s="2" t="str" cm="1">
        <f t="array" ref="AV30">IF(D30="","",SUMPRODUCT(($D$1:$AB$4=$AV$4)*$D30:$AB30))</f>
        <v/>
      </c>
      <c r="AW30" s="15" t="str">
        <f t="shared" si="18"/>
        <v/>
      </c>
      <c r="AX30" s="2" t="str" cm="1">
        <f t="array" ref="AX30">IF(F30="","",SUMPRODUCT(($D$1:$AB$4=$AX$4)*$D30:$AB30))</f>
        <v/>
      </c>
      <c r="AY30" s="15" t="str">
        <f t="shared" si="19"/>
        <v/>
      </c>
      <c r="AZ30" s="2" t="str" cm="1">
        <f t="array" ref="AZ30">IF(B30="","",SUMPRODUCT(($D$1:$AB$4=$AZ$4)*$D30:$AB30))</f>
        <v/>
      </c>
      <c r="BA30" s="15" t="str">
        <f t="shared" si="20"/>
        <v/>
      </c>
      <c r="BB30" s="2" t="str" cm="1">
        <f t="array" ref="BB30">IF(B30="","",SUMPRODUCT(($D$1:$AB$4=$BB$4)*$D30:$AB30))</f>
        <v/>
      </c>
      <c r="BC30" s="15" t="str">
        <f t="shared" si="21"/>
        <v/>
      </c>
      <c r="BD30" s="2" t="str" cm="1">
        <f t="array" ref="BD30">IF(B30="","",SUMPRODUCT(($D$1:$AB$4=$BD$4)*$D30:$AB30))</f>
        <v/>
      </c>
      <c r="BE30" s="15" t="str">
        <f t="shared" si="22"/>
        <v/>
      </c>
      <c r="BF30" s="2" t="str" cm="1">
        <f t="array" ref="BF30">IF(B30="","",SUMPRODUCT(($D$1:$AB$4=$BF$4)*$D30:$AB30))</f>
        <v/>
      </c>
      <c r="BG30" s="15" t="str">
        <f t="shared" si="23"/>
        <v/>
      </c>
      <c r="BH30" s="2" t="str" cm="1">
        <f t="array" ref="BH30">IF(B30="","",SUMPRODUCT(($D$1:$AB$4=$BH$4)*$D30:$AB30))</f>
        <v/>
      </c>
      <c r="BI30" s="15" t="str">
        <f t="shared" si="24"/>
        <v/>
      </c>
      <c r="BJ30" s="2" t="str" cm="1">
        <f t="array" ref="BJ30">IF(B30="","",SUMPRODUCT(($D$1:$AB$4=$BJ$4)*$D30:$AB30))</f>
        <v/>
      </c>
      <c r="BK30" s="15" t="str">
        <f t="shared" si="25"/>
        <v/>
      </c>
      <c r="BL30" s="2" t="str" cm="1">
        <f t="array" ref="BL30">IF(B30="","",SUMPRODUCT(($D$1:$AB$4=$BL$4)*$D30:$AB30))</f>
        <v/>
      </c>
      <c r="BM30" s="15" t="str">
        <f t="shared" si="26"/>
        <v/>
      </c>
      <c r="BN30" s="2" t="str" cm="1">
        <f t="array" ref="BN30">IF(B30="","",SUMPRODUCT(($D$1:$AB$4=$BN$4)*$D30:$AB30))</f>
        <v/>
      </c>
      <c r="BO30" s="15" t="str">
        <f t="shared" si="27"/>
        <v/>
      </c>
      <c r="BP30" s="2" t="str" cm="1">
        <f t="array" ref="BP30">IF(B30="","",SUMPRODUCT(($D$1:$AB$4=$BP$4)*$D30:$AB30))</f>
        <v/>
      </c>
      <c r="BQ30" s="15" t="str">
        <f t="shared" si="28"/>
        <v/>
      </c>
      <c r="BR30" s="2" t="str" cm="1">
        <f t="array" ref="BR30">IF(B30="","",SUMPRODUCT(($D$1:$AB$4=$BR$4)*$D30:$AB30))</f>
        <v/>
      </c>
      <c r="BS30" s="15" t="str">
        <f t="shared" si="29"/>
        <v/>
      </c>
      <c r="BT30" s="2" t="str" cm="1">
        <f t="array" ref="BT30">IF(B30="","",SUMPRODUCT(($D$1:$AB$4=$BT$4)*$D30:$AB30))</f>
        <v/>
      </c>
      <c r="BU30" s="15" t="str">
        <f t="shared" si="30"/>
        <v/>
      </c>
      <c r="BV30" s="2" t="str" cm="1">
        <f t="array" ref="BV30">IF(B30="","",SUMPRODUCT(($D$1:$AB$4=$BV$4)*$D30:$AB30))</f>
        <v/>
      </c>
      <c r="BW30" s="15" t="str">
        <f t="shared" si="31"/>
        <v/>
      </c>
      <c r="BX30" s="2" t="str" cm="1">
        <f t="array" ref="BX30">IF(B30="","",SUMPRODUCT(($D$1:$AB$4=$BX$4)*$D30:$AB30))</f>
        <v/>
      </c>
      <c r="BY30" s="15" t="str">
        <f t="shared" si="32"/>
        <v/>
      </c>
      <c r="BZ30" s="2" t="str" cm="1">
        <f t="array" ref="BZ30">IF(B30="","",SUMPRODUCT(($D$1:$AB$4=$BZ$4)*$D30:$AB30))</f>
        <v/>
      </c>
      <c r="CA30" s="15" t="str">
        <f t="shared" si="33"/>
        <v/>
      </c>
      <c r="CB30" s="2" t="str" cm="1">
        <f t="array" ref="CB30">IF(B30="","",SUMPRODUCT(($D$1:$AB$4=$CB$4)*$D30:$AB30))</f>
        <v/>
      </c>
      <c r="CC30" s="15" t="str">
        <f t="shared" si="34"/>
        <v/>
      </c>
      <c r="CD30" s="2" t="str" cm="1">
        <f t="array" ref="CD30">IF(B30="","",SUMPRODUCT(($D$1:$AB$4=$CD$4)*$D30:$AB30))</f>
        <v/>
      </c>
      <c r="CE30" s="15" t="str">
        <f t="shared" si="35"/>
        <v/>
      </c>
      <c r="CF30" s="2" t="str" cm="1">
        <f t="array" ref="CF30">IF(B30="","",SUMPRODUCT(($D$1:$AB$4=$CF$4)*$D30:$AB30))</f>
        <v/>
      </c>
      <c r="CG30" s="15" t="str">
        <f t="shared" si="36"/>
        <v/>
      </c>
      <c r="CH30" s="2" t="str" cm="1">
        <f t="array" ref="CH30">IF(B30="","",SUMPRODUCT(($D$1:$AB$4=$CH$4)*$D30:$AB30))</f>
        <v/>
      </c>
      <c r="CI30" s="15" t="str">
        <f t="shared" si="37"/>
        <v/>
      </c>
      <c r="GG30" t="e">
        <v>#DIV/0!</v>
      </c>
    </row>
    <row r="31" spans="1:189">
      <c r="A31" s="7">
        <v>26</v>
      </c>
      <c r="D31" s="97"/>
      <c r="E31" s="86"/>
      <c r="F31" s="86"/>
      <c r="G31" s="86"/>
      <c r="H31" s="86"/>
      <c r="I31" s="98"/>
      <c r="J31" s="102"/>
      <c r="K31" s="87"/>
      <c r="L31" s="87"/>
      <c r="M31" s="87"/>
      <c r="N31" s="87"/>
      <c r="O31" s="103"/>
      <c r="P31" s="107"/>
      <c r="Q31" s="88"/>
      <c r="R31" s="88"/>
      <c r="S31" s="88"/>
      <c r="T31" s="88"/>
      <c r="U31" s="108"/>
      <c r="V31" s="113"/>
      <c r="W31" s="89"/>
      <c r="X31" s="89"/>
      <c r="Y31" s="89"/>
      <c r="Z31" s="89"/>
      <c r="AA31" s="89"/>
      <c r="AB31" s="169"/>
      <c r="AC31" s="171" t="str">
        <f t="shared" si="38"/>
        <v/>
      </c>
      <c r="AD31" s="172" t="str">
        <f t="shared" si="12"/>
        <v/>
      </c>
      <c r="AL31" s="2" t="str" cm="1">
        <f t="array" ref="AL31">IF(B31="","",SUMPRODUCT(($D$1:$AB$4=$AL$4)*D31:AB31))</f>
        <v/>
      </c>
      <c r="AM31" s="15" t="str">
        <f t="shared" si="13"/>
        <v/>
      </c>
      <c r="AN31" s="2" t="str" cm="1">
        <f t="array" ref="AN31">IF(B31="","",SUMPRODUCT(($D$1:$AB$4=$AN$4)*D31:AB31))</f>
        <v/>
      </c>
      <c r="AO31" s="15" t="str">
        <f t="shared" si="14"/>
        <v/>
      </c>
      <c r="AP31" s="2" t="str" cm="1">
        <f t="array" ref="AP31">IF(B31="","",SUMPRODUCT(($D$1:$AB$4=$AP$4)*D31:AB31))</f>
        <v/>
      </c>
      <c r="AQ31" s="15" t="str">
        <f t="shared" si="15"/>
        <v/>
      </c>
      <c r="AR31" s="2" t="str" cm="1">
        <f t="array" ref="AR31">IF(B31="","",SUMPRODUCT(($D$1:$AB$4=$AR$4)*D31:AB31))</f>
        <v/>
      </c>
      <c r="AS31" s="15" t="str">
        <f t="shared" si="16"/>
        <v/>
      </c>
      <c r="AT31" s="2" t="str" cm="1">
        <f t="array" ref="AT31">IF(B31="","",SUMPRODUCT(($D$1:$AB$4=$AT$4)*$D31:$AB31))</f>
        <v/>
      </c>
      <c r="AU31" s="15" t="str">
        <f t="shared" si="17"/>
        <v/>
      </c>
      <c r="AV31" s="2" t="str" cm="1">
        <f t="array" ref="AV31">IF(D31="","",SUMPRODUCT(($D$1:$AB$4=$AV$4)*$D31:$AB31))</f>
        <v/>
      </c>
      <c r="AW31" s="15" t="str">
        <f t="shared" si="18"/>
        <v/>
      </c>
      <c r="AX31" s="2" t="str" cm="1">
        <f t="array" ref="AX31">IF(F31="","",SUMPRODUCT(($D$1:$AB$4=$AX$4)*$D31:$AB31))</f>
        <v/>
      </c>
      <c r="AY31" s="15" t="str">
        <f t="shared" si="19"/>
        <v/>
      </c>
      <c r="AZ31" s="2" t="str" cm="1">
        <f t="array" ref="AZ31">IF(B31="","",SUMPRODUCT(($D$1:$AB$4=$AZ$4)*$D31:$AB31))</f>
        <v/>
      </c>
      <c r="BA31" s="15" t="str">
        <f t="shared" si="20"/>
        <v/>
      </c>
      <c r="BB31" s="2" t="str" cm="1">
        <f t="array" ref="BB31">IF(B31="","",SUMPRODUCT(($D$1:$AB$4=$BB$4)*$D31:$AB31))</f>
        <v/>
      </c>
      <c r="BC31" s="15" t="str">
        <f t="shared" si="21"/>
        <v/>
      </c>
      <c r="BD31" s="2" t="str" cm="1">
        <f t="array" ref="BD31">IF(B31="","",SUMPRODUCT(($D$1:$AB$4=$BD$4)*$D31:$AB31))</f>
        <v/>
      </c>
      <c r="BE31" s="15" t="str">
        <f t="shared" si="22"/>
        <v/>
      </c>
      <c r="BF31" s="2" t="str" cm="1">
        <f t="array" ref="BF31">IF(B31="","",SUMPRODUCT(($D$1:$AB$4=$BF$4)*$D31:$AB31))</f>
        <v/>
      </c>
      <c r="BG31" s="15" t="str">
        <f t="shared" si="23"/>
        <v/>
      </c>
      <c r="BH31" s="2" t="str" cm="1">
        <f t="array" ref="BH31">IF(B31="","",SUMPRODUCT(($D$1:$AB$4=$BH$4)*$D31:$AB31))</f>
        <v/>
      </c>
      <c r="BI31" s="15" t="str">
        <f t="shared" si="24"/>
        <v/>
      </c>
      <c r="BJ31" s="2" t="str" cm="1">
        <f t="array" ref="BJ31">IF(B31="","",SUMPRODUCT(($D$1:$AB$4=$BJ$4)*$D31:$AB31))</f>
        <v/>
      </c>
      <c r="BK31" s="15" t="str">
        <f t="shared" si="25"/>
        <v/>
      </c>
      <c r="BL31" s="2" t="str" cm="1">
        <f t="array" ref="BL31">IF(B31="","",SUMPRODUCT(($D$1:$AB$4=$BL$4)*$D31:$AB31))</f>
        <v/>
      </c>
      <c r="BM31" s="15" t="str">
        <f t="shared" si="26"/>
        <v/>
      </c>
      <c r="BN31" s="2" t="str" cm="1">
        <f t="array" ref="BN31">IF(B31="","",SUMPRODUCT(($D$1:$AB$4=$BN$4)*$D31:$AB31))</f>
        <v/>
      </c>
      <c r="BO31" s="15" t="str">
        <f t="shared" si="27"/>
        <v/>
      </c>
      <c r="BP31" s="2" t="str" cm="1">
        <f t="array" ref="BP31">IF(B31="","",SUMPRODUCT(($D$1:$AB$4=$BP$4)*$D31:$AB31))</f>
        <v/>
      </c>
      <c r="BQ31" s="15" t="str">
        <f t="shared" si="28"/>
        <v/>
      </c>
      <c r="BR31" s="2" t="str" cm="1">
        <f t="array" ref="BR31">IF(B31="","",SUMPRODUCT(($D$1:$AB$4=$BR$4)*$D31:$AB31))</f>
        <v/>
      </c>
      <c r="BS31" s="15" t="str">
        <f t="shared" si="29"/>
        <v/>
      </c>
      <c r="BT31" s="2" t="str" cm="1">
        <f t="array" ref="BT31">IF(B31="","",SUMPRODUCT(($D$1:$AB$4=$BT$4)*$D31:$AB31))</f>
        <v/>
      </c>
      <c r="BU31" s="15" t="str">
        <f t="shared" si="30"/>
        <v/>
      </c>
      <c r="BV31" s="2" t="str" cm="1">
        <f t="array" ref="BV31">IF(B31="","",SUMPRODUCT(($D$1:$AB$4=$BV$4)*$D31:$AB31))</f>
        <v/>
      </c>
      <c r="BW31" s="15" t="str">
        <f t="shared" si="31"/>
        <v/>
      </c>
      <c r="BX31" s="2" t="str" cm="1">
        <f t="array" ref="BX31">IF(B31="","",SUMPRODUCT(($D$1:$AB$4=$BX$4)*$D31:$AB31))</f>
        <v/>
      </c>
      <c r="BY31" s="15" t="str">
        <f t="shared" si="32"/>
        <v/>
      </c>
      <c r="BZ31" s="2" t="str" cm="1">
        <f t="array" ref="BZ31">IF(B31="","",SUMPRODUCT(($D$1:$AB$4=$BZ$4)*$D31:$AB31))</f>
        <v/>
      </c>
      <c r="CA31" s="15" t="str">
        <f t="shared" si="33"/>
        <v/>
      </c>
      <c r="CB31" s="2" t="str" cm="1">
        <f t="array" ref="CB31">IF(B31="","",SUMPRODUCT(($D$1:$AB$4=$CB$4)*$D31:$AB31))</f>
        <v/>
      </c>
      <c r="CC31" s="15" t="str">
        <f t="shared" si="34"/>
        <v/>
      </c>
      <c r="CD31" s="2" t="str" cm="1">
        <f t="array" ref="CD31">IF(B31="","",SUMPRODUCT(($D$1:$AB$4=$CD$4)*$D31:$AB31))</f>
        <v/>
      </c>
      <c r="CE31" s="15" t="str">
        <f t="shared" si="35"/>
        <v/>
      </c>
      <c r="CF31" s="2" t="str" cm="1">
        <f t="array" ref="CF31">IF(B31="","",SUMPRODUCT(($D$1:$AB$4=$CF$4)*$D31:$AB31))</f>
        <v/>
      </c>
      <c r="CG31" s="15" t="str">
        <f t="shared" si="36"/>
        <v/>
      </c>
      <c r="CH31" s="2" t="str" cm="1">
        <f t="array" ref="CH31">IF(B31="","",SUMPRODUCT(($D$1:$AB$4=$CH$4)*$D31:$AB31))</f>
        <v/>
      </c>
      <c r="CI31" s="15" t="str">
        <f t="shared" si="37"/>
        <v/>
      </c>
      <c r="GG31" t="e">
        <v>#DIV/0!</v>
      </c>
    </row>
    <row r="32" spans="1:189">
      <c r="A32" s="6">
        <v>27</v>
      </c>
      <c r="D32" s="97"/>
      <c r="E32" s="86"/>
      <c r="F32" s="86"/>
      <c r="G32" s="86"/>
      <c r="H32" s="86"/>
      <c r="I32" s="98"/>
      <c r="J32" s="102"/>
      <c r="K32" s="87"/>
      <c r="L32" s="87"/>
      <c r="M32" s="87"/>
      <c r="N32" s="87"/>
      <c r="O32" s="103"/>
      <c r="P32" s="107"/>
      <c r="Q32" s="88"/>
      <c r="R32" s="88"/>
      <c r="S32" s="88"/>
      <c r="T32" s="88"/>
      <c r="U32" s="108"/>
      <c r="V32" s="113"/>
      <c r="W32" s="89"/>
      <c r="X32" s="89"/>
      <c r="Y32" s="89"/>
      <c r="Z32" s="89"/>
      <c r="AA32" s="89"/>
      <c r="AB32" s="169"/>
      <c r="AC32" s="171" t="str">
        <f t="shared" si="38"/>
        <v/>
      </c>
      <c r="AD32" s="172" t="str">
        <f t="shared" si="12"/>
        <v/>
      </c>
      <c r="AL32" s="2" t="str" cm="1">
        <f t="array" ref="AL32">IF(B32="","",SUMPRODUCT(($D$1:$AB$4=$AL$4)*D32:AB32))</f>
        <v/>
      </c>
      <c r="AM32" s="15" t="str">
        <f t="shared" si="13"/>
        <v/>
      </c>
      <c r="AN32" s="2" t="str" cm="1">
        <f t="array" ref="AN32">IF(B32="","",SUMPRODUCT(($D$1:$AB$4=$AN$4)*D32:AB32))</f>
        <v/>
      </c>
      <c r="AO32" s="15" t="str">
        <f t="shared" si="14"/>
        <v/>
      </c>
      <c r="AP32" s="2" t="str" cm="1">
        <f t="array" ref="AP32">IF(B32="","",SUMPRODUCT(($D$1:$AB$4=$AP$4)*D32:AB32))</f>
        <v/>
      </c>
      <c r="AQ32" s="15" t="str">
        <f t="shared" si="15"/>
        <v/>
      </c>
      <c r="AR32" s="2" t="str" cm="1">
        <f t="array" ref="AR32">IF(B32="","",SUMPRODUCT(($D$1:$AB$4=$AR$4)*D32:AB32))</f>
        <v/>
      </c>
      <c r="AS32" s="15" t="str">
        <f t="shared" si="16"/>
        <v/>
      </c>
      <c r="AT32" s="2" t="str" cm="1">
        <f t="array" ref="AT32">IF(B32="","",SUMPRODUCT(($D$1:$AB$4=$AT$4)*$D32:$AB32))</f>
        <v/>
      </c>
      <c r="AU32" s="15" t="str">
        <f t="shared" si="17"/>
        <v/>
      </c>
      <c r="AV32" s="2" t="str" cm="1">
        <f t="array" ref="AV32">IF(D32="","",SUMPRODUCT(($D$1:$AB$4=$AV$4)*$D32:$AB32))</f>
        <v/>
      </c>
      <c r="AW32" s="15" t="str">
        <f t="shared" si="18"/>
        <v/>
      </c>
      <c r="AX32" s="2" t="str" cm="1">
        <f t="array" ref="AX32">IF(F32="","",SUMPRODUCT(($D$1:$AB$4=$AX$4)*$D32:$AB32))</f>
        <v/>
      </c>
      <c r="AY32" s="15" t="str">
        <f t="shared" si="19"/>
        <v/>
      </c>
      <c r="AZ32" s="2" t="str" cm="1">
        <f t="array" ref="AZ32">IF(B32="","",SUMPRODUCT(($D$1:$AB$4=$AZ$4)*$D32:$AB32))</f>
        <v/>
      </c>
      <c r="BA32" s="15" t="str">
        <f t="shared" si="20"/>
        <v/>
      </c>
      <c r="BB32" s="2" t="str" cm="1">
        <f t="array" ref="BB32">IF(B32="","",SUMPRODUCT(($D$1:$AB$4=$BB$4)*$D32:$AB32))</f>
        <v/>
      </c>
      <c r="BC32" s="15" t="str">
        <f t="shared" si="21"/>
        <v/>
      </c>
      <c r="BD32" s="2" t="str" cm="1">
        <f t="array" ref="BD32">IF(B32="","",SUMPRODUCT(($D$1:$AB$4=$BD$4)*$D32:$AB32))</f>
        <v/>
      </c>
      <c r="BE32" s="15" t="str">
        <f t="shared" si="22"/>
        <v/>
      </c>
      <c r="BF32" s="2" t="str" cm="1">
        <f t="array" ref="BF32">IF(B32="","",SUMPRODUCT(($D$1:$AB$4=$BF$4)*$D32:$AB32))</f>
        <v/>
      </c>
      <c r="BG32" s="15" t="str">
        <f t="shared" si="23"/>
        <v/>
      </c>
      <c r="BH32" s="2" t="str" cm="1">
        <f t="array" ref="BH32">IF(B32="","",SUMPRODUCT(($D$1:$AB$4=$BH$4)*$D32:$AB32))</f>
        <v/>
      </c>
      <c r="BI32" s="15" t="str">
        <f t="shared" si="24"/>
        <v/>
      </c>
      <c r="BJ32" s="2" t="str" cm="1">
        <f t="array" ref="BJ32">IF(B32="","",SUMPRODUCT(($D$1:$AB$4=$BJ$4)*$D32:$AB32))</f>
        <v/>
      </c>
      <c r="BK32" s="15" t="str">
        <f t="shared" si="25"/>
        <v/>
      </c>
      <c r="BL32" s="2" t="str" cm="1">
        <f t="array" ref="BL32">IF(B32="","",SUMPRODUCT(($D$1:$AB$4=$BL$4)*$D32:$AB32))</f>
        <v/>
      </c>
      <c r="BM32" s="15" t="str">
        <f t="shared" si="26"/>
        <v/>
      </c>
      <c r="BN32" s="2" t="str" cm="1">
        <f t="array" ref="BN32">IF(B32="","",SUMPRODUCT(($D$1:$AB$4=$BN$4)*$D32:$AB32))</f>
        <v/>
      </c>
      <c r="BO32" s="15" t="str">
        <f t="shared" si="27"/>
        <v/>
      </c>
      <c r="BP32" s="2" t="str" cm="1">
        <f t="array" ref="BP32">IF(B32="","",SUMPRODUCT(($D$1:$AB$4=$BP$4)*$D32:$AB32))</f>
        <v/>
      </c>
      <c r="BQ32" s="15" t="str">
        <f t="shared" si="28"/>
        <v/>
      </c>
      <c r="BR32" s="2" t="str" cm="1">
        <f t="array" ref="BR32">IF(B32="","",SUMPRODUCT(($D$1:$AB$4=$BR$4)*$D32:$AB32))</f>
        <v/>
      </c>
      <c r="BS32" s="15" t="str">
        <f t="shared" si="29"/>
        <v/>
      </c>
      <c r="BT32" s="2" t="str" cm="1">
        <f t="array" ref="BT32">IF(B32="","",SUMPRODUCT(($D$1:$AB$4=$BT$4)*$D32:$AB32))</f>
        <v/>
      </c>
      <c r="BU32" s="15" t="str">
        <f t="shared" si="30"/>
        <v/>
      </c>
      <c r="BV32" s="2" t="str" cm="1">
        <f t="array" ref="BV32">IF(B32="","",SUMPRODUCT(($D$1:$AB$4=$BV$4)*$D32:$AB32))</f>
        <v/>
      </c>
      <c r="BW32" s="15" t="str">
        <f t="shared" si="31"/>
        <v/>
      </c>
      <c r="BX32" s="2" t="str" cm="1">
        <f t="array" ref="BX32">IF(B32="","",SUMPRODUCT(($D$1:$AB$4=$BX$4)*$D32:$AB32))</f>
        <v/>
      </c>
      <c r="BY32" s="15" t="str">
        <f t="shared" si="32"/>
        <v/>
      </c>
      <c r="BZ32" s="2" t="str" cm="1">
        <f t="array" ref="BZ32">IF(B32="","",SUMPRODUCT(($D$1:$AB$4=$BZ$4)*$D32:$AB32))</f>
        <v/>
      </c>
      <c r="CA32" s="15" t="str">
        <f t="shared" si="33"/>
        <v/>
      </c>
      <c r="CB32" s="2" t="str" cm="1">
        <f t="array" ref="CB32">IF(B32="","",SUMPRODUCT(($D$1:$AB$4=$CB$4)*$D32:$AB32))</f>
        <v/>
      </c>
      <c r="CC32" s="15" t="str">
        <f t="shared" si="34"/>
        <v/>
      </c>
      <c r="CD32" s="2" t="str" cm="1">
        <f t="array" ref="CD32">IF(B32="","",SUMPRODUCT(($D$1:$AB$4=$CD$4)*$D32:$AB32))</f>
        <v/>
      </c>
      <c r="CE32" s="15" t="str">
        <f t="shared" si="35"/>
        <v/>
      </c>
      <c r="CF32" s="2" t="str" cm="1">
        <f t="array" ref="CF32">IF(B32="","",SUMPRODUCT(($D$1:$AB$4=$CF$4)*$D32:$AB32))</f>
        <v/>
      </c>
      <c r="CG32" s="15" t="str">
        <f t="shared" si="36"/>
        <v/>
      </c>
      <c r="CH32" s="2" t="str" cm="1">
        <f t="array" ref="CH32">IF(B32="","",SUMPRODUCT(($D$1:$AB$4=$CH$4)*$D32:$AB32))</f>
        <v/>
      </c>
      <c r="CI32" s="15" t="str">
        <f t="shared" si="37"/>
        <v/>
      </c>
      <c r="GG32" t="e">
        <v>#DIV/0!</v>
      </c>
    </row>
    <row r="33" spans="1:189">
      <c r="A33" s="7">
        <v>28</v>
      </c>
      <c r="D33" s="97"/>
      <c r="E33" s="86"/>
      <c r="F33" s="86"/>
      <c r="G33" s="86"/>
      <c r="H33" s="86"/>
      <c r="I33" s="98"/>
      <c r="J33" s="102"/>
      <c r="K33" s="87"/>
      <c r="L33" s="87"/>
      <c r="M33" s="87"/>
      <c r="N33" s="87"/>
      <c r="O33" s="103"/>
      <c r="P33" s="107"/>
      <c r="Q33" s="88"/>
      <c r="R33" s="88"/>
      <c r="S33" s="88"/>
      <c r="T33" s="88"/>
      <c r="U33" s="108"/>
      <c r="V33" s="113"/>
      <c r="W33" s="89"/>
      <c r="X33" s="89"/>
      <c r="Y33" s="89"/>
      <c r="Z33" s="89"/>
      <c r="AA33" s="89"/>
      <c r="AB33" s="169"/>
      <c r="AC33" s="171" t="str">
        <f t="shared" si="38"/>
        <v/>
      </c>
      <c r="AD33" s="172" t="str">
        <f t="shared" si="12"/>
        <v/>
      </c>
      <c r="AL33" s="2" t="str" cm="1">
        <f t="array" ref="AL33">IF(B33="","",SUMPRODUCT(($D$1:$AB$4=$AL$4)*D33:AB33))</f>
        <v/>
      </c>
      <c r="AM33" s="15" t="str">
        <f t="shared" si="13"/>
        <v/>
      </c>
      <c r="AN33" s="2" t="str" cm="1">
        <f t="array" ref="AN33">IF(B33="","",SUMPRODUCT(($D$1:$AB$4=$AN$4)*D33:AB33))</f>
        <v/>
      </c>
      <c r="AO33" s="15" t="str">
        <f t="shared" si="14"/>
        <v/>
      </c>
      <c r="AP33" s="2" t="str" cm="1">
        <f t="array" ref="AP33">IF(B33="","",SUMPRODUCT(($D$1:$AB$4=$AP$4)*D33:AB33))</f>
        <v/>
      </c>
      <c r="AQ33" s="15" t="str">
        <f t="shared" si="15"/>
        <v/>
      </c>
      <c r="AR33" s="2" t="str" cm="1">
        <f t="array" ref="AR33">IF(B33="","",SUMPRODUCT(($D$1:$AB$4=$AR$4)*D33:AB33))</f>
        <v/>
      </c>
      <c r="AS33" s="15" t="str">
        <f t="shared" si="16"/>
        <v/>
      </c>
      <c r="AT33" s="2" t="str" cm="1">
        <f t="array" ref="AT33">IF(B33="","",SUMPRODUCT(($D$1:$AB$4=$AT$4)*$D33:$AB33))</f>
        <v/>
      </c>
      <c r="AU33" s="15" t="str">
        <f t="shared" si="17"/>
        <v/>
      </c>
      <c r="AV33" s="2" t="str" cm="1">
        <f t="array" ref="AV33">IF(D33="","",SUMPRODUCT(($D$1:$AB$4=$AV$4)*$D33:$AB33))</f>
        <v/>
      </c>
      <c r="AW33" s="15" t="str">
        <f t="shared" si="18"/>
        <v/>
      </c>
      <c r="AX33" s="2" t="str" cm="1">
        <f t="array" ref="AX33">IF(F33="","",SUMPRODUCT(($D$1:$AB$4=$AX$4)*$D33:$AB33))</f>
        <v/>
      </c>
      <c r="AY33" s="15" t="str">
        <f t="shared" si="19"/>
        <v/>
      </c>
      <c r="AZ33" s="2" t="str" cm="1">
        <f t="array" ref="AZ33">IF(B33="","",SUMPRODUCT(($D$1:$AB$4=$AZ$4)*$D33:$AB33))</f>
        <v/>
      </c>
      <c r="BA33" s="15" t="str">
        <f t="shared" si="20"/>
        <v/>
      </c>
      <c r="BB33" s="2" t="str" cm="1">
        <f t="array" ref="BB33">IF(B33="","",SUMPRODUCT(($D$1:$AB$4=$BB$4)*$D33:$AB33))</f>
        <v/>
      </c>
      <c r="BC33" s="15" t="str">
        <f t="shared" si="21"/>
        <v/>
      </c>
      <c r="BD33" s="2" t="str" cm="1">
        <f t="array" ref="BD33">IF(B33="","",SUMPRODUCT(($D$1:$AB$4=$BD$4)*$D33:$AB33))</f>
        <v/>
      </c>
      <c r="BE33" s="15" t="str">
        <f t="shared" si="22"/>
        <v/>
      </c>
      <c r="BF33" s="2" t="str" cm="1">
        <f t="array" ref="BF33">IF(B33="","",SUMPRODUCT(($D$1:$AB$4=$BF$4)*$D33:$AB33))</f>
        <v/>
      </c>
      <c r="BG33" s="15" t="str">
        <f t="shared" si="23"/>
        <v/>
      </c>
      <c r="BH33" s="2" t="str" cm="1">
        <f t="array" ref="BH33">IF(B33="","",SUMPRODUCT(($D$1:$AB$4=$BH$4)*$D33:$AB33))</f>
        <v/>
      </c>
      <c r="BI33" s="15" t="str">
        <f t="shared" si="24"/>
        <v/>
      </c>
      <c r="BJ33" s="2" t="str" cm="1">
        <f t="array" ref="BJ33">IF(B33="","",SUMPRODUCT(($D$1:$AB$4=$BJ$4)*$D33:$AB33))</f>
        <v/>
      </c>
      <c r="BK33" s="15" t="str">
        <f t="shared" si="25"/>
        <v/>
      </c>
      <c r="BL33" s="2" t="str" cm="1">
        <f t="array" ref="BL33">IF(B33="","",SUMPRODUCT(($D$1:$AB$4=$BL$4)*$D33:$AB33))</f>
        <v/>
      </c>
      <c r="BM33" s="15" t="str">
        <f t="shared" si="26"/>
        <v/>
      </c>
      <c r="BN33" s="2" t="str" cm="1">
        <f t="array" ref="BN33">IF(B33="","",SUMPRODUCT(($D$1:$AB$4=$BN$4)*$D33:$AB33))</f>
        <v/>
      </c>
      <c r="BO33" s="15" t="str">
        <f t="shared" si="27"/>
        <v/>
      </c>
      <c r="BP33" s="2" t="str" cm="1">
        <f t="array" ref="BP33">IF(B33="","",SUMPRODUCT(($D$1:$AB$4=$BP$4)*$D33:$AB33))</f>
        <v/>
      </c>
      <c r="BQ33" s="15" t="str">
        <f t="shared" si="28"/>
        <v/>
      </c>
      <c r="BR33" s="2" t="str" cm="1">
        <f t="array" ref="BR33">IF(B33="","",SUMPRODUCT(($D$1:$AB$4=$BR$4)*$D33:$AB33))</f>
        <v/>
      </c>
      <c r="BS33" s="15" t="str">
        <f t="shared" si="29"/>
        <v/>
      </c>
      <c r="BT33" s="2" t="str" cm="1">
        <f t="array" ref="BT33">IF(B33="","",SUMPRODUCT(($D$1:$AB$4=$BT$4)*$D33:$AB33))</f>
        <v/>
      </c>
      <c r="BU33" s="15" t="str">
        <f t="shared" si="30"/>
        <v/>
      </c>
      <c r="BV33" s="2" t="str" cm="1">
        <f t="array" ref="BV33">IF(B33="","",SUMPRODUCT(($D$1:$AB$4=$BV$4)*$D33:$AB33))</f>
        <v/>
      </c>
      <c r="BW33" s="15" t="str">
        <f t="shared" si="31"/>
        <v/>
      </c>
      <c r="BX33" s="2" t="str" cm="1">
        <f t="array" ref="BX33">IF(B33="","",SUMPRODUCT(($D$1:$AB$4=$BX$4)*$D33:$AB33))</f>
        <v/>
      </c>
      <c r="BY33" s="15" t="str">
        <f t="shared" si="32"/>
        <v/>
      </c>
      <c r="BZ33" s="2" t="str" cm="1">
        <f t="array" ref="BZ33">IF(B33="","",SUMPRODUCT(($D$1:$AB$4=$BZ$4)*$D33:$AB33))</f>
        <v/>
      </c>
      <c r="CA33" s="15" t="str">
        <f t="shared" si="33"/>
        <v/>
      </c>
      <c r="CB33" s="2" t="str" cm="1">
        <f t="array" ref="CB33">IF(B33="","",SUMPRODUCT(($D$1:$AB$4=$CB$4)*$D33:$AB33))</f>
        <v/>
      </c>
      <c r="CC33" s="15" t="str">
        <f t="shared" si="34"/>
        <v/>
      </c>
      <c r="CD33" s="2" t="str" cm="1">
        <f t="array" ref="CD33">IF(B33="","",SUMPRODUCT(($D$1:$AB$4=$CD$4)*$D33:$AB33))</f>
        <v/>
      </c>
      <c r="CE33" s="15" t="str">
        <f t="shared" si="35"/>
        <v/>
      </c>
      <c r="CF33" s="2" t="str" cm="1">
        <f t="array" ref="CF33">IF(B33="","",SUMPRODUCT(($D$1:$AB$4=$CF$4)*$D33:$AB33))</f>
        <v/>
      </c>
      <c r="CG33" s="15" t="str">
        <f t="shared" si="36"/>
        <v/>
      </c>
      <c r="CH33" s="2" t="str" cm="1">
        <f t="array" ref="CH33">IF(B33="","",SUMPRODUCT(($D$1:$AB$4=$CH$4)*$D33:$AB33))</f>
        <v/>
      </c>
      <c r="CI33" s="15" t="str">
        <f t="shared" si="37"/>
        <v/>
      </c>
      <c r="GG33" t="e">
        <v>#DIV/0!</v>
      </c>
    </row>
    <row r="34" spans="1:189">
      <c r="A34" s="6">
        <v>29</v>
      </c>
      <c r="D34" s="97"/>
      <c r="E34" s="86"/>
      <c r="F34" s="86"/>
      <c r="G34" s="86"/>
      <c r="H34" s="86"/>
      <c r="I34" s="98"/>
      <c r="J34" s="102"/>
      <c r="K34" s="87"/>
      <c r="L34" s="87"/>
      <c r="M34" s="87"/>
      <c r="N34" s="87"/>
      <c r="O34" s="103"/>
      <c r="P34" s="107"/>
      <c r="Q34" s="88"/>
      <c r="R34" s="88"/>
      <c r="S34" s="88"/>
      <c r="T34" s="88"/>
      <c r="U34" s="108"/>
      <c r="V34" s="113"/>
      <c r="W34" s="89"/>
      <c r="X34" s="89"/>
      <c r="Y34" s="89"/>
      <c r="Z34" s="89"/>
      <c r="AA34" s="89"/>
      <c r="AB34" s="169"/>
      <c r="AC34" s="171" t="str">
        <f t="shared" si="38"/>
        <v/>
      </c>
      <c r="AD34" s="172" t="str">
        <f t="shared" si="12"/>
        <v/>
      </c>
      <c r="AL34" s="2" t="str" cm="1">
        <f t="array" ref="AL34">IF(B34="","",SUMPRODUCT(($D$1:$AB$4=$AL$4)*D34:AB34))</f>
        <v/>
      </c>
      <c r="AM34" s="15" t="str">
        <f t="shared" si="13"/>
        <v/>
      </c>
      <c r="AN34" s="2" t="str" cm="1">
        <f t="array" ref="AN34">IF(B34="","",SUMPRODUCT(($D$1:$AB$4=$AN$4)*D34:AB34))</f>
        <v/>
      </c>
      <c r="AO34" s="15" t="str">
        <f t="shared" si="14"/>
        <v/>
      </c>
      <c r="AP34" s="2" t="str" cm="1">
        <f t="array" ref="AP34">IF(B34="","",SUMPRODUCT(($D$1:$AB$4=$AP$4)*D34:AB34))</f>
        <v/>
      </c>
      <c r="AQ34" s="15" t="str">
        <f t="shared" si="15"/>
        <v/>
      </c>
      <c r="AR34" s="2" t="str" cm="1">
        <f t="array" ref="AR34">IF(B34="","",SUMPRODUCT(($D$1:$AB$4=$AR$4)*D34:AB34))</f>
        <v/>
      </c>
      <c r="AS34" s="15" t="str">
        <f t="shared" si="16"/>
        <v/>
      </c>
      <c r="AT34" s="2" t="str" cm="1">
        <f t="array" ref="AT34">IF(B34="","",SUMPRODUCT(($D$1:$AB$4=$AT$4)*$D34:$AB34))</f>
        <v/>
      </c>
      <c r="AU34" s="15" t="str">
        <f t="shared" si="17"/>
        <v/>
      </c>
      <c r="AV34" s="2" t="str" cm="1">
        <f t="array" ref="AV34">IF(D34="","",SUMPRODUCT(($D$1:$AB$4=$AV$4)*$D34:$AB34))</f>
        <v/>
      </c>
      <c r="AW34" s="15" t="str">
        <f t="shared" si="18"/>
        <v/>
      </c>
      <c r="AX34" s="2" t="str" cm="1">
        <f t="array" ref="AX34">IF(F34="","",SUMPRODUCT(($D$1:$AB$4=$AX$4)*$D34:$AB34))</f>
        <v/>
      </c>
      <c r="AY34" s="15" t="str">
        <f t="shared" si="19"/>
        <v/>
      </c>
      <c r="AZ34" s="2" t="str" cm="1">
        <f t="array" ref="AZ34">IF(B34="","",SUMPRODUCT(($D$1:$AB$4=$AZ$4)*$D34:$AB34))</f>
        <v/>
      </c>
      <c r="BA34" s="15" t="str">
        <f t="shared" si="20"/>
        <v/>
      </c>
      <c r="BB34" s="2" t="str" cm="1">
        <f t="array" ref="BB34">IF(B34="","",SUMPRODUCT(($D$1:$AB$4=$BB$4)*$D34:$AB34))</f>
        <v/>
      </c>
      <c r="BC34" s="15" t="str">
        <f t="shared" si="21"/>
        <v/>
      </c>
      <c r="BD34" s="2" t="str" cm="1">
        <f t="array" ref="BD34">IF(B34="","",SUMPRODUCT(($D$1:$AB$4=$BD$4)*$D34:$AB34))</f>
        <v/>
      </c>
      <c r="BE34" s="15" t="str">
        <f t="shared" si="22"/>
        <v/>
      </c>
      <c r="BF34" s="2" t="str" cm="1">
        <f t="array" ref="BF34">IF(B34="","",SUMPRODUCT(($D$1:$AB$4=$BF$4)*$D34:$AB34))</f>
        <v/>
      </c>
      <c r="BG34" s="15" t="str">
        <f t="shared" si="23"/>
        <v/>
      </c>
      <c r="BH34" s="2" t="str" cm="1">
        <f t="array" ref="BH34">IF(B34="","",SUMPRODUCT(($D$1:$AB$4=$BH$4)*$D34:$AB34))</f>
        <v/>
      </c>
      <c r="BI34" s="15" t="str">
        <f t="shared" si="24"/>
        <v/>
      </c>
      <c r="BJ34" s="2" t="str" cm="1">
        <f t="array" ref="BJ34">IF(B34="","",SUMPRODUCT(($D$1:$AB$4=$BJ$4)*$D34:$AB34))</f>
        <v/>
      </c>
      <c r="BK34" s="15" t="str">
        <f t="shared" si="25"/>
        <v/>
      </c>
      <c r="BL34" s="2" t="str" cm="1">
        <f t="array" ref="BL34">IF(B34="","",SUMPRODUCT(($D$1:$AB$4=$BL$4)*$D34:$AB34))</f>
        <v/>
      </c>
      <c r="BM34" s="15" t="str">
        <f t="shared" si="26"/>
        <v/>
      </c>
      <c r="BN34" s="2" t="str" cm="1">
        <f t="array" ref="BN34">IF(B34="","",SUMPRODUCT(($D$1:$AB$4=$BN$4)*$D34:$AB34))</f>
        <v/>
      </c>
      <c r="BO34" s="15" t="str">
        <f t="shared" si="27"/>
        <v/>
      </c>
      <c r="BP34" s="2" t="str" cm="1">
        <f t="array" ref="BP34">IF(B34="","",SUMPRODUCT(($D$1:$AB$4=$BP$4)*$D34:$AB34))</f>
        <v/>
      </c>
      <c r="BQ34" s="15" t="str">
        <f t="shared" si="28"/>
        <v/>
      </c>
      <c r="BR34" s="2" t="str" cm="1">
        <f t="array" ref="BR34">IF(B34="","",SUMPRODUCT(($D$1:$AB$4=$BR$4)*$D34:$AB34))</f>
        <v/>
      </c>
      <c r="BS34" s="15" t="str">
        <f t="shared" si="29"/>
        <v/>
      </c>
      <c r="BT34" s="2" t="str" cm="1">
        <f t="array" ref="BT34">IF(B34="","",SUMPRODUCT(($D$1:$AB$4=$BT$4)*$D34:$AB34))</f>
        <v/>
      </c>
      <c r="BU34" s="15" t="str">
        <f t="shared" si="30"/>
        <v/>
      </c>
      <c r="BV34" s="2" t="str" cm="1">
        <f t="array" ref="BV34">IF(B34="","",SUMPRODUCT(($D$1:$AB$4=$BV$4)*$D34:$AB34))</f>
        <v/>
      </c>
      <c r="BW34" s="15" t="str">
        <f t="shared" si="31"/>
        <v/>
      </c>
      <c r="BX34" s="2" t="str" cm="1">
        <f t="array" ref="BX34">IF(B34="","",SUMPRODUCT(($D$1:$AB$4=$BX$4)*$D34:$AB34))</f>
        <v/>
      </c>
      <c r="BY34" s="15" t="str">
        <f t="shared" si="32"/>
        <v/>
      </c>
      <c r="BZ34" s="2" t="str" cm="1">
        <f t="array" ref="BZ34">IF(B34="","",SUMPRODUCT(($D$1:$AB$4=$BZ$4)*$D34:$AB34))</f>
        <v/>
      </c>
      <c r="CA34" s="15" t="str">
        <f t="shared" si="33"/>
        <v/>
      </c>
      <c r="CB34" s="2" t="str" cm="1">
        <f t="array" ref="CB34">IF(B34="","",SUMPRODUCT(($D$1:$AB$4=$CB$4)*$D34:$AB34))</f>
        <v/>
      </c>
      <c r="CC34" s="15" t="str">
        <f t="shared" si="34"/>
        <v/>
      </c>
      <c r="CD34" s="2" t="str" cm="1">
        <f t="array" ref="CD34">IF(B34="","",SUMPRODUCT(($D$1:$AB$4=$CD$4)*$D34:$AB34))</f>
        <v/>
      </c>
      <c r="CE34" s="15" t="str">
        <f t="shared" si="35"/>
        <v/>
      </c>
      <c r="CF34" s="2" t="str" cm="1">
        <f t="array" ref="CF34">IF(B34="","",SUMPRODUCT(($D$1:$AB$4=$CF$4)*$D34:$AB34))</f>
        <v/>
      </c>
      <c r="CG34" s="15" t="str">
        <f t="shared" si="36"/>
        <v/>
      </c>
      <c r="CH34" s="2" t="str" cm="1">
        <f t="array" ref="CH34">IF(B34="","",SUMPRODUCT(($D$1:$AB$4=$CH$4)*$D34:$AB34))</f>
        <v/>
      </c>
      <c r="CI34" s="15" t="str">
        <f t="shared" si="37"/>
        <v/>
      </c>
      <c r="GG34" t="e">
        <v>#DIV/0!</v>
      </c>
    </row>
    <row r="35" spans="1:189">
      <c r="A35" s="7">
        <v>30</v>
      </c>
      <c r="D35" s="97"/>
      <c r="E35" s="86"/>
      <c r="F35" s="86"/>
      <c r="G35" s="86"/>
      <c r="H35" s="86"/>
      <c r="I35" s="98"/>
      <c r="J35" s="102"/>
      <c r="K35" s="87"/>
      <c r="L35" s="87"/>
      <c r="M35" s="87"/>
      <c r="N35" s="87"/>
      <c r="O35" s="103"/>
      <c r="P35" s="107"/>
      <c r="Q35" s="88"/>
      <c r="R35" s="88"/>
      <c r="S35" s="88"/>
      <c r="T35" s="88"/>
      <c r="U35" s="108"/>
      <c r="V35" s="113"/>
      <c r="W35" s="89"/>
      <c r="X35" s="89"/>
      <c r="Y35" s="89"/>
      <c r="Z35" s="89"/>
      <c r="AA35" s="89"/>
      <c r="AB35" s="169"/>
      <c r="AC35" s="171" t="str">
        <f t="shared" si="38"/>
        <v/>
      </c>
      <c r="AD35" s="172" t="str">
        <f t="shared" si="12"/>
        <v/>
      </c>
      <c r="AL35" s="2" t="str" cm="1">
        <f t="array" ref="AL35">IF(B35="","",SUMPRODUCT(($D$1:$AB$4=$AL$4)*D35:AB35))</f>
        <v/>
      </c>
      <c r="AM35" s="15" t="str">
        <f t="shared" si="13"/>
        <v/>
      </c>
      <c r="AN35" s="2" t="str" cm="1">
        <f t="array" ref="AN35">IF(B35="","",SUMPRODUCT(($D$1:$AB$4=$AN$4)*D35:AB35))</f>
        <v/>
      </c>
      <c r="AO35" s="15" t="str">
        <f t="shared" si="14"/>
        <v/>
      </c>
      <c r="AP35" s="2" t="str" cm="1">
        <f t="array" ref="AP35">IF(B35="","",SUMPRODUCT(($D$1:$AB$4=$AP$4)*D35:AB35))</f>
        <v/>
      </c>
      <c r="AQ35" s="15" t="str">
        <f t="shared" si="15"/>
        <v/>
      </c>
      <c r="AR35" s="2" t="str" cm="1">
        <f t="array" ref="AR35">IF(B35="","",SUMPRODUCT(($D$1:$AB$4=$AR$4)*D35:AB35))</f>
        <v/>
      </c>
      <c r="AS35" s="15" t="str">
        <f t="shared" si="16"/>
        <v/>
      </c>
      <c r="AT35" s="2" t="str" cm="1">
        <f t="array" ref="AT35">IF(B35="","",SUMPRODUCT(($D$1:$AB$4=$AT$4)*$D35:$AB35))</f>
        <v/>
      </c>
      <c r="AU35" s="15" t="str">
        <f t="shared" si="17"/>
        <v/>
      </c>
      <c r="AV35" s="2" t="str" cm="1">
        <f t="array" ref="AV35">IF(D35="","",SUMPRODUCT(($D$1:$AB$4=$AV$4)*$D35:$AB35))</f>
        <v/>
      </c>
      <c r="AW35" s="15" t="str">
        <f t="shared" si="18"/>
        <v/>
      </c>
      <c r="AX35" s="2" t="str" cm="1">
        <f t="array" ref="AX35">IF(F35="","",SUMPRODUCT(($D$1:$AB$4=$AX$4)*$D35:$AB35))</f>
        <v/>
      </c>
      <c r="AY35" s="15" t="str">
        <f t="shared" si="19"/>
        <v/>
      </c>
      <c r="AZ35" s="2" t="str" cm="1">
        <f t="array" ref="AZ35">IF(B35="","",SUMPRODUCT(($D$1:$AB$4=$AZ$4)*$D35:$AB35))</f>
        <v/>
      </c>
      <c r="BA35" s="15" t="str">
        <f t="shared" si="20"/>
        <v/>
      </c>
      <c r="BB35" s="2" t="str" cm="1">
        <f t="array" ref="BB35">IF(B35="","",SUMPRODUCT(($D$1:$AB$4=$BB$4)*$D35:$AB35))</f>
        <v/>
      </c>
      <c r="BC35" s="15" t="str">
        <f t="shared" si="21"/>
        <v/>
      </c>
      <c r="BD35" s="2" t="str" cm="1">
        <f t="array" ref="BD35">IF(B35="","",SUMPRODUCT(($D$1:$AB$4=$BD$4)*$D35:$AB35))</f>
        <v/>
      </c>
      <c r="BE35" s="15" t="str">
        <f t="shared" si="22"/>
        <v/>
      </c>
      <c r="BF35" s="2" t="str" cm="1">
        <f t="array" ref="BF35">IF(B35="","",SUMPRODUCT(($D$1:$AB$4=$BF$4)*$D35:$AB35))</f>
        <v/>
      </c>
      <c r="BG35" s="15" t="str">
        <f t="shared" si="23"/>
        <v/>
      </c>
      <c r="BH35" s="2" t="str" cm="1">
        <f t="array" ref="BH35">IF(B35="","",SUMPRODUCT(($D$1:$AB$4=$BH$4)*$D35:$AB35))</f>
        <v/>
      </c>
      <c r="BI35" s="15" t="str">
        <f t="shared" si="24"/>
        <v/>
      </c>
      <c r="BJ35" s="2" t="str" cm="1">
        <f t="array" ref="BJ35">IF(B35="","",SUMPRODUCT(($D$1:$AB$4=$BJ$4)*$D35:$AB35))</f>
        <v/>
      </c>
      <c r="BK35" s="15" t="str">
        <f t="shared" si="25"/>
        <v/>
      </c>
      <c r="BL35" s="2" t="str" cm="1">
        <f t="array" ref="BL35">IF(B35="","",SUMPRODUCT(($D$1:$AB$4=$BL$4)*$D35:$AB35))</f>
        <v/>
      </c>
      <c r="BM35" s="15" t="str">
        <f t="shared" si="26"/>
        <v/>
      </c>
      <c r="BN35" s="2" t="str" cm="1">
        <f t="array" ref="BN35">IF(B35="","",SUMPRODUCT(($D$1:$AB$4=$BN$4)*$D35:$AB35))</f>
        <v/>
      </c>
      <c r="BO35" s="15" t="str">
        <f t="shared" si="27"/>
        <v/>
      </c>
      <c r="BP35" s="2" t="str" cm="1">
        <f t="array" ref="BP35">IF(B35="","",SUMPRODUCT(($D$1:$AB$4=$BP$4)*$D35:$AB35))</f>
        <v/>
      </c>
      <c r="BQ35" s="15" t="str">
        <f t="shared" si="28"/>
        <v/>
      </c>
      <c r="BR35" s="2" t="str" cm="1">
        <f t="array" ref="BR35">IF(B35="","",SUMPRODUCT(($D$1:$AB$4=$BR$4)*$D35:$AB35))</f>
        <v/>
      </c>
      <c r="BS35" s="15" t="str">
        <f t="shared" si="29"/>
        <v/>
      </c>
      <c r="BT35" s="2" t="str" cm="1">
        <f t="array" ref="BT35">IF(B35="","",SUMPRODUCT(($D$1:$AB$4=$BT$4)*$D35:$AB35))</f>
        <v/>
      </c>
      <c r="BU35" s="15" t="str">
        <f t="shared" si="30"/>
        <v/>
      </c>
      <c r="BV35" s="2" t="str" cm="1">
        <f t="array" ref="BV35">IF(B35="","",SUMPRODUCT(($D$1:$AB$4=$BV$4)*$D35:$AB35))</f>
        <v/>
      </c>
      <c r="BW35" s="15" t="str">
        <f t="shared" si="31"/>
        <v/>
      </c>
      <c r="BX35" s="2" t="str" cm="1">
        <f t="array" ref="BX35">IF(B35="","",SUMPRODUCT(($D$1:$AB$4=$BX$4)*$D35:$AB35))</f>
        <v/>
      </c>
      <c r="BY35" s="15" t="str">
        <f t="shared" si="32"/>
        <v/>
      </c>
      <c r="BZ35" s="2" t="str" cm="1">
        <f t="array" ref="BZ35">IF(B35="","",SUMPRODUCT(($D$1:$AB$4=$BZ$4)*$D35:$AB35))</f>
        <v/>
      </c>
      <c r="CA35" s="15" t="str">
        <f t="shared" si="33"/>
        <v/>
      </c>
      <c r="CB35" s="2" t="str" cm="1">
        <f t="array" ref="CB35">IF(B35="","",SUMPRODUCT(($D$1:$AB$4=$CB$4)*$D35:$AB35))</f>
        <v/>
      </c>
      <c r="CC35" s="15" t="str">
        <f t="shared" si="34"/>
        <v/>
      </c>
      <c r="CD35" s="2" t="str" cm="1">
        <f t="array" ref="CD35">IF(B35="","",SUMPRODUCT(($D$1:$AB$4=$CD$4)*$D35:$AB35))</f>
        <v/>
      </c>
      <c r="CE35" s="15" t="str">
        <f t="shared" si="35"/>
        <v/>
      </c>
      <c r="CF35" s="2" t="str" cm="1">
        <f t="array" ref="CF35">IF(B35="","",SUMPRODUCT(($D$1:$AB$4=$CF$4)*$D35:$AB35))</f>
        <v/>
      </c>
      <c r="CG35" s="15" t="str">
        <f t="shared" si="36"/>
        <v/>
      </c>
      <c r="CH35" s="2" t="str" cm="1">
        <f t="array" ref="CH35">IF(B35="","",SUMPRODUCT(($D$1:$AB$4=$CH$4)*$D35:$AB35))</f>
        <v/>
      </c>
      <c r="CI35" s="15" t="str">
        <f t="shared" si="37"/>
        <v/>
      </c>
      <c r="GG35" t="e">
        <v>#DIV/0!</v>
      </c>
    </row>
    <row r="36" spans="1:189">
      <c r="A36" s="6">
        <v>31</v>
      </c>
      <c r="D36" s="97"/>
      <c r="E36" s="86"/>
      <c r="F36" s="86"/>
      <c r="G36" s="86"/>
      <c r="H36" s="86"/>
      <c r="I36" s="98"/>
      <c r="J36" s="102"/>
      <c r="K36" s="87"/>
      <c r="L36" s="87"/>
      <c r="M36" s="87"/>
      <c r="N36" s="87"/>
      <c r="O36" s="103"/>
      <c r="P36" s="107"/>
      <c r="Q36" s="88"/>
      <c r="R36" s="88"/>
      <c r="S36" s="88"/>
      <c r="T36" s="88"/>
      <c r="U36" s="108"/>
      <c r="V36" s="113"/>
      <c r="W36" s="89"/>
      <c r="X36" s="89"/>
      <c r="Y36" s="89"/>
      <c r="Z36" s="89"/>
      <c r="AA36" s="89"/>
      <c r="AB36" s="169"/>
      <c r="AC36" s="171" t="str">
        <f t="shared" si="38"/>
        <v/>
      </c>
      <c r="AD36" s="172" t="str">
        <f t="shared" si="12"/>
        <v/>
      </c>
      <c r="AL36" s="2" t="str" cm="1">
        <f t="array" ref="AL36">IF(B36="","",SUMPRODUCT(($D$1:$AB$4=$AL$4)*D36:AB36))</f>
        <v/>
      </c>
      <c r="AM36" s="15" t="str">
        <f t="shared" si="13"/>
        <v/>
      </c>
      <c r="AN36" s="2" t="str" cm="1">
        <f t="array" ref="AN36">IF(B36="","",SUMPRODUCT(($D$1:$AB$4=$AN$4)*D36:AB36))</f>
        <v/>
      </c>
      <c r="AO36" s="15" t="str">
        <f t="shared" si="14"/>
        <v/>
      </c>
      <c r="AP36" s="2" t="str" cm="1">
        <f t="array" ref="AP36">IF(B36="","",SUMPRODUCT(($D$1:$AB$4=$AP$4)*D36:AB36))</f>
        <v/>
      </c>
      <c r="AQ36" s="15" t="str">
        <f t="shared" si="15"/>
        <v/>
      </c>
      <c r="AR36" s="2" t="str" cm="1">
        <f t="array" ref="AR36">IF(B36="","",SUMPRODUCT(($D$1:$AB$4=$AR$4)*D36:AB36))</f>
        <v/>
      </c>
      <c r="AS36" s="15" t="str">
        <f t="shared" si="16"/>
        <v/>
      </c>
      <c r="AT36" s="2" t="str" cm="1">
        <f t="array" ref="AT36">IF(B36="","",SUMPRODUCT(($D$1:$AB$4=$AT$4)*$D36:$AB36))</f>
        <v/>
      </c>
      <c r="AU36" s="15" t="str">
        <f t="shared" si="17"/>
        <v/>
      </c>
      <c r="AV36" s="2" t="str" cm="1">
        <f t="array" ref="AV36">IF(D36="","",SUMPRODUCT(($D$1:$AB$4=$AV$4)*$D36:$AB36))</f>
        <v/>
      </c>
      <c r="AW36" s="15" t="str">
        <f t="shared" si="18"/>
        <v/>
      </c>
      <c r="AX36" s="2" t="str" cm="1">
        <f t="array" ref="AX36">IF(F36="","",SUMPRODUCT(($D$1:$AB$4=$AX$4)*$D36:$AB36))</f>
        <v/>
      </c>
      <c r="AY36" s="15" t="str">
        <f t="shared" si="19"/>
        <v/>
      </c>
      <c r="AZ36" s="2" t="str" cm="1">
        <f t="array" ref="AZ36">IF(B36="","",SUMPRODUCT(($D$1:$AB$4=$AZ$4)*$D36:$AB36))</f>
        <v/>
      </c>
      <c r="BA36" s="15" t="str">
        <f t="shared" si="20"/>
        <v/>
      </c>
      <c r="BB36" s="2" t="str" cm="1">
        <f t="array" ref="BB36">IF(B36="","",SUMPRODUCT(($D$1:$AB$4=$BB$4)*$D36:$AB36))</f>
        <v/>
      </c>
      <c r="BC36" s="15" t="str">
        <f t="shared" si="21"/>
        <v/>
      </c>
      <c r="BD36" s="2" t="str" cm="1">
        <f t="array" ref="BD36">IF(B36="","",SUMPRODUCT(($D$1:$AB$4=$BD$4)*$D36:$AB36))</f>
        <v/>
      </c>
      <c r="BE36" s="15" t="str">
        <f t="shared" si="22"/>
        <v/>
      </c>
      <c r="BF36" s="2" t="str" cm="1">
        <f t="array" ref="BF36">IF(B36="","",SUMPRODUCT(($D$1:$AB$4=$BF$4)*$D36:$AB36))</f>
        <v/>
      </c>
      <c r="BG36" s="15" t="str">
        <f t="shared" si="23"/>
        <v/>
      </c>
      <c r="BH36" s="2" t="str" cm="1">
        <f t="array" ref="BH36">IF(B36="","",SUMPRODUCT(($D$1:$AB$4=$BH$4)*$D36:$AB36))</f>
        <v/>
      </c>
      <c r="BI36" s="15" t="str">
        <f t="shared" si="24"/>
        <v/>
      </c>
      <c r="BJ36" s="2" t="str" cm="1">
        <f t="array" ref="BJ36">IF(B36="","",SUMPRODUCT(($D$1:$AB$4=$BJ$4)*$D36:$AB36))</f>
        <v/>
      </c>
      <c r="BK36" s="15" t="str">
        <f t="shared" si="25"/>
        <v/>
      </c>
      <c r="BL36" s="2" t="str" cm="1">
        <f t="array" ref="BL36">IF(B36="","",SUMPRODUCT(($D$1:$AB$4=$BL$4)*$D36:$AB36))</f>
        <v/>
      </c>
      <c r="BM36" s="15" t="str">
        <f t="shared" si="26"/>
        <v/>
      </c>
      <c r="BN36" s="2" t="str" cm="1">
        <f t="array" ref="BN36">IF(B36="","",SUMPRODUCT(($D$1:$AB$4=$BN$4)*$D36:$AB36))</f>
        <v/>
      </c>
      <c r="BO36" s="15" t="str">
        <f t="shared" si="27"/>
        <v/>
      </c>
      <c r="BP36" s="2" t="str" cm="1">
        <f t="array" ref="BP36">IF(B36="","",SUMPRODUCT(($D$1:$AB$4=$BP$4)*$D36:$AB36))</f>
        <v/>
      </c>
      <c r="BQ36" s="15" t="str">
        <f t="shared" si="28"/>
        <v/>
      </c>
      <c r="BR36" s="2" t="str" cm="1">
        <f t="array" ref="BR36">IF(B36="","",SUMPRODUCT(($D$1:$AB$4=$BR$4)*$D36:$AB36))</f>
        <v/>
      </c>
      <c r="BS36" s="15" t="str">
        <f t="shared" si="29"/>
        <v/>
      </c>
      <c r="BT36" s="2" t="str" cm="1">
        <f t="array" ref="BT36">IF(B36="","",SUMPRODUCT(($D$1:$AB$4=$BT$4)*$D36:$AB36))</f>
        <v/>
      </c>
      <c r="BU36" s="15" t="str">
        <f t="shared" si="30"/>
        <v/>
      </c>
      <c r="BV36" s="2" t="str" cm="1">
        <f t="array" ref="BV36">IF(B36="","",SUMPRODUCT(($D$1:$AB$4=$BV$4)*$D36:$AB36))</f>
        <v/>
      </c>
      <c r="BW36" s="15" t="str">
        <f t="shared" si="31"/>
        <v/>
      </c>
      <c r="BX36" s="2" t="str" cm="1">
        <f t="array" ref="BX36">IF(B36="","",SUMPRODUCT(($D$1:$AB$4=$BX$4)*$D36:$AB36))</f>
        <v/>
      </c>
      <c r="BY36" s="15" t="str">
        <f t="shared" si="32"/>
        <v/>
      </c>
      <c r="BZ36" s="2" t="str" cm="1">
        <f t="array" ref="BZ36">IF(B36="","",SUMPRODUCT(($D$1:$AB$4=$BZ$4)*$D36:$AB36))</f>
        <v/>
      </c>
      <c r="CA36" s="15" t="str">
        <f t="shared" si="33"/>
        <v/>
      </c>
      <c r="CB36" s="2" t="str" cm="1">
        <f t="array" ref="CB36">IF(B36="","",SUMPRODUCT(($D$1:$AB$4=$CB$4)*$D36:$AB36))</f>
        <v/>
      </c>
      <c r="CC36" s="15" t="str">
        <f t="shared" si="34"/>
        <v/>
      </c>
      <c r="CD36" s="2" t="str" cm="1">
        <f t="array" ref="CD36">IF(B36="","",SUMPRODUCT(($D$1:$AB$4=$CD$4)*$D36:$AB36))</f>
        <v/>
      </c>
      <c r="CE36" s="15" t="str">
        <f t="shared" si="35"/>
        <v/>
      </c>
      <c r="CF36" s="2" t="str" cm="1">
        <f t="array" ref="CF36">IF(B36="","",SUMPRODUCT(($D$1:$AB$4=$CF$4)*$D36:$AB36))</f>
        <v/>
      </c>
      <c r="CG36" s="15" t="str">
        <f t="shared" si="36"/>
        <v/>
      </c>
      <c r="CH36" s="2" t="str" cm="1">
        <f t="array" ref="CH36">IF(B36="","",SUMPRODUCT(($D$1:$AB$4=$CH$4)*$D36:$AB36))</f>
        <v/>
      </c>
      <c r="CI36" s="15" t="str">
        <f t="shared" si="37"/>
        <v/>
      </c>
    </row>
    <row r="37" spans="1:189">
      <c r="A37" s="7">
        <v>32</v>
      </c>
      <c r="D37" s="97"/>
      <c r="E37" s="86"/>
      <c r="F37" s="86"/>
      <c r="G37" s="86"/>
      <c r="H37" s="86"/>
      <c r="I37" s="98"/>
      <c r="J37" s="102"/>
      <c r="K37" s="87"/>
      <c r="L37" s="87"/>
      <c r="M37" s="87"/>
      <c r="N37" s="87"/>
      <c r="O37" s="103"/>
      <c r="P37" s="107"/>
      <c r="Q37" s="88"/>
      <c r="R37" s="88"/>
      <c r="S37" s="88"/>
      <c r="T37" s="88"/>
      <c r="U37" s="108"/>
      <c r="V37" s="113"/>
      <c r="W37" s="89"/>
      <c r="X37" s="89"/>
      <c r="Y37" s="89"/>
      <c r="Z37" s="89"/>
      <c r="AA37" s="89"/>
      <c r="AB37" s="169"/>
      <c r="AC37" s="171" t="str">
        <f t="shared" si="38"/>
        <v/>
      </c>
      <c r="AD37" s="172" t="str">
        <f t="shared" si="12"/>
        <v/>
      </c>
      <c r="AL37" s="2" t="str" cm="1">
        <f t="array" ref="AL37">IF(B37="","",SUMPRODUCT(($D$1:$AB$4=$AL$4)*D37:AB37))</f>
        <v/>
      </c>
      <c r="AM37" s="15" t="str">
        <f t="shared" si="13"/>
        <v/>
      </c>
      <c r="AN37" s="2" t="str" cm="1">
        <f t="array" ref="AN37">IF(B37="","",SUMPRODUCT(($D$1:$AB$4=$AN$4)*D37:AB37))</f>
        <v/>
      </c>
      <c r="AO37" s="15" t="str">
        <f t="shared" si="14"/>
        <v/>
      </c>
      <c r="AP37" s="2" t="str" cm="1">
        <f t="array" ref="AP37">IF(B37="","",SUMPRODUCT(($D$1:$AB$4=$AP$4)*D37:AB37))</f>
        <v/>
      </c>
      <c r="AQ37" s="15" t="str">
        <f t="shared" si="15"/>
        <v/>
      </c>
      <c r="AR37" s="2" t="str" cm="1">
        <f t="array" ref="AR37">IF(B37="","",SUMPRODUCT(($D$1:$AB$4=$AR$4)*D37:AB37))</f>
        <v/>
      </c>
      <c r="AS37" s="15" t="str">
        <f t="shared" si="16"/>
        <v/>
      </c>
      <c r="AT37" s="2" t="str" cm="1">
        <f t="array" ref="AT37">IF(B37="","",SUMPRODUCT(($D$1:$AB$4=$AT$4)*$D37:$AB37))</f>
        <v/>
      </c>
      <c r="AU37" s="15" t="str">
        <f t="shared" si="17"/>
        <v/>
      </c>
      <c r="AV37" s="2" t="str" cm="1">
        <f t="array" ref="AV37">IF(D37="","",SUMPRODUCT(($D$1:$AB$4=$AV$4)*$D37:$AB37))</f>
        <v/>
      </c>
      <c r="AW37" s="15" t="str">
        <f t="shared" si="18"/>
        <v/>
      </c>
      <c r="AX37" s="2" t="str" cm="1">
        <f t="array" ref="AX37">IF(F37="","",SUMPRODUCT(($D$1:$AB$4=$AX$4)*$D37:$AB37))</f>
        <v/>
      </c>
      <c r="AY37" s="15" t="str">
        <f t="shared" si="19"/>
        <v/>
      </c>
      <c r="AZ37" s="2" t="str" cm="1">
        <f t="array" ref="AZ37">IF(B37="","",SUMPRODUCT(($D$1:$AB$4=$AZ$4)*$D37:$AB37))</f>
        <v/>
      </c>
      <c r="BA37" s="15" t="str">
        <f t="shared" si="20"/>
        <v/>
      </c>
      <c r="BB37" s="2" t="str" cm="1">
        <f t="array" ref="BB37">IF(B37="","",SUMPRODUCT(($D$1:$AB$4=$BB$4)*$D37:$AB37))</f>
        <v/>
      </c>
      <c r="BC37" s="15" t="str">
        <f t="shared" si="21"/>
        <v/>
      </c>
      <c r="BD37" s="2" t="str" cm="1">
        <f t="array" ref="BD37">IF(B37="","",SUMPRODUCT(($D$1:$AB$4=$BD$4)*$D37:$AB37))</f>
        <v/>
      </c>
      <c r="BE37" s="15" t="str">
        <f t="shared" si="22"/>
        <v/>
      </c>
      <c r="BF37" s="2" t="str" cm="1">
        <f t="array" ref="BF37">IF(B37="","",SUMPRODUCT(($D$1:$AB$4=$BF$4)*$D37:$AB37))</f>
        <v/>
      </c>
      <c r="BG37" s="15" t="str">
        <f t="shared" si="23"/>
        <v/>
      </c>
      <c r="BH37" s="2" t="str" cm="1">
        <f t="array" ref="BH37">IF(B37="","",SUMPRODUCT(($D$1:$AB$4=$BH$4)*$D37:$AB37))</f>
        <v/>
      </c>
      <c r="BI37" s="15" t="str">
        <f t="shared" si="24"/>
        <v/>
      </c>
      <c r="BJ37" s="2" t="str" cm="1">
        <f t="array" ref="BJ37">IF(B37="","",SUMPRODUCT(($D$1:$AB$4=$BJ$4)*$D37:$AB37))</f>
        <v/>
      </c>
      <c r="BK37" s="15" t="str">
        <f t="shared" si="25"/>
        <v/>
      </c>
      <c r="BL37" s="2" t="str" cm="1">
        <f t="array" ref="BL37">IF(B37="","",SUMPRODUCT(($D$1:$AB$4=$BL$4)*$D37:$AB37))</f>
        <v/>
      </c>
      <c r="BM37" s="15" t="str">
        <f t="shared" si="26"/>
        <v/>
      </c>
      <c r="BN37" s="2" t="str" cm="1">
        <f t="array" ref="BN37">IF(B37="","",SUMPRODUCT(($D$1:$AB$4=$BN$4)*$D37:$AB37))</f>
        <v/>
      </c>
      <c r="BO37" s="15" t="str">
        <f t="shared" si="27"/>
        <v/>
      </c>
      <c r="BP37" s="2" t="str" cm="1">
        <f t="array" ref="BP37">IF(B37="","",SUMPRODUCT(($D$1:$AB$4=$BP$4)*$D37:$AB37))</f>
        <v/>
      </c>
      <c r="BQ37" s="15" t="str">
        <f t="shared" si="28"/>
        <v/>
      </c>
      <c r="BR37" s="2" t="str" cm="1">
        <f t="array" ref="BR37">IF(B37="","",SUMPRODUCT(($D$1:$AB$4=$BR$4)*$D37:$AB37))</f>
        <v/>
      </c>
      <c r="BS37" s="15" t="str">
        <f t="shared" si="29"/>
        <v/>
      </c>
      <c r="BT37" s="2" t="str" cm="1">
        <f t="array" ref="BT37">IF(B37="","",SUMPRODUCT(($D$1:$AB$4=$BT$4)*$D37:$AB37))</f>
        <v/>
      </c>
      <c r="BU37" s="15" t="str">
        <f t="shared" si="30"/>
        <v/>
      </c>
      <c r="BV37" s="2" t="str" cm="1">
        <f t="array" ref="BV37">IF(B37="","",SUMPRODUCT(($D$1:$AB$4=$BV$4)*$D37:$AB37))</f>
        <v/>
      </c>
      <c r="BW37" s="15" t="str">
        <f t="shared" si="31"/>
        <v/>
      </c>
      <c r="BX37" s="2" t="str" cm="1">
        <f t="array" ref="BX37">IF(B37="","",SUMPRODUCT(($D$1:$AB$4=$BX$4)*$D37:$AB37))</f>
        <v/>
      </c>
      <c r="BY37" s="15" t="str">
        <f t="shared" si="32"/>
        <v/>
      </c>
      <c r="BZ37" s="2" t="str" cm="1">
        <f t="array" ref="BZ37">IF(B37="","",SUMPRODUCT(($D$1:$AB$4=$BZ$4)*$D37:$AB37))</f>
        <v/>
      </c>
      <c r="CA37" s="15" t="str">
        <f t="shared" si="33"/>
        <v/>
      </c>
      <c r="CB37" s="2" t="str" cm="1">
        <f t="array" ref="CB37">IF(B37="","",SUMPRODUCT(($D$1:$AB$4=$CB$4)*$D37:$AB37))</f>
        <v/>
      </c>
      <c r="CC37" s="15" t="str">
        <f t="shared" si="34"/>
        <v/>
      </c>
      <c r="CD37" s="2" t="str" cm="1">
        <f t="array" ref="CD37">IF(B37="","",SUMPRODUCT(($D$1:$AB$4=$CD$4)*$D37:$AB37))</f>
        <v/>
      </c>
      <c r="CE37" s="15" t="str">
        <f t="shared" si="35"/>
        <v/>
      </c>
      <c r="CF37" s="2" t="str" cm="1">
        <f t="array" ref="CF37">IF(B37="","",SUMPRODUCT(($D$1:$AB$4=$CF$4)*$D37:$AB37))</f>
        <v/>
      </c>
      <c r="CG37" s="15" t="str">
        <f t="shared" si="36"/>
        <v/>
      </c>
      <c r="CH37" s="2" t="str" cm="1">
        <f t="array" ref="CH37">IF(B37="","",SUMPRODUCT(($D$1:$AB$4=$CH$4)*$D37:$AB37))</f>
        <v/>
      </c>
      <c r="CI37" s="15" t="str">
        <f t="shared" si="37"/>
        <v/>
      </c>
    </row>
    <row r="38" spans="1:189">
      <c r="A38" s="6">
        <v>33</v>
      </c>
      <c r="D38" s="97"/>
      <c r="E38" s="86"/>
      <c r="F38" s="86"/>
      <c r="G38" s="86"/>
      <c r="H38" s="86"/>
      <c r="I38" s="98"/>
      <c r="J38" s="102"/>
      <c r="K38" s="87"/>
      <c r="L38" s="87"/>
      <c r="M38" s="87"/>
      <c r="N38" s="87"/>
      <c r="O38" s="103"/>
      <c r="P38" s="107"/>
      <c r="Q38" s="88"/>
      <c r="R38" s="88"/>
      <c r="S38" s="88"/>
      <c r="T38" s="88"/>
      <c r="U38" s="108"/>
      <c r="V38" s="113"/>
      <c r="W38" s="89"/>
      <c r="X38" s="89"/>
      <c r="Y38" s="89"/>
      <c r="Z38" s="89"/>
      <c r="AA38" s="89"/>
      <c r="AB38" s="169"/>
      <c r="AC38" s="171" t="str">
        <f t="shared" si="38"/>
        <v/>
      </c>
      <c r="AD38" s="172" t="str">
        <f t="shared" si="12"/>
        <v/>
      </c>
      <c r="AL38" s="2" t="str" cm="1">
        <f t="array" ref="AL38">IF(B38="","",SUMPRODUCT(($D$1:$AB$4=$AL$4)*D38:AB38))</f>
        <v/>
      </c>
      <c r="AM38" s="15" t="str">
        <f t="shared" si="13"/>
        <v/>
      </c>
      <c r="AN38" s="2" t="str" cm="1">
        <f t="array" ref="AN38">IF(B38="","",SUMPRODUCT(($D$1:$AB$4=$AN$4)*D38:AB38))</f>
        <v/>
      </c>
      <c r="AO38" s="15" t="str">
        <f t="shared" si="14"/>
        <v/>
      </c>
      <c r="AP38" s="2" t="str" cm="1">
        <f t="array" ref="AP38">IF(B38="","",SUMPRODUCT(($D$1:$AB$4=$AP$4)*D38:AB38))</f>
        <v/>
      </c>
      <c r="AQ38" s="15" t="str">
        <f t="shared" si="15"/>
        <v/>
      </c>
      <c r="AR38" s="2" t="str" cm="1">
        <f t="array" ref="AR38">IF(B38="","",SUMPRODUCT(($D$1:$AB$4=$AR$4)*D38:AB38))</f>
        <v/>
      </c>
      <c r="AS38" s="15" t="str">
        <f t="shared" si="16"/>
        <v/>
      </c>
      <c r="AT38" s="2" t="str" cm="1">
        <f t="array" ref="AT38">IF(B38="","",SUMPRODUCT(($D$1:$AB$4=$AT$4)*$D38:$AB38))</f>
        <v/>
      </c>
      <c r="AU38" s="15" t="str">
        <f t="shared" si="17"/>
        <v/>
      </c>
      <c r="AV38" s="2" t="str" cm="1">
        <f t="array" ref="AV38">IF(D38="","",SUMPRODUCT(($D$1:$AB$4=$AV$4)*$D38:$AB38))</f>
        <v/>
      </c>
      <c r="AW38" s="15" t="str">
        <f t="shared" si="18"/>
        <v/>
      </c>
      <c r="AX38" s="2" t="str" cm="1">
        <f t="array" ref="AX38">IF(F38="","",SUMPRODUCT(($D$1:$AB$4=$AX$4)*$D38:$AB38))</f>
        <v/>
      </c>
      <c r="AY38" s="15" t="str">
        <f t="shared" si="19"/>
        <v/>
      </c>
      <c r="AZ38" s="2" t="str" cm="1">
        <f t="array" ref="AZ38">IF(B38="","",SUMPRODUCT(($D$1:$AB$4=$AZ$4)*$D38:$AB38))</f>
        <v/>
      </c>
      <c r="BA38" s="15" t="str">
        <f t="shared" si="20"/>
        <v/>
      </c>
      <c r="BB38" s="2" t="str" cm="1">
        <f t="array" ref="BB38">IF(B38="","",SUMPRODUCT(($D$1:$AB$4=$BB$4)*$D38:$AB38))</f>
        <v/>
      </c>
      <c r="BC38" s="15" t="str">
        <f t="shared" si="21"/>
        <v/>
      </c>
      <c r="BD38" s="2" t="str" cm="1">
        <f t="array" ref="BD38">IF(B38="","",SUMPRODUCT(($D$1:$AB$4=$BD$4)*$D38:$AB38))</f>
        <v/>
      </c>
      <c r="BE38" s="15" t="str">
        <f t="shared" si="22"/>
        <v/>
      </c>
      <c r="BF38" s="2" t="str" cm="1">
        <f t="array" ref="BF38">IF(B38="","",SUMPRODUCT(($D$1:$AB$4=$BF$4)*$D38:$AB38))</f>
        <v/>
      </c>
      <c r="BG38" s="15" t="str">
        <f t="shared" si="23"/>
        <v/>
      </c>
      <c r="BH38" s="2" t="str" cm="1">
        <f t="array" ref="BH38">IF(B38="","",SUMPRODUCT(($D$1:$AB$4=$BH$4)*$D38:$AB38))</f>
        <v/>
      </c>
      <c r="BI38" s="15" t="str">
        <f t="shared" si="24"/>
        <v/>
      </c>
      <c r="BJ38" s="2" t="str" cm="1">
        <f t="array" ref="BJ38">IF(B38="","",SUMPRODUCT(($D$1:$AB$4=$BJ$4)*$D38:$AB38))</f>
        <v/>
      </c>
      <c r="BK38" s="15" t="str">
        <f t="shared" si="25"/>
        <v/>
      </c>
      <c r="BL38" s="2" t="str" cm="1">
        <f t="array" ref="BL38">IF(B38="","",SUMPRODUCT(($D$1:$AB$4=$BL$4)*$D38:$AB38))</f>
        <v/>
      </c>
      <c r="BM38" s="15" t="str">
        <f t="shared" si="26"/>
        <v/>
      </c>
      <c r="BN38" s="2" t="str" cm="1">
        <f t="array" ref="BN38">IF(B38="","",SUMPRODUCT(($D$1:$AB$4=$BN$4)*$D38:$AB38))</f>
        <v/>
      </c>
      <c r="BO38" s="15" t="str">
        <f t="shared" si="27"/>
        <v/>
      </c>
      <c r="BP38" s="2" t="str" cm="1">
        <f t="array" ref="BP38">IF(B38="","",SUMPRODUCT(($D$1:$AB$4=$BP$4)*$D38:$AB38))</f>
        <v/>
      </c>
      <c r="BQ38" s="15" t="str">
        <f t="shared" si="28"/>
        <v/>
      </c>
      <c r="BR38" s="2" t="str" cm="1">
        <f t="array" ref="BR38">IF(B38="","",SUMPRODUCT(($D$1:$AB$4=$BR$4)*$D38:$AB38))</f>
        <v/>
      </c>
      <c r="BS38" s="15" t="str">
        <f t="shared" si="29"/>
        <v/>
      </c>
      <c r="BT38" s="2" t="str" cm="1">
        <f t="array" ref="BT38">IF(B38="","",SUMPRODUCT(($D$1:$AB$4=$BT$4)*$D38:$AB38))</f>
        <v/>
      </c>
      <c r="BU38" s="15" t="str">
        <f t="shared" si="30"/>
        <v/>
      </c>
      <c r="BV38" s="2" t="str" cm="1">
        <f t="array" ref="BV38">IF(B38="","",SUMPRODUCT(($D$1:$AB$4=$BV$4)*$D38:$AB38))</f>
        <v/>
      </c>
      <c r="BW38" s="15" t="str">
        <f t="shared" si="31"/>
        <v/>
      </c>
      <c r="BX38" s="2" t="str" cm="1">
        <f t="array" ref="BX38">IF(B38="","",SUMPRODUCT(($D$1:$AB$4=$BX$4)*$D38:$AB38))</f>
        <v/>
      </c>
      <c r="BY38" s="15" t="str">
        <f t="shared" si="32"/>
        <v/>
      </c>
      <c r="BZ38" s="2" t="str" cm="1">
        <f t="array" ref="BZ38">IF(B38="","",SUMPRODUCT(($D$1:$AB$4=$BZ$4)*$D38:$AB38))</f>
        <v/>
      </c>
      <c r="CA38" s="15" t="str">
        <f t="shared" si="33"/>
        <v/>
      </c>
      <c r="CB38" s="2" t="str" cm="1">
        <f t="array" ref="CB38">IF(B38="","",SUMPRODUCT(($D$1:$AB$4=$CB$4)*$D38:$AB38))</f>
        <v/>
      </c>
      <c r="CC38" s="15" t="str">
        <f t="shared" si="34"/>
        <v/>
      </c>
      <c r="CD38" s="2" t="str" cm="1">
        <f t="array" ref="CD38">IF(B38="","",SUMPRODUCT(($D$1:$AB$4=$CD$4)*$D38:$AB38))</f>
        <v/>
      </c>
      <c r="CE38" s="15" t="str">
        <f t="shared" si="35"/>
        <v/>
      </c>
      <c r="CF38" s="2" t="str" cm="1">
        <f t="array" ref="CF38">IF(B38="","",SUMPRODUCT(($D$1:$AB$4=$CF$4)*$D38:$AB38))</f>
        <v/>
      </c>
      <c r="CG38" s="15" t="str">
        <f t="shared" si="36"/>
        <v/>
      </c>
      <c r="CH38" s="2" t="str" cm="1">
        <f t="array" ref="CH38">IF(B38="","",SUMPRODUCT(($D$1:$AB$4=$CH$4)*$D38:$AB38))</f>
        <v/>
      </c>
      <c r="CI38" s="15" t="str">
        <f t="shared" si="37"/>
        <v/>
      </c>
    </row>
    <row r="39" spans="1:189">
      <c r="A39" s="7">
        <v>34</v>
      </c>
      <c r="D39" s="97"/>
      <c r="E39" s="86"/>
      <c r="F39" s="86"/>
      <c r="G39" s="86"/>
      <c r="H39" s="86"/>
      <c r="I39" s="98"/>
      <c r="J39" s="102"/>
      <c r="K39" s="87"/>
      <c r="L39" s="87"/>
      <c r="M39" s="87"/>
      <c r="N39" s="87"/>
      <c r="O39" s="103"/>
      <c r="P39" s="107"/>
      <c r="Q39" s="88"/>
      <c r="R39" s="88"/>
      <c r="S39" s="88"/>
      <c r="T39" s="88"/>
      <c r="U39" s="108"/>
      <c r="V39" s="113"/>
      <c r="W39" s="89"/>
      <c r="X39" s="89"/>
      <c r="Y39" s="89"/>
      <c r="Z39" s="89"/>
      <c r="AA39" s="89"/>
      <c r="AB39" s="169"/>
      <c r="AC39" s="171" t="str">
        <f t="shared" si="38"/>
        <v/>
      </c>
      <c r="AD39" s="172" t="str">
        <f t="shared" si="12"/>
        <v/>
      </c>
      <c r="AL39" s="2" t="str" cm="1">
        <f t="array" ref="AL39">IF(B39="","",SUMPRODUCT(($D$1:$AB$4=$AL$4)*D39:AB39))</f>
        <v/>
      </c>
      <c r="AM39" s="15" t="str">
        <f t="shared" si="13"/>
        <v/>
      </c>
      <c r="AN39" s="2" t="str" cm="1">
        <f t="array" ref="AN39">IF(B39="","",SUMPRODUCT(($D$1:$AB$4=$AN$4)*D39:AB39))</f>
        <v/>
      </c>
      <c r="AO39" s="15" t="str">
        <f t="shared" si="14"/>
        <v/>
      </c>
      <c r="AP39" s="2" t="str" cm="1">
        <f t="array" ref="AP39">IF(B39="","",SUMPRODUCT(($D$1:$AB$4=$AP$4)*D39:AB39))</f>
        <v/>
      </c>
      <c r="AQ39" s="15" t="str">
        <f t="shared" si="15"/>
        <v/>
      </c>
      <c r="AR39" s="2" t="str" cm="1">
        <f t="array" ref="AR39">IF(B39="","",SUMPRODUCT(($D$1:$AB$4=$AR$4)*D39:AB39))</f>
        <v/>
      </c>
      <c r="AS39" s="15" t="str">
        <f t="shared" si="16"/>
        <v/>
      </c>
      <c r="AT39" s="2" t="str" cm="1">
        <f t="array" ref="AT39">IF(B39="","",SUMPRODUCT(($D$1:$AB$4=$AT$4)*$D39:$AB39))</f>
        <v/>
      </c>
      <c r="AU39" s="15" t="str">
        <f t="shared" si="17"/>
        <v/>
      </c>
      <c r="AV39" s="2" t="str" cm="1">
        <f t="array" ref="AV39">IF(D39="","",SUMPRODUCT(($D$1:$AB$4=$AV$4)*$D39:$AB39))</f>
        <v/>
      </c>
      <c r="AW39" s="15" t="str">
        <f t="shared" si="18"/>
        <v/>
      </c>
      <c r="AX39" s="2" t="str" cm="1">
        <f t="array" ref="AX39">IF(F39="","",SUMPRODUCT(($D$1:$AB$4=$AX$4)*$D39:$AB39))</f>
        <v/>
      </c>
      <c r="AY39" s="15" t="str">
        <f t="shared" si="19"/>
        <v/>
      </c>
      <c r="AZ39" s="2" t="str" cm="1">
        <f t="array" ref="AZ39">IF(B39="","",SUMPRODUCT(($D$1:$AB$4=$AZ$4)*$D39:$AB39))</f>
        <v/>
      </c>
      <c r="BA39" s="15" t="str">
        <f t="shared" si="20"/>
        <v/>
      </c>
      <c r="BB39" s="2" t="str" cm="1">
        <f t="array" ref="BB39">IF(B39="","",SUMPRODUCT(($D$1:$AB$4=$BB$4)*$D39:$AB39))</f>
        <v/>
      </c>
      <c r="BC39" s="15" t="str">
        <f t="shared" si="21"/>
        <v/>
      </c>
      <c r="BD39" s="2" t="str" cm="1">
        <f t="array" ref="BD39">IF(B39="","",SUMPRODUCT(($D$1:$AB$4=$BD$4)*$D39:$AB39))</f>
        <v/>
      </c>
      <c r="BE39" s="15" t="str">
        <f t="shared" si="22"/>
        <v/>
      </c>
      <c r="BF39" s="2" t="str" cm="1">
        <f t="array" ref="BF39">IF(B39="","",SUMPRODUCT(($D$1:$AB$4=$BF$4)*$D39:$AB39))</f>
        <v/>
      </c>
      <c r="BG39" s="15" t="str">
        <f t="shared" si="23"/>
        <v/>
      </c>
      <c r="BH39" s="2" t="str" cm="1">
        <f t="array" ref="BH39">IF(B39="","",SUMPRODUCT(($D$1:$AB$4=$BH$4)*$D39:$AB39))</f>
        <v/>
      </c>
      <c r="BI39" s="15" t="str">
        <f t="shared" si="24"/>
        <v/>
      </c>
      <c r="BJ39" s="2" t="str" cm="1">
        <f t="array" ref="BJ39">IF(B39="","",SUMPRODUCT(($D$1:$AB$4=$BJ$4)*$D39:$AB39))</f>
        <v/>
      </c>
      <c r="BK39" s="15" t="str">
        <f t="shared" si="25"/>
        <v/>
      </c>
      <c r="BL39" s="2" t="str" cm="1">
        <f t="array" ref="BL39">IF(B39="","",SUMPRODUCT(($D$1:$AB$4=$BL$4)*$D39:$AB39))</f>
        <v/>
      </c>
      <c r="BM39" s="15" t="str">
        <f t="shared" si="26"/>
        <v/>
      </c>
      <c r="BN39" s="2" t="str" cm="1">
        <f t="array" ref="BN39">IF(B39="","",SUMPRODUCT(($D$1:$AB$4=$BN$4)*$D39:$AB39))</f>
        <v/>
      </c>
      <c r="BO39" s="15" t="str">
        <f t="shared" si="27"/>
        <v/>
      </c>
      <c r="BP39" s="2" t="str" cm="1">
        <f t="array" ref="BP39">IF(B39="","",SUMPRODUCT(($D$1:$AB$4=$BP$4)*$D39:$AB39))</f>
        <v/>
      </c>
      <c r="BQ39" s="15" t="str">
        <f t="shared" si="28"/>
        <v/>
      </c>
      <c r="BR39" s="2" t="str" cm="1">
        <f t="array" ref="BR39">IF(B39="","",SUMPRODUCT(($D$1:$AB$4=$BR$4)*$D39:$AB39))</f>
        <v/>
      </c>
      <c r="BS39" s="15" t="str">
        <f t="shared" si="29"/>
        <v/>
      </c>
      <c r="BT39" s="2" t="str" cm="1">
        <f t="array" ref="BT39">IF(B39="","",SUMPRODUCT(($D$1:$AB$4=$BT$4)*$D39:$AB39))</f>
        <v/>
      </c>
      <c r="BU39" s="15" t="str">
        <f t="shared" si="30"/>
        <v/>
      </c>
      <c r="BV39" s="2" t="str" cm="1">
        <f t="array" ref="BV39">IF(B39="","",SUMPRODUCT(($D$1:$AB$4=$BV$4)*$D39:$AB39))</f>
        <v/>
      </c>
      <c r="BW39" s="15" t="str">
        <f t="shared" si="31"/>
        <v/>
      </c>
      <c r="BX39" s="2" t="str" cm="1">
        <f t="array" ref="BX39">IF(B39="","",SUMPRODUCT(($D$1:$AB$4=$BX$4)*$D39:$AB39))</f>
        <v/>
      </c>
      <c r="BY39" s="15" t="str">
        <f t="shared" si="32"/>
        <v/>
      </c>
      <c r="BZ39" s="2" t="str" cm="1">
        <f t="array" ref="BZ39">IF(B39="","",SUMPRODUCT(($D$1:$AB$4=$BZ$4)*$D39:$AB39))</f>
        <v/>
      </c>
      <c r="CA39" s="15" t="str">
        <f t="shared" si="33"/>
        <v/>
      </c>
      <c r="CB39" s="2" t="str" cm="1">
        <f t="array" ref="CB39">IF(B39="","",SUMPRODUCT(($D$1:$AB$4=$CB$4)*$D39:$AB39))</f>
        <v/>
      </c>
      <c r="CC39" s="15" t="str">
        <f t="shared" si="34"/>
        <v/>
      </c>
      <c r="CD39" s="2" t="str" cm="1">
        <f t="array" ref="CD39">IF(B39="","",SUMPRODUCT(($D$1:$AB$4=$CD$4)*$D39:$AB39))</f>
        <v/>
      </c>
      <c r="CE39" s="15" t="str">
        <f t="shared" si="35"/>
        <v/>
      </c>
      <c r="CF39" s="2" t="str" cm="1">
        <f t="array" ref="CF39">IF(B39="","",SUMPRODUCT(($D$1:$AB$4=$CF$4)*$D39:$AB39))</f>
        <v/>
      </c>
      <c r="CG39" s="15" t="str">
        <f t="shared" si="36"/>
        <v/>
      </c>
      <c r="CH39" s="2" t="str" cm="1">
        <f t="array" ref="CH39">IF(B39="","",SUMPRODUCT(($D$1:$AB$4=$CH$4)*$D39:$AB39))</f>
        <v/>
      </c>
      <c r="CI39" s="15" t="str">
        <f t="shared" si="37"/>
        <v/>
      </c>
    </row>
    <row r="40" spans="1:189">
      <c r="A40" s="6">
        <v>35</v>
      </c>
      <c r="D40" s="97"/>
      <c r="E40" s="86"/>
      <c r="F40" s="86"/>
      <c r="G40" s="86"/>
      <c r="H40" s="86"/>
      <c r="I40" s="98"/>
      <c r="J40" s="102"/>
      <c r="K40" s="87"/>
      <c r="L40" s="87"/>
      <c r="M40" s="87"/>
      <c r="N40" s="87"/>
      <c r="O40" s="103"/>
      <c r="P40" s="107"/>
      <c r="Q40" s="88"/>
      <c r="R40" s="88"/>
      <c r="S40" s="88"/>
      <c r="T40" s="88"/>
      <c r="U40" s="108"/>
      <c r="V40" s="113"/>
      <c r="W40" s="89"/>
      <c r="X40" s="89"/>
      <c r="Y40" s="89"/>
      <c r="Z40" s="89"/>
      <c r="AA40" s="89"/>
      <c r="AB40" s="169"/>
      <c r="AC40" s="171" t="str">
        <f t="shared" si="38"/>
        <v/>
      </c>
      <c r="AD40" s="172" t="str">
        <f t="shared" si="12"/>
        <v/>
      </c>
      <c r="AL40" s="2" t="str" cm="1">
        <f t="array" ref="AL40">IF(B40="","",SUMPRODUCT(($D$1:$AB$4=$AL$4)*D40:AB40))</f>
        <v/>
      </c>
      <c r="AM40" s="15" t="str">
        <f t="shared" si="13"/>
        <v/>
      </c>
      <c r="AN40" s="2" t="str" cm="1">
        <f t="array" ref="AN40">IF(B40="","",SUMPRODUCT(($D$1:$AB$4=$AN$4)*D40:AB40))</f>
        <v/>
      </c>
      <c r="AO40" s="15" t="str">
        <f t="shared" si="14"/>
        <v/>
      </c>
      <c r="AP40" s="2" t="str" cm="1">
        <f t="array" ref="AP40">IF(B40="","",SUMPRODUCT(($D$1:$AB$4=$AP$4)*D40:AB40))</f>
        <v/>
      </c>
      <c r="AQ40" s="15" t="str">
        <f t="shared" si="15"/>
        <v/>
      </c>
      <c r="AR40" s="2" t="str" cm="1">
        <f t="array" ref="AR40">IF(B40="","",SUMPRODUCT(($D$1:$AB$4=$AR$4)*D40:AB40))</f>
        <v/>
      </c>
      <c r="AS40" s="15" t="str">
        <f t="shared" si="16"/>
        <v/>
      </c>
      <c r="AT40" s="2" t="str" cm="1">
        <f t="array" ref="AT40">IF(B40="","",SUMPRODUCT(($D$1:$AB$4=$AT$4)*$D40:$AB40))</f>
        <v/>
      </c>
      <c r="AU40" s="15" t="str">
        <f t="shared" si="17"/>
        <v/>
      </c>
      <c r="AV40" s="2" t="str" cm="1">
        <f t="array" ref="AV40">IF(D40="","",SUMPRODUCT(($D$1:$AB$4=$AV$4)*$D40:$AB40))</f>
        <v/>
      </c>
      <c r="AW40" s="15" t="str">
        <f t="shared" si="18"/>
        <v/>
      </c>
      <c r="AX40" s="2" t="str" cm="1">
        <f t="array" ref="AX40">IF(F40="","",SUMPRODUCT(($D$1:$AB$4=$AX$4)*$D40:$AB40))</f>
        <v/>
      </c>
      <c r="AY40" s="15" t="str">
        <f t="shared" si="19"/>
        <v/>
      </c>
      <c r="AZ40" s="2" t="str" cm="1">
        <f t="array" ref="AZ40">IF(B40="","",SUMPRODUCT(($D$1:$AB$4=$AZ$4)*$D40:$AB40))</f>
        <v/>
      </c>
      <c r="BA40" s="15" t="str">
        <f t="shared" si="20"/>
        <v/>
      </c>
      <c r="BB40" s="2" t="str" cm="1">
        <f t="array" ref="BB40">IF(B40="","",SUMPRODUCT(($D$1:$AB$4=$BB$4)*$D40:$AB40))</f>
        <v/>
      </c>
      <c r="BC40" s="15" t="str">
        <f t="shared" si="21"/>
        <v/>
      </c>
      <c r="BD40" s="2" t="str" cm="1">
        <f t="array" ref="BD40">IF(B40="","",SUMPRODUCT(($D$1:$AB$4=$BD$4)*$D40:$AB40))</f>
        <v/>
      </c>
      <c r="BE40" s="15" t="str">
        <f t="shared" si="22"/>
        <v/>
      </c>
      <c r="BF40" s="2" t="str" cm="1">
        <f t="array" ref="BF40">IF(B40="","",SUMPRODUCT(($D$1:$AB$4=$BF$4)*$D40:$AB40))</f>
        <v/>
      </c>
      <c r="BG40" s="15" t="str">
        <f t="shared" si="23"/>
        <v/>
      </c>
      <c r="BH40" s="2" t="str" cm="1">
        <f t="array" ref="BH40">IF(B40="","",SUMPRODUCT(($D$1:$AB$4=$BH$4)*$D40:$AB40))</f>
        <v/>
      </c>
      <c r="BI40" s="15" t="str">
        <f t="shared" si="24"/>
        <v/>
      </c>
      <c r="BJ40" s="2" t="str" cm="1">
        <f t="array" ref="BJ40">IF(B40="","",SUMPRODUCT(($D$1:$AB$4=$BJ$4)*$D40:$AB40))</f>
        <v/>
      </c>
      <c r="BK40" s="15" t="str">
        <f t="shared" si="25"/>
        <v/>
      </c>
      <c r="BL40" s="2" t="str" cm="1">
        <f t="array" ref="BL40">IF(B40="","",SUMPRODUCT(($D$1:$AB$4=$BL$4)*$D40:$AB40))</f>
        <v/>
      </c>
      <c r="BM40" s="15" t="str">
        <f t="shared" si="26"/>
        <v/>
      </c>
      <c r="BN40" s="2" t="str" cm="1">
        <f t="array" ref="BN40">IF(B40="","",SUMPRODUCT(($D$1:$AB$4=$BN$4)*$D40:$AB40))</f>
        <v/>
      </c>
      <c r="BO40" s="15" t="str">
        <f t="shared" si="27"/>
        <v/>
      </c>
      <c r="BP40" s="2" t="str" cm="1">
        <f t="array" ref="BP40">IF(B40="","",SUMPRODUCT(($D$1:$AB$4=$BP$4)*$D40:$AB40))</f>
        <v/>
      </c>
      <c r="BQ40" s="15" t="str">
        <f t="shared" si="28"/>
        <v/>
      </c>
      <c r="BR40" s="2" t="str" cm="1">
        <f t="array" ref="BR40">IF(B40="","",SUMPRODUCT(($D$1:$AB$4=$BR$4)*$D40:$AB40))</f>
        <v/>
      </c>
      <c r="BS40" s="15" t="str">
        <f t="shared" si="29"/>
        <v/>
      </c>
      <c r="BT40" s="2" t="str" cm="1">
        <f t="array" ref="BT40">IF(B40="","",SUMPRODUCT(($D$1:$AB$4=$BT$4)*$D40:$AB40))</f>
        <v/>
      </c>
      <c r="BU40" s="15" t="str">
        <f t="shared" si="30"/>
        <v/>
      </c>
      <c r="BV40" s="2" t="str" cm="1">
        <f t="array" ref="BV40">IF(B40="","",SUMPRODUCT(($D$1:$AB$4=$BV$4)*$D40:$AB40))</f>
        <v/>
      </c>
      <c r="BW40" s="15" t="str">
        <f t="shared" si="31"/>
        <v/>
      </c>
      <c r="BX40" s="2" t="str" cm="1">
        <f t="array" ref="BX40">IF(B40="","",SUMPRODUCT(($D$1:$AB$4=$BX$4)*$D40:$AB40))</f>
        <v/>
      </c>
      <c r="BY40" s="15" t="str">
        <f t="shared" si="32"/>
        <v/>
      </c>
      <c r="BZ40" s="2" t="str" cm="1">
        <f t="array" ref="BZ40">IF(B40="","",SUMPRODUCT(($D$1:$AB$4=$BZ$4)*$D40:$AB40))</f>
        <v/>
      </c>
      <c r="CA40" s="15" t="str">
        <f t="shared" si="33"/>
        <v/>
      </c>
      <c r="CB40" s="2" t="str" cm="1">
        <f t="array" ref="CB40">IF(B40="","",SUMPRODUCT(($D$1:$AB$4=$CB$4)*$D40:$AB40))</f>
        <v/>
      </c>
      <c r="CC40" s="15" t="str">
        <f t="shared" si="34"/>
        <v/>
      </c>
      <c r="CD40" s="2" t="str" cm="1">
        <f t="array" ref="CD40">IF(B40="","",SUMPRODUCT(($D$1:$AB$4=$CD$4)*$D40:$AB40))</f>
        <v/>
      </c>
      <c r="CE40" s="15" t="str">
        <f t="shared" si="35"/>
        <v/>
      </c>
      <c r="CF40" s="2" t="str" cm="1">
        <f t="array" ref="CF40">IF(B40="","",SUMPRODUCT(($D$1:$AB$4=$CF$4)*$D40:$AB40))</f>
        <v/>
      </c>
      <c r="CG40" s="15" t="str">
        <f t="shared" si="36"/>
        <v/>
      </c>
      <c r="CH40" s="2" t="str" cm="1">
        <f t="array" ref="CH40">IF(B40="","",SUMPRODUCT(($D$1:$AB$4=$CH$4)*$D40:$AB40))</f>
        <v/>
      </c>
      <c r="CI40" s="15" t="str">
        <f t="shared" si="37"/>
        <v/>
      </c>
    </row>
    <row r="41" spans="1:189">
      <c r="A41" s="7">
        <v>36</v>
      </c>
      <c r="D41" s="97"/>
      <c r="E41" s="86"/>
      <c r="F41" s="86"/>
      <c r="G41" s="86"/>
      <c r="H41" s="86"/>
      <c r="I41" s="98"/>
      <c r="J41" s="102"/>
      <c r="K41" s="87"/>
      <c r="L41" s="87"/>
      <c r="M41" s="87"/>
      <c r="N41" s="87"/>
      <c r="O41" s="103"/>
      <c r="P41" s="107"/>
      <c r="Q41" s="88"/>
      <c r="R41" s="88"/>
      <c r="S41" s="88"/>
      <c r="T41" s="88"/>
      <c r="U41" s="108"/>
      <c r="V41" s="113"/>
      <c r="W41" s="89"/>
      <c r="X41" s="89"/>
      <c r="Y41" s="89"/>
      <c r="Z41" s="89"/>
      <c r="AA41" s="89"/>
      <c r="AB41" s="169"/>
      <c r="AC41" s="171" t="str">
        <f t="shared" si="38"/>
        <v/>
      </c>
      <c r="AD41" s="172" t="str">
        <f t="shared" si="12"/>
        <v/>
      </c>
      <c r="AL41" s="2" t="str" cm="1">
        <f t="array" ref="AL41">IF(B41="","",SUMPRODUCT(($D$1:$AB$4=$AL$4)*D41:AB41))</f>
        <v/>
      </c>
      <c r="AM41" s="15" t="str">
        <f t="shared" si="13"/>
        <v/>
      </c>
      <c r="AN41" s="2" t="str" cm="1">
        <f t="array" ref="AN41">IF(B41="","",SUMPRODUCT(($D$1:$AB$4=$AN$4)*D41:AB41))</f>
        <v/>
      </c>
      <c r="AO41" s="15" t="str">
        <f t="shared" si="14"/>
        <v/>
      </c>
      <c r="AP41" s="2" t="str" cm="1">
        <f t="array" ref="AP41">IF(B41="","",SUMPRODUCT(($D$1:$AB$4=$AP$4)*D41:AB41))</f>
        <v/>
      </c>
      <c r="AQ41" s="15" t="str">
        <f t="shared" si="15"/>
        <v/>
      </c>
      <c r="AR41" s="2" t="str" cm="1">
        <f t="array" ref="AR41">IF(B41="","",SUMPRODUCT(($D$1:$AB$4=$AR$4)*D41:AB41))</f>
        <v/>
      </c>
      <c r="AS41" s="15" t="str">
        <f t="shared" si="16"/>
        <v/>
      </c>
      <c r="AT41" s="2" t="str" cm="1">
        <f t="array" ref="AT41">IF(B41="","",SUMPRODUCT(($D$1:$AB$4=$AT$4)*$D41:$AB41))</f>
        <v/>
      </c>
      <c r="AU41" s="15" t="str">
        <f t="shared" si="17"/>
        <v/>
      </c>
      <c r="AV41" s="2" t="str" cm="1">
        <f t="array" ref="AV41">IF(D41="","",SUMPRODUCT(($D$1:$AB$4=$AV$4)*$D41:$AB41))</f>
        <v/>
      </c>
      <c r="AW41" s="15" t="str">
        <f t="shared" si="18"/>
        <v/>
      </c>
      <c r="AX41" s="2" t="str" cm="1">
        <f t="array" ref="AX41">IF(F41="","",SUMPRODUCT(($D$1:$AB$4=$AX$4)*$D41:$AB41))</f>
        <v/>
      </c>
      <c r="AY41" s="15" t="str">
        <f t="shared" si="19"/>
        <v/>
      </c>
      <c r="AZ41" s="2" t="str" cm="1">
        <f t="array" ref="AZ41">IF(B41="","",SUMPRODUCT(($D$1:$AB$4=$AZ$4)*$D41:$AB41))</f>
        <v/>
      </c>
      <c r="BA41" s="15" t="str">
        <f t="shared" si="20"/>
        <v/>
      </c>
      <c r="BB41" s="2" t="str" cm="1">
        <f t="array" ref="BB41">IF(B41="","",SUMPRODUCT(($D$1:$AB$4=$BB$4)*$D41:$AB41))</f>
        <v/>
      </c>
      <c r="BC41" s="15" t="str">
        <f t="shared" si="21"/>
        <v/>
      </c>
      <c r="BD41" s="2" t="str" cm="1">
        <f t="array" ref="BD41">IF(B41="","",SUMPRODUCT(($D$1:$AB$4=$BD$4)*$D41:$AB41))</f>
        <v/>
      </c>
      <c r="BE41" s="15" t="str">
        <f t="shared" si="22"/>
        <v/>
      </c>
      <c r="BF41" s="2" t="str" cm="1">
        <f t="array" ref="BF41">IF(B41="","",SUMPRODUCT(($D$1:$AB$4=$BF$4)*$D41:$AB41))</f>
        <v/>
      </c>
      <c r="BG41" s="15" t="str">
        <f t="shared" si="23"/>
        <v/>
      </c>
      <c r="BH41" s="2" t="str" cm="1">
        <f t="array" ref="BH41">IF(B41="","",SUMPRODUCT(($D$1:$AB$4=$BH$4)*$D41:$AB41))</f>
        <v/>
      </c>
      <c r="BI41" s="15" t="str">
        <f t="shared" si="24"/>
        <v/>
      </c>
      <c r="BJ41" s="2" t="str" cm="1">
        <f t="array" ref="BJ41">IF(B41="","",SUMPRODUCT(($D$1:$AB$4=$BJ$4)*$D41:$AB41))</f>
        <v/>
      </c>
      <c r="BK41" s="15" t="str">
        <f t="shared" si="25"/>
        <v/>
      </c>
      <c r="BL41" s="2" t="str" cm="1">
        <f t="array" ref="BL41">IF(B41="","",SUMPRODUCT(($D$1:$AB$4=$BL$4)*$D41:$AB41))</f>
        <v/>
      </c>
      <c r="BM41" s="15" t="str">
        <f t="shared" si="26"/>
        <v/>
      </c>
      <c r="BN41" s="2" t="str" cm="1">
        <f t="array" ref="BN41">IF(B41="","",SUMPRODUCT(($D$1:$AB$4=$BN$4)*$D41:$AB41))</f>
        <v/>
      </c>
      <c r="BO41" s="15" t="str">
        <f t="shared" si="27"/>
        <v/>
      </c>
      <c r="BP41" s="2" t="str" cm="1">
        <f t="array" ref="BP41">IF(B41="","",SUMPRODUCT(($D$1:$AB$4=$BP$4)*$D41:$AB41))</f>
        <v/>
      </c>
      <c r="BQ41" s="15" t="str">
        <f t="shared" si="28"/>
        <v/>
      </c>
      <c r="BR41" s="2" t="str" cm="1">
        <f t="array" ref="BR41">IF(B41="","",SUMPRODUCT(($D$1:$AB$4=$BR$4)*$D41:$AB41))</f>
        <v/>
      </c>
      <c r="BS41" s="15" t="str">
        <f t="shared" si="29"/>
        <v/>
      </c>
      <c r="BT41" s="2" t="str" cm="1">
        <f t="array" ref="BT41">IF(B41="","",SUMPRODUCT(($D$1:$AB$4=$BT$4)*$D41:$AB41))</f>
        <v/>
      </c>
      <c r="BU41" s="15" t="str">
        <f t="shared" si="30"/>
        <v/>
      </c>
      <c r="BV41" s="2" t="str" cm="1">
        <f t="array" ref="BV41">IF(B41="","",SUMPRODUCT(($D$1:$AB$4=$BV$4)*$D41:$AB41))</f>
        <v/>
      </c>
      <c r="BW41" s="15" t="str">
        <f t="shared" si="31"/>
        <v/>
      </c>
      <c r="BX41" s="2" t="str" cm="1">
        <f t="array" ref="BX41">IF(B41="","",SUMPRODUCT(($D$1:$AB$4=$BX$4)*$D41:$AB41))</f>
        <v/>
      </c>
      <c r="BY41" s="15" t="str">
        <f t="shared" si="32"/>
        <v/>
      </c>
      <c r="BZ41" s="2" t="str" cm="1">
        <f t="array" ref="BZ41">IF(B41="","",SUMPRODUCT(($D$1:$AB$4=$BZ$4)*$D41:$AB41))</f>
        <v/>
      </c>
      <c r="CA41" s="15" t="str">
        <f t="shared" si="33"/>
        <v/>
      </c>
      <c r="CB41" s="2" t="str" cm="1">
        <f t="array" ref="CB41">IF(B41="","",SUMPRODUCT(($D$1:$AB$4=$CB$4)*$D41:$AB41))</f>
        <v/>
      </c>
      <c r="CC41" s="15" t="str">
        <f t="shared" si="34"/>
        <v/>
      </c>
      <c r="CD41" s="2" t="str" cm="1">
        <f t="array" ref="CD41">IF(B41="","",SUMPRODUCT(($D$1:$AB$4=$CD$4)*$D41:$AB41))</f>
        <v/>
      </c>
      <c r="CE41" s="15" t="str">
        <f t="shared" si="35"/>
        <v/>
      </c>
      <c r="CF41" s="2" t="str" cm="1">
        <f t="array" ref="CF41">IF(B41="","",SUMPRODUCT(($D$1:$AB$4=$CF$4)*$D41:$AB41))</f>
        <v/>
      </c>
      <c r="CG41" s="15" t="str">
        <f t="shared" si="36"/>
        <v/>
      </c>
      <c r="CH41" s="2" t="str" cm="1">
        <f t="array" ref="CH41">IF(B41="","",SUMPRODUCT(($D$1:$AB$4=$CH$4)*$D41:$AB41))</f>
        <v/>
      </c>
      <c r="CI41" s="15" t="str">
        <f t="shared" si="37"/>
        <v/>
      </c>
    </row>
    <row r="42" spans="1:189">
      <c r="A42" s="6">
        <v>37</v>
      </c>
      <c r="D42" s="97"/>
      <c r="E42" s="86"/>
      <c r="F42" s="86"/>
      <c r="G42" s="86"/>
      <c r="H42" s="86"/>
      <c r="I42" s="98"/>
      <c r="J42" s="102"/>
      <c r="K42" s="87"/>
      <c r="L42" s="87"/>
      <c r="M42" s="87"/>
      <c r="N42" s="87"/>
      <c r="O42" s="103"/>
      <c r="P42" s="107"/>
      <c r="Q42" s="88"/>
      <c r="R42" s="88"/>
      <c r="S42" s="88"/>
      <c r="T42" s="88"/>
      <c r="U42" s="108"/>
      <c r="V42" s="113"/>
      <c r="W42" s="89"/>
      <c r="X42" s="89"/>
      <c r="Y42" s="89"/>
      <c r="Z42" s="89"/>
      <c r="AA42" s="89"/>
      <c r="AB42" s="169"/>
      <c r="AC42" s="171" t="str">
        <f t="shared" si="38"/>
        <v/>
      </c>
      <c r="AD42" s="172" t="str">
        <f t="shared" si="12"/>
        <v/>
      </c>
      <c r="AL42" s="2" t="str" cm="1">
        <f t="array" ref="AL42">IF(B42="","",SUMPRODUCT(($D$1:$AB$4=$AL$4)*D42:AB42))</f>
        <v/>
      </c>
      <c r="AM42" s="15" t="str">
        <f t="shared" si="13"/>
        <v/>
      </c>
      <c r="AN42" s="2" t="str" cm="1">
        <f t="array" ref="AN42">IF(B42="","",SUMPRODUCT(($D$1:$AB$4=$AN$4)*D42:AB42))</f>
        <v/>
      </c>
      <c r="AO42" s="15" t="str">
        <f t="shared" si="14"/>
        <v/>
      </c>
      <c r="AP42" s="2" t="str" cm="1">
        <f t="array" ref="AP42">IF(B42="","",SUMPRODUCT(($D$1:$AB$4=$AP$4)*D42:AB42))</f>
        <v/>
      </c>
      <c r="AQ42" s="15" t="str">
        <f t="shared" si="15"/>
        <v/>
      </c>
      <c r="AR42" s="2" t="str" cm="1">
        <f t="array" ref="AR42">IF(B42="","",SUMPRODUCT(($D$1:$AB$4=$AR$4)*D42:AB42))</f>
        <v/>
      </c>
      <c r="AS42" s="15" t="str">
        <f t="shared" si="16"/>
        <v/>
      </c>
      <c r="AT42" s="2" t="str" cm="1">
        <f t="array" ref="AT42">IF(B42="","",SUMPRODUCT(($D$1:$AB$4=$AT$4)*$D42:$AB42))</f>
        <v/>
      </c>
      <c r="AU42" s="15" t="str">
        <f t="shared" si="17"/>
        <v/>
      </c>
      <c r="AV42" s="2" t="str" cm="1">
        <f t="array" ref="AV42">IF(D42="","",SUMPRODUCT(($D$1:$AB$4=$AV$4)*$D42:$AB42))</f>
        <v/>
      </c>
      <c r="AW42" s="15" t="str">
        <f t="shared" si="18"/>
        <v/>
      </c>
      <c r="AX42" s="2" t="str" cm="1">
        <f t="array" ref="AX42">IF(F42="","",SUMPRODUCT(($D$1:$AB$4=$AX$4)*$D42:$AB42))</f>
        <v/>
      </c>
      <c r="AY42" s="15" t="str">
        <f t="shared" si="19"/>
        <v/>
      </c>
      <c r="AZ42" s="2" t="str" cm="1">
        <f t="array" ref="AZ42">IF(B42="","",SUMPRODUCT(($D$1:$AB$4=$AZ$4)*$D42:$AB42))</f>
        <v/>
      </c>
      <c r="BA42" s="15" t="str">
        <f t="shared" si="20"/>
        <v/>
      </c>
      <c r="BB42" s="2" t="str" cm="1">
        <f t="array" ref="BB42">IF(B42="","",SUMPRODUCT(($D$1:$AB$4=$BB$4)*$D42:$AB42))</f>
        <v/>
      </c>
      <c r="BC42" s="15" t="str">
        <f t="shared" si="21"/>
        <v/>
      </c>
      <c r="BD42" s="2" t="str" cm="1">
        <f t="array" ref="BD42">IF(B42="","",SUMPRODUCT(($D$1:$AB$4=$BD$4)*$D42:$AB42))</f>
        <v/>
      </c>
      <c r="BE42" s="15" t="str">
        <f t="shared" si="22"/>
        <v/>
      </c>
      <c r="BF42" s="2" t="str" cm="1">
        <f t="array" ref="BF42">IF(B42="","",SUMPRODUCT(($D$1:$AB$4=$BF$4)*$D42:$AB42))</f>
        <v/>
      </c>
      <c r="BG42" s="15" t="str">
        <f t="shared" si="23"/>
        <v/>
      </c>
      <c r="BH42" s="2" t="str" cm="1">
        <f t="array" ref="BH42">IF(B42="","",SUMPRODUCT(($D$1:$AB$4=$BH$4)*$D42:$AB42))</f>
        <v/>
      </c>
      <c r="BI42" s="15" t="str">
        <f t="shared" si="24"/>
        <v/>
      </c>
      <c r="BJ42" s="2" t="str" cm="1">
        <f t="array" ref="BJ42">IF(B42="","",SUMPRODUCT(($D$1:$AB$4=$BJ$4)*$D42:$AB42))</f>
        <v/>
      </c>
      <c r="BK42" s="15" t="str">
        <f t="shared" si="25"/>
        <v/>
      </c>
      <c r="BL42" s="2" t="str" cm="1">
        <f t="array" ref="BL42">IF(B42="","",SUMPRODUCT(($D$1:$AB$4=$BL$4)*$D42:$AB42))</f>
        <v/>
      </c>
      <c r="BM42" s="15" t="str">
        <f t="shared" si="26"/>
        <v/>
      </c>
      <c r="BN42" s="2" t="str" cm="1">
        <f t="array" ref="BN42">IF(B42="","",SUMPRODUCT(($D$1:$AB$4=$BN$4)*$D42:$AB42))</f>
        <v/>
      </c>
      <c r="BO42" s="15" t="str">
        <f t="shared" si="27"/>
        <v/>
      </c>
      <c r="BP42" s="2" t="str" cm="1">
        <f t="array" ref="BP42">IF(B42="","",SUMPRODUCT(($D$1:$AB$4=$BP$4)*$D42:$AB42))</f>
        <v/>
      </c>
      <c r="BQ42" s="15" t="str">
        <f t="shared" si="28"/>
        <v/>
      </c>
      <c r="BR42" s="2" t="str" cm="1">
        <f t="array" ref="BR42">IF(B42="","",SUMPRODUCT(($D$1:$AB$4=$BR$4)*$D42:$AB42))</f>
        <v/>
      </c>
      <c r="BS42" s="15" t="str">
        <f t="shared" si="29"/>
        <v/>
      </c>
      <c r="BT42" s="2" t="str" cm="1">
        <f t="array" ref="BT42">IF(B42="","",SUMPRODUCT(($D$1:$AB$4=$BT$4)*$D42:$AB42))</f>
        <v/>
      </c>
      <c r="BU42" s="15" t="str">
        <f t="shared" si="30"/>
        <v/>
      </c>
      <c r="BV42" s="2" t="str" cm="1">
        <f t="array" ref="BV42">IF(B42="","",SUMPRODUCT(($D$1:$AB$4=$BV$4)*$D42:$AB42))</f>
        <v/>
      </c>
      <c r="BW42" s="15" t="str">
        <f t="shared" si="31"/>
        <v/>
      </c>
      <c r="BX42" s="2" t="str" cm="1">
        <f t="array" ref="BX42">IF(B42="","",SUMPRODUCT(($D$1:$AB$4=$BX$4)*$D42:$AB42))</f>
        <v/>
      </c>
      <c r="BY42" s="15" t="str">
        <f t="shared" si="32"/>
        <v/>
      </c>
      <c r="BZ42" s="2" t="str" cm="1">
        <f t="array" ref="BZ42">IF(B42="","",SUMPRODUCT(($D$1:$AB$4=$BZ$4)*$D42:$AB42))</f>
        <v/>
      </c>
      <c r="CA42" s="15" t="str">
        <f t="shared" si="33"/>
        <v/>
      </c>
      <c r="CB42" s="2" t="str" cm="1">
        <f t="array" ref="CB42">IF(B42="","",SUMPRODUCT(($D$1:$AB$4=$CB$4)*$D42:$AB42))</f>
        <v/>
      </c>
      <c r="CC42" s="15" t="str">
        <f t="shared" si="34"/>
        <v/>
      </c>
      <c r="CD42" s="2" t="str" cm="1">
        <f t="array" ref="CD42">IF(B42="","",SUMPRODUCT(($D$1:$AB$4=$CD$4)*$D42:$AB42))</f>
        <v/>
      </c>
      <c r="CE42" s="15" t="str">
        <f t="shared" si="35"/>
        <v/>
      </c>
      <c r="CF42" s="2" t="str" cm="1">
        <f t="array" ref="CF42">IF(B42="","",SUMPRODUCT(($D$1:$AB$4=$CF$4)*$D42:$AB42))</f>
        <v/>
      </c>
      <c r="CG42" s="15" t="str">
        <f t="shared" si="36"/>
        <v/>
      </c>
      <c r="CH42" s="2" t="str" cm="1">
        <f t="array" ref="CH42">IF(B42="","",SUMPRODUCT(($D$1:$AB$4=$CH$4)*$D42:$AB42))</f>
        <v/>
      </c>
      <c r="CI42" s="15" t="str">
        <f t="shared" si="37"/>
        <v/>
      </c>
    </row>
    <row r="43" spans="1:189">
      <c r="A43" s="7">
        <v>38</v>
      </c>
      <c r="D43" s="97"/>
      <c r="E43" s="86"/>
      <c r="F43" s="86"/>
      <c r="G43" s="86"/>
      <c r="H43" s="86"/>
      <c r="I43" s="98"/>
      <c r="J43" s="102"/>
      <c r="K43" s="87"/>
      <c r="L43" s="87"/>
      <c r="M43" s="87"/>
      <c r="N43" s="87"/>
      <c r="O43" s="103"/>
      <c r="P43" s="107"/>
      <c r="Q43" s="88"/>
      <c r="R43" s="88"/>
      <c r="S43" s="88"/>
      <c r="T43" s="88"/>
      <c r="U43" s="108"/>
      <c r="V43" s="113"/>
      <c r="W43" s="89"/>
      <c r="X43" s="89"/>
      <c r="Y43" s="89"/>
      <c r="Z43" s="89"/>
      <c r="AA43" s="89"/>
      <c r="AB43" s="169"/>
      <c r="AC43" s="171" t="str">
        <f t="shared" si="38"/>
        <v/>
      </c>
      <c r="AD43" s="172" t="str">
        <f t="shared" si="12"/>
        <v/>
      </c>
      <c r="AL43" s="2" t="str" cm="1">
        <f t="array" ref="AL43">IF(B43="","",SUMPRODUCT(($D$1:$AB$4=$AL$4)*D43:AB43))</f>
        <v/>
      </c>
      <c r="AM43" s="15" t="str">
        <f t="shared" si="13"/>
        <v/>
      </c>
      <c r="AN43" s="2" t="str" cm="1">
        <f t="array" ref="AN43">IF(B43="","",SUMPRODUCT(($D$1:$AB$4=$AN$4)*D43:AB43))</f>
        <v/>
      </c>
      <c r="AO43" s="15" t="str">
        <f t="shared" si="14"/>
        <v/>
      </c>
      <c r="AP43" s="2" t="str" cm="1">
        <f t="array" ref="AP43">IF(B43="","",SUMPRODUCT(($D$1:$AB$4=$AP$4)*D43:AB43))</f>
        <v/>
      </c>
      <c r="AQ43" s="15" t="str">
        <f t="shared" si="15"/>
        <v/>
      </c>
      <c r="AR43" s="2" t="str" cm="1">
        <f t="array" ref="AR43">IF(B43="","",SUMPRODUCT(($D$1:$AB$4=$AR$4)*D43:AB43))</f>
        <v/>
      </c>
      <c r="AS43" s="15" t="str">
        <f t="shared" si="16"/>
        <v/>
      </c>
      <c r="AT43" s="2" t="str" cm="1">
        <f t="array" ref="AT43">IF(B43="","",SUMPRODUCT(($D$1:$AB$4=$AT$4)*$D43:$AB43))</f>
        <v/>
      </c>
      <c r="AU43" s="15" t="str">
        <f t="shared" si="17"/>
        <v/>
      </c>
      <c r="AV43" s="2" t="str" cm="1">
        <f t="array" ref="AV43">IF(D43="","",SUMPRODUCT(($D$1:$AB$4=$AV$4)*$D43:$AB43))</f>
        <v/>
      </c>
      <c r="AW43" s="15" t="str">
        <f t="shared" si="18"/>
        <v/>
      </c>
      <c r="AX43" s="2" t="str" cm="1">
        <f t="array" ref="AX43">IF(F43="","",SUMPRODUCT(($D$1:$AB$4=$AX$4)*$D43:$AB43))</f>
        <v/>
      </c>
      <c r="AY43" s="15" t="str">
        <f t="shared" si="19"/>
        <v/>
      </c>
      <c r="AZ43" s="2" t="str" cm="1">
        <f t="array" ref="AZ43">IF(B43="","",SUMPRODUCT(($D$1:$AB$4=$AZ$4)*$D43:$AB43))</f>
        <v/>
      </c>
      <c r="BA43" s="15" t="str">
        <f t="shared" si="20"/>
        <v/>
      </c>
      <c r="BB43" s="2" t="str" cm="1">
        <f t="array" ref="BB43">IF(B43="","",SUMPRODUCT(($D$1:$AB$4=$BB$4)*$D43:$AB43))</f>
        <v/>
      </c>
      <c r="BC43" s="15" t="str">
        <f t="shared" si="21"/>
        <v/>
      </c>
      <c r="BD43" s="2" t="str" cm="1">
        <f t="array" ref="BD43">IF(B43="","",SUMPRODUCT(($D$1:$AB$4=$BD$4)*$D43:$AB43))</f>
        <v/>
      </c>
      <c r="BE43" s="15" t="str">
        <f t="shared" si="22"/>
        <v/>
      </c>
      <c r="BF43" s="2" t="str" cm="1">
        <f t="array" ref="BF43">IF(B43="","",SUMPRODUCT(($D$1:$AB$4=$BF$4)*$D43:$AB43))</f>
        <v/>
      </c>
      <c r="BG43" s="15" t="str">
        <f t="shared" si="23"/>
        <v/>
      </c>
      <c r="BH43" s="2" t="str" cm="1">
        <f t="array" ref="BH43">IF(B43="","",SUMPRODUCT(($D$1:$AB$4=$BH$4)*$D43:$AB43))</f>
        <v/>
      </c>
      <c r="BI43" s="15" t="str">
        <f t="shared" si="24"/>
        <v/>
      </c>
      <c r="BJ43" s="2" t="str" cm="1">
        <f t="array" ref="BJ43">IF(B43="","",SUMPRODUCT(($D$1:$AB$4=$BJ$4)*$D43:$AB43))</f>
        <v/>
      </c>
      <c r="BK43" s="15" t="str">
        <f t="shared" si="25"/>
        <v/>
      </c>
      <c r="BL43" s="2" t="str" cm="1">
        <f t="array" ref="BL43">IF(B43="","",SUMPRODUCT(($D$1:$AB$4=$BL$4)*$D43:$AB43))</f>
        <v/>
      </c>
      <c r="BM43" s="15" t="str">
        <f t="shared" si="26"/>
        <v/>
      </c>
      <c r="BN43" s="2" t="str" cm="1">
        <f t="array" ref="BN43">IF(B43="","",SUMPRODUCT(($D$1:$AB$4=$BN$4)*$D43:$AB43))</f>
        <v/>
      </c>
      <c r="BO43" s="15" t="str">
        <f t="shared" si="27"/>
        <v/>
      </c>
      <c r="BP43" s="2" t="str" cm="1">
        <f t="array" ref="BP43">IF(B43="","",SUMPRODUCT(($D$1:$AB$4=$BP$4)*$D43:$AB43))</f>
        <v/>
      </c>
      <c r="BQ43" s="15" t="str">
        <f t="shared" si="28"/>
        <v/>
      </c>
      <c r="BR43" s="2" t="str" cm="1">
        <f t="array" ref="BR43">IF(B43="","",SUMPRODUCT(($D$1:$AB$4=$BR$4)*$D43:$AB43))</f>
        <v/>
      </c>
      <c r="BS43" s="15" t="str">
        <f t="shared" si="29"/>
        <v/>
      </c>
      <c r="BT43" s="2" t="str" cm="1">
        <f t="array" ref="BT43">IF(B43="","",SUMPRODUCT(($D$1:$AB$4=$BT$4)*$D43:$AB43))</f>
        <v/>
      </c>
      <c r="BU43" s="15" t="str">
        <f t="shared" si="30"/>
        <v/>
      </c>
      <c r="BV43" s="2" t="str" cm="1">
        <f t="array" ref="BV43">IF(B43="","",SUMPRODUCT(($D$1:$AB$4=$BV$4)*$D43:$AB43))</f>
        <v/>
      </c>
      <c r="BW43" s="15" t="str">
        <f t="shared" si="31"/>
        <v/>
      </c>
      <c r="BX43" s="2" t="str" cm="1">
        <f t="array" ref="BX43">IF(B43="","",SUMPRODUCT(($D$1:$AB$4=$BX$4)*$D43:$AB43))</f>
        <v/>
      </c>
      <c r="BY43" s="15" t="str">
        <f t="shared" si="32"/>
        <v/>
      </c>
      <c r="BZ43" s="2" t="str" cm="1">
        <f t="array" ref="BZ43">IF(B43="","",SUMPRODUCT(($D$1:$AB$4=$BZ$4)*$D43:$AB43))</f>
        <v/>
      </c>
      <c r="CA43" s="15" t="str">
        <f t="shared" si="33"/>
        <v/>
      </c>
      <c r="CB43" s="2" t="str" cm="1">
        <f t="array" ref="CB43">IF(B43="","",SUMPRODUCT(($D$1:$AB$4=$CB$4)*$D43:$AB43))</f>
        <v/>
      </c>
      <c r="CC43" s="15" t="str">
        <f t="shared" si="34"/>
        <v/>
      </c>
      <c r="CD43" s="2" t="str" cm="1">
        <f t="array" ref="CD43">IF(B43="","",SUMPRODUCT(($D$1:$AB$4=$CD$4)*$D43:$AB43))</f>
        <v/>
      </c>
      <c r="CE43" s="15" t="str">
        <f t="shared" si="35"/>
        <v/>
      </c>
      <c r="CF43" s="2" t="str" cm="1">
        <f t="array" ref="CF43">IF(B43="","",SUMPRODUCT(($D$1:$AB$4=$CF$4)*$D43:$AB43))</f>
        <v/>
      </c>
      <c r="CG43" s="15" t="str">
        <f t="shared" si="36"/>
        <v/>
      </c>
      <c r="CH43" s="2" t="str" cm="1">
        <f t="array" ref="CH43">IF(B43="","",SUMPRODUCT(($D$1:$AB$4=$CH$4)*$D43:$AB43))</f>
        <v/>
      </c>
      <c r="CI43" s="15" t="str">
        <f t="shared" si="37"/>
        <v/>
      </c>
    </row>
    <row r="44" spans="1:189">
      <c r="A44" s="6">
        <v>39</v>
      </c>
      <c r="D44" s="97"/>
      <c r="E44" s="86"/>
      <c r="F44" s="86"/>
      <c r="G44" s="86"/>
      <c r="H44" s="86"/>
      <c r="I44" s="98"/>
      <c r="J44" s="102"/>
      <c r="K44" s="87"/>
      <c r="L44" s="87"/>
      <c r="M44" s="87"/>
      <c r="N44" s="87"/>
      <c r="O44" s="103"/>
      <c r="P44" s="107"/>
      <c r="Q44" s="88"/>
      <c r="R44" s="88"/>
      <c r="S44" s="88"/>
      <c r="T44" s="88"/>
      <c r="U44" s="108"/>
      <c r="V44" s="113"/>
      <c r="W44" s="89"/>
      <c r="X44" s="89"/>
      <c r="Y44" s="89"/>
      <c r="Z44" s="89"/>
      <c r="AA44" s="89"/>
      <c r="AB44" s="169"/>
      <c r="AC44" s="171" t="str">
        <f t="shared" si="38"/>
        <v/>
      </c>
      <c r="AD44" s="172" t="str">
        <f t="shared" si="12"/>
        <v/>
      </c>
      <c r="AL44" s="2" t="str" cm="1">
        <f t="array" ref="AL44">IF(B44="","",SUMPRODUCT(($D$1:$AB$4=$AL$4)*D44:AB44))</f>
        <v/>
      </c>
      <c r="AM44" s="15" t="str">
        <f t="shared" si="13"/>
        <v/>
      </c>
      <c r="AN44" s="2" t="str" cm="1">
        <f t="array" ref="AN44">IF(B44="","",SUMPRODUCT(($D$1:$AB$4=$AN$4)*D44:AB44))</f>
        <v/>
      </c>
      <c r="AO44" s="15" t="str">
        <f t="shared" si="14"/>
        <v/>
      </c>
      <c r="AP44" s="2" t="str" cm="1">
        <f t="array" ref="AP44">IF(B44="","",SUMPRODUCT(($D$1:$AB$4=$AP$4)*D44:AB44))</f>
        <v/>
      </c>
      <c r="AQ44" s="15" t="str">
        <f t="shared" si="15"/>
        <v/>
      </c>
      <c r="AR44" s="2" t="str" cm="1">
        <f t="array" ref="AR44">IF(B44="","",SUMPRODUCT(($D$1:$AB$4=$AR$4)*D44:AB44))</f>
        <v/>
      </c>
      <c r="AS44" s="15" t="str">
        <f t="shared" si="16"/>
        <v/>
      </c>
      <c r="AT44" s="2" t="str" cm="1">
        <f t="array" ref="AT44">IF(B44="","",SUMPRODUCT(($D$1:$AB$4=$AT$4)*$D44:$AB44))</f>
        <v/>
      </c>
      <c r="AU44" s="15" t="str">
        <f t="shared" si="17"/>
        <v/>
      </c>
      <c r="AV44" s="2" t="str" cm="1">
        <f t="array" ref="AV44">IF(D44="","",SUMPRODUCT(($D$1:$AB$4=$AV$4)*$D44:$AB44))</f>
        <v/>
      </c>
      <c r="AW44" s="15" t="str">
        <f t="shared" si="18"/>
        <v/>
      </c>
      <c r="AX44" s="2" t="str" cm="1">
        <f t="array" ref="AX44">IF(F44="","",SUMPRODUCT(($D$1:$AB$4=$AX$4)*$D44:$AB44))</f>
        <v/>
      </c>
      <c r="AY44" s="15" t="str">
        <f t="shared" si="19"/>
        <v/>
      </c>
      <c r="AZ44" s="2" t="str" cm="1">
        <f t="array" ref="AZ44">IF(B44="","",SUMPRODUCT(($D$1:$AB$4=$AZ$4)*$D44:$AB44))</f>
        <v/>
      </c>
      <c r="BA44" s="15" t="str">
        <f t="shared" si="20"/>
        <v/>
      </c>
      <c r="BB44" s="2" t="str" cm="1">
        <f t="array" ref="BB44">IF(B44="","",SUMPRODUCT(($D$1:$AB$4=$BB$4)*$D44:$AB44))</f>
        <v/>
      </c>
      <c r="BC44" s="15" t="str">
        <f t="shared" si="21"/>
        <v/>
      </c>
      <c r="BD44" s="2" t="str" cm="1">
        <f t="array" ref="BD44">IF(B44="","",SUMPRODUCT(($D$1:$AB$4=$BD$4)*$D44:$AB44))</f>
        <v/>
      </c>
      <c r="BE44" s="15" t="str">
        <f t="shared" si="22"/>
        <v/>
      </c>
      <c r="BF44" s="2" t="str" cm="1">
        <f t="array" ref="BF44">IF(B44="","",SUMPRODUCT(($D$1:$AB$4=$BF$4)*$D44:$AB44))</f>
        <v/>
      </c>
      <c r="BG44" s="15" t="str">
        <f t="shared" si="23"/>
        <v/>
      </c>
      <c r="BH44" s="2" t="str" cm="1">
        <f t="array" ref="BH44">IF(B44="","",SUMPRODUCT(($D$1:$AB$4=$BH$4)*$D44:$AB44))</f>
        <v/>
      </c>
      <c r="BI44" s="15" t="str">
        <f t="shared" si="24"/>
        <v/>
      </c>
      <c r="BJ44" s="2" t="str" cm="1">
        <f t="array" ref="BJ44">IF(B44="","",SUMPRODUCT(($D$1:$AB$4=$BJ$4)*$D44:$AB44))</f>
        <v/>
      </c>
      <c r="BK44" s="15" t="str">
        <f t="shared" si="25"/>
        <v/>
      </c>
      <c r="BL44" s="2" t="str" cm="1">
        <f t="array" ref="BL44">IF(B44="","",SUMPRODUCT(($D$1:$AB$4=$BL$4)*$D44:$AB44))</f>
        <v/>
      </c>
      <c r="BM44" s="15" t="str">
        <f t="shared" si="26"/>
        <v/>
      </c>
      <c r="BN44" s="2" t="str" cm="1">
        <f t="array" ref="BN44">IF(B44="","",SUMPRODUCT(($D$1:$AB$4=$BN$4)*$D44:$AB44))</f>
        <v/>
      </c>
      <c r="BO44" s="15" t="str">
        <f t="shared" si="27"/>
        <v/>
      </c>
      <c r="BP44" s="2" t="str" cm="1">
        <f t="array" ref="BP44">IF(B44="","",SUMPRODUCT(($D$1:$AB$4=$BP$4)*$D44:$AB44))</f>
        <v/>
      </c>
      <c r="BQ44" s="15" t="str">
        <f t="shared" si="28"/>
        <v/>
      </c>
      <c r="BR44" s="2" t="str" cm="1">
        <f t="array" ref="BR44">IF(B44="","",SUMPRODUCT(($D$1:$AB$4=$BR$4)*$D44:$AB44))</f>
        <v/>
      </c>
      <c r="BS44" s="15" t="str">
        <f t="shared" si="29"/>
        <v/>
      </c>
      <c r="BT44" s="2" t="str" cm="1">
        <f t="array" ref="BT44">IF(B44="","",SUMPRODUCT(($D$1:$AB$4=$BT$4)*$D44:$AB44))</f>
        <v/>
      </c>
      <c r="BU44" s="15" t="str">
        <f t="shared" si="30"/>
        <v/>
      </c>
      <c r="BV44" s="2" t="str" cm="1">
        <f t="array" ref="BV44">IF(B44="","",SUMPRODUCT(($D$1:$AB$4=$BV$4)*$D44:$AB44))</f>
        <v/>
      </c>
      <c r="BW44" s="15" t="str">
        <f t="shared" si="31"/>
        <v/>
      </c>
      <c r="BX44" s="2" t="str" cm="1">
        <f t="array" ref="BX44">IF(B44="","",SUMPRODUCT(($D$1:$AB$4=$BX$4)*$D44:$AB44))</f>
        <v/>
      </c>
      <c r="BY44" s="15" t="str">
        <f t="shared" si="32"/>
        <v/>
      </c>
      <c r="BZ44" s="2" t="str" cm="1">
        <f t="array" ref="BZ44">IF(B44="","",SUMPRODUCT(($D$1:$AB$4=$BZ$4)*$D44:$AB44))</f>
        <v/>
      </c>
      <c r="CA44" s="15" t="str">
        <f t="shared" si="33"/>
        <v/>
      </c>
      <c r="CB44" s="2" t="str" cm="1">
        <f t="array" ref="CB44">IF(B44="","",SUMPRODUCT(($D$1:$AB$4=$CB$4)*$D44:$AB44))</f>
        <v/>
      </c>
      <c r="CC44" s="15" t="str">
        <f t="shared" si="34"/>
        <v/>
      </c>
      <c r="CD44" s="2" t="str" cm="1">
        <f t="array" ref="CD44">IF(B44="","",SUMPRODUCT(($D$1:$AB$4=$CD$4)*$D44:$AB44))</f>
        <v/>
      </c>
      <c r="CE44" s="15" t="str">
        <f t="shared" si="35"/>
        <v/>
      </c>
      <c r="CF44" s="2" t="str" cm="1">
        <f t="array" ref="CF44">IF(B44="","",SUMPRODUCT(($D$1:$AB$4=$CF$4)*$D44:$AB44))</f>
        <v/>
      </c>
      <c r="CG44" s="15" t="str">
        <f t="shared" si="36"/>
        <v/>
      </c>
      <c r="CH44" s="2" t="str" cm="1">
        <f t="array" ref="CH44">IF(B44="","",SUMPRODUCT(($D$1:$AB$4=$CH$4)*$D44:$AB44))</f>
        <v/>
      </c>
      <c r="CI44" s="15" t="str">
        <f t="shared" si="37"/>
        <v/>
      </c>
    </row>
    <row r="45" spans="1:189">
      <c r="A45" s="7">
        <v>40</v>
      </c>
      <c r="D45" s="97"/>
      <c r="E45" s="86"/>
      <c r="F45" s="86"/>
      <c r="G45" s="86"/>
      <c r="H45" s="86"/>
      <c r="I45" s="98"/>
      <c r="J45" s="102"/>
      <c r="K45" s="87"/>
      <c r="L45" s="87"/>
      <c r="M45" s="87"/>
      <c r="N45" s="87"/>
      <c r="O45" s="103"/>
      <c r="P45" s="107"/>
      <c r="Q45" s="88"/>
      <c r="R45" s="88"/>
      <c r="S45" s="88"/>
      <c r="T45" s="88"/>
      <c r="U45" s="108"/>
      <c r="V45" s="113"/>
      <c r="W45" s="89"/>
      <c r="X45" s="89"/>
      <c r="Y45" s="89"/>
      <c r="Z45" s="89"/>
      <c r="AA45" s="89"/>
      <c r="AB45" s="169"/>
      <c r="AC45" s="171" t="str">
        <f t="shared" si="38"/>
        <v/>
      </c>
      <c r="AD45" s="172" t="str">
        <f t="shared" si="12"/>
        <v/>
      </c>
      <c r="AL45" s="2" t="str" cm="1">
        <f t="array" ref="AL45">IF(B45="","",SUMPRODUCT(($D$1:$AB$4=$AL$4)*D45:AB45))</f>
        <v/>
      </c>
      <c r="AM45" s="15" t="str">
        <f t="shared" si="13"/>
        <v/>
      </c>
      <c r="AN45" s="2" t="str" cm="1">
        <f t="array" ref="AN45">IF(B45="","",SUMPRODUCT(($D$1:$AB$4=$AN$4)*D45:AB45))</f>
        <v/>
      </c>
      <c r="AO45" s="15" t="str">
        <f t="shared" si="14"/>
        <v/>
      </c>
      <c r="AP45" s="2" t="str" cm="1">
        <f t="array" ref="AP45">IF(B45="","",SUMPRODUCT(($D$1:$AB$4=$AP$4)*D45:AB45))</f>
        <v/>
      </c>
      <c r="AQ45" s="15" t="str">
        <f t="shared" si="15"/>
        <v/>
      </c>
      <c r="AR45" s="2" t="str" cm="1">
        <f t="array" ref="AR45">IF(B45="","",SUMPRODUCT(($D$1:$AB$4=$AR$4)*D45:AB45))</f>
        <v/>
      </c>
      <c r="AS45" s="15" t="str">
        <f t="shared" si="16"/>
        <v/>
      </c>
      <c r="AT45" s="2" t="str" cm="1">
        <f t="array" ref="AT45">IF(B45="","",SUMPRODUCT(($D$1:$AB$4=$AT$4)*$D45:$AB45))</f>
        <v/>
      </c>
      <c r="AU45" s="15" t="str">
        <f t="shared" si="17"/>
        <v/>
      </c>
      <c r="AV45" s="2" t="str" cm="1">
        <f t="array" ref="AV45">IF(D45="","",SUMPRODUCT(($D$1:$AB$4=$AV$4)*$D45:$AB45))</f>
        <v/>
      </c>
      <c r="AW45" s="15" t="str">
        <f t="shared" si="18"/>
        <v/>
      </c>
      <c r="AX45" s="2" t="str" cm="1">
        <f t="array" ref="AX45">IF(F45="","",SUMPRODUCT(($D$1:$AB$4=$AX$4)*$D45:$AB45))</f>
        <v/>
      </c>
      <c r="AY45" s="15" t="str">
        <f t="shared" si="19"/>
        <v/>
      </c>
      <c r="AZ45" s="2" t="str" cm="1">
        <f t="array" ref="AZ45">IF(B45="","",SUMPRODUCT(($D$1:$AB$4=$AZ$4)*$D45:$AB45))</f>
        <v/>
      </c>
      <c r="BA45" s="15" t="str">
        <f t="shared" si="20"/>
        <v/>
      </c>
      <c r="BB45" s="2" t="str" cm="1">
        <f t="array" ref="BB45">IF(B45="","",SUMPRODUCT(($D$1:$AB$4=$BB$4)*$D45:$AB45))</f>
        <v/>
      </c>
      <c r="BC45" s="15" t="str">
        <f t="shared" si="21"/>
        <v/>
      </c>
      <c r="BD45" s="2" t="str" cm="1">
        <f t="array" ref="BD45">IF(B45="","",SUMPRODUCT(($D$1:$AB$4=$BD$4)*$D45:$AB45))</f>
        <v/>
      </c>
      <c r="BE45" s="15" t="str">
        <f t="shared" si="22"/>
        <v/>
      </c>
      <c r="BF45" s="2" t="str" cm="1">
        <f t="array" ref="BF45">IF(B45="","",SUMPRODUCT(($D$1:$AB$4=$BF$4)*$D45:$AB45))</f>
        <v/>
      </c>
      <c r="BG45" s="15" t="str">
        <f t="shared" si="23"/>
        <v/>
      </c>
      <c r="BH45" s="2" t="str" cm="1">
        <f t="array" ref="BH45">IF(B45="","",SUMPRODUCT(($D$1:$AB$4=$BH$4)*$D45:$AB45))</f>
        <v/>
      </c>
      <c r="BI45" s="15" t="str">
        <f t="shared" si="24"/>
        <v/>
      </c>
      <c r="BJ45" s="2" t="str" cm="1">
        <f t="array" ref="BJ45">IF(B45="","",SUMPRODUCT(($D$1:$AB$4=$BJ$4)*$D45:$AB45))</f>
        <v/>
      </c>
      <c r="BK45" s="15" t="str">
        <f t="shared" si="25"/>
        <v/>
      </c>
      <c r="BL45" s="2" t="str" cm="1">
        <f t="array" ref="BL45">IF(B45="","",SUMPRODUCT(($D$1:$AB$4=$BL$4)*$D45:$AB45))</f>
        <v/>
      </c>
      <c r="BM45" s="15" t="str">
        <f t="shared" si="26"/>
        <v/>
      </c>
      <c r="BN45" s="2" t="str" cm="1">
        <f t="array" ref="BN45">IF(B45="","",SUMPRODUCT(($D$1:$AB$4=$BN$4)*$D45:$AB45))</f>
        <v/>
      </c>
      <c r="BO45" s="15" t="str">
        <f t="shared" si="27"/>
        <v/>
      </c>
      <c r="BP45" s="2" t="str" cm="1">
        <f t="array" ref="BP45">IF(B45="","",SUMPRODUCT(($D$1:$AB$4=$BP$4)*$D45:$AB45))</f>
        <v/>
      </c>
      <c r="BQ45" s="15" t="str">
        <f t="shared" si="28"/>
        <v/>
      </c>
      <c r="BR45" s="2" t="str" cm="1">
        <f t="array" ref="BR45">IF(B45="","",SUMPRODUCT(($D$1:$AB$4=$BR$4)*$D45:$AB45))</f>
        <v/>
      </c>
      <c r="BS45" s="15" t="str">
        <f t="shared" si="29"/>
        <v/>
      </c>
      <c r="BT45" s="2" t="str" cm="1">
        <f t="array" ref="BT45">IF(B45="","",SUMPRODUCT(($D$1:$AB$4=$BT$4)*$D45:$AB45))</f>
        <v/>
      </c>
      <c r="BU45" s="15" t="str">
        <f t="shared" si="30"/>
        <v/>
      </c>
      <c r="BV45" s="2" t="str" cm="1">
        <f t="array" ref="BV45">IF(B45="","",SUMPRODUCT(($D$1:$AB$4=$BV$4)*$D45:$AB45))</f>
        <v/>
      </c>
      <c r="BW45" s="15" t="str">
        <f t="shared" si="31"/>
        <v/>
      </c>
      <c r="BX45" s="2" t="str" cm="1">
        <f t="array" ref="BX45">IF(B45="","",SUMPRODUCT(($D$1:$AB$4=$BX$4)*$D45:$AB45))</f>
        <v/>
      </c>
      <c r="BY45" s="15" t="str">
        <f t="shared" si="32"/>
        <v/>
      </c>
      <c r="BZ45" s="2" t="str" cm="1">
        <f t="array" ref="BZ45">IF(B45="","",SUMPRODUCT(($D$1:$AB$4=$BZ$4)*$D45:$AB45))</f>
        <v/>
      </c>
      <c r="CA45" s="15" t="str">
        <f t="shared" si="33"/>
        <v/>
      </c>
      <c r="CB45" s="2" t="str" cm="1">
        <f t="array" ref="CB45">IF(B45="","",SUMPRODUCT(($D$1:$AB$4=$CB$4)*$D45:$AB45))</f>
        <v/>
      </c>
      <c r="CC45" s="15" t="str">
        <f t="shared" si="34"/>
        <v/>
      </c>
      <c r="CD45" s="2" t="str" cm="1">
        <f t="array" ref="CD45">IF(B45="","",SUMPRODUCT(($D$1:$AB$4=$CD$4)*$D45:$AB45))</f>
        <v/>
      </c>
      <c r="CE45" s="15" t="str">
        <f t="shared" si="35"/>
        <v/>
      </c>
      <c r="CF45" s="2" t="str" cm="1">
        <f t="array" ref="CF45">IF(B45="","",SUMPRODUCT(($D$1:$AB$4=$CF$4)*$D45:$AB45))</f>
        <v/>
      </c>
      <c r="CG45" s="15" t="str">
        <f t="shared" si="36"/>
        <v/>
      </c>
      <c r="CH45" s="2" t="str" cm="1">
        <f t="array" ref="CH45">IF(B45="","",SUMPRODUCT(($D$1:$AB$4=$CH$4)*$D45:$AB45))</f>
        <v/>
      </c>
      <c r="CI45" s="15" t="str">
        <f t="shared" si="37"/>
        <v/>
      </c>
    </row>
    <row r="46" spans="1:189">
      <c r="A46" s="6">
        <v>41</v>
      </c>
      <c r="D46" s="97"/>
      <c r="E46" s="86"/>
      <c r="F46" s="86"/>
      <c r="G46" s="86"/>
      <c r="H46" s="86"/>
      <c r="I46" s="98"/>
      <c r="J46" s="102"/>
      <c r="K46" s="87"/>
      <c r="L46" s="87"/>
      <c r="M46" s="87"/>
      <c r="N46" s="87"/>
      <c r="O46" s="103"/>
      <c r="P46" s="107"/>
      <c r="Q46" s="88"/>
      <c r="R46" s="88"/>
      <c r="S46" s="88"/>
      <c r="T46" s="88"/>
      <c r="U46" s="108"/>
      <c r="V46" s="113"/>
      <c r="W46" s="89"/>
      <c r="X46" s="89"/>
      <c r="Y46" s="89"/>
      <c r="Z46" s="89"/>
      <c r="AA46" s="89"/>
      <c r="AB46" s="169"/>
      <c r="AC46" s="171" t="str">
        <f t="shared" si="38"/>
        <v/>
      </c>
      <c r="AD46" s="172" t="str">
        <f t="shared" si="12"/>
        <v/>
      </c>
      <c r="AL46" s="2" t="str" cm="1">
        <f t="array" ref="AL46">IF(B46="","",SUMPRODUCT(($D$1:$AB$4=$AL$4)*D46:AB46))</f>
        <v/>
      </c>
      <c r="AM46" s="15" t="str">
        <f t="shared" si="13"/>
        <v/>
      </c>
      <c r="AN46" s="2" t="str" cm="1">
        <f t="array" ref="AN46">IF(B46="","",SUMPRODUCT(($D$1:$AB$4=$AN$4)*D46:AB46))</f>
        <v/>
      </c>
      <c r="AO46" s="15" t="str">
        <f t="shared" si="14"/>
        <v/>
      </c>
      <c r="AP46" s="2" t="str" cm="1">
        <f t="array" ref="AP46">IF(B46="","",SUMPRODUCT(($D$1:$AB$4=$AP$4)*D46:AB46))</f>
        <v/>
      </c>
      <c r="AQ46" s="15" t="str">
        <f t="shared" si="15"/>
        <v/>
      </c>
      <c r="AR46" s="2" t="str" cm="1">
        <f t="array" ref="AR46">IF(B46="","",SUMPRODUCT(($D$1:$AB$4=$AR$4)*D46:AB46))</f>
        <v/>
      </c>
      <c r="AS46" s="15" t="str">
        <f t="shared" si="16"/>
        <v/>
      </c>
      <c r="AT46" s="2" t="str" cm="1">
        <f t="array" ref="AT46">IF(B46="","",SUMPRODUCT(($D$1:$AB$4=$AT$4)*$D46:$AB46))</f>
        <v/>
      </c>
      <c r="AU46" s="15" t="str">
        <f t="shared" si="17"/>
        <v/>
      </c>
      <c r="AV46" s="2" t="str" cm="1">
        <f t="array" ref="AV46">IF(D46="","",SUMPRODUCT(($D$1:$AB$4=$AV$4)*$D46:$AB46))</f>
        <v/>
      </c>
      <c r="AW46" s="15" t="str">
        <f t="shared" si="18"/>
        <v/>
      </c>
      <c r="AX46" s="2" t="str" cm="1">
        <f t="array" ref="AX46">IF(F46="","",SUMPRODUCT(($D$1:$AB$4=$AX$4)*$D46:$AB46))</f>
        <v/>
      </c>
      <c r="AY46" s="15" t="str">
        <f t="shared" si="19"/>
        <v/>
      </c>
      <c r="AZ46" s="2" t="str" cm="1">
        <f t="array" ref="AZ46">IF(B46="","",SUMPRODUCT(($D$1:$AB$4=$AZ$4)*$D46:$AB46))</f>
        <v/>
      </c>
      <c r="BA46" s="15" t="str">
        <f t="shared" si="20"/>
        <v/>
      </c>
      <c r="BB46" s="2" t="str" cm="1">
        <f t="array" ref="BB46">IF(B46="","",SUMPRODUCT(($D$1:$AB$4=$BB$4)*$D46:$AB46))</f>
        <v/>
      </c>
      <c r="BC46" s="15" t="str">
        <f t="shared" si="21"/>
        <v/>
      </c>
      <c r="BD46" s="2" t="str" cm="1">
        <f t="array" ref="BD46">IF(B46="","",SUMPRODUCT(($D$1:$AB$4=$BD$4)*$D46:$AB46))</f>
        <v/>
      </c>
      <c r="BE46" s="15" t="str">
        <f t="shared" si="22"/>
        <v/>
      </c>
      <c r="BF46" s="2" t="str" cm="1">
        <f t="array" ref="BF46">IF(B46="","",SUMPRODUCT(($D$1:$AB$4=$BF$4)*$D46:$AB46))</f>
        <v/>
      </c>
      <c r="BG46" s="15" t="str">
        <f t="shared" si="23"/>
        <v/>
      </c>
      <c r="BH46" s="2" t="str" cm="1">
        <f t="array" ref="BH46">IF(B46="","",SUMPRODUCT(($D$1:$AB$4=$BH$4)*$D46:$AB46))</f>
        <v/>
      </c>
      <c r="BI46" s="15" t="str">
        <f t="shared" si="24"/>
        <v/>
      </c>
      <c r="BJ46" s="2" t="str" cm="1">
        <f t="array" ref="BJ46">IF(B46="","",SUMPRODUCT(($D$1:$AB$4=$BJ$4)*$D46:$AB46))</f>
        <v/>
      </c>
      <c r="BK46" s="15" t="str">
        <f t="shared" si="25"/>
        <v/>
      </c>
      <c r="BL46" s="2" t="str" cm="1">
        <f t="array" ref="BL46">IF(B46="","",SUMPRODUCT(($D$1:$AB$4=$BL$4)*$D46:$AB46))</f>
        <v/>
      </c>
      <c r="BM46" s="15" t="str">
        <f t="shared" si="26"/>
        <v/>
      </c>
      <c r="BN46" s="2" t="str" cm="1">
        <f t="array" ref="BN46">IF(B46="","",SUMPRODUCT(($D$1:$AB$4=$BN$4)*$D46:$AB46))</f>
        <v/>
      </c>
      <c r="BO46" s="15" t="str">
        <f t="shared" si="27"/>
        <v/>
      </c>
      <c r="BP46" s="2" t="str" cm="1">
        <f t="array" ref="BP46">IF(B46="","",SUMPRODUCT(($D$1:$AB$4=$BP$4)*$D46:$AB46))</f>
        <v/>
      </c>
      <c r="BQ46" s="15" t="str">
        <f t="shared" si="28"/>
        <v/>
      </c>
      <c r="BR46" s="2" t="str" cm="1">
        <f t="array" ref="BR46">IF(B46="","",SUMPRODUCT(($D$1:$AB$4=$BR$4)*$D46:$AB46))</f>
        <v/>
      </c>
      <c r="BS46" s="15" t="str">
        <f t="shared" si="29"/>
        <v/>
      </c>
      <c r="BT46" s="2" t="str" cm="1">
        <f t="array" ref="BT46">IF(B46="","",SUMPRODUCT(($D$1:$AB$4=$BT$4)*$D46:$AB46))</f>
        <v/>
      </c>
      <c r="BU46" s="15" t="str">
        <f t="shared" si="30"/>
        <v/>
      </c>
      <c r="BV46" s="2" t="str" cm="1">
        <f t="array" ref="BV46">IF(B46="","",SUMPRODUCT(($D$1:$AB$4=$BV$4)*$D46:$AB46))</f>
        <v/>
      </c>
      <c r="BW46" s="15" t="str">
        <f t="shared" si="31"/>
        <v/>
      </c>
      <c r="BX46" s="2" t="str" cm="1">
        <f t="array" ref="BX46">IF(B46="","",SUMPRODUCT(($D$1:$AB$4=$BX$4)*$D46:$AB46))</f>
        <v/>
      </c>
      <c r="BY46" s="15" t="str">
        <f t="shared" si="32"/>
        <v/>
      </c>
      <c r="BZ46" s="2" t="str" cm="1">
        <f t="array" ref="BZ46">IF(B46="","",SUMPRODUCT(($D$1:$AB$4=$BZ$4)*$D46:$AB46))</f>
        <v/>
      </c>
      <c r="CA46" s="15" t="str">
        <f t="shared" si="33"/>
        <v/>
      </c>
      <c r="CB46" s="2" t="str" cm="1">
        <f t="array" ref="CB46">IF(B46="","",SUMPRODUCT(($D$1:$AB$4=$CB$4)*$D46:$AB46))</f>
        <v/>
      </c>
      <c r="CC46" s="15" t="str">
        <f t="shared" si="34"/>
        <v/>
      </c>
      <c r="CD46" s="2" t="str" cm="1">
        <f t="array" ref="CD46">IF(B46="","",SUMPRODUCT(($D$1:$AB$4=$CD$4)*$D46:$AB46))</f>
        <v/>
      </c>
      <c r="CE46" s="15" t="str">
        <f t="shared" si="35"/>
        <v/>
      </c>
      <c r="CF46" s="2" t="str" cm="1">
        <f t="array" ref="CF46">IF(B46="","",SUMPRODUCT(($D$1:$AB$4=$CF$4)*$D46:$AB46))</f>
        <v/>
      </c>
      <c r="CG46" s="15" t="str">
        <f t="shared" si="36"/>
        <v/>
      </c>
      <c r="CH46" s="2" t="str" cm="1">
        <f t="array" ref="CH46">IF(B46="","",SUMPRODUCT(($D$1:$AB$4=$CH$4)*$D46:$AB46))</f>
        <v/>
      </c>
      <c r="CI46" s="15" t="str">
        <f t="shared" si="37"/>
        <v/>
      </c>
    </row>
    <row r="47" spans="1:189">
      <c r="A47" s="7">
        <v>42</v>
      </c>
      <c r="D47" s="97"/>
      <c r="E47" s="86"/>
      <c r="F47" s="86"/>
      <c r="G47" s="86"/>
      <c r="H47" s="86"/>
      <c r="I47" s="98"/>
      <c r="J47" s="102"/>
      <c r="K47" s="87"/>
      <c r="L47" s="87"/>
      <c r="M47" s="87"/>
      <c r="N47" s="87"/>
      <c r="O47" s="103"/>
      <c r="P47" s="107"/>
      <c r="Q47" s="88"/>
      <c r="R47" s="88"/>
      <c r="S47" s="88"/>
      <c r="T47" s="88"/>
      <c r="U47" s="108"/>
      <c r="V47" s="113"/>
      <c r="W47" s="89"/>
      <c r="X47" s="89"/>
      <c r="Y47" s="89"/>
      <c r="Z47" s="89"/>
      <c r="AA47" s="89"/>
      <c r="AB47" s="169"/>
      <c r="AC47" s="171" t="str">
        <f t="shared" si="38"/>
        <v/>
      </c>
      <c r="AD47" s="172" t="str">
        <f t="shared" si="12"/>
        <v/>
      </c>
      <c r="AL47" s="2" t="str" cm="1">
        <f t="array" ref="AL47">IF(B47="","",SUMPRODUCT(($D$1:$AB$4=$AL$4)*D47:AB47))</f>
        <v/>
      </c>
      <c r="AM47" s="15" t="str">
        <f t="shared" si="13"/>
        <v/>
      </c>
      <c r="AN47" s="2" t="str" cm="1">
        <f t="array" ref="AN47">IF(B47="","",SUMPRODUCT(($D$1:$AB$4=$AN$4)*D47:AB47))</f>
        <v/>
      </c>
      <c r="AO47" s="15" t="str">
        <f t="shared" si="14"/>
        <v/>
      </c>
      <c r="AP47" s="2" t="str" cm="1">
        <f t="array" ref="AP47">IF(B47="","",SUMPRODUCT(($D$1:$AB$4=$AP$4)*D47:AB47))</f>
        <v/>
      </c>
      <c r="AQ47" s="15" t="str">
        <f t="shared" si="15"/>
        <v/>
      </c>
      <c r="AR47" s="2" t="str" cm="1">
        <f t="array" ref="AR47">IF(B47="","",SUMPRODUCT(($D$1:$AB$4=$AR$4)*D47:AB47))</f>
        <v/>
      </c>
      <c r="AS47" s="15" t="str">
        <f t="shared" si="16"/>
        <v/>
      </c>
      <c r="AT47" s="2" t="str" cm="1">
        <f t="array" ref="AT47">IF(B47="","",SUMPRODUCT(($D$1:$AB$4=$AT$4)*$D47:$AB47))</f>
        <v/>
      </c>
      <c r="AU47" s="15" t="str">
        <f t="shared" si="17"/>
        <v/>
      </c>
      <c r="AV47" s="2" t="str" cm="1">
        <f t="array" ref="AV47">IF(D47="","",SUMPRODUCT(($D$1:$AB$4=$AV$4)*$D47:$AB47))</f>
        <v/>
      </c>
      <c r="AW47" s="15" t="str">
        <f t="shared" si="18"/>
        <v/>
      </c>
      <c r="AX47" s="2" t="str" cm="1">
        <f t="array" ref="AX47">IF(F47="","",SUMPRODUCT(($D$1:$AB$4=$AX$4)*$D47:$AB47))</f>
        <v/>
      </c>
      <c r="AY47" s="15" t="str">
        <f t="shared" si="19"/>
        <v/>
      </c>
      <c r="AZ47" s="2" t="str" cm="1">
        <f t="array" ref="AZ47">IF(B47="","",SUMPRODUCT(($D$1:$AB$4=$AZ$4)*$D47:$AB47))</f>
        <v/>
      </c>
      <c r="BA47" s="15" t="str">
        <f t="shared" si="20"/>
        <v/>
      </c>
      <c r="BB47" s="2" t="str" cm="1">
        <f t="array" ref="BB47">IF(B47="","",SUMPRODUCT(($D$1:$AB$4=$BB$4)*$D47:$AB47))</f>
        <v/>
      </c>
      <c r="BC47" s="15" t="str">
        <f t="shared" si="21"/>
        <v/>
      </c>
      <c r="BD47" s="2" t="str" cm="1">
        <f t="array" ref="BD47">IF(B47="","",SUMPRODUCT(($D$1:$AB$4=$BD$4)*$D47:$AB47))</f>
        <v/>
      </c>
      <c r="BE47" s="15" t="str">
        <f t="shared" si="22"/>
        <v/>
      </c>
      <c r="BF47" s="2" t="str" cm="1">
        <f t="array" ref="BF47">IF(B47="","",SUMPRODUCT(($D$1:$AB$4=$BF$4)*$D47:$AB47))</f>
        <v/>
      </c>
      <c r="BG47" s="15" t="str">
        <f t="shared" si="23"/>
        <v/>
      </c>
      <c r="BH47" s="2" t="str" cm="1">
        <f t="array" ref="BH47">IF(B47="","",SUMPRODUCT(($D$1:$AB$4=$BH$4)*$D47:$AB47))</f>
        <v/>
      </c>
      <c r="BI47" s="15" t="str">
        <f t="shared" si="24"/>
        <v/>
      </c>
      <c r="BJ47" s="2" t="str" cm="1">
        <f t="array" ref="BJ47">IF(B47="","",SUMPRODUCT(($D$1:$AB$4=$BJ$4)*$D47:$AB47))</f>
        <v/>
      </c>
      <c r="BK47" s="15" t="str">
        <f t="shared" si="25"/>
        <v/>
      </c>
      <c r="BL47" s="2" t="str" cm="1">
        <f t="array" ref="BL47">IF(B47="","",SUMPRODUCT(($D$1:$AB$4=$BL$4)*$D47:$AB47))</f>
        <v/>
      </c>
      <c r="BM47" s="15" t="str">
        <f t="shared" si="26"/>
        <v/>
      </c>
      <c r="BN47" s="2" t="str" cm="1">
        <f t="array" ref="BN47">IF(B47="","",SUMPRODUCT(($D$1:$AB$4=$BN$4)*$D47:$AB47))</f>
        <v/>
      </c>
      <c r="BO47" s="15" t="str">
        <f t="shared" si="27"/>
        <v/>
      </c>
      <c r="BP47" s="2" t="str" cm="1">
        <f t="array" ref="BP47">IF(B47="","",SUMPRODUCT(($D$1:$AB$4=$BP$4)*$D47:$AB47))</f>
        <v/>
      </c>
      <c r="BQ47" s="15" t="str">
        <f t="shared" si="28"/>
        <v/>
      </c>
      <c r="BR47" s="2" t="str" cm="1">
        <f t="array" ref="BR47">IF(B47="","",SUMPRODUCT(($D$1:$AB$4=$BR$4)*$D47:$AB47))</f>
        <v/>
      </c>
      <c r="BS47" s="15" t="str">
        <f t="shared" si="29"/>
        <v/>
      </c>
      <c r="BT47" s="2" t="str" cm="1">
        <f t="array" ref="BT47">IF(B47="","",SUMPRODUCT(($D$1:$AB$4=$BT$4)*$D47:$AB47))</f>
        <v/>
      </c>
      <c r="BU47" s="15" t="str">
        <f t="shared" si="30"/>
        <v/>
      </c>
      <c r="BV47" s="2" t="str" cm="1">
        <f t="array" ref="BV47">IF(B47="","",SUMPRODUCT(($D$1:$AB$4=$BV$4)*$D47:$AB47))</f>
        <v/>
      </c>
      <c r="BW47" s="15" t="str">
        <f t="shared" si="31"/>
        <v/>
      </c>
      <c r="BX47" s="2" t="str" cm="1">
        <f t="array" ref="BX47">IF(B47="","",SUMPRODUCT(($D$1:$AB$4=$BX$4)*$D47:$AB47))</f>
        <v/>
      </c>
      <c r="BY47" s="15" t="str">
        <f t="shared" si="32"/>
        <v/>
      </c>
      <c r="BZ47" s="2" t="str" cm="1">
        <f t="array" ref="BZ47">IF(B47="","",SUMPRODUCT(($D$1:$AB$4=$BZ$4)*$D47:$AB47))</f>
        <v/>
      </c>
      <c r="CA47" s="15" t="str">
        <f t="shared" si="33"/>
        <v/>
      </c>
      <c r="CB47" s="2" t="str" cm="1">
        <f t="array" ref="CB47">IF(B47="","",SUMPRODUCT(($D$1:$AB$4=$CB$4)*$D47:$AB47))</f>
        <v/>
      </c>
      <c r="CC47" s="15" t="str">
        <f t="shared" si="34"/>
        <v/>
      </c>
      <c r="CD47" s="2" t="str" cm="1">
        <f t="array" ref="CD47">IF(B47="","",SUMPRODUCT(($D$1:$AB$4=$CD$4)*$D47:$AB47))</f>
        <v/>
      </c>
      <c r="CE47" s="15" t="str">
        <f t="shared" si="35"/>
        <v/>
      </c>
      <c r="CF47" s="2" t="str" cm="1">
        <f t="array" ref="CF47">IF(B47="","",SUMPRODUCT(($D$1:$AB$4=$CF$4)*$D47:$AB47))</f>
        <v/>
      </c>
      <c r="CG47" s="15" t="str">
        <f t="shared" si="36"/>
        <v/>
      </c>
      <c r="CH47" s="2" t="str" cm="1">
        <f t="array" ref="CH47">IF(B47="","",SUMPRODUCT(($D$1:$AB$4=$CH$4)*$D47:$AB47))</f>
        <v/>
      </c>
      <c r="CI47" s="15" t="str">
        <f t="shared" si="37"/>
        <v/>
      </c>
    </row>
    <row r="48" spans="1:189">
      <c r="A48" s="6">
        <v>43</v>
      </c>
      <c r="D48" s="97"/>
      <c r="E48" s="86"/>
      <c r="F48" s="86"/>
      <c r="G48" s="86"/>
      <c r="H48" s="86"/>
      <c r="I48" s="98"/>
      <c r="J48" s="102"/>
      <c r="K48" s="87"/>
      <c r="L48" s="87"/>
      <c r="M48" s="87"/>
      <c r="N48" s="87"/>
      <c r="O48" s="103"/>
      <c r="P48" s="107"/>
      <c r="Q48" s="88"/>
      <c r="R48" s="88"/>
      <c r="S48" s="88"/>
      <c r="T48" s="88"/>
      <c r="U48" s="108"/>
      <c r="V48" s="113"/>
      <c r="W48" s="89"/>
      <c r="X48" s="89"/>
      <c r="Y48" s="89"/>
      <c r="Z48" s="89"/>
      <c r="AA48" s="89"/>
      <c r="AB48" s="169"/>
      <c r="AC48" s="171" t="str">
        <f t="shared" si="38"/>
        <v/>
      </c>
      <c r="AD48" s="172" t="str">
        <f t="shared" si="12"/>
        <v/>
      </c>
      <c r="AL48" s="2" t="str" cm="1">
        <f t="array" ref="AL48">IF(B48="","",SUMPRODUCT(($D$1:$AB$4=$AL$4)*D48:AB48))</f>
        <v/>
      </c>
      <c r="AM48" s="15" t="str">
        <f t="shared" si="13"/>
        <v/>
      </c>
      <c r="AN48" s="2" t="str" cm="1">
        <f t="array" ref="AN48">IF(B48="","",SUMPRODUCT(($D$1:$AB$4=$AN$4)*D48:AB48))</f>
        <v/>
      </c>
      <c r="AO48" s="15" t="str">
        <f t="shared" si="14"/>
        <v/>
      </c>
      <c r="AP48" s="2" t="str" cm="1">
        <f t="array" ref="AP48">IF(B48="","",SUMPRODUCT(($D$1:$AB$4=$AP$4)*D48:AB48))</f>
        <v/>
      </c>
      <c r="AQ48" s="15" t="str">
        <f t="shared" si="15"/>
        <v/>
      </c>
      <c r="AR48" s="2" t="str" cm="1">
        <f t="array" ref="AR48">IF(B48="","",SUMPRODUCT(($D$1:$AB$4=$AR$4)*D48:AB48))</f>
        <v/>
      </c>
      <c r="AS48" s="15" t="str">
        <f t="shared" si="16"/>
        <v/>
      </c>
      <c r="AT48" s="2" t="str" cm="1">
        <f t="array" ref="AT48">IF(B48="","",SUMPRODUCT(($D$1:$AB$4=$AT$4)*$D48:$AB48))</f>
        <v/>
      </c>
      <c r="AU48" s="15" t="str">
        <f t="shared" si="17"/>
        <v/>
      </c>
      <c r="AV48" s="2" t="str" cm="1">
        <f t="array" ref="AV48">IF(D48="","",SUMPRODUCT(($D$1:$AB$4=$AV$4)*$D48:$AB48))</f>
        <v/>
      </c>
      <c r="AW48" s="15" t="str">
        <f t="shared" si="18"/>
        <v/>
      </c>
      <c r="AX48" s="2" t="str" cm="1">
        <f t="array" ref="AX48">IF(F48="","",SUMPRODUCT(($D$1:$AB$4=$AX$4)*$D48:$AB48))</f>
        <v/>
      </c>
      <c r="AY48" s="15" t="str">
        <f t="shared" si="19"/>
        <v/>
      </c>
      <c r="AZ48" s="2" t="str" cm="1">
        <f t="array" ref="AZ48">IF(B48="","",SUMPRODUCT(($D$1:$AB$4=$AZ$4)*$D48:$AB48))</f>
        <v/>
      </c>
      <c r="BA48" s="15" t="str">
        <f t="shared" si="20"/>
        <v/>
      </c>
      <c r="BB48" s="2" t="str" cm="1">
        <f t="array" ref="BB48">IF(B48="","",SUMPRODUCT(($D$1:$AB$4=$BB$4)*$D48:$AB48))</f>
        <v/>
      </c>
      <c r="BC48" s="15" t="str">
        <f t="shared" si="21"/>
        <v/>
      </c>
      <c r="BD48" s="2" t="str" cm="1">
        <f t="array" ref="BD48">IF(B48="","",SUMPRODUCT(($D$1:$AB$4=$BD$4)*$D48:$AB48))</f>
        <v/>
      </c>
      <c r="BE48" s="15" t="str">
        <f t="shared" si="22"/>
        <v/>
      </c>
      <c r="BF48" s="2" t="str" cm="1">
        <f t="array" ref="BF48">IF(B48="","",SUMPRODUCT(($D$1:$AB$4=$BF$4)*$D48:$AB48))</f>
        <v/>
      </c>
      <c r="BG48" s="15" t="str">
        <f t="shared" si="23"/>
        <v/>
      </c>
      <c r="BH48" s="2" t="str" cm="1">
        <f t="array" ref="BH48">IF(B48="","",SUMPRODUCT(($D$1:$AB$4=$BH$4)*$D48:$AB48))</f>
        <v/>
      </c>
      <c r="BI48" s="15" t="str">
        <f t="shared" si="24"/>
        <v/>
      </c>
      <c r="BJ48" s="2" t="str" cm="1">
        <f t="array" ref="BJ48">IF(B48="","",SUMPRODUCT(($D$1:$AB$4=$BJ$4)*$D48:$AB48))</f>
        <v/>
      </c>
      <c r="BK48" s="15" t="str">
        <f t="shared" si="25"/>
        <v/>
      </c>
      <c r="BL48" s="2" t="str" cm="1">
        <f t="array" ref="BL48">IF(B48="","",SUMPRODUCT(($D$1:$AB$4=$BL$4)*$D48:$AB48))</f>
        <v/>
      </c>
      <c r="BM48" s="15" t="str">
        <f t="shared" si="26"/>
        <v/>
      </c>
      <c r="BN48" s="2" t="str" cm="1">
        <f t="array" ref="BN48">IF(B48="","",SUMPRODUCT(($D$1:$AB$4=$BN$4)*$D48:$AB48))</f>
        <v/>
      </c>
      <c r="BO48" s="15" t="str">
        <f t="shared" si="27"/>
        <v/>
      </c>
      <c r="BP48" s="2" t="str" cm="1">
        <f t="array" ref="BP48">IF(B48="","",SUMPRODUCT(($D$1:$AB$4=$BP$4)*$D48:$AB48))</f>
        <v/>
      </c>
      <c r="BQ48" s="15" t="str">
        <f t="shared" si="28"/>
        <v/>
      </c>
      <c r="BR48" s="2" t="str" cm="1">
        <f t="array" ref="BR48">IF(B48="","",SUMPRODUCT(($D$1:$AB$4=$BR$4)*$D48:$AB48))</f>
        <v/>
      </c>
      <c r="BS48" s="15" t="str">
        <f t="shared" si="29"/>
        <v/>
      </c>
      <c r="BT48" s="2" t="str" cm="1">
        <f t="array" ref="BT48">IF(B48="","",SUMPRODUCT(($D$1:$AB$4=$BT$4)*$D48:$AB48))</f>
        <v/>
      </c>
      <c r="BU48" s="15" t="str">
        <f t="shared" si="30"/>
        <v/>
      </c>
      <c r="BV48" s="2" t="str" cm="1">
        <f t="array" ref="BV48">IF(B48="","",SUMPRODUCT(($D$1:$AB$4=$BV$4)*$D48:$AB48))</f>
        <v/>
      </c>
      <c r="BW48" s="15" t="str">
        <f t="shared" si="31"/>
        <v/>
      </c>
      <c r="BX48" s="2" t="str" cm="1">
        <f t="array" ref="BX48">IF(B48="","",SUMPRODUCT(($D$1:$AB$4=$BX$4)*$D48:$AB48))</f>
        <v/>
      </c>
      <c r="BY48" s="15" t="str">
        <f t="shared" si="32"/>
        <v/>
      </c>
      <c r="BZ48" s="2" t="str" cm="1">
        <f t="array" ref="BZ48">IF(B48="","",SUMPRODUCT(($D$1:$AB$4=$BZ$4)*$D48:$AB48))</f>
        <v/>
      </c>
      <c r="CA48" s="15" t="str">
        <f t="shared" si="33"/>
        <v/>
      </c>
      <c r="CB48" s="2" t="str" cm="1">
        <f t="array" ref="CB48">IF(B48="","",SUMPRODUCT(($D$1:$AB$4=$CB$4)*$D48:$AB48))</f>
        <v/>
      </c>
      <c r="CC48" s="15" t="str">
        <f t="shared" si="34"/>
        <v/>
      </c>
      <c r="CD48" s="2" t="str" cm="1">
        <f t="array" ref="CD48">IF(B48="","",SUMPRODUCT(($D$1:$AB$4=$CD$4)*$D48:$AB48))</f>
        <v/>
      </c>
      <c r="CE48" s="15" t="str">
        <f t="shared" si="35"/>
        <v/>
      </c>
      <c r="CF48" s="2" t="str" cm="1">
        <f t="array" ref="CF48">IF(B48="","",SUMPRODUCT(($D$1:$AB$4=$CF$4)*$D48:$AB48))</f>
        <v/>
      </c>
      <c r="CG48" s="15" t="str">
        <f t="shared" si="36"/>
        <v/>
      </c>
      <c r="CH48" s="2" t="str" cm="1">
        <f t="array" ref="CH48">IF(B48="","",SUMPRODUCT(($D$1:$AB$4=$CH$4)*$D48:$AB48))</f>
        <v/>
      </c>
      <c r="CI48" s="15" t="str">
        <f t="shared" si="37"/>
        <v/>
      </c>
    </row>
    <row r="49" spans="1:87">
      <c r="A49" s="7">
        <v>44</v>
      </c>
      <c r="D49" s="97"/>
      <c r="E49" s="86"/>
      <c r="F49" s="86"/>
      <c r="G49" s="86"/>
      <c r="H49" s="86"/>
      <c r="I49" s="98"/>
      <c r="J49" s="102"/>
      <c r="K49" s="87"/>
      <c r="L49" s="87"/>
      <c r="M49" s="87"/>
      <c r="N49" s="87"/>
      <c r="O49" s="103"/>
      <c r="P49" s="107"/>
      <c r="Q49" s="88"/>
      <c r="R49" s="88"/>
      <c r="S49" s="88"/>
      <c r="T49" s="88"/>
      <c r="U49" s="108"/>
      <c r="V49" s="113"/>
      <c r="W49" s="89"/>
      <c r="X49" s="89"/>
      <c r="Y49" s="89"/>
      <c r="Z49" s="89"/>
      <c r="AA49" s="89"/>
      <c r="AB49" s="169"/>
      <c r="AC49" s="171" t="str">
        <f t="shared" si="38"/>
        <v/>
      </c>
      <c r="AD49" s="172" t="str">
        <f t="shared" si="12"/>
        <v/>
      </c>
      <c r="AL49" s="2" t="str" cm="1">
        <f t="array" ref="AL49">IF(B49="","",SUMPRODUCT(($D$1:$AB$4=$AL$4)*D49:AB49))</f>
        <v/>
      </c>
      <c r="AM49" s="15" t="str">
        <f t="shared" si="13"/>
        <v/>
      </c>
      <c r="AN49" s="2" t="str" cm="1">
        <f t="array" ref="AN49">IF(B49="","",SUMPRODUCT(($D$1:$AB$4=$AN$4)*D49:AB49))</f>
        <v/>
      </c>
      <c r="AO49" s="15" t="str">
        <f t="shared" si="14"/>
        <v/>
      </c>
      <c r="AP49" s="2" t="str" cm="1">
        <f t="array" ref="AP49">IF(B49="","",SUMPRODUCT(($D$1:$AB$4=$AP$4)*D49:AB49))</f>
        <v/>
      </c>
      <c r="AQ49" s="15" t="str">
        <f t="shared" si="15"/>
        <v/>
      </c>
      <c r="AR49" s="2" t="str" cm="1">
        <f t="array" ref="AR49">IF(B49="","",SUMPRODUCT(($D$1:$AB$4=$AR$4)*D49:AB49))</f>
        <v/>
      </c>
      <c r="AS49" s="15" t="str">
        <f t="shared" si="16"/>
        <v/>
      </c>
      <c r="AT49" s="2" t="str" cm="1">
        <f t="array" ref="AT49">IF(B49="","",SUMPRODUCT(($D$1:$AB$4=$AT$4)*$D49:$AB49))</f>
        <v/>
      </c>
      <c r="AU49" s="15" t="str">
        <f t="shared" si="17"/>
        <v/>
      </c>
      <c r="AV49" s="2" t="str" cm="1">
        <f t="array" ref="AV49">IF(D49="","",SUMPRODUCT(($D$1:$AB$4=$AV$4)*$D49:$AB49))</f>
        <v/>
      </c>
      <c r="AW49" s="15" t="str">
        <f t="shared" si="18"/>
        <v/>
      </c>
      <c r="AX49" s="2" t="str" cm="1">
        <f t="array" ref="AX49">IF(F49="","",SUMPRODUCT(($D$1:$AB$4=$AX$4)*$D49:$AB49))</f>
        <v/>
      </c>
      <c r="AY49" s="15" t="str">
        <f t="shared" si="19"/>
        <v/>
      </c>
      <c r="AZ49" s="2" t="str" cm="1">
        <f t="array" ref="AZ49">IF(B49="","",SUMPRODUCT(($D$1:$AB$4=$AZ$4)*$D49:$AB49))</f>
        <v/>
      </c>
      <c r="BA49" s="15" t="str">
        <f t="shared" si="20"/>
        <v/>
      </c>
      <c r="BB49" s="2" t="str" cm="1">
        <f t="array" ref="BB49">IF(B49="","",SUMPRODUCT(($D$1:$AB$4=$BB$4)*$D49:$AB49))</f>
        <v/>
      </c>
      <c r="BC49" s="15" t="str">
        <f t="shared" si="21"/>
        <v/>
      </c>
      <c r="BD49" s="2" t="str" cm="1">
        <f t="array" ref="BD49">IF(B49="","",SUMPRODUCT(($D$1:$AB$4=$BD$4)*$D49:$AB49))</f>
        <v/>
      </c>
      <c r="BE49" s="15" t="str">
        <f t="shared" si="22"/>
        <v/>
      </c>
      <c r="BF49" s="2" t="str" cm="1">
        <f t="array" ref="BF49">IF(B49="","",SUMPRODUCT(($D$1:$AB$4=$BF$4)*$D49:$AB49))</f>
        <v/>
      </c>
      <c r="BG49" s="15" t="str">
        <f t="shared" si="23"/>
        <v/>
      </c>
      <c r="BH49" s="2" t="str" cm="1">
        <f t="array" ref="BH49">IF(B49="","",SUMPRODUCT(($D$1:$AB$4=$BH$4)*$D49:$AB49))</f>
        <v/>
      </c>
      <c r="BI49" s="15" t="str">
        <f t="shared" si="24"/>
        <v/>
      </c>
      <c r="BJ49" s="2" t="str" cm="1">
        <f t="array" ref="BJ49">IF(B49="","",SUMPRODUCT(($D$1:$AB$4=$BJ$4)*$D49:$AB49))</f>
        <v/>
      </c>
      <c r="BK49" s="15" t="str">
        <f t="shared" si="25"/>
        <v/>
      </c>
      <c r="BL49" s="2" t="str" cm="1">
        <f t="array" ref="BL49">IF(B49="","",SUMPRODUCT(($D$1:$AB$4=$BL$4)*$D49:$AB49))</f>
        <v/>
      </c>
      <c r="BM49" s="15" t="str">
        <f t="shared" si="26"/>
        <v/>
      </c>
      <c r="BN49" s="2" t="str" cm="1">
        <f t="array" ref="BN49">IF(B49="","",SUMPRODUCT(($D$1:$AB$4=$BN$4)*$D49:$AB49))</f>
        <v/>
      </c>
      <c r="BO49" s="15" t="str">
        <f t="shared" si="27"/>
        <v/>
      </c>
      <c r="BP49" s="2" t="str" cm="1">
        <f t="array" ref="BP49">IF(B49="","",SUMPRODUCT(($D$1:$AB$4=$BP$4)*$D49:$AB49))</f>
        <v/>
      </c>
      <c r="BQ49" s="15" t="str">
        <f t="shared" si="28"/>
        <v/>
      </c>
      <c r="BR49" s="2" t="str" cm="1">
        <f t="array" ref="BR49">IF(B49="","",SUMPRODUCT(($D$1:$AB$4=$BR$4)*$D49:$AB49))</f>
        <v/>
      </c>
      <c r="BS49" s="15" t="str">
        <f t="shared" si="29"/>
        <v/>
      </c>
      <c r="BT49" s="2" t="str" cm="1">
        <f t="array" ref="BT49">IF(B49="","",SUMPRODUCT(($D$1:$AB$4=$BT$4)*$D49:$AB49))</f>
        <v/>
      </c>
      <c r="BU49" s="15" t="str">
        <f t="shared" si="30"/>
        <v/>
      </c>
      <c r="BV49" s="2" t="str" cm="1">
        <f t="array" ref="BV49">IF(B49="","",SUMPRODUCT(($D$1:$AB$4=$BV$4)*$D49:$AB49))</f>
        <v/>
      </c>
      <c r="BW49" s="15" t="str">
        <f t="shared" si="31"/>
        <v/>
      </c>
      <c r="BX49" s="2" t="str" cm="1">
        <f t="array" ref="BX49">IF(B49="","",SUMPRODUCT(($D$1:$AB$4=$BX$4)*$D49:$AB49))</f>
        <v/>
      </c>
      <c r="BY49" s="15" t="str">
        <f t="shared" si="32"/>
        <v/>
      </c>
      <c r="BZ49" s="2" t="str" cm="1">
        <f t="array" ref="BZ49">IF(B49="","",SUMPRODUCT(($D$1:$AB$4=$BZ$4)*$D49:$AB49))</f>
        <v/>
      </c>
      <c r="CA49" s="15" t="str">
        <f t="shared" si="33"/>
        <v/>
      </c>
      <c r="CB49" s="2" t="str" cm="1">
        <f t="array" ref="CB49">IF(B49="","",SUMPRODUCT(($D$1:$AB$4=$CB$4)*$D49:$AB49))</f>
        <v/>
      </c>
      <c r="CC49" s="15" t="str">
        <f t="shared" si="34"/>
        <v/>
      </c>
      <c r="CD49" s="2" t="str" cm="1">
        <f t="array" ref="CD49">IF(B49="","",SUMPRODUCT(($D$1:$AB$4=$CD$4)*$D49:$AB49))</f>
        <v/>
      </c>
      <c r="CE49" s="15" t="str">
        <f t="shared" si="35"/>
        <v/>
      </c>
      <c r="CF49" s="2" t="str" cm="1">
        <f t="array" ref="CF49">IF(B49="","",SUMPRODUCT(($D$1:$AB$4=$CF$4)*$D49:$AB49))</f>
        <v/>
      </c>
      <c r="CG49" s="15" t="str">
        <f t="shared" si="36"/>
        <v/>
      </c>
      <c r="CH49" s="2" t="str" cm="1">
        <f t="array" ref="CH49">IF(B49="","",SUMPRODUCT(($D$1:$AB$4=$CH$4)*$D49:$AB49))</f>
        <v/>
      </c>
      <c r="CI49" s="15" t="str">
        <f t="shared" si="37"/>
        <v/>
      </c>
    </row>
    <row r="50" spans="1:87">
      <c r="A50" s="6">
        <v>45</v>
      </c>
      <c r="D50" s="97"/>
      <c r="E50" s="86"/>
      <c r="F50" s="86"/>
      <c r="G50" s="86"/>
      <c r="H50" s="86"/>
      <c r="I50" s="98"/>
      <c r="J50" s="102"/>
      <c r="K50" s="87"/>
      <c r="L50" s="87"/>
      <c r="M50" s="87"/>
      <c r="N50" s="87"/>
      <c r="O50" s="103"/>
      <c r="P50" s="107"/>
      <c r="Q50" s="88"/>
      <c r="R50" s="88"/>
      <c r="S50" s="88"/>
      <c r="T50" s="88"/>
      <c r="U50" s="108"/>
      <c r="V50" s="113"/>
      <c r="W50" s="89"/>
      <c r="X50" s="89"/>
      <c r="Y50" s="89"/>
      <c r="Z50" s="89"/>
      <c r="AA50" s="89"/>
      <c r="AB50" s="169"/>
      <c r="AC50" s="171" t="str">
        <f t="shared" si="38"/>
        <v/>
      </c>
      <c r="AD50" s="172" t="str">
        <f t="shared" si="12"/>
        <v/>
      </c>
      <c r="AL50" s="2" t="str" cm="1">
        <f t="array" ref="AL50">IF(B50="","",SUMPRODUCT(($D$1:$AB$4=$AL$4)*D50:AB50))</f>
        <v/>
      </c>
      <c r="AM50" s="15" t="str">
        <f t="shared" si="13"/>
        <v/>
      </c>
      <c r="AN50" s="2" t="str" cm="1">
        <f t="array" ref="AN50">IF(B50="","",SUMPRODUCT(($D$1:$AB$4=$AN$4)*D50:AB50))</f>
        <v/>
      </c>
      <c r="AO50" s="15" t="str">
        <f t="shared" si="14"/>
        <v/>
      </c>
      <c r="AP50" s="2" t="str" cm="1">
        <f t="array" ref="AP50">IF(B50="","",SUMPRODUCT(($D$1:$AB$4=$AP$4)*D50:AB50))</f>
        <v/>
      </c>
      <c r="AQ50" s="15" t="str">
        <f t="shared" si="15"/>
        <v/>
      </c>
      <c r="AR50" s="2" t="str" cm="1">
        <f t="array" ref="AR50">IF(B50="","",SUMPRODUCT(($D$1:$AB$4=$AR$4)*D50:AB50))</f>
        <v/>
      </c>
      <c r="AS50" s="15" t="str">
        <f t="shared" si="16"/>
        <v/>
      </c>
      <c r="AT50" s="2" t="str" cm="1">
        <f t="array" ref="AT50">IF(B50="","",SUMPRODUCT(($D$1:$AB$4=$AT$4)*$D50:$AB50))</f>
        <v/>
      </c>
      <c r="AU50" s="15" t="str">
        <f t="shared" si="17"/>
        <v/>
      </c>
      <c r="AV50" s="2" t="str" cm="1">
        <f t="array" ref="AV50">IF(D50="","",SUMPRODUCT(($D$1:$AB$4=$AV$4)*$D50:$AB50))</f>
        <v/>
      </c>
      <c r="AW50" s="15" t="str">
        <f t="shared" si="18"/>
        <v/>
      </c>
      <c r="AX50" s="2" t="str" cm="1">
        <f t="array" ref="AX50">IF(F50="","",SUMPRODUCT(($D$1:$AB$4=$AX$4)*$D50:$AB50))</f>
        <v/>
      </c>
      <c r="AY50" s="15" t="str">
        <f t="shared" si="19"/>
        <v/>
      </c>
      <c r="AZ50" s="2" t="str" cm="1">
        <f t="array" ref="AZ50">IF(B50="","",SUMPRODUCT(($D$1:$AB$4=$AZ$4)*$D50:$AB50))</f>
        <v/>
      </c>
      <c r="BA50" s="15" t="str">
        <f t="shared" si="20"/>
        <v/>
      </c>
      <c r="BB50" s="2" t="str" cm="1">
        <f t="array" ref="BB50">IF(B50="","",SUMPRODUCT(($D$1:$AB$4=$BB$4)*$D50:$AB50))</f>
        <v/>
      </c>
      <c r="BC50" s="15" t="str">
        <f t="shared" si="21"/>
        <v/>
      </c>
      <c r="BD50" s="2" t="str" cm="1">
        <f t="array" ref="BD50">IF(B50="","",SUMPRODUCT(($D$1:$AB$4=$BD$4)*$D50:$AB50))</f>
        <v/>
      </c>
      <c r="BE50" s="15" t="str">
        <f t="shared" si="22"/>
        <v/>
      </c>
      <c r="BF50" s="2" t="str" cm="1">
        <f t="array" ref="BF50">IF(B50="","",SUMPRODUCT(($D$1:$AB$4=$BF$4)*$D50:$AB50))</f>
        <v/>
      </c>
      <c r="BG50" s="15" t="str">
        <f t="shared" si="23"/>
        <v/>
      </c>
      <c r="BH50" s="2" t="str" cm="1">
        <f t="array" ref="BH50">IF(B50="","",SUMPRODUCT(($D$1:$AB$4=$BH$4)*$D50:$AB50))</f>
        <v/>
      </c>
      <c r="BI50" s="15" t="str">
        <f t="shared" si="24"/>
        <v/>
      </c>
      <c r="BJ50" s="2" t="str" cm="1">
        <f t="array" ref="BJ50">IF(B50="","",SUMPRODUCT(($D$1:$AB$4=$BJ$4)*$D50:$AB50))</f>
        <v/>
      </c>
      <c r="BK50" s="15" t="str">
        <f t="shared" si="25"/>
        <v/>
      </c>
      <c r="BL50" s="2" t="str" cm="1">
        <f t="array" ref="BL50">IF(B50="","",SUMPRODUCT(($D$1:$AB$4=$BL$4)*$D50:$AB50))</f>
        <v/>
      </c>
      <c r="BM50" s="15" t="str">
        <f t="shared" si="26"/>
        <v/>
      </c>
      <c r="BN50" s="2" t="str" cm="1">
        <f t="array" ref="BN50">IF(B50="","",SUMPRODUCT(($D$1:$AB$4=$BN$4)*$D50:$AB50))</f>
        <v/>
      </c>
      <c r="BO50" s="15" t="str">
        <f t="shared" si="27"/>
        <v/>
      </c>
      <c r="BP50" s="2" t="str" cm="1">
        <f t="array" ref="BP50">IF(B50="","",SUMPRODUCT(($D$1:$AB$4=$BP$4)*$D50:$AB50))</f>
        <v/>
      </c>
      <c r="BQ50" s="15" t="str">
        <f t="shared" si="28"/>
        <v/>
      </c>
      <c r="BR50" s="2" t="str" cm="1">
        <f t="array" ref="BR50">IF(B50="","",SUMPRODUCT(($D$1:$AB$4=$BR$4)*$D50:$AB50))</f>
        <v/>
      </c>
      <c r="BS50" s="15" t="str">
        <f t="shared" si="29"/>
        <v/>
      </c>
      <c r="BT50" s="2" t="str" cm="1">
        <f t="array" ref="BT50">IF(B50="","",SUMPRODUCT(($D$1:$AB$4=$BT$4)*$D50:$AB50))</f>
        <v/>
      </c>
      <c r="BU50" s="15" t="str">
        <f t="shared" si="30"/>
        <v/>
      </c>
      <c r="BV50" s="2" t="str" cm="1">
        <f t="array" ref="BV50">IF(B50="","",SUMPRODUCT(($D$1:$AB$4=$BV$4)*$D50:$AB50))</f>
        <v/>
      </c>
      <c r="BW50" s="15" t="str">
        <f t="shared" si="31"/>
        <v/>
      </c>
      <c r="BX50" s="2" t="str" cm="1">
        <f t="array" ref="BX50">IF(B50="","",SUMPRODUCT(($D$1:$AB$4=$BX$4)*$D50:$AB50))</f>
        <v/>
      </c>
      <c r="BY50" s="15" t="str">
        <f t="shared" si="32"/>
        <v/>
      </c>
      <c r="BZ50" s="2" t="str" cm="1">
        <f t="array" ref="BZ50">IF(B50="","",SUMPRODUCT(($D$1:$AB$4=$BZ$4)*$D50:$AB50))</f>
        <v/>
      </c>
      <c r="CA50" s="15" t="str">
        <f t="shared" si="33"/>
        <v/>
      </c>
      <c r="CB50" s="2" t="str" cm="1">
        <f t="array" ref="CB50">IF(B50="","",SUMPRODUCT(($D$1:$AB$4=$CB$4)*$D50:$AB50))</f>
        <v/>
      </c>
      <c r="CC50" s="15" t="str">
        <f t="shared" si="34"/>
        <v/>
      </c>
      <c r="CD50" s="2" t="str" cm="1">
        <f t="array" ref="CD50">IF(B50="","",SUMPRODUCT(($D$1:$AB$4=$CD$4)*$D50:$AB50))</f>
        <v/>
      </c>
      <c r="CE50" s="15" t="str">
        <f t="shared" si="35"/>
        <v/>
      </c>
      <c r="CF50" s="2" t="str" cm="1">
        <f t="array" ref="CF50">IF(B50="","",SUMPRODUCT(($D$1:$AB$4=$CF$4)*$D50:$AB50))</f>
        <v/>
      </c>
      <c r="CG50" s="15" t="str">
        <f t="shared" si="36"/>
        <v/>
      </c>
      <c r="CH50" s="2" t="str" cm="1">
        <f t="array" ref="CH50">IF(B50="","",SUMPRODUCT(($D$1:$AB$4=$CH$4)*$D50:$AB50))</f>
        <v/>
      </c>
      <c r="CI50" s="15" t="str">
        <f t="shared" si="37"/>
        <v/>
      </c>
    </row>
    <row r="51" spans="1:87">
      <c r="A51" s="7">
        <v>46</v>
      </c>
      <c r="D51" s="97"/>
      <c r="E51" s="86"/>
      <c r="F51" s="86"/>
      <c r="G51" s="86"/>
      <c r="H51" s="86"/>
      <c r="I51" s="98"/>
      <c r="J51" s="102"/>
      <c r="K51" s="87"/>
      <c r="L51" s="87"/>
      <c r="M51" s="87"/>
      <c r="N51" s="87"/>
      <c r="O51" s="103"/>
      <c r="P51" s="107"/>
      <c r="Q51" s="88"/>
      <c r="R51" s="88"/>
      <c r="S51" s="88"/>
      <c r="T51" s="88"/>
      <c r="U51" s="108"/>
      <c r="V51" s="113"/>
      <c r="W51" s="89"/>
      <c r="X51" s="89"/>
      <c r="Y51" s="89"/>
      <c r="Z51" s="89"/>
      <c r="AA51" s="89"/>
      <c r="AB51" s="169"/>
      <c r="AC51" s="171" t="str">
        <f t="shared" si="38"/>
        <v/>
      </c>
      <c r="AD51" s="172" t="str">
        <f t="shared" si="12"/>
        <v/>
      </c>
      <c r="AL51" s="2" t="str" cm="1">
        <f t="array" ref="AL51">IF(B51="","",SUMPRODUCT(($D$1:$AB$4=$AL$4)*D51:AB51))</f>
        <v/>
      </c>
      <c r="AM51" s="15" t="str">
        <f t="shared" si="13"/>
        <v/>
      </c>
      <c r="AN51" s="2" t="str" cm="1">
        <f t="array" ref="AN51">IF(B51="","",SUMPRODUCT(($D$1:$AB$4=$AN$4)*D51:AB51))</f>
        <v/>
      </c>
      <c r="AO51" s="15" t="str">
        <f t="shared" si="14"/>
        <v/>
      </c>
      <c r="AP51" s="2" t="str" cm="1">
        <f t="array" ref="AP51">IF(B51="","",SUMPRODUCT(($D$1:$AB$4=$AP$4)*D51:AB51))</f>
        <v/>
      </c>
      <c r="AQ51" s="15" t="str">
        <f t="shared" si="15"/>
        <v/>
      </c>
      <c r="AR51" s="2" t="str" cm="1">
        <f t="array" ref="AR51">IF(B51="","",SUMPRODUCT(($D$1:$AB$4=$AR$4)*D51:AB51))</f>
        <v/>
      </c>
      <c r="AS51" s="15" t="str">
        <f t="shared" si="16"/>
        <v/>
      </c>
      <c r="AT51" s="2" t="str" cm="1">
        <f t="array" ref="AT51">IF(B51="","",SUMPRODUCT(($D$1:$AB$4=$AT$4)*$D51:$AB51))</f>
        <v/>
      </c>
      <c r="AU51" s="15" t="str">
        <f t="shared" si="17"/>
        <v/>
      </c>
      <c r="AV51" s="2" t="str" cm="1">
        <f t="array" ref="AV51">IF(D51="","",SUMPRODUCT(($D$1:$AB$4=$AV$4)*$D51:$AB51))</f>
        <v/>
      </c>
      <c r="AW51" s="15" t="str">
        <f t="shared" si="18"/>
        <v/>
      </c>
      <c r="AX51" s="2" t="str" cm="1">
        <f t="array" ref="AX51">IF(F51="","",SUMPRODUCT(($D$1:$AB$4=$AX$4)*$D51:$AB51))</f>
        <v/>
      </c>
      <c r="AY51" s="15" t="str">
        <f t="shared" si="19"/>
        <v/>
      </c>
      <c r="AZ51" s="2" t="str" cm="1">
        <f t="array" ref="AZ51">IF(B51="","",SUMPRODUCT(($D$1:$AB$4=$AZ$4)*$D51:$AB51))</f>
        <v/>
      </c>
      <c r="BA51" s="15" t="str">
        <f t="shared" si="20"/>
        <v/>
      </c>
      <c r="BB51" s="2" t="str" cm="1">
        <f t="array" ref="BB51">IF(B51="","",SUMPRODUCT(($D$1:$AB$4=$BB$4)*$D51:$AB51))</f>
        <v/>
      </c>
      <c r="BC51" s="15" t="str">
        <f t="shared" si="21"/>
        <v/>
      </c>
      <c r="BD51" s="2" t="str" cm="1">
        <f t="array" ref="BD51">IF(B51="","",SUMPRODUCT(($D$1:$AB$4=$BD$4)*$D51:$AB51))</f>
        <v/>
      </c>
      <c r="BE51" s="15" t="str">
        <f t="shared" si="22"/>
        <v/>
      </c>
      <c r="BF51" s="2" t="str" cm="1">
        <f t="array" ref="BF51">IF(B51="","",SUMPRODUCT(($D$1:$AB$4=$BF$4)*$D51:$AB51))</f>
        <v/>
      </c>
      <c r="BG51" s="15" t="str">
        <f t="shared" si="23"/>
        <v/>
      </c>
      <c r="BH51" s="2" t="str" cm="1">
        <f t="array" ref="BH51">IF(B51="","",SUMPRODUCT(($D$1:$AB$4=$BH$4)*$D51:$AB51))</f>
        <v/>
      </c>
      <c r="BI51" s="15" t="str">
        <f t="shared" si="24"/>
        <v/>
      </c>
      <c r="BJ51" s="2" t="str" cm="1">
        <f t="array" ref="BJ51">IF(B51="","",SUMPRODUCT(($D$1:$AB$4=$BJ$4)*$D51:$AB51))</f>
        <v/>
      </c>
      <c r="BK51" s="15" t="str">
        <f t="shared" si="25"/>
        <v/>
      </c>
      <c r="BL51" s="2" t="str" cm="1">
        <f t="array" ref="BL51">IF(B51="","",SUMPRODUCT(($D$1:$AB$4=$BL$4)*$D51:$AB51))</f>
        <v/>
      </c>
      <c r="BM51" s="15" t="str">
        <f t="shared" si="26"/>
        <v/>
      </c>
      <c r="BN51" s="2" t="str" cm="1">
        <f t="array" ref="BN51">IF(B51="","",SUMPRODUCT(($D$1:$AB$4=$BN$4)*$D51:$AB51))</f>
        <v/>
      </c>
      <c r="BO51" s="15" t="str">
        <f t="shared" si="27"/>
        <v/>
      </c>
      <c r="BP51" s="2" t="str" cm="1">
        <f t="array" ref="BP51">IF(B51="","",SUMPRODUCT(($D$1:$AB$4=$BP$4)*$D51:$AB51))</f>
        <v/>
      </c>
      <c r="BQ51" s="15" t="str">
        <f t="shared" si="28"/>
        <v/>
      </c>
      <c r="BR51" s="2" t="str" cm="1">
        <f t="array" ref="BR51">IF(B51="","",SUMPRODUCT(($D$1:$AB$4=$BR$4)*$D51:$AB51))</f>
        <v/>
      </c>
      <c r="BS51" s="15" t="str">
        <f t="shared" si="29"/>
        <v/>
      </c>
      <c r="BT51" s="2" t="str" cm="1">
        <f t="array" ref="BT51">IF(B51="","",SUMPRODUCT(($D$1:$AB$4=$BT$4)*$D51:$AB51))</f>
        <v/>
      </c>
      <c r="BU51" s="15" t="str">
        <f t="shared" si="30"/>
        <v/>
      </c>
      <c r="BV51" s="2" t="str" cm="1">
        <f t="array" ref="BV51">IF(B51="","",SUMPRODUCT(($D$1:$AB$4=$BV$4)*$D51:$AB51))</f>
        <v/>
      </c>
      <c r="BW51" s="15" t="str">
        <f t="shared" si="31"/>
        <v/>
      </c>
      <c r="BX51" s="2" t="str" cm="1">
        <f t="array" ref="BX51">IF(B51="","",SUMPRODUCT(($D$1:$AB$4=$BX$4)*$D51:$AB51))</f>
        <v/>
      </c>
      <c r="BY51" s="15" t="str">
        <f t="shared" si="32"/>
        <v/>
      </c>
      <c r="BZ51" s="2" t="str" cm="1">
        <f t="array" ref="BZ51">IF(B51="","",SUMPRODUCT(($D$1:$AB$4=$BZ$4)*$D51:$AB51))</f>
        <v/>
      </c>
      <c r="CA51" s="15" t="str">
        <f t="shared" si="33"/>
        <v/>
      </c>
      <c r="CB51" s="2" t="str" cm="1">
        <f t="array" ref="CB51">IF(B51="","",SUMPRODUCT(($D$1:$AB$4=$CB$4)*$D51:$AB51))</f>
        <v/>
      </c>
      <c r="CC51" s="15" t="str">
        <f t="shared" si="34"/>
        <v/>
      </c>
      <c r="CD51" s="2" t="str" cm="1">
        <f t="array" ref="CD51">IF(B51="","",SUMPRODUCT(($D$1:$AB$4=$CD$4)*$D51:$AB51))</f>
        <v/>
      </c>
      <c r="CE51" s="15" t="str">
        <f t="shared" si="35"/>
        <v/>
      </c>
      <c r="CF51" s="2" t="str" cm="1">
        <f t="array" ref="CF51">IF(B51="","",SUMPRODUCT(($D$1:$AB$4=$CF$4)*$D51:$AB51))</f>
        <v/>
      </c>
      <c r="CG51" s="15" t="str">
        <f t="shared" si="36"/>
        <v/>
      </c>
      <c r="CH51" s="2" t="str" cm="1">
        <f t="array" ref="CH51">IF(B51="","",SUMPRODUCT(($D$1:$AB$4=$CH$4)*$D51:$AB51))</f>
        <v/>
      </c>
      <c r="CI51" s="15" t="str">
        <f t="shared" si="37"/>
        <v/>
      </c>
    </row>
    <row r="52" spans="1:87">
      <c r="A52" s="6">
        <v>47</v>
      </c>
      <c r="D52" s="97"/>
      <c r="E52" s="86"/>
      <c r="F52" s="86"/>
      <c r="G52" s="86"/>
      <c r="H52" s="86"/>
      <c r="I52" s="98"/>
      <c r="J52" s="102"/>
      <c r="K52" s="87"/>
      <c r="L52" s="87"/>
      <c r="M52" s="87"/>
      <c r="N52" s="87"/>
      <c r="O52" s="103"/>
      <c r="P52" s="107"/>
      <c r="Q52" s="88"/>
      <c r="R52" s="88"/>
      <c r="S52" s="88"/>
      <c r="T52" s="88"/>
      <c r="U52" s="108"/>
      <c r="V52" s="113"/>
      <c r="W52" s="89"/>
      <c r="X52" s="89"/>
      <c r="Y52" s="89"/>
      <c r="Z52" s="89"/>
      <c r="AA52" s="89"/>
      <c r="AB52" s="169"/>
      <c r="AC52" s="171" t="str">
        <f t="shared" si="38"/>
        <v/>
      </c>
      <c r="AD52" s="172" t="str">
        <f t="shared" si="12"/>
        <v/>
      </c>
      <c r="AL52" s="2" t="str" cm="1">
        <f t="array" ref="AL52">IF(B52="","",SUMPRODUCT(($D$1:$AB$4=$AL$4)*D52:AB52))</f>
        <v/>
      </c>
      <c r="AM52" s="15" t="str">
        <f t="shared" si="13"/>
        <v/>
      </c>
      <c r="AN52" s="2" t="str" cm="1">
        <f t="array" ref="AN52">IF(B52="","",SUMPRODUCT(($D$1:$AB$4=$AN$4)*D52:AB52))</f>
        <v/>
      </c>
      <c r="AO52" s="15" t="str">
        <f t="shared" si="14"/>
        <v/>
      </c>
      <c r="AP52" s="2" t="str" cm="1">
        <f t="array" ref="AP52">IF(B52="","",SUMPRODUCT(($D$1:$AB$4=$AP$4)*D52:AB52))</f>
        <v/>
      </c>
      <c r="AQ52" s="15" t="str">
        <f t="shared" si="15"/>
        <v/>
      </c>
      <c r="AR52" s="2" t="str" cm="1">
        <f t="array" ref="AR52">IF(B52="","",SUMPRODUCT(($D$1:$AB$4=$AR$4)*D52:AB52))</f>
        <v/>
      </c>
      <c r="AS52" s="15" t="str">
        <f t="shared" si="16"/>
        <v/>
      </c>
      <c r="AT52" s="2" t="str" cm="1">
        <f t="array" ref="AT52">IF(B52="","",SUMPRODUCT(($D$1:$AB$4=$AT$4)*$D52:$AB52))</f>
        <v/>
      </c>
      <c r="AU52" s="15" t="str">
        <f t="shared" si="17"/>
        <v/>
      </c>
      <c r="AV52" s="2" t="str" cm="1">
        <f t="array" ref="AV52">IF(D52="","",SUMPRODUCT(($D$1:$AB$4=$AV$4)*$D52:$AB52))</f>
        <v/>
      </c>
      <c r="AW52" s="15" t="str">
        <f t="shared" si="18"/>
        <v/>
      </c>
      <c r="AX52" s="2" t="str" cm="1">
        <f t="array" ref="AX52">IF(F52="","",SUMPRODUCT(($D$1:$AB$4=$AX$4)*$D52:$AB52))</f>
        <v/>
      </c>
      <c r="AY52" s="15" t="str">
        <f t="shared" si="19"/>
        <v/>
      </c>
      <c r="AZ52" s="2" t="str" cm="1">
        <f t="array" ref="AZ52">IF(B52="","",SUMPRODUCT(($D$1:$AB$4=$AZ$4)*$D52:$AB52))</f>
        <v/>
      </c>
      <c r="BA52" s="15" t="str">
        <f t="shared" si="20"/>
        <v/>
      </c>
      <c r="BB52" s="2" t="str" cm="1">
        <f t="array" ref="BB52">IF(B52="","",SUMPRODUCT(($D$1:$AB$4=$BB$4)*$D52:$AB52))</f>
        <v/>
      </c>
      <c r="BC52" s="15" t="str">
        <f t="shared" si="21"/>
        <v/>
      </c>
      <c r="BD52" s="2" t="str" cm="1">
        <f t="array" ref="BD52">IF(B52="","",SUMPRODUCT(($D$1:$AB$4=$BD$4)*$D52:$AB52))</f>
        <v/>
      </c>
      <c r="BE52" s="15" t="str">
        <f t="shared" si="22"/>
        <v/>
      </c>
      <c r="BF52" s="2" t="str" cm="1">
        <f t="array" ref="BF52">IF(B52="","",SUMPRODUCT(($D$1:$AB$4=$BF$4)*$D52:$AB52))</f>
        <v/>
      </c>
      <c r="BG52" s="15" t="str">
        <f t="shared" si="23"/>
        <v/>
      </c>
      <c r="BH52" s="2" t="str" cm="1">
        <f t="array" ref="BH52">IF(B52="","",SUMPRODUCT(($D$1:$AB$4=$BH$4)*$D52:$AB52))</f>
        <v/>
      </c>
      <c r="BI52" s="15" t="str">
        <f t="shared" si="24"/>
        <v/>
      </c>
      <c r="BJ52" s="2" t="str" cm="1">
        <f t="array" ref="BJ52">IF(B52="","",SUMPRODUCT(($D$1:$AB$4=$BJ$4)*$D52:$AB52))</f>
        <v/>
      </c>
      <c r="BK52" s="15" t="str">
        <f t="shared" si="25"/>
        <v/>
      </c>
      <c r="BL52" s="2" t="str" cm="1">
        <f t="array" ref="BL52">IF(B52="","",SUMPRODUCT(($D$1:$AB$4=$BL$4)*$D52:$AB52))</f>
        <v/>
      </c>
      <c r="BM52" s="15" t="str">
        <f t="shared" si="26"/>
        <v/>
      </c>
      <c r="BN52" s="2" t="str" cm="1">
        <f t="array" ref="BN52">IF(B52="","",SUMPRODUCT(($D$1:$AB$4=$BN$4)*$D52:$AB52))</f>
        <v/>
      </c>
      <c r="BO52" s="15" t="str">
        <f t="shared" si="27"/>
        <v/>
      </c>
      <c r="BP52" s="2" t="str" cm="1">
        <f t="array" ref="BP52">IF(B52="","",SUMPRODUCT(($D$1:$AB$4=$BP$4)*$D52:$AB52))</f>
        <v/>
      </c>
      <c r="BQ52" s="15" t="str">
        <f t="shared" si="28"/>
        <v/>
      </c>
      <c r="BR52" s="2" t="str" cm="1">
        <f t="array" ref="BR52">IF(B52="","",SUMPRODUCT(($D$1:$AB$4=$BR$4)*$D52:$AB52))</f>
        <v/>
      </c>
      <c r="BS52" s="15" t="str">
        <f t="shared" si="29"/>
        <v/>
      </c>
      <c r="BT52" s="2" t="str" cm="1">
        <f t="array" ref="BT52">IF(B52="","",SUMPRODUCT(($D$1:$AB$4=$BT$4)*$D52:$AB52))</f>
        <v/>
      </c>
      <c r="BU52" s="15" t="str">
        <f t="shared" si="30"/>
        <v/>
      </c>
      <c r="BV52" s="2" t="str" cm="1">
        <f t="array" ref="BV52">IF(B52="","",SUMPRODUCT(($D$1:$AB$4=$BV$4)*$D52:$AB52))</f>
        <v/>
      </c>
      <c r="BW52" s="15" t="str">
        <f t="shared" si="31"/>
        <v/>
      </c>
      <c r="BX52" s="2" t="str" cm="1">
        <f t="array" ref="BX52">IF(B52="","",SUMPRODUCT(($D$1:$AB$4=$BX$4)*$D52:$AB52))</f>
        <v/>
      </c>
      <c r="BY52" s="15" t="str">
        <f t="shared" si="32"/>
        <v/>
      </c>
      <c r="BZ52" s="2" t="str" cm="1">
        <f t="array" ref="BZ52">IF(B52="","",SUMPRODUCT(($D$1:$AB$4=$BZ$4)*$D52:$AB52))</f>
        <v/>
      </c>
      <c r="CA52" s="15" t="str">
        <f t="shared" si="33"/>
        <v/>
      </c>
      <c r="CB52" s="2" t="str" cm="1">
        <f t="array" ref="CB52">IF(B52="","",SUMPRODUCT(($D$1:$AB$4=$CB$4)*$D52:$AB52))</f>
        <v/>
      </c>
      <c r="CC52" s="15" t="str">
        <f t="shared" si="34"/>
        <v/>
      </c>
      <c r="CD52" s="2" t="str" cm="1">
        <f t="array" ref="CD52">IF(B52="","",SUMPRODUCT(($D$1:$AB$4=$CD$4)*$D52:$AB52))</f>
        <v/>
      </c>
      <c r="CE52" s="15" t="str">
        <f t="shared" si="35"/>
        <v/>
      </c>
      <c r="CF52" s="2" t="str" cm="1">
        <f t="array" ref="CF52">IF(B52="","",SUMPRODUCT(($D$1:$AB$4=$CF$4)*$D52:$AB52))</f>
        <v/>
      </c>
      <c r="CG52" s="15" t="str">
        <f t="shared" si="36"/>
        <v/>
      </c>
      <c r="CH52" s="2" t="str" cm="1">
        <f t="array" ref="CH52">IF(B52="","",SUMPRODUCT(($D$1:$AB$4=$CH$4)*$D52:$AB52))</f>
        <v/>
      </c>
      <c r="CI52" s="15" t="str">
        <f t="shared" si="37"/>
        <v/>
      </c>
    </row>
    <row r="53" spans="1:87">
      <c r="A53" s="7">
        <v>48</v>
      </c>
      <c r="D53" s="97"/>
      <c r="E53" s="86"/>
      <c r="F53" s="86"/>
      <c r="G53" s="86"/>
      <c r="H53" s="86"/>
      <c r="I53" s="98"/>
      <c r="J53" s="102"/>
      <c r="K53" s="87"/>
      <c r="L53" s="87"/>
      <c r="M53" s="87"/>
      <c r="N53" s="87"/>
      <c r="O53" s="103"/>
      <c r="P53" s="107"/>
      <c r="Q53" s="88"/>
      <c r="R53" s="88"/>
      <c r="S53" s="88"/>
      <c r="T53" s="88"/>
      <c r="U53" s="108"/>
      <c r="V53" s="113"/>
      <c r="W53" s="89"/>
      <c r="X53" s="89"/>
      <c r="Y53" s="89"/>
      <c r="Z53" s="89"/>
      <c r="AA53" s="89"/>
      <c r="AB53" s="169"/>
      <c r="AC53" s="171" t="str">
        <f t="shared" si="38"/>
        <v/>
      </c>
      <c r="AD53" s="172" t="str">
        <f t="shared" si="12"/>
        <v/>
      </c>
      <c r="AL53" s="2" t="str" cm="1">
        <f t="array" ref="AL53">IF(B53="","",SUMPRODUCT(($D$1:$AB$4=$AL$4)*D53:AB53))</f>
        <v/>
      </c>
      <c r="AM53" s="15" t="str">
        <f t="shared" si="13"/>
        <v/>
      </c>
      <c r="AN53" s="2" t="str" cm="1">
        <f t="array" ref="AN53">IF(B53="","",SUMPRODUCT(($D$1:$AB$4=$AN$4)*D53:AB53))</f>
        <v/>
      </c>
      <c r="AO53" s="15" t="str">
        <f t="shared" si="14"/>
        <v/>
      </c>
      <c r="AP53" s="2" t="str" cm="1">
        <f t="array" ref="AP53">IF(B53="","",SUMPRODUCT(($D$1:$AB$4=$AP$4)*D53:AB53))</f>
        <v/>
      </c>
      <c r="AQ53" s="15" t="str">
        <f t="shared" si="15"/>
        <v/>
      </c>
      <c r="AR53" s="2" t="str" cm="1">
        <f t="array" ref="AR53">IF(B53="","",SUMPRODUCT(($D$1:$AB$4=$AR$4)*D53:AB53))</f>
        <v/>
      </c>
      <c r="AS53" s="15" t="str">
        <f t="shared" si="16"/>
        <v/>
      </c>
      <c r="AT53" s="2" t="str" cm="1">
        <f t="array" ref="AT53">IF(B53="","",SUMPRODUCT(($D$1:$AB$4=$AT$4)*$D53:$AB53))</f>
        <v/>
      </c>
      <c r="AU53" s="15" t="str">
        <f t="shared" si="17"/>
        <v/>
      </c>
      <c r="AV53" s="2" t="str" cm="1">
        <f t="array" ref="AV53">IF(D53="","",SUMPRODUCT(($D$1:$AB$4=$AV$4)*$D53:$AB53))</f>
        <v/>
      </c>
      <c r="AW53" s="15" t="str">
        <f t="shared" si="18"/>
        <v/>
      </c>
      <c r="AX53" s="2" t="str" cm="1">
        <f t="array" ref="AX53">IF(F53="","",SUMPRODUCT(($D$1:$AB$4=$AX$4)*$D53:$AB53))</f>
        <v/>
      </c>
      <c r="AY53" s="15" t="str">
        <f t="shared" si="19"/>
        <v/>
      </c>
      <c r="AZ53" s="2" t="str" cm="1">
        <f t="array" ref="AZ53">IF(B53="","",SUMPRODUCT(($D$1:$AB$4=$AZ$4)*$D53:$AB53))</f>
        <v/>
      </c>
      <c r="BA53" s="15" t="str">
        <f t="shared" si="20"/>
        <v/>
      </c>
      <c r="BB53" s="2" t="str" cm="1">
        <f t="array" ref="BB53">IF(B53="","",SUMPRODUCT(($D$1:$AB$4=$BB$4)*$D53:$AB53))</f>
        <v/>
      </c>
      <c r="BC53" s="15" t="str">
        <f t="shared" si="21"/>
        <v/>
      </c>
      <c r="BD53" s="2" t="str" cm="1">
        <f t="array" ref="BD53">IF(B53="","",SUMPRODUCT(($D$1:$AB$4=$BD$4)*$D53:$AB53))</f>
        <v/>
      </c>
      <c r="BE53" s="15" t="str">
        <f t="shared" si="22"/>
        <v/>
      </c>
      <c r="BF53" s="2" t="str" cm="1">
        <f t="array" ref="BF53">IF(B53="","",SUMPRODUCT(($D$1:$AB$4=$BF$4)*$D53:$AB53))</f>
        <v/>
      </c>
      <c r="BG53" s="15" t="str">
        <f t="shared" si="23"/>
        <v/>
      </c>
      <c r="BH53" s="2" t="str" cm="1">
        <f t="array" ref="BH53">IF(B53="","",SUMPRODUCT(($D$1:$AB$4=$BH$4)*$D53:$AB53))</f>
        <v/>
      </c>
      <c r="BI53" s="15" t="str">
        <f t="shared" si="24"/>
        <v/>
      </c>
      <c r="BJ53" s="2" t="str" cm="1">
        <f t="array" ref="BJ53">IF(B53="","",SUMPRODUCT(($D$1:$AB$4=$BJ$4)*$D53:$AB53))</f>
        <v/>
      </c>
      <c r="BK53" s="15" t="str">
        <f t="shared" si="25"/>
        <v/>
      </c>
      <c r="BL53" s="2" t="str" cm="1">
        <f t="array" ref="BL53">IF(B53="","",SUMPRODUCT(($D$1:$AB$4=$BL$4)*$D53:$AB53))</f>
        <v/>
      </c>
      <c r="BM53" s="15" t="str">
        <f t="shared" si="26"/>
        <v/>
      </c>
      <c r="BN53" s="2" t="str" cm="1">
        <f t="array" ref="BN53">IF(B53="","",SUMPRODUCT(($D$1:$AB$4=$BN$4)*$D53:$AB53))</f>
        <v/>
      </c>
      <c r="BO53" s="15" t="str">
        <f t="shared" si="27"/>
        <v/>
      </c>
      <c r="BP53" s="2" t="str" cm="1">
        <f t="array" ref="BP53">IF(B53="","",SUMPRODUCT(($D$1:$AB$4=$BP$4)*$D53:$AB53))</f>
        <v/>
      </c>
      <c r="BQ53" s="15" t="str">
        <f t="shared" si="28"/>
        <v/>
      </c>
      <c r="BR53" s="2" t="str" cm="1">
        <f t="array" ref="BR53">IF(B53="","",SUMPRODUCT(($D$1:$AB$4=$BR$4)*$D53:$AB53))</f>
        <v/>
      </c>
      <c r="BS53" s="15" t="str">
        <f t="shared" si="29"/>
        <v/>
      </c>
      <c r="BT53" s="2" t="str" cm="1">
        <f t="array" ref="BT53">IF(B53="","",SUMPRODUCT(($D$1:$AB$4=$BT$4)*$D53:$AB53))</f>
        <v/>
      </c>
      <c r="BU53" s="15" t="str">
        <f t="shared" si="30"/>
        <v/>
      </c>
      <c r="BV53" s="2" t="str" cm="1">
        <f t="array" ref="BV53">IF(B53="","",SUMPRODUCT(($D$1:$AB$4=$BV$4)*$D53:$AB53))</f>
        <v/>
      </c>
      <c r="BW53" s="15" t="str">
        <f t="shared" si="31"/>
        <v/>
      </c>
      <c r="BX53" s="2" t="str" cm="1">
        <f t="array" ref="BX53">IF(B53="","",SUMPRODUCT(($D$1:$AB$4=$BX$4)*$D53:$AB53))</f>
        <v/>
      </c>
      <c r="BY53" s="15" t="str">
        <f t="shared" si="32"/>
        <v/>
      </c>
      <c r="BZ53" s="2" t="str" cm="1">
        <f t="array" ref="BZ53">IF(B53="","",SUMPRODUCT(($D$1:$AB$4=$BZ$4)*$D53:$AB53))</f>
        <v/>
      </c>
      <c r="CA53" s="15" t="str">
        <f t="shared" si="33"/>
        <v/>
      </c>
      <c r="CB53" s="2" t="str" cm="1">
        <f t="array" ref="CB53">IF(B53="","",SUMPRODUCT(($D$1:$AB$4=$CB$4)*$D53:$AB53))</f>
        <v/>
      </c>
      <c r="CC53" s="15" t="str">
        <f t="shared" si="34"/>
        <v/>
      </c>
      <c r="CD53" s="2" t="str" cm="1">
        <f t="array" ref="CD53">IF(B53="","",SUMPRODUCT(($D$1:$AB$4=$CD$4)*$D53:$AB53))</f>
        <v/>
      </c>
      <c r="CE53" s="15" t="str">
        <f t="shared" si="35"/>
        <v/>
      </c>
      <c r="CF53" s="2" t="str" cm="1">
        <f t="array" ref="CF53">IF(B53="","",SUMPRODUCT(($D$1:$AB$4=$CF$4)*$D53:$AB53))</f>
        <v/>
      </c>
      <c r="CG53" s="15" t="str">
        <f t="shared" si="36"/>
        <v/>
      </c>
      <c r="CH53" s="2" t="str" cm="1">
        <f t="array" ref="CH53">IF(B53="","",SUMPRODUCT(($D$1:$AB$4=$CH$4)*$D53:$AB53))</f>
        <v/>
      </c>
      <c r="CI53" s="15" t="str">
        <f t="shared" si="37"/>
        <v/>
      </c>
    </row>
    <row r="54" spans="1:87">
      <c r="A54" s="6">
        <v>49</v>
      </c>
      <c r="D54" s="97"/>
      <c r="E54" s="86"/>
      <c r="F54" s="86"/>
      <c r="G54" s="86"/>
      <c r="H54" s="86"/>
      <c r="I54" s="98"/>
      <c r="J54" s="102"/>
      <c r="K54" s="87"/>
      <c r="L54" s="87"/>
      <c r="M54" s="87"/>
      <c r="N54" s="87"/>
      <c r="O54" s="103"/>
      <c r="P54" s="107"/>
      <c r="Q54" s="88"/>
      <c r="R54" s="88"/>
      <c r="S54" s="88"/>
      <c r="T54" s="88"/>
      <c r="U54" s="108"/>
      <c r="V54" s="113"/>
      <c r="W54" s="89"/>
      <c r="X54" s="89"/>
      <c r="Y54" s="89"/>
      <c r="Z54" s="89"/>
      <c r="AA54" s="89"/>
      <c r="AB54" s="169"/>
      <c r="AC54" s="171" t="str">
        <f t="shared" si="38"/>
        <v/>
      </c>
      <c r="AD54" s="172" t="str">
        <f t="shared" si="12"/>
        <v/>
      </c>
      <c r="AL54" s="2" t="str" cm="1">
        <f t="array" ref="AL54">IF(B54="","",SUMPRODUCT(($D$1:$AB$4=$AL$4)*D54:AB54))</f>
        <v/>
      </c>
      <c r="AM54" s="15" t="str">
        <f t="shared" si="13"/>
        <v/>
      </c>
      <c r="AN54" s="2" t="str" cm="1">
        <f t="array" ref="AN54">IF(B54="","",SUMPRODUCT(($D$1:$AB$4=$AN$4)*D54:AB54))</f>
        <v/>
      </c>
      <c r="AO54" s="15" t="str">
        <f t="shared" si="14"/>
        <v/>
      </c>
      <c r="AP54" s="2" t="str" cm="1">
        <f t="array" ref="AP54">IF(B54="","",SUMPRODUCT(($D$1:$AB$4=$AP$4)*D54:AB54))</f>
        <v/>
      </c>
      <c r="AQ54" s="15" t="str">
        <f t="shared" si="15"/>
        <v/>
      </c>
      <c r="AR54" s="2" t="str" cm="1">
        <f t="array" ref="AR54">IF(B54="","",SUMPRODUCT(($D$1:$AB$4=$AR$4)*D54:AB54))</f>
        <v/>
      </c>
      <c r="AS54" s="15" t="str">
        <f t="shared" si="16"/>
        <v/>
      </c>
      <c r="AT54" s="2" t="str" cm="1">
        <f t="array" ref="AT54">IF(B54="","",SUMPRODUCT(($D$1:$AB$4=$AT$4)*$D54:$AB54))</f>
        <v/>
      </c>
      <c r="AU54" s="15" t="str">
        <f t="shared" si="17"/>
        <v/>
      </c>
      <c r="AV54" s="2" t="str" cm="1">
        <f t="array" ref="AV54">IF(D54="","",SUMPRODUCT(($D$1:$AB$4=$AV$4)*$D54:$AB54))</f>
        <v/>
      </c>
      <c r="AW54" s="15" t="str">
        <f t="shared" si="18"/>
        <v/>
      </c>
      <c r="AX54" s="2" t="str" cm="1">
        <f t="array" ref="AX54">IF(F54="","",SUMPRODUCT(($D$1:$AB$4=$AX$4)*$D54:$AB54))</f>
        <v/>
      </c>
      <c r="AY54" s="15" t="str">
        <f t="shared" si="19"/>
        <v/>
      </c>
      <c r="AZ54" s="2" t="str" cm="1">
        <f t="array" ref="AZ54">IF(B54="","",SUMPRODUCT(($D$1:$AB$4=$AZ$4)*$D54:$AB54))</f>
        <v/>
      </c>
      <c r="BA54" s="15" t="str">
        <f t="shared" si="20"/>
        <v/>
      </c>
      <c r="BB54" s="2" t="str" cm="1">
        <f t="array" ref="BB54">IF(B54="","",SUMPRODUCT(($D$1:$AB$4=$BB$4)*$D54:$AB54))</f>
        <v/>
      </c>
      <c r="BC54" s="15" t="str">
        <f t="shared" si="21"/>
        <v/>
      </c>
      <c r="BD54" s="2" t="str" cm="1">
        <f t="array" ref="BD54">IF(B54="","",SUMPRODUCT(($D$1:$AB$4=$BD$4)*$D54:$AB54))</f>
        <v/>
      </c>
      <c r="BE54" s="15" t="str">
        <f t="shared" si="22"/>
        <v/>
      </c>
      <c r="BF54" s="2" t="str" cm="1">
        <f t="array" ref="BF54">IF(B54="","",SUMPRODUCT(($D$1:$AB$4=$BF$4)*$D54:$AB54))</f>
        <v/>
      </c>
      <c r="BG54" s="15" t="str">
        <f t="shared" si="23"/>
        <v/>
      </c>
      <c r="BH54" s="2" t="str" cm="1">
        <f t="array" ref="BH54">IF(B54="","",SUMPRODUCT(($D$1:$AB$4=$BH$4)*$D54:$AB54))</f>
        <v/>
      </c>
      <c r="BI54" s="15" t="str">
        <f t="shared" si="24"/>
        <v/>
      </c>
      <c r="BJ54" s="2" t="str" cm="1">
        <f t="array" ref="BJ54">IF(B54="","",SUMPRODUCT(($D$1:$AB$4=$BJ$4)*$D54:$AB54))</f>
        <v/>
      </c>
      <c r="BK54" s="15" t="str">
        <f t="shared" si="25"/>
        <v/>
      </c>
      <c r="BL54" s="2" t="str" cm="1">
        <f t="array" ref="BL54">IF(B54="","",SUMPRODUCT(($D$1:$AB$4=$BL$4)*$D54:$AB54))</f>
        <v/>
      </c>
      <c r="BM54" s="15" t="str">
        <f t="shared" si="26"/>
        <v/>
      </c>
      <c r="BN54" s="2" t="str" cm="1">
        <f t="array" ref="BN54">IF(B54="","",SUMPRODUCT(($D$1:$AB$4=$BN$4)*$D54:$AB54))</f>
        <v/>
      </c>
      <c r="BO54" s="15" t="str">
        <f t="shared" si="27"/>
        <v/>
      </c>
      <c r="BP54" s="2" t="str" cm="1">
        <f t="array" ref="BP54">IF(B54="","",SUMPRODUCT(($D$1:$AB$4=$BP$4)*$D54:$AB54))</f>
        <v/>
      </c>
      <c r="BQ54" s="15" t="str">
        <f t="shared" si="28"/>
        <v/>
      </c>
      <c r="BR54" s="2" t="str" cm="1">
        <f t="array" ref="BR54">IF(B54="","",SUMPRODUCT(($D$1:$AB$4=$BR$4)*$D54:$AB54))</f>
        <v/>
      </c>
      <c r="BS54" s="15" t="str">
        <f t="shared" si="29"/>
        <v/>
      </c>
      <c r="BT54" s="2" t="str" cm="1">
        <f t="array" ref="BT54">IF(B54="","",SUMPRODUCT(($D$1:$AB$4=$BT$4)*$D54:$AB54))</f>
        <v/>
      </c>
      <c r="BU54" s="15" t="str">
        <f t="shared" si="30"/>
        <v/>
      </c>
      <c r="BV54" s="2" t="str" cm="1">
        <f t="array" ref="BV54">IF(B54="","",SUMPRODUCT(($D$1:$AB$4=$BV$4)*$D54:$AB54))</f>
        <v/>
      </c>
      <c r="BW54" s="15" t="str">
        <f t="shared" si="31"/>
        <v/>
      </c>
      <c r="BX54" s="2" t="str" cm="1">
        <f t="array" ref="BX54">IF(B54="","",SUMPRODUCT(($D$1:$AB$4=$BX$4)*$D54:$AB54))</f>
        <v/>
      </c>
      <c r="BY54" s="15" t="str">
        <f t="shared" si="32"/>
        <v/>
      </c>
      <c r="BZ54" s="2" t="str" cm="1">
        <f t="array" ref="BZ54">IF(B54="","",SUMPRODUCT(($D$1:$AB$4=$BZ$4)*$D54:$AB54))</f>
        <v/>
      </c>
      <c r="CA54" s="15" t="str">
        <f t="shared" si="33"/>
        <v/>
      </c>
      <c r="CB54" s="2" t="str" cm="1">
        <f t="array" ref="CB54">IF(B54="","",SUMPRODUCT(($D$1:$AB$4=$CB$4)*$D54:$AB54))</f>
        <v/>
      </c>
      <c r="CC54" s="15" t="str">
        <f t="shared" si="34"/>
        <v/>
      </c>
      <c r="CD54" s="2" t="str" cm="1">
        <f t="array" ref="CD54">IF(B54="","",SUMPRODUCT(($D$1:$AB$4=$CD$4)*$D54:$AB54))</f>
        <v/>
      </c>
      <c r="CE54" s="15" t="str">
        <f t="shared" si="35"/>
        <v/>
      </c>
      <c r="CF54" s="2" t="str" cm="1">
        <f t="array" ref="CF54">IF(B54="","",SUMPRODUCT(($D$1:$AB$4=$CF$4)*$D54:$AB54))</f>
        <v/>
      </c>
      <c r="CG54" s="15" t="str">
        <f t="shared" si="36"/>
        <v/>
      </c>
      <c r="CH54" s="2" t="str" cm="1">
        <f t="array" ref="CH54">IF(B54="","",SUMPRODUCT(($D$1:$AB$4=$CH$4)*$D54:$AB54))</f>
        <v/>
      </c>
      <c r="CI54" s="15" t="str">
        <f t="shared" si="37"/>
        <v/>
      </c>
    </row>
    <row r="55" spans="1:87">
      <c r="A55" s="7">
        <v>50</v>
      </c>
      <c r="D55" s="97"/>
      <c r="E55" s="86"/>
      <c r="F55" s="86"/>
      <c r="G55" s="86"/>
      <c r="H55" s="86"/>
      <c r="I55" s="98"/>
      <c r="J55" s="102"/>
      <c r="K55" s="87"/>
      <c r="L55" s="87"/>
      <c r="M55" s="87"/>
      <c r="N55" s="87"/>
      <c r="O55" s="103"/>
      <c r="P55" s="107"/>
      <c r="Q55" s="88"/>
      <c r="R55" s="88"/>
      <c r="S55" s="88"/>
      <c r="T55" s="88"/>
      <c r="U55" s="108"/>
      <c r="V55" s="113"/>
      <c r="W55" s="89"/>
      <c r="X55" s="89"/>
      <c r="Y55" s="89"/>
      <c r="Z55" s="89"/>
      <c r="AA55" s="89"/>
      <c r="AB55" s="169"/>
      <c r="AC55" s="171" t="str">
        <f t="shared" si="38"/>
        <v/>
      </c>
      <c r="AD55" s="172" t="str">
        <f t="shared" si="12"/>
        <v/>
      </c>
      <c r="AL55" s="2" t="str" cm="1">
        <f t="array" ref="AL55">IF(B55="","",SUMPRODUCT(($D$1:$AB$4=$AL$4)*D55:AB55))</f>
        <v/>
      </c>
      <c r="AM55" s="15" t="str">
        <f t="shared" si="13"/>
        <v/>
      </c>
      <c r="AN55" s="2" t="str" cm="1">
        <f t="array" ref="AN55">IF(B55="","",SUMPRODUCT(($D$1:$AB$4=$AN$4)*D55:AB55))</f>
        <v/>
      </c>
      <c r="AO55" s="15" t="str">
        <f t="shared" si="14"/>
        <v/>
      </c>
      <c r="AP55" s="2" t="str" cm="1">
        <f t="array" ref="AP55">IF(B55="","",SUMPRODUCT(($D$1:$AB$4=$AP$4)*D55:AB55))</f>
        <v/>
      </c>
      <c r="AQ55" s="15" t="str">
        <f t="shared" si="15"/>
        <v/>
      </c>
      <c r="AR55" s="2" t="str" cm="1">
        <f t="array" ref="AR55">IF(B55="","",SUMPRODUCT(($D$1:$AB$4=$AR$4)*D55:AB55))</f>
        <v/>
      </c>
      <c r="AS55" s="15" t="str">
        <f t="shared" si="16"/>
        <v/>
      </c>
      <c r="AT55" s="2" t="str" cm="1">
        <f t="array" ref="AT55">IF(B55="","",SUMPRODUCT(($D$1:$AB$4=$AT$4)*$D55:$AB55))</f>
        <v/>
      </c>
      <c r="AU55" s="15" t="str">
        <f t="shared" si="17"/>
        <v/>
      </c>
      <c r="AV55" s="2" t="str" cm="1">
        <f t="array" ref="AV55">IF(D55="","",SUMPRODUCT(($D$1:$AB$4=$AV$4)*$D55:$AB55))</f>
        <v/>
      </c>
      <c r="AW55" s="15" t="str">
        <f t="shared" si="18"/>
        <v/>
      </c>
      <c r="AX55" s="2" t="str" cm="1">
        <f t="array" ref="AX55">IF(F55="","",SUMPRODUCT(($D$1:$AB$4=$AX$4)*$D55:$AB55))</f>
        <v/>
      </c>
      <c r="AY55" s="15" t="str">
        <f t="shared" si="19"/>
        <v/>
      </c>
      <c r="AZ55" s="2" t="str" cm="1">
        <f t="array" ref="AZ55">IF(B55="","",SUMPRODUCT(($D$1:$AB$4=$AZ$4)*$D55:$AB55))</f>
        <v/>
      </c>
      <c r="BA55" s="15" t="str">
        <f t="shared" si="20"/>
        <v/>
      </c>
      <c r="BB55" s="2" t="str" cm="1">
        <f t="array" ref="BB55">IF(B55="","",SUMPRODUCT(($D$1:$AB$4=$BB$4)*$D55:$AB55))</f>
        <v/>
      </c>
      <c r="BC55" s="15" t="str">
        <f t="shared" si="21"/>
        <v/>
      </c>
      <c r="BD55" s="2" t="str" cm="1">
        <f t="array" ref="BD55">IF(B55="","",SUMPRODUCT(($D$1:$AB$4=$BD$4)*$D55:$AB55))</f>
        <v/>
      </c>
      <c r="BE55" s="15" t="str">
        <f t="shared" si="22"/>
        <v/>
      </c>
      <c r="BF55" s="2" t="str" cm="1">
        <f t="array" ref="BF55">IF(B55="","",SUMPRODUCT(($D$1:$AB$4=$BF$4)*$D55:$AB55))</f>
        <v/>
      </c>
      <c r="BG55" s="15" t="str">
        <f t="shared" si="23"/>
        <v/>
      </c>
      <c r="BH55" s="2" t="str" cm="1">
        <f t="array" ref="BH55">IF(B55="","",SUMPRODUCT(($D$1:$AB$4=$BH$4)*$D55:$AB55))</f>
        <v/>
      </c>
      <c r="BI55" s="15" t="str">
        <f t="shared" si="24"/>
        <v/>
      </c>
      <c r="BJ55" s="2" t="str" cm="1">
        <f t="array" ref="BJ55">IF(B55="","",SUMPRODUCT(($D$1:$AB$4=$BJ$4)*$D55:$AB55))</f>
        <v/>
      </c>
      <c r="BK55" s="15" t="str">
        <f t="shared" si="25"/>
        <v/>
      </c>
      <c r="BL55" s="2" t="str" cm="1">
        <f t="array" ref="BL55">IF(B55="","",SUMPRODUCT(($D$1:$AB$4=$BL$4)*$D55:$AB55))</f>
        <v/>
      </c>
      <c r="BM55" s="15" t="str">
        <f t="shared" si="26"/>
        <v/>
      </c>
      <c r="BN55" s="2" t="str" cm="1">
        <f t="array" ref="BN55">IF(B55="","",SUMPRODUCT(($D$1:$AB$4=$BN$4)*$D55:$AB55))</f>
        <v/>
      </c>
      <c r="BO55" s="15" t="str">
        <f t="shared" si="27"/>
        <v/>
      </c>
      <c r="BP55" s="2" t="str" cm="1">
        <f t="array" ref="BP55">IF(B55="","",SUMPRODUCT(($D$1:$AB$4=$BP$4)*$D55:$AB55))</f>
        <v/>
      </c>
      <c r="BQ55" s="15" t="str">
        <f t="shared" si="28"/>
        <v/>
      </c>
      <c r="BR55" s="2" t="str" cm="1">
        <f t="array" ref="BR55">IF(B55="","",SUMPRODUCT(($D$1:$AB$4=$BR$4)*$D55:$AB55))</f>
        <v/>
      </c>
      <c r="BS55" s="15" t="str">
        <f t="shared" si="29"/>
        <v/>
      </c>
      <c r="BT55" s="2" t="str" cm="1">
        <f t="array" ref="BT55">IF(B55="","",SUMPRODUCT(($D$1:$AB$4=$BT$4)*$D55:$AB55))</f>
        <v/>
      </c>
      <c r="BU55" s="15" t="str">
        <f t="shared" si="30"/>
        <v/>
      </c>
      <c r="BV55" s="2" t="str" cm="1">
        <f t="array" ref="BV55">IF(B55="","",SUMPRODUCT(($D$1:$AB$4=$BV$4)*$D55:$AB55))</f>
        <v/>
      </c>
      <c r="BW55" s="15" t="str">
        <f t="shared" si="31"/>
        <v/>
      </c>
      <c r="BX55" s="2" t="str" cm="1">
        <f t="array" ref="BX55">IF(B55="","",SUMPRODUCT(($D$1:$AB$4=$BX$4)*$D55:$AB55))</f>
        <v/>
      </c>
      <c r="BY55" s="15" t="str">
        <f t="shared" si="32"/>
        <v/>
      </c>
      <c r="BZ55" s="2" t="str" cm="1">
        <f t="array" ref="BZ55">IF(B55="","",SUMPRODUCT(($D$1:$AB$4=$BZ$4)*$D55:$AB55))</f>
        <v/>
      </c>
      <c r="CA55" s="15" t="str">
        <f t="shared" si="33"/>
        <v/>
      </c>
      <c r="CB55" s="2" t="str" cm="1">
        <f t="array" ref="CB55">IF(B55="","",SUMPRODUCT(($D$1:$AB$4=$CB$4)*$D55:$AB55))</f>
        <v/>
      </c>
      <c r="CC55" s="15" t="str">
        <f t="shared" si="34"/>
        <v/>
      </c>
      <c r="CD55" s="2" t="str" cm="1">
        <f t="array" ref="CD55">IF(B55="","",SUMPRODUCT(($D$1:$AB$4=$CD$4)*$D55:$AB55))</f>
        <v/>
      </c>
      <c r="CE55" s="15" t="str">
        <f t="shared" si="35"/>
        <v/>
      </c>
      <c r="CF55" s="2" t="str" cm="1">
        <f t="array" ref="CF55">IF(B55="","",SUMPRODUCT(($D$1:$AB$4=$CF$4)*$D55:$AB55))</f>
        <v/>
      </c>
      <c r="CG55" s="15" t="str">
        <f t="shared" si="36"/>
        <v/>
      </c>
      <c r="CH55" s="2" t="str" cm="1">
        <f t="array" ref="CH55">IF(B55="","",SUMPRODUCT(($D$1:$AB$4=$CH$4)*$D55:$AB55))</f>
        <v/>
      </c>
      <c r="CI55" s="15" t="str">
        <f t="shared" si="37"/>
        <v/>
      </c>
    </row>
    <row r="56" spans="1:87">
      <c r="A56" s="6">
        <v>51</v>
      </c>
      <c r="D56" s="97"/>
      <c r="E56" s="86"/>
      <c r="F56" s="86"/>
      <c r="G56" s="86"/>
      <c r="H56" s="86"/>
      <c r="I56" s="98"/>
      <c r="J56" s="102"/>
      <c r="K56" s="87"/>
      <c r="L56" s="87"/>
      <c r="M56" s="87"/>
      <c r="N56" s="87"/>
      <c r="O56" s="103"/>
      <c r="P56" s="107"/>
      <c r="Q56" s="88"/>
      <c r="R56" s="88"/>
      <c r="S56" s="88"/>
      <c r="T56" s="88"/>
      <c r="U56" s="108"/>
      <c r="V56" s="113"/>
      <c r="W56" s="89"/>
      <c r="X56" s="89"/>
      <c r="Y56" s="89"/>
      <c r="Z56" s="89"/>
      <c r="AA56" s="89"/>
      <c r="AB56" s="169"/>
      <c r="AC56" s="171" t="str">
        <f t="shared" si="38"/>
        <v/>
      </c>
      <c r="AD56" s="172" t="str">
        <f t="shared" si="12"/>
        <v/>
      </c>
      <c r="AL56" s="2" t="str" cm="1">
        <f t="array" ref="AL56">IF(B56="","",SUMPRODUCT(($D$1:$AB$4=$AL$4)*D56:AB56))</f>
        <v/>
      </c>
      <c r="AM56" s="15" t="str">
        <f t="shared" si="13"/>
        <v/>
      </c>
      <c r="AN56" s="2" t="str" cm="1">
        <f t="array" ref="AN56">IF(B56="","",SUMPRODUCT(($D$1:$AB$4=$AN$4)*D56:AB56))</f>
        <v/>
      </c>
      <c r="AO56" s="15" t="str">
        <f t="shared" si="14"/>
        <v/>
      </c>
      <c r="AP56" s="2" t="str" cm="1">
        <f t="array" ref="AP56">IF(B56="","",SUMPRODUCT(($D$1:$AB$4=$AP$4)*D56:AB56))</f>
        <v/>
      </c>
      <c r="AQ56" s="15" t="str">
        <f t="shared" si="15"/>
        <v/>
      </c>
      <c r="AR56" s="2" t="str" cm="1">
        <f t="array" ref="AR56">IF(B56="","",SUMPRODUCT(($D$1:$AB$4=$AR$4)*D56:AB56))</f>
        <v/>
      </c>
      <c r="AS56" s="15" t="str">
        <f t="shared" si="16"/>
        <v/>
      </c>
      <c r="AT56" s="2" t="str" cm="1">
        <f t="array" ref="AT56">IF(B56="","",SUMPRODUCT(($D$1:$AB$4=$AT$4)*$D56:$AB56))</f>
        <v/>
      </c>
      <c r="AU56" s="15" t="str">
        <f t="shared" si="17"/>
        <v/>
      </c>
      <c r="AV56" s="2" t="str" cm="1">
        <f t="array" ref="AV56">IF(D56="","",SUMPRODUCT(($D$1:$AB$4=$AV$4)*$D56:$AB56))</f>
        <v/>
      </c>
      <c r="AW56" s="15" t="str">
        <f t="shared" si="18"/>
        <v/>
      </c>
      <c r="AX56" s="2" t="str" cm="1">
        <f t="array" ref="AX56">IF(F56="","",SUMPRODUCT(($D$1:$AB$4=$AX$4)*$D56:$AB56))</f>
        <v/>
      </c>
      <c r="AY56" s="15" t="str">
        <f t="shared" si="19"/>
        <v/>
      </c>
      <c r="AZ56" s="2" t="str" cm="1">
        <f t="array" ref="AZ56">IF(B56="","",SUMPRODUCT(($D$1:$AB$4=$AZ$4)*$D56:$AB56))</f>
        <v/>
      </c>
      <c r="BA56" s="15" t="str">
        <f t="shared" si="20"/>
        <v/>
      </c>
      <c r="BB56" s="2" t="str" cm="1">
        <f t="array" ref="BB56">IF(B56="","",SUMPRODUCT(($D$1:$AB$4=$BB$4)*$D56:$AB56))</f>
        <v/>
      </c>
      <c r="BC56" s="15" t="str">
        <f t="shared" si="21"/>
        <v/>
      </c>
      <c r="BD56" s="2" t="str" cm="1">
        <f t="array" ref="BD56">IF(B56="","",SUMPRODUCT(($D$1:$AB$4=$BD$4)*$D56:$AB56))</f>
        <v/>
      </c>
      <c r="BE56" s="15" t="str">
        <f t="shared" si="22"/>
        <v/>
      </c>
      <c r="BF56" s="2" t="str" cm="1">
        <f t="array" ref="BF56">IF(B56="","",SUMPRODUCT(($D$1:$AB$4=$BF$4)*$D56:$AB56))</f>
        <v/>
      </c>
      <c r="BG56" s="15" t="str">
        <f t="shared" si="23"/>
        <v/>
      </c>
      <c r="BH56" s="2" t="str" cm="1">
        <f t="array" ref="BH56">IF(B56="","",SUMPRODUCT(($D$1:$AB$4=$BH$4)*$D56:$AB56))</f>
        <v/>
      </c>
      <c r="BI56" s="15" t="str">
        <f t="shared" si="24"/>
        <v/>
      </c>
      <c r="BJ56" s="2" t="str" cm="1">
        <f t="array" ref="BJ56">IF(B56="","",SUMPRODUCT(($D$1:$AB$4=$BJ$4)*$D56:$AB56))</f>
        <v/>
      </c>
      <c r="BK56" s="15" t="str">
        <f t="shared" si="25"/>
        <v/>
      </c>
      <c r="BL56" s="2" t="str" cm="1">
        <f t="array" ref="BL56">IF(B56="","",SUMPRODUCT(($D$1:$AB$4=$BL$4)*$D56:$AB56))</f>
        <v/>
      </c>
      <c r="BM56" s="15" t="str">
        <f t="shared" si="26"/>
        <v/>
      </c>
      <c r="BN56" s="2" t="str" cm="1">
        <f t="array" ref="BN56">IF(B56="","",SUMPRODUCT(($D$1:$AB$4=$BN$4)*$D56:$AB56))</f>
        <v/>
      </c>
      <c r="BO56" s="15" t="str">
        <f t="shared" si="27"/>
        <v/>
      </c>
      <c r="BP56" s="2" t="str" cm="1">
        <f t="array" ref="BP56">IF(B56="","",SUMPRODUCT(($D$1:$AB$4=$BP$4)*$D56:$AB56))</f>
        <v/>
      </c>
      <c r="BQ56" s="15" t="str">
        <f t="shared" si="28"/>
        <v/>
      </c>
      <c r="BR56" s="2" t="str" cm="1">
        <f t="array" ref="BR56">IF(B56="","",SUMPRODUCT(($D$1:$AB$4=$BR$4)*$D56:$AB56))</f>
        <v/>
      </c>
      <c r="BS56" s="15" t="str">
        <f t="shared" si="29"/>
        <v/>
      </c>
      <c r="BT56" s="2" t="str" cm="1">
        <f t="array" ref="BT56">IF(B56="","",SUMPRODUCT(($D$1:$AB$4=$BT$4)*$D56:$AB56))</f>
        <v/>
      </c>
      <c r="BU56" s="15" t="str">
        <f t="shared" si="30"/>
        <v/>
      </c>
      <c r="BV56" s="2" t="str" cm="1">
        <f t="array" ref="BV56">IF(B56="","",SUMPRODUCT(($D$1:$AB$4=$BV$4)*$D56:$AB56))</f>
        <v/>
      </c>
      <c r="BW56" s="15" t="str">
        <f t="shared" si="31"/>
        <v/>
      </c>
      <c r="BX56" s="2" t="str" cm="1">
        <f t="array" ref="BX56">IF(B56="","",SUMPRODUCT(($D$1:$AB$4=$BX$4)*$D56:$AB56))</f>
        <v/>
      </c>
      <c r="BY56" s="15" t="str">
        <f t="shared" si="32"/>
        <v/>
      </c>
      <c r="BZ56" s="2" t="str" cm="1">
        <f t="array" ref="BZ56">IF(B56="","",SUMPRODUCT(($D$1:$AB$4=$BZ$4)*$D56:$AB56))</f>
        <v/>
      </c>
      <c r="CA56" s="15" t="str">
        <f t="shared" si="33"/>
        <v/>
      </c>
      <c r="CB56" s="2" t="str" cm="1">
        <f t="array" ref="CB56">IF(B56="","",SUMPRODUCT(($D$1:$AB$4=$CB$4)*$D56:$AB56))</f>
        <v/>
      </c>
      <c r="CC56" s="15" t="str">
        <f t="shared" si="34"/>
        <v/>
      </c>
      <c r="CD56" s="2" t="str" cm="1">
        <f t="array" ref="CD56">IF(B56="","",SUMPRODUCT(($D$1:$AB$4=$CD$4)*$D56:$AB56))</f>
        <v/>
      </c>
      <c r="CE56" s="15" t="str">
        <f t="shared" si="35"/>
        <v/>
      </c>
      <c r="CF56" s="2" t="str" cm="1">
        <f t="array" ref="CF56">IF(B56="","",SUMPRODUCT(($D$1:$AB$4=$CF$4)*$D56:$AB56))</f>
        <v/>
      </c>
      <c r="CG56" s="15" t="str">
        <f t="shared" si="36"/>
        <v/>
      </c>
      <c r="CH56" s="2" t="str" cm="1">
        <f t="array" ref="CH56">IF(B56="","",SUMPRODUCT(($D$1:$AB$4=$CH$4)*$D56:$AB56))</f>
        <v/>
      </c>
      <c r="CI56" s="15" t="str">
        <f t="shared" si="37"/>
        <v/>
      </c>
    </row>
    <row r="57" spans="1:87">
      <c r="A57" s="7">
        <v>52</v>
      </c>
      <c r="D57" s="97"/>
      <c r="E57" s="86"/>
      <c r="F57" s="86"/>
      <c r="G57" s="86"/>
      <c r="H57" s="86"/>
      <c r="I57" s="98"/>
      <c r="J57" s="102"/>
      <c r="K57" s="87"/>
      <c r="L57" s="87"/>
      <c r="M57" s="87"/>
      <c r="N57" s="87"/>
      <c r="O57" s="103"/>
      <c r="P57" s="107"/>
      <c r="Q57" s="88"/>
      <c r="R57" s="88"/>
      <c r="S57" s="88"/>
      <c r="T57" s="88"/>
      <c r="U57" s="108"/>
      <c r="V57" s="113"/>
      <c r="W57" s="89"/>
      <c r="X57" s="89"/>
      <c r="Y57" s="89"/>
      <c r="Z57" s="89"/>
      <c r="AA57" s="89"/>
      <c r="AB57" s="169"/>
      <c r="AC57" s="171" t="str">
        <f t="shared" si="38"/>
        <v/>
      </c>
      <c r="AD57" s="172" t="str">
        <f t="shared" si="12"/>
        <v/>
      </c>
      <c r="AL57" s="2" t="str" cm="1">
        <f t="array" ref="AL57">IF(B57="","",SUMPRODUCT(($D$1:$AB$4=$AL$4)*D57:AB57))</f>
        <v/>
      </c>
      <c r="AM57" s="15" t="str">
        <f t="shared" si="13"/>
        <v/>
      </c>
      <c r="AN57" s="2" t="str" cm="1">
        <f t="array" ref="AN57">IF(B57="","",SUMPRODUCT(($D$1:$AB$4=$AN$4)*D57:AB57))</f>
        <v/>
      </c>
      <c r="AO57" s="15" t="str">
        <f t="shared" si="14"/>
        <v/>
      </c>
      <c r="AP57" s="2" t="str" cm="1">
        <f t="array" ref="AP57">IF(B57="","",SUMPRODUCT(($D$1:$AB$4=$AP$4)*D57:AB57))</f>
        <v/>
      </c>
      <c r="AQ57" s="15" t="str">
        <f t="shared" si="15"/>
        <v/>
      </c>
      <c r="AR57" s="2" t="str" cm="1">
        <f t="array" ref="AR57">IF(B57="","",SUMPRODUCT(($D$1:$AB$4=$AR$4)*D57:AB57))</f>
        <v/>
      </c>
      <c r="AS57" s="15" t="str">
        <f t="shared" si="16"/>
        <v/>
      </c>
      <c r="AT57" s="2" t="str" cm="1">
        <f t="array" ref="AT57">IF(B57="","",SUMPRODUCT(($D$1:$AB$4=$AT$4)*$D57:$AB57))</f>
        <v/>
      </c>
      <c r="AU57" s="15" t="str">
        <f t="shared" si="17"/>
        <v/>
      </c>
      <c r="AV57" s="2" t="str" cm="1">
        <f t="array" ref="AV57">IF(D57="","",SUMPRODUCT(($D$1:$AB$4=$AV$4)*$D57:$AB57))</f>
        <v/>
      </c>
      <c r="AW57" s="15" t="str">
        <f t="shared" si="18"/>
        <v/>
      </c>
      <c r="AX57" s="2" t="str" cm="1">
        <f t="array" ref="AX57">IF(F57="","",SUMPRODUCT(($D$1:$AB$4=$AX$4)*$D57:$AB57))</f>
        <v/>
      </c>
      <c r="AY57" s="15" t="str">
        <f t="shared" si="19"/>
        <v/>
      </c>
      <c r="AZ57" s="2" t="str" cm="1">
        <f t="array" ref="AZ57">IF(B57="","",SUMPRODUCT(($D$1:$AB$4=$AZ$4)*$D57:$AB57))</f>
        <v/>
      </c>
      <c r="BA57" s="15" t="str">
        <f t="shared" si="20"/>
        <v/>
      </c>
      <c r="BB57" s="2" t="str" cm="1">
        <f t="array" ref="BB57">IF(B57="","",SUMPRODUCT(($D$1:$AB$4=$BB$4)*$D57:$AB57))</f>
        <v/>
      </c>
      <c r="BC57" s="15" t="str">
        <f t="shared" si="21"/>
        <v/>
      </c>
      <c r="BD57" s="2" t="str" cm="1">
        <f t="array" ref="BD57">IF(B57="","",SUMPRODUCT(($D$1:$AB$4=$BD$4)*$D57:$AB57))</f>
        <v/>
      </c>
      <c r="BE57" s="15" t="str">
        <f t="shared" si="22"/>
        <v/>
      </c>
      <c r="BF57" s="2" t="str" cm="1">
        <f t="array" ref="BF57">IF(B57="","",SUMPRODUCT(($D$1:$AB$4=$BF$4)*$D57:$AB57))</f>
        <v/>
      </c>
      <c r="BG57" s="15" t="str">
        <f t="shared" si="23"/>
        <v/>
      </c>
      <c r="BH57" s="2" t="str" cm="1">
        <f t="array" ref="BH57">IF(B57="","",SUMPRODUCT(($D$1:$AB$4=$BH$4)*$D57:$AB57))</f>
        <v/>
      </c>
      <c r="BI57" s="15" t="str">
        <f t="shared" si="24"/>
        <v/>
      </c>
      <c r="BJ57" s="2" t="str" cm="1">
        <f t="array" ref="BJ57">IF(B57="","",SUMPRODUCT(($D$1:$AB$4=$BJ$4)*$D57:$AB57))</f>
        <v/>
      </c>
      <c r="BK57" s="15" t="str">
        <f t="shared" si="25"/>
        <v/>
      </c>
      <c r="BL57" s="2" t="str" cm="1">
        <f t="array" ref="BL57">IF(B57="","",SUMPRODUCT(($D$1:$AB$4=$BL$4)*$D57:$AB57))</f>
        <v/>
      </c>
      <c r="BM57" s="15" t="str">
        <f t="shared" si="26"/>
        <v/>
      </c>
      <c r="BN57" s="2" t="str" cm="1">
        <f t="array" ref="BN57">IF(B57="","",SUMPRODUCT(($D$1:$AB$4=$BN$4)*$D57:$AB57))</f>
        <v/>
      </c>
      <c r="BO57" s="15" t="str">
        <f t="shared" si="27"/>
        <v/>
      </c>
      <c r="BP57" s="2" t="str" cm="1">
        <f t="array" ref="BP57">IF(B57="","",SUMPRODUCT(($D$1:$AB$4=$BP$4)*$D57:$AB57))</f>
        <v/>
      </c>
      <c r="BQ57" s="15" t="str">
        <f t="shared" si="28"/>
        <v/>
      </c>
      <c r="BR57" s="2" t="str" cm="1">
        <f t="array" ref="BR57">IF(B57="","",SUMPRODUCT(($D$1:$AB$4=$BR$4)*$D57:$AB57))</f>
        <v/>
      </c>
      <c r="BS57" s="15" t="str">
        <f t="shared" si="29"/>
        <v/>
      </c>
      <c r="BT57" s="2" t="str" cm="1">
        <f t="array" ref="BT57">IF(B57="","",SUMPRODUCT(($D$1:$AB$4=$BT$4)*$D57:$AB57))</f>
        <v/>
      </c>
      <c r="BU57" s="15" t="str">
        <f t="shared" si="30"/>
        <v/>
      </c>
      <c r="BV57" s="2" t="str" cm="1">
        <f t="array" ref="BV57">IF(B57="","",SUMPRODUCT(($D$1:$AB$4=$BV$4)*$D57:$AB57))</f>
        <v/>
      </c>
      <c r="BW57" s="15" t="str">
        <f t="shared" si="31"/>
        <v/>
      </c>
      <c r="BX57" s="2" t="str" cm="1">
        <f t="array" ref="BX57">IF(B57="","",SUMPRODUCT(($D$1:$AB$4=$BX$4)*$D57:$AB57))</f>
        <v/>
      </c>
      <c r="BY57" s="15" t="str">
        <f t="shared" si="32"/>
        <v/>
      </c>
      <c r="BZ57" s="2" t="str" cm="1">
        <f t="array" ref="BZ57">IF(B57="","",SUMPRODUCT(($D$1:$AB$4=$BZ$4)*$D57:$AB57))</f>
        <v/>
      </c>
      <c r="CA57" s="15" t="str">
        <f t="shared" si="33"/>
        <v/>
      </c>
      <c r="CB57" s="2" t="str" cm="1">
        <f t="array" ref="CB57">IF(B57="","",SUMPRODUCT(($D$1:$AB$4=$CB$4)*$D57:$AB57))</f>
        <v/>
      </c>
      <c r="CC57" s="15" t="str">
        <f t="shared" si="34"/>
        <v/>
      </c>
      <c r="CD57" s="2" t="str" cm="1">
        <f t="array" ref="CD57">IF(B57="","",SUMPRODUCT(($D$1:$AB$4=$CD$4)*$D57:$AB57))</f>
        <v/>
      </c>
      <c r="CE57" s="15" t="str">
        <f t="shared" si="35"/>
        <v/>
      </c>
      <c r="CF57" s="2" t="str" cm="1">
        <f t="array" ref="CF57">IF(B57="","",SUMPRODUCT(($D$1:$AB$4=$CF$4)*$D57:$AB57))</f>
        <v/>
      </c>
      <c r="CG57" s="15" t="str">
        <f t="shared" si="36"/>
        <v/>
      </c>
      <c r="CH57" s="2" t="str" cm="1">
        <f t="array" ref="CH57">IF(B57="","",SUMPRODUCT(($D$1:$AB$4=$CH$4)*$D57:$AB57))</f>
        <v/>
      </c>
      <c r="CI57" s="15" t="str">
        <f t="shared" si="37"/>
        <v/>
      </c>
    </row>
    <row r="58" spans="1:87">
      <c r="A58" s="6">
        <v>53</v>
      </c>
      <c r="D58" s="97"/>
      <c r="E58" s="86"/>
      <c r="F58" s="86"/>
      <c r="G58" s="86"/>
      <c r="H58" s="86"/>
      <c r="I58" s="98"/>
      <c r="J58" s="102"/>
      <c r="K58" s="87"/>
      <c r="L58" s="87"/>
      <c r="M58" s="87"/>
      <c r="N58" s="87"/>
      <c r="O58" s="103"/>
      <c r="P58" s="107"/>
      <c r="Q58" s="88"/>
      <c r="R58" s="88"/>
      <c r="S58" s="88"/>
      <c r="T58" s="88"/>
      <c r="U58" s="108"/>
      <c r="V58" s="113"/>
      <c r="W58" s="89"/>
      <c r="X58" s="89"/>
      <c r="Y58" s="89"/>
      <c r="Z58" s="89"/>
      <c r="AA58" s="89"/>
      <c r="AB58" s="169"/>
      <c r="AC58" s="171" t="str">
        <f t="shared" si="38"/>
        <v/>
      </c>
      <c r="AD58" s="172" t="str">
        <f t="shared" si="12"/>
        <v/>
      </c>
      <c r="AL58" s="2" t="str" cm="1">
        <f t="array" ref="AL58">IF(B58="","",SUMPRODUCT(($D$1:$AB$4=$AL$4)*D58:AB58))</f>
        <v/>
      </c>
      <c r="AM58" s="15" t="str">
        <f t="shared" si="13"/>
        <v/>
      </c>
      <c r="AN58" s="2" t="str" cm="1">
        <f t="array" ref="AN58">IF(B58="","",SUMPRODUCT(($D$1:$AB$4=$AN$4)*D58:AB58))</f>
        <v/>
      </c>
      <c r="AO58" s="15" t="str">
        <f t="shared" si="14"/>
        <v/>
      </c>
      <c r="AP58" s="2" t="str" cm="1">
        <f t="array" ref="AP58">IF(B58="","",SUMPRODUCT(($D$1:$AB$4=$AP$4)*D58:AB58))</f>
        <v/>
      </c>
      <c r="AQ58" s="15" t="str">
        <f t="shared" si="15"/>
        <v/>
      </c>
      <c r="AR58" s="2" t="str" cm="1">
        <f t="array" ref="AR58">IF(B58="","",SUMPRODUCT(($D$1:$AB$4=$AR$4)*D58:AB58))</f>
        <v/>
      </c>
      <c r="AS58" s="15" t="str">
        <f t="shared" si="16"/>
        <v/>
      </c>
      <c r="AT58" s="2" t="str" cm="1">
        <f t="array" ref="AT58">IF(B58="","",SUMPRODUCT(($D$1:$AB$4=$AT$4)*$D58:$AB58))</f>
        <v/>
      </c>
      <c r="AU58" s="15" t="str">
        <f t="shared" si="17"/>
        <v/>
      </c>
      <c r="AV58" s="2" t="str" cm="1">
        <f t="array" ref="AV58">IF(D58="","",SUMPRODUCT(($D$1:$AB$4=$AV$4)*$D58:$AB58))</f>
        <v/>
      </c>
      <c r="AW58" s="15" t="str">
        <f t="shared" si="18"/>
        <v/>
      </c>
      <c r="AX58" s="2" t="str" cm="1">
        <f t="array" ref="AX58">IF(F58="","",SUMPRODUCT(($D$1:$AB$4=$AX$4)*$D58:$AB58))</f>
        <v/>
      </c>
      <c r="AY58" s="15" t="str">
        <f t="shared" si="19"/>
        <v/>
      </c>
      <c r="AZ58" s="2" t="str" cm="1">
        <f t="array" ref="AZ58">IF(B58="","",SUMPRODUCT(($D$1:$AB$4=$AZ$4)*$D58:$AB58))</f>
        <v/>
      </c>
      <c r="BA58" s="15" t="str">
        <f t="shared" si="20"/>
        <v/>
      </c>
      <c r="BB58" s="2" t="str" cm="1">
        <f t="array" ref="BB58">IF(B58="","",SUMPRODUCT(($D$1:$AB$4=$BB$4)*$D58:$AB58))</f>
        <v/>
      </c>
      <c r="BC58" s="15" t="str">
        <f t="shared" si="21"/>
        <v/>
      </c>
      <c r="BD58" s="2" t="str" cm="1">
        <f t="array" ref="BD58">IF(B58="","",SUMPRODUCT(($D$1:$AB$4=$BD$4)*$D58:$AB58))</f>
        <v/>
      </c>
      <c r="BE58" s="15" t="str">
        <f t="shared" si="22"/>
        <v/>
      </c>
      <c r="BF58" s="2" t="str" cm="1">
        <f t="array" ref="BF58">IF(B58="","",SUMPRODUCT(($D$1:$AB$4=$BF$4)*$D58:$AB58))</f>
        <v/>
      </c>
      <c r="BG58" s="15" t="str">
        <f t="shared" si="23"/>
        <v/>
      </c>
      <c r="BH58" s="2" t="str" cm="1">
        <f t="array" ref="BH58">IF(B58="","",SUMPRODUCT(($D$1:$AB$4=$BH$4)*$D58:$AB58))</f>
        <v/>
      </c>
      <c r="BI58" s="15" t="str">
        <f t="shared" si="24"/>
        <v/>
      </c>
      <c r="BJ58" s="2" t="str" cm="1">
        <f t="array" ref="BJ58">IF(B58="","",SUMPRODUCT(($D$1:$AB$4=$BJ$4)*$D58:$AB58))</f>
        <v/>
      </c>
      <c r="BK58" s="15" t="str">
        <f t="shared" si="25"/>
        <v/>
      </c>
      <c r="BL58" s="2" t="str" cm="1">
        <f t="array" ref="BL58">IF(B58="","",SUMPRODUCT(($D$1:$AB$4=$BL$4)*$D58:$AB58))</f>
        <v/>
      </c>
      <c r="BM58" s="15" t="str">
        <f t="shared" si="26"/>
        <v/>
      </c>
      <c r="BN58" s="2" t="str" cm="1">
        <f t="array" ref="BN58">IF(B58="","",SUMPRODUCT(($D$1:$AB$4=$BN$4)*$D58:$AB58))</f>
        <v/>
      </c>
      <c r="BO58" s="15" t="str">
        <f t="shared" si="27"/>
        <v/>
      </c>
      <c r="BP58" s="2" t="str" cm="1">
        <f t="array" ref="BP58">IF(B58="","",SUMPRODUCT(($D$1:$AB$4=$BP$4)*$D58:$AB58))</f>
        <v/>
      </c>
      <c r="BQ58" s="15" t="str">
        <f t="shared" si="28"/>
        <v/>
      </c>
      <c r="BR58" s="2" t="str" cm="1">
        <f t="array" ref="BR58">IF(B58="","",SUMPRODUCT(($D$1:$AB$4=$BR$4)*$D58:$AB58))</f>
        <v/>
      </c>
      <c r="BS58" s="15" t="str">
        <f t="shared" si="29"/>
        <v/>
      </c>
      <c r="BT58" s="2" t="str" cm="1">
        <f t="array" ref="BT58">IF(B58="","",SUMPRODUCT(($D$1:$AB$4=$BT$4)*$D58:$AB58))</f>
        <v/>
      </c>
      <c r="BU58" s="15" t="str">
        <f t="shared" si="30"/>
        <v/>
      </c>
      <c r="BV58" s="2" t="str" cm="1">
        <f t="array" ref="BV58">IF(B58="","",SUMPRODUCT(($D$1:$AB$4=$BV$4)*$D58:$AB58))</f>
        <v/>
      </c>
      <c r="BW58" s="15" t="str">
        <f t="shared" si="31"/>
        <v/>
      </c>
      <c r="BX58" s="2" t="str" cm="1">
        <f t="array" ref="BX58">IF(B58="","",SUMPRODUCT(($D$1:$AB$4=$BX$4)*$D58:$AB58))</f>
        <v/>
      </c>
      <c r="BY58" s="15" t="str">
        <f t="shared" si="32"/>
        <v/>
      </c>
      <c r="BZ58" s="2" t="str" cm="1">
        <f t="array" ref="BZ58">IF(B58="","",SUMPRODUCT(($D$1:$AB$4=$BZ$4)*$D58:$AB58))</f>
        <v/>
      </c>
      <c r="CA58" s="15" t="str">
        <f t="shared" si="33"/>
        <v/>
      </c>
      <c r="CB58" s="2" t="str" cm="1">
        <f t="array" ref="CB58">IF(B58="","",SUMPRODUCT(($D$1:$AB$4=$CB$4)*$D58:$AB58))</f>
        <v/>
      </c>
      <c r="CC58" s="15" t="str">
        <f t="shared" si="34"/>
        <v/>
      </c>
      <c r="CD58" s="2" t="str" cm="1">
        <f t="array" ref="CD58">IF(B58="","",SUMPRODUCT(($D$1:$AB$4=$CD$4)*$D58:$AB58))</f>
        <v/>
      </c>
      <c r="CE58" s="15" t="str">
        <f t="shared" si="35"/>
        <v/>
      </c>
      <c r="CF58" s="2" t="str" cm="1">
        <f t="array" ref="CF58">IF(B58="","",SUMPRODUCT(($D$1:$AB$4=$CF$4)*$D58:$AB58))</f>
        <v/>
      </c>
      <c r="CG58" s="15" t="str">
        <f t="shared" si="36"/>
        <v/>
      </c>
      <c r="CH58" s="2" t="str" cm="1">
        <f t="array" ref="CH58">IF(B58="","",SUMPRODUCT(($D$1:$AB$4=$CH$4)*$D58:$AB58))</f>
        <v/>
      </c>
      <c r="CI58" s="15" t="str">
        <f t="shared" si="37"/>
        <v/>
      </c>
    </row>
    <row r="59" spans="1:87">
      <c r="A59" s="7">
        <v>54</v>
      </c>
      <c r="D59" s="97"/>
      <c r="E59" s="86"/>
      <c r="F59" s="86"/>
      <c r="G59" s="86"/>
      <c r="H59" s="86"/>
      <c r="I59" s="98"/>
      <c r="J59" s="102"/>
      <c r="K59" s="87"/>
      <c r="L59" s="87"/>
      <c r="M59" s="87"/>
      <c r="N59" s="87"/>
      <c r="O59" s="103"/>
      <c r="P59" s="107"/>
      <c r="Q59" s="88"/>
      <c r="R59" s="88"/>
      <c r="S59" s="88"/>
      <c r="T59" s="88"/>
      <c r="U59" s="108"/>
      <c r="V59" s="113"/>
      <c r="W59" s="89"/>
      <c r="X59" s="89"/>
      <c r="Y59" s="89"/>
      <c r="Z59" s="89"/>
      <c r="AA59" s="89"/>
      <c r="AB59" s="169"/>
      <c r="AC59" s="171" t="str">
        <f t="shared" si="38"/>
        <v/>
      </c>
      <c r="AD59" s="172" t="str">
        <f t="shared" si="12"/>
        <v/>
      </c>
      <c r="AL59" s="2" t="str" cm="1">
        <f t="array" ref="AL59">IF(B59="","",SUMPRODUCT(($D$1:$AB$4=$AL$4)*D59:AB59))</f>
        <v/>
      </c>
      <c r="AM59" s="15" t="str">
        <f t="shared" si="13"/>
        <v/>
      </c>
      <c r="AN59" s="2" t="str" cm="1">
        <f t="array" ref="AN59">IF(B59="","",SUMPRODUCT(($D$1:$AB$4=$AN$4)*D59:AB59))</f>
        <v/>
      </c>
      <c r="AO59" s="15" t="str">
        <f t="shared" si="14"/>
        <v/>
      </c>
      <c r="AP59" s="2" t="str" cm="1">
        <f t="array" ref="AP59">IF(B59="","",SUMPRODUCT(($D$1:$AB$4=$AP$4)*D59:AB59))</f>
        <v/>
      </c>
      <c r="AQ59" s="15" t="str">
        <f t="shared" si="15"/>
        <v/>
      </c>
      <c r="AR59" s="2" t="str" cm="1">
        <f t="array" ref="AR59">IF(B59="","",SUMPRODUCT(($D$1:$AB$4=$AR$4)*D59:AB59))</f>
        <v/>
      </c>
      <c r="AS59" s="15" t="str">
        <f t="shared" si="16"/>
        <v/>
      </c>
      <c r="AT59" s="2" t="str" cm="1">
        <f t="array" ref="AT59">IF(B59="","",SUMPRODUCT(($D$1:$AB$4=$AT$4)*$D59:$AB59))</f>
        <v/>
      </c>
      <c r="AU59" s="15" t="str">
        <f t="shared" si="17"/>
        <v/>
      </c>
      <c r="AV59" s="2" t="str" cm="1">
        <f t="array" ref="AV59">IF(D59="","",SUMPRODUCT(($D$1:$AB$4=$AV$4)*$D59:$AB59))</f>
        <v/>
      </c>
      <c r="AW59" s="15" t="str">
        <f t="shared" si="18"/>
        <v/>
      </c>
      <c r="AX59" s="2" t="str" cm="1">
        <f t="array" ref="AX59">IF(F59="","",SUMPRODUCT(($D$1:$AB$4=$AX$4)*$D59:$AB59))</f>
        <v/>
      </c>
      <c r="AY59" s="15" t="str">
        <f t="shared" si="19"/>
        <v/>
      </c>
      <c r="AZ59" s="2" t="str" cm="1">
        <f t="array" ref="AZ59">IF(B59="","",SUMPRODUCT(($D$1:$AB$4=$AZ$4)*$D59:$AB59))</f>
        <v/>
      </c>
      <c r="BA59" s="15" t="str">
        <f t="shared" si="20"/>
        <v/>
      </c>
      <c r="BB59" s="2" t="str" cm="1">
        <f t="array" ref="BB59">IF(B59="","",SUMPRODUCT(($D$1:$AB$4=$BB$4)*$D59:$AB59))</f>
        <v/>
      </c>
      <c r="BC59" s="15" t="str">
        <f t="shared" si="21"/>
        <v/>
      </c>
      <c r="BD59" s="2" t="str" cm="1">
        <f t="array" ref="BD59">IF(B59="","",SUMPRODUCT(($D$1:$AB$4=$BD$4)*$D59:$AB59))</f>
        <v/>
      </c>
      <c r="BE59" s="15" t="str">
        <f t="shared" si="22"/>
        <v/>
      </c>
      <c r="BF59" s="2" t="str" cm="1">
        <f t="array" ref="BF59">IF(B59="","",SUMPRODUCT(($D$1:$AB$4=$BF$4)*$D59:$AB59))</f>
        <v/>
      </c>
      <c r="BG59" s="15" t="str">
        <f t="shared" si="23"/>
        <v/>
      </c>
      <c r="BH59" s="2" t="str" cm="1">
        <f t="array" ref="BH59">IF(B59="","",SUMPRODUCT(($D$1:$AB$4=$BH$4)*$D59:$AB59))</f>
        <v/>
      </c>
      <c r="BI59" s="15" t="str">
        <f t="shared" si="24"/>
        <v/>
      </c>
      <c r="BJ59" s="2" t="str" cm="1">
        <f t="array" ref="BJ59">IF(B59="","",SUMPRODUCT(($D$1:$AB$4=$BJ$4)*$D59:$AB59))</f>
        <v/>
      </c>
      <c r="BK59" s="15" t="str">
        <f t="shared" si="25"/>
        <v/>
      </c>
      <c r="BL59" s="2" t="str" cm="1">
        <f t="array" ref="BL59">IF(B59="","",SUMPRODUCT(($D$1:$AB$4=$BL$4)*$D59:$AB59))</f>
        <v/>
      </c>
      <c r="BM59" s="15" t="str">
        <f t="shared" si="26"/>
        <v/>
      </c>
      <c r="BN59" s="2" t="str" cm="1">
        <f t="array" ref="BN59">IF(B59="","",SUMPRODUCT(($D$1:$AB$4=$BN$4)*$D59:$AB59))</f>
        <v/>
      </c>
      <c r="BO59" s="15" t="str">
        <f t="shared" si="27"/>
        <v/>
      </c>
      <c r="BP59" s="2" t="str" cm="1">
        <f t="array" ref="BP59">IF(B59="","",SUMPRODUCT(($D$1:$AB$4=$BP$4)*$D59:$AB59))</f>
        <v/>
      </c>
      <c r="BQ59" s="15" t="str">
        <f t="shared" si="28"/>
        <v/>
      </c>
      <c r="BR59" s="2" t="str" cm="1">
        <f t="array" ref="BR59">IF(B59="","",SUMPRODUCT(($D$1:$AB$4=$BR$4)*$D59:$AB59))</f>
        <v/>
      </c>
      <c r="BS59" s="15" t="str">
        <f t="shared" si="29"/>
        <v/>
      </c>
      <c r="BT59" s="2" t="str" cm="1">
        <f t="array" ref="BT59">IF(B59="","",SUMPRODUCT(($D$1:$AB$4=$BT$4)*$D59:$AB59))</f>
        <v/>
      </c>
      <c r="BU59" s="15" t="str">
        <f t="shared" si="30"/>
        <v/>
      </c>
      <c r="BV59" s="2" t="str" cm="1">
        <f t="array" ref="BV59">IF(B59="","",SUMPRODUCT(($D$1:$AB$4=$BV$4)*$D59:$AB59))</f>
        <v/>
      </c>
      <c r="BW59" s="15" t="str">
        <f t="shared" si="31"/>
        <v/>
      </c>
      <c r="BX59" s="2" t="str" cm="1">
        <f t="array" ref="BX59">IF(B59="","",SUMPRODUCT(($D$1:$AB$4=$BX$4)*$D59:$AB59))</f>
        <v/>
      </c>
      <c r="BY59" s="15" t="str">
        <f t="shared" si="32"/>
        <v/>
      </c>
      <c r="BZ59" s="2" t="str" cm="1">
        <f t="array" ref="BZ59">IF(B59="","",SUMPRODUCT(($D$1:$AB$4=$BZ$4)*$D59:$AB59))</f>
        <v/>
      </c>
      <c r="CA59" s="15" t="str">
        <f t="shared" si="33"/>
        <v/>
      </c>
      <c r="CB59" s="2" t="str" cm="1">
        <f t="array" ref="CB59">IF(B59="","",SUMPRODUCT(($D$1:$AB$4=$CB$4)*$D59:$AB59))</f>
        <v/>
      </c>
      <c r="CC59" s="15" t="str">
        <f t="shared" si="34"/>
        <v/>
      </c>
      <c r="CD59" s="2" t="str" cm="1">
        <f t="array" ref="CD59">IF(B59="","",SUMPRODUCT(($D$1:$AB$4=$CD$4)*$D59:$AB59))</f>
        <v/>
      </c>
      <c r="CE59" s="15" t="str">
        <f t="shared" si="35"/>
        <v/>
      </c>
      <c r="CF59" s="2" t="str" cm="1">
        <f t="array" ref="CF59">IF(B59="","",SUMPRODUCT(($D$1:$AB$4=$CF$4)*$D59:$AB59))</f>
        <v/>
      </c>
      <c r="CG59" s="15" t="str">
        <f t="shared" si="36"/>
        <v/>
      </c>
      <c r="CH59" s="2" t="str" cm="1">
        <f t="array" ref="CH59">IF(B59="","",SUMPRODUCT(($D$1:$AB$4=$CH$4)*$D59:$AB59))</f>
        <v/>
      </c>
      <c r="CI59" s="15" t="str">
        <f t="shared" si="37"/>
        <v/>
      </c>
    </row>
    <row r="60" spans="1:87">
      <c r="A60" s="6">
        <v>55</v>
      </c>
      <c r="D60" s="97"/>
      <c r="E60" s="86"/>
      <c r="F60" s="86"/>
      <c r="G60" s="86"/>
      <c r="H60" s="86"/>
      <c r="I60" s="98"/>
      <c r="J60" s="102"/>
      <c r="K60" s="87"/>
      <c r="L60" s="87"/>
      <c r="M60" s="87"/>
      <c r="N60" s="87"/>
      <c r="O60" s="103"/>
      <c r="P60" s="107"/>
      <c r="Q60" s="88"/>
      <c r="R60" s="88"/>
      <c r="S60" s="88"/>
      <c r="T60" s="88"/>
      <c r="U60" s="108"/>
      <c r="V60" s="113"/>
      <c r="W60" s="89"/>
      <c r="X60" s="89"/>
      <c r="Y60" s="89"/>
      <c r="Z60" s="89"/>
      <c r="AA60" s="89"/>
      <c r="AB60" s="169"/>
      <c r="AC60" s="171" t="str">
        <f t="shared" si="38"/>
        <v/>
      </c>
      <c r="AD60" s="172" t="str">
        <f t="shared" si="12"/>
        <v/>
      </c>
      <c r="AL60" s="2" t="str" cm="1">
        <f t="array" ref="AL60">IF(B60="","",SUMPRODUCT(($D$1:$AB$4=$AL$4)*D60:AB60))</f>
        <v/>
      </c>
      <c r="AM60" s="15" t="str">
        <f t="shared" si="13"/>
        <v/>
      </c>
      <c r="AN60" s="2" t="str" cm="1">
        <f t="array" ref="AN60">IF(B60="","",SUMPRODUCT(($D$1:$AB$4=$AN$4)*D60:AB60))</f>
        <v/>
      </c>
      <c r="AO60" s="15" t="str">
        <f t="shared" si="14"/>
        <v/>
      </c>
      <c r="AP60" s="2" t="str" cm="1">
        <f t="array" ref="AP60">IF(B60="","",SUMPRODUCT(($D$1:$AB$4=$AP$4)*D60:AB60))</f>
        <v/>
      </c>
      <c r="AQ60" s="15" t="str">
        <f t="shared" si="15"/>
        <v/>
      </c>
      <c r="AR60" s="2" t="str" cm="1">
        <f t="array" ref="AR60">IF(B60="","",SUMPRODUCT(($D$1:$AB$4=$AR$4)*D60:AB60))</f>
        <v/>
      </c>
      <c r="AS60" s="15" t="str">
        <f t="shared" si="16"/>
        <v/>
      </c>
      <c r="AT60" s="2" t="str" cm="1">
        <f t="array" ref="AT60">IF(B60="","",SUMPRODUCT(($D$1:$AB$4=$AT$4)*$D60:$AB60))</f>
        <v/>
      </c>
      <c r="AU60" s="15" t="str">
        <f t="shared" si="17"/>
        <v/>
      </c>
      <c r="AV60" s="2" t="str" cm="1">
        <f t="array" ref="AV60">IF(D60="","",SUMPRODUCT(($D$1:$AB$4=$AV$4)*$D60:$AB60))</f>
        <v/>
      </c>
      <c r="AW60" s="15" t="str">
        <f t="shared" si="18"/>
        <v/>
      </c>
      <c r="AX60" s="2" t="str" cm="1">
        <f t="array" ref="AX60">IF(F60="","",SUMPRODUCT(($D$1:$AB$4=$AX$4)*$D60:$AB60))</f>
        <v/>
      </c>
      <c r="AY60" s="15" t="str">
        <f t="shared" si="19"/>
        <v/>
      </c>
      <c r="AZ60" s="2" t="str" cm="1">
        <f t="array" ref="AZ60">IF(B60="","",SUMPRODUCT(($D$1:$AB$4=$AZ$4)*$D60:$AB60))</f>
        <v/>
      </c>
      <c r="BA60" s="15" t="str">
        <f t="shared" si="20"/>
        <v/>
      </c>
      <c r="BB60" s="2" t="str" cm="1">
        <f t="array" ref="BB60">IF(B60="","",SUMPRODUCT(($D$1:$AB$4=$BB$4)*$D60:$AB60))</f>
        <v/>
      </c>
      <c r="BC60" s="15" t="str">
        <f t="shared" si="21"/>
        <v/>
      </c>
      <c r="BD60" s="2" t="str" cm="1">
        <f t="array" ref="BD60">IF(B60="","",SUMPRODUCT(($D$1:$AB$4=$BD$4)*$D60:$AB60))</f>
        <v/>
      </c>
      <c r="BE60" s="15" t="str">
        <f t="shared" si="22"/>
        <v/>
      </c>
      <c r="BF60" s="2" t="str" cm="1">
        <f t="array" ref="BF60">IF(B60="","",SUMPRODUCT(($D$1:$AB$4=$BF$4)*$D60:$AB60))</f>
        <v/>
      </c>
      <c r="BG60" s="15" t="str">
        <f t="shared" si="23"/>
        <v/>
      </c>
      <c r="BH60" s="2" t="str" cm="1">
        <f t="array" ref="BH60">IF(B60="","",SUMPRODUCT(($D$1:$AB$4=$BH$4)*$D60:$AB60))</f>
        <v/>
      </c>
      <c r="BI60" s="15" t="str">
        <f t="shared" si="24"/>
        <v/>
      </c>
      <c r="BJ60" s="2" t="str" cm="1">
        <f t="array" ref="BJ60">IF(B60="","",SUMPRODUCT(($D$1:$AB$4=$BJ$4)*$D60:$AB60))</f>
        <v/>
      </c>
      <c r="BK60" s="15" t="str">
        <f t="shared" si="25"/>
        <v/>
      </c>
      <c r="BL60" s="2" t="str" cm="1">
        <f t="array" ref="BL60">IF(B60="","",SUMPRODUCT(($D$1:$AB$4=$BL$4)*$D60:$AB60))</f>
        <v/>
      </c>
      <c r="BM60" s="15" t="str">
        <f t="shared" si="26"/>
        <v/>
      </c>
      <c r="BN60" s="2" t="str" cm="1">
        <f t="array" ref="BN60">IF(B60="","",SUMPRODUCT(($D$1:$AB$4=$BN$4)*$D60:$AB60))</f>
        <v/>
      </c>
      <c r="BO60" s="15" t="str">
        <f t="shared" si="27"/>
        <v/>
      </c>
      <c r="BP60" s="2" t="str" cm="1">
        <f t="array" ref="BP60">IF(B60="","",SUMPRODUCT(($D$1:$AB$4=$BP$4)*$D60:$AB60))</f>
        <v/>
      </c>
      <c r="BQ60" s="15" t="str">
        <f t="shared" si="28"/>
        <v/>
      </c>
      <c r="BR60" s="2" t="str" cm="1">
        <f t="array" ref="BR60">IF(B60="","",SUMPRODUCT(($D$1:$AB$4=$BR$4)*$D60:$AB60))</f>
        <v/>
      </c>
      <c r="BS60" s="15" t="str">
        <f t="shared" si="29"/>
        <v/>
      </c>
      <c r="BT60" s="2" t="str" cm="1">
        <f t="array" ref="BT60">IF(B60="","",SUMPRODUCT(($D$1:$AB$4=$BT$4)*$D60:$AB60))</f>
        <v/>
      </c>
      <c r="BU60" s="15" t="str">
        <f t="shared" si="30"/>
        <v/>
      </c>
      <c r="BV60" s="2" t="str" cm="1">
        <f t="array" ref="BV60">IF(B60="","",SUMPRODUCT(($D$1:$AB$4=$BV$4)*$D60:$AB60))</f>
        <v/>
      </c>
      <c r="BW60" s="15" t="str">
        <f t="shared" si="31"/>
        <v/>
      </c>
      <c r="BX60" s="2" t="str" cm="1">
        <f t="array" ref="BX60">IF(B60="","",SUMPRODUCT(($D$1:$AB$4=$BX$4)*$D60:$AB60))</f>
        <v/>
      </c>
      <c r="BY60" s="15" t="str">
        <f t="shared" si="32"/>
        <v/>
      </c>
      <c r="BZ60" s="2" t="str" cm="1">
        <f t="array" ref="BZ60">IF(B60="","",SUMPRODUCT(($D$1:$AB$4=$BZ$4)*$D60:$AB60))</f>
        <v/>
      </c>
      <c r="CA60" s="15" t="str">
        <f t="shared" si="33"/>
        <v/>
      </c>
      <c r="CB60" s="2" t="str" cm="1">
        <f t="array" ref="CB60">IF(B60="","",SUMPRODUCT(($D$1:$AB$4=$CB$4)*$D60:$AB60))</f>
        <v/>
      </c>
      <c r="CC60" s="15" t="str">
        <f t="shared" si="34"/>
        <v/>
      </c>
      <c r="CD60" s="2" t="str" cm="1">
        <f t="array" ref="CD60">IF(B60="","",SUMPRODUCT(($D$1:$AB$4=$CD$4)*$D60:$AB60))</f>
        <v/>
      </c>
      <c r="CE60" s="15" t="str">
        <f t="shared" si="35"/>
        <v/>
      </c>
      <c r="CF60" s="2" t="str" cm="1">
        <f t="array" ref="CF60">IF(B60="","",SUMPRODUCT(($D$1:$AB$4=$CF$4)*$D60:$AB60))</f>
        <v/>
      </c>
      <c r="CG60" s="15" t="str">
        <f t="shared" si="36"/>
        <v/>
      </c>
      <c r="CH60" s="2" t="str" cm="1">
        <f t="array" ref="CH60">IF(B60="","",SUMPRODUCT(($D$1:$AB$4=$CH$4)*$D60:$AB60))</f>
        <v/>
      </c>
      <c r="CI60" s="15" t="str">
        <f t="shared" si="37"/>
        <v/>
      </c>
    </row>
    <row r="61" spans="1:87">
      <c r="A61" s="7">
        <v>56</v>
      </c>
      <c r="D61" s="97"/>
      <c r="E61" s="86"/>
      <c r="F61" s="86"/>
      <c r="G61" s="86"/>
      <c r="H61" s="86"/>
      <c r="I61" s="98"/>
      <c r="J61" s="102"/>
      <c r="K61" s="87"/>
      <c r="L61" s="87"/>
      <c r="M61" s="87"/>
      <c r="N61" s="87"/>
      <c r="O61" s="103"/>
      <c r="P61" s="107"/>
      <c r="Q61" s="88"/>
      <c r="R61" s="88"/>
      <c r="S61" s="88"/>
      <c r="T61" s="88"/>
      <c r="U61" s="108"/>
      <c r="V61" s="113"/>
      <c r="W61" s="89"/>
      <c r="X61" s="89"/>
      <c r="Y61" s="89"/>
      <c r="Z61" s="89"/>
      <c r="AA61" s="89"/>
      <c r="AB61" s="169"/>
      <c r="AC61" s="171" t="str">
        <f t="shared" si="38"/>
        <v/>
      </c>
      <c r="AD61" s="172" t="str">
        <f t="shared" si="12"/>
        <v/>
      </c>
      <c r="AL61" s="2" t="str" cm="1">
        <f t="array" ref="AL61">IF(B61="","",SUMPRODUCT(($D$1:$AB$4=$AL$4)*D61:AB61))</f>
        <v/>
      </c>
      <c r="AM61" s="15" t="str">
        <f t="shared" si="13"/>
        <v/>
      </c>
      <c r="AN61" s="2" t="str" cm="1">
        <f t="array" ref="AN61">IF(B61="","",SUMPRODUCT(($D$1:$AB$4=$AN$4)*D61:AB61))</f>
        <v/>
      </c>
      <c r="AO61" s="15" t="str">
        <f t="shared" si="14"/>
        <v/>
      </c>
      <c r="AP61" s="2" t="str" cm="1">
        <f t="array" ref="AP61">IF(B61="","",SUMPRODUCT(($D$1:$AB$4=$AP$4)*D61:AB61))</f>
        <v/>
      </c>
      <c r="AQ61" s="15" t="str">
        <f t="shared" si="15"/>
        <v/>
      </c>
      <c r="AR61" s="2" t="str" cm="1">
        <f t="array" ref="AR61">IF(B61="","",SUMPRODUCT(($D$1:$AB$4=$AR$4)*D61:AB61))</f>
        <v/>
      </c>
      <c r="AS61" s="15" t="str">
        <f t="shared" si="16"/>
        <v/>
      </c>
      <c r="AT61" s="2" t="str" cm="1">
        <f t="array" ref="AT61">IF(B61="","",SUMPRODUCT(($D$1:$AB$4=$AT$4)*$D61:$AB61))</f>
        <v/>
      </c>
      <c r="AU61" s="15" t="str">
        <f t="shared" si="17"/>
        <v/>
      </c>
      <c r="AV61" s="2" t="str" cm="1">
        <f t="array" ref="AV61">IF(D61="","",SUMPRODUCT(($D$1:$AB$4=$AV$4)*$D61:$AB61))</f>
        <v/>
      </c>
      <c r="AW61" s="15" t="str">
        <f t="shared" si="18"/>
        <v/>
      </c>
      <c r="AX61" s="2" t="str" cm="1">
        <f t="array" ref="AX61">IF(F61="","",SUMPRODUCT(($D$1:$AB$4=$AX$4)*$D61:$AB61))</f>
        <v/>
      </c>
      <c r="AY61" s="15" t="str">
        <f t="shared" si="19"/>
        <v/>
      </c>
      <c r="AZ61" s="2" t="str" cm="1">
        <f t="array" ref="AZ61">IF(B61="","",SUMPRODUCT(($D$1:$AB$4=$AZ$4)*$D61:$AB61))</f>
        <v/>
      </c>
      <c r="BA61" s="15" t="str">
        <f t="shared" si="20"/>
        <v/>
      </c>
      <c r="BB61" s="2" t="str" cm="1">
        <f t="array" ref="BB61">IF(B61="","",SUMPRODUCT(($D$1:$AB$4=$BB$4)*$D61:$AB61))</f>
        <v/>
      </c>
      <c r="BC61" s="15" t="str">
        <f t="shared" si="21"/>
        <v/>
      </c>
      <c r="BD61" s="2" t="str" cm="1">
        <f t="array" ref="BD61">IF(B61="","",SUMPRODUCT(($D$1:$AB$4=$BD$4)*$D61:$AB61))</f>
        <v/>
      </c>
      <c r="BE61" s="15" t="str">
        <f t="shared" si="22"/>
        <v/>
      </c>
      <c r="BF61" s="2" t="str" cm="1">
        <f t="array" ref="BF61">IF(B61="","",SUMPRODUCT(($D$1:$AB$4=$BF$4)*$D61:$AB61))</f>
        <v/>
      </c>
      <c r="BG61" s="15" t="str">
        <f t="shared" si="23"/>
        <v/>
      </c>
      <c r="BH61" s="2" t="str" cm="1">
        <f t="array" ref="BH61">IF(B61="","",SUMPRODUCT(($D$1:$AB$4=$BH$4)*$D61:$AB61))</f>
        <v/>
      </c>
      <c r="BI61" s="15" t="str">
        <f t="shared" si="24"/>
        <v/>
      </c>
      <c r="BJ61" s="2" t="str" cm="1">
        <f t="array" ref="BJ61">IF(B61="","",SUMPRODUCT(($D$1:$AB$4=$BJ$4)*$D61:$AB61))</f>
        <v/>
      </c>
      <c r="BK61" s="15" t="str">
        <f t="shared" si="25"/>
        <v/>
      </c>
      <c r="BL61" s="2" t="str" cm="1">
        <f t="array" ref="BL61">IF(B61="","",SUMPRODUCT(($D$1:$AB$4=$BL$4)*$D61:$AB61))</f>
        <v/>
      </c>
      <c r="BM61" s="15" t="str">
        <f t="shared" si="26"/>
        <v/>
      </c>
      <c r="BN61" s="2" t="str" cm="1">
        <f t="array" ref="BN61">IF(B61="","",SUMPRODUCT(($D$1:$AB$4=$BN$4)*$D61:$AB61))</f>
        <v/>
      </c>
      <c r="BO61" s="15" t="str">
        <f t="shared" si="27"/>
        <v/>
      </c>
      <c r="BP61" s="2" t="str" cm="1">
        <f t="array" ref="BP61">IF(B61="","",SUMPRODUCT(($D$1:$AB$4=$BP$4)*$D61:$AB61))</f>
        <v/>
      </c>
      <c r="BQ61" s="15" t="str">
        <f t="shared" si="28"/>
        <v/>
      </c>
      <c r="BR61" s="2" t="str" cm="1">
        <f t="array" ref="BR61">IF(B61="","",SUMPRODUCT(($D$1:$AB$4=$BR$4)*$D61:$AB61))</f>
        <v/>
      </c>
      <c r="BS61" s="15" t="str">
        <f t="shared" si="29"/>
        <v/>
      </c>
      <c r="BT61" s="2" t="str" cm="1">
        <f t="array" ref="BT61">IF(B61="","",SUMPRODUCT(($D$1:$AB$4=$BT$4)*$D61:$AB61))</f>
        <v/>
      </c>
      <c r="BU61" s="15" t="str">
        <f t="shared" si="30"/>
        <v/>
      </c>
      <c r="BV61" s="2" t="str" cm="1">
        <f t="array" ref="BV61">IF(B61="","",SUMPRODUCT(($D$1:$AB$4=$BV$4)*$D61:$AB61))</f>
        <v/>
      </c>
      <c r="BW61" s="15" t="str">
        <f t="shared" si="31"/>
        <v/>
      </c>
      <c r="BX61" s="2" t="str" cm="1">
        <f t="array" ref="BX61">IF(B61="","",SUMPRODUCT(($D$1:$AB$4=$BX$4)*$D61:$AB61))</f>
        <v/>
      </c>
      <c r="BY61" s="15" t="str">
        <f t="shared" si="32"/>
        <v/>
      </c>
      <c r="BZ61" s="2" t="str" cm="1">
        <f t="array" ref="BZ61">IF(B61="","",SUMPRODUCT(($D$1:$AB$4=$BZ$4)*$D61:$AB61))</f>
        <v/>
      </c>
      <c r="CA61" s="15" t="str">
        <f t="shared" si="33"/>
        <v/>
      </c>
      <c r="CB61" s="2" t="str" cm="1">
        <f t="array" ref="CB61">IF(B61="","",SUMPRODUCT(($D$1:$AB$4=$CB$4)*$D61:$AB61))</f>
        <v/>
      </c>
      <c r="CC61" s="15" t="str">
        <f t="shared" si="34"/>
        <v/>
      </c>
      <c r="CD61" s="2" t="str" cm="1">
        <f t="array" ref="CD61">IF(B61="","",SUMPRODUCT(($D$1:$AB$4=$CD$4)*$D61:$AB61))</f>
        <v/>
      </c>
      <c r="CE61" s="15" t="str">
        <f t="shared" si="35"/>
        <v/>
      </c>
      <c r="CF61" s="2" t="str" cm="1">
        <f t="array" ref="CF61">IF(B61="","",SUMPRODUCT(($D$1:$AB$4=$CF$4)*$D61:$AB61))</f>
        <v/>
      </c>
      <c r="CG61" s="15" t="str">
        <f t="shared" si="36"/>
        <v/>
      </c>
      <c r="CH61" s="2" t="str" cm="1">
        <f t="array" ref="CH61">IF(B61="","",SUMPRODUCT(($D$1:$AB$4=$CH$4)*$D61:$AB61))</f>
        <v/>
      </c>
      <c r="CI61" s="15" t="str">
        <f t="shared" si="37"/>
        <v/>
      </c>
    </row>
    <row r="62" spans="1:87">
      <c r="A62" s="6">
        <v>57</v>
      </c>
      <c r="D62" s="97"/>
      <c r="E62" s="86"/>
      <c r="F62" s="86"/>
      <c r="G62" s="86"/>
      <c r="H62" s="86"/>
      <c r="I62" s="98"/>
      <c r="J62" s="102"/>
      <c r="K62" s="87"/>
      <c r="L62" s="87"/>
      <c r="M62" s="87"/>
      <c r="N62" s="87"/>
      <c r="O62" s="103"/>
      <c r="P62" s="107"/>
      <c r="Q62" s="88"/>
      <c r="R62" s="88"/>
      <c r="S62" s="88"/>
      <c r="T62" s="88"/>
      <c r="U62" s="108"/>
      <c r="V62" s="113"/>
      <c r="W62" s="89"/>
      <c r="X62" s="89"/>
      <c r="Y62" s="89"/>
      <c r="Z62" s="89"/>
      <c r="AA62" s="89"/>
      <c r="AB62" s="169"/>
      <c r="AC62" s="171" t="str">
        <f t="shared" si="38"/>
        <v/>
      </c>
      <c r="AD62" s="172" t="str">
        <f t="shared" si="12"/>
        <v/>
      </c>
      <c r="AL62" s="2" t="str" cm="1">
        <f t="array" ref="AL62">IF(B62="","",SUMPRODUCT(($D$1:$AB$4=$AL$4)*D62:AB62))</f>
        <v/>
      </c>
      <c r="AM62" s="15" t="str">
        <f t="shared" si="13"/>
        <v/>
      </c>
      <c r="AN62" s="2" t="str" cm="1">
        <f t="array" ref="AN62">IF(B62="","",SUMPRODUCT(($D$1:$AB$4=$AN$4)*D62:AB62))</f>
        <v/>
      </c>
      <c r="AO62" s="15" t="str">
        <f t="shared" si="14"/>
        <v/>
      </c>
      <c r="AP62" s="2" t="str" cm="1">
        <f t="array" ref="AP62">IF(B62="","",SUMPRODUCT(($D$1:$AB$4=$AP$4)*D62:AB62))</f>
        <v/>
      </c>
      <c r="AQ62" s="15" t="str">
        <f t="shared" si="15"/>
        <v/>
      </c>
      <c r="AR62" s="2" t="str" cm="1">
        <f t="array" ref="AR62">IF(B62="","",SUMPRODUCT(($D$1:$AB$4=$AR$4)*D62:AB62))</f>
        <v/>
      </c>
      <c r="AS62" s="15" t="str">
        <f t="shared" si="16"/>
        <v/>
      </c>
      <c r="AT62" s="2" t="str" cm="1">
        <f t="array" ref="AT62">IF(B62="","",SUMPRODUCT(($D$1:$AB$4=$AT$4)*$D62:$AB62))</f>
        <v/>
      </c>
      <c r="AU62" s="15" t="str">
        <f t="shared" si="17"/>
        <v/>
      </c>
      <c r="AV62" s="2" t="str" cm="1">
        <f t="array" ref="AV62">IF(D62="","",SUMPRODUCT(($D$1:$AB$4=$AV$4)*$D62:$AB62))</f>
        <v/>
      </c>
      <c r="AW62" s="15" t="str">
        <f t="shared" si="18"/>
        <v/>
      </c>
      <c r="AX62" s="2" t="str" cm="1">
        <f t="array" ref="AX62">IF(F62="","",SUMPRODUCT(($D$1:$AB$4=$AX$4)*$D62:$AB62))</f>
        <v/>
      </c>
      <c r="AY62" s="15" t="str">
        <f t="shared" si="19"/>
        <v/>
      </c>
      <c r="AZ62" s="2" t="str" cm="1">
        <f t="array" ref="AZ62">IF(B62="","",SUMPRODUCT(($D$1:$AB$4=$AZ$4)*$D62:$AB62))</f>
        <v/>
      </c>
      <c r="BA62" s="15" t="str">
        <f t="shared" si="20"/>
        <v/>
      </c>
      <c r="BB62" s="2" t="str" cm="1">
        <f t="array" ref="BB62">IF(B62="","",SUMPRODUCT(($D$1:$AB$4=$BB$4)*$D62:$AB62))</f>
        <v/>
      </c>
      <c r="BC62" s="15" t="str">
        <f t="shared" si="21"/>
        <v/>
      </c>
      <c r="BD62" s="2" t="str" cm="1">
        <f t="array" ref="BD62">IF(B62="","",SUMPRODUCT(($D$1:$AB$4=$BD$4)*$D62:$AB62))</f>
        <v/>
      </c>
      <c r="BE62" s="15" t="str">
        <f t="shared" si="22"/>
        <v/>
      </c>
      <c r="BF62" s="2" t="str" cm="1">
        <f t="array" ref="BF62">IF(B62="","",SUMPRODUCT(($D$1:$AB$4=$BF$4)*$D62:$AB62))</f>
        <v/>
      </c>
      <c r="BG62" s="15" t="str">
        <f t="shared" si="23"/>
        <v/>
      </c>
      <c r="BH62" s="2" t="str" cm="1">
        <f t="array" ref="BH62">IF(B62="","",SUMPRODUCT(($D$1:$AB$4=$BH$4)*$D62:$AB62))</f>
        <v/>
      </c>
      <c r="BI62" s="15" t="str">
        <f t="shared" si="24"/>
        <v/>
      </c>
      <c r="BJ62" s="2" t="str" cm="1">
        <f t="array" ref="BJ62">IF(B62="","",SUMPRODUCT(($D$1:$AB$4=$BJ$4)*$D62:$AB62))</f>
        <v/>
      </c>
      <c r="BK62" s="15" t="str">
        <f t="shared" si="25"/>
        <v/>
      </c>
      <c r="BL62" s="2" t="str" cm="1">
        <f t="array" ref="BL62">IF(B62="","",SUMPRODUCT(($D$1:$AB$4=$BL$4)*$D62:$AB62))</f>
        <v/>
      </c>
      <c r="BM62" s="15" t="str">
        <f t="shared" si="26"/>
        <v/>
      </c>
      <c r="BN62" s="2" t="str" cm="1">
        <f t="array" ref="BN62">IF(B62="","",SUMPRODUCT(($D$1:$AB$4=$BN$4)*$D62:$AB62))</f>
        <v/>
      </c>
      <c r="BO62" s="15" t="str">
        <f t="shared" si="27"/>
        <v/>
      </c>
      <c r="BP62" s="2" t="str" cm="1">
        <f t="array" ref="BP62">IF(B62="","",SUMPRODUCT(($D$1:$AB$4=$BP$4)*$D62:$AB62))</f>
        <v/>
      </c>
      <c r="BQ62" s="15" t="str">
        <f t="shared" si="28"/>
        <v/>
      </c>
      <c r="BR62" s="2" t="str" cm="1">
        <f t="array" ref="BR62">IF(B62="","",SUMPRODUCT(($D$1:$AB$4=$BR$4)*$D62:$AB62))</f>
        <v/>
      </c>
      <c r="BS62" s="15" t="str">
        <f t="shared" si="29"/>
        <v/>
      </c>
      <c r="BT62" s="2" t="str" cm="1">
        <f t="array" ref="BT62">IF(B62="","",SUMPRODUCT(($D$1:$AB$4=$BT$4)*$D62:$AB62))</f>
        <v/>
      </c>
      <c r="BU62" s="15" t="str">
        <f t="shared" si="30"/>
        <v/>
      </c>
      <c r="BV62" s="2" t="str" cm="1">
        <f t="array" ref="BV62">IF(B62="","",SUMPRODUCT(($D$1:$AB$4=$BV$4)*$D62:$AB62))</f>
        <v/>
      </c>
      <c r="BW62" s="15" t="str">
        <f t="shared" si="31"/>
        <v/>
      </c>
      <c r="BX62" s="2" t="str" cm="1">
        <f t="array" ref="BX62">IF(B62="","",SUMPRODUCT(($D$1:$AB$4=$BX$4)*$D62:$AB62))</f>
        <v/>
      </c>
      <c r="BY62" s="15" t="str">
        <f t="shared" si="32"/>
        <v/>
      </c>
      <c r="BZ62" s="2" t="str" cm="1">
        <f t="array" ref="BZ62">IF(B62="","",SUMPRODUCT(($D$1:$AB$4=$BZ$4)*$D62:$AB62))</f>
        <v/>
      </c>
      <c r="CA62" s="15" t="str">
        <f t="shared" si="33"/>
        <v/>
      </c>
      <c r="CB62" s="2" t="str" cm="1">
        <f t="array" ref="CB62">IF(B62="","",SUMPRODUCT(($D$1:$AB$4=$CB$4)*$D62:$AB62))</f>
        <v/>
      </c>
      <c r="CC62" s="15" t="str">
        <f t="shared" si="34"/>
        <v/>
      </c>
      <c r="CD62" s="2" t="str" cm="1">
        <f t="array" ref="CD62">IF(B62="","",SUMPRODUCT(($D$1:$AB$4=$CD$4)*$D62:$AB62))</f>
        <v/>
      </c>
      <c r="CE62" s="15" t="str">
        <f t="shared" si="35"/>
        <v/>
      </c>
      <c r="CF62" s="2" t="str" cm="1">
        <f t="array" ref="CF62">IF(B62="","",SUMPRODUCT(($D$1:$AB$4=$CF$4)*$D62:$AB62))</f>
        <v/>
      </c>
      <c r="CG62" s="15" t="str">
        <f t="shared" si="36"/>
        <v/>
      </c>
      <c r="CH62" s="2" t="str" cm="1">
        <f t="array" ref="CH62">IF(B62="","",SUMPRODUCT(($D$1:$AB$4=$CH$4)*$D62:$AB62))</f>
        <v/>
      </c>
      <c r="CI62" s="15" t="str">
        <f t="shared" si="37"/>
        <v/>
      </c>
    </row>
    <row r="63" spans="1:87">
      <c r="A63" s="7">
        <v>58</v>
      </c>
      <c r="D63" s="97"/>
      <c r="E63" s="86"/>
      <c r="F63" s="86"/>
      <c r="G63" s="86"/>
      <c r="H63" s="86"/>
      <c r="I63" s="98"/>
      <c r="J63" s="102"/>
      <c r="K63" s="87"/>
      <c r="L63" s="87"/>
      <c r="M63" s="87"/>
      <c r="N63" s="87"/>
      <c r="O63" s="103"/>
      <c r="P63" s="107"/>
      <c r="Q63" s="88"/>
      <c r="R63" s="88"/>
      <c r="S63" s="88"/>
      <c r="T63" s="88"/>
      <c r="U63" s="108"/>
      <c r="V63" s="113"/>
      <c r="W63" s="89"/>
      <c r="X63" s="89"/>
      <c r="Y63" s="89"/>
      <c r="Z63" s="89"/>
      <c r="AA63" s="89"/>
      <c r="AB63" s="169"/>
      <c r="AC63" s="171" t="str">
        <f t="shared" si="38"/>
        <v/>
      </c>
      <c r="AD63" s="172" t="str">
        <f t="shared" si="12"/>
        <v/>
      </c>
      <c r="AL63" s="2" t="str" cm="1">
        <f t="array" ref="AL63">IF(B63="","",SUMPRODUCT(($D$1:$AB$4=$AL$4)*D63:AB63))</f>
        <v/>
      </c>
      <c r="AM63" s="15" t="str">
        <f t="shared" si="13"/>
        <v/>
      </c>
      <c r="AN63" s="2" t="str" cm="1">
        <f t="array" ref="AN63">IF(B63="","",SUMPRODUCT(($D$1:$AB$4=$AN$4)*D63:AB63))</f>
        <v/>
      </c>
      <c r="AO63" s="15" t="str">
        <f t="shared" si="14"/>
        <v/>
      </c>
      <c r="AP63" s="2" t="str" cm="1">
        <f t="array" ref="AP63">IF(B63="","",SUMPRODUCT(($D$1:$AB$4=$AP$4)*D63:AB63))</f>
        <v/>
      </c>
      <c r="AQ63" s="15" t="str">
        <f t="shared" si="15"/>
        <v/>
      </c>
      <c r="AR63" s="2" t="str" cm="1">
        <f t="array" ref="AR63">IF(B63="","",SUMPRODUCT(($D$1:$AB$4=$AR$4)*D63:AB63))</f>
        <v/>
      </c>
      <c r="AS63" s="15" t="str">
        <f t="shared" si="16"/>
        <v/>
      </c>
      <c r="AT63" s="2" t="str" cm="1">
        <f t="array" ref="AT63">IF(B63="","",SUMPRODUCT(($D$1:$AB$4=$AT$4)*$D63:$AB63))</f>
        <v/>
      </c>
      <c r="AU63" s="15" t="str">
        <f t="shared" si="17"/>
        <v/>
      </c>
      <c r="AV63" s="2" t="str" cm="1">
        <f t="array" ref="AV63">IF(D63="","",SUMPRODUCT(($D$1:$AB$4=$AV$4)*$D63:$AB63))</f>
        <v/>
      </c>
      <c r="AW63" s="15" t="str">
        <f t="shared" si="18"/>
        <v/>
      </c>
      <c r="AX63" s="2" t="str" cm="1">
        <f t="array" ref="AX63">IF(F63="","",SUMPRODUCT(($D$1:$AB$4=$AX$4)*$D63:$AB63))</f>
        <v/>
      </c>
      <c r="AY63" s="15" t="str">
        <f t="shared" si="19"/>
        <v/>
      </c>
      <c r="AZ63" s="2" t="str" cm="1">
        <f t="array" ref="AZ63">IF(B63="","",SUMPRODUCT(($D$1:$AB$4=$AZ$4)*$D63:$AB63))</f>
        <v/>
      </c>
      <c r="BA63" s="15" t="str">
        <f t="shared" si="20"/>
        <v/>
      </c>
      <c r="BB63" s="2" t="str" cm="1">
        <f t="array" ref="BB63">IF(B63="","",SUMPRODUCT(($D$1:$AB$4=$BB$4)*$D63:$AB63))</f>
        <v/>
      </c>
      <c r="BC63" s="15" t="str">
        <f t="shared" si="21"/>
        <v/>
      </c>
      <c r="BD63" s="2" t="str" cm="1">
        <f t="array" ref="BD63">IF(B63="","",SUMPRODUCT(($D$1:$AB$4=$BD$4)*$D63:$AB63))</f>
        <v/>
      </c>
      <c r="BE63" s="15" t="str">
        <f t="shared" si="22"/>
        <v/>
      </c>
      <c r="BF63" s="2" t="str" cm="1">
        <f t="array" ref="BF63">IF(B63="","",SUMPRODUCT(($D$1:$AB$4=$BF$4)*$D63:$AB63))</f>
        <v/>
      </c>
      <c r="BG63" s="15" t="str">
        <f t="shared" si="23"/>
        <v/>
      </c>
      <c r="BH63" s="2" t="str" cm="1">
        <f t="array" ref="BH63">IF(B63="","",SUMPRODUCT(($D$1:$AB$4=$BH$4)*$D63:$AB63))</f>
        <v/>
      </c>
      <c r="BI63" s="15" t="str">
        <f t="shared" si="24"/>
        <v/>
      </c>
      <c r="BJ63" s="2" t="str" cm="1">
        <f t="array" ref="BJ63">IF(B63="","",SUMPRODUCT(($D$1:$AB$4=$BJ$4)*$D63:$AB63))</f>
        <v/>
      </c>
      <c r="BK63" s="15" t="str">
        <f t="shared" si="25"/>
        <v/>
      </c>
      <c r="BL63" s="2" t="str" cm="1">
        <f t="array" ref="BL63">IF(B63="","",SUMPRODUCT(($D$1:$AB$4=$BL$4)*$D63:$AB63))</f>
        <v/>
      </c>
      <c r="BM63" s="15" t="str">
        <f t="shared" si="26"/>
        <v/>
      </c>
      <c r="BN63" s="2" t="str" cm="1">
        <f t="array" ref="BN63">IF(B63="","",SUMPRODUCT(($D$1:$AB$4=$BN$4)*$D63:$AB63))</f>
        <v/>
      </c>
      <c r="BO63" s="15" t="str">
        <f t="shared" si="27"/>
        <v/>
      </c>
      <c r="BP63" s="2" t="str" cm="1">
        <f t="array" ref="BP63">IF(B63="","",SUMPRODUCT(($D$1:$AB$4=$BP$4)*$D63:$AB63))</f>
        <v/>
      </c>
      <c r="BQ63" s="15" t="str">
        <f t="shared" si="28"/>
        <v/>
      </c>
      <c r="BR63" s="2" t="str" cm="1">
        <f t="array" ref="BR63">IF(B63="","",SUMPRODUCT(($D$1:$AB$4=$BR$4)*$D63:$AB63))</f>
        <v/>
      </c>
      <c r="BS63" s="15" t="str">
        <f t="shared" si="29"/>
        <v/>
      </c>
      <c r="BT63" s="2" t="str" cm="1">
        <f t="array" ref="BT63">IF(B63="","",SUMPRODUCT(($D$1:$AB$4=$BT$4)*$D63:$AB63))</f>
        <v/>
      </c>
      <c r="BU63" s="15" t="str">
        <f t="shared" si="30"/>
        <v/>
      </c>
      <c r="BV63" s="2" t="str" cm="1">
        <f t="array" ref="BV63">IF(B63="","",SUMPRODUCT(($D$1:$AB$4=$BV$4)*$D63:$AB63))</f>
        <v/>
      </c>
      <c r="BW63" s="15" t="str">
        <f t="shared" si="31"/>
        <v/>
      </c>
      <c r="BX63" s="2" t="str" cm="1">
        <f t="array" ref="BX63">IF(B63="","",SUMPRODUCT(($D$1:$AB$4=$BX$4)*$D63:$AB63))</f>
        <v/>
      </c>
      <c r="BY63" s="15" t="str">
        <f t="shared" si="32"/>
        <v/>
      </c>
      <c r="BZ63" s="2" t="str" cm="1">
        <f t="array" ref="BZ63">IF(B63="","",SUMPRODUCT(($D$1:$AB$4=$BZ$4)*$D63:$AB63))</f>
        <v/>
      </c>
      <c r="CA63" s="15" t="str">
        <f t="shared" si="33"/>
        <v/>
      </c>
      <c r="CB63" s="2" t="str" cm="1">
        <f t="array" ref="CB63">IF(B63="","",SUMPRODUCT(($D$1:$AB$4=$CB$4)*$D63:$AB63))</f>
        <v/>
      </c>
      <c r="CC63" s="15" t="str">
        <f t="shared" si="34"/>
        <v/>
      </c>
      <c r="CD63" s="2" t="str" cm="1">
        <f t="array" ref="CD63">IF(B63="","",SUMPRODUCT(($D$1:$AB$4=$CD$4)*$D63:$AB63))</f>
        <v/>
      </c>
      <c r="CE63" s="15" t="str">
        <f t="shared" si="35"/>
        <v/>
      </c>
      <c r="CF63" s="2" t="str" cm="1">
        <f t="array" ref="CF63">IF(B63="","",SUMPRODUCT(($D$1:$AB$4=$CF$4)*$D63:$AB63))</f>
        <v/>
      </c>
      <c r="CG63" s="15" t="str">
        <f t="shared" si="36"/>
        <v/>
      </c>
      <c r="CH63" s="2" t="str" cm="1">
        <f t="array" ref="CH63">IF(B63="","",SUMPRODUCT(($D$1:$AB$4=$CH$4)*$D63:$AB63))</f>
        <v/>
      </c>
      <c r="CI63" s="15" t="str">
        <f t="shared" si="37"/>
        <v/>
      </c>
    </row>
    <row r="64" spans="1:87">
      <c r="A64" s="6">
        <v>59</v>
      </c>
      <c r="D64" s="97"/>
      <c r="E64" s="86"/>
      <c r="F64" s="86"/>
      <c r="G64" s="86"/>
      <c r="H64" s="86"/>
      <c r="I64" s="98"/>
      <c r="J64" s="102"/>
      <c r="K64" s="87"/>
      <c r="L64" s="87"/>
      <c r="M64" s="87"/>
      <c r="N64" s="87"/>
      <c r="O64" s="103"/>
      <c r="P64" s="107"/>
      <c r="Q64" s="88"/>
      <c r="R64" s="88"/>
      <c r="S64" s="88"/>
      <c r="T64" s="88"/>
      <c r="U64" s="108"/>
      <c r="V64" s="113"/>
      <c r="W64" s="89"/>
      <c r="X64" s="89"/>
      <c r="Y64" s="89"/>
      <c r="Z64" s="89"/>
      <c r="AA64" s="89"/>
      <c r="AB64" s="169"/>
      <c r="AC64" s="171" t="str">
        <f t="shared" si="38"/>
        <v/>
      </c>
      <c r="AD64" s="172" t="str">
        <f t="shared" si="12"/>
        <v/>
      </c>
      <c r="AL64" s="2" t="str" cm="1">
        <f t="array" ref="AL64">IF(B64="","",SUMPRODUCT(($D$1:$AB$4=$AL$4)*D64:AB64))</f>
        <v/>
      </c>
      <c r="AM64" s="15" t="str">
        <f t="shared" si="13"/>
        <v/>
      </c>
      <c r="AN64" s="2" t="str" cm="1">
        <f t="array" ref="AN64">IF(B64="","",SUMPRODUCT(($D$1:$AB$4=$AN$4)*D64:AB64))</f>
        <v/>
      </c>
      <c r="AO64" s="15" t="str">
        <f t="shared" si="14"/>
        <v/>
      </c>
      <c r="AP64" s="2" t="str" cm="1">
        <f t="array" ref="AP64">IF(B64="","",SUMPRODUCT(($D$1:$AB$4=$AP$4)*D64:AB64))</f>
        <v/>
      </c>
      <c r="AQ64" s="15" t="str">
        <f t="shared" si="15"/>
        <v/>
      </c>
      <c r="AR64" s="2" t="str" cm="1">
        <f t="array" ref="AR64">IF(B64="","",SUMPRODUCT(($D$1:$AB$4=$AR$4)*D64:AB64))</f>
        <v/>
      </c>
      <c r="AS64" s="15" t="str">
        <f t="shared" si="16"/>
        <v/>
      </c>
      <c r="AT64" s="2" t="str" cm="1">
        <f t="array" ref="AT64">IF(B64="","",SUMPRODUCT(($D$1:$AB$4=$AT$4)*$D64:$AB64))</f>
        <v/>
      </c>
      <c r="AU64" s="15" t="str">
        <f t="shared" si="17"/>
        <v/>
      </c>
      <c r="AV64" s="2" t="str" cm="1">
        <f t="array" ref="AV64">IF(D64="","",SUMPRODUCT(($D$1:$AB$4=$AV$4)*$D64:$AB64))</f>
        <v/>
      </c>
      <c r="AW64" s="15" t="str">
        <f t="shared" si="18"/>
        <v/>
      </c>
      <c r="AX64" s="2" t="str" cm="1">
        <f t="array" ref="AX64">IF(F64="","",SUMPRODUCT(($D$1:$AB$4=$AX$4)*$D64:$AB64))</f>
        <v/>
      </c>
      <c r="AY64" s="15" t="str">
        <f t="shared" si="19"/>
        <v/>
      </c>
      <c r="AZ64" s="2" t="str" cm="1">
        <f t="array" ref="AZ64">IF(B64="","",SUMPRODUCT(($D$1:$AB$4=$AZ$4)*$D64:$AB64))</f>
        <v/>
      </c>
      <c r="BA64" s="15" t="str">
        <f t="shared" si="20"/>
        <v/>
      </c>
      <c r="BB64" s="2" t="str" cm="1">
        <f t="array" ref="BB64">IF(B64="","",SUMPRODUCT(($D$1:$AB$4=$BB$4)*$D64:$AB64))</f>
        <v/>
      </c>
      <c r="BC64" s="15" t="str">
        <f t="shared" si="21"/>
        <v/>
      </c>
      <c r="BD64" s="2" t="str" cm="1">
        <f t="array" ref="BD64">IF(B64="","",SUMPRODUCT(($D$1:$AB$4=$BD$4)*$D64:$AB64))</f>
        <v/>
      </c>
      <c r="BE64" s="15" t="str">
        <f t="shared" si="22"/>
        <v/>
      </c>
      <c r="BF64" s="2" t="str" cm="1">
        <f t="array" ref="BF64">IF(B64="","",SUMPRODUCT(($D$1:$AB$4=$BF$4)*$D64:$AB64))</f>
        <v/>
      </c>
      <c r="BG64" s="15" t="str">
        <f t="shared" si="23"/>
        <v/>
      </c>
      <c r="BH64" s="2" t="str" cm="1">
        <f t="array" ref="BH64">IF(B64="","",SUMPRODUCT(($D$1:$AB$4=$BH$4)*$D64:$AB64))</f>
        <v/>
      </c>
      <c r="BI64" s="15" t="str">
        <f t="shared" si="24"/>
        <v/>
      </c>
      <c r="BJ64" s="2" t="str" cm="1">
        <f t="array" ref="BJ64">IF(B64="","",SUMPRODUCT(($D$1:$AB$4=$BJ$4)*$D64:$AB64))</f>
        <v/>
      </c>
      <c r="BK64" s="15" t="str">
        <f t="shared" si="25"/>
        <v/>
      </c>
      <c r="BL64" s="2" t="str" cm="1">
        <f t="array" ref="BL64">IF(B64="","",SUMPRODUCT(($D$1:$AB$4=$BL$4)*$D64:$AB64))</f>
        <v/>
      </c>
      <c r="BM64" s="15" t="str">
        <f t="shared" si="26"/>
        <v/>
      </c>
      <c r="BN64" s="2" t="str" cm="1">
        <f t="array" ref="BN64">IF(B64="","",SUMPRODUCT(($D$1:$AB$4=$BN$4)*$D64:$AB64))</f>
        <v/>
      </c>
      <c r="BO64" s="15" t="str">
        <f t="shared" si="27"/>
        <v/>
      </c>
      <c r="BP64" s="2" t="str" cm="1">
        <f t="array" ref="BP64">IF(B64="","",SUMPRODUCT(($D$1:$AB$4=$BP$4)*$D64:$AB64))</f>
        <v/>
      </c>
      <c r="BQ64" s="15" t="str">
        <f t="shared" si="28"/>
        <v/>
      </c>
      <c r="BR64" s="2" t="str" cm="1">
        <f t="array" ref="BR64">IF(B64="","",SUMPRODUCT(($D$1:$AB$4=$BR$4)*$D64:$AB64))</f>
        <v/>
      </c>
      <c r="BS64" s="15" t="str">
        <f t="shared" si="29"/>
        <v/>
      </c>
      <c r="BT64" s="2" t="str" cm="1">
        <f t="array" ref="BT64">IF(B64="","",SUMPRODUCT(($D$1:$AB$4=$BT$4)*$D64:$AB64))</f>
        <v/>
      </c>
      <c r="BU64" s="15" t="str">
        <f t="shared" si="30"/>
        <v/>
      </c>
      <c r="BV64" s="2" t="str" cm="1">
        <f t="array" ref="BV64">IF(B64="","",SUMPRODUCT(($D$1:$AB$4=$BV$4)*$D64:$AB64))</f>
        <v/>
      </c>
      <c r="BW64" s="15" t="str">
        <f t="shared" si="31"/>
        <v/>
      </c>
      <c r="BX64" s="2" t="str" cm="1">
        <f t="array" ref="BX64">IF(B64="","",SUMPRODUCT(($D$1:$AB$4=$BX$4)*$D64:$AB64))</f>
        <v/>
      </c>
      <c r="BY64" s="15" t="str">
        <f t="shared" si="32"/>
        <v/>
      </c>
      <c r="BZ64" s="2" t="str" cm="1">
        <f t="array" ref="BZ64">IF(B64="","",SUMPRODUCT(($D$1:$AB$4=$BZ$4)*$D64:$AB64))</f>
        <v/>
      </c>
      <c r="CA64" s="15" t="str">
        <f t="shared" si="33"/>
        <v/>
      </c>
      <c r="CB64" s="2" t="str" cm="1">
        <f t="array" ref="CB64">IF(B64="","",SUMPRODUCT(($D$1:$AB$4=$CB$4)*$D64:$AB64))</f>
        <v/>
      </c>
      <c r="CC64" s="15" t="str">
        <f t="shared" si="34"/>
        <v/>
      </c>
      <c r="CD64" s="2" t="str" cm="1">
        <f t="array" ref="CD64">IF(B64="","",SUMPRODUCT(($D$1:$AB$4=$CD$4)*$D64:$AB64))</f>
        <v/>
      </c>
      <c r="CE64" s="15" t="str">
        <f t="shared" si="35"/>
        <v/>
      </c>
      <c r="CF64" s="2" t="str" cm="1">
        <f t="array" ref="CF64">IF(B64="","",SUMPRODUCT(($D$1:$AB$4=$CF$4)*$D64:$AB64))</f>
        <v/>
      </c>
      <c r="CG64" s="15" t="str">
        <f t="shared" si="36"/>
        <v/>
      </c>
      <c r="CH64" s="2" t="str" cm="1">
        <f t="array" ref="CH64">IF(B64="","",SUMPRODUCT(($D$1:$AB$4=$CH$4)*$D64:$AB64))</f>
        <v/>
      </c>
      <c r="CI64" s="15" t="str">
        <f t="shared" si="37"/>
        <v/>
      </c>
    </row>
    <row r="65" spans="1:87">
      <c r="A65" s="7">
        <v>60</v>
      </c>
      <c r="D65" s="97"/>
      <c r="E65" s="86"/>
      <c r="F65" s="86"/>
      <c r="G65" s="86"/>
      <c r="H65" s="86"/>
      <c r="I65" s="98"/>
      <c r="J65" s="102"/>
      <c r="K65" s="87"/>
      <c r="L65" s="87"/>
      <c r="M65" s="87"/>
      <c r="N65" s="87"/>
      <c r="O65" s="103"/>
      <c r="P65" s="107"/>
      <c r="Q65" s="88"/>
      <c r="R65" s="88"/>
      <c r="S65" s="88"/>
      <c r="T65" s="88"/>
      <c r="U65" s="108"/>
      <c r="V65" s="113"/>
      <c r="W65" s="89"/>
      <c r="X65" s="89"/>
      <c r="Y65" s="89"/>
      <c r="Z65" s="89"/>
      <c r="AA65" s="89"/>
      <c r="AB65" s="169"/>
      <c r="AC65" s="171" t="str">
        <f t="shared" si="38"/>
        <v/>
      </c>
      <c r="AD65" s="172" t="str">
        <f t="shared" si="12"/>
        <v/>
      </c>
      <c r="AL65" s="2" t="str" cm="1">
        <f t="array" ref="AL65">IF(B65="","",SUMPRODUCT(($D$1:$AB$4=$AL$4)*D65:AB65))</f>
        <v/>
      </c>
      <c r="AM65" s="15" t="str">
        <f t="shared" si="13"/>
        <v/>
      </c>
      <c r="AN65" s="2" t="str" cm="1">
        <f t="array" ref="AN65">IF(B65="","",SUMPRODUCT(($D$1:$AB$4=$AN$4)*D65:AB65))</f>
        <v/>
      </c>
      <c r="AO65" s="15" t="str">
        <f t="shared" si="14"/>
        <v/>
      </c>
      <c r="AP65" s="2" t="str" cm="1">
        <f t="array" ref="AP65">IF(B65="","",SUMPRODUCT(($D$1:$AB$4=$AP$4)*D65:AB65))</f>
        <v/>
      </c>
      <c r="AQ65" s="15" t="str">
        <f t="shared" si="15"/>
        <v/>
      </c>
      <c r="AR65" s="2" t="str" cm="1">
        <f t="array" ref="AR65">IF(B65="","",SUMPRODUCT(($D$1:$AB$4=$AR$4)*D65:AB65))</f>
        <v/>
      </c>
      <c r="AS65" s="15" t="str">
        <f t="shared" si="16"/>
        <v/>
      </c>
      <c r="AT65" s="2" t="str" cm="1">
        <f t="array" ref="AT65">IF(B65="","",SUMPRODUCT(($D$1:$AB$4=$AT$4)*$D65:$AB65))</f>
        <v/>
      </c>
      <c r="AU65" s="15" t="str">
        <f t="shared" si="17"/>
        <v/>
      </c>
      <c r="AV65" s="2" t="str" cm="1">
        <f t="array" ref="AV65">IF(D65="","",SUMPRODUCT(($D$1:$AB$4=$AV$4)*$D65:$AB65))</f>
        <v/>
      </c>
      <c r="AW65" s="15" t="str">
        <f t="shared" si="18"/>
        <v/>
      </c>
      <c r="AX65" s="2" t="str" cm="1">
        <f t="array" ref="AX65">IF(F65="","",SUMPRODUCT(($D$1:$AB$4=$AX$4)*$D65:$AB65))</f>
        <v/>
      </c>
      <c r="AY65" s="15" t="str">
        <f t="shared" si="19"/>
        <v/>
      </c>
      <c r="AZ65" s="2" t="str" cm="1">
        <f t="array" ref="AZ65">IF(B65="","",SUMPRODUCT(($D$1:$AB$4=$AZ$4)*$D65:$AB65))</f>
        <v/>
      </c>
      <c r="BA65" s="15" t="str">
        <f t="shared" si="20"/>
        <v/>
      </c>
      <c r="BB65" s="2" t="str" cm="1">
        <f t="array" ref="BB65">IF(B65="","",SUMPRODUCT(($D$1:$AB$4=$BB$4)*$D65:$AB65))</f>
        <v/>
      </c>
      <c r="BC65" s="15" t="str">
        <f t="shared" si="21"/>
        <v/>
      </c>
      <c r="BD65" s="2" t="str" cm="1">
        <f t="array" ref="BD65">IF(B65="","",SUMPRODUCT(($D$1:$AB$4=$BD$4)*$D65:$AB65))</f>
        <v/>
      </c>
      <c r="BE65" s="15" t="str">
        <f t="shared" si="22"/>
        <v/>
      </c>
      <c r="BF65" s="2" t="str" cm="1">
        <f t="array" ref="BF65">IF(B65="","",SUMPRODUCT(($D$1:$AB$4=$BF$4)*$D65:$AB65))</f>
        <v/>
      </c>
      <c r="BG65" s="15" t="str">
        <f t="shared" si="23"/>
        <v/>
      </c>
      <c r="BH65" s="2" t="str" cm="1">
        <f t="array" ref="BH65">IF(B65="","",SUMPRODUCT(($D$1:$AB$4=$BH$4)*$D65:$AB65))</f>
        <v/>
      </c>
      <c r="BI65" s="15" t="str">
        <f t="shared" si="24"/>
        <v/>
      </c>
      <c r="BJ65" s="2" t="str" cm="1">
        <f t="array" ref="BJ65">IF(B65="","",SUMPRODUCT(($D$1:$AB$4=$BJ$4)*$D65:$AB65))</f>
        <v/>
      </c>
      <c r="BK65" s="15" t="str">
        <f t="shared" si="25"/>
        <v/>
      </c>
      <c r="BL65" s="2" t="str" cm="1">
        <f t="array" ref="BL65">IF(B65="","",SUMPRODUCT(($D$1:$AB$4=$BL$4)*$D65:$AB65))</f>
        <v/>
      </c>
      <c r="BM65" s="15" t="str">
        <f t="shared" si="26"/>
        <v/>
      </c>
      <c r="BN65" s="2" t="str" cm="1">
        <f t="array" ref="BN65">IF(B65="","",SUMPRODUCT(($D$1:$AB$4=$BN$4)*$D65:$AB65))</f>
        <v/>
      </c>
      <c r="BO65" s="15" t="str">
        <f t="shared" si="27"/>
        <v/>
      </c>
      <c r="BP65" s="2" t="str" cm="1">
        <f t="array" ref="BP65">IF(B65="","",SUMPRODUCT(($D$1:$AB$4=$BP$4)*$D65:$AB65))</f>
        <v/>
      </c>
      <c r="BQ65" s="15" t="str">
        <f t="shared" si="28"/>
        <v/>
      </c>
      <c r="BR65" s="2" t="str" cm="1">
        <f t="array" ref="BR65">IF(B65="","",SUMPRODUCT(($D$1:$AB$4=$BR$4)*$D65:$AB65))</f>
        <v/>
      </c>
      <c r="BS65" s="15" t="str">
        <f t="shared" si="29"/>
        <v/>
      </c>
      <c r="BT65" s="2" t="str" cm="1">
        <f t="array" ref="BT65">IF(B65="","",SUMPRODUCT(($D$1:$AB$4=$BT$4)*$D65:$AB65))</f>
        <v/>
      </c>
      <c r="BU65" s="15" t="str">
        <f t="shared" si="30"/>
        <v/>
      </c>
      <c r="BV65" s="2" t="str" cm="1">
        <f t="array" ref="BV65">IF(B65="","",SUMPRODUCT(($D$1:$AB$4=$BV$4)*$D65:$AB65))</f>
        <v/>
      </c>
      <c r="BW65" s="15" t="str">
        <f t="shared" si="31"/>
        <v/>
      </c>
      <c r="BX65" s="2" t="str" cm="1">
        <f t="array" ref="BX65">IF(B65="","",SUMPRODUCT(($D$1:$AB$4=$BX$4)*$D65:$AB65))</f>
        <v/>
      </c>
      <c r="BY65" s="15" t="str">
        <f t="shared" si="32"/>
        <v/>
      </c>
      <c r="BZ65" s="2" t="str" cm="1">
        <f t="array" ref="BZ65">IF(B65="","",SUMPRODUCT(($D$1:$AB$4=$BZ$4)*$D65:$AB65))</f>
        <v/>
      </c>
      <c r="CA65" s="15" t="str">
        <f t="shared" si="33"/>
        <v/>
      </c>
      <c r="CB65" s="2" t="str" cm="1">
        <f t="array" ref="CB65">IF(B65="","",SUMPRODUCT(($D$1:$AB$4=$CB$4)*$D65:$AB65))</f>
        <v/>
      </c>
      <c r="CC65" s="15" t="str">
        <f t="shared" si="34"/>
        <v/>
      </c>
      <c r="CD65" s="2" t="str" cm="1">
        <f t="array" ref="CD65">IF(B65="","",SUMPRODUCT(($D$1:$AB$4=$CD$4)*$D65:$AB65))</f>
        <v/>
      </c>
      <c r="CE65" s="15" t="str">
        <f t="shared" si="35"/>
        <v/>
      </c>
      <c r="CF65" s="2" t="str" cm="1">
        <f t="array" ref="CF65">IF(B65="","",SUMPRODUCT(($D$1:$AB$4=$CF$4)*$D65:$AB65))</f>
        <v/>
      </c>
      <c r="CG65" s="15" t="str">
        <f t="shared" si="36"/>
        <v/>
      </c>
      <c r="CH65" s="2" t="str" cm="1">
        <f t="array" ref="CH65">IF(B65="","",SUMPRODUCT(($D$1:$AB$4=$CH$4)*$D65:$AB65))</f>
        <v/>
      </c>
      <c r="CI65" s="15" t="str">
        <f t="shared" si="37"/>
        <v/>
      </c>
    </row>
    <row r="66" spans="1:87">
      <c r="A66" s="6">
        <v>61</v>
      </c>
      <c r="D66" s="97"/>
      <c r="E66" s="86"/>
      <c r="F66" s="86"/>
      <c r="G66" s="86"/>
      <c r="H66" s="86"/>
      <c r="I66" s="98"/>
      <c r="J66" s="102"/>
      <c r="K66" s="87"/>
      <c r="L66" s="87"/>
      <c r="M66" s="87"/>
      <c r="N66" s="87"/>
      <c r="O66" s="103"/>
      <c r="P66" s="107"/>
      <c r="Q66" s="88"/>
      <c r="R66" s="88"/>
      <c r="S66" s="88"/>
      <c r="T66" s="88"/>
      <c r="U66" s="108"/>
      <c r="V66" s="113"/>
      <c r="W66" s="89"/>
      <c r="X66" s="89"/>
      <c r="Y66" s="89"/>
      <c r="Z66" s="89"/>
      <c r="AA66" s="89"/>
      <c r="AB66" s="169"/>
      <c r="AC66" s="171" t="str">
        <f t="shared" si="38"/>
        <v/>
      </c>
      <c r="AD66" s="172" t="str">
        <f t="shared" si="12"/>
        <v/>
      </c>
      <c r="AL66" s="2" t="str" cm="1">
        <f t="array" ref="AL66">IF(B66="","",SUMPRODUCT(($D$1:$AB$4=$AL$4)*D66:AB66))</f>
        <v/>
      </c>
      <c r="AM66" s="15" t="str">
        <f t="shared" si="13"/>
        <v/>
      </c>
      <c r="AN66" s="2" t="str" cm="1">
        <f t="array" ref="AN66">IF(B66="","",SUMPRODUCT(($D$1:$AB$4=$AN$4)*D66:AB66))</f>
        <v/>
      </c>
      <c r="AO66" s="15" t="str">
        <f t="shared" si="14"/>
        <v/>
      </c>
      <c r="AP66" s="2" t="str" cm="1">
        <f t="array" ref="AP66">IF(B66="","",SUMPRODUCT(($D$1:$AB$4=$AP$4)*D66:AB66))</f>
        <v/>
      </c>
      <c r="AQ66" s="15" t="str">
        <f t="shared" si="15"/>
        <v/>
      </c>
      <c r="AR66" s="2" t="str" cm="1">
        <f t="array" ref="AR66">IF(B66="","",SUMPRODUCT(($D$1:$AB$4=$AR$4)*D66:AB66))</f>
        <v/>
      </c>
      <c r="AS66" s="15" t="str">
        <f t="shared" si="16"/>
        <v/>
      </c>
      <c r="AT66" s="2" t="str" cm="1">
        <f t="array" ref="AT66">IF(B66="","",SUMPRODUCT(($D$1:$AB$4=$AT$4)*$D66:$AB66))</f>
        <v/>
      </c>
      <c r="AU66" s="15" t="str">
        <f t="shared" si="17"/>
        <v/>
      </c>
      <c r="AV66" s="2" t="str" cm="1">
        <f t="array" ref="AV66">IF(D66="","",SUMPRODUCT(($D$1:$AB$4=$AV$4)*$D66:$AB66))</f>
        <v/>
      </c>
      <c r="AW66" s="15" t="str">
        <f t="shared" si="18"/>
        <v/>
      </c>
      <c r="AX66" s="2" t="str" cm="1">
        <f t="array" ref="AX66">IF(F66="","",SUMPRODUCT(($D$1:$AB$4=$AX$4)*$D66:$AB66))</f>
        <v/>
      </c>
      <c r="AY66" s="15" t="str">
        <f t="shared" si="19"/>
        <v/>
      </c>
      <c r="AZ66" s="2" t="str" cm="1">
        <f t="array" ref="AZ66">IF(B66="","",SUMPRODUCT(($D$1:$AB$4=$AZ$4)*$D66:$AB66))</f>
        <v/>
      </c>
      <c r="BA66" s="15" t="str">
        <f t="shared" si="20"/>
        <v/>
      </c>
      <c r="BB66" s="2" t="str" cm="1">
        <f t="array" ref="BB66">IF(B66="","",SUMPRODUCT(($D$1:$AB$4=$BB$4)*$D66:$AB66))</f>
        <v/>
      </c>
      <c r="BC66" s="15" t="str">
        <f t="shared" si="21"/>
        <v/>
      </c>
      <c r="BD66" s="2" t="str" cm="1">
        <f t="array" ref="BD66">IF(B66="","",SUMPRODUCT(($D$1:$AB$4=$BD$4)*$D66:$AB66))</f>
        <v/>
      </c>
      <c r="BE66" s="15" t="str">
        <f t="shared" si="22"/>
        <v/>
      </c>
      <c r="BF66" s="2" t="str" cm="1">
        <f t="array" ref="BF66">IF(B66="","",SUMPRODUCT(($D$1:$AB$4=$BF$4)*$D66:$AB66))</f>
        <v/>
      </c>
      <c r="BG66" s="15" t="str">
        <f t="shared" si="23"/>
        <v/>
      </c>
      <c r="BH66" s="2" t="str" cm="1">
        <f t="array" ref="BH66">IF(B66="","",SUMPRODUCT(($D$1:$AB$4=$BH$4)*$D66:$AB66))</f>
        <v/>
      </c>
      <c r="BI66" s="15" t="str">
        <f t="shared" si="24"/>
        <v/>
      </c>
      <c r="BJ66" s="2" t="str" cm="1">
        <f t="array" ref="BJ66">IF(B66="","",SUMPRODUCT(($D$1:$AB$4=$BJ$4)*$D66:$AB66))</f>
        <v/>
      </c>
      <c r="BK66" s="15" t="str">
        <f t="shared" si="25"/>
        <v/>
      </c>
      <c r="BL66" s="2" t="str" cm="1">
        <f t="array" ref="BL66">IF(B66="","",SUMPRODUCT(($D$1:$AB$4=$BL$4)*$D66:$AB66))</f>
        <v/>
      </c>
      <c r="BM66" s="15" t="str">
        <f t="shared" si="26"/>
        <v/>
      </c>
      <c r="BN66" s="2" t="str" cm="1">
        <f t="array" ref="BN66">IF(B66="","",SUMPRODUCT(($D$1:$AB$4=$BN$4)*$D66:$AB66))</f>
        <v/>
      </c>
      <c r="BO66" s="15" t="str">
        <f t="shared" si="27"/>
        <v/>
      </c>
      <c r="BP66" s="2" t="str" cm="1">
        <f t="array" ref="BP66">IF(B66="","",SUMPRODUCT(($D$1:$AB$4=$BP$4)*$D66:$AB66))</f>
        <v/>
      </c>
      <c r="BQ66" s="15" t="str">
        <f t="shared" si="28"/>
        <v/>
      </c>
      <c r="BR66" s="2" t="str" cm="1">
        <f t="array" ref="BR66">IF(B66="","",SUMPRODUCT(($D$1:$AB$4=$BR$4)*$D66:$AB66))</f>
        <v/>
      </c>
      <c r="BS66" s="15" t="str">
        <f t="shared" si="29"/>
        <v/>
      </c>
      <c r="BT66" s="2" t="str" cm="1">
        <f t="array" ref="BT66">IF(B66="","",SUMPRODUCT(($D$1:$AB$4=$BT$4)*$D66:$AB66))</f>
        <v/>
      </c>
      <c r="BU66" s="15" t="str">
        <f t="shared" si="30"/>
        <v/>
      </c>
      <c r="BV66" s="2" t="str" cm="1">
        <f t="array" ref="BV66">IF(B66="","",SUMPRODUCT(($D$1:$AB$4=$BV$4)*$D66:$AB66))</f>
        <v/>
      </c>
      <c r="BW66" s="15" t="str">
        <f t="shared" si="31"/>
        <v/>
      </c>
      <c r="BX66" s="2" t="str" cm="1">
        <f t="array" ref="BX66">IF(B66="","",SUMPRODUCT(($D$1:$AB$4=$BX$4)*$D66:$AB66))</f>
        <v/>
      </c>
      <c r="BY66" s="15" t="str">
        <f t="shared" si="32"/>
        <v/>
      </c>
      <c r="BZ66" s="2" t="str" cm="1">
        <f t="array" ref="BZ66">IF(B66="","",SUMPRODUCT(($D$1:$AB$4=$BZ$4)*$D66:$AB66))</f>
        <v/>
      </c>
      <c r="CA66" s="15" t="str">
        <f t="shared" si="33"/>
        <v/>
      </c>
      <c r="CB66" s="2" t="str" cm="1">
        <f t="array" ref="CB66">IF(B66="","",SUMPRODUCT(($D$1:$AB$4=$CB$4)*$D66:$AB66))</f>
        <v/>
      </c>
      <c r="CC66" s="15" t="str">
        <f t="shared" si="34"/>
        <v/>
      </c>
      <c r="CD66" s="2" t="str" cm="1">
        <f t="array" ref="CD66">IF(B66="","",SUMPRODUCT(($D$1:$AB$4=$CD$4)*$D66:$AB66))</f>
        <v/>
      </c>
      <c r="CE66" s="15" t="str">
        <f t="shared" si="35"/>
        <v/>
      </c>
      <c r="CF66" s="2" t="str" cm="1">
        <f t="array" ref="CF66">IF(B66="","",SUMPRODUCT(($D$1:$AB$4=$CF$4)*$D66:$AB66))</f>
        <v/>
      </c>
      <c r="CG66" s="15" t="str">
        <f t="shared" si="36"/>
        <v/>
      </c>
      <c r="CH66" s="2" t="str" cm="1">
        <f t="array" ref="CH66">IF(B66="","",SUMPRODUCT(($D$1:$AB$4=$CH$4)*$D66:$AB66))</f>
        <v/>
      </c>
      <c r="CI66" s="15" t="str">
        <f t="shared" si="37"/>
        <v/>
      </c>
    </row>
    <row r="67" spans="1:87">
      <c r="A67" s="7">
        <v>62</v>
      </c>
      <c r="D67" s="97"/>
      <c r="E67" s="86"/>
      <c r="F67" s="86"/>
      <c r="G67" s="86"/>
      <c r="H67" s="86"/>
      <c r="I67" s="98"/>
      <c r="J67" s="102"/>
      <c r="K67" s="87"/>
      <c r="L67" s="87"/>
      <c r="M67" s="87"/>
      <c r="N67" s="87"/>
      <c r="O67" s="103"/>
      <c r="P67" s="107"/>
      <c r="Q67" s="88"/>
      <c r="R67" s="88"/>
      <c r="S67" s="88"/>
      <c r="T67" s="88"/>
      <c r="U67" s="108"/>
      <c r="V67" s="113"/>
      <c r="W67" s="89"/>
      <c r="X67" s="89"/>
      <c r="Y67" s="89"/>
      <c r="Z67" s="89"/>
      <c r="AA67" s="89"/>
      <c r="AB67" s="169"/>
      <c r="AC67" s="171" t="str">
        <f t="shared" si="38"/>
        <v/>
      </c>
      <c r="AD67" s="172" t="str">
        <f t="shared" si="12"/>
        <v/>
      </c>
      <c r="AL67" s="2" t="str" cm="1">
        <f t="array" ref="AL67">IF(B67="","",SUMPRODUCT(($D$1:$AB$4=$AL$4)*D67:AB67))</f>
        <v/>
      </c>
      <c r="AM67" s="15" t="str">
        <f t="shared" si="13"/>
        <v/>
      </c>
      <c r="AN67" s="2" t="str" cm="1">
        <f t="array" ref="AN67">IF(B67="","",SUMPRODUCT(($D$1:$AB$4=$AN$4)*D67:AB67))</f>
        <v/>
      </c>
      <c r="AO67" s="15" t="str">
        <f t="shared" si="14"/>
        <v/>
      </c>
      <c r="AP67" s="2" t="str" cm="1">
        <f t="array" ref="AP67">IF(B67="","",SUMPRODUCT(($D$1:$AB$4=$AP$4)*D67:AB67))</f>
        <v/>
      </c>
      <c r="AQ67" s="15" t="str">
        <f t="shared" si="15"/>
        <v/>
      </c>
      <c r="AR67" s="2" t="str" cm="1">
        <f t="array" ref="AR67">IF(B67="","",SUMPRODUCT(($D$1:$AB$4=$AR$4)*D67:AB67))</f>
        <v/>
      </c>
      <c r="AS67" s="15" t="str">
        <f t="shared" si="16"/>
        <v/>
      </c>
      <c r="AT67" s="2" t="str" cm="1">
        <f t="array" ref="AT67">IF(B67="","",SUMPRODUCT(($D$1:$AB$4=$AT$4)*$D67:$AB67))</f>
        <v/>
      </c>
      <c r="AU67" s="15" t="str">
        <f t="shared" si="17"/>
        <v/>
      </c>
      <c r="AV67" s="2" t="str" cm="1">
        <f t="array" ref="AV67">IF(D67="","",SUMPRODUCT(($D$1:$AB$4=$AV$4)*$D67:$AB67))</f>
        <v/>
      </c>
      <c r="AW67" s="15" t="str">
        <f t="shared" si="18"/>
        <v/>
      </c>
      <c r="AX67" s="2" t="str" cm="1">
        <f t="array" ref="AX67">IF(F67="","",SUMPRODUCT(($D$1:$AB$4=$AX$4)*$D67:$AB67))</f>
        <v/>
      </c>
      <c r="AY67" s="15" t="str">
        <f t="shared" si="19"/>
        <v/>
      </c>
      <c r="AZ67" s="2" t="str" cm="1">
        <f t="array" ref="AZ67">IF(B67="","",SUMPRODUCT(($D$1:$AB$4=$AZ$4)*$D67:$AB67))</f>
        <v/>
      </c>
      <c r="BA67" s="15" t="str">
        <f t="shared" si="20"/>
        <v/>
      </c>
      <c r="BB67" s="2" t="str" cm="1">
        <f t="array" ref="BB67">IF(B67="","",SUMPRODUCT(($D$1:$AB$4=$BB$4)*$D67:$AB67))</f>
        <v/>
      </c>
      <c r="BC67" s="15" t="str">
        <f t="shared" si="21"/>
        <v/>
      </c>
      <c r="BD67" s="2" t="str" cm="1">
        <f t="array" ref="BD67">IF(B67="","",SUMPRODUCT(($D$1:$AB$4=$BD$4)*$D67:$AB67))</f>
        <v/>
      </c>
      <c r="BE67" s="15" t="str">
        <f t="shared" si="22"/>
        <v/>
      </c>
      <c r="BF67" s="2" t="str" cm="1">
        <f t="array" ref="BF67">IF(B67="","",SUMPRODUCT(($D$1:$AB$4=$BF$4)*$D67:$AB67))</f>
        <v/>
      </c>
      <c r="BG67" s="15" t="str">
        <f t="shared" si="23"/>
        <v/>
      </c>
      <c r="BH67" s="2" t="str" cm="1">
        <f t="array" ref="BH67">IF(B67="","",SUMPRODUCT(($D$1:$AB$4=$BH$4)*$D67:$AB67))</f>
        <v/>
      </c>
      <c r="BI67" s="15" t="str">
        <f t="shared" si="24"/>
        <v/>
      </c>
      <c r="BJ67" s="2" t="str" cm="1">
        <f t="array" ref="BJ67">IF(B67="","",SUMPRODUCT(($D$1:$AB$4=$BJ$4)*$D67:$AB67))</f>
        <v/>
      </c>
      <c r="BK67" s="15" t="str">
        <f t="shared" si="25"/>
        <v/>
      </c>
      <c r="BL67" s="2" t="str" cm="1">
        <f t="array" ref="BL67">IF(B67="","",SUMPRODUCT(($D$1:$AB$4=$BL$4)*$D67:$AB67))</f>
        <v/>
      </c>
      <c r="BM67" s="15" t="str">
        <f t="shared" si="26"/>
        <v/>
      </c>
      <c r="BN67" s="2" t="str" cm="1">
        <f t="array" ref="BN67">IF(B67="","",SUMPRODUCT(($D$1:$AB$4=$BN$4)*$D67:$AB67))</f>
        <v/>
      </c>
      <c r="BO67" s="15" t="str">
        <f t="shared" si="27"/>
        <v/>
      </c>
      <c r="BP67" s="2" t="str" cm="1">
        <f t="array" ref="BP67">IF(B67="","",SUMPRODUCT(($D$1:$AB$4=$BP$4)*$D67:$AB67))</f>
        <v/>
      </c>
      <c r="BQ67" s="15" t="str">
        <f t="shared" si="28"/>
        <v/>
      </c>
      <c r="BR67" s="2" t="str" cm="1">
        <f t="array" ref="BR67">IF(B67="","",SUMPRODUCT(($D$1:$AB$4=$BR$4)*$D67:$AB67))</f>
        <v/>
      </c>
      <c r="BS67" s="15" t="str">
        <f t="shared" si="29"/>
        <v/>
      </c>
      <c r="BT67" s="2" t="str" cm="1">
        <f t="array" ref="BT67">IF(B67="","",SUMPRODUCT(($D$1:$AB$4=$BT$4)*$D67:$AB67))</f>
        <v/>
      </c>
      <c r="BU67" s="15" t="str">
        <f t="shared" si="30"/>
        <v/>
      </c>
      <c r="BV67" s="2" t="str" cm="1">
        <f t="array" ref="BV67">IF(B67="","",SUMPRODUCT(($D$1:$AB$4=$BV$4)*$D67:$AB67))</f>
        <v/>
      </c>
      <c r="BW67" s="15" t="str">
        <f t="shared" si="31"/>
        <v/>
      </c>
      <c r="BX67" s="2" t="str" cm="1">
        <f t="array" ref="BX67">IF(B67="","",SUMPRODUCT(($D$1:$AB$4=$BX$4)*$D67:$AB67))</f>
        <v/>
      </c>
      <c r="BY67" s="15" t="str">
        <f t="shared" si="32"/>
        <v/>
      </c>
      <c r="BZ67" s="2" t="str" cm="1">
        <f t="array" ref="BZ67">IF(B67="","",SUMPRODUCT(($D$1:$AB$4=$BZ$4)*$D67:$AB67))</f>
        <v/>
      </c>
      <c r="CA67" s="15" t="str">
        <f t="shared" si="33"/>
        <v/>
      </c>
      <c r="CB67" s="2" t="str" cm="1">
        <f t="array" ref="CB67">IF(B67="","",SUMPRODUCT(($D$1:$AB$4=$CB$4)*$D67:$AB67))</f>
        <v/>
      </c>
      <c r="CC67" s="15" t="str">
        <f t="shared" si="34"/>
        <v/>
      </c>
      <c r="CD67" s="2" t="str" cm="1">
        <f t="array" ref="CD67">IF(B67="","",SUMPRODUCT(($D$1:$AB$4=$CD$4)*$D67:$AB67))</f>
        <v/>
      </c>
      <c r="CE67" s="15" t="str">
        <f t="shared" si="35"/>
        <v/>
      </c>
      <c r="CF67" s="2" t="str" cm="1">
        <f t="array" ref="CF67">IF(B67="","",SUMPRODUCT(($D$1:$AB$4=$CF$4)*$D67:$AB67))</f>
        <v/>
      </c>
      <c r="CG67" s="15" t="str">
        <f t="shared" si="36"/>
        <v/>
      </c>
      <c r="CH67" s="2" t="str" cm="1">
        <f t="array" ref="CH67">IF(B67="","",SUMPRODUCT(($D$1:$AB$4=$CH$4)*$D67:$AB67))</f>
        <v/>
      </c>
      <c r="CI67" s="15" t="str">
        <f t="shared" si="37"/>
        <v/>
      </c>
    </row>
    <row r="68" spans="1:87">
      <c r="A68" s="6">
        <v>63</v>
      </c>
      <c r="D68" s="97"/>
      <c r="E68" s="86"/>
      <c r="F68" s="86"/>
      <c r="G68" s="86"/>
      <c r="H68" s="86"/>
      <c r="I68" s="98"/>
      <c r="J68" s="102"/>
      <c r="K68" s="87"/>
      <c r="L68" s="87"/>
      <c r="M68" s="87"/>
      <c r="N68" s="87"/>
      <c r="O68" s="103"/>
      <c r="P68" s="107"/>
      <c r="Q68" s="88"/>
      <c r="R68" s="88"/>
      <c r="S68" s="88"/>
      <c r="T68" s="88"/>
      <c r="U68" s="108"/>
      <c r="V68" s="113"/>
      <c r="W68" s="89"/>
      <c r="X68" s="89"/>
      <c r="Y68" s="89"/>
      <c r="Z68" s="89"/>
      <c r="AA68" s="89"/>
      <c r="AB68" s="169"/>
      <c r="AC68" s="171" t="str">
        <f t="shared" si="38"/>
        <v/>
      </c>
      <c r="AD68" s="172" t="str">
        <f t="shared" si="12"/>
        <v/>
      </c>
      <c r="AL68" s="2" t="str" cm="1">
        <f t="array" ref="AL68">IF(B68="","",SUMPRODUCT(($D$1:$AB$4=$AL$4)*D68:AB68))</f>
        <v/>
      </c>
      <c r="AM68" s="15" t="str">
        <f t="shared" si="13"/>
        <v/>
      </c>
      <c r="AN68" s="2" t="str" cm="1">
        <f t="array" ref="AN68">IF(B68="","",SUMPRODUCT(($D$1:$AB$4=$AN$4)*D68:AB68))</f>
        <v/>
      </c>
      <c r="AO68" s="15" t="str">
        <f t="shared" si="14"/>
        <v/>
      </c>
      <c r="AP68" s="2" t="str" cm="1">
        <f t="array" ref="AP68">IF(B68="","",SUMPRODUCT(($D$1:$AB$4=$AP$4)*D68:AB68))</f>
        <v/>
      </c>
      <c r="AQ68" s="15" t="str">
        <f t="shared" si="15"/>
        <v/>
      </c>
      <c r="AR68" s="2" t="str" cm="1">
        <f t="array" ref="AR68">IF(B68="","",SUMPRODUCT(($D$1:$AB$4=$AR$4)*D68:AB68))</f>
        <v/>
      </c>
      <c r="AS68" s="15" t="str">
        <f t="shared" si="16"/>
        <v/>
      </c>
      <c r="AT68" s="2" t="str" cm="1">
        <f t="array" ref="AT68">IF(B68="","",SUMPRODUCT(($D$1:$AB$4=$AT$4)*$D68:$AB68))</f>
        <v/>
      </c>
      <c r="AU68" s="15" t="str">
        <f t="shared" si="17"/>
        <v/>
      </c>
      <c r="AV68" s="2" t="str" cm="1">
        <f t="array" ref="AV68">IF(D68="","",SUMPRODUCT(($D$1:$AB$4=$AV$4)*$D68:$AB68))</f>
        <v/>
      </c>
      <c r="AW68" s="15" t="str">
        <f t="shared" si="18"/>
        <v/>
      </c>
      <c r="AX68" s="2" t="str" cm="1">
        <f t="array" ref="AX68">IF(F68="","",SUMPRODUCT(($D$1:$AB$4=$AX$4)*$D68:$AB68))</f>
        <v/>
      </c>
      <c r="AY68" s="15" t="str">
        <f t="shared" si="19"/>
        <v/>
      </c>
      <c r="AZ68" s="2" t="str" cm="1">
        <f t="array" ref="AZ68">IF(B68="","",SUMPRODUCT(($D$1:$AB$4=$AZ$4)*$D68:$AB68))</f>
        <v/>
      </c>
      <c r="BA68" s="15" t="str">
        <f t="shared" si="20"/>
        <v/>
      </c>
      <c r="BB68" s="2" t="str" cm="1">
        <f t="array" ref="BB68">IF(B68="","",SUMPRODUCT(($D$1:$AB$4=$BB$4)*$D68:$AB68))</f>
        <v/>
      </c>
      <c r="BC68" s="15" t="str">
        <f t="shared" si="21"/>
        <v/>
      </c>
      <c r="BD68" s="2" t="str" cm="1">
        <f t="array" ref="BD68">IF(B68="","",SUMPRODUCT(($D$1:$AB$4=$BD$4)*$D68:$AB68))</f>
        <v/>
      </c>
      <c r="BE68" s="15" t="str">
        <f t="shared" si="22"/>
        <v/>
      </c>
      <c r="BF68" s="2" t="str" cm="1">
        <f t="array" ref="BF68">IF(B68="","",SUMPRODUCT(($D$1:$AB$4=$BF$4)*$D68:$AB68))</f>
        <v/>
      </c>
      <c r="BG68" s="15" t="str">
        <f t="shared" si="23"/>
        <v/>
      </c>
      <c r="BH68" s="2" t="str" cm="1">
        <f t="array" ref="BH68">IF(B68="","",SUMPRODUCT(($D$1:$AB$4=$BH$4)*$D68:$AB68))</f>
        <v/>
      </c>
      <c r="BI68" s="15" t="str">
        <f t="shared" si="24"/>
        <v/>
      </c>
      <c r="BJ68" s="2" t="str" cm="1">
        <f t="array" ref="BJ68">IF(B68="","",SUMPRODUCT(($D$1:$AB$4=$BJ$4)*$D68:$AB68))</f>
        <v/>
      </c>
      <c r="BK68" s="15" t="str">
        <f t="shared" si="25"/>
        <v/>
      </c>
      <c r="BL68" s="2" t="str" cm="1">
        <f t="array" ref="BL68">IF(B68="","",SUMPRODUCT(($D$1:$AB$4=$BL$4)*$D68:$AB68))</f>
        <v/>
      </c>
      <c r="BM68" s="15" t="str">
        <f t="shared" si="26"/>
        <v/>
      </c>
      <c r="BN68" s="2" t="str" cm="1">
        <f t="array" ref="BN68">IF(B68="","",SUMPRODUCT(($D$1:$AB$4=$BN$4)*$D68:$AB68))</f>
        <v/>
      </c>
      <c r="BO68" s="15" t="str">
        <f t="shared" si="27"/>
        <v/>
      </c>
      <c r="BP68" s="2" t="str" cm="1">
        <f t="array" ref="BP68">IF(B68="","",SUMPRODUCT(($D$1:$AB$4=$BP$4)*$D68:$AB68))</f>
        <v/>
      </c>
      <c r="BQ68" s="15" t="str">
        <f t="shared" si="28"/>
        <v/>
      </c>
      <c r="BR68" s="2" t="str" cm="1">
        <f t="array" ref="BR68">IF(B68="","",SUMPRODUCT(($D$1:$AB$4=$BR$4)*$D68:$AB68))</f>
        <v/>
      </c>
      <c r="BS68" s="15" t="str">
        <f t="shared" si="29"/>
        <v/>
      </c>
      <c r="BT68" s="2" t="str" cm="1">
        <f t="array" ref="BT68">IF(B68="","",SUMPRODUCT(($D$1:$AB$4=$BT$4)*$D68:$AB68))</f>
        <v/>
      </c>
      <c r="BU68" s="15" t="str">
        <f t="shared" si="30"/>
        <v/>
      </c>
      <c r="BV68" s="2" t="str" cm="1">
        <f t="array" ref="BV68">IF(B68="","",SUMPRODUCT(($D$1:$AB$4=$BV$4)*$D68:$AB68))</f>
        <v/>
      </c>
      <c r="BW68" s="15" t="str">
        <f t="shared" si="31"/>
        <v/>
      </c>
      <c r="BX68" s="2" t="str" cm="1">
        <f t="array" ref="BX68">IF(B68="","",SUMPRODUCT(($D$1:$AB$4=$BX$4)*$D68:$AB68))</f>
        <v/>
      </c>
      <c r="BY68" s="15" t="str">
        <f t="shared" si="32"/>
        <v/>
      </c>
      <c r="BZ68" s="2" t="str" cm="1">
        <f t="array" ref="BZ68">IF(B68="","",SUMPRODUCT(($D$1:$AB$4=$BZ$4)*$D68:$AB68))</f>
        <v/>
      </c>
      <c r="CA68" s="15" t="str">
        <f t="shared" si="33"/>
        <v/>
      </c>
      <c r="CB68" s="2" t="str" cm="1">
        <f t="array" ref="CB68">IF(B68="","",SUMPRODUCT(($D$1:$AB$4=$CB$4)*$D68:$AB68))</f>
        <v/>
      </c>
      <c r="CC68" s="15" t="str">
        <f t="shared" si="34"/>
        <v/>
      </c>
      <c r="CD68" s="2" t="str" cm="1">
        <f t="array" ref="CD68">IF(B68="","",SUMPRODUCT(($D$1:$AB$4=$CD$4)*$D68:$AB68))</f>
        <v/>
      </c>
      <c r="CE68" s="15" t="str">
        <f t="shared" si="35"/>
        <v/>
      </c>
      <c r="CF68" s="2" t="str" cm="1">
        <f t="array" ref="CF68">IF(B68="","",SUMPRODUCT(($D$1:$AB$4=$CF$4)*$D68:$AB68))</f>
        <v/>
      </c>
      <c r="CG68" s="15" t="str">
        <f t="shared" si="36"/>
        <v/>
      </c>
      <c r="CH68" s="2" t="str" cm="1">
        <f t="array" ref="CH68">IF(B68="","",SUMPRODUCT(($D$1:$AB$4=$CH$4)*$D68:$AB68))</f>
        <v/>
      </c>
      <c r="CI68" s="15" t="str">
        <f t="shared" si="37"/>
        <v/>
      </c>
    </row>
    <row r="69" spans="1:87">
      <c r="A69" s="7">
        <v>64</v>
      </c>
      <c r="D69" s="97"/>
      <c r="E69" s="86"/>
      <c r="F69" s="86"/>
      <c r="G69" s="86"/>
      <c r="H69" s="86"/>
      <c r="I69" s="98"/>
      <c r="J69" s="102"/>
      <c r="K69" s="87"/>
      <c r="L69" s="87"/>
      <c r="M69" s="87"/>
      <c r="N69" s="87"/>
      <c r="O69" s="103"/>
      <c r="P69" s="107"/>
      <c r="Q69" s="88"/>
      <c r="R69" s="88"/>
      <c r="S69" s="88"/>
      <c r="T69" s="88"/>
      <c r="U69" s="108"/>
      <c r="V69" s="113"/>
      <c r="W69" s="89"/>
      <c r="X69" s="89"/>
      <c r="Y69" s="89"/>
      <c r="Z69" s="89"/>
      <c r="AA69" s="89"/>
      <c r="AB69" s="169"/>
      <c r="AC69" s="171" t="str">
        <f t="shared" si="38"/>
        <v/>
      </c>
      <c r="AD69" s="172" t="str">
        <f t="shared" si="12"/>
        <v/>
      </c>
      <c r="AL69" s="2" t="str" cm="1">
        <f t="array" ref="AL69">IF(B69="","",SUMPRODUCT(($D$1:$AB$4=$AL$4)*D69:AB69))</f>
        <v/>
      </c>
      <c r="AM69" s="15" t="str">
        <f t="shared" si="13"/>
        <v/>
      </c>
      <c r="AN69" s="2" t="str" cm="1">
        <f t="array" ref="AN69">IF(B69="","",SUMPRODUCT(($D$1:$AB$4=$AN$4)*D69:AB69))</f>
        <v/>
      </c>
      <c r="AO69" s="15" t="str">
        <f t="shared" si="14"/>
        <v/>
      </c>
      <c r="AP69" s="2" t="str" cm="1">
        <f t="array" ref="AP69">IF(B69="","",SUMPRODUCT(($D$1:$AB$4=$AP$4)*D69:AB69))</f>
        <v/>
      </c>
      <c r="AQ69" s="15" t="str">
        <f t="shared" si="15"/>
        <v/>
      </c>
      <c r="AR69" s="2" t="str" cm="1">
        <f t="array" ref="AR69">IF(B69="","",SUMPRODUCT(($D$1:$AB$4=$AR$4)*D69:AB69))</f>
        <v/>
      </c>
      <c r="AS69" s="15" t="str">
        <f t="shared" si="16"/>
        <v/>
      </c>
      <c r="AT69" s="2" t="str" cm="1">
        <f t="array" ref="AT69">IF(B69="","",SUMPRODUCT(($D$1:$AB$4=$AT$4)*$D69:$AB69))</f>
        <v/>
      </c>
      <c r="AU69" s="15" t="str">
        <f t="shared" si="17"/>
        <v/>
      </c>
      <c r="AV69" s="2" t="str" cm="1">
        <f t="array" ref="AV69">IF(D69="","",SUMPRODUCT(($D$1:$AB$4=$AV$4)*$D69:$AB69))</f>
        <v/>
      </c>
      <c r="AW69" s="15" t="str">
        <f t="shared" si="18"/>
        <v/>
      </c>
      <c r="AX69" s="2" t="str" cm="1">
        <f t="array" ref="AX69">IF(F69="","",SUMPRODUCT(($D$1:$AB$4=$AX$4)*$D69:$AB69))</f>
        <v/>
      </c>
      <c r="AY69" s="15" t="str">
        <f t="shared" si="19"/>
        <v/>
      </c>
      <c r="AZ69" s="2" t="str" cm="1">
        <f t="array" ref="AZ69">IF(B69="","",SUMPRODUCT(($D$1:$AB$4=$AZ$4)*$D69:$AB69))</f>
        <v/>
      </c>
      <c r="BA69" s="15" t="str">
        <f t="shared" si="20"/>
        <v/>
      </c>
      <c r="BB69" s="2" t="str" cm="1">
        <f t="array" ref="BB69">IF(B69="","",SUMPRODUCT(($D$1:$AB$4=$BB$4)*$D69:$AB69))</f>
        <v/>
      </c>
      <c r="BC69" s="15" t="str">
        <f t="shared" si="21"/>
        <v/>
      </c>
      <c r="BD69" s="2" t="str" cm="1">
        <f t="array" ref="BD69">IF(B69="","",SUMPRODUCT(($D$1:$AB$4=$BD$4)*$D69:$AB69))</f>
        <v/>
      </c>
      <c r="BE69" s="15" t="str">
        <f t="shared" si="22"/>
        <v/>
      </c>
      <c r="BF69" s="2" t="str" cm="1">
        <f t="array" ref="BF69">IF(B69="","",SUMPRODUCT(($D$1:$AB$4=$BF$4)*$D69:$AB69))</f>
        <v/>
      </c>
      <c r="BG69" s="15" t="str">
        <f t="shared" si="23"/>
        <v/>
      </c>
      <c r="BH69" s="2" t="str" cm="1">
        <f t="array" ref="BH69">IF(B69="","",SUMPRODUCT(($D$1:$AB$4=$BH$4)*$D69:$AB69))</f>
        <v/>
      </c>
      <c r="BI69" s="15" t="str">
        <f t="shared" si="24"/>
        <v/>
      </c>
      <c r="BJ69" s="2" t="str" cm="1">
        <f t="array" ref="BJ69">IF(B69="","",SUMPRODUCT(($D$1:$AB$4=$BJ$4)*$D69:$AB69))</f>
        <v/>
      </c>
      <c r="BK69" s="15" t="str">
        <f t="shared" si="25"/>
        <v/>
      </c>
      <c r="BL69" s="2" t="str" cm="1">
        <f t="array" ref="BL69">IF(B69="","",SUMPRODUCT(($D$1:$AB$4=$BL$4)*$D69:$AB69))</f>
        <v/>
      </c>
      <c r="BM69" s="15" t="str">
        <f t="shared" si="26"/>
        <v/>
      </c>
      <c r="BN69" s="2" t="str" cm="1">
        <f t="array" ref="BN69">IF(B69="","",SUMPRODUCT(($D$1:$AB$4=$BN$4)*$D69:$AB69))</f>
        <v/>
      </c>
      <c r="BO69" s="15" t="str">
        <f t="shared" si="27"/>
        <v/>
      </c>
      <c r="BP69" s="2" t="str" cm="1">
        <f t="array" ref="BP69">IF(B69="","",SUMPRODUCT(($D$1:$AB$4=$BP$4)*$D69:$AB69))</f>
        <v/>
      </c>
      <c r="BQ69" s="15" t="str">
        <f t="shared" si="28"/>
        <v/>
      </c>
      <c r="BR69" s="2" t="str" cm="1">
        <f t="array" ref="BR69">IF(B69="","",SUMPRODUCT(($D$1:$AB$4=$BR$4)*$D69:$AB69))</f>
        <v/>
      </c>
      <c r="BS69" s="15" t="str">
        <f t="shared" si="29"/>
        <v/>
      </c>
      <c r="BT69" s="2" t="str" cm="1">
        <f t="array" ref="BT69">IF(B69="","",SUMPRODUCT(($D$1:$AB$4=$BT$4)*$D69:$AB69))</f>
        <v/>
      </c>
      <c r="BU69" s="15" t="str">
        <f t="shared" si="30"/>
        <v/>
      </c>
      <c r="BV69" s="2" t="str" cm="1">
        <f t="array" ref="BV69">IF(B69="","",SUMPRODUCT(($D$1:$AB$4=$BV$4)*$D69:$AB69))</f>
        <v/>
      </c>
      <c r="BW69" s="15" t="str">
        <f t="shared" si="31"/>
        <v/>
      </c>
      <c r="BX69" s="2" t="str" cm="1">
        <f t="array" ref="BX69">IF(B69="","",SUMPRODUCT(($D$1:$AB$4=$BX$4)*$D69:$AB69))</f>
        <v/>
      </c>
      <c r="BY69" s="15" t="str">
        <f t="shared" si="32"/>
        <v/>
      </c>
      <c r="BZ69" s="2" t="str" cm="1">
        <f t="array" ref="BZ69">IF(B69="","",SUMPRODUCT(($D$1:$AB$4=$BZ$4)*$D69:$AB69))</f>
        <v/>
      </c>
      <c r="CA69" s="15" t="str">
        <f t="shared" si="33"/>
        <v/>
      </c>
      <c r="CB69" s="2" t="str" cm="1">
        <f t="array" ref="CB69">IF(B69="","",SUMPRODUCT(($D$1:$AB$4=$CB$4)*$D69:$AB69))</f>
        <v/>
      </c>
      <c r="CC69" s="15" t="str">
        <f t="shared" si="34"/>
        <v/>
      </c>
      <c r="CD69" s="2" t="str" cm="1">
        <f t="array" ref="CD69">IF(B69="","",SUMPRODUCT(($D$1:$AB$4=$CD$4)*$D69:$AB69))</f>
        <v/>
      </c>
      <c r="CE69" s="15" t="str">
        <f t="shared" si="35"/>
        <v/>
      </c>
      <c r="CF69" s="2" t="str" cm="1">
        <f t="array" ref="CF69">IF(B69="","",SUMPRODUCT(($D$1:$AB$4=$CF$4)*$D69:$AB69))</f>
        <v/>
      </c>
      <c r="CG69" s="15" t="str">
        <f t="shared" si="36"/>
        <v/>
      </c>
      <c r="CH69" s="2" t="str" cm="1">
        <f t="array" ref="CH69">IF(B69="","",SUMPRODUCT(($D$1:$AB$4=$CH$4)*$D69:$AB69))</f>
        <v/>
      </c>
      <c r="CI69" s="15" t="str">
        <f t="shared" si="37"/>
        <v/>
      </c>
    </row>
    <row r="70" spans="1:87">
      <c r="A70" s="6">
        <v>65</v>
      </c>
      <c r="D70" s="97"/>
      <c r="E70" s="86"/>
      <c r="F70" s="86"/>
      <c r="G70" s="86"/>
      <c r="H70" s="86"/>
      <c r="I70" s="98"/>
      <c r="J70" s="102"/>
      <c r="K70" s="87"/>
      <c r="L70" s="87"/>
      <c r="M70" s="87"/>
      <c r="N70" s="87"/>
      <c r="O70" s="103"/>
      <c r="P70" s="107"/>
      <c r="Q70" s="88"/>
      <c r="R70" s="88"/>
      <c r="S70" s="88"/>
      <c r="T70" s="88"/>
      <c r="U70" s="108"/>
      <c r="V70" s="113"/>
      <c r="W70" s="89"/>
      <c r="X70" s="89"/>
      <c r="Y70" s="89"/>
      <c r="Z70" s="89"/>
      <c r="AA70" s="89"/>
      <c r="AB70" s="169"/>
      <c r="AC70" s="171" t="str">
        <f t="shared" si="38"/>
        <v/>
      </c>
      <c r="AD70" s="172" t="str">
        <f t="shared" ref="AD70:AD125" si="39">IF(AC70="","",SUM(D70:AB70)/$AE$3)</f>
        <v/>
      </c>
      <c r="AL70" s="2" t="str" cm="1">
        <f t="array" ref="AL70">IF(B70="","",SUMPRODUCT(($D$1:$AB$4=$AL$4)*D70:AB70))</f>
        <v/>
      </c>
      <c r="AM70" s="15" t="str">
        <f t="shared" si="13"/>
        <v/>
      </c>
      <c r="AN70" s="2" t="str" cm="1">
        <f t="array" ref="AN70">IF(B70="","",SUMPRODUCT(($D$1:$AB$4=$AN$4)*D70:AB70))</f>
        <v/>
      </c>
      <c r="AO70" s="15" t="str">
        <f t="shared" si="14"/>
        <v/>
      </c>
      <c r="AP70" s="2" t="str" cm="1">
        <f t="array" ref="AP70">IF(B70="","",SUMPRODUCT(($D$1:$AB$4=$AP$4)*D70:AB70))</f>
        <v/>
      </c>
      <c r="AQ70" s="15" t="str">
        <f t="shared" si="15"/>
        <v/>
      </c>
      <c r="AR70" s="2" t="str" cm="1">
        <f t="array" ref="AR70">IF(B70="","",SUMPRODUCT(($D$1:$AB$4=$AR$4)*D70:AB70))</f>
        <v/>
      </c>
      <c r="AS70" s="15" t="str">
        <f t="shared" si="16"/>
        <v/>
      </c>
      <c r="AT70" s="2" t="str" cm="1">
        <f t="array" ref="AT70">IF(B70="","",SUMPRODUCT(($D$1:$AB$4=$AT$4)*$D70:$AB70))</f>
        <v/>
      </c>
      <c r="AU70" s="15" t="str">
        <f t="shared" si="17"/>
        <v/>
      </c>
      <c r="AV70" s="2" t="str" cm="1">
        <f t="array" ref="AV70">IF(D70="","",SUMPRODUCT(($D$1:$AB$4=$AV$4)*$D70:$AB70))</f>
        <v/>
      </c>
      <c r="AW70" s="15" t="str">
        <f t="shared" si="18"/>
        <v/>
      </c>
      <c r="AX70" s="2" t="str" cm="1">
        <f t="array" ref="AX70">IF(F70="","",SUMPRODUCT(($D$1:$AB$4=$AX$4)*$D70:$AB70))</f>
        <v/>
      </c>
      <c r="AY70" s="15" t="str">
        <f t="shared" si="19"/>
        <v/>
      </c>
      <c r="AZ70" s="2" t="str" cm="1">
        <f t="array" ref="AZ70">IF(B70="","",SUMPRODUCT(($D$1:$AB$4=$AZ$4)*$D70:$AB70))</f>
        <v/>
      </c>
      <c r="BA70" s="15" t="str">
        <f t="shared" si="20"/>
        <v/>
      </c>
      <c r="BB70" s="2" t="str" cm="1">
        <f t="array" ref="BB70">IF(B70="","",SUMPRODUCT(($D$1:$AB$4=$BB$4)*$D70:$AB70))</f>
        <v/>
      </c>
      <c r="BC70" s="15" t="str">
        <f t="shared" si="21"/>
        <v/>
      </c>
      <c r="BD70" s="2" t="str" cm="1">
        <f t="array" ref="BD70">IF(B70="","",SUMPRODUCT(($D$1:$AB$4=$BD$4)*$D70:$AB70))</f>
        <v/>
      </c>
      <c r="BE70" s="15" t="str">
        <f t="shared" si="22"/>
        <v/>
      </c>
      <c r="BF70" s="2" t="str" cm="1">
        <f t="array" ref="BF70">IF(B70="","",SUMPRODUCT(($D$1:$AB$4=$BF$4)*$D70:$AB70))</f>
        <v/>
      </c>
      <c r="BG70" s="15" t="str">
        <f t="shared" si="23"/>
        <v/>
      </c>
      <c r="BH70" s="2" t="str" cm="1">
        <f t="array" ref="BH70">IF(B70="","",SUMPRODUCT(($D$1:$AB$4=$BH$4)*$D70:$AB70))</f>
        <v/>
      </c>
      <c r="BI70" s="15" t="str">
        <f t="shared" si="24"/>
        <v/>
      </c>
      <c r="BJ70" s="2" t="str" cm="1">
        <f t="array" ref="BJ70">IF(B70="","",SUMPRODUCT(($D$1:$AB$4=$BJ$4)*$D70:$AB70))</f>
        <v/>
      </c>
      <c r="BK70" s="15" t="str">
        <f t="shared" si="25"/>
        <v/>
      </c>
      <c r="BL70" s="2" t="str" cm="1">
        <f t="array" ref="BL70">IF(B70="","",SUMPRODUCT(($D$1:$AB$4=$BL$4)*$D70:$AB70))</f>
        <v/>
      </c>
      <c r="BM70" s="15" t="str">
        <f t="shared" si="26"/>
        <v/>
      </c>
      <c r="BN70" s="2" t="str" cm="1">
        <f t="array" ref="BN70">IF(B70="","",SUMPRODUCT(($D$1:$AB$4=$BN$4)*$D70:$AB70))</f>
        <v/>
      </c>
      <c r="BO70" s="15" t="str">
        <f t="shared" si="27"/>
        <v/>
      </c>
      <c r="BP70" s="2" t="str" cm="1">
        <f t="array" ref="BP70">IF(B70="","",SUMPRODUCT(($D$1:$AB$4=$BP$4)*$D70:$AB70))</f>
        <v/>
      </c>
      <c r="BQ70" s="15" t="str">
        <f t="shared" si="28"/>
        <v/>
      </c>
      <c r="BR70" s="2" t="str" cm="1">
        <f t="array" ref="BR70">IF(B70="","",SUMPRODUCT(($D$1:$AB$4=$BR$4)*$D70:$AB70))</f>
        <v/>
      </c>
      <c r="BS70" s="15" t="str">
        <f t="shared" si="29"/>
        <v/>
      </c>
      <c r="BT70" s="2" t="str" cm="1">
        <f t="array" ref="BT70">IF(B70="","",SUMPRODUCT(($D$1:$AB$4=$BT$4)*$D70:$AB70))</f>
        <v/>
      </c>
      <c r="BU70" s="15" t="str">
        <f t="shared" si="30"/>
        <v/>
      </c>
      <c r="BV70" s="2" t="str" cm="1">
        <f t="array" ref="BV70">IF(B70="","",SUMPRODUCT(($D$1:$AB$4=$BV$4)*$D70:$AB70))</f>
        <v/>
      </c>
      <c r="BW70" s="15" t="str">
        <f t="shared" si="31"/>
        <v/>
      </c>
      <c r="BX70" s="2" t="str" cm="1">
        <f t="array" ref="BX70">IF(B70="","",SUMPRODUCT(($D$1:$AB$4=$BX$4)*$D70:$AB70))</f>
        <v/>
      </c>
      <c r="BY70" s="15" t="str">
        <f t="shared" si="32"/>
        <v/>
      </c>
      <c r="BZ70" s="2" t="str" cm="1">
        <f t="array" ref="BZ70">IF(B70="","",SUMPRODUCT(($D$1:$AB$4=$BZ$4)*$D70:$AB70))</f>
        <v/>
      </c>
      <c r="CA70" s="15" t="str">
        <f t="shared" si="33"/>
        <v/>
      </c>
      <c r="CB70" s="2" t="str" cm="1">
        <f t="array" ref="CB70">IF(B70="","",SUMPRODUCT(($D$1:$AB$4=$CB$4)*$D70:$AB70))</f>
        <v/>
      </c>
      <c r="CC70" s="15" t="str">
        <f t="shared" si="34"/>
        <v/>
      </c>
      <c r="CD70" s="2" t="str" cm="1">
        <f t="array" ref="CD70">IF(B70="","",SUMPRODUCT(($D$1:$AB$4=$CD$4)*$D70:$AB70))</f>
        <v/>
      </c>
      <c r="CE70" s="15" t="str">
        <f t="shared" si="35"/>
        <v/>
      </c>
      <c r="CF70" s="2" t="str" cm="1">
        <f t="array" ref="CF70">IF(B70="","",SUMPRODUCT(($D$1:$AB$4=$CF$4)*$D70:$AB70))</f>
        <v/>
      </c>
      <c r="CG70" s="15" t="str">
        <f t="shared" si="36"/>
        <v/>
      </c>
      <c r="CH70" s="2" t="str" cm="1">
        <f t="array" ref="CH70">IF(B70="","",SUMPRODUCT(($D$1:$AB$4=$CH$4)*$D70:$AB70))</f>
        <v/>
      </c>
      <c r="CI70" s="15" t="str">
        <f t="shared" si="37"/>
        <v/>
      </c>
    </row>
    <row r="71" spans="1:87">
      <c r="A71" s="7">
        <v>66</v>
      </c>
      <c r="D71" s="97"/>
      <c r="E71" s="86"/>
      <c r="F71" s="86"/>
      <c r="G71" s="86"/>
      <c r="H71" s="86"/>
      <c r="I71" s="98"/>
      <c r="J71" s="102"/>
      <c r="K71" s="87"/>
      <c r="L71" s="87"/>
      <c r="M71" s="87"/>
      <c r="N71" s="87"/>
      <c r="O71" s="103"/>
      <c r="P71" s="107"/>
      <c r="Q71" s="88"/>
      <c r="R71" s="88"/>
      <c r="S71" s="88"/>
      <c r="T71" s="88"/>
      <c r="U71" s="108"/>
      <c r="V71" s="113"/>
      <c r="W71" s="89"/>
      <c r="X71" s="89"/>
      <c r="Y71" s="89"/>
      <c r="Z71" s="89"/>
      <c r="AA71" s="89"/>
      <c r="AB71" s="169"/>
      <c r="AC71" s="171" t="str">
        <f t="shared" si="38"/>
        <v/>
      </c>
      <c r="AD71" s="172" t="str">
        <f t="shared" si="39"/>
        <v/>
      </c>
      <c r="AL71" s="2" t="str" cm="1">
        <f t="array" ref="AL71">IF(B71="","",SUMPRODUCT(($D$1:$AB$4=$AL$4)*D71:AB71))</f>
        <v/>
      </c>
      <c r="AM71" s="15" t="str">
        <f t="shared" ref="AM71:AM134" si="40">IFERROR(IF($AM$3=0,"",AL71/$AM$3),"")</f>
        <v/>
      </c>
      <c r="AN71" s="2" t="str" cm="1">
        <f t="array" ref="AN71">IF(B71="","",SUMPRODUCT(($D$1:$AB$4=$AN$4)*D71:AB71))</f>
        <v/>
      </c>
      <c r="AO71" s="15" t="str">
        <f t="shared" ref="AO71:AO134" si="41">IFERROR(IF($AO$3=0,"",AN71/$AO$3),"")</f>
        <v/>
      </c>
      <c r="AP71" s="2" t="str" cm="1">
        <f t="array" ref="AP71">IF(B71="","",SUMPRODUCT(($D$1:$AB$4=$AP$4)*D71:AB71))</f>
        <v/>
      </c>
      <c r="AQ71" s="15" t="str">
        <f t="shared" ref="AQ71:AQ134" si="42">IFERROR(IF($AQ$3=0,"",AP71/$AQ$3),"")</f>
        <v/>
      </c>
      <c r="AR71" s="2" t="str" cm="1">
        <f t="array" ref="AR71">IF(B71="","",SUMPRODUCT(($D$1:$AB$4=$AR$4)*D71:AB71))</f>
        <v/>
      </c>
      <c r="AS71" s="15" t="str">
        <f t="shared" ref="AS71:AS134" si="43">IFERROR(IF($AS$3=0,"",AR71/$AS$3),"")</f>
        <v/>
      </c>
      <c r="AT71" s="2" t="str" cm="1">
        <f t="array" ref="AT71">IF(B71="","",SUMPRODUCT(($D$1:$AB$4=$AT$4)*$D71:$AB71))</f>
        <v/>
      </c>
      <c r="AU71" s="15" t="str">
        <f t="shared" ref="AU71:AU134" si="44">IFERROR(IF($AU$3=0,"",AT71/$AU$3),"")</f>
        <v/>
      </c>
      <c r="AV71" s="2" t="str" cm="1">
        <f t="array" ref="AV71">IF(D71="","",SUMPRODUCT(($D$1:$AB$4=$AV$4)*$D71:$AB71))</f>
        <v/>
      </c>
      <c r="AW71" s="15" t="str">
        <f t="shared" ref="AW71:AW134" si="45">IFERROR(IF($AW$3=0,"",AV71/$AW$3),"")</f>
        <v/>
      </c>
      <c r="AX71" s="2" t="str" cm="1">
        <f t="array" ref="AX71">IF(F71="","",SUMPRODUCT(($D$1:$AB$4=$AX$4)*$D71:$AB71))</f>
        <v/>
      </c>
      <c r="AY71" s="15" t="str">
        <f t="shared" ref="AY71:AY134" si="46">IFERROR(IF($AY$3=0,"",AX71/$AY$3),"")</f>
        <v/>
      </c>
      <c r="AZ71" s="2" t="str" cm="1">
        <f t="array" ref="AZ71">IF(B71="","",SUMPRODUCT(($D$1:$AB$4=$AZ$4)*$D71:$AB71))</f>
        <v/>
      </c>
      <c r="BA71" s="15" t="str">
        <f t="shared" ref="BA71:BA134" si="47">IFERROR(IF($BA$3=0,"",AZ71/$BA$3),"")</f>
        <v/>
      </c>
      <c r="BB71" s="2" t="str" cm="1">
        <f t="array" ref="BB71">IF(B71="","",SUMPRODUCT(($D$1:$AB$4=$BB$4)*$D71:$AB71))</f>
        <v/>
      </c>
      <c r="BC71" s="15" t="str">
        <f t="shared" ref="BC71:BC134" si="48">IFERROR(IF($BC$3=0,"",BB71/$BC$3),"")</f>
        <v/>
      </c>
      <c r="BD71" s="2" t="str" cm="1">
        <f t="array" ref="BD71">IF(B71="","",SUMPRODUCT(($D$1:$AB$4=$BD$4)*$D71:$AB71))</f>
        <v/>
      </c>
      <c r="BE71" s="15" t="str">
        <f t="shared" ref="BE71:BE134" si="49">IFERROR(IF($BE$3=0,"",BD71/$BE$3),"")</f>
        <v/>
      </c>
      <c r="BF71" s="2" t="str" cm="1">
        <f t="array" ref="BF71">IF(B71="","",SUMPRODUCT(($D$1:$AB$4=$BF$4)*$D71:$AB71))</f>
        <v/>
      </c>
      <c r="BG71" s="15" t="str">
        <f t="shared" ref="BG71:BG134" si="50">IFERROR(IF($BG$3=0,"",BF71/$BG$3),"")</f>
        <v/>
      </c>
      <c r="BH71" s="2" t="str" cm="1">
        <f t="array" ref="BH71">IF(B71="","",SUMPRODUCT(($D$1:$AB$4=$BH$4)*$D71:$AB71))</f>
        <v/>
      </c>
      <c r="BI71" s="15" t="str">
        <f t="shared" ref="BI71:BI134" si="51">IFERROR(IF($BI$3=0,"",BH71/$BI$3),"")</f>
        <v/>
      </c>
      <c r="BJ71" s="2" t="str" cm="1">
        <f t="array" ref="BJ71">IF(B71="","",SUMPRODUCT(($D$1:$AB$4=$BJ$4)*$D71:$AB71))</f>
        <v/>
      </c>
      <c r="BK71" s="15" t="str">
        <f t="shared" ref="BK71:BK134" si="52">IFERROR(IF($BK$3=0,"",BJ71/$BK$3),"")</f>
        <v/>
      </c>
      <c r="BL71" s="2" t="str" cm="1">
        <f t="array" ref="BL71">IF(B71="","",SUMPRODUCT(($D$1:$AB$4=$BL$4)*$D71:$AB71))</f>
        <v/>
      </c>
      <c r="BM71" s="15" t="str">
        <f t="shared" ref="BM71:BM134" si="53">IFERROR(IF($BM$3=0,"",BL71/$BM$3),"")</f>
        <v/>
      </c>
      <c r="BN71" s="2" t="str" cm="1">
        <f t="array" ref="BN71">IF(B71="","",SUMPRODUCT(($D$1:$AB$4=$BN$4)*$D71:$AB71))</f>
        <v/>
      </c>
      <c r="BO71" s="15" t="str">
        <f t="shared" ref="BO71:BO134" si="54">IFERROR(IF($BO$3=0,"",BN71/$BO$3),"")</f>
        <v/>
      </c>
      <c r="BP71" s="2" t="str" cm="1">
        <f t="array" ref="BP71">IF(B71="","",SUMPRODUCT(($D$1:$AB$4=$BP$4)*$D71:$AB71))</f>
        <v/>
      </c>
      <c r="BQ71" s="15" t="str">
        <f t="shared" ref="BQ71:BQ134" si="55">IFERROR(IF($BQ$3=0,"",BP71/$BQ$3),"")</f>
        <v/>
      </c>
      <c r="BR71" s="2" t="str" cm="1">
        <f t="array" ref="BR71">IF(B71="","",SUMPRODUCT(($D$1:$AB$4=$BR$4)*$D71:$AB71))</f>
        <v/>
      </c>
      <c r="BS71" s="15" t="str">
        <f t="shared" ref="BS71:BS134" si="56">IFERROR(IF($BS$3=0,"",BR71/$BS$3),"")</f>
        <v/>
      </c>
      <c r="BT71" s="2" t="str" cm="1">
        <f t="array" ref="BT71">IF(B71="","",SUMPRODUCT(($D$1:$AB$4=$BT$4)*$D71:$AB71))</f>
        <v/>
      </c>
      <c r="BU71" s="15" t="str">
        <f t="shared" ref="BU71:BU134" si="57">IFERROR(IF($BU$3=0,"",BT71/$BU$3),"")</f>
        <v/>
      </c>
      <c r="BV71" s="2" t="str" cm="1">
        <f t="array" ref="BV71">IF(B71="","",SUMPRODUCT(($D$1:$AB$4=$BV$4)*$D71:$AB71))</f>
        <v/>
      </c>
      <c r="BW71" s="15" t="str">
        <f t="shared" ref="BW71:BW134" si="58">IFERROR(IF($BW$3=0,"",BV71/$BW$3),"")</f>
        <v/>
      </c>
      <c r="BX71" s="2" t="str" cm="1">
        <f t="array" ref="BX71">IF(B71="","",SUMPRODUCT(($D$1:$AB$4=$BX$4)*$D71:$AB71))</f>
        <v/>
      </c>
      <c r="BY71" s="15" t="str">
        <f t="shared" ref="BY71:BY134" si="59">IFERROR(IF($BY$3=0,"",BX71/$BY$3),"")</f>
        <v/>
      </c>
      <c r="BZ71" s="2" t="str" cm="1">
        <f t="array" ref="BZ71">IF(B71="","",SUMPRODUCT(($D$1:$AB$4=$BZ$4)*$D71:$AB71))</f>
        <v/>
      </c>
      <c r="CA71" s="15" t="str">
        <f t="shared" ref="CA71:CA134" si="60">IFERROR(IF($CA$3=0,"",BZ71/$CA$3),"")</f>
        <v/>
      </c>
      <c r="CB71" s="2" t="str" cm="1">
        <f t="array" ref="CB71">IF(B71="","",SUMPRODUCT(($D$1:$AB$4=$CB$4)*$D71:$AB71))</f>
        <v/>
      </c>
      <c r="CC71" s="15" t="str">
        <f t="shared" ref="CC71:CC134" si="61">IFERROR(IF($CC$3=0,"",CB71/$CC$3),"")</f>
        <v/>
      </c>
      <c r="CD71" s="2" t="str" cm="1">
        <f t="array" ref="CD71">IF(B71="","",SUMPRODUCT(($D$1:$AB$4=$CD$4)*$D71:$AB71))</f>
        <v/>
      </c>
      <c r="CE71" s="15" t="str">
        <f t="shared" ref="CE71:CE134" si="62">IFERROR(IF($CE$3=0,"",CD71/$CE$3),"")</f>
        <v/>
      </c>
      <c r="CF71" s="2" t="str" cm="1">
        <f t="array" ref="CF71">IF(B71="","",SUMPRODUCT(($D$1:$AB$4=$CF$4)*$D71:$AB71))</f>
        <v/>
      </c>
      <c r="CG71" s="15" t="str">
        <f t="shared" ref="CG71:CG134" si="63">IFERROR(IF($CG$3=0,"",CF71/$CG$3),"")</f>
        <v/>
      </c>
      <c r="CH71" s="2" t="str" cm="1">
        <f t="array" ref="CH71">IF(B71="","",SUMPRODUCT(($D$1:$AB$4=$CH$4)*$D71:$AB71))</f>
        <v/>
      </c>
      <c r="CI71" s="15" t="str">
        <f t="shared" ref="CI71:CI134" si="64">IFERROR(IF($CI$3=0,"",CH71/$CI$3),"")</f>
        <v/>
      </c>
    </row>
    <row r="72" spans="1:87">
      <c r="A72" s="6">
        <v>67</v>
      </c>
      <c r="D72" s="97"/>
      <c r="E72" s="86"/>
      <c r="F72" s="86"/>
      <c r="G72" s="86"/>
      <c r="H72" s="86"/>
      <c r="I72" s="98"/>
      <c r="J72" s="102"/>
      <c r="K72" s="87"/>
      <c r="L72" s="87"/>
      <c r="M72" s="87"/>
      <c r="N72" s="87"/>
      <c r="O72" s="103"/>
      <c r="P72" s="107"/>
      <c r="Q72" s="88"/>
      <c r="R72" s="88"/>
      <c r="S72" s="88"/>
      <c r="T72" s="88"/>
      <c r="U72" s="108"/>
      <c r="V72" s="113"/>
      <c r="W72" s="89"/>
      <c r="X72" s="89"/>
      <c r="Y72" s="89"/>
      <c r="Z72" s="89"/>
      <c r="AA72" s="89"/>
      <c r="AB72" s="169"/>
      <c r="AC72" s="171" t="str">
        <f t="shared" si="38"/>
        <v/>
      </c>
      <c r="AD72" s="172" t="str">
        <f t="shared" si="39"/>
        <v/>
      </c>
      <c r="AL72" s="2" t="str" cm="1">
        <f t="array" ref="AL72">IF(B72="","",SUMPRODUCT(($D$1:$AB$4=$AL$4)*D72:AB72))</f>
        <v/>
      </c>
      <c r="AM72" s="15" t="str">
        <f t="shared" si="40"/>
        <v/>
      </c>
      <c r="AN72" s="2" t="str" cm="1">
        <f t="array" ref="AN72">IF(B72="","",SUMPRODUCT(($D$1:$AB$4=$AN$4)*D72:AB72))</f>
        <v/>
      </c>
      <c r="AO72" s="15" t="str">
        <f t="shared" si="41"/>
        <v/>
      </c>
      <c r="AP72" s="2" t="str" cm="1">
        <f t="array" ref="AP72">IF(B72="","",SUMPRODUCT(($D$1:$AB$4=$AP$4)*D72:AB72))</f>
        <v/>
      </c>
      <c r="AQ72" s="15" t="str">
        <f t="shared" si="42"/>
        <v/>
      </c>
      <c r="AR72" s="2" t="str" cm="1">
        <f t="array" ref="AR72">IF(B72="","",SUMPRODUCT(($D$1:$AB$4=$AR$4)*D72:AB72))</f>
        <v/>
      </c>
      <c r="AS72" s="15" t="str">
        <f t="shared" si="43"/>
        <v/>
      </c>
      <c r="AT72" s="2" t="str" cm="1">
        <f t="array" ref="AT72">IF(B72="","",SUMPRODUCT(($D$1:$AB$4=$AT$4)*$D72:$AB72))</f>
        <v/>
      </c>
      <c r="AU72" s="15" t="str">
        <f t="shared" si="44"/>
        <v/>
      </c>
      <c r="AV72" s="2" t="str" cm="1">
        <f t="array" ref="AV72">IF(D72="","",SUMPRODUCT(($D$1:$AB$4=$AV$4)*$D72:$AB72))</f>
        <v/>
      </c>
      <c r="AW72" s="15" t="str">
        <f t="shared" si="45"/>
        <v/>
      </c>
      <c r="AX72" s="2" t="str" cm="1">
        <f t="array" ref="AX72">IF(F72="","",SUMPRODUCT(($D$1:$AB$4=$AX$4)*$D72:$AB72))</f>
        <v/>
      </c>
      <c r="AY72" s="15" t="str">
        <f t="shared" si="46"/>
        <v/>
      </c>
      <c r="AZ72" s="2" t="str" cm="1">
        <f t="array" ref="AZ72">IF(B72="","",SUMPRODUCT(($D$1:$AB$4=$AZ$4)*$D72:$AB72))</f>
        <v/>
      </c>
      <c r="BA72" s="15" t="str">
        <f t="shared" si="47"/>
        <v/>
      </c>
      <c r="BB72" s="2" t="str" cm="1">
        <f t="array" ref="BB72">IF(B72="","",SUMPRODUCT(($D$1:$AB$4=$BB$4)*$D72:$AB72))</f>
        <v/>
      </c>
      <c r="BC72" s="15" t="str">
        <f t="shared" si="48"/>
        <v/>
      </c>
      <c r="BD72" s="2" t="str" cm="1">
        <f t="array" ref="BD72">IF(B72="","",SUMPRODUCT(($D$1:$AB$4=$BD$4)*$D72:$AB72))</f>
        <v/>
      </c>
      <c r="BE72" s="15" t="str">
        <f t="shared" si="49"/>
        <v/>
      </c>
      <c r="BF72" s="2" t="str" cm="1">
        <f t="array" ref="BF72">IF(B72="","",SUMPRODUCT(($D$1:$AB$4=$BF$4)*$D72:$AB72))</f>
        <v/>
      </c>
      <c r="BG72" s="15" t="str">
        <f t="shared" si="50"/>
        <v/>
      </c>
      <c r="BH72" s="2" t="str" cm="1">
        <f t="array" ref="BH72">IF(B72="","",SUMPRODUCT(($D$1:$AB$4=$BH$4)*$D72:$AB72))</f>
        <v/>
      </c>
      <c r="BI72" s="15" t="str">
        <f t="shared" si="51"/>
        <v/>
      </c>
      <c r="BJ72" s="2" t="str" cm="1">
        <f t="array" ref="BJ72">IF(B72="","",SUMPRODUCT(($D$1:$AB$4=$BJ$4)*$D72:$AB72))</f>
        <v/>
      </c>
      <c r="BK72" s="15" t="str">
        <f t="shared" si="52"/>
        <v/>
      </c>
      <c r="BL72" s="2" t="str" cm="1">
        <f t="array" ref="BL72">IF(B72="","",SUMPRODUCT(($D$1:$AB$4=$BL$4)*$D72:$AB72))</f>
        <v/>
      </c>
      <c r="BM72" s="15" t="str">
        <f t="shared" si="53"/>
        <v/>
      </c>
      <c r="BN72" s="2" t="str" cm="1">
        <f t="array" ref="BN72">IF(B72="","",SUMPRODUCT(($D$1:$AB$4=$BN$4)*$D72:$AB72))</f>
        <v/>
      </c>
      <c r="BO72" s="15" t="str">
        <f t="shared" si="54"/>
        <v/>
      </c>
      <c r="BP72" s="2" t="str" cm="1">
        <f t="array" ref="BP72">IF(B72="","",SUMPRODUCT(($D$1:$AB$4=$BP$4)*$D72:$AB72))</f>
        <v/>
      </c>
      <c r="BQ72" s="15" t="str">
        <f t="shared" si="55"/>
        <v/>
      </c>
      <c r="BR72" s="2" t="str" cm="1">
        <f t="array" ref="BR72">IF(B72="","",SUMPRODUCT(($D$1:$AB$4=$BR$4)*$D72:$AB72))</f>
        <v/>
      </c>
      <c r="BS72" s="15" t="str">
        <f t="shared" si="56"/>
        <v/>
      </c>
      <c r="BT72" s="2" t="str" cm="1">
        <f t="array" ref="BT72">IF(B72="","",SUMPRODUCT(($D$1:$AB$4=$BT$4)*$D72:$AB72))</f>
        <v/>
      </c>
      <c r="BU72" s="15" t="str">
        <f t="shared" si="57"/>
        <v/>
      </c>
      <c r="BV72" s="2" t="str" cm="1">
        <f t="array" ref="BV72">IF(B72="","",SUMPRODUCT(($D$1:$AB$4=$BV$4)*$D72:$AB72))</f>
        <v/>
      </c>
      <c r="BW72" s="15" t="str">
        <f t="shared" si="58"/>
        <v/>
      </c>
      <c r="BX72" s="2" t="str" cm="1">
        <f t="array" ref="BX72">IF(B72="","",SUMPRODUCT(($D$1:$AB$4=$BX$4)*$D72:$AB72))</f>
        <v/>
      </c>
      <c r="BY72" s="15" t="str">
        <f t="shared" si="59"/>
        <v/>
      </c>
      <c r="BZ72" s="2" t="str" cm="1">
        <f t="array" ref="BZ72">IF(B72="","",SUMPRODUCT(($D$1:$AB$4=$BZ$4)*$D72:$AB72))</f>
        <v/>
      </c>
      <c r="CA72" s="15" t="str">
        <f t="shared" si="60"/>
        <v/>
      </c>
      <c r="CB72" s="2" t="str" cm="1">
        <f t="array" ref="CB72">IF(B72="","",SUMPRODUCT(($D$1:$AB$4=$CB$4)*$D72:$AB72))</f>
        <v/>
      </c>
      <c r="CC72" s="15" t="str">
        <f t="shared" si="61"/>
        <v/>
      </c>
      <c r="CD72" s="2" t="str" cm="1">
        <f t="array" ref="CD72">IF(B72="","",SUMPRODUCT(($D$1:$AB$4=$CD$4)*$D72:$AB72))</f>
        <v/>
      </c>
      <c r="CE72" s="15" t="str">
        <f t="shared" si="62"/>
        <v/>
      </c>
      <c r="CF72" s="2" t="str" cm="1">
        <f t="array" ref="CF72">IF(B72="","",SUMPRODUCT(($D$1:$AB$4=$CF$4)*$D72:$AB72))</f>
        <v/>
      </c>
      <c r="CG72" s="15" t="str">
        <f t="shared" si="63"/>
        <v/>
      </c>
      <c r="CH72" s="2" t="str" cm="1">
        <f t="array" ref="CH72">IF(B72="","",SUMPRODUCT(($D$1:$AB$4=$CH$4)*$D72:$AB72))</f>
        <v/>
      </c>
      <c r="CI72" s="15" t="str">
        <f t="shared" si="64"/>
        <v/>
      </c>
    </row>
    <row r="73" spans="1:87">
      <c r="A73" s="7">
        <v>68</v>
      </c>
      <c r="D73" s="97"/>
      <c r="E73" s="86"/>
      <c r="F73" s="86"/>
      <c r="G73" s="86"/>
      <c r="H73" s="86"/>
      <c r="I73" s="98"/>
      <c r="J73" s="102"/>
      <c r="K73" s="87"/>
      <c r="L73" s="87"/>
      <c r="M73" s="87"/>
      <c r="N73" s="87"/>
      <c r="O73" s="103"/>
      <c r="P73" s="107"/>
      <c r="Q73" s="88"/>
      <c r="R73" s="88"/>
      <c r="S73" s="88"/>
      <c r="T73" s="88"/>
      <c r="U73" s="108"/>
      <c r="V73" s="113"/>
      <c r="W73" s="89"/>
      <c r="X73" s="89"/>
      <c r="Y73" s="89"/>
      <c r="Z73" s="89"/>
      <c r="AA73" s="89"/>
      <c r="AB73" s="169"/>
      <c r="AC73" s="171" t="str">
        <f t="shared" si="38"/>
        <v/>
      </c>
      <c r="AD73" s="172" t="str">
        <f t="shared" si="39"/>
        <v/>
      </c>
      <c r="AL73" s="2" t="str" cm="1">
        <f t="array" ref="AL73">IF(B73="","",SUMPRODUCT(($D$1:$AB$4=$AL$4)*D73:AB73))</f>
        <v/>
      </c>
      <c r="AM73" s="15" t="str">
        <f t="shared" si="40"/>
        <v/>
      </c>
      <c r="AN73" s="2" t="str" cm="1">
        <f t="array" ref="AN73">IF(B73="","",SUMPRODUCT(($D$1:$AB$4=$AN$4)*D73:AB73))</f>
        <v/>
      </c>
      <c r="AO73" s="15" t="str">
        <f t="shared" si="41"/>
        <v/>
      </c>
      <c r="AP73" s="2" t="str" cm="1">
        <f t="array" ref="AP73">IF(B73="","",SUMPRODUCT(($D$1:$AB$4=$AP$4)*D73:AB73))</f>
        <v/>
      </c>
      <c r="AQ73" s="15" t="str">
        <f t="shared" si="42"/>
        <v/>
      </c>
      <c r="AR73" s="2" t="str" cm="1">
        <f t="array" ref="AR73">IF(B73="","",SUMPRODUCT(($D$1:$AB$4=$AR$4)*D73:AB73))</f>
        <v/>
      </c>
      <c r="AS73" s="15" t="str">
        <f t="shared" si="43"/>
        <v/>
      </c>
      <c r="AT73" s="2" t="str" cm="1">
        <f t="array" ref="AT73">IF(B73="","",SUMPRODUCT(($D$1:$AB$4=$AT$4)*$D73:$AB73))</f>
        <v/>
      </c>
      <c r="AU73" s="15" t="str">
        <f t="shared" si="44"/>
        <v/>
      </c>
      <c r="AV73" s="2" t="str" cm="1">
        <f t="array" ref="AV73">IF(D73="","",SUMPRODUCT(($D$1:$AB$4=$AV$4)*$D73:$AB73))</f>
        <v/>
      </c>
      <c r="AW73" s="15" t="str">
        <f t="shared" si="45"/>
        <v/>
      </c>
      <c r="AX73" s="2" t="str" cm="1">
        <f t="array" ref="AX73">IF(F73="","",SUMPRODUCT(($D$1:$AB$4=$AX$4)*$D73:$AB73))</f>
        <v/>
      </c>
      <c r="AY73" s="15" t="str">
        <f t="shared" si="46"/>
        <v/>
      </c>
      <c r="AZ73" s="2" t="str" cm="1">
        <f t="array" ref="AZ73">IF(B73="","",SUMPRODUCT(($D$1:$AB$4=$AZ$4)*$D73:$AB73))</f>
        <v/>
      </c>
      <c r="BA73" s="15" t="str">
        <f t="shared" si="47"/>
        <v/>
      </c>
      <c r="BB73" s="2" t="str" cm="1">
        <f t="array" ref="BB73">IF(B73="","",SUMPRODUCT(($D$1:$AB$4=$BB$4)*$D73:$AB73))</f>
        <v/>
      </c>
      <c r="BC73" s="15" t="str">
        <f t="shared" si="48"/>
        <v/>
      </c>
      <c r="BD73" s="2" t="str" cm="1">
        <f t="array" ref="BD73">IF(B73="","",SUMPRODUCT(($D$1:$AB$4=$BD$4)*$D73:$AB73))</f>
        <v/>
      </c>
      <c r="BE73" s="15" t="str">
        <f t="shared" si="49"/>
        <v/>
      </c>
      <c r="BF73" s="2" t="str" cm="1">
        <f t="array" ref="BF73">IF(B73="","",SUMPRODUCT(($D$1:$AB$4=$BF$4)*$D73:$AB73))</f>
        <v/>
      </c>
      <c r="BG73" s="15" t="str">
        <f t="shared" si="50"/>
        <v/>
      </c>
      <c r="BH73" s="2" t="str" cm="1">
        <f t="array" ref="BH73">IF(B73="","",SUMPRODUCT(($D$1:$AB$4=$BH$4)*$D73:$AB73))</f>
        <v/>
      </c>
      <c r="BI73" s="15" t="str">
        <f t="shared" si="51"/>
        <v/>
      </c>
      <c r="BJ73" s="2" t="str" cm="1">
        <f t="array" ref="BJ73">IF(B73="","",SUMPRODUCT(($D$1:$AB$4=$BJ$4)*$D73:$AB73))</f>
        <v/>
      </c>
      <c r="BK73" s="15" t="str">
        <f t="shared" si="52"/>
        <v/>
      </c>
      <c r="BL73" s="2" t="str" cm="1">
        <f t="array" ref="BL73">IF(B73="","",SUMPRODUCT(($D$1:$AB$4=$BL$4)*$D73:$AB73))</f>
        <v/>
      </c>
      <c r="BM73" s="15" t="str">
        <f t="shared" si="53"/>
        <v/>
      </c>
      <c r="BN73" s="2" t="str" cm="1">
        <f t="array" ref="BN73">IF(B73="","",SUMPRODUCT(($D$1:$AB$4=$BN$4)*$D73:$AB73))</f>
        <v/>
      </c>
      <c r="BO73" s="15" t="str">
        <f t="shared" si="54"/>
        <v/>
      </c>
      <c r="BP73" s="2" t="str" cm="1">
        <f t="array" ref="BP73">IF(B73="","",SUMPRODUCT(($D$1:$AB$4=$BP$4)*$D73:$AB73))</f>
        <v/>
      </c>
      <c r="BQ73" s="15" t="str">
        <f t="shared" si="55"/>
        <v/>
      </c>
      <c r="BR73" s="2" t="str" cm="1">
        <f t="array" ref="BR73">IF(B73="","",SUMPRODUCT(($D$1:$AB$4=$BR$4)*$D73:$AB73))</f>
        <v/>
      </c>
      <c r="BS73" s="15" t="str">
        <f t="shared" si="56"/>
        <v/>
      </c>
      <c r="BT73" s="2" t="str" cm="1">
        <f t="array" ref="BT73">IF(B73="","",SUMPRODUCT(($D$1:$AB$4=$BT$4)*$D73:$AB73))</f>
        <v/>
      </c>
      <c r="BU73" s="15" t="str">
        <f t="shared" si="57"/>
        <v/>
      </c>
      <c r="BV73" s="2" t="str" cm="1">
        <f t="array" ref="BV73">IF(B73="","",SUMPRODUCT(($D$1:$AB$4=$BV$4)*$D73:$AB73))</f>
        <v/>
      </c>
      <c r="BW73" s="15" t="str">
        <f t="shared" si="58"/>
        <v/>
      </c>
      <c r="BX73" s="2" t="str" cm="1">
        <f t="array" ref="BX73">IF(B73="","",SUMPRODUCT(($D$1:$AB$4=$BX$4)*$D73:$AB73))</f>
        <v/>
      </c>
      <c r="BY73" s="15" t="str">
        <f t="shared" si="59"/>
        <v/>
      </c>
      <c r="BZ73" s="2" t="str" cm="1">
        <f t="array" ref="BZ73">IF(B73="","",SUMPRODUCT(($D$1:$AB$4=$BZ$4)*$D73:$AB73))</f>
        <v/>
      </c>
      <c r="CA73" s="15" t="str">
        <f t="shared" si="60"/>
        <v/>
      </c>
      <c r="CB73" s="2" t="str" cm="1">
        <f t="array" ref="CB73">IF(B73="","",SUMPRODUCT(($D$1:$AB$4=$CB$4)*$D73:$AB73))</f>
        <v/>
      </c>
      <c r="CC73" s="15" t="str">
        <f t="shared" si="61"/>
        <v/>
      </c>
      <c r="CD73" s="2" t="str" cm="1">
        <f t="array" ref="CD73">IF(B73="","",SUMPRODUCT(($D$1:$AB$4=$CD$4)*$D73:$AB73))</f>
        <v/>
      </c>
      <c r="CE73" s="15" t="str">
        <f t="shared" si="62"/>
        <v/>
      </c>
      <c r="CF73" s="2" t="str" cm="1">
        <f t="array" ref="CF73">IF(B73="","",SUMPRODUCT(($D$1:$AB$4=$CF$4)*$D73:$AB73))</f>
        <v/>
      </c>
      <c r="CG73" s="15" t="str">
        <f t="shared" si="63"/>
        <v/>
      </c>
      <c r="CH73" s="2" t="str" cm="1">
        <f t="array" ref="CH73">IF(B73="","",SUMPRODUCT(($D$1:$AB$4=$CH$4)*$D73:$AB73))</f>
        <v/>
      </c>
      <c r="CI73" s="15" t="str">
        <f t="shared" si="64"/>
        <v/>
      </c>
    </row>
    <row r="74" spans="1:87">
      <c r="A74" s="6">
        <v>69</v>
      </c>
      <c r="D74" s="97"/>
      <c r="E74" s="86"/>
      <c r="F74" s="86"/>
      <c r="G74" s="86"/>
      <c r="H74" s="86"/>
      <c r="I74" s="98"/>
      <c r="J74" s="102"/>
      <c r="K74" s="87"/>
      <c r="L74" s="87"/>
      <c r="M74" s="87"/>
      <c r="N74" s="87"/>
      <c r="O74" s="103"/>
      <c r="P74" s="107"/>
      <c r="Q74" s="88"/>
      <c r="R74" s="88"/>
      <c r="S74" s="88"/>
      <c r="T74" s="88"/>
      <c r="U74" s="108"/>
      <c r="V74" s="113"/>
      <c r="W74" s="89"/>
      <c r="X74" s="89"/>
      <c r="Y74" s="89"/>
      <c r="Z74" s="89"/>
      <c r="AA74" s="89"/>
      <c r="AB74" s="169"/>
      <c r="AC74" s="171" t="str">
        <f t="shared" si="38"/>
        <v/>
      </c>
      <c r="AD74" s="172" t="str">
        <f t="shared" si="39"/>
        <v/>
      </c>
      <c r="AL74" s="2" t="str" cm="1">
        <f t="array" ref="AL74">IF(B74="","",SUMPRODUCT(($D$1:$AB$4=$AL$4)*D74:AB74))</f>
        <v/>
      </c>
      <c r="AM74" s="15" t="str">
        <f t="shared" si="40"/>
        <v/>
      </c>
      <c r="AN74" s="2" t="str" cm="1">
        <f t="array" ref="AN74">IF(B74="","",SUMPRODUCT(($D$1:$AB$4=$AN$4)*D74:AB74))</f>
        <v/>
      </c>
      <c r="AO74" s="15" t="str">
        <f t="shared" si="41"/>
        <v/>
      </c>
      <c r="AP74" s="2" t="str" cm="1">
        <f t="array" ref="AP74">IF(B74="","",SUMPRODUCT(($D$1:$AB$4=$AP$4)*D74:AB74))</f>
        <v/>
      </c>
      <c r="AQ74" s="15" t="str">
        <f t="shared" si="42"/>
        <v/>
      </c>
      <c r="AR74" s="2" t="str" cm="1">
        <f t="array" ref="AR74">IF(B74="","",SUMPRODUCT(($D$1:$AB$4=$AR$4)*D74:AB74))</f>
        <v/>
      </c>
      <c r="AS74" s="15" t="str">
        <f t="shared" si="43"/>
        <v/>
      </c>
      <c r="AT74" s="2" t="str" cm="1">
        <f t="array" ref="AT74">IF(B74="","",SUMPRODUCT(($D$1:$AB$4=$AT$4)*$D74:$AB74))</f>
        <v/>
      </c>
      <c r="AU74" s="15" t="str">
        <f t="shared" si="44"/>
        <v/>
      </c>
      <c r="AV74" s="2" t="str" cm="1">
        <f t="array" ref="AV74">IF(D74="","",SUMPRODUCT(($D$1:$AB$4=$AV$4)*$D74:$AB74))</f>
        <v/>
      </c>
      <c r="AW74" s="15" t="str">
        <f t="shared" si="45"/>
        <v/>
      </c>
      <c r="AX74" s="2" t="str" cm="1">
        <f t="array" ref="AX74">IF(F74="","",SUMPRODUCT(($D$1:$AB$4=$AX$4)*$D74:$AB74))</f>
        <v/>
      </c>
      <c r="AY74" s="15" t="str">
        <f t="shared" si="46"/>
        <v/>
      </c>
      <c r="AZ74" s="2" t="str" cm="1">
        <f t="array" ref="AZ74">IF(B74="","",SUMPRODUCT(($D$1:$AB$4=$AZ$4)*$D74:$AB74))</f>
        <v/>
      </c>
      <c r="BA74" s="15" t="str">
        <f t="shared" si="47"/>
        <v/>
      </c>
      <c r="BB74" s="2" t="str" cm="1">
        <f t="array" ref="BB74">IF(B74="","",SUMPRODUCT(($D$1:$AB$4=$BB$4)*$D74:$AB74))</f>
        <v/>
      </c>
      <c r="BC74" s="15" t="str">
        <f t="shared" si="48"/>
        <v/>
      </c>
      <c r="BD74" s="2" t="str" cm="1">
        <f t="array" ref="BD74">IF(B74="","",SUMPRODUCT(($D$1:$AB$4=$BD$4)*$D74:$AB74))</f>
        <v/>
      </c>
      <c r="BE74" s="15" t="str">
        <f t="shared" si="49"/>
        <v/>
      </c>
      <c r="BF74" s="2" t="str" cm="1">
        <f t="array" ref="BF74">IF(B74="","",SUMPRODUCT(($D$1:$AB$4=$BF$4)*$D74:$AB74))</f>
        <v/>
      </c>
      <c r="BG74" s="15" t="str">
        <f t="shared" si="50"/>
        <v/>
      </c>
      <c r="BH74" s="2" t="str" cm="1">
        <f t="array" ref="BH74">IF(B74="","",SUMPRODUCT(($D$1:$AB$4=$BH$4)*$D74:$AB74))</f>
        <v/>
      </c>
      <c r="BI74" s="15" t="str">
        <f t="shared" si="51"/>
        <v/>
      </c>
      <c r="BJ74" s="2" t="str" cm="1">
        <f t="array" ref="BJ74">IF(B74="","",SUMPRODUCT(($D$1:$AB$4=$BJ$4)*$D74:$AB74))</f>
        <v/>
      </c>
      <c r="BK74" s="15" t="str">
        <f t="shared" si="52"/>
        <v/>
      </c>
      <c r="BL74" s="2" t="str" cm="1">
        <f t="array" ref="BL74">IF(B74="","",SUMPRODUCT(($D$1:$AB$4=$BL$4)*$D74:$AB74))</f>
        <v/>
      </c>
      <c r="BM74" s="15" t="str">
        <f t="shared" si="53"/>
        <v/>
      </c>
      <c r="BN74" s="2" t="str" cm="1">
        <f t="array" ref="BN74">IF(B74="","",SUMPRODUCT(($D$1:$AB$4=$BN$4)*$D74:$AB74))</f>
        <v/>
      </c>
      <c r="BO74" s="15" t="str">
        <f t="shared" si="54"/>
        <v/>
      </c>
      <c r="BP74" s="2" t="str" cm="1">
        <f t="array" ref="BP74">IF(B74="","",SUMPRODUCT(($D$1:$AB$4=$BP$4)*$D74:$AB74))</f>
        <v/>
      </c>
      <c r="BQ74" s="15" t="str">
        <f t="shared" si="55"/>
        <v/>
      </c>
      <c r="BR74" s="2" t="str" cm="1">
        <f t="array" ref="BR74">IF(B74="","",SUMPRODUCT(($D$1:$AB$4=$BR$4)*$D74:$AB74))</f>
        <v/>
      </c>
      <c r="BS74" s="15" t="str">
        <f t="shared" si="56"/>
        <v/>
      </c>
      <c r="BT74" s="2" t="str" cm="1">
        <f t="array" ref="BT74">IF(B74="","",SUMPRODUCT(($D$1:$AB$4=$BT$4)*$D74:$AB74))</f>
        <v/>
      </c>
      <c r="BU74" s="15" t="str">
        <f t="shared" si="57"/>
        <v/>
      </c>
      <c r="BV74" s="2" t="str" cm="1">
        <f t="array" ref="BV74">IF(B74="","",SUMPRODUCT(($D$1:$AB$4=$BV$4)*$D74:$AB74))</f>
        <v/>
      </c>
      <c r="BW74" s="15" t="str">
        <f t="shared" si="58"/>
        <v/>
      </c>
      <c r="BX74" s="2" t="str" cm="1">
        <f t="array" ref="BX74">IF(B74="","",SUMPRODUCT(($D$1:$AB$4=$BX$4)*$D74:$AB74))</f>
        <v/>
      </c>
      <c r="BY74" s="15" t="str">
        <f t="shared" si="59"/>
        <v/>
      </c>
      <c r="BZ74" s="2" t="str" cm="1">
        <f t="array" ref="BZ74">IF(B74="","",SUMPRODUCT(($D$1:$AB$4=$BZ$4)*$D74:$AB74))</f>
        <v/>
      </c>
      <c r="CA74" s="15" t="str">
        <f t="shared" si="60"/>
        <v/>
      </c>
      <c r="CB74" s="2" t="str" cm="1">
        <f t="array" ref="CB74">IF(B74="","",SUMPRODUCT(($D$1:$AB$4=$CB$4)*$D74:$AB74))</f>
        <v/>
      </c>
      <c r="CC74" s="15" t="str">
        <f t="shared" si="61"/>
        <v/>
      </c>
      <c r="CD74" s="2" t="str" cm="1">
        <f t="array" ref="CD74">IF(B74="","",SUMPRODUCT(($D$1:$AB$4=$CD$4)*$D74:$AB74))</f>
        <v/>
      </c>
      <c r="CE74" s="15" t="str">
        <f t="shared" si="62"/>
        <v/>
      </c>
      <c r="CF74" s="2" t="str" cm="1">
        <f t="array" ref="CF74">IF(B74="","",SUMPRODUCT(($D$1:$AB$4=$CF$4)*$D74:$AB74))</f>
        <v/>
      </c>
      <c r="CG74" s="15" t="str">
        <f t="shared" si="63"/>
        <v/>
      </c>
      <c r="CH74" s="2" t="str" cm="1">
        <f t="array" ref="CH74">IF(B74="","",SUMPRODUCT(($D$1:$AB$4=$CH$4)*$D74:$AB74))</f>
        <v/>
      </c>
      <c r="CI74" s="15" t="str">
        <f t="shared" si="64"/>
        <v/>
      </c>
    </row>
    <row r="75" spans="1:87">
      <c r="A75" s="7">
        <v>70</v>
      </c>
      <c r="D75" s="97"/>
      <c r="E75" s="86"/>
      <c r="F75" s="86"/>
      <c r="G75" s="86"/>
      <c r="H75" s="86"/>
      <c r="I75" s="98"/>
      <c r="J75" s="102"/>
      <c r="K75" s="87"/>
      <c r="L75" s="87"/>
      <c r="M75" s="87"/>
      <c r="N75" s="87"/>
      <c r="O75" s="103"/>
      <c r="P75" s="107"/>
      <c r="Q75" s="88"/>
      <c r="R75" s="88"/>
      <c r="S75" s="88"/>
      <c r="T75" s="88"/>
      <c r="U75" s="108"/>
      <c r="V75" s="113"/>
      <c r="W75" s="89"/>
      <c r="X75" s="89"/>
      <c r="Y75" s="89"/>
      <c r="Z75" s="89"/>
      <c r="AA75" s="89"/>
      <c r="AB75" s="169"/>
      <c r="AC75" s="171" t="str">
        <f t="shared" si="38"/>
        <v/>
      </c>
      <c r="AD75" s="172" t="str">
        <f t="shared" si="39"/>
        <v/>
      </c>
      <c r="AL75" s="2" t="str" cm="1">
        <f t="array" ref="AL75">IF(B75="","",SUMPRODUCT(($D$1:$AB$4=$AL$4)*D75:AB75))</f>
        <v/>
      </c>
      <c r="AM75" s="15" t="str">
        <f t="shared" si="40"/>
        <v/>
      </c>
      <c r="AN75" s="2" t="str" cm="1">
        <f t="array" ref="AN75">IF(B75="","",SUMPRODUCT(($D$1:$AB$4=$AN$4)*D75:AB75))</f>
        <v/>
      </c>
      <c r="AO75" s="15" t="str">
        <f t="shared" si="41"/>
        <v/>
      </c>
      <c r="AP75" s="2" t="str" cm="1">
        <f t="array" ref="AP75">IF(B75="","",SUMPRODUCT(($D$1:$AB$4=$AP$4)*D75:AB75))</f>
        <v/>
      </c>
      <c r="AQ75" s="15" t="str">
        <f t="shared" si="42"/>
        <v/>
      </c>
      <c r="AR75" s="2" t="str" cm="1">
        <f t="array" ref="AR75">IF(B75="","",SUMPRODUCT(($D$1:$AB$4=$AR$4)*D75:AB75))</f>
        <v/>
      </c>
      <c r="AS75" s="15" t="str">
        <f t="shared" si="43"/>
        <v/>
      </c>
      <c r="AT75" s="2" t="str" cm="1">
        <f t="array" ref="AT75">IF(B75="","",SUMPRODUCT(($D$1:$AB$4=$AT$4)*$D75:$AB75))</f>
        <v/>
      </c>
      <c r="AU75" s="15" t="str">
        <f t="shared" si="44"/>
        <v/>
      </c>
      <c r="AV75" s="2" t="str" cm="1">
        <f t="array" ref="AV75">IF(D75="","",SUMPRODUCT(($D$1:$AB$4=$AV$4)*$D75:$AB75))</f>
        <v/>
      </c>
      <c r="AW75" s="15" t="str">
        <f t="shared" si="45"/>
        <v/>
      </c>
      <c r="AX75" s="2" t="str" cm="1">
        <f t="array" ref="AX75">IF(F75="","",SUMPRODUCT(($D$1:$AB$4=$AX$4)*$D75:$AB75))</f>
        <v/>
      </c>
      <c r="AY75" s="15" t="str">
        <f t="shared" si="46"/>
        <v/>
      </c>
      <c r="AZ75" s="2" t="str" cm="1">
        <f t="array" ref="AZ75">IF(B75="","",SUMPRODUCT(($D$1:$AB$4=$AZ$4)*$D75:$AB75))</f>
        <v/>
      </c>
      <c r="BA75" s="15" t="str">
        <f t="shared" si="47"/>
        <v/>
      </c>
      <c r="BB75" s="2" t="str" cm="1">
        <f t="array" ref="BB75">IF(B75="","",SUMPRODUCT(($D$1:$AB$4=$BB$4)*$D75:$AB75))</f>
        <v/>
      </c>
      <c r="BC75" s="15" t="str">
        <f t="shared" si="48"/>
        <v/>
      </c>
      <c r="BD75" s="2" t="str" cm="1">
        <f t="array" ref="BD75">IF(B75="","",SUMPRODUCT(($D$1:$AB$4=$BD$4)*$D75:$AB75))</f>
        <v/>
      </c>
      <c r="BE75" s="15" t="str">
        <f t="shared" si="49"/>
        <v/>
      </c>
      <c r="BF75" s="2" t="str" cm="1">
        <f t="array" ref="BF75">IF(B75="","",SUMPRODUCT(($D$1:$AB$4=$BF$4)*$D75:$AB75))</f>
        <v/>
      </c>
      <c r="BG75" s="15" t="str">
        <f t="shared" si="50"/>
        <v/>
      </c>
      <c r="BH75" s="2" t="str" cm="1">
        <f t="array" ref="BH75">IF(B75="","",SUMPRODUCT(($D$1:$AB$4=$BH$4)*$D75:$AB75))</f>
        <v/>
      </c>
      <c r="BI75" s="15" t="str">
        <f t="shared" si="51"/>
        <v/>
      </c>
      <c r="BJ75" s="2" t="str" cm="1">
        <f t="array" ref="BJ75">IF(B75="","",SUMPRODUCT(($D$1:$AB$4=$BJ$4)*$D75:$AB75))</f>
        <v/>
      </c>
      <c r="BK75" s="15" t="str">
        <f t="shared" si="52"/>
        <v/>
      </c>
      <c r="BL75" s="2" t="str" cm="1">
        <f t="array" ref="BL75">IF(B75="","",SUMPRODUCT(($D$1:$AB$4=$BL$4)*$D75:$AB75))</f>
        <v/>
      </c>
      <c r="BM75" s="15" t="str">
        <f t="shared" si="53"/>
        <v/>
      </c>
      <c r="BN75" s="2" t="str" cm="1">
        <f t="array" ref="BN75">IF(B75="","",SUMPRODUCT(($D$1:$AB$4=$BN$4)*$D75:$AB75))</f>
        <v/>
      </c>
      <c r="BO75" s="15" t="str">
        <f t="shared" si="54"/>
        <v/>
      </c>
      <c r="BP75" s="2" t="str" cm="1">
        <f t="array" ref="BP75">IF(B75="","",SUMPRODUCT(($D$1:$AB$4=$BP$4)*$D75:$AB75))</f>
        <v/>
      </c>
      <c r="BQ75" s="15" t="str">
        <f t="shared" si="55"/>
        <v/>
      </c>
      <c r="BR75" s="2" t="str" cm="1">
        <f t="array" ref="BR75">IF(B75="","",SUMPRODUCT(($D$1:$AB$4=$BR$4)*$D75:$AB75))</f>
        <v/>
      </c>
      <c r="BS75" s="15" t="str">
        <f t="shared" si="56"/>
        <v/>
      </c>
      <c r="BT75" s="2" t="str" cm="1">
        <f t="array" ref="BT75">IF(B75="","",SUMPRODUCT(($D$1:$AB$4=$BT$4)*$D75:$AB75))</f>
        <v/>
      </c>
      <c r="BU75" s="15" t="str">
        <f t="shared" si="57"/>
        <v/>
      </c>
      <c r="BV75" s="2" t="str" cm="1">
        <f t="array" ref="BV75">IF(B75="","",SUMPRODUCT(($D$1:$AB$4=$BV$4)*$D75:$AB75))</f>
        <v/>
      </c>
      <c r="BW75" s="15" t="str">
        <f t="shared" si="58"/>
        <v/>
      </c>
      <c r="BX75" s="2" t="str" cm="1">
        <f t="array" ref="BX75">IF(B75="","",SUMPRODUCT(($D$1:$AB$4=$BX$4)*$D75:$AB75))</f>
        <v/>
      </c>
      <c r="BY75" s="15" t="str">
        <f t="shared" si="59"/>
        <v/>
      </c>
      <c r="BZ75" s="2" t="str" cm="1">
        <f t="array" ref="BZ75">IF(B75="","",SUMPRODUCT(($D$1:$AB$4=$BZ$4)*$D75:$AB75))</f>
        <v/>
      </c>
      <c r="CA75" s="15" t="str">
        <f t="shared" si="60"/>
        <v/>
      </c>
      <c r="CB75" s="2" t="str" cm="1">
        <f t="array" ref="CB75">IF(B75="","",SUMPRODUCT(($D$1:$AB$4=$CB$4)*$D75:$AB75))</f>
        <v/>
      </c>
      <c r="CC75" s="15" t="str">
        <f t="shared" si="61"/>
        <v/>
      </c>
      <c r="CD75" s="2" t="str" cm="1">
        <f t="array" ref="CD75">IF(B75="","",SUMPRODUCT(($D$1:$AB$4=$CD$4)*$D75:$AB75))</f>
        <v/>
      </c>
      <c r="CE75" s="15" t="str">
        <f t="shared" si="62"/>
        <v/>
      </c>
      <c r="CF75" s="2" t="str" cm="1">
        <f t="array" ref="CF75">IF(B75="","",SUMPRODUCT(($D$1:$AB$4=$CF$4)*$D75:$AB75))</f>
        <v/>
      </c>
      <c r="CG75" s="15" t="str">
        <f t="shared" si="63"/>
        <v/>
      </c>
      <c r="CH75" s="2" t="str" cm="1">
        <f t="array" ref="CH75">IF(B75="","",SUMPRODUCT(($D$1:$AB$4=$CH$4)*$D75:$AB75))</f>
        <v/>
      </c>
      <c r="CI75" s="15" t="str">
        <f t="shared" si="64"/>
        <v/>
      </c>
    </row>
    <row r="76" spans="1:87">
      <c r="A76" s="6">
        <v>71</v>
      </c>
      <c r="D76" s="97"/>
      <c r="E76" s="86"/>
      <c r="F76" s="86"/>
      <c r="G76" s="86"/>
      <c r="H76" s="86"/>
      <c r="I76" s="98"/>
      <c r="J76" s="102"/>
      <c r="K76" s="87"/>
      <c r="L76" s="87"/>
      <c r="M76" s="87"/>
      <c r="N76" s="87"/>
      <c r="O76" s="103"/>
      <c r="P76" s="107"/>
      <c r="Q76" s="88"/>
      <c r="R76" s="88"/>
      <c r="S76" s="88"/>
      <c r="T76" s="88"/>
      <c r="U76" s="108"/>
      <c r="V76" s="113"/>
      <c r="W76" s="89"/>
      <c r="X76" s="89"/>
      <c r="Y76" s="89"/>
      <c r="Z76" s="89"/>
      <c r="AA76" s="89"/>
      <c r="AB76" s="169"/>
      <c r="AC76" s="171" t="str">
        <f t="shared" si="38"/>
        <v/>
      </c>
      <c r="AD76" s="172" t="str">
        <f t="shared" si="39"/>
        <v/>
      </c>
      <c r="AL76" s="2" t="str" cm="1">
        <f t="array" ref="AL76">IF(B76="","",SUMPRODUCT(($D$1:$AB$4=$AL$4)*D76:AB76))</f>
        <v/>
      </c>
      <c r="AM76" s="15" t="str">
        <f t="shared" si="40"/>
        <v/>
      </c>
      <c r="AN76" s="2" t="str" cm="1">
        <f t="array" ref="AN76">IF(B76="","",SUMPRODUCT(($D$1:$AB$4=$AN$4)*D76:AB76))</f>
        <v/>
      </c>
      <c r="AO76" s="15" t="str">
        <f t="shared" si="41"/>
        <v/>
      </c>
      <c r="AP76" s="2" t="str" cm="1">
        <f t="array" ref="AP76">IF(B76="","",SUMPRODUCT(($D$1:$AB$4=$AP$4)*D76:AB76))</f>
        <v/>
      </c>
      <c r="AQ76" s="15" t="str">
        <f t="shared" si="42"/>
        <v/>
      </c>
      <c r="AR76" s="2" t="str" cm="1">
        <f t="array" ref="AR76">IF(B76="","",SUMPRODUCT(($D$1:$AB$4=$AR$4)*D76:AB76))</f>
        <v/>
      </c>
      <c r="AS76" s="15" t="str">
        <f t="shared" si="43"/>
        <v/>
      </c>
      <c r="AT76" s="2" t="str" cm="1">
        <f t="array" ref="AT76">IF(B76="","",SUMPRODUCT(($D$1:$AB$4=$AT$4)*$D76:$AB76))</f>
        <v/>
      </c>
      <c r="AU76" s="15" t="str">
        <f t="shared" si="44"/>
        <v/>
      </c>
      <c r="AV76" s="2" t="str" cm="1">
        <f t="array" ref="AV76">IF(D76="","",SUMPRODUCT(($D$1:$AB$4=$AV$4)*$D76:$AB76))</f>
        <v/>
      </c>
      <c r="AW76" s="15" t="str">
        <f t="shared" si="45"/>
        <v/>
      </c>
      <c r="AX76" s="2" t="str" cm="1">
        <f t="array" ref="AX76">IF(F76="","",SUMPRODUCT(($D$1:$AB$4=$AX$4)*$D76:$AB76))</f>
        <v/>
      </c>
      <c r="AY76" s="15" t="str">
        <f t="shared" si="46"/>
        <v/>
      </c>
      <c r="AZ76" s="2" t="str" cm="1">
        <f t="array" ref="AZ76">IF(B76="","",SUMPRODUCT(($D$1:$AB$4=$AZ$4)*$D76:$AB76))</f>
        <v/>
      </c>
      <c r="BA76" s="15" t="str">
        <f t="shared" si="47"/>
        <v/>
      </c>
      <c r="BB76" s="2" t="str" cm="1">
        <f t="array" ref="BB76">IF(B76="","",SUMPRODUCT(($D$1:$AB$4=$BB$4)*$D76:$AB76))</f>
        <v/>
      </c>
      <c r="BC76" s="15" t="str">
        <f t="shared" si="48"/>
        <v/>
      </c>
      <c r="BD76" s="2" t="str" cm="1">
        <f t="array" ref="BD76">IF(B76="","",SUMPRODUCT(($D$1:$AB$4=$BD$4)*$D76:$AB76))</f>
        <v/>
      </c>
      <c r="BE76" s="15" t="str">
        <f t="shared" si="49"/>
        <v/>
      </c>
      <c r="BF76" s="2" t="str" cm="1">
        <f t="array" ref="BF76">IF(B76="","",SUMPRODUCT(($D$1:$AB$4=$BF$4)*$D76:$AB76))</f>
        <v/>
      </c>
      <c r="BG76" s="15" t="str">
        <f t="shared" si="50"/>
        <v/>
      </c>
      <c r="BH76" s="2" t="str" cm="1">
        <f t="array" ref="BH76">IF(B76="","",SUMPRODUCT(($D$1:$AB$4=$BH$4)*$D76:$AB76))</f>
        <v/>
      </c>
      <c r="BI76" s="15" t="str">
        <f t="shared" si="51"/>
        <v/>
      </c>
      <c r="BJ76" s="2" t="str" cm="1">
        <f t="array" ref="BJ76">IF(B76="","",SUMPRODUCT(($D$1:$AB$4=$BJ$4)*$D76:$AB76))</f>
        <v/>
      </c>
      <c r="BK76" s="15" t="str">
        <f t="shared" si="52"/>
        <v/>
      </c>
      <c r="BL76" s="2" t="str" cm="1">
        <f t="array" ref="BL76">IF(B76="","",SUMPRODUCT(($D$1:$AB$4=$BL$4)*$D76:$AB76))</f>
        <v/>
      </c>
      <c r="BM76" s="15" t="str">
        <f t="shared" si="53"/>
        <v/>
      </c>
      <c r="BN76" s="2" t="str" cm="1">
        <f t="array" ref="BN76">IF(B76="","",SUMPRODUCT(($D$1:$AB$4=$BN$4)*$D76:$AB76))</f>
        <v/>
      </c>
      <c r="BO76" s="15" t="str">
        <f t="shared" si="54"/>
        <v/>
      </c>
      <c r="BP76" s="2" t="str" cm="1">
        <f t="array" ref="BP76">IF(B76="","",SUMPRODUCT(($D$1:$AB$4=$BP$4)*$D76:$AB76))</f>
        <v/>
      </c>
      <c r="BQ76" s="15" t="str">
        <f t="shared" si="55"/>
        <v/>
      </c>
      <c r="BR76" s="2" t="str" cm="1">
        <f t="array" ref="BR76">IF(B76="","",SUMPRODUCT(($D$1:$AB$4=$BR$4)*$D76:$AB76))</f>
        <v/>
      </c>
      <c r="BS76" s="15" t="str">
        <f t="shared" si="56"/>
        <v/>
      </c>
      <c r="BT76" s="2" t="str" cm="1">
        <f t="array" ref="BT76">IF(B76="","",SUMPRODUCT(($D$1:$AB$4=$BT$4)*$D76:$AB76))</f>
        <v/>
      </c>
      <c r="BU76" s="15" t="str">
        <f t="shared" si="57"/>
        <v/>
      </c>
      <c r="BV76" s="2" t="str" cm="1">
        <f t="array" ref="BV76">IF(B76="","",SUMPRODUCT(($D$1:$AB$4=$BV$4)*$D76:$AB76))</f>
        <v/>
      </c>
      <c r="BW76" s="15" t="str">
        <f t="shared" si="58"/>
        <v/>
      </c>
      <c r="BX76" s="2" t="str" cm="1">
        <f t="array" ref="BX76">IF(B76="","",SUMPRODUCT(($D$1:$AB$4=$BX$4)*$D76:$AB76))</f>
        <v/>
      </c>
      <c r="BY76" s="15" t="str">
        <f t="shared" si="59"/>
        <v/>
      </c>
      <c r="BZ76" s="2" t="str" cm="1">
        <f t="array" ref="BZ76">IF(B76="","",SUMPRODUCT(($D$1:$AB$4=$BZ$4)*$D76:$AB76))</f>
        <v/>
      </c>
      <c r="CA76" s="15" t="str">
        <f t="shared" si="60"/>
        <v/>
      </c>
      <c r="CB76" s="2" t="str" cm="1">
        <f t="array" ref="CB76">IF(B76="","",SUMPRODUCT(($D$1:$AB$4=$CB$4)*$D76:$AB76))</f>
        <v/>
      </c>
      <c r="CC76" s="15" t="str">
        <f t="shared" si="61"/>
        <v/>
      </c>
      <c r="CD76" s="2" t="str" cm="1">
        <f t="array" ref="CD76">IF(B76="","",SUMPRODUCT(($D$1:$AB$4=$CD$4)*$D76:$AB76))</f>
        <v/>
      </c>
      <c r="CE76" s="15" t="str">
        <f t="shared" si="62"/>
        <v/>
      </c>
      <c r="CF76" s="2" t="str" cm="1">
        <f t="array" ref="CF76">IF(B76="","",SUMPRODUCT(($D$1:$AB$4=$CF$4)*$D76:$AB76))</f>
        <v/>
      </c>
      <c r="CG76" s="15" t="str">
        <f t="shared" si="63"/>
        <v/>
      </c>
      <c r="CH76" s="2" t="str" cm="1">
        <f t="array" ref="CH76">IF(B76="","",SUMPRODUCT(($D$1:$AB$4=$CH$4)*$D76:$AB76))</f>
        <v/>
      </c>
      <c r="CI76" s="15" t="str">
        <f t="shared" si="64"/>
        <v/>
      </c>
    </row>
    <row r="77" spans="1:87">
      <c r="A77" s="7">
        <v>72</v>
      </c>
      <c r="D77" s="97"/>
      <c r="E77" s="86"/>
      <c r="F77" s="86"/>
      <c r="G77" s="86"/>
      <c r="H77" s="86"/>
      <c r="I77" s="98"/>
      <c r="J77" s="102"/>
      <c r="K77" s="87"/>
      <c r="L77" s="87"/>
      <c r="M77" s="87"/>
      <c r="N77" s="87"/>
      <c r="O77" s="103"/>
      <c r="P77" s="107"/>
      <c r="Q77" s="88"/>
      <c r="R77" s="88"/>
      <c r="S77" s="88"/>
      <c r="T77" s="88"/>
      <c r="U77" s="108"/>
      <c r="V77" s="113"/>
      <c r="W77" s="89"/>
      <c r="X77" s="89"/>
      <c r="Y77" s="89"/>
      <c r="Z77" s="89"/>
      <c r="AA77" s="89"/>
      <c r="AB77" s="169"/>
      <c r="AC77" s="171" t="str">
        <f t="shared" si="38"/>
        <v/>
      </c>
      <c r="AD77" s="172" t="str">
        <f t="shared" si="39"/>
        <v/>
      </c>
      <c r="AL77" s="2" t="str" cm="1">
        <f t="array" ref="AL77">IF(B77="","",SUMPRODUCT(($D$1:$AB$4=$AL$4)*D77:AB77))</f>
        <v/>
      </c>
      <c r="AM77" s="15" t="str">
        <f t="shared" si="40"/>
        <v/>
      </c>
      <c r="AN77" s="2" t="str" cm="1">
        <f t="array" ref="AN77">IF(B77="","",SUMPRODUCT(($D$1:$AB$4=$AN$4)*D77:AB77))</f>
        <v/>
      </c>
      <c r="AO77" s="15" t="str">
        <f t="shared" si="41"/>
        <v/>
      </c>
      <c r="AP77" s="2" t="str" cm="1">
        <f t="array" ref="AP77">IF(B77="","",SUMPRODUCT(($D$1:$AB$4=$AP$4)*D77:AB77))</f>
        <v/>
      </c>
      <c r="AQ77" s="15" t="str">
        <f t="shared" si="42"/>
        <v/>
      </c>
      <c r="AR77" s="2" t="str" cm="1">
        <f t="array" ref="AR77">IF(B77="","",SUMPRODUCT(($D$1:$AB$4=$AR$4)*D77:AB77))</f>
        <v/>
      </c>
      <c r="AS77" s="15" t="str">
        <f t="shared" si="43"/>
        <v/>
      </c>
      <c r="AT77" s="2" t="str" cm="1">
        <f t="array" ref="AT77">IF(B77="","",SUMPRODUCT(($D$1:$AB$4=$AT$4)*$D77:$AB77))</f>
        <v/>
      </c>
      <c r="AU77" s="15" t="str">
        <f t="shared" si="44"/>
        <v/>
      </c>
      <c r="AV77" s="2" t="str" cm="1">
        <f t="array" ref="AV77">IF(D77="","",SUMPRODUCT(($D$1:$AB$4=$AV$4)*$D77:$AB77))</f>
        <v/>
      </c>
      <c r="AW77" s="15" t="str">
        <f t="shared" si="45"/>
        <v/>
      </c>
      <c r="AX77" s="2" t="str" cm="1">
        <f t="array" ref="AX77">IF(F77="","",SUMPRODUCT(($D$1:$AB$4=$AX$4)*$D77:$AB77))</f>
        <v/>
      </c>
      <c r="AY77" s="15" t="str">
        <f t="shared" si="46"/>
        <v/>
      </c>
      <c r="AZ77" s="2" t="str" cm="1">
        <f t="array" ref="AZ77">IF(B77="","",SUMPRODUCT(($D$1:$AB$4=$AZ$4)*$D77:$AB77))</f>
        <v/>
      </c>
      <c r="BA77" s="15" t="str">
        <f t="shared" si="47"/>
        <v/>
      </c>
      <c r="BB77" s="2" t="str" cm="1">
        <f t="array" ref="BB77">IF(B77="","",SUMPRODUCT(($D$1:$AB$4=$BB$4)*$D77:$AB77))</f>
        <v/>
      </c>
      <c r="BC77" s="15" t="str">
        <f t="shared" si="48"/>
        <v/>
      </c>
      <c r="BD77" s="2" t="str" cm="1">
        <f t="array" ref="BD77">IF(B77="","",SUMPRODUCT(($D$1:$AB$4=$BD$4)*$D77:$AB77))</f>
        <v/>
      </c>
      <c r="BE77" s="15" t="str">
        <f t="shared" si="49"/>
        <v/>
      </c>
      <c r="BF77" s="2" t="str" cm="1">
        <f t="array" ref="BF77">IF(B77="","",SUMPRODUCT(($D$1:$AB$4=$BF$4)*$D77:$AB77))</f>
        <v/>
      </c>
      <c r="BG77" s="15" t="str">
        <f t="shared" si="50"/>
        <v/>
      </c>
      <c r="BH77" s="2" t="str" cm="1">
        <f t="array" ref="BH77">IF(B77="","",SUMPRODUCT(($D$1:$AB$4=$BH$4)*$D77:$AB77))</f>
        <v/>
      </c>
      <c r="BI77" s="15" t="str">
        <f t="shared" si="51"/>
        <v/>
      </c>
      <c r="BJ77" s="2" t="str" cm="1">
        <f t="array" ref="BJ77">IF(B77="","",SUMPRODUCT(($D$1:$AB$4=$BJ$4)*$D77:$AB77))</f>
        <v/>
      </c>
      <c r="BK77" s="15" t="str">
        <f t="shared" si="52"/>
        <v/>
      </c>
      <c r="BL77" s="2" t="str" cm="1">
        <f t="array" ref="BL77">IF(B77="","",SUMPRODUCT(($D$1:$AB$4=$BL$4)*$D77:$AB77))</f>
        <v/>
      </c>
      <c r="BM77" s="15" t="str">
        <f t="shared" si="53"/>
        <v/>
      </c>
      <c r="BN77" s="2" t="str" cm="1">
        <f t="array" ref="BN77">IF(B77="","",SUMPRODUCT(($D$1:$AB$4=$BN$4)*$D77:$AB77))</f>
        <v/>
      </c>
      <c r="BO77" s="15" t="str">
        <f t="shared" si="54"/>
        <v/>
      </c>
      <c r="BP77" s="2" t="str" cm="1">
        <f t="array" ref="BP77">IF(B77="","",SUMPRODUCT(($D$1:$AB$4=$BP$4)*$D77:$AB77))</f>
        <v/>
      </c>
      <c r="BQ77" s="15" t="str">
        <f t="shared" si="55"/>
        <v/>
      </c>
      <c r="BR77" s="2" t="str" cm="1">
        <f t="array" ref="BR77">IF(B77="","",SUMPRODUCT(($D$1:$AB$4=$BR$4)*$D77:$AB77))</f>
        <v/>
      </c>
      <c r="BS77" s="15" t="str">
        <f t="shared" si="56"/>
        <v/>
      </c>
      <c r="BT77" s="2" t="str" cm="1">
        <f t="array" ref="BT77">IF(B77="","",SUMPRODUCT(($D$1:$AB$4=$BT$4)*$D77:$AB77))</f>
        <v/>
      </c>
      <c r="BU77" s="15" t="str">
        <f t="shared" si="57"/>
        <v/>
      </c>
      <c r="BV77" s="2" t="str" cm="1">
        <f t="array" ref="BV77">IF(B77="","",SUMPRODUCT(($D$1:$AB$4=$BV$4)*$D77:$AB77))</f>
        <v/>
      </c>
      <c r="BW77" s="15" t="str">
        <f t="shared" si="58"/>
        <v/>
      </c>
      <c r="BX77" s="2" t="str" cm="1">
        <f t="array" ref="BX77">IF(B77="","",SUMPRODUCT(($D$1:$AB$4=$BX$4)*$D77:$AB77))</f>
        <v/>
      </c>
      <c r="BY77" s="15" t="str">
        <f t="shared" si="59"/>
        <v/>
      </c>
      <c r="BZ77" s="2" t="str" cm="1">
        <f t="array" ref="BZ77">IF(B77="","",SUMPRODUCT(($D$1:$AB$4=$BZ$4)*$D77:$AB77))</f>
        <v/>
      </c>
      <c r="CA77" s="15" t="str">
        <f t="shared" si="60"/>
        <v/>
      </c>
      <c r="CB77" s="2" t="str" cm="1">
        <f t="array" ref="CB77">IF(B77="","",SUMPRODUCT(($D$1:$AB$4=$CB$4)*$D77:$AB77))</f>
        <v/>
      </c>
      <c r="CC77" s="15" t="str">
        <f t="shared" si="61"/>
        <v/>
      </c>
      <c r="CD77" s="2" t="str" cm="1">
        <f t="array" ref="CD77">IF(B77="","",SUMPRODUCT(($D$1:$AB$4=$CD$4)*$D77:$AB77))</f>
        <v/>
      </c>
      <c r="CE77" s="15" t="str">
        <f t="shared" si="62"/>
        <v/>
      </c>
      <c r="CF77" s="2" t="str" cm="1">
        <f t="array" ref="CF77">IF(B77="","",SUMPRODUCT(($D$1:$AB$4=$CF$4)*$D77:$AB77))</f>
        <v/>
      </c>
      <c r="CG77" s="15" t="str">
        <f t="shared" si="63"/>
        <v/>
      </c>
      <c r="CH77" s="2" t="str" cm="1">
        <f t="array" ref="CH77">IF(B77="","",SUMPRODUCT(($D$1:$AB$4=$CH$4)*$D77:$AB77))</f>
        <v/>
      </c>
      <c r="CI77" s="15" t="str">
        <f t="shared" si="64"/>
        <v/>
      </c>
    </row>
    <row r="78" spans="1:87">
      <c r="A78" s="6">
        <v>73</v>
      </c>
      <c r="D78" s="97"/>
      <c r="E78" s="86"/>
      <c r="F78" s="86"/>
      <c r="G78" s="86"/>
      <c r="H78" s="86"/>
      <c r="I78" s="98"/>
      <c r="J78" s="102"/>
      <c r="K78" s="87"/>
      <c r="L78" s="87"/>
      <c r="M78" s="87"/>
      <c r="N78" s="87"/>
      <c r="O78" s="103"/>
      <c r="P78" s="107"/>
      <c r="Q78" s="88"/>
      <c r="R78" s="88"/>
      <c r="S78" s="88"/>
      <c r="T78" s="88"/>
      <c r="U78" s="108"/>
      <c r="V78" s="113"/>
      <c r="W78" s="89"/>
      <c r="X78" s="89"/>
      <c r="Y78" s="89"/>
      <c r="Z78" s="89"/>
      <c r="AA78" s="89"/>
      <c r="AB78" s="169"/>
      <c r="AC78" s="171" t="str">
        <f t="shared" si="38"/>
        <v/>
      </c>
      <c r="AD78" s="172" t="str">
        <f t="shared" si="39"/>
        <v/>
      </c>
      <c r="AL78" s="2" t="str" cm="1">
        <f t="array" ref="AL78">IF(B78="","",SUMPRODUCT(($D$1:$AB$4=$AL$4)*D78:AB78))</f>
        <v/>
      </c>
      <c r="AM78" s="15" t="str">
        <f t="shared" si="40"/>
        <v/>
      </c>
      <c r="AN78" s="2" t="str" cm="1">
        <f t="array" ref="AN78">IF(B78="","",SUMPRODUCT(($D$1:$AB$4=$AN$4)*D78:AB78))</f>
        <v/>
      </c>
      <c r="AO78" s="15" t="str">
        <f t="shared" si="41"/>
        <v/>
      </c>
      <c r="AP78" s="2" t="str" cm="1">
        <f t="array" ref="AP78">IF(B78="","",SUMPRODUCT(($D$1:$AB$4=$AP$4)*D78:AB78))</f>
        <v/>
      </c>
      <c r="AQ78" s="15" t="str">
        <f t="shared" si="42"/>
        <v/>
      </c>
      <c r="AR78" s="2" t="str" cm="1">
        <f t="array" ref="AR78">IF(B78="","",SUMPRODUCT(($D$1:$AB$4=$AR$4)*D78:AB78))</f>
        <v/>
      </c>
      <c r="AS78" s="15" t="str">
        <f t="shared" si="43"/>
        <v/>
      </c>
      <c r="AT78" s="2" t="str" cm="1">
        <f t="array" ref="AT78">IF(B78="","",SUMPRODUCT(($D$1:$AB$4=$AT$4)*$D78:$AB78))</f>
        <v/>
      </c>
      <c r="AU78" s="15" t="str">
        <f t="shared" si="44"/>
        <v/>
      </c>
      <c r="AV78" s="2" t="str" cm="1">
        <f t="array" ref="AV78">IF(D78="","",SUMPRODUCT(($D$1:$AB$4=$AV$4)*$D78:$AB78))</f>
        <v/>
      </c>
      <c r="AW78" s="15" t="str">
        <f t="shared" si="45"/>
        <v/>
      </c>
      <c r="AX78" s="2" t="str" cm="1">
        <f t="array" ref="AX78">IF(F78="","",SUMPRODUCT(($D$1:$AB$4=$AX$4)*$D78:$AB78))</f>
        <v/>
      </c>
      <c r="AY78" s="15" t="str">
        <f t="shared" si="46"/>
        <v/>
      </c>
      <c r="AZ78" s="2" t="str" cm="1">
        <f t="array" ref="AZ78">IF(B78="","",SUMPRODUCT(($D$1:$AB$4=$AZ$4)*$D78:$AB78))</f>
        <v/>
      </c>
      <c r="BA78" s="15" t="str">
        <f t="shared" si="47"/>
        <v/>
      </c>
      <c r="BB78" s="2" t="str" cm="1">
        <f t="array" ref="BB78">IF(B78="","",SUMPRODUCT(($D$1:$AB$4=$BB$4)*$D78:$AB78))</f>
        <v/>
      </c>
      <c r="BC78" s="15" t="str">
        <f t="shared" si="48"/>
        <v/>
      </c>
      <c r="BD78" s="2" t="str" cm="1">
        <f t="array" ref="BD78">IF(B78="","",SUMPRODUCT(($D$1:$AB$4=$BD$4)*$D78:$AB78))</f>
        <v/>
      </c>
      <c r="BE78" s="15" t="str">
        <f t="shared" si="49"/>
        <v/>
      </c>
      <c r="BF78" s="2" t="str" cm="1">
        <f t="array" ref="BF78">IF(B78="","",SUMPRODUCT(($D$1:$AB$4=$BF$4)*$D78:$AB78))</f>
        <v/>
      </c>
      <c r="BG78" s="15" t="str">
        <f t="shared" si="50"/>
        <v/>
      </c>
      <c r="BH78" s="2" t="str" cm="1">
        <f t="array" ref="BH78">IF(B78="","",SUMPRODUCT(($D$1:$AB$4=$BH$4)*$D78:$AB78))</f>
        <v/>
      </c>
      <c r="BI78" s="15" t="str">
        <f t="shared" si="51"/>
        <v/>
      </c>
      <c r="BJ78" s="2" t="str" cm="1">
        <f t="array" ref="BJ78">IF(B78="","",SUMPRODUCT(($D$1:$AB$4=$BJ$4)*$D78:$AB78))</f>
        <v/>
      </c>
      <c r="BK78" s="15" t="str">
        <f t="shared" si="52"/>
        <v/>
      </c>
      <c r="BL78" s="2" t="str" cm="1">
        <f t="array" ref="BL78">IF(B78="","",SUMPRODUCT(($D$1:$AB$4=$BL$4)*$D78:$AB78))</f>
        <v/>
      </c>
      <c r="BM78" s="15" t="str">
        <f t="shared" si="53"/>
        <v/>
      </c>
      <c r="BN78" s="2" t="str" cm="1">
        <f t="array" ref="BN78">IF(B78="","",SUMPRODUCT(($D$1:$AB$4=$BN$4)*$D78:$AB78))</f>
        <v/>
      </c>
      <c r="BO78" s="15" t="str">
        <f t="shared" si="54"/>
        <v/>
      </c>
      <c r="BP78" s="2" t="str" cm="1">
        <f t="array" ref="BP78">IF(B78="","",SUMPRODUCT(($D$1:$AB$4=$BP$4)*$D78:$AB78))</f>
        <v/>
      </c>
      <c r="BQ78" s="15" t="str">
        <f t="shared" si="55"/>
        <v/>
      </c>
      <c r="BR78" s="2" t="str" cm="1">
        <f t="array" ref="BR78">IF(B78="","",SUMPRODUCT(($D$1:$AB$4=$BR$4)*$D78:$AB78))</f>
        <v/>
      </c>
      <c r="BS78" s="15" t="str">
        <f t="shared" si="56"/>
        <v/>
      </c>
      <c r="BT78" s="2" t="str" cm="1">
        <f t="array" ref="BT78">IF(B78="","",SUMPRODUCT(($D$1:$AB$4=$BT$4)*$D78:$AB78))</f>
        <v/>
      </c>
      <c r="BU78" s="15" t="str">
        <f t="shared" si="57"/>
        <v/>
      </c>
      <c r="BV78" s="2" t="str" cm="1">
        <f t="array" ref="BV78">IF(B78="","",SUMPRODUCT(($D$1:$AB$4=$BV$4)*$D78:$AB78))</f>
        <v/>
      </c>
      <c r="BW78" s="15" t="str">
        <f t="shared" si="58"/>
        <v/>
      </c>
      <c r="BX78" s="2" t="str" cm="1">
        <f t="array" ref="BX78">IF(B78="","",SUMPRODUCT(($D$1:$AB$4=$BX$4)*$D78:$AB78))</f>
        <v/>
      </c>
      <c r="BY78" s="15" t="str">
        <f t="shared" si="59"/>
        <v/>
      </c>
      <c r="BZ78" s="2" t="str" cm="1">
        <f t="array" ref="BZ78">IF(B78="","",SUMPRODUCT(($D$1:$AB$4=$BZ$4)*$D78:$AB78))</f>
        <v/>
      </c>
      <c r="CA78" s="15" t="str">
        <f t="shared" si="60"/>
        <v/>
      </c>
      <c r="CB78" s="2" t="str" cm="1">
        <f t="array" ref="CB78">IF(B78="","",SUMPRODUCT(($D$1:$AB$4=$CB$4)*$D78:$AB78))</f>
        <v/>
      </c>
      <c r="CC78" s="15" t="str">
        <f t="shared" si="61"/>
        <v/>
      </c>
      <c r="CD78" s="2" t="str" cm="1">
        <f t="array" ref="CD78">IF(B78="","",SUMPRODUCT(($D$1:$AB$4=$CD$4)*$D78:$AB78))</f>
        <v/>
      </c>
      <c r="CE78" s="15" t="str">
        <f t="shared" si="62"/>
        <v/>
      </c>
      <c r="CF78" s="2" t="str" cm="1">
        <f t="array" ref="CF78">IF(B78="","",SUMPRODUCT(($D$1:$AB$4=$CF$4)*$D78:$AB78))</f>
        <v/>
      </c>
      <c r="CG78" s="15" t="str">
        <f t="shared" si="63"/>
        <v/>
      </c>
      <c r="CH78" s="2" t="str" cm="1">
        <f t="array" ref="CH78">IF(B78="","",SUMPRODUCT(($D$1:$AB$4=$CH$4)*$D78:$AB78))</f>
        <v/>
      </c>
      <c r="CI78" s="15" t="str">
        <f t="shared" si="64"/>
        <v/>
      </c>
    </row>
    <row r="79" spans="1:87">
      <c r="A79" s="7">
        <v>74</v>
      </c>
      <c r="D79" s="97"/>
      <c r="E79" s="86"/>
      <c r="F79" s="86"/>
      <c r="G79" s="86"/>
      <c r="H79" s="86"/>
      <c r="I79" s="98"/>
      <c r="J79" s="102"/>
      <c r="K79" s="87"/>
      <c r="L79" s="87"/>
      <c r="M79" s="87"/>
      <c r="N79" s="87"/>
      <c r="O79" s="103"/>
      <c r="P79" s="107"/>
      <c r="Q79" s="88"/>
      <c r="R79" s="88"/>
      <c r="S79" s="88"/>
      <c r="T79" s="88"/>
      <c r="U79" s="108"/>
      <c r="V79" s="113"/>
      <c r="W79" s="89"/>
      <c r="X79" s="89"/>
      <c r="Y79" s="89"/>
      <c r="Z79" s="89"/>
      <c r="AA79" s="89"/>
      <c r="AB79" s="169"/>
      <c r="AC79" s="171" t="str">
        <f t="shared" ref="AC79:AC125" si="65">IF(B79="","",SUM(D79:AB79))</f>
        <v/>
      </c>
      <c r="AD79" s="172" t="str">
        <f t="shared" si="39"/>
        <v/>
      </c>
      <c r="AL79" s="2" t="str" cm="1">
        <f t="array" ref="AL79">IF(B79="","",SUMPRODUCT(($D$1:$AB$4=$AL$4)*D79:AB79))</f>
        <v/>
      </c>
      <c r="AM79" s="15" t="str">
        <f t="shared" si="40"/>
        <v/>
      </c>
      <c r="AN79" s="2" t="str" cm="1">
        <f t="array" ref="AN79">IF(B79="","",SUMPRODUCT(($D$1:$AB$4=$AN$4)*D79:AB79))</f>
        <v/>
      </c>
      <c r="AO79" s="15" t="str">
        <f t="shared" si="41"/>
        <v/>
      </c>
      <c r="AP79" s="2" t="str" cm="1">
        <f t="array" ref="AP79">IF(B79="","",SUMPRODUCT(($D$1:$AB$4=$AP$4)*D79:AB79))</f>
        <v/>
      </c>
      <c r="AQ79" s="15" t="str">
        <f t="shared" si="42"/>
        <v/>
      </c>
      <c r="AR79" s="2" t="str" cm="1">
        <f t="array" ref="AR79">IF(B79="","",SUMPRODUCT(($D$1:$AB$4=$AR$4)*D79:AB79))</f>
        <v/>
      </c>
      <c r="AS79" s="15" t="str">
        <f t="shared" si="43"/>
        <v/>
      </c>
      <c r="AT79" s="2" t="str" cm="1">
        <f t="array" ref="AT79">IF(B79="","",SUMPRODUCT(($D$1:$AB$4=$AT$4)*$D79:$AB79))</f>
        <v/>
      </c>
      <c r="AU79" s="15" t="str">
        <f t="shared" si="44"/>
        <v/>
      </c>
      <c r="AV79" s="2" t="str" cm="1">
        <f t="array" ref="AV79">IF(D79="","",SUMPRODUCT(($D$1:$AB$4=$AV$4)*$D79:$AB79))</f>
        <v/>
      </c>
      <c r="AW79" s="15" t="str">
        <f t="shared" si="45"/>
        <v/>
      </c>
      <c r="AX79" s="2" t="str" cm="1">
        <f t="array" ref="AX79">IF(F79="","",SUMPRODUCT(($D$1:$AB$4=$AX$4)*$D79:$AB79))</f>
        <v/>
      </c>
      <c r="AY79" s="15" t="str">
        <f t="shared" si="46"/>
        <v/>
      </c>
      <c r="AZ79" s="2" t="str" cm="1">
        <f t="array" ref="AZ79">IF(B79="","",SUMPRODUCT(($D$1:$AB$4=$AZ$4)*$D79:$AB79))</f>
        <v/>
      </c>
      <c r="BA79" s="15" t="str">
        <f t="shared" si="47"/>
        <v/>
      </c>
      <c r="BB79" s="2" t="str" cm="1">
        <f t="array" ref="BB79">IF(B79="","",SUMPRODUCT(($D$1:$AB$4=$BB$4)*$D79:$AB79))</f>
        <v/>
      </c>
      <c r="BC79" s="15" t="str">
        <f t="shared" si="48"/>
        <v/>
      </c>
      <c r="BD79" s="2" t="str" cm="1">
        <f t="array" ref="BD79">IF(B79="","",SUMPRODUCT(($D$1:$AB$4=$BD$4)*$D79:$AB79))</f>
        <v/>
      </c>
      <c r="BE79" s="15" t="str">
        <f t="shared" si="49"/>
        <v/>
      </c>
      <c r="BF79" s="2" t="str" cm="1">
        <f t="array" ref="BF79">IF(B79="","",SUMPRODUCT(($D$1:$AB$4=$BF$4)*$D79:$AB79))</f>
        <v/>
      </c>
      <c r="BG79" s="15" t="str">
        <f t="shared" si="50"/>
        <v/>
      </c>
      <c r="BH79" s="2" t="str" cm="1">
        <f t="array" ref="BH79">IF(B79="","",SUMPRODUCT(($D$1:$AB$4=$BH$4)*$D79:$AB79))</f>
        <v/>
      </c>
      <c r="BI79" s="15" t="str">
        <f t="shared" si="51"/>
        <v/>
      </c>
      <c r="BJ79" s="2" t="str" cm="1">
        <f t="array" ref="BJ79">IF(B79="","",SUMPRODUCT(($D$1:$AB$4=$BJ$4)*$D79:$AB79))</f>
        <v/>
      </c>
      <c r="BK79" s="15" t="str">
        <f t="shared" si="52"/>
        <v/>
      </c>
      <c r="BL79" s="2" t="str" cm="1">
        <f t="array" ref="BL79">IF(B79="","",SUMPRODUCT(($D$1:$AB$4=$BL$4)*$D79:$AB79))</f>
        <v/>
      </c>
      <c r="BM79" s="15" t="str">
        <f t="shared" si="53"/>
        <v/>
      </c>
      <c r="BN79" s="2" t="str" cm="1">
        <f t="array" ref="BN79">IF(B79="","",SUMPRODUCT(($D$1:$AB$4=$BN$4)*$D79:$AB79))</f>
        <v/>
      </c>
      <c r="BO79" s="15" t="str">
        <f t="shared" si="54"/>
        <v/>
      </c>
      <c r="BP79" s="2" t="str" cm="1">
        <f t="array" ref="BP79">IF(B79="","",SUMPRODUCT(($D$1:$AB$4=$BP$4)*$D79:$AB79))</f>
        <v/>
      </c>
      <c r="BQ79" s="15" t="str">
        <f t="shared" si="55"/>
        <v/>
      </c>
      <c r="BR79" s="2" t="str" cm="1">
        <f t="array" ref="BR79">IF(B79="","",SUMPRODUCT(($D$1:$AB$4=$BR$4)*$D79:$AB79))</f>
        <v/>
      </c>
      <c r="BS79" s="15" t="str">
        <f t="shared" si="56"/>
        <v/>
      </c>
      <c r="BT79" s="2" t="str" cm="1">
        <f t="array" ref="BT79">IF(B79="","",SUMPRODUCT(($D$1:$AB$4=$BT$4)*$D79:$AB79))</f>
        <v/>
      </c>
      <c r="BU79" s="15" t="str">
        <f t="shared" si="57"/>
        <v/>
      </c>
      <c r="BV79" s="2" t="str" cm="1">
        <f t="array" ref="BV79">IF(B79="","",SUMPRODUCT(($D$1:$AB$4=$BV$4)*$D79:$AB79))</f>
        <v/>
      </c>
      <c r="BW79" s="15" t="str">
        <f t="shared" si="58"/>
        <v/>
      </c>
      <c r="BX79" s="2" t="str" cm="1">
        <f t="array" ref="BX79">IF(B79="","",SUMPRODUCT(($D$1:$AB$4=$BX$4)*$D79:$AB79))</f>
        <v/>
      </c>
      <c r="BY79" s="15" t="str">
        <f t="shared" si="59"/>
        <v/>
      </c>
      <c r="BZ79" s="2" t="str" cm="1">
        <f t="array" ref="BZ79">IF(B79="","",SUMPRODUCT(($D$1:$AB$4=$BZ$4)*$D79:$AB79))</f>
        <v/>
      </c>
      <c r="CA79" s="15" t="str">
        <f t="shared" si="60"/>
        <v/>
      </c>
      <c r="CB79" s="2" t="str" cm="1">
        <f t="array" ref="CB79">IF(B79="","",SUMPRODUCT(($D$1:$AB$4=$CB$4)*$D79:$AB79))</f>
        <v/>
      </c>
      <c r="CC79" s="15" t="str">
        <f t="shared" si="61"/>
        <v/>
      </c>
      <c r="CD79" s="2" t="str" cm="1">
        <f t="array" ref="CD79">IF(B79="","",SUMPRODUCT(($D$1:$AB$4=$CD$4)*$D79:$AB79))</f>
        <v/>
      </c>
      <c r="CE79" s="15" t="str">
        <f t="shared" si="62"/>
        <v/>
      </c>
      <c r="CF79" s="2" t="str" cm="1">
        <f t="array" ref="CF79">IF(B79="","",SUMPRODUCT(($D$1:$AB$4=$CF$4)*$D79:$AB79))</f>
        <v/>
      </c>
      <c r="CG79" s="15" t="str">
        <f t="shared" si="63"/>
        <v/>
      </c>
      <c r="CH79" s="2" t="str" cm="1">
        <f t="array" ref="CH79">IF(B79="","",SUMPRODUCT(($D$1:$AB$4=$CH$4)*$D79:$AB79))</f>
        <v/>
      </c>
      <c r="CI79" s="15" t="str">
        <f t="shared" si="64"/>
        <v/>
      </c>
    </row>
    <row r="80" spans="1:87">
      <c r="A80" s="6">
        <v>75</v>
      </c>
      <c r="D80" s="97"/>
      <c r="E80" s="86"/>
      <c r="F80" s="86"/>
      <c r="G80" s="86"/>
      <c r="H80" s="86"/>
      <c r="I80" s="98"/>
      <c r="J80" s="102"/>
      <c r="K80" s="87"/>
      <c r="L80" s="87"/>
      <c r="M80" s="87"/>
      <c r="N80" s="87"/>
      <c r="O80" s="103"/>
      <c r="P80" s="107"/>
      <c r="Q80" s="88"/>
      <c r="R80" s="88"/>
      <c r="S80" s="88"/>
      <c r="T80" s="88"/>
      <c r="U80" s="108"/>
      <c r="V80" s="113"/>
      <c r="W80" s="89"/>
      <c r="X80" s="89"/>
      <c r="Y80" s="89"/>
      <c r="Z80" s="89"/>
      <c r="AA80" s="89"/>
      <c r="AB80" s="169"/>
      <c r="AC80" s="171" t="str">
        <f t="shared" si="65"/>
        <v/>
      </c>
      <c r="AD80" s="172" t="str">
        <f t="shared" si="39"/>
        <v/>
      </c>
      <c r="AL80" s="2" t="str" cm="1">
        <f t="array" ref="AL80">IF(B80="","",SUMPRODUCT(($D$1:$AB$4=$AL$4)*D80:AB80))</f>
        <v/>
      </c>
      <c r="AM80" s="15" t="str">
        <f t="shared" si="40"/>
        <v/>
      </c>
      <c r="AN80" s="2" t="str" cm="1">
        <f t="array" ref="AN80">IF(B80="","",SUMPRODUCT(($D$1:$AB$4=$AN$4)*D80:AB80))</f>
        <v/>
      </c>
      <c r="AO80" s="15" t="str">
        <f t="shared" si="41"/>
        <v/>
      </c>
      <c r="AP80" s="2" t="str" cm="1">
        <f t="array" ref="AP80">IF(B80="","",SUMPRODUCT(($D$1:$AB$4=$AP$4)*D80:AB80))</f>
        <v/>
      </c>
      <c r="AQ80" s="15" t="str">
        <f t="shared" si="42"/>
        <v/>
      </c>
      <c r="AR80" s="2" t="str" cm="1">
        <f t="array" ref="AR80">IF(B80="","",SUMPRODUCT(($D$1:$AB$4=$AR$4)*D80:AB80))</f>
        <v/>
      </c>
      <c r="AS80" s="15" t="str">
        <f t="shared" si="43"/>
        <v/>
      </c>
      <c r="AT80" s="2" t="str" cm="1">
        <f t="array" ref="AT80">IF(B80="","",SUMPRODUCT(($D$1:$AB$4=$AT$4)*$D80:$AB80))</f>
        <v/>
      </c>
      <c r="AU80" s="15" t="str">
        <f t="shared" si="44"/>
        <v/>
      </c>
      <c r="AV80" s="2" t="str" cm="1">
        <f t="array" ref="AV80">IF(D80="","",SUMPRODUCT(($D$1:$AB$4=$AV$4)*$D80:$AB80))</f>
        <v/>
      </c>
      <c r="AW80" s="15" t="str">
        <f t="shared" si="45"/>
        <v/>
      </c>
      <c r="AX80" s="2" t="str" cm="1">
        <f t="array" ref="AX80">IF(F80="","",SUMPRODUCT(($D$1:$AB$4=$AX$4)*$D80:$AB80))</f>
        <v/>
      </c>
      <c r="AY80" s="15" t="str">
        <f t="shared" si="46"/>
        <v/>
      </c>
      <c r="AZ80" s="2" t="str" cm="1">
        <f t="array" ref="AZ80">IF(B80="","",SUMPRODUCT(($D$1:$AB$4=$AZ$4)*$D80:$AB80))</f>
        <v/>
      </c>
      <c r="BA80" s="15" t="str">
        <f t="shared" si="47"/>
        <v/>
      </c>
      <c r="BB80" s="2" t="str" cm="1">
        <f t="array" ref="BB80">IF(B80="","",SUMPRODUCT(($D$1:$AB$4=$BB$4)*$D80:$AB80))</f>
        <v/>
      </c>
      <c r="BC80" s="15" t="str">
        <f t="shared" si="48"/>
        <v/>
      </c>
      <c r="BD80" s="2" t="str" cm="1">
        <f t="array" ref="BD80">IF(B80="","",SUMPRODUCT(($D$1:$AB$4=$BD$4)*$D80:$AB80))</f>
        <v/>
      </c>
      <c r="BE80" s="15" t="str">
        <f t="shared" si="49"/>
        <v/>
      </c>
      <c r="BF80" s="2" t="str" cm="1">
        <f t="array" ref="BF80">IF(B80="","",SUMPRODUCT(($D$1:$AB$4=$BF$4)*$D80:$AB80))</f>
        <v/>
      </c>
      <c r="BG80" s="15" t="str">
        <f t="shared" si="50"/>
        <v/>
      </c>
      <c r="BH80" s="2" t="str" cm="1">
        <f t="array" ref="BH80">IF(B80="","",SUMPRODUCT(($D$1:$AB$4=$BH$4)*$D80:$AB80))</f>
        <v/>
      </c>
      <c r="BI80" s="15" t="str">
        <f t="shared" si="51"/>
        <v/>
      </c>
      <c r="BJ80" s="2" t="str" cm="1">
        <f t="array" ref="BJ80">IF(B80="","",SUMPRODUCT(($D$1:$AB$4=$BJ$4)*$D80:$AB80))</f>
        <v/>
      </c>
      <c r="BK80" s="15" t="str">
        <f t="shared" si="52"/>
        <v/>
      </c>
      <c r="BL80" s="2" t="str" cm="1">
        <f t="array" ref="BL80">IF(B80="","",SUMPRODUCT(($D$1:$AB$4=$BL$4)*$D80:$AB80))</f>
        <v/>
      </c>
      <c r="BM80" s="15" t="str">
        <f t="shared" si="53"/>
        <v/>
      </c>
      <c r="BN80" s="2" t="str" cm="1">
        <f t="array" ref="BN80">IF(B80="","",SUMPRODUCT(($D$1:$AB$4=$BN$4)*$D80:$AB80))</f>
        <v/>
      </c>
      <c r="BO80" s="15" t="str">
        <f t="shared" si="54"/>
        <v/>
      </c>
      <c r="BP80" s="2" t="str" cm="1">
        <f t="array" ref="BP80">IF(B80="","",SUMPRODUCT(($D$1:$AB$4=$BP$4)*$D80:$AB80))</f>
        <v/>
      </c>
      <c r="BQ80" s="15" t="str">
        <f t="shared" si="55"/>
        <v/>
      </c>
      <c r="BR80" s="2" t="str" cm="1">
        <f t="array" ref="BR80">IF(B80="","",SUMPRODUCT(($D$1:$AB$4=$BR$4)*$D80:$AB80))</f>
        <v/>
      </c>
      <c r="BS80" s="15" t="str">
        <f t="shared" si="56"/>
        <v/>
      </c>
      <c r="BT80" s="2" t="str" cm="1">
        <f t="array" ref="BT80">IF(B80="","",SUMPRODUCT(($D$1:$AB$4=$BT$4)*$D80:$AB80))</f>
        <v/>
      </c>
      <c r="BU80" s="15" t="str">
        <f t="shared" si="57"/>
        <v/>
      </c>
      <c r="BV80" s="2" t="str" cm="1">
        <f t="array" ref="BV80">IF(B80="","",SUMPRODUCT(($D$1:$AB$4=$BV$4)*$D80:$AB80))</f>
        <v/>
      </c>
      <c r="BW80" s="15" t="str">
        <f t="shared" si="58"/>
        <v/>
      </c>
      <c r="BX80" s="2" t="str" cm="1">
        <f t="array" ref="BX80">IF(B80="","",SUMPRODUCT(($D$1:$AB$4=$BX$4)*$D80:$AB80))</f>
        <v/>
      </c>
      <c r="BY80" s="15" t="str">
        <f t="shared" si="59"/>
        <v/>
      </c>
      <c r="BZ80" s="2" t="str" cm="1">
        <f t="array" ref="BZ80">IF(B80="","",SUMPRODUCT(($D$1:$AB$4=$BZ$4)*$D80:$AB80))</f>
        <v/>
      </c>
      <c r="CA80" s="15" t="str">
        <f t="shared" si="60"/>
        <v/>
      </c>
      <c r="CB80" s="2" t="str" cm="1">
        <f t="array" ref="CB80">IF(B80="","",SUMPRODUCT(($D$1:$AB$4=$CB$4)*$D80:$AB80))</f>
        <v/>
      </c>
      <c r="CC80" s="15" t="str">
        <f t="shared" si="61"/>
        <v/>
      </c>
      <c r="CD80" s="2" t="str" cm="1">
        <f t="array" ref="CD80">IF(B80="","",SUMPRODUCT(($D$1:$AB$4=$CD$4)*$D80:$AB80))</f>
        <v/>
      </c>
      <c r="CE80" s="15" t="str">
        <f t="shared" si="62"/>
        <v/>
      </c>
      <c r="CF80" s="2" t="str" cm="1">
        <f t="array" ref="CF80">IF(B80="","",SUMPRODUCT(($D$1:$AB$4=$CF$4)*$D80:$AB80))</f>
        <v/>
      </c>
      <c r="CG80" s="15" t="str">
        <f t="shared" si="63"/>
        <v/>
      </c>
      <c r="CH80" s="2" t="str" cm="1">
        <f t="array" ref="CH80">IF(B80="","",SUMPRODUCT(($D$1:$AB$4=$CH$4)*$D80:$AB80))</f>
        <v/>
      </c>
      <c r="CI80" s="15" t="str">
        <f t="shared" si="64"/>
        <v/>
      </c>
    </row>
    <row r="81" spans="1:87">
      <c r="A81" s="7">
        <v>76</v>
      </c>
      <c r="D81" s="97"/>
      <c r="E81" s="86"/>
      <c r="F81" s="86"/>
      <c r="G81" s="86"/>
      <c r="H81" s="86"/>
      <c r="I81" s="98"/>
      <c r="J81" s="102"/>
      <c r="K81" s="87"/>
      <c r="L81" s="87"/>
      <c r="M81" s="87"/>
      <c r="N81" s="87"/>
      <c r="O81" s="103"/>
      <c r="P81" s="107"/>
      <c r="Q81" s="88"/>
      <c r="R81" s="88"/>
      <c r="S81" s="88"/>
      <c r="T81" s="88"/>
      <c r="U81" s="108"/>
      <c r="V81" s="113"/>
      <c r="W81" s="89"/>
      <c r="X81" s="89"/>
      <c r="Y81" s="89"/>
      <c r="Z81" s="89"/>
      <c r="AA81" s="89"/>
      <c r="AB81" s="169"/>
      <c r="AC81" s="171" t="str">
        <f t="shared" si="65"/>
        <v/>
      </c>
      <c r="AD81" s="172" t="str">
        <f t="shared" si="39"/>
        <v/>
      </c>
      <c r="AL81" s="2" t="str" cm="1">
        <f t="array" ref="AL81">IF(B81="","",SUMPRODUCT(($D$1:$AB$4=$AL$4)*D81:AB81))</f>
        <v/>
      </c>
      <c r="AM81" s="15" t="str">
        <f t="shared" si="40"/>
        <v/>
      </c>
      <c r="AN81" s="2" t="str" cm="1">
        <f t="array" ref="AN81">IF(B81="","",SUMPRODUCT(($D$1:$AB$4=$AN$4)*D81:AB81))</f>
        <v/>
      </c>
      <c r="AO81" s="15" t="str">
        <f t="shared" si="41"/>
        <v/>
      </c>
      <c r="AP81" s="2" t="str" cm="1">
        <f t="array" ref="AP81">IF(B81="","",SUMPRODUCT(($D$1:$AB$4=$AP$4)*D81:AB81))</f>
        <v/>
      </c>
      <c r="AQ81" s="15" t="str">
        <f t="shared" si="42"/>
        <v/>
      </c>
      <c r="AR81" s="2" t="str" cm="1">
        <f t="array" ref="AR81">IF(B81="","",SUMPRODUCT(($D$1:$AB$4=$AR$4)*D81:AB81))</f>
        <v/>
      </c>
      <c r="AS81" s="15" t="str">
        <f t="shared" si="43"/>
        <v/>
      </c>
      <c r="AT81" s="2" t="str" cm="1">
        <f t="array" ref="AT81">IF(B81="","",SUMPRODUCT(($D$1:$AB$4=$AT$4)*$D81:$AB81))</f>
        <v/>
      </c>
      <c r="AU81" s="15" t="str">
        <f t="shared" si="44"/>
        <v/>
      </c>
      <c r="AV81" s="2" t="str" cm="1">
        <f t="array" ref="AV81">IF(D81="","",SUMPRODUCT(($D$1:$AB$4=$AV$4)*$D81:$AB81))</f>
        <v/>
      </c>
      <c r="AW81" s="15" t="str">
        <f t="shared" si="45"/>
        <v/>
      </c>
      <c r="AX81" s="2" t="str" cm="1">
        <f t="array" ref="AX81">IF(F81="","",SUMPRODUCT(($D$1:$AB$4=$AX$4)*$D81:$AB81))</f>
        <v/>
      </c>
      <c r="AY81" s="15" t="str">
        <f t="shared" si="46"/>
        <v/>
      </c>
      <c r="AZ81" s="2" t="str" cm="1">
        <f t="array" ref="AZ81">IF(B81="","",SUMPRODUCT(($D$1:$AB$4=$AZ$4)*$D81:$AB81))</f>
        <v/>
      </c>
      <c r="BA81" s="15" t="str">
        <f t="shared" si="47"/>
        <v/>
      </c>
      <c r="BB81" s="2" t="str" cm="1">
        <f t="array" ref="BB81">IF(B81="","",SUMPRODUCT(($D$1:$AB$4=$BB$4)*$D81:$AB81))</f>
        <v/>
      </c>
      <c r="BC81" s="15" t="str">
        <f t="shared" si="48"/>
        <v/>
      </c>
      <c r="BD81" s="2" t="str" cm="1">
        <f t="array" ref="BD81">IF(B81="","",SUMPRODUCT(($D$1:$AB$4=$BD$4)*$D81:$AB81))</f>
        <v/>
      </c>
      <c r="BE81" s="15" t="str">
        <f t="shared" si="49"/>
        <v/>
      </c>
      <c r="BF81" s="2" t="str" cm="1">
        <f t="array" ref="BF81">IF(B81="","",SUMPRODUCT(($D$1:$AB$4=$BF$4)*$D81:$AB81))</f>
        <v/>
      </c>
      <c r="BG81" s="15" t="str">
        <f t="shared" si="50"/>
        <v/>
      </c>
      <c r="BH81" s="2" t="str" cm="1">
        <f t="array" ref="BH81">IF(B81="","",SUMPRODUCT(($D$1:$AB$4=$BH$4)*$D81:$AB81))</f>
        <v/>
      </c>
      <c r="BI81" s="15" t="str">
        <f t="shared" si="51"/>
        <v/>
      </c>
      <c r="BJ81" s="2" t="str" cm="1">
        <f t="array" ref="BJ81">IF(B81="","",SUMPRODUCT(($D$1:$AB$4=$BJ$4)*$D81:$AB81))</f>
        <v/>
      </c>
      <c r="BK81" s="15" t="str">
        <f t="shared" si="52"/>
        <v/>
      </c>
      <c r="BL81" s="2" t="str" cm="1">
        <f t="array" ref="BL81">IF(B81="","",SUMPRODUCT(($D$1:$AB$4=$BL$4)*$D81:$AB81))</f>
        <v/>
      </c>
      <c r="BM81" s="15" t="str">
        <f t="shared" si="53"/>
        <v/>
      </c>
      <c r="BN81" s="2" t="str" cm="1">
        <f t="array" ref="BN81">IF(B81="","",SUMPRODUCT(($D$1:$AB$4=$BN$4)*$D81:$AB81))</f>
        <v/>
      </c>
      <c r="BO81" s="15" t="str">
        <f t="shared" si="54"/>
        <v/>
      </c>
      <c r="BP81" s="2" t="str" cm="1">
        <f t="array" ref="BP81">IF(B81="","",SUMPRODUCT(($D$1:$AB$4=$BP$4)*$D81:$AB81))</f>
        <v/>
      </c>
      <c r="BQ81" s="15" t="str">
        <f t="shared" si="55"/>
        <v/>
      </c>
      <c r="BR81" s="2" t="str" cm="1">
        <f t="array" ref="BR81">IF(B81="","",SUMPRODUCT(($D$1:$AB$4=$BR$4)*$D81:$AB81))</f>
        <v/>
      </c>
      <c r="BS81" s="15" t="str">
        <f t="shared" si="56"/>
        <v/>
      </c>
      <c r="BT81" s="2" t="str" cm="1">
        <f t="array" ref="BT81">IF(B81="","",SUMPRODUCT(($D$1:$AB$4=$BT$4)*$D81:$AB81))</f>
        <v/>
      </c>
      <c r="BU81" s="15" t="str">
        <f t="shared" si="57"/>
        <v/>
      </c>
      <c r="BV81" s="2" t="str" cm="1">
        <f t="array" ref="BV81">IF(B81="","",SUMPRODUCT(($D$1:$AB$4=$BV$4)*$D81:$AB81))</f>
        <v/>
      </c>
      <c r="BW81" s="15" t="str">
        <f t="shared" si="58"/>
        <v/>
      </c>
      <c r="BX81" s="2" t="str" cm="1">
        <f t="array" ref="BX81">IF(B81="","",SUMPRODUCT(($D$1:$AB$4=$BX$4)*$D81:$AB81))</f>
        <v/>
      </c>
      <c r="BY81" s="15" t="str">
        <f t="shared" si="59"/>
        <v/>
      </c>
      <c r="BZ81" s="2" t="str" cm="1">
        <f t="array" ref="BZ81">IF(B81="","",SUMPRODUCT(($D$1:$AB$4=$BZ$4)*$D81:$AB81))</f>
        <v/>
      </c>
      <c r="CA81" s="15" t="str">
        <f t="shared" si="60"/>
        <v/>
      </c>
      <c r="CB81" s="2" t="str" cm="1">
        <f t="array" ref="CB81">IF(B81="","",SUMPRODUCT(($D$1:$AB$4=$CB$4)*$D81:$AB81))</f>
        <v/>
      </c>
      <c r="CC81" s="15" t="str">
        <f t="shared" si="61"/>
        <v/>
      </c>
      <c r="CD81" s="2" t="str" cm="1">
        <f t="array" ref="CD81">IF(B81="","",SUMPRODUCT(($D$1:$AB$4=$CD$4)*$D81:$AB81))</f>
        <v/>
      </c>
      <c r="CE81" s="15" t="str">
        <f t="shared" si="62"/>
        <v/>
      </c>
      <c r="CF81" s="2" t="str" cm="1">
        <f t="array" ref="CF81">IF(B81="","",SUMPRODUCT(($D$1:$AB$4=$CF$4)*$D81:$AB81))</f>
        <v/>
      </c>
      <c r="CG81" s="15" t="str">
        <f t="shared" si="63"/>
        <v/>
      </c>
      <c r="CH81" s="2" t="str" cm="1">
        <f t="array" ref="CH81">IF(B81="","",SUMPRODUCT(($D$1:$AB$4=$CH$4)*$D81:$AB81))</f>
        <v/>
      </c>
      <c r="CI81" s="15" t="str">
        <f t="shared" si="64"/>
        <v/>
      </c>
    </row>
    <row r="82" spans="1:87">
      <c r="A82" s="6">
        <v>77</v>
      </c>
      <c r="D82" s="97"/>
      <c r="E82" s="86"/>
      <c r="F82" s="86"/>
      <c r="G82" s="86"/>
      <c r="H82" s="86"/>
      <c r="I82" s="98"/>
      <c r="J82" s="102"/>
      <c r="K82" s="87"/>
      <c r="L82" s="87"/>
      <c r="M82" s="87"/>
      <c r="N82" s="87"/>
      <c r="O82" s="103"/>
      <c r="P82" s="107"/>
      <c r="Q82" s="88"/>
      <c r="R82" s="88"/>
      <c r="S82" s="88"/>
      <c r="T82" s="88"/>
      <c r="U82" s="108"/>
      <c r="V82" s="113"/>
      <c r="W82" s="89"/>
      <c r="X82" s="89"/>
      <c r="Y82" s="89"/>
      <c r="Z82" s="89"/>
      <c r="AA82" s="89"/>
      <c r="AB82" s="169"/>
      <c r="AC82" s="171" t="str">
        <f t="shared" si="65"/>
        <v/>
      </c>
      <c r="AD82" s="172" t="str">
        <f t="shared" si="39"/>
        <v/>
      </c>
      <c r="AL82" s="2" t="str" cm="1">
        <f t="array" ref="AL82">IF(B82="","",SUMPRODUCT(($D$1:$AB$4=$AL$4)*D82:AB82))</f>
        <v/>
      </c>
      <c r="AM82" s="15" t="str">
        <f t="shared" si="40"/>
        <v/>
      </c>
      <c r="AN82" s="2" t="str" cm="1">
        <f t="array" ref="AN82">IF(B82="","",SUMPRODUCT(($D$1:$AB$4=$AN$4)*D82:AB82))</f>
        <v/>
      </c>
      <c r="AO82" s="15" t="str">
        <f t="shared" si="41"/>
        <v/>
      </c>
      <c r="AP82" s="2" t="str" cm="1">
        <f t="array" ref="AP82">IF(B82="","",SUMPRODUCT(($D$1:$AB$4=$AP$4)*D82:AB82))</f>
        <v/>
      </c>
      <c r="AQ82" s="15" t="str">
        <f t="shared" si="42"/>
        <v/>
      </c>
      <c r="AR82" s="2" t="str" cm="1">
        <f t="array" ref="AR82">IF(B82="","",SUMPRODUCT(($D$1:$AB$4=$AR$4)*D82:AB82))</f>
        <v/>
      </c>
      <c r="AS82" s="15" t="str">
        <f t="shared" si="43"/>
        <v/>
      </c>
      <c r="AT82" s="2" t="str" cm="1">
        <f t="array" ref="AT82">IF(B82="","",SUMPRODUCT(($D$1:$AB$4=$AT$4)*$D82:$AB82))</f>
        <v/>
      </c>
      <c r="AU82" s="15" t="str">
        <f t="shared" si="44"/>
        <v/>
      </c>
      <c r="AV82" s="2" t="str" cm="1">
        <f t="array" ref="AV82">IF(D82="","",SUMPRODUCT(($D$1:$AB$4=$AV$4)*$D82:$AB82))</f>
        <v/>
      </c>
      <c r="AW82" s="15" t="str">
        <f t="shared" si="45"/>
        <v/>
      </c>
      <c r="AX82" s="2" t="str" cm="1">
        <f t="array" ref="AX82">IF(F82="","",SUMPRODUCT(($D$1:$AB$4=$AX$4)*$D82:$AB82))</f>
        <v/>
      </c>
      <c r="AY82" s="15" t="str">
        <f t="shared" si="46"/>
        <v/>
      </c>
      <c r="AZ82" s="2" t="str" cm="1">
        <f t="array" ref="AZ82">IF(B82="","",SUMPRODUCT(($D$1:$AB$4=$AZ$4)*$D82:$AB82))</f>
        <v/>
      </c>
      <c r="BA82" s="15" t="str">
        <f t="shared" si="47"/>
        <v/>
      </c>
      <c r="BB82" s="2" t="str" cm="1">
        <f t="array" ref="BB82">IF(B82="","",SUMPRODUCT(($D$1:$AB$4=$BB$4)*$D82:$AB82))</f>
        <v/>
      </c>
      <c r="BC82" s="15" t="str">
        <f t="shared" si="48"/>
        <v/>
      </c>
      <c r="BD82" s="2" t="str" cm="1">
        <f t="array" ref="BD82">IF(B82="","",SUMPRODUCT(($D$1:$AB$4=$BD$4)*$D82:$AB82))</f>
        <v/>
      </c>
      <c r="BE82" s="15" t="str">
        <f t="shared" si="49"/>
        <v/>
      </c>
      <c r="BF82" s="2" t="str" cm="1">
        <f t="array" ref="BF82">IF(B82="","",SUMPRODUCT(($D$1:$AB$4=$BF$4)*$D82:$AB82))</f>
        <v/>
      </c>
      <c r="BG82" s="15" t="str">
        <f t="shared" si="50"/>
        <v/>
      </c>
      <c r="BH82" s="2" t="str" cm="1">
        <f t="array" ref="BH82">IF(B82="","",SUMPRODUCT(($D$1:$AB$4=$BH$4)*$D82:$AB82))</f>
        <v/>
      </c>
      <c r="BI82" s="15" t="str">
        <f t="shared" si="51"/>
        <v/>
      </c>
      <c r="BJ82" s="2" t="str" cm="1">
        <f t="array" ref="BJ82">IF(B82="","",SUMPRODUCT(($D$1:$AB$4=$BJ$4)*$D82:$AB82))</f>
        <v/>
      </c>
      <c r="BK82" s="15" t="str">
        <f t="shared" si="52"/>
        <v/>
      </c>
      <c r="BL82" s="2" t="str" cm="1">
        <f t="array" ref="BL82">IF(B82="","",SUMPRODUCT(($D$1:$AB$4=$BL$4)*$D82:$AB82))</f>
        <v/>
      </c>
      <c r="BM82" s="15" t="str">
        <f t="shared" si="53"/>
        <v/>
      </c>
      <c r="BN82" s="2" t="str" cm="1">
        <f t="array" ref="BN82">IF(B82="","",SUMPRODUCT(($D$1:$AB$4=$BN$4)*$D82:$AB82))</f>
        <v/>
      </c>
      <c r="BO82" s="15" t="str">
        <f t="shared" si="54"/>
        <v/>
      </c>
      <c r="BP82" s="2" t="str" cm="1">
        <f t="array" ref="BP82">IF(B82="","",SUMPRODUCT(($D$1:$AB$4=$BP$4)*$D82:$AB82))</f>
        <v/>
      </c>
      <c r="BQ82" s="15" t="str">
        <f t="shared" si="55"/>
        <v/>
      </c>
      <c r="BR82" s="2" t="str" cm="1">
        <f t="array" ref="BR82">IF(B82="","",SUMPRODUCT(($D$1:$AB$4=$BR$4)*$D82:$AB82))</f>
        <v/>
      </c>
      <c r="BS82" s="15" t="str">
        <f t="shared" si="56"/>
        <v/>
      </c>
      <c r="BT82" s="2" t="str" cm="1">
        <f t="array" ref="BT82">IF(B82="","",SUMPRODUCT(($D$1:$AB$4=$BT$4)*$D82:$AB82))</f>
        <v/>
      </c>
      <c r="BU82" s="15" t="str">
        <f t="shared" si="57"/>
        <v/>
      </c>
      <c r="BV82" s="2" t="str" cm="1">
        <f t="array" ref="BV82">IF(B82="","",SUMPRODUCT(($D$1:$AB$4=$BV$4)*$D82:$AB82))</f>
        <v/>
      </c>
      <c r="BW82" s="15" t="str">
        <f t="shared" si="58"/>
        <v/>
      </c>
      <c r="BX82" s="2" t="str" cm="1">
        <f t="array" ref="BX82">IF(B82="","",SUMPRODUCT(($D$1:$AB$4=$BX$4)*$D82:$AB82))</f>
        <v/>
      </c>
      <c r="BY82" s="15" t="str">
        <f t="shared" si="59"/>
        <v/>
      </c>
      <c r="BZ82" s="2" t="str" cm="1">
        <f t="array" ref="BZ82">IF(B82="","",SUMPRODUCT(($D$1:$AB$4=$BZ$4)*$D82:$AB82))</f>
        <v/>
      </c>
      <c r="CA82" s="15" t="str">
        <f t="shared" si="60"/>
        <v/>
      </c>
      <c r="CB82" s="2" t="str" cm="1">
        <f t="array" ref="CB82">IF(B82="","",SUMPRODUCT(($D$1:$AB$4=$CB$4)*$D82:$AB82))</f>
        <v/>
      </c>
      <c r="CC82" s="15" t="str">
        <f t="shared" si="61"/>
        <v/>
      </c>
      <c r="CD82" s="2" t="str" cm="1">
        <f t="array" ref="CD82">IF(B82="","",SUMPRODUCT(($D$1:$AB$4=$CD$4)*$D82:$AB82))</f>
        <v/>
      </c>
      <c r="CE82" s="15" t="str">
        <f t="shared" si="62"/>
        <v/>
      </c>
      <c r="CF82" s="2" t="str" cm="1">
        <f t="array" ref="CF82">IF(B82="","",SUMPRODUCT(($D$1:$AB$4=$CF$4)*$D82:$AB82))</f>
        <v/>
      </c>
      <c r="CG82" s="15" t="str">
        <f t="shared" si="63"/>
        <v/>
      </c>
      <c r="CH82" s="2" t="str" cm="1">
        <f t="array" ref="CH82">IF(B82="","",SUMPRODUCT(($D$1:$AB$4=$CH$4)*$D82:$AB82))</f>
        <v/>
      </c>
      <c r="CI82" s="15" t="str">
        <f t="shared" si="64"/>
        <v/>
      </c>
    </row>
    <row r="83" spans="1:87">
      <c r="A83" s="7">
        <v>78</v>
      </c>
      <c r="D83" s="97"/>
      <c r="E83" s="86"/>
      <c r="F83" s="86"/>
      <c r="G83" s="86"/>
      <c r="H83" s="86"/>
      <c r="I83" s="98"/>
      <c r="J83" s="102"/>
      <c r="K83" s="87"/>
      <c r="L83" s="87"/>
      <c r="M83" s="87"/>
      <c r="N83" s="87"/>
      <c r="O83" s="103"/>
      <c r="P83" s="107"/>
      <c r="Q83" s="88"/>
      <c r="R83" s="88"/>
      <c r="S83" s="88"/>
      <c r="T83" s="88"/>
      <c r="U83" s="108"/>
      <c r="V83" s="113"/>
      <c r="W83" s="89"/>
      <c r="X83" s="89"/>
      <c r="Y83" s="89"/>
      <c r="Z83" s="89"/>
      <c r="AA83" s="89"/>
      <c r="AB83" s="169"/>
      <c r="AC83" s="171" t="str">
        <f t="shared" si="65"/>
        <v/>
      </c>
      <c r="AD83" s="172" t="str">
        <f t="shared" si="39"/>
        <v/>
      </c>
      <c r="AL83" s="2" t="str" cm="1">
        <f t="array" ref="AL83">IF(B83="","",SUMPRODUCT(($D$1:$AB$4=$AL$4)*D83:AB83))</f>
        <v/>
      </c>
      <c r="AM83" s="15" t="str">
        <f t="shared" si="40"/>
        <v/>
      </c>
      <c r="AN83" s="2" t="str" cm="1">
        <f t="array" ref="AN83">IF(B83="","",SUMPRODUCT(($D$1:$AB$4=$AN$4)*D83:AB83))</f>
        <v/>
      </c>
      <c r="AO83" s="15" t="str">
        <f t="shared" si="41"/>
        <v/>
      </c>
      <c r="AP83" s="2" t="str" cm="1">
        <f t="array" ref="AP83">IF(B83="","",SUMPRODUCT(($D$1:$AB$4=$AP$4)*D83:AB83))</f>
        <v/>
      </c>
      <c r="AQ83" s="15" t="str">
        <f t="shared" si="42"/>
        <v/>
      </c>
      <c r="AR83" s="2" t="str" cm="1">
        <f t="array" ref="AR83">IF(B83="","",SUMPRODUCT(($D$1:$AB$4=$AR$4)*D83:AB83))</f>
        <v/>
      </c>
      <c r="AS83" s="15" t="str">
        <f t="shared" si="43"/>
        <v/>
      </c>
      <c r="AT83" s="2" t="str" cm="1">
        <f t="array" ref="AT83">IF(B83="","",SUMPRODUCT(($D$1:$AB$4=$AT$4)*$D83:$AB83))</f>
        <v/>
      </c>
      <c r="AU83" s="15" t="str">
        <f t="shared" si="44"/>
        <v/>
      </c>
      <c r="AV83" s="2" t="str" cm="1">
        <f t="array" ref="AV83">IF(D83="","",SUMPRODUCT(($D$1:$AB$4=$AV$4)*$D83:$AB83))</f>
        <v/>
      </c>
      <c r="AW83" s="15" t="str">
        <f t="shared" si="45"/>
        <v/>
      </c>
      <c r="AX83" s="2" t="str" cm="1">
        <f t="array" ref="AX83">IF(F83="","",SUMPRODUCT(($D$1:$AB$4=$AX$4)*$D83:$AB83))</f>
        <v/>
      </c>
      <c r="AY83" s="15" t="str">
        <f t="shared" si="46"/>
        <v/>
      </c>
      <c r="AZ83" s="2" t="str" cm="1">
        <f t="array" ref="AZ83">IF(B83="","",SUMPRODUCT(($D$1:$AB$4=$AZ$4)*$D83:$AB83))</f>
        <v/>
      </c>
      <c r="BA83" s="15" t="str">
        <f t="shared" si="47"/>
        <v/>
      </c>
      <c r="BB83" s="2" t="str" cm="1">
        <f t="array" ref="BB83">IF(B83="","",SUMPRODUCT(($D$1:$AB$4=$BB$4)*$D83:$AB83))</f>
        <v/>
      </c>
      <c r="BC83" s="15" t="str">
        <f t="shared" si="48"/>
        <v/>
      </c>
      <c r="BD83" s="2" t="str" cm="1">
        <f t="array" ref="BD83">IF(B83="","",SUMPRODUCT(($D$1:$AB$4=$BD$4)*$D83:$AB83))</f>
        <v/>
      </c>
      <c r="BE83" s="15" t="str">
        <f t="shared" si="49"/>
        <v/>
      </c>
      <c r="BF83" s="2" t="str" cm="1">
        <f t="array" ref="BF83">IF(B83="","",SUMPRODUCT(($D$1:$AB$4=$BF$4)*$D83:$AB83))</f>
        <v/>
      </c>
      <c r="BG83" s="15" t="str">
        <f t="shared" si="50"/>
        <v/>
      </c>
      <c r="BH83" s="2" t="str" cm="1">
        <f t="array" ref="BH83">IF(B83="","",SUMPRODUCT(($D$1:$AB$4=$BH$4)*$D83:$AB83))</f>
        <v/>
      </c>
      <c r="BI83" s="15" t="str">
        <f t="shared" si="51"/>
        <v/>
      </c>
      <c r="BJ83" s="2" t="str" cm="1">
        <f t="array" ref="BJ83">IF(B83="","",SUMPRODUCT(($D$1:$AB$4=$BJ$4)*$D83:$AB83))</f>
        <v/>
      </c>
      <c r="BK83" s="15" t="str">
        <f t="shared" si="52"/>
        <v/>
      </c>
      <c r="BL83" s="2" t="str" cm="1">
        <f t="array" ref="BL83">IF(B83="","",SUMPRODUCT(($D$1:$AB$4=$BL$4)*$D83:$AB83))</f>
        <v/>
      </c>
      <c r="BM83" s="15" t="str">
        <f t="shared" si="53"/>
        <v/>
      </c>
      <c r="BN83" s="2" t="str" cm="1">
        <f t="array" ref="BN83">IF(B83="","",SUMPRODUCT(($D$1:$AB$4=$BN$4)*$D83:$AB83))</f>
        <v/>
      </c>
      <c r="BO83" s="15" t="str">
        <f t="shared" si="54"/>
        <v/>
      </c>
      <c r="BP83" s="2" t="str" cm="1">
        <f t="array" ref="BP83">IF(B83="","",SUMPRODUCT(($D$1:$AB$4=$BP$4)*$D83:$AB83))</f>
        <v/>
      </c>
      <c r="BQ83" s="15" t="str">
        <f t="shared" si="55"/>
        <v/>
      </c>
      <c r="BR83" s="2" t="str" cm="1">
        <f t="array" ref="BR83">IF(B83="","",SUMPRODUCT(($D$1:$AB$4=$BR$4)*$D83:$AB83))</f>
        <v/>
      </c>
      <c r="BS83" s="15" t="str">
        <f t="shared" si="56"/>
        <v/>
      </c>
      <c r="BT83" s="2" t="str" cm="1">
        <f t="array" ref="BT83">IF(B83="","",SUMPRODUCT(($D$1:$AB$4=$BT$4)*$D83:$AB83))</f>
        <v/>
      </c>
      <c r="BU83" s="15" t="str">
        <f t="shared" si="57"/>
        <v/>
      </c>
      <c r="BV83" s="2" t="str" cm="1">
        <f t="array" ref="BV83">IF(B83="","",SUMPRODUCT(($D$1:$AB$4=$BV$4)*$D83:$AB83))</f>
        <v/>
      </c>
      <c r="BW83" s="15" t="str">
        <f t="shared" si="58"/>
        <v/>
      </c>
      <c r="BX83" s="2" t="str" cm="1">
        <f t="array" ref="BX83">IF(B83="","",SUMPRODUCT(($D$1:$AB$4=$BX$4)*$D83:$AB83))</f>
        <v/>
      </c>
      <c r="BY83" s="15" t="str">
        <f t="shared" si="59"/>
        <v/>
      </c>
      <c r="BZ83" s="2" t="str" cm="1">
        <f t="array" ref="BZ83">IF(B83="","",SUMPRODUCT(($D$1:$AB$4=$BZ$4)*$D83:$AB83))</f>
        <v/>
      </c>
      <c r="CA83" s="15" t="str">
        <f t="shared" si="60"/>
        <v/>
      </c>
      <c r="CB83" s="2" t="str" cm="1">
        <f t="array" ref="CB83">IF(B83="","",SUMPRODUCT(($D$1:$AB$4=$CB$4)*$D83:$AB83))</f>
        <v/>
      </c>
      <c r="CC83" s="15" t="str">
        <f t="shared" si="61"/>
        <v/>
      </c>
      <c r="CD83" s="2" t="str" cm="1">
        <f t="array" ref="CD83">IF(B83="","",SUMPRODUCT(($D$1:$AB$4=$CD$4)*$D83:$AB83))</f>
        <v/>
      </c>
      <c r="CE83" s="15" t="str">
        <f t="shared" si="62"/>
        <v/>
      </c>
      <c r="CF83" s="2" t="str" cm="1">
        <f t="array" ref="CF83">IF(B83="","",SUMPRODUCT(($D$1:$AB$4=$CF$4)*$D83:$AB83))</f>
        <v/>
      </c>
      <c r="CG83" s="15" t="str">
        <f t="shared" si="63"/>
        <v/>
      </c>
      <c r="CH83" s="2" t="str" cm="1">
        <f t="array" ref="CH83">IF(B83="","",SUMPRODUCT(($D$1:$AB$4=$CH$4)*$D83:$AB83))</f>
        <v/>
      </c>
      <c r="CI83" s="15" t="str">
        <f t="shared" si="64"/>
        <v/>
      </c>
    </row>
    <row r="84" spans="1:87">
      <c r="A84" s="6">
        <v>79</v>
      </c>
      <c r="D84" s="97"/>
      <c r="E84" s="86"/>
      <c r="F84" s="86"/>
      <c r="G84" s="86"/>
      <c r="H84" s="86"/>
      <c r="I84" s="98"/>
      <c r="J84" s="102"/>
      <c r="K84" s="87"/>
      <c r="L84" s="87"/>
      <c r="M84" s="87"/>
      <c r="N84" s="87"/>
      <c r="O84" s="103"/>
      <c r="P84" s="107"/>
      <c r="Q84" s="88"/>
      <c r="R84" s="88"/>
      <c r="S84" s="88"/>
      <c r="T84" s="88"/>
      <c r="U84" s="108"/>
      <c r="V84" s="113"/>
      <c r="W84" s="89"/>
      <c r="X84" s="89"/>
      <c r="Y84" s="89"/>
      <c r="Z84" s="89"/>
      <c r="AA84" s="89"/>
      <c r="AB84" s="169"/>
      <c r="AC84" s="171" t="str">
        <f t="shared" si="65"/>
        <v/>
      </c>
      <c r="AD84" s="172" t="str">
        <f t="shared" si="39"/>
        <v/>
      </c>
      <c r="AL84" s="2" t="str" cm="1">
        <f t="array" ref="AL84">IF(B84="","",SUMPRODUCT(($D$1:$AB$4=$AL$4)*D84:AB84))</f>
        <v/>
      </c>
      <c r="AM84" s="15" t="str">
        <f t="shared" si="40"/>
        <v/>
      </c>
      <c r="AN84" s="2" t="str" cm="1">
        <f t="array" ref="AN84">IF(B84="","",SUMPRODUCT(($D$1:$AB$4=$AN$4)*D84:AB84))</f>
        <v/>
      </c>
      <c r="AO84" s="15" t="str">
        <f t="shared" si="41"/>
        <v/>
      </c>
      <c r="AP84" s="2" t="str" cm="1">
        <f t="array" ref="AP84">IF(B84="","",SUMPRODUCT(($D$1:$AB$4=$AP$4)*D84:AB84))</f>
        <v/>
      </c>
      <c r="AQ84" s="15" t="str">
        <f t="shared" si="42"/>
        <v/>
      </c>
      <c r="AR84" s="2" t="str" cm="1">
        <f t="array" ref="AR84">IF(B84="","",SUMPRODUCT(($D$1:$AB$4=$AR$4)*D84:AB84))</f>
        <v/>
      </c>
      <c r="AS84" s="15" t="str">
        <f t="shared" si="43"/>
        <v/>
      </c>
      <c r="AT84" s="2" t="str" cm="1">
        <f t="array" ref="AT84">IF(B84="","",SUMPRODUCT(($D$1:$AB$4=$AT$4)*$D84:$AB84))</f>
        <v/>
      </c>
      <c r="AU84" s="15" t="str">
        <f t="shared" si="44"/>
        <v/>
      </c>
      <c r="AV84" s="2" t="str" cm="1">
        <f t="array" ref="AV84">IF(D84="","",SUMPRODUCT(($D$1:$AB$4=$AV$4)*$D84:$AB84))</f>
        <v/>
      </c>
      <c r="AW84" s="15" t="str">
        <f t="shared" si="45"/>
        <v/>
      </c>
      <c r="AX84" s="2" t="str" cm="1">
        <f t="array" ref="AX84">IF(F84="","",SUMPRODUCT(($D$1:$AB$4=$AX$4)*$D84:$AB84))</f>
        <v/>
      </c>
      <c r="AY84" s="15" t="str">
        <f t="shared" si="46"/>
        <v/>
      </c>
      <c r="AZ84" s="2" t="str" cm="1">
        <f t="array" ref="AZ84">IF(B84="","",SUMPRODUCT(($D$1:$AB$4=$AZ$4)*$D84:$AB84))</f>
        <v/>
      </c>
      <c r="BA84" s="15" t="str">
        <f t="shared" si="47"/>
        <v/>
      </c>
      <c r="BB84" s="2" t="str" cm="1">
        <f t="array" ref="BB84">IF(B84="","",SUMPRODUCT(($D$1:$AB$4=$BB$4)*$D84:$AB84))</f>
        <v/>
      </c>
      <c r="BC84" s="15" t="str">
        <f t="shared" si="48"/>
        <v/>
      </c>
      <c r="BD84" s="2" t="str" cm="1">
        <f t="array" ref="BD84">IF(B84="","",SUMPRODUCT(($D$1:$AB$4=$BD$4)*$D84:$AB84))</f>
        <v/>
      </c>
      <c r="BE84" s="15" t="str">
        <f t="shared" si="49"/>
        <v/>
      </c>
      <c r="BF84" s="2" t="str" cm="1">
        <f t="array" ref="BF84">IF(B84="","",SUMPRODUCT(($D$1:$AB$4=$BF$4)*$D84:$AB84))</f>
        <v/>
      </c>
      <c r="BG84" s="15" t="str">
        <f t="shared" si="50"/>
        <v/>
      </c>
      <c r="BH84" s="2" t="str" cm="1">
        <f t="array" ref="BH84">IF(B84="","",SUMPRODUCT(($D$1:$AB$4=$BH$4)*$D84:$AB84))</f>
        <v/>
      </c>
      <c r="BI84" s="15" t="str">
        <f t="shared" si="51"/>
        <v/>
      </c>
      <c r="BJ84" s="2" t="str" cm="1">
        <f t="array" ref="BJ84">IF(B84="","",SUMPRODUCT(($D$1:$AB$4=$BJ$4)*$D84:$AB84))</f>
        <v/>
      </c>
      <c r="BK84" s="15" t="str">
        <f t="shared" si="52"/>
        <v/>
      </c>
      <c r="BL84" s="2" t="str" cm="1">
        <f t="array" ref="BL84">IF(B84="","",SUMPRODUCT(($D$1:$AB$4=$BL$4)*$D84:$AB84))</f>
        <v/>
      </c>
      <c r="BM84" s="15" t="str">
        <f t="shared" si="53"/>
        <v/>
      </c>
      <c r="BN84" s="2" t="str" cm="1">
        <f t="array" ref="BN84">IF(B84="","",SUMPRODUCT(($D$1:$AB$4=$BN$4)*$D84:$AB84))</f>
        <v/>
      </c>
      <c r="BO84" s="15" t="str">
        <f t="shared" si="54"/>
        <v/>
      </c>
      <c r="BP84" s="2" t="str" cm="1">
        <f t="array" ref="BP84">IF(B84="","",SUMPRODUCT(($D$1:$AB$4=$BP$4)*$D84:$AB84))</f>
        <v/>
      </c>
      <c r="BQ84" s="15" t="str">
        <f t="shared" si="55"/>
        <v/>
      </c>
      <c r="BR84" s="2" t="str" cm="1">
        <f t="array" ref="BR84">IF(B84="","",SUMPRODUCT(($D$1:$AB$4=$BR$4)*$D84:$AB84))</f>
        <v/>
      </c>
      <c r="BS84" s="15" t="str">
        <f t="shared" si="56"/>
        <v/>
      </c>
      <c r="BT84" s="2" t="str" cm="1">
        <f t="array" ref="BT84">IF(B84="","",SUMPRODUCT(($D$1:$AB$4=$BT$4)*$D84:$AB84))</f>
        <v/>
      </c>
      <c r="BU84" s="15" t="str">
        <f t="shared" si="57"/>
        <v/>
      </c>
      <c r="BV84" s="2" t="str" cm="1">
        <f t="array" ref="BV84">IF(B84="","",SUMPRODUCT(($D$1:$AB$4=$BV$4)*$D84:$AB84))</f>
        <v/>
      </c>
      <c r="BW84" s="15" t="str">
        <f t="shared" si="58"/>
        <v/>
      </c>
      <c r="BX84" s="2" t="str" cm="1">
        <f t="array" ref="BX84">IF(B84="","",SUMPRODUCT(($D$1:$AB$4=$BX$4)*$D84:$AB84))</f>
        <v/>
      </c>
      <c r="BY84" s="15" t="str">
        <f t="shared" si="59"/>
        <v/>
      </c>
      <c r="BZ84" s="2" t="str" cm="1">
        <f t="array" ref="BZ84">IF(B84="","",SUMPRODUCT(($D$1:$AB$4=$BZ$4)*$D84:$AB84))</f>
        <v/>
      </c>
      <c r="CA84" s="15" t="str">
        <f t="shared" si="60"/>
        <v/>
      </c>
      <c r="CB84" s="2" t="str" cm="1">
        <f t="array" ref="CB84">IF(B84="","",SUMPRODUCT(($D$1:$AB$4=$CB$4)*$D84:$AB84))</f>
        <v/>
      </c>
      <c r="CC84" s="15" t="str">
        <f t="shared" si="61"/>
        <v/>
      </c>
      <c r="CD84" s="2" t="str" cm="1">
        <f t="array" ref="CD84">IF(B84="","",SUMPRODUCT(($D$1:$AB$4=$CD$4)*$D84:$AB84))</f>
        <v/>
      </c>
      <c r="CE84" s="15" t="str">
        <f t="shared" si="62"/>
        <v/>
      </c>
      <c r="CF84" s="2" t="str" cm="1">
        <f t="array" ref="CF84">IF(B84="","",SUMPRODUCT(($D$1:$AB$4=$CF$4)*$D84:$AB84))</f>
        <v/>
      </c>
      <c r="CG84" s="15" t="str">
        <f t="shared" si="63"/>
        <v/>
      </c>
      <c r="CH84" s="2" t="str" cm="1">
        <f t="array" ref="CH84">IF(B84="","",SUMPRODUCT(($D$1:$AB$4=$CH$4)*$D84:$AB84))</f>
        <v/>
      </c>
      <c r="CI84" s="15" t="str">
        <f t="shared" si="64"/>
        <v/>
      </c>
    </row>
    <row r="85" spans="1:87">
      <c r="A85" s="7">
        <v>80</v>
      </c>
      <c r="D85" s="97"/>
      <c r="E85" s="86"/>
      <c r="F85" s="86"/>
      <c r="G85" s="86"/>
      <c r="H85" s="86"/>
      <c r="I85" s="98"/>
      <c r="J85" s="102"/>
      <c r="K85" s="87"/>
      <c r="L85" s="87"/>
      <c r="M85" s="87"/>
      <c r="N85" s="87"/>
      <c r="O85" s="103"/>
      <c r="P85" s="107"/>
      <c r="Q85" s="88"/>
      <c r="R85" s="88"/>
      <c r="S85" s="88"/>
      <c r="T85" s="88"/>
      <c r="U85" s="108"/>
      <c r="V85" s="113"/>
      <c r="W85" s="89"/>
      <c r="X85" s="89"/>
      <c r="Y85" s="89"/>
      <c r="Z85" s="89"/>
      <c r="AA85" s="89"/>
      <c r="AB85" s="169"/>
      <c r="AC85" s="171" t="str">
        <f t="shared" si="65"/>
        <v/>
      </c>
      <c r="AD85" s="172" t="str">
        <f t="shared" si="39"/>
        <v/>
      </c>
      <c r="AL85" s="2" t="str" cm="1">
        <f t="array" ref="AL85">IF(B85="","",SUMPRODUCT(($D$1:$AB$4=$AL$4)*D85:AB85))</f>
        <v/>
      </c>
      <c r="AM85" s="15" t="str">
        <f t="shared" si="40"/>
        <v/>
      </c>
      <c r="AN85" s="2" t="str" cm="1">
        <f t="array" ref="AN85">IF(B85="","",SUMPRODUCT(($D$1:$AB$4=$AN$4)*D85:AB85))</f>
        <v/>
      </c>
      <c r="AO85" s="15" t="str">
        <f t="shared" si="41"/>
        <v/>
      </c>
      <c r="AP85" s="2" t="str" cm="1">
        <f t="array" ref="AP85">IF(B85="","",SUMPRODUCT(($D$1:$AB$4=$AP$4)*D85:AB85))</f>
        <v/>
      </c>
      <c r="AQ85" s="15" t="str">
        <f t="shared" si="42"/>
        <v/>
      </c>
      <c r="AR85" s="2" t="str" cm="1">
        <f t="array" ref="AR85">IF(B85="","",SUMPRODUCT(($D$1:$AB$4=$AR$4)*D85:AB85))</f>
        <v/>
      </c>
      <c r="AS85" s="15" t="str">
        <f t="shared" si="43"/>
        <v/>
      </c>
      <c r="AT85" s="2" t="str" cm="1">
        <f t="array" ref="AT85">IF(B85="","",SUMPRODUCT(($D$1:$AB$4=$AT$4)*$D85:$AB85))</f>
        <v/>
      </c>
      <c r="AU85" s="15" t="str">
        <f t="shared" si="44"/>
        <v/>
      </c>
      <c r="AV85" s="2" t="str" cm="1">
        <f t="array" ref="AV85">IF(D85="","",SUMPRODUCT(($D$1:$AB$4=$AV$4)*$D85:$AB85))</f>
        <v/>
      </c>
      <c r="AW85" s="15" t="str">
        <f t="shared" si="45"/>
        <v/>
      </c>
      <c r="AX85" s="2" t="str" cm="1">
        <f t="array" ref="AX85">IF(F85="","",SUMPRODUCT(($D$1:$AB$4=$AX$4)*$D85:$AB85))</f>
        <v/>
      </c>
      <c r="AY85" s="15" t="str">
        <f t="shared" si="46"/>
        <v/>
      </c>
      <c r="AZ85" s="2" t="str" cm="1">
        <f t="array" ref="AZ85">IF(B85="","",SUMPRODUCT(($D$1:$AB$4=$AZ$4)*$D85:$AB85))</f>
        <v/>
      </c>
      <c r="BA85" s="15" t="str">
        <f t="shared" si="47"/>
        <v/>
      </c>
      <c r="BB85" s="2" t="str" cm="1">
        <f t="array" ref="BB85">IF(B85="","",SUMPRODUCT(($D$1:$AB$4=$BB$4)*$D85:$AB85))</f>
        <v/>
      </c>
      <c r="BC85" s="15" t="str">
        <f t="shared" si="48"/>
        <v/>
      </c>
      <c r="BD85" s="2" t="str" cm="1">
        <f t="array" ref="BD85">IF(B85="","",SUMPRODUCT(($D$1:$AB$4=$BD$4)*$D85:$AB85))</f>
        <v/>
      </c>
      <c r="BE85" s="15" t="str">
        <f t="shared" si="49"/>
        <v/>
      </c>
      <c r="BF85" s="2" t="str" cm="1">
        <f t="array" ref="BF85">IF(B85="","",SUMPRODUCT(($D$1:$AB$4=$BF$4)*$D85:$AB85))</f>
        <v/>
      </c>
      <c r="BG85" s="15" t="str">
        <f t="shared" si="50"/>
        <v/>
      </c>
      <c r="BH85" s="2" t="str" cm="1">
        <f t="array" ref="BH85">IF(B85="","",SUMPRODUCT(($D$1:$AB$4=$BH$4)*$D85:$AB85))</f>
        <v/>
      </c>
      <c r="BI85" s="15" t="str">
        <f t="shared" si="51"/>
        <v/>
      </c>
      <c r="BJ85" s="2" t="str" cm="1">
        <f t="array" ref="BJ85">IF(B85="","",SUMPRODUCT(($D$1:$AB$4=$BJ$4)*$D85:$AB85))</f>
        <v/>
      </c>
      <c r="BK85" s="15" t="str">
        <f t="shared" si="52"/>
        <v/>
      </c>
      <c r="BL85" s="2" t="str" cm="1">
        <f t="array" ref="BL85">IF(B85="","",SUMPRODUCT(($D$1:$AB$4=$BL$4)*$D85:$AB85))</f>
        <v/>
      </c>
      <c r="BM85" s="15" t="str">
        <f t="shared" si="53"/>
        <v/>
      </c>
      <c r="BN85" s="2" t="str" cm="1">
        <f t="array" ref="BN85">IF(B85="","",SUMPRODUCT(($D$1:$AB$4=$BN$4)*$D85:$AB85))</f>
        <v/>
      </c>
      <c r="BO85" s="15" t="str">
        <f t="shared" si="54"/>
        <v/>
      </c>
      <c r="BP85" s="2" t="str" cm="1">
        <f t="array" ref="BP85">IF(B85="","",SUMPRODUCT(($D$1:$AB$4=$BP$4)*$D85:$AB85))</f>
        <v/>
      </c>
      <c r="BQ85" s="15" t="str">
        <f t="shared" si="55"/>
        <v/>
      </c>
      <c r="BR85" s="2" t="str" cm="1">
        <f t="array" ref="BR85">IF(B85="","",SUMPRODUCT(($D$1:$AB$4=$BR$4)*$D85:$AB85))</f>
        <v/>
      </c>
      <c r="BS85" s="15" t="str">
        <f t="shared" si="56"/>
        <v/>
      </c>
      <c r="BT85" s="2" t="str" cm="1">
        <f t="array" ref="BT85">IF(B85="","",SUMPRODUCT(($D$1:$AB$4=$BT$4)*$D85:$AB85))</f>
        <v/>
      </c>
      <c r="BU85" s="15" t="str">
        <f t="shared" si="57"/>
        <v/>
      </c>
      <c r="BV85" s="2" t="str" cm="1">
        <f t="array" ref="BV85">IF(B85="","",SUMPRODUCT(($D$1:$AB$4=$BV$4)*$D85:$AB85))</f>
        <v/>
      </c>
      <c r="BW85" s="15" t="str">
        <f t="shared" si="58"/>
        <v/>
      </c>
      <c r="BX85" s="2" t="str" cm="1">
        <f t="array" ref="BX85">IF(B85="","",SUMPRODUCT(($D$1:$AB$4=$BX$4)*$D85:$AB85))</f>
        <v/>
      </c>
      <c r="BY85" s="15" t="str">
        <f t="shared" si="59"/>
        <v/>
      </c>
      <c r="BZ85" s="2" t="str" cm="1">
        <f t="array" ref="BZ85">IF(B85="","",SUMPRODUCT(($D$1:$AB$4=$BZ$4)*$D85:$AB85))</f>
        <v/>
      </c>
      <c r="CA85" s="15" t="str">
        <f t="shared" si="60"/>
        <v/>
      </c>
      <c r="CB85" s="2" t="str" cm="1">
        <f t="array" ref="CB85">IF(B85="","",SUMPRODUCT(($D$1:$AB$4=$CB$4)*$D85:$AB85))</f>
        <v/>
      </c>
      <c r="CC85" s="15" t="str">
        <f t="shared" si="61"/>
        <v/>
      </c>
      <c r="CD85" s="2" t="str" cm="1">
        <f t="array" ref="CD85">IF(B85="","",SUMPRODUCT(($D$1:$AB$4=$CD$4)*$D85:$AB85))</f>
        <v/>
      </c>
      <c r="CE85" s="15" t="str">
        <f t="shared" si="62"/>
        <v/>
      </c>
      <c r="CF85" s="2" t="str" cm="1">
        <f t="array" ref="CF85">IF(B85="","",SUMPRODUCT(($D$1:$AB$4=$CF$4)*$D85:$AB85))</f>
        <v/>
      </c>
      <c r="CG85" s="15" t="str">
        <f t="shared" si="63"/>
        <v/>
      </c>
      <c r="CH85" s="2" t="str" cm="1">
        <f t="array" ref="CH85">IF(B85="","",SUMPRODUCT(($D$1:$AB$4=$CH$4)*$D85:$AB85))</f>
        <v/>
      </c>
      <c r="CI85" s="15" t="str">
        <f t="shared" si="64"/>
        <v/>
      </c>
    </row>
    <row r="86" spans="1:87">
      <c r="A86" s="6">
        <v>81</v>
      </c>
      <c r="D86" s="97"/>
      <c r="E86" s="86"/>
      <c r="F86" s="86"/>
      <c r="G86" s="86"/>
      <c r="H86" s="86"/>
      <c r="I86" s="98"/>
      <c r="J86" s="102"/>
      <c r="K86" s="87"/>
      <c r="L86" s="87"/>
      <c r="M86" s="87"/>
      <c r="N86" s="87"/>
      <c r="O86" s="103"/>
      <c r="P86" s="107"/>
      <c r="Q86" s="88"/>
      <c r="R86" s="88"/>
      <c r="S86" s="88"/>
      <c r="T86" s="88"/>
      <c r="U86" s="108"/>
      <c r="V86" s="113"/>
      <c r="W86" s="89"/>
      <c r="X86" s="89"/>
      <c r="Y86" s="89"/>
      <c r="Z86" s="89"/>
      <c r="AA86" s="89"/>
      <c r="AB86" s="169"/>
      <c r="AC86" s="171" t="str">
        <f t="shared" si="65"/>
        <v/>
      </c>
      <c r="AD86" s="172" t="str">
        <f t="shared" si="39"/>
        <v/>
      </c>
      <c r="AL86" s="2" t="str" cm="1">
        <f t="array" ref="AL86">IF(B86="","",SUMPRODUCT(($D$1:$AB$4=$AL$4)*D86:AB86))</f>
        <v/>
      </c>
      <c r="AM86" s="15" t="str">
        <f t="shared" si="40"/>
        <v/>
      </c>
      <c r="AN86" s="2" t="str" cm="1">
        <f t="array" ref="AN86">IF(B86="","",SUMPRODUCT(($D$1:$AB$4=$AN$4)*D86:AB86))</f>
        <v/>
      </c>
      <c r="AO86" s="15" t="str">
        <f t="shared" si="41"/>
        <v/>
      </c>
      <c r="AP86" s="2" t="str" cm="1">
        <f t="array" ref="AP86">IF(B86="","",SUMPRODUCT(($D$1:$AB$4=$AP$4)*D86:AB86))</f>
        <v/>
      </c>
      <c r="AQ86" s="15" t="str">
        <f t="shared" si="42"/>
        <v/>
      </c>
      <c r="AR86" s="2" t="str" cm="1">
        <f t="array" ref="AR86">IF(B86="","",SUMPRODUCT(($D$1:$AB$4=$AR$4)*D86:AB86))</f>
        <v/>
      </c>
      <c r="AS86" s="15" t="str">
        <f t="shared" si="43"/>
        <v/>
      </c>
      <c r="AT86" s="2" t="str" cm="1">
        <f t="array" ref="AT86">IF(B86="","",SUMPRODUCT(($D$1:$AB$4=$AT$4)*$D86:$AB86))</f>
        <v/>
      </c>
      <c r="AU86" s="15" t="str">
        <f t="shared" si="44"/>
        <v/>
      </c>
      <c r="AV86" s="2" t="str" cm="1">
        <f t="array" ref="AV86">IF(D86="","",SUMPRODUCT(($D$1:$AB$4=$AV$4)*$D86:$AB86))</f>
        <v/>
      </c>
      <c r="AW86" s="15" t="str">
        <f t="shared" si="45"/>
        <v/>
      </c>
      <c r="AX86" s="2" t="str" cm="1">
        <f t="array" ref="AX86">IF(F86="","",SUMPRODUCT(($D$1:$AB$4=$AX$4)*$D86:$AB86))</f>
        <v/>
      </c>
      <c r="AY86" s="15" t="str">
        <f t="shared" si="46"/>
        <v/>
      </c>
      <c r="AZ86" s="2" t="str" cm="1">
        <f t="array" ref="AZ86">IF(B86="","",SUMPRODUCT(($D$1:$AB$4=$AZ$4)*$D86:$AB86))</f>
        <v/>
      </c>
      <c r="BA86" s="15" t="str">
        <f t="shared" si="47"/>
        <v/>
      </c>
      <c r="BB86" s="2" t="str" cm="1">
        <f t="array" ref="BB86">IF(B86="","",SUMPRODUCT(($D$1:$AB$4=$BB$4)*$D86:$AB86))</f>
        <v/>
      </c>
      <c r="BC86" s="15" t="str">
        <f t="shared" si="48"/>
        <v/>
      </c>
      <c r="BD86" s="2" t="str" cm="1">
        <f t="array" ref="BD86">IF(B86="","",SUMPRODUCT(($D$1:$AB$4=$BD$4)*$D86:$AB86))</f>
        <v/>
      </c>
      <c r="BE86" s="15" t="str">
        <f t="shared" si="49"/>
        <v/>
      </c>
      <c r="BF86" s="2" t="str" cm="1">
        <f t="array" ref="BF86">IF(B86="","",SUMPRODUCT(($D$1:$AB$4=$BF$4)*$D86:$AB86))</f>
        <v/>
      </c>
      <c r="BG86" s="15" t="str">
        <f t="shared" si="50"/>
        <v/>
      </c>
      <c r="BH86" s="2" t="str" cm="1">
        <f t="array" ref="BH86">IF(B86="","",SUMPRODUCT(($D$1:$AB$4=$BH$4)*$D86:$AB86))</f>
        <v/>
      </c>
      <c r="BI86" s="15" t="str">
        <f t="shared" si="51"/>
        <v/>
      </c>
      <c r="BJ86" s="2" t="str" cm="1">
        <f t="array" ref="BJ86">IF(B86="","",SUMPRODUCT(($D$1:$AB$4=$BJ$4)*$D86:$AB86))</f>
        <v/>
      </c>
      <c r="BK86" s="15" t="str">
        <f t="shared" si="52"/>
        <v/>
      </c>
      <c r="BL86" s="2" t="str" cm="1">
        <f t="array" ref="BL86">IF(B86="","",SUMPRODUCT(($D$1:$AB$4=$BL$4)*$D86:$AB86))</f>
        <v/>
      </c>
      <c r="BM86" s="15" t="str">
        <f t="shared" si="53"/>
        <v/>
      </c>
      <c r="BN86" s="2" t="str" cm="1">
        <f t="array" ref="BN86">IF(B86="","",SUMPRODUCT(($D$1:$AB$4=$BN$4)*$D86:$AB86))</f>
        <v/>
      </c>
      <c r="BO86" s="15" t="str">
        <f t="shared" si="54"/>
        <v/>
      </c>
      <c r="BP86" s="2" t="str" cm="1">
        <f t="array" ref="BP86">IF(B86="","",SUMPRODUCT(($D$1:$AB$4=$BP$4)*$D86:$AB86))</f>
        <v/>
      </c>
      <c r="BQ86" s="15" t="str">
        <f t="shared" si="55"/>
        <v/>
      </c>
      <c r="BR86" s="2" t="str" cm="1">
        <f t="array" ref="BR86">IF(B86="","",SUMPRODUCT(($D$1:$AB$4=$BR$4)*$D86:$AB86))</f>
        <v/>
      </c>
      <c r="BS86" s="15" t="str">
        <f t="shared" si="56"/>
        <v/>
      </c>
      <c r="BT86" s="2" t="str" cm="1">
        <f t="array" ref="BT86">IF(B86="","",SUMPRODUCT(($D$1:$AB$4=$BT$4)*$D86:$AB86))</f>
        <v/>
      </c>
      <c r="BU86" s="15" t="str">
        <f t="shared" si="57"/>
        <v/>
      </c>
      <c r="BV86" s="2" t="str" cm="1">
        <f t="array" ref="BV86">IF(B86="","",SUMPRODUCT(($D$1:$AB$4=$BV$4)*$D86:$AB86))</f>
        <v/>
      </c>
      <c r="BW86" s="15" t="str">
        <f t="shared" si="58"/>
        <v/>
      </c>
      <c r="BX86" s="2" t="str" cm="1">
        <f t="array" ref="BX86">IF(B86="","",SUMPRODUCT(($D$1:$AB$4=$BX$4)*$D86:$AB86))</f>
        <v/>
      </c>
      <c r="BY86" s="15" t="str">
        <f t="shared" si="59"/>
        <v/>
      </c>
      <c r="BZ86" s="2" t="str" cm="1">
        <f t="array" ref="BZ86">IF(B86="","",SUMPRODUCT(($D$1:$AB$4=$BZ$4)*$D86:$AB86))</f>
        <v/>
      </c>
      <c r="CA86" s="15" t="str">
        <f t="shared" si="60"/>
        <v/>
      </c>
      <c r="CB86" s="2" t="str" cm="1">
        <f t="array" ref="CB86">IF(B86="","",SUMPRODUCT(($D$1:$AB$4=$CB$4)*$D86:$AB86))</f>
        <v/>
      </c>
      <c r="CC86" s="15" t="str">
        <f t="shared" si="61"/>
        <v/>
      </c>
      <c r="CD86" s="2" t="str" cm="1">
        <f t="array" ref="CD86">IF(B86="","",SUMPRODUCT(($D$1:$AB$4=$CD$4)*$D86:$AB86))</f>
        <v/>
      </c>
      <c r="CE86" s="15" t="str">
        <f t="shared" si="62"/>
        <v/>
      </c>
      <c r="CF86" s="2" t="str" cm="1">
        <f t="array" ref="CF86">IF(B86="","",SUMPRODUCT(($D$1:$AB$4=$CF$4)*$D86:$AB86))</f>
        <v/>
      </c>
      <c r="CG86" s="15" t="str">
        <f t="shared" si="63"/>
        <v/>
      </c>
      <c r="CH86" s="2" t="str" cm="1">
        <f t="array" ref="CH86">IF(B86="","",SUMPRODUCT(($D$1:$AB$4=$CH$4)*$D86:$AB86))</f>
        <v/>
      </c>
      <c r="CI86" s="15" t="str">
        <f t="shared" si="64"/>
        <v/>
      </c>
    </row>
    <row r="87" spans="1:87">
      <c r="A87" s="7">
        <v>82</v>
      </c>
      <c r="D87" s="97"/>
      <c r="E87" s="86"/>
      <c r="F87" s="86"/>
      <c r="G87" s="86"/>
      <c r="H87" s="86"/>
      <c r="I87" s="98"/>
      <c r="J87" s="102"/>
      <c r="K87" s="87"/>
      <c r="L87" s="87"/>
      <c r="M87" s="87"/>
      <c r="N87" s="87"/>
      <c r="O87" s="103"/>
      <c r="P87" s="107"/>
      <c r="Q87" s="88"/>
      <c r="R87" s="88"/>
      <c r="S87" s="88"/>
      <c r="T87" s="88"/>
      <c r="U87" s="108"/>
      <c r="V87" s="113"/>
      <c r="W87" s="89"/>
      <c r="X87" s="89"/>
      <c r="Y87" s="89"/>
      <c r="Z87" s="89"/>
      <c r="AA87" s="89"/>
      <c r="AB87" s="169"/>
      <c r="AC87" s="171" t="str">
        <f t="shared" si="65"/>
        <v/>
      </c>
      <c r="AD87" s="172" t="str">
        <f t="shared" si="39"/>
        <v/>
      </c>
      <c r="AL87" s="2" t="str" cm="1">
        <f t="array" ref="AL87">IF(B87="","",SUMPRODUCT(($D$1:$AB$4=$AL$4)*D87:AB87))</f>
        <v/>
      </c>
      <c r="AM87" s="15" t="str">
        <f t="shared" si="40"/>
        <v/>
      </c>
      <c r="AN87" s="2" t="str" cm="1">
        <f t="array" ref="AN87">IF(B87="","",SUMPRODUCT(($D$1:$AB$4=$AN$4)*D87:AB87))</f>
        <v/>
      </c>
      <c r="AO87" s="15" t="str">
        <f t="shared" si="41"/>
        <v/>
      </c>
      <c r="AP87" s="2" t="str" cm="1">
        <f t="array" ref="AP87">IF(B87="","",SUMPRODUCT(($D$1:$AB$4=$AP$4)*D87:AB87))</f>
        <v/>
      </c>
      <c r="AQ87" s="15" t="str">
        <f t="shared" si="42"/>
        <v/>
      </c>
      <c r="AR87" s="2" t="str" cm="1">
        <f t="array" ref="AR87">IF(B87="","",SUMPRODUCT(($D$1:$AB$4=$AR$4)*D87:AB87))</f>
        <v/>
      </c>
      <c r="AS87" s="15" t="str">
        <f t="shared" si="43"/>
        <v/>
      </c>
      <c r="AT87" s="2" t="str" cm="1">
        <f t="array" ref="AT87">IF(B87="","",SUMPRODUCT(($D$1:$AB$4=$AT$4)*$D87:$AB87))</f>
        <v/>
      </c>
      <c r="AU87" s="15" t="str">
        <f t="shared" si="44"/>
        <v/>
      </c>
      <c r="AV87" s="2" t="str" cm="1">
        <f t="array" ref="AV87">IF(D87="","",SUMPRODUCT(($D$1:$AB$4=$AV$4)*$D87:$AB87))</f>
        <v/>
      </c>
      <c r="AW87" s="15" t="str">
        <f t="shared" si="45"/>
        <v/>
      </c>
      <c r="AX87" s="2" t="str" cm="1">
        <f t="array" ref="AX87">IF(F87="","",SUMPRODUCT(($D$1:$AB$4=$AX$4)*$D87:$AB87))</f>
        <v/>
      </c>
      <c r="AY87" s="15" t="str">
        <f t="shared" si="46"/>
        <v/>
      </c>
      <c r="AZ87" s="2" t="str" cm="1">
        <f t="array" ref="AZ87">IF(B87="","",SUMPRODUCT(($D$1:$AB$4=$AZ$4)*$D87:$AB87))</f>
        <v/>
      </c>
      <c r="BA87" s="15" t="str">
        <f t="shared" si="47"/>
        <v/>
      </c>
      <c r="BB87" s="2" t="str" cm="1">
        <f t="array" ref="BB87">IF(B87="","",SUMPRODUCT(($D$1:$AB$4=$BB$4)*$D87:$AB87))</f>
        <v/>
      </c>
      <c r="BC87" s="15" t="str">
        <f t="shared" si="48"/>
        <v/>
      </c>
      <c r="BD87" s="2" t="str" cm="1">
        <f t="array" ref="BD87">IF(B87="","",SUMPRODUCT(($D$1:$AB$4=$BD$4)*$D87:$AB87))</f>
        <v/>
      </c>
      <c r="BE87" s="15" t="str">
        <f t="shared" si="49"/>
        <v/>
      </c>
      <c r="BF87" s="2" t="str" cm="1">
        <f t="array" ref="BF87">IF(B87="","",SUMPRODUCT(($D$1:$AB$4=$BF$4)*$D87:$AB87))</f>
        <v/>
      </c>
      <c r="BG87" s="15" t="str">
        <f t="shared" si="50"/>
        <v/>
      </c>
      <c r="BH87" s="2" t="str" cm="1">
        <f t="array" ref="BH87">IF(B87="","",SUMPRODUCT(($D$1:$AB$4=$BH$4)*$D87:$AB87))</f>
        <v/>
      </c>
      <c r="BI87" s="15" t="str">
        <f t="shared" si="51"/>
        <v/>
      </c>
      <c r="BJ87" s="2" t="str" cm="1">
        <f t="array" ref="BJ87">IF(B87="","",SUMPRODUCT(($D$1:$AB$4=$BJ$4)*$D87:$AB87))</f>
        <v/>
      </c>
      <c r="BK87" s="15" t="str">
        <f t="shared" si="52"/>
        <v/>
      </c>
      <c r="BL87" s="2" t="str" cm="1">
        <f t="array" ref="BL87">IF(B87="","",SUMPRODUCT(($D$1:$AB$4=$BL$4)*$D87:$AB87))</f>
        <v/>
      </c>
      <c r="BM87" s="15" t="str">
        <f t="shared" si="53"/>
        <v/>
      </c>
      <c r="BN87" s="2" t="str" cm="1">
        <f t="array" ref="BN87">IF(B87="","",SUMPRODUCT(($D$1:$AB$4=$BN$4)*$D87:$AB87))</f>
        <v/>
      </c>
      <c r="BO87" s="15" t="str">
        <f t="shared" si="54"/>
        <v/>
      </c>
      <c r="BP87" s="2" t="str" cm="1">
        <f t="array" ref="BP87">IF(B87="","",SUMPRODUCT(($D$1:$AB$4=$BP$4)*$D87:$AB87))</f>
        <v/>
      </c>
      <c r="BQ87" s="15" t="str">
        <f t="shared" si="55"/>
        <v/>
      </c>
      <c r="BR87" s="2" t="str" cm="1">
        <f t="array" ref="BR87">IF(B87="","",SUMPRODUCT(($D$1:$AB$4=$BR$4)*$D87:$AB87))</f>
        <v/>
      </c>
      <c r="BS87" s="15" t="str">
        <f t="shared" si="56"/>
        <v/>
      </c>
      <c r="BT87" s="2" t="str" cm="1">
        <f t="array" ref="BT87">IF(B87="","",SUMPRODUCT(($D$1:$AB$4=$BT$4)*$D87:$AB87))</f>
        <v/>
      </c>
      <c r="BU87" s="15" t="str">
        <f t="shared" si="57"/>
        <v/>
      </c>
      <c r="BV87" s="2" t="str" cm="1">
        <f t="array" ref="BV87">IF(B87="","",SUMPRODUCT(($D$1:$AB$4=$BV$4)*$D87:$AB87))</f>
        <v/>
      </c>
      <c r="BW87" s="15" t="str">
        <f t="shared" si="58"/>
        <v/>
      </c>
      <c r="BX87" s="2" t="str" cm="1">
        <f t="array" ref="BX87">IF(B87="","",SUMPRODUCT(($D$1:$AB$4=$BX$4)*$D87:$AB87))</f>
        <v/>
      </c>
      <c r="BY87" s="15" t="str">
        <f t="shared" si="59"/>
        <v/>
      </c>
      <c r="BZ87" s="2" t="str" cm="1">
        <f t="array" ref="BZ87">IF(B87="","",SUMPRODUCT(($D$1:$AB$4=$BZ$4)*$D87:$AB87))</f>
        <v/>
      </c>
      <c r="CA87" s="15" t="str">
        <f t="shared" si="60"/>
        <v/>
      </c>
      <c r="CB87" s="2" t="str" cm="1">
        <f t="array" ref="CB87">IF(B87="","",SUMPRODUCT(($D$1:$AB$4=$CB$4)*$D87:$AB87))</f>
        <v/>
      </c>
      <c r="CC87" s="15" t="str">
        <f t="shared" si="61"/>
        <v/>
      </c>
      <c r="CD87" s="2" t="str" cm="1">
        <f t="array" ref="CD87">IF(B87="","",SUMPRODUCT(($D$1:$AB$4=$CD$4)*$D87:$AB87))</f>
        <v/>
      </c>
      <c r="CE87" s="15" t="str">
        <f t="shared" si="62"/>
        <v/>
      </c>
      <c r="CF87" s="2" t="str" cm="1">
        <f t="array" ref="CF87">IF(B87="","",SUMPRODUCT(($D$1:$AB$4=$CF$4)*$D87:$AB87))</f>
        <v/>
      </c>
      <c r="CG87" s="15" t="str">
        <f t="shared" si="63"/>
        <v/>
      </c>
      <c r="CH87" s="2" t="str" cm="1">
        <f t="array" ref="CH87">IF(B87="","",SUMPRODUCT(($D$1:$AB$4=$CH$4)*$D87:$AB87))</f>
        <v/>
      </c>
      <c r="CI87" s="15" t="str">
        <f t="shared" si="64"/>
        <v/>
      </c>
    </row>
    <row r="88" spans="1:87">
      <c r="A88" s="6">
        <v>83</v>
      </c>
      <c r="D88" s="97"/>
      <c r="E88" s="86"/>
      <c r="F88" s="86"/>
      <c r="G88" s="86"/>
      <c r="H88" s="86"/>
      <c r="I88" s="98"/>
      <c r="J88" s="102"/>
      <c r="K88" s="87"/>
      <c r="L88" s="87"/>
      <c r="M88" s="87"/>
      <c r="N88" s="87"/>
      <c r="O88" s="103"/>
      <c r="P88" s="107"/>
      <c r="Q88" s="88"/>
      <c r="R88" s="88"/>
      <c r="S88" s="88"/>
      <c r="T88" s="88"/>
      <c r="U88" s="108"/>
      <c r="V88" s="113"/>
      <c r="W88" s="89"/>
      <c r="X88" s="89"/>
      <c r="Y88" s="89"/>
      <c r="Z88" s="89"/>
      <c r="AA88" s="89"/>
      <c r="AB88" s="169"/>
      <c r="AC88" s="171" t="str">
        <f t="shared" si="65"/>
        <v/>
      </c>
      <c r="AD88" s="172" t="str">
        <f t="shared" si="39"/>
        <v/>
      </c>
      <c r="AL88" s="2" t="str" cm="1">
        <f t="array" ref="AL88">IF(B88="","",SUMPRODUCT(($D$1:$AB$4=$AL$4)*D88:AB88))</f>
        <v/>
      </c>
      <c r="AM88" s="15" t="str">
        <f t="shared" si="40"/>
        <v/>
      </c>
      <c r="AN88" s="2" t="str" cm="1">
        <f t="array" ref="AN88">IF(B88="","",SUMPRODUCT(($D$1:$AB$4=$AN$4)*D88:AB88))</f>
        <v/>
      </c>
      <c r="AO88" s="15" t="str">
        <f t="shared" si="41"/>
        <v/>
      </c>
      <c r="AP88" s="2" t="str" cm="1">
        <f t="array" ref="AP88">IF(B88="","",SUMPRODUCT(($D$1:$AB$4=$AP$4)*D88:AB88))</f>
        <v/>
      </c>
      <c r="AQ88" s="15" t="str">
        <f t="shared" si="42"/>
        <v/>
      </c>
      <c r="AR88" s="2" t="str" cm="1">
        <f t="array" ref="AR88">IF(B88="","",SUMPRODUCT(($D$1:$AB$4=$AR$4)*D88:AB88))</f>
        <v/>
      </c>
      <c r="AS88" s="15" t="str">
        <f t="shared" si="43"/>
        <v/>
      </c>
      <c r="AT88" s="2" t="str" cm="1">
        <f t="array" ref="AT88">IF(B88="","",SUMPRODUCT(($D$1:$AB$4=$AT$4)*$D88:$AB88))</f>
        <v/>
      </c>
      <c r="AU88" s="15" t="str">
        <f t="shared" si="44"/>
        <v/>
      </c>
      <c r="AV88" s="2" t="str" cm="1">
        <f t="array" ref="AV88">IF(D88="","",SUMPRODUCT(($D$1:$AB$4=$AV$4)*$D88:$AB88))</f>
        <v/>
      </c>
      <c r="AW88" s="15" t="str">
        <f t="shared" si="45"/>
        <v/>
      </c>
      <c r="AX88" s="2" t="str" cm="1">
        <f t="array" ref="AX88">IF(F88="","",SUMPRODUCT(($D$1:$AB$4=$AX$4)*$D88:$AB88))</f>
        <v/>
      </c>
      <c r="AY88" s="15" t="str">
        <f t="shared" si="46"/>
        <v/>
      </c>
      <c r="AZ88" s="2" t="str" cm="1">
        <f t="array" ref="AZ88">IF(B88="","",SUMPRODUCT(($D$1:$AB$4=$AZ$4)*$D88:$AB88))</f>
        <v/>
      </c>
      <c r="BA88" s="15" t="str">
        <f t="shared" si="47"/>
        <v/>
      </c>
      <c r="BB88" s="2" t="str" cm="1">
        <f t="array" ref="BB88">IF(B88="","",SUMPRODUCT(($D$1:$AB$4=$BB$4)*$D88:$AB88))</f>
        <v/>
      </c>
      <c r="BC88" s="15" t="str">
        <f t="shared" si="48"/>
        <v/>
      </c>
      <c r="BD88" s="2" t="str" cm="1">
        <f t="array" ref="BD88">IF(B88="","",SUMPRODUCT(($D$1:$AB$4=$BD$4)*$D88:$AB88))</f>
        <v/>
      </c>
      <c r="BE88" s="15" t="str">
        <f t="shared" si="49"/>
        <v/>
      </c>
      <c r="BF88" s="2" t="str" cm="1">
        <f t="array" ref="BF88">IF(B88="","",SUMPRODUCT(($D$1:$AB$4=$BF$4)*$D88:$AB88))</f>
        <v/>
      </c>
      <c r="BG88" s="15" t="str">
        <f t="shared" si="50"/>
        <v/>
      </c>
      <c r="BH88" s="2" t="str" cm="1">
        <f t="array" ref="BH88">IF(B88="","",SUMPRODUCT(($D$1:$AB$4=$BH$4)*$D88:$AB88))</f>
        <v/>
      </c>
      <c r="BI88" s="15" t="str">
        <f t="shared" si="51"/>
        <v/>
      </c>
      <c r="BJ88" s="2" t="str" cm="1">
        <f t="array" ref="BJ88">IF(B88="","",SUMPRODUCT(($D$1:$AB$4=$BJ$4)*$D88:$AB88))</f>
        <v/>
      </c>
      <c r="BK88" s="15" t="str">
        <f t="shared" si="52"/>
        <v/>
      </c>
      <c r="BL88" s="2" t="str" cm="1">
        <f t="array" ref="BL88">IF(B88="","",SUMPRODUCT(($D$1:$AB$4=$BL$4)*$D88:$AB88))</f>
        <v/>
      </c>
      <c r="BM88" s="15" t="str">
        <f t="shared" si="53"/>
        <v/>
      </c>
      <c r="BN88" s="2" t="str" cm="1">
        <f t="array" ref="BN88">IF(B88="","",SUMPRODUCT(($D$1:$AB$4=$BN$4)*$D88:$AB88))</f>
        <v/>
      </c>
      <c r="BO88" s="15" t="str">
        <f t="shared" si="54"/>
        <v/>
      </c>
      <c r="BP88" s="2" t="str" cm="1">
        <f t="array" ref="BP88">IF(B88="","",SUMPRODUCT(($D$1:$AB$4=$BP$4)*$D88:$AB88))</f>
        <v/>
      </c>
      <c r="BQ88" s="15" t="str">
        <f t="shared" si="55"/>
        <v/>
      </c>
      <c r="BR88" s="2" t="str" cm="1">
        <f t="array" ref="BR88">IF(B88="","",SUMPRODUCT(($D$1:$AB$4=$BR$4)*$D88:$AB88))</f>
        <v/>
      </c>
      <c r="BS88" s="15" t="str">
        <f t="shared" si="56"/>
        <v/>
      </c>
      <c r="BT88" s="2" t="str" cm="1">
        <f t="array" ref="BT88">IF(B88="","",SUMPRODUCT(($D$1:$AB$4=$BT$4)*$D88:$AB88))</f>
        <v/>
      </c>
      <c r="BU88" s="15" t="str">
        <f t="shared" si="57"/>
        <v/>
      </c>
      <c r="BV88" s="2" t="str" cm="1">
        <f t="array" ref="BV88">IF(B88="","",SUMPRODUCT(($D$1:$AB$4=$BV$4)*$D88:$AB88))</f>
        <v/>
      </c>
      <c r="BW88" s="15" t="str">
        <f t="shared" si="58"/>
        <v/>
      </c>
      <c r="BX88" s="2" t="str" cm="1">
        <f t="array" ref="BX88">IF(B88="","",SUMPRODUCT(($D$1:$AB$4=$BX$4)*$D88:$AB88))</f>
        <v/>
      </c>
      <c r="BY88" s="15" t="str">
        <f t="shared" si="59"/>
        <v/>
      </c>
      <c r="BZ88" s="2" t="str" cm="1">
        <f t="array" ref="BZ88">IF(B88="","",SUMPRODUCT(($D$1:$AB$4=$BZ$4)*$D88:$AB88))</f>
        <v/>
      </c>
      <c r="CA88" s="15" t="str">
        <f t="shared" si="60"/>
        <v/>
      </c>
      <c r="CB88" s="2" t="str" cm="1">
        <f t="array" ref="CB88">IF(B88="","",SUMPRODUCT(($D$1:$AB$4=$CB$4)*$D88:$AB88))</f>
        <v/>
      </c>
      <c r="CC88" s="15" t="str">
        <f t="shared" si="61"/>
        <v/>
      </c>
      <c r="CD88" s="2" t="str" cm="1">
        <f t="array" ref="CD88">IF(B88="","",SUMPRODUCT(($D$1:$AB$4=$CD$4)*$D88:$AB88))</f>
        <v/>
      </c>
      <c r="CE88" s="15" t="str">
        <f t="shared" si="62"/>
        <v/>
      </c>
      <c r="CF88" s="2" t="str" cm="1">
        <f t="array" ref="CF88">IF(B88="","",SUMPRODUCT(($D$1:$AB$4=$CF$4)*$D88:$AB88))</f>
        <v/>
      </c>
      <c r="CG88" s="15" t="str">
        <f t="shared" si="63"/>
        <v/>
      </c>
      <c r="CH88" s="2" t="str" cm="1">
        <f t="array" ref="CH88">IF(B88="","",SUMPRODUCT(($D$1:$AB$4=$CH$4)*$D88:$AB88))</f>
        <v/>
      </c>
      <c r="CI88" s="15" t="str">
        <f t="shared" si="64"/>
        <v/>
      </c>
    </row>
    <row r="89" spans="1:87">
      <c r="A89" s="7">
        <v>84</v>
      </c>
      <c r="D89" s="97"/>
      <c r="E89" s="86"/>
      <c r="F89" s="86"/>
      <c r="G89" s="86"/>
      <c r="H89" s="86"/>
      <c r="I89" s="98"/>
      <c r="J89" s="102"/>
      <c r="K89" s="87"/>
      <c r="L89" s="87"/>
      <c r="M89" s="87"/>
      <c r="N89" s="87"/>
      <c r="O89" s="103"/>
      <c r="P89" s="107"/>
      <c r="Q89" s="88"/>
      <c r="R89" s="88"/>
      <c r="S89" s="88"/>
      <c r="T89" s="88"/>
      <c r="U89" s="108"/>
      <c r="V89" s="113"/>
      <c r="W89" s="89"/>
      <c r="X89" s="89"/>
      <c r="Y89" s="89"/>
      <c r="Z89" s="89"/>
      <c r="AA89" s="89"/>
      <c r="AB89" s="169"/>
      <c r="AC89" s="171" t="str">
        <f t="shared" si="65"/>
        <v/>
      </c>
      <c r="AD89" s="172" t="str">
        <f t="shared" si="39"/>
        <v/>
      </c>
      <c r="AL89" s="2" t="str" cm="1">
        <f t="array" ref="AL89">IF(B89="","",SUMPRODUCT(($D$1:$AB$4=$AL$4)*D89:AB89))</f>
        <v/>
      </c>
      <c r="AM89" s="15" t="str">
        <f t="shared" si="40"/>
        <v/>
      </c>
      <c r="AN89" s="2" t="str" cm="1">
        <f t="array" ref="AN89">IF(B89="","",SUMPRODUCT(($D$1:$AB$4=$AN$4)*D89:AB89))</f>
        <v/>
      </c>
      <c r="AO89" s="15" t="str">
        <f t="shared" si="41"/>
        <v/>
      </c>
      <c r="AP89" s="2" t="str" cm="1">
        <f t="array" ref="AP89">IF(B89="","",SUMPRODUCT(($D$1:$AB$4=$AP$4)*D89:AB89))</f>
        <v/>
      </c>
      <c r="AQ89" s="15" t="str">
        <f t="shared" si="42"/>
        <v/>
      </c>
      <c r="AR89" s="2" t="str" cm="1">
        <f t="array" ref="AR89">IF(B89="","",SUMPRODUCT(($D$1:$AB$4=$AR$4)*D89:AB89))</f>
        <v/>
      </c>
      <c r="AS89" s="15" t="str">
        <f t="shared" si="43"/>
        <v/>
      </c>
      <c r="AT89" s="2" t="str" cm="1">
        <f t="array" ref="AT89">IF(B89="","",SUMPRODUCT(($D$1:$AB$4=$AT$4)*$D89:$AB89))</f>
        <v/>
      </c>
      <c r="AU89" s="15" t="str">
        <f t="shared" si="44"/>
        <v/>
      </c>
      <c r="AV89" s="2" t="str" cm="1">
        <f t="array" ref="AV89">IF(D89="","",SUMPRODUCT(($D$1:$AB$4=$AV$4)*$D89:$AB89))</f>
        <v/>
      </c>
      <c r="AW89" s="15" t="str">
        <f t="shared" si="45"/>
        <v/>
      </c>
      <c r="AX89" s="2" t="str" cm="1">
        <f t="array" ref="AX89">IF(F89="","",SUMPRODUCT(($D$1:$AB$4=$AX$4)*$D89:$AB89))</f>
        <v/>
      </c>
      <c r="AY89" s="15" t="str">
        <f t="shared" si="46"/>
        <v/>
      </c>
      <c r="AZ89" s="2" t="str" cm="1">
        <f t="array" ref="AZ89">IF(B89="","",SUMPRODUCT(($D$1:$AB$4=$AZ$4)*$D89:$AB89))</f>
        <v/>
      </c>
      <c r="BA89" s="15" t="str">
        <f t="shared" si="47"/>
        <v/>
      </c>
      <c r="BB89" s="2" t="str" cm="1">
        <f t="array" ref="BB89">IF(B89="","",SUMPRODUCT(($D$1:$AB$4=$BB$4)*$D89:$AB89))</f>
        <v/>
      </c>
      <c r="BC89" s="15" t="str">
        <f t="shared" si="48"/>
        <v/>
      </c>
      <c r="BD89" s="2" t="str" cm="1">
        <f t="array" ref="BD89">IF(B89="","",SUMPRODUCT(($D$1:$AB$4=$BD$4)*$D89:$AB89))</f>
        <v/>
      </c>
      <c r="BE89" s="15" t="str">
        <f t="shared" si="49"/>
        <v/>
      </c>
      <c r="BF89" s="2" t="str" cm="1">
        <f t="array" ref="BF89">IF(B89="","",SUMPRODUCT(($D$1:$AB$4=$BF$4)*$D89:$AB89))</f>
        <v/>
      </c>
      <c r="BG89" s="15" t="str">
        <f t="shared" si="50"/>
        <v/>
      </c>
      <c r="BH89" s="2" t="str" cm="1">
        <f t="array" ref="BH89">IF(B89="","",SUMPRODUCT(($D$1:$AB$4=$BH$4)*$D89:$AB89))</f>
        <v/>
      </c>
      <c r="BI89" s="15" t="str">
        <f t="shared" si="51"/>
        <v/>
      </c>
      <c r="BJ89" s="2" t="str" cm="1">
        <f t="array" ref="BJ89">IF(B89="","",SUMPRODUCT(($D$1:$AB$4=$BJ$4)*$D89:$AB89))</f>
        <v/>
      </c>
      <c r="BK89" s="15" t="str">
        <f t="shared" si="52"/>
        <v/>
      </c>
      <c r="BL89" s="2" t="str" cm="1">
        <f t="array" ref="BL89">IF(B89="","",SUMPRODUCT(($D$1:$AB$4=$BL$4)*$D89:$AB89))</f>
        <v/>
      </c>
      <c r="BM89" s="15" t="str">
        <f t="shared" si="53"/>
        <v/>
      </c>
      <c r="BN89" s="2" t="str" cm="1">
        <f t="array" ref="BN89">IF(B89="","",SUMPRODUCT(($D$1:$AB$4=$BN$4)*$D89:$AB89))</f>
        <v/>
      </c>
      <c r="BO89" s="15" t="str">
        <f t="shared" si="54"/>
        <v/>
      </c>
      <c r="BP89" s="2" t="str" cm="1">
        <f t="array" ref="BP89">IF(B89="","",SUMPRODUCT(($D$1:$AB$4=$BP$4)*$D89:$AB89))</f>
        <v/>
      </c>
      <c r="BQ89" s="15" t="str">
        <f t="shared" si="55"/>
        <v/>
      </c>
      <c r="BR89" s="2" t="str" cm="1">
        <f t="array" ref="BR89">IF(B89="","",SUMPRODUCT(($D$1:$AB$4=$BR$4)*$D89:$AB89))</f>
        <v/>
      </c>
      <c r="BS89" s="15" t="str">
        <f t="shared" si="56"/>
        <v/>
      </c>
      <c r="BT89" s="2" t="str" cm="1">
        <f t="array" ref="BT89">IF(B89="","",SUMPRODUCT(($D$1:$AB$4=$BT$4)*$D89:$AB89))</f>
        <v/>
      </c>
      <c r="BU89" s="15" t="str">
        <f t="shared" si="57"/>
        <v/>
      </c>
      <c r="BV89" s="2" t="str" cm="1">
        <f t="array" ref="BV89">IF(B89="","",SUMPRODUCT(($D$1:$AB$4=$BV$4)*$D89:$AB89))</f>
        <v/>
      </c>
      <c r="BW89" s="15" t="str">
        <f t="shared" si="58"/>
        <v/>
      </c>
      <c r="BX89" s="2" t="str" cm="1">
        <f t="array" ref="BX89">IF(B89="","",SUMPRODUCT(($D$1:$AB$4=$BX$4)*$D89:$AB89))</f>
        <v/>
      </c>
      <c r="BY89" s="15" t="str">
        <f t="shared" si="59"/>
        <v/>
      </c>
      <c r="BZ89" s="2" t="str" cm="1">
        <f t="array" ref="BZ89">IF(B89="","",SUMPRODUCT(($D$1:$AB$4=$BZ$4)*$D89:$AB89))</f>
        <v/>
      </c>
      <c r="CA89" s="15" t="str">
        <f t="shared" si="60"/>
        <v/>
      </c>
      <c r="CB89" s="2" t="str" cm="1">
        <f t="array" ref="CB89">IF(B89="","",SUMPRODUCT(($D$1:$AB$4=$CB$4)*$D89:$AB89))</f>
        <v/>
      </c>
      <c r="CC89" s="15" t="str">
        <f t="shared" si="61"/>
        <v/>
      </c>
      <c r="CD89" s="2" t="str" cm="1">
        <f t="array" ref="CD89">IF(B89="","",SUMPRODUCT(($D$1:$AB$4=$CD$4)*$D89:$AB89))</f>
        <v/>
      </c>
      <c r="CE89" s="15" t="str">
        <f t="shared" si="62"/>
        <v/>
      </c>
      <c r="CF89" s="2" t="str" cm="1">
        <f t="array" ref="CF89">IF(B89="","",SUMPRODUCT(($D$1:$AB$4=$CF$4)*$D89:$AB89))</f>
        <v/>
      </c>
      <c r="CG89" s="15" t="str">
        <f t="shared" si="63"/>
        <v/>
      </c>
      <c r="CH89" s="2" t="str" cm="1">
        <f t="array" ref="CH89">IF(B89="","",SUMPRODUCT(($D$1:$AB$4=$CH$4)*$D89:$AB89))</f>
        <v/>
      </c>
      <c r="CI89" s="15" t="str">
        <f t="shared" si="64"/>
        <v/>
      </c>
    </row>
    <row r="90" spans="1:87">
      <c r="A90" s="6">
        <v>85</v>
      </c>
      <c r="D90" s="97"/>
      <c r="E90" s="86"/>
      <c r="F90" s="86"/>
      <c r="G90" s="86"/>
      <c r="H90" s="86"/>
      <c r="I90" s="98"/>
      <c r="J90" s="102"/>
      <c r="K90" s="87"/>
      <c r="L90" s="87"/>
      <c r="M90" s="87"/>
      <c r="N90" s="87"/>
      <c r="O90" s="103"/>
      <c r="P90" s="107"/>
      <c r="Q90" s="88"/>
      <c r="R90" s="88"/>
      <c r="S90" s="88"/>
      <c r="T90" s="88"/>
      <c r="U90" s="108"/>
      <c r="V90" s="113"/>
      <c r="W90" s="89"/>
      <c r="X90" s="89"/>
      <c r="Y90" s="89"/>
      <c r="Z90" s="89"/>
      <c r="AA90" s="89"/>
      <c r="AB90" s="169"/>
      <c r="AC90" s="171" t="str">
        <f t="shared" si="65"/>
        <v/>
      </c>
      <c r="AD90" s="172" t="str">
        <f t="shared" si="39"/>
        <v/>
      </c>
      <c r="AL90" s="2" t="str" cm="1">
        <f t="array" ref="AL90">IF(B90="","",SUMPRODUCT(($D$1:$AB$4=$AL$4)*D90:AB90))</f>
        <v/>
      </c>
      <c r="AM90" s="15" t="str">
        <f t="shared" si="40"/>
        <v/>
      </c>
      <c r="AN90" s="2" t="str" cm="1">
        <f t="array" ref="AN90">IF(B90="","",SUMPRODUCT(($D$1:$AB$4=$AN$4)*D90:AB90))</f>
        <v/>
      </c>
      <c r="AO90" s="15" t="str">
        <f t="shared" si="41"/>
        <v/>
      </c>
      <c r="AP90" s="2" t="str" cm="1">
        <f t="array" ref="AP90">IF(B90="","",SUMPRODUCT(($D$1:$AB$4=$AP$4)*D90:AB90))</f>
        <v/>
      </c>
      <c r="AQ90" s="15" t="str">
        <f t="shared" si="42"/>
        <v/>
      </c>
      <c r="AR90" s="2" t="str" cm="1">
        <f t="array" ref="AR90">IF(B90="","",SUMPRODUCT(($D$1:$AB$4=$AR$4)*D90:AB90))</f>
        <v/>
      </c>
      <c r="AS90" s="15" t="str">
        <f t="shared" si="43"/>
        <v/>
      </c>
      <c r="AT90" s="2" t="str" cm="1">
        <f t="array" ref="AT90">IF(B90="","",SUMPRODUCT(($D$1:$AB$4=$AT$4)*$D90:$AB90))</f>
        <v/>
      </c>
      <c r="AU90" s="15" t="str">
        <f t="shared" si="44"/>
        <v/>
      </c>
      <c r="AV90" s="2" t="str" cm="1">
        <f t="array" ref="AV90">IF(D90="","",SUMPRODUCT(($D$1:$AB$4=$AV$4)*$D90:$AB90))</f>
        <v/>
      </c>
      <c r="AW90" s="15" t="str">
        <f t="shared" si="45"/>
        <v/>
      </c>
      <c r="AX90" s="2" t="str" cm="1">
        <f t="array" ref="AX90">IF(F90="","",SUMPRODUCT(($D$1:$AB$4=$AX$4)*$D90:$AB90))</f>
        <v/>
      </c>
      <c r="AY90" s="15" t="str">
        <f t="shared" si="46"/>
        <v/>
      </c>
      <c r="AZ90" s="2" t="str" cm="1">
        <f t="array" ref="AZ90">IF(B90="","",SUMPRODUCT(($D$1:$AB$4=$AZ$4)*$D90:$AB90))</f>
        <v/>
      </c>
      <c r="BA90" s="15" t="str">
        <f t="shared" si="47"/>
        <v/>
      </c>
      <c r="BB90" s="2" t="str" cm="1">
        <f t="array" ref="BB90">IF(B90="","",SUMPRODUCT(($D$1:$AB$4=$BB$4)*$D90:$AB90))</f>
        <v/>
      </c>
      <c r="BC90" s="15" t="str">
        <f t="shared" si="48"/>
        <v/>
      </c>
      <c r="BD90" s="2" t="str" cm="1">
        <f t="array" ref="BD90">IF(B90="","",SUMPRODUCT(($D$1:$AB$4=$BD$4)*$D90:$AB90))</f>
        <v/>
      </c>
      <c r="BE90" s="15" t="str">
        <f t="shared" si="49"/>
        <v/>
      </c>
      <c r="BF90" s="2" t="str" cm="1">
        <f t="array" ref="BF90">IF(B90="","",SUMPRODUCT(($D$1:$AB$4=$BF$4)*$D90:$AB90))</f>
        <v/>
      </c>
      <c r="BG90" s="15" t="str">
        <f t="shared" si="50"/>
        <v/>
      </c>
      <c r="BH90" s="2" t="str" cm="1">
        <f t="array" ref="BH90">IF(B90="","",SUMPRODUCT(($D$1:$AB$4=$BH$4)*$D90:$AB90))</f>
        <v/>
      </c>
      <c r="BI90" s="15" t="str">
        <f t="shared" si="51"/>
        <v/>
      </c>
      <c r="BJ90" s="2" t="str" cm="1">
        <f t="array" ref="BJ90">IF(B90="","",SUMPRODUCT(($D$1:$AB$4=$BJ$4)*$D90:$AB90))</f>
        <v/>
      </c>
      <c r="BK90" s="15" t="str">
        <f t="shared" si="52"/>
        <v/>
      </c>
      <c r="BL90" s="2" t="str" cm="1">
        <f t="array" ref="BL90">IF(B90="","",SUMPRODUCT(($D$1:$AB$4=$BL$4)*$D90:$AB90))</f>
        <v/>
      </c>
      <c r="BM90" s="15" t="str">
        <f t="shared" si="53"/>
        <v/>
      </c>
      <c r="BN90" s="2" t="str" cm="1">
        <f t="array" ref="BN90">IF(B90="","",SUMPRODUCT(($D$1:$AB$4=$BN$4)*$D90:$AB90))</f>
        <v/>
      </c>
      <c r="BO90" s="15" t="str">
        <f t="shared" si="54"/>
        <v/>
      </c>
      <c r="BP90" s="2" t="str" cm="1">
        <f t="array" ref="BP90">IF(B90="","",SUMPRODUCT(($D$1:$AB$4=$BP$4)*$D90:$AB90))</f>
        <v/>
      </c>
      <c r="BQ90" s="15" t="str">
        <f t="shared" si="55"/>
        <v/>
      </c>
      <c r="BR90" s="2" t="str" cm="1">
        <f t="array" ref="BR90">IF(B90="","",SUMPRODUCT(($D$1:$AB$4=$BR$4)*$D90:$AB90))</f>
        <v/>
      </c>
      <c r="BS90" s="15" t="str">
        <f t="shared" si="56"/>
        <v/>
      </c>
      <c r="BT90" s="2" t="str" cm="1">
        <f t="array" ref="BT90">IF(B90="","",SUMPRODUCT(($D$1:$AB$4=$BT$4)*$D90:$AB90))</f>
        <v/>
      </c>
      <c r="BU90" s="15" t="str">
        <f t="shared" si="57"/>
        <v/>
      </c>
      <c r="BV90" s="2" t="str" cm="1">
        <f t="array" ref="BV90">IF(B90="","",SUMPRODUCT(($D$1:$AB$4=$BV$4)*$D90:$AB90))</f>
        <v/>
      </c>
      <c r="BW90" s="15" t="str">
        <f t="shared" si="58"/>
        <v/>
      </c>
      <c r="BX90" s="2" t="str" cm="1">
        <f t="array" ref="BX90">IF(B90="","",SUMPRODUCT(($D$1:$AB$4=$BX$4)*$D90:$AB90))</f>
        <v/>
      </c>
      <c r="BY90" s="15" t="str">
        <f t="shared" si="59"/>
        <v/>
      </c>
      <c r="BZ90" s="2" t="str" cm="1">
        <f t="array" ref="BZ90">IF(B90="","",SUMPRODUCT(($D$1:$AB$4=$BZ$4)*$D90:$AB90))</f>
        <v/>
      </c>
      <c r="CA90" s="15" t="str">
        <f t="shared" si="60"/>
        <v/>
      </c>
      <c r="CB90" s="2" t="str" cm="1">
        <f t="array" ref="CB90">IF(B90="","",SUMPRODUCT(($D$1:$AB$4=$CB$4)*$D90:$AB90))</f>
        <v/>
      </c>
      <c r="CC90" s="15" t="str">
        <f t="shared" si="61"/>
        <v/>
      </c>
      <c r="CD90" s="2" t="str" cm="1">
        <f t="array" ref="CD90">IF(B90="","",SUMPRODUCT(($D$1:$AB$4=$CD$4)*$D90:$AB90))</f>
        <v/>
      </c>
      <c r="CE90" s="15" t="str">
        <f t="shared" si="62"/>
        <v/>
      </c>
      <c r="CF90" s="2" t="str" cm="1">
        <f t="array" ref="CF90">IF(B90="","",SUMPRODUCT(($D$1:$AB$4=$CF$4)*$D90:$AB90))</f>
        <v/>
      </c>
      <c r="CG90" s="15" t="str">
        <f t="shared" si="63"/>
        <v/>
      </c>
      <c r="CH90" s="2" t="str" cm="1">
        <f t="array" ref="CH90">IF(B90="","",SUMPRODUCT(($D$1:$AB$4=$CH$4)*$D90:$AB90))</f>
        <v/>
      </c>
      <c r="CI90" s="15" t="str">
        <f t="shared" si="64"/>
        <v/>
      </c>
    </row>
    <row r="91" spans="1:87">
      <c r="A91" s="7">
        <v>86</v>
      </c>
      <c r="D91" s="97"/>
      <c r="E91" s="86"/>
      <c r="F91" s="86"/>
      <c r="G91" s="86"/>
      <c r="H91" s="86"/>
      <c r="I91" s="98"/>
      <c r="J91" s="102"/>
      <c r="K91" s="87"/>
      <c r="L91" s="87"/>
      <c r="M91" s="87"/>
      <c r="N91" s="87"/>
      <c r="O91" s="103"/>
      <c r="P91" s="107"/>
      <c r="Q91" s="88"/>
      <c r="R91" s="88"/>
      <c r="S91" s="88"/>
      <c r="T91" s="88"/>
      <c r="U91" s="108"/>
      <c r="V91" s="113"/>
      <c r="W91" s="89"/>
      <c r="X91" s="89"/>
      <c r="Y91" s="89"/>
      <c r="Z91" s="89"/>
      <c r="AA91" s="89"/>
      <c r="AB91" s="169"/>
      <c r="AC91" s="171" t="str">
        <f t="shared" si="65"/>
        <v/>
      </c>
      <c r="AD91" s="172" t="str">
        <f t="shared" si="39"/>
        <v/>
      </c>
      <c r="AL91" s="2" t="str" cm="1">
        <f t="array" ref="AL91">IF(B91="","",SUMPRODUCT(($D$1:$AB$4=$AL$4)*D91:AB91))</f>
        <v/>
      </c>
      <c r="AM91" s="15" t="str">
        <f t="shared" si="40"/>
        <v/>
      </c>
      <c r="AN91" s="2" t="str" cm="1">
        <f t="array" ref="AN91">IF(B91="","",SUMPRODUCT(($D$1:$AB$4=$AN$4)*D91:AB91))</f>
        <v/>
      </c>
      <c r="AO91" s="15" t="str">
        <f t="shared" si="41"/>
        <v/>
      </c>
      <c r="AP91" s="2" t="str" cm="1">
        <f t="array" ref="AP91">IF(B91="","",SUMPRODUCT(($D$1:$AB$4=$AP$4)*D91:AB91))</f>
        <v/>
      </c>
      <c r="AQ91" s="15" t="str">
        <f t="shared" si="42"/>
        <v/>
      </c>
      <c r="AR91" s="2" t="str" cm="1">
        <f t="array" ref="AR91">IF(B91="","",SUMPRODUCT(($D$1:$AB$4=$AR$4)*D91:AB91))</f>
        <v/>
      </c>
      <c r="AS91" s="15" t="str">
        <f t="shared" si="43"/>
        <v/>
      </c>
      <c r="AT91" s="2" t="str" cm="1">
        <f t="array" ref="AT91">IF(B91="","",SUMPRODUCT(($D$1:$AB$4=$AT$4)*$D91:$AB91))</f>
        <v/>
      </c>
      <c r="AU91" s="15" t="str">
        <f t="shared" si="44"/>
        <v/>
      </c>
      <c r="AV91" s="2" t="str" cm="1">
        <f t="array" ref="AV91">IF(D91="","",SUMPRODUCT(($D$1:$AB$4=$AV$4)*$D91:$AB91))</f>
        <v/>
      </c>
      <c r="AW91" s="15" t="str">
        <f t="shared" si="45"/>
        <v/>
      </c>
      <c r="AX91" s="2" t="str" cm="1">
        <f t="array" ref="AX91">IF(F91="","",SUMPRODUCT(($D$1:$AB$4=$AX$4)*$D91:$AB91))</f>
        <v/>
      </c>
      <c r="AY91" s="15" t="str">
        <f t="shared" si="46"/>
        <v/>
      </c>
      <c r="AZ91" s="2" t="str" cm="1">
        <f t="array" ref="AZ91">IF(B91="","",SUMPRODUCT(($D$1:$AB$4=$AZ$4)*$D91:$AB91))</f>
        <v/>
      </c>
      <c r="BA91" s="15" t="str">
        <f t="shared" si="47"/>
        <v/>
      </c>
      <c r="BB91" s="2" t="str" cm="1">
        <f t="array" ref="BB91">IF(B91="","",SUMPRODUCT(($D$1:$AB$4=$BB$4)*$D91:$AB91))</f>
        <v/>
      </c>
      <c r="BC91" s="15" t="str">
        <f t="shared" si="48"/>
        <v/>
      </c>
      <c r="BD91" s="2" t="str" cm="1">
        <f t="array" ref="BD91">IF(B91="","",SUMPRODUCT(($D$1:$AB$4=$BD$4)*$D91:$AB91))</f>
        <v/>
      </c>
      <c r="BE91" s="15" t="str">
        <f t="shared" si="49"/>
        <v/>
      </c>
      <c r="BF91" s="2" t="str" cm="1">
        <f t="array" ref="BF91">IF(B91="","",SUMPRODUCT(($D$1:$AB$4=$BF$4)*$D91:$AB91))</f>
        <v/>
      </c>
      <c r="BG91" s="15" t="str">
        <f t="shared" si="50"/>
        <v/>
      </c>
      <c r="BH91" s="2" t="str" cm="1">
        <f t="array" ref="BH91">IF(B91="","",SUMPRODUCT(($D$1:$AB$4=$BH$4)*$D91:$AB91))</f>
        <v/>
      </c>
      <c r="BI91" s="15" t="str">
        <f t="shared" si="51"/>
        <v/>
      </c>
      <c r="BJ91" s="2" t="str" cm="1">
        <f t="array" ref="BJ91">IF(B91="","",SUMPRODUCT(($D$1:$AB$4=$BJ$4)*$D91:$AB91))</f>
        <v/>
      </c>
      <c r="BK91" s="15" t="str">
        <f t="shared" si="52"/>
        <v/>
      </c>
      <c r="BL91" s="2" t="str" cm="1">
        <f t="array" ref="BL91">IF(B91="","",SUMPRODUCT(($D$1:$AB$4=$BL$4)*$D91:$AB91))</f>
        <v/>
      </c>
      <c r="BM91" s="15" t="str">
        <f t="shared" si="53"/>
        <v/>
      </c>
      <c r="BN91" s="2" t="str" cm="1">
        <f t="array" ref="BN91">IF(B91="","",SUMPRODUCT(($D$1:$AB$4=$BN$4)*$D91:$AB91))</f>
        <v/>
      </c>
      <c r="BO91" s="15" t="str">
        <f t="shared" si="54"/>
        <v/>
      </c>
      <c r="BP91" s="2" t="str" cm="1">
        <f t="array" ref="BP91">IF(B91="","",SUMPRODUCT(($D$1:$AB$4=$BP$4)*$D91:$AB91))</f>
        <v/>
      </c>
      <c r="BQ91" s="15" t="str">
        <f t="shared" si="55"/>
        <v/>
      </c>
      <c r="BR91" s="2" t="str" cm="1">
        <f t="array" ref="BR91">IF(B91="","",SUMPRODUCT(($D$1:$AB$4=$BR$4)*$D91:$AB91))</f>
        <v/>
      </c>
      <c r="BS91" s="15" t="str">
        <f t="shared" si="56"/>
        <v/>
      </c>
      <c r="BT91" s="2" t="str" cm="1">
        <f t="array" ref="BT91">IF(B91="","",SUMPRODUCT(($D$1:$AB$4=$BT$4)*$D91:$AB91))</f>
        <v/>
      </c>
      <c r="BU91" s="15" t="str">
        <f t="shared" si="57"/>
        <v/>
      </c>
      <c r="BV91" s="2" t="str" cm="1">
        <f t="array" ref="BV91">IF(B91="","",SUMPRODUCT(($D$1:$AB$4=$BV$4)*$D91:$AB91))</f>
        <v/>
      </c>
      <c r="BW91" s="15" t="str">
        <f t="shared" si="58"/>
        <v/>
      </c>
      <c r="BX91" s="2" t="str" cm="1">
        <f t="array" ref="BX91">IF(B91="","",SUMPRODUCT(($D$1:$AB$4=$BX$4)*$D91:$AB91))</f>
        <v/>
      </c>
      <c r="BY91" s="15" t="str">
        <f t="shared" si="59"/>
        <v/>
      </c>
      <c r="BZ91" s="2" t="str" cm="1">
        <f t="array" ref="BZ91">IF(B91="","",SUMPRODUCT(($D$1:$AB$4=$BZ$4)*$D91:$AB91))</f>
        <v/>
      </c>
      <c r="CA91" s="15" t="str">
        <f t="shared" si="60"/>
        <v/>
      </c>
      <c r="CB91" s="2" t="str" cm="1">
        <f t="array" ref="CB91">IF(B91="","",SUMPRODUCT(($D$1:$AB$4=$CB$4)*$D91:$AB91))</f>
        <v/>
      </c>
      <c r="CC91" s="15" t="str">
        <f t="shared" si="61"/>
        <v/>
      </c>
      <c r="CD91" s="2" t="str" cm="1">
        <f t="array" ref="CD91">IF(B91="","",SUMPRODUCT(($D$1:$AB$4=$CD$4)*$D91:$AB91))</f>
        <v/>
      </c>
      <c r="CE91" s="15" t="str">
        <f t="shared" si="62"/>
        <v/>
      </c>
      <c r="CF91" s="2" t="str" cm="1">
        <f t="array" ref="CF91">IF(B91="","",SUMPRODUCT(($D$1:$AB$4=$CF$4)*$D91:$AB91))</f>
        <v/>
      </c>
      <c r="CG91" s="15" t="str">
        <f t="shared" si="63"/>
        <v/>
      </c>
      <c r="CH91" s="2" t="str" cm="1">
        <f t="array" ref="CH91">IF(B91="","",SUMPRODUCT(($D$1:$AB$4=$CH$4)*$D91:$AB91))</f>
        <v/>
      </c>
      <c r="CI91" s="15" t="str">
        <f t="shared" si="64"/>
        <v/>
      </c>
    </row>
    <row r="92" spans="1:87">
      <c r="A92" s="6">
        <v>87</v>
      </c>
      <c r="D92" s="97"/>
      <c r="E92" s="86"/>
      <c r="F92" s="86"/>
      <c r="G92" s="86"/>
      <c r="H92" s="86"/>
      <c r="I92" s="98"/>
      <c r="J92" s="102"/>
      <c r="K92" s="87"/>
      <c r="L92" s="87"/>
      <c r="M92" s="87"/>
      <c r="N92" s="87"/>
      <c r="O92" s="103"/>
      <c r="P92" s="107"/>
      <c r="Q92" s="88"/>
      <c r="R92" s="88"/>
      <c r="S92" s="88"/>
      <c r="T92" s="88"/>
      <c r="U92" s="108"/>
      <c r="V92" s="113"/>
      <c r="W92" s="89"/>
      <c r="X92" s="89"/>
      <c r="Y92" s="89"/>
      <c r="Z92" s="89"/>
      <c r="AA92" s="89"/>
      <c r="AB92" s="169"/>
      <c r="AC92" s="171" t="str">
        <f t="shared" si="65"/>
        <v/>
      </c>
      <c r="AD92" s="172" t="str">
        <f t="shared" si="39"/>
        <v/>
      </c>
      <c r="AL92" s="2" t="str" cm="1">
        <f t="array" ref="AL92">IF(B92="","",SUMPRODUCT(($D$1:$AB$4=$AL$4)*D92:AB92))</f>
        <v/>
      </c>
      <c r="AM92" s="15" t="str">
        <f t="shared" si="40"/>
        <v/>
      </c>
      <c r="AN92" s="2" t="str" cm="1">
        <f t="array" ref="AN92">IF(B92="","",SUMPRODUCT(($D$1:$AB$4=$AN$4)*D92:AB92))</f>
        <v/>
      </c>
      <c r="AO92" s="15" t="str">
        <f t="shared" si="41"/>
        <v/>
      </c>
      <c r="AP92" s="2" t="str" cm="1">
        <f t="array" ref="AP92">IF(B92="","",SUMPRODUCT(($D$1:$AB$4=$AP$4)*D92:AB92))</f>
        <v/>
      </c>
      <c r="AQ92" s="15" t="str">
        <f t="shared" si="42"/>
        <v/>
      </c>
      <c r="AR92" s="2" t="str" cm="1">
        <f t="array" ref="AR92">IF(B92="","",SUMPRODUCT(($D$1:$AB$4=$AR$4)*D92:AB92))</f>
        <v/>
      </c>
      <c r="AS92" s="15" t="str">
        <f t="shared" si="43"/>
        <v/>
      </c>
      <c r="AT92" s="2" t="str" cm="1">
        <f t="array" ref="AT92">IF(B92="","",SUMPRODUCT(($D$1:$AB$4=$AT$4)*$D92:$AB92))</f>
        <v/>
      </c>
      <c r="AU92" s="15" t="str">
        <f t="shared" si="44"/>
        <v/>
      </c>
      <c r="AV92" s="2" t="str" cm="1">
        <f t="array" ref="AV92">IF(D92="","",SUMPRODUCT(($D$1:$AB$4=$AV$4)*$D92:$AB92))</f>
        <v/>
      </c>
      <c r="AW92" s="15" t="str">
        <f t="shared" si="45"/>
        <v/>
      </c>
      <c r="AX92" s="2" t="str" cm="1">
        <f t="array" ref="AX92">IF(F92="","",SUMPRODUCT(($D$1:$AB$4=$AX$4)*$D92:$AB92))</f>
        <v/>
      </c>
      <c r="AY92" s="15" t="str">
        <f t="shared" si="46"/>
        <v/>
      </c>
      <c r="AZ92" s="2" t="str" cm="1">
        <f t="array" ref="AZ92">IF(B92="","",SUMPRODUCT(($D$1:$AB$4=$AZ$4)*$D92:$AB92))</f>
        <v/>
      </c>
      <c r="BA92" s="15" t="str">
        <f t="shared" si="47"/>
        <v/>
      </c>
      <c r="BB92" s="2" t="str" cm="1">
        <f t="array" ref="BB92">IF(B92="","",SUMPRODUCT(($D$1:$AB$4=$BB$4)*$D92:$AB92))</f>
        <v/>
      </c>
      <c r="BC92" s="15" t="str">
        <f t="shared" si="48"/>
        <v/>
      </c>
      <c r="BD92" s="2" t="str" cm="1">
        <f t="array" ref="BD92">IF(B92="","",SUMPRODUCT(($D$1:$AB$4=$BD$4)*$D92:$AB92))</f>
        <v/>
      </c>
      <c r="BE92" s="15" t="str">
        <f t="shared" si="49"/>
        <v/>
      </c>
      <c r="BF92" s="2" t="str" cm="1">
        <f t="array" ref="BF92">IF(B92="","",SUMPRODUCT(($D$1:$AB$4=$BF$4)*$D92:$AB92))</f>
        <v/>
      </c>
      <c r="BG92" s="15" t="str">
        <f t="shared" si="50"/>
        <v/>
      </c>
      <c r="BH92" s="2" t="str" cm="1">
        <f t="array" ref="BH92">IF(B92="","",SUMPRODUCT(($D$1:$AB$4=$BH$4)*$D92:$AB92))</f>
        <v/>
      </c>
      <c r="BI92" s="15" t="str">
        <f t="shared" si="51"/>
        <v/>
      </c>
      <c r="BJ92" s="2" t="str" cm="1">
        <f t="array" ref="BJ92">IF(B92="","",SUMPRODUCT(($D$1:$AB$4=$BJ$4)*$D92:$AB92))</f>
        <v/>
      </c>
      <c r="BK92" s="15" t="str">
        <f t="shared" si="52"/>
        <v/>
      </c>
      <c r="BL92" s="2" t="str" cm="1">
        <f t="array" ref="BL92">IF(B92="","",SUMPRODUCT(($D$1:$AB$4=$BL$4)*$D92:$AB92))</f>
        <v/>
      </c>
      <c r="BM92" s="15" t="str">
        <f t="shared" si="53"/>
        <v/>
      </c>
      <c r="BN92" s="2" t="str" cm="1">
        <f t="array" ref="BN92">IF(B92="","",SUMPRODUCT(($D$1:$AB$4=$BN$4)*$D92:$AB92))</f>
        <v/>
      </c>
      <c r="BO92" s="15" t="str">
        <f t="shared" si="54"/>
        <v/>
      </c>
      <c r="BP92" s="2" t="str" cm="1">
        <f t="array" ref="BP92">IF(B92="","",SUMPRODUCT(($D$1:$AB$4=$BP$4)*$D92:$AB92))</f>
        <v/>
      </c>
      <c r="BQ92" s="15" t="str">
        <f t="shared" si="55"/>
        <v/>
      </c>
      <c r="BR92" s="2" t="str" cm="1">
        <f t="array" ref="BR92">IF(B92="","",SUMPRODUCT(($D$1:$AB$4=$BR$4)*$D92:$AB92))</f>
        <v/>
      </c>
      <c r="BS92" s="15" t="str">
        <f t="shared" si="56"/>
        <v/>
      </c>
      <c r="BT92" s="2" t="str" cm="1">
        <f t="array" ref="BT92">IF(B92="","",SUMPRODUCT(($D$1:$AB$4=$BT$4)*$D92:$AB92))</f>
        <v/>
      </c>
      <c r="BU92" s="15" t="str">
        <f t="shared" si="57"/>
        <v/>
      </c>
      <c r="BV92" s="2" t="str" cm="1">
        <f t="array" ref="BV92">IF(B92="","",SUMPRODUCT(($D$1:$AB$4=$BV$4)*$D92:$AB92))</f>
        <v/>
      </c>
      <c r="BW92" s="15" t="str">
        <f t="shared" si="58"/>
        <v/>
      </c>
      <c r="BX92" s="2" t="str" cm="1">
        <f t="array" ref="BX92">IF(B92="","",SUMPRODUCT(($D$1:$AB$4=$BX$4)*$D92:$AB92))</f>
        <v/>
      </c>
      <c r="BY92" s="15" t="str">
        <f t="shared" si="59"/>
        <v/>
      </c>
      <c r="BZ92" s="2" t="str" cm="1">
        <f t="array" ref="BZ92">IF(B92="","",SUMPRODUCT(($D$1:$AB$4=$BZ$4)*$D92:$AB92))</f>
        <v/>
      </c>
      <c r="CA92" s="15" t="str">
        <f t="shared" si="60"/>
        <v/>
      </c>
      <c r="CB92" s="2" t="str" cm="1">
        <f t="array" ref="CB92">IF(B92="","",SUMPRODUCT(($D$1:$AB$4=$CB$4)*$D92:$AB92))</f>
        <v/>
      </c>
      <c r="CC92" s="15" t="str">
        <f t="shared" si="61"/>
        <v/>
      </c>
      <c r="CD92" s="2" t="str" cm="1">
        <f t="array" ref="CD92">IF(B92="","",SUMPRODUCT(($D$1:$AB$4=$CD$4)*$D92:$AB92))</f>
        <v/>
      </c>
      <c r="CE92" s="15" t="str">
        <f t="shared" si="62"/>
        <v/>
      </c>
      <c r="CF92" s="2" t="str" cm="1">
        <f t="array" ref="CF92">IF(B92="","",SUMPRODUCT(($D$1:$AB$4=$CF$4)*$D92:$AB92))</f>
        <v/>
      </c>
      <c r="CG92" s="15" t="str">
        <f t="shared" si="63"/>
        <v/>
      </c>
      <c r="CH92" s="2" t="str" cm="1">
        <f t="array" ref="CH92">IF(B92="","",SUMPRODUCT(($D$1:$AB$4=$CH$4)*$D92:$AB92))</f>
        <v/>
      </c>
      <c r="CI92" s="15" t="str">
        <f t="shared" si="64"/>
        <v/>
      </c>
    </row>
    <row r="93" spans="1:87">
      <c r="A93" s="7">
        <v>88</v>
      </c>
      <c r="D93" s="97"/>
      <c r="E93" s="86"/>
      <c r="F93" s="86"/>
      <c r="G93" s="86"/>
      <c r="H93" s="86"/>
      <c r="I93" s="98"/>
      <c r="J93" s="102"/>
      <c r="K93" s="87"/>
      <c r="L93" s="87"/>
      <c r="M93" s="87"/>
      <c r="N93" s="87"/>
      <c r="O93" s="103"/>
      <c r="P93" s="107"/>
      <c r="Q93" s="88"/>
      <c r="R93" s="88"/>
      <c r="S93" s="88"/>
      <c r="T93" s="88"/>
      <c r="U93" s="108"/>
      <c r="V93" s="113"/>
      <c r="W93" s="89"/>
      <c r="X93" s="89"/>
      <c r="Y93" s="89"/>
      <c r="Z93" s="89"/>
      <c r="AA93" s="89"/>
      <c r="AB93" s="169"/>
      <c r="AC93" s="171" t="str">
        <f t="shared" si="65"/>
        <v/>
      </c>
      <c r="AD93" s="172" t="str">
        <f t="shared" si="39"/>
        <v/>
      </c>
      <c r="AL93" s="2" t="str" cm="1">
        <f t="array" ref="AL93">IF(B93="","",SUMPRODUCT(($D$1:$AB$4=$AL$4)*D93:AB93))</f>
        <v/>
      </c>
      <c r="AM93" s="15" t="str">
        <f t="shared" si="40"/>
        <v/>
      </c>
      <c r="AN93" s="2" t="str" cm="1">
        <f t="array" ref="AN93">IF(B93="","",SUMPRODUCT(($D$1:$AB$4=$AN$4)*D93:AB93))</f>
        <v/>
      </c>
      <c r="AO93" s="15" t="str">
        <f t="shared" si="41"/>
        <v/>
      </c>
      <c r="AP93" s="2" t="str" cm="1">
        <f t="array" ref="AP93">IF(B93="","",SUMPRODUCT(($D$1:$AB$4=$AP$4)*D93:AB93))</f>
        <v/>
      </c>
      <c r="AQ93" s="15" t="str">
        <f t="shared" si="42"/>
        <v/>
      </c>
      <c r="AR93" s="2" t="str" cm="1">
        <f t="array" ref="AR93">IF(B93="","",SUMPRODUCT(($D$1:$AB$4=$AR$4)*D93:AB93))</f>
        <v/>
      </c>
      <c r="AS93" s="15" t="str">
        <f t="shared" si="43"/>
        <v/>
      </c>
      <c r="AT93" s="2" t="str" cm="1">
        <f t="array" ref="AT93">IF(B93="","",SUMPRODUCT(($D$1:$AB$4=$AT$4)*$D93:$AB93))</f>
        <v/>
      </c>
      <c r="AU93" s="15" t="str">
        <f t="shared" si="44"/>
        <v/>
      </c>
      <c r="AV93" s="2" t="str" cm="1">
        <f t="array" ref="AV93">IF(D93="","",SUMPRODUCT(($D$1:$AB$4=$AV$4)*$D93:$AB93))</f>
        <v/>
      </c>
      <c r="AW93" s="15" t="str">
        <f t="shared" si="45"/>
        <v/>
      </c>
      <c r="AX93" s="2" t="str" cm="1">
        <f t="array" ref="AX93">IF(F93="","",SUMPRODUCT(($D$1:$AB$4=$AX$4)*$D93:$AB93))</f>
        <v/>
      </c>
      <c r="AY93" s="15" t="str">
        <f t="shared" si="46"/>
        <v/>
      </c>
      <c r="AZ93" s="2" t="str" cm="1">
        <f t="array" ref="AZ93">IF(B93="","",SUMPRODUCT(($D$1:$AB$4=$AZ$4)*$D93:$AB93))</f>
        <v/>
      </c>
      <c r="BA93" s="15" t="str">
        <f t="shared" si="47"/>
        <v/>
      </c>
      <c r="BB93" s="2" t="str" cm="1">
        <f t="array" ref="BB93">IF(B93="","",SUMPRODUCT(($D$1:$AB$4=$BB$4)*$D93:$AB93))</f>
        <v/>
      </c>
      <c r="BC93" s="15" t="str">
        <f t="shared" si="48"/>
        <v/>
      </c>
      <c r="BD93" s="2" t="str" cm="1">
        <f t="array" ref="BD93">IF(B93="","",SUMPRODUCT(($D$1:$AB$4=$BD$4)*$D93:$AB93))</f>
        <v/>
      </c>
      <c r="BE93" s="15" t="str">
        <f t="shared" si="49"/>
        <v/>
      </c>
      <c r="BF93" s="2" t="str" cm="1">
        <f t="array" ref="BF93">IF(B93="","",SUMPRODUCT(($D$1:$AB$4=$BF$4)*$D93:$AB93))</f>
        <v/>
      </c>
      <c r="BG93" s="15" t="str">
        <f t="shared" si="50"/>
        <v/>
      </c>
      <c r="BH93" s="2" t="str" cm="1">
        <f t="array" ref="BH93">IF(B93="","",SUMPRODUCT(($D$1:$AB$4=$BH$4)*$D93:$AB93))</f>
        <v/>
      </c>
      <c r="BI93" s="15" t="str">
        <f t="shared" si="51"/>
        <v/>
      </c>
      <c r="BJ93" s="2" t="str" cm="1">
        <f t="array" ref="BJ93">IF(B93="","",SUMPRODUCT(($D$1:$AB$4=$BJ$4)*$D93:$AB93))</f>
        <v/>
      </c>
      <c r="BK93" s="15" t="str">
        <f t="shared" si="52"/>
        <v/>
      </c>
      <c r="BL93" s="2" t="str" cm="1">
        <f t="array" ref="BL93">IF(B93="","",SUMPRODUCT(($D$1:$AB$4=$BL$4)*$D93:$AB93))</f>
        <v/>
      </c>
      <c r="BM93" s="15" t="str">
        <f t="shared" si="53"/>
        <v/>
      </c>
      <c r="BN93" s="2" t="str" cm="1">
        <f t="array" ref="BN93">IF(B93="","",SUMPRODUCT(($D$1:$AB$4=$BN$4)*$D93:$AB93))</f>
        <v/>
      </c>
      <c r="BO93" s="15" t="str">
        <f t="shared" si="54"/>
        <v/>
      </c>
      <c r="BP93" s="2" t="str" cm="1">
        <f t="array" ref="BP93">IF(B93="","",SUMPRODUCT(($D$1:$AB$4=$BP$4)*$D93:$AB93))</f>
        <v/>
      </c>
      <c r="BQ93" s="15" t="str">
        <f t="shared" si="55"/>
        <v/>
      </c>
      <c r="BR93" s="2" t="str" cm="1">
        <f t="array" ref="BR93">IF(B93="","",SUMPRODUCT(($D$1:$AB$4=$BR$4)*$D93:$AB93))</f>
        <v/>
      </c>
      <c r="BS93" s="15" t="str">
        <f t="shared" si="56"/>
        <v/>
      </c>
      <c r="BT93" s="2" t="str" cm="1">
        <f t="array" ref="BT93">IF(B93="","",SUMPRODUCT(($D$1:$AB$4=$BT$4)*$D93:$AB93))</f>
        <v/>
      </c>
      <c r="BU93" s="15" t="str">
        <f t="shared" si="57"/>
        <v/>
      </c>
      <c r="BV93" s="2" t="str" cm="1">
        <f t="array" ref="BV93">IF(B93="","",SUMPRODUCT(($D$1:$AB$4=$BV$4)*$D93:$AB93))</f>
        <v/>
      </c>
      <c r="BW93" s="15" t="str">
        <f t="shared" si="58"/>
        <v/>
      </c>
      <c r="BX93" s="2" t="str" cm="1">
        <f t="array" ref="BX93">IF(B93="","",SUMPRODUCT(($D$1:$AB$4=$BX$4)*$D93:$AB93))</f>
        <v/>
      </c>
      <c r="BY93" s="15" t="str">
        <f t="shared" si="59"/>
        <v/>
      </c>
      <c r="BZ93" s="2" t="str" cm="1">
        <f t="array" ref="BZ93">IF(B93="","",SUMPRODUCT(($D$1:$AB$4=$BZ$4)*$D93:$AB93))</f>
        <v/>
      </c>
      <c r="CA93" s="15" t="str">
        <f t="shared" si="60"/>
        <v/>
      </c>
      <c r="CB93" s="2" t="str" cm="1">
        <f t="array" ref="CB93">IF(B93="","",SUMPRODUCT(($D$1:$AB$4=$CB$4)*$D93:$AB93))</f>
        <v/>
      </c>
      <c r="CC93" s="15" t="str">
        <f t="shared" si="61"/>
        <v/>
      </c>
      <c r="CD93" s="2" t="str" cm="1">
        <f t="array" ref="CD93">IF(B93="","",SUMPRODUCT(($D$1:$AB$4=$CD$4)*$D93:$AB93))</f>
        <v/>
      </c>
      <c r="CE93" s="15" t="str">
        <f t="shared" si="62"/>
        <v/>
      </c>
      <c r="CF93" s="2" t="str" cm="1">
        <f t="array" ref="CF93">IF(B93="","",SUMPRODUCT(($D$1:$AB$4=$CF$4)*$D93:$AB93))</f>
        <v/>
      </c>
      <c r="CG93" s="15" t="str">
        <f t="shared" si="63"/>
        <v/>
      </c>
      <c r="CH93" s="2" t="str" cm="1">
        <f t="array" ref="CH93">IF(B93="","",SUMPRODUCT(($D$1:$AB$4=$CH$4)*$D93:$AB93))</f>
        <v/>
      </c>
      <c r="CI93" s="15" t="str">
        <f t="shared" si="64"/>
        <v/>
      </c>
    </row>
    <row r="94" spans="1:87">
      <c r="A94" s="6">
        <v>89</v>
      </c>
      <c r="D94" s="97"/>
      <c r="E94" s="86"/>
      <c r="F94" s="86"/>
      <c r="G94" s="86"/>
      <c r="H94" s="86"/>
      <c r="I94" s="98"/>
      <c r="J94" s="102"/>
      <c r="K94" s="87"/>
      <c r="L94" s="87"/>
      <c r="M94" s="87"/>
      <c r="N94" s="87"/>
      <c r="O94" s="103"/>
      <c r="P94" s="107"/>
      <c r="Q94" s="88"/>
      <c r="R94" s="88"/>
      <c r="S94" s="88"/>
      <c r="T94" s="88"/>
      <c r="U94" s="108"/>
      <c r="V94" s="113"/>
      <c r="W94" s="89"/>
      <c r="X94" s="89"/>
      <c r="Y94" s="89"/>
      <c r="Z94" s="89"/>
      <c r="AA94" s="89"/>
      <c r="AB94" s="169"/>
      <c r="AC94" s="171" t="str">
        <f t="shared" si="65"/>
        <v/>
      </c>
      <c r="AD94" s="172" t="str">
        <f t="shared" si="39"/>
        <v/>
      </c>
      <c r="AL94" s="2" t="str" cm="1">
        <f t="array" ref="AL94">IF(B94="","",SUMPRODUCT(($D$1:$AB$4=$AL$4)*D94:AB94))</f>
        <v/>
      </c>
      <c r="AM94" s="15" t="str">
        <f t="shared" si="40"/>
        <v/>
      </c>
      <c r="AN94" s="2" t="str" cm="1">
        <f t="array" ref="AN94">IF(B94="","",SUMPRODUCT(($D$1:$AB$4=$AN$4)*D94:AB94))</f>
        <v/>
      </c>
      <c r="AO94" s="15" t="str">
        <f t="shared" si="41"/>
        <v/>
      </c>
      <c r="AP94" s="2" t="str" cm="1">
        <f t="array" ref="AP94">IF(B94="","",SUMPRODUCT(($D$1:$AB$4=$AP$4)*D94:AB94))</f>
        <v/>
      </c>
      <c r="AQ94" s="15" t="str">
        <f t="shared" si="42"/>
        <v/>
      </c>
      <c r="AR94" s="2" t="str" cm="1">
        <f t="array" ref="AR94">IF(B94="","",SUMPRODUCT(($D$1:$AB$4=$AR$4)*D94:AB94))</f>
        <v/>
      </c>
      <c r="AS94" s="15" t="str">
        <f t="shared" si="43"/>
        <v/>
      </c>
      <c r="AT94" s="2" t="str" cm="1">
        <f t="array" ref="AT94">IF(B94="","",SUMPRODUCT(($D$1:$AB$4=$AT$4)*$D94:$AB94))</f>
        <v/>
      </c>
      <c r="AU94" s="15" t="str">
        <f t="shared" si="44"/>
        <v/>
      </c>
      <c r="AV94" s="2" t="str" cm="1">
        <f t="array" ref="AV94">IF(D94="","",SUMPRODUCT(($D$1:$AB$4=$AV$4)*$D94:$AB94))</f>
        <v/>
      </c>
      <c r="AW94" s="15" t="str">
        <f t="shared" si="45"/>
        <v/>
      </c>
      <c r="AX94" s="2" t="str" cm="1">
        <f t="array" ref="AX94">IF(F94="","",SUMPRODUCT(($D$1:$AB$4=$AX$4)*$D94:$AB94))</f>
        <v/>
      </c>
      <c r="AY94" s="15" t="str">
        <f t="shared" si="46"/>
        <v/>
      </c>
      <c r="AZ94" s="2" t="str" cm="1">
        <f t="array" ref="AZ94">IF(B94="","",SUMPRODUCT(($D$1:$AB$4=$AZ$4)*$D94:$AB94))</f>
        <v/>
      </c>
      <c r="BA94" s="15" t="str">
        <f t="shared" si="47"/>
        <v/>
      </c>
      <c r="BB94" s="2" t="str" cm="1">
        <f t="array" ref="BB94">IF(B94="","",SUMPRODUCT(($D$1:$AB$4=$BB$4)*$D94:$AB94))</f>
        <v/>
      </c>
      <c r="BC94" s="15" t="str">
        <f t="shared" si="48"/>
        <v/>
      </c>
      <c r="BD94" s="2" t="str" cm="1">
        <f t="array" ref="BD94">IF(B94="","",SUMPRODUCT(($D$1:$AB$4=$BD$4)*$D94:$AB94))</f>
        <v/>
      </c>
      <c r="BE94" s="15" t="str">
        <f t="shared" si="49"/>
        <v/>
      </c>
      <c r="BF94" s="2" t="str" cm="1">
        <f t="array" ref="BF94">IF(B94="","",SUMPRODUCT(($D$1:$AB$4=$BF$4)*$D94:$AB94))</f>
        <v/>
      </c>
      <c r="BG94" s="15" t="str">
        <f t="shared" si="50"/>
        <v/>
      </c>
      <c r="BH94" s="2" t="str" cm="1">
        <f t="array" ref="BH94">IF(B94="","",SUMPRODUCT(($D$1:$AB$4=$BH$4)*$D94:$AB94))</f>
        <v/>
      </c>
      <c r="BI94" s="15" t="str">
        <f t="shared" si="51"/>
        <v/>
      </c>
      <c r="BJ94" s="2" t="str" cm="1">
        <f t="array" ref="BJ94">IF(B94="","",SUMPRODUCT(($D$1:$AB$4=$BJ$4)*$D94:$AB94))</f>
        <v/>
      </c>
      <c r="BK94" s="15" t="str">
        <f t="shared" si="52"/>
        <v/>
      </c>
      <c r="BL94" s="2" t="str" cm="1">
        <f t="array" ref="BL94">IF(B94="","",SUMPRODUCT(($D$1:$AB$4=$BL$4)*$D94:$AB94))</f>
        <v/>
      </c>
      <c r="BM94" s="15" t="str">
        <f t="shared" si="53"/>
        <v/>
      </c>
      <c r="BN94" s="2" t="str" cm="1">
        <f t="array" ref="BN94">IF(B94="","",SUMPRODUCT(($D$1:$AB$4=$BN$4)*$D94:$AB94))</f>
        <v/>
      </c>
      <c r="BO94" s="15" t="str">
        <f t="shared" si="54"/>
        <v/>
      </c>
      <c r="BP94" s="2" t="str" cm="1">
        <f t="array" ref="BP94">IF(B94="","",SUMPRODUCT(($D$1:$AB$4=$BP$4)*$D94:$AB94))</f>
        <v/>
      </c>
      <c r="BQ94" s="15" t="str">
        <f t="shared" si="55"/>
        <v/>
      </c>
      <c r="BR94" s="2" t="str" cm="1">
        <f t="array" ref="BR94">IF(B94="","",SUMPRODUCT(($D$1:$AB$4=$BR$4)*$D94:$AB94))</f>
        <v/>
      </c>
      <c r="BS94" s="15" t="str">
        <f t="shared" si="56"/>
        <v/>
      </c>
      <c r="BT94" s="2" t="str" cm="1">
        <f t="array" ref="BT94">IF(B94="","",SUMPRODUCT(($D$1:$AB$4=$BT$4)*$D94:$AB94))</f>
        <v/>
      </c>
      <c r="BU94" s="15" t="str">
        <f t="shared" si="57"/>
        <v/>
      </c>
      <c r="BV94" s="2" t="str" cm="1">
        <f t="array" ref="BV94">IF(B94="","",SUMPRODUCT(($D$1:$AB$4=$BV$4)*$D94:$AB94))</f>
        <v/>
      </c>
      <c r="BW94" s="15" t="str">
        <f t="shared" si="58"/>
        <v/>
      </c>
      <c r="BX94" s="2" t="str" cm="1">
        <f t="array" ref="BX94">IF(B94="","",SUMPRODUCT(($D$1:$AB$4=$BX$4)*$D94:$AB94))</f>
        <v/>
      </c>
      <c r="BY94" s="15" t="str">
        <f t="shared" si="59"/>
        <v/>
      </c>
      <c r="BZ94" s="2" t="str" cm="1">
        <f t="array" ref="BZ94">IF(B94="","",SUMPRODUCT(($D$1:$AB$4=$BZ$4)*$D94:$AB94))</f>
        <v/>
      </c>
      <c r="CA94" s="15" t="str">
        <f t="shared" si="60"/>
        <v/>
      </c>
      <c r="CB94" s="2" t="str" cm="1">
        <f t="array" ref="CB94">IF(B94="","",SUMPRODUCT(($D$1:$AB$4=$CB$4)*$D94:$AB94))</f>
        <v/>
      </c>
      <c r="CC94" s="15" t="str">
        <f t="shared" si="61"/>
        <v/>
      </c>
      <c r="CD94" s="2" t="str" cm="1">
        <f t="array" ref="CD94">IF(B94="","",SUMPRODUCT(($D$1:$AB$4=$CD$4)*$D94:$AB94))</f>
        <v/>
      </c>
      <c r="CE94" s="15" t="str">
        <f t="shared" si="62"/>
        <v/>
      </c>
      <c r="CF94" s="2" t="str" cm="1">
        <f t="array" ref="CF94">IF(B94="","",SUMPRODUCT(($D$1:$AB$4=$CF$4)*$D94:$AB94))</f>
        <v/>
      </c>
      <c r="CG94" s="15" t="str">
        <f t="shared" si="63"/>
        <v/>
      </c>
      <c r="CH94" s="2" t="str" cm="1">
        <f t="array" ref="CH94">IF(B94="","",SUMPRODUCT(($D$1:$AB$4=$CH$4)*$D94:$AB94))</f>
        <v/>
      </c>
      <c r="CI94" s="15" t="str">
        <f t="shared" si="64"/>
        <v/>
      </c>
    </row>
    <row r="95" spans="1:87">
      <c r="A95" s="7">
        <v>90</v>
      </c>
      <c r="D95" s="97"/>
      <c r="E95" s="86"/>
      <c r="F95" s="86"/>
      <c r="G95" s="86"/>
      <c r="H95" s="86"/>
      <c r="I95" s="98"/>
      <c r="J95" s="102"/>
      <c r="K95" s="87"/>
      <c r="L95" s="87"/>
      <c r="M95" s="87"/>
      <c r="N95" s="87"/>
      <c r="O95" s="103"/>
      <c r="P95" s="107"/>
      <c r="Q95" s="88"/>
      <c r="R95" s="88"/>
      <c r="S95" s="88"/>
      <c r="T95" s="88"/>
      <c r="U95" s="108"/>
      <c r="V95" s="113"/>
      <c r="W95" s="89"/>
      <c r="X95" s="89"/>
      <c r="Y95" s="89"/>
      <c r="Z95" s="89"/>
      <c r="AA95" s="89"/>
      <c r="AB95" s="169"/>
      <c r="AC95" s="171" t="str">
        <f t="shared" si="65"/>
        <v/>
      </c>
      <c r="AD95" s="172" t="str">
        <f t="shared" si="39"/>
        <v/>
      </c>
      <c r="AL95" s="2" t="str" cm="1">
        <f t="array" ref="AL95">IF(B95="","",SUMPRODUCT(($D$1:$AB$4=$AL$4)*D95:AB95))</f>
        <v/>
      </c>
      <c r="AM95" s="15" t="str">
        <f t="shared" si="40"/>
        <v/>
      </c>
      <c r="AN95" s="2" t="str" cm="1">
        <f t="array" ref="AN95">IF(B95="","",SUMPRODUCT(($D$1:$AB$4=$AN$4)*D95:AB95))</f>
        <v/>
      </c>
      <c r="AO95" s="15" t="str">
        <f t="shared" si="41"/>
        <v/>
      </c>
      <c r="AP95" s="2" t="str" cm="1">
        <f t="array" ref="AP95">IF(B95="","",SUMPRODUCT(($D$1:$AB$4=$AP$4)*D95:AB95))</f>
        <v/>
      </c>
      <c r="AQ95" s="15" t="str">
        <f t="shared" si="42"/>
        <v/>
      </c>
      <c r="AR95" s="2" t="str" cm="1">
        <f t="array" ref="AR95">IF(B95="","",SUMPRODUCT(($D$1:$AB$4=$AR$4)*D95:AB95))</f>
        <v/>
      </c>
      <c r="AS95" s="15" t="str">
        <f t="shared" si="43"/>
        <v/>
      </c>
      <c r="AT95" s="2" t="str" cm="1">
        <f t="array" ref="AT95">IF(B95="","",SUMPRODUCT(($D$1:$AB$4=$AT$4)*$D95:$AB95))</f>
        <v/>
      </c>
      <c r="AU95" s="15" t="str">
        <f t="shared" si="44"/>
        <v/>
      </c>
      <c r="AV95" s="2" t="str" cm="1">
        <f t="array" ref="AV95">IF(D95="","",SUMPRODUCT(($D$1:$AB$4=$AV$4)*$D95:$AB95))</f>
        <v/>
      </c>
      <c r="AW95" s="15" t="str">
        <f t="shared" si="45"/>
        <v/>
      </c>
      <c r="AX95" s="2" t="str" cm="1">
        <f t="array" ref="AX95">IF(F95="","",SUMPRODUCT(($D$1:$AB$4=$AX$4)*$D95:$AB95))</f>
        <v/>
      </c>
      <c r="AY95" s="15" t="str">
        <f t="shared" si="46"/>
        <v/>
      </c>
      <c r="AZ95" s="2" t="str" cm="1">
        <f t="array" ref="AZ95">IF(B95="","",SUMPRODUCT(($D$1:$AB$4=$AZ$4)*$D95:$AB95))</f>
        <v/>
      </c>
      <c r="BA95" s="15" t="str">
        <f t="shared" si="47"/>
        <v/>
      </c>
      <c r="BB95" s="2" t="str" cm="1">
        <f t="array" ref="BB95">IF(B95="","",SUMPRODUCT(($D$1:$AB$4=$BB$4)*$D95:$AB95))</f>
        <v/>
      </c>
      <c r="BC95" s="15" t="str">
        <f t="shared" si="48"/>
        <v/>
      </c>
      <c r="BD95" s="2" t="str" cm="1">
        <f t="array" ref="BD95">IF(B95="","",SUMPRODUCT(($D$1:$AB$4=$BD$4)*$D95:$AB95))</f>
        <v/>
      </c>
      <c r="BE95" s="15" t="str">
        <f t="shared" si="49"/>
        <v/>
      </c>
      <c r="BF95" s="2" t="str" cm="1">
        <f t="array" ref="BF95">IF(B95="","",SUMPRODUCT(($D$1:$AB$4=$BF$4)*$D95:$AB95))</f>
        <v/>
      </c>
      <c r="BG95" s="15" t="str">
        <f t="shared" si="50"/>
        <v/>
      </c>
      <c r="BH95" s="2" t="str" cm="1">
        <f t="array" ref="BH95">IF(B95="","",SUMPRODUCT(($D$1:$AB$4=$BH$4)*$D95:$AB95))</f>
        <v/>
      </c>
      <c r="BI95" s="15" t="str">
        <f t="shared" si="51"/>
        <v/>
      </c>
      <c r="BJ95" s="2" t="str" cm="1">
        <f t="array" ref="BJ95">IF(B95="","",SUMPRODUCT(($D$1:$AB$4=$BJ$4)*$D95:$AB95))</f>
        <v/>
      </c>
      <c r="BK95" s="15" t="str">
        <f t="shared" si="52"/>
        <v/>
      </c>
      <c r="BL95" s="2" t="str" cm="1">
        <f t="array" ref="BL95">IF(B95="","",SUMPRODUCT(($D$1:$AB$4=$BL$4)*$D95:$AB95))</f>
        <v/>
      </c>
      <c r="BM95" s="15" t="str">
        <f t="shared" si="53"/>
        <v/>
      </c>
      <c r="BN95" s="2" t="str" cm="1">
        <f t="array" ref="BN95">IF(B95="","",SUMPRODUCT(($D$1:$AB$4=$BN$4)*$D95:$AB95))</f>
        <v/>
      </c>
      <c r="BO95" s="15" t="str">
        <f t="shared" si="54"/>
        <v/>
      </c>
      <c r="BP95" s="2" t="str" cm="1">
        <f t="array" ref="BP95">IF(B95="","",SUMPRODUCT(($D$1:$AB$4=$BP$4)*$D95:$AB95))</f>
        <v/>
      </c>
      <c r="BQ95" s="15" t="str">
        <f t="shared" si="55"/>
        <v/>
      </c>
      <c r="BR95" s="2" t="str" cm="1">
        <f t="array" ref="BR95">IF(B95="","",SUMPRODUCT(($D$1:$AB$4=$BR$4)*$D95:$AB95))</f>
        <v/>
      </c>
      <c r="BS95" s="15" t="str">
        <f t="shared" si="56"/>
        <v/>
      </c>
      <c r="BT95" s="2" t="str" cm="1">
        <f t="array" ref="BT95">IF(B95="","",SUMPRODUCT(($D$1:$AB$4=$BT$4)*$D95:$AB95))</f>
        <v/>
      </c>
      <c r="BU95" s="15" t="str">
        <f t="shared" si="57"/>
        <v/>
      </c>
      <c r="BV95" s="2" t="str" cm="1">
        <f t="array" ref="BV95">IF(B95="","",SUMPRODUCT(($D$1:$AB$4=$BV$4)*$D95:$AB95))</f>
        <v/>
      </c>
      <c r="BW95" s="15" t="str">
        <f t="shared" si="58"/>
        <v/>
      </c>
      <c r="BX95" s="2" t="str" cm="1">
        <f t="array" ref="BX95">IF(B95="","",SUMPRODUCT(($D$1:$AB$4=$BX$4)*$D95:$AB95))</f>
        <v/>
      </c>
      <c r="BY95" s="15" t="str">
        <f t="shared" si="59"/>
        <v/>
      </c>
      <c r="BZ95" s="2" t="str" cm="1">
        <f t="array" ref="BZ95">IF(B95="","",SUMPRODUCT(($D$1:$AB$4=$BZ$4)*$D95:$AB95))</f>
        <v/>
      </c>
      <c r="CA95" s="15" t="str">
        <f t="shared" si="60"/>
        <v/>
      </c>
      <c r="CB95" s="2" t="str" cm="1">
        <f t="array" ref="CB95">IF(B95="","",SUMPRODUCT(($D$1:$AB$4=$CB$4)*$D95:$AB95))</f>
        <v/>
      </c>
      <c r="CC95" s="15" t="str">
        <f t="shared" si="61"/>
        <v/>
      </c>
      <c r="CD95" s="2" t="str" cm="1">
        <f t="array" ref="CD95">IF(B95="","",SUMPRODUCT(($D$1:$AB$4=$CD$4)*$D95:$AB95))</f>
        <v/>
      </c>
      <c r="CE95" s="15" t="str">
        <f t="shared" si="62"/>
        <v/>
      </c>
      <c r="CF95" s="2" t="str" cm="1">
        <f t="array" ref="CF95">IF(B95="","",SUMPRODUCT(($D$1:$AB$4=$CF$4)*$D95:$AB95))</f>
        <v/>
      </c>
      <c r="CG95" s="15" t="str">
        <f t="shared" si="63"/>
        <v/>
      </c>
      <c r="CH95" s="2" t="str" cm="1">
        <f t="array" ref="CH95">IF(B95="","",SUMPRODUCT(($D$1:$AB$4=$CH$4)*$D95:$AB95))</f>
        <v/>
      </c>
      <c r="CI95" s="15" t="str">
        <f t="shared" si="64"/>
        <v/>
      </c>
    </row>
    <row r="96" spans="1:87">
      <c r="A96" s="6">
        <v>91</v>
      </c>
      <c r="D96" s="97"/>
      <c r="E96" s="86"/>
      <c r="F96" s="86"/>
      <c r="G96" s="86"/>
      <c r="H96" s="86"/>
      <c r="I96" s="98"/>
      <c r="J96" s="102"/>
      <c r="K96" s="87"/>
      <c r="L96" s="87"/>
      <c r="M96" s="87"/>
      <c r="N96" s="87"/>
      <c r="O96" s="103"/>
      <c r="P96" s="107"/>
      <c r="Q96" s="88"/>
      <c r="R96" s="88"/>
      <c r="S96" s="88"/>
      <c r="T96" s="88"/>
      <c r="U96" s="108"/>
      <c r="V96" s="113"/>
      <c r="W96" s="89"/>
      <c r="X96" s="89"/>
      <c r="Y96" s="89"/>
      <c r="Z96" s="89"/>
      <c r="AA96" s="89"/>
      <c r="AB96" s="169"/>
      <c r="AC96" s="171" t="str">
        <f t="shared" si="65"/>
        <v/>
      </c>
      <c r="AD96" s="172" t="str">
        <f t="shared" si="39"/>
        <v/>
      </c>
      <c r="AL96" s="2" t="str" cm="1">
        <f t="array" ref="AL96">IF(B96="","",SUMPRODUCT(($D$1:$AB$4=$AL$4)*D96:AB96))</f>
        <v/>
      </c>
      <c r="AM96" s="15" t="str">
        <f t="shared" si="40"/>
        <v/>
      </c>
      <c r="AN96" s="2" t="str" cm="1">
        <f t="array" ref="AN96">IF(B96="","",SUMPRODUCT(($D$1:$AB$4=$AN$4)*D96:AB96))</f>
        <v/>
      </c>
      <c r="AO96" s="15" t="str">
        <f t="shared" si="41"/>
        <v/>
      </c>
      <c r="AP96" s="2" t="str" cm="1">
        <f t="array" ref="AP96">IF(B96="","",SUMPRODUCT(($D$1:$AB$4=$AP$4)*D96:AB96))</f>
        <v/>
      </c>
      <c r="AQ96" s="15" t="str">
        <f t="shared" si="42"/>
        <v/>
      </c>
      <c r="AR96" s="2" t="str" cm="1">
        <f t="array" ref="AR96">IF(B96="","",SUMPRODUCT(($D$1:$AB$4=$AR$4)*D96:AB96))</f>
        <v/>
      </c>
      <c r="AS96" s="15" t="str">
        <f t="shared" si="43"/>
        <v/>
      </c>
      <c r="AT96" s="2" t="str" cm="1">
        <f t="array" ref="AT96">IF(B96="","",SUMPRODUCT(($D$1:$AB$4=$AT$4)*$D96:$AB96))</f>
        <v/>
      </c>
      <c r="AU96" s="15" t="str">
        <f t="shared" si="44"/>
        <v/>
      </c>
      <c r="AV96" s="2" t="str" cm="1">
        <f t="array" ref="AV96">IF(D96="","",SUMPRODUCT(($D$1:$AB$4=$AV$4)*$D96:$AB96))</f>
        <v/>
      </c>
      <c r="AW96" s="15" t="str">
        <f t="shared" si="45"/>
        <v/>
      </c>
      <c r="AX96" s="2" t="str" cm="1">
        <f t="array" ref="AX96">IF(F96="","",SUMPRODUCT(($D$1:$AB$4=$AX$4)*$D96:$AB96))</f>
        <v/>
      </c>
      <c r="AY96" s="15" t="str">
        <f t="shared" si="46"/>
        <v/>
      </c>
      <c r="AZ96" s="2" t="str" cm="1">
        <f t="array" ref="AZ96">IF(B96="","",SUMPRODUCT(($D$1:$AB$4=$AZ$4)*$D96:$AB96))</f>
        <v/>
      </c>
      <c r="BA96" s="15" t="str">
        <f t="shared" si="47"/>
        <v/>
      </c>
      <c r="BB96" s="2" t="str" cm="1">
        <f t="array" ref="BB96">IF(B96="","",SUMPRODUCT(($D$1:$AB$4=$BB$4)*$D96:$AB96))</f>
        <v/>
      </c>
      <c r="BC96" s="15" t="str">
        <f t="shared" si="48"/>
        <v/>
      </c>
      <c r="BD96" s="2" t="str" cm="1">
        <f t="array" ref="BD96">IF(B96="","",SUMPRODUCT(($D$1:$AB$4=$BD$4)*$D96:$AB96))</f>
        <v/>
      </c>
      <c r="BE96" s="15" t="str">
        <f t="shared" si="49"/>
        <v/>
      </c>
      <c r="BF96" s="2" t="str" cm="1">
        <f t="array" ref="BF96">IF(B96="","",SUMPRODUCT(($D$1:$AB$4=$BF$4)*$D96:$AB96))</f>
        <v/>
      </c>
      <c r="BG96" s="15" t="str">
        <f t="shared" si="50"/>
        <v/>
      </c>
      <c r="BH96" s="2" t="str" cm="1">
        <f t="array" ref="BH96">IF(B96="","",SUMPRODUCT(($D$1:$AB$4=$BH$4)*$D96:$AB96))</f>
        <v/>
      </c>
      <c r="BI96" s="15" t="str">
        <f t="shared" si="51"/>
        <v/>
      </c>
      <c r="BJ96" s="2" t="str" cm="1">
        <f t="array" ref="BJ96">IF(B96="","",SUMPRODUCT(($D$1:$AB$4=$BJ$4)*$D96:$AB96))</f>
        <v/>
      </c>
      <c r="BK96" s="15" t="str">
        <f t="shared" si="52"/>
        <v/>
      </c>
      <c r="BL96" s="2" t="str" cm="1">
        <f t="array" ref="BL96">IF(B96="","",SUMPRODUCT(($D$1:$AB$4=$BL$4)*$D96:$AB96))</f>
        <v/>
      </c>
      <c r="BM96" s="15" t="str">
        <f t="shared" si="53"/>
        <v/>
      </c>
      <c r="BN96" s="2" t="str" cm="1">
        <f t="array" ref="BN96">IF(B96="","",SUMPRODUCT(($D$1:$AB$4=$BN$4)*$D96:$AB96))</f>
        <v/>
      </c>
      <c r="BO96" s="15" t="str">
        <f t="shared" si="54"/>
        <v/>
      </c>
      <c r="BP96" s="2" t="str" cm="1">
        <f t="array" ref="BP96">IF(B96="","",SUMPRODUCT(($D$1:$AB$4=$BP$4)*$D96:$AB96))</f>
        <v/>
      </c>
      <c r="BQ96" s="15" t="str">
        <f t="shared" si="55"/>
        <v/>
      </c>
      <c r="BR96" s="2" t="str" cm="1">
        <f t="array" ref="BR96">IF(B96="","",SUMPRODUCT(($D$1:$AB$4=$BR$4)*$D96:$AB96))</f>
        <v/>
      </c>
      <c r="BS96" s="15" t="str">
        <f t="shared" si="56"/>
        <v/>
      </c>
      <c r="BT96" s="2" t="str" cm="1">
        <f t="array" ref="BT96">IF(B96="","",SUMPRODUCT(($D$1:$AB$4=$BT$4)*$D96:$AB96))</f>
        <v/>
      </c>
      <c r="BU96" s="15" t="str">
        <f t="shared" si="57"/>
        <v/>
      </c>
      <c r="BV96" s="2" t="str" cm="1">
        <f t="array" ref="BV96">IF(B96="","",SUMPRODUCT(($D$1:$AB$4=$BV$4)*$D96:$AB96))</f>
        <v/>
      </c>
      <c r="BW96" s="15" t="str">
        <f t="shared" si="58"/>
        <v/>
      </c>
      <c r="BX96" s="2" t="str" cm="1">
        <f t="array" ref="BX96">IF(B96="","",SUMPRODUCT(($D$1:$AB$4=$BX$4)*$D96:$AB96))</f>
        <v/>
      </c>
      <c r="BY96" s="15" t="str">
        <f t="shared" si="59"/>
        <v/>
      </c>
      <c r="BZ96" s="2" t="str" cm="1">
        <f t="array" ref="BZ96">IF(B96="","",SUMPRODUCT(($D$1:$AB$4=$BZ$4)*$D96:$AB96))</f>
        <v/>
      </c>
      <c r="CA96" s="15" t="str">
        <f t="shared" si="60"/>
        <v/>
      </c>
      <c r="CB96" s="2" t="str" cm="1">
        <f t="array" ref="CB96">IF(B96="","",SUMPRODUCT(($D$1:$AB$4=$CB$4)*$D96:$AB96))</f>
        <v/>
      </c>
      <c r="CC96" s="15" t="str">
        <f t="shared" si="61"/>
        <v/>
      </c>
      <c r="CD96" s="2" t="str" cm="1">
        <f t="array" ref="CD96">IF(B96="","",SUMPRODUCT(($D$1:$AB$4=$CD$4)*$D96:$AB96))</f>
        <v/>
      </c>
      <c r="CE96" s="15" t="str">
        <f t="shared" si="62"/>
        <v/>
      </c>
      <c r="CF96" s="2" t="str" cm="1">
        <f t="array" ref="CF96">IF(B96="","",SUMPRODUCT(($D$1:$AB$4=$CF$4)*$D96:$AB96))</f>
        <v/>
      </c>
      <c r="CG96" s="15" t="str">
        <f t="shared" si="63"/>
        <v/>
      </c>
      <c r="CH96" s="2" t="str" cm="1">
        <f t="array" ref="CH96">IF(B96="","",SUMPRODUCT(($D$1:$AB$4=$CH$4)*$D96:$AB96))</f>
        <v/>
      </c>
      <c r="CI96" s="15" t="str">
        <f t="shared" si="64"/>
        <v/>
      </c>
    </row>
    <row r="97" spans="1:87">
      <c r="A97" s="7">
        <v>92</v>
      </c>
      <c r="D97" s="97"/>
      <c r="E97" s="86"/>
      <c r="F97" s="86"/>
      <c r="G97" s="86"/>
      <c r="H97" s="86"/>
      <c r="I97" s="98"/>
      <c r="J97" s="102"/>
      <c r="K97" s="87"/>
      <c r="L97" s="87"/>
      <c r="M97" s="87"/>
      <c r="N97" s="87"/>
      <c r="O97" s="103"/>
      <c r="P97" s="107"/>
      <c r="Q97" s="88"/>
      <c r="R97" s="88"/>
      <c r="S97" s="88"/>
      <c r="T97" s="88"/>
      <c r="U97" s="108"/>
      <c r="V97" s="113"/>
      <c r="W97" s="89"/>
      <c r="X97" s="89"/>
      <c r="Y97" s="89"/>
      <c r="Z97" s="89"/>
      <c r="AA97" s="89"/>
      <c r="AB97" s="169"/>
      <c r="AC97" s="171" t="str">
        <f t="shared" si="65"/>
        <v/>
      </c>
      <c r="AD97" s="172" t="str">
        <f t="shared" si="39"/>
        <v/>
      </c>
      <c r="AL97" s="2" t="str" cm="1">
        <f t="array" ref="AL97">IF(B97="","",SUMPRODUCT(($D$1:$AB$4=$AL$4)*D97:AB97))</f>
        <v/>
      </c>
      <c r="AM97" s="15" t="str">
        <f t="shared" si="40"/>
        <v/>
      </c>
      <c r="AN97" s="2" t="str" cm="1">
        <f t="array" ref="AN97">IF(B97="","",SUMPRODUCT(($D$1:$AB$4=$AN$4)*D97:AB97))</f>
        <v/>
      </c>
      <c r="AO97" s="15" t="str">
        <f t="shared" si="41"/>
        <v/>
      </c>
      <c r="AP97" s="2" t="str" cm="1">
        <f t="array" ref="AP97">IF(B97="","",SUMPRODUCT(($D$1:$AB$4=$AP$4)*D97:AB97))</f>
        <v/>
      </c>
      <c r="AQ97" s="15" t="str">
        <f t="shared" si="42"/>
        <v/>
      </c>
      <c r="AR97" s="2" t="str" cm="1">
        <f t="array" ref="AR97">IF(B97="","",SUMPRODUCT(($D$1:$AB$4=$AR$4)*D97:AB97))</f>
        <v/>
      </c>
      <c r="AS97" s="15" t="str">
        <f t="shared" si="43"/>
        <v/>
      </c>
      <c r="AT97" s="2" t="str" cm="1">
        <f t="array" ref="AT97">IF(B97="","",SUMPRODUCT(($D$1:$AB$4=$AT$4)*$D97:$AB97))</f>
        <v/>
      </c>
      <c r="AU97" s="15" t="str">
        <f t="shared" si="44"/>
        <v/>
      </c>
      <c r="AV97" s="2" t="str" cm="1">
        <f t="array" ref="AV97">IF(D97="","",SUMPRODUCT(($D$1:$AB$4=$AV$4)*$D97:$AB97))</f>
        <v/>
      </c>
      <c r="AW97" s="15" t="str">
        <f t="shared" si="45"/>
        <v/>
      </c>
      <c r="AX97" s="2" t="str" cm="1">
        <f t="array" ref="AX97">IF(F97="","",SUMPRODUCT(($D$1:$AB$4=$AX$4)*$D97:$AB97))</f>
        <v/>
      </c>
      <c r="AY97" s="15" t="str">
        <f t="shared" si="46"/>
        <v/>
      </c>
      <c r="AZ97" s="2" t="str" cm="1">
        <f t="array" ref="AZ97">IF(B97="","",SUMPRODUCT(($D$1:$AB$4=$AZ$4)*$D97:$AB97))</f>
        <v/>
      </c>
      <c r="BA97" s="15" t="str">
        <f t="shared" si="47"/>
        <v/>
      </c>
      <c r="BB97" s="2" t="str" cm="1">
        <f t="array" ref="BB97">IF(B97="","",SUMPRODUCT(($D$1:$AB$4=$BB$4)*$D97:$AB97))</f>
        <v/>
      </c>
      <c r="BC97" s="15" t="str">
        <f t="shared" si="48"/>
        <v/>
      </c>
      <c r="BD97" s="2" t="str" cm="1">
        <f t="array" ref="BD97">IF(B97="","",SUMPRODUCT(($D$1:$AB$4=$BD$4)*$D97:$AB97))</f>
        <v/>
      </c>
      <c r="BE97" s="15" t="str">
        <f t="shared" si="49"/>
        <v/>
      </c>
      <c r="BF97" s="2" t="str" cm="1">
        <f t="array" ref="BF97">IF(B97="","",SUMPRODUCT(($D$1:$AB$4=$BF$4)*$D97:$AB97))</f>
        <v/>
      </c>
      <c r="BG97" s="15" t="str">
        <f t="shared" si="50"/>
        <v/>
      </c>
      <c r="BH97" s="2" t="str" cm="1">
        <f t="array" ref="BH97">IF(B97="","",SUMPRODUCT(($D$1:$AB$4=$BH$4)*$D97:$AB97))</f>
        <v/>
      </c>
      <c r="BI97" s="15" t="str">
        <f t="shared" si="51"/>
        <v/>
      </c>
      <c r="BJ97" s="2" t="str" cm="1">
        <f t="array" ref="BJ97">IF(B97="","",SUMPRODUCT(($D$1:$AB$4=$BJ$4)*$D97:$AB97))</f>
        <v/>
      </c>
      <c r="BK97" s="15" t="str">
        <f t="shared" si="52"/>
        <v/>
      </c>
      <c r="BL97" s="2" t="str" cm="1">
        <f t="array" ref="BL97">IF(B97="","",SUMPRODUCT(($D$1:$AB$4=$BL$4)*$D97:$AB97))</f>
        <v/>
      </c>
      <c r="BM97" s="15" t="str">
        <f t="shared" si="53"/>
        <v/>
      </c>
      <c r="BN97" s="2" t="str" cm="1">
        <f t="array" ref="BN97">IF(B97="","",SUMPRODUCT(($D$1:$AB$4=$BN$4)*$D97:$AB97))</f>
        <v/>
      </c>
      <c r="BO97" s="15" t="str">
        <f t="shared" si="54"/>
        <v/>
      </c>
      <c r="BP97" s="2" t="str" cm="1">
        <f t="array" ref="BP97">IF(B97="","",SUMPRODUCT(($D$1:$AB$4=$BP$4)*$D97:$AB97))</f>
        <v/>
      </c>
      <c r="BQ97" s="15" t="str">
        <f t="shared" si="55"/>
        <v/>
      </c>
      <c r="BR97" s="2" t="str" cm="1">
        <f t="array" ref="BR97">IF(B97="","",SUMPRODUCT(($D$1:$AB$4=$BR$4)*$D97:$AB97))</f>
        <v/>
      </c>
      <c r="BS97" s="15" t="str">
        <f t="shared" si="56"/>
        <v/>
      </c>
      <c r="BT97" s="2" t="str" cm="1">
        <f t="array" ref="BT97">IF(B97="","",SUMPRODUCT(($D$1:$AB$4=$BT$4)*$D97:$AB97))</f>
        <v/>
      </c>
      <c r="BU97" s="15" t="str">
        <f t="shared" si="57"/>
        <v/>
      </c>
      <c r="BV97" s="2" t="str" cm="1">
        <f t="array" ref="BV97">IF(B97="","",SUMPRODUCT(($D$1:$AB$4=$BV$4)*$D97:$AB97))</f>
        <v/>
      </c>
      <c r="BW97" s="15" t="str">
        <f t="shared" si="58"/>
        <v/>
      </c>
      <c r="BX97" s="2" t="str" cm="1">
        <f t="array" ref="BX97">IF(B97="","",SUMPRODUCT(($D$1:$AB$4=$BX$4)*$D97:$AB97))</f>
        <v/>
      </c>
      <c r="BY97" s="15" t="str">
        <f t="shared" si="59"/>
        <v/>
      </c>
      <c r="BZ97" s="2" t="str" cm="1">
        <f t="array" ref="BZ97">IF(B97="","",SUMPRODUCT(($D$1:$AB$4=$BZ$4)*$D97:$AB97))</f>
        <v/>
      </c>
      <c r="CA97" s="15" t="str">
        <f t="shared" si="60"/>
        <v/>
      </c>
      <c r="CB97" s="2" t="str" cm="1">
        <f t="array" ref="CB97">IF(B97="","",SUMPRODUCT(($D$1:$AB$4=$CB$4)*$D97:$AB97))</f>
        <v/>
      </c>
      <c r="CC97" s="15" t="str">
        <f t="shared" si="61"/>
        <v/>
      </c>
      <c r="CD97" s="2" t="str" cm="1">
        <f t="array" ref="CD97">IF(B97="","",SUMPRODUCT(($D$1:$AB$4=$CD$4)*$D97:$AB97))</f>
        <v/>
      </c>
      <c r="CE97" s="15" t="str">
        <f t="shared" si="62"/>
        <v/>
      </c>
      <c r="CF97" s="2" t="str" cm="1">
        <f t="array" ref="CF97">IF(B97="","",SUMPRODUCT(($D$1:$AB$4=$CF$4)*$D97:$AB97))</f>
        <v/>
      </c>
      <c r="CG97" s="15" t="str">
        <f t="shared" si="63"/>
        <v/>
      </c>
      <c r="CH97" s="2" t="str" cm="1">
        <f t="array" ref="CH97">IF(B97="","",SUMPRODUCT(($D$1:$AB$4=$CH$4)*$D97:$AB97))</f>
        <v/>
      </c>
      <c r="CI97" s="15" t="str">
        <f t="shared" si="64"/>
        <v/>
      </c>
    </row>
    <row r="98" spans="1:87">
      <c r="A98" s="6">
        <v>93</v>
      </c>
      <c r="D98" s="97"/>
      <c r="E98" s="86"/>
      <c r="F98" s="86"/>
      <c r="G98" s="86"/>
      <c r="H98" s="86"/>
      <c r="I98" s="98"/>
      <c r="J98" s="102"/>
      <c r="K98" s="87"/>
      <c r="L98" s="87"/>
      <c r="M98" s="87"/>
      <c r="N98" s="87"/>
      <c r="O98" s="103"/>
      <c r="P98" s="107"/>
      <c r="Q98" s="88"/>
      <c r="R98" s="88"/>
      <c r="S98" s="88"/>
      <c r="T98" s="88"/>
      <c r="U98" s="108"/>
      <c r="V98" s="113"/>
      <c r="W98" s="89"/>
      <c r="X98" s="89"/>
      <c r="Y98" s="89"/>
      <c r="Z98" s="89"/>
      <c r="AA98" s="89"/>
      <c r="AB98" s="169"/>
      <c r="AC98" s="171" t="str">
        <f t="shared" si="65"/>
        <v/>
      </c>
      <c r="AD98" s="172" t="str">
        <f t="shared" si="39"/>
        <v/>
      </c>
      <c r="AL98" s="2" t="str" cm="1">
        <f t="array" ref="AL98">IF(B98="","",SUMPRODUCT(($D$1:$AB$4=$AL$4)*D98:AB98))</f>
        <v/>
      </c>
      <c r="AM98" s="15" t="str">
        <f t="shared" si="40"/>
        <v/>
      </c>
      <c r="AN98" s="2" t="str" cm="1">
        <f t="array" ref="AN98">IF(B98="","",SUMPRODUCT(($D$1:$AB$4=$AN$4)*D98:AB98))</f>
        <v/>
      </c>
      <c r="AO98" s="15" t="str">
        <f t="shared" si="41"/>
        <v/>
      </c>
      <c r="AP98" s="2" t="str" cm="1">
        <f t="array" ref="AP98">IF(B98="","",SUMPRODUCT(($D$1:$AB$4=$AP$4)*D98:AB98))</f>
        <v/>
      </c>
      <c r="AQ98" s="15" t="str">
        <f t="shared" si="42"/>
        <v/>
      </c>
      <c r="AR98" s="2" t="str" cm="1">
        <f t="array" ref="AR98">IF(B98="","",SUMPRODUCT(($D$1:$AB$4=$AR$4)*D98:AB98))</f>
        <v/>
      </c>
      <c r="AS98" s="15" t="str">
        <f t="shared" si="43"/>
        <v/>
      </c>
      <c r="AT98" s="2" t="str" cm="1">
        <f t="array" ref="AT98">IF(B98="","",SUMPRODUCT(($D$1:$AB$4=$AT$4)*$D98:$AB98))</f>
        <v/>
      </c>
      <c r="AU98" s="15" t="str">
        <f t="shared" si="44"/>
        <v/>
      </c>
      <c r="AV98" s="2" t="str" cm="1">
        <f t="array" ref="AV98">IF(D98="","",SUMPRODUCT(($D$1:$AB$4=$AV$4)*$D98:$AB98))</f>
        <v/>
      </c>
      <c r="AW98" s="15" t="str">
        <f t="shared" si="45"/>
        <v/>
      </c>
      <c r="AX98" s="2" t="str" cm="1">
        <f t="array" ref="AX98">IF(F98="","",SUMPRODUCT(($D$1:$AB$4=$AX$4)*$D98:$AB98))</f>
        <v/>
      </c>
      <c r="AY98" s="15" t="str">
        <f t="shared" si="46"/>
        <v/>
      </c>
      <c r="AZ98" s="2" t="str" cm="1">
        <f t="array" ref="AZ98">IF(B98="","",SUMPRODUCT(($D$1:$AB$4=$AZ$4)*$D98:$AB98))</f>
        <v/>
      </c>
      <c r="BA98" s="15" t="str">
        <f t="shared" si="47"/>
        <v/>
      </c>
      <c r="BB98" s="2" t="str" cm="1">
        <f t="array" ref="BB98">IF(B98="","",SUMPRODUCT(($D$1:$AB$4=$BB$4)*$D98:$AB98))</f>
        <v/>
      </c>
      <c r="BC98" s="15" t="str">
        <f t="shared" si="48"/>
        <v/>
      </c>
      <c r="BD98" s="2" t="str" cm="1">
        <f t="array" ref="BD98">IF(B98="","",SUMPRODUCT(($D$1:$AB$4=$BD$4)*$D98:$AB98))</f>
        <v/>
      </c>
      <c r="BE98" s="15" t="str">
        <f t="shared" si="49"/>
        <v/>
      </c>
      <c r="BF98" s="2" t="str" cm="1">
        <f t="array" ref="BF98">IF(B98="","",SUMPRODUCT(($D$1:$AB$4=$BF$4)*$D98:$AB98))</f>
        <v/>
      </c>
      <c r="BG98" s="15" t="str">
        <f t="shared" si="50"/>
        <v/>
      </c>
      <c r="BH98" s="2" t="str" cm="1">
        <f t="array" ref="BH98">IF(B98="","",SUMPRODUCT(($D$1:$AB$4=$BH$4)*$D98:$AB98))</f>
        <v/>
      </c>
      <c r="BI98" s="15" t="str">
        <f t="shared" si="51"/>
        <v/>
      </c>
      <c r="BJ98" s="2" t="str" cm="1">
        <f t="array" ref="BJ98">IF(B98="","",SUMPRODUCT(($D$1:$AB$4=$BJ$4)*$D98:$AB98))</f>
        <v/>
      </c>
      <c r="BK98" s="15" t="str">
        <f t="shared" si="52"/>
        <v/>
      </c>
      <c r="BL98" s="2" t="str" cm="1">
        <f t="array" ref="BL98">IF(B98="","",SUMPRODUCT(($D$1:$AB$4=$BL$4)*$D98:$AB98))</f>
        <v/>
      </c>
      <c r="BM98" s="15" t="str">
        <f t="shared" si="53"/>
        <v/>
      </c>
      <c r="BN98" s="2" t="str" cm="1">
        <f t="array" ref="BN98">IF(B98="","",SUMPRODUCT(($D$1:$AB$4=$BN$4)*$D98:$AB98))</f>
        <v/>
      </c>
      <c r="BO98" s="15" t="str">
        <f t="shared" si="54"/>
        <v/>
      </c>
      <c r="BP98" s="2" t="str" cm="1">
        <f t="array" ref="BP98">IF(B98="","",SUMPRODUCT(($D$1:$AB$4=$BP$4)*$D98:$AB98))</f>
        <v/>
      </c>
      <c r="BQ98" s="15" t="str">
        <f t="shared" si="55"/>
        <v/>
      </c>
      <c r="BR98" s="2" t="str" cm="1">
        <f t="array" ref="BR98">IF(B98="","",SUMPRODUCT(($D$1:$AB$4=$BR$4)*$D98:$AB98))</f>
        <v/>
      </c>
      <c r="BS98" s="15" t="str">
        <f t="shared" si="56"/>
        <v/>
      </c>
      <c r="BT98" s="2" t="str" cm="1">
        <f t="array" ref="BT98">IF(B98="","",SUMPRODUCT(($D$1:$AB$4=$BT$4)*$D98:$AB98))</f>
        <v/>
      </c>
      <c r="BU98" s="15" t="str">
        <f t="shared" si="57"/>
        <v/>
      </c>
      <c r="BV98" s="2" t="str" cm="1">
        <f t="array" ref="BV98">IF(B98="","",SUMPRODUCT(($D$1:$AB$4=$BV$4)*$D98:$AB98))</f>
        <v/>
      </c>
      <c r="BW98" s="15" t="str">
        <f t="shared" si="58"/>
        <v/>
      </c>
      <c r="BX98" s="2" t="str" cm="1">
        <f t="array" ref="BX98">IF(B98="","",SUMPRODUCT(($D$1:$AB$4=$BX$4)*$D98:$AB98))</f>
        <v/>
      </c>
      <c r="BY98" s="15" t="str">
        <f t="shared" si="59"/>
        <v/>
      </c>
      <c r="BZ98" s="2" t="str" cm="1">
        <f t="array" ref="BZ98">IF(B98="","",SUMPRODUCT(($D$1:$AB$4=$BZ$4)*$D98:$AB98))</f>
        <v/>
      </c>
      <c r="CA98" s="15" t="str">
        <f t="shared" si="60"/>
        <v/>
      </c>
      <c r="CB98" s="2" t="str" cm="1">
        <f t="array" ref="CB98">IF(B98="","",SUMPRODUCT(($D$1:$AB$4=$CB$4)*$D98:$AB98))</f>
        <v/>
      </c>
      <c r="CC98" s="15" t="str">
        <f t="shared" si="61"/>
        <v/>
      </c>
      <c r="CD98" s="2" t="str" cm="1">
        <f t="array" ref="CD98">IF(B98="","",SUMPRODUCT(($D$1:$AB$4=$CD$4)*$D98:$AB98))</f>
        <v/>
      </c>
      <c r="CE98" s="15" t="str">
        <f t="shared" si="62"/>
        <v/>
      </c>
      <c r="CF98" s="2" t="str" cm="1">
        <f t="array" ref="CF98">IF(B98="","",SUMPRODUCT(($D$1:$AB$4=$CF$4)*$D98:$AB98))</f>
        <v/>
      </c>
      <c r="CG98" s="15" t="str">
        <f t="shared" si="63"/>
        <v/>
      </c>
      <c r="CH98" s="2" t="str" cm="1">
        <f t="array" ref="CH98">IF(B98="","",SUMPRODUCT(($D$1:$AB$4=$CH$4)*$D98:$AB98))</f>
        <v/>
      </c>
      <c r="CI98" s="15" t="str">
        <f t="shared" si="64"/>
        <v/>
      </c>
    </row>
    <row r="99" spans="1:87">
      <c r="A99" s="7">
        <v>94</v>
      </c>
      <c r="D99" s="97"/>
      <c r="E99" s="86"/>
      <c r="F99" s="86"/>
      <c r="G99" s="86"/>
      <c r="H99" s="86"/>
      <c r="I99" s="98"/>
      <c r="J99" s="102"/>
      <c r="K99" s="87"/>
      <c r="L99" s="87"/>
      <c r="M99" s="87"/>
      <c r="N99" s="87"/>
      <c r="O99" s="103"/>
      <c r="P99" s="107"/>
      <c r="Q99" s="88"/>
      <c r="R99" s="88"/>
      <c r="S99" s="88"/>
      <c r="T99" s="88"/>
      <c r="U99" s="108"/>
      <c r="V99" s="113"/>
      <c r="W99" s="89"/>
      <c r="X99" s="89"/>
      <c r="Y99" s="89"/>
      <c r="Z99" s="89"/>
      <c r="AA99" s="89"/>
      <c r="AB99" s="169"/>
      <c r="AC99" s="171" t="str">
        <f t="shared" si="65"/>
        <v/>
      </c>
      <c r="AD99" s="172" t="str">
        <f t="shared" si="39"/>
        <v/>
      </c>
      <c r="AL99" s="2" t="str" cm="1">
        <f t="array" ref="AL99">IF(B99="","",SUMPRODUCT(($D$1:$AB$4=$AL$4)*D99:AB99))</f>
        <v/>
      </c>
      <c r="AM99" s="15" t="str">
        <f t="shared" si="40"/>
        <v/>
      </c>
      <c r="AN99" s="2" t="str" cm="1">
        <f t="array" ref="AN99">IF(B99="","",SUMPRODUCT(($D$1:$AB$4=$AN$4)*D99:AB99))</f>
        <v/>
      </c>
      <c r="AO99" s="15" t="str">
        <f t="shared" si="41"/>
        <v/>
      </c>
      <c r="AP99" s="2" t="str" cm="1">
        <f t="array" ref="AP99">IF(B99="","",SUMPRODUCT(($D$1:$AB$4=$AP$4)*D99:AB99))</f>
        <v/>
      </c>
      <c r="AQ99" s="15" t="str">
        <f t="shared" si="42"/>
        <v/>
      </c>
      <c r="AR99" s="2" t="str" cm="1">
        <f t="array" ref="AR99">IF(B99="","",SUMPRODUCT(($D$1:$AB$4=$AR$4)*D99:AB99))</f>
        <v/>
      </c>
      <c r="AS99" s="15" t="str">
        <f t="shared" si="43"/>
        <v/>
      </c>
      <c r="AT99" s="2" t="str" cm="1">
        <f t="array" ref="AT99">IF(B99="","",SUMPRODUCT(($D$1:$AB$4=$AT$4)*$D99:$AB99))</f>
        <v/>
      </c>
      <c r="AU99" s="15" t="str">
        <f t="shared" si="44"/>
        <v/>
      </c>
      <c r="AV99" s="2" t="str" cm="1">
        <f t="array" ref="AV99">IF(D99="","",SUMPRODUCT(($D$1:$AB$4=$AV$4)*$D99:$AB99))</f>
        <v/>
      </c>
      <c r="AW99" s="15" t="str">
        <f t="shared" si="45"/>
        <v/>
      </c>
      <c r="AX99" s="2" t="str" cm="1">
        <f t="array" ref="AX99">IF(F99="","",SUMPRODUCT(($D$1:$AB$4=$AX$4)*$D99:$AB99))</f>
        <v/>
      </c>
      <c r="AY99" s="15" t="str">
        <f t="shared" si="46"/>
        <v/>
      </c>
      <c r="AZ99" s="2" t="str" cm="1">
        <f t="array" ref="AZ99">IF(B99="","",SUMPRODUCT(($D$1:$AB$4=$AZ$4)*$D99:$AB99))</f>
        <v/>
      </c>
      <c r="BA99" s="15" t="str">
        <f t="shared" si="47"/>
        <v/>
      </c>
      <c r="BB99" s="2" t="str" cm="1">
        <f t="array" ref="BB99">IF(B99="","",SUMPRODUCT(($D$1:$AB$4=$BB$4)*$D99:$AB99))</f>
        <v/>
      </c>
      <c r="BC99" s="15" t="str">
        <f t="shared" si="48"/>
        <v/>
      </c>
      <c r="BD99" s="2" t="str" cm="1">
        <f t="array" ref="BD99">IF(B99="","",SUMPRODUCT(($D$1:$AB$4=$BD$4)*$D99:$AB99))</f>
        <v/>
      </c>
      <c r="BE99" s="15" t="str">
        <f t="shared" si="49"/>
        <v/>
      </c>
      <c r="BF99" s="2" t="str" cm="1">
        <f t="array" ref="BF99">IF(B99="","",SUMPRODUCT(($D$1:$AB$4=$BF$4)*$D99:$AB99))</f>
        <v/>
      </c>
      <c r="BG99" s="15" t="str">
        <f t="shared" si="50"/>
        <v/>
      </c>
      <c r="BH99" s="2" t="str" cm="1">
        <f t="array" ref="BH99">IF(B99="","",SUMPRODUCT(($D$1:$AB$4=$BH$4)*$D99:$AB99))</f>
        <v/>
      </c>
      <c r="BI99" s="15" t="str">
        <f t="shared" si="51"/>
        <v/>
      </c>
      <c r="BJ99" s="2" t="str" cm="1">
        <f t="array" ref="BJ99">IF(B99="","",SUMPRODUCT(($D$1:$AB$4=$BJ$4)*$D99:$AB99))</f>
        <v/>
      </c>
      <c r="BK99" s="15" t="str">
        <f t="shared" si="52"/>
        <v/>
      </c>
      <c r="BL99" s="2" t="str" cm="1">
        <f t="array" ref="BL99">IF(B99="","",SUMPRODUCT(($D$1:$AB$4=$BL$4)*$D99:$AB99))</f>
        <v/>
      </c>
      <c r="BM99" s="15" t="str">
        <f t="shared" si="53"/>
        <v/>
      </c>
      <c r="BN99" s="2" t="str" cm="1">
        <f t="array" ref="BN99">IF(B99="","",SUMPRODUCT(($D$1:$AB$4=$BN$4)*$D99:$AB99))</f>
        <v/>
      </c>
      <c r="BO99" s="15" t="str">
        <f t="shared" si="54"/>
        <v/>
      </c>
      <c r="BP99" s="2" t="str" cm="1">
        <f t="array" ref="BP99">IF(B99="","",SUMPRODUCT(($D$1:$AB$4=$BP$4)*$D99:$AB99))</f>
        <v/>
      </c>
      <c r="BQ99" s="15" t="str">
        <f t="shared" si="55"/>
        <v/>
      </c>
      <c r="BR99" s="2" t="str" cm="1">
        <f t="array" ref="BR99">IF(B99="","",SUMPRODUCT(($D$1:$AB$4=$BR$4)*$D99:$AB99))</f>
        <v/>
      </c>
      <c r="BS99" s="15" t="str">
        <f t="shared" si="56"/>
        <v/>
      </c>
      <c r="BT99" s="2" t="str" cm="1">
        <f t="array" ref="BT99">IF(B99="","",SUMPRODUCT(($D$1:$AB$4=$BT$4)*$D99:$AB99))</f>
        <v/>
      </c>
      <c r="BU99" s="15" t="str">
        <f t="shared" si="57"/>
        <v/>
      </c>
      <c r="BV99" s="2" t="str" cm="1">
        <f t="array" ref="BV99">IF(B99="","",SUMPRODUCT(($D$1:$AB$4=$BV$4)*$D99:$AB99))</f>
        <v/>
      </c>
      <c r="BW99" s="15" t="str">
        <f t="shared" si="58"/>
        <v/>
      </c>
      <c r="BX99" s="2" t="str" cm="1">
        <f t="array" ref="BX99">IF(B99="","",SUMPRODUCT(($D$1:$AB$4=$BX$4)*$D99:$AB99))</f>
        <v/>
      </c>
      <c r="BY99" s="15" t="str">
        <f t="shared" si="59"/>
        <v/>
      </c>
      <c r="BZ99" s="2" t="str" cm="1">
        <f t="array" ref="BZ99">IF(B99="","",SUMPRODUCT(($D$1:$AB$4=$BZ$4)*$D99:$AB99))</f>
        <v/>
      </c>
      <c r="CA99" s="15" t="str">
        <f t="shared" si="60"/>
        <v/>
      </c>
      <c r="CB99" s="2" t="str" cm="1">
        <f t="array" ref="CB99">IF(B99="","",SUMPRODUCT(($D$1:$AB$4=$CB$4)*$D99:$AB99))</f>
        <v/>
      </c>
      <c r="CC99" s="15" t="str">
        <f t="shared" si="61"/>
        <v/>
      </c>
      <c r="CD99" s="2" t="str" cm="1">
        <f t="array" ref="CD99">IF(B99="","",SUMPRODUCT(($D$1:$AB$4=$CD$4)*$D99:$AB99))</f>
        <v/>
      </c>
      <c r="CE99" s="15" t="str">
        <f t="shared" si="62"/>
        <v/>
      </c>
      <c r="CF99" s="2" t="str" cm="1">
        <f t="array" ref="CF99">IF(B99="","",SUMPRODUCT(($D$1:$AB$4=$CF$4)*$D99:$AB99))</f>
        <v/>
      </c>
      <c r="CG99" s="15" t="str">
        <f t="shared" si="63"/>
        <v/>
      </c>
      <c r="CH99" s="2" t="str" cm="1">
        <f t="array" ref="CH99">IF(B99="","",SUMPRODUCT(($D$1:$AB$4=$CH$4)*$D99:$AB99))</f>
        <v/>
      </c>
      <c r="CI99" s="15" t="str">
        <f t="shared" si="64"/>
        <v/>
      </c>
    </row>
    <row r="100" spans="1:87">
      <c r="A100" s="6">
        <v>95</v>
      </c>
      <c r="D100" s="97"/>
      <c r="E100" s="86"/>
      <c r="F100" s="86"/>
      <c r="G100" s="86"/>
      <c r="H100" s="86"/>
      <c r="I100" s="98"/>
      <c r="J100" s="102"/>
      <c r="K100" s="87"/>
      <c r="L100" s="87"/>
      <c r="M100" s="87"/>
      <c r="N100" s="87"/>
      <c r="O100" s="103"/>
      <c r="P100" s="107"/>
      <c r="Q100" s="88"/>
      <c r="R100" s="88"/>
      <c r="S100" s="88"/>
      <c r="T100" s="88"/>
      <c r="U100" s="108"/>
      <c r="V100" s="113"/>
      <c r="W100" s="89"/>
      <c r="X100" s="89"/>
      <c r="Y100" s="89"/>
      <c r="Z100" s="89"/>
      <c r="AA100" s="89"/>
      <c r="AB100" s="169"/>
      <c r="AC100" s="171" t="str">
        <f t="shared" si="65"/>
        <v/>
      </c>
      <c r="AD100" s="172" t="str">
        <f t="shared" si="39"/>
        <v/>
      </c>
      <c r="AL100" s="2" t="str" cm="1">
        <f t="array" ref="AL100">IF(B100="","",SUMPRODUCT(($D$1:$AB$4=$AL$4)*D100:AB100))</f>
        <v/>
      </c>
      <c r="AM100" s="15" t="str">
        <f t="shared" si="40"/>
        <v/>
      </c>
      <c r="AN100" s="2" t="str" cm="1">
        <f t="array" ref="AN100">IF(B100="","",SUMPRODUCT(($D$1:$AB$4=$AN$4)*D100:AB100))</f>
        <v/>
      </c>
      <c r="AO100" s="15" t="str">
        <f t="shared" si="41"/>
        <v/>
      </c>
      <c r="AP100" s="2" t="str" cm="1">
        <f t="array" ref="AP100">IF(B100="","",SUMPRODUCT(($D$1:$AB$4=$AP$4)*D100:AB100))</f>
        <v/>
      </c>
      <c r="AQ100" s="15" t="str">
        <f t="shared" si="42"/>
        <v/>
      </c>
      <c r="AR100" s="2" t="str" cm="1">
        <f t="array" ref="AR100">IF(B100="","",SUMPRODUCT(($D$1:$AB$4=$AR$4)*D100:AB100))</f>
        <v/>
      </c>
      <c r="AS100" s="15" t="str">
        <f t="shared" si="43"/>
        <v/>
      </c>
      <c r="AT100" s="2" t="str" cm="1">
        <f t="array" ref="AT100">IF(B100="","",SUMPRODUCT(($D$1:$AB$4=$AT$4)*$D100:$AB100))</f>
        <v/>
      </c>
      <c r="AU100" s="15" t="str">
        <f t="shared" si="44"/>
        <v/>
      </c>
      <c r="AV100" s="2" t="str" cm="1">
        <f t="array" ref="AV100">IF(D100="","",SUMPRODUCT(($D$1:$AB$4=$AV$4)*$D100:$AB100))</f>
        <v/>
      </c>
      <c r="AW100" s="15" t="str">
        <f t="shared" si="45"/>
        <v/>
      </c>
      <c r="AX100" s="2" t="str" cm="1">
        <f t="array" ref="AX100">IF(F100="","",SUMPRODUCT(($D$1:$AB$4=$AX$4)*$D100:$AB100))</f>
        <v/>
      </c>
      <c r="AY100" s="15" t="str">
        <f t="shared" si="46"/>
        <v/>
      </c>
      <c r="AZ100" s="2" t="str" cm="1">
        <f t="array" ref="AZ100">IF(B100="","",SUMPRODUCT(($D$1:$AB$4=$AZ$4)*$D100:$AB100))</f>
        <v/>
      </c>
      <c r="BA100" s="15" t="str">
        <f t="shared" si="47"/>
        <v/>
      </c>
      <c r="BB100" s="2" t="str" cm="1">
        <f t="array" ref="BB100">IF(B100="","",SUMPRODUCT(($D$1:$AB$4=$BB$4)*$D100:$AB100))</f>
        <v/>
      </c>
      <c r="BC100" s="15" t="str">
        <f t="shared" si="48"/>
        <v/>
      </c>
      <c r="BD100" s="2" t="str" cm="1">
        <f t="array" ref="BD100">IF(B100="","",SUMPRODUCT(($D$1:$AB$4=$BD$4)*$D100:$AB100))</f>
        <v/>
      </c>
      <c r="BE100" s="15" t="str">
        <f t="shared" si="49"/>
        <v/>
      </c>
      <c r="BF100" s="2" t="str" cm="1">
        <f t="array" ref="BF100">IF(B100="","",SUMPRODUCT(($D$1:$AB$4=$BF$4)*$D100:$AB100))</f>
        <v/>
      </c>
      <c r="BG100" s="15" t="str">
        <f t="shared" si="50"/>
        <v/>
      </c>
      <c r="BH100" s="2" t="str" cm="1">
        <f t="array" ref="BH100">IF(B100="","",SUMPRODUCT(($D$1:$AB$4=$BH$4)*$D100:$AB100))</f>
        <v/>
      </c>
      <c r="BI100" s="15" t="str">
        <f t="shared" si="51"/>
        <v/>
      </c>
      <c r="BJ100" s="2" t="str" cm="1">
        <f t="array" ref="BJ100">IF(B100="","",SUMPRODUCT(($D$1:$AB$4=$BJ$4)*$D100:$AB100))</f>
        <v/>
      </c>
      <c r="BK100" s="15" t="str">
        <f t="shared" si="52"/>
        <v/>
      </c>
      <c r="BL100" s="2" t="str" cm="1">
        <f t="array" ref="BL100">IF(B100="","",SUMPRODUCT(($D$1:$AB$4=$BL$4)*$D100:$AB100))</f>
        <v/>
      </c>
      <c r="BM100" s="15" t="str">
        <f t="shared" si="53"/>
        <v/>
      </c>
      <c r="BN100" s="2" t="str" cm="1">
        <f t="array" ref="BN100">IF(B100="","",SUMPRODUCT(($D$1:$AB$4=$BN$4)*$D100:$AB100))</f>
        <v/>
      </c>
      <c r="BO100" s="15" t="str">
        <f t="shared" si="54"/>
        <v/>
      </c>
      <c r="BP100" s="2" t="str" cm="1">
        <f t="array" ref="BP100">IF(B100="","",SUMPRODUCT(($D$1:$AB$4=$BP$4)*$D100:$AB100))</f>
        <v/>
      </c>
      <c r="BQ100" s="15" t="str">
        <f t="shared" si="55"/>
        <v/>
      </c>
      <c r="BR100" s="2" t="str" cm="1">
        <f t="array" ref="BR100">IF(B100="","",SUMPRODUCT(($D$1:$AB$4=$BR$4)*$D100:$AB100))</f>
        <v/>
      </c>
      <c r="BS100" s="15" t="str">
        <f t="shared" si="56"/>
        <v/>
      </c>
      <c r="BT100" s="2" t="str" cm="1">
        <f t="array" ref="BT100">IF(B100="","",SUMPRODUCT(($D$1:$AB$4=$BT$4)*$D100:$AB100))</f>
        <v/>
      </c>
      <c r="BU100" s="15" t="str">
        <f t="shared" si="57"/>
        <v/>
      </c>
      <c r="BV100" s="2" t="str" cm="1">
        <f t="array" ref="BV100">IF(B100="","",SUMPRODUCT(($D$1:$AB$4=$BV$4)*$D100:$AB100))</f>
        <v/>
      </c>
      <c r="BW100" s="15" t="str">
        <f t="shared" si="58"/>
        <v/>
      </c>
      <c r="BX100" s="2" t="str" cm="1">
        <f t="array" ref="BX100">IF(B100="","",SUMPRODUCT(($D$1:$AB$4=$BX$4)*$D100:$AB100))</f>
        <v/>
      </c>
      <c r="BY100" s="15" t="str">
        <f t="shared" si="59"/>
        <v/>
      </c>
      <c r="BZ100" s="2" t="str" cm="1">
        <f t="array" ref="BZ100">IF(B100="","",SUMPRODUCT(($D$1:$AB$4=$BZ$4)*$D100:$AB100))</f>
        <v/>
      </c>
      <c r="CA100" s="15" t="str">
        <f t="shared" si="60"/>
        <v/>
      </c>
      <c r="CB100" s="2" t="str" cm="1">
        <f t="array" ref="CB100">IF(B100="","",SUMPRODUCT(($D$1:$AB$4=$CB$4)*$D100:$AB100))</f>
        <v/>
      </c>
      <c r="CC100" s="15" t="str">
        <f t="shared" si="61"/>
        <v/>
      </c>
      <c r="CD100" s="2" t="str" cm="1">
        <f t="array" ref="CD100">IF(B100="","",SUMPRODUCT(($D$1:$AB$4=$CD$4)*$D100:$AB100))</f>
        <v/>
      </c>
      <c r="CE100" s="15" t="str">
        <f t="shared" si="62"/>
        <v/>
      </c>
      <c r="CF100" s="2" t="str" cm="1">
        <f t="array" ref="CF100">IF(B100="","",SUMPRODUCT(($D$1:$AB$4=$CF$4)*$D100:$AB100))</f>
        <v/>
      </c>
      <c r="CG100" s="15" t="str">
        <f t="shared" si="63"/>
        <v/>
      </c>
      <c r="CH100" s="2" t="str" cm="1">
        <f t="array" ref="CH100">IF(B100="","",SUMPRODUCT(($D$1:$AB$4=$CH$4)*$D100:$AB100))</f>
        <v/>
      </c>
      <c r="CI100" s="15" t="str">
        <f t="shared" si="64"/>
        <v/>
      </c>
    </row>
    <row r="101" spans="1:87">
      <c r="A101" s="7">
        <v>96</v>
      </c>
      <c r="D101" s="97"/>
      <c r="E101" s="86"/>
      <c r="F101" s="86"/>
      <c r="G101" s="86"/>
      <c r="H101" s="86"/>
      <c r="I101" s="98"/>
      <c r="J101" s="102"/>
      <c r="K101" s="87"/>
      <c r="L101" s="87"/>
      <c r="M101" s="87"/>
      <c r="N101" s="87"/>
      <c r="O101" s="103"/>
      <c r="P101" s="107"/>
      <c r="Q101" s="88"/>
      <c r="R101" s="88"/>
      <c r="S101" s="88"/>
      <c r="T101" s="88"/>
      <c r="U101" s="108"/>
      <c r="V101" s="113"/>
      <c r="W101" s="89"/>
      <c r="X101" s="89"/>
      <c r="Y101" s="89"/>
      <c r="Z101" s="89"/>
      <c r="AA101" s="89"/>
      <c r="AB101" s="169"/>
      <c r="AC101" s="171" t="str">
        <f t="shared" si="65"/>
        <v/>
      </c>
      <c r="AD101" s="172" t="str">
        <f t="shared" si="39"/>
        <v/>
      </c>
      <c r="AL101" s="2" t="str" cm="1">
        <f t="array" ref="AL101">IF(B101="","",SUMPRODUCT(($D$1:$AB$4=$AL$4)*D101:AB101))</f>
        <v/>
      </c>
      <c r="AM101" s="15" t="str">
        <f t="shared" si="40"/>
        <v/>
      </c>
      <c r="AN101" s="2" t="str" cm="1">
        <f t="array" ref="AN101">IF(B101="","",SUMPRODUCT(($D$1:$AB$4=$AN$4)*D101:AB101))</f>
        <v/>
      </c>
      <c r="AO101" s="15" t="str">
        <f t="shared" si="41"/>
        <v/>
      </c>
      <c r="AP101" s="2" t="str" cm="1">
        <f t="array" ref="AP101">IF(B101="","",SUMPRODUCT(($D$1:$AB$4=$AP$4)*D101:AB101))</f>
        <v/>
      </c>
      <c r="AQ101" s="15" t="str">
        <f t="shared" si="42"/>
        <v/>
      </c>
      <c r="AR101" s="2" t="str" cm="1">
        <f t="array" ref="AR101">IF(B101="","",SUMPRODUCT(($D$1:$AB$4=$AR$4)*D101:AB101))</f>
        <v/>
      </c>
      <c r="AS101" s="15" t="str">
        <f t="shared" si="43"/>
        <v/>
      </c>
      <c r="AT101" s="2" t="str" cm="1">
        <f t="array" ref="AT101">IF(B101="","",SUMPRODUCT(($D$1:$AB$4=$AT$4)*$D101:$AB101))</f>
        <v/>
      </c>
      <c r="AU101" s="15" t="str">
        <f t="shared" si="44"/>
        <v/>
      </c>
      <c r="AV101" s="2" t="str" cm="1">
        <f t="array" ref="AV101">IF(D101="","",SUMPRODUCT(($D$1:$AB$4=$AV$4)*$D101:$AB101))</f>
        <v/>
      </c>
      <c r="AW101" s="15" t="str">
        <f t="shared" si="45"/>
        <v/>
      </c>
      <c r="AX101" s="2" t="str" cm="1">
        <f t="array" ref="AX101">IF(F101="","",SUMPRODUCT(($D$1:$AB$4=$AX$4)*$D101:$AB101))</f>
        <v/>
      </c>
      <c r="AY101" s="15" t="str">
        <f t="shared" si="46"/>
        <v/>
      </c>
      <c r="AZ101" s="2" t="str" cm="1">
        <f t="array" ref="AZ101">IF(B101="","",SUMPRODUCT(($D$1:$AB$4=$AZ$4)*$D101:$AB101))</f>
        <v/>
      </c>
      <c r="BA101" s="15" t="str">
        <f t="shared" si="47"/>
        <v/>
      </c>
      <c r="BB101" s="2" t="str" cm="1">
        <f t="array" ref="BB101">IF(B101="","",SUMPRODUCT(($D$1:$AB$4=$BB$4)*$D101:$AB101))</f>
        <v/>
      </c>
      <c r="BC101" s="15" t="str">
        <f t="shared" si="48"/>
        <v/>
      </c>
      <c r="BD101" s="2" t="str" cm="1">
        <f t="array" ref="BD101">IF(B101="","",SUMPRODUCT(($D$1:$AB$4=$BD$4)*$D101:$AB101))</f>
        <v/>
      </c>
      <c r="BE101" s="15" t="str">
        <f t="shared" si="49"/>
        <v/>
      </c>
      <c r="BF101" s="2" t="str" cm="1">
        <f t="array" ref="BF101">IF(B101="","",SUMPRODUCT(($D$1:$AB$4=$BF$4)*$D101:$AB101))</f>
        <v/>
      </c>
      <c r="BG101" s="15" t="str">
        <f t="shared" si="50"/>
        <v/>
      </c>
      <c r="BH101" s="2" t="str" cm="1">
        <f t="array" ref="BH101">IF(B101="","",SUMPRODUCT(($D$1:$AB$4=$BH$4)*$D101:$AB101))</f>
        <v/>
      </c>
      <c r="BI101" s="15" t="str">
        <f t="shared" si="51"/>
        <v/>
      </c>
      <c r="BJ101" s="2" t="str" cm="1">
        <f t="array" ref="BJ101">IF(B101="","",SUMPRODUCT(($D$1:$AB$4=$BJ$4)*$D101:$AB101))</f>
        <v/>
      </c>
      <c r="BK101" s="15" t="str">
        <f t="shared" si="52"/>
        <v/>
      </c>
      <c r="BL101" s="2" t="str" cm="1">
        <f t="array" ref="BL101">IF(B101="","",SUMPRODUCT(($D$1:$AB$4=$BL$4)*$D101:$AB101))</f>
        <v/>
      </c>
      <c r="BM101" s="15" t="str">
        <f t="shared" si="53"/>
        <v/>
      </c>
      <c r="BN101" s="2" t="str" cm="1">
        <f t="array" ref="BN101">IF(B101="","",SUMPRODUCT(($D$1:$AB$4=$BN$4)*$D101:$AB101))</f>
        <v/>
      </c>
      <c r="BO101" s="15" t="str">
        <f t="shared" si="54"/>
        <v/>
      </c>
      <c r="BP101" s="2" t="str" cm="1">
        <f t="array" ref="BP101">IF(B101="","",SUMPRODUCT(($D$1:$AB$4=$BP$4)*$D101:$AB101))</f>
        <v/>
      </c>
      <c r="BQ101" s="15" t="str">
        <f t="shared" si="55"/>
        <v/>
      </c>
      <c r="BR101" s="2" t="str" cm="1">
        <f t="array" ref="BR101">IF(B101="","",SUMPRODUCT(($D$1:$AB$4=$BR$4)*$D101:$AB101))</f>
        <v/>
      </c>
      <c r="BS101" s="15" t="str">
        <f t="shared" si="56"/>
        <v/>
      </c>
      <c r="BT101" s="2" t="str" cm="1">
        <f t="array" ref="BT101">IF(B101="","",SUMPRODUCT(($D$1:$AB$4=$BT$4)*$D101:$AB101))</f>
        <v/>
      </c>
      <c r="BU101" s="15" t="str">
        <f t="shared" si="57"/>
        <v/>
      </c>
      <c r="BV101" s="2" t="str" cm="1">
        <f t="array" ref="BV101">IF(B101="","",SUMPRODUCT(($D$1:$AB$4=$BV$4)*$D101:$AB101))</f>
        <v/>
      </c>
      <c r="BW101" s="15" t="str">
        <f t="shared" si="58"/>
        <v/>
      </c>
      <c r="BX101" s="2" t="str" cm="1">
        <f t="array" ref="BX101">IF(B101="","",SUMPRODUCT(($D$1:$AB$4=$BX$4)*$D101:$AB101))</f>
        <v/>
      </c>
      <c r="BY101" s="15" t="str">
        <f t="shared" si="59"/>
        <v/>
      </c>
      <c r="BZ101" s="2" t="str" cm="1">
        <f t="array" ref="BZ101">IF(B101="","",SUMPRODUCT(($D$1:$AB$4=$BZ$4)*$D101:$AB101))</f>
        <v/>
      </c>
      <c r="CA101" s="15" t="str">
        <f t="shared" si="60"/>
        <v/>
      </c>
      <c r="CB101" s="2" t="str" cm="1">
        <f t="array" ref="CB101">IF(B101="","",SUMPRODUCT(($D$1:$AB$4=$CB$4)*$D101:$AB101))</f>
        <v/>
      </c>
      <c r="CC101" s="15" t="str">
        <f t="shared" si="61"/>
        <v/>
      </c>
      <c r="CD101" s="2" t="str" cm="1">
        <f t="array" ref="CD101">IF(B101="","",SUMPRODUCT(($D$1:$AB$4=$CD$4)*$D101:$AB101))</f>
        <v/>
      </c>
      <c r="CE101" s="15" t="str">
        <f t="shared" si="62"/>
        <v/>
      </c>
      <c r="CF101" s="2" t="str" cm="1">
        <f t="array" ref="CF101">IF(B101="","",SUMPRODUCT(($D$1:$AB$4=$CF$4)*$D101:$AB101))</f>
        <v/>
      </c>
      <c r="CG101" s="15" t="str">
        <f t="shared" si="63"/>
        <v/>
      </c>
      <c r="CH101" s="2" t="str" cm="1">
        <f t="array" ref="CH101">IF(B101="","",SUMPRODUCT(($D$1:$AB$4=$CH$4)*$D101:$AB101))</f>
        <v/>
      </c>
      <c r="CI101" s="15" t="str">
        <f t="shared" si="64"/>
        <v/>
      </c>
    </row>
    <row r="102" spans="1:87">
      <c r="A102" s="6">
        <v>97</v>
      </c>
      <c r="D102" s="97"/>
      <c r="E102" s="86"/>
      <c r="F102" s="86"/>
      <c r="G102" s="86"/>
      <c r="H102" s="86"/>
      <c r="I102" s="98"/>
      <c r="J102" s="102"/>
      <c r="K102" s="87"/>
      <c r="L102" s="87"/>
      <c r="M102" s="87"/>
      <c r="N102" s="87"/>
      <c r="O102" s="103"/>
      <c r="P102" s="107"/>
      <c r="Q102" s="88"/>
      <c r="R102" s="88"/>
      <c r="S102" s="88"/>
      <c r="T102" s="88"/>
      <c r="U102" s="108"/>
      <c r="V102" s="113"/>
      <c r="W102" s="89"/>
      <c r="X102" s="89"/>
      <c r="Y102" s="89"/>
      <c r="Z102" s="89"/>
      <c r="AA102" s="89"/>
      <c r="AB102" s="169"/>
      <c r="AC102" s="171" t="str">
        <f t="shared" si="65"/>
        <v/>
      </c>
      <c r="AD102" s="172" t="str">
        <f t="shared" si="39"/>
        <v/>
      </c>
      <c r="AL102" s="2" t="str" cm="1">
        <f t="array" ref="AL102">IF(B102="","",SUMPRODUCT(($D$1:$AB$4=$AL$4)*D102:AB102))</f>
        <v/>
      </c>
      <c r="AM102" s="15" t="str">
        <f t="shared" si="40"/>
        <v/>
      </c>
      <c r="AN102" s="2" t="str" cm="1">
        <f t="array" ref="AN102">IF(B102="","",SUMPRODUCT(($D$1:$AB$4=$AN$4)*D102:AB102))</f>
        <v/>
      </c>
      <c r="AO102" s="15" t="str">
        <f t="shared" si="41"/>
        <v/>
      </c>
      <c r="AP102" s="2" t="str" cm="1">
        <f t="array" ref="AP102">IF(B102="","",SUMPRODUCT(($D$1:$AB$4=$AP$4)*D102:AB102))</f>
        <v/>
      </c>
      <c r="AQ102" s="15" t="str">
        <f t="shared" si="42"/>
        <v/>
      </c>
      <c r="AR102" s="2" t="str" cm="1">
        <f t="array" ref="AR102">IF(B102="","",SUMPRODUCT(($D$1:$AB$4=$AR$4)*D102:AB102))</f>
        <v/>
      </c>
      <c r="AS102" s="15" t="str">
        <f t="shared" si="43"/>
        <v/>
      </c>
      <c r="AT102" s="2" t="str" cm="1">
        <f t="array" ref="AT102">IF(B102="","",SUMPRODUCT(($D$1:$AB$4=$AT$4)*$D102:$AB102))</f>
        <v/>
      </c>
      <c r="AU102" s="15" t="str">
        <f t="shared" si="44"/>
        <v/>
      </c>
      <c r="AV102" s="2" t="str" cm="1">
        <f t="array" ref="AV102">IF(D102="","",SUMPRODUCT(($D$1:$AB$4=$AV$4)*$D102:$AB102))</f>
        <v/>
      </c>
      <c r="AW102" s="15" t="str">
        <f t="shared" si="45"/>
        <v/>
      </c>
      <c r="AX102" s="2" t="str" cm="1">
        <f t="array" ref="AX102">IF(F102="","",SUMPRODUCT(($D$1:$AB$4=$AX$4)*$D102:$AB102))</f>
        <v/>
      </c>
      <c r="AY102" s="15" t="str">
        <f t="shared" si="46"/>
        <v/>
      </c>
      <c r="AZ102" s="2" t="str" cm="1">
        <f t="array" ref="AZ102">IF(B102="","",SUMPRODUCT(($D$1:$AB$4=$AZ$4)*$D102:$AB102))</f>
        <v/>
      </c>
      <c r="BA102" s="15" t="str">
        <f t="shared" si="47"/>
        <v/>
      </c>
      <c r="BB102" s="2" t="str" cm="1">
        <f t="array" ref="BB102">IF(B102="","",SUMPRODUCT(($D$1:$AB$4=$BB$4)*$D102:$AB102))</f>
        <v/>
      </c>
      <c r="BC102" s="15" t="str">
        <f t="shared" si="48"/>
        <v/>
      </c>
      <c r="BD102" s="2" t="str" cm="1">
        <f t="array" ref="BD102">IF(B102="","",SUMPRODUCT(($D$1:$AB$4=$BD$4)*$D102:$AB102))</f>
        <v/>
      </c>
      <c r="BE102" s="15" t="str">
        <f t="shared" si="49"/>
        <v/>
      </c>
      <c r="BF102" s="2" t="str" cm="1">
        <f t="array" ref="BF102">IF(B102="","",SUMPRODUCT(($D$1:$AB$4=$BF$4)*$D102:$AB102))</f>
        <v/>
      </c>
      <c r="BG102" s="15" t="str">
        <f t="shared" si="50"/>
        <v/>
      </c>
      <c r="BH102" s="2" t="str" cm="1">
        <f t="array" ref="BH102">IF(B102="","",SUMPRODUCT(($D$1:$AB$4=$BH$4)*$D102:$AB102))</f>
        <v/>
      </c>
      <c r="BI102" s="15" t="str">
        <f t="shared" si="51"/>
        <v/>
      </c>
      <c r="BJ102" s="2" t="str" cm="1">
        <f t="array" ref="BJ102">IF(B102="","",SUMPRODUCT(($D$1:$AB$4=$BJ$4)*$D102:$AB102))</f>
        <v/>
      </c>
      <c r="BK102" s="15" t="str">
        <f t="shared" si="52"/>
        <v/>
      </c>
      <c r="BL102" s="2" t="str" cm="1">
        <f t="array" ref="BL102">IF(B102="","",SUMPRODUCT(($D$1:$AB$4=$BL$4)*$D102:$AB102))</f>
        <v/>
      </c>
      <c r="BM102" s="15" t="str">
        <f t="shared" si="53"/>
        <v/>
      </c>
      <c r="BN102" s="2" t="str" cm="1">
        <f t="array" ref="BN102">IF(B102="","",SUMPRODUCT(($D$1:$AB$4=$BN$4)*$D102:$AB102))</f>
        <v/>
      </c>
      <c r="BO102" s="15" t="str">
        <f t="shared" si="54"/>
        <v/>
      </c>
      <c r="BP102" s="2" t="str" cm="1">
        <f t="array" ref="BP102">IF(B102="","",SUMPRODUCT(($D$1:$AB$4=$BP$4)*$D102:$AB102))</f>
        <v/>
      </c>
      <c r="BQ102" s="15" t="str">
        <f t="shared" si="55"/>
        <v/>
      </c>
      <c r="BR102" s="2" t="str" cm="1">
        <f t="array" ref="BR102">IF(B102="","",SUMPRODUCT(($D$1:$AB$4=$BR$4)*$D102:$AB102))</f>
        <v/>
      </c>
      <c r="BS102" s="15" t="str">
        <f t="shared" si="56"/>
        <v/>
      </c>
      <c r="BT102" s="2" t="str" cm="1">
        <f t="array" ref="BT102">IF(B102="","",SUMPRODUCT(($D$1:$AB$4=$BT$4)*$D102:$AB102))</f>
        <v/>
      </c>
      <c r="BU102" s="15" t="str">
        <f t="shared" si="57"/>
        <v/>
      </c>
      <c r="BV102" s="2" t="str" cm="1">
        <f t="array" ref="BV102">IF(B102="","",SUMPRODUCT(($D$1:$AB$4=$BV$4)*$D102:$AB102))</f>
        <v/>
      </c>
      <c r="BW102" s="15" t="str">
        <f t="shared" si="58"/>
        <v/>
      </c>
      <c r="BX102" s="2" t="str" cm="1">
        <f t="array" ref="BX102">IF(B102="","",SUMPRODUCT(($D$1:$AB$4=$BX$4)*$D102:$AB102))</f>
        <v/>
      </c>
      <c r="BY102" s="15" t="str">
        <f t="shared" si="59"/>
        <v/>
      </c>
      <c r="BZ102" s="2" t="str" cm="1">
        <f t="array" ref="BZ102">IF(B102="","",SUMPRODUCT(($D$1:$AB$4=$BZ$4)*$D102:$AB102))</f>
        <v/>
      </c>
      <c r="CA102" s="15" t="str">
        <f t="shared" si="60"/>
        <v/>
      </c>
      <c r="CB102" s="2" t="str" cm="1">
        <f t="array" ref="CB102">IF(B102="","",SUMPRODUCT(($D$1:$AB$4=$CB$4)*$D102:$AB102))</f>
        <v/>
      </c>
      <c r="CC102" s="15" t="str">
        <f t="shared" si="61"/>
        <v/>
      </c>
      <c r="CD102" s="2" t="str" cm="1">
        <f t="array" ref="CD102">IF(B102="","",SUMPRODUCT(($D$1:$AB$4=$CD$4)*$D102:$AB102))</f>
        <v/>
      </c>
      <c r="CE102" s="15" t="str">
        <f t="shared" si="62"/>
        <v/>
      </c>
      <c r="CF102" s="2" t="str" cm="1">
        <f t="array" ref="CF102">IF(B102="","",SUMPRODUCT(($D$1:$AB$4=$CF$4)*$D102:$AB102))</f>
        <v/>
      </c>
      <c r="CG102" s="15" t="str">
        <f t="shared" si="63"/>
        <v/>
      </c>
      <c r="CH102" s="2" t="str" cm="1">
        <f t="array" ref="CH102">IF(B102="","",SUMPRODUCT(($D$1:$AB$4=$CH$4)*$D102:$AB102))</f>
        <v/>
      </c>
      <c r="CI102" s="15" t="str">
        <f t="shared" si="64"/>
        <v/>
      </c>
    </row>
    <row r="103" spans="1:87">
      <c r="A103" s="7">
        <v>98</v>
      </c>
      <c r="D103" s="97"/>
      <c r="E103" s="86"/>
      <c r="F103" s="86"/>
      <c r="G103" s="86"/>
      <c r="H103" s="86"/>
      <c r="I103" s="98"/>
      <c r="J103" s="102"/>
      <c r="K103" s="87"/>
      <c r="L103" s="87"/>
      <c r="M103" s="87"/>
      <c r="N103" s="87"/>
      <c r="O103" s="103"/>
      <c r="P103" s="107"/>
      <c r="Q103" s="88"/>
      <c r="R103" s="88"/>
      <c r="S103" s="88"/>
      <c r="T103" s="88"/>
      <c r="U103" s="108"/>
      <c r="V103" s="113"/>
      <c r="W103" s="89"/>
      <c r="X103" s="89"/>
      <c r="Y103" s="89"/>
      <c r="Z103" s="89"/>
      <c r="AA103" s="89"/>
      <c r="AB103" s="169"/>
      <c r="AC103" s="171" t="str">
        <f t="shared" si="65"/>
        <v/>
      </c>
      <c r="AD103" s="172" t="str">
        <f t="shared" si="39"/>
        <v/>
      </c>
      <c r="AL103" s="2" t="str" cm="1">
        <f t="array" ref="AL103">IF(B103="","",SUMPRODUCT(($D$1:$AB$4=$AL$4)*D103:AB103))</f>
        <v/>
      </c>
      <c r="AM103" s="15" t="str">
        <f t="shared" si="40"/>
        <v/>
      </c>
      <c r="AN103" s="2" t="str" cm="1">
        <f t="array" ref="AN103">IF(B103="","",SUMPRODUCT(($D$1:$AB$4=$AN$4)*D103:AB103))</f>
        <v/>
      </c>
      <c r="AO103" s="15" t="str">
        <f t="shared" si="41"/>
        <v/>
      </c>
      <c r="AP103" s="2" t="str" cm="1">
        <f t="array" ref="AP103">IF(B103="","",SUMPRODUCT(($D$1:$AB$4=$AP$4)*D103:AB103))</f>
        <v/>
      </c>
      <c r="AQ103" s="15" t="str">
        <f t="shared" si="42"/>
        <v/>
      </c>
      <c r="AR103" s="2" t="str" cm="1">
        <f t="array" ref="AR103">IF(B103="","",SUMPRODUCT(($D$1:$AB$4=$AR$4)*D103:AB103))</f>
        <v/>
      </c>
      <c r="AS103" s="15" t="str">
        <f t="shared" si="43"/>
        <v/>
      </c>
      <c r="AT103" s="2" t="str" cm="1">
        <f t="array" ref="AT103">IF(B103="","",SUMPRODUCT(($D$1:$AB$4=$AT$4)*$D103:$AB103))</f>
        <v/>
      </c>
      <c r="AU103" s="15" t="str">
        <f t="shared" si="44"/>
        <v/>
      </c>
      <c r="AV103" s="2" t="str" cm="1">
        <f t="array" ref="AV103">IF(D103="","",SUMPRODUCT(($D$1:$AB$4=$AV$4)*$D103:$AB103))</f>
        <v/>
      </c>
      <c r="AW103" s="15" t="str">
        <f t="shared" si="45"/>
        <v/>
      </c>
      <c r="AX103" s="2" t="str" cm="1">
        <f t="array" ref="AX103">IF(F103="","",SUMPRODUCT(($D$1:$AB$4=$AX$4)*$D103:$AB103))</f>
        <v/>
      </c>
      <c r="AY103" s="15" t="str">
        <f t="shared" si="46"/>
        <v/>
      </c>
      <c r="AZ103" s="2" t="str" cm="1">
        <f t="array" ref="AZ103">IF(B103="","",SUMPRODUCT(($D$1:$AB$4=$AZ$4)*$D103:$AB103))</f>
        <v/>
      </c>
      <c r="BA103" s="15" t="str">
        <f t="shared" si="47"/>
        <v/>
      </c>
      <c r="BB103" s="2" t="str" cm="1">
        <f t="array" ref="BB103">IF(B103="","",SUMPRODUCT(($D$1:$AB$4=$BB$4)*$D103:$AB103))</f>
        <v/>
      </c>
      <c r="BC103" s="15" t="str">
        <f t="shared" si="48"/>
        <v/>
      </c>
      <c r="BD103" s="2" t="str" cm="1">
        <f t="array" ref="BD103">IF(B103="","",SUMPRODUCT(($D$1:$AB$4=$BD$4)*$D103:$AB103))</f>
        <v/>
      </c>
      <c r="BE103" s="15" t="str">
        <f t="shared" si="49"/>
        <v/>
      </c>
      <c r="BF103" s="2" t="str" cm="1">
        <f t="array" ref="BF103">IF(B103="","",SUMPRODUCT(($D$1:$AB$4=$BF$4)*$D103:$AB103))</f>
        <v/>
      </c>
      <c r="BG103" s="15" t="str">
        <f t="shared" si="50"/>
        <v/>
      </c>
      <c r="BH103" s="2" t="str" cm="1">
        <f t="array" ref="BH103">IF(B103="","",SUMPRODUCT(($D$1:$AB$4=$BH$4)*$D103:$AB103))</f>
        <v/>
      </c>
      <c r="BI103" s="15" t="str">
        <f t="shared" si="51"/>
        <v/>
      </c>
      <c r="BJ103" s="2" t="str" cm="1">
        <f t="array" ref="BJ103">IF(B103="","",SUMPRODUCT(($D$1:$AB$4=$BJ$4)*$D103:$AB103))</f>
        <v/>
      </c>
      <c r="BK103" s="15" t="str">
        <f t="shared" si="52"/>
        <v/>
      </c>
      <c r="BL103" s="2" t="str" cm="1">
        <f t="array" ref="BL103">IF(B103="","",SUMPRODUCT(($D$1:$AB$4=$BL$4)*$D103:$AB103))</f>
        <v/>
      </c>
      <c r="BM103" s="15" t="str">
        <f t="shared" si="53"/>
        <v/>
      </c>
      <c r="BN103" s="2" t="str" cm="1">
        <f t="array" ref="BN103">IF(B103="","",SUMPRODUCT(($D$1:$AB$4=$BN$4)*$D103:$AB103))</f>
        <v/>
      </c>
      <c r="BO103" s="15" t="str">
        <f t="shared" si="54"/>
        <v/>
      </c>
      <c r="BP103" s="2" t="str" cm="1">
        <f t="array" ref="BP103">IF(B103="","",SUMPRODUCT(($D$1:$AB$4=$BP$4)*$D103:$AB103))</f>
        <v/>
      </c>
      <c r="BQ103" s="15" t="str">
        <f t="shared" si="55"/>
        <v/>
      </c>
      <c r="BR103" s="2" t="str" cm="1">
        <f t="array" ref="BR103">IF(B103="","",SUMPRODUCT(($D$1:$AB$4=$BR$4)*$D103:$AB103))</f>
        <v/>
      </c>
      <c r="BS103" s="15" t="str">
        <f t="shared" si="56"/>
        <v/>
      </c>
      <c r="BT103" s="2" t="str" cm="1">
        <f t="array" ref="BT103">IF(B103="","",SUMPRODUCT(($D$1:$AB$4=$BT$4)*$D103:$AB103))</f>
        <v/>
      </c>
      <c r="BU103" s="15" t="str">
        <f t="shared" si="57"/>
        <v/>
      </c>
      <c r="BV103" s="2" t="str" cm="1">
        <f t="array" ref="BV103">IF(B103="","",SUMPRODUCT(($D$1:$AB$4=$BV$4)*$D103:$AB103))</f>
        <v/>
      </c>
      <c r="BW103" s="15" t="str">
        <f t="shared" si="58"/>
        <v/>
      </c>
      <c r="BX103" s="2" t="str" cm="1">
        <f t="array" ref="BX103">IF(B103="","",SUMPRODUCT(($D$1:$AB$4=$BX$4)*$D103:$AB103))</f>
        <v/>
      </c>
      <c r="BY103" s="15" t="str">
        <f t="shared" si="59"/>
        <v/>
      </c>
      <c r="BZ103" s="2" t="str" cm="1">
        <f t="array" ref="BZ103">IF(B103="","",SUMPRODUCT(($D$1:$AB$4=$BZ$4)*$D103:$AB103))</f>
        <v/>
      </c>
      <c r="CA103" s="15" t="str">
        <f t="shared" si="60"/>
        <v/>
      </c>
      <c r="CB103" s="2" t="str" cm="1">
        <f t="array" ref="CB103">IF(B103="","",SUMPRODUCT(($D$1:$AB$4=$CB$4)*$D103:$AB103))</f>
        <v/>
      </c>
      <c r="CC103" s="15" t="str">
        <f t="shared" si="61"/>
        <v/>
      </c>
      <c r="CD103" s="2" t="str" cm="1">
        <f t="array" ref="CD103">IF(B103="","",SUMPRODUCT(($D$1:$AB$4=$CD$4)*$D103:$AB103))</f>
        <v/>
      </c>
      <c r="CE103" s="15" t="str">
        <f t="shared" si="62"/>
        <v/>
      </c>
      <c r="CF103" s="2" t="str" cm="1">
        <f t="array" ref="CF103">IF(B103="","",SUMPRODUCT(($D$1:$AB$4=$CF$4)*$D103:$AB103))</f>
        <v/>
      </c>
      <c r="CG103" s="15" t="str">
        <f t="shared" si="63"/>
        <v/>
      </c>
      <c r="CH103" s="2" t="str" cm="1">
        <f t="array" ref="CH103">IF(B103="","",SUMPRODUCT(($D$1:$AB$4=$CH$4)*$D103:$AB103))</f>
        <v/>
      </c>
      <c r="CI103" s="15" t="str">
        <f t="shared" si="64"/>
        <v/>
      </c>
    </row>
    <row r="104" spans="1:87">
      <c r="A104" s="6">
        <v>99</v>
      </c>
      <c r="D104" s="97"/>
      <c r="E104" s="86"/>
      <c r="F104" s="86"/>
      <c r="G104" s="86"/>
      <c r="H104" s="86"/>
      <c r="I104" s="98"/>
      <c r="J104" s="102"/>
      <c r="K104" s="87"/>
      <c r="L104" s="87"/>
      <c r="M104" s="87"/>
      <c r="N104" s="87"/>
      <c r="O104" s="103"/>
      <c r="P104" s="107"/>
      <c r="Q104" s="88"/>
      <c r="R104" s="88"/>
      <c r="S104" s="88"/>
      <c r="T104" s="88"/>
      <c r="U104" s="108"/>
      <c r="V104" s="113"/>
      <c r="W104" s="89"/>
      <c r="X104" s="89"/>
      <c r="Y104" s="89"/>
      <c r="Z104" s="89"/>
      <c r="AA104" s="89"/>
      <c r="AB104" s="169"/>
      <c r="AC104" s="171" t="str">
        <f t="shared" si="65"/>
        <v/>
      </c>
      <c r="AD104" s="172" t="str">
        <f t="shared" si="39"/>
        <v/>
      </c>
      <c r="AL104" s="2" t="str" cm="1">
        <f t="array" ref="AL104">IF(B104="","",SUMPRODUCT(($D$1:$AB$4=$AL$4)*D104:AB104))</f>
        <v/>
      </c>
      <c r="AM104" s="15" t="str">
        <f t="shared" si="40"/>
        <v/>
      </c>
      <c r="AN104" s="2" t="str" cm="1">
        <f t="array" ref="AN104">IF(B104="","",SUMPRODUCT(($D$1:$AB$4=$AN$4)*D104:AB104))</f>
        <v/>
      </c>
      <c r="AO104" s="15" t="str">
        <f t="shared" si="41"/>
        <v/>
      </c>
      <c r="AP104" s="2" t="str" cm="1">
        <f t="array" ref="AP104">IF(B104="","",SUMPRODUCT(($D$1:$AB$4=$AP$4)*D104:AB104))</f>
        <v/>
      </c>
      <c r="AQ104" s="15" t="str">
        <f t="shared" si="42"/>
        <v/>
      </c>
      <c r="AR104" s="2" t="str" cm="1">
        <f t="array" ref="AR104">IF(B104="","",SUMPRODUCT(($D$1:$AB$4=$AR$4)*D104:AB104))</f>
        <v/>
      </c>
      <c r="AS104" s="15" t="str">
        <f t="shared" si="43"/>
        <v/>
      </c>
      <c r="AT104" s="2" t="str" cm="1">
        <f t="array" ref="AT104">IF(B104="","",SUMPRODUCT(($D$1:$AB$4=$AT$4)*$D104:$AB104))</f>
        <v/>
      </c>
      <c r="AU104" s="15" t="str">
        <f t="shared" si="44"/>
        <v/>
      </c>
      <c r="AV104" s="2" t="str" cm="1">
        <f t="array" ref="AV104">IF(D104="","",SUMPRODUCT(($D$1:$AB$4=$AV$4)*$D104:$AB104))</f>
        <v/>
      </c>
      <c r="AW104" s="15" t="str">
        <f t="shared" si="45"/>
        <v/>
      </c>
      <c r="AX104" s="2" t="str" cm="1">
        <f t="array" ref="AX104">IF(F104="","",SUMPRODUCT(($D$1:$AB$4=$AX$4)*$D104:$AB104))</f>
        <v/>
      </c>
      <c r="AY104" s="15" t="str">
        <f t="shared" si="46"/>
        <v/>
      </c>
      <c r="AZ104" s="2" t="str" cm="1">
        <f t="array" ref="AZ104">IF(B104="","",SUMPRODUCT(($D$1:$AB$4=$AZ$4)*$D104:$AB104))</f>
        <v/>
      </c>
      <c r="BA104" s="15" t="str">
        <f t="shared" si="47"/>
        <v/>
      </c>
      <c r="BB104" s="2" t="str" cm="1">
        <f t="array" ref="BB104">IF(B104="","",SUMPRODUCT(($D$1:$AB$4=$BB$4)*$D104:$AB104))</f>
        <v/>
      </c>
      <c r="BC104" s="15" t="str">
        <f t="shared" si="48"/>
        <v/>
      </c>
      <c r="BD104" s="2" t="str" cm="1">
        <f t="array" ref="BD104">IF(B104="","",SUMPRODUCT(($D$1:$AB$4=$BD$4)*$D104:$AB104))</f>
        <v/>
      </c>
      <c r="BE104" s="15" t="str">
        <f t="shared" si="49"/>
        <v/>
      </c>
      <c r="BF104" s="2" t="str" cm="1">
        <f t="array" ref="BF104">IF(B104="","",SUMPRODUCT(($D$1:$AB$4=$BF$4)*$D104:$AB104))</f>
        <v/>
      </c>
      <c r="BG104" s="15" t="str">
        <f t="shared" si="50"/>
        <v/>
      </c>
      <c r="BH104" s="2" t="str" cm="1">
        <f t="array" ref="BH104">IF(B104="","",SUMPRODUCT(($D$1:$AB$4=$BH$4)*$D104:$AB104))</f>
        <v/>
      </c>
      <c r="BI104" s="15" t="str">
        <f t="shared" si="51"/>
        <v/>
      </c>
      <c r="BJ104" s="2" t="str" cm="1">
        <f t="array" ref="BJ104">IF(B104="","",SUMPRODUCT(($D$1:$AB$4=$BJ$4)*$D104:$AB104))</f>
        <v/>
      </c>
      <c r="BK104" s="15" t="str">
        <f t="shared" si="52"/>
        <v/>
      </c>
      <c r="BL104" s="2" t="str" cm="1">
        <f t="array" ref="BL104">IF(B104="","",SUMPRODUCT(($D$1:$AB$4=$BL$4)*$D104:$AB104))</f>
        <v/>
      </c>
      <c r="BM104" s="15" t="str">
        <f t="shared" si="53"/>
        <v/>
      </c>
      <c r="BN104" s="2" t="str" cm="1">
        <f t="array" ref="BN104">IF(B104="","",SUMPRODUCT(($D$1:$AB$4=$BN$4)*$D104:$AB104))</f>
        <v/>
      </c>
      <c r="BO104" s="15" t="str">
        <f t="shared" si="54"/>
        <v/>
      </c>
      <c r="BP104" s="2" t="str" cm="1">
        <f t="array" ref="BP104">IF(B104="","",SUMPRODUCT(($D$1:$AB$4=$BP$4)*$D104:$AB104))</f>
        <v/>
      </c>
      <c r="BQ104" s="15" t="str">
        <f t="shared" si="55"/>
        <v/>
      </c>
      <c r="BR104" s="2" t="str" cm="1">
        <f t="array" ref="BR104">IF(B104="","",SUMPRODUCT(($D$1:$AB$4=$BR$4)*$D104:$AB104))</f>
        <v/>
      </c>
      <c r="BS104" s="15" t="str">
        <f t="shared" si="56"/>
        <v/>
      </c>
      <c r="BT104" s="2" t="str" cm="1">
        <f t="array" ref="BT104">IF(B104="","",SUMPRODUCT(($D$1:$AB$4=$BT$4)*$D104:$AB104))</f>
        <v/>
      </c>
      <c r="BU104" s="15" t="str">
        <f t="shared" si="57"/>
        <v/>
      </c>
      <c r="BV104" s="2" t="str" cm="1">
        <f t="array" ref="BV104">IF(B104="","",SUMPRODUCT(($D$1:$AB$4=$BV$4)*$D104:$AB104))</f>
        <v/>
      </c>
      <c r="BW104" s="15" t="str">
        <f t="shared" si="58"/>
        <v/>
      </c>
      <c r="BX104" s="2" t="str" cm="1">
        <f t="array" ref="BX104">IF(B104="","",SUMPRODUCT(($D$1:$AB$4=$BX$4)*$D104:$AB104))</f>
        <v/>
      </c>
      <c r="BY104" s="15" t="str">
        <f t="shared" si="59"/>
        <v/>
      </c>
      <c r="BZ104" s="2" t="str" cm="1">
        <f t="array" ref="BZ104">IF(B104="","",SUMPRODUCT(($D$1:$AB$4=$BZ$4)*$D104:$AB104))</f>
        <v/>
      </c>
      <c r="CA104" s="15" t="str">
        <f t="shared" si="60"/>
        <v/>
      </c>
      <c r="CB104" s="2" t="str" cm="1">
        <f t="array" ref="CB104">IF(B104="","",SUMPRODUCT(($D$1:$AB$4=$CB$4)*$D104:$AB104))</f>
        <v/>
      </c>
      <c r="CC104" s="15" t="str">
        <f t="shared" si="61"/>
        <v/>
      </c>
      <c r="CD104" s="2" t="str" cm="1">
        <f t="array" ref="CD104">IF(B104="","",SUMPRODUCT(($D$1:$AB$4=$CD$4)*$D104:$AB104))</f>
        <v/>
      </c>
      <c r="CE104" s="15" t="str">
        <f t="shared" si="62"/>
        <v/>
      </c>
      <c r="CF104" s="2" t="str" cm="1">
        <f t="array" ref="CF104">IF(B104="","",SUMPRODUCT(($D$1:$AB$4=$CF$4)*$D104:$AB104))</f>
        <v/>
      </c>
      <c r="CG104" s="15" t="str">
        <f t="shared" si="63"/>
        <v/>
      </c>
      <c r="CH104" s="2" t="str" cm="1">
        <f t="array" ref="CH104">IF(B104="","",SUMPRODUCT(($D$1:$AB$4=$CH$4)*$D104:$AB104))</f>
        <v/>
      </c>
      <c r="CI104" s="15" t="str">
        <f t="shared" si="64"/>
        <v/>
      </c>
    </row>
    <row r="105" spans="1:87">
      <c r="A105" s="7">
        <v>100</v>
      </c>
      <c r="D105" s="97"/>
      <c r="E105" s="86"/>
      <c r="F105" s="86"/>
      <c r="G105" s="86"/>
      <c r="H105" s="86"/>
      <c r="I105" s="98"/>
      <c r="J105" s="102"/>
      <c r="K105" s="87"/>
      <c r="L105" s="87"/>
      <c r="M105" s="87"/>
      <c r="N105" s="87"/>
      <c r="O105" s="103"/>
      <c r="P105" s="107"/>
      <c r="Q105" s="88"/>
      <c r="R105" s="88"/>
      <c r="S105" s="88"/>
      <c r="T105" s="88"/>
      <c r="U105" s="108"/>
      <c r="V105" s="113"/>
      <c r="W105" s="89"/>
      <c r="X105" s="89"/>
      <c r="Y105" s="89"/>
      <c r="Z105" s="89"/>
      <c r="AA105" s="89"/>
      <c r="AB105" s="169"/>
      <c r="AC105" s="171" t="str">
        <f t="shared" si="65"/>
        <v/>
      </c>
      <c r="AD105" s="172" t="str">
        <f t="shared" si="39"/>
        <v/>
      </c>
      <c r="AL105" s="2" t="str" cm="1">
        <f t="array" ref="AL105">IF(B105="","",SUMPRODUCT(($D$1:$AB$4=$AL$4)*D105:AB105))</f>
        <v/>
      </c>
      <c r="AM105" s="15" t="str">
        <f t="shared" si="40"/>
        <v/>
      </c>
      <c r="AN105" s="2" t="str" cm="1">
        <f t="array" ref="AN105">IF(B105="","",SUMPRODUCT(($D$1:$AB$4=$AN$4)*D105:AB105))</f>
        <v/>
      </c>
      <c r="AO105" s="15" t="str">
        <f t="shared" si="41"/>
        <v/>
      </c>
      <c r="AP105" s="2" t="str" cm="1">
        <f t="array" ref="AP105">IF(B105="","",SUMPRODUCT(($D$1:$AB$4=$AP$4)*D105:AB105))</f>
        <v/>
      </c>
      <c r="AQ105" s="15" t="str">
        <f t="shared" si="42"/>
        <v/>
      </c>
      <c r="AR105" s="2" t="str" cm="1">
        <f t="array" ref="AR105">IF(B105="","",SUMPRODUCT(($D$1:$AB$4=$AR$4)*D105:AB105))</f>
        <v/>
      </c>
      <c r="AS105" s="15" t="str">
        <f t="shared" si="43"/>
        <v/>
      </c>
      <c r="AT105" s="2" t="str" cm="1">
        <f t="array" ref="AT105">IF(B105="","",SUMPRODUCT(($D$1:$AB$4=$AT$4)*$D105:$AB105))</f>
        <v/>
      </c>
      <c r="AU105" s="15" t="str">
        <f t="shared" si="44"/>
        <v/>
      </c>
      <c r="AV105" s="2" t="str" cm="1">
        <f t="array" ref="AV105">IF(D105="","",SUMPRODUCT(($D$1:$AB$4=$AV$4)*$D105:$AB105))</f>
        <v/>
      </c>
      <c r="AW105" s="15" t="str">
        <f t="shared" si="45"/>
        <v/>
      </c>
      <c r="AX105" s="2" t="str" cm="1">
        <f t="array" ref="AX105">IF(F105="","",SUMPRODUCT(($D$1:$AB$4=$AX$4)*$D105:$AB105))</f>
        <v/>
      </c>
      <c r="AY105" s="15" t="str">
        <f t="shared" si="46"/>
        <v/>
      </c>
      <c r="AZ105" s="2" t="str" cm="1">
        <f t="array" ref="AZ105">IF(B105="","",SUMPRODUCT(($D$1:$AB$4=$AZ$4)*$D105:$AB105))</f>
        <v/>
      </c>
      <c r="BA105" s="15" t="str">
        <f t="shared" si="47"/>
        <v/>
      </c>
      <c r="BB105" s="2" t="str" cm="1">
        <f t="array" ref="BB105">IF(B105="","",SUMPRODUCT(($D$1:$AB$4=$BB$4)*$D105:$AB105))</f>
        <v/>
      </c>
      <c r="BC105" s="15" t="str">
        <f t="shared" si="48"/>
        <v/>
      </c>
      <c r="BD105" s="2" t="str" cm="1">
        <f t="array" ref="BD105">IF(B105="","",SUMPRODUCT(($D$1:$AB$4=$BD$4)*$D105:$AB105))</f>
        <v/>
      </c>
      <c r="BE105" s="15" t="str">
        <f t="shared" si="49"/>
        <v/>
      </c>
      <c r="BF105" s="2" t="str" cm="1">
        <f t="array" ref="BF105">IF(B105="","",SUMPRODUCT(($D$1:$AB$4=$BF$4)*$D105:$AB105))</f>
        <v/>
      </c>
      <c r="BG105" s="15" t="str">
        <f t="shared" si="50"/>
        <v/>
      </c>
      <c r="BH105" s="2" t="str" cm="1">
        <f t="array" ref="BH105">IF(B105="","",SUMPRODUCT(($D$1:$AB$4=$BH$4)*$D105:$AB105))</f>
        <v/>
      </c>
      <c r="BI105" s="15" t="str">
        <f t="shared" si="51"/>
        <v/>
      </c>
      <c r="BJ105" s="2" t="str" cm="1">
        <f t="array" ref="BJ105">IF(B105="","",SUMPRODUCT(($D$1:$AB$4=$BJ$4)*$D105:$AB105))</f>
        <v/>
      </c>
      <c r="BK105" s="15" t="str">
        <f t="shared" si="52"/>
        <v/>
      </c>
      <c r="BL105" s="2" t="str" cm="1">
        <f t="array" ref="BL105">IF(B105="","",SUMPRODUCT(($D$1:$AB$4=$BL$4)*$D105:$AB105))</f>
        <v/>
      </c>
      <c r="BM105" s="15" t="str">
        <f t="shared" si="53"/>
        <v/>
      </c>
      <c r="BN105" s="2" t="str" cm="1">
        <f t="array" ref="BN105">IF(B105="","",SUMPRODUCT(($D$1:$AB$4=$BN$4)*$D105:$AB105))</f>
        <v/>
      </c>
      <c r="BO105" s="15" t="str">
        <f t="shared" si="54"/>
        <v/>
      </c>
      <c r="BP105" s="2" t="str" cm="1">
        <f t="array" ref="BP105">IF(B105="","",SUMPRODUCT(($D$1:$AB$4=$BP$4)*$D105:$AB105))</f>
        <v/>
      </c>
      <c r="BQ105" s="15" t="str">
        <f t="shared" si="55"/>
        <v/>
      </c>
      <c r="BR105" s="2" t="str" cm="1">
        <f t="array" ref="BR105">IF(B105="","",SUMPRODUCT(($D$1:$AB$4=$BR$4)*$D105:$AB105))</f>
        <v/>
      </c>
      <c r="BS105" s="15" t="str">
        <f t="shared" si="56"/>
        <v/>
      </c>
      <c r="BT105" s="2" t="str" cm="1">
        <f t="array" ref="BT105">IF(B105="","",SUMPRODUCT(($D$1:$AB$4=$BT$4)*$D105:$AB105))</f>
        <v/>
      </c>
      <c r="BU105" s="15" t="str">
        <f t="shared" si="57"/>
        <v/>
      </c>
      <c r="BV105" s="2" t="str" cm="1">
        <f t="array" ref="BV105">IF(B105="","",SUMPRODUCT(($D$1:$AB$4=$BV$4)*$D105:$AB105))</f>
        <v/>
      </c>
      <c r="BW105" s="15" t="str">
        <f t="shared" si="58"/>
        <v/>
      </c>
      <c r="BX105" s="2" t="str" cm="1">
        <f t="array" ref="BX105">IF(B105="","",SUMPRODUCT(($D$1:$AB$4=$BX$4)*$D105:$AB105))</f>
        <v/>
      </c>
      <c r="BY105" s="15" t="str">
        <f t="shared" si="59"/>
        <v/>
      </c>
      <c r="BZ105" s="2" t="str" cm="1">
        <f t="array" ref="BZ105">IF(B105="","",SUMPRODUCT(($D$1:$AB$4=$BZ$4)*$D105:$AB105))</f>
        <v/>
      </c>
      <c r="CA105" s="15" t="str">
        <f t="shared" si="60"/>
        <v/>
      </c>
      <c r="CB105" s="2" t="str" cm="1">
        <f t="array" ref="CB105">IF(B105="","",SUMPRODUCT(($D$1:$AB$4=$CB$4)*$D105:$AB105))</f>
        <v/>
      </c>
      <c r="CC105" s="15" t="str">
        <f t="shared" si="61"/>
        <v/>
      </c>
      <c r="CD105" s="2" t="str" cm="1">
        <f t="array" ref="CD105">IF(B105="","",SUMPRODUCT(($D$1:$AB$4=$CD$4)*$D105:$AB105))</f>
        <v/>
      </c>
      <c r="CE105" s="15" t="str">
        <f t="shared" si="62"/>
        <v/>
      </c>
      <c r="CF105" s="2" t="str" cm="1">
        <f t="array" ref="CF105">IF(B105="","",SUMPRODUCT(($D$1:$AB$4=$CF$4)*$D105:$AB105))</f>
        <v/>
      </c>
      <c r="CG105" s="15" t="str">
        <f t="shared" si="63"/>
        <v/>
      </c>
      <c r="CH105" s="2" t="str" cm="1">
        <f t="array" ref="CH105">IF(B105="","",SUMPRODUCT(($D$1:$AB$4=$CH$4)*$D105:$AB105))</f>
        <v/>
      </c>
      <c r="CI105" s="15" t="str">
        <f t="shared" si="64"/>
        <v/>
      </c>
    </row>
    <row r="106" spans="1:87">
      <c r="A106" s="6">
        <v>101</v>
      </c>
      <c r="D106" s="97"/>
      <c r="E106" s="86"/>
      <c r="F106" s="86"/>
      <c r="G106" s="86"/>
      <c r="H106" s="86"/>
      <c r="I106" s="98"/>
      <c r="J106" s="102"/>
      <c r="K106" s="87"/>
      <c r="L106" s="87"/>
      <c r="M106" s="87"/>
      <c r="N106" s="87"/>
      <c r="O106" s="103"/>
      <c r="P106" s="107"/>
      <c r="Q106" s="88"/>
      <c r="R106" s="88"/>
      <c r="S106" s="88"/>
      <c r="T106" s="88"/>
      <c r="U106" s="108"/>
      <c r="V106" s="113"/>
      <c r="W106" s="89"/>
      <c r="X106" s="89"/>
      <c r="Y106" s="89"/>
      <c r="Z106" s="89"/>
      <c r="AA106" s="89"/>
      <c r="AB106" s="169"/>
      <c r="AC106" s="171" t="str">
        <f t="shared" si="65"/>
        <v/>
      </c>
      <c r="AD106" s="172" t="str">
        <f t="shared" si="39"/>
        <v/>
      </c>
      <c r="AL106" s="2" t="str" cm="1">
        <f t="array" ref="AL106">IF(B106="","",SUMPRODUCT(($D$1:$AB$4=$AL$4)*D106:AB106))</f>
        <v/>
      </c>
      <c r="AM106" s="15" t="str">
        <f t="shared" si="40"/>
        <v/>
      </c>
      <c r="AN106" s="2" t="str" cm="1">
        <f t="array" ref="AN106">IF(B106="","",SUMPRODUCT(($D$1:$AB$4=$AN$4)*D106:AB106))</f>
        <v/>
      </c>
      <c r="AO106" s="15" t="str">
        <f t="shared" si="41"/>
        <v/>
      </c>
      <c r="AP106" s="2" t="str" cm="1">
        <f t="array" ref="AP106">IF(B106="","",SUMPRODUCT(($D$1:$AB$4=$AP$4)*D106:AB106))</f>
        <v/>
      </c>
      <c r="AQ106" s="15" t="str">
        <f t="shared" si="42"/>
        <v/>
      </c>
      <c r="AR106" s="2" t="str" cm="1">
        <f t="array" ref="AR106">IF(B106="","",SUMPRODUCT(($D$1:$AB$4=$AR$4)*D106:AB106))</f>
        <v/>
      </c>
      <c r="AS106" s="15" t="str">
        <f t="shared" si="43"/>
        <v/>
      </c>
      <c r="AT106" s="2" t="str" cm="1">
        <f t="array" ref="AT106">IF(B106="","",SUMPRODUCT(($D$1:$AB$4=$AT$4)*$D106:$AB106))</f>
        <v/>
      </c>
      <c r="AU106" s="15" t="str">
        <f t="shared" si="44"/>
        <v/>
      </c>
      <c r="AV106" s="2" t="str" cm="1">
        <f t="array" ref="AV106">IF(D106="","",SUMPRODUCT(($D$1:$AB$4=$AV$4)*$D106:$AB106))</f>
        <v/>
      </c>
      <c r="AW106" s="15" t="str">
        <f t="shared" si="45"/>
        <v/>
      </c>
      <c r="AX106" s="2" t="str" cm="1">
        <f t="array" ref="AX106">IF(F106="","",SUMPRODUCT(($D$1:$AB$4=$AX$4)*$D106:$AB106))</f>
        <v/>
      </c>
      <c r="AY106" s="15" t="str">
        <f t="shared" si="46"/>
        <v/>
      </c>
      <c r="AZ106" s="2" t="str" cm="1">
        <f t="array" ref="AZ106">IF(B106="","",SUMPRODUCT(($D$1:$AB$4=$AZ$4)*$D106:$AB106))</f>
        <v/>
      </c>
      <c r="BA106" s="15" t="str">
        <f t="shared" si="47"/>
        <v/>
      </c>
      <c r="BB106" s="2" t="str" cm="1">
        <f t="array" ref="BB106">IF(B106="","",SUMPRODUCT(($D$1:$AB$4=$BB$4)*$D106:$AB106))</f>
        <v/>
      </c>
      <c r="BC106" s="15" t="str">
        <f t="shared" si="48"/>
        <v/>
      </c>
      <c r="BD106" s="2" t="str" cm="1">
        <f t="array" ref="BD106">IF(B106="","",SUMPRODUCT(($D$1:$AB$4=$BD$4)*$D106:$AB106))</f>
        <v/>
      </c>
      <c r="BE106" s="15" t="str">
        <f t="shared" si="49"/>
        <v/>
      </c>
      <c r="BF106" s="2" t="str" cm="1">
        <f t="array" ref="BF106">IF(B106="","",SUMPRODUCT(($D$1:$AB$4=$BF$4)*$D106:$AB106))</f>
        <v/>
      </c>
      <c r="BG106" s="15" t="str">
        <f t="shared" si="50"/>
        <v/>
      </c>
      <c r="BH106" s="2" t="str" cm="1">
        <f t="array" ref="BH106">IF(B106="","",SUMPRODUCT(($D$1:$AB$4=$BH$4)*$D106:$AB106))</f>
        <v/>
      </c>
      <c r="BI106" s="15" t="str">
        <f t="shared" si="51"/>
        <v/>
      </c>
      <c r="BJ106" s="2" t="str" cm="1">
        <f t="array" ref="BJ106">IF(B106="","",SUMPRODUCT(($D$1:$AB$4=$BJ$4)*$D106:$AB106))</f>
        <v/>
      </c>
      <c r="BK106" s="15" t="str">
        <f t="shared" si="52"/>
        <v/>
      </c>
      <c r="BL106" s="2" t="str" cm="1">
        <f t="array" ref="BL106">IF(B106="","",SUMPRODUCT(($D$1:$AB$4=$BL$4)*$D106:$AB106))</f>
        <v/>
      </c>
      <c r="BM106" s="15" t="str">
        <f t="shared" si="53"/>
        <v/>
      </c>
      <c r="BN106" s="2" t="str" cm="1">
        <f t="array" ref="BN106">IF(B106="","",SUMPRODUCT(($D$1:$AB$4=$BN$4)*$D106:$AB106))</f>
        <v/>
      </c>
      <c r="BO106" s="15" t="str">
        <f t="shared" si="54"/>
        <v/>
      </c>
      <c r="BP106" s="2" t="str" cm="1">
        <f t="array" ref="BP106">IF(B106="","",SUMPRODUCT(($D$1:$AB$4=$BP$4)*$D106:$AB106))</f>
        <v/>
      </c>
      <c r="BQ106" s="15" t="str">
        <f t="shared" si="55"/>
        <v/>
      </c>
      <c r="BR106" s="2" t="str" cm="1">
        <f t="array" ref="BR106">IF(B106="","",SUMPRODUCT(($D$1:$AB$4=$BR$4)*$D106:$AB106))</f>
        <v/>
      </c>
      <c r="BS106" s="15" t="str">
        <f t="shared" si="56"/>
        <v/>
      </c>
      <c r="BT106" s="2" t="str" cm="1">
        <f t="array" ref="BT106">IF(B106="","",SUMPRODUCT(($D$1:$AB$4=$BT$4)*$D106:$AB106))</f>
        <v/>
      </c>
      <c r="BU106" s="15" t="str">
        <f t="shared" si="57"/>
        <v/>
      </c>
      <c r="BV106" s="2" t="str" cm="1">
        <f t="array" ref="BV106">IF(B106="","",SUMPRODUCT(($D$1:$AB$4=$BV$4)*$D106:$AB106))</f>
        <v/>
      </c>
      <c r="BW106" s="15" t="str">
        <f t="shared" si="58"/>
        <v/>
      </c>
      <c r="BX106" s="2" t="str" cm="1">
        <f t="array" ref="BX106">IF(B106="","",SUMPRODUCT(($D$1:$AB$4=$BX$4)*$D106:$AB106))</f>
        <v/>
      </c>
      <c r="BY106" s="15" t="str">
        <f t="shared" si="59"/>
        <v/>
      </c>
      <c r="BZ106" s="2" t="str" cm="1">
        <f t="array" ref="BZ106">IF(B106="","",SUMPRODUCT(($D$1:$AB$4=$BZ$4)*$D106:$AB106))</f>
        <v/>
      </c>
      <c r="CA106" s="15" t="str">
        <f t="shared" si="60"/>
        <v/>
      </c>
      <c r="CB106" s="2" t="str" cm="1">
        <f t="array" ref="CB106">IF(B106="","",SUMPRODUCT(($D$1:$AB$4=$CB$4)*$D106:$AB106))</f>
        <v/>
      </c>
      <c r="CC106" s="15" t="str">
        <f t="shared" si="61"/>
        <v/>
      </c>
      <c r="CD106" s="2" t="str" cm="1">
        <f t="array" ref="CD106">IF(B106="","",SUMPRODUCT(($D$1:$AB$4=$CD$4)*$D106:$AB106))</f>
        <v/>
      </c>
      <c r="CE106" s="15" t="str">
        <f t="shared" si="62"/>
        <v/>
      </c>
      <c r="CF106" s="2" t="str" cm="1">
        <f t="array" ref="CF106">IF(B106="","",SUMPRODUCT(($D$1:$AB$4=$CF$4)*$D106:$AB106))</f>
        <v/>
      </c>
      <c r="CG106" s="15" t="str">
        <f t="shared" si="63"/>
        <v/>
      </c>
      <c r="CH106" s="2" t="str" cm="1">
        <f t="array" ref="CH106">IF(B106="","",SUMPRODUCT(($D$1:$AB$4=$CH$4)*$D106:$AB106))</f>
        <v/>
      </c>
      <c r="CI106" s="15" t="str">
        <f t="shared" si="64"/>
        <v/>
      </c>
    </row>
    <row r="107" spans="1:87">
      <c r="A107" s="7">
        <v>102</v>
      </c>
      <c r="D107" s="97"/>
      <c r="E107" s="86"/>
      <c r="F107" s="86"/>
      <c r="G107" s="86"/>
      <c r="H107" s="86"/>
      <c r="I107" s="98"/>
      <c r="J107" s="102"/>
      <c r="K107" s="87"/>
      <c r="L107" s="87"/>
      <c r="M107" s="87"/>
      <c r="N107" s="87"/>
      <c r="O107" s="103"/>
      <c r="P107" s="107"/>
      <c r="Q107" s="88"/>
      <c r="R107" s="88"/>
      <c r="S107" s="88"/>
      <c r="T107" s="88"/>
      <c r="U107" s="108"/>
      <c r="V107" s="113"/>
      <c r="W107" s="89"/>
      <c r="X107" s="89"/>
      <c r="Y107" s="89"/>
      <c r="Z107" s="89"/>
      <c r="AA107" s="89"/>
      <c r="AB107" s="169"/>
      <c r="AC107" s="171" t="str">
        <f t="shared" si="65"/>
        <v/>
      </c>
      <c r="AD107" s="172" t="str">
        <f t="shared" si="39"/>
        <v/>
      </c>
      <c r="AL107" s="2" t="str" cm="1">
        <f t="array" ref="AL107">IF(B107="","",SUMPRODUCT(($D$1:$AB$4=$AL$4)*D107:AB107))</f>
        <v/>
      </c>
      <c r="AM107" s="15" t="str">
        <f t="shared" si="40"/>
        <v/>
      </c>
      <c r="AN107" s="2" t="str" cm="1">
        <f t="array" ref="AN107">IF(B107="","",SUMPRODUCT(($D$1:$AB$4=$AN$4)*D107:AB107))</f>
        <v/>
      </c>
      <c r="AO107" s="15" t="str">
        <f t="shared" si="41"/>
        <v/>
      </c>
      <c r="AP107" s="2" t="str" cm="1">
        <f t="array" ref="AP107">IF(B107="","",SUMPRODUCT(($D$1:$AB$4=$AP$4)*D107:AB107))</f>
        <v/>
      </c>
      <c r="AQ107" s="15" t="str">
        <f t="shared" si="42"/>
        <v/>
      </c>
      <c r="AR107" s="2" t="str" cm="1">
        <f t="array" ref="AR107">IF(B107="","",SUMPRODUCT(($D$1:$AB$4=$AR$4)*D107:AB107))</f>
        <v/>
      </c>
      <c r="AS107" s="15" t="str">
        <f t="shared" si="43"/>
        <v/>
      </c>
      <c r="AT107" s="2" t="str" cm="1">
        <f t="array" ref="AT107">IF(B107="","",SUMPRODUCT(($D$1:$AB$4=$AT$4)*$D107:$AB107))</f>
        <v/>
      </c>
      <c r="AU107" s="15" t="str">
        <f t="shared" si="44"/>
        <v/>
      </c>
      <c r="AV107" s="2" t="str" cm="1">
        <f t="array" ref="AV107">IF(D107="","",SUMPRODUCT(($D$1:$AB$4=$AV$4)*$D107:$AB107))</f>
        <v/>
      </c>
      <c r="AW107" s="15" t="str">
        <f t="shared" si="45"/>
        <v/>
      </c>
      <c r="AX107" s="2" t="str" cm="1">
        <f t="array" ref="AX107">IF(F107="","",SUMPRODUCT(($D$1:$AB$4=$AX$4)*$D107:$AB107))</f>
        <v/>
      </c>
      <c r="AY107" s="15" t="str">
        <f t="shared" si="46"/>
        <v/>
      </c>
      <c r="AZ107" s="2" t="str" cm="1">
        <f t="array" ref="AZ107">IF(B107="","",SUMPRODUCT(($D$1:$AB$4=$AZ$4)*$D107:$AB107))</f>
        <v/>
      </c>
      <c r="BA107" s="15" t="str">
        <f t="shared" si="47"/>
        <v/>
      </c>
      <c r="BB107" s="2" t="str" cm="1">
        <f t="array" ref="BB107">IF(B107="","",SUMPRODUCT(($D$1:$AB$4=$BB$4)*$D107:$AB107))</f>
        <v/>
      </c>
      <c r="BC107" s="15" t="str">
        <f t="shared" si="48"/>
        <v/>
      </c>
      <c r="BD107" s="2" t="str" cm="1">
        <f t="array" ref="BD107">IF(B107="","",SUMPRODUCT(($D$1:$AB$4=$BD$4)*$D107:$AB107))</f>
        <v/>
      </c>
      <c r="BE107" s="15" t="str">
        <f t="shared" si="49"/>
        <v/>
      </c>
      <c r="BF107" s="2" t="str" cm="1">
        <f t="array" ref="BF107">IF(B107="","",SUMPRODUCT(($D$1:$AB$4=$BF$4)*$D107:$AB107))</f>
        <v/>
      </c>
      <c r="BG107" s="15" t="str">
        <f t="shared" si="50"/>
        <v/>
      </c>
      <c r="BH107" s="2" t="str" cm="1">
        <f t="array" ref="BH107">IF(B107="","",SUMPRODUCT(($D$1:$AB$4=$BH$4)*$D107:$AB107))</f>
        <v/>
      </c>
      <c r="BI107" s="15" t="str">
        <f t="shared" si="51"/>
        <v/>
      </c>
      <c r="BJ107" s="2" t="str" cm="1">
        <f t="array" ref="BJ107">IF(B107="","",SUMPRODUCT(($D$1:$AB$4=$BJ$4)*$D107:$AB107))</f>
        <v/>
      </c>
      <c r="BK107" s="15" t="str">
        <f t="shared" si="52"/>
        <v/>
      </c>
      <c r="BL107" s="2" t="str" cm="1">
        <f t="array" ref="BL107">IF(B107="","",SUMPRODUCT(($D$1:$AB$4=$BL$4)*$D107:$AB107))</f>
        <v/>
      </c>
      <c r="BM107" s="15" t="str">
        <f t="shared" si="53"/>
        <v/>
      </c>
      <c r="BN107" s="2" t="str" cm="1">
        <f t="array" ref="BN107">IF(B107="","",SUMPRODUCT(($D$1:$AB$4=$BN$4)*$D107:$AB107))</f>
        <v/>
      </c>
      <c r="BO107" s="15" t="str">
        <f t="shared" si="54"/>
        <v/>
      </c>
      <c r="BP107" s="2" t="str" cm="1">
        <f t="array" ref="BP107">IF(B107="","",SUMPRODUCT(($D$1:$AB$4=$BP$4)*$D107:$AB107))</f>
        <v/>
      </c>
      <c r="BQ107" s="15" t="str">
        <f t="shared" si="55"/>
        <v/>
      </c>
      <c r="BR107" s="2" t="str" cm="1">
        <f t="array" ref="BR107">IF(B107="","",SUMPRODUCT(($D$1:$AB$4=$BR$4)*$D107:$AB107))</f>
        <v/>
      </c>
      <c r="BS107" s="15" t="str">
        <f t="shared" si="56"/>
        <v/>
      </c>
      <c r="BT107" s="2" t="str" cm="1">
        <f t="array" ref="BT107">IF(B107="","",SUMPRODUCT(($D$1:$AB$4=$BT$4)*$D107:$AB107))</f>
        <v/>
      </c>
      <c r="BU107" s="15" t="str">
        <f t="shared" si="57"/>
        <v/>
      </c>
      <c r="BV107" s="2" t="str" cm="1">
        <f t="array" ref="BV107">IF(B107="","",SUMPRODUCT(($D$1:$AB$4=$BV$4)*$D107:$AB107))</f>
        <v/>
      </c>
      <c r="BW107" s="15" t="str">
        <f t="shared" si="58"/>
        <v/>
      </c>
      <c r="BX107" s="2" t="str" cm="1">
        <f t="array" ref="BX107">IF(B107="","",SUMPRODUCT(($D$1:$AB$4=$BX$4)*$D107:$AB107))</f>
        <v/>
      </c>
      <c r="BY107" s="15" t="str">
        <f t="shared" si="59"/>
        <v/>
      </c>
      <c r="BZ107" s="2" t="str" cm="1">
        <f t="array" ref="BZ107">IF(B107="","",SUMPRODUCT(($D$1:$AB$4=$BZ$4)*$D107:$AB107))</f>
        <v/>
      </c>
      <c r="CA107" s="15" t="str">
        <f t="shared" si="60"/>
        <v/>
      </c>
      <c r="CB107" s="2" t="str" cm="1">
        <f t="array" ref="CB107">IF(B107="","",SUMPRODUCT(($D$1:$AB$4=$CB$4)*$D107:$AB107))</f>
        <v/>
      </c>
      <c r="CC107" s="15" t="str">
        <f t="shared" si="61"/>
        <v/>
      </c>
      <c r="CD107" s="2" t="str" cm="1">
        <f t="array" ref="CD107">IF(B107="","",SUMPRODUCT(($D$1:$AB$4=$CD$4)*$D107:$AB107))</f>
        <v/>
      </c>
      <c r="CE107" s="15" t="str">
        <f t="shared" si="62"/>
        <v/>
      </c>
      <c r="CF107" s="2" t="str" cm="1">
        <f t="array" ref="CF107">IF(B107="","",SUMPRODUCT(($D$1:$AB$4=$CF$4)*$D107:$AB107))</f>
        <v/>
      </c>
      <c r="CG107" s="15" t="str">
        <f t="shared" si="63"/>
        <v/>
      </c>
      <c r="CH107" s="2" t="str" cm="1">
        <f t="array" ref="CH107">IF(B107="","",SUMPRODUCT(($D$1:$AB$4=$CH$4)*$D107:$AB107))</f>
        <v/>
      </c>
      <c r="CI107" s="15" t="str">
        <f t="shared" si="64"/>
        <v/>
      </c>
    </row>
    <row r="108" spans="1:87">
      <c r="A108" s="6">
        <v>103</v>
      </c>
      <c r="D108" s="97"/>
      <c r="E108" s="86"/>
      <c r="F108" s="86"/>
      <c r="G108" s="86"/>
      <c r="H108" s="86"/>
      <c r="I108" s="98"/>
      <c r="J108" s="102"/>
      <c r="K108" s="87"/>
      <c r="L108" s="87"/>
      <c r="M108" s="87"/>
      <c r="N108" s="87"/>
      <c r="O108" s="103"/>
      <c r="P108" s="107"/>
      <c r="Q108" s="88"/>
      <c r="R108" s="88"/>
      <c r="S108" s="88"/>
      <c r="T108" s="88"/>
      <c r="U108" s="108"/>
      <c r="V108" s="113"/>
      <c r="W108" s="89"/>
      <c r="X108" s="89"/>
      <c r="Y108" s="89"/>
      <c r="Z108" s="89"/>
      <c r="AA108" s="89"/>
      <c r="AB108" s="169"/>
      <c r="AC108" s="171" t="str">
        <f t="shared" si="65"/>
        <v/>
      </c>
      <c r="AD108" s="172" t="str">
        <f t="shared" si="39"/>
        <v/>
      </c>
      <c r="AL108" s="2" t="str" cm="1">
        <f t="array" ref="AL108">IF(B108="","",SUMPRODUCT(($D$1:$AB$4=$AL$4)*D108:AB108))</f>
        <v/>
      </c>
      <c r="AM108" s="15" t="str">
        <f t="shared" si="40"/>
        <v/>
      </c>
      <c r="AN108" s="2" t="str" cm="1">
        <f t="array" ref="AN108">IF(B108="","",SUMPRODUCT(($D$1:$AB$4=$AN$4)*D108:AB108))</f>
        <v/>
      </c>
      <c r="AO108" s="15" t="str">
        <f t="shared" si="41"/>
        <v/>
      </c>
      <c r="AP108" s="2" t="str" cm="1">
        <f t="array" ref="AP108">IF(B108="","",SUMPRODUCT(($D$1:$AB$4=$AP$4)*D108:AB108))</f>
        <v/>
      </c>
      <c r="AQ108" s="15" t="str">
        <f t="shared" si="42"/>
        <v/>
      </c>
      <c r="AR108" s="2" t="str" cm="1">
        <f t="array" ref="AR108">IF(B108="","",SUMPRODUCT(($D$1:$AB$4=$AR$4)*D108:AB108))</f>
        <v/>
      </c>
      <c r="AS108" s="15" t="str">
        <f t="shared" si="43"/>
        <v/>
      </c>
      <c r="AT108" s="2" t="str" cm="1">
        <f t="array" ref="AT108">IF(B108="","",SUMPRODUCT(($D$1:$AB$4=$AT$4)*$D108:$AB108))</f>
        <v/>
      </c>
      <c r="AU108" s="15" t="str">
        <f t="shared" si="44"/>
        <v/>
      </c>
      <c r="AV108" s="2" t="str" cm="1">
        <f t="array" ref="AV108">IF(D108="","",SUMPRODUCT(($D$1:$AB$4=$AV$4)*$D108:$AB108))</f>
        <v/>
      </c>
      <c r="AW108" s="15" t="str">
        <f t="shared" si="45"/>
        <v/>
      </c>
      <c r="AX108" s="2" t="str" cm="1">
        <f t="array" ref="AX108">IF(F108="","",SUMPRODUCT(($D$1:$AB$4=$AX$4)*$D108:$AB108))</f>
        <v/>
      </c>
      <c r="AY108" s="15" t="str">
        <f t="shared" si="46"/>
        <v/>
      </c>
      <c r="AZ108" s="2" t="str" cm="1">
        <f t="array" ref="AZ108">IF(B108="","",SUMPRODUCT(($D$1:$AB$4=$AZ$4)*$D108:$AB108))</f>
        <v/>
      </c>
      <c r="BA108" s="15" t="str">
        <f t="shared" si="47"/>
        <v/>
      </c>
      <c r="BB108" s="2" t="str" cm="1">
        <f t="array" ref="BB108">IF(B108="","",SUMPRODUCT(($D$1:$AB$4=$BB$4)*$D108:$AB108))</f>
        <v/>
      </c>
      <c r="BC108" s="15" t="str">
        <f t="shared" si="48"/>
        <v/>
      </c>
      <c r="BD108" s="2" t="str" cm="1">
        <f t="array" ref="BD108">IF(B108="","",SUMPRODUCT(($D$1:$AB$4=$BD$4)*$D108:$AB108))</f>
        <v/>
      </c>
      <c r="BE108" s="15" t="str">
        <f t="shared" si="49"/>
        <v/>
      </c>
      <c r="BF108" s="2" t="str" cm="1">
        <f t="array" ref="BF108">IF(B108="","",SUMPRODUCT(($D$1:$AB$4=$BF$4)*$D108:$AB108))</f>
        <v/>
      </c>
      <c r="BG108" s="15" t="str">
        <f t="shared" si="50"/>
        <v/>
      </c>
      <c r="BH108" s="2" t="str" cm="1">
        <f t="array" ref="BH108">IF(B108="","",SUMPRODUCT(($D$1:$AB$4=$BH$4)*$D108:$AB108))</f>
        <v/>
      </c>
      <c r="BI108" s="15" t="str">
        <f t="shared" si="51"/>
        <v/>
      </c>
      <c r="BJ108" s="2" t="str" cm="1">
        <f t="array" ref="BJ108">IF(B108="","",SUMPRODUCT(($D$1:$AB$4=$BJ$4)*$D108:$AB108))</f>
        <v/>
      </c>
      <c r="BK108" s="15" t="str">
        <f t="shared" si="52"/>
        <v/>
      </c>
      <c r="BL108" s="2" t="str" cm="1">
        <f t="array" ref="BL108">IF(B108="","",SUMPRODUCT(($D$1:$AB$4=$BL$4)*$D108:$AB108))</f>
        <v/>
      </c>
      <c r="BM108" s="15" t="str">
        <f t="shared" si="53"/>
        <v/>
      </c>
      <c r="BN108" s="2" t="str" cm="1">
        <f t="array" ref="BN108">IF(B108="","",SUMPRODUCT(($D$1:$AB$4=$BN$4)*$D108:$AB108))</f>
        <v/>
      </c>
      <c r="BO108" s="15" t="str">
        <f t="shared" si="54"/>
        <v/>
      </c>
      <c r="BP108" s="2" t="str" cm="1">
        <f t="array" ref="BP108">IF(B108="","",SUMPRODUCT(($D$1:$AB$4=$BP$4)*$D108:$AB108))</f>
        <v/>
      </c>
      <c r="BQ108" s="15" t="str">
        <f t="shared" si="55"/>
        <v/>
      </c>
      <c r="BR108" s="2" t="str" cm="1">
        <f t="array" ref="BR108">IF(B108="","",SUMPRODUCT(($D$1:$AB$4=$BR$4)*$D108:$AB108))</f>
        <v/>
      </c>
      <c r="BS108" s="15" t="str">
        <f t="shared" si="56"/>
        <v/>
      </c>
      <c r="BT108" s="2" t="str" cm="1">
        <f t="array" ref="BT108">IF(B108="","",SUMPRODUCT(($D$1:$AB$4=$BT$4)*$D108:$AB108))</f>
        <v/>
      </c>
      <c r="BU108" s="15" t="str">
        <f t="shared" si="57"/>
        <v/>
      </c>
      <c r="BV108" s="2" t="str" cm="1">
        <f t="array" ref="BV108">IF(B108="","",SUMPRODUCT(($D$1:$AB$4=$BV$4)*$D108:$AB108))</f>
        <v/>
      </c>
      <c r="BW108" s="15" t="str">
        <f t="shared" si="58"/>
        <v/>
      </c>
      <c r="BX108" s="2" t="str" cm="1">
        <f t="array" ref="BX108">IF(B108="","",SUMPRODUCT(($D$1:$AB$4=$BX$4)*$D108:$AB108))</f>
        <v/>
      </c>
      <c r="BY108" s="15" t="str">
        <f t="shared" si="59"/>
        <v/>
      </c>
      <c r="BZ108" s="2" t="str" cm="1">
        <f t="array" ref="BZ108">IF(B108="","",SUMPRODUCT(($D$1:$AB$4=$BZ$4)*$D108:$AB108))</f>
        <v/>
      </c>
      <c r="CA108" s="15" t="str">
        <f t="shared" si="60"/>
        <v/>
      </c>
      <c r="CB108" s="2" t="str" cm="1">
        <f t="array" ref="CB108">IF(B108="","",SUMPRODUCT(($D$1:$AB$4=$CB$4)*$D108:$AB108))</f>
        <v/>
      </c>
      <c r="CC108" s="15" t="str">
        <f t="shared" si="61"/>
        <v/>
      </c>
      <c r="CD108" s="2" t="str" cm="1">
        <f t="array" ref="CD108">IF(B108="","",SUMPRODUCT(($D$1:$AB$4=$CD$4)*$D108:$AB108))</f>
        <v/>
      </c>
      <c r="CE108" s="15" t="str">
        <f t="shared" si="62"/>
        <v/>
      </c>
      <c r="CF108" s="2" t="str" cm="1">
        <f t="array" ref="CF108">IF(B108="","",SUMPRODUCT(($D$1:$AB$4=$CF$4)*$D108:$AB108))</f>
        <v/>
      </c>
      <c r="CG108" s="15" t="str">
        <f t="shared" si="63"/>
        <v/>
      </c>
      <c r="CH108" s="2" t="str" cm="1">
        <f t="array" ref="CH108">IF(B108="","",SUMPRODUCT(($D$1:$AB$4=$CH$4)*$D108:$AB108))</f>
        <v/>
      </c>
      <c r="CI108" s="15" t="str">
        <f t="shared" si="64"/>
        <v/>
      </c>
    </row>
    <row r="109" spans="1:87">
      <c r="A109" s="7">
        <v>104</v>
      </c>
      <c r="D109" s="97"/>
      <c r="E109" s="86"/>
      <c r="F109" s="86"/>
      <c r="G109" s="86"/>
      <c r="H109" s="86"/>
      <c r="I109" s="98"/>
      <c r="J109" s="102"/>
      <c r="K109" s="87"/>
      <c r="L109" s="87"/>
      <c r="M109" s="87"/>
      <c r="N109" s="87"/>
      <c r="O109" s="103"/>
      <c r="P109" s="107"/>
      <c r="Q109" s="88"/>
      <c r="R109" s="88"/>
      <c r="S109" s="88"/>
      <c r="T109" s="88"/>
      <c r="U109" s="108"/>
      <c r="V109" s="113"/>
      <c r="W109" s="89"/>
      <c r="X109" s="89"/>
      <c r="Y109" s="89"/>
      <c r="Z109" s="89"/>
      <c r="AA109" s="89"/>
      <c r="AB109" s="169"/>
      <c r="AC109" s="171" t="str">
        <f t="shared" si="65"/>
        <v/>
      </c>
      <c r="AD109" s="172" t="str">
        <f t="shared" si="39"/>
        <v/>
      </c>
      <c r="AL109" s="2" t="str" cm="1">
        <f t="array" ref="AL109">IF(B109="","",SUMPRODUCT(($D$1:$AB$4=$AL$4)*D109:AB109))</f>
        <v/>
      </c>
      <c r="AM109" s="15" t="str">
        <f t="shared" si="40"/>
        <v/>
      </c>
      <c r="AN109" s="2" t="str" cm="1">
        <f t="array" ref="AN109">IF(B109="","",SUMPRODUCT(($D$1:$AB$4=$AN$4)*D109:AB109))</f>
        <v/>
      </c>
      <c r="AO109" s="15" t="str">
        <f t="shared" si="41"/>
        <v/>
      </c>
      <c r="AP109" s="2" t="str" cm="1">
        <f t="array" ref="AP109">IF(B109="","",SUMPRODUCT(($D$1:$AB$4=$AP$4)*D109:AB109))</f>
        <v/>
      </c>
      <c r="AQ109" s="15" t="str">
        <f t="shared" si="42"/>
        <v/>
      </c>
      <c r="AR109" s="2" t="str" cm="1">
        <f t="array" ref="AR109">IF(B109="","",SUMPRODUCT(($D$1:$AB$4=$AR$4)*D109:AB109))</f>
        <v/>
      </c>
      <c r="AS109" s="15" t="str">
        <f t="shared" si="43"/>
        <v/>
      </c>
      <c r="AT109" s="2" t="str" cm="1">
        <f t="array" ref="AT109">IF(B109="","",SUMPRODUCT(($D$1:$AB$4=$AT$4)*$D109:$AB109))</f>
        <v/>
      </c>
      <c r="AU109" s="15" t="str">
        <f t="shared" si="44"/>
        <v/>
      </c>
      <c r="AV109" s="2" t="str" cm="1">
        <f t="array" ref="AV109">IF(D109="","",SUMPRODUCT(($D$1:$AB$4=$AV$4)*$D109:$AB109))</f>
        <v/>
      </c>
      <c r="AW109" s="15" t="str">
        <f t="shared" si="45"/>
        <v/>
      </c>
      <c r="AX109" s="2" t="str" cm="1">
        <f t="array" ref="AX109">IF(F109="","",SUMPRODUCT(($D$1:$AB$4=$AX$4)*$D109:$AB109))</f>
        <v/>
      </c>
      <c r="AY109" s="15" t="str">
        <f t="shared" si="46"/>
        <v/>
      </c>
      <c r="AZ109" s="2" t="str" cm="1">
        <f t="array" ref="AZ109">IF(B109="","",SUMPRODUCT(($D$1:$AB$4=$AZ$4)*$D109:$AB109))</f>
        <v/>
      </c>
      <c r="BA109" s="15" t="str">
        <f t="shared" si="47"/>
        <v/>
      </c>
      <c r="BB109" s="2" t="str" cm="1">
        <f t="array" ref="BB109">IF(B109="","",SUMPRODUCT(($D$1:$AB$4=$BB$4)*$D109:$AB109))</f>
        <v/>
      </c>
      <c r="BC109" s="15" t="str">
        <f t="shared" si="48"/>
        <v/>
      </c>
      <c r="BD109" s="2" t="str" cm="1">
        <f t="array" ref="BD109">IF(B109="","",SUMPRODUCT(($D$1:$AB$4=$BD$4)*$D109:$AB109))</f>
        <v/>
      </c>
      <c r="BE109" s="15" t="str">
        <f t="shared" si="49"/>
        <v/>
      </c>
      <c r="BF109" s="2" t="str" cm="1">
        <f t="array" ref="BF109">IF(B109="","",SUMPRODUCT(($D$1:$AB$4=$BF$4)*$D109:$AB109))</f>
        <v/>
      </c>
      <c r="BG109" s="15" t="str">
        <f t="shared" si="50"/>
        <v/>
      </c>
      <c r="BH109" s="2" t="str" cm="1">
        <f t="array" ref="BH109">IF(B109="","",SUMPRODUCT(($D$1:$AB$4=$BH$4)*$D109:$AB109))</f>
        <v/>
      </c>
      <c r="BI109" s="15" t="str">
        <f t="shared" si="51"/>
        <v/>
      </c>
      <c r="BJ109" s="2" t="str" cm="1">
        <f t="array" ref="BJ109">IF(B109="","",SUMPRODUCT(($D$1:$AB$4=$BJ$4)*$D109:$AB109))</f>
        <v/>
      </c>
      <c r="BK109" s="15" t="str">
        <f t="shared" si="52"/>
        <v/>
      </c>
      <c r="BL109" s="2" t="str" cm="1">
        <f t="array" ref="BL109">IF(B109="","",SUMPRODUCT(($D$1:$AB$4=$BL$4)*$D109:$AB109))</f>
        <v/>
      </c>
      <c r="BM109" s="15" t="str">
        <f t="shared" si="53"/>
        <v/>
      </c>
      <c r="BN109" s="2" t="str" cm="1">
        <f t="array" ref="BN109">IF(B109="","",SUMPRODUCT(($D$1:$AB$4=$BN$4)*$D109:$AB109))</f>
        <v/>
      </c>
      <c r="BO109" s="15" t="str">
        <f t="shared" si="54"/>
        <v/>
      </c>
      <c r="BP109" s="2" t="str" cm="1">
        <f t="array" ref="BP109">IF(B109="","",SUMPRODUCT(($D$1:$AB$4=$BP$4)*$D109:$AB109))</f>
        <v/>
      </c>
      <c r="BQ109" s="15" t="str">
        <f t="shared" si="55"/>
        <v/>
      </c>
      <c r="BR109" s="2" t="str" cm="1">
        <f t="array" ref="BR109">IF(B109="","",SUMPRODUCT(($D$1:$AB$4=$BR$4)*$D109:$AB109))</f>
        <v/>
      </c>
      <c r="BS109" s="15" t="str">
        <f t="shared" si="56"/>
        <v/>
      </c>
      <c r="BT109" s="2" t="str" cm="1">
        <f t="array" ref="BT109">IF(B109="","",SUMPRODUCT(($D$1:$AB$4=$BT$4)*$D109:$AB109))</f>
        <v/>
      </c>
      <c r="BU109" s="15" t="str">
        <f t="shared" si="57"/>
        <v/>
      </c>
      <c r="BV109" s="2" t="str" cm="1">
        <f t="array" ref="BV109">IF(B109="","",SUMPRODUCT(($D$1:$AB$4=$BV$4)*$D109:$AB109))</f>
        <v/>
      </c>
      <c r="BW109" s="15" t="str">
        <f t="shared" si="58"/>
        <v/>
      </c>
      <c r="BX109" s="2" t="str" cm="1">
        <f t="array" ref="BX109">IF(B109="","",SUMPRODUCT(($D$1:$AB$4=$BX$4)*$D109:$AB109))</f>
        <v/>
      </c>
      <c r="BY109" s="15" t="str">
        <f t="shared" si="59"/>
        <v/>
      </c>
      <c r="BZ109" s="2" t="str" cm="1">
        <f t="array" ref="BZ109">IF(B109="","",SUMPRODUCT(($D$1:$AB$4=$BZ$4)*$D109:$AB109))</f>
        <v/>
      </c>
      <c r="CA109" s="15" t="str">
        <f t="shared" si="60"/>
        <v/>
      </c>
      <c r="CB109" s="2" t="str" cm="1">
        <f t="array" ref="CB109">IF(B109="","",SUMPRODUCT(($D$1:$AB$4=$CB$4)*$D109:$AB109))</f>
        <v/>
      </c>
      <c r="CC109" s="15" t="str">
        <f t="shared" si="61"/>
        <v/>
      </c>
      <c r="CD109" s="2" t="str" cm="1">
        <f t="array" ref="CD109">IF(B109="","",SUMPRODUCT(($D$1:$AB$4=$CD$4)*$D109:$AB109))</f>
        <v/>
      </c>
      <c r="CE109" s="15" t="str">
        <f t="shared" si="62"/>
        <v/>
      </c>
      <c r="CF109" s="2" t="str" cm="1">
        <f t="array" ref="CF109">IF(B109="","",SUMPRODUCT(($D$1:$AB$4=$CF$4)*$D109:$AB109))</f>
        <v/>
      </c>
      <c r="CG109" s="15" t="str">
        <f t="shared" si="63"/>
        <v/>
      </c>
      <c r="CH109" s="2" t="str" cm="1">
        <f t="array" ref="CH109">IF(B109="","",SUMPRODUCT(($D$1:$AB$4=$CH$4)*$D109:$AB109))</f>
        <v/>
      </c>
      <c r="CI109" s="15" t="str">
        <f t="shared" si="64"/>
        <v/>
      </c>
    </row>
    <row r="110" spans="1:87">
      <c r="A110" s="6">
        <v>105</v>
      </c>
      <c r="D110" s="97"/>
      <c r="E110" s="86"/>
      <c r="F110" s="86"/>
      <c r="G110" s="86"/>
      <c r="H110" s="86"/>
      <c r="I110" s="98"/>
      <c r="J110" s="102"/>
      <c r="K110" s="87"/>
      <c r="L110" s="87"/>
      <c r="M110" s="87"/>
      <c r="N110" s="87"/>
      <c r="O110" s="103"/>
      <c r="P110" s="107"/>
      <c r="Q110" s="88"/>
      <c r="R110" s="88"/>
      <c r="S110" s="88"/>
      <c r="T110" s="88"/>
      <c r="U110" s="108"/>
      <c r="V110" s="113"/>
      <c r="W110" s="89"/>
      <c r="X110" s="89"/>
      <c r="Y110" s="89"/>
      <c r="Z110" s="89"/>
      <c r="AA110" s="89"/>
      <c r="AB110" s="169"/>
      <c r="AC110" s="171" t="str">
        <f t="shared" si="65"/>
        <v/>
      </c>
      <c r="AD110" s="172" t="str">
        <f t="shared" si="39"/>
        <v/>
      </c>
      <c r="AL110" s="2" t="str" cm="1">
        <f t="array" ref="AL110">IF(B110="","",SUMPRODUCT(($D$1:$AB$4=$AL$4)*D110:AB110))</f>
        <v/>
      </c>
      <c r="AM110" s="15" t="str">
        <f t="shared" si="40"/>
        <v/>
      </c>
      <c r="AN110" s="2" t="str" cm="1">
        <f t="array" ref="AN110">IF(B110="","",SUMPRODUCT(($D$1:$AB$4=$AN$4)*D110:AB110))</f>
        <v/>
      </c>
      <c r="AO110" s="15" t="str">
        <f t="shared" si="41"/>
        <v/>
      </c>
      <c r="AP110" s="2" t="str" cm="1">
        <f t="array" ref="AP110">IF(B110="","",SUMPRODUCT(($D$1:$AB$4=$AP$4)*D110:AB110))</f>
        <v/>
      </c>
      <c r="AQ110" s="15" t="str">
        <f t="shared" si="42"/>
        <v/>
      </c>
      <c r="AR110" s="2" t="str" cm="1">
        <f t="array" ref="AR110">IF(B110="","",SUMPRODUCT(($D$1:$AB$4=$AR$4)*D110:AB110))</f>
        <v/>
      </c>
      <c r="AS110" s="15" t="str">
        <f t="shared" si="43"/>
        <v/>
      </c>
      <c r="AT110" s="2" t="str" cm="1">
        <f t="array" ref="AT110">IF(B110="","",SUMPRODUCT(($D$1:$AB$4=$AT$4)*$D110:$AB110))</f>
        <v/>
      </c>
      <c r="AU110" s="15" t="str">
        <f t="shared" si="44"/>
        <v/>
      </c>
      <c r="AV110" s="2" t="str" cm="1">
        <f t="array" ref="AV110">IF(D110="","",SUMPRODUCT(($D$1:$AB$4=$AV$4)*$D110:$AB110))</f>
        <v/>
      </c>
      <c r="AW110" s="15" t="str">
        <f t="shared" si="45"/>
        <v/>
      </c>
      <c r="AX110" s="2" t="str" cm="1">
        <f t="array" ref="AX110">IF(F110="","",SUMPRODUCT(($D$1:$AB$4=$AX$4)*$D110:$AB110))</f>
        <v/>
      </c>
      <c r="AY110" s="15" t="str">
        <f t="shared" si="46"/>
        <v/>
      </c>
      <c r="AZ110" s="2" t="str" cm="1">
        <f t="array" ref="AZ110">IF(B110="","",SUMPRODUCT(($D$1:$AB$4=$AZ$4)*$D110:$AB110))</f>
        <v/>
      </c>
      <c r="BA110" s="15" t="str">
        <f t="shared" si="47"/>
        <v/>
      </c>
      <c r="BB110" s="2" t="str" cm="1">
        <f t="array" ref="BB110">IF(B110="","",SUMPRODUCT(($D$1:$AB$4=$BB$4)*$D110:$AB110))</f>
        <v/>
      </c>
      <c r="BC110" s="15" t="str">
        <f t="shared" si="48"/>
        <v/>
      </c>
      <c r="BD110" s="2" t="str" cm="1">
        <f t="array" ref="BD110">IF(B110="","",SUMPRODUCT(($D$1:$AB$4=$BD$4)*$D110:$AB110))</f>
        <v/>
      </c>
      <c r="BE110" s="15" t="str">
        <f t="shared" si="49"/>
        <v/>
      </c>
      <c r="BF110" s="2" t="str" cm="1">
        <f t="array" ref="BF110">IF(B110="","",SUMPRODUCT(($D$1:$AB$4=$BF$4)*$D110:$AB110))</f>
        <v/>
      </c>
      <c r="BG110" s="15" t="str">
        <f t="shared" si="50"/>
        <v/>
      </c>
      <c r="BH110" s="2" t="str" cm="1">
        <f t="array" ref="BH110">IF(B110="","",SUMPRODUCT(($D$1:$AB$4=$BH$4)*$D110:$AB110))</f>
        <v/>
      </c>
      <c r="BI110" s="15" t="str">
        <f t="shared" si="51"/>
        <v/>
      </c>
      <c r="BJ110" s="2" t="str" cm="1">
        <f t="array" ref="BJ110">IF(B110="","",SUMPRODUCT(($D$1:$AB$4=$BJ$4)*$D110:$AB110))</f>
        <v/>
      </c>
      <c r="BK110" s="15" t="str">
        <f t="shared" si="52"/>
        <v/>
      </c>
      <c r="BL110" s="2" t="str" cm="1">
        <f t="array" ref="BL110">IF(B110="","",SUMPRODUCT(($D$1:$AB$4=$BL$4)*$D110:$AB110))</f>
        <v/>
      </c>
      <c r="BM110" s="15" t="str">
        <f t="shared" si="53"/>
        <v/>
      </c>
      <c r="BN110" s="2" t="str" cm="1">
        <f t="array" ref="BN110">IF(B110="","",SUMPRODUCT(($D$1:$AB$4=$BN$4)*$D110:$AB110))</f>
        <v/>
      </c>
      <c r="BO110" s="15" t="str">
        <f t="shared" si="54"/>
        <v/>
      </c>
      <c r="BP110" s="2" t="str" cm="1">
        <f t="array" ref="BP110">IF(B110="","",SUMPRODUCT(($D$1:$AB$4=$BP$4)*$D110:$AB110))</f>
        <v/>
      </c>
      <c r="BQ110" s="15" t="str">
        <f t="shared" si="55"/>
        <v/>
      </c>
      <c r="BR110" s="2" t="str" cm="1">
        <f t="array" ref="BR110">IF(B110="","",SUMPRODUCT(($D$1:$AB$4=$BR$4)*$D110:$AB110))</f>
        <v/>
      </c>
      <c r="BS110" s="15" t="str">
        <f t="shared" si="56"/>
        <v/>
      </c>
      <c r="BT110" s="2" t="str" cm="1">
        <f t="array" ref="BT110">IF(B110="","",SUMPRODUCT(($D$1:$AB$4=$BT$4)*$D110:$AB110))</f>
        <v/>
      </c>
      <c r="BU110" s="15" t="str">
        <f t="shared" si="57"/>
        <v/>
      </c>
      <c r="BV110" s="2" t="str" cm="1">
        <f t="array" ref="BV110">IF(B110="","",SUMPRODUCT(($D$1:$AB$4=$BV$4)*$D110:$AB110))</f>
        <v/>
      </c>
      <c r="BW110" s="15" t="str">
        <f t="shared" si="58"/>
        <v/>
      </c>
      <c r="BX110" s="2" t="str" cm="1">
        <f t="array" ref="BX110">IF(B110="","",SUMPRODUCT(($D$1:$AB$4=$BX$4)*$D110:$AB110))</f>
        <v/>
      </c>
      <c r="BY110" s="15" t="str">
        <f t="shared" si="59"/>
        <v/>
      </c>
      <c r="BZ110" s="2" t="str" cm="1">
        <f t="array" ref="BZ110">IF(B110="","",SUMPRODUCT(($D$1:$AB$4=$BZ$4)*$D110:$AB110))</f>
        <v/>
      </c>
      <c r="CA110" s="15" t="str">
        <f t="shared" si="60"/>
        <v/>
      </c>
      <c r="CB110" s="2" t="str" cm="1">
        <f t="array" ref="CB110">IF(B110="","",SUMPRODUCT(($D$1:$AB$4=$CB$4)*$D110:$AB110))</f>
        <v/>
      </c>
      <c r="CC110" s="15" t="str">
        <f t="shared" si="61"/>
        <v/>
      </c>
      <c r="CD110" s="2" t="str" cm="1">
        <f t="array" ref="CD110">IF(B110="","",SUMPRODUCT(($D$1:$AB$4=$CD$4)*$D110:$AB110))</f>
        <v/>
      </c>
      <c r="CE110" s="15" t="str">
        <f t="shared" si="62"/>
        <v/>
      </c>
      <c r="CF110" s="2" t="str" cm="1">
        <f t="array" ref="CF110">IF(B110="","",SUMPRODUCT(($D$1:$AB$4=$CF$4)*$D110:$AB110))</f>
        <v/>
      </c>
      <c r="CG110" s="15" t="str">
        <f t="shared" si="63"/>
        <v/>
      </c>
      <c r="CH110" s="2" t="str" cm="1">
        <f t="array" ref="CH110">IF(B110="","",SUMPRODUCT(($D$1:$AB$4=$CH$4)*$D110:$AB110))</f>
        <v/>
      </c>
      <c r="CI110" s="15" t="str">
        <f t="shared" si="64"/>
        <v/>
      </c>
    </row>
    <row r="111" spans="1:87">
      <c r="A111" s="7">
        <v>106</v>
      </c>
      <c r="D111" s="97"/>
      <c r="E111" s="86"/>
      <c r="F111" s="86"/>
      <c r="G111" s="86"/>
      <c r="H111" s="86"/>
      <c r="I111" s="98"/>
      <c r="J111" s="102"/>
      <c r="K111" s="87"/>
      <c r="L111" s="87"/>
      <c r="M111" s="87"/>
      <c r="N111" s="87"/>
      <c r="O111" s="103"/>
      <c r="P111" s="107"/>
      <c r="Q111" s="88"/>
      <c r="R111" s="88"/>
      <c r="S111" s="88"/>
      <c r="T111" s="88"/>
      <c r="U111" s="108"/>
      <c r="V111" s="113"/>
      <c r="W111" s="89"/>
      <c r="X111" s="89"/>
      <c r="Y111" s="89"/>
      <c r="Z111" s="89"/>
      <c r="AA111" s="89"/>
      <c r="AB111" s="169"/>
      <c r="AC111" s="171" t="str">
        <f t="shared" si="65"/>
        <v/>
      </c>
      <c r="AD111" s="172" t="str">
        <f t="shared" si="39"/>
        <v/>
      </c>
      <c r="AL111" s="2" t="str" cm="1">
        <f t="array" ref="AL111">IF(B111="","",SUMPRODUCT(($D$1:$AB$4=$AL$4)*D111:AB111))</f>
        <v/>
      </c>
      <c r="AM111" s="15" t="str">
        <f t="shared" si="40"/>
        <v/>
      </c>
      <c r="AN111" s="2" t="str" cm="1">
        <f t="array" ref="AN111">IF(B111="","",SUMPRODUCT(($D$1:$AB$4=$AN$4)*D111:AB111))</f>
        <v/>
      </c>
      <c r="AO111" s="15" t="str">
        <f t="shared" si="41"/>
        <v/>
      </c>
      <c r="AP111" s="2" t="str" cm="1">
        <f t="array" ref="AP111">IF(B111="","",SUMPRODUCT(($D$1:$AB$4=$AP$4)*D111:AB111))</f>
        <v/>
      </c>
      <c r="AQ111" s="15" t="str">
        <f t="shared" si="42"/>
        <v/>
      </c>
      <c r="AR111" s="2" t="str" cm="1">
        <f t="array" ref="AR111">IF(B111="","",SUMPRODUCT(($D$1:$AB$4=$AR$4)*D111:AB111))</f>
        <v/>
      </c>
      <c r="AS111" s="15" t="str">
        <f t="shared" si="43"/>
        <v/>
      </c>
      <c r="AT111" s="2" t="str" cm="1">
        <f t="array" ref="AT111">IF(B111="","",SUMPRODUCT(($D$1:$AB$4=$AT$4)*$D111:$AB111))</f>
        <v/>
      </c>
      <c r="AU111" s="15" t="str">
        <f t="shared" si="44"/>
        <v/>
      </c>
      <c r="AV111" s="2" t="str" cm="1">
        <f t="array" ref="AV111">IF(D111="","",SUMPRODUCT(($D$1:$AB$4=$AV$4)*$D111:$AB111))</f>
        <v/>
      </c>
      <c r="AW111" s="15" t="str">
        <f t="shared" si="45"/>
        <v/>
      </c>
      <c r="AX111" s="2" t="str" cm="1">
        <f t="array" ref="AX111">IF(F111="","",SUMPRODUCT(($D$1:$AB$4=$AX$4)*$D111:$AB111))</f>
        <v/>
      </c>
      <c r="AY111" s="15" t="str">
        <f t="shared" si="46"/>
        <v/>
      </c>
      <c r="AZ111" s="2" t="str" cm="1">
        <f t="array" ref="AZ111">IF(B111="","",SUMPRODUCT(($D$1:$AB$4=$AZ$4)*$D111:$AB111))</f>
        <v/>
      </c>
      <c r="BA111" s="15" t="str">
        <f t="shared" si="47"/>
        <v/>
      </c>
      <c r="BB111" s="2" t="str" cm="1">
        <f t="array" ref="BB111">IF(B111="","",SUMPRODUCT(($D$1:$AB$4=$BB$4)*$D111:$AB111))</f>
        <v/>
      </c>
      <c r="BC111" s="15" t="str">
        <f t="shared" si="48"/>
        <v/>
      </c>
      <c r="BD111" s="2" t="str" cm="1">
        <f t="array" ref="BD111">IF(B111="","",SUMPRODUCT(($D$1:$AB$4=$BD$4)*$D111:$AB111))</f>
        <v/>
      </c>
      <c r="BE111" s="15" t="str">
        <f t="shared" si="49"/>
        <v/>
      </c>
      <c r="BF111" s="2" t="str" cm="1">
        <f t="array" ref="BF111">IF(B111="","",SUMPRODUCT(($D$1:$AB$4=$BF$4)*$D111:$AB111))</f>
        <v/>
      </c>
      <c r="BG111" s="15" t="str">
        <f t="shared" si="50"/>
        <v/>
      </c>
      <c r="BH111" s="2" t="str" cm="1">
        <f t="array" ref="BH111">IF(B111="","",SUMPRODUCT(($D$1:$AB$4=$BH$4)*$D111:$AB111))</f>
        <v/>
      </c>
      <c r="BI111" s="15" t="str">
        <f t="shared" si="51"/>
        <v/>
      </c>
      <c r="BJ111" s="2" t="str" cm="1">
        <f t="array" ref="BJ111">IF(B111="","",SUMPRODUCT(($D$1:$AB$4=$BJ$4)*$D111:$AB111))</f>
        <v/>
      </c>
      <c r="BK111" s="15" t="str">
        <f t="shared" si="52"/>
        <v/>
      </c>
      <c r="BL111" s="2" t="str" cm="1">
        <f t="array" ref="BL111">IF(B111="","",SUMPRODUCT(($D$1:$AB$4=$BL$4)*$D111:$AB111))</f>
        <v/>
      </c>
      <c r="BM111" s="15" t="str">
        <f t="shared" si="53"/>
        <v/>
      </c>
      <c r="BN111" s="2" t="str" cm="1">
        <f t="array" ref="BN111">IF(B111="","",SUMPRODUCT(($D$1:$AB$4=$BN$4)*$D111:$AB111))</f>
        <v/>
      </c>
      <c r="BO111" s="15" t="str">
        <f t="shared" si="54"/>
        <v/>
      </c>
      <c r="BP111" s="2" t="str" cm="1">
        <f t="array" ref="BP111">IF(B111="","",SUMPRODUCT(($D$1:$AB$4=$BP$4)*$D111:$AB111))</f>
        <v/>
      </c>
      <c r="BQ111" s="15" t="str">
        <f t="shared" si="55"/>
        <v/>
      </c>
      <c r="BR111" s="2" t="str" cm="1">
        <f t="array" ref="BR111">IF(B111="","",SUMPRODUCT(($D$1:$AB$4=$BR$4)*$D111:$AB111))</f>
        <v/>
      </c>
      <c r="BS111" s="15" t="str">
        <f t="shared" si="56"/>
        <v/>
      </c>
      <c r="BT111" s="2" t="str" cm="1">
        <f t="array" ref="BT111">IF(B111="","",SUMPRODUCT(($D$1:$AB$4=$BT$4)*$D111:$AB111))</f>
        <v/>
      </c>
      <c r="BU111" s="15" t="str">
        <f t="shared" si="57"/>
        <v/>
      </c>
      <c r="BV111" s="2" t="str" cm="1">
        <f t="array" ref="BV111">IF(B111="","",SUMPRODUCT(($D$1:$AB$4=$BV$4)*$D111:$AB111))</f>
        <v/>
      </c>
      <c r="BW111" s="15" t="str">
        <f t="shared" si="58"/>
        <v/>
      </c>
      <c r="BX111" s="2" t="str" cm="1">
        <f t="array" ref="BX111">IF(B111="","",SUMPRODUCT(($D$1:$AB$4=$BX$4)*$D111:$AB111))</f>
        <v/>
      </c>
      <c r="BY111" s="15" t="str">
        <f t="shared" si="59"/>
        <v/>
      </c>
      <c r="BZ111" s="2" t="str" cm="1">
        <f t="array" ref="BZ111">IF(B111="","",SUMPRODUCT(($D$1:$AB$4=$BZ$4)*$D111:$AB111))</f>
        <v/>
      </c>
      <c r="CA111" s="15" t="str">
        <f t="shared" si="60"/>
        <v/>
      </c>
      <c r="CB111" s="2" t="str" cm="1">
        <f t="array" ref="CB111">IF(B111="","",SUMPRODUCT(($D$1:$AB$4=$CB$4)*$D111:$AB111))</f>
        <v/>
      </c>
      <c r="CC111" s="15" t="str">
        <f t="shared" si="61"/>
        <v/>
      </c>
      <c r="CD111" s="2" t="str" cm="1">
        <f t="array" ref="CD111">IF(B111="","",SUMPRODUCT(($D$1:$AB$4=$CD$4)*$D111:$AB111))</f>
        <v/>
      </c>
      <c r="CE111" s="15" t="str">
        <f t="shared" si="62"/>
        <v/>
      </c>
      <c r="CF111" s="2" t="str" cm="1">
        <f t="array" ref="CF111">IF(B111="","",SUMPRODUCT(($D$1:$AB$4=$CF$4)*$D111:$AB111))</f>
        <v/>
      </c>
      <c r="CG111" s="15" t="str">
        <f t="shared" si="63"/>
        <v/>
      </c>
      <c r="CH111" s="2" t="str" cm="1">
        <f t="array" ref="CH111">IF(B111="","",SUMPRODUCT(($D$1:$AB$4=$CH$4)*$D111:$AB111))</f>
        <v/>
      </c>
      <c r="CI111" s="15" t="str">
        <f t="shared" si="64"/>
        <v/>
      </c>
    </row>
    <row r="112" spans="1:87">
      <c r="A112" s="6">
        <v>107</v>
      </c>
      <c r="D112" s="97"/>
      <c r="E112" s="86"/>
      <c r="F112" s="86"/>
      <c r="G112" s="86"/>
      <c r="H112" s="86"/>
      <c r="I112" s="98"/>
      <c r="J112" s="102"/>
      <c r="K112" s="87"/>
      <c r="L112" s="87"/>
      <c r="M112" s="87"/>
      <c r="N112" s="87"/>
      <c r="O112" s="103"/>
      <c r="P112" s="107"/>
      <c r="Q112" s="88"/>
      <c r="R112" s="88"/>
      <c r="S112" s="88"/>
      <c r="T112" s="88"/>
      <c r="U112" s="108"/>
      <c r="V112" s="113"/>
      <c r="W112" s="89"/>
      <c r="X112" s="89"/>
      <c r="Y112" s="89"/>
      <c r="Z112" s="89"/>
      <c r="AA112" s="89"/>
      <c r="AB112" s="169"/>
      <c r="AC112" s="171" t="str">
        <f t="shared" si="65"/>
        <v/>
      </c>
      <c r="AD112" s="172" t="str">
        <f t="shared" si="39"/>
        <v/>
      </c>
      <c r="AL112" s="2" t="str" cm="1">
        <f t="array" ref="AL112">IF(B112="","",SUMPRODUCT(($D$1:$AB$4=$AL$4)*D112:AB112))</f>
        <v/>
      </c>
      <c r="AM112" s="15" t="str">
        <f t="shared" si="40"/>
        <v/>
      </c>
      <c r="AN112" s="2" t="str" cm="1">
        <f t="array" ref="AN112">IF(B112="","",SUMPRODUCT(($D$1:$AB$4=$AN$4)*D112:AB112))</f>
        <v/>
      </c>
      <c r="AO112" s="15" t="str">
        <f t="shared" si="41"/>
        <v/>
      </c>
      <c r="AP112" s="2" t="str" cm="1">
        <f t="array" ref="AP112">IF(B112="","",SUMPRODUCT(($D$1:$AB$4=$AP$4)*D112:AB112))</f>
        <v/>
      </c>
      <c r="AQ112" s="15" t="str">
        <f t="shared" si="42"/>
        <v/>
      </c>
      <c r="AR112" s="2" t="str" cm="1">
        <f t="array" ref="AR112">IF(B112="","",SUMPRODUCT(($D$1:$AB$4=$AR$4)*D112:AB112))</f>
        <v/>
      </c>
      <c r="AS112" s="15" t="str">
        <f t="shared" si="43"/>
        <v/>
      </c>
      <c r="AT112" s="2" t="str" cm="1">
        <f t="array" ref="AT112">IF(B112="","",SUMPRODUCT(($D$1:$AB$4=$AT$4)*$D112:$AB112))</f>
        <v/>
      </c>
      <c r="AU112" s="15" t="str">
        <f t="shared" si="44"/>
        <v/>
      </c>
      <c r="AV112" s="2" t="str" cm="1">
        <f t="array" ref="AV112">IF(D112="","",SUMPRODUCT(($D$1:$AB$4=$AV$4)*$D112:$AB112))</f>
        <v/>
      </c>
      <c r="AW112" s="15" t="str">
        <f t="shared" si="45"/>
        <v/>
      </c>
      <c r="AX112" s="2" t="str" cm="1">
        <f t="array" ref="AX112">IF(F112="","",SUMPRODUCT(($D$1:$AB$4=$AX$4)*$D112:$AB112))</f>
        <v/>
      </c>
      <c r="AY112" s="15" t="str">
        <f t="shared" si="46"/>
        <v/>
      </c>
      <c r="AZ112" s="2" t="str" cm="1">
        <f t="array" ref="AZ112">IF(B112="","",SUMPRODUCT(($D$1:$AB$4=$AZ$4)*$D112:$AB112))</f>
        <v/>
      </c>
      <c r="BA112" s="15" t="str">
        <f t="shared" si="47"/>
        <v/>
      </c>
      <c r="BB112" s="2" t="str" cm="1">
        <f t="array" ref="BB112">IF(B112="","",SUMPRODUCT(($D$1:$AB$4=$BB$4)*$D112:$AB112))</f>
        <v/>
      </c>
      <c r="BC112" s="15" t="str">
        <f t="shared" si="48"/>
        <v/>
      </c>
      <c r="BD112" s="2" t="str" cm="1">
        <f t="array" ref="BD112">IF(B112="","",SUMPRODUCT(($D$1:$AB$4=$BD$4)*$D112:$AB112))</f>
        <v/>
      </c>
      <c r="BE112" s="15" t="str">
        <f t="shared" si="49"/>
        <v/>
      </c>
      <c r="BF112" s="2" t="str" cm="1">
        <f t="array" ref="BF112">IF(B112="","",SUMPRODUCT(($D$1:$AB$4=$BF$4)*$D112:$AB112))</f>
        <v/>
      </c>
      <c r="BG112" s="15" t="str">
        <f t="shared" si="50"/>
        <v/>
      </c>
      <c r="BH112" s="2" t="str" cm="1">
        <f t="array" ref="BH112">IF(B112="","",SUMPRODUCT(($D$1:$AB$4=$BH$4)*$D112:$AB112))</f>
        <v/>
      </c>
      <c r="BI112" s="15" t="str">
        <f t="shared" si="51"/>
        <v/>
      </c>
      <c r="BJ112" s="2" t="str" cm="1">
        <f t="array" ref="BJ112">IF(B112="","",SUMPRODUCT(($D$1:$AB$4=$BJ$4)*$D112:$AB112))</f>
        <v/>
      </c>
      <c r="BK112" s="15" t="str">
        <f t="shared" si="52"/>
        <v/>
      </c>
      <c r="BL112" s="2" t="str" cm="1">
        <f t="array" ref="BL112">IF(B112="","",SUMPRODUCT(($D$1:$AB$4=$BL$4)*$D112:$AB112))</f>
        <v/>
      </c>
      <c r="BM112" s="15" t="str">
        <f t="shared" si="53"/>
        <v/>
      </c>
      <c r="BN112" s="2" t="str" cm="1">
        <f t="array" ref="BN112">IF(B112="","",SUMPRODUCT(($D$1:$AB$4=$BN$4)*$D112:$AB112))</f>
        <v/>
      </c>
      <c r="BO112" s="15" t="str">
        <f t="shared" si="54"/>
        <v/>
      </c>
      <c r="BP112" s="2" t="str" cm="1">
        <f t="array" ref="BP112">IF(B112="","",SUMPRODUCT(($D$1:$AB$4=$BP$4)*$D112:$AB112))</f>
        <v/>
      </c>
      <c r="BQ112" s="15" t="str">
        <f t="shared" si="55"/>
        <v/>
      </c>
      <c r="BR112" s="2" t="str" cm="1">
        <f t="array" ref="BR112">IF(B112="","",SUMPRODUCT(($D$1:$AB$4=$BR$4)*$D112:$AB112))</f>
        <v/>
      </c>
      <c r="BS112" s="15" t="str">
        <f t="shared" si="56"/>
        <v/>
      </c>
      <c r="BT112" s="2" t="str" cm="1">
        <f t="array" ref="BT112">IF(B112="","",SUMPRODUCT(($D$1:$AB$4=$BT$4)*$D112:$AB112))</f>
        <v/>
      </c>
      <c r="BU112" s="15" t="str">
        <f t="shared" si="57"/>
        <v/>
      </c>
      <c r="BV112" s="2" t="str" cm="1">
        <f t="array" ref="BV112">IF(B112="","",SUMPRODUCT(($D$1:$AB$4=$BV$4)*$D112:$AB112))</f>
        <v/>
      </c>
      <c r="BW112" s="15" t="str">
        <f t="shared" si="58"/>
        <v/>
      </c>
      <c r="BX112" s="2" t="str" cm="1">
        <f t="array" ref="BX112">IF(B112="","",SUMPRODUCT(($D$1:$AB$4=$BX$4)*$D112:$AB112))</f>
        <v/>
      </c>
      <c r="BY112" s="15" t="str">
        <f t="shared" si="59"/>
        <v/>
      </c>
      <c r="BZ112" s="2" t="str" cm="1">
        <f t="array" ref="BZ112">IF(B112="","",SUMPRODUCT(($D$1:$AB$4=$BZ$4)*$D112:$AB112))</f>
        <v/>
      </c>
      <c r="CA112" s="15" t="str">
        <f t="shared" si="60"/>
        <v/>
      </c>
      <c r="CB112" s="2" t="str" cm="1">
        <f t="array" ref="CB112">IF(B112="","",SUMPRODUCT(($D$1:$AB$4=$CB$4)*$D112:$AB112))</f>
        <v/>
      </c>
      <c r="CC112" s="15" t="str">
        <f t="shared" si="61"/>
        <v/>
      </c>
      <c r="CD112" s="2" t="str" cm="1">
        <f t="array" ref="CD112">IF(B112="","",SUMPRODUCT(($D$1:$AB$4=$CD$4)*$D112:$AB112))</f>
        <v/>
      </c>
      <c r="CE112" s="15" t="str">
        <f t="shared" si="62"/>
        <v/>
      </c>
      <c r="CF112" s="2" t="str" cm="1">
        <f t="array" ref="CF112">IF(B112="","",SUMPRODUCT(($D$1:$AB$4=$CF$4)*$D112:$AB112))</f>
        <v/>
      </c>
      <c r="CG112" s="15" t="str">
        <f t="shared" si="63"/>
        <v/>
      </c>
      <c r="CH112" s="2" t="str" cm="1">
        <f t="array" ref="CH112">IF(B112="","",SUMPRODUCT(($D$1:$AB$4=$CH$4)*$D112:$AB112))</f>
        <v/>
      </c>
      <c r="CI112" s="15" t="str">
        <f t="shared" si="64"/>
        <v/>
      </c>
    </row>
    <row r="113" spans="1:127">
      <c r="A113" s="7">
        <v>108</v>
      </c>
      <c r="D113" s="97"/>
      <c r="E113" s="86"/>
      <c r="F113" s="86"/>
      <c r="G113" s="86"/>
      <c r="H113" s="86"/>
      <c r="I113" s="98"/>
      <c r="J113" s="102"/>
      <c r="K113" s="87"/>
      <c r="L113" s="87"/>
      <c r="M113" s="87"/>
      <c r="N113" s="87"/>
      <c r="O113" s="103"/>
      <c r="P113" s="107"/>
      <c r="Q113" s="88"/>
      <c r="R113" s="88"/>
      <c r="S113" s="88"/>
      <c r="T113" s="88"/>
      <c r="U113" s="108"/>
      <c r="V113" s="113"/>
      <c r="W113" s="89"/>
      <c r="X113" s="89"/>
      <c r="Y113" s="89"/>
      <c r="Z113" s="89"/>
      <c r="AA113" s="89"/>
      <c r="AB113" s="169"/>
      <c r="AC113" s="171" t="str">
        <f t="shared" si="65"/>
        <v/>
      </c>
      <c r="AD113" s="172" t="str">
        <f t="shared" si="39"/>
        <v/>
      </c>
      <c r="AL113" s="2" t="str" cm="1">
        <f t="array" ref="AL113">IF(B113="","",SUMPRODUCT(($D$1:$AB$4=$AL$4)*D113:AB113))</f>
        <v/>
      </c>
      <c r="AM113" s="15" t="str">
        <f t="shared" si="40"/>
        <v/>
      </c>
      <c r="AN113" s="2" t="str" cm="1">
        <f t="array" ref="AN113">IF(B113="","",SUMPRODUCT(($D$1:$AB$4=$AN$4)*D113:AB113))</f>
        <v/>
      </c>
      <c r="AO113" s="15" t="str">
        <f t="shared" si="41"/>
        <v/>
      </c>
      <c r="AP113" s="2" t="str" cm="1">
        <f t="array" ref="AP113">IF(B113="","",SUMPRODUCT(($D$1:$AB$4=$AP$4)*D113:AB113))</f>
        <v/>
      </c>
      <c r="AQ113" s="15" t="str">
        <f t="shared" si="42"/>
        <v/>
      </c>
      <c r="AR113" s="2" t="str" cm="1">
        <f t="array" ref="AR113">IF(B113="","",SUMPRODUCT(($D$1:$AB$4=$AR$4)*D113:AB113))</f>
        <v/>
      </c>
      <c r="AS113" s="15" t="str">
        <f t="shared" si="43"/>
        <v/>
      </c>
      <c r="AT113" s="2" t="str" cm="1">
        <f t="array" ref="AT113">IF(B113="","",SUMPRODUCT(($D$1:$AB$4=$AT$4)*$D113:$AB113))</f>
        <v/>
      </c>
      <c r="AU113" s="15" t="str">
        <f t="shared" si="44"/>
        <v/>
      </c>
      <c r="AV113" s="2" t="str" cm="1">
        <f t="array" ref="AV113">IF(D113="","",SUMPRODUCT(($D$1:$AB$4=$AV$4)*$D113:$AB113))</f>
        <v/>
      </c>
      <c r="AW113" s="15" t="str">
        <f t="shared" si="45"/>
        <v/>
      </c>
      <c r="AX113" s="2" t="str" cm="1">
        <f t="array" ref="AX113">IF(F113="","",SUMPRODUCT(($D$1:$AB$4=$AX$4)*$D113:$AB113))</f>
        <v/>
      </c>
      <c r="AY113" s="15" t="str">
        <f t="shared" si="46"/>
        <v/>
      </c>
      <c r="AZ113" s="2" t="str" cm="1">
        <f t="array" ref="AZ113">IF(B113="","",SUMPRODUCT(($D$1:$AB$4=$AZ$4)*$D113:$AB113))</f>
        <v/>
      </c>
      <c r="BA113" s="15" t="str">
        <f t="shared" si="47"/>
        <v/>
      </c>
      <c r="BB113" s="2" t="str" cm="1">
        <f t="array" ref="BB113">IF(B113="","",SUMPRODUCT(($D$1:$AB$4=$BB$4)*$D113:$AB113))</f>
        <v/>
      </c>
      <c r="BC113" s="15" t="str">
        <f t="shared" si="48"/>
        <v/>
      </c>
      <c r="BD113" s="2" t="str" cm="1">
        <f t="array" ref="BD113">IF(B113="","",SUMPRODUCT(($D$1:$AB$4=$BD$4)*$D113:$AB113))</f>
        <v/>
      </c>
      <c r="BE113" s="15" t="str">
        <f t="shared" si="49"/>
        <v/>
      </c>
      <c r="BF113" s="2" t="str" cm="1">
        <f t="array" ref="BF113">IF(B113="","",SUMPRODUCT(($D$1:$AB$4=$BF$4)*$D113:$AB113))</f>
        <v/>
      </c>
      <c r="BG113" s="15" t="str">
        <f t="shared" si="50"/>
        <v/>
      </c>
      <c r="BH113" s="2" t="str" cm="1">
        <f t="array" ref="BH113">IF(B113="","",SUMPRODUCT(($D$1:$AB$4=$BH$4)*$D113:$AB113))</f>
        <v/>
      </c>
      <c r="BI113" s="15" t="str">
        <f t="shared" si="51"/>
        <v/>
      </c>
      <c r="BJ113" s="2" t="str" cm="1">
        <f t="array" ref="BJ113">IF(B113="","",SUMPRODUCT(($D$1:$AB$4=$BJ$4)*$D113:$AB113))</f>
        <v/>
      </c>
      <c r="BK113" s="15" t="str">
        <f t="shared" si="52"/>
        <v/>
      </c>
      <c r="BL113" s="2" t="str" cm="1">
        <f t="array" ref="BL113">IF(B113="","",SUMPRODUCT(($D$1:$AB$4=$BL$4)*$D113:$AB113))</f>
        <v/>
      </c>
      <c r="BM113" s="15" t="str">
        <f t="shared" si="53"/>
        <v/>
      </c>
      <c r="BN113" s="2" t="str" cm="1">
        <f t="array" ref="BN113">IF(B113="","",SUMPRODUCT(($D$1:$AB$4=$BN$4)*$D113:$AB113))</f>
        <v/>
      </c>
      <c r="BO113" s="15" t="str">
        <f t="shared" si="54"/>
        <v/>
      </c>
      <c r="BP113" s="2" t="str" cm="1">
        <f t="array" ref="BP113">IF(B113="","",SUMPRODUCT(($D$1:$AB$4=$BP$4)*$D113:$AB113))</f>
        <v/>
      </c>
      <c r="BQ113" s="15" t="str">
        <f t="shared" si="55"/>
        <v/>
      </c>
      <c r="BR113" s="2" t="str" cm="1">
        <f t="array" ref="BR113">IF(B113="","",SUMPRODUCT(($D$1:$AB$4=$BR$4)*$D113:$AB113))</f>
        <v/>
      </c>
      <c r="BS113" s="15" t="str">
        <f t="shared" si="56"/>
        <v/>
      </c>
      <c r="BT113" s="2" t="str" cm="1">
        <f t="array" ref="BT113">IF(B113="","",SUMPRODUCT(($D$1:$AB$4=$BT$4)*$D113:$AB113))</f>
        <v/>
      </c>
      <c r="BU113" s="15" t="str">
        <f t="shared" si="57"/>
        <v/>
      </c>
      <c r="BV113" s="2" t="str" cm="1">
        <f t="array" ref="BV113">IF(B113="","",SUMPRODUCT(($D$1:$AB$4=$BV$4)*$D113:$AB113))</f>
        <v/>
      </c>
      <c r="BW113" s="15" t="str">
        <f t="shared" si="58"/>
        <v/>
      </c>
      <c r="BX113" s="2" t="str" cm="1">
        <f t="array" ref="BX113">IF(B113="","",SUMPRODUCT(($D$1:$AB$4=$BX$4)*$D113:$AB113))</f>
        <v/>
      </c>
      <c r="BY113" s="15" t="str">
        <f t="shared" si="59"/>
        <v/>
      </c>
      <c r="BZ113" s="2" t="str" cm="1">
        <f t="array" ref="BZ113">IF(B113="","",SUMPRODUCT(($D$1:$AB$4=$BZ$4)*$D113:$AB113))</f>
        <v/>
      </c>
      <c r="CA113" s="15" t="str">
        <f t="shared" si="60"/>
        <v/>
      </c>
      <c r="CB113" s="2" t="str" cm="1">
        <f t="array" ref="CB113">IF(B113="","",SUMPRODUCT(($D$1:$AB$4=$CB$4)*$D113:$AB113))</f>
        <v/>
      </c>
      <c r="CC113" s="15" t="str">
        <f t="shared" si="61"/>
        <v/>
      </c>
      <c r="CD113" s="2" t="str" cm="1">
        <f t="array" ref="CD113">IF(B113="","",SUMPRODUCT(($D$1:$AB$4=$CD$4)*$D113:$AB113))</f>
        <v/>
      </c>
      <c r="CE113" s="15" t="str">
        <f t="shared" si="62"/>
        <v/>
      </c>
      <c r="CF113" s="2" t="str" cm="1">
        <f t="array" ref="CF113">IF(B113="","",SUMPRODUCT(($D$1:$AB$4=$CF$4)*$D113:$AB113))</f>
        <v/>
      </c>
      <c r="CG113" s="15" t="str">
        <f t="shared" si="63"/>
        <v/>
      </c>
      <c r="CH113" s="2" t="str" cm="1">
        <f t="array" ref="CH113">IF(B113="","",SUMPRODUCT(($D$1:$AB$4=$CH$4)*$D113:$AB113))</f>
        <v/>
      </c>
      <c r="CI113" s="15" t="str">
        <f t="shared" si="64"/>
        <v/>
      </c>
    </row>
    <row r="114" spans="1:127">
      <c r="A114" s="6">
        <v>109</v>
      </c>
      <c r="D114" s="97"/>
      <c r="E114" s="86"/>
      <c r="F114" s="86"/>
      <c r="G114" s="86"/>
      <c r="H114" s="86"/>
      <c r="I114" s="98"/>
      <c r="J114" s="102"/>
      <c r="K114" s="87"/>
      <c r="L114" s="87"/>
      <c r="M114" s="87"/>
      <c r="N114" s="87"/>
      <c r="O114" s="103"/>
      <c r="P114" s="107"/>
      <c r="Q114" s="88"/>
      <c r="R114" s="88"/>
      <c r="S114" s="88"/>
      <c r="T114" s="88"/>
      <c r="U114" s="108"/>
      <c r="V114" s="113"/>
      <c r="W114" s="89"/>
      <c r="X114" s="89"/>
      <c r="Y114" s="89"/>
      <c r="Z114" s="89"/>
      <c r="AA114" s="89"/>
      <c r="AB114" s="169"/>
      <c r="AC114" s="171" t="str">
        <f t="shared" si="65"/>
        <v/>
      </c>
      <c r="AD114" s="172" t="str">
        <f t="shared" si="39"/>
        <v/>
      </c>
      <c r="AL114" s="2" t="str" cm="1">
        <f t="array" ref="AL114">IF(B114="","",SUMPRODUCT(($D$1:$AB$4=$AL$4)*D114:AB114))</f>
        <v/>
      </c>
      <c r="AM114" s="15" t="str">
        <f t="shared" si="40"/>
        <v/>
      </c>
      <c r="AN114" s="2" t="str" cm="1">
        <f t="array" ref="AN114">IF(B114="","",SUMPRODUCT(($D$1:$AB$4=$AN$4)*D114:AB114))</f>
        <v/>
      </c>
      <c r="AO114" s="15" t="str">
        <f t="shared" si="41"/>
        <v/>
      </c>
      <c r="AP114" s="2" t="str" cm="1">
        <f t="array" ref="AP114">IF(B114="","",SUMPRODUCT(($D$1:$AB$4=$AP$4)*D114:AB114))</f>
        <v/>
      </c>
      <c r="AQ114" s="15" t="str">
        <f t="shared" si="42"/>
        <v/>
      </c>
      <c r="AR114" s="2" t="str" cm="1">
        <f t="array" ref="AR114">IF(B114="","",SUMPRODUCT(($D$1:$AB$4=$AR$4)*D114:AB114))</f>
        <v/>
      </c>
      <c r="AS114" s="15" t="str">
        <f t="shared" si="43"/>
        <v/>
      </c>
      <c r="AT114" s="2" t="str" cm="1">
        <f t="array" ref="AT114">IF(B114="","",SUMPRODUCT(($D$1:$AB$4=$AT$4)*$D114:$AB114))</f>
        <v/>
      </c>
      <c r="AU114" s="15" t="str">
        <f t="shared" si="44"/>
        <v/>
      </c>
      <c r="AV114" s="2" t="str" cm="1">
        <f t="array" ref="AV114">IF(D114="","",SUMPRODUCT(($D$1:$AB$4=$AV$4)*$D114:$AB114))</f>
        <v/>
      </c>
      <c r="AW114" s="15" t="str">
        <f t="shared" si="45"/>
        <v/>
      </c>
      <c r="AX114" s="2" t="str" cm="1">
        <f t="array" ref="AX114">IF(F114="","",SUMPRODUCT(($D$1:$AB$4=$AX$4)*$D114:$AB114))</f>
        <v/>
      </c>
      <c r="AY114" s="15" t="str">
        <f t="shared" si="46"/>
        <v/>
      </c>
      <c r="AZ114" s="2" t="str" cm="1">
        <f t="array" ref="AZ114">IF(B114="","",SUMPRODUCT(($D$1:$AB$4=$AZ$4)*$D114:$AB114))</f>
        <v/>
      </c>
      <c r="BA114" s="15" t="str">
        <f t="shared" si="47"/>
        <v/>
      </c>
      <c r="BB114" s="2" t="str" cm="1">
        <f t="array" ref="BB114">IF(B114="","",SUMPRODUCT(($D$1:$AB$4=$BB$4)*$D114:$AB114))</f>
        <v/>
      </c>
      <c r="BC114" s="15" t="str">
        <f t="shared" si="48"/>
        <v/>
      </c>
      <c r="BD114" s="2" t="str" cm="1">
        <f t="array" ref="BD114">IF(B114="","",SUMPRODUCT(($D$1:$AB$4=$BD$4)*$D114:$AB114))</f>
        <v/>
      </c>
      <c r="BE114" s="15" t="str">
        <f t="shared" si="49"/>
        <v/>
      </c>
      <c r="BF114" s="2" t="str" cm="1">
        <f t="array" ref="BF114">IF(B114="","",SUMPRODUCT(($D$1:$AB$4=$BF$4)*$D114:$AB114))</f>
        <v/>
      </c>
      <c r="BG114" s="15" t="str">
        <f t="shared" si="50"/>
        <v/>
      </c>
      <c r="BH114" s="2" t="str" cm="1">
        <f t="array" ref="BH114">IF(B114="","",SUMPRODUCT(($D$1:$AB$4=$BH$4)*$D114:$AB114))</f>
        <v/>
      </c>
      <c r="BI114" s="15" t="str">
        <f t="shared" si="51"/>
        <v/>
      </c>
      <c r="BJ114" s="2" t="str" cm="1">
        <f t="array" ref="BJ114">IF(B114="","",SUMPRODUCT(($D$1:$AB$4=$BJ$4)*$D114:$AB114))</f>
        <v/>
      </c>
      <c r="BK114" s="15" t="str">
        <f t="shared" si="52"/>
        <v/>
      </c>
      <c r="BL114" s="2" t="str" cm="1">
        <f t="array" ref="BL114">IF(B114="","",SUMPRODUCT(($D$1:$AB$4=$BL$4)*$D114:$AB114))</f>
        <v/>
      </c>
      <c r="BM114" s="15" t="str">
        <f t="shared" si="53"/>
        <v/>
      </c>
      <c r="BN114" s="2" t="str" cm="1">
        <f t="array" ref="BN114">IF(B114="","",SUMPRODUCT(($D$1:$AB$4=$BN$4)*$D114:$AB114))</f>
        <v/>
      </c>
      <c r="BO114" s="15" t="str">
        <f t="shared" si="54"/>
        <v/>
      </c>
      <c r="BP114" s="2" t="str" cm="1">
        <f t="array" ref="BP114">IF(B114="","",SUMPRODUCT(($D$1:$AB$4=$BP$4)*$D114:$AB114))</f>
        <v/>
      </c>
      <c r="BQ114" s="15" t="str">
        <f t="shared" si="55"/>
        <v/>
      </c>
      <c r="BR114" s="2" t="str" cm="1">
        <f t="array" ref="BR114">IF(B114="","",SUMPRODUCT(($D$1:$AB$4=$BR$4)*$D114:$AB114))</f>
        <v/>
      </c>
      <c r="BS114" s="15" t="str">
        <f t="shared" si="56"/>
        <v/>
      </c>
      <c r="BT114" s="2" t="str" cm="1">
        <f t="array" ref="BT114">IF(B114="","",SUMPRODUCT(($D$1:$AB$4=$BT$4)*$D114:$AB114))</f>
        <v/>
      </c>
      <c r="BU114" s="15" t="str">
        <f t="shared" si="57"/>
        <v/>
      </c>
      <c r="BV114" s="2" t="str" cm="1">
        <f t="array" ref="BV114">IF(B114="","",SUMPRODUCT(($D$1:$AB$4=$BV$4)*$D114:$AB114))</f>
        <v/>
      </c>
      <c r="BW114" s="15" t="str">
        <f t="shared" si="58"/>
        <v/>
      </c>
      <c r="BX114" s="2" t="str" cm="1">
        <f t="array" ref="BX114">IF(B114="","",SUMPRODUCT(($D$1:$AB$4=$BX$4)*$D114:$AB114))</f>
        <v/>
      </c>
      <c r="BY114" s="15" t="str">
        <f t="shared" si="59"/>
        <v/>
      </c>
      <c r="BZ114" s="2" t="str" cm="1">
        <f t="array" ref="BZ114">IF(B114="","",SUMPRODUCT(($D$1:$AB$4=$BZ$4)*$D114:$AB114))</f>
        <v/>
      </c>
      <c r="CA114" s="15" t="str">
        <f t="shared" si="60"/>
        <v/>
      </c>
      <c r="CB114" s="2" t="str" cm="1">
        <f t="array" ref="CB114">IF(B114="","",SUMPRODUCT(($D$1:$AB$4=$CB$4)*$D114:$AB114))</f>
        <v/>
      </c>
      <c r="CC114" s="15" t="str">
        <f t="shared" si="61"/>
        <v/>
      </c>
      <c r="CD114" s="2" t="str" cm="1">
        <f t="array" ref="CD114">IF(B114="","",SUMPRODUCT(($D$1:$AB$4=$CD$4)*$D114:$AB114))</f>
        <v/>
      </c>
      <c r="CE114" s="15" t="str">
        <f t="shared" si="62"/>
        <v/>
      </c>
      <c r="CF114" s="2" t="str" cm="1">
        <f t="array" ref="CF114">IF(B114="","",SUMPRODUCT(($D$1:$AB$4=$CF$4)*$D114:$AB114))</f>
        <v/>
      </c>
      <c r="CG114" s="15" t="str">
        <f t="shared" si="63"/>
        <v/>
      </c>
      <c r="CH114" s="2" t="str" cm="1">
        <f t="array" ref="CH114">IF(B114="","",SUMPRODUCT(($D$1:$AB$4=$CH$4)*$D114:$AB114))</f>
        <v/>
      </c>
      <c r="CI114" s="15" t="str">
        <f t="shared" si="64"/>
        <v/>
      </c>
    </row>
    <row r="115" spans="1:127">
      <c r="A115" s="7">
        <v>110</v>
      </c>
      <c r="D115" s="97"/>
      <c r="E115" s="86"/>
      <c r="F115" s="86"/>
      <c r="G115" s="86"/>
      <c r="H115" s="86"/>
      <c r="I115" s="98"/>
      <c r="J115" s="102"/>
      <c r="K115" s="87"/>
      <c r="L115" s="87"/>
      <c r="M115" s="87"/>
      <c r="N115" s="87"/>
      <c r="O115" s="103"/>
      <c r="P115" s="107"/>
      <c r="Q115" s="88"/>
      <c r="R115" s="88"/>
      <c r="S115" s="88"/>
      <c r="T115" s="88"/>
      <c r="U115" s="108"/>
      <c r="V115" s="113"/>
      <c r="W115" s="89"/>
      <c r="X115" s="89"/>
      <c r="Y115" s="89"/>
      <c r="Z115" s="89"/>
      <c r="AA115" s="89"/>
      <c r="AB115" s="169"/>
      <c r="AC115" s="171" t="str">
        <f t="shared" si="65"/>
        <v/>
      </c>
      <c r="AD115" s="172" t="str">
        <f t="shared" si="39"/>
        <v/>
      </c>
      <c r="AL115" s="2" t="str" cm="1">
        <f t="array" ref="AL115">IF(B115="","",SUMPRODUCT(($D$1:$AB$4=$AL$4)*D115:AB115))</f>
        <v/>
      </c>
      <c r="AM115" s="15" t="str">
        <f t="shared" si="40"/>
        <v/>
      </c>
      <c r="AN115" s="2" t="str" cm="1">
        <f t="array" ref="AN115">IF(B115="","",SUMPRODUCT(($D$1:$AB$4=$AN$4)*D115:AB115))</f>
        <v/>
      </c>
      <c r="AO115" s="15" t="str">
        <f t="shared" si="41"/>
        <v/>
      </c>
      <c r="AP115" s="2" t="str" cm="1">
        <f t="array" ref="AP115">IF(B115="","",SUMPRODUCT(($D$1:$AB$4=$AP$4)*D115:AB115))</f>
        <v/>
      </c>
      <c r="AQ115" s="15" t="str">
        <f t="shared" si="42"/>
        <v/>
      </c>
      <c r="AR115" s="2" t="str" cm="1">
        <f t="array" ref="AR115">IF(B115="","",SUMPRODUCT(($D$1:$AB$4=$AR$4)*D115:AB115))</f>
        <v/>
      </c>
      <c r="AS115" s="15" t="str">
        <f t="shared" si="43"/>
        <v/>
      </c>
      <c r="AT115" s="2" t="str" cm="1">
        <f t="array" ref="AT115">IF(B115="","",SUMPRODUCT(($D$1:$AB$4=$AT$4)*$D115:$AB115))</f>
        <v/>
      </c>
      <c r="AU115" s="15" t="str">
        <f t="shared" si="44"/>
        <v/>
      </c>
      <c r="AV115" s="2" t="str" cm="1">
        <f t="array" ref="AV115">IF(D115="","",SUMPRODUCT(($D$1:$AB$4=$AV$4)*$D115:$AB115))</f>
        <v/>
      </c>
      <c r="AW115" s="15" t="str">
        <f t="shared" si="45"/>
        <v/>
      </c>
      <c r="AX115" s="2" t="str" cm="1">
        <f t="array" ref="AX115">IF(F115="","",SUMPRODUCT(($D$1:$AB$4=$AX$4)*$D115:$AB115))</f>
        <v/>
      </c>
      <c r="AY115" s="15" t="str">
        <f t="shared" si="46"/>
        <v/>
      </c>
      <c r="AZ115" s="2" t="str" cm="1">
        <f t="array" ref="AZ115">IF(B115="","",SUMPRODUCT(($D$1:$AB$4=$AZ$4)*$D115:$AB115))</f>
        <v/>
      </c>
      <c r="BA115" s="15" t="str">
        <f t="shared" si="47"/>
        <v/>
      </c>
      <c r="BB115" s="2" t="str" cm="1">
        <f t="array" ref="BB115">IF(B115="","",SUMPRODUCT(($D$1:$AB$4=$BB$4)*$D115:$AB115))</f>
        <v/>
      </c>
      <c r="BC115" s="15" t="str">
        <f t="shared" si="48"/>
        <v/>
      </c>
      <c r="BD115" s="2" t="str" cm="1">
        <f t="array" ref="BD115">IF(B115="","",SUMPRODUCT(($D$1:$AB$4=$BD$4)*$D115:$AB115))</f>
        <v/>
      </c>
      <c r="BE115" s="15" t="str">
        <f t="shared" si="49"/>
        <v/>
      </c>
      <c r="BF115" s="2" t="str" cm="1">
        <f t="array" ref="BF115">IF(B115="","",SUMPRODUCT(($D$1:$AB$4=$BF$4)*$D115:$AB115))</f>
        <v/>
      </c>
      <c r="BG115" s="15" t="str">
        <f t="shared" si="50"/>
        <v/>
      </c>
      <c r="BH115" s="2" t="str" cm="1">
        <f t="array" ref="BH115">IF(B115="","",SUMPRODUCT(($D$1:$AB$4=$BH$4)*$D115:$AB115))</f>
        <v/>
      </c>
      <c r="BI115" s="15" t="str">
        <f t="shared" si="51"/>
        <v/>
      </c>
      <c r="BJ115" s="2" t="str" cm="1">
        <f t="array" ref="BJ115">IF(B115="","",SUMPRODUCT(($D$1:$AB$4=$BJ$4)*$D115:$AB115))</f>
        <v/>
      </c>
      <c r="BK115" s="15" t="str">
        <f t="shared" si="52"/>
        <v/>
      </c>
      <c r="BL115" s="2" t="str" cm="1">
        <f t="array" ref="BL115">IF(B115="","",SUMPRODUCT(($D$1:$AB$4=$BL$4)*$D115:$AB115))</f>
        <v/>
      </c>
      <c r="BM115" s="15" t="str">
        <f t="shared" si="53"/>
        <v/>
      </c>
      <c r="BN115" s="2" t="str" cm="1">
        <f t="array" ref="BN115">IF(B115="","",SUMPRODUCT(($D$1:$AB$4=$BN$4)*$D115:$AB115))</f>
        <v/>
      </c>
      <c r="BO115" s="15" t="str">
        <f t="shared" si="54"/>
        <v/>
      </c>
      <c r="BP115" s="2" t="str" cm="1">
        <f t="array" ref="BP115">IF(B115="","",SUMPRODUCT(($D$1:$AB$4=$BP$4)*$D115:$AB115))</f>
        <v/>
      </c>
      <c r="BQ115" s="15" t="str">
        <f t="shared" si="55"/>
        <v/>
      </c>
      <c r="BR115" s="2" t="str" cm="1">
        <f t="array" ref="BR115">IF(B115="","",SUMPRODUCT(($D$1:$AB$4=$BR$4)*$D115:$AB115))</f>
        <v/>
      </c>
      <c r="BS115" s="15" t="str">
        <f t="shared" si="56"/>
        <v/>
      </c>
      <c r="BT115" s="2" t="str" cm="1">
        <f t="array" ref="BT115">IF(B115="","",SUMPRODUCT(($D$1:$AB$4=$BT$4)*$D115:$AB115))</f>
        <v/>
      </c>
      <c r="BU115" s="15" t="str">
        <f t="shared" si="57"/>
        <v/>
      </c>
      <c r="BV115" s="2" t="str" cm="1">
        <f t="array" ref="BV115">IF(B115="","",SUMPRODUCT(($D$1:$AB$4=$BV$4)*$D115:$AB115))</f>
        <v/>
      </c>
      <c r="BW115" s="15" t="str">
        <f t="shared" si="58"/>
        <v/>
      </c>
      <c r="BX115" s="2" t="str" cm="1">
        <f t="array" ref="BX115">IF(B115="","",SUMPRODUCT(($D$1:$AB$4=$BX$4)*$D115:$AB115))</f>
        <v/>
      </c>
      <c r="BY115" s="15" t="str">
        <f t="shared" si="59"/>
        <v/>
      </c>
      <c r="BZ115" s="2" t="str" cm="1">
        <f t="array" ref="BZ115">IF(B115="","",SUMPRODUCT(($D$1:$AB$4=$BZ$4)*$D115:$AB115))</f>
        <v/>
      </c>
      <c r="CA115" s="15" t="str">
        <f t="shared" si="60"/>
        <v/>
      </c>
      <c r="CB115" s="2" t="str" cm="1">
        <f t="array" ref="CB115">IF(B115="","",SUMPRODUCT(($D$1:$AB$4=$CB$4)*$D115:$AB115))</f>
        <v/>
      </c>
      <c r="CC115" s="15" t="str">
        <f t="shared" si="61"/>
        <v/>
      </c>
      <c r="CD115" s="2" t="str" cm="1">
        <f t="array" ref="CD115">IF(B115="","",SUMPRODUCT(($D$1:$AB$4=$CD$4)*$D115:$AB115))</f>
        <v/>
      </c>
      <c r="CE115" s="15" t="str">
        <f t="shared" si="62"/>
        <v/>
      </c>
      <c r="CF115" s="2" t="str" cm="1">
        <f t="array" ref="CF115">IF(B115="","",SUMPRODUCT(($D$1:$AB$4=$CF$4)*$D115:$AB115))</f>
        <v/>
      </c>
      <c r="CG115" s="15" t="str">
        <f t="shared" si="63"/>
        <v/>
      </c>
      <c r="CH115" s="2" t="str" cm="1">
        <f t="array" ref="CH115">IF(B115="","",SUMPRODUCT(($D$1:$AB$4=$CH$4)*$D115:$AB115))</f>
        <v/>
      </c>
      <c r="CI115" s="15" t="str">
        <f t="shared" si="64"/>
        <v/>
      </c>
    </row>
    <row r="116" spans="1:127">
      <c r="A116" s="6">
        <v>111</v>
      </c>
      <c r="D116" s="97"/>
      <c r="E116" s="86"/>
      <c r="F116" s="86"/>
      <c r="G116" s="86"/>
      <c r="H116" s="86"/>
      <c r="I116" s="98"/>
      <c r="J116" s="102"/>
      <c r="K116" s="87"/>
      <c r="L116" s="87"/>
      <c r="M116" s="87"/>
      <c r="N116" s="87"/>
      <c r="O116" s="103"/>
      <c r="P116" s="107"/>
      <c r="Q116" s="88"/>
      <c r="R116" s="88"/>
      <c r="S116" s="88"/>
      <c r="T116" s="88"/>
      <c r="U116" s="108"/>
      <c r="V116" s="113"/>
      <c r="W116" s="89"/>
      <c r="X116" s="89"/>
      <c r="Y116" s="89"/>
      <c r="Z116" s="89"/>
      <c r="AA116" s="89"/>
      <c r="AB116" s="169"/>
      <c r="AC116" s="171" t="str">
        <f t="shared" si="65"/>
        <v/>
      </c>
      <c r="AD116" s="172" t="str">
        <f t="shared" si="39"/>
        <v/>
      </c>
      <c r="AL116" s="2" t="str" cm="1">
        <f t="array" ref="AL116">IF(B116="","",SUMPRODUCT(($D$1:$AB$4=$AL$4)*D116:AB116))</f>
        <v/>
      </c>
      <c r="AM116" s="15" t="str">
        <f t="shared" si="40"/>
        <v/>
      </c>
      <c r="AN116" s="2" t="str" cm="1">
        <f t="array" ref="AN116">IF(B116="","",SUMPRODUCT(($D$1:$AB$4=$AN$4)*D116:AB116))</f>
        <v/>
      </c>
      <c r="AO116" s="15" t="str">
        <f t="shared" si="41"/>
        <v/>
      </c>
      <c r="AP116" s="2" t="str" cm="1">
        <f t="array" ref="AP116">IF(B116="","",SUMPRODUCT(($D$1:$AB$4=$AP$4)*D116:AB116))</f>
        <v/>
      </c>
      <c r="AQ116" s="15" t="str">
        <f t="shared" si="42"/>
        <v/>
      </c>
      <c r="AR116" s="2" t="str" cm="1">
        <f t="array" ref="AR116">IF(B116="","",SUMPRODUCT(($D$1:$AB$4=$AR$4)*D116:AB116))</f>
        <v/>
      </c>
      <c r="AS116" s="15" t="str">
        <f t="shared" si="43"/>
        <v/>
      </c>
      <c r="AT116" s="2" t="str" cm="1">
        <f t="array" ref="AT116">IF(B116="","",SUMPRODUCT(($D$1:$AB$4=$AT$4)*$D116:$AB116))</f>
        <v/>
      </c>
      <c r="AU116" s="15" t="str">
        <f t="shared" si="44"/>
        <v/>
      </c>
      <c r="AV116" s="2" t="str" cm="1">
        <f t="array" ref="AV116">IF(D116="","",SUMPRODUCT(($D$1:$AB$4=$AV$4)*$D116:$AB116))</f>
        <v/>
      </c>
      <c r="AW116" s="15" t="str">
        <f t="shared" si="45"/>
        <v/>
      </c>
      <c r="AX116" s="2" t="str" cm="1">
        <f t="array" ref="AX116">IF(F116="","",SUMPRODUCT(($D$1:$AB$4=$AX$4)*$D116:$AB116))</f>
        <v/>
      </c>
      <c r="AY116" s="15" t="str">
        <f t="shared" si="46"/>
        <v/>
      </c>
      <c r="AZ116" s="2" t="str" cm="1">
        <f t="array" ref="AZ116">IF(B116="","",SUMPRODUCT(($D$1:$AB$4=$AZ$4)*$D116:$AB116))</f>
        <v/>
      </c>
      <c r="BA116" s="15" t="str">
        <f t="shared" si="47"/>
        <v/>
      </c>
      <c r="BB116" s="2" t="str" cm="1">
        <f t="array" ref="BB116">IF(B116="","",SUMPRODUCT(($D$1:$AB$4=$BB$4)*$D116:$AB116))</f>
        <v/>
      </c>
      <c r="BC116" s="15" t="str">
        <f t="shared" si="48"/>
        <v/>
      </c>
      <c r="BD116" s="2" t="str" cm="1">
        <f t="array" ref="BD116">IF(B116="","",SUMPRODUCT(($D$1:$AB$4=$BD$4)*$D116:$AB116))</f>
        <v/>
      </c>
      <c r="BE116" s="15" t="str">
        <f t="shared" si="49"/>
        <v/>
      </c>
      <c r="BF116" s="2" t="str" cm="1">
        <f t="array" ref="BF116">IF(B116="","",SUMPRODUCT(($D$1:$AB$4=$BF$4)*$D116:$AB116))</f>
        <v/>
      </c>
      <c r="BG116" s="15" t="str">
        <f t="shared" si="50"/>
        <v/>
      </c>
      <c r="BH116" s="2" t="str" cm="1">
        <f t="array" ref="BH116">IF(B116="","",SUMPRODUCT(($D$1:$AB$4=$BH$4)*$D116:$AB116))</f>
        <v/>
      </c>
      <c r="BI116" s="15" t="str">
        <f t="shared" si="51"/>
        <v/>
      </c>
      <c r="BJ116" s="2" t="str" cm="1">
        <f t="array" ref="BJ116">IF(B116="","",SUMPRODUCT(($D$1:$AB$4=$BJ$4)*$D116:$AB116))</f>
        <v/>
      </c>
      <c r="BK116" s="15" t="str">
        <f t="shared" si="52"/>
        <v/>
      </c>
      <c r="BL116" s="2" t="str" cm="1">
        <f t="array" ref="BL116">IF(B116="","",SUMPRODUCT(($D$1:$AB$4=$BL$4)*$D116:$AB116))</f>
        <v/>
      </c>
      <c r="BM116" s="15" t="str">
        <f t="shared" si="53"/>
        <v/>
      </c>
      <c r="BN116" s="2" t="str" cm="1">
        <f t="array" ref="BN116">IF(B116="","",SUMPRODUCT(($D$1:$AB$4=$BN$4)*$D116:$AB116))</f>
        <v/>
      </c>
      <c r="BO116" s="15" t="str">
        <f t="shared" si="54"/>
        <v/>
      </c>
      <c r="BP116" s="2" t="str" cm="1">
        <f t="array" ref="BP116">IF(B116="","",SUMPRODUCT(($D$1:$AB$4=$BP$4)*$D116:$AB116))</f>
        <v/>
      </c>
      <c r="BQ116" s="15" t="str">
        <f t="shared" si="55"/>
        <v/>
      </c>
      <c r="BR116" s="2" t="str" cm="1">
        <f t="array" ref="BR116">IF(B116="","",SUMPRODUCT(($D$1:$AB$4=$BR$4)*$D116:$AB116))</f>
        <v/>
      </c>
      <c r="BS116" s="15" t="str">
        <f t="shared" si="56"/>
        <v/>
      </c>
      <c r="BT116" s="2" t="str" cm="1">
        <f t="array" ref="BT116">IF(B116="","",SUMPRODUCT(($D$1:$AB$4=$BT$4)*$D116:$AB116))</f>
        <v/>
      </c>
      <c r="BU116" s="15" t="str">
        <f t="shared" si="57"/>
        <v/>
      </c>
      <c r="BV116" s="2" t="str" cm="1">
        <f t="array" ref="BV116">IF(B116="","",SUMPRODUCT(($D$1:$AB$4=$BV$4)*$D116:$AB116))</f>
        <v/>
      </c>
      <c r="BW116" s="15" t="str">
        <f t="shared" si="58"/>
        <v/>
      </c>
      <c r="BX116" s="2" t="str" cm="1">
        <f t="array" ref="BX116">IF(B116="","",SUMPRODUCT(($D$1:$AB$4=$BX$4)*$D116:$AB116))</f>
        <v/>
      </c>
      <c r="BY116" s="15" t="str">
        <f t="shared" si="59"/>
        <v/>
      </c>
      <c r="BZ116" s="2" t="str" cm="1">
        <f t="array" ref="BZ116">IF(B116="","",SUMPRODUCT(($D$1:$AB$4=$BZ$4)*$D116:$AB116))</f>
        <v/>
      </c>
      <c r="CA116" s="15" t="str">
        <f t="shared" si="60"/>
        <v/>
      </c>
      <c r="CB116" s="2" t="str" cm="1">
        <f t="array" ref="CB116">IF(B116="","",SUMPRODUCT(($D$1:$AB$4=$CB$4)*$D116:$AB116))</f>
        <v/>
      </c>
      <c r="CC116" s="15" t="str">
        <f t="shared" si="61"/>
        <v/>
      </c>
      <c r="CD116" s="2" t="str" cm="1">
        <f t="array" ref="CD116">IF(B116="","",SUMPRODUCT(($D$1:$AB$4=$CD$4)*$D116:$AB116))</f>
        <v/>
      </c>
      <c r="CE116" s="15" t="str">
        <f t="shared" si="62"/>
        <v/>
      </c>
      <c r="CF116" s="2" t="str" cm="1">
        <f t="array" ref="CF116">IF(B116="","",SUMPRODUCT(($D$1:$AB$4=$CF$4)*$D116:$AB116))</f>
        <v/>
      </c>
      <c r="CG116" s="15" t="str">
        <f t="shared" si="63"/>
        <v/>
      </c>
      <c r="CH116" s="2" t="str" cm="1">
        <f t="array" ref="CH116">IF(B116="","",SUMPRODUCT(($D$1:$AB$4=$CH$4)*$D116:$AB116))</f>
        <v/>
      </c>
      <c r="CI116" s="15" t="str">
        <f t="shared" si="64"/>
        <v/>
      </c>
    </row>
    <row r="117" spans="1:127">
      <c r="A117" s="7">
        <v>112</v>
      </c>
      <c r="D117" s="97"/>
      <c r="E117" s="86"/>
      <c r="F117" s="86"/>
      <c r="G117" s="86"/>
      <c r="H117" s="86"/>
      <c r="I117" s="98"/>
      <c r="J117" s="102"/>
      <c r="K117" s="87"/>
      <c r="L117" s="87"/>
      <c r="M117" s="87"/>
      <c r="N117" s="87"/>
      <c r="O117" s="103"/>
      <c r="P117" s="107"/>
      <c r="Q117" s="88"/>
      <c r="R117" s="88"/>
      <c r="S117" s="88"/>
      <c r="T117" s="88"/>
      <c r="U117" s="108"/>
      <c r="V117" s="113"/>
      <c r="W117" s="89"/>
      <c r="X117" s="89"/>
      <c r="Y117" s="89"/>
      <c r="Z117" s="89"/>
      <c r="AA117" s="89"/>
      <c r="AB117" s="169"/>
      <c r="AC117" s="171" t="str">
        <f t="shared" si="65"/>
        <v/>
      </c>
      <c r="AD117" s="172" t="str">
        <f t="shared" si="39"/>
        <v/>
      </c>
      <c r="AL117" s="2" t="str" cm="1">
        <f t="array" ref="AL117">IF(B117="","",SUMPRODUCT(($D$1:$AB$4=$AL$4)*D117:AB117))</f>
        <v/>
      </c>
      <c r="AM117" s="15" t="str">
        <f t="shared" si="40"/>
        <v/>
      </c>
      <c r="AN117" s="2" t="str" cm="1">
        <f t="array" ref="AN117">IF(B117="","",SUMPRODUCT(($D$1:$AB$4=$AN$4)*D117:AB117))</f>
        <v/>
      </c>
      <c r="AO117" s="15" t="str">
        <f t="shared" si="41"/>
        <v/>
      </c>
      <c r="AP117" s="2" t="str" cm="1">
        <f t="array" ref="AP117">IF(B117="","",SUMPRODUCT(($D$1:$AB$4=$AP$4)*D117:AB117))</f>
        <v/>
      </c>
      <c r="AQ117" s="15" t="str">
        <f t="shared" si="42"/>
        <v/>
      </c>
      <c r="AR117" s="2" t="str" cm="1">
        <f t="array" ref="AR117">IF(B117="","",SUMPRODUCT(($D$1:$AB$4=$AR$4)*D117:AB117))</f>
        <v/>
      </c>
      <c r="AS117" s="15" t="str">
        <f t="shared" si="43"/>
        <v/>
      </c>
      <c r="AT117" s="2" t="str" cm="1">
        <f t="array" ref="AT117">IF(B117="","",SUMPRODUCT(($D$1:$AB$4=$AT$4)*$D117:$AB117))</f>
        <v/>
      </c>
      <c r="AU117" s="15" t="str">
        <f t="shared" si="44"/>
        <v/>
      </c>
      <c r="AV117" s="2" t="str" cm="1">
        <f t="array" ref="AV117">IF(D117="","",SUMPRODUCT(($D$1:$AB$4=$AV$4)*$D117:$AB117))</f>
        <v/>
      </c>
      <c r="AW117" s="15" t="str">
        <f t="shared" si="45"/>
        <v/>
      </c>
      <c r="AX117" s="2" t="str" cm="1">
        <f t="array" ref="AX117">IF(F117="","",SUMPRODUCT(($D$1:$AB$4=$AX$4)*$D117:$AB117))</f>
        <v/>
      </c>
      <c r="AY117" s="15" t="str">
        <f t="shared" si="46"/>
        <v/>
      </c>
      <c r="AZ117" s="2" t="str" cm="1">
        <f t="array" ref="AZ117">IF(B117="","",SUMPRODUCT(($D$1:$AB$4=$AZ$4)*$D117:$AB117))</f>
        <v/>
      </c>
      <c r="BA117" s="15" t="str">
        <f t="shared" si="47"/>
        <v/>
      </c>
      <c r="BB117" s="2" t="str" cm="1">
        <f t="array" ref="BB117">IF(B117="","",SUMPRODUCT(($D$1:$AB$4=$BB$4)*$D117:$AB117))</f>
        <v/>
      </c>
      <c r="BC117" s="15" t="str">
        <f t="shared" si="48"/>
        <v/>
      </c>
      <c r="BD117" s="2" t="str" cm="1">
        <f t="array" ref="BD117">IF(B117="","",SUMPRODUCT(($D$1:$AB$4=$BD$4)*$D117:$AB117))</f>
        <v/>
      </c>
      <c r="BE117" s="15" t="str">
        <f t="shared" si="49"/>
        <v/>
      </c>
      <c r="BF117" s="2" t="str" cm="1">
        <f t="array" ref="BF117">IF(B117="","",SUMPRODUCT(($D$1:$AB$4=$BF$4)*$D117:$AB117))</f>
        <v/>
      </c>
      <c r="BG117" s="15" t="str">
        <f t="shared" si="50"/>
        <v/>
      </c>
      <c r="BH117" s="2" t="str" cm="1">
        <f t="array" ref="BH117">IF(B117="","",SUMPRODUCT(($D$1:$AB$4=$BH$4)*$D117:$AB117))</f>
        <v/>
      </c>
      <c r="BI117" s="15" t="str">
        <f t="shared" si="51"/>
        <v/>
      </c>
      <c r="BJ117" s="2" t="str" cm="1">
        <f t="array" ref="BJ117">IF(B117="","",SUMPRODUCT(($D$1:$AB$4=$BJ$4)*$D117:$AB117))</f>
        <v/>
      </c>
      <c r="BK117" s="15" t="str">
        <f t="shared" si="52"/>
        <v/>
      </c>
      <c r="BL117" s="2" t="str" cm="1">
        <f t="array" ref="BL117">IF(B117="","",SUMPRODUCT(($D$1:$AB$4=$BL$4)*$D117:$AB117))</f>
        <v/>
      </c>
      <c r="BM117" s="15" t="str">
        <f t="shared" si="53"/>
        <v/>
      </c>
      <c r="BN117" s="2" t="str" cm="1">
        <f t="array" ref="BN117">IF(B117="","",SUMPRODUCT(($D$1:$AB$4=$BN$4)*$D117:$AB117))</f>
        <v/>
      </c>
      <c r="BO117" s="15" t="str">
        <f t="shared" si="54"/>
        <v/>
      </c>
      <c r="BP117" s="2" t="str" cm="1">
        <f t="array" ref="BP117">IF(B117="","",SUMPRODUCT(($D$1:$AB$4=$BP$4)*$D117:$AB117))</f>
        <v/>
      </c>
      <c r="BQ117" s="15" t="str">
        <f t="shared" si="55"/>
        <v/>
      </c>
      <c r="BR117" s="2" t="str" cm="1">
        <f t="array" ref="BR117">IF(B117="","",SUMPRODUCT(($D$1:$AB$4=$BR$4)*$D117:$AB117))</f>
        <v/>
      </c>
      <c r="BS117" s="15" t="str">
        <f t="shared" si="56"/>
        <v/>
      </c>
      <c r="BT117" s="2" t="str" cm="1">
        <f t="array" ref="BT117">IF(B117="","",SUMPRODUCT(($D$1:$AB$4=$BT$4)*$D117:$AB117))</f>
        <v/>
      </c>
      <c r="BU117" s="15" t="str">
        <f t="shared" si="57"/>
        <v/>
      </c>
      <c r="BV117" s="2" t="str" cm="1">
        <f t="array" ref="BV117">IF(B117="","",SUMPRODUCT(($D$1:$AB$4=$BV$4)*$D117:$AB117))</f>
        <v/>
      </c>
      <c r="BW117" s="15" t="str">
        <f t="shared" si="58"/>
        <v/>
      </c>
      <c r="BX117" s="2" t="str" cm="1">
        <f t="array" ref="BX117">IF(B117="","",SUMPRODUCT(($D$1:$AB$4=$BX$4)*$D117:$AB117))</f>
        <v/>
      </c>
      <c r="BY117" s="15" t="str">
        <f t="shared" si="59"/>
        <v/>
      </c>
      <c r="BZ117" s="2" t="str" cm="1">
        <f t="array" ref="BZ117">IF(B117="","",SUMPRODUCT(($D$1:$AB$4=$BZ$4)*$D117:$AB117))</f>
        <v/>
      </c>
      <c r="CA117" s="15" t="str">
        <f t="shared" si="60"/>
        <v/>
      </c>
      <c r="CB117" s="2" t="str" cm="1">
        <f t="array" ref="CB117">IF(B117="","",SUMPRODUCT(($D$1:$AB$4=$CB$4)*$D117:$AB117))</f>
        <v/>
      </c>
      <c r="CC117" s="15" t="str">
        <f t="shared" si="61"/>
        <v/>
      </c>
      <c r="CD117" s="2" t="str" cm="1">
        <f t="array" ref="CD117">IF(B117="","",SUMPRODUCT(($D$1:$AB$4=$CD$4)*$D117:$AB117))</f>
        <v/>
      </c>
      <c r="CE117" s="15" t="str">
        <f t="shared" si="62"/>
        <v/>
      </c>
      <c r="CF117" s="2" t="str" cm="1">
        <f t="array" ref="CF117">IF(B117="","",SUMPRODUCT(($D$1:$AB$4=$CF$4)*$D117:$AB117))</f>
        <v/>
      </c>
      <c r="CG117" s="15" t="str">
        <f t="shared" si="63"/>
        <v/>
      </c>
      <c r="CH117" s="2" t="str" cm="1">
        <f t="array" ref="CH117">IF(B117="","",SUMPRODUCT(($D$1:$AB$4=$CH$4)*$D117:$AB117))</f>
        <v/>
      </c>
      <c r="CI117" s="15" t="str">
        <f t="shared" si="64"/>
        <v/>
      </c>
    </row>
    <row r="118" spans="1:127">
      <c r="A118" s="6">
        <v>113</v>
      </c>
      <c r="D118" s="97"/>
      <c r="E118" s="86"/>
      <c r="F118" s="86"/>
      <c r="G118" s="86"/>
      <c r="H118" s="86"/>
      <c r="I118" s="98"/>
      <c r="J118" s="102"/>
      <c r="K118" s="87"/>
      <c r="L118" s="87"/>
      <c r="M118" s="87"/>
      <c r="N118" s="87"/>
      <c r="O118" s="103"/>
      <c r="P118" s="107"/>
      <c r="Q118" s="88"/>
      <c r="R118" s="88"/>
      <c r="S118" s="88"/>
      <c r="T118" s="88"/>
      <c r="U118" s="108"/>
      <c r="V118" s="113"/>
      <c r="W118" s="89"/>
      <c r="X118" s="89"/>
      <c r="Y118" s="89"/>
      <c r="Z118" s="89"/>
      <c r="AA118" s="89"/>
      <c r="AB118" s="169"/>
      <c r="AC118" s="171" t="str">
        <f t="shared" si="65"/>
        <v/>
      </c>
      <c r="AD118" s="172" t="str">
        <f t="shared" si="39"/>
        <v/>
      </c>
      <c r="AL118" s="2" t="str" cm="1">
        <f t="array" ref="AL118">IF(B118="","",SUMPRODUCT(($D$1:$AB$4=$AL$4)*D118:AB118))</f>
        <v/>
      </c>
      <c r="AM118" s="15" t="str">
        <f t="shared" si="40"/>
        <v/>
      </c>
      <c r="AN118" s="2" t="str" cm="1">
        <f t="array" ref="AN118">IF(B118="","",SUMPRODUCT(($D$1:$AB$4=$AN$4)*D118:AB118))</f>
        <v/>
      </c>
      <c r="AO118" s="15" t="str">
        <f t="shared" si="41"/>
        <v/>
      </c>
      <c r="AP118" s="2" t="str" cm="1">
        <f t="array" ref="AP118">IF(B118="","",SUMPRODUCT(($D$1:$AB$4=$AP$4)*D118:AB118))</f>
        <v/>
      </c>
      <c r="AQ118" s="15" t="str">
        <f t="shared" si="42"/>
        <v/>
      </c>
      <c r="AR118" s="2" t="str" cm="1">
        <f t="array" ref="AR118">IF(B118="","",SUMPRODUCT(($D$1:$AB$4=$AR$4)*D118:AB118))</f>
        <v/>
      </c>
      <c r="AS118" s="15" t="str">
        <f t="shared" si="43"/>
        <v/>
      </c>
      <c r="AT118" s="2" t="str" cm="1">
        <f t="array" ref="AT118">IF(B118="","",SUMPRODUCT(($D$1:$AB$4=$AT$4)*$D118:$AB118))</f>
        <v/>
      </c>
      <c r="AU118" s="15" t="str">
        <f t="shared" si="44"/>
        <v/>
      </c>
      <c r="AV118" s="2" t="str" cm="1">
        <f t="array" ref="AV118">IF(D118="","",SUMPRODUCT(($D$1:$AB$4=$AV$4)*$D118:$AB118))</f>
        <v/>
      </c>
      <c r="AW118" s="15" t="str">
        <f t="shared" si="45"/>
        <v/>
      </c>
      <c r="AX118" s="2" t="str" cm="1">
        <f t="array" ref="AX118">IF(F118="","",SUMPRODUCT(($D$1:$AB$4=$AX$4)*$D118:$AB118))</f>
        <v/>
      </c>
      <c r="AY118" s="15" t="str">
        <f t="shared" si="46"/>
        <v/>
      </c>
      <c r="AZ118" s="2" t="str" cm="1">
        <f t="array" ref="AZ118">IF(B118="","",SUMPRODUCT(($D$1:$AB$4=$AZ$4)*$D118:$AB118))</f>
        <v/>
      </c>
      <c r="BA118" s="15" t="str">
        <f t="shared" si="47"/>
        <v/>
      </c>
      <c r="BB118" s="2" t="str" cm="1">
        <f t="array" ref="BB118">IF(B118="","",SUMPRODUCT(($D$1:$AB$4=$BB$4)*$D118:$AB118))</f>
        <v/>
      </c>
      <c r="BC118" s="15" t="str">
        <f t="shared" si="48"/>
        <v/>
      </c>
      <c r="BD118" s="2" t="str" cm="1">
        <f t="array" ref="BD118">IF(B118="","",SUMPRODUCT(($D$1:$AB$4=$BD$4)*$D118:$AB118))</f>
        <v/>
      </c>
      <c r="BE118" s="15" t="str">
        <f t="shared" si="49"/>
        <v/>
      </c>
      <c r="BF118" s="2" t="str" cm="1">
        <f t="array" ref="BF118">IF(B118="","",SUMPRODUCT(($D$1:$AB$4=$BF$4)*$D118:$AB118))</f>
        <v/>
      </c>
      <c r="BG118" s="15" t="str">
        <f t="shared" si="50"/>
        <v/>
      </c>
      <c r="BH118" s="2" t="str" cm="1">
        <f t="array" ref="BH118">IF(B118="","",SUMPRODUCT(($D$1:$AB$4=$BH$4)*$D118:$AB118))</f>
        <v/>
      </c>
      <c r="BI118" s="15" t="str">
        <f t="shared" si="51"/>
        <v/>
      </c>
      <c r="BJ118" s="2" t="str" cm="1">
        <f t="array" ref="BJ118">IF(B118="","",SUMPRODUCT(($D$1:$AB$4=$BJ$4)*$D118:$AB118))</f>
        <v/>
      </c>
      <c r="BK118" s="15" t="str">
        <f t="shared" si="52"/>
        <v/>
      </c>
      <c r="BL118" s="2" t="str" cm="1">
        <f t="array" ref="BL118">IF(B118="","",SUMPRODUCT(($D$1:$AB$4=$BL$4)*$D118:$AB118))</f>
        <v/>
      </c>
      <c r="BM118" s="15" t="str">
        <f t="shared" si="53"/>
        <v/>
      </c>
      <c r="BN118" s="2" t="str" cm="1">
        <f t="array" ref="BN118">IF(B118="","",SUMPRODUCT(($D$1:$AB$4=$BN$4)*$D118:$AB118))</f>
        <v/>
      </c>
      <c r="BO118" s="15" t="str">
        <f t="shared" si="54"/>
        <v/>
      </c>
      <c r="BP118" s="2" t="str" cm="1">
        <f t="array" ref="BP118">IF(B118="","",SUMPRODUCT(($D$1:$AB$4=$BP$4)*$D118:$AB118))</f>
        <v/>
      </c>
      <c r="BQ118" s="15" t="str">
        <f t="shared" si="55"/>
        <v/>
      </c>
      <c r="BR118" s="2" t="str" cm="1">
        <f t="array" ref="BR118">IF(B118="","",SUMPRODUCT(($D$1:$AB$4=$BR$4)*$D118:$AB118))</f>
        <v/>
      </c>
      <c r="BS118" s="15" t="str">
        <f t="shared" si="56"/>
        <v/>
      </c>
      <c r="BT118" s="2" t="str" cm="1">
        <f t="array" ref="BT118">IF(B118="","",SUMPRODUCT(($D$1:$AB$4=$BT$4)*$D118:$AB118))</f>
        <v/>
      </c>
      <c r="BU118" s="15" t="str">
        <f t="shared" si="57"/>
        <v/>
      </c>
      <c r="BV118" s="2" t="str" cm="1">
        <f t="array" ref="BV118">IF(B118="","",SUMPRODUCT(($D$1:$AB$4=$BV$4)*$D118:$AB118))</f>
        <v/>
      </c>
      <c r="BW118" s="15" t="str">
        <f t="shared" si="58"/>
        <v/>
      </c>
      <c r="BX118" s="2" t="str" cm="1">
        <f t="array" ref="BX118">IF(B118="","",SUMPRODUCT(($D$1:$AB$4=$BX$4)*$D118:$AB118))</f>
        <v/>
      </c>
      <c r="BY118" s="15" t="str">
        <f t="shared" si="59"/>
        <v/>
      </c>
      <c r="BZ118" s="2" t="str" cm="1">
        <f t="array" ref="BZ118">IF(B118="","",SUMPRODUCT(($D$1:$AB$4=$BZ$4)*$D118:$AB118))</f>
        <v/>
      </c>
      <c r="CA118" s="15" t="str">
        <f t="shared" si="60"/>
        <v/>
      </c>
      <c r="CB118" s="2" t="str" cm="1">
        <f t="array" ref="CB118">IF(B118="","",SUMPRODUCT(($D$1:$AB$4=$CB$4)*$D118:$AB118))</f>
        <v/>
      </c>
      <c r="CC118" s="15" t="str">
        <f t="shared" si="61"/>
        <v/>
      </c>
      <c r="CD118" s="2" t="str" cm="1">
        <f t="array" ref="CD118">IF(B118="","",SUMPRODUCT(($D$1:$AB$4=$CD$4)*$D118:$AB118))</f>
        <v/>
      </c>
      <c r="CE118" s="15" t="str">
        <f t="shared" si="62"/>
        <v/>
      </c>
      <c r="CF118" s="2" t="str" cm="1">
        <f t="array" ref="CF118">IF(B118="","",SUMPRODUCT(($D$1:$AB$4=$CF$4)*$D118:$AB118))</f>
        <v/>
      </c>
      <c r="CG118" s="15" t="str">
        <f t="shared" si="63"/>
        <v/>
      </c>
      <c r="CH118" s="2" t="str" cm="1">
        <f t="array" ref="CH118">IF(B118="","",SUMPRODUCT(($D$1:$AB$4=$CH$4)*$D118:$AB118))</f>
        <v/>
      </c>
      <c r="CI118" s="15" t="str">
        <f t="shared" si="64"/>
        <v/>
      </c>
    </row>
    <row r="119" spans="1:127">
      <c r="A119" s="7">
        <v>114</v>
      </c>
      <c r="D119" s="97"/>
      <c r="E119" s="86"/>
      <c r="F119" s="86"/>
      <c r="G119" s="86"/>
      <c r="H119" s="86"/>
      <c r="I119" s="98"/>
      <c r="J119" s="102"/>
      <c r="K119" s="87"/>
      <c r="L119" s="87"/>
      <c r="M119" s="87"/>
      <c r="N119" s="87"/>
      <c r="O119" s="103"/>
      <c r="P119" s="107"/>
      <c r="Q119" s="88"/>
      <c r="R119" s="88"/>
      <c r="S119" s="88"/>
      <c r="T119" s="88"/>
      <c r="U119" s="108"/>
      <c r="V119" s="113"/>
      <c r="W119" s="89"/>
      <c r="X119" s="89"/>
      <c r="Y119" s="89"/>
      <c r="Z119" s="89"/>
      <c r="AA119" s="89"/>
      <c r="AB119" s="169"/>
      <c r="AC119" s="171" t="str">
        <f t="shared" si="65"/>
        <v/>
      </c>
      <c r="AD119" s="172" t="str">
        <f t="shared" si="39"/>
        <v/>
      </c>
      <c r="AL119" s="2" t="str" cm="1">
        <f t="array" ref="AL119">IF(B119="","",SUMPRODUCT(($D$1:$AB$4=$AL$4)*D119:AB119))</f>
        <v/>
      </c>
      <c r="AM119" s="15" t="str">
        <f t="shared" si="40"/>
        <v/>
      </c>
      <c r="AN119" s="2" t="str" cm="1">
        <f t="array" ref="AN119">IF(B119="","",SUMPRODUCT(($D$1:$AB$4=$AN$4)*D119:AB119))</f>
        <v/>
      </c>
      <c r="AO119" s="15" t="str">
        <f t="shared" si="41"/>
        <v/>
      </c>
      <c r="AP119" s="2" t="str" cm="1">
        <f t="array" ref="AP119">IF(B119="","",SUMPRODUCT(($D$1:$AB$4=$AP$4)*D119:AB119))</f>
        <v/>
      </c>
      <c r="AQ119" s="15" t="str">
        <f t="shared" si="42"/>
        <v/>
      </c>
      <c r="AR119" s="2" t="str" cm="1">
        <f t="array" ref="AR119">IF(B119="","",SUMPRODUCT(($D$1:$AB$4=$AR$4)*D119:AB119))</f>
        <v/>
      </c>
      <c r="AS119" s="15" t="str">
        <f t="shared" si="43"/>
        <v/>
      </c>
      <c r="AT119" s="2" t="str" cm="1">
        <f t="array" ref="AT119">IF(B119="","",SUMPRODUCT(($D$1:$AB$4=$AT$4)*$D119:$AB119))</f>
        <v/>
      </c>
      <c r="AU119" s="15" t="str">
        <f t="shared" si="44"/>
        <v/>
      </c>
      <c r="AV119" s="2" t="str" cm="1">
        <f t="array" ref="AV119">IF(D119="","",SUMPRODUCT(($D$1:$AB$4=$AV$4)*$D119:$AB119))</f>
        <v/>
      </c>
      <c r="AW119" s="15" t="str">
        <f t="shared" si="45"/>
        <v/>
      </c>
      <c r="AX119" s="2" t="str" cm="1">
        <f t="array" ref="AX119">IF(F119="","",SUMPRODUCT(($D$1:$AB$4=$AX$4)*$D119:$AB119))</f>
        <v/>
      </c>
      <c r="AY119" s="15" t="str">
        <f t="shared" si="46"/>
        <v/>
      </c>
      <c r="AZ119" s="2" t="str" cm="1">
        <f t="array" ref="AZ119">IF(B119="","",SUMPRODUCT(($D$1:$AB$4=$AZ$4)*$D119:$AB119))</f>
        <v/>
      </c>
      <c r="BA119" s="15" t="str">
        <f t="shared" si="47"/>
        <v/>
      </c>
      <c r="BB119" s="2" t="str" cm="1">
        <f t="array" ref="BB119">IF(B119="","",SUMPRODUCT(($D$1:$AB$4=$BB$4)*$D119:$AB119))</f>
        <v/>
      </c>
      <c r="BC119" s="15" t="str">
        <f t="shared" si="48"/>
        <v/>
      </c>
      <c r="BD119" s="2" t="str" cm="1">
        <f t="array" ref="BD119">IF(B119="","",SUMPRODUCT(($D$1:$AB$4=$BD$4)*$D119:$AB119))</f>
        <v/>
      </c>
      <c r="BE119" s="15" t="str">
        <f t="shared" si="49"/>
        <v/>
      </c>
      <c r="BF119" s="2" t="str" cm="1">
        <f t="array" ref="BF119">IF(B119="","",SUMPRODUCT(($D$1:$AB$4=$BF$4)*$D119:$AB119))</f>
        <v/>
      </c>
      <c r="BG119" s="15" t="str">
        <f t="shared" si="50"/>
        <v/>
      </c>
      <c r="BH119" s="2" t="str" cm="1">
        <f t="array" ref="BH119">IF(B119="","",SUMPRODUCT(($D$1:$AB$4=$BH$4)*$D119:$AB119))</f>
        <v/>
      </c>
      <c r="BI119" s="15" t="str">
        <f t="shared" si="51"/>
        <v/>
      </c>
      <c r="BJ119" s="2" t="str" cm="1">
        <f t="array" ref="BJ119">IF(B119="","",SUMPRODUCT(($D$1:$AB$4=$BJ$4)*$D119:$AB119))</f>
        <v/>
      </c>
      <c r="BK119" s="15" t="str">
        <f t="shared" si="52"/>
        <v/>
      </c>
      <c r="BL119" s="2" t="str" cm="1">
        <f t="array" ref="BL119">IF(B119="","",SUMPRODUCT(($D$1:$AB$4=$BL$4)*$D119:$AB119))</f>
        <v/>
      </c>
      <c r="BM119" s="15" t="str">
        <f t="shared" si="53"/>
        <v/>
      </c>
      <c r="BN119" s="2" t="str" cm="1">
        <f t="array" ref="BN119">IF(B119="","",SUMPRODUCT(($D$1:$AB$4=$BN$4)*$D119:$AB119))</f>
        <v/>
      </c>
      <c r="BO119" s="15" t="str">
        <f t="shared" si="54"/>
        <v/>
      </c>
      <c r="BP119" s="2" t="str" cm="1">
        <f t="array" ref="BP119">IF(B119="","",SUMPRODUCT(($D$1:$AB$4=$BP$4)*$D119:$AB119))</f>
        <v/>
      </c>
      <c r="BQ119" s="15" t="str">
        <f t="shared" si="55"/>
        <v/>
      </c>
      <c r="BR119" s="2" t="str" cm="1">
        <f t="array" ref="BR119">IF(B119="","",SUMPRODUCT(($D$1:$AB$4=$BR$4)*$D119:$AB119))</f>
        <v/>
      </c>
      <c r="BS119" s="15" t="str">
        <f t="shared" si="56"/>
        <v/>
      </c>
      <c r="BT119" s="2" t="str" cm="1">
        <f t="array" ref="BT119">IF(B119="","",SUMPRODUCT(($D$1:$AB$4=$BT$4)*$D119:$AB119))</f>
        <v/>
      </c>
      <c r="BU119" s="15" t="str">
        <f t="shared" si="57"/>
        <v/>
      </c>
      <c r="BV119" s="2" t="str" cm="1">
        <f t="array" ref="BV119">IF(B119="","",SUMPRODUCT(($D$1:$AB$4=$BV$4)*$D119:$AB119))</f>
        <v/>
      </c>
      <c r="BW119" s="15" t="str">
        <f t="shared" si="58"/>
        <v/>
      </c>
      <c r="BX119" s="2" t="str" cm="1">
        <f t="array" ref="BX119">IF(B119="","",SUMPRODUCT(($D$1:$AB$4=$BX$4)*$D119:$AB119))</f>
        <v/>
      </c>
      <c r="BY119" s="15" t="str">
        <f t="shared" si="59"/>
        <v/>
      </c>
      <c r="BZ119" s="2" t="str" cm="1">
        <f t="array" ref="BZ119">IF(B119="","",SUMPRODUCT(($D$1:$AB$4=$BZ$4)*$D119:$AB119))</f>
        <v/>
      </c>
      <c r="CA119" s="15" t="str">
        <f t="shared" si="60"/>
        <v/>
      </c>
      <c r="CB119" s="2" t="str" cm="1">
        <f t="array" ref="CB119">IF(B119="","",SUMPRODUCT(($D$1:$AB$4=$CB$4)*$D119:$AB119))</f>
        <v/>
      </c>
      <c r="CC119" s="15" t="str">
        <f t="shared" si="61"/>
        <v/>
      </c>
      <c r="CD119" s="2" t="str" cm="1">
        <f t="array" ref="CD119">IF(B119="","",SUMPRODUCT(($D$1:$AB$4=$CD$4)*$D119:$AB119))</f>
        <v/>
      </c>
      <c r="CE119" s="15" t="str">
        <f t="shared" si="62"/>
        <v/>
      </c>
      <c r="CF119" s="2" t="str" cm="1">
        <f t="array" ref="CF119">IF(B119="","",SUMPRODUCT(($D$1:$AB$4=$CF$4)*$D119:$AB119))</f>
        <v/>
      </c>
      <c r="CG119" s="15" t="str">
        <f t="shared" si="63"/>
        <v/>
      </c>
      <c r="CH119" s="2" t="str" cm="1">
        <f t="array" ref="CH119">IF(B119="","",SUMPRODUCT(($D$1:$AB$4=$CH$4)*$D119:$AB119))</f>
        <v/>
      </c>
      <c r="CI119" s="15" t="str">
        <f t="shared" si="64"/>
        <v/>
      </c>
    </row>
    <row r="120" spans="1:127">
      <c r="A120" s="6">
        <v>115</v>
      </c>
      <c r="D120" s="97"/>
      <c r="E120" s="86"/>
      <c r="F120" s="86"/>
      <c r="G120" s="86"/>
      <c r="H120" s="86"/>
      <c r="I120" s="98"/>
      <c r="J120" s="102"/>
      <c r="K120" s="87"/>
      <c r="L120" s="87"/>
      <c r="M120" s="87"/>
      <c r="N120" s="87"/>
      <c r="O120" s="103"/>
      <c r="P120" s="107"/>
      <c r="Q120" s="88"/>
      <c r="R120" s="88"/>
      <c r="S120" s="88"/>
      <c r="T120" s="88"/>
      <c r="U120" s="108"/>
      <c r="V120" s="113"/>
      <c r="W120" s="89"/>
      <c r="X120" s="89"/>
      <c r="Y120" s="89"/>
      <c r="Z120" s="89"/>
      <c r="AA120" s="89"/>
      <c r="AB120" s="169"/>
      <c r="AC120" s="171" t="str">
        <f t="shared" si="65"/>
        <v/>
      </c>
      <c r="AD120" s="172" t="str">
        <f t="shared" si="39"/>
        <v/>
      </c>
      <c r="AL120" s="2" t="str" cm="1">
        <f t="array" ref="AL120">IF(B120="","",SUMPRODUCT(($D$1:$AB$4=$AL$4)*D120:AB120))</f>
        <v/>
      </c>
      <c r="AM120" s="15" t="str">
        <f t="shared" si="40"/>
        <v/>
      </c>
      <c r="AN120" s="2" t="str" cm="1">
        <f t="array" ref="AN120">IF(B120="","",SUMPRODUCT(($D$1:$AB$4=$AN$4)*D120:AB120))</f>
        <v/>
      </c>
      <c r="AO120" s="15" t="str">
        <f t="shared" si="41"/>
        <v/>
      </c>
      <c r="AP120" s="2" t="str" cm="1">
        <f t="array" ref="AP120">IF(B120="","",SUMPRODUCT(($D$1:$AB$4=$AP$4)*D120:AB120))</f>
        <v/>
      </c>
      <c r="AQ120" s="15" t="str">
        <f t="shared" si="42"/>
        <v/>
      </c>
      <c r="AR120" s="2" t="str" cm="1">
        <f t="array" ref="AR120">IF(B120="","",SUMPRODUCT(($D$1:$AB$4=$AR$4)*D120:AB120))</f>
        <v/>
      </c>
      <c r="AS120" s="15" t="str">
        <f t="shared" si="43"/>
        <v/>
      </c>
      <c r="AT120" s="2" t="str" cm="1">
        <f t="array" ref="AT120">IF(B120="","",SUMPRODUCT(($D$1:$AB$4=$AT$4)*$D120:$AB120))</f>
        <v/>
      </c>
      <c r="AU120" s="15" t="str">
        <f t="shared" si="44"/>
        <v/>
      </c>
      <c r="AV120" s="2" t="str" cm="1">
        <f t="array" ref="AV120">IF(D120="","",SUMPRODUCT(($D$1:$AB$4=$AV$4)*$D120:$AB120))</f>
        <v/>
      </c>
      <c r="AW120" s="15" t="str">
        <f t="shared" si="45"/>
        <v/>
      </c>
      <c r="AX120" s="2" t="str" cm="1">
        <f t="array" ref="AX120">IF(F120="","",SUMPRODUCT(($D$1:$AB$4=$AX$4)*$D120:$AB120))</f>
        <v/>
      </c>
      <c r="AY120" s="15" t="str">
        <f t="shared" si="46"/>
        <v/>
      </c>
      <c r="AZ120" s="2" t="str" cm="1">
        <f t="array" ref="AZ120">IF(B120="","",SUMPRODUCT(($D$1:$AB$4=$AZ$4)*$D120:$AB120))</f>
        <v/>
      </c>
      <c r="BA120" s="15" t="str">
        <f t="shared" si="47"/>
        <v/>
      </c>
      <c r="BB120" s="2" t="str" cm="1">
        <f t="array" ref="BB120">IF(B120="","",SUMPRODUCT(($D$1:$AB$4=$BB$4)*$D120:$AB120))</f>
        <v/>
      </c>
      <c r="BC120" s="15" t="str">
        <f t="shared" si="48"/>
        <v/>
      </c>
      <c r="BD120" s="2" t="str" cm="1">
        <f t="array" ref="BD120">IF(B120="","",SUMPRODUCT(($D$1:$AB$4=$BD$4)*$D120:$AB120))</f>
        <v/>
      </c>
      <c r="BE120" s="15" t="str">
        <f t="shared" si="49"/>
        <v/>
      </c>
      <c r="BF120" s="2" t="str" cm="1">
        <f t="array" ref="BF120">IF(B120="","",SUMPRODUCT(($D$1:$AB$4=$BF$4)*$D120:$AB120))</f>
        <v/>
      </c>
      <c r="BG120" s="15" t="str">
        <f t="shared" si="50"/>
        <v/>
      </c>
      <c r="BH120" s="2" t="str" cm="1">
        <f t="array" ref="BH120">IF(B120="","",SUMPRODUCT(($D$1:$AB$4=$BH$4)*$D120:$AB120))</f>
        <v/>
      </c>
      <c r="BI120" s="15" t="str">
        <f t="shared" si="51"/>
        <v/>
      </c>
      <c r="BJ120" s="2" t="str" cm="1">
        <f t="array" ref="BJ120">IF(B120="","",SUMPRODUCT(($D$1:$AB$4=$BJ$4)*$D120:$AB120))</f>
        <v/>
      </c>
      <c r="BK120" s="15" t="str">
        <f t="shared" si="52"/>
        <v/>
      </c>
      <c r="BL120" s="2" t="str" cm="1">
        <f t="array" ref="BL120">IF(B120="","",SUMPRODUCT(($D$1:$AB$4=$BL$4)*$D120:$AB120))</f>
        <v/>
      </c>
      <c r="BM120" s="15" t="str">
        <f t="shared" si="53"/>
        <v/>
      </c>
      <c r="BN120" s="2" t="str" cm="1">
        <f t="array" ref="BN120">IF(B120="","",SUMPRODUCT(($D$1:$AB$4=$BN$4)*$D120:$AB120))</f>
        <v/>
      </c>
      <c r="BO120" s="15" t="str">
        <f t="shared" si="54"/>
        <v/>
      </c>
      <c r="BP120" s="2" t="str" cm="1">
        <f t="array" ref="BP120">IF(B120="","",SUMPRODUCT(($D$1:$AB$4=$BP$4)*$D120:$AB120))</f>
        <v/>
      </c>
      <c r="BQ120" s="15" t="str">
        <f t="shared" si="55"/>
        <v/>
      </c>
      <c r="BR120" s="2" t="str" cm="1">
        <f t="array" ref="BR120">IF(B120="","",SUMPRODUCT(($D$1:$AB$4=$BR$4)*$D120:$AB120))</f>
        <v/>
      </c>
      <c r="BS120" s="15" t="str">
        <f t="shared" si="56"/>
        <v/>
      </c>
      <c r="BT120" s="2" t="str" cm="1">
        <f t="array" ref="BT120">IF(B120="","",SUMPRODUCT(($D$1:$AB$4=$BT$4)*$D120:$AB120))</f>
        <v/>
      </c>
      <c r="BU120" s="15" t="str">
        <f t="shared" si="57"/>
        <v/>
      </c>
      <c r="BV120" s="2" t="str" cm="1">
        <f t="array" ref="BV120">IF(B120="","",SUMPRODUCT(($D$1:$AB$4=$BV$4)*$D120:$AB120))</f>
        <v/>
      </c>
      <c r="BW120" s="15" t="str">
        <f t="shared" si="58"/>
        <v/>
      </c>
      <c r="BX120" s="2" t="str" cm="1">
        <f t="array" ref="BX120">IF(B120="","",SUMPRODUCT(($D$1:$AB$4=$BX$4)*$D120:$AB120))</f>
        <v/>
      </c>
      <c r="BY120" s="15" t="str">
        <f t="shared" si="59"/>
        <v/>
      </c>
      <c r="BZ120" s="2" t="str" cm="1">
        <f t="array" ref="BZ120">IF(B120="","",SUMPRODUCT(($D$1:$AB$4=$BZ$4)*$D120:$AB120))</f>
        <v/>
      </c>
      <c r="CA120" s="15" t="str">
        <f t="shared" si="60"/>
        <v/>
      </c>
      <c r="CB120" s="2" t="str" cm="1">
        <f t="array" ref="CB120">IF(B120="","",SUMPRODUCT(($D$1:$AB$4=$CB$4)*$D120:$AB120))</f>
        <v/>
      </c>
      <c r="CC120" s="15" t="str">
        <f t="shared" si="61"/>
        <v/>
      </c>
      <c r="CD120" s="2" t="str" cm="1">
        <f t="array" ref="CD120">IF(B120="","",SUMPRODUCT(($D$1:$AB$4=$CD$4)*$D120:$AB120))</f>
        <v/>
      </c>
      <c r="CE120" s="15" t="str">
        <f t="shared" si="62"/>
        <v/>
      </c>
      <c r="CF120" s="2" t="str" cm="1">
        <f t="array" ref="CF120">IF(B120="","",SUMPRODUCT(($D$1:$AB$4=$CF$4)*$D120:$AB120))</f>
        <v/>
      </c>
      <c r="CG120" s="15" t="str">
        <f t="shared" si="63"/>
        <v/>
      </c>
      <c r="CH120" s="2" t="str" cm="1">
        <f t="array" ref="CH120">IF(B120="","",SUMPRODUCT(($D$1:$AB$4=$CH$4)*$D120:$AB120))</f>
        <v/>
      </c>
      <c r="CI120" s="15" t="str">
        <f t="shared" si="64"/>
        <v/>
      </c>
    </row>
    <row r="121" spans="1:127">
      <c r="A121" s="7">
        <v>116</v>
      </c>
      <c r="D121" s="97"/>
      <c r="E121" s="86"/>
      <c r="F121" s="86"/>
      <c r="G121" s="86"/>
      <c r="H121" s="86"/>
      <c r="I121" s="98"/>
      <c r="J121" s="102"/>
      <c r="K121" s="87"/>
      <c r="L121" s="87"/>
      <c r="M121" s="87"/>
      <c r="N121" s="87"/>
      <c r="O121" s="103"/>
      <c r="P121" s="107"/>
      <c r="Q121" s="88"/>
      <c r="R121" s="88"/>
      <c r="S121" s="88"/>
      <c r="T121" s="88"/>
      <c r="U121" s="108"/>
      <c r="V121" s="113"/>
      <c r="W121" s="89"/>
      <c r="X121" s="89"/>
      <c r="Y121" s="89"/>
      <c r="Z121" s="89"/>
      <c r="AA121" s="89"/>
      <c r="AB121" s="169"/>
      <c r="AC121" s="171" t="str">
        <f t="shared" si="65"/>
        <v/>
      </c>
      <c r="AD121" s="172" t="str">
        <f t="shared" si="39"/>
        <v/>
      </c>
      <c r="AL121" s="2" t="str" cm="1">
        <f t="array" ref="AL121">IF(B121="","",SUMPRODUCT(($D$1:$AB$4=$AL$4)*D121:AB121))</f>
        <v/>
      </c>
      <c r="AM121" s="15" t="str">
        <f t="shared" si="40"/>
        <v/>
      </c>
      <c r="AN121" s="2" t="str" cm="1">
        <f t="array" ref="AN121">IF(B121="","",SUMPRODUCT(($D$1:$AB$4=$AN$4)*D121:AB121))</f>
        <v/>
      </c>
      <c r="AO121" s="15" t="str">
        <f t="shared" si="41"/>
        <v/>
      </c>
      <c r="AP121" s="2" t="str" cm="1">
        <f t="array" ref="AP121">IF(B121="","",SUMPRODUCT(($D$1:$AB$4=$AP$4)*D121:AB121))</f>
        <v/>
      </c>
      <c r="AQ121" s="15" t="str">
        <f t="shared" si="42"/>
        <v/>
      </c>
      <c r="AR121" s="2" t="str" cm="1">
        <f t="array" ref="AR121">IF(B121="","",SUMPRODUCT(($D$1:$AB$4=$AR$4)*D121:AB121))</f>
        <v/>
      </c>
      <c r="AS121" s="15" t="str">
        <f t="shared" si="43"/>
        <v/>
      </c>
      <c r="AT121" s="2" t="str" cm="1">
        <f t="array" ref="AT121">IF(B121="","",SUMPRODUCT(($D$1:$AB$4=$AT$4)*$D121:$AB121))</f>
        <v/>
      </c>
      <c r="AU121" s="15" t="str">
        <f t="shared" si="44"/>
        <v/>
      </c>
      <c r="AV121" s="2" t="str" cm="1">
        <f t="array" ref="AV121">IF(D121="","",SUMPRODUCT(($D$1:$AB$4=$AV$4)*$D121:$AB121))</f>
        <v/>
      </c>
      <c r="AW121" s="15" t="str">
        <f t="shared" si="45"/>
        <v/>
      </c>
      <c r="AX121" s="2" t="str" cm="1">
        <f t="array" ref="AX121">IF(F121="","",SUMPRODUCT(($D$1:$AB$4=$AX$4)*$D121:$AB121))</f>
        <v/>
      </c>
      <c r="AY121" s="15" t="str">
        <f t="shared" si="46"/>
        <v/>
      </c>
      <c r="AZ121" s="2" t="str" cm="1">
        <f t="array" ref="AZ121">IF(B121="","",SUMPRODUCT(($D$1:$AB$4=$AZ$4)*$D121:$AB121))</f>
        <v/>
      </c>
      <c r="BA121" s="15" t="str">
        <f t="shared" si="47"/>
        <v/>
      </c>
      <c r="BB121" s="2" t="str" cm="1">
        <f t="array" ref="BB121">IF(B121="","",SUMPRODUCT(($D$1:$AB$4=$BB$4)*$D121:$AB121))</f>
        <v/>
      </c>
      <c r="BC121" s="15" t="str">
        <f t="shared" si="48"/>
        <v/>
      </c>
      <c r="BD121" s="2" t="str" cm="1">
        <f t="array" ref="BD121">IF(B121="","",SUMPRODUCT(($D$1:$AB$4=$BD$4)*$D121:$AB121))</f>
        <v/>
      </c>
      <c r="BE121" s="15" t="str">
        <f t="shared" si="49"/>
        <v/>
      </c>
      <c r="BF121" s="2" t="str" cm="1">
        <f t="array" ref="BF121">IF(B121="","",SUMPRODUCT(($D$1:$AB$4=$BF$4)*$D121:$AB121))</f>
        <v/>
      </c>
      <c r="BG121" s="15" t="str">
        <f t="shared" si="50"/>
        <v/>
      </c>
      <c r="BH121" s="2" t="str" cm="1">
        <f t="array" ref="BH121">IF(B121="","",SUMPRODUCT(($D$1:$AB$4=$BH$4)*$D121:$AB121))</f>
        <v/>
      </c>
      <c r="BI121" s="15" t="str">
        <f t="shared" si="51"/>
        <v/>
      </c>
      <c r="BJ121" s="2" t="str" cm="1">
        <f t="array" ref="BJ121">IF(B121="","",SUMPRODUCT(($D$1:$AB$4=$BJ$4)*$D121:$AB121))</f>
        <v/>
      </c>
      <c r="BK121" s="15" t="str">
        <f t="shared" si="52"/>
        <v/>
      </c>
      <c r="BL121" s="2" t="str" cm="1">
        <f t="array" ref="BL121">IF(B121="","",SUMPRODUCT(($D$1:$AB$4=$BL$4)*$D121:$AB121))</f>
        <v/>
      </c>
      <c r="BM121" s="15" t="str">
        <f t="shared" si="53"/>
        <v/>
      </c>
      <c r="BN121" s="2" t="str" cm="1">
        <f t="array" ref="BN121">IF(B121="","",SUMPRODUCT(($D$1:$AB$4=$BN$4)*$D121:$AB121))</f>
        <v/>
      </c>
      <c r="BO121" s="15" t="str">
        <f t="shared" si="54"/>
        <v/>
      </c>
      <c r="BP121" s="2" t="str" cm="1">
        <f t="array" ref="BP121">IF(B121="","",SUMPRODUCT(($D$1:$AB$4=$BP$4)*$D121:$AB121))</f>
        <v/>
      </c>
      <c r="BQ121" s="15" t="str">
        <f t="shared" si="55"/>
        <v/>
      </c>
      <c r="BR121" s="2" t="str" cm="1">
        <f t="array" ref="BR121">IF(B121="","",SUMPRODUCT(($D$1:$AB$4=$BR$4)*$D121:$AB121))</f>
        <v/>
      </c>
      <c r="BS121" s="15" t="str">
        <f t="shared" si="56"/>
        <v/>
      </c>
      <c r="BT121" s="2" t="str" cm="1">
        <f t="array" ref="BT121">IF(B121="","",SUMPRODUCT(($D$1:$AB$4=$BT$4)*$D121:$AB121))</f>
        <v/>
      </c>
      <c r="BU121" s="15" t="str">
        <f t="shared" si="57"/>
        <v/>
      </c>
      <c r="BV121" s="2" t="str" cm="1">
        <f t="array" ref="BV121">IF(B121="","",SUMPRODUCT(($D$1:$AB$4=$BV$4)*$D121:$AB121))</f>
        <v/>
      </c>
      <c r="BW121" s="15" t="str">
        <f t="shared" si="58"/>
        <v/>
      </c>
      <c r="BX121" s="2" t="str" cm="1">
        <f t="array" ref="BX121">IF(B121="","",SUMPRODUCT(($D$1:$AB$4=$BX$4)*$D121:$AB121))</f>
        <v/>
      </c>
      <c r="BY121" s="15" t="str">
        <f t="shared" si="59"/>
        <v/>
      </c>
      <c r="BZ121" s="2" t="str" cm="1">
        <f t="array" ref="BZ121">IF(B121="","",SUMPRODUCT(($D$1:$AB$4=$BZ$4)*$D121:$AB121))</f>
        <v/>
      </c>
      <c r="CA121" s="15" t="str">
        <f t="shared" si="60"/>
        <v/>
      </c>
      <c r="CB121" s="2" t="str" cm="1">
        <f t="array" ref="CB121">IF(B121="","",SUMPRODUCT(($D$1:$AB$4=$CB$4)*$D121:$AB121))</f>
        <v/>
      </c>
      <c r="CC121" s="15" t="str">
        <f t="shared" si="61"/>
        <v/>
      </c>
      <c r="CD121" s="2" t="str" cm="1">
        <f t="array" ref="CD121">IF(B121="","",SUMPRODUCT(($D$1:$AB$4=$CD$4)*$D121:$AB121))</f>
        <v/>
      </c>
      <c r="CE121" s="15" t="str">
        <f t="shared" si="62"/>
        <v/>
      </c>
      <c r="CF121" s="2" t="str" cm="1">
        <f t="array" ref="CF121">IF(B121="","",SUMPRODUCT(($D$1:$AB$4=$CF$4)*$D121:$AB121))</f>
        <v/>
      </c>
      <c r="CG121" s="15" t="str">
        <f t="shared" si="63"/>
        <v/>
      </c>
      <c r="CH121" s="2" t="str" cm="1">
        <f t="array" ref="CH121">IF(B121="","",SUMPRODUCT(($D$1:$AB$4=$CH$4)*$D121:$AB121))</f>
        <v/>
      </c>
      <c r="CI121" s="15" t="str">
        <f t="shared" si="64"/>
        <v/>
      </c>
    </row>
    <row r="122" spans="1:127">
      <c r="A122" s="6">
        <v>117</v>
      </c>
      <c r="D122" s="97"/>
      <c r="E122" s="86"/>
      <c r="F122" s="86"/>
      <c r="G122" s="86"/>
      <c r="H122" s="86"/>
      <c r="I122" s="98"/>
      <c r="J122" s="102"/>
      <c r="K122" s="87"/>
      <c r="L122" s="87"/>
      <c r="M122" s="87"/>
      <c r="N122" s="87"/>
      <c r="O122" s="103"/>
      <c r="P122" s="107"/>
      <c r="Q122" s="88"/>
      <c r="R122" s="88"/>
      <c r="S122" s="88"/>
      <c r="T122" s="88"/>
      <c r="U122" s="108"/>
      <c r="V122" s="113"/>
      <c r="W122" s="89"/>
      <c r="X122" s="89"/>
      <c r="Y122" s="89"/>
      <c r="Z122" s="89"/>
      <c r="AA122" s="89"/>
      <c r="AB122" s="169"/>
      <c r="AC122" s="171" t="str">
        <f t="shared" si="65"/>
        <v/>
      </c>
      <c r="AD122" s="172" t="str">
        <f t="shared" si="39"/>
        <v/>
      </c>
      <c r="AL122" s="2" t="str" cm="1">
        <f t="array" ref="AL122">IF(B122="","",SUMPRODUCT(($D$1:$AB$4=$AL$4)*D122:AB122))</f>
        <v/>
      </c>
      <c r="AM122" s="15" t="str">
        <f t="shared" si="40"/>
        <v/>
      </c>
      <c r="AN122" s="2" t="str" cm="1">
        <f t="array" ref="AN122">IF(B122="","",SUMPRODUCT(($D$1:$AB$4=$AN$4)*D122:AB122))</f>
        <v/>
      </c>
      <c r="AO122" s="15" t="str">
        <f t="shared" si="41"/>
        <v/>
      </c>
      <c r="AP122" s="2" t="str" cm="1">
        <f t="array" ref="AP122">IF(B122="","",SUMPRODUCT(($D$1:$AB$4=$AP$4)*D122:AB122))</f>
        <v/>
      </c>
      <c r="AQ122" s="15" t="str">
        <f t="shared" si="42"/>
        <v/>
      </c>
      <c r="AR122" s="2" t="str" cm="1">
        <f t="array" ref="AR122">IF(B122="","",SUMPRODUCT(($D$1:$AB$4=$AR$4)*D122:AB122))</f>
        <v/>
      </c>
      <c r="AS122" s="15" t="str">
        <f t="shared" si="43"/>
        <v/>
      </c>
      <c r="AT122" s="2" t="str" cm="1">
        <f t="array" ref="AT122">IF(B122="","",SUMPRODUCT(($D$1:$AB$4=$AT$4)*$D122:$AB122))</f>
        <v/>
      </c>
      <c r="AU122" s="15" t="str">
        <f t="shared" si="44"/>
        <v/>
      </c>
      <c r="AV122" s="2" t="str" cm="1">
        <f t="array" ref="AV122">IF(D122="","",SUMPRODUCT(($D$1:$AB$4=$AV$4)*$D122:$AB122))</f>
        <v/>
      </c>
      <c r="AW122" s="15" t="str">
        <f t="shared" si="45"/>
        <v/>
      </c>
      <c r="AX122" s="2" t="str" cm="1">
        <f t="array" ref="AX122">IF(F122="","",SUMPRODUCT(($D$1:$AB$4=$AX$4)*$D122:$AB122))</f>
        <v/>
      </c>
      <c r="AY122" s="15" t="str">
        <f t="shared" si="46"/>
        <v/>
      </c>
      <c r="AZ122" s="2" t="str" cm="1">
        <f t="array" ref="AZ122">IF(B122="","",SUMPRODUCT(($D$1:$AB$4=$AZ$4)*$D122:$AB122))</f>
        <v/>
      </c>
      <c r="BA122" s="15" t="str">
        <f t="shared" si="47"/>
        <v/>
      </c>
      <c r="BB122" s="2" t="str" cm="1">
        <f t="array" ref="BB122">IF(B122="","",SUMPRODUCT(($D$1:$AB$4=$BB$4)*$D122:$AB122))</f>
        <v/>
      </c>
      <c r="BC122" s="15" t="str">
        <f t="shared" si="48"/>
        <v/>
      </c>
      <c r="BD122" s="2" t="str" cm="1">
        <f t="array" ref="BD122">IF(B122="","",SUMPRODUCT(($D$1:$AB$4=$BD$4)*$D122:$AB122))</f>
        <v/>
      </c>
      <c r="BE122" s="15" t="str">
        <f t="shared" si="49"/>
        <v/>
      </c>
      <c r="BF122" s="2" t="str" cm="1">
        <f t="array" ref="BF122">IF(B122="","",SUMPRODUCT(($D$1:$AB$4=$BF$4)*$D122:$AB122))</f>
        <v/>
      </c>
      <c r="BG122" s="15" t="str">
        <f t="shared" si="50"/>
        <v/>
      </c>
      <c r="BH122" s="2" t="str" cm="1">
        <f t="array" ref="BH122">IF(B122="","",SUMPRODUCT(($D$1:$AB$4=$BH$4)*$D122:$AB122))</f>
        <v/>
      </c>
      <c r="BI122" s="15" t="str">
        <f t="shared" si="51"/>
        <v/>
      </c>
      <c r="BJ122" s="2" t="str" cm="1">
        <f t="array" ref="BJ122">IF(B122="","",SUMPRODUCT(($D$1:$AB$4=$BJ$4)*$D122:$AB122))</f>
        <v/>
      </c>
      <c r="BK122" s="15" t="str">
        <f t="shared" si="52"/>
        <v/>
      </c>
      <c r="BL122" s="2" t="str" cm="1">
        <f t="array" ref="BL122">IF(B122="","",SUMPRODUCT(($D$1:$AB$4=$BL$4)*$D122:$AB122))</f>
        <v/>
      </c>
      <c r="BM122" s="15" t="str">
        <f t="shared" si="53"/>
        <v/>
      </c>
      <c r="BN122" s="2" t="str" cm="1">
        <f t="array" ref="BN122">IF(B122="","",SUMPRODUCT(($D$1:$AB$4=$BN$4)*$D122:$AB122))</f>
        <v/>
      </c>
      <c r="BO122" s="15" t="str">
        <f t="shared" si="54"/>
        <v/>
      </c>
      <c r="BP122" s="2" t="str" cm="1">
        <f t="array" ref="BP122">IF(B122="","",SUMPRODUCT(($D$1:$AB$4=$BP$4)*$D122:$AB122))</f>
        <v/>
      </c>
      <c r="BQ122" s="15" t="str">
        <f t="shared" si="55"/>
        <v/>
      </c>
      <c r="BR122" s="2" t="str" cm="1">
        <f t="array" ref="BR122">IF(B122="","",SUMPRODUCT(($D$1:$AB$4=$BR$4)*$D122:$AB122))</f>
        <v/>
      </c>
      <c r="BS122" s="15" t="str">
        <f t="shared" si="56"/>
        <v/>
      </c>
      <c r="BT122" s="2" t="str" cm="1">
        <f t="array" ref="BT122">IF(B122="","",SUMPRODUCT(($D$1:$AB$4=$BT$4)*$D122:$AB122))</f>
        <v/>
      </c>
      <c r="BU122" s="15" t="str">
        <f t="shared" si="57"/>
        <v/>
      </c>
      <c r="BV122" s="2" t="str" cm="1">
        <f t="array" ref="BV122">IF(B122="","",SUMPRODUCT(($D$1:$AB$4=$BV$4)*$D122:$AB122))</f>
        <v/>
      </c>
      <c r="BW122" s="15" t="str">
        <f t="shared" si="58"/>
        <v/>
      </c>
      <c r="BX122" s="2" t="str" cm="1">
        <f t="array" ref="BX122">IF(B122="","",SUMPRODUCT(($D$1:$AB$4=$BX$4)*$D122:$AB122))</f>
        <v/>
      </c>
      <c r="BY122" s="15" t="str">
        <f t="shared" si="59"/>
        <v/>
      </c>
      <c r="BZ122" s="2" t="str" cm="1">
        <f t="array" ref="BZ122">IF(B122="","",SUMPRODUCT(($D$1:$AB$4=$BZ$4)*$D122:$AB122))</f>
        <v/>
      </c>
      <c r="CA122" s="15" t="str">
        <f t="shared" si="60"/>
        <v/>
      </c>
      <c r="CB122" s="2" t="str" cm="1">
        <f t="array" ref="CB122">IF(B122="","",SUMPRODUCT(($D$1:$AB$4=$CB$4)*$D122:$AB122))</f>
        <v/>
      </c>
      <c r="CC122" s="15" t="str">
        <f t="shared" si="61"/>
        <v/>
      </c>
      <c r="CD122" s="2" t="str" cm="1">
        <f t="array" ref="CD122">IF(B122="","",SUMPRODUCT(($D$1:$AB$4=$CD$4)*$D122:$AB122))</f>
        <v/>
      </c>
      <c r="CE122" s="15" t="str">
        <f t="shared" si="62"/>
        <v/>
      </c>
      <c r="CF122" s="2" t="str" cm="1">
        <f t="array" ref="CF122">IF(B122="","",SUMPRODUCT(($D$1:$AB$4=$CF$4)*$D122:$AB122))</f>
        <v/>
      </c>
      <c r="CG122" s="15" t="str">
        <f t="shared" si="63"/>
        <v/>
      </c>
      <c r="CH122" s="2" t="str" cm="1">
        <f t="array" ref="CH122">IF(B122="","",SUMPRODUCT(($D$1:$AB$4=$CH$4)*$D122:$AB122))</f>
        <v/>
      </c>
      <c r="CI122" s="15" t="str">
        <f t="shared" si="64"/>
        <v/>
      </c>
    </row>
    <row r="123" spans="1:127">
      <c r="A123" s="7">
        <v>118</v>
      </c>
      <c r="D123" s="97"/>
      <c r="E123" s="86"/>
      <c r="F123" s="86"/>
      <c r="G123" s="86"/>
      <c r="H123" s="86"/>
      <c r="I123" s="98"/>
      <c r="J123" s="102"/>
      <c r="K123" s="87"/>
      <c r="L123" s="87"/>
      <c r="M123" s="87"/>
      <c r="N123" s="87"/>
      <c r="O123" s="103"/>
      <c r="P123" s="107"/>
      <c r="Q123" s="88"/>
      <c r="R123" s="88"/>
      <c r="S123" s="88"/>
      <c r="T123" s="88"/>
      <c r="U123" s="108"/>
      <c r="V123" s="113"/>
      <c r="W123" s="89"/>
      <c r="X123" s="89"/>
      <c r="Y123" s="89"/>
      <c r="Z123" s="89"/>
      <c r="AA123" s="89"/>
      <c r="AB123" s="169"/>
      <c r="AC123" s="171" t="str">
        <f t="shared" si="65"/>
        <v/>
      </c>
      <c r="AD123" s="172" t="str">
        <f t="shared" si="39"/>
        <v/>
      </c>
      <c r="AL123" s="2" t="str" cm="1">
        <f t="array" ref="AL123">IF(B123="","",SUMPRODUCT(($D$1:$AB$4=$AL$4)*D123:AB123))</f>
        <v/>
      </c>
      <c r="AM123" s="15" t="str">
        <f t="shared" si="40"/>
        <v/>
      </c>
      <c r="AN123" s="2" t="str" cm="1">
        <f t="array" ref="AN123">IF(B123="","",SUMPRODUCT(($D$1:$AB$4=$AN$4)*D123:AB123))</f>
        <v/>
      </c>
      <c r="AO123" s="15" t="str">
        <f t="shared" si="41"/>
        <v/>
      </c>
      <c r="AP123" s="2" t="str" cm="1">
        <f t="array" ref="AP123">IF(B123="","",SUMPRODUCT(($D$1:$AB$4=$AP$4)*D123:AB123))</f>
        <v/>
      </c>
      <c r="AQ123" s="15" t="str">
        <f t="shared" si="42"/>
        <v/>
      </c>
      <c r="AR123" s="2" t="str" cm="1">
        <f t="array" ref="AR123">IF(B123="","",SUMPRODUCT(($D$1:$AB$4=$AR$4)*D123:AB123))</f>
        <v/>
      </c>
      <c r="AS123" s="15" t="str">
        <f t="shared" si="43"/>
        <v/>
      </c>
      <c r="AT123" s="2" t="str" cm="1">
        <f t="array" ref="AT123">IF(B123="","",SUMPRODUCT(($D$1:$AB$4=$AT$4)*$D123:$AB123))</f>
        <v/>
      </c>
      <c r="AU123" s="15" t="str">
        <f t="shared" si="44"/>
        <v/>
      </c>
      <c r="AV123" s="2" t="str" cm="1">
        <f t="array" ref="AV123">IF(D123="","",SUMPRODUCT(($D$1:$AB$4=$AV$4)*$D123:$AB123))</f>
        <v/>
      </c>
      <c r="AW123" s="15" t="str">
        <f t="shared" si="45"/>
        <v/>
      </c>
      <c r="AX123" s="2" t="str" cm="1">
        <f t="array" ref="AX123">IF(F123="","",SUMPRODUCT(($D$1:$AB$4=$AX$4)*$D123:$AB123))</f>
        <v/>
      </c>
      <c r="AY123" s="15" t="str">
        <f t="shared" si="46"/>
        <v/>
      </c>
      <c r="AZ123" s="2" t="str" cm="1">
        <f t="array" ref="AZ123">IF(B123="","",SUMPRODUCT(($D$1:$AB$4=$AZ$4)*$D123:$AB123))</f>
        <v/>
      </c>
      <c r="BA123" s="15" t="str">
        <f t="shared" si="47"/>
        <v/>
      </c>
      <c r="BB123" s="2" t="str" cm="1">
        <f t="array" ref="BB123">IF(B123="","",SUMPRODUCT(($D$1:$AB$4=$BB$4)*$D123:$AB123))</f>
        <v/>
      </c>
      <c r="BC123" s="15" t="str">
        <f t="shared" si="48"/>
        <v/>
      </c>
      <c r="BD123" s="2" t="str" cm="1">
        <f t="array" ref="BD123">IF(B123="","",SUMPRODUCT(($D$1:$AB$4=$BD$4)*$D123:$AB123))</f>
        <v/>
      </c>
      <c r="BE123" s="15" t="str">
        <f t="shared" si="49"/>
        <v/>
      </c>
      <c r="BF123" s="2" t="str" cm="1">
        <f t="array" ref="BF123">IF(B123="","",SUMPRODUCT(($D$1:$AB$4=$BF$4)*$D123:$AB123))</f>
        <v/>
      </c>
      <c r="BG123" s="15" t="str">
        <f t="shared" si="50"/>
        <v/>
      </c>
      <c r="BH123" s="2" t="str" cm="1">
        <f t="array" ref="BH123">IF(B123="","",SUMPRODUCT(($D$1:$AB$4=$BH$4)*$D123:$AB123))</f>
        <v/>
      </c>
      <c r="BI123" s="15" t="str">
        <f t="shared" si="51"/>
        <v/>
      </c>
      <c r="BJ123" s="2" t="str" cm="1">
        <f t="array" ref="BJ123">IF(B123="","",SUMPRODUCT(($D$1:$AB$4=$BJ$4)*$D123:$AB123))</f>
        <v/>
      </c>
      <c r="BK123" s="15" t="str">
        <f t="shared" si="52"/>
        <v/>
      </c>
      <c r="BL123" s="2" t="str" cm="1">
        <f t="array" ref="BL123">IF(B123="","",SUMPRODUCT(($D$1:$AB$4=$BL$4)*$D123:$AB123))</f>
        <v/>
      </c>
      <c r="BM123" s="15" t="str">
        <f t="shared" si="53"/>
        <v/>
      </c>
      <c r="BN123" s="2" t="str" cm="1">
        <f t="array" ref="BN123">IF(B123="","",SUMPRODUCT(($D$1:$AB$4=$BN$4)*$D123:$AB123))</f>
        <v/>
      </c>
      <c r="BO123" s="15" t="str">
        <f t="shared" si="54"/>
        <v/>
      </c>
      <c r="BP123" s="2" t="str" cm="1">
        <f t="array" ref="BP123">IF(B123="","",SUMPRODUCT(($D$1:$AB$4=$BP$4)*$D123:$AB123))</f>
        <v/>
      </c>
      <c r="BQ123" s="15" t="str">
        <f t="shared" si="55"/>
        <v/>
      </c>
      <c r="BR123" s="2" t="str" cm="1">
        <f t="array" ref="BR123">IF(B123="","",SUMPRODUCT(($D$1:$AB$4=$BR$4)*$D123:$AB123))</f>
        <v/>
      </c>
      <c r="BS123" s="15" t="str">
        <f t="shared" si="56"/>
        <v/>
      </c>
      <c r="BT123" s="2" t="str" cm="1">
        <f t="array" ref="BT123">IF(B123="","",SUMPRODUCT(($D$1:$AB$4=$BT$4)*$D123:$AB123))</f>
        <v/>
      </c>
      <c r="BU123" s="15" t="str">
        <f t="shared" si="57"/>
        <v/>
      </c>
      <c r="BV123" s="2" t="str" cm="1">
        <f t="array" ref="BV123">IF(B123="","",SUMPRODUCT(($D$1:$AB$4=$BV$4)*$D123:$AB123))</f>
        <v/>
      </c>
      <c r="BW123" s="15" t="str">
        <f t="shared" si="58"/>
        <v/>
      </c>
      <c r="BX123" s="2" t="str" cm="1">
        <f t="array" ref="BX123">IF(B123="","",SUMPRODUCT(($D$1:$AB$4=$BX$4)*$D123:$AB123))</f>
        <v/>
      </c>
      <c r="BY123" s="15" t="str">
        <f t="shared" si="59"/>
        <v/>
      </c>
      <c r="BZ123" s="2" t="str" cm="1">
        <f t="array" ref="BZ123">IF(B123="","",SUMPRODUCT(($D$1:$AB$4=$BZ$4)*$D123:$AB123))</f>
        <v/>
      </c>
      <c r="CA123" s="15" t="str">
        <f t="shared" si="60"/>
        <v/>
      </c>
      <c r="CB123" s="2" t="str" cm="1">
        <f t="array" ref="CB123">IF(B123="","",SUMPRODUCT(($D$1:$AB$4=$CB$4)*$D123:$AB123))</f>
        <v/>
      </c>
      <c r="CC123" s="15" t="str">
        <f t="shared" si="61"/>
        <v/>
      </c>
      <c r="CD123" s="2" t="str" cm="1">
        <f t="array" ref="CD123">IF(B123="","",SUMPRODUCT(($D$1:$AB$4=$CD$4)*$D123:$AB123))</f>
        <v/>
      </c>
      <c r="CE123" s="15" t="str">
        <f t="shared" si="62"/>
        <v/>
      </c>
      <c r="CF123" s="2" t="str" cm="1">
        <f t="array" ref="CF123">IF(B123="","",SUMPRODUCT(($D$1:$AB$4=$CF$4)*$D123:$AB123))</f>
        <v/>
      </c>
      <c r="CG123" s="15" t="str">
        <f t="shared" si="63"/>
        <v/>
      </c>
      <c r="CH123" s="2" t="str" cm="1">
        <f t="array" ref="CH123">IF(B123="","",SUMPRODUCT(($D$1:$AB$4=$CH$4)*$D123:$AB123))</f>
        <v/>
      </c>
      <c r="CI123" s="15" t="str">
        <f t="shared" si="64"/>
        <v/>
      </c>
    </row>
    <row r="124" spans="1:127">
      <c r="A124" s="6">
        <v>119</v>
      </c>
      <c r="D124" s="97"/>
      <c r="E124" s="86"/>
      <c r="F124" s="86"/>
      <c r="G124" s="86"/>
      <c r="H124" s="86"/>
      <c r="I124" s="98"/>
      <c r="J124" s="102"/>
      <c r="K124" s="87"/>
      <c r="L124" s="87"/>
      <c r="M124" s="87"/>
      <c r="N124" s="87"/>
      <c r="O124" s="103"/>
      <c r="P124" s="107"/>
      <c r="Q124" s="88"/>
      <c r="R124" s="88"/>
      <c r="S124" s="88"/>
      <c r="T124" s="88"/>
      <c r="U124" s="108"/>
      <c r="V124" s="113"/>
      <c r="W124" s="89"/>
      <c r="X124" s="89"/>
      <c r="Y124" s="89"/>
      <c r="Z124" s="89"/>
      <c r="AA124" s="89"/>
      <c r="AB124" s="169"/>
      <c r="AC124" s="171" t="str">
        <f t="shared" si="65"/>
        <v/>
      </c>
      <c r="AD124" s="172" t="str">
        <f t="shared" si="39"/>
        <v/>
      </c>
      <c r="AL124" s="2" t="str" cm="1">
        <f t="array" ref="AL124">IF(B124="","",SUMPRODUCT(($D$1:$AB$4=$AL$4)*D124:AB124))</f>
        <v/>
      </c>
      <c r="AM124" s="15" t="str">
        <f t="shared" si="40"/>
        <v/>
      </c>
      <c r="AN124" s="2" t="str" cm="1">
        <f t="array" ref="AN124">IF(B124="","",SUMPRODUCT(($D$1:$AB$4=$AN$4)*D124:AB124))</f>
        <v/>
      </c>
      <c r="AO124" s="15" t="str">
        <f t="shared" si="41"/>
        <v/>
      </c>
      <c r="AP124" s="2" t="str" cm="1">
        <f t="array" ref="AP124">IF(B124="","",SUMPRODUCT(($D$1:$AB$4=$AP$4)*D124:AB124))</f>
        <v/>
      </c>
      <c r="AQ124" s="15" t="str">
        <f t="shared" si="42"/>
        <v/>
      </c>
      <c r="AR124" s="2" t="str" cm="1">
        <f t="array" ref="AR124">IF(B124="","",SUMPRODUCT(($D$1:$AB$4=$AR$4)*D124:AB124))</f>
        <v/>
      </c>
      <c r="AS124" s="15" t="str">
        <f t="shared" si="43"/>
        <v/>
      </c>
      <c r="AT124" s="2" t="str" cm="1">
        <f t="array" ref="AT124">IF(B124="","",SUMPRODUCT(($D$1:$AB$4=$AT$4)*$D124:$AB124))</f>
        <v/>
      </c>
      <c r="AU124" s="15" t="str">
        <f t="shared" si="44"/>
        <v/>
      </c>
      <c r="AV124" s="2" t="str" cm="1">
        <f t="array" ref="AV124">IF(D124="","",SUMPRODUCT(($D$1:$AB$4=$AV$4)*$D124:$AB124))</f>
        <v/>
      </c>
      <c r="AW124" s="15" t="str">
        <f t="shared" si="45"/>
        <v/>
      </c>
      <c r="AX124" s="2" t="str" cm="1">
        <f t="array" ref="AX124">IF(F124="","",SUMPRODUCT(($D$1:$AB$4=$AX$4)*$D124:$AB124))</f>
        <v/>
      </c>
      <c r="AY124" s="15" t="str">
        <f t="shared" si="46"/>
        <v/>
      </c>
      <c r="AZ124" s="2" t="str" cm="1">
        <f t="array" ref="AZ124">IF(B124="","",SUMPRODUCT(($D$1:$AB$4=$AZ$4)*$D124:$AB124))</f>
        <v/>
      </c>
      <c r="BA124" s="15" t="str">
        <f t="shared" si="47"/>
        <v/>
      </c>
      <c r="BB124" s="2" t="str" cm="1">
        <f t="array" ref="BB124">IF(B124="","",SUMPRODUCT(($D$1:$AB$4=$BB$4)*$D124:$AB124))</f>
        <v/>
      </c>
      <c r="BC124" s="15" t="str">
        <f t="shared" si="48"/>
        <v/>
      </c>
      <c r="BD124" s="2" t="str" cm="1">
        <f t="array" ref="BD124">IF(B124="","",SUMPRODUCT(($D$1:$AB$4=$BD$4)*$D124:$AB124))</f>
        <v/>
      </c>
      <c r="BE124" s="15" t="str">
        <f t="shared" si="49"/>
        <v/>
      </c>
      <c r="BF124" s="2" t="str" cm="1">
        <f t="array" ref="BF124">IF(B124="","",SUMPRODUCT(($D$1:$AB$4=$BF$4)*$D124:$AB124))</f>
        <v/>
      </c>
      <c r="BG124" s="15" t="str">
        <f t="shared" si="50"/>
        <v/>
      </c>
      <c r="BH124" s="2" t="str" cm="1">
        <f t="array" ref="BH124">IF(B124="","",SUMPRODUCT(($D$1:$AB$4=$BH$4)*$D124:$AB124))</f>
        <v/>
      </c>
      <c r="BI124" s="15" t="str">
        <f t="shared" si="51"/>
        <v/>
      </c>
      <c r="BJ124" s="2" t="str" cm="1">
        <f t="array" ref="BJ124">IF(B124="","",SUMPRODUCT(($D$1:$AB$4=$BJ$4)*$D124:$AB124))</f>
        <v/>
      </c>
      <c r="BK124" s="15" t="str">
        <f t="shared" si="52"/>
        <v/>
      </c>
      <c r="BL124" s="2" t="str" cm="1">
        <f t="array" ref="BL124">IF(B124="","",SUMPRODUCT(($D$1:$AB$4=$BL$4)*$D124:$AB124))</f>
        <v/>
      </c>
      <c r="BM124" s="15" t="str">
        <f t="shared" si="53"/>
        <v/>
      </c>
      <c r="BN124" s="2" t="str" cm="1">
        <f t="array" ref="BN124">IF(B124="","",SUMPRODUCT(($D$1:$AB$4=$BN$4)*$D124:$AB124))</f>
        <v/>
      </c>
      <c r="BO124" s="15" t="str">
        <f t="shared" si="54"/>
        <v/>
      </c>
      <c r="BP124" s="2" t="str" cm="1">
        <f t="array" ref="BP124">IF(B124="","",SUMPRODUCT(($D$1:$AB$4=$BP$4)*$D124:$AB124))</f>
        <v/>
      </c>
      <c r="BQ124" s="15" t="str">
        <f t="shared" si="55"/>
        <v/>
      </c>
      <c r="BR124" s="2" t="str" cm="1">
        <f t="array" ref="BR124">IF(B124="","",SUMPRODUCT(($D$1:$AB$4=$BR$4)*$D124:$AB124))</f>
        <v/>
      </c>
      <c r="BS124" s="15" t="str">
        <f t="shared" si="56"/>
        <v/>
      </c>
      <c r="BT124" s="2" t="str" cm="1">
        <f t="array" ref="BT124">IF(B124="","",SUMPRODUCT(($D$1:$AB$4=$BT$4)*$D124:$AB124))</f>
        <v/>
      </c>
      <c r="BU124" s="15" t="str">
        <f t="shared" si="57"/>
        <v/>
      </c>
      <c r="BV124" s="2" t="str" cm="1">
        <f t="array" ref="BV124">IF(B124="","",SUMPRODUCT(($D$1:$AB$4=$BV$4)*$D124:$AB124))</f>
        <v/>
      </c>
      <c r="BW124" s="15" t="str">
        <f t="shared" si="58"/>
        <v/>
      </c>
      <c r="BX124" s="2" t="str" cm="1">
        <f t="array" ref="BX124">IF(B124="","",SUMPRODUCT(($D$1:$AB$4=$BX$4)*$D124:$AB124))</f>
        <v/>
      </c>
      <c r="BY124" s="15" t="str">
        <f t="shared" si="59"/>
        <v/>
      </c>
      <c r="BZ124" s="2" t="str" cm="1">
        <f t="array" ref="BZ124">IF(B124="","",SUMPRODUCT(($D$1:$AB$4=$BZ$4)*$D124:$AB124))</f>
        <v/>
      </c>
      <c r="CA124" s="15" t="str">
        <f t="shared" si="60"/>
        <v/>
      </c>
      <c r="CB124" s="2" t="str" cm="1">
        <f t="array" ref="CB124">IF(B124="","",SUMPRODUCT(($D$1:$AB$4=$CB$4)*$D124:$AB124))</f>
        <v/>
      </c>
      <c r="CC124" s="15" t="str">
        <f t="shared" si="61"/>
        <v/>
      </c>
      <c r="CD124" s="2" t="str" cm="1">
        <f t="array" ref="CD124">IF(B124="","",SUMPRODUCT(($D$1:$AB$4=$CD$4)*$D124:$AB124))</f>
        <v/>
      </c>
      <c r="CE124" s="15" t="str">
        <f t="shared" si="62"/>
        <v/>
      </c>
      <c r="CF124" s="2" t="str" cm="1">
        <f t="array" ref="CF124">IF(B124="","",SUMPRODUCT(($D$1:$AB$4=$CF$4)*$D124:$AB124))</f>
        <v/>
      </c>
      <c r="CG124" s="15" t="str">
        <f t="shared" si="63"/>
        <v/>
      </c>
      <c r="CH124" s="2" t="str" cm="1">
        <f t="array" ref="CH124">IF(B124="","",SUMPRODUCT(($D$1:$AB$4=$CH$4)*$D124:$AB124))</f>
        <v/>
      </c>
      <c r="CI124" s="15" t="str">
        <f t="shared" si="64"/>
        <v/>
      </c>
    </row>
    <row r="125" spans="1:127" ht="15.75" thickBot="1">
      <c r="A125" s="7">
        <v>120</v>
      </c>
      <c r="D125" s="99"/>
      <c r="E125" s="100"/>
      <c r="F125" s="100"/>
      <c r="G125" s="100"/>
      <c r="H125" s="100"/>
      <c r="I125" s="101"/>
      <c r="J125" s="104"/>
      <c r="K125" s="105"/>
      <c r="L125" s="105"/>
      <c r="M125" s="105"/>
      <c r="N125" s="105"/>
      <c r="O125" s="106"/>
      <c r="P125" s="109"/>
      <c r="Q125" s="110"/>
      <c r="R125" s="110"/>
      <c r="S125" s="110"/>
      <c r="T125" s="110"/>
      <c r="U125" s="111"/>
      <c r="V125" s="115"/>
      <c r="W125" s="116"/>
      <c r="X125" s="116"/>
      <c r="Y125" s="116"/>
      <c r="Z125" s="116"/>
      <c r="AA125" s="116"/>
      <c r="AB125" s="170"/>
      <c r="AC125" s="171" t="str">
        <f t="shared" si="65"/>
        <v/>
      </c>
      <c r="AD125" s="172" t="str">
        <f t="shared" si="39"/>
        <v/>
      </c>
      <c r="AL125" s="2" t="str" cm="1">
        <f t="array" ref="AL125">IF(B125="","",SUMPRODUCT(($D$1:$AB$4=$AL$4)*D125:AB125))</f>
        <v/>
      </c>
      <c r="AM125" s="15" t="str">
        <f t="shared" si="40"/>
        <v/>
      </c>
      <c r="AN125" s="2" t="str" cm="1">
        <f t="array" ref="AN125">IF(B125="","",SUMPRODUCT(($D$1:$AB$4=$AN$4)*D125:AB125))</f>
        <v/>
      </c>
      <c r="AO125" s="15" t="str">
        <f t="shared" si="41"/>
        <v/>
      </c>
      <c r="AP125" s="2" t="str" cm="1">
        <f t="array" ref="AP125">IF(B125="","",SUMPRODUCT(($D$1:$AB$4=$AP$4)*D125:AB125))</f>
        <v/>
      </c>
      <c r="AQ125" s="15" t="str">
        <f t="shared" si="42"/>
        <v/>
      </c>
      <c r="AR125" s="2" t="str" cm="1">
        <f t="array" ref="AR125">IF(B125="","",SUMPRODUCT(($D$1:$AB$4=$AR$4)*D125:AB125))</f>
        <v/>
      </c>
      <c r="AS125" s="15" t="str">
        <f t="shared" si="43"/>
        <v/>
      </c>
      <c r="AT125" s="2" t="str" cm="1">
        <f t="array" ref="AT125">IF(B125="","",SUMPRODUCT(($D$1:$AB$4=$AT$4)*$D125:$AB125))</f>
        <v/>
      </c>
      <c r="AU125" s="15" t="str">
        <f t="shared" si="44"/>
        <v/>
      </c>
      <c r="AV125" s="2" t="str" cm="1">
        <f t="array" ref="AV125">IF(D125="","",SUMPRODUCT(($D$1:$AB$4=$AV$4)*$D125:$AB125))</f>
        <v/>
      </c>
      <c r="AW125" s="15" t="str">
        <f t="shared" si="45"/>
        <v/>
      </c>
      <c r="AX125" s="2" t="str" cm="1">
        <f t="array" ref="AX125">IF(F125="","",SUMPRODUCT(($D$1:$AB$4=$AX$4)*$D125:$AB125))</f>
        <v/>
      </c>
      <c r="AY125" s="15" t="str">
        <f t="shared" si="46"/>
        <v/>
      </c>
      <c r="AZ125" s="2" t="str" cm="1">
        <f t="array" ref="AZ125">IF(B125="","",SUMPRODUCT(($D$1:$AB$4=$AZ$4)*$D125:$AB125))</f>
        <v/>
      </c>
      <c r="BA125" s="15" t="str">
        <f t="shared" si="47"/>
        <v/>
      </c>
      <c r="BB125" s="2" t="str" cm="1">
        <f t="array" ref="BB125">IF(B125="","",SUMPRODUCT(($D$1:$AB$4=$BB$4)*$D125:$AB125))</f>
        <v/>
      </c>
      <c r="BC125" s="15" t="str">
        <f t="shared" si="48"/>
        <v/>
      </c>
      <c r="BD125" s="2" t="str" cm="1">
        <f t="array" ref="BD125">IF(B125="","",SUMPRODUCT(($D$1:$AB$4=$BD$4)*$D125:$AB125))</f>
        <v/>
      </c>
      <c r="BE125" s="15" t="str">
        <f t="shared" si="49"/>
        <v/>
      </c>
      <c r="BF125" s="2" t="str" cm="1">
        <f t="array" ref="BF125">IF(B125="","",SUMPRODUCT(($D$1:$AB$4=$BF$4)*$D125:$AB125))</f>
        <v/>
      </c>
      <c r="BG125" s="15" t="str">
        <f t="shared" si="50"/>
        <v/>
      </c>
      <c r="BH125" s="2" t="str" cm="1">
        <f t="array" ref="BH125">IF(B125="","",SUMPRODUCT(($D$1:$AB$4=$BH$4)*$D125:$AB125))</f>
        <v/>
      </c>
      <c r="BI125" s="15" t="str">
        <f t="shared" si="51"/>
        <v/>
      </c>
      <c r="BJ125" s="2" t="str" cm="1">
        <f t="array" ref="BJ125">IF(B125="","",SUMPRODUCT(($D$1:$AB$4=$BJ$4)*$D125:$AB125))</f>
        <v/>
      </c>
      <c r="BK125" s="15" t="str">
        <f t="shared" si="52"/>
        <v/>
      </c>
      <c r="BL125" s="2" t="str" cm="1">
        <f t="array" ref="BL125">IF(B125="","",SUMPRODUCT(($D$1:$AB$4=$BL$4)*$D125:$AB125))</f>
        <v/>
      </c>
      <c r="BM125" s="15" t="str">
        <f t="shared" si="53"/>
        <v/>
      </c>
      <c r="BN125" s="2" t="str" cm="1">
        <f t="array" ref="BN125">IF(B125="","",SUMPRODUCT(($D$1:$AB$4=$BN$4)*$D125:$AB125))</f>
        <v/>
      </c>
      <c r="BO125" s="15" t="str">
        <f t="shared" si="54"/>
        <v/>
      </c>
      <c r="BP125" s="2" t="str" cm="1">
        <f t="array" ref="BP125">IF(B125="","",SUMPRODUCT(($D$1:$AB$4=$BP$4)*$D125:$AB125))</f>
        <v/>
      </c>
      <c r="BQ125" s="15" t="str">
        <f t="shared" si="55"/>
        <v/>
      </c>
      <c r="BR125" s="2" t="str" cm="1">
        <f t="array" ref="BR125">IF(B125="","",SUMPRODUCT(($D$1:$AB$4=$BR$4)*$D125:$AB125))</f>
        <v/>
      </c>
      <c r="BS125" s="15" t="str">
        <f t="shared" si="56"/>
        <v/>
      </c>
      <c r="BT125" s="2" t="str" cm="1">
        <f t="array" ref="BT125">IF(B125="","",SUMPRODUCT(($D$1:$AB$4=$BT$4)*$D125:$AB125))</f>
        <v/>
      </c>
      <c r="BU125" s="15" t="str">
        <f t="shared" si="57"/>
        <v/>
      </c>
      <c r="BV125" s="2" t="str" cm="1">
        <f t="array" ref="BV125">IF(B125="","",SUMPRODUCT(($D$1:$AB$4=$BV$4)*$D125:$AB125))</f>
        <v/>
      </c>
      <c r="BW125" s="15" t="str">
        <f t="shared" si="58"/>
        <v/>
      </c>
      <c r="BX125" s="2" t="str" cm="1">
        <f t="array" ref="BX125">IF(B125="","",SUMPRODUCT(($D$1:$AB$4=$BX$4)*$D125:$AB125))</f>
        <v/>
      </c>
      <c r="BY125" s="15" t="str">
        <f t="shared" si="59"/>
        <v/>
      </c>
      <c r="BZ125" s="2" t="str" cm="1">
        <f t="array" ref="BZ125">IF(B125="","",SUMPRODUCT(($D$1:$AB$4=$BZ$4)*$D125:$AB125))</f>
        <v/>
      </c>
      <c r="CA125" s="15" t="str">
        <f t="shared" si="60"/>
        <v/>
      </c>
      <c r="CB125" s="2" t="str" cm="1">
        <f t="array" ref="CB125">IF(B125="","",SUMPRODUCT(($D$1:$AB$4=$CB$4)*$D125:$AB125))</f>
        <v/>
      </c>
      <c r="CC125" s="15" t="str">
        <f t="shared" si="61"/>
        <v/>
      </c>
      <c r="CD125" s="2" t="str" cm="1">
        <f t="array" ref="CD125">IF(B125="","",SUMPRODUCT(($D$1:$AB$4=$CD$4)*$D125:$AB125))</f>
        <v/>
      </c>
      <c r="CE125" s="15" t="str">
        <f t="shared" si="62"/>
        <v/>
      </c>
      <c r="CF125" s="2" t="str" cm="1">
        <f t="array" ref="CF125">IF(B125="","",SUMPRODUCT(($D$1:$AB$4=$CF$4)*$D125:$AB125))</f>
        <v/>
      </c>
      <c r="CG125" s="15" t="str">
        <f t="shared" si="63"/>
        <v/>
      </c>
      <c r="CH125" s="2" t="str" cm="1">
        <f t="array" ref="CH125">IF(B125="","",SUMPRODUCT(($D$1:$AB$4=$CH$4)*$D125:$AB125))</f>
        <v/>
      </c>
      <c r="CI125" s="15" t="str">
        <f t="shared" si="64"/>
        <v/>
      </c>
    </row>
    <row r="126" spans="1:127" s="3" customFormat="1" ht="15.75" thickBot="1">
      <c r="A126" s="7">
        <v>121</v>
      </c>
      <c r="B126" s="1"/>
      <c r="D126" s="99"/>
      <c r="E126" s="100"/>
      <c r="F126" s="100"/>
      <c r="G126" s="100"/>
      <c r="H126" s="100"/>
      <c r="I126" s="101"/>
      <c r="J126" s="104"/>
      <c r="K126" s="105"/>
      <c r="L126" s="105"/>
      <c r="M126" s="105"/>
      <c r="N126" s="105"/>
      <c r="O126" s="106"/>
      <c r="P126" s="109"/>
      <c r="Q126" s="110"/>
      <c r="R126" s="110"/>
      <c r="S126" s="110"/>
      <c r="T126" s="110"/>
      <c r="U126" s="111"/>
      <c r="V126" s="115"/>
      <c r="W126" s="116"/>
      <c r="X126" s="116"/>
      <c r="Y126" s="116"/>
      <c r="Z126" s="116"/>
      <c r="AA126" s="116"/>
      <c r="AB126" s="170"/>
      <c r="AC126" s="171" t="str">
        <f t="shared" ref="AC126:AC189" si="66">IF(B126="","",SUM(D126:AB126))</f>
        <v/>
      </c>
      <c r="AD126" s="172" t="str">
        <f t="shared" ref="AD126:AD189" si="67">IF(AC126="","",SUM(D126:AB126)/$AE$3)</f>
        <v/>
      </c>
      <c r="AE126" s="4"/>
      <c r="AF126" s="4"/>
      <c r="AG126" s="4"/>
      <c r="AH126" s="4"/>
      <c r="AI126" s="4"/>
      <c r="AJ126" s="4"/>
      <c r="AK126" s="4"/>
      <c r="AL126" s="2" t="str" cm="1">
        <f t="array" ref="AL126">IF(B126="","",SUMPRODUCT(($D$1:$AB$4=$AL$4)*D126:AB126))</f>
        <v/>
      </c>
      <c r="AM126" s="15" t="str">
        <f t="shared" si="40"/>
        <v/>
      </c>
      <c r="AN126" s="2" t="str" cm="1">
        <f t="array" ref="AN126">IF(B126="","",SUMPRODUCT(($D$1:$AB$4=$AN$4)*D126:AB126))</f>
        <v/>
      </c>
      <c r="AO126" s="15" t="str">
        <f t="shared" si="41"/>
        <v/>
      </c>
      <c r="AP126" s="2" t="str" cm="1">
        <f t="array" ref="AP126">IF(B126="","",SUMPRODUCT(($D$1:$AB$4=$AP$4)*D126:AB126))</f>
        <v/>
      </c>
      <c r="AQ126" s="15" t="str">
        <f t="shared" si="42"/>
        <v/>
      </c>
      <c r="AR126" s="2" t="str" cm="1">
        <f t="array" ref="AR126">IF(B126="","",SUMPRODUCT(($D$1:$AB$4=$AR$4)*D126:AB126))</f>
        <v/>
      </c>
      <c r="AS126" s="15" t="str">
        <f t="shared" si="43"/>
        <v/>
      </c>
      <c r="AT126" s="2" t="str" cm="1">
        <f t="array" ref="AT126">IF(B126="","",SUMPRODUCT(($D$1:$AB$4=$AT$4)*$D126:$AB126))</f>
        <v/>
      </c>
      <c r="AU126" s="15" t="str">
        <f t="shared" si="44"/>
        <v/>
      </c>
      <c r="AV126" s="2" t="str" cm="1">
        <f t="array" ref="AV126">IF(D126="","",SUMPRODUCT(($D$1:$AB$4=$AV$4)*$D126:$AB126))</f>
        <v/>
      </c>
      <c r="AW126" s="15" t="str">
        <f t="shared" si="45"/>
        <v/>
      </c>
      <c r="AX126" s="2" t="str" cm="1">
        <f t="array" ref="AX126">IF(F126="","",SUMPRODUCT(($D$1:$AB$4=$AX$4)*$D126:$AB126))</f>
        <v/>
      </c>
      <c r="AY126" s="15" t="str">
        <f t="shared" si="46"/>
        <v/>
      </c>
      <c r="AZ126" s="2" t="str" cm="1">
        <f t="array" ref="AZ126">IF(B126="","",SUMPRODUCT(($D$1:$AB$4=$AZ$4)*$D126:$AB126))</f>
        <v/>
      </c>
      <c r="BA126" s="15" t="str">
        <f t="shared" si="47"/>
        <v/>
      </c>
      <c r="BB126" s="2" t="str" cm="1">
        <f t="array" ref="BB126">IF(B126="","",SUMPRODUCT(($D$1:$AB$4=$BB$4)*$D126:$AB126))</f>
        <v/>
      </c>
      <c r="BC126" s="15" t="str">
        <f t="shared" si="48"/>
        <v/>
      </c>
      <c r="BD126" s="2" t="str" cm="1">
        <f t="array" ref="BD126">IF(B126="","",SUMPRODUCT(($D$1:$AB$4=$BD$4)*$D126:$AB126))</f>
        <v/>
      </c>
      <c r="BE126" s="15" t="str">
        <f t="shared" si="49"/>
        <v/>
      </c>
      <c r="BF126" s="2" t="str" cm="1">
        <f t="array" ref="BF126">IF(B126="","",SUMPRODUCT(($D$1:$AB$4=$BF$4)*$D126:$AB126))</f>
        <v/>
      </c>
      <c r="BG126" s="15" t="str">
        <f t="shared" si="50"/>
        <v/>
      </c>
      <c r="BH126" s="2" t="str" cm="1">
        <f t="array" ref="BH126">IF(B126="","",SUMPRODUCT(($D$1:$AB$4=$BH$4)*$D126:$AB126))</f>
        <v/>
      </c>
      <c r="BI126" s="15" t="str">
        <f t="shared" si="51"/>
        <v/>
      </c>
      <c r="BJ126" s="2" t="str" cm="1">
        <f t="array" ref="BJ126">IF(B126="","",SUMPRODUCT(($D$1:$AB$4=$BJ$4)*$D126:$AB126))</f>
        <v/>
      </c>
      <c r="BK126" s="15" t="str">
        <f t="shared" si="52"/>
        <v/>
      </c>
      <c r="BL126" s="2" t="str" cm="1">
        <f t="array" ref="BL126">IF(B126="","",SUMPRODUCT(($D$1:$AB$4=$BL$4)*$D126:$AB126))</f>
        <v/>
      </c>
      <c r="BM126" s="15" t="str">
        <f t="shared" si="53"/>
        <v/>
      </c>
      <c r="BN126" s="2" t="str" cm="1">
        <f t="array" ref="BN126">IF(B126="","",SUMPRODUCT(($D$1:$AB$4=$BN$4)*$D126:$AB126))</f>
        <v/>
      </c>
      <c r="BO126" s="15" t="str">
        <f t="shared" si="54"/>
        <v/>
      </c>
      <c r="BP126" s="2" t="str" cm="1">
        <f t="array" ref="BP126">IF(B126="","",SUMPRODUCT(($D$1:$AB$4=$BP$4)*$D126:$AB126))</f>
        <v/>
      </c>
      <c r="BQ126" s="15" t="str">
        <f t="shared" si="55"/>
        <v/>
      </c>
      <c r="BR126" s="2" t="str" cm="1">
        <f t="array" ref="BR126">IF(B126="","",SUMPRODUCT(($D$1:$AB$4=$BR$4)*$D126:$AB126))</f>
        <v/>
      </c>
      <c r="BS126" s="15" t="str">
        <f t="shared" si="56"/>
        <v/>
      </c>
      <c r="BT126" s="2" t="str" cm="1">
        <f t="array" ref="BT126">IF(B126="","",SUMPRODUCT(($D$1:$AB$4=$BT$4)*$D126:$AB126))</f>
        <v/>
      </c>
      <c r="BU126" s="15" t="str">
        <f t="shared" si="57"/>
        <v/>
      </c>
      <c r="BV126" s="2" t="str" cm="1">
        <f t="array" ref="BV126">IF(B126="","",SUMPRODUCT(($D$1:$AB$4=$BV$4)*$D126:$AB126))</f>
        <v/>
      </c>
      <c r="BW126" s="15" t="str">
        <f t="shared" si="58"/>
        <v/>
      </c>
      <c r="BX126" s="2" t="str" cm="1">
        <f t="array" ref="BX126">IF(B126="","",SUMPRODUCT(($D$1:$AB$4=$BX$4)*$D126:$AB126))</f>
        <v/>
      </c>
      <c r="BY126" s="15" t="str">
        <f t="shared" si="59"/>
        <v/>
      </c>
      <c r="BZ126" s="2" t="str" cm="1">
        <f t="array" ref="BZ126">IF(B126="","",SUMPRODUCT(($D$1:$AB$4=$BZ$4)*$D126:$AB126))</f>
        <v/>
      </c>
      <c r="CA126" s="15" t="str">
        <f t="shared" si="60"/>
        <v/>
      </c>
      <c r="CB126" s="2" t="str" cm="1">
        <f t="array" ref="CB126">IF(B126="","",SUMPRODUCT(($D$1:$AB$4=$CB$4)*$D126:$AB126))</f>
        <v/>
      </c>
      <c r="CC126" s="15" t="str">
        <f t="shared" si="61"/>
        <v/>
      </c>
      <c r="CD126" s="2" t="str" cm="1">
        <f t="array" ref="CD126">IF(B126="","",SUMPRODUCT(($D$1:$AB$4=$CD$4)*$D126:$AB126))</f>
        <v/>
      </c>
      <c r="CE126" s="15" t="str">
        <f t="shared" si="62"/>
        <v/>
      </c>
      <c r="CF126" s="2" t="str" cm="1">
        <f t="array" ref="CF126">IF(B126="","",SUMPRODUCT(($D$1:$AB$4=$CF$4)*$D126:$AB126))</f>
        <v/>
      </c>
      <c r="CG126" s="15" t="str">
        <f t="shared" si="63"/>
        <v/>
      </c>
      <c r="CH126" s="2" t="str" cm="1">
        <f t="array" ref="CH126">IF(B126="","",SUMPRODUCT(($D$1:$AB$4=$CH$4)*$D126:$AB126))</f>
        <v/>
      </c>
      <c r="CI126" s="15" t="str">
        <f t="shared" si="64"/>
        <v/>
      </c>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row>
    <row r="127" spans="1:127" s="3" customFormat="1" ht="15.75" thickBot="1">
      <c r="A127" s="7">
        <v>122</v>
      </c>
      <c r="B127" s="1"/>
      <c r="D127" s="99"/>
      <c r="E127" s="100"/>
      <c r="F127" s="100"/>
      <c r="G127" s="100"/>
      <c r="H127" s="100"/>
      <c r="I127" s="101"/>
      <c r="J127" s="104"/>
      <c r="K127" s="105"/>
      <c r="L127" s="105"/>
      <c r="M127" s="105"/>
      <c r="N127" s="105"/>
      <c r="O127" s="106"/>
      <c r="P127" s="109"/>
      <c r="Q127" s="110"/>
      <c r="R127" s="110"/>
      <c r="S127" s="110"/>
      <c r="T127" s="110"/>
      <c r="U127" s="111"/>
      <c r="V127" s="115"/>
      <c r="W127" s="116"/>
      <c r="X127" s="116"/>
      <c r="Y127" s="116"/>
      <c r="Z127" s="116"/>
      <c r="AA127" s="116"/>
      <c r="AB127" s="170"/>
      <c r="AC127" s="171" t="str">
        <f t="shared" si="66"/>
        <v/>
      </c>
      <c r="AD127" s="172" t="str">
        <f t="shared" si="67"/>
        <v/>
      </c>
      <c r="AE127" s="4"/>
      <c r="AF127" s="4"/>
      <c r="AG127" s="4"/>
      <c r="AH127" s="4"/>
      <c r="AI127" s="4"/>
      <c r="AJ127" s="4"/>
      <c r="AK127" s="4"/>
      <c r="AL127" s="2" t="str" cm="1">
        <f t="array" ref="AL127">IF(B127="","",SUMPRODUCT(($D$1:$AB$4=$AL$4)*D127:AB127))</f>
        <v/>
      </c>
      <c r="AM127" s="15" t="str">
        <f t="shared" si="40"/>
        <v/>
      </c>
      <c r="AN127" s="2" t="str" cm="1">
        <f t="array" ref="AN127">IF(B127="","",SUMPRODUCT(($D$1:$AB$4=$AN$4)*D127:AB127))</f>
        <v/>
      </c>
      <c r="AO127" s="15" t="str">
        <f t="shared" si="41"/>
        <v/>
      </c>
      <c r="AP127" s="2" t="str" cm="1">
        <f t="array" ref="AP127">IF(B127="","",SUMPRODUCT(($D$1:$AB$4=$AP$4)*D127:AB127))</f>
        <v/>
      </c>
      <c r="AQ127" s="15" t="str">
        <f t="shared" si="42"/>
        <v/>
      </c>
      <c r="AR127" s="2" t="str" cm="1">
        <f t="array" ref="AR127">IF(B127="","",SUMPRODUCT(($D$1:$AB$4=$AR$4)*D127:AB127))</f>
        <v/>
      </c>
      <c r="AS127" s="15" t="str">
        <f t="shared" si="43"/>
        <v/>
      </c>
      <c r="AT127" s="2" t="str" cm="1">
        <f t="array" ref="AT127">IF(B127="","",SUMPRODUCT(($D$1:$AB$4=$AT$4)*$D127:$AB127))</f>
        <v/>
      </c>
      <c r="AU127" s="15" t="str">
        <f t="shared" si="44"/>
        <v/>
      </c>
      <c r="AV127" s="2" t="str" cm="1">
        <f t="array" ref="AV127">IF(D127="","",SUMPRODUCT(($D$1:$AB$4=$AV$4)*$D127:$AB127))</f>
        <v/>
      </c>
      <c r="AW127" s="15" t="str">
        <f t="shared" si="45"/>
        <v/>
      </c>
      <c r="AX127" s="2" t="str" cm="1">
        <f t="array" ref="AX127">IF(F127="","",SUMPRODUCT(($D$1:$AB$4=$AX$4)*$D127:$AB127))</f>
        <v/>
      </c>
      <c r="AY127" s="15" t="str">
        <f t="shared" si="46"/>
        <v/>
      </c>
      <c r="AZ127" s="2" t="str" cm="1">
        <f t="array" ref="AZ127">IF(B127="","",SUMPRODUCT(($D$1:$AB$4=$AZ$4)*$D127:$AB127))</f>
        <v/>
      </c>
      <c r="BA127" s="15" t="str">
        <f t="shared" si="47"/>
        <v/>
      </c>
      <c r="BB127" s="2" t="str" cm="1">
        <f t="array" ref="BB127">IF(B127="","",SUMPRODUCT(($D$1:$AB$4=$BB$4)*$D127:$AB127))</f>
        <v/>
      </c>
      <c r="BC127" s="15" t="str">
        <f t="shared" si="48"/>
        <v/>
      </c>
      <c r="BD127" s="2" t="str" cm="1">
        <f t="array" ref="BD127">IF(B127="","",SUMPRODUCT(($D$1:$AB$4=$BD$4)*$D127:$AB127))</f>
        <v/>
      </c>
      <c r="BE127" s="15" t="str">
        <f t="shared" si="49"/>
        <v/>
      </c>
      <c r="BF127" s="2" t="str" cm="1">
        <f t="array" ref="BF127">IF(B127="","",SUMPRODUCT(($D$1:$AB$4=$BF$4)*$D127:$AB127))</f>
        <v/>
      </c>
      <c r="BG127" s="15" t="str">
        <f t="shared" si="50"/>
        <v/>
      </c>
      <c r="BH127" s="2" t="str" cm="1">
        <f t="array" ref="BH127">IF(B127="","",SUMPRODUCT(($D$1:$AB$4=$BH$4)*$D127:$AB127))</f>
        <v/>
      </c>
      <c r="BI127" s="15" t="str">
        <f t="shared" si="51"/>
        <v/>
      </c>
      <c r="BJ127" s="2" t="str" cm="1">
        <f t="array" ref="BJ127">IF(B127="","",SUMPRODUCT(($D$1:$AB$4=$BJ$4)*$D127:$AB127))</f>
        <v/>
      </c>
      <c r="BK127" s="15" t="str">
        <f t="shared" si="52"/>
        <v/>
      </c>
      <c r="BL127" s="2" t="str" cm="1">
        <f t="array" ref="BL127">IF(B127="","",SUMPRODUCT(($D$1:$AB$4=$BL$4)*$D127:$AB127))</f>
        <v/>
      </c>
      <c r="BM127" s="15" t="str">
        <f t="shared" si="53"/>
        <v/>
      </c>
      <c r="BN127" s="2" t="str" cm="1">
        <f t="array" ref="BN127">IF(B127="","",SUMPRODUCT(($D$1:$AB$4=$BN$4)*$D127:$AB127))</f>
        <v/>
      </c>
      <c r="BO127" s="15" t="str">
        <f t="shared" si="54"/>
        <v/>
      </c>
      <c r="BP127" s="2" t="str" cm="1">
        <f t="array" ref="BP127">IF(B127="","",SUMPRODUCT(($D$1:$AB$4=$BP$4)*$D127:$AB127))</f>
        <v/>
      </c>
      <c r="BQ127" s="15" t="str">
        <f t="shared" si="55"/>
        <v/>
      </c>
      <c r="BR127" s="2" t="str" cm="1">
        <f t="array" ref="BR127">IF(B127="","",SUMPRODUCT(($D$1:$AB$4=$BR$4)*$D127:$AB127))</f>
        <v/>
      </c>
      <c r="BS127" s="15" t="str">
        <f t="shared" si="56"/>
        <v/>
      </c>
      <c r="BT127" s="2" t="str" cm="1">
        <f t="array" ref="BT127">IF(B127="","",SUMPRODUCT(($D$1:$AB$4=$BT$4)*$D127:$AB127))</f>
        <v/>
      </c>
      <c r="BU127" s="15" t="str">
        <f t="shared" si="57"/>
        <v/>
      </c>
      <c r="BV127" s="2" t="str" cm="1">
        <f t="array" ref="BV127">IF(B127="","",SUMPRODUCT(($D$1:$AB$4=$BV$4)*$D127:$AB127))</f>
        <v/>
      </c>
      <c r="BW127" s="15" t="str">
        <f t="shared" si="58"/>
        <v/>
      </c>
      <c r="BX127" s="2" t="str" cm="1">
        <f t="array" ref="BX127">IF(B127="","",SUMPRODUCT(($D$1:$AB$4=$BX$4)*$D127:$AB127))</f>
        <v/>
      </c>
      <c r="BY127" s="15" t="str">
        <f t="shared" si="59"/>
        <v/>
      </c>
      <c r="BZ127" s="2" t="str" cm="1">
        <f t="array" ref="BZ127">IF(B127="","",SUMPRODUCT(($D$1:$AB$4=$BZ$4)*$D127:$AB127))</f>
        <v/>
      </c>
      <c r="CA127" s="15" t="str">
        <f t="shared" si="60"/>
        <v/>
      </c>
      <c r="CB127" s="2" t="str" cm="1">
        <f t="array" ref="CB127">IF(B127="","",SUMPRODUCT(($D$1:$AB$4=$CB$4)*$D127:$AB127))</f>
        <v/>
      </c>
      <c r="CC127" s="15" t="str">
        <f t="shared" si="61"/>
        <v/>
      </c>
      <c r="CD127" s="2" t="str" cm="1">
        <f t="array" ref="CD127">IF(B127="","",SUMPRODUCT(($D$1:$AB$4=$CD$4)*$D127:$AB127))</f>
        <v/>
      </c>
      <c r="CE127" s="15" t="str">
        <f t="shared" si="62"/>
        <v/>
      </c>
      <c r="CF127" s="2" t="str" cm="1">
        <f t="array" ref="CF127">IF(B127="","",SUMPRODUCT(($D$1:$AB$4=$CF$4)*$D127:$AB127))</f>
        <v/>
      </c>
      <c r="CG127" s="15" t="str">
        <f t="shared" si="63"/>
        <v/>
      </c>
      <c r="CH127" s="2" t="str" cm="1">
        <f t="array" ref="CH127">IF(B127="","",SUMPRODUCT(($D$1:$AB$4=$CH$4)*$D127:$AB127))</f>
        <v/>
      </c>
      <c r="CI127" s="15" t="str">
        <f t="shared" si="64"/>
        <v/>
      </c>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row>
    <row r="128" spans="1:127" s="3" customFormat="1" ht="15.75" thickBot="1">
      <c r="A128" s="7">
        <v>123</v>
      </c>
      <c r="B128" s="1"/>
      <c r="D128" s="99"/>
      <c r="E128" s="100"/>
      <c r="F128" s="100"/>
      <c r="G128" s="100"/>
      <c r="H128" s="100"/>
      <c r="I128" s="101"/>
      <c r="J128" s="104"/>
      <c r="K128" s="105"/>
      <c r="L128" s="105"/>
      <c r="M128" s="105"/>
      <c r="N128" s="105"/>
      <c r="O128" s="106"/>
      <c r="P128" s="109"/>
      <c r="Q128" s="110"/>
      <c r="R128" s="110"/>
      <c r="S128" s="110"/>
      <c r="T128" s="110"/>
      <c r="U128" s="111"/>
      <c r="V128" s="115"/>
      <c r="W128" s="116"/>
      <c r="X128" s="116"/>
      <c r="Y128" s="116"/>
      <c r="Z128" s="116"/>
      <c r="AA128" s="116"/>
      <c r="AB128" s="170"/>
      <c r="AC128" s="171" t="str">
        <f t="shared" si="66"/>
        <v/>
      </c>
      <c r="AD128" s="172" t="str">
        <f t="shared" si="67"/>
        <v/>
      </c>
      <c r="AE128" s="4"/>
      <c r="AF128" s="4"/>
      <c r="AG128" s="4"/>
      <c r="AH128" s="4"/>
      <c r="AI128" s="4"/>
      <c r="AJ128" s="4"/>
      <c r="AK128" s="4"/>
      <c r="AL128" s="2" t="str" cm="1">
        <f t="array" ref="AL128">IF(B128="","",SUMPRODUCT(($D$1:$AB$4=$AL$4)*D128:AB128))</f>
        <v/>
      </c>
      <c r="AM128" s="15" t="str">
        <f t="shared" si="40"/>
        <v/>
      </c>
      <c r="AN128" s="2" t="str" cm="1">
        <f t="array" ref="AN128">IF(B128="","",SUMPRODUCT(($D$1:$AB$4=$AN$4)*D128:AB128))</f>
        <v/>
      </c>
      <c r="AO128" s="15" t="str">
        <f t="shared" si="41"/>
        <v/>
      </c>
      <c r="AP128" s="2" t="str" cm="1">
        <f t="array" ref="AP128">IF(B128="","",SUMPRODUCT(($D$1:$AB$4=$AP$4)*D128:AB128))</f>
        <v/>
      </c>
      <c r="AQ128" s="15" t="str">
        <f t="shared" si="42"/>
        <v/>
      </c>
      <c r="AR128" s="2" t="str" cm="1">
        <f t="array" ref="AR128">IF(B128="","",SUMPRODUCT(($D$1:$AB$4=$AR$4)*D128:AB128))</f>
        <v/>
      </c>
      <c r="AS128" s="15" t="str">
        <f t="shared" si="43"/>
        <v/>
      </c>
      <c r="AT128" s="2" t="str" cm="1">
        <f t="array" ref="AT128">IF(B128="","",SUMPRODUCT(($D$1:$AB$4=$AT$4)*$D128:$AB128))</f>
        <v/>
      </c>
      <c r="AU128" s="15" t="str">
        <f t="shared" si="44"/>
        <v/>
      </c>
      <c r="AV128" s="2" t="str" cm="1">
        <f t="array" ref="AV128">IF(D128="","",SUMPRODUCT(($D$1:$AB$4=$AV$4)*$D128:$AB128))</f>
        <v/>
      </c>
      <c r="AW128" s="15" t="str">
        <f t="shared" si="45"/>
        <v/>
      </c>
      <c r="AX128" s="2" t="str" cm="1">
        <f t="array" ref="AX128">IF(F128="","",SUMPRODUCT(($D$1:$AB$4=$AX$4)*$D128:$AB128))</f>
        <v/>
      </c>
      <c r="AY128" s="15" t="str">
        <f t="shared" si="46"/>
        <v/>
      </c>
      <c r="AZ128" s="2" t="str" cm="1">
        <f t="array" ref="AZ128">IF(B128="","",SUMPRODUCT(($D$1:$AB$4=$AZ$4)*$D128:$AB128))</f>
        <v/>
      </c>
      <c r="BA128" s="15" t="str">
        <f t="shared" si="47"/>
        <v/>
      </c>
      <c r="BB128" s="2" t="str" cm="1">
        <f t="array" ref="BB128">IF(B128="","",SUMPRODUCT(($D$1:$AB$4=$BB$4)*$D128:$AB128))</f>
        <v/>
      </c>
      <c r="BC128" s="15" t="str">
        <f t="shared" si="48"/>
        <v/>
      </c>
      <c r="BD128" s="2" t="str" cm="1">
        <f t="array" ref="BD128">IF(B128="","",SUMPRODUCT(($D$1:$AB$4=$BD$4)*$D128:$AB128))</f>
        <v/>
      </c>
      <c r="BE128" s="15" t="str">
        <f t="shared" si="49"/>
        <v/>
      </c>
      <c r="BF128" s="2" t="str" cm="1">
        <f t="array" ref="BF128">IF(B128="","",SUMPRODUCT(($D$1:$AB$4=$BF$4)*$D128:$AB128))</f>
        <v/>
      </c>
      <c r="BG128" s="15" t="str">
        <f t="shared" si="50"/>
        <v/>
      </c>
      <c r="BH128" s="2" t="str" cm="1">
        <f t="array" ref="BH128">IF(B128="","",SUMPRODUCT(($D$1:$AB$4=$BH$4)*$D128:$AB128))</f>
        <v/>
      </c>
      <c r="BI128" s="15" t="str">
        <f t="shared" si="51"/>
        <v/>
      </c>
      <c r="BJ128" s="2" t="str" cm="1">
        <f t="array" ref="BJ128">IF(B128="","",SUMPRODUCT(($D$1:$AB$4=$BJ$4)*$D128:$AB128))</f>
        <v/>
      </c>
      <c r="BK128" s="15" t="str">
        <f t="shared" si="52"/>
        <v/>
      </c>
      <c r="BL128" s="2" t="str" cm="1">
        <f t="array" ref="BL128">IF(B128="","",SUMPRODUCT(($D$1:$AB$4=$BL$4)*$D128:$AB128))</f>
        <v/>
      </c>
      <c r="BM128" s="15" t="str">
        <f t="shared" si="53"/>
        <v/>
      </c>
      <c r="BN128" s="2" t="str" cm="1">
        <f t="array" ref="BN128">IF(B128="","",SUMPRODUCT(($D$1:$AB$4=$BN$4)*$D128:$AB128))</f>
        <v/>
      </c>
      <c r="BO128" s="15" t="str">
        <f t="shared" si="54"/>
        <v/>
      </c>
      <c r="BP128" s="2" t="str" cm="1">
        <f t="array" ref="BP128">IF(B128="","",SUMPRODUCT(($D$1:$AB$4=$BP$4)*$D128:$AB128))</f>
        <v/>
      </c>
      <c r="BQ128" s="15" t="str">
        <f t="shared" si="55"/>
        <v/>
      </c>
      <c r="BR128" s="2" t="str" cm="1">
        <f t="array" ref="BR128">IF(B128="","",SUMPRODUCT(($D$1:$AB$4=$BR$4)*$D128:$AB128))</f>
        <v/>
      </c>
      <c r="BS128" s="15" t="str">
        <f t="shared" si="56"/>
        <v/>
      </c>
      <c r="BT128" s="2" t="str" cm="1">
        <f t="array" ref="BT128">IF(B128="","",SUMPRODUCT(($D$1:$AB$4=$BT$4)*$D128:$AB128))</f>
        <v/>
      </c>
      <c r="BU128" s="15" t="str">
        <f t="shared" si="57"/>
        <v/>
      </c>
      <c r="BV128" s="2" t="str" cm="1">
        <f t="array" ref="BV128">IF(B128="","",SUMPRODUCT(($D$1:$AB$4=$BV$4)*$D128:$AB128))</f>
        <v/>
      </c>
      <c r="BW128" s="15" t="str">
        <f t="shared" si="58"/>
        <v/>
      </c>
      <c r="BX128" s="2" t="str" cm="1">
        <f t="array" ref="BX128">IF(B128="","",SUMPRODUCT(($D$1:$AB$4=$BX$4)*$D128:$AB128))</f>
        <v/>
      </c>
      <c r="BY128" s="15" t="str">
        <f t="shared" si="59"/>
        <v/>
      </c>
      <c r="BZ128" s="2" t="str" cm="1">
        <f t="array" ref="BZ128">IF(B128="","",SUMPRODUCT(($D$1:$AB$4=$BZ$4)*$D128:$AB128))</f>
        <v/>
      </c>
      <c r="CA128" s="15" t="str">
        <f t="shared" si="60"/>
        <v/>
      </c>
      <c r="CB128" s="2" t="str" cm="1">
        <f t="array" ref="CB128">IF(B128="","",SUMPRODUCT(($D$1:$AB$4=$CB$4)*$D128:$AB128))</f>
        <v/>
      </c>
      <c r="CC128" s="15" t="str">
        <f t="shared" si="61"/>
        <v/>
      </c>
      <c r="CD128" s="2" t="str" cm="1">
        <f t="array" ref="CD128">IF(B128="","",SUMPRODUCT(($D$1:$AB$4=$CD$4)*$D128:$AB128))</f>
        <v/>
      </c>
      <c r="CE128" s="15" t="str">
        <f t="shared" si="62"/>
        <v/>
      </c>
      <c r="CF128" s="2" t="str" cm="1">
        <f t="array" ref="CF128">IF(B128="","",SUMPRODUCT(($D$1:$AB$4=$CF$4)*$D128:$AB128))</f>
        <v/>
      </c>
      <c r="CG128" s="15" t="str">
        <f t="shared" si="63"/>
        <v/>
      </c>
      <c r="CH128" s="2" t="str" cm="1">
        <f t="array" ref="CH128">IF(B128="","",SUMPRODUCT(($D$1:$AB$4=$CH$4)*$D128:$AB128))</f>
        <v/>
      </c>
      <c r="CI128" s="15" t="str">
        <f t="shared" si="64"/>
        <v/>
      </c>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row>
    <row r="129" spans="1:127" s="3" customFormat="1" ht="15.75" thickBot="1">
      <c r="A129" s="7">
        <v>124</v>
      </c>
      <c r="B129" s="1"/>
      <c r="D129" s="99"/>
      <c r="E129" s="100"/>
      <c r="F129" s="100"/>
      <c r="G129" s="100"/>
      <c r="H129" s="100"/>
      <c r="I129" s="101"/>
      <c r="J129" s="104"/>
      <c r="K129" s="105"/>
      <c r="L129" s="105"/>
      <c r="M129" s="105"/>
      <c r="N129" s="105"/>
      <c r="O129" s="106"/>
      <c r="P129" s="109"/>
      <c r="Q129" s="110"/>
      <c r="R129" s="110"/>
      <c r="S129" s="110"/>
      <c r="T129" s="110"/>
      <c r="U129" s="111"/>
      <c r="V129" s="115"/>
      <c r="W129" s="116"/>
      <c r="X129" s="116"/>
      <c r="Y129" s="116"/>
      <c r="Z129" s="116"/>
      <c r="AA129" s="116"/>
      <c r="AB129" s="170"/>
      <c r="AC129" s="171" t="str">
        <f t="shared" si="66"/>
        <v/>
      </c>
      <c r="AD129" s="172" t="str">
        <f t="shared" si="67"/>
        <v/>
      </c>
      <c r="AE129" s="4"/>
      <c r="AF129" s="4"/>
      <c r="AG129" s="4"/>
      <c r="AH129" s="4"/>
      <c r="AI129" s="4"/>
      <c r="AJ129" s="4"/>
      <c r="AK129" s="4"/>
      <c r="AL129" s="2" t="str" cm="1">
        <f t="array" ref="AL129">IF(B129="","",SUMPRODUCT(($D$1:$AB$4=$AL$4)*D129:AB129))</f>
        <v/>
      </c>
      <c r="AM129" s="15" t="str">
        <f t="shared" si="40"/>
        <v/>
      </c>
      <c r="AN129" s="2" t="str" cm="1">
        <f t="array" ref="AN129">IF(B129="","",SUMPRODUCT(($D$1:$AB$4=$AN$4)*D129:AB129))</f>
        <v/>
      </c>
      <c r="AO129" s="15" t="str">
        <f t="shared" si="41"/>
        <v/>
      </c>
      <c r="AP129" s="2" t="str" cm="1">
        <f t="array" ref="AP129">IF(B129="","",SUMPRODUCT(($D$1:$AB$4=$AP$4)*D129:AB129))</f>
        <v/>
      </c>
      <c r="AQ129" s="15" t="str">
        <f t="shared" si="42"/>
        <v/>
      </c>
      <c r="AR129" s="2" t="str" cm="1">
        <f t="array" ref="AR129">IF(B129="","",SUMPRODUCT(($D$1:$AB$4=$AR$4)*D129:AB129))</f>
        <v/>
      </c>
      <c r="AS129" s="15" t="str">
        <f t="shared" si="43"/>
        <v/>
      </c>
      <c r="AT129" s="2" t="str" cm="1">
        <f t="array" ref="AT129">IF(B129="","",SUMPRODUCT(($D$1:$AB$4=$AT$4)*$D129:$AB129))</f>
        <v/>
      </c>
      <c r="AU129" s="15" t="str">
        <f t="shared" si="44"/>
        <v/>
      </c>
      <c r="AV129" s="2" t="str" cm="1">
        <f t="array" ref="AV129">IF(D129="","",SUMPRODUCT(($D$1:$AB$4=$AV$4)*$D129:$AB129))</f>
        <v/>
      </c>
      <c r="AW129" s="15" t="str">
        <f t="shared" si="45"/>
        <v/>
      </c>
      <c r="AX129" s="2" t="str" cm="1">
        <f t="array" ref="AX129">IF(F129="","",SUMPRODUCT(($D$1:$AB$4=$AX$4)*$D129:$AB129))</f>
        <v/>
      </c>
      <c r="AY129" s="15" t="str">
        <f t="shared" si="46"/>
        <v/>
      </c>
      <c r="AZ129" s="2" t="str" cm="1">
        <f t="array" ref="AZ129">IF(B129="","",SUMPRODUCT(($D$1:$AB$4=$AZ$4)*$D129:$AB129))</f>
        <v/>
      </c>
      <c r="BA129" s="15" t="str">
        <f t="shared" si="47"/>
        <v/>
      </c>
      <c r="BB129" s="2" t="str" cm="1">
        <f t="array" ref="BB129">IF(B129="","",SUMPRODUCT(($D$1:$AB$4=$BB$4)*$D129:$AB129))</f>
        <v/>
      </c>
      <c r="BC129" s="15" t="str">
        <f t="shared" si="48"/>
        <v/>
      </c>
      <c r="BD129" s="2" t="str" cm="1">
        <f t="array" ref="BD129">IF(B129="","",SUMPRODUCT(($D$1:$AB$4=$BD$4)*$D129:$AB129))</f>
        <v/>
      </c>
      <c r="BE129" s="15" t="str">
        <f t="shared" si="49"/>
        <v/>
      </c>
      <c r="BF129" s="2" t="str" cm="1">
        <f t="array" ref="BF129">IF(B129="","",SUMPRODUCT(($D$1:$AB$4=$BF$4)*$D129:$AB129))</f>
        <v/>
      </c>
      <c r="BG129" s="15" t="str">
        <f t="shared" si="50"/>
        <v/>
      </c>
      <c r="BH129" s="2" t="str" cm="1">
        <f t="array" ref="BH129">IF(B129="","",SUMPRODUCT(($D$1:$AB$4=$BH$4)*$D129:$AB129))</f>
        <v/>
      </c>
      <c r="BI129" s="15" t="str">
        <f t="shared" si="51"/>
        <v/>
      </c>
      <c r="BJ129" s="2" t="str" cm="1">
        <f t="array" ref="BJ129">IF(B129="","",SUMPRODUCT(($D$1:$AB$4=$BJ$4)*$D129:$AB129))</f>
        <v/>
      </c>
      <c r="BK129" s="15" t="str">
        <f t="shared" si="52"/>
        <v/>
      </c>
      <c r="BL129" s="2" t="str" cm="1">
        <f t="array" ref="BL129">IF(B129="","",SUMPRODUCT(($D$1:$AB$4=$BL$4)*$D129:$AB129))</f>
        <v/>
      </c>
      <c r="BM129" s="15" t="str">
        <f t="shared" si="53"/>
        <v/>
      </c>
      <c r="BN129" s="2" t="str" cm="1">
        <f t="array" ref="BN129">IF(B129="","",SUMPRODUCT(($D$1:$AB$4=$BN$4)*$D129:$AB129))</f>
        <v/>
      </c>
      <c r="BO129" s="15" t="str">
        <f t="shared" si="54"/>
        <v/>
      </c>
      <c r="BP129" s="2" t="str" cm="1">
        <f t="array" ref="BP129">IF(B129="","",SUMPRODUCT(($D$1:$AB$4=$BP$4)*$D129:$AB129))</f>
        <v/>
      </c>
      <c r="BQ129" s="15" t="str">
        <f t="shared" si="55"/>
        <v/>
      </c>
      <c r="BR129" s="2" t="str" cm="1">
        <f t="array" ref="BR129">IF(B129="","",SUMPRODUCT(($D$1:$AB$4=$BR$4)*$D129:$AB129))</f>
        <v/>
      </c>
      <c r="BS129" s="15" t="str">
        <f t="shared" si="56"/>
        <v/>
      </c>
      <c r="BT129" s="2" t="str" cm="1">
        <f t="array" ref="BT129">IF(B129="","",SUMPRODUCT(($D$1:$AB$4=$BT$4)*$D129:$AB129))</f>
        <v/>
      </c>
      <c r="BU129" s="15" t="str">
        <f t="shared" si="57"/>
        <v/>
      </c>
      <c r="BV129" s="2" t="str" cm="1">
        <f t="array" ref="BV129">IF(B129="","",SUMPRODUCT(($D$1:$AB$4=$BV$4)*$D129:$AB129))</f>
        <v/>
      </c>
      <c r="BW129" s="15" t="str">
        <f t="shared" si="58"/>
        <v/>
      </c>
      <c r="BX129" s="2" t="str" cm="1">
        <f t="array" ref="BX129">IF(B129="","",SUMPRODUCT(($D$1:$AB$4=$BX$4)*$D129:$AB129))</f>
        <v/>
      </c>
      <c r="BY129" s="15" t="str">
        <f t="shared" si="59"/>
        <v/>
      </c>
      <c r="BZ129" s="2" t="str" cm="1">
        <f t="array" ref="BZ129">IF(B129="","",SUMPRODUCT(($D$1:$AB$4=$BZ$4)*$D129:$AB129))</f>
        <v/>
      </c>
      <c r="CA129" s="15" t="str">
        <f t="shared" si="60"/>
        <v/>
      </c>
      <c r="CB129" s="2" t="str" cm="1">
        <f t="array" ref="CB129">IF(B129="","",SUMPRODUCT(($D$1:$AB$4=$CB$4)*$D129:$AB129))</f>
        <v/>
      </c>
      <c r="CC129" s="15" t="str">
        <f t="shared" si="61"/>
        <v/>
      </c>
      <c r="CD129" s="2" t="str" cm="1">
        <f t="array" ref="CD129">IF(B129="","",SUMPRODUCT(($D$1:$AB$4=$CD$4)*$D129:$AB129))</f>
        <v/>
      </c>
      <c r="CE129" s="15" t="str">
        <f t="shared" si="62"/>
        <v/>
      </c>
      <c r="CF129" s="2" t="str" cm="1">
        <f t="array" ref="CF129">IF(B129="","",SUMPRODUCT(($D$1:$AB$4=$CF$4)*$D129:$AB129))</f>
        <v/>
      </c>
      <c r="CG129" s="15" t="str">
        <f t="shared" si="63"/>
        <v/>
      </c>
      <c r="CH129" s="2" t="str" cm="1">
        <f t="array" ref="CH129">IF(B129="","",SUMPRODUCT(($D$1:$AB$4=$CH$4)*$D129:$AB129))</f>
        <v/>
      </c>
      <c r="CI129" s="15" t="str">
        <f t="shared" si="64"/>
        <v/>
      </c>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row>
    <row r="130" spans="1:127" s="3" customFormat="1" ht="15.75" thickBot="1">
      <c r="A130" s="7">
        <v>125</v>
      </c>
      <c r="B130" s="1"/>
      <c r="D130" s="99"/>
      <c r="E130" s="100"/>
      <c r="F130" s="100"/>
      <c r="G130" s="100"/>
      <c r="H130" s="100"/>
      <c r="I130" s="101"/>
      <c r="J130" s="104"/>
      <c r="K130" s="105"/>
      <c r="L130" s="105"/>
      <c r="M130" s="105"/>
      <c r="N130" s="105"/>
      <c r="O130" s="106"/>
      <c r="P130" s="109"/>
      <c r="Q130" s="110"/>
      <c r="R130" s="110"/>
      <c r="S130" s="110"/>
      <c r="T130" s="110"/>
      <c r="U130" s="111"/>
      <c r="V130" s="115"/>
      <c r="W130" s="116"/>
      <c r="X130" s="116"/>
      <c r="Y130" s="116"/>
      <c r="Z130" s="116"/>
      <c r="AA130" s="116"/>
      <c r="AB130" s="170"/>
      <c r="AC130" s="171" t="str">
        <f t="shared" si="66"/>
        <v/>
      </c>
      <c r="AD130" s="172" t="str">
        <f t="shared" si="67"/>
        <v/>
      </c>
      <c r="AE130" s="4"/>
      <c r="AF130" s="4"/>
      <c r="AG130" s="4"/>
      <c r="AH130" s="4"/>
      <c r="AI130" s="4"/>
      <c r="AJ130" s="4"/>
      <c r="AK130" s="4"/>
      <c r="AL130" s="2" t="str" cm="1">
        <f t="array" ref="AL130">IF(B130="","",SUMPRODUCT(($D$1:$AB$4=$AL$4)*D130:AB130))</f>
        <v/>
      </c>
      <c r="AM130" s="15" t="str">
        <f t="shared" si="40"/>
        <v/>
      </c>
      <c r="AN130" s="2" t="str" cm="1">
        <f t="array" ref="AN130">IF(B130="","",SUMPRODUCT(($D$1:$AB$4=$AN$4)*D130:AB130))</f>
        <v/>
      </c>
      <c r="AO130" s="15" t="str">
        <f t="shared" si="41"/>
        <v/>
      </c>
      <c r="AP130" s="2" t="str" cm="1">
        <f t="array" ref="AP130">IF(B130="","",SUMPRODUCT(($D$1:$AB$4=$AP$4)*D130:AB130))</f>
        <v/>
      </c>
      <c r="AQ130" s="15" t="str">
        <f t="shared" si="42"/>
        <v/>
      </c>
      <c r="AR130" s="2" t="str" cm="1">
        <f t="array" ref="AR130">IF(B130="","",SUMPRODUCT(($D$1:$AB$4=$AR$4)*D130:AB130))</f>
        <v/>
      </c>
      <c r="AS130" s="15" t="str">
        <f t="shared" si="43"/>
        <v/>
      </c>
      <c r="AT130" s="2" t="str" cm="1">
        <f t="array" ref="AT130">IF(B130="","",SUMPRODUCT(($D$1:$AB$4=$AT$4)*$D130:$AB130))</f>
        <v/>
      </c>
      <c r="AU130" s="15" t="str">
        <f t="shared" si="44"/>
        <v/>
      </c>
      <c r="AV130" s="2" t="str" cm="1">
        <f t="array" ref="AV130">IF(D130="","",SUMPRODUCT(($D$1:$AB$4=$AV$4)*$D130:$AB130))</f>
        <v/>
      </c>
      <c r="AW130" s="15" t="str">
        <f t="shared" si="45"/>
        <v/>
      </c>
      <c r="AX130" s="2" t="str" cm="1">
        <f t="array" ref="AX130">IF(F130="","",SUMPRODUCT(($D$1:$AB$4=$AX$4)*$D130:$AB130))</f>
        <v/>
      </c>
      <c r="AY130" s="15" t="str">
        <f t="shared" si="46"/>
        <v/>
      </c>
      <c r="AZ130" s="2" t="str" cm="1">
        <f t="array" ref="AZ130">IF(B130="","",SUMPRODUCT(($D$1:$AB$4=$AZ$4)*$D130:$AB130))</f>
        <v/>
      </c>
      <c r="BA130" s="15" t="str">
        <f t="shared" si="47"/>
        <v/>
      </c>
      <c r="BB130" s="2" t="str" cm="1">
        <f t="array" ref="BB130">IF(B130="","",SUMPRODUCT(($D$1:$AB$4=$BB$4)*$D130:$AB130))</f>
        <v/>
      </c>
      <c r="BC130" s="15" t="str">
        <f t="shared" si="48"/>
        <v/>
      </c>
      <c r="BD130" s="2" t="str" cm="1">
        <f t="array" ref="BD130">IF(B130="","",SUMPRODUCT(($D$1:$AB$4=$BD$4)*$D130:$AB130))</f>
        <v/>
      </c>
      <c r="BE130" s="15" t="str">
        <f t="shared" si="49"/>
        <v/>
      </c>
      <c r="BF130" s="2" t="str" cm="1">
        <f t="array" ref="BF130">IF(B130="","",SUMPRODUCT(($D$1:$AB$4=$BF$4)*$D130:$AB130))</f>
        <v/>
      </c>
      <c r="BG130" s="15" t="str">
        <f t="shared" si="50"/>
        <v/>
      </c>
      <c r="BH130" s="2" t="str" cm="1">
        <f t="array" ref="BH130">IF(B130="","",SUMPRODUCT(($D$1:$AB$4=$BH$4)*$D130:$AB130))</f>
        <v/>
      </c>
      <c r="BI130" s="15" t="str">
        <f t="shared" si="51"/>
        <v/>
      </c>
      <c r="BJ130" s="2" t="str" cm="1">
        <f t="array" ref="BJ130">IF(B130="","",SUMPRODUCT(($D$1:$AB$4=$BJ$4)*$D130:$AB130))</f>
        <v/>
      </c>
      <c r="BK130" s="15" t="str">
        <f t="shared" si="52"/>
        <v/>
      </c>
      <c r="BL130" s="2" t="str" cm="1">
        <f t="array" ref="BL130">IF(B130="","",SUMPRODUCT(($D$1:$AB$4=$BL$4)*$D130:$AB130))</f>
        <v/>
      </c>
      <c r="BM130" s="15" t="str">
        <f t="shared" si="53"/>
        <v/>
      </c>
      <c r="BN130" s="2" t="str" cm="1">
        <f t="array" ref="BN130">IF(B130="","",SUMPRODUCT(($D$1:$AB$4=$BN$4)*$D130:$AB130))</f>
        <v/>
      </c>
      <c r="BO130" s="15" t="str">
        <f t="shared" si="54"/>
        <v/>
      </c>
      <c r="BP130" s="2" t="str" cm="1">
        <f t="array" ref="BP130">IF(B130="","",SUMPRODUCT(($D$1:$AB$4=$BP$4)*$D130:$AB130))</f>
        <v/>
      </c>
      <c r="BQ130" s="15" t="str">
        <f t="shared" si="55"/>
        <v/>
      </c>
      <c r="BR130" s="2" t="str" cm="1">
        <f t="array" ref="BR130">IF(B130="","",SUMPRODUCT(($D$1:$AB$4=$BR$4)*$D130:$AB130))</f>
        <v/>
      </c>
      <c r="BS130" s="15" t="str">
        <f t="shared" si="56"/>
        <v/>
      </c>
      <c r="BT130" s="2" t="str" cm="1">
        <f t="array" ref="BT130">IF(B130="","",SUMPRODUCT(($D$1:$AB$4=$BT$4)*$D130:$AB130))</f>
        <v/>
      </c>
      <c r="BU130" s="15" t="str">
        <f t="shared" si="57"/>
        <v/>
      </c>
      <c r="BV130" s="2" t="str" cm="1">
        <f t="array" ref="BV130">IF(B130="","",SUMPRODUCT(($D$1:$AB$4=$BV$4)*$D130:$AB130))</f>
        <v/>
      </c>
      <c r="BW130" s="15" t="str">
        <f t="shared" si="58"/>
        <v/>
      </c>
      <c r="BX130" s="2" t="str" cm="1">
        <f t="array" ref="BX130">IF(B130="","",SUMPRODUCT(($D$1:$AB$4=$BX$4)*$D130:$AB130))</f>
        <v/>
      </c>
      <c r="BY130" s="15" t="str">
        <f t="shared" si="59"/>
        <v/>
      </c>
      <c r="BZ130" s="2" t="str" cm="1">
        <f t="array" ref="BZ130">IF(B130="","",SUMPRODUCT(($D$1:$AB$4=$BZ$4)*$D130:$AB130))</f>
        <v/>
      </c>
      <c r="CA130" s="15" t="str">
        <f t="shared" si="60"/>
        <v/>
      </c>
      <c r="CB130" s="2" t="str" cm="1">
        <f t="array" ref="CB130">IF(B130="","",SUMPRODUCT(($D$1:$AB$4=$CB$4)*$D130:$AB130))</f>
        <v/>
      </c>
      <c r="CC130" s="15" t="str">
        <f t="shared" si="61"/>
        <v/>
      </c>
      <c r="CD130" s="2" t="str" cm="1">
        <f t="array" ref="CD130">IF(B130="","",SUMPRODUCT(($D$1:$AB$4=$CD$4)*$D130:$AB130))</f>
        <v/>
      </c>
      <c r="CE130" s="15" t="str">
        <f t="shared" si="62"/>
        <v/>
      </c>
      <c r="CF130" s="2" t="str" cm="1">
        <f t="array" ref="CF130">IF(B130="","",SUMPRODUCT(($D$1:$AB$4=$CF$4)*$D130:$AB130))</f>
        <v/>
      </c>
      <c r="CG130" s="15" t="str">
        <f t="shared" si="63"/>
        <v/>
      </c>
      <c r="CH130" s="2" t="str" cm="1">
        <f t="array" ref="CH130">IF(B130="","",SUMPRODUCT(($D$1:$AB$4=$CH$4)*$D130:$AB130))</f>
        <v/>
      </c>
      <c r="CI130" s="15" t="str">
        <f t="shared" si="64"/>
        <v/>
      </c>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row>
    <row r="131" spans="1:127" s="3" customFormat="1" ht="15.75" thickBot="1">
      <c r="A131" s="7">
        <v>126</v>
      </c>
      <c r="B131" s="1"/>
      <c r="D131" s="99"/>
      <c r="E131" s="100"/>
      <c r="F131" s="100"/>
      <c r="G131" s="100"/>
      <c r="H131" s="100"/>
      <c r="I131" s="101"/>
      <c r="J131" s="104"/>
      <c r="K131" s="105"/>
      <c r="L131" s="105"/>
      <c r="M131" s="105"/>
      <c r="N131" s="105"/>
      <c r="O131" s="106"/>
      <c r="P131" s="109"/>
      <c r="Q131" s="110"/>
      <c r="R131" s="110"/>
      <c r="S131" s="110"/>
      <c r="T131" s="110"/>
      <c r="U131" s="111"/>
      <c r="V131" s="115"/>
      <c r="W131" s="116"/>
      <c r="X131" s="116"/>
      <c r="Y131" s="116"/>
      <c r="Z131" s="116"/>
      <c r="AA131" s="116"/>
      <c r="AB131" s="170"/>
      <c r="AC131" s="171" t="str">
        <f t="shared" si="66"/>
        <v/>
      </c>
      <c r="AD131" s="172" t="str">
        <f t="shared" si="67"/>
        <v/>
      </c>
      <c r="AE131" s="4"/>
      <c r="AF131" s="4"/>
      <c r="AG131" s="4"/>
      <c r="AH131" s="4"/>
      <c r="AI131" s="4"/>
      <c r="AJ131" s="4"/>
      <c r="AK131" s="4"/>
      <c r="AL131" s="2" t="str" cm="1">
        <f t="array" ref="AL131">IF(B131="","",SUMPRODUCT(($D$1:$AB$4=$AL$4)*D131:AB131))</f>
        <v/>
      </c>
      <c r="AM131" s="15" t="str">
        <f t="shared" si="40"/>
        <v/>
      </c>
      <c r="AN131" s="2" t="str" cm="1">
        <f t="array" ref="AN131">IF(B131="","",SUMPRODUCT(($D$1:$AB$4=$AN$4)*D131:AB131))</f>
        <v/>
      </c>
      <c r="AO131" s="15" t="str">
        <f t="shared" si="41"/>
        <v/>
      </c>
      <c r="AP131" s="2" t="str" cm="1">
        <f t="array" ref="AP131">IF(B131="","",SUMPRODUCT(($D$1:$AB$4=$AP$4)*D131:AB131))</f>
        <v/>
      </c>
      <c r="AQ131" s="15" t="str">
        <f t="shared" si="42"/>
        <v/>
      </c>
      <c r="AR131" s="2" t="str" cm="1">
        <f t="array" ref="AR131">IF(B131="","",SUMPRODUCT(($D$1:$AB$4=$AR$4)*D131:AB131))</f>
        <v/>
      </c>
      <c r="AS131" s="15" t="str">
        <f t="shared" si="43"/>
        <v/>
      </c>
      <c r="AT131" s="2" t="str" cm="1">
        <f t="array" ref="AT131">IF(B131="","",SUMPRODUCT(($D$1:$AB$4=$AT$4)*$D131:$AB131))</f>
        <v/>
      </c>
      <c r="AU131" s="15" t="str">
        <f t="shared" si="44"/>
        <v/>
      </c>
      <c r="AV131" s="2" t="str" cm="1">
        <f t="array" ref="AV131">IF(D131="","",SUMPRODUCT(($D$1:$AB$4=$AV$4)*$D131:$AB131))</f>
        <v/>
      </c>
      <c r="AW131" s="15" t="str">
        <f t="shared" si="45"/>
        <v/>
      </c>
      <c r="AX131" s="2" t="str" cm="1">
        <f t="array" ref="AX131">IF(F131="","",SUMPRODUCT(($D$1:$AB$4=$AX$4)*$D131:$AB131))</f>
        <v/>
      </c>
      <c r="AY131" s="15" t="str">
        <f t="shared" si="46"/>
        <v/>
      </c>
      <c r="AZ131" s="2" t="str" cm="1">
        <f t="array" ref="AZ131">IF(B131="","",SUMPRODUCT(($D$1:$AB$4=$AZ$4)*$D131:$AB131))</f>
        <v/>
      </c>
      <c r="BA131" s="15" t="str">
        <f t="shared" si="47"/>
        <v/>
      </c>
      <c r="BB131" s="2" t="str" cm="1">
        <f t="array" ref="BB131">IF(B131="","",SUMPRODUCT(($D$1:$AB$4=$BB$4)*$D131:$AB131))</f>
        <v/>
      </c>
      <c r="BC131" s="15" t="str">
        <f t="shared" si="48"/>
        <v/>
      </c>
      <c r="BD131" s="2" t="str" cm="1">
        <f t="array" ref="BD131">IF(B131="","",SUMPRODUCT(($D$1:$AB$4=$BD$4)*$D131:$AB131))</f>
        <v/>
      </c>
      <c r="BE131" s="15" t="str">
        <f t="shared" si="49"/>
        <v/>
      </c>
      <c r="BF131" s="2" t="str" cm="1">
        <f t="array" ref="BF131">IF(B131="","",SUMPRODUCT(($D$1:$AB$4=$BF$4)*$D131:$AB131))</f>
        <v/>
      </c>
      <c r="BG131" s="15" t="str">
        <f t="shared" si="50"/>
        <v/>
      </c>
      <c r="BH131" s="2" t="str" cm="1">
        <f t="array" ref="BH131">IF(B131="","",SUMPRODUCT(($D$1:$AB$4=$BH$4)*$D131:$AB131))</f>
        <v/>
      </c>
      <c r="BI131" s="15" t="str">
        <f t="shared" si="51"/>
        <v/>
      </c>
      <c r="BJ131" s="2" t="str" cm="1">
        <f t="array" ref="BJ131">IF(B131="","",SUMPRODUCT(($D$1:$AB$4=$BJ$4)*$D131:$AB131))</f>
        <v/>
      </c>
      <c r="BK131" s="15" t="str">
        <f t="shared" si="52"/>
        <v/>
      </c>
      <c r="BL131" s="2" t="str" cm="1">
        <f t="array" ref="BL131">IF(B131="","",SUMPRODUCT(($D$1:$AB$4=$BL$4)*$D131:$AB131))</f>
        <v/>
      </c>
      <c r="BM131" s="15" t="str">
        <f t="shared" si="53"/>
        <v/>
      </c>
      <c r="BN131" s="2" t="str" cm="1">
        <f t="array" ref="BN131">IF(B131="","",SUMPRODUCT(($D$1:$AB$4=$BN$4)*$D131:$AB131))</f>
        <v/>
      </c>
      <c r="BO131" s="15" t="str">
        <f t="shared" si="54"/>
        <v/>
      </c>
      <c r="BP131" s="2" t="str" cm="1">
        <f t="array" ref="BP131">IF(B131="","",SUMPRODUCT(($D$1:$AB$4=$BP$4)*$D131:$AB131))</f>
        <v/>
      </c>
      <c r="BQ131" s="15" t="str">
        <f t="shared" si="55"/>
        <v/>
      </c>
      <c r="BR131" s="2" t="str" cm="1">
        <f t="array" ref="BR131">IF(B131="","",SUMPRODUCT(($D$1:$AB$4=$BR$4)*$D131:$AB131))</f>
        <v/>
      </c>
      <c r="BS131" s="15" t="str">
        <f t="shared" si="56"/>
        <v/>
      </c>
      <c r="BT131" s="2" t="str" cm="1">
        <f t="array" ref="BT131">IF(B131="","",SUMPRODUCT(($D$1:$AB$4=$BT$4)*$D131:$AB131))</f>
        <v/>
      </c>
      <c r="BU131" s="15" t="str">
        <f t="shared" si="57"/>
        <v/>
      </c>
      <c r="BV131" s="2" t="str" cm="1">
        <f t="array" ref="BV131">IF(B131="","",SUMPRODUCT(($D$1:$AB$4=$BV$4)*$D131:$AB131))</f>
        <v/>
      </c>
      <c r="BW131" s="15" t="str">
        <f t="shared" si="58"/>
        <v/>
      </c>
      <c r="BX131" s="2" t="str" cm="1">
        <f t="array" ref="BX131">IF(B131="","",SUMPRODUCT(($D$1:$AB$4=$BX$4)*$D131:$AB131))</f>
        <v/>
      </c>
      <c r="BY131" s="15" t="str">
        <f t="shared" si="59"/>
        <v/>
      </c>
      <c r="BZ131" s="2" t="str" cm="1">
        <f t="array" ref="BZ131">IF(B131="","",SUMPRODUCT(($D$1:$AB$4=$BZ$4)*$D131:$AB131))</f>
        <v/>
      </c>
      <c r="CA131" s="15" t="str">
        <f t="shared" si="60"/>
        <v/>
      </c>
      <c r="CB131" s="2" t="str" cm="1">
        <f t="array" ref="CB131">IF(B131="","",SUMPRODUCT(($D$1:$AB$4=$CB$4)*$D131:$AB131))</f>
        <v/>
      </c>
      <c r="CC131" s="15" t="str">
        <f t="shared" si="61"/>
        <v/>
      </c>
      <c r="CD131" s="2" t="str" cm="1">
        <f t="array" ref="CD131">IF(B131="","",SUMPRODUCT(($D$1:$AB$4=$CD$4)*$D131:$AB131))</f>
        <v/>
      </c>
      <c r="CE131" s="15" t="str">
        <f t="shared" si="62"/>
        <v/>
      </c>
      <c r="CF131" s="2" t="str" cm="1">
        <f t="array" ref="CF131">IF(B131="","",SUMPRODUCT(($D$1:$AB$4=$CF$4)*$D131:$AB131))</f>
        <v/>
      </c>
      <c r="CG131" s="15" t="str">
        <f t="shared" si="63"/>
        <v/>
      </c>
      <c r="CH131" s="2" t="str" cm="1">
        <f t="array" ref="CH131">IF(B131="","",SUMPRODUCT(($D$1:$AB$4=$CH$4)*$D131:$AB131))</f>
        <v/>
      </c>
      <c r="CI131" s="15" t="str">
        <f t="shared" si="64"/>
        <v/>
      </c>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row>
    <row r="132" spans="1:127" s="3" customFormat="1" ht="15.75" thickBot="1">
      <c r="A132" s="7">
        <v>127</v>
      </c>
      <c r="B132" s="1"/>
      <c r="D132" s="99"/>
      <c r="E132" s="100"/>
      <c r="F132" s="100"/>
      <c r="G132" s="100"/>
      <c r="H132" s="100"/>
      <c r="I132" s="101"/>
      <c r="J132" s="104"/>
      <c r="K132" s="105"/>
      <c r="L132" s="105"/>
      <c r="M132" s="105"/>
      <c r="N132" s="105"/>
      <c r="O132" s="106"/>
      <c r="P132" s="109"/>
      <c r="Q132" s="110"/>
      <c r="R132" s="110"/>
      <c r="S132" s="110"/>
      <c r="T132" s="110"/>
      <c r="U132" s="111"/>
      <c r="V132" s="115"/>
      <c r="W132" s="116"/>
      <c r="X132" s="116"/>
      <c r="Y132" s="116"/>
      <c r="Z132" s="116"/>
      <c r="AA132" s="116"/>
      <c r="AB132" s="170"/>
      <c r="AC132" s="171" t="str">
        <f t="shared" si="66"/>
        <v/>
      </c>
      <c r="AD132" s="172" t="str">
        <f t="shared" si="67"/>
        <v/>
      </c>
      <c r="AE132" s="4"/>
      <c r="AF132" s="4"/>
      <c r="AG132" s="4"/>
      <c r="AH132" s="4"/>
      <c r="AI132" s="4"/>
      <c r="AJ132" s="4"/>
      <c r="AK132" s="4"/>
      <c r="AL132" s="2" t="str" cm="1">
        <f t="array" ref="AL132">IF(B132="","",SUMPRODUCT(($D$1:$AB$4=$AL$4)*D132:AB132))</f>
        <v/>
      </c>
      <c r="AM132" s="15" t="str">
        <f t="shared" si="40"/>
        <v/>
      </c>
      <c r="AN132" s="2" t="str" cm="1">
        <f t="array" ref="AN132">IF(B132="","",SUMPRODUCT(($D$1:$AB$4=$AN$4)*D132:AB132))</f>
        <v/>
      </c>
      <c r="AO132" s="15" t="str">
        <f t="shared" si="41"/>
        <v/>
      </c>
      <c r="AP132" s="2" t="str" cm="1">
        <f t="array" ref="AP132">IF(B132="","",SUMPRODUCT(($D$1:$AB$4=$AP$4)*D132:AB132))</f>
        <v/>
      </c>
      <c r="AQ132" s="15" t="str">
        <f t="shared" si="42"/>
        <v/>
      </c>
      <c r="AR132" s="2" t="str" cm="1">
        <f t="array" ref="AR132">IF(B132="","",SUMPRODUCT(($D$1:$AB$4=$AR$4)*D132:AB132))</f>
        <v/>
      </c>
      <c r="AS132" s="15" t="str">
        <f t="shared" si="43"/>
        <v/>
      </c>
      <c r="AT132" s="2" t="str" cm="1">
        <f t="array" ref="AT132">IF(B132="","",SUMPRODUCT(($D$1:$AB$4=$AT$4)*$D132:$AB132))</f>
        <v/>
      </c>
      <c r="AU132" s="15" t="str">
        <f t="shared" si="44"/>
        <v/>
      </c>
      <c r="AV132" s="2" t="str" cm="1">
        <f t="array" ref="AV132">IF(D132="","",SUMPRODUCT(($D$1:$AB$4=$AV$4)*$D132:$AB132))</f>
        <v/>
      </c>
      <c r="AW132" s="15" t="str">
        <f t="shared" si="45"/>
        <v/>
      </c>
      <c r="AX132" s="2" t="str" cm="1">
        <f t="array" ref="AX132">IF(F132="","",SUMPRODUCT(($D$1:$AB$4=$AX$4)*$D132:$AB132))</f>
        <v/>
      </c>
      <c r="AY132" s="15" t="str">
        <f t="shared" si="46"/>
        <v/>
      </c>
      <c r="AZ132" s="2" t="str" cm="1">
        <f t="array" ref="AZ132">IF(B132="","",SUMPRODUCT(($D$1:$AB$4=$AZ$4)*$D132:$AB132))</f>
        <v/>
      </c>
      <c r="BA132" s="15" t="str">
        <f t="shared" si="47"/>
        <v/>
      </c>
      <c r="BB132" s="2" t="str" cm="1">
        <f t="array" ref="BB132">IF(B132="","",SUMPRODUCT(($D$1:$AB$4=$BB$4)*$D132:$AB132))</f>
        <v/>
      </c>
      <c r="BC132" s="15" t="str">
        <f t="shared" si="48"/>
        <v/>
      </c>
      <c r="BD132" s="2" t="str" cm="1">
        <f t="array" ref="BD132">IF(B132="","",SUMPRODUCT(($D$1:$AB$4=$BD$4)*$D132:$AB132))</f>
        <v/>
      </c>
      <c r="BE132" s="15" t="str">
        <f t="shared" si="49"/>
        <v/>
      </c>
      <c r="BF132" s="2" t="str" cm="1">
        <f t="array" ref="BF132">IF(B132="","",SUMPRODUCT(($D$1:$AB$4=$BF$4)*$D132:$AB132))</f>
        <v/>
      </c>
      <c r="BG132" s="15" t="str">
        <f t="shared" si="50"/>
        <v/>
      </c>
      <c r="BH132" s="2" t="str" cm="1">
        <f t="array" ref="BH132">IF(B132="","",SUMPRODUCT(($D$1:$AB$4=$BH$4)*$D132:$AB132))</f>
        <v/>
      </c>
      <c r="BI132" s="15" t="str">
        <f t="shared" si="51"/>
        <v/>
      </c>
      <c r="BJ132" s="2" t="str" cm="1">
        <f t="array" ref="BJ132">IF(B132="","",SUMPRODUCT(($D$1:$AB$4=$BJ$4)*$D132:$AB132))</f>
        <v/>
      </c>
      <c r="BK132" s="15" t="str">
        <f t="shared" si="52"/>
        <v/>
      </c>
      <c r="BL132" s="2" t="str" cm="1">
        <f t="array" ref="BL132">IF(B132="","",SUMPRODUCT(($D$1:$AB$4=$BL$4)*$D132:$AB132))</f>
        <v/>
      </c>
      <c r="BM132" s="15" t="str">
        <f t="shared" si="53"/>
        <v/>
      </c>
      <c r="BN132" s="2" t="str" cm="1">
        <f t="array" ref="BN132">IF(B132="","",SUMPRODUCT(($D$1:$AB$4=$BN$4)*$D132:$AB132))</f>
        <v/>
      </c>
      <c r="BO132" s="15" t="str">
        <f t="shared" si="54"/>
        <v/>
      </c>
      <c r="BP132" s="2" t="str" cm="1">
        <f t="array" ref="BP132">IF(B132="","",SUMPRODUCT(($D$1:$AB$4=$BP$4)*$D132:$AB132))</f>
        <v/>
      </c>
      <c r="BQ132" s="15" t="str">
        <f t="shared" si="55"/>
        <v/>
      </c>
      <c r="BR132" s="2" t="str" cm="1">
        <f t="array" ref="BR132">IF(B132="","",SUMPRODUCT(($D$1:$AB$4=$BR$4)*$D132:$AB132))</f>
        <v/>
      </c>
      <c r="BS132" s="15" t="str">
        <f t="shared" si="56"/>
        <v/>
      </c>
      <c r="BT132" s="2" t="str" cm="1">
        <f t="array" ref="BT132">IF(B132="","",SUMPRODUCT(($D$1:$AB$4=$BT$4)*$D132:$AB132))</f>
        <v/>
      </c>
      <c r="BU132" s="15" t="str">
        <f t="shared" si="57"/>
        <v/>
      </c>
      <c r="BV132" s="2" t="str" cm="1">
        <f t="array" ref="BV132">IF(B132="","",SUMPRODUCT(($D$1:$AB$4=$BV$4)*$D132:$AB132))</f>
        <v/>
      </c>
      <c r="BW132" s="15" t="str">
        <f t="shared" si="58"/>
        <v/>
      </c>
      <c r="BX132" s="2" t="str" cm="1">
        <f t="array" ref="BX132">IF(B132="","",SUMPRODUCT(($D$1:$AB$4=$BX$4)*$D132:$AB132))</f>
        <v/>
      </c>
      <c r="BY132" s="15" t="str">
        <f t="shared" si="59"/>
        <v/>
      </c>
      <c r="BZ132" s="2" t="str" cm="1">
        <f t="array" ref="BZ132">IF(B132="","",SUMPRODUCT(($D$1:$AB$4=$BZ$4)*$D132:$AB132))</f>
        <v/>
      </c>
      <c r="CA132" s="15" t="str">
        <f t="shared" si="60"/>
        <v/>
      </c>
      <c r="CB132" s="2" t="str" cm="1">
        <f t="array" ref="CB132">IF(B132="","",SUMPRODUCT(($D$1:$AB$4=$CB$4)*$D132:$AB132))</f>
        <v/>
      </c>
      <c r="CC132" s="15" t="str">
        <f t="shared" si="61"/>
        <v/>
      </c>
      <c r="CD132" s="2" t="str" cm="1">
        <f t="array" ref="CD132">IF(B132="","",SUMPRODUCT(($D$1:$AB$4=$CD$4)*$D132:$AB132))</f>
        <v/>
      </c>
      <c r="CE132" s="15" t="str">
        <f t="shared" si="62"/>
        <v/>
      </c>
      <c r="CF132" s="2" t="str" cm="1">
        <f t="array" ref="CF132">IF(B132="","",SUMPRODUCT(($D$1:$AB$4=$CF$4)*$D132:$AB132))</f>
        <v/>
      </c>
      <c r="CG132" s="15" t="str">
        <f t="shared" si="63"/>
        <v/>
      </c>
      <c r="CH132" s="2" t="str" cm="1">
        <f t="array" ref="CH132">IF(B132="","",SUMPRODUCT(($D$1:$AB$4=$CH$4)*$D132:$AB132))</f>
        <v/>
      </c>
      <c r="CI132" s="15" t="str">
        <f t="shared" si="64"/>
        <v/>
      </c>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row>
    <row r="133" spans="1:127" s="3" customFormat="1" ht="15.75" thickBot="1">
      <c r="A133" s="7">
        <v>128</v>
      </c>
      <c r="B133" s="1"/>
      <c r="D133" s="99"/>
      <c r="E133" s="100"/>
      <c r="F133" s="100"/>
      <c r="G133" s="100"/>
      <c r="H133" s="100"/>
      <c r="I133" s="101"/>
      <c r="J133" s="104"/>
      <c r="K133" s="105"/>
      <c r="L133" s="105"/>
      <c r="M133" s="105"/>
      <c r="N133" s="105"/>
      <c r="O133" s="106"/>
      <c r="P133" s="109"/>
      <c r="Q133" s="110"/>
      <c r="R133" s="110"/>
      <c r="S133" s="110"/>
      <c r="T133" s="110"/>
      <c r="U133" s="111"/>
      <c r="V133" s="115"/>
      <c r="W133" s="116"/>
      <c r="X133" s="116"/>
      <c r="Y133" s="116"/>
      <c r="Z133" s="116"/>
      <c r="AA133" s="116"/>
      <c r="AB133" s="170"/>
      <c r="AC133" s="171" t="str">
        <f t="shared" si="66"/>
        <v/>
      </c>
      <c r="AD133" s="172" t="str">
        <f t="shared" si="67"/>
        <v/>
      </c>
      <c r="AE133" s="4"/>
      <c r="AF133" s="4"/>
      <c r="AG133" s="4"/>
      <c r="AH133" s="4"/>
      <c r="AI133" s="4"/>
      <c r="AJ133" s="4"/>
      <c r="AK133" s="4"/>
      <c r="AL133" s="2" t="str" cm="1">
        <f t="array" ref="AL133">IF(B133="","",SUMPRODUCT(($D$1:$AB$4=$AL$4)*D133:AB133))</f>
        <v/>
      </c>
      <c r="AM133" s="15" t="str">
        <f t="shared" si="40"/>
        <v/>
      </c>
      <c r="AN133" s="2" t="str" cm="1">
        <f t="array" ref="AN133">IF(B133="","",SUMPRODUCT(($D$1:$AB$4=$AN$4)*D133:AB133))</f>
        <v/>
      </c>
      <c r="AO133" s="15" t="str">
        <f t="shared" si="41"/>
        <v/>
      </c>
      <c r="AP133" s="2" t="str" cm="1">
        <f t="array" ref="AP133">IF(B133="","",SUMPRODUCT(($D$1:$AB$4=$AP$4)*D133:AB133))</f>
        <v/>
      </c>
      <c r="AQ133" s="15" t="str">
        <f t="shared" si="42"/>
        <v/>
      </c>
      <c r="AR133" s="2" t="str" cm="1">
        <f t="array" ref="AR133">IF(B133="","",SUMPRODUCT(($D$1:$AB$4=$AR$4)*D133:AB133))</f>
        <v/>
      </c>
      <c r="AS133" s="15" t="str">
        <f t="shared" si="43"/>
        <v/>
      </c>
      <c r="AT133" s="2" t="str" cm="1">
        <f t="array" ref="AT133">IF(B133="","",SUMPRODUCT(($D$1:$AB$4=$AT$4)*$D133:$AB133))</f>
        <v/>
      </c>
      <c r="AU133" s="15" t="str">
        <f t="shared" si="44"/>
        <v/>
      </c>
      <c r="AV133" s="2" t="str" cm="1">
        <f t="array" ref="AV133">IF(D133="","",SUMPRODUCT(($D$1:$AB$4=$AV$4)*$D133:$AB133))</f>
        <v/>
      </c>
      <c r="AW133" s="15" t="str">
        <f t="shared" si="45"/>
        <v/>
      </c>
      <c r="AX133" s="2" t="str" cm="1">
        <f t="array" ref="AX133">IF(F133="","",SUMPRODUCT(($D$1:$AB$4=$AX$4)*$D133:$AB133))</f>
        <v/>
      </c>
      <c r="AY133" s="15" t="str">
        <f t="shared" si="46"/>
        <v/>
      </c>
      <c r="AZ133" s="2" t="str" cm="1">
        <f t="array" ref="AZ133">IF(B133="","",SUMPRODUCT(($D$1:$AB$4=$AZ$4)*$D133:$AB133))</f>
        <v/>
      </c>
      <c r="BA133" s="15" t="str">
        <f t="shared" si="47"/>
        <v/>
      </c>
      <c r="BB133" s="2" t="str" cm="1">
        <f t="array" ref="BB133">IF(B133="","",SUMPRODUCT(($D$1:$AB$4=$BB$4)*$D133:$AB133))</f>
        <v/>
      </c>
      <c r="BC133" s="15" t="str">
        <f t="shared" si="48"/>
        <v/>
      </c>
      <c r="BD133" s="2" t="str" cm="1">
        <f t="array" ref="BD133">IF(B133="","",SUMPRODUCT(($D$1:$AB$4=$BD$4)*$D133:$AB133))</f>
        <v/>
      </c>
      <c r="BE133" s="15" t="str">
        <f t="shared" si="49"/>
        <v/>
      </c>
      <c r="BF133" s="2" t="str" cm="1">
        <f t="array" ref="BF133">IF(B133="","",SUMPRODUCT(($D$1:$AB$4=$BF$4)*$D133:$AB133))</f>
        <v/>
      </c>
      <c r="BG133" s="15" t="str">
        <f t="shared" si="50"/>
        <v/>
      </c>
      <c r="BH133" s="2" t="str" cm="1">
        <f t="array" ref="BH133">IF(B133="","",SUMPRODUCT(($D$1:$AB$4=$BH$4)*$D133:$AB133))</f>
        <v/>
      </c>
      <c r="BI133" s="15" t="str">
        <f t="shared" si="51"/>
        <v/>
      </c>
      <c r="BJ133" s="2" t="str" cm="1">
        <f t="array" ref="BJ133">IF(B133="","",SUMPRODUCT(($D$1:$AB$4=$BJ$4)*$D133:$AB133))</f>
        <v/>
      </c>
      <c r="BK133" s="15" t="str">
        <f t="shared" si="52"/>
        <v/>
      </c>
      <c r="BL133" s="2" t="str" cm="1">
        <f t="array" ref="BL133">IF(B133="","",SUMPRODUCT(($D$1:$AB$4=$BL$4)*$D133:$AB133))</f>
        <v/>
      </c>
      <c r="BM133" s="15" t="str">
        <f t="shared" si="53"/>
        <v/>
      </c>
      <c r="BN133" s="2" t="str" cm="1">
        <f t="array" ref="BN133">IF(B133="","",SUMPRODUCT(($D$1:$AB$4=$BN$4)*$D133:$AB133))</f>
        <v/>
      </c>
      <c r="BO133" s="15" t="str">
        <f t="shared" si="54"/>
        <v/>
      </c>
      <c r="BP133" s="2" t="str" cm="1">
        <f t="array" ref="BP133">IF(B133="","",SUMPRODUCT(($D$1:$AB$4=$BP$4)*$D133:$AB133))</f>
        <v/>
      </c>
      <c r="BQ133" s="15" t="str">
        <f t="shared" si="55"/>
        <v/>
      </c>
      <c r="BR133" s="2" t="str" cm="1">
        <f t="array" ref="BR133">IF(B133="","",SUMPRODUCT(($D$1:$AB$4=$BR$4)*$D133:$AB133))</f>
        <v/>
      </c>
      <c r="BS133" s="15" t="str">
        <f t="shared" si="56"/>
        <v/>
      </c>
      <c r="BT133" s="2" t="str" cm="1">
        <f t="array" ref="BT133">IF(B133="","",SUMPRODUCT(($D$1:$AB$4=$BT$4)*$D133:$AB133))</f>
        <v/>
      </c>
      <c r="BU133" s="15" t="str">
        <f t="shared" si="57"/>
        <v/>
      </c>
      <c r="BV133" s="2" t="str" cm="1">
        <f t="array" ref="BV133">IF(B133="","",SUMPRODUCT(($D$1:$AB$4=$BV$4)*$D133:$AB133))</f>
        <v/>
      </c>
      <c r="BW133" s="15" t="str">
        <f t="shared" si="58"/>
        <v/>
      </c>
      <c r="BX133" s="2" t="str" cm="1">
        <f t="array" ref="BX133">IF(B133="","",SUMPRODUCT(($D$1:$AB$4=$BX$4)*$D133:$AB133))</f>
        <v/>
      </c>
      <c r="BY133" s="15" t="str">
        <f t="shared" si="59"/>
        <v/>
      </c>
      <c r="BZ133" s="2" t="str" cm="1">
        <f t="array" ref="BZ133">IF(B133="","",SUMPRODUCT(($D$1:$AB$4=$BZ$4)*$D133:$AB133))</f>
        <v/>
      </c>
      <c r="CA133" s="15" t="str">
        <f t="shared" si="60"/>
        <v/>
      </c>
      <c r="CB133" s="2" t="str" cm="1">
        <f t="array" ref="CB133">IF(B133="","",SUMPRODUCT(($D$1:$AB$4=$CB$4)*$D133:$AB133))</f>
        <v/>
      </c>
      <c r="CC133" s="15" t="str">
        <f t="shared" si="61"/>
        <v/>
      </c>
      <c r="CD133" s="2" t="str" cm="1">
        <f t="array" ref="CD133">IF(B133="","",SUMPRODUCT(($D$1:$AB$4=$CD$4)*$D133:$AB133))</f>
        <v/>
      </c>
      <c r="CE133" s="15" t="str">
        <f t="shared" si="62"/>
        <v/>
      </c>
      <c r="CF133" s="2" t="str" cm="1">
        <f t="array" ref="CF133">IF(B133="","",SUMPRODUCT(($D$1:$AB$4=$CF$4)*$D133:$AB133))</f>
        <v/>
      </c>
      <c r="CG133" s="15" t="str">
        <f t="shared" si="63"/>
        <v/>
      </c>
      <c r="CH133" s="2" t="str" cm="1">
        <f t="array" ref="CH133">IF(B133="","",SUMPRODUCT(($D$1:$AB$4=$CH$4)*$D133:$AB133))</f>
        <v/>
      </c>
      <c r="CI133" s="15" t="str">
        <f t="shared" si="64"/>
        <v/>
      </c>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row>
    <row r="134" spans="1:127" s="3" customFormat="1" ht="15.75" thickBot="1">
      <c r="A134" s="7">
        <v>129</v>
      </c>
      <c r="B134" s="1"/>
      <c r="D134" s="99"/>
      <c r="E134" s="100"/>
      <c r="F134" s="100"/>
      <c r="G134" s="100"/>
      <c r="H134" s="100"/>
      <c r="I134" s="101"/>
      <c r="J134" s="104"/>
      <c r="K134" s="105"/>
      <c r="L134" s="105"/>
      <c r="M134" s="105"/>
      <c r="N134" s="105"/>
      <c r="O134" s="106"/>
      <c r="P134" s="109"/>
      <c r="Q134" s="110"/>
      <c r="R134" s="110"/>
      <c r="S134" s="110"/>
      <c r="T134" s="110"/>
      <c r="U134" s="111"/>
      <c r="V134" s="115"/>
      <c r="W134" s="116"/>
      <c r="X134" s="116"/>
      <c r="Y134" s="116"/>
      <c r="Z134" s="116"/>
      <c r="AA134" s="116"/>
      <c r="AB134" s="170"/>
      <c r="AC134" s="171" t="str">
        <f t="shared" si="66"/>
        <v/>
      </c>
      <c r="AD134" s="172" t="str">
        <f t="shared" si="67"/>
        <v/>
      </c>
      <c r="AE134" s="4"/>
      <c r="AF134" s="4"/>
      <c r="AG134" s="4"/>
      <c r="AH134" s="4"/>
      <c r="AI134" s="4"/>
      <c r="AJ134" s="4"/>
      <c r="AK134" s="4"/>
      <c r="AL134" s="2" t="str" cm="1">
        <f t="array" ref="AL134">IF(B134="","",SUMPRODUCT(($D$1:$AB$4=$AL$4)*D134:AB134))</f>
        <v/>
      </c>
      <c r="AM134" s="15" t="str">
        <f t="shared" si="40"/>
        <v/>
      </c>
      <c r="AN134" s="2" t="str" cm="1">
        <f t="array" ref="AN134">IF(B134="","",SUMPRODUCT(($D$1:$AB$4=$AN$4)*D134:AB134))</f>
        <v/>
      </c>
      <c r="AO134" s="15" t="str">
        <f t="shared" si="41"/>
        <v/>
      </c>
      <c r="AP134" s="2" t="str" cm="1">
        <f t="array" ref="AP134">IF(B134="","",SUMPRODUCT(($D$1:$AB$4=$AP$4)*D134:AB134))</f>
        <v/>
      </c>
      <c r="AQ134" s="15" t="str">
        <f t="shared" si="42"/>
        <v/>
      </c>
      <c r="AR134" s="2" t="str" cm="1">
        <f t="array" ref="AR134">IF(B134="","",SUMPRODUCT(($D$1:$AB$4=$AR$4)*D134:AB134))</f>
        <v/>
      </c>
      <c r="AS134" s="15" t="str">
        <f t="shared" si="43"/>
        <v/>
      </c>
      <c r="AT134" s="2" t="str" cm="1">
        <f t="array" ref="AT134">IF(B134="","",SUMPRODUCT(($D$1:$AB$4=$AT$4)*$D134:$AB134))</f>
        <v/>
      </c>
      <c r="AU134" s="15" t="str">
        <f t="shared" si="44"/>
        <v/>
      </c>
      <c r="AV134" s="2" t="str" cm="1">
        <f t="array" ref="AV134">IF(D134="","",SUMPRODUCT(($D$1:$AB$4=$AV$4)*$D134:$AB134))</f>
        <v/>
      </c>
      <c r="AW134" s="15" t="str">
        <f t="shared" si="45"/>
        <v/>
      </c>
      <c r="AX134" s="2" t="str" cm="1">
        <f t="array" ref="AX134">IF(F134="","",SUMPRODUCT(($D$1:$AB$4=$AX$4)*$D134:$AB134))</f>
        <v/>
      </c>
      <c r="AY134" s="15" t="str">
        <f t="shared" si="46"/>
        <v/>
      </c>
      <c r="AZ134" s="2" t="str" cm="1">
        <f t="array" ref="AZ134">IF(B134="","",SUMPRODUCT(($D$1:$AB$4=$AZ$4)*$D134:$AB134))</f>
        <v/>
      </c>
      <c r="BA134" s="15" t="str">
        <f t="shared" si="47"/>
        <v/>
      </c>
      <c r="BB134" s="2" t="str" cm="1">
        <f t="array" ref="BB134">IF(B134="","",SUMPRODUCT(($D$1:$AB$4=$BB$4)*$D134:$AB134))</f>
        <v/>
      </c>
      <c r="BC134" s="15" t="str">
        <f t="shared" si="48"/>
        <v/>
      </c>
      <c r="BD134" s="2" t="str" cm="1">
        <f t="array" ref="BD134">IF(B134="","",SUMPRODUCT(($D$1:$AB$4=$BD$4)*$D134:$AB134))</f>
        <v/>
      </c>
      <c r="BE134" s="15" t="str">
        <f t="shared" si="49"/>
        <v/>
      </c>
      <c r="BF134" s="2" t="str" cm="1">
        <f t="array" ref="BF134">IF(B134="","",SUMPRODUCT(($D$1:$AB$4=$BF$4)*$D134:$AB134))</f>
        <v/>
      </c>
      <c r="BG134" s="15" t="str">
        <f t="shared" si="50"/>
        <v/>
      </c>
      <c r="BH134" s="2" t="str" cm="1">
        <f t="array" ref="BH134">IF(B134="","",SUMPRODUCT(($D$1:$AB$4=$BH$4)*$D134:$AB134))</f>
        <v/>
      </c>
      <c r="BI134" s="15" t="str">
        <f t="shared" si="51"/>
        <v/>
      </c>
      <c r="BJ134" s="2" t="str" cm="1">
        <f t="array" ref="BJ134">IF(B134="","",SUMPRODUCT(($D$1:$AB$4=$BJ$4)*$D134:$AB134))</f>
        <v/>
      </c>
      <c r="BK134" s="15" t="str">
        <f t="shared" si="52"/>
        <v/>
      </c>
      <c r="BL134" s="2" t="str" cm="1">
        <f t="array" ref="BL134">IF(B134="","",SUMPRODUCT(($D$1:$AB$4=$BL$4)*$D134:$AB134))</f>
        <v/>
      </c>
      <c r="BM134" s="15" t="str">
        <f t="shared" si="53"/>
        <v/>
      </c>
      <c r="BN134" s="2" t="str" cm="1">
        <f t="array" ref="BN134">IF(B134="","",SUMPRODUCT(($D$1:$AB$4=$BN$4)*$D134:$AB134))</f>
        <v/>
      </c>
      <c r="BO134" s="15" t="str">
        <f t="shared" si="54"/>
        <v/>
      </c>
      <c r="BP134" s="2" t="str" cm="1">
        <f t="array" ref="BP134">IF(B134="","",SUMPRODUCT(($D$1:$AB$4=$BP$4)*$D134:$AB134))</f>
        <v/>
      </c>
      <c r="BQ134" s="15" t="str">
        <f t="shared" si="55"/>
        <v/>
      </c>
      <c r="BR134" s="2" t="str" cm="1">
        <f t="array" ref="BR134">IF(B134="","",SUMPRODUCT(($D$1:$AB$4=$BR$4)*$D134:$AB134))</f>
        <v/>
      </c>
      <c r="BS134" s="15" t="str">
        <f t="shared" si="56"/>
        <v/>
      </c>
      <c r="BT134" s="2" t="str" cm="1">
        <f t="array" ref="BT134">IF(B134="","",SUMPRODUCT(($D$1:$AB$4=$BT$4)*$D134:$AB134))</f>
        <v/>
      </c>
      <c r="BU134" s="15" t="str">
        <f t="shared" si="57"/>
        <v/>
      </c>
      <c r="BV134" s="2" t="str" cm="1">
        <f t="array" ref="BV134">IF(B134="","",SUMPRODUCT(($D$1:$AB$4=$BV$4)*$D134:$AB134))</f>
        <v/>
      </c>
      <c r="BW134" s="15" t="str">
        <f t="shared" si="58"/>
        <v/>
      </c>
      <c r="BX134" s="2" t="str" cm="1">
        <f t="array" ref="BX134">IF(B134="","",SUMPRODUCT(($D$1:$AB$4=$BX$4)*$D134:$AB134))</f>
        <v/>
      </c>
      <c r="BY134" s="15" t="str">
        <f t="shared" si="59"/>
        <v/>
      </c>
      <c r="BZ134" s="2" t="str" cm="1">
        <f t="array" ref="BZ134">IF(B134="","",SUMPRODUCT(($D$1:$AB$4=$BZ$4)*$D134:$AB134))</f>
        <v/>
      </c>
      <c r="CA134" s="15" t="str">
        <f t="shared" si="60"/>
        <v/>
      </c>
      <c r="CB134" s="2" t="str" cm="1">
        <f t="array" ref="CB134">IF(B134="","",SUMPRODUCT(($D$1:$AB$4=$CB$4)*$D134:$AB134))</f>
        <v/>
      </c>
      <c r="CC134" s="15" t="str">
        <f t="shared" si="61"/>
        <v/>
      </c>
      <c r="CD134" s="2" t="str" cm="1">
        <f t="array" ref="CD134">IF(B134="","",SUMPRODUCT(($D$1:$AB$4=$CD$4)*$D134:$AB134))</f>
        <v/>
      </c>
      <c r="CE134" s="15" t="str">
        <f t="shared" si="62"/>
        <v/>
      </c>
      <c r="CF134" s="2" t="str" cm="1">
        <f t="array" ref="CF134">IF(B134="","",SUMPRODUCT(($D$1:$AB$4=$CF$4)*$D134:$AB134))</f>
        <v/>
      </c>
      <c r="CG134" s="15" t="str">
        <f t="shared" si="63"/>
        <v/>
      </c>
      <c r="CH134" s="2" t="str" cm="1">
        <f t="array" ref="CH134">IF(B134="","",SUMPRODUCT(($D$1:$AB$4=$CH$4)*$D134:$AB134))</f>
        <v/>
      </c>
      <c r="CI134" s="15" t="str">
        <f t="shared" si="64"/>
        <v/>
      </c>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row>
    <row r="135" spans="1:127" s="3" customFormat="1" ht="15.75" thickBot="1">
      <c r="A135" s="7">
        <v>130</v>
      </c>
      <c r="B135" s="1"/>
      <c r="D135" s="99"/>
      <c r="E135" s="100"/>
      <c r="F135" s="100"/>
      <c r="G135" s="100"/>
      <c r="H135" s="100"/>
      <c r="I135" s="101"/>
      <c r="J135" s="104"/>
      <c r="K135" s="105"/>
      <c r="L135" s="105"/>
      <c r="M135" s="105"/>
      <c r="N135" s="105"/>
      <c r="O135" s="106"/>
      <c r="P135" s="109"/>
      <c r="Q135" s="110"/>
      <c r="R135" s="110"/>
      <c r="S135" s="110"/>
      <c r="T135" s="110"/>
      <c r="U135" s="111"/>
      <c r="V135" s="115"/>
      <c r="W135" s="116"/>
      <c r="X135" s="116"/>
      <c r="Y135" s="116"/>
      <c r="Z135" s="116"/>
      <c r="AA135" s="116"/>
      <c r="AB135" s="170"/>
      <c r="AC135" s="171" t="str">
        <f t="shared" si="66"/>
        <v/>
      </c>
      <c r="AD135" s="172" t="str">
        <f t="shared" si="67"/>
        <v/>
      </c>
      <c r="AE135" s="4"/>
      <c r="AF135" s="4"/>
      <c r="AG135" s="4"/>
      <c r="AH135" s="4"/>
      <c r="AI135" s="4"/>
      <c r="AJ135" s="4"/>
      <c r="AK135" s="4"/>
      <c r="AL135" s="2" t="str" cm="1">
        <f t="array" ref="AL135">IF(B135="","",SUMPRODUCT(($D$1:$AB$4=$AL$4)*D135:AB135))</f>
        <v/>
      </c>
      <c r="AM135" s="15" t="str">
        <f t="shared" ref="AM135:AM198" si="68">IFERROR(IF($AM$3=0,"",AL135/$AM$3),"")</f>
        <v/>
      </c>
      <c r="AN135" s="2" t="str" cm="1">
        <f t="array" ref="AN135">IF(B135="","",SUMPRODUCT(($D$1:$AB$4=$AN$4)*D135:AB135))</f>
        <v/>
      </c>
      <c r="AO135" s="15" t="str">
        <f t="shared" ref="AO135:AO198" si="69">IFERROR(IF($AO$3=0,"",AN135/$AO$3),"")</f>
        <v/>
      </c>
      <c r="AP135" s="2" t="str" cm="1">
        <f t="array" ref="AP135">IF(B135="","",SUMPRODUCT(($D$1:$AB$4=$AP$4)*D135:AB135))</f>
        <v/>
      </c>
      <c r="AQ135" s="15" t="str">
        <f t="shared" ref="AQ135:AQ198" si="70">IFERROR(IF($AQ$3=0,"",AP135/$AQ$3),"")</f>
        <v/>
      </c>
      <c r="AR135" s="2" t="str" cm="1">
        <f t="array" ref="AR135">IF(B135="","",SUMPRODUCT(($D$1:$AB$4=$AR$4)*D135:AB135))</f>
        <v/>
      </c>
      <c r="AS135" s="15" t="str">
        <f t="shared" ref="AS135:AS198" si="71">IFERROR(IF($AS$3=0,"",AR135/$AS$3),"")</f>
        <v/>
      </c>
      <c r="AT135" s="2" t="str" cm="1">
        <f t="array" ref="AT135">IF(B135="","",SUMPRODUCT(($D$1:$AB$4=$AT$4)*$D135:$AB135))</f>
        <v/>
      </c>
      <c r="AU135" s="15" t="str">
        <f t="shared" ref="AU135:AU198" si="72">IFERROR(IF($AU$3=0,"",AT135/$AU$3),"")</f>
        <v/>
      </c>
      <c r="AV135" s="2" t="str" cm="1">
        <f t="array" ref="AV135">IF(D135="","",SUMPRODUCT(($D$1:$AB$4=$AV$4)*$D135:$AB135))</f>
        <v/>
      </c>
      <c r="AW135" s="15" t="str">
        <f t="shared" ref="AW135:AW198" si="73">IFERROR(IF($AW$3=0,"",AV135/$AW$3),"")</f>
        <v/>
      </c>
      <c r="AX135" s="2" t="str" cm="1">
        <f t="array" ref="AX135">IF(F135="","",SUMPRODUCT(($D$1:$AB$4=$AX$4)*$D135:$AB135))</f>
        <v/>
      </c>
      <c r="AY135" s="15" t="str">
        <f t="shared" ref="AY135:AY198" si="74">IFERROR(IF($AY$3=0,"",AX135/$AY$3),"")</f>
        <v/>
      </c>
      <c r="AZ135" s="2" t="str" cm="1">
        <f t="array" ref="AZ135">IF(B135="","",SUMPRODUCT(($D$1:$AB$4=$AZ$4)*$D135:$AB135))</f>
        <v/>
      </c>
      <c r="BA135" s="15" t="str">
        <f t="shared" ref="BA135:BA198" si="75">IFERROR(IF($BA$3=0,"",AZ135/$BA$3),"")</f>
        <v/>
      </c>
      <c r="BB135" s="2" t="str" cm="1">
        <f t="array" ref="BB135">IF(B135="","",SUMPRODUCT(($D$1:$AB$4=$BB$4)*$D135:$AB135))</f>
        <v/>
      </c>
      <c r="BC135" s="15" t="str">
        <f t="shared" ref="BC135:BC198" si="76">IFERROR(IF($BC$3=0,"",BB135/$BC$3),"")</f>
        <v/>
      </c>
      <c r="BD135" s="2" t="str" cm="1">
        <f t="array" ref="BD135">IF(B135="","",SUMPRODUCT(($D$1:$AB$4=$BD$4)*$D135:$AB135))</f>
        <v/>
      </c>
      <c r="BE135" s="15" t="str">
        <f t="shared" ref="BE135:BE198" si="77">IFERROR(IF($BE$3=0,"",BD135/$BE$3),"")</f>
        <v/>
      </c>
      <c r="BF135" s="2" t="str" cm="1">
        <f t="array" ref="BF135">IF(B135="","",SUMPRODUCT(($D$1:$AB$4=$BF$4)*$D135:$AB135))</f>
        <v/>
      </c>
      <c r="BG135" s="15" t="str">
        <f t="shared" ref="BG135:BG198" si="78">IFERROR(IF($BG$3=0,"",BF135/$BG$3),"")</f>
        <v/>
      </c>
      <c r="BH135" s="2" t="str" cm="1">
        <f t="array" ref="BH135">IF(B135="","",SUMPRODUCT(($D$1:$AB$4=$BH$4)*$D135:$AB135))</f>
        <v/>
      </c>
      <c r="BI135" s="15" t="str">
        <f t="shared" ref="BI135:BI198" si="79">IFERROR(IF($BI$3=0,"",BH135/$BI$3),"")</f>
        <v/>
      </c>
      <c r="BJ135" s="2" t="str" cm="1">
        <f t="array" ref="BJ135">IF(B135="","",SUMPRODUCT(($D$1:$AB$4=$BJ$4)*$D135:$AB135))</f>
        <v/>
      </c>
      <c r="BK135" s="15" t="str">
        <f t="shared" ref="BK135:BK198" si="80">IFERROR(IF($BK$3=0,"",BJ135/$BK$3),"")</f>
        <v/>
      </c>
      <c r="BL135" s="2" t="str" cm="1">
        <f t="array" ref="BL135">IF(B135="","",SUMPRODUCT(($D$1:$AB$4=$BL$4)*$D135:$AB135))</f>
        <v/>
      </c>
      <c r="BM135" s="15" t="str">
        <f t="shared" ref="BM135:BM198" si="81">IFERROR(IF($BM$3=0,"",BL135/$BM$3),"")</f>
        <v/>
      </c>
      <c r="BN135" s="2" t="str" cm="1">
        <f t="array" ref="BN135">IF(B135="","",SUMPRODUCT(($D$1:$AB$4=$BN$4)*$D135:$AB135))</f>
        <v/>
      </c>
      <c r="BO135" s="15" t="str">
        <f t="shared" ref="BO135:BO198" si="82">IFERROR(IF($BO$3=0,"",BN135/$BO$3),"")</f>
        <v/>
      </c>
      <c r="BP135" s="2" t="str" cm="1">
        <f t="array" ref="BP135">IF(B135="","",SUMPRODUCT(($D$1:$AB$4=$BP$4)*$D135:$AB135))</f>
        <v/>
      </c>
      <c r="BQ135" s="15" t="str">
        <f t="shared" ref="BQ135:BQ198" si="83">IFERROR(IF($BQ$3=0,"",BP135/$BQ$3),"")</f>
        <v/>
      </c>
      <c r="BR135" s="2" t="str" cm="1">
        <f t="array" ref="BR135">IF(B135="","",SUMPRODUCT(($D$1:$AB$4=$BR$4)*$D135:$AB135))</f>
        <v/>
      </c>
      <c r="BS135" s="15" t="str">
        <f t="shared" ref="BS135:BS198" si="84">IFERROR(IF($BS$3=0,"",BR135/$BS$3),"")</f>
        <v/>
      </c>
      <c r="BT135" s="2" t="str" cm="1">
        <f t="array" ref="BT135">IF(B135="","",SUMPRODUCT(($D$1:$AB$4=$BT$4)*$D135:$AB135))</f>
        <v/>
      </c>
      <c r="BU135" s="15" t="str">
        <f t="shared" ref="BU135:BU198" si="85">IFERROR(IF($BU$3=0,"",BT135/$BU$3),"")</f>
        <v/>
      </c>
      <c r="BV135" s="2" t="str" cm="1">
        <f t="array" ref="BV135">IF(B135="","",SUMPRODUCT(($D$1:$AB$4=$BV$4)*$D135:$AB135))</f>
        <v/>
      </c>
      <c r="BW135" s="15" t="str">
        <f t="shared" ref="BW135:BW198" si="86">IFERROR(IF($BW$3=0,"",BV135/$BW$3),"")</f>
        <v/>
      </c>
      <c r="BX135" s="2" t="str" cm="1">
        <f t="array" ref="BX135">IF(B135="","",SUMPRODUCT(($D$1:$AB$4=$BX$4)*$D135:$AB135))</f>
        <v/>
      </c>
      <c r="BY135" s="15" t="str">
        <f t="shared" ref="BY135:BY198" si="87">IFERROR(IF($BY$3=0,"",BX135/$BY$3),"")</f>
        <v/>
      </c>
      <c r="BZ135" s="2" t="str" cm="1">
        <f t="array" ref="BZ135">IF(B135="","",SUMPRODUCT(($D$1:$AB$4=$BZ$4)*$D135:$AB135))</f>
        <v/>
      </c>
      <c r="CA135" s="15" t="str">
        <f t="shared" ref="CA135:CA198" si="88">IFERROR(IF($CA$3=0,"",BZ135/$CA$3),"")</f>
        <v/>
      </c>
      <c r="CB135" s="2" t="str" cm="1">
        <f t="array" ref="CB135">IF(B135="","",SUMPRODUCT(($D$1:$AB$4=$CB$4)*$D135:$AB135))</f>
        <v/>
      </c>
      <c r="CC135" s="15" t="str">
        <f t="shared" ref="CC135:CC198" si="89">IFERROR(IF($CC$3=0,"",CB135/$CC$3),"")</f>
        <v/>
      </c>
      <c r="CD135" s="2" t="str" cm="1">
        <f t="array" ref="CD135">IF(B135="","",SUMPRODUCT(($D$1:$AB$4=$CD$4)*$D135:$AB135))</f>
        <v/>
      </c>
      <c r="CE135" s="15" t="str">
        <f t="shared" ref="CE135:CE198" si="90">IFERROR(IF($CE$3=0,"",CD135/$CE$3),"")</f>
        <v/>
      </c>
      <c r="CF135" s="2" t="str" cm="1">
        <f t="array" ref="CF135">IF(B135="","",SUMPRODUCT(($D$1:$AB$4=$CF$4)*$D135:$AB135))</f>
        <v/>
      </c>
      <c r="CG135" s="15" t="str">
        <f t="shared" ref="CG135:CG198" si="91">IFERROR(IF($CG$3=0,"",CF135/$CG$3),"")</f>
        <v/>
      </c>
      <c r="CH135" s="2" t="str" cm="1">
        <f t="array" ref="CH135">IF(B135="","",SUMPRODUCT(($D$1:$AB$4=$CH$4)*$D135:$AB135))</f>
        <v/>
      </c>
      <c r="CI135" s="15" t="str">
        <f t="shared" ref="CI135:CI198" si="92">IFERROR(IF($CI$3=0,"",CH135/$CI$3),"")</f>
        <v/>
      </c>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row>
    <row r="136" spans="1:127" s="3" customFormat="1" ht="15.75" thickBot="1">
      <c r="A136" s="7">
        <v>131</v>
      </c>
      <c r="B136" s="1"/>
      <c r="D136" s="99"/>
      <c r="E136" s="100"/>
      <c r="F136" s="100"/>
      <c r="G136" s="100"/>
      <c r="H136" s="100"/>
      <c r="I136" s="101"/>
      <c r="J136" s="104"/>
      <c r="K136" s="105"/>
      <c r="L136" s="105"/>
      <c r="M136" s="105"/>
      <c r="N136" s="105"/>
      <c r="O136" s="106"/>
      <c r="P136" s="109"/>
      <c r="Q136" s="110"/>
      <c r="R136" s="110"/>
      <c r="S136" s="110"/>
      <c r="T136" s="110"/>
      <c r="U136" s="111"/>
      <c r="V136" s="115"/>
      <c r="W136" s="116"/>
      <c r="X136" s="116"/>
      <c r="Y136" s="116"/>
      <c r="Z136" s="116"/>
      <c r="AA136" s="116"/>
      <c r="AB136" s="170"/>
      <c r="AC136" s="171" t="str">
        <f t="shared" si="66"/>
        <v/>
      </c>
      <c r="AD136" s="172" t="str">
        <f t="shared" si="67"/>
        <v/>
      </c>
      <c r="AE136" s="4"/>
      <c r="AF136" s="4"/>
      <c r="AG136" s="4"/>
      <c r="AH136" s="4"/>
      <c r="AI136" s="4"/>
      <c r="AJ136" s="4"/>
      <c r="AK136" s="4"/>
      <c r="AL136" s="2" t="str" cm="1">
        <f t="array" ref="AL136">IF(B136="","",SUMPRODUCT(($D$1:$AB$4=$AL$4)*D136:AB136))</f>
        <v/>
      </c>
      <c r="AM136" s="15" t="str">
        <f t="shared" si="68"/>
        <v/>
      </c>
      <c r="AN136" s="2" t="str" cm="1">
        <f t="array" ref="AN136">IF(B136="","",SUMPRODUCT(($D$1:$AB$4=$AN$4)*D136:AB136))</f>
        <v/>
      </c>
      <c r="AO136" s="15" t="str">
        <f t="shared" si="69"/>
        <v/>
      </c>
      <c r="AP136" s="2" t="str" cm="1">
        <f t="array" ref="AP136">IF(B136="","",SUMPRODUCT(($D$1:$AB$4=$AP$4)*D136:AB136))</f>
        <v/>
      </c>
      <c r="AQ136" s="15" t="str">
        <f t="shared" si="70"/>
        <v/>
      </c>
      <c r="AR136" s="2" t="str" cm="1">
        <f t="array" ref="AR136">IF(B136="","",SUMPRODUCT(($D$1:$AB$4=$AR$4)*D136:AB136))</f>
        <v/>
      </c>
      <c r="AS136" s="15" t="str">
        <f t="shared" si="71"/>
        <v/>
      </c>
      <c r="AT136" s="2" t="str" cm="1">
        <f t="array" ref="AT136">IF(B136="","",SUMPRODUCT(($D$1:$AB$4=$AT$4)*$D136:$AB136))</f>
        <v/>
      </c>
      <c r="AU136" s="15" t="str">
        <f t="shared" si="72"/>
        <v/>
      </c>
      <c r="AV136" s="2" t="str" cm="1">
        <f t="array" ref="AV136">IF(D136="","",SUMPRODUCT(($D$1:$AB$4=$AV$4)*$D136:$AB136))</f>
        <v/>
      </c>
      <c r="AW136" s="15" t="str">
        <f t="shared" si="73"/>
        <v/>
      </c>
      <c r="AX136" s="2" t="str" cm="1">
        <f t="array" ref="AX136">IF(F136="","",SUMPRODUCT(($D$1:$AB$4=$AX$4)*$D136:$AB136))</f>
        <v/>
      </c>
      <c r="AY136" s="15" t="str">
        <f t="shared" si="74"/>
        <v/>
      </c>
      <c r="AZ136" s="2" t="str" cm="1">
        <f t="array" ref="AZ136">IF(B136="","",SUMPRODUCT(($D$1:$AB$4=$AZ$4)*$D136:$AB136))</f>
        <v/>
      </c>
      <c r="BA136" s="15" t="str">
        <f t="shared" si="75"/>
        <v/>
      </c>
      <c r="BB136" s="2" t="str" cm="1">
        <f t="array" ref="BB136">IF(B136="","",SUMPRODUCT(($D$1:$AB$4=$BB$4)*$D136:$AB136))</f>
        <v/>
      </c>
      <c r="BC136" s="15" t="str">
        <f t="shared" si="76"/>
        <v/>
      </c>
      <c r="BD136" s="2" t="str" cm="1">
        <f t="array" ref="BD136">IF(B136="","",SUMPRODUCT(($D$1:$AB$4=$BD$4)*$D136:$AB136))</f>
        <v/>
      </c>
      <c r="BE136" s="15" t="str">
        <f t="shared" si="77"/>
        <v/>
      </c>
      <c r="BF136" s="2" t="str" cm="1">
        <f t="array" ref="BF136">IF(B136="","",SUMPRODUCT(($D$1:$AB$4=$BF$4)*$D136:$AB136))</f>
        <v/>
      </c>
      <c r="BG136" s="15" t="str">
        <f t="shared" si="78"/>
        <v/>
      </c>
      <c r="BH136" s="2" t="str" cm="1">
        <f t="array" ref="BH136">IF(B136="","",SUMPRODUCT(($D$1:$AB$4=$BH$4)*$D136:$AB136))</f>
        <v/>
      </c>
      <c r="BI136" s="15" t="str">
        <f t="shared" si="79"/>
        <v/>
      </c>
      <c r="BJ136" s="2" t="str" cm="1">
        <f t="array" ref="BJ136">IF(B136="","",SUMPRODUCT(($D$1:$AB$4=$BJ$4)*$D136:$AB136))</f>
        <v/>
      </c>
      <c r="BK136" s="15" t="str">
        <f t="shared" si="80"/>
        <v/>
      </c>
      <c r="BL136" s="2" t="str" cm="1">
        <f t="array" ref="BL136">IF(B136="","",SUMPRODUCT(($D$1:$AB$4=$BL$4)*$D136:$AB136))</f>
        <v/>
      </c>
      <c r="BM136" s="15" t="str">
        <f t="shared" si="81"/>
        <v/>
      </c>
      <c r="BN136" s="2" t="str" cm="1">
        <f t="array" ref="BN136">IF(B136="","",SUMPRODUCT(($D$1:$AB$4=$BN$4)*$D136:$AB136))</f>
        <v/>
      </c>
      <c r="BO136" s="15" t="str">
        <f t="shared" si="82"/>
        <v/>
      </c>
      <c r="BP136" s="2" t="str" cm="1">
        <f t="array" ref="BP136">IF(B136="","",SUMPRODUCT(($D$1:$AB$4=$BP$4)*$D136:$AB136))</f>
        <v/>
      </c>
      <c r="BQ136" s="15" t="str">
        <f t="shared" si="83"/>
        <v/>
      </c>
      <c r="BR136" s="2" t="str" cm="1">
        <f t="array" ref="BR136">IF(B136="","",SUMPRODUCT(($D$1:$AB$4=$BR$4)*$D136:$AB136))</f>
        <v/>
      </c>
      <c r="BS136" s="15" t="str">
        <f t="shared" si="84"/>
        <v/>
      </c>
      <c r="BT136" s="2" t="str" cm="1">
        <f t="array" ref="BT136">IF(B136="","",SUMPRODUCT(($D$1:$AB$4=$BT$4)*$D136:$AB136))</f>
        <v/>
      </c>
      <c r="BU136" s="15" t="str">
        <f t="shared" si="85"/>
        <v/>
      </c>
      <c r="BV136" s="2" t="str" cm="1">
        <f t="array" ref="BV136">IF(B136="","",SUMPRODUCT(($D$1:$AB$4=$BV$4)*$D136:$AB136))</f>
        <v/>
      </c>
      <c r="BW136" s="15" t="str">
        <f t="shared" si="86"/>
        <v/>
      </c>
      <c r="BX136" s="2" t="str" cm="1">
        <f t="array" ref="BX136">IF(B136="","",SUMPRODUCT(($D$1:$AB$4=$BX$4)*$D136:$AB136))</f>
        <v/>
      </c>
      <c r="BY136" s="15" t="str">
        <f t="shared" si="87"/>
        <v/>
      </c>
      <c r="BZ136" s="2" t="str" cm="1">
        <f t="array" ref="BZ136">IF(B136="","",SUMPRODUCT(($D$1:$AB$4=$BZ$4)*$D136:$AB136))</f>
        <v/>
      </c>
      <c r="CA136" s="15" t="str">
        <f t="shared" si="88"/>
        <v/>
      </c>
      <c r="CB136" s="2" t="str" cm="1">
        <f t="array" ref="CB136">IF(B136="","",SUMPRODUCT(($D$1:$AB$4=$CB$4)*$D136:$AB136))</f>
        <v/>
      </c>
      <c r="CC136" s="15" t="str">
        <f t="shared" si="89"/>
        <v/>
      </c>
      <c r="CD136" s="2" t="str" cm="1">
        <f t="array" ref="CD136">IF(B136="","",SUMPRODUCT(($D$1:$AB$4=$CD$4)*$D136:$AB136))</f>
        <v/>
      </c>
      <c r="CE136" s="15" t="str">
        <f t="shared" si="90"/>
        <v/>
      </c>
      <c r="CF136" s="2" t="str" cm="1">
        <f t="array" ref="CF136">IF(B136="","",SUMPRODUCT(($D$1:$AB$4=$CF$4)*$D136:$AB136))</f>
        <v/>
      </c>
      <c r="CG136" s="15" t="str">
        <f t="shared" si="91"/>
        <v/>
      </c>
      <c r="CH136" s="2" t="str" cm="1">
        <f t="array" ref="CH136">IF(B136="","",SUMPRODUCT(($D$1:$AB$4=$CH$4)*$D136:$AB136))</f>
        <v/>
      </c>
      <c r="CI136" s="15" t="str">
        <f t="shared" si="92"/>
        <v/>
      </c>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row>
    <row r="137" spans="1:127" s="3" customFormat="1" ht="15.75" thickBot="1">
      <c r="A137" s="7">
        <v>132</v>
      </c>
      <c r="B137" s="1"/>
      <c r="D137" s="99"/>
      <c r="E137" s="100"/>
      <c r="F137" s="100"/>
      <c r="G137" s="100"/>
      <c r="H137" s="100"/>
      <c r="I137" s="101"/>
      <c r="J137" s="104"/>
      <c r="K137" s="105"/>
      <c r="L137" s="105"/>
      <c r="M137" s="105"/>
      <c r="N137" s="105"/>
      <c r="O137" s="106"/>
      <c r="P137" s="109"/>
      <c r="Q137" s="110"/>
      <c r="R137" s="110"/>
      <c r="S137" s="110"/>
      <c r="T137" s="110"/>
      <c r="U137" s="111"/>
      <c r="V137" s="115"/>
      <c r="W137" s="116"/>
      <c r="X137" s="116"/>
      <c r="Y137" s="116"/>
      <c r="Z137" s="116"/>
      <c r="AA137" s="116"/>
      <c r="AB137" s="170"/>
      <c r="AC137" s="171" t="str">
        <f t="shared" si="66"/>
        <v/>
      </c>
      <c r="AD137" s="172" t="str">
        <f t="shared" si="67"/>
        <v/>
      </c>
      <c r="AE137" s="4"/>
      <c r="AF137" s="4"/>
      <c r="AG137" s="4"/>
      <c r="AH137" s="4"/>
      <c r="AI137" s="4"/>
      <c r="AJ137" s="4"/>
      <c r="AK137" s="4"/>
      <c r="AL137" s="2" t="str" cm="1">
        <f t="array" ref="AL137">IF(B137="","",SUMPRODUCT(($D$1:$AB$4=$AL$4)*D137:AB137))</f>
        <v/>
      </c>
      <c r="AM137" s="15" t="str">
        <f t="shared" si="68"/>
        <v/>
      </c>
      <c r="AN137" s="2" t="str" cm="1">
        <f t="array" ref="AN137">IF(B137="","",SUMPRODUCT(($D$1:$AB$4=$AN$4)*D137:AB137))</f>
        <v/>
      </c>
      <c r="AO137" s="15" t="str">
        <f t="shared" si="69"/>
        <v/>
      </c>
      <c r="AP137" s="2" t="str" cm="1">
        <f t="array" ref="AP137">IF(B137="","",SUMPRODUCT(($D$1:$AB$4=$AP$4)*D137:AB137))</f>
        <v/>
      </c>
      <c r="AQ137" s="15" t="str">
        <f t="shared" si="70"/>
        <v/>
      </c>
      <c r="AR137" s="2" t="str" cm="1">
        <f t="array" ref="AR137">IF(B137="","",SUMPRODUCT(($D$1:$AB$4=$AR$4)*D137:AB137))</f>
        <v/>
      </c>
      <c r="AS137" s="15" t="str">
        <f t="shared" si="71"/>
        <v/>
      </c>
      <c r="AT137" s="2" t="str" cm="1">
        <f t="array" ref="AT137">IF(B137="","",SUMPRODUCT(($D$1:$AB$4=$AT$4)*$D137:$AB137))</f>
        <v/>
      </c>
      <c r="AU137" s="15" t="str">
        <f t="shared" si="72"/>
        <v/>
      </c>
      <c r="AV137" s="2" t="str" cm="1">
        <f t="array" ref="AV137">IF(D137="","",SUMPRODUCT(($D$1:$AB$4=$AV$4)*$D137:$AB137))</f>
        <v/>
      </c>
      <c r="AW137" s="15" t="str">
        <f t="shared" si="73"/>
        <v/>
      </c>
      <c r="AX137" s="2" t="str" cm="1">
        <f t="array" ref="AX137">IF(F137="","",SUMPRODUCT(($D$1:$AB$4=$AX$4)*$D137:$AB137))</f>
        <v/>
      </c>
      <c r="AY137" s="15" t="str">
        <f t="shared" si="74"/>
        <v/>
      </c>
      <c r="AZ137" s="2" t="str" cm="1">
        <f t="array" ref="AZ137">IF(B137="","",SUMPRODUCT(($D$1:$AB$4=$AZ$4)*$D137:$AB137))</f>
        <v/>
      </c>
      <c r="BA137" s="15" t="str">
        <f t="shared" si="75"/>
        <v/>
      </c>
      <c r="BB137" s="2" t="str" cm="1">
        <f t="array" ref="BB137">IF(B137="","",SUMPRODUCT(($D$1:$AB$4=$BB$4)*$D137:$AB137))</f>
        <v/>
      </c>
      <c r="BC137" s="15" t="str">
        <f t="shared" si="76"/>
        <v/>
      </c>
      <c r="BD137" s="2" t="str" cm="1">
        <f t="array" ref="BD137">IF(B137="","",SUMPRODUCT(($D$1:$AB$4=$BD$4)*$D137:$AB137))</f>
        <v/>
      </c>
      <c r="BE137" s="15" t="str">
        <f t="shared" si="77"/>
        <v/>
      </c>
      <c r="BF137" s="2" t="str" cm="1">
        <f t="array" ref="BF137">IF(B137="","",SUMPRODUCT(($D$1:$AB$4=$BF$4)*$D137:$AB137))</f>
        <v/>
      </c>
      <c r="BG137" s="15" t="str">
        <f t="shared" si="78"/>
        <v/>
      </c>
      <c r="BH137" s="2" t="str" cm="1">
        <f t="array" ref="BH137">IF(B137="","",SUMPRODUCT(($D$1:$AB$4=$BH$4)*$D137:$AB137))</f>
        <v/>
      </c>
      <c r="BI137" s="15" t="str">
        <f t="shared" si="79"/>
        <v/>
      </c>
      <c r="BJ137" s="2" t="str" cm="1">
        <f t="array" ref="BJ137">IF(B137="","",SUMPRODUCT(($D$1:$AB$4=$BJ$4)*$D137:$AB137))</f>
        <v/>
      </c>
      <c r="BK137" s="15" t="str">
        <f t="shared" si="80"/>
        <v/>
      </c>
      <c r="BL137" s="2" t="str" cm="1">
        <f t="array" ref="BL137">IF(B137="","",SUMPRODUCT(($D$1:$AB$4=$BL$4)*$D137:$AB137))</f>
        <v/>
      </c>
      <c r="BM137" s="15" t="str">
        <f t="shared" si="81"/>
        <v/>
      </c>
      <c r="BN137" s="2" t="str" cm="1">
        <f t="array" ref="BN137">IF(B137="","",SUMPRODUCT(($D$1:$AB$4=$BN$4)*$D137:$AB137))</f>
        <v/>
      </c>
      <c r="BO137" s="15" t="str">
        <f t="shared" si="82"/>
        <v/>
      </c>
      <c r="BP137" s="2" t="str" cm="1">
        <f t="array" ref="BP137">IF(B137="","",SUMPRODUCT(($D$1:$AB$4=$BP$4)*$D137:$AB137))</f>
        <v/>
      </c>
      <c r="BQ137" s="15" t="str">
        <f t="shared" si="83"/>
        <v/>
      </c>
      <c r="BR137" s="2" t="str" cm="1">
        <f t="array" ref="BR137">IF(B137="","",SUMPRODUCT(($D$1:$AB$4=$BR$4)*$D137:$AB137))</f>
        <v/>
      </c>
      <c r="BS137" s="15" t="str">
        <f t="shared" si="84"/>
        <v/>
      </c>
      <c r="BT137" s="2" t="str" cm="1">
        <f t="array" ref="BT137">IF(B137="","",SUMPRODUCT(($D$1:$AB$4=$BT$4)*$D137:$AB137))</f>
        <v/>
      </c>
      <c r="BU137" s="15" t="str">
        <f t="shared" si="85"/>
        <v/>
      </c>
      <c r="BV137" s="2" t="str" cm="1">
        <f t="array" ref="BV137">IF(B137="","",SUMPRODUCT(($D$1:$AB$4=$BV$4)*$D137:$AB137))</f>
        <v/>
      </c>
      <c r="BW137" s="15" t="str">
        <f t="shared" si="86"/>
        <v/>
      </c>
      <c r="BX137" s="2" t="str" cm="1">
        <f t="array" ref="BX137">IF(B137="","",SUMPRODUCT(($D$1:$AB$4=$BX$4)*$D137:$AB137))</f>
        <v/>
      </c>
      <c r="BY137" s="15" t="str">
        <f t="shared" si="87"/>
        <v/>
      </c>
      <c r="BZ137" s="2" t="str" cm="1">
        <f t="array" ref="BZ137">IF(B137="","",SUMPRODUCT(($D$1:$AB$4=$BZ$4)*$D137:$AB137))</f>
        <v/>
      </c>
      <c r="CA137" s="15" t="str">
        <f t="shared" si="88"/>
        <v/>
      </c>
      <c r="CB137" s="2" t="str" cm="1">
        <f t="array" ref="CB137">IF(B137="","",SUMPRODUCT(($D$1:$AB$4=$CB$4)*$D137:$AB137))</f>
        <v/>
      </c>
      <c r="CC137" s="15" t="str">
        <f t="shared" si="89"/>
        <v/>
      </c>
      <c r="CD137" s="2" t="str" cm="1">
        <f t="array" ref="CD137">IF(B137="","",SUMPRODUCT(($D$1:$AB$4=$CD$4)*$D137:$AB137))</f>
        <v/>
      </c>
      <c r="CE137" s="15" t="str">
        <f t="shared" si="90"/>
        <v/>
      </c>
      <c r="CF137" s="2" t="str" cm="1">
        <f t="array" ref="CF137">IF(B137="","",SUMPRODUCT(($D$1:$AB$4=$CF$4)*$D137:$AB137))</f>
        <v/>
      </c>
      <c r="CG137" s="15" t="str">
        <f t="shared" si="91"/>
        <v/>
      </c>
      <c r="CH137" s="2" t="str" cm="1">
        <f t="array" ref="CH137">IF(B137="","",SUMPRODUCT(($D$1:$AB$4=$CH$4)*$D137:$AB137))</f>
        <v/>
      </c>
      <c r="CI137" s="15" t="str">
        <f t="shared" si="92"/>
        <v/>
      </c>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row>
    <row r="138" spans="1:127" s="3" customFormat="1" ht="15.75" thickBot="1">
      <c r="A138" s="7">
        <v>133</v>
      </c>
      <c r="B138" s="1"/>
      <c r="D138" s="99"/>
      <c r="E138" s="100"/>
      <c r="F138" s="100"/>
      <c r="G138" s="100"/>
      <c r="H138" s="100"/>
      <c r="I138" s="101"/>
      <c r="J138" s="104"/>
      <c r="K138" s="105"/>
      <c r="L138" s="105"/>
      <c r="M138" s="105"/>
      <c r="N138" s="105"/>
      <c r="O138" s="106"/>
      <c r="P138" s="109"/>
      <c r="Q138" s="110"/>
      <c r="R138" s="110"/>
      <c r="S138" s="110"/>
      <c r="T138" s="110"/>
      <c r="U138" s="111"/>
      <c r="V138" s="115"/>
      <c r="W138" s="116"/>
      <c r="X138" s="116"/>
      <c r="Y138" s="116"/>
      <c r="Z138" s="116"/>
      <c r="AA138" s="116"/>
      <c r="AB138" s="170"/>
      <c r="AC138" s="171" t="str">
        <f t="shared" si="66"/>
        <v/>
      </c>
      <c r="AD138" s="172" t="str">
        <f t="shared" si="67"/>
        <v/>
      </c>
      <c r="AE138" s="4"/>
      <c r="AF138" s="4"/>
      <c r="AG138" s="4"/>
      <c r="AH138" s="4"/>
      <c r="AI138" s="4"/>
      <c r="AJ138" s="4"/>
      <c r="AK138" s="4"/>
      <c r="AL138" s="2" t="str" cm="1">
        <f t="array" ref="AL138">IF(B138="","",SUMPRODUCT(($D$1:$AB$4=$AL$4)*D138:AB138))</f>
        <v/>
      </c>
      <c r="AM138" s="15" t="str">
        <f t="shared" si="68"/>
        <v/>
      </c>
      <c r="AN138" s="2" t="str" cm="1">
        <f t="array" ref="AN138">IF(B138="","",SUMPRODUCT(($D$1:$AB$4=$AN$4)*D138:AB138))</f>
        <v/>
      </c>
      <c r="AO138" s="15" t="str">
        <f t="shared" si="69"/>
        <v/>
      </c>
      <c r="AP138" s="2" t="str" cm="1">
        <f t="array" ref="AP138">IF(B138="","",SUMPRODUCT(($D$1:$AB$4=$AP$4)*D138:AB138))</f>
        <v/>
      </c>
      <c r="AQ138" s="15" t="str">
        <f t="shared" si="70"/>
        <v/>
      </c>
      <c r="AR138" s="2" t="str" cm="1">
        <f t="array" ref="AR138">IF(B138="","",SUMPRODUCT(($D$1:$AB$4=$AR$4)*D138:AB138))</f>
        <v/>
      </c>
      <c r="AS138" s="15" t="str">
        <f t="shared" si="71"/>
        <v/>
      </c>
      <c r="AT138" s="2" t="str" cm="1">
        <f t="array" ref="AT138">IF(B138="","",SUMPRODUCT(($D$1:$AB$4=$AT$4)*$D138:$AB138))</f>
        <v/>
      </c>
      <c r="AU138" s="15" t="str">
        <f t="shared" si="72"/>
        <v/>
      </c>
      <c r="AV138" s="2" t="str" cm="1">
        <f t="array" ref="AV138">IF(D138="","",SUMPRODUCT(($D$1:$AB$4=$AV$4)*$D138:$AB138))</f>
        <v/>
      </c>
      <c r="AW138" s="15" t="str">
        <f t="shared" si="73"/>
        <v/>
      </c>
      <c r="AX138" s="2" t="str" cm="1">
        <f t="array" ref="AX138">IF(F138="","",SUMPRODUCT(($D$1:$AB$4=$AX$4)*$D138:$AB138))</f>
        <v/>
      </c>
      <c r="AY138" s="15" t="str">
        <f t="shared" si="74"/>
        <v/>
      </c>
      <c r="AZ138" s="2" t="str" cm="1">
        <f t="array" ref="AZ138">IF(B138="","",SUMPRODUCT(($D$1:$AB$4=$AZ$4)*$D138:$AB138))</f>
        <v/>
      </c>
      <c r="BA138" s="15" t="str">
        <f t="shared" si="75"/>
        <v/>
      </c>
      <c r="BB138" s="2" t="str" cm="1">
        <f t="array" ref="BB138">IF(B138="","",SUMPRODUCT(($D$1:$AB$4=$BB$4)*$D138:$AB138))</f>
        <v/>
      </c>
      <c r="BC138" s="15" t="str">
        <f t="shared" si="76"/>
        <v/>
      </c>
      <c r="BD138" s="2" t="str" cm="1">
        <f t="array" ref="BD138">IF(B138="","",SUMPRODUCT(($D$1:$AB$4=$BD$4)*$D138:$AB138))</f>
        <v/>
      </c>
      <c r="BE138" s="15" t="str">
        <f t="shared" si="77"/>
        <v/>
      </c>
      <c r="BF138" s="2" t="str" cm="1">
        <f t="array" ref="BF138">IF(B138="","",SUMPRODUCT(($D$1:$AB$4=$BF$4)*$D138:$AB138))</f>
        <v/>
      </c>
      <c r="BG138" s="15" t="str">
        <f t="shared" si="78"/>
        <v/>
      </c>
      <c r="BH138" s="2" t="str" cm="1">
        <f t="array" ref="BH138">IF(B138="","",SUMPRODUCT(($D$1:$AB$4=$BH$4)*$D138:$AB138))</f>
        <v/>
      </c>
      <c r="BI138" s="15" t="str">
        <f t="shared" si="79"/>
        <v/>
      </c>
      <c r="BJ138" s="2" t="str" cm="1">
        <f t="array" ref="BJ138">IF(B138="","",SUMPRODUCT(($D$1:$AB$4=$BJ$4)*$D138:$AB138))</f>
        <v/>
      </c>
      <c r="BK138" s="15" t="str">
        <f t="shared" si="80"/>
        <v/>
      </c>
      <c r="BL138" s="2" t="str" cm="1">
        <f t="array" ref="BL138">IF(B138="","",SUMPRODUCT(($D$1:$AB$4=$BL$4)*$D138:$AB138))</f>
        <v/>
      </c>
      <c r="BM138" s="15" t="str">
        <f t="shared" si="81"/>
        <v/>
      </c>
      <c r="BN138" s="2" t="str" cm="1">
        <f t="array" ref="BN138">IF(B138="","",SUMPRODUCT(($D$1:$AB$4=$BN$4)*$D138:$AB138))</f>
        <v/>
      </c>
      <c r="BO138" s="15" t="str">
        <f t="shared" si="82"/>
        <v/>
      </c>
      <c r="BP138" s="2" t="str" cm="1">
        <f t="array" ref="BP138">IF(B138="","",SUMPRODUCT(($D$1:$AB$4=$BP$4)*$D138:$AB138))</f>
        <v/>
      </c>
      <c r="BQ138" s="15" t="str">
        <f t="shared" si="83"/>
        <v/>
      </c>
      <c r="BR138" s="2" t="str" cm="1">
        <f t="array" ref="BR138">IF(B138="","",SUMPRODUCT(($D$1:$AB$4=$BR$4)*$D138:$AB138))</f>
        <v/>
      </c>
      <c r="BS138" s="15" t="str">
        <f t="shared" si="84"/>
        <v/>
      </c>
      <c r="BT138" s="2" t="str" cm="1">
        <f t="array" ref="BT138">IF(B138="","",SUMPRODUCT(($D$1:$AB$4=$BT$4)*$D138:$AB138))</f>
        <v/>
      </c>
      <c r="BU138" s="15" t="str">
        <f t="shared" si="85"/>
        <v/>
      </c>
      <c r="BV138" s="2" t="str" cm="1">
        <f t="array" ref="BV138">IF(B138="","",SUMPRODUCT(($D$1:$AB$4=$BV$4)*$D138:$AB138))</f>
        <v/>
      </c>
      <c r="BW138" s="15" t="str">
        <f t="shared" si="86"/>
        <v/>
      </c>
      <c r="BX138" s="2" t="str" cm="1">
        <f t="array" ref="BX138">IF(B138="","",SUMPRODUCT(($D$1:$AB$4=$BX$4)*$D138:$AB138))</f>
        <v/>
      </c>
      <c r="BY138" s="15" t="str">
        <f t="shared" si="87"/>
        <v/>
      </c>
      <c r="BZ138" s="2" t="str" cm="1">
        <f t="array" ref="BZ138">IF(B138="","",SUMPRODUCT(($D$1:$AB$4=$BZ$4)*$D138:$AB138))</f>
        <v/>
      </c>
      <c r="CA138" s="15" t="str">
        <f t="shared" si="88"/>
        <v/>
      </c>
      <c r="CB138" s="2" t="str" cm="1">
        <f t="array" ref="CB138">IF(B138="","",SUMPRODUCT(($D$1:$AB$4=$CB$4)*$D138:$AB138))</f>
        <v/>
      </c>
      <c r="CC138" s="15" t="str">
        <f t="shared" si="89"/>
        <v/>
      </c>
      <c r="CD138" s="2" t="str" cm="1">
        <f t="array" ref="CD138">IF(B138="","",SUMPRODUCT(($D$1:$AB$4=$CD$4)*$D138:$AB138))</f>
        <v/>
      </c>
      <c r="CE138" s="15" t="str">
        <f t="shared" si="90"/>
        <v/>
      </c>
      <c r="CF138" s="2" t="str" cm="1">
        <f t="array" ref="CF138">IF(B138="","",SUMPRODUCT(($D$1:$AB$4=$CF$4)*$D138:$AB138))</f>
        <v/>
      </c>
      <c r="CG138" s="15" t="str">
        <f t="shared" si="91"/>
        <v/>
      </c>
      <c r="CH138" s="2" t="str" cm="1">
        <f t="array" ref="CH138">IF(B138="","",SUMPRODUCT(($D$1:$AB$4=$CH$4)*$D138:$AB138))</f>
        <v/>
      </c>
      <c r="CI138" s="15" t="str">
        <f t="shared" si="92"/>
        <v/>
      </c>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row>
    <row r="139" spans="1:127" s="3" customFormat="1" ht="15.75" thickBot="1">
      <c r="A139" s="7">
        <v>134</v>
      </c>
      <c r="B139" s="1"/>
      <c r="D139" s="99"/>
      <c r="E139" s="100"/>
      <c r="F139" s="100"/>
      <c r="G139" s="100"/>
      <c r="H139" s="100"/>
      <c r="I139" s="101"/>
      <c r="J139" s="104"/>
      <c r="K139" s="105"/>
      <c r="L139" s="105"/>
      <c r="M139" s="105"/>
      <c r="N139" s="105"/>
      <c r="O139" s="106"/>
      <c r="P139" s="109"/>
      <c r="Q139" s="110"/>
      <c r="R139" s="110"/>
      <c r="S139" s="110"/>
      <c r="T139" s="110"/>
      <c r="U139" s="111"/>
      <c r="V139" s="115"/>
      <c r="W139" s="116"/>
      <c r="X139" s="116"/>
      <c r="Y139" s="116"/>
      <c r="Z139" s="116"/>
      <c r="AA139" s="116"/>
      <c r="AB139" s="170"/>
      <c r="AC139" s="171" t="str">
        <f t="shared" si="66"/>
        <v/>
      </c>
      <c r="AD139" s="172" t="str">
        <f t="shared" si="67"/>
        <v/>
      </c>
      <c r="AE139" s="4"/>
      <c r="AF139" s="4"/>
      <c r="AG139" s="4"/>
      <c r="AH139" s="4"/>
      <c r="AI139" s="4"/>
      <c r="AJ139" s="4"/>
      <c r="AK139" s="4"/>
      <c r="AL139" s="2" t="str" cm="1">
        <f t="array" ref="AL139">IF(B139="","",SUMPRODUCT(($D$1:$AB$4=$AL$4)*D139:AB139))</f>
        <v/>
      </c>
      <c r="AM139" s="15" t="str">
        <f t="shared" si="68"/>
        <v/>
      </c>
      <c r="AN139" s="2" t="str" cm="1">
        <f t="array" ref="AN139">IF(B139="","",SUMPRODUCT(($D$1:$AB$4=$AN$4)*D139:AB139))</f>
        <v/>
      </c>
      <c r="AO139" s="15" t="str">
        <f t="shared" si="69"/>
        <v/>
      </c>
      <c r="AP139" s="2" t="str" cm="1">
        <f t="array" ref="AP139">IF(B139="","",SUMPRODUCT(($D$1:$AB$4=$AP$4)*D139:AB139))</f>
        <v/>
      </c>
      <c r="AQ139" s="15" t="str">
        <f t="shared" si="70"/>
        <v/>
      </c>
      <c r="AR139" s="2" t="str" cm="1">
        <f t="array" ref="AR139">IF(B139="","",SUMPRODUCT(($D$1:$AB$4=$AR$4)*D139:AB139))</f>
        <v/>
      </c>
      <c r="AS139" s="15" t="str">
        <f t="shared" si="71"/>
        <v/>
      </c>
      <c r="AT139" s="2" t="str" cm="1">
        <f t="array" ref="AT139">IF(B139="","",SUMPRODUCT(($D$1:$AB$4=$AT$4)*$D139:$AB139))</f>
        <v/>
      </c>
      <c r="AU139" s="15" t="str">
        <f t="shared" si="72"/>
        <v/>
      </c>
      <c r="AV139" s="2" t="str" cm="1">
        <f t="array" ref="AV139">IF(D139="","",SUMPRODUCT(($D$1:$AB$4=$AV$4)*$D139:$AB139))</f>
        <v/>
      </c>
      <c r="AW139" s="15" t="str">
        <f t="shared" si="73"/>
        <v/>
      </c>
      <c r="AX139" s="2" t="str" cm="1">
        <f t="array" ref="AX139">IF(F139="","",SUMPRODUCT(($D$1:$AB$4=$AX$4)*$D139:$AB139))</f>
        <v/>
      </c>
      <c r="AY139" s="15" t="str">
        <f t="shared" si="74"/>
        <v/>
      </c>
      <c r="AZ139" s="2" t="str" cm="1">
        <f t="array" ref="AZ139">IF(B139="","",SUMPRODUCT(($D$1:$AB$4=$AZ$4)*$D139:$AB139))</f>
        <v/>
      </c>
      <c r="BA139" s="15" t="str">
        <f t="shared" si="75"/>
        <v/>
      </c>
      <c r="BB139" s="2" t="str" cm="1">
        <f t="array" ref="BB139">IF(B139="","",SUMPRODUCT(($D$1:$AB$4=$BB$4)*$D139:$AB139))</f>
        <v/>
      </c>
      <c r="BC139" s="15" t="str">
        <f t="shared" si="76"/>
        <v/>
      </c>
      <c r="BD139" s="2" t="str" cm="1">
        <f t="array" ref="BD139">IF(B139="","",SUMPRODUCT(($D$1:$AB$4=$BD$4)*$D139:$AB139))</f>
        <v/>
      </c>
      <c r="BE139" s="15" t="str">
        <f t="shared" si="77"/>
        <v/>
      </c>
      <c r="BF139" s="2" t="str" cm="1">
        <f t="array" ref="BF139">IF(B139="","",SUMPRODUCT(($D$1:$AB$4=$BF$4)*$D139:$AB139))</f>
        <v/>
      </c>
      <c r="BG139" s="15" t="str">
        <f t="shared" si="78"/>
        <v/>
      </c>
      <c r="BH139" s="2" t="str" cm="1">
        <f t="array" ref="BH139">IF(B139="","",SUMPRODUCT(($D$1:$AB$4=$BH$4)*$D139:$AB139))</f>
        <v/>
      </c>
      <c r="BI139" s="15" t="str">
        <f t="shared" si="79"/>
        <v/>
      </c>
      <c r="BJ139" s="2" t="str" cm="1">
        <f t="array" ref="BJ139">IF(B139="","",SUMPRODUCT(($D$1:$AB$4=$BJ$4)*$D139:$AB139))</f>
        <v/>
      </c>
      <c r="BK139" s="15" t="str">
        <f t="shared" si="80"/>
        <v/>
      </c>
      <c r="BL139" s="2" t="str" cm="1">
        <f t="array" ref="BL139">IF(B139="","",SUMPRODUCT(($D$1:$AB$4=$BL$4)*$D139:$AB139))</f>
        <v/>
      </c>
      <c r="BM139" s="15" t="str">
        <f t="shared" si="81"/>
        <v/>
      </c>
      <c r="BN139" s="2" t="str" cm="1">
        <f t="array" ref="BN139">IF(B139="","",SUMPRODUCT(($D$1:$AB$4=$BN$4)*$D139:$AB139))</f>
        <v/>
      </c>
      <c r="BO139" s="15" t="str">
        <f t="shared" si="82"/>
        <v/>
      </c>
      <c r="BP139" s="2" t="str" cm="1">
        <f t="array" ref="BP139">IF(B139="","",SUMPRODUCT(($D$1:$AB$4=$BP$4)*$D139:$AB139))</f>
        <v/>
      </c>
      <c r="BQ139" s="15" t="str">
        <f t="shared" si="83"/>
        <v/>
      </c>
      <c r="BR139" s="2" t="str" cm="1">
        <f t="array" ref="BR139">IF(B139="","",SUMPRODUCT(($D$1:$AB$4=$BR$4)*$D139:$AB139))</f>
        <v/>
      </c>
      <c r="BS139" s="15" t="str">
        <f t="shared" si="84"/>
        <v/>
      </c>
      <c r="BT139" s="2" t="str" cm="1">
        <f t="array" ref="BT139">IF(B139="","",SUMPRODUCT(($D$1:$AB$4=$BT$4)*$D139:$AB139))</f>
        <v/>
      </c>
      <c r="BU139" s="15" t="str">
        <f t="shared" si="85"/>
        <v/>
      </c>
      <c r="BV139" s="2" t="str" cm="1">
        <f t="array" ref="BV139">IF(B139="","",SUMPRODUCT(($D$1:$AB$4=$BV$4)*$D139:$AB139))</f>
        <v/>
      </c>
      <c r="BW139" s="15" t="str">
        <f t="shared" si="86"/>
        <v/>
      </c>
      <c r="BX139" s="2" t="str" cm="1">
        <f t="array" ref="BX139">IF(B139="","",SUMPRODUCT(($D$1:$AB$4=$BX$4)*$D139:$AB139))</f>
        <v/>
      </c>
      <c r="BY139" s="15" t="str">
        <f t="shared" si="87"/>
        <v/>
      </c>
      <c r="BZ139" s="2" t="str" cm="1">
        <f t="array" ref="BZ139">IF(B139="","",SUMPRODUCT(($D$1:$AB$4=$BZ$4)*$D139:$AB139))</f>
        <v/>
      </c>
      <c r="CA139" s="15" t="str">
        <f t="shared" si="88"/>
        <v/>
      </c>
      <c r="CB139" s="2" t="str" cm="1">
        <f t="array" ref="CB139">IF(B139="","",SUMPRODUCT(($D$1:$AB$4=$CB$4)*$D139:$AB139))</f>
        <v/>
      </c>
      <c r="CC139" s="15" t="str">
        <f t="shared" si="89"/>
        <v/>
      </c>
      <c r="CD139" s="2" t="str" cm="1">
        <f t="array" ref="CD139">IF(B139="","",SUMPRODUCT(($D$1:$AB$4=$CD$4)*$D139:$AB139))</f>
        <v/>
      </c>
      <c r="CE139" s="15" t="str">
        <f t="shared" si="90"/>
        <v/>
      </c>
      <c r="CF139" s="2" t="str" cm="1">
        <f t="array" ref="CF139">IF(B139="","",SUMPRODUCT(($D$1:$AB$4=$CF$4)*$D139:$AB139))</f>
        <v/>
      </c>
      <c r="CG139" s="15" t="str">
        <f t="shared" si="91"/>
        <v/>
      </c>
      <c r="CH139" s="2" t="str" cm="1">
        <f t="array" ref="CH139">IF(B139="","",SUMPRODUCT(($D$1:$AB$4=$CH$4)*$D139:$AB139))</f>
        <v/>
      </c>
      <c r="CI139" s="15" t="str">
        <f t="shared" si="92"/>
        <v/>
      </c>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row>
    <row r="140" spans="1:127" s="3" customFormat="1" ht="15.75" thickBot="1">
      <c r="A140" s="7">
        <v>135</v>
      </c>
      <c r="B140" s="1"/>
      <c r="D140" s="99"/>
      <c r="E140" s="100"/>
      <c r="F140" s="100"/>
      <c r="G140" s="100"/>
      <c r="H140" s="100"/>
      <c r="I140" s="101"/>
      <c r="J140" s="104"/>
      <c r="K140" s="105"/>
      <c r="L140" s="105"/>
      <c r="M140" s="105"/>
      <c r="N140" s="105"/>
      <c r="O140" s="106"/>
      <c r="P140" s="109"/>
      <c r="Q140" s="110"/>
      <c r="R140" s="110"/>
      <c r="S140" s="110"/>
      <c r="T140" s="110"/>
      <c r="U140" s="111"/>
      <c r="V140" s="115"/>
      <c r="W140" s="116"/>
      <c r="X140" s="116"/>
      <c r="Y140" s="116"/>
      <c r="Z140" s="116"/>
      <c r="AA140" s="116"/>
      <c r="AB140" s="170"/>
      <c r="AC140" s="171" t="str">
        <f t="shared" si="66"/>
        <v/>
      </c>
      <c r="AD140" s="172" t="str">
        <f t="shared" si="67"/>
        <v/>
      </c>
      <c r="AE140" s="4"/>
      <c r="AF140" s="4"/>
      <c r="AG140" s="4"/>
      <c r="AH140" s="4"/>
      <c r="AI140" s="4"/>
      <c r="AJ140" s="4"/>
      <c r="AK140" s="4"/>
      <c r="AL140" s="2" t="str" cm="1">
        <f t="array" ref="AL140">IF(B140="","",SUMPRODUCT(($D$1:$AB$4=$AL$4)*D140:AB140))</f>
        <v/>
      </c>
      <c r="AM140" s="15" t="str">
        <f t="shared" si="68"/>
        <v/>
      </c>
      <c r="AN140" s="2" t="str" cm="1">
        <f t="array" ref="AN140">IF(B140="","",SUMPRODUCT(($D$1:$AB$4=$AN$4)*D140:AB140))</f>
        <v/>
      </c>
      <c r="AO140" s="15" t="str">
        <f t="shared" si="69"/>
        <v/>
      </c>
      <c r="AP140" s="2" t="str" cm="1">
        <f t="array" ref="AP140">IF(B140="","",SUMPRODUCT(($D$1:$AB$4=$AP$4)*D140:AB140))</f>
        <v/>
      </c>
      <c r="AQ140" s="15" t="str">
        <f t="shared" si="70"/>
        <v/>
      </c>
      <c r="AR140" s="2" t="str" cm="1">
        <f t="array" ref="AR140">IF(B140="","",SUMPRODUCT(($D$1:$AB$4=$AR$4)*D140:AB140))</f>
        <v/>
      </c>
      <c r="AS140" s="15" t="str">
        <f t="shared" si="71"/>
        <v/>
      </c>
      <c r="AT140" s="2" t="str" cm="1">
        <f t="array" ref="AT140">IF(B140="","",SUMPRODUCT(($D$1:$AB$4=$AT$4)*$D140:$AB140))</f>
        <v/>
      </c>
      <c r="AU140" s="15" t="str">
        <f t="shared" si="72"/>
        <v/>
      </c>
      <c r="AV140" s="2" t="str" cm="1">
        <f t="array" ref="AV140">IF(D140="","",SUMPRODUCT(($D$1:$AB$4=$AV$4)*$D140:$AB140))</f>
        <v/>
      </c>
      <c r="AW140" s="15" t="str">
        <f t="shared" si="73"/>
        <v/>
      </c>
      <c r="AX140" s="2" t="str" cm="1">
        <f t="array" ref="AX140">IF(F140="","",SUMPRODUCT(($D$1:$AB$4=$AX$4)*$D140:$AB140))</f>
        <v/>
      </c>
      <c r="AY140" s="15" t="str">
        <f t="shared" si="74"/>
        <v/>
      </c>
      <c r="AZ140" s="2" t="str" cm="1">
        <f t="array" ref="AZ140">IF(B140="","",SUMPRODUCT(($D$1:$AB$4=$AZ$4)*$D140:$AB140))</f>
        <v/>
      </c>
      <c r="BA140" s="15" t="str">
        <f t="shared" si="75"/>
        <v/>
      </c>
      <c r="BB140" s="2" t="str" cm="1">
        <f t="array" ref="BB140">IF(B140="","",SUMPRODUCT(($D$1:$AB$4=$BB$4)*$D140:$AB140))</f>
        <v/>
      </c>
      <c r="BC140" s="15" t="str">
        <f t="shared" si="76"/>
        <v/>
      </c>
      <c r="BD140" s="2" t="str" cm="1">
        <f t="array" ref="BD140">IF(B140="","",SUMPRODUCT(($D$1:$AB$4=$BD$4)*$D140:$AB140))</f>
        <v/>
      </c>
      <c r="BE140" s="15" t="str">
        <f t="shared" si="77"/>
        <v/>
      </c>
      <c r="BF140" s="2" t="str" cm="1">
        <f t="array" ref="BF140">IF(B140="","",SUMPRODUCT(($D$1:$AB$4=$BF$4)*$D140:$AB140))</f>
        <v/>
      </c>
      <c r="BG140" s="15" t="str">
        <f t="shared" si="78"/>
        <v/>
      </c>
      <c r="BH140" s="2" t="str" cm="1">
        <f t="array" ref="BH140">IF(B140="","",SUMPRODUCT(($D$1:$AB$4=$BH$4)*$D140:$AB140))</f>
        <v/>
      </c>
      <c r="BI140" s="15" t="str">
        <f t="shared" si="79"/>
        <v/>
      </c>
      <c r="BJ140" s="2" t="str" cm="1">
        <f t="array" ref="BJ140">IF(B140="","",SUMPRODUCT(($D$1:$AB$4=$BJ$4)*$D140:$AB140))</f>
        <v/>
      </c>
      <c r="BK140" s="15" t="str">
        <f t="shared" si="80"/>
        <v/>
      </c>
      <c r="BL140" s="2" t="str" cm="1">
        <f t="array" ref="BL140">IF(B140="","",SUMPRODUCT(($D$1:$AB$4=$BL$4)*$D140:$AB140))</f>
        <v/>
      </c>
      <c r="BM140" s="15" t="str">
        <f t="shared" si="81"/>
        <v/>
      </c>
      <c r="BN140" s="2" t="str" cm="1">
        <f t="array" ref="BN140">IF(B140="","",SUMPRODUCT(($D$1:$AB$4=$BN$4)*$D140:$AB140))</f>
        <v/>
      </c>
      <c r="BO140" s="15" t="str">
        <f t="shared" si="82"/>
        <v/>
      </c>
      <c r="BP140" s="2" t="str" cm="1">
        <f t="array" ref="BP140">IF(B140="","",SUMPRODUCT(($D$1:$AB$4=$BP$4)*$D140:$AB140))</f>
        <v/>
      </c>
      <c r="BQ140" s="15" t="str">
        <f t="shared" si="83"/>
        <v/>
      </c>
      <c r="BR140" s="2" t="str" cm="1">
        <f t="array" ref="BR140">IF(B140="","",SUMPRODUCT(($D$1:$AB$4=$BR$4)*$D140:$AB140))</f>
        <v/>
      </c>
      <c r="BS140" s="15" t="str">
        <f t="shared" si="84"/>
        <v/>
      </c>
      <c r="BT140" s="2" t="str" cm="1">
        <f t="array" ref="BT140">IF(B140="","",SUMPRODUCT(($D$1:$AB$4=$BT$4)*$D140:$AB140))</f>
        <v/>
      </c>
      <c r="BU140" s="15" t="str">
        <f t="shared" si="85"/>
        <v/>
      </c>
      <c r="BV140" s="2" t="str" cm="1">
        <f t="array" ref="BV140">IF(B140="","",SUMPRODUCT(($D$1:$AB$4=$BV$4)*$D140:$AB140))</f>
        <v/>
      </c>
      <c r="BW140" s="15" t="str">
        <f t="shared" si="86"/>
        <v/>
      </c>
      <c r="BX140" s="2" t="str" cm="1">
        <f t="array" ref="BX140">IF(B140="","",SUMPRODUCT(($D$1:$AB$4=$BX$4)*$D140:$AB140))</f>
        <v/>
      </c>
      <c r="BY140" s="15" t="str">
        <f t="shared" si="87"/>
        <v/>
      </c>
      <c r="BZ140" s="2" t="str" cm="1">
        <f t="array" ref="BZ140">IF(B140="","",SUMPRODUCT(($D$1:$AB$4=$BZ$4)*$D140:$AB140))</f>
        <v/>
      </c>
      <c r="CA140" s="15" t="str">
        <f t="shared" si="88"/>
        <v/>
      </c>
      <c r="CB140" s="2" t="str" cm="1">
        <f t="array" ref="CB140">IF(B140="","",SUMPRODUCT(($D$1:$AB$4=$CB$4)*$D140:$AB140))</f>
        <v/>
      </c>
      <c r="CC140" s="15" t="str">
        <f t="shared" si="89"/>
        <v/>
      </c>
      <c r="CD140" s="2" t="str" cm="1">
        <f t="array" ref="CD140">IF(B140="","",SUMPRODUCT(($D$1:$AB$4=$CD$4)*$D140:$AB140))</f>
        <v/>
      </c>
      <c r="CE140" s="15" t="str">
        <f t="shared" si="90"/>
        <v/>
      </c>
      <c r="CF140" s="2" t="str" cm="1">
        <f t="array" ref="CF140">IF(B140="","",SUMPRODUCT(($D$1:$AB$4=$CF$4)*$D140:$AB140))</f>
        <v/>
      </c>
      <c r="CG140" s="15" t="str">
        <f t="shared" si="91"/>
        <v/>
      </c>
      <c r="CH140" s="2" t="str" cm="1">
        <f t="array" ref="CH140">IF(B140="","",SUMPRODUCT(($D$1:$AB$4=$CH$4)*$D140:$AB140))</f>
        <v/>
      </c>
      <c r="CI140" s="15" t="str">
        <f t="shared" si="92"/>
        <v/>
      </c>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row>
    <row r="141" spans="1:127" s="3" customFormat="1" ht="15.75" thickBot="1">
      <c r="A141" s="7">
        <v>136</v>
      </c>
      <c r="B141" s="1"/>
      <c r="D141" s="99"/>
      <c r="E141" s="100"/>
      <c r="F141" s="100"/>
      <c r="G141" s="100"/>
      <c r="H141" s="100"/>
      <c r="I141" s="101"/>
      <c r="J141" s="104"/>
      <c r="K141" s="105"/>
      <c r="L141" s="105"/>
      <c r="M141" s="105"/>
      <c r="N141" s="105"/>
      <c r="O141" s="106"/>
      <c r="P141" s="109"/>
      <c r="Q141" s="110"/>
      <c r="R141" s="110"/>
      <c r="S141" s="110"/>
      <c r="T141" s="110"/>
      <c r="U141" s="111"/>
      <c r="V141" s="115"/>
      <c r="W141" s="116"/>
      <c r="X141" s="116"/>
      <c r="Y141" s="116"/>
      <c r="Z141" s="116"/>
      <c r="AA141" s="116"/>
      <c r="AB141" s="170"/>
      <c r="AC141" s="171" t="str">
        <f t="shared" si="66"/>
        <v/>
      </c>
      <c r="AD141" s="172" t="str">
        <f t="shared" si="67"/>
        <v/>
      </c>
      <c r="AE141" s="4"/>
      <c r="AF141" s="4"/>
      <c r="AG141" s="4"/>
      <c r="AH141" s="4"/>
      <c r="AI141" s="4"/>
      <c r="AJ141" s="4"/>
      <c r="AK141" s="4"/>
      <c r="AL141" s="2" t="str" cm="1">
        <f t="array" ref="AL141">IF(B141="","",SUMPRODUCT(($D$1:$AB$4=$AL$4)*D141:AB141))</f>
        <v/>
      </c>
      <c r="AM141" s="15" t="str">
        <f t="shared" si="68"/>
        <v/>
      </c>
      <c r="AN141" s="2" t="str" cm="1">
        <f t="array" ref="AN141">IF(B141="","",SUMPRODUCT(($D$1:$AB$4=$AN$4)*D141:AB141))</f>
        <v/>
      </c>
      <c r="AO141" s="15" t="str">
        <f t="shared" si="69"/>
        <v/>
      </c>
      <c r="AP141" s="2" t="str" cm="1">
        <f t="array" ref="AP141">IF(B141="","",SUMPRODUCT(($D$1:$AB$4=$AP$4)*D141:AB141))</f>
        <v/>
      </c>
      <c r="AQ141" s="15" t="str">
        <f t="shared" si="70"/>
        <v/>
      </c>
      <c r="AR141" s="2" t="str" cm="1">
        <f t="array" ref="AR141">IF(B141="","",SUMPRODUCT(($D$1:$AB$4=$AR$4)*D141:AB141))</f>
        <v/>
      </c>
      <c r="AS141" s="15" t="str">
        <f t="shared" si="71"/>
        <v/>
      </c>
      <c r="AT141" s="2" t="str" cm="1">
        <f t="array" ref="AT141">IF(B141="","",SUMPRODUCT(($D$1:$AB$4=$AT$4)*$D141:$AB141))</f>
        <v/>
      </c>
      <c r="AU141" s="15" t="str">
        <f t="shared" si="72"/>
        <v/>
      </c>
      <c r="AV141" s="2" t="str" cm="1">
        <f t="array" ref="AV141">IF(D141="","",SUMPRODUCT(($D$1:$AB$4=$AV$4)*$D141:$AB141))</f>
        <v/>
      </c>
      <c r="AW141" s="15" t="str">
        <f t="shared" si="73"/>
        <v/>
      </c>
      <c r="AX141" s="2" t="str" cm="1">
        <f t="array" ref="AX141">IF(F141="","",SUMPRODUCT(($D$1:$AB$4=$AX$4)*$D141:$AB141))</f>
        <v/>
      </c>
      <c r="AY141" s="15" t="str">
        <f t="shared" si="74"/>
        <v/>
      </c>
      <c r="AZ141" s="2" t="str" cm="1">
        <f t="array" ref="AZ141">IF(B141="","",SUMPRODUCT(($D$1:$AB$4=$AZ$4)*$D141:$AB141))</f>
        <v/>
      </c>
      <c r="BA141" s="15" t="str">
        <f t="shared" si="75"/>
        <v/>
      </c>
      <c r="BB141" s="2" t="str" cm="1">
        <f t="array" ref="BB141">IF(B141="","",SUMPRODUCT(($D$1:$AB$4=$BB$4)*$D141:$AB141))</f>
        <v/>
      </c>
      <c r="BC141" s="15" t="str">
        <f t="shared" si="76"/>
        <v/>
      </c>
      <c r="BD141" s="2" t="str" cm="1">
        <f t="array" ref="BD141">IF(B141="","",SUMPRODUCT(($D$1:$AB$4=$BD$4)*$D141:$AB141))</f>
        <v/>
      </c>
      <c r="BE141" s="15" t="str">
        <f t="shared" si="77"/>
        <v/>
      </c>
      <c r="BF141" s="2" t="str" cm="1">
        <f t="array" ref="BF141">IF(B141="","",SUMPRODUCT(($D$1:$AB$4=$BF$4)*$D141:$AB141))</f>
        <v/>
      </c>
      <c r="BG141" s="15" t="str">
        <f t="shared" si="78"/>
        <v/>
      </c>
      <c r="BH141" s="2" t="str" cm="1">
        <f t="array" ref="BH141">IF(B141="","",SUMPRODUCT(($D$1:$AB$4=$BH$4)*$D141:$AB141))</f>
        <v/>
      </c>
      <c r="BI141" s="15" t="str">
        <f t="shared" si="79"/>
        <v/>
      </c>
      <c r="BJ141" s="2" t="str" cm="1">
        <f t="array" ref="BJ141">IF(B141="","",SUMPRODUCT(($D$1:$AB$4=$BJ$4)*$D141:$AB141))</f>
        <v/>
      </c>
      <c r="BK141" s="15" t="str">
        <f t="shared" si="80"/>
        <v/>
      </c>
      <c r="BL141" s="2" t="str" cm="1">
        <f t="array" ref="BL141">IF(B141="","",SUMPRODUCT(($D$1:$AB$4=$BL$4)*$D141:$AB141))</f>
        <v/>
      </c>
      <c r="BM141" s="15" t="str">
        <f t="shared" si="81"/>
        <v/>
      </c>
      <c r="BN141" s="2" t="str" cm="1">
        <f t="array" ref="BN141">IF(B141="","",SUMPRODUCT(($D$1:$AB$4=$BN$4)*$D141:$AB141))</f>
        <v/>
      </c>
      <c r="BO141" s="15" t="str">
        <f t="shared" si="82"/>
        <v/>
      </c>
      <c r="BP141" s="2" t="str" cm="1">
        <f t="array" ref="BP141">IF(B141="","",SUMPRODUCT(($D$1:$AB$4=$BP$4)*$D141:$AB141))</f>
        <v/>
      </c>
      <c r="BQ141" s="15" t="str">
        <f t="shared" si="83"/>
        <v/>
      </c>
      <c r="BR141" s="2" t="str" cm="1">
        <f t="array" ref="BR141">IF(B141="","",SUMPRODUCT(($D$1:$AB$4=$BR$4)*$D141:$AB141))</f>
        <v/>
      </c>
      <c r="BS141" s="15" t="str">
        <f t="shared" si="84"/>
        <v/>
      </c>
      <c r="BT141" s="2" t="str" cm="1">
        <f t="array" ref="BT141">IF(B141="","",SUMPRODUCT(($D$1:$AB$4=$BT$4)*$D141:$AB141))</f>
        <v/>
      </c>
      <c r="BU141" s="15" t="str">
        <f t="shared" si="85"/>
        <v/>
      </c>
      <c r="BV141" s="2" t="str" cm="1">
        <f t="array" ref="BV141">IF(B141="","",SUMPRODUCT(($D$1:$AB$4=$BV$4)*$D141:$AB141))</f>
        <v/>
      </c>
      <c r="BW141" s="15" t="str">
        <f t="shared" si="86"/>
        <v/>
      </c>
      <c r="BX141" s="2" t="str" cm="1">
        <f t="array" ref="BX141">IF(B141="","",SUMPRODUCT(($D$1:$AB$4=$BX$4)*$D141:$AB141))</f>
        <v/>
      </c>
      <c r="BY141" s="15" t="str">
        <f t="shared" si="87"/>
        <v/>
      </c>
      <c r="BZ141" s="2" t="str" cm="1">
        <f t="array" ref="BZ141">IF(B141="","",SUMPRODUCT(($D$1:$AB$4=$BZ$4)*$D141:$AB141))</f>
        <v/>
      </c>
      <c r="CA141" s="15" t="str">
        <f t="shared" si="88"/>
        <v/>
      </c>
      <c r="CB141" s="2" t="str" cm="1">
        <f t="array" ref="CB141">IF(B141="","",SUMPRODUCT(($D$1:$AB$4=$CB$4)*$D141:$AB141))</f>
        <v/>
      </c>
      <c r="CC141" s="15" t="str">
        <f t="shared" si="89"/>
        <v/>
      </c>
      <c r="CD141" s="2" t="str" cm="1">
        <f t="array" ref="CD141">IF(B141="","",SUMPRODUCT(($D$1:$AB$4=$CD$4)*$D141:$AB141))</f>
        <v/>
      </c>
      <c r="CE141" s="15" t="str">
        <f t="shared" si="90"/>
        <v/>
      </c>
      <c r="CF141" s="2" t="str" cm="1">
        <f t="array" ref="CF141">IF(B141="","",SUMPRODUCT(($D$1:$AB$4=$CF$4)*$D141:$AB141))</f>
        <v/>
      </c>
      <c r="CG141" s="15" t="str">
        <f t="shared" si="91"/>
        <v/>
      </c>
      <c r="CH141" s="2" t="str" cm="1">
        <f t="array" ref="CH141">IF(B141="","",SUMPRODUCT(($D$1:$AB$4=$CH$4)*$D141:$AB141))</f>
        <v/>
      </c>
      <c r="CI141" s="15" t="str">
        <f t="shared" si="92"/>
        <v/>
      </c>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row>
    <row r="142" spans="1:127" s="3" customFormat="1" ht="15.75" thickBot="1">
      <c r="A142" s="7">
        <v>137</v>
      </c>
      <c r="B142" s="1"/>
      <c r="D142" s="99"/>
      <c r="E142" s="100"/>
      <c r="F142" s="100"/>
      <c r="G142" s="100"/>
      <c r="H142" s="100"/>
      <c r="I142" s="101"/>
      <c r="J142" s="104"/>
      <c r="K142" s="105"/>
      <c r="L142" s="105"/>
      <c r="M142" s="105"/>
      <c r="N142" s="105"/>
      <c r="O142" s="106"/>
      <c r="P142" s="109"/>
      <c r="Q142" s="110"/>
      <c r="R142" s="110"/>
      <c r="S142" s="110"/>
      <c r="T142" s="110"/>
      <c r="U142" s="111"/>
      <c r="V142" s="115"/>
      <c r="W142" s="116"/>
      <c r="X142" s="116"/>
      <c r="Y142" s="116"/>
      <c r="Z142" s="116"/>
      <c r="AA142" s="116"/>
      <c r="AB142" s="170"/>
      <c r="AC142" s="171" t="str">
        <f t="shared" si="66"/>
        <v/>
      </c>
      <c r="AD142" s="172" t="str">
        <f t="shared" si="67"/>
        <v/>
      </c>
      <c r="AE142" s="4"/>
      <c r="AF142" s="4"/>
      <c r="AG142" s="4"/>
      <c r="AH142" s="4"/>
      <c r="AI142" s="4"/>
      <c r="AJ142" s="4"/>
      <c r="AK142" s="4"/>
      <c r="AL142" s="2" t="str" cm="1">
        <f t="array" ref="AL142">IF(B142="","",SUMPRODUCT(($D$1:$AB$4=$AL$4)*D142:AB142))</f>
        <v/>
      </c>
      <c r="AM142" s="15" t="str">
        <f t="shared" si="68"/>
        <v/>
      </c>
      <c r="AN142" s="2" t="str" cm="1">
        <f t="array" ref="AN142">IF(B142="","",SUMPRODUCT(($D$1:$AB$4=$AN$4)*D142:AB142))</f>
        <v/>
      </c>
      <c r="AO142" s="15" t="str">
        <f t="shared" si="69"/>
        <v/>
      </c>
      <c r="AP142" s="2" t="str" cm="1">
        <f t="array" ref="AP142">IF(B142="","",SUMPRODUCT(($D$1:$AB$4=$AP$4)*D142:AB142))</f>
        <v/>
      </c>
      <c r="AQ142" s="15" t="str">
        <f t="shared" si="70"/>
        <v/>
      </c>
      <c r="AR142" s="2" t="str" cm="1">
        <f t="array" ref="AR142">IF(B142="","",SUMPRODUCT(($D$1:$AB$4=$AR$4)*D142:AB142))</f>
        <v/>
      </c>
      <c r="AS142" s="15" t="str">
        <f t="shared" si="71"/>
        <v/>
      </c>
      <c r="AT142" s="2" t="str" cm="1">
        <f t="array" ref="AT142">IF(B142="","",SUMPRODUCT(($D$1:$AB$4=$AT$4)*$D142:$AB142))</f>
        <v/>
      </c>
      <c r="AU142" s="15" t="str">
        <f t="shared" si="72"/>
        <v/>
      </c>
      <c r="AV142" s="2" t="str" cm="1">
        <f t="array" ref="AV142">IF(D142="","",SUMPRODUCT(($D$1:$AB$4=$AV$4)*$D142:$AB142))</f>
        <v/>
      </c>
      <c r="AW142" s="15" t="str">
        <f t="shared" si="73"/>
        <v/>
      </c>
      <c r="AX142" s="2" t="str" cm="1">
        <f t="array" ref="AX142">IF(F142="","",SUMPRODUCT(($D$1:$AB$4=$AX$4)*$D142:$AB142))</f>
        <v/>
      </c>
      <c r="AY142" s="15" t="str">
        <f t="shared" si="74"/>
        <v/>
      </c>
      <c r="AZ142" s="2" t="str" cm="1">
        <f t="array" ref="AZ142">IF(B142="","",SUMPRODUCT(($D$1:$AB$4=$AZ$4)*$D142:$AB142))</f>
        <v/>
      </c>
      <c r="BA142" s="15" t="str">
        <f t="shared" si="75"/>
        <v/>
      </c>
      <c r="BB142" s="2" t="str" cm="1">
        <f t="array" ref="BB142">IF(B142="","",SUMPRODUCT(($D$1:$AB$4=$BB$4)*$D142:$AB142))</f>
        <v/>
      </c>
      <c r="BC142" s="15" t="str">
        <f t="shared" si="76"/>
        <v/>
      </c>
      <c r="BD142" s="2" t="str" cm="1">
        <f t="array" ref="BD142">IF(B142="","",SUMPRODUCT(($D$1:$AB$4=$BD$4)*$D142:$AB142))</f>
        <v/>
      </c>
      <c r="BE142" s="15" t="str">
        <f t="shared" si="77"/>
        <v/>
      </c>
      <c r="BF142" s="2" t="str" cm="1">
        <f t="array" ref="BF142">IF(B142="","",SUMPRODUCT(($D$1:$AB$4=$BF$4)*$D142:$AB142))</f>
        <v/>
      </c>
      <c r="BG142" s="15" t="str">
        <f t="shared" si="78"/>
        <v/>
      </c>
      <c r="BH142" s="2" t="str" cm="1">
        <f t="array" ref="BH142">IF(B142="","",SUMPRODUCT(($D$1:$AB$4=$BH$4)*$D142:$AB142))</f>
        <v/>
      </c>
      <c r="BI142" s="15" t="str">
        <f t="shared" si="79"/>
        <v/>
      </c>
      <c r="BJ142" s="2" t="str" cm="1">
        <f t="array" ref="BJ142">IF(B142="","",SUMPRODUCT(($D$1:$AB$4=$BJ$4)*$D142:$AB142))</f>
        <v/>
      </c>
      <c r="BK142" s="15" t="str">
        <f t="shared" si="80"/>
        <v/>
      </c>
      <c r="BL142" s="2" t="str" cm="1">
        <f t="array" ref="BL142">IF(B142="","",SUMPRODUCT(($D$1:$AB$4=$BL$4)*$D142:$AB142))</f>
        <v/>
      </c>
      <c r="BM142" s="15" t="str">
        <f t="shared" si="81"/>
        <v/>
      </c>
      <c r="BN142" s="2" t="str" cm="1">
        <f t="array" ref="BN142">IF(B142="","",SUMPRODUCT(($D$1:$AB$4=$BN$4)*$D142:$AB142))</f>
        <v/>
      </c>
      <c r="BO142" s="15" t="str">
        <f t="shared" si="82"/>
        <v/>
      </c>
      <c r="BP142" s="2" t="str" cm="1">
        <f t="array" ref="BP142">IF(B142="","",SUMPRODUCT(($D$1:$AB$4=$BP$4)*$D142:$AB142))</f>
        <v/>
      </c>
      <c r="BQ142" s="15" t="str">
        <f t="shared" si="83"/>
        <v/>
      </c>
      <c r="BR142" s="2" t="str" cm="1">
        <f t="array" ref="BR142">IF(B142="","",SUMPRODUCT(($D$1:$AB$4=$BR$4)*$D142:$AB142))</f>
        <v/>
      </c>
      <c r="BS142" s="15" t="str">
        <f t="shared" si="84"/>
        <v/>
      </c>
      <c r="BT142" s="2" t="str" cm="1">
        <f t="array" ref="BT142">IF(B142="","",SUMPRODUCT(($D$1:$AB$4=$BT$4)*$D142:$AB142))</f>
        <v/>
      </c>
      <c r="BU142" s="15" t="str">
        <f t="shared" si="85"/>
        <v/>
      </c>
      <c r="BV142" s="2" t="str" cm="1">
        <f t="array" ref="BV142">IF(B142="","",SUMPRODUCT(($D$1:$AB$4=$BV$4)*$D142:$AB142))</f>
        <v/>
      </c>
      <c r="BW142" s="15" t="str">
        <f t="shared" si="86"/>
        <v/>
      </c>
      <c r="BX142" s="2" t="str" cm="1">
        <f t="array" ref="BX142">IF(B142="","",SUMPRODUCT(($D$1:$AB$4=$BX$4)*$D142:$AB142))</f>
        <v/>
      </c>
      <c r="BY142" s="15" t="str">
        <f t="shared" si="87"/>
        <v/>
      </c>
      <c r="BZ142" s="2" t="str" cm="1">
        <f t="array" ref="BZ142">IF(B142="","",SUMPRODUCT(($D$1:$AB$4=$BZ$4)*$D142:$AB142))</f>
        <v/>
      </c>
      <c r="CA142" s="15" t="str">
        <f t="shared" si="88"/>
        <v/>
      </c>
      <c r="CB142" s="2" t="str" cm="1">
        <f t="array" ref="CB142">IF(B142="","",SUMPRODUCT(($D$1:$AB$4=$CB$4)*$D142:$AB142))</f>
        <v/>
      </c>
      <c r="CC142" s="15" t="str">
        <f t="shared" si="89"/>
        <v/>
      </c>
      <c r="CD142" s="2" t="str" cm="1">
        <f t="array" ref="CD142">IF(B142="","",SUMPRODUCT(($D$1:$AB$4=$CD$4)*$D142:$AB142))</f>
        <v/>
      </c>
      <c r="CE142" s="15" t="str">
        <f t="shared" si="90"/>
        <v/>
      </c>
      <c r="CF142" s="2" t="str" cm="1">
        <f t="array" ref="CF142">IF(B142="","",SUMPRODUCT(($D$1:$AB$4=$CF$4)*$D142:$AB142))</f>
        <v/>
      </c>
      <c r="CG142" s="15" t="str">
        <f t="shared" si="91"/>
        <v/>
      </c>
      <c r="CH142" s="2" t="str" cm="1">
        <f t="array" ref="CH142">IF(B142="","",SUMPRODUCT(($D$1:$AB$4=$CH$4)*$D142:$AB142))</f>
        <v/>
      </c>
      <c r="CI142" s="15" t="str">
        <f t="shared" si="92"/>
        <v/>
      </c>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row>
    <row r="143" spans="1:127" s="3" customFormat="1" ht="15.75" thickBot="1">
      <c r="A143" s="7">
        <v>138</v>
      </c>
      <c r="B143" s="1"/>
      <c r="D143" s="99"/>
      <c r="E143" s="100"/>
      <c r="F143" s="100"/>
      <c r="G143" s="100"/>
      <c r="H143" s="100"/>
      <c r="I143" s="101"/>
      <c r="J143" s="104"/>
      <c r="K143" s="105"/>
      <c r="L143" s="105"/>
      <c r="M143" s="105"/>
      <c r="N143" s="105"/>
      <c r="O143" s="106"/>
      <c r="P143" s="109"/>
      <c r="Q143" s="110"/>
      <c r="R143" s="110"/>
      <c r="S143" s="110"/>
      <c r="T143" s="110"/>
      <c r="U143" s="111"/>
      <c r="V143" s="115"/>
      <c r="W143" s="116"/>
      <c r="X143" s="116"/>
      <c r="Y143" s="116"/>
      <c r="Z143" s="116"/>
      <c r="AA143" s="116"/>
      <c r="AB143" s="170"/>
      <c r="AC143" s="171" t="str">
        <f t="shared" si="66"/>
        <v/>
      </c>
      <c r="AD143" s="172" t="str">
        <f t="shared" si="67"/>
        <v/>
      </c>
      <c r="AE143" s="4"/>
      <c r="AF143" s="4"/>
      <c r="AG143" s="4"/>
      <c r="AH143" s="4"/>
      <c r="AI143" s="4"/>
      <c r="AJ143" s="4"/>
      <c r="AK143" s="4"/>
      <c r="AL143" s="2" t="str" cm="1">
        <f t="array" ref="AL143">IF(B143="","",SUMPRODUCT(($D$1:$AB$4=$AL$4)*D143:AB143))</f>
        <v/>
      </c>
      <c r="AM143" s="15" t="str">
        <f t="shared" si="68"/>
        <v/>
      </c>
      <c r="AN143" s="2" t="str" cm="1">
        <f t="array" ref="AN143">IF(B143="","",SUMPRODUCT(($D$1:$AB$4=$AN$4)*D143:AB143))</f>
        <v/>
      </c>
      <c r="AO143" s="15" t="str">
        <f t="shared" si="69"/>
        <v/>
      </c>
      <c r="AP143" s="2" t="str" cm="1">
        <f t="array" ref="AP143">IF(B143="","",SUMPRODUCT(($D$1:$AB$4=$AP$4)*D143:AB143))</f>
        <v/>
      </c>
      <c r="AQ143" s="15" t="str">
        <f t="shared" si="70"/>
        <v/>
      </c>
      <c r="AR143" s="2" t="str" cm="1">
        <f t="array" ref="AR143">IF(B143="","",SUMPRODUCT(($D$1:$AB$4=$AR$4)*D143:AB143))</f>
        <v/>
      </c>
      <c r="AS143" s="15" t="str">
        <f t="shared" si="71"/>
        <v/>
      </c>
      <c r="AT143" s="2" t="str" cm="1">
        <f t="array" ref="AT143">IF(B143="","",SUMPRODUCT(($D$1:$AB$4=$AT$4)*$D143:$AB143))</f>
        <v/>
      </c>
      <c r="AU143" s="15" t="str">
        <f t="shared" si="72"/>
        <v/>
      </c>
      <c r="AV143" s="2" t="str" cm="1">
        <f t="array" ref="AV143">IF(D143="","",SUMPRODUCT(($D$1:$AB$4=$AV$4)*$D143:$AB143))</f>
        <v/>
      </c>
      <c r="AW143" s="15" t="str">
        <f t="shared" si="73"/>
        <v/>
      </c>
      <c r="AX143" s="2" t="str" cm="1">
        <f t="array" ref="AX143">IF(F143="","",SUMPRODUCT(($D$1:$AB$4=$AX$4)*$D143:$AB143))</f>
        <v/>
      </c>
      <c r="AY143" s="15" t="str">
        <f t="shared" si="74"/>
        <v/>
      </c>
      <c r="AZ143" s="2" t="str" cm="1">
        <f t="array" ref="AZ143">IF(B143="","",SUMPRODUCT(($D$1:$AB$4=$AZ$4)*$D143:$AB143))</f>
        <v/>
      </c>
      <c r="BA143" s="15" t="str">
        <f t="shared" si="75"/>
        <v/>
      </c>
      <c r="BB143" s="2" t="str" cm="1">
        <f t="array" ref="BB143">IF(B143="","",SUMPRODUCT(($D$1:$AB$4=$BB$4)*$D143:$AB143))</f>
        <v/>
      </c>
      <c r="BC143" s="15" t="str">
        <f t="shared" si="76"/>
        <v/>
      </c>
      <c r="BD143" s="2" t="str" cm="1">
        <f t="array" ref="BD143">IF(B143="","",SUMPRODUCT(($D$1:$AB$4=$BD$4)*$D143:$AB143))</f>
        <v/>
      </c>
      <c r="BE143" s="15" t="str">
        <f t="shared" si="77"/>
        <v/>
      </c>
      <c r="BF143" s="2" t="str" cm="1">
        <f t="array" ref="BF143">IF(B143="","",SUMPRODUCT(($D$1:$AB$4=$BF$4)*$D143:$AB143))</f>
        <v/>
      </c>
      <c r="BG143" s="15" t="str">
        <f t="shared" si="78"/>
        <v/>
      </c>
      <c r="BH143" s="2" t="str" cm="1">
        <f t="array" ref="BH143">IF(B143="","",SUMPRODUCT(($D$1:$AB$4=$BH$4)*$D143:$AB143))</f>
        <v/>
      </c>
      <c r="BI143" s="15" t="str">
        <f t="shared" si="79"/>
        <v/>
      </c>
      <c r="BJ143" s="2" t="str" cm="1">
        <f t="array" ref="BJ143">IF(B143="","",SUMPRODUCT(($D$1:$AB$4=$BJ$4)*$D143:$AB143))</f>
        <v/>
      </c>
      <c r="BK143" s="15" t="str">
        <f t="shared" si="80"/>
        <v/>
      </c>
      <c r="BL143" s="2" t="str" cm="1">
        <f t="array" ref="BL143">IF(B143="","",SUMPRODUCT(($D$1:$AB$4=$BL$4)*$D143:$AB143))</f>
        <v/>
      </c>
      <c r="BM143" s="15" t="str">
        <f t="shared" si="81"/>
        <v/>
      </c>
      <c r="BN143" s="2" t="str" cm="1">
        <f t="array" ref="BN143">IF(B143="","",SUMPRODUCT(($D$1:$AB$4=$BN$4)*$D143:$AB143))</f>
        <v/>
      </c>
      <c r="BO143" s="15" t="str">
        <f t="shared" si="82"/>
        <v/>
      </c>
      <c r="BP143" s="2" t="str" cm="1">
        <f t="array" ref="BP143">IF(B143="","",SUMPRODUCT(($D$1:$AB$4=$BP$4)*$D143:$AB143))</f>
        <v/>
      </c>
      <c r="BQ143" s="15" t="str">
        <f t="shared" si="83"/>
        <v/>
      </c>
      <c r="BR143" s="2" t="str" cm="1">
        <f t="array" ref="BR143">IF(B143="","",SUMPRODUCT(($D$1:$AB$4=$BR$4)*$D143:$AB143))</f>
        <v/>
      </c>
      <c r="BS143" s="15" t="str">
        <f t="shared" si="84"/>
        <v/>
      </c>
      <c r="BT143" s="2" t="str" cm="1">
        <f t="array" ref="BT143">IF(B143="","",SUMPRODUCT(($D$1:$AB$4=$BT$4)*$D143:$AB143))</f>
        <v/>
      </c>
      <c r="BU143" s="15" t="str">
        <f t="shared" si="85"/>
        <v/>
      </c>
      <c r="BV143" s="2" t="str" cm="1">
        <f t="array" ref="BV143">IF(B143="","",SUMPRODUCT(($D$1:$AB$4=$BV$4)*$D143:$AB143))</f>
        <v/>
      </c>
      <c r="BW143" s="15" t="str">
        <f t="shared" si="86"/>
        <v/>
      </c>
      <c r="BX143" s="2" t="str" cm="1">
        <f t="array" ref="BX143">IF(B143="","",SUMPRODUCT(($D$1:$AB$4=$BX$4)*$D143:$AB143))</f>
        <v/>
      </c>
      <c r="BY143" s="15" t="str">
        <f t="shared" si="87"/>
        <v/>
      </c>
      <c r="BZ143" s="2" t="str" cm="1">
        <f t="array" ref="BZ143">IF(B143="","",SUMPRODUCT(($D$1:$AB$4=$BZ$4)*$D143:$AB143))</f>
        <v/>
      </c>
      <c r="CA143" s="15" t="str">
        <f t="shared" si="88"/>
        <v/>
      </c>
      <c r="CB143" s="2" t="str" cm="1">
        <f t="array" ref="CB143">IF(B143="","",SUMPRODUCT(($D$1:$AB$4=$CB$4)*$D143:$AB143))</f>
        <v/>
      </c>
      <c r="CC143" s="15" t="str">
        <f t="shared" si="89"/>
        <v/>
      </c>
      <c r="CD143" s="2" t="str" cm="1">
        <f t="array" ref="CD143">IF(B143="","",SUMPRODUCT(($D$1:$AB$4=$CD$4)*$D143:$AB143))</f>
        <v/>
      </c>
      <c r="CE143" s="15" t="str">
        <f t="shared" si="90"/>
        <v/>
      </c>
      <c r="CF143" s="2" t="str" cm="1">
        <f t="array" ref="CF143">IF(B143="","",SUMPRODUCT(($D$1:$AB$4=$CF$4)*$D143:$AB143))</f>
        <v/>
      </c>
      <c r="CG143" s="15" t="str">
        <f t="shared" si="91"/>
        <v/>
      </c>
      <c r="CH143" s="2" t="str" cm="1">
        <f t="array" ref="CH143">IF(B143="","",SUMPRODUCT(($D$1:$AB$4=$CH$4)*$D143:$AB143))</f>
        <v/>
      </c>
      <c r="CI143" s="15" t="str">
        <f t="shared" si="92"/>
        <v/>
      </c>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row>
    <row r="144" spans="1:127" s="3" customFormat="1" ht="15.75" thickBot="1">
      <c r="A144" s="7">
        <v>139</v>
      </c>
      <c r="B144" s="1"/>
      <c r="D144" s="99"/>
      <c r="E144" s="100"/>
      <c r="F144" s="100"/>
      <c r="G144" s="100"/>
      <c r="H144" s="100"/>
      <c r="I144" s="101"/>
      <c r="J144" s="104"/>
      <c r="K144" s="105"/>
      <c r="L144" s="105"/>
      <c r="M144" s="105"/>
      <c r="N144" s="105"/>
      <c r="O144" s="106"/>
      <c r="P144" s="109"/>
      <c r="Q144" s="110"/>
      <c r="R144" s="110"/>
      <c r="S144" s="110"/>
      <c r="T144" s="110"/>
      <c r="U144" s="111"/>
      <c r="V144" s="115"/>
      <c r="W144" s="116"/>
      <c r="X144" s="116"/>
      <c r="Y144" s="116"/>
      <c r="Z144" s="116"/>
      <c r="AA144" s="116"/>
      <c r="AB144" s="170"/>
      <c r="AC144" s="171" t="str">
        <f t="shared" si="66"/>
        <v/>
      </c>
      <c r="AD144" s="172" t="str">
        <f t="shared" si="67"/>
        <v/>
      </c>
      <c r="AE144" s="4"/>
      <c r="AF144" s="4"/>
      <c r="AG144" s="4"/>
      <c r="AH144" s="4"/>
      <c r="AI144" s="4"/>
      <c r="AJ144" s="4"/>
      <c r="AK144" s="4"/>
      <c r="AL144" s="2" t="str" cm="1">
        <f t="array" ref="AL144">IF(B144="","",SUMPRODUCT(($D$1:$AB$4=$AL$4)*D144:AB144))</f>
        <v/>
      </c>
      <c r="AM144" s="15" t="str">
        <f t="shared" si="68"/>
        <v/>
      </c>
      <c r="AN144" s="2" t="str" cm="1">
        <f t="array" ref="AN144">IF(B144="","",SUMPRODUCT(($D$1:$AB$4=$AN$4)*D144:AB144))</f>
        <v/>
      </c>
      <c r="AO144" s="15" t="str">
        <f t="shared" si="69"/>
        <v/>
      </c>
      <c r="AP144" s="2" t="str" cm="1">
        <f t="array" ref="AP144">IF(B144="","",SUMPRODUCT(($D$1:$AB$4=$AP$4)*D144:AB144))</f>
        <v/>
      </c>
      <c r="AQ144" s="15" t="str">
        <f t="shared" si="70"/>
        <v/>
      </c>
      <c r="AR144" s="2" t="str" cm="1">
        <f t="array" ref="AR144">IF(B144="","",SUMPRODUCT(($D$1:$AB$4=$AR$4)*D144:AB144))</f>
        <v/>
      </c>
      <c r="AS144" s="15" t="str">
        <f t="shared" si="71"/>
        <v/>
      </c>
      <c r="AT144" s="2" t="str" cm="1">
        <f t="array" ref="AT144">IF(B144="","",SUMPRODUCT(($D$1:$AB$4=$AT$4)*$D144:$AB144))</f>
        <v/>
      </c>
      <c r="AU144" s="15" t="str">
        <f t="shared" si="72"/>
        <v/>
      </c>
      <c r="AV144" s="2" t="str" cm="1">
        <f t="array" ref="AV144">IF(D144="","",SUMPRODUCT(($D$1:$AB$4=$AV$4)*$D144:$AB144))</f>
        <v/>
      </c>
      <c r="AW144" s="15" t="str">
        <f t="shared" si="73"/>
        <v/>
      </c>
      <c r="AX144" s="2" t="str" cm="1">
        <f t="array" ref="AX144">IF(F144="","",SUMPRODUCT(($D$1:$AB$4=$AX$4)*$D144:$AB144))</f>
        <v/>
      </c>
      <c r="AY144" s="15" t="str">
        <f t="shared" si="74"/>
        <v/>
      </c>
      <c r="AZ144" s="2" t="str" cm="1">
        <f t="array" ref="AZ144">IF(B144="","",SUMPRODUCT(($D$1:$AB$4=$AZ$4)*$D144:$AB144))</f>
        <v/>
      </c>
      <c r="BA144" s="15" t="str">
        <f t="shared" si="75"/>
        <v/>
      </c>
      <c r="BB144" s="2" t="str" cm="1">
        <f t="array" ref="BB144">IF(B144="","",SUMPRODUCT(($D$1:$AB$4=$BB$4)*$D144:$AB144))</f>
        <v/>
      </c>
      <c r="BC144" s="15" t="str">
        <f t="shared" si="76"/>
        <v/>
      </c>
      <c r="BD144" s="2" t="str" cm="1">
        <f t="array" ref="BD144">IF(B144="","",SUMPRODUCT(($D$1:$AB$4=$BD$4)*$D144:$AB144))</f>
        <v/>
      </c>
      <c r="BE144" s="15" t="str">
        <f t="shared" si="77"/>
        <v/>
      </c>
      <c r="BF144" s="2" t="str" cm="1">
        <f t="array" ref="BF144">IF(B144="","",SUMPRODUCT(($D$1:$AB$4=$BF$4)*$D144:$AB144))</f>
        <v/>
      </c>
      <c r="BG144" s="15" t="str">
        <f t="shared" si="78"/>
        <v/>
      </c>
      <c r="BH144" s="2" t="str" cm="1">
        <f t="array" ref="BH144">IF(B144="","",SUMPRODUCT(($D$1:$AB$4=$BH$4)*$D144:$AB144))</f>
        <v/>
      </c>
      <c r="BI144" s="15" t="str">
        <f t="shared" si="79"/>
        <v/>
      </c>
      <c r="BJ144" s="2" t="str" cm="1">
        <f t="array" ref="BJ144">IF(B144="","",SUMPRODUCT(($D$1:$AB$4=$BJ$4)*$D144:$AB144))</f>
        <v/>
      </c>
      <c r="BK144" s="15" t="str">
        <f t="shared" si="80"/>
        <v/>
      </c>
      <c r="BL144" s="2" t="str" cm="1">
        <f t="array" ref="BL144">IF(B144="","",SUMPRODUCT(($D$1:$AB$4=$BL$4)*$D144:$AB144))</f>
        <v/>
      </c>
      <c r="BM144" s="15" t="str">
        <f t="shared" si="81"/>
        <v/>
      </c>
      <c r="BN144" s="2" t="str" cm="1">
        <f t="array" ref="BN144">IF(B144="","",SUMPRODUCT(($D$1:$AB$4=$BN$4)*$D144:$AB144))</f>
        <v/>
      </c>
      <c r="BO144" s="15" t="str">
        <f t="shared" si="82"/>
        <v/>
      </c>
      <c r="BP144" s="2" t="str" cm="1">
        <f t="array" ref="BP144">IF(B144="","",SUMPRODUCT(($D$1:$AB$4=$BP$4)*$D144:$AB144))</f>
        <v/>
      </c>
      <c r="BQ144" s="15" t="str">
        <f t="shared" si="83"/>
        <v/>
      </c>
      <c r="BR144" s="2" t="str" cm="1">
        <f t="array" ref="BR144">IF(B144="","",SUMPRODUCT(($D$1:$AB$4=$BR$4)*$D144:$AB144))</f>
        <v/>
      </c>
      <c r="BS144" s="15" t="str">
        <f t="shared" si="84"/>
        <v/>
      </c>
      <c r="BT144" s="2" t="str" cm="1">
        <f t="array" ref="BT144">IF(B144="","",SUMPRODUCT(($D$1:$AB$4=$BT$4)*$D144:$AB144))</f>
        <v/>
      </c>
      <c r="BU144" s="15" t="str">
        <f t="shared" si="85"/>
        <v/>
      </c>
      <c r="BV144" s="2" t="str" cm="1">
        <f t="array" ref="BV144">IF(B144="","",SUMPRODUCT(($D$1:$AB$4=$BV$4)*$D144:$AB144))</f>
        <v/>
      </c>
      <c r="BW144" s="15" t="str">
        <f t="shared" si="86"/>
        <v/>
      </c>
      <c r="BX144" s="2" t="str" cm="1">
        <f t="array" ref="BX144">IF(B144="","",SUMPRODUCT(($D$1:$AB$4=$BX$4)*$D144:$AB144))</f>
        <v/>
      </c>
      <c r="BY144" s="15" t="str">
        <f t="shared" si="87"/>
        <v/>
      </c>
      <c r="BZ144" s="2" t="str" cm="1">
        <f t="array" ref="BZ144">IF(B144="","",SUMPRODUCT(($D$1:$AB$4=$BZ$4)*$D144:$AB144))</f>
        <v/>
      </c>
      <c r="CA144" s="15" t="str">
        <f t="shared" si="88"/>
        <v/>
      </c>
      <c r="CB144" s="2" t="str" cm="1">
        <f t="array" ref="CB144">IF(B144="","",SUMPRODUCT(($D$1:$AB$4=$CB$4)*$D144:$AB144))</f>
        <v/>
      </c>
      <c r="CC144" s="15" t="str">
        <f t="shared" si="89"/>
        <v/>
      </c>
      <c r="CD144" s="2" t="str" cm="1">
        <f t="array" ref="CD144">IF(B144="","",SUMPRODUCT(($D$1:$AB$4=$CD$4)*$D144:$AB144))</f>
        <v/>
      </c>
      <c r="CE144" s="15" t="str">
        <f t="shared" si="90"/>
        <v/>
      </c>
      <c r="CF144" s="2" t="str" cm="1">
        <f t="array" ref="CF144">IF(B144="","",SUMPRODUCT(($D$1:$AB$4=$CF$4)*$D144:$AB144))</f>
        <v/>
      </c>
      <c r="CG144" s="15" t="str">
        <f t="shared" si="91"/>
        <v/>
      </c>
      <c r="CH144" s="2" t="str" cm="1">
        <f t="array" ref="CH144">IF(B144="","",SUMPRODUCT(($D$1:$AB$4=$CH$4)*$D144:$AB144))</f>
        <v/>
      </c>
      <c r="CI144" s="15" t="str">
        <f t="shared" si="92"/>
        <v/>
      </c>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row>
    <row r="145" spans="1:127" s="3" customFormat="1" ht="15.75" thickBot="1">
      <c r="A145" s="7">
        <v>140</v>
      </c>
      <c r="B145" s="1"/>
      <c r="D145" s="99"/>
      <c r="E145" s="100"/>
      <c r="F145" s="100"/>
      <c r="G145" s="100"/>
      <c r="H145" s="100"/>
      <c r="I145" s="101"/>
      <c r="J145" s="104"/>
      <c r="K145" s="105"/>
      <c r="L145" s="105"/>
      <c r="M145" s="105"/>
      <c r="N145" s="105"/>
      <c r="O145" s="106"/>
      <c r="P145" s="109"/>
      <c r="Q145" s="110"/>
      <c r="R145" s="110"/>
      <c r="S145" s="110"/>
      <c r="T145" s="110"/>
      <c r="U145" s="111"/>
      <c r="V145" s="115"/>
      <c r="W145" s="116"/>
      <c r="X145" s="116"/>
      <c r="Y145" s="116"/>
      <c r="Z145" s="116"/>
      <c r="AA145" s="116"/>
      <c r="AB145" s="170"/>
      <c r="AC145" s="171" t="str">
        <f t="shared" si="66"/>
        <v/>
      </c>
      <c r="AD145" s="172" t="str">
        <f t="shared" si="67"/>
        <v/>
      </c>
      <c r="AE145" s="4"/>
      <c r="AF145" s="4"/>
      <c r="AG145" s="4"/>
      <c r="AH145" s="4"/>
      <c r="AI145" s="4"/>
      <c r="AJ145" s="4"/>
      <c r="AK145" s="4"/>
      <c r="AL145" s="2" t="str" cm="1">
        <f t="array" ref="AL145">IF(B145="","",SUMPRODUCT(($D$1:$AB$4=$AL$4)*D145:AB145))</f>
        <v/>
      </c>
      <c r="AM145" s="15" t="str">
        <f t="shared" si="68"/>
        <v/>
      </c>
      <c r="AN145" s="2" t="str" cm="1">
        <f t="array" ref="AN145">IF(B145="","",SUMPRODUCT(($D$1:$AB$4=$AN$4)*D145:AB145))</f>
        <v/>
      </c>
      <c r="AO145" s="15" t="str">
        <f t="shared" si="69"/>
        <v/>
      </c>
      <c r="AP145" s="2" t="str" cm="1">
        <f t="array" ref="AP145">IF(B145="","",SUMPRODUCT(($D$1:$AB$4=$AP$4)*D145:AB145))</f>
        <v/>
      </c>
      <c r="AQ145" s="15" t="str">
        <f t="shared" si="70"/>
        <v/>
      </c>
      <c r="AR145" s="2" t="str" cm="1">
        <f t="array" ref="AR145">IF(B145="","",SUMPRODUCT(($D$1:$AB$4=$AR$4)*D145:AB145))</f>
        <v/>
      </c>
      <c r="AS145" s="15" t="str">
        <f t="shared" si="71"/>
        <v/>
      </c>
      <c r="AT145" s="2" t="str" cm="1">
        <f t="array" ref="AT145">IF(B145="","",SUMPRODUCT(($D$1:$AB$4=$AT$4)*$D145:$AB145))</f>
        <v/>
      </c>
      <c r="AU145" s="15" t="str">
        <f t="shared" si="72"/>
        <v/>
      </c>
      <c r="AV145" s="2" t="str" cm="1">
        <f t="array" ref="AV145">IF(D145="","",SUMPRODUCT(($D$1:$AB$4=$AV$4)*$D145:$AB145))</f>
        <v/>
      </c>
      <c r="AW145" s="15" t="str">
        <f t="shared" si="73"/>
        <v/>
      </c>
      <c r="AX145" s="2" t="str" cm="1">
        <f t="array" ref="AX145">IF(F145="","",SUMPRODUCT(($D$1:$AB$4=$AX$4)*$D145:$AB145))</f>
        <v/>
      </c>
      <c r="AY145" s="15" t="str">
        <f t="shared" si="74"/>
        <v/>
      </c>
      <c r="AZ145" s="2" t="str" cm="1">
        <f t="array" ref="AZ145">IF(B145="","",SUMPRODUCT(($D$1:$AB$4=$AZ$4)*$D145:$AB145))</f>
        <v/>
      </c>
      <c r="BA145" s="15" t="str">
        <f t="shared" si="75"/>
        <v/>
      </c>
      <c r="BB145" s="2" t="str" cm="1">
        <f t="array" ref="BB145">IF(B145="","",SUMPRODUCT(($D$1:$AB$4=$BB$4)*$D145:$AB145))</f>
        <v/>
      </c>
      <c r="BC145" s="15" t="str">
        <f t="shared" si="76"/>
        <v/>
      </c>
      <c r="BD145" s="2" t="str" cm="1">
        <f t="array" ref="BD145">IF(B145="","",SUMPRODUCT(($D$1:$AB$4=$BD$4)*$D145:$AB145))</f>
        <v/>
      </c>
      <c r="BE145" s="15" t="str">
        <f t="shared" si="77"/>
        <v/>
      </c>
      <c r="BF145" s="2" t="str" cm="1">
        <f t="array" ref="BF145">IF(B145="","",SUMPRODUCT(($D$1:$AB$4=$BF$4)*$D145:$AB145))</f>
        <v/>
      </c>
      <c r="BG145" s="15" t="str">
        <f t="shared" si="78"/>
        <v/>
      </c>
      <c r="BH145" s="2" t="str" cm="1">
        <f t="array" ref="BH145">IF(B145="","",SUMPRODUCT(($D$1:$AB$4=$BH$4)*$D145:$AB145))</f>
        <v/>
      </c>
      <c r="BI145" s="15" t="str">
        <f t="shared" si="79"/>
        <v/>
      </c>
      <c r="BJ145" s="2" t="str" cm="1">
        <f t="array" ref="BJ145">IF(B145="","",SUMPRODUCT(($D$1:$AB$4=$BJ$4)*$D145:$AB145))</f>
        <v/>
      </c>
      <c r="BK145" s="15" t="str">
        <f t="shared" si="80"/>
        <v/>
      </c>
      <c r="BL145" s="2" t="str" cm="1">
        <f t="array" ref="BL145">IF(B145="","",SUMPRODUCT(($D$1:$AB$4=$BL$4)*$D145:$AB145))</f>
        <v/>
      </c>
      <c r="BM145" s="15" t="str">
        <f t="shared" si="81"/>
        <v/>
      </c>
      <c r="BN145" s="2" t="str" cm="1">
        <f t="array" ref="BN145">IF(B145="","",SUMPRODUCT(($D$1:$AB$4=$BN$4)*$D145:$AB145))</f>
        <v/>
      </c>
      <c r="BO145" s="15" t="str">
        <f t="shared" si="82"/>
        <v/>
      </c>
      <c r="BP145" s="2" t="str" cm="1">
        <f t="array" ref="BP145">IF(B145="","",SUMPRODUCT(($D$1:$AB$4=$BP$4)*$D145:$AB145))</f>
        <v/>
      </c>
      <c r="BQ145" s="15" t="str">
        <f t="shared" si="83"/>
        <v/>
      </c>
      <c r="BR145" s="2" t="str" cm="1">
        <f t="array" ref="BR145">IF(B145="","",SUMPRODUCT(($D$1:$AB$4=$BR$4)*$D145:$AB145))</f>
        <v/>
      </c>
      <c r="BS145" s="15" t="str">
        <f t="shared" si="84"/>
        <v/>
      </c>
      <c r="BT145" s="2" t="str" cm="1">
        <f t="array" ref="BT145">IF(B145="","",SUMPRODUCT(($D$1:$AB$4=$BT$4)*$D145:$AB145))</f>
        <v/>
      </c>
      <c r="BU145" s="15" t="str">
        <f t="shared" si="85"/>
        <v/>
      </c>
      <c r="BV145" s="2" t="str" cm="1">
        <f t="array" ref="BV145">IF(B145="","",SUMPRODUCT(($D$1:$AB$4=$BV$4)*$D145:$AB145))</f>
        <v/>
      </c>
      <c r="BW145" s="15" t="str">
        <f t="shared" si="86"/>
        <v/>
      </c>
      <c r="BX145" s="2" t="str" cm="1">
        <f t="array" ref="BX145">IF(B145="","",SUMPRODUCT(($D$1:$AB$4=$BX$4)*$D145:$AB145))</f>
        <v/>
      </c>
      <c r="BY145" s="15" t="str">
        <f t="shared" si="87"/>
        <v/>
      </c>
      <c r="BZ145" s="2" t="str" cm="1">
        <f t="array" ref="BZ145">IF(B145="","",SUMPRODUCT(($D$1:$AB$4=$BZ$4)*$D145:$AB145))</f>
        <v/>
      </c>
      <c r="CA145" s="15" t="str">
        <f t="shared" si="88"/>
        <v/>
      </c>
      <c r="CB145" s="2" t="str" cm="1">
        <f t="array" ref="CB145">IF(B145="","",SUMPRODUCT(($D$1:$AB$4=$CB$4)*$D145:$AB145))</f>
        <v/>
      </c>
      <c r="CC145" s="15" t="str">
        <f t="shared" si="89"/>
        <v/>
      </c>
      <c r="CD145" s="2" t="str" cm="1">
        <f t="array" ref="CD145">IF(B145="","",SUMPRODUCT(($D$1:$AB$4=$CD$4)*$D145:$AB145))</f>
        <v/>
      </c>
      <c r="CE145" s="15" t="str">
        <f t="shared" si="90"/>
        <v/>
      </c>
      <c r="CF145" s="2" t="str" cm="1">
        <f t="array" ref="CF145">IF(B145="","",SUMPRODUCT(($D$1:$AB$4=$CF$4)*$D145:$AB145))</f>
        <v/>
      </c>
      <c r="CG145" s="15" t="str">
        <f t="shared" si="91"/>
        <v/>
      </c>
      <c r="CH145" s="2" t="str" cm="1">
        <f t="array" ref="CH145">IF(B145="","",SUMPRODUCT(($D$1:$AB$4=$CH$4)*$D145:$AB145))</f>
        <v/>
      </c>
      <c r="CI145" s="15" t="str">
        <f t="shared" si="92"/>
        <v/>
      </c>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row>
    <row r="146" spans="1:127" s="3" customFormat="1" ht="15.75" thickBot="1">
      <c r="A146" s="7">
        <v>141</v>
      </c>
      <c r="B146" s="1"/>
      <c r="D146" s="99"/>
      <c r="E146" s="100"/>
      <c r="F146" s="100"/>
      <c r="G146" s="100"/>
      <c r="H146" s="100"/>
      <c r="I146" s="101"/>
      <c r="J146" s="104"/>
      <c r="K146" s="105"/>
      <c r="L146" s="105"/>
      <c r="M146" s="105"/>
      <c r="N146" s="105"/>
      <c r="O146" s="106"/>
      <c r="P146" s="109"/>
      <c r="Q146" s="110"/>
      <c r="R146" s="110"/>
      <c r="S146" s="110"/>
      <c r="T146" s="110"/>
      <c r="U146" s="111"/>
      <c r="V146" s="115"/>
      <c r="W146" s="116"/>
      <c r="X146" s="116"/>
      <c r="Y146" s="116"/>
      <c r="Z146" s="116"/>
      <c r="AA146" s="116"/>
      <c r="AB146" s="170"/>
      <c r="AC146" s="171" t="str">
        <f t="shared" si="66"/>
        <v/>
      </c>
      <c r="AD146" s="172" t="str">
        <f t="shared" si="67"/>
        <v/>
      </c>
      <c r="AE146" s="4"/>
      <c r="AF146" s="4"/>
      <c r="AG146" s="4"/>
      <c r="AH146" s="4"/>
      <c r="AI146" s="4"/>
      <c r="AJ146" s="4"/>
      <c r="AK146" s="4"/>
      <c r="AL146" s="2" t="str" cm="1">
        <f t="array" ref="AL146">IF(B146="","",SUMPRODUCT(($D$1:$AB$4=$AL$4)*D146:AB146))</f>
        <v/>
      </c>
      <c r="AM146" s="15" t="str">
        <f t="shared" si="68"/>
        <v/>
      </c>
      <c r="AN146" s="2" t="str" cm="1">
        <f t="array" ref="AN146">IF(B146="","",SUMPRODUCT(($D$1:$AB$4=$AN$4)*D146:AB146))</f>
        <v/>
      </c>
      <c r="AO146" s="15" t="str">
        <f t="shared" si="69"/>
        <v/>
      </c>
      <c r="AP146" s="2" t="str" cm="1">
        <f t="array" ref="AP146">IF(B146="","",SUMPRODUCT(($D$1:$AB$4=$AP$4)*D146:AB146))</f>
        <v/>
      </c>
      <c r="AQ146" s="15" t="str">
        <f t="shared" si="70"/>
        <v/>
      </c>
      <c r="AR146" s="2" t="str" cm="1">
        <f t="array" ref="AR146">IF(B146="","",SUMPRODUCT(($D$1:$AB$4=$AR$4)*D146:AB146))</f>
        <v/>
      </c>
      <c r="AS146" s="15" t="str">
        <f t="shared" si="71"/>
        <v/>
      </c>
      <c r="AT146" s="2" t="str" cm="1">
        <f t="array" ref="AT146">IF(B146="","",SUMPRODUCT(($D$1:$AB$4=$AT$4)*$D146:$AB146))</f>
        <v/>
      </c>
      <c r="AU146" s="15" t="str">
        <f t="shared" si="72"/>
        <v/>
      </c>
      <c r="AV146" s="2" t="str" cm="1">
        <f t="array" ref="AV146">IF(D146="","",SUMPRODUCT(($D$1:$AB$4=$AV$4)*$D146:$AB146))</f>
        <v/>
      </c>
      <c r="AW146" s="15" t="str">
        <f t="shared" si="73"/>
        <v/>
      </c>
      <c r="AX146" s="2" t="str" cm="1">
        <f t="array" ref="AX146">IF(F146="","",SUMPRODUCT(($D$1:$AB$4=$AX$4)*$D146:$AB146))</f>
        <v/>
      </c>
      <c r="AY146" s="15" t="str">
        <f t="shared" si="74"/>
        <v/>
      </c>
      <c r="AZ146" s="2" t="str" cm="1">
        <f t="array" ref="AZ146">IF(B146="","",SUMPRODUCT(($D$1:$AB$4=$AZ$4)*$D146:$AB146))</f>
        <v/>
      </c>
      <c r="BA146" s="15" t="str">
        <f t="shared" si="75"/>
        <v/>
      </c>
      <c r="BB146" s="2" t="str" cm="1">
        <f t="array" ref="BB146">IF(B146="","",SUMPRODUCT(($D$1:$AB$4=$BB$4)*$D146:$AB146))</f>
        <v/>
      </c>
      <c r="BC146" s="15" t="str">
        <f t="shared" si="76"/>
        <v/>
      </c>
      <c r="BD146" s="2" t="str" cm="1">
        <f t="array" ref="BD146">IF(B146="","",SUMPRODUCT(($D$1:$AB$4=$BD$4)*$D146:$AB146))</f>
        <v/>
      </c>
      <c r="BE146" s="15" t="str">
        <f t="shared" si="77"/>
        <v/>
      </c>
      <c r="BF146" s="2" t="str" cm="1">
        <f t="array" ref="BF146">IF(B146="","",SUMPRODUCT(($D$1:$AB$4=$BF$4)*$D146:$AB146))</f>
        <v/>
      </c>
      <c r="BG146" s="15" t="str">
        <f t="shared" si="78"/>
        <v/>
      </c>
      <c r="BH146" s="2" t="str" cm="1">
        <f t="array" ref="BH146">IF(B146="","",SUMPRODUCT(($D$1:$AB$4=$BH$4)*$D146:$AB146))</f>
        <v/>
      </c>
      <c r="BI146" s="15" t="str">
        <f t="shared" si="79"/>
        <v/>
      </c>
      <c r="BJ146" s="2" t="str" cm="1">
        <f t="array" ref="BJ146">IF(B146="","",SUMPRODUCT(($D$1:$AB$4=$BJ$4)*$D146:$AB146))</f>
        <v/>
      </c>
      <c r="BK146" s="15" t="str">
        <f t="shared" si="80"/>
        <v/>
      </c>
      <c r="BL146" s="2" t="str" cm="1">
        <f t="array" ref="BL146">IF(B146="","",SUMPRODUCT(($D$1:$AB$4=$BL$4)*$D146:$AB146))</f>
        <v/>
      </c>
      <c r="BM146" s="15" t="str">
        <f t="shared" si="81"/>
        <v/>
      </c>
      <c r="BN146" s="2" t="str" cm="1">
        <f t="array" ref="BN146">IF(B146="","",SUMPRODUCT(($D$1:$AB$4=$BN$4)*$D146:$AB146))</f>
        <v/>
      </c>
      <c r="BO146" s="15" t="str">
        <f t="shared" si="82"/>
        <v/>
      </c>
      <c r="BP146" s="2" t="str" cm="1">
        <f t="array" ref="BP146">IF(B146="","",SUMPRODUCT(($D$1:$AB$4=$BP$4)*$D146:$AB146))</f>
        <v/>
      </c>
      <c r="BQ146" s="15" t="str">
        <f t="shared" si="83"/>
        <v/>
      </c>
      <c r="BR146" s="2" t="str" cm="1">
        <f t="array" ref="BR146">IF(B146="","",SUMPRODUCT(($D$1:$AB$4=$BR$4)*$D146:$AB146))</f>
        <v/>
      </c>
      <c r="BS146" s="15" t="str">
        <f t="shared" si="84"/>
        <v/>
      </c>
      <c r="BT146" s="2" t="str" cm="1">
        <f t="array" ref="BT146">IF(B146="","",SUMPRODUCT(($D$1:$AB$4=$BT$4)*$D146:$AB146))</f>
        <v/>
      </c>
      <c r="BU146" s="15" t="str">
        <f t="shared" si="85"/>
        <v/>
      </c>
      <c r="BV146" s="2" t="str" cm="1">
        <f t="array" ref="BV146">IF(B146="","",SUMPRODUCT(($D$1:$AB$4=$BV$4)*$D146:$AB146))</f>
        <v/>
      </c>
      <c r="BW146" s="15" t="str">
        <f t="shared" si="86"/>
        <v/>
      </c>
      <c r="BX146" s="2" t="str" cm="1">
        <f t="array" ref="BX146">IF(B146="","",SUMPRODUCT(($D$1:$AB$4=$BX$4)*$D146:$AB146))</f>
        <v/>
      </c>
      <c r="BY146" s="15" t="str">
        <f t="shared" si="87"/>
        <v/>
      </c>
      <c r="BZ146" s="2" t="str" cm="1">
        <f t="array" ref="BZ146">IF(B146="","",SUMPRODUCT(($D$1:$AB$4=$BZ$4)*$D146:$AB146))</f>
        <v/>
      </c>
      <c r="CA146" s="15" t="str">
        <f t="shared" si="88"/>
        <v/>
      </c>
      <c r="CB146" s="2" t="str" cm="1">
        <f t="array" ref="CB146">IF(B146="","",SUMPRODUCT(($D$1:$AB$4=$CB$4)*$D146:$AB146))</f>
        <v/>
      </c>
      <c r="CC146" s="15" t="str">
        <f t="shared" si="89"/>
        <v/>
      </c>
      <c r="CD146" s="2" t="str" cm="1">
        <f t="array" ref="CD146">IF(B146="","",SUMPRODUCT(($D$1:$AB$4=$CD$4)*$D146:$AB146))</f>
        <v/>
      </c>
      <c r="CE146" s="15" t="str">
        <f t="shared" si="90"/>
        <v/>
      </c>
      <c r="CF146" s="2" t="str" cm="1">
        <f t="array" ref="CF146">IF(B146="","",SUMPRODUCT(($D$1:$AB$4=$CF$4)*$D146:$AB146))</f>
        <v/>
      </c>
      <c r="CG146" s="15" t="str">
        <f t="shared" si="91"/>
        <v/>
      </c>
      <c r="CH146" s="2" t="str" cm="1">
        <f t="array" ref="CH146">IF(B146="","",SUMPRODUCT(($D$1:$AB$4=$CH$4)*$D146:$AB146))</f>
        <v/>
      </c>
      <c r="CI146" s="15" t="str">
        <f t="shared" si="92"/>
        <v/>
      </c>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row>
    <row r="147" spans="1:127" s="3" customFormat="1" ht="15.75" thickBot="1">
      <c r="A147" s="7">
        <v>142</v>
      </c>
      <c r="B147" s="1"/>
      <c r="D147" s="99"/>
      <c r="E147" s="100"/>
      <c r="F147" s="100"/>
      <c r="G147" s="100"/>
      <c r="H147" s="100"/>
      <c r="I147" s="101"/>
      <c r="J147" s="104"/>
      <c r="K147" s="105"/>
      <c r="L147" s="105"/>
      <c r="M147" s="105"/>
      <c r="N147" s="105"/>
      <c r="O147" s="106"/>
      <c r="P147" s="109"/>
      <c r="Q147" s="110"/>
      <c r="R147" s="110"/>
      <c r="S147" s="110"/>
      <c r="T147" s="110"/>
      <c r="U147" s="111"/>
      <c r="V147" s="115"/>
      <c r="W147" s="116"/>
      <c r="X147" s="116"/>
      <c r="Y147" s="116"/>
      <c r="Z147" s="116"/>
      <c r="AA147" s="116"/>
      <c r="AB147" s="170"/>
      <c r="AC147" s="171" t="str">
        <f t="shared" si="66"/>
        <v/>
      </c>
      <c r="AD147" s="172" t="str">
        <f t="shared" si="67"/>
        <v/>
      </c>
      <c r="AE147" s="4"/>
      <c r="AF147" s="4"/>
      <c r="AG147" s="4"/>
      <c r="AH147" s="4"/>
      <c r="AI147" s="4"/>
      <c r="AJ147" s="4"/>
      <c r="AK147" s="4"/>
      <c r="AL147" s="2" t="str" cm="1">
        <f t="array" ref="AL147">IF(B147="","",SUMPRODUCT(($D$1:$AB$4=$AL$4)*D147:AB147))</f>
        <v/>
      </c>
      <c r="AM147" s="15" t="str">
        <f t="shared" si="68"/>
        <v/>
      </c>
      <c r="AN147" s="2" t="str" cm="1">
        <f t="array" ref="AN147">IF(B147="","",SUMPRODUCT(($D$1:$AB$4=$AN$4)*D147:AB147))</f>
        <v/>
      </c>
      <c r="AO147" s="15" t="str">
        <f t="shared" si="69"/>
        <v/>
      </c>
      <c r="AP147" s="2" t="str" cm="1">
        <f t="array" ref="AP147">IF(B147="","",SUMPRODUCT(($D$1:$AB$4=$AP$4)*D147:AB147))</f>
        <v/>
      </c>
      <c r="AQ147" s="15" t="str">
        <f t="shared" si="70"/>
        <v/>
      </c>
      <c r="AR147" s="2" t="str" cm="1">
        <f t="array" ref="AR147">IF(B147="","",SUMPRODUCT(($D$1:$AB$4=$AR$4)*D147:AB147))</f>
        <v/>
      </c>
      <c r="AS147" s="15" t="str">
        <f t="shared" si="71"/>
        <v/>
      </c>
      <c r="AT147" s="2" t="str" cm="1">
        <f t="array" ref="AT147">IF(B147="","",SUMPRODUCT(($D$1:$AB$4=$AT$4)*$D147:$AB147))</f>
        <v/>
      </c>
      <c r="AU147" s="15" t="str">
        <f t="shared" si="72"/>
        <v/>
      </c>
      <c r="AV147" s="2" t="str" cm="1">
        <f t="array" ref="AV147">IF(D147="","",SUMPRODUCT(($D$1:$AB$4=$AV$4)*$D147:$AB147))</f>
        <v/>
      </c>
      <c r="AW147" s="15" t="str">
        <f t="shared" si="73"/>
        <v/>
      </c>
      <c r="AX147" s="2" t="str" cm="1">
        <f t="array" ref="AX147">IF(F147="","",SUMPRODUCT(($D$1:$AB$4=$AX$4)*$D147:$AB147))</f>
        <v/>
      </c>
      <c r="AY147" s="15" t="str">
        <f t="shared" si="74"/>
        <v/>
      </c>
      <c r="AZ147" s="2" t="str" cm="1">
        <f t="array" ref="AZ147">IF(B147="","",SUMPRODUCT(($D$1:$AB$4=$AZ$4)*$D147:$AB147))</f>
        <v/>
      </c>
      <c r="BA147" s="15" t="str">
        <f t="shared" si="75"/>
        <v/>
      </c>
      <c r="BB147" s="2" t="str" cm="1">
        <f t="array" ref="BB147">IF(B147="","",SUMPRODUCT(($D$1:$AB$4=$BB$4)*$D147:$AB147))</f>
        <v/>
      </c>
      <c r="BC147" s="15" t="str">
        <f t="shared" si="76"/>
        <v/>
      </c>
      <c r="BD147" s="2" t="str" cm="1">
        <f t="array" ref="BD147">IF(B147="","",SUMPRODUCT(($D$1:$AB$4=$BD$4)*$D147:$AB147))</f>
        <v/>
      </c>
      <c r="BE147" s="15" t="str">
        <f t="shared" si="77"/>
        <v/>
      </c>
      <c r="BF147" s="2" t="str" cm="1">
        <f t="array" ref="BF147">IF(B147="","",SUMPRODUCT(($D$1:$AB$4=$BF$4)*$D147:$AB147))</f>
        <v/>
      </c>
      <c r="BG147" s="15" t="str">
        <f t="shared" si="78"/>
        <v/>
      </c>
      <c r="BH147" s="2" t="str" cm="1">
        <f t="array" ref="BH147">IF(B147="","",SUMPRODUCT(($D$1:$AB$4=$BH$4)*$D147:$AB147))</f>
        <v/>
      </c>
      <c r="BI147" s="15" t="str">
        <f t="shared" si="79"/>
        <v/>
      </c>
      <c r="BJ147" s="2" t="str" cm="1">
        <f t="array" ref="BJ147">IF(B147="","",SUMPRODUCT(($D$1:$AB$4=$BJ$4)*$D147:$AB147))</f>
        <v/>
      </c>
      <c r="BK147" s="15" t="str">
        <f t="shared" si="80"/>
        <v/>
      </c>
      <c r="BL147" s="2" t="str" cm="1">
        <f t="array" ref="BL147">IF(B147="","",SUMPRODUCT(($D$1:$AB$4=$BL$4)*$D147:$AB147))</f>
        <v/>
      </c>
      <c r="BM147" s="15" t="str">
        <f t="shared" si="81"/>
        <v/>
      </c>
      <c r="BN147" s="2" t="str" cm="1">
        <f t="array" ref="BN147">IF(B147="","",SUMPRODUCT(($D$1:$AB$4=$BN$4)*$D147:$AB147))</f>
        <v/>
      </c>
      <c r="BO147" s="15" t="str">
        <f t="shared" si="82"/>
        <v/>
      </c>
      <c r="BP147" s="2" t="str" cm="1">
        <f t="array" ref="BP147">IF(B147="","",SUMPRODUCT(($D$1:$AB$4=$BP$4)*$D147:$AB147))</f>
        <v/>
      </c>
      <c r="BQ147" s="15" t="str">
        <f t="shared" si="83"/>
        <v/>
      </c>
      <c r="BR147" s="2" t="str" cm="1">
        <f t="array" ref="BR147">IF(B147="","",SUMPRODUCT(($D$1:$AB$4=$BR$4)*$D147:$AB147))</f>
        <v/>
      </c>
      <c r="BS147" s="15" t="str">
        <f t="shared" si="84"/>
        <v/>
      </c>
      <c r="BT147" s="2" t="str" cm="1">
        <f t="array" ref="BT147">IF(B147="","",SUMPRODUCT(($D$1:$AB$4=$BT$4)*$D147:$AB147))</f>
        <v/>
      </c>
      <c r="BU147" s="15" t="str">
        <f t="shared" si="85"/>
        <v/>
      </c>
      <c r="BV147" s="2" t="str" cm="1">
        <f t="array" ref="BV147">IF(B147="","",SUMPRODUCT(($D$1:$AB$4=$BV$4)*$D147:$AB147))</f>
        <v/>
      </c>
      <c r="BW147" s="15" t="str">
        <f t="shared" si="86"/>
        <v/>
      </c>
      <c r="BX147" s="2" t="str" cm="1">
        <f t="array" ref="BX147">IF(B147="","",SUMPRODUCT(($D$1:$AB$4=$BX$4)*$D147:$AB147))</f>
        <v/>
      </c>
      <c r="BY147" s="15" t="str">
        <f t="shared" si="87"/>
        <v/>
      </c>
      <c r="BZ147" s="2" t="str" cm="1">
        <f t="array" ref="BZ147">IF(B147="","",SUMPRODUCT(($D$1:$AB$4=$BZ$4)*$D147:$AB147))</f>
        <v/>
      </c>
      <c r="CA147" s="15" t="str">
        <f t="shared" si="88"/>
        <v/>
      </c>
      <c r="CB147" s="2" t="str" cm="1">
        <f t="array" ref="CB147">IF(B147="","",SUMPRODUCT(($D$1:$AB$4=$CB$4)*$D147:$AB147))</f>
        <v/>
      </c>
      <c r="CC147" s="15" t="str">
        <f t="shared" si="89"/>
        <v/>
      </c>
      <c r="CD147" s="2" t="str" cm="1">
        <f t="array" ref="CD147">IF(B147="","",SUMPRODUCT(($D$1:$AB$4=$CD$4)*$D147:$AB147))</f>
        <v/>
      </c>
      <c r="CE147" s="15" t="str">
        <f t="shared" si="90"/>
        <v/>
      </c>
      <c r="CF147" s="2" t="str" cm="1">
        <f t="array" ref="CF147">IF(B147="","",SUMPRODUCT(($D$1:$AB$4=$CF$4)*$D147:$AB147))</f>
        <v/>
      </c>
      <c r="CG147" s="15" t="str">
        <f t="shared" si="91"/>
        <v/>
      </c>
      <c r="CH147" s="2" t="str" cm="1">
        <f t="array" ref="CH147">IF(B147="","",SUMPRODUCT(($D$1:$AB$4=$CH$4)*$D147:$AB147))</f>
        <v/>
      </c>
      <c r="CI147" s="15" t="str">
        <f t="shared" si="92"/>
        <v/>
      </c>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row>
    <row r="148" spans="1:127" s="3" customFormat="1" ht="15.75" thickBot="1">
      <c r="A148" s="7">
        <v>143</v>
      </c>
      <c r="B148" s="1"/>
      <c r="D148" s="99"/>
      <c r="E148" s="100"/>
      <c r="F148" s="100"/>
      <c r="G148" s="100"/>
      <c r="H148" s="100"/>
      <c r="I148" s="101"/>
      <c r="J148" s="104"/>
      <c r="K148" s="105"/>
      <c r="L148" s="105"/>
      <c r="M148" s="105"/>
      <c r="N148" s="105"/>
      <c r="O148" s="106"/>
      <c r="P148" s="109"/>
      <c r="Q148" s="110"/>
      <c r="R148" s="110"/>
      <c r="S148" s="110"/>
      <c r="T148" s="110"/>
      <c r="U148" s="111"/>
      <c r="V148" s="115"/>
      <c r="W148" s="116"/>
      <c r="X148" s="116"/>
      <c r="Y148" s="116"/>
      <c r="Z148" s="116"/>
      <c r="AA148" s="116"/>
      <c r="AB148" s="170"/>
      <c r="AC148" s="171" t="str">
        <f t="shared" si="66"/>
        <v/>
      </c>
      <c r="AD148" s="172" t="str">
        <f t="shared" si="67"/>
        <v/>
      </c>
      <c r="AE148" s="4"/>
      <c r="AF148" s="4"/>
      <c r="AG148" s="4"/>
      <c r="AH148" s="4"/>
      <c r="AI148" s="4"/>
      <c r="AJ148" s="4"/>
      <c r="AK148" s="4"/>
      <c r="AL148" s="2" t="str" cm="1">
        <f t="array" ref="AL148">IF(B148="","",SUMPRODUCT(($D$1:$AB$4=$AL$4)*D148:AB148))</f>
        <v/>
      </c>
      <c r="AM148" s="15" t="str">
        <f t="shared" si="68"/>
        <v/>
      </c>
      <c r="AN148" s="2" t="str" cm="1">
        <f t="array" ref="AN148">IF(B148="","",SUMPRODUCT(($D$1:$AB$4=$AN$4)*D148:AB148))</f>
        <v/>
      </c>
      <c r="AO148" s="15" t="str">
        <f t="shared" si="69"/>
        <v/>
      </c>
      <c r="AP148" s="2" t="str" cm="1">
        <f t="array" ref="AP148">IF(B148="","",SUMPRODUCT(($D$1:$AB$4=$AP$4)*D148:AB148))</f>
        <v/>
      </c>
      <c r="AQ148" s="15" t="str">
        <f t="shared" si="70"/>
        <v/>
      </c>
      <c r="AR148" s="2" t="str" cm="1">
        <f t="array" ref="AR148">IF(B148="","",SUMPRODUCT(($D$1:$AB$4=$AR$4)*D148:AB148))</f>
        <v/>
      </c>
      <c r="AS148" s="15" t="str">
        <f t="shared" si="71"/>
        <v/>
      </c>
      <c r="AT148" s="2" t="str" cm="1">
        <f t="array" ref="AT148">IF(B148="","",SUMPRODUCT(($D$1:$AB$4=$AT$4)*$D148:$AB148))</f>
        <v/>
      </c>
      <c r="AU148" s="15" t="str">
        <f t="shared" si="72"/>
        <v/>
      </c>
      <c r="AV148" s="2" t="str" cm="1">
        <f t="array" ref="AV148">IF(D148="","",SUMPRODUCT(($D$1:$AB$4=$AV$4)*$D148:$AB148))</f>
        <v/>
      </c>
      <c r="AW148" s="15" t="str">
        <f t="shared" si="73"/>
        <v/>
      </c>
      <c r="AX148" s="2" t="str" cm="1">
        <f t="array" ref="AX148">IF(F148="","",SUMPRODUCT(($D$1:$AB$4=$AX$4)*$D148:$AB148))</f>
        <v/>
      </c>
      <c r="AY148" s="15" t="str">
        <f t="shared" si="74"/>
        <v/>
      </c>
      <c r="AZ148" s="2" t="str" cm="1">
        <f t="array" ref="AZ148">IF(B148="","",SUMPRODUCT(($D$1:$AB$4=$AZ$4)*$D148:$AB148))</f>
        <v/>
      </c>
      <c r="BA148" s="15" t="str">
        <f t="shared" si="75"/>
        <v/>
      </c>
      <c r="BB148" s="2" t="str" cm="1">
        <f t="array" ref="BB148">IF(B148="","",SUMPRODUCT(($D$1:$AB$4=$BB$4)*$D148:$AB148))</f>
        <v/>
      </c>
      <c r="BC148" s="15" t="str">
        <f t="shared" si="76"/>
        <v/>
      </c>
      <c r="BD148" s="2" t="str" cm="1">
        <f t="array" ref="BD148">IF(B148="","",SUMPRODUCT(($D$1:$AB$4=$BD$4)*$D148:$AB148))</f>
        <v/>
      </c>
      <c r="BE148" s="15" t="str">
        <f t="shared" si="77"/>
        <v/>
      </c>
      <c r="BF148" s="2" t="str" cm="1">
        <f t="array" ref="BF148">IF(B148="","",SUMPRODUCT(($D$1:$AB$4=$BF$4)*$D148:$AB148))</f>
        <v/>
      </c>
      <c r="BG148" s="15" t="str">
        <f t="shared" si="78"/>
        <v/>
      </c>
      <c r="BH148" s="2" t="str" cm="1">
        <f t="array" ref="BH148">IF(B148="","",SUMPRODUCT(($D$1:$AB$4=$BH$4)*$D148:$AB148))</f>
        <v/>
      </c>
      <c r="BI148" s="15" t="str">
        <f t="shared" si="79"/>
        <v/>
      </c>
      <c r="BJ148" s="2" t="str" cm="1">
        <f t="array" ref="BJ148">IF(B148="","",SUMPRODUCT(($D$1:$AB$4=$BJ$4)*$D148:$AB148))</f>
        <v/>
      </c>
      <c r="BK148" s="15" t="str">
        <f t="shared" si="80"/>
        <v/>
      </c>
      <c r="BL148" s="2" t="str" cm="1">
        <f t="array" ref="BL148">IF(B148="","",SUMPRODUCT(($D$1:$AB$4=$BL$4)*$D148:$AB148))</f>
        <v/>
      </c>
      <c r="BM148" s="15" t="str">
        <f t="shared" si="81"/>
        <v/>
      </c>
      <c r="BN148" s="2" t="str" cm="1">
        <f t="array" ref="BN148">IF(B148="","",SUMPRODUCT(($D$1:$AB$4=$BN$4)*$D148:$AB148))</f>
        <v/>
      </c>
      <c r="BO148" s="15" t="str">
        <f t="shared" si="82"/>
        <v/>
      </c>
      <c r="BP148" s="2" t="str" cm="1">
        <f t="array" ref="BP148">IF(B148="","",SUMPRODUCT(($D$1:$AB$4=$BP$4)*$D148:$AB148))</f>
        <v/>
      </c>
      <c r="BQ148" s="15" t="str">
        <f t="shared" si="83"/>
        <v/>
      </c>
      <c r="BR148" s="2" t="str" cm="1">
        <f t="array" ref="BR148">IF(B148="","",SUMPRODUCT(($D$1:$AB$4=$BR$4)*$D148:$AB148))</f>
        <v/>
      </c>
      <c r="BS148" s="15" t="str">
        <f t="shared" si="84"/>
        <v/>
      </c>
      <c r="BT148" s="2" t="str" cm="1">
        <f t="array" ref="BT148">IF(B148="","",SUMPRODUCT(($D$1:$AB$4=$BT$4)*$D148:$AB148))</f>
        <v/>
      </c>
      <c r="BU148" s="15" t="str">
        <f t="shared" si="85"/>
        <v/>
      </c>
      <c r="BV148" s="2" t="str" cm="1">
        <f t="array" ref="BV148">IF(B148="","",SUMPRODUCT(($D$1:$AB$4=$BV$4)*$D148:$AB148))</f>
        <v/>
      </c>
      <c r="BW148" s="15" t="str">
        <f t="shared" si="86"/>
        <v/>
      </c>
      <c r="BX148" s="2" t="str" cm="1">
        <f t="array" ref="BX148">IF(B148="","",SUMPRODUCT(($D$1:$AB$4=$BX$4)*$D148:$AB148))</f>
        <v/>
      </c>
      <c r="BY148" s="15" t="str">
        <f t="shared" si="87"/>
        <v/>
      </c>
      <c r="BZ148" s="2" t="str" cm="1">
        <f t="array" ref="BZ148">IF(B148="","",SUMPRODUCT(($D$1:$AB$4=$BZ$4)*$D148:$AB148))</f>
        <v/>
      </c>
      <c r="CA148" s="15" t="str">
        <f t="shared" si="88"/>
        <v/>
      </c>
      <c r="CB148" s="2" t="str" cm="1">
        <f t="array" ref="CB148">IF(B148="","",SUMPRODUCT(($D$1:$AB$4=$CB$4)*$D148:$AB148))</f>
        <v/>
      </c>
      <c r="CC148" s="15" t="str">
        <f t="shared" si="89"/>
        <v/>
      </c>
      <c r="CD148" s="2" t="str" cm="1">
        <f t="array" ref="CD148">IF(B148="","",SUMPRODUCT(($D$1:$AB$4=$CD$4)*$D148:$AB148))</f>
        <v/>
      </c>
      <c r="CE148" s="15" t="str">
        <f t="shared" si="90"/>
        <v/>
      </c>
      <c r="CF148" s="2" t="str" cm="1">
        <f t="array" ref="CF148">IF(B148="","",SUMPRODUCT(($D$1:$AB$4=$CF$4)*$D148:$AB148))</f>
        <v/>
      </c>
      <c r="CG148" s="15" t="str">
        <f t="shared" si="91"/>
        <v/>
      </c>
      <c r="CH148" s="2" t="str" cm="1">
        <f t="array" ref="CH148">IF(B148="","",SUMPRODUCT(($D$1:$AB$4=$CH$4)*$D148:$AB148))</f>
        <v/>
      </c>
      <c r="CI148" s="15" t="str">
        <f t="shared" si="92"/>
        <v/>
      </c>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row>
    <row r="149" spans="1:127" s="3" customFormat="1" ht="15.75" thickBot="1">
      <c r="A149" s="7">
        <v>144</v>
      </c>
      <c r="B149" s="1"/>
      <c r="D149" s="99"/>
      <c r="E149" s="100"/>
      <c r="F149" s="100"/>
      <c r="G149" s="100"/>
      <c r="H149" s="100"/>
      <c r="I149" s="101"/>
      <c r="J149" s="104"/>
      <c r="K149" s="105"/>
      <c r="L149" s="105"/>
      <c r="M149" s="105"/>
      <c r="N149" s="105"/>
      <c r="O149" s="106"/>
      <c r="P149" s="109"/>
      <c r="Q149" s="110"/>
      <c r="R149" s="110"/>
      <c r="S149" s="110"/>
      <c r="T149" s="110"/>
      <c r="U149" s="111"/>
      <c r="V149" s="115"/>
      <c r="W149" s="116"/>
      <c r="X149" s="116"/>
      <c r="Y149" s="116"/>
      <c r="Z149" s="116"/>
      <c r="AA149" s="116"/>
      <c r="AB149" s="170"/>
      <c r="AC149" s="171" t="str">
        <f t="shared" si="66"/>
        <v/>
      </c>
      <c r="AD149" s="172" t="str">
        <f t="shared" si="67"/>
        <v/>
      </c>
      <c r="AE149" s="4"/>
      <c r="AF149" s="4"/>
      <c r="AG149" s="4"/>
      <c r="AH149" s="4"/>
      <c r="AI149" s="4"/>
      <c r="AJ149" s="4"/>
      <c r="AK149" s="4"/>
      <c r="AL149" s="2" t="str" cm="1">
        <f t="array" ref="AL149">IF(B149="","",SUMPRODUCT(($D$1:$AB$4=$AL$4)*D149:AB149))</f>
        <v/>
      </c>
      <c r="AM149" s="15" t="str">
        <f t="shared" si="68"/>
        <v/>
      </c>
      <c r="AN149" s="2" t="str" cm="1">
        <f t="array" ref="AN149">IF(B149="","",SUMPRODUCT(($D$1:$AB$4=$AN$4)*D149:AB149))</f>
        <v/>
      </c>
      <c r="AO149" s="15" t="str">
        <f t="shared" si="69"/>
        <v/>
      </c>
      <c r="AP149" s="2" t="str" cm="1">
        <f t="array" ref="AP149">IF(B149="","",SUMPRODUCT(($D$1:$AB$4=$AP$4)*D149:AB149))</f>
        <v/>
      </c>
      <c r="AQ149" s="15" t="str">
        <f t="shared" si="70"/>
        <v/>
      </c>
      <c r="AR149" s="2" t="str" cm="1">
        <f t="array" ref="AR149">IF(B149="","",SUMPRODUCT(($D$1:$AB$4=$AR$4)*D149:AB149))</f>
        <v/>
      </c>
      <c r="AS149" s="15" t="str">
        <f t="shared" si="71"/>
        <v/>
      </c>
      <c r="AT149" s="2" t="str" cm="1">
        <f t="array" ref="AT149">IF(B149="","",SUMPRODUCT(($D$1:$AB$4=$AT$4)*$D149:$AB149))</f>
        <v/>
      </c>
      <c r="AU149" s="15" t="str">
        <f t="shared" si="72"/>
        <v/>
      </c>
      <c r="AV149" s="2" t="str" cm="1">
        <f t="array" ref="AV149">IF(D149="","",SUMPRODUCT(($D$1:$AB$4=$AV$4)*$D149:$AB149))</f>
        <v/>
      </c>
      <c r="AW149" s="15" t="str">
        <f t="shared" si="73"/>
        <v/>
      </c>
      <c r="AX149" s="2" t="str" cm="1">
        <f t="array" ref="AX149">IF(F149="","",SUMPRODUCT(($D$1:$AB$4=$AX$4)*$D149:$AB149))</f>
        <v/>
      </c>
      <c r="AY149" s="15" t="str">
        <f t="shared" si="74"/>
        <v/>
      </c>
      <c r="AZ149" s="2" t="str" cm="1">
        <f t="array" ref="AZ149">IF(B149="","",SUMPRODUCT(($D$1:$AB$4=$AZ$4)*$D149:$AB149))</f>
        <v/>
      </c>
      <c r="BA149" s="15" t="str">
        <f t="shared" si="75"/>
        <v/>
      </c>
      <c r="BB149" s="2" t="str" cm="1">
        <f t="array" ref="BB149">IF(B149="","",SUMPRODUCT(($D$1:$AB$4=$BB$4)*$D149:$AB149))</f>
        <v/>
      </c>
      <c r="BC149" s="15" t="str">
        <f t="shared" si="76"/>
        <v/>
      </c>
      <c r="BD149" s="2" t="str" cm="1">
        <f t="array" ref="BD149">IF(B149="","",SUMPRODUCT(($D$1:$AB$4=$BD$4)*$D149:$AB149))</f>
        <v/>
      </c>
      <c r="BE149" s="15" t="str">
        <f t="shared" si="77"/>
        <v/>
      </c>
      <c r="BF149" s="2" t="str" cm="1">
        <f t="array" ref="BF149">IF(B149="","",SUMPRODUCT(($D$1:$AB$4=$BF$4)*$D149:$AB149))</f>
        <v/>
      </c>
      <c r="BG149" s="15" t="str">
        <f t="shared" si="78"/>
        <v/>
      </c>
      <c r="BH149" s="2" t="str" cm="1">
        <f t="array" ref="BH149">IF(B149="","",SUMPRODUCT(($D$1:$AB$4=$BH$4)*$D149:$AB149))</f>
        <v/>
      </c>
      <c r="BI149" s="15" t="str">
        <f t="shared" si="79"/>
        <v/>
      </c>
      <c r="BJ149" s="2" t="str" cm="1">
        <f t="array" ref="BJ149">IF(B149="","",SUMPRODUCT(($D$1:$AB$4=$BJ$4)*$D149:$AB149))</f>
        <v/>
      </c>
      <c r="BK149" s="15" t="str">
        <f t="shared" si="80"/>
        <v/>
      </c>
      <c r="BL149" s="2" t="str" cm="1">
        <f t="array" ref="BL149">IF(B149="","",SUMPRODUCT(($D$1:$AB$4=$BL$4)*$D149:$AB149))</f>
        <v/>
      </c>
      <c r="BM149" s="15" t="str">
        <f t="shared" si="81"/>
        <v/>
      </c>
      <c r="BN149" s="2" t="str" cm="1">
        <f t="array" ref="BN149">IF(B149="","",SUMPRODUCT(($D$1:$AB$4=$BN$4)*$D149:$AB149))</f>
        <v/>
      </c>
      <c r="BO149" s="15" t="str">
        <f t="shared" si="82"/>
        <v/>
      </c>
      <c r="BP149" s="2" t="str" cm="1">
        <f t="array" ref="BP149">IF(B149="","",SUMPRODUCT(($D$1:$AB$4=$BP$4)*$D149:$AB149))</f>
        <v/>
      </c>
      <c r="BQ149" s="15" t="str">
        <f t="shared" si="83"/>
        <v/>
      </c>
      <c r="BR149" s="2" t="str" cm="1">
        <f t="array" ref="BR149">IF(B149="","",SUMPRODUCT(($D$1:$AB$4=$BR$4)*$D149:$AB149))</f>
        <v/>
      </c>
      <c r="BS149" s="15" t="str">
        <f t="shared" si="84"/>
        <v/>
      </c>
      <c r="BT149" s="2" t="str" cm="1">
        <f t="array" ref="BT149">IF(B149="","",SUMPRODUCT(($D$1:$AB$4=$BT$4)*$D149:$AB149))</f>
        <v/>
      </c>
      <c r="BU149" s="15" t="str">
        <f t="shared" si="85"/>
        <v/>
      </c>
      <c r="BV149" s="2" t="str" cm="1">
        <f t="array" ref="BV149">IF(B149="","",SUMPRODUCT(($D$1:$AB$4=$BV$4)*$D149:$AB149))</f>
        <v/>
      </c>
      <c r="BW149" s="15" t="str">
        <f t="shared" si="86"/>
        <v/>
      </c>
      <c r="BX149" s="2" t="str" cm="1">
        <f t="array" ref="BX149">IF(B149="","",SUMPRODUCT(($D$1:$AB$4=$BX$4)*$D149:$AB149))</f>
        <v/>
      </c>
      <c r="BY149" s="15" t="str">
        <f t="shared" si="87"/>
        <v/>
      </c>
      <c r="BZ149" s="2" t="str" cm="1">
        <f t="array" ref="BZ149">IF(B149="","",SUMPRODUCT(($D$1:$AB$4=$BZ$4)*$D149:$AB149))</f>
        <v/>
      </c>
      <c r="CA149" s="15" t="str">
        <f t="shared" si="88"/>
        <v/>
      </c>
      <c r="CB149" s="2" t="str" cm="1">
        <f t="array" ref="CB149">IF(B149="","",SUMPRODUCT(($D$1:$AB$4=$CB$4)*$D149:$AB149))</f>
        <v/>
      </c>
      <c r="CC149" s="15" t="str">
        <f t="shared" si="89"/>
        <v/>
      </c>
      <c r="CD149" s="2" t="str" cm="1">
        <f t="array" ref="CD149">IF(B149="","",SUMPRODUCT(($D$1:$AB$4=$CD$4)*$D149:$AB149))</f>
        <v/>
      </c>
      <c r="CE149" s="15" t="str">
        <f t="shared" si="90"/>
        <v/>
      </c>
      <c r="CF149" s="2" t="str" cm="1">
        <f t="array" ref="CF149">IF(B149="","",SUMPRODUCT(($D$1:$AB$4=$CF$4)*$D149:$AB149))</f>
        <v/>
      </c>
      <c r="CG149" s="15" t="str">
        <f t="shared" si="91"/>
        <v/>
      </c>
      <c r="CH149" s="2" t="str" cm="1">
        <f t="array" ref="CH149">IF(B149="","",SUMPRODUCT(($D$1:$AB$4=$CH$4)*$D149:$AB149))</f>
        <v/>
      </c>
      <c r="CI149" s="15" t="str">
        <f t="shared" si="92"/>
        <v/>
      </c>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row>
    <row r="150" spans="1:127" s="3" customFormat="1" ht="15.75" thickBot="1">
      <c r="A150" s="7">
        <v>145</v>
      </c>
      <c r="B150" s="1"/>
      <c r="D150" s="99"/>
      <c r="E150" s="100"/>
      <c r="F150" s="100"/>
      <c r="G150" s="100"/>
      <c r="H150" s="100"/>
      <c r="I150" s="101"/>
      <c r="J150" s="104"/>
      <c r="K150" s="105"/>
      <c r="L150" s="105"/>
      <c r="M150" s="105"/>
      <c r="N150" s="105"/>
      <c r="O150" s="106"/>
      <c r="P150" s="109"/>
      <c r="Q150" s="110"/>
      <c r="R150" s="110"/>
      <c r="S150" s="110"/>
      <c r="T150" s="110"/>
      <c r="U150" s="111"/>
      <c r="V150" s="115"/>
      <c r="W150" s="116"/>
      <c r="X150" s="116"/>
      <c r="Y150" s="116"/>
      <c r="Z150" s="116"/>
      <c r="AA150" s="116"/>
      <c r="AB150" s="170"/>
      <c r="AC150" s="171" t="str">
        <f t="shared" si="66"/>
        <v/>
      </c>
      <c r="AD150" s="172" t="str">
        <f t="shared" si="67"/>
        <v/>
      </c>
      <c r="AE150" s="4"/>
      <c r="AF150" s="4"/>
      <c r="AG150" s="4"/>
      <c r="AH150" s="4"/>
      <c r="AI150" s="4"/>
      <c r="AJ150" s="4"/>
      <c r="AK150" s="4"/>
      <c r="AL150" s="2" t="str" cm="1">
        <f t="array" ref="AL150">IF(B150="","",SUMPRODUCT(($D$1:$AB$4=$AL$4)*D150:AB150))</f>
        <v/>
      </c>
      <c r="AM150" s="15" t="str">
        <f t="shared" si="68"/>
        <v/>
      </c>
      <c r="AN150" s="2" t="str" cm="1">
        <f t="array" ref="AN150">IF(B150="","",SUMPRODUCT(($D$1:$AB$4=$AN$4)*D150:AB150))</f>
        <v/>
      </c>
      <c r="AO150" s="15" t="str">
        <f t="shared" si="69"/>
        <v/>
      </c>
      <c r="AP150" s="2" t="str" cm="1">
        <f t="array" ref="AP150">IF(B150="","",SUMPRODUCT(($D$1:$AB$4=$AP$4)*D150:AB150))</f>
        <v/>
      </c>
      <c r="AQ150" s="15" t="str">
        <f t="shared" si="70"/>
        <v/>
      </c>
      <c r="AR150" s="2" t="str" cm="1">
        <f t="array" ref="AR150">IF(B150="","",SUMPRODUCT(($D$1:$AB$4=$AR$4)*D150:AB150))</f>
        <v/>
      </c>
      <c r="AS150" s="15" t="str">
        <f t="shared" si="71"/>
        <v/>
      </c>
      <c r="AT150" s="2" t="str" cm="1">
        <f t="array" ref="AT150">IF(B150="","",SUMPRODUCT(($D$1:$AB$4=$AT$4)*$D150:$AB150))</f>
        <v/>
      </c>
      <c r="AU150" s="15" t="str">
        <f t="shared" si="72"/>
        <v/>
      </c>
      <c r="AV150" s="2" t="str" cm="1">
        <f t="array" ref="AV150">IF(D150="","",SUMPRODUCT(($D$1:$AB$4=$AV$4)*$D150:$AB150))</f>
        <v/>
      </c>
      <c r="AW150" s="15" t="str">
        <f t="shared" si="73"/>
        <v/>
      </c>
      <c r="AX150" s="2" t="str" cm="1">
        <f t="array" ref="AX150">IF(F150="","",SUMPRODUCT(($D$1:$AB$4=$AX$4)*$D150:$AB150))</f>
        <v/>
      </c>
      <c r="AY150" s="15" t="str">
        <f t="shared" si="74"/>
        <v/>
      </c>
      <c r="AZ150" s="2" t="str" cm="1">
        <f t="array" ref="AZ150">IF(B150="","",SUMPRODUCT(($D$1:$AB$4=$AZ$4)*$D150:$AB150))</f>
        <v/>
      </c>
      <c r="BA150" s="15" t="str">
        <f t="shared" si="75"/>
        <v/>
      </c>
      <c r="BB150" s="2" t="str" cm="1">
        <f t="array" ref="BB150">IF(B150="","",SUMPRODUCT(($D$1:$AB$4=$BB$4)*$D150:$AB150))</f>
        <v/>
      </c>
      <c r="BC150" s="15" t="str">
        <f t="shared" si="76"/>
        <v/>
      </c>
      <c r="BD150" s="2" t="str" cm="1">
        <f t="array" ref="BD150">IF(B150="","",SUMPRODUCT(($D$1:$AB$4=$BD$4)*$D150:$AB150))</f>
        <v/>
      </c>
      <c r="BE150" s="15" t="str">
        <f t="shared" si="77"/>
        <v/>
      </c>
      <c r="BF150" s="2" t="str" cm="1">
        <f t="array" ref="BF150">IF(B150="","",SUMPRODUCT(($D$1:$AB$4=$BF$4)*$D150:$AB150))</f>
        <v/>
      </c>
      <c r="BG150" s="15" t="str">
        <f t="shared" si="78"/>
        <v/>
      </c>
      <c r="BH150" s="2" t="str" cm="1">
        <f t="array" ref="BH150">IF(B150="","",SUMPRODUCT(($D$1:$AB$4=$BH$4)*$D150:$AB150))</f>
        <v/>
      </c>
      <c r="BI150" s="15" t="str">
        <f t="shared" si="79"/>
        <v/>
      </c>
      <c r="BJ150" s="2" t="str" cm="1">
        <f t="array" ref="BJ150">IF(B150="","",SUMPRODUCT(($D$1:$AB$4=$BJ$4)*$D150:$AB150))</f>
        <v/>
      </c>
      <c r="BK150" s="15" t="str">
        <f t="shared" si="80"/>
        <v/>
      </c>
      <c r="BL150" s="2" t="str" cm="1">
        <f t="array" ref="BL150">IF(B150="","",SUMPRODUCT(($D$1:$AB$4=$BL$4)*$D150:$AB150))</f>
        <v/>
      </c>
      <c r="BM150" s="15" t="str">
        <f t="shared" si="81"/>
        <v/>
      </c>
      <c r="BN150" s="2" t="str" cm="1">
        <f t="array" ref="BN150">IF(B150="","",SUMPRODUCT(($D$1:$AB$4=$BN$4)*$D150:$AB150))</f>
        <v/>
      </c>
      <c r="BO150" s="15" t="str">
        <f t="shared" si="82"/>
        <v/>
      </c>
      <c r="BP150" s="2" t="str" cm="1">
        <f t="array" ref="BP150">IF(B150="","",SUMPRODUCT(($D$1:$AB$4=$BP$4)*$D150:$AB150))</f>
        <v/>
      </c>
      <c r="BQ150" s="15" t="str">
        <f t="shared" si="83"/>
        <v/>
      </c>
      <c r="BR150" s="2" t="str" cm="1">
        <f t="array" ref="BR150">IF(B150="","",SUMPRODUCT(($D$1:$AB$4=$BR$4)*$D150:$AB150))</f>
        <v/>
      </c>
      <c r="BS150" s="15" t="str">
        <f t="shared" si="84"/>
        <v/>
      </c>
      <c r="BT150" s="2" t="str" cm="1">
        <f t="array" ref="BT150">IF(B150="","",SUMPRODUCT(($D$1:$AB$4=$BT$4)*$D150:$AB150))</f>
        <v/>
      </c>
      <c r="BU150" s="15" t="str">
        <f t="shared" si="85"/>
        <v/>
      </c>
      <c r="BV150" s="2" t="str" cm="1">
        <f t="array" ref="BV150">IF(B150="","",SUMPRODUCT(($D$1:$AB$4=$BV$4)*$D150:$AB150))</f>
        <v/>
      </c>
      <c r="BW150" s="15" t="str">
        <f t="shared" si="86"/>
        <v/>
      </c>
      <c r="BX150" s="2" t="str" cm="1">
        <f t="array" ref="BX150">IF(B150="","",SUMPRODUCT(($D$1:$AB$4=$BX$4)*$D150:$AB150))</f>
        <v/>
      </c>
      <c r="BY150" s="15" t="str">
        <f t="shared" si="87"/>
        <v/>
      </c>
      <c r="BZ150" s="2" t="str" cm="1">
        <f t="array" ref="BZ150">IF(B150="","",SUMPRODUCT(($D$1:$AB$4=$BZ$4)*$D150:$AB150))</f>
        <v/>
      </c>
      <c r="CA150" s="15" t="str">
        <f t="shared" si="88"/>
        <v/>
      </c>
      <c r="CB150" s="2" t="str" cm="1">
        <f t="array" ref="CB150">IF(B150="","",SUMPRODUCT(($D$1:$AB$4=$CB$4)*$D150:$AB150))</f>
        <v/>
      </c>
      <c r="CC150" s="15" t="str">
        <f t="shared" si="89"/>
        <v/>
      </c>
      <c r="CD150" s="2" t="str" cm="1">
        <f t="array" ref="CD150">IF(B150="","",SUMPRODUCT(($D$1:$AB$4=$CD$4)*$D150:$AB150))</f>
        <v/>
      </c>
      <c r="CE150" s="15" t="str">
        <f t="shared" si="90"/>
        <v/>
      </c>
      <c r="CF150" s="2" t="str" cm="1">
        <f t="array" ref="CF150">IF(B150="","",SUMPRODUCT(($D$1:$AB$4=$CF$4)*$D150:$AB150))</f>
        <v/>
      </c>
      <c r="CG150" s="15" t="str">
        <f t="shared" si="91"/>
        <v/>
      </c>
      <c r="CH150" s="2" t="str" cm="1">
        <f t="array" ref="CH150">IF(B150="","",SUMPRODUCT(($D$1:$AB$4=$CH$4)*$D150:$AB150))</f>
        <v/>
      </c>
      <c r="CI150" s="15" t="str">
        <f t="shared" si="92"/>
        <v/>
      </c>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row>
    <row r="151" spans="1:127" s="3" customFormat="1" ht="15.75" thickBot="1">
      <c r="A151" s="7">
        <v>146</v>
      </c>
      <c r="B151" s="1"/>
      <c r="D151" s="99"/>
      <c r="E151" s="100"/>
      <c r="F151" s="100"/>
      <c r="G151" s="100"/>
      <c r="H151" s="100"/>
      <c r="I151" s="101"/>
      <c r="J151" s="104"/>
      <c r="K151" s="105"/>
      <c r="L151" s="105"/>
      <c r="M151" s="105"/>
      <c r="N151" s="105"/>
      <c r="O151" s="106"/>
      <c r="P151" s="109"/>
      <c r="Q151" s="110"/>
      <c r="R151" s="110"/>
      <c r="S151" s="110"/>
      <c r="T151" s="110"/>
      <c r="U151" s="111"/>
      <c r="V151" s="115"/>
      <c r="W151" s="116"/>
      <c r="X151" s="116"/>
      <c r="Y151" s="116"/>
      <c r="Z151" s="116"/>
      <c r="AA151" s="116"/>
      <c r="AB151" s="170"/>
      <c r="AC151" s="171" t="str">
        <f t="shared" si="66"/>
        <v/>
      </c>
      <c r="AD151" s="172" t="str">
        <f t="shared" si="67"/>
        <v/>
      </c>
      <c r="AE151" s="4"/>
      <c r="AF151" s="4"/>
      <c r="AG151" s="4"/>
      <c r="AH151" s="4"/>
      <c r="AI151" s="4"/>
      <c r="AJ151" s="4"/>
      <c r="AK151" s="4"/>
      <c r="AL151" s="2" t="str" cm="1">
        <f t="array" ref="AL151">IF(B151="","",SUMPRODUCT(($D$1:$AB$4=$AL$4)*D151:AB151))</f>
        <v/>
      </c>
      <c r="AM151" s="15" t="str">
        <f t="shared" si="68"/>
        <v/>
      </c>
      <c r="AN151" s="2" t="str" cm="1">
        <f t="array" ref="AN151">IF(B151="","",SUMPRODUCT(($D$1:$AB$4=$AN$4)*D151:AB151))</f>
        <v/>
      </c>
      <c r="AO151" s="15" t="str">
        <f t="shared" si="69"/>
        <v/>
      </c>
      <c r="AP151" s="2" t="str" cm="1">
        <f t="array" ref="AP151">IF(B151="","",SUMPRODUCT(($D$1:$AB$4=$AP$4)*D151:AB151))</f>
        <v/>
      </c>
      <c r="AQ151" s="15" t="str">
        <f t="shared" si="70"/>
        <v/>
      </c>
      <c r="AR151" s="2" t="str" cm="1">
        <f t="array" ref="AR151">IF(B151="","",SUMPRODUCT(($D$1:$AB$4=$AR$4)*D151:AB151))</f>
        <v/>
      </c>
      <c r="AS151" s="15" t="str">
        <f t="shared" si="71"/>
        <v/>
      </c>
      <c r="AT151" s="2" t="str" cm="1">
        <f t="array" ref="AT151">IF(B151="","",SUMPRODUCT(($D$1:$AB$4=$AT$4)*$D151:$AB151))</f>
        <v/>
      </c>
      <c r="AU151" s="15" t="str">
        <f t="shared" si="72"/>
        <v/>
      </c>
      <c r="AV151" s="2" t="str" cm="1">
        <f t="array" ref="AV151">IF(D151="","",SUMPRODUCT(($D$1:$AB$4=$AV$4)*$D151:$AB151))</f>
        <v/>
      </c>
      <c r="AW151" s="15" t="str">
        <f t="shared" si="73"/>
        <v/>
      </c>
      <c r="AX151" s="2" t="str" cm="1">
        <f t="array" ref="AX151">IF(F151="","",SUMPRODUCT(($D$1:$AB$4=$AX$4)*$D151:$AB151))</f>
        <v/>
      </c>
      <c r="AY151" s="15" t="str">
        <f t="shared" si="74"/>
        <v/>
      </c>
      <c r="AZ151" s="2" t="str" cm="1">
        <f t="array" ref="AZ151">IF(B151="","",SUMPRODUCT(($D$1:$AB$4=$AZ$4)*$D151:$AB151))</f>
        <v/>
      </c>
      <c r="BA151" s="15" t="str">
        <f t="shared" si="75"/>
        <v/>
      </c>
      <c r="BB151" s="2" t="str" cm="1">
        <f t="array" ref="BB151">IF(B151="","",SUMPRODUCT(($D$1:$AB$4=$BB$4)*$D151:$AB151))</f>
        <v/>
      </c>
      <c r="BC151" s="15" t="str">
        <f t="shared" si="76"/>
        <v/>
      </c>
      <c r="BD151" s="2" t="str" cm="1">
        <f t="array" ref="BD151">IF(B151="","",SUMPRODUCT(($D$1:$AB$4=$BD$4)*$D151:$AB151))</f>
        <v/>
      </c>
      <c r="BE151" s="15" t="str">
        <f t="shared" si="77"/>
        <v/>
      </c>
      <c r="BF151" s="2" t="str" cm="1">
        <f t="array" ref="BF151">IF(B151="","",SUMPRODUCT(($D$1:$AB$4=$BF$4)*$D151:$AB151))</f>
        <v/>
      </c>
      <c r="BG151" s="15" t="str">
        <f t="shared" si="78"/>
        <v/>
      </c>
      <c r="BH151" s="2" t="str" cm="1">
        <f t="array" ref="BH151">IF(B151="","",SUMPRODUCT(($D$1:$AB$4=$BH$4)*$D151:$AB151))</f>
        <v/>
      </c>
      <c r="BI151" s="15" t="str">
        <f t="shared" si="79"/>
        <v/>
      </c>
      <c r="BJ151" s="2" t="str" cm="1">
        <f t="array" ref="BJ151">IF(B151="","",SUMPRODUCT(($D$1:$AB$4=$BJ$4)*$D151:$AB151))</f>
        <v/>
      </c>
      <c r="BK151" s="15" t="str">
        <f t="shared" si="80"/>
        <v/>
      </c>
      <c r="BL151" s="2" t="str" cm="1">
        <f t="array" ref="BL151">IF(B151="","",SUMPRODUCT(($D$1:$AB$4=$BL$4)*$D151:$AB151))</f>
        <v/>
      </c>
      <c r="BM151" s="15" t="str">
        <f t="shared" si="81"/>
        <v/>
      </c>
      <c r="BN151" s="2" t="str" cm="1">
        <f t="array" ref="BN151">IF(B151="","",SUMPRODUCT(($D$1:$AB$4=$BN$4)*$D151:$AB151))</f>
        <v/>
      </c>
      <c r="BO151" s="15" t="str">
        <f t="shared" si="82"/>
        <v/>
      </c>
      <c r="BP151" s="2" t="str" cm="1">
        <f t="array" ref="BP151">IF(B151="","",SUMPRODUCT(($D$1:$AB$4=$BP$4)*$D151:$AB151))</f>
        <v/>
      </c>
      <c r="BQ151" s="15" t="str">
        <f t="shared" si="83"/>
        <v/>
      </c>
      <c r="BR151" s="2" t="str" cm="1">
        <f t="array" ref="BR151">IF(B151="","",SUMPRODUCT(($D$1:$AB$4=$BR$4)*$D151:$AB151))</f>
        <v/>
      </c>
      <c r="BS151" s="15" t="str">
        <f t="shared" si="84"/>
        <v/>
      </c>
      <c r="BT151" s="2" t="str" cm="1">
        <f t="array" ref="BT151">IF(B151="","",SUMPRODUCT(($D$1:$AB$4=$BT$4)*$D151:$AB151))</f>
        <v/>
      </c>
      <c r="BU151" s="15" t="str">
        <f t="shared" si="85"/>
        <v/>
      </c>
      <c r="BV151" s="2" t="str" cm="1">
        <f t="array" ref="BV151">IF(B151="","",SUMPRODUCT(($D$1:$AB$4=$BV$4)*$D151:$AB151))</f>
        <v/>
      </c>
      <c r="BW151" s="15" t="str">
        <f t="shared" si="86"/>
        <v/>
      </c>
      <c r="BX151" s="2" t="str" cm="1">
        <f t="array" ref="BX151">IF(B151="","",SUMPRODUCT(($D$1:$AB$4=$BX$4)*$D151:$AB151))</f>
        <v/>
      </c>
      <c r="BY151" s="15" t="str">
        <f t="shared" si="87"/>
        <v/>
      </c>
      <c r="BZ151" s="2" t="str" cm="1">
        <f t="array" ref="BZ151">IF(B151="","",SUMPRODUCT(($D$1:$AB$4=$BZ$4)*$D151:$AB151))</f>
        <v/>
      </c>
      <c r="CA151" s="15" t="str">
        <f t="shared" si="88"/>
        <v/>
      </c>
      <c r="CB151" s="2" t="str" cm="1">
        <f t="array" ref="CB151">IF(B151="","",SUMPRODUCT(($D$1:$AB$4=$CB$4)*$D151:$AB151))</f>
        <v/>
      </c>
      <c r="CC151" s="15" t="str">
        <f t="shared" si="89"/>
        <v/>
      </c>
      <c r="CD151" s="2" t="str" cm="1">
        <f t="array" ref="CD151">IF(B151="","",SUMPRODUCT(($D$1:$AB$4=$CD$4)*$D151:$AB151))</f>
        <v/>
      </c>
      <c r="CE151" s="15" t="str">
        <f t="shared" si="90"/>
        <v/>
      </c>
      <c r="CF151" s="2" t="str" cm="1">
        <f t="array" ref="CF151">IF(B151="","",SUMPRODUCT(($D$1:$AB$4=$CF$4)*$D151:$AB151))</f>
        <v/>
      </c>
      <c r="CG151" s="15" t="str">
        <f t="shared" si="91"/>
        <v/>
      </c>
      <c r="CH151" s="2" t="str" cm="1">
        <f t="array" ref="CH151">IF(B151="","",SUMPRODUCT(($D$1:$AB$4=$CH$4)*$D151:$AB151))</f>
        <v/>
      </c>
      <c r="CI151" s="15" t="str">
        <f t="shared" si="92"/>
        <v/>
      </c>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row>
    <row r="152" spans="1:127" s="3" customFormat="1" ht="15.75" thickBot="1">
      <c r="A152" s="7">
        <v>147</v>
      </c>
      <c r="B152" s="1"/>
      <c r="D152" s="99"/>
      <c r="E152" s="100"/>
      <c r="F152" s="100"/>
      <c r="G152" s="100"/>
      <c r="H152" s="100"/>
      <c r="I152" s="101"/>
      <c r="J152" s="104"/>
      <c r="K152" s="105"/>
      <c r="L152" s="105"/>
      <c r="M152" s="105"/>
      <c r="N152" s="105"/>
      <c r="O152" s="106"/>
      <c r="P152" s="109"/>
      <c r="Q152" s="110"/>
      <c r="R152" s="110"/>
      <c r="S152" s="110"/>
      <c r="T152" s="110"/>
      <c r="U152" s="111"/>
      <c r="V152" s="115"/>
      <c r="W152" s="116"/>
      <c r="X152" s="116"/>
      <c r="Y152" s="116"/>
      <c r="Z152" s="116"/>
      <c r="AA152" s="116"/>
      <c r="AB152" s="170"/>
      <c r="AC152" s="171" t="str">
        <f t="shared" si="66"/>
        <v/>
      </c>
      <c r="AD152" s="172" t="str">
        <f t="shared" si="67"/>
        <v/>
      </c>
      <c r="AE152" s="4"/>
      <c r="AF152" s="4"/>
      <c r="AG152" s="4"/>
      <c r="AH152" s="4"/>
      <c r="AI152" s="4"/>
      <c r="AJ152" s="4"/>
      <c r="AK152" s="4"/>
      <c r="AL152" s="2" t="str" cm="1">
        <f t="array" ref="AL152">IF(B152="","",SUMPRODUCT(($D$1:$AB$4=$AL$4)*D152:AB152))</f>
        <v/>
      </c>
      <c r="AM152" s="15" t="str">
        <f t="shared" si="68"/>
        <v/>
      </c>
      <c r="AN152" s="2" t="str" cm="1">
        <f t="array" ref="AN152">IF(B152="","",SUMPRODUCT(($D$1:$AB$4=$AN$4)*D152:AB152))</f>
        <v/>
      </c>
      <c r="AO152" s="15" t="str">
        <f t="shared" si="69"/>
        <v/>
      </c>
      <c r="AP152" s="2" t="str" cm="1">
        <f t="array" ref="AP152">IF(B152="","",SUMPRODUCT(($D$1:$AB$4=$AP$4)*D152:AB152))</f>
        <v/>
      </c>
      <c r="AQ152" s="15" t="str">
        <f t="shared" si="70"/>
        <v/>
      </c>
      <c r="AR152" s="2" t="str" cm="1">
        <f t="array" ref="AR152">IF(B152="","",SUMPRODUCT(($D$1:$AB$4=$AR$4)*D152:AB152))</f>
        <v/>
      </c>
      <c r="AS152" s="15" t="str">
        <f t="shared" si="71"/>
        <v/>
      </c>
      <c r="AT152" s="2" t="str" cm="1">
        <f t="array" ref="AT152">IF(B152="","",SUMPRODUCT(($D$1:$AB$4=$AT$4)*$D152:$AB152))</f>
        <v/>
      </c>
      <c r="AU152" s="15" t="str">
        <f t="shared" si="72"/>
        <v/>
      </c>
      <c r="AV152" s="2" t="str" cm="1">
        <f t="array" ref="AV152">IF(D152="","",SUMPRODUCT(($D$1:$AB$4=$AV$4)*$D152:$AB152))</f>
        <v/>
      </c>
      <c r="AW152" s="15" t="str">
        <f t="shared" si="73"/>
        <v/>
      </c>
      <c r="AX152" s="2" t="str" cm="1">
        <f t="array" ref="AX152">IF(F152="","",SUMPRODUCT(($D$1:$AB$4=$AX$4)*$D152:$AB152))</f>
        <v/>
      </c>
      <c r="AY152" s="15" t="str">
        <f t="shared" si="74"/>
        <v/>
      </c>
      <c r="AZ152" s="2" t="str" cm="1">
        <f t="array" ref="AZ152">IF(B152="","",SUMPRODUCT(($D$1:$AB$4=$AZ$4)*$D152:$AB152))</f>
        <v/>
      </c>
      <c r="BA152" s="15" t="str">
        <f t="shared" si="75"/>
        <v/>
      </c>
      <c r="BB152" s="2" t="str" cm="1">
        <f t="array" ref="BB152">IF(B152="","",SUMPRODUCT(($D$1:$AB$4=$BB$4)*$D152:$AB152))</f>
        <v/>
      </c>
      <c r="BC152" s="15" t="str">
        <f t="shared" si="76"/>
        <v/>
      </c>
      <c r="BD152" s="2" t="str" cm="1">
        <f t="array" ref="BD152">IF(B152="","",SUMPRODUCT(($D$1:$AB$4=$BD$4)*$D152:$AB152))</f>
        <v/>
      </c>
      <c r="BE152" s="15" t="str">
        <f t="shared" si="77"/>
        <v/>
      </c>
      <c r="BF152" s="2" t="str" cm="1">
        <f t="array" ref="BF152">IF(B152="","",SUMPRODUCT(($D$1:$AB$4=$BF$4)*$D152:$AB152))</f>
        <v/>
      </c>
      <c r="BG152" s="15" t="str">
        <f t="shared" si="78"/>
        <v/>
      </c>
      <c r="BH152" s="2" t="str" cm="1">
        <f t="array" ref="BH152">IF(B152="","",SUMPRODUCT(($D$1:$AB$4=$BH$4)*$D152:$AB152))</f>
        <v/>
      </c>
      <c r="BI152" s="15" t="str">
        <f t="shared" si="79"/>
        <v/>
      </c>
      <c r="BJ152" s="2" t="str" cm="1">
        <f t="array" ref="BJ152">IF(B152="","",SUMPRODUCT(($D$1:$AB$4=$BJ$4)*$D152:$AB152))</f>
        <v/>
      </c>
      <c r="BK152" s="15" t="str">
        <f t="shared" si="80"/>
        <v/>
      </c>
      <c r="BL152" s="2" t="str" cm="1">
        <f t="array" ref="BL152">IF(B152="","",SUMPRODUCT(($D$1:$AB$4=$BL$4)*$D152:$AB152))</f>
        <v/>
      </c>
      <c r="BM152" s="15" t="str">
        <f t="shared" si="81"/>
        <v/>
      </c>
      <c r="BN152" s="2" t="str" cm="1">
        <f t="array" ref="BN152">IF(B152="","",SUMPRODUCT(($D$1:$AB$4=$BN$4)*$D152:$AB152))</f>
        <v/>
      </c>
      <c r="BO152" s="15" t="str">
        <f t="shared" si="82"/>
        <v/>
      </c>
      <c r="BP152" s="2" t="str" cm="1">
        <f t="array" ref="BP152">IF(B152="","",SUMPRODUCT(($D$1:$AB$4=$BP$4)*$D152:$AB152))</f>
        <v/>
      </c>
      <c r="BQ152" s="15" t="str">
        <f t="shared" si="83"/>
        <v/>
      </c>
      <c r="BR152" s="2" t="str" cm="1">
        <f t="array" ref="BR152">IF(B152="","",SUMPRODUCT(($D$1:$AB$4=$BR$4)*$D152:$AB152))</f>
        <v/>
      </c>
      <c r="BS152" s="15" t="str">
        <f t="shared" si="84"/>
        <v/>
      </c>
      <c r="BT152" s="2" t="str" cm="1">
        <f t="array" ref="BT152">IF(B152="","",SUMPRODUCT(($D$1:$AB$4=$BT$4)*$D152:$AB152))</f>
        <v/>
      </c>
      <c r="BU152" s="15" t="str">
        <f t="shared" si="85"/>
        <v/>
      </c>
      <c r="BV152" s="2" t="str" cm="1">
        <f t="array" ref="BV152">IF(B152="","",SUMPRODUCT(($D$1:$AB$4=$BV$4)*$D152:$AB152))</f>
        <v/>
      </c>
      <c r="BW152" s="15" t="str">
        <f t="shared" si="86"/>
        <v/>
      </c>
      <c r="BX152" s="2" t="str" cm="1">
        <f t="array" ref="BX152">IF(B152="","",SUMPRODUCT(($D$1:$AB$4=$BX$4)*$D152:$AB152))</f>
        <v/>
      </c>
      <c r="BY152" s="15" t="str">
        <f t="shared" si="87"/>
        <v/>
      </c>
      <c r="BZ152" s="2" t="str" cm="1">
        <f t="array" ref="BZ152">IF(B152="","",SUMPRODUCT(($D$1:$AB$4=$BZ$4)*$D152:$AB152))</f>
        <v/>
      </c>
      <c r="CA152" s="15" t="str">
        <f t="shared" si="88"/>
        <v/>
      </c>
      <c r="CB152" s="2" t="str" cm="1">
        <f t="array" ref="CB152">IF(B152="","",SUMPRODUCT(($D$1:$AB$4=$CB$4)*$D152:$AB152))</f>
        <v/>
      </c>
      <c r="CC152" s="15" t="str">
        <f t="shared" si="89"/>
        <v/>
      </c>
      <c r="CD152" s="2" t="str" cm="1">
        <f t="array" ref="CD152">IF(B152="","",SUMPRODUCT(($D$1:$AB$4=$CD$4)*$D152:$AB152))</f>
        <v/>
      </c>
      <c r="CE152" s="15" t="str">
        <f t="shared" si="90"/>
        <v/>
      </c>
      <c r="CF152" s="2" t="str" cm="1">
        <f t="array" ref="CF152">IF(B152="","",SUMPRODUCT(($D$1:$AB$4=$CF$4)*$D152:$AB152))</f>
        <v/>
      </c>
      <c r="CG152" s="15" t="str">
        <f t="shared" si="91"/>
        <v/>
      </c>
      <c r="CH152" s="2" t="str" cm="1">
        <f t="array" ref="CH152">IF(B152="","",SUMPRODUCT(($D$1:$AB$4=$CH$4)*$D152:$AB152))</f>
        <v/>
      </c>
      <c r="CI152" s="15" t="str">
        <f t="shared" si="92"/>
        <v/>
      </c>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row>
    <row r="153" spans="1:127" s="3" customFormat="1" ht="15.75" thickBot="1">
      <c r="A153" s="7">
        <v>148</v>
      </c>
      <c r="B153" s="1"/>
      <c r="D153" s="99"/>
      <c r="E153" s="100"/>
      <c r="F153" s="100"/>
      <c r="G153" s="100"/>
      <c r="H153" s="100"/>
      <c r="I153" s="101"/>
      <c r="J153" s="104"/>
      <c r="K153" s="105"/>
      <c r="L153" s="105"/>
      <c r="M153" s="105"/>
      <c r="N153" s="105"/>
      <c r="O153" s="106"/>
      <c r="P153" s="109"/>
      <c r="Q153" s="110"/>
      <c r="R153" s="110"/>
      <c r="S153" s="110"/>
      <c r="T153" s="110"/>
      <c r="U153" s="111"/>
      <c r="V153" s="115"/>
      <c r="W153" s="116"/>
      <c r="X153" s="116"/>
      <c r="Y153" s="116"/>
      <c r="Z153" s="116"/>
      <c r="AA153" s="116"/>
      <c r="AB153" s="170"/>
      <c r="AC153" s="171" t="str">
        <f t="shared" si="66"/>
        <v/>
      </c>
      <c r="AD153" s="172" t="str">
        <f t="shared" si="67"/>
        <v/>
      </c>
      <c r="AE153" s="4"/>
      <c r="AF153" s="4"/>
      <c r="AG153" s="4"/>
      <c r="AH153" s="4"/>
      <c r="AI153" s="4"/>
      <c r="AJ153" s="4"/>
      <c r="AK153" s="4"/>
      <c r="AL153" s="2" t="str" cm="1">
        <f t="array" ref="AL153">IF(B153="","",SUMPRODUCT(($D$1:$AB$4=$AL$4)*D153:AB153))</f>
        <v/>
      </c>
      <c r="AM153" s="15" t="str">
        <f t="shared" si="68"/>
        <v/>
      </c>
      <c r="AN153" s="2" t="str" cm="1">
        <f t="array" ref="AN153">IF(B153="","",SUMPRODUCT(($D$1:$AB$4=$AN$4)*D153:AB153))</f>
        <v/>
      </c>
      <c r="AO153" s="15" t="str">
        <f t="shared" si="69"/>
        <v/>
      </c>
      <c r="AP153" s="2" t="str" cm="1">
        <f t="array" ref="AP153">IF(B153="","",SUMPRODUCT(($D$1:$AB$4=$AP$4)*D153:AB153))</f>
        <v/>
      </c>
      <c r="AQ153" s="15" t="str">
        <f t="shared" si="70"/>
        <v/>
      </c>
      <c r="AR153" s="2" t="str" cm="1">
        <f t="array" ref="AR153">IF(B153="","",SUMPRODUCT(($D$1:$AB$4=$AR$4)*D153:AB153))</f>
        <v/>
      </c>
      <c r="AS153" s="15" t="str">
        <f t="shared" si="71"/>
        <v/>
      </c>
      <c r="AT153" s="2" t="str" cm="1">
        <f t="array" ref="AT153">IF(B153="","",SUMPRODUCT(($D$1:$AB$4=$AT$4)*$D153:$AB153))</f>
        <v/>
      </c>
      <c r="AU153" s="15" t="str">
        <f t="shared" si="72"/>
        <v/>
      </c>
      <c r="AV153" s="2" t="str" cm="1">
        <f t="array" ref="AV153">IF(D153="","",SUMPRODUCT(($D$1:$AB$4=$AV$4)*$D153:$AB153))</f>
        <v/>
      </c>
      <c r="AW153" s="15" t="str">
        <f t="shared" si="73"/>
        <v/>
      </c>
      <c r="AX153" s="2" t="str" cm="1">
        <f t="array" ref="AX153">IF(F153="","",SUMPRODUCT(($D$1:$AB$4=$AX$4)*$D153:$AB153))</f>
        <v/>
      </c>
      <c r="AY153" s="15" t="str">
        <f t="shared" si="74"/>
        <v/>
      </c>
      <c r="AZ153" s="2" t="str" cm="1">
        <f t="array" ref="AZ153">IF(B153="","",SUMPRODUCT(($D$1:$AB$4=$AZ$4)*$D153:$AB153))</f>
        <v/>
      </c>
      <c r="BA153" s="15" t="str">
        <f t="shared" si="75"/>
        <v/>
      </c>
      <c r="BB153" s="2" t="str" cm="1">
        <f t="array" ref="BB153">IF(B153="","",SUMPRODUCT(($D$1:$AB$4=$BB$4)*$D153:$AB153))</f>
        <v/>
      </c>
      <c r="BC153" s="15" t="str">
        <f t="shared" si="76"/>
        <v/>
      </c>
      <c r="BD153" s="2" t="str" cm="1">
        <f t="array" ref="BD153">IF(B153="","",SUMPRODUCT(($D$1:$AB$4=$BD$4)*$D153:$AB153))</f>
        <v/>
      </c>
      <c r="BE153" s="15" t="str">
        <f t="shared" si="77"/>
        <v/>
      </c>
      <c r="BF153" s="2" t="str" cm="1">
        <f t="array" ref="BF153">IF(B153="","",SUMPRODUCT(($D$1:$AB$4=$BF$4)*$D153:$AB153))</f>
        <v/>
      </c>
      <c r="BG153" s="15" t="str">
        <f t="shared" si="78"/>
        <v/>
      </c>
      <c r="BH153" s="2" t="str" cm="1">
        <f t="array" ref="BH153">IF(B153="","",SUMPRODUCT(($D$1:$AB$4=$BH$4)*$D153:$AB153))</f>
        <v/>
      </c>
      <c r="BI153" s="15" t="str">
        <f t="shared" si="79"/>
        <v/>
      </c>
      <c r="BJ153" s="2" t="str" cm="1">
        <f t="array" ref="BJ153">IF(B153="","",SUMPRODUCT(($D$1:$AB$4=$BJ$4)*$D153:$AB153))</f>
        <v/>
      </c>
      <c r="BK153" s="15" t="str">
        <f t="shared" si="80"/>
        <v/>
      </c>
      <c r="BL153" s="2" t="str" cm="1">
        <f t="array" ref="BL153">IF(B153="","",SUMPRODUCT(($D$1:$AB$4=$BL$4)*$D153:$AB153))</f>
        <v/>
      </c>
      <c r="BM153" s="15" t="str">
        <f t="shared" si="81"/>
        <v/>
      </c>
      <c r="BN153" s="2" t="str" cm="1">
        <f t="array" ref="BN153">IF(B153="","",SUMPRODUCT(($D$1:$AB$4=$BN$4)*$D153:$AB153))</f>
        <v/>
      </c>
      <c r="BO153" s="15" t="str">
        <f t="shared" si="82"/>
        <v/>
      </c>
      <c r="BP153" s="2" t="str" cm="1">
        <f t="array" ref="BP153">IF(B153="","",SUMPRODUCT(($D$1:$AB$4=$BP$4)*$D153:$AB153))</f>
        <v/>
      </c>
      <c r="BQ153" s="15" t="str">
        <f t="shared" si="83"/>
        <v/>
      </c>
      <c r="BR153" s="2" t="str" cm="1">
        <f t="array" ref="BR153">IF(B153="","",SUMPRODUCT(($D$1:$AB$4=$BR$4)*$D153:$AB153))</f>
        <v/>
      </c>
      <c r="BS153" s="15" t="str">
        <f t="shared" si="84"/>
        <v/>
      </c>
      <c r="BT153" s="2" t="str" cm="1">
        <f t="array" ref="BT153">IF(B153="","",SUMPRODUCT(($D$1:$AB$4=$BT$4)*$D153:$AB153))</f>
        <v/>
      </c>
      <c r="BU153" s="15" t="str">
        <f t="shared" si="85"/>
        <v/>
      </c>
      <c r="BV153" s="2" t="str" cm="1">
        <f t="array" ref="BV153">IF(B153="","",SUMPRODUCT(($D$1:$AB$4=$BV$4)*$D153:$AB153))</f>
        <v/>
      </c>
      <c r="BW153" s="15" t="str">
        <f t="shared" si="86"/>
        <v/>
      </c>
      <c r="BX153" s="2" t="str" cm="1">
        <f t="array" ref="BX153">IF(B153="","",SUMPRODUCT(($D$1:$AB$4=$BX$4)*$D153:$AB153))</f>
        <v/>
      </c>
      <c r="BY153" s="15" t="str">
        <f t="shared" si="87"/>
        <v/>
      </c>
      <c r="BZ153" s="2" t="str" cm="1">
        <f t="array" ref="BZ153">IF(B153="","",SUMPRODUCT(($D$1:$AB$4=$BZ$4)*$D153:$AB153))</f>
        <v/>
      </c>
      <c r="CA153" s="15" t="str">
        <f t="shared" si="88"/>
        <v/>
      </c>
      <c r="CB153" s="2" t="str" cm="1">
        <f t="array" ref="CB153">IF(B153="","",SUMPRODUCT(($D$1:$AB$4=$CB$4)*$D153:$AB153))</f>
        <v/>
      </c>
      <c r="CC153" s="15" t="str">
        <f t="shared" si="89"/>
        <v/>
      </c>
      <c r="CD153" s="2" t="str" cm="1">
        <f t="array" ref="CD153">IF(B153="","",SUMPRODUCT(($D$1:$AB$4=$CD$4)*$D153:$AB153))</f>
        <v/>
      </c>
      <c r="CE153" s="15" t="str">
        <f t="shared" si="90"/>
        <v/>
      </c>
      <c r="CF153" s="2" t="str" cm="1">
        <f t="array" ref="CF153">IF(B153="","",SUMPRODUCT(($D$1:$AB$4=$CF$4)*$D153:$AB153))</f>
        <v/>
      </c>
      <c r="CG153" s="15" t="str">
        <f t="shared" si="91"/>
        <v/>
      </c>
      <c r="CH153" s="2" t="str" cm="1">
        <f t="array" ref="CH153">IF(B153="","",SUMPRODUCT(($D$1:$AB$4=$CH$4)*$D153:$AB153))</f>
        <v/>
      </c>
      <c r="CI153" s="15" t="str">
        <f t="shared" si="92"/>
        <v/>
      </c>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row>
    <row r="154" spans="1:127" s="3" customFormat="1" ht="15.75" thickBot="1">
      <c r="A154" s="7">
        <v>149</v>
      </c>
      <c r="B154" s="1"/>
      <c r="D154" s="99"/>
      <c r="E154" s="100"/>
      <c r="F154" s="100"/>
      <c r="G154" s="100"/>
      <c r="H154" s="100"/>
      <c r="I154" s="101"/>
      <c r="J154" s="104"/>
      <c r="K154" s="105"/>
      <c r="L154" s="105"/>
      <c r="M154" s="105"/>
      <c r="N154" s="105"/>
      <c r="O154" s="106"/>
      <c r="P154" s="109"/>
      <c r="Q154" s="110"/>
      <c r="R154" s="110"/>
      <c r="S154" s="110"/>
      <c r="T154" s="110"/>
      <c r="U154" s="111"/>
      <c r="V154" s="115"/>
      <c r="W154" s="116"/>
      <c r="X154" s="116"/>
      <c r="Y154" s="116"/>
      <c r="Z154" s="116"/>
      <c r="AA154" s="116"/>
      <c r="AB154" s="170"/>
      <c r="AC154" s="171" t="str">
        <f t="shared" si="66"/>
        <v/>
      </c>
      <c r="AD154" s="172" t="str">
        <f t="shared" si="67"/>
        <v/>
      </c>
      <c r="AE154" s="4"/>
      <c r="AF154" s="4"/>
      <c r="AG154" s="4"/>
      <c r="AH154" s="4"/>
      <c r="AI154" s="4"/>
      <c r="AJ154" s="4"/>
      <c r="AK154" s="4"/>
      <c r="AL154" s="2" t="str" cm="1">
        <f t="array" ref="AL154">IF(B154="","",SUMPRODUCT(($D$1:$AB$4=$AL$4)*D154:AB154))</f>
        <v/>
      </c>
      <c r="AM154" s="15" t="str">
        <f t="shared" si="68"/>
        <v/>
      </c>
      <c r="AN154" s="2" t="str" cm="1">
        <f t="array" ref="AN154">IF(B154="","",SUMPRODUCT(($D$1:$AB$4=$AN$4)*D154:AB154))</f>
        <v/>
      </c>
      <c r="AO154" s="15" t="str">
        <f t="shared" si="69"/>
        <v/>
      </c>
      <c r="AP154" s="2" t="str" cm="1">
        <f t="array" ref="AP154">IF(B154="","",SUMPRODUCT(($D$1:$AB$4=$AP$4)*D154:AB154))</f>
        <v/>
      </c>
      <c r="AQ154" s="15" t="str">
        <f t="shared" si="70"/>
        <v/>
      </c>
      <c r="AR154" s="2" t="str" cm="1">
        <f t="array" ref="AR154">IF(B154="","",SUMPRODUCT(($D$1:$AB$4=$AR$4)*D154:AB154))</f>
        <v/>
      </c>
      <c r="AS154" s="15" t="str">
        <f t="shared" si="71"/>
        <v/>
      </c>
      <c r="AT154" s="2" t="str" cm="1">
        <f t="array" ref="AT154">IF(B154="","",SUMPRODUCT(($D$1:$AB$4=$AT$4)*$D154:$AB154))</f>
        <v/>
      </c>
      <c r="AU154" s="15" t="str">
        <f t="shared" si="72"/>
        <v/>
      </c>
      <c r="AV154" s="2" t="str" cm="1">
        <f t="array" ref="AV154">IF(D154="","",SUMPRODUCT(($D$1:$AB$4=$AV$4)*$D154:$AB154))</f>
        <v/>
      </c>
      <c r="AW154" s="15" t="str">
        <f t="shared" si="73"/>
        <v/>
      </c>
      <c r="AX154" s="2" t="str" cm="1">
        <f t="array" ref="AX154">IF(F154="","",SUMPRODUCT(($D$1:$AB$4=$AX$4)*$D154:$AB154))</f>
        <v/>
      </c>
      <c r="AY154" s="15" t="str">
        <f t="shared" si="74"/>
        <v/>
      </c>
      <c r="AZ154" s="2" t="str" cm="1">
        <f t="array" ref="AZ154">IF(B154="","",SUMPRODUCT(($D$1:$AB$4=$AZ$4)*$D154:$AB154))</f>
        <v/>
      </c>
      <c r="BA154" s="15" t="str">
        <f t="shared" si="75"/>
        <v/>
      </c>
      <c r="BB154" s="2" t="str" cm="1">
        <f t="array" ref="BB154">IF(B154="","",SUMPRODUCT(($D$1:$AB$4=$BB$4)*$D154:$AB154))</f>
        <v/>
      </c>
      <c r="BC154" s="15" t="str">
        <f t="shared" si="76"/>
        <v/>
      </c>
      <c r="BD154" s="2" t="str" cm="1">
        <f t="array" ref="BD154">IF(B154="","",SUMPRODUCT(($D$1:$AB$4=$BD$4)*$D154:$AB154))</f>
        <v/>
      </c>
      <c r="BE154" s="15" t="str">
        <f t="shared" si="77"/>
        <v/>
      </c>
      <c r="BF154" s="2" t="str" cm="1">
        <f t="array" ref="BF154">IF(B154="","",SUMPRODUCT(($D$1:$AB$4=$BF$4)*$D154:$AB154))</f>
        <v/>
      </c>
      <c r="BG154" s="15" t="str">
        <f t="shared" si="78"/>
        <v/>
      </c>
      <c r="BH154" s="2" t="str" cm="1">
        <f t="array" ref="BH154">IF(B154="","",SUMPRODUCT(($D$1:$AB$4=$BH$4)*$D154:$AB154))</f>
        <v/>
      </c>
      <c r="BI154" s="15" t="str">
        <f t="shared" si="79"/>
        <v/>
      </c>
      <c r="BJ154" s="2" t="str" cm="1">
        <f t="array" ref="BJ154">IF(B154="","",SUMPRODUCT(($D$1:$AB$4=$BJ$4)*$D154:$AB154))</f>
        <v/>
      </c>
      <c r="BK154" s="15" t="str">
        <f t="shared" si="80"/>
        <v/>
      </c>
      <c r="BL154" s="2" t="str" cm="1">
        <f t="array" ref="BL154">IF(B154="","",SUMPRODUCT(($D$1:$AB$4=$BL$4)*$D154:$AB154))</f>
        <v/>
      </c>
      <c r="BM154" s="15" t="str">
        <f t="shared" si="81"/>
        <v/>
      </c>
      <c r="BN154" s="2" t="str" cm="1">
        <f t="array" ref="BN154">IF(B154="","",SUMPRODUCT(($D$1:$AB$4=$BN$4)*$D154:$AB154))</f>
        <v/>
      </c>
      <c r="BO154" s="15" t="str">
        <f t="shared" si="82"/>
        <v/>
      </c>
      <c r="BP154" s="2" t="str" cm="1">
        <f t="array" ref="BP154">IF(B154="","",SUMPRODUCT(($D$1:$AB$4=$BP$4)*$D154:$AB154))</f>
        <v/>
      </c>
      <c r="BQ154" s="15" t="str">
        <f t="shared" si="83"/>
        <v/>
      </c>
      <c r="BR154" s="2" t="str" cm="1">
        <f t="array" ref="BR154">IF(B154="","",SUMPRODUCT(($D$1:$AB$4=$BR$4)*$D154:$AB154))</f>
        <v/>
      </c>
      <c r="BS154" s="15" t="str">
        <f t="shared" si="84"/>
        <v/>
      </c>
      <c r="BT154" s="2" t="str" cm="1">
        <f t="array" ref="BT154">IF(B154="","",SUMPRODUCT(($D$1:$AB$4=$BT$4)*$D154:$AB154))</f>
        <v/>
      </c>
      <c r="BU154" s="15" t="str">
        <f t="shared" si="85"/>
        <v/>
      </c>
      <c r="BV154" s="2" t="str" cm="1">
        <f t="array" ref="BV154">IF(B154="","",SUMPRODUCT(($D$1:$AB$4=$BV$4)*$D154:$AB154))</f>
        <v/>
      </c>
      <c r="BW154" s="15" t="str">
        <f t="shared" si="86"/>
        <v/>
      </c>
      <c r="BX154" s="2" t="str" cm="1">
        <f t="array" ref="BX154">IF(B154="","",SUMPRODUCT(($D$1:$AB$4=$BX$4)*$D154:$AB154))</f>
        <v/>
      </c>
      <c r="BY154" s="15" t="str">
        <f t="shared" si="87"/>
        <v/>
      </c>
      <c r="BZ154" s="2" t="str" cm="1">
        <f t="array" ref="BZ154">IF(B154="","",SUMPRODUCT(($D$1:$AB$4=$BZ$4)*$D154:$AB154))</f>
        <v/>
      </c>
      <c r="CA154" s="15" t="str">
        <f t="shared" si="88"/>
        <v/>
      </c>
      <c r="CB154" s="2" t="str" cm="1">
        <f t="array" ref="CB154">IF(B154="","",SUMPRODUCT(($D$1:$AB$4=$CB$4)*$D154:$AB154))</f>
        <v/>
      </c>
      <c r="CC154" s="15" t="str">
        <f t="shared" si="89"/>
        <v/>
      </c>
      <c r="CD154" s="2" t="str" cm="1">
        <f t="array" ref="CD154">IF(B154="","",SUMPRODUCT(($D$1:$AB$4=$CD$4)*$D154:$AB154))</f>
        <v/>
      </c>
      <c r="CE154" s="15" t="str">
        <f t="shared" si="90"/>
        <v/>
      </c>
      <c r="CF154" s="2" t="str" cm="1">
        <f t="array" ref="CF154">IF(B154="","",SUMPRODUCT(($D$1:$AB$4=$CF$4)*$D154:$AB154))</f>
        <v/>
      </c>
      <c r="CG154" s="15" t="str">
        <f t="shared" si="91"/>
        <v/>
      </c>
      <c r="CH154" s="2" t="str" cm="1">
        <f t="array" ref="CH154">IF(B154="","",SUMPRODUCT(($D$1:$AB$4=$CH$4)*$D154:$AB154))</f>
        <v/>
      </c>
      <c r="CI154" s="15" t="str">
        <f t="shared" si="92"/>
        <v/>
      </c>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row>
    <row r="155" spans="1:127" s="3" customFormat="1" ht="15.75" thickBot="1">
      <c r="A155" s="7">
        <v>150</v>
      </c>
      <c r="B155" s="1"/>
      <c r="D155" s="99"/>
      <c r="E155" s="100"/>
      <c r="F155" s="100"/>
      <c r="G155" s="100"/>
      <c r="H155" s="100"/>
      <c r="I155" s="101"/>
      <c r="J155" s="104"/>
      <c r="K155" s="105"/>
      <c r="L155" s="105"/>
      <c r="M155" s="105"/>
      <c r="N155" s="105"/>
      <c r="O155" s="106"/>
      <c r="P155" s="109"/>
      <c r="Q155" s="110"/>
      <c r="R155" s="110"/>
      <c r="S155" s="110"/>
      <c r="T155" s="110"/>
      <c r="U155" s="111"/>
      <c r="V155" s="115"/>
      <c r="W155" s="116"/>
      <c r="X155" s="116"/>
      <c r="Y155" s="116"/>
      <c r="Z155" s="116"/>
      <c r="AA155" s="116"/>
      <c r="AB155" s="170"/>
      <c r="AC155" s="171" t="str">
        <f t="shared" si="66"/>
        <v/>
      </c>
      <c r="AD155" s="172" t="str">
        <f t="shared" si="67"/>
        <v/>
      </c>
      <c r="AE155" s="4"/>
      <c r="AF155" s="4"/>
      <c r="AG155" s="4"/>
      <c r="AH155" s="4"/>
      <c r="AI155" s="4"/>
      <c r="AJ155" s="4"/>
      <c r="AK155" s="4"/>
      <c r="AL155" s="2" t="str" cm="1">
        <f t="array" ref="AL155">IF(B155="","",SUMPRODUCT(($D$1:$AB$4=$AL$4)*D155:AB155))</f>
        <v/>
      </c>
      <c r="AM155" s="15" t="str">
        <f t="shared" si="68"/>
        <v/>
      </c>
      <c r="AN155" s="2" t="str" cm="1">
        <f t="array" ref="AN155">IF(B155="","",SUMPRODUCT(($D$1:$AB$4=$AN$4)*D155:AB155))</f>
        <v/>
      </c>
      <c r="AO155" s="15" t="str">
        <f t="shared" si="69"/>
        <v/>
      </c>
      <c r="AP155" s="2" t="str" cm="1">
        <f t="array" ref="AP155">IF(B155="","",SUMPRODUCT(($D$1:$AB$4=$AP$4)*D155:AB155))</f>
        <v/>
      </c>
      <c r="AQ155" s="15" t="str">
        <f t="shared" si="70"/>
        <v/>
      </c>
      <c r="AR155" s="2" t="str" cm="1">
        <f t="array" ref="AR155">IF(B155="","",SUMPRODUCT(($D$1:$AB$4=$AR$4)*D155:AB155))</f>
        <v/>
      </c>
      <c r="AS155" s="15" t="str">
        <f t="shared" si="71"/>
        <v/>
      </c>
      <c r="AT155" s="2" t="str" cm="1">
        <f t="array" ref="AT155">IF(B155="","",SUMPRODUCT(($D$1:$AB$4=$AT$4)*$D155:$AB155))</f>
        <v/>
      </c>
      <c r="AU155" s="15" t="str">
        <f t="shared" si="72"/>
        <v/>
      </c>
      <c r="AV155" s="2" t="str" cm="1">
        <f t="array" ref="AV155">IF(D155="","",SUMPRODUCT(($D$1:$AB$4=$AV$4)*$D155:$AB155))</f>
        <v/>
      </c>
      <c r="AW155" s="15" t="str">
        <f t="shared" si="73"/>
        <v/>
      </c>
      <c r="AX155" s="2" t="str" cm="1">
        <f t="array" ref="AX155">IF(F155="","",SUMPRODUCT(($D$1:$AB$4=$AX$4)*$D155:$AB155))</f>
        <v/>
      </c>
      <c r="AY155" s="15" t="str">
        <f t="shared" si="74"/>
        <v/>
      </c>
      <c r="AZ155" s="2" t="str" cm="1">
        <f t="array" ref="AZ155">IF(B155="","",SUMPRODUCT(($D$1:$AB$4=$AZ$4)*$D155:$AB155))</f>
        <v/>
      </c>
      <c r="BA155" s="15" t="str">
        <f t="shared" si="75"/>
        <v/>
      </c>
      <c r="BB155" s="2" t="str" cm="1">
        <f t="array" ref="BB155">IF(B155="","",SUMPRODUCT(($D$1:$AB$4=$BB$4)*$D155:$AB155))</f>
        <v/>
      </c>
      <c r="BC155" s="15" t="str">
        <f t="shared" si="76"/>
        <v/>
      </c>
      <c r="BD155" s="2" t="str" cm="1">
        <f t="array" ref="BD155">IF(B155="","",SUMPRODUCT(($D$1:$AB$4=$BD$4)*$D155:$AB155))</f>
        <v/>
      </c>
      <c r="BE155" s="15" t="str">
        <f t="shared" si="77"/>
        <v/>
      </c>
      <c r="BF155" s="2" t="str" cm="1">
        <f t="array" ref="BF155">IF(B155="","",SUMPRODUCT(($D$1:$AB$4=$BF$4)*$D155:$AB155))</f>
        <v/>
      </c>
      <c r="BG155" s="15" t="str">
        <f t="shared" si="78"/>
        <v/>
      </c>
      <c r="BH155" s="2" t="str" cm="1">
        <f t="array" ref="BH155">IF(B155="","",SUMPRODUCT(($D$1:$AB$4=$BH$4)*$D155:$AB155))</f>
        <v/>
      </c>
      <c r="BI155" s="15" t="str">
        <f t="shared" si="79"/>
        <v/>
      </c>
      <c r="BJ155" s="2" t="str" cm="1">
        <f t="array" ref="BJ155">IF(B155="","",SUMPRODUCT(($D$1:$AB$4=$BJ$4)*$D155:$AB155))</f>
        <v/>
      </c>
      <c r="BK155" s="15" t="str">
        <f t="shared" si="80"/>
        <v/>
      </c>
      <c r="BL155" s="2" t="str" cm="1">
        <f t="array" ref="BL155">IF(B155="","",SUMPRODUCT(($D$1:$AB$4=$BL$4)*$D155:$AB155))</f>
        <v/>
      </c>
      <c r="BM155" s="15" t="str">
        <f t="shared" si="81"/>
        <v/>
      </c>
      <c r="BN155" s="2" t="str" cm="1">
        <f t="array" ref="BN155">IF(B155="","",SUMPRODUCT(($D$1:$AB$4=$BN$4)*$D155:$AB155))</f>
        <v/>
      </c>
      <c r="BO155" s="15" t="str">
        <f t="shared" si="82"/>
        <v/>
      </c>
      <c r="BP155" s="2" t="str" cm="1">
        <f t="array" ref="BP155">IF(B155="","",SUMPRODUCT(($D$1:$AB$4=$BP$4)*$D155:$AB155))</f>
        <v/>
      </c>
      <c r="BQ155" s="15" t="str">
        <f t="shared" si="83"/>
        <v/>
      </c>
      <c r="BR155" s="2" t="str" cm="1">
        <f t="array" ref="BR155">IF(B155="","",SUMPRODUCT(($D$1:$AB$4=$BR$4)*$D155:$AB155))</f>
        <v/>
      </c>
      <c r="BS155" s="15" t="str">
        <f t="shared" si="84"/>
        <v/>
      </c>
      <c r="BT155" s="2" t="str" cm="1">
        <f t="array" ref="BT155">IF(B155="","",SUMPRODUCT(($D$1:$AB$4=$BT$4)*$D155:$AB155))</f>
        <v/>
      </c>
      <c r="BU155" s="15" t="str">
        <f t="shared" si="85"/>
        <v/>
      </c>
      <c r="BV155" s="2" t="str" cm="1">
        <f t="array" ref="BV155">IF(B155="","",SUMPRODUCT(($D$1:$AB$4=$BV$4)*$D155:$AB155))</f>
        <v/>
      </c>
      <c r="BW155" s="15" t="str">
        <f t="shared" si="86"/>
        <v/>
      </c>
      <c r="BX155" s="2" t="str" cm="1">
        <f t="array" ref="BX155">IF(B155="","",SUMPRODUCT(($D$1:$AB$4=$BX$4)*$D155:$AB155))</f>
        <v/>
      </c>
      <c r="BY155" s="15" t="str">
        <f t="shared" si="87"/>
        <v/>
      </c>
      <c r="BZ155" s="2" t="str" cm="1">
        <f t="array" ref="BZ155">IF(B155="","",SUMPRODUCT(($D$1:$AB$4=$BZ$4)*$D155:$AB155))</f>
        <v/>
      </c>
      <c r="CA155" s="15" t="str">
        <f t="shared" si="88"/>
        <v/>
      </c>
      <c r="CB155" s="2" t="str" cm="1">
        <f t="array" ref="CB155">IF(B155="","",SUMPRODUCT(($D$1:$AB$4=$CB$4)*$D155:$AB155))</f>
        <v/>
      </c>
      <c r="CC155" s="15" t="str">
        <f t="shared" si="89"/>
        <v/>
      </c>
      <c r="CD155" s="2" t="str" cm="1">
        <f t="array" ref="CD155">IF(B155="","",SUMPRODUCT(($D$1:$AB$4=$CD$4)*$D155:$AB155))</f>
        <v/>
      </c>
      <c r="CE155" s="15" t="str">
        <f t="shared" si="90"/>
        <v/>
      </c>
      <c r="CF155" s="2" t="str" cm="1">
        <f t="array" ref="CF155">IF(B155="","",SUMPRODUCT(($D$1:$AB$4=$CF$4)*$D155:$AB155))</f>
        <v/>
      </c>
      <c r="CG155" s="15" t="str">
        <f t="shared" si="91"/>
        <v/>
      </c>
      <c r="CH155" s="2" t="str" cm="1">
        <f t="array" ref="CH155">IF(B155="","",SUMPRODUCT(($D$1:$AB$4=$CH$4)*$D155:$AB155))</f>
        <v/>
      </c>
      <c r="CI155" s="15" t="str">
        <f t="shared" si="92"/>
        <v/>
      </c>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row>
    <row r="156" spans="1:127" s="3" customFormat="1" ht="15.75" thickBot="1">
      <c r="A156" s="7">
        <v>151</v>
      </c>
      <c r="B156" s="1"/>
      <c r="D156" s="99"/>
      <c r="E156" s="100"/>
      <c r="F156" s="100"/>
      <c r="G156" s="100"/>
      <c r="H156" s="100"/>
      <c r="I156" s="101"/>
      <c r="J156" s="104"/>
      <c r="K156" s="105"/>
      <c r="L156" s="105"/>
      <c r="M156" s="105"/>
      <c r="N156" s="105"/>
      <c r="O156" s="106"/>
      <c r="P156" s="109"/>
      <c r="Q156" s="110"/>
      <c r="R156" s="110"/>
      <c r="S156" s="110"/>
      <c r="T156" s="110"/>
      <c r="U156" s="111"/>
      <c r="V156" s="115"/>
      <c r="W156" s="116"/>
      <c r="X156" s="116"/>
      <c r="Y156" s="116"/>
      <c r="Z156" s="116"/>
      <c r="AA156" s="116"/>
      <c r="AB156" s="170"/>
      <c r="AC156" s="171" t="str">
        <f t="shared" si="66"/>
        <v/>
      </c>
      <c r="AD156" s="172" t="str">
        <f t="shared" si="67"/>
        <v/>
      </c>
      <c r="AE156" s="4"/>
      <c r="AF156" s="4"/>
      <c r="AG156" s="4"/>
      <c r="AH156" s="4"/>
      <c r="AI156" s="4"/>
      <c r="AJ156" s="4"/>
      <c r="AK156" s="4"/>
      <c r="AL156" s="2" t="str" cm="1">
        <f t="array" ref="AL156">IF(B156="","",SUMPRODUCT(($D$1:$AB$4=$AL$4)*D156:AB156))</f>
        <v/>
      </c>
      <c r="AM156" s="15" t="str">
        <f t="shared" si="68"/>
        <v/>
      </c>
      <c r="AN156" s="2" t="str" cm="1">
        <f t="array" ref="AN156">IF(B156="","",SUMPRODUCT(($D$1:$AB$4=$AN$4)*D156:AB156))</f>
        <v/>
      </c>
      <c r="AO156" s="15" t="str">
        <f t="shared" si="69"/>
        <v/>
      </c>
      <c r="AP156" s="2" t="str" cm="1">
        <f t="array" ref="AP156">IF(B156="","",SUMPRODUCT(($D$1:$AB$4=$AP$4)*D156:AB156))</f>
        <v/>
      </c>
      <c r="AQ156" s="15" t="str">
        <f t="shared" si="70"/>
        <v/>
      </c>
      <c r="AR156" s="2" t="str" cm="1">
        <f t="array" ref="AR156">IF(B156="","",SUMPRODUCT(($D$1:$AB$4=$AR$4)*D156:AB156))</f>
        <v/>
      </c>
      <c r="AS156" s="15" t="str">
        <f t="shared" si="71"/>
        <v/>
      </c>
      <c r="AT156" s="2" t="str" cm="1">
        <f t="array" ref="AT156">IF(B156="","",SUMPRODUCT(($D$1:$AB$4=$AT$4)*$D156:$AB156))</f>
        <v/>
      </c>
      <c r="AU156" s="15" t="str">
        <f t="shared" si="72"/>
        <v/>
      </c>
      <c r="AV156" s="2" t="str" cm="1">
        <f t="array" ref="AV156">IF(D156="","",SUMPRODUCT(($D$1:$AB$4=$AV$4)*$D156:$AB156))</f>
        <v/>
      </c>
      <c r="AW156" s="15" t="str">
        <f t="shared" si="73"/>
        <v/>
      </c>
      <c r="AX156" s="2" t="str" cm="1">
        <f t="array" ref="AX156">IF(F156="","",SUMPRODUCT(($D$1:$AB$4=$AX$4)*$D156:$AB156))</f>
        <v/>
      </c>
      <c r="AY156" s="15" t="str">
        <f t="shared" si="74"/>
        <v/>
      </c>
      <c r="AZ156" s="2" t="str" cm="1">
        <f t="array" ref="AZ156">IF(B156="","",SUMPRODUCT(($D$1:$AB$4=$AZ$4)*$D156:$AB156))</f>
        <v/>
      </c>
      <c r="BA156" s="15" t="str">
        <f t="shared" si="75"/>
        <v/>
      </c>
      <c r="BB156" s="2" t="str" cm="1">
        <f t="array" ref="BB156">IF(B156="","",SUMPRODUCT(($D$1:$AB$4=$BB$4)*$D156:$AB156))</f>
        <v/>
      </c>
      <c r="BC156" s="15" t="str">
        <f t="shared" si="76"/>
        <v/>
      </c>
      <c r="BD156" s="2" t="str" cm="1">
        <f t="array" ref="BD156">IF(B156="","",SUMPRODUCT(($D$1:$AB$4=$BD$4)*$D156:$AB156))</f>
        <v/>
      </c>
      <c r="BE156" s="15" t="str">
        <f t="shared" si="77"/>
        <v/>
      </c>
      <c r="BF156" s="2" t="str" cm="1">
        <f t="array" ref="BF156">IF(B156="","",SUMPRODUCT(($D$1:$AB$4=$BF$4)*$D156:$AB156))</f>
        <v/>
      </c>
      <c r="BG156" s="15" t="str">
        <f t="shared" si="78"/>
        <v/>
      </c>
      <c r="BH156" s="2" t="str" cm="1">
        <f t="array" ref="BH156">IF(B156="","",SUMPRODUCT(($D$1:$AB$4=$BH$4)*$D156:$AB156))</f>
        <v/>
      </c>
      <c r="BI156" s="15" t="str">
        <f t="shared" si="79"/>
        <v/>
      </c>
      <c r="BJ156" s="2" t="str" cm="1">
        <f t="array" ref="BJ156">IF(B156="","",SUMPRODUCT(($D$1:$AB$4=$BJ$4)*$D156:$AB156))</f>
        <v/>
      </c>
      <c r="BK156" s="15" t="str">
        <f t="shared" si="80"/>
        <v/>
      </c>
      <c r="BL156" s="2" t="str" cm="1">
        <f t="array" ref="BL156">IF(B156="","",SUMPRODUCT(($D$1:$AB$4=$BL$4)*$D156:$AB156))</f>
        <v/>
      </c>
      <c r="BM156" s="15" t="str">
        <f t="shared" si="81"/>
        <v/>
      </c>
      <c r="BN156" s="2" t="str" cm="1">
        <f t="array" ref="BN156">IF(B156="","",SUMPRODUCT(($D$1:$AB$4=$BN$4)*$D156:$AB156))</f>
        <v/>
      </c>
      <c r="BO156" s="15" t="str">
        <f t="shared" si="82"/>
        <v/>
      </c>
      <c r="BP156" s="2" t="str" cm="1">
        <f t="array" ref="BP156">IF(B156="","",SUMPRODUCT(($D$1:$AB$4=$BP$4)*$D156:$AB156))</f>
        <v/>
      </c>
      <c r="BQ156" s="15" t="str">
        <f t="shared" si="83"/>
        <v/>
      </c>
      <c r="BR156" s="2" t="str" cm="1">
        <f t="array" ref="BR156">IF(B156="","",SUMPRODUCT(($D$1:$AB$4=$BR$4)*$D156:$AB156))</f>
        <v/>
      </c>
      <c r="BS156" s="15" t="str">
        <f t="shared" si="84"/>
        <v/>
      </c>
      <c r="BT156" s="2" t="str" cm="1">
        <f t="array" ref="BT156">IF(B156="","",SUMPRODUCT(($D$1:$AB$4=$BT$4)*$D156:$AB156))</f>
        <v/>
      </c>
      <c r="BU156" s="15" t="str">
        <f t="shared" si="85"/>
        <v/>
      </c>
      <c r="BV156" s="2" t="str" cm="1">
        <f t="array" ref="BV156">IF(B156="","",SUMPRODUCT(($D$1:$AB$4=$BV$4)*$D156:$AB156))</f>
        <v/>
      </c>
      <c r="BW156" s="15" t="str">
        <f t="shared" si="86"/>
        <v/>
      </c>
      <c r="BX156" s="2" t="str" cm="1">
        <f t="array" ref="BX156">IF(B156="","",SUMPRODUCT(($D$1:$AB$4=$BX$4)*$D156:$AB156))</f>
        <v/>
      </c>
      <c r="BY156" s="15" t="str">
        <f t="shared" si="87"/>
        <v/>
      </c>
      <c r="BZ156" s="2" t="str" cm="1">
        <f t="array" ref="BZ156">IF(B156="","",SUMPRODUCT(($D$1:$AB$4=$BZ$4)*$D156:$AB156))</f>
        <v/>
      </c>
      <c r="CA156" s="15" t="str">
        <f t="shared" si="88"/>
        <v/>
      </c>
      <c r="CB156" s="2" t="str" cm="1">
        <f t="array" ref="CB156">IF(B156="","",SUMPRODUCT(($D$1:$AB$4=$CB$4)*$D156:$AB156))</f>
        <v/>
      </c>
      <c r="CC156" s="15" t="str">
        <f t="shared" si="89"/>
        <v/>
      </c>
      <c r="CD156" s="2" t="str" cm="1">
        <f t="array" ref="CD156">IF(B156="","",SUMPRODUCT(($D$1:$AB$4=$CD$4)*$D156:$AB156))</f>
        <v/>
      </c>
      <c r="CE156" s="15" t="str">
        <f t="shared" si="90"/>
        <v/>
      </c>
      <c r="CF156" s="2" t="str" cm="1">
        <f t="array" ref="CF156">IF(B156="","",SUMPRODUCT(($D$1:$AB$4=$CF$4)*$D156:$AB156))</f>
        <v/>
      </c>
      <c r="CG156" s="15" t="str">
        <f t="shared" si="91"/>
        <v/>
      </c>
      <c r="CH156" s="2" t="str" cm="1">
        <f t="array" ref="CH156">IF(B156="","",SUMPRODUCT(($D$1:$AB$4=$CH$4)*$D156:$AB156))</f>
        <v/>
      </c>
      <c r="CI156" s="15" t="str">
        <f t="shared" si="92"/>
        <v/>
      </c>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row>
    <row r="157" spans="1:127" s="3" customFormat="1" ht="15.75" thickBot="1">
      <c r="A157" s="7">
        <v>152</v>
      </c>
      <c r="B157" s="1"/>
      <c r="D157" s="99"/>
      <c r="E157" s="100"/>
      <c r="F157" s="100"/>
      <c r="G157" s="100"/>
      <c r="H157" s="100"/>
      <c r="I157" s="101"/>
      <c r="J157" s="104"/>
      <c r="K157" s="105"/>
      <c r="L157" s="105"/>
      <c r="M157" s="105"/>
      <c r="N157" s="105"/>
      <c r="O157" s="106"/>
      <c r="P157" s="109"/>
      <c r="Q157" s="110"/>
      <c r="R157" s="110"/>
      <c r="S157" s="110"/>
      <c r="T157" s="110"/>
      <c r="U157" s="111"/>
      <c r="V157" s="115"/>
      <c r="W157" s="116"/>
      <c r="X157" s="116"/>
      <c r="Y157" s="116"/>
      <c r="Z157" s="116"/>
      <c r="AA157" s="116"/>
      <c r="AB157" s="170"/>
      <c r="AC157" s="171" t="str">
        <f t="shared" si="66"/>
        <v/>
      </c>
      <c r="AD157" s="172" t="str">
        <f t="shared" si="67"/>
        <v/>
      </c>
      <c r="AE157" s="4"/>
      <c r="AF157" s="4"/>
      <c r="AG157" s="4"/>
      <c r="AH157" s="4"/>
      <c r="AI157" s="4"/>
      <c r="AJ157" s="4"/>
      <c r="AK157" s="4"/>
      <c r="AL157" s="2" t="str" cm="1">
        <f t="array" ref="AL157">IF(B157="","",SUMPRODUCT(($D$1:$AB$4=$AL$4)*D157:AB157))</f>
        <v/>
      </c>
      <c r="AM157" s="15" t="str">
        <f t="shared" si="68"/>
        <v/>
      </c>
      <c r="AN157" s="2" t="str" cm="1">
        <f t="array" ref="AN157">IF(B157="","",SUMPRODUCT(($D$1:$AB$4=$AN$4)*D157:AB157))</f>
        <v/>
      </c>
      <c r="AO157" s="15" t="str">
        <f t="shared" si="69"/>
        <v/>
      </c>
      <c r="AP157" s="2" t="str" cm="1">
        <f t="array" ref="AP157">IF(B157="","",SUMPRODUCT(($D$1:$AB$4=$AP$4)*D157:AB157))</f>
        <v/>
      </c>
      <c r="AQ157" s="15" t="str">
        <f t="shared" si="70"/>
        <v/>
      </c>
      <c r="AR157" s="2" t="str" cm="1">
        <f t="array" ref="AR157">IF(B157="","",SUMPRODUCT(($D$1:$AB$4=$AR$4)*D157:AB157))</f>
        <v/>
      </c>
      <c r="AS157" s="15" t="str">
        <f t="shared" si="71"/>
        <v/>
      </c>
      <c r="AT157" s="2" t="str" cm="1">
        <f t="array" ref="AT157">IF(B157="","",SUMPRODUCT(($D$1:$AB$4=$AT$4)*$D157:$AB157))</f>
        <v/>
      </c>
      <c r="AU157" s="15" t="str">
        <f t="shared" si="72"/>
        <v/>
      </c>
      <c r="AV157" s="2" t="str" cm="1">
        <f t="array" ref="AV157">IF(D157="","",SUMPRODUCT(($D$1:$AB$4=$AV$4)*$D157:$AB157))</f>
        <v/>
      </c>
      <c r="AW157" s="15" t="str">
        <f t="shared" si="73"/>
        <v/>
      </c>
      <c r="AX157" s="2" t="str" cm="1">
        <f t="array" ref="AX157">IF(F157="","",SUMPRODUCT(($D$1:$AB$4=$AX$4)*$D157:$AB157))</f>
        <v/>
      </c>
      <c r="AY157" s="15" t="str">
        <f t="shared" si="74"/>
        <v/>
      </c>
      <c r="AZ157" s="2" t="str" cm="1">
        <f t="array" ref="AZ157">IF(B157="","",SUMPRODUCT(($D$1:$AB$4=$AZ$4)*$D157:$AB157))</f>
        <v/>
      </c>
      <c r="BA157" s="15" t="str">
        <f t="shared" si="75"/>
        <v/>
      </c>
      <c r="BB157" s="2" t="str" cm="1">
        <f t="array" ref="BB157">IF(B157="","",SUMPRODUCT(($D$1:$AB$4=$BB$4)*$D157:$AB157))</f>
        <v/>
      </c>
      <c r="BC157" s="15" t="str">
        <f t="shared" si="76"/>
        <v/>
      </c>
      <c r="BD157" s="2" t="str" cm="1">
        <f t="array" ref="BD157">IF(B157="","",SUMPRODUCT(($D$1:$AB$4=$BD$4)*$D157:$AB157))</f>
        <v/>
      </c>
      <c r="BE157" s="15" t="str">
        <f t="shared" si="77"/>
        <v/>
      </c>
      <c r="BF157" s="2" t="str" cm="1">
        <f t="array" ref="BF157">IF(B157="","",SUMPRODUCT(($D$1:$AB$4=$BF$4)*$D157:$AB157))</f>
        <v/>
      </c>
      <c r="BG157" s="15" t="str">
        <f t="shared" si="78"/>
        <v/>
      </c>
      <c r="BH157" s="2" t="str" cm="1">
        <f t="array" ref="BH157">IF(B157="","",SUMPRODUCT(($D$1:$AB$4=$BH$4)*$D157:$AB157))</f>
        <v/>
      </c>
      <c r="BI157" s="15" t="str">
        <f t="shared" si="79"/>
        <v/>
      </c>
      <c r="BJ157" s="2" t="str" cm="1">
        <f t="array" ref="BJ157">IF(B157="","",SUMPRODUCT(($D$1:$AB$4=$BJ$4)*$D157:$AB157))</f>
        <v/>
      </c>
      <c r="BK157" s="15" t="str">
        <f t="shared" si="80"/>
        <v/>
      </c>
      <c r="BL157" s="2" t="str" cm="1">
        <f t="array" ref="BL157">IF(B157="","",SUMPRODUCT(($D$1:$AB$4=$BL$4)*$D157:$AB157))</f>
        <v/>
      </c>
      <c r="BM157" s="15" t="str">
        <f t="shared" si="81"/>
        <v/>
      </c>
      <c r="BN157" s="2" t="str" cm="1">
        <f t="array" ref="BN157">IF(B157="","",SUMPRODUCT(($D$1:$AB$4=$BN$4)*$D157:$AB157))</f>
        <v/>
      </c>
      <c r="BO157" s="15" t="str">
        <f t="shared" si="82"/>
        <v/>
      </c>
      <c r="BP157" s="2" t="str" cm="1">
        <f t="array" ref="BP157">IF(B157="","",SUMPRODUCT(($D$1:$AB$4=$BP$4)*$D157:$AB157))</f>
        <v/>
      </c>
      <c r="BQ157" s="15" t="str">
        <f t="shared" si="83"/>
        <v/>
      </c>
      <c r="BR157" s="2" t="str" cm="1">
        <f t="array" ref="BR157">IF(B157="","",SUMPRODUCT(($D$1:$AB$4=$BR$4)*$D157:$AB157))</f>
        <v/>
      </c>
      <c r="BS157" s="15" t="str">
        <f t="shared" si="84"/>
        <v/>
      </c>
      <c r="BT157" s="2" t="str" cm="1">
        <f t="array" ref="BT157">IF(B157="","",SUMPRODUCT(($D$1:$AB$4=$BT$4)*$D157:$AB157))</f>
        <v/>
      </c>
      <c r="BU157" s="15" t="str">
        <f t="shared" si="85"/>
        <v/>
      </c>
      <c r="BV157" s="2" t="str" cm="1">
        <f t="array" ref="BV157">IF(B157="","",SUMPRODUCT(($D$1:$AB$4=$BV$4)*$D157:$AB157))</f>
        <v/>
      </c>
      <c r="BW157" s="15" t="str">
        <f t="shared" si="86"/>
        <v/>
      </c>
      <c r="BX157" s="2" t="str" cm="1">
        <f t="array" ref="BX157">IF(B157="","",SUMPRODUCT(($D$1:$AB$4=$BX$4)*$D157:$AB157))</f>
        <v/>
      </c>
      <c r="BY157" s="15" t="str">
        <f t="shared" si="87"/>
        <v/>
      </c>
      <c r="BZ157" s="2" t="str" cm="1">
        <f t="array" ref="BZ157">IF(B157="","",SUMPRODUCT(($D$1:$AB$4=$BZ$4)*$D157:$AB157))</f>
        <v/>
      </c>
      <c r="CA157" s="15" t="str">
        <f t="shared" si="88"/>
        <v/>
      </c>
      <c r="CB157" s="2" t="str" cm="1">
        <f t="array" ref="CB157">IF(B157="","",SUMPRODUCT(($D$1:$AB$4=$CB$4)*$D157:$AB157))</f>
        <v/>
      </c>
      <c r="CC157" s="15" t="str">
        <f t="shared" si="89"/>
        <v/>
      </c>
      <c r="CD157" s="2" t="str" cm="1">
        <f t="array" ref="CD157">IF(B157="","",SUMPRODUCT(($D$1:$AB$4=$CD$4)*$D157:$AB157))</f>
        <v/>
      </c>
      <c r="CE157" s="15" t="str">
        <f t="shared" si="90"/>
        <v/>
      </c>
      <c r="CF157" s="2" t="str" cm="1">
        <f t="array" ref="CF157">IF(B157="","",SUMPRODUCT(($D$1:$AB$4=$CF$4)*$D157:$AB157))</f>
        <v/>
      </c>
      <c r="CG157" s="15" t="str">
        <f t="shared" si="91"/>
        <v/>
      </c>
      <c r="CH157" s="2" t="str" cm="1">
        <f t="array" ref="CH157">IF(B157="","",SUMPRODUCT(($D$1:$AB$4=$CH$4)*$D157:$AB157))</f>
        <v/>
      </c>
      <c r="CI157" s="15" t="str">
        <f t="shared" si="92"/>
        <v/>
      </c>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row>
    <row r="158" spans="1:127" s="3" customFormat="1" ht="15.75" thickBot="1">
      <c r="A158" s="7">
        <v>153</v>
      </c>
      <c r="B158" s="1"/>
      <c r="D158" s="99"/>
      <c r="E158" s="100"/>
      <c r="F158" s="100"/>
      <c r="G158" s="100"/>
      <c r="H158" s="100"/>
      <c r="I158" s="101"/>
      <c r="J158" s="104"/>
      <c r="K158" s="105"/>
      <c r="L158" s="105"/>
      <c r="M158" s="105"/>
      <c r="N158" s="105"/>
      <c r="O158" s="106"/>
      <c r="P158" s="109"/>
      <c r="Q158" s="110"/>
      <c r="R158" s="110"/>
      <c r="S158" s="110"/>
      <c r="T158" s="110"/>
      <c r="U158" s="111"/>
      <c r="V158" s="115"/>
      <c r="W158" s="116"/>
      <c r="X158" s="116"/>
      <c r="Y158" s="116"/>
      <c r="Z158" s="116"/>
      <c r="AA158" s="116"/>
      <c r="AB158" s="170"/>
      <c r="AC158" s="171" t="str">
        <f t="shared" si="66"/>
        <v/>
      </c>
      <c r="AD158" s="172" t="str">
        <f t="shared" si="67"/>
        <v/>
      </c>
      <c r="AE158" s="4"/>
      <c r="AF158" s="4"/>
      <c r="AG158" s="4"/>
      <c r="AH158" s="4"/>
      <c r="AI158" s="4"/>
      <c r="AJ158" s="4"/>
      <c r="AK158" s="4"/>
      <c r="AL158" s="2" t="str" cm="1">
        <f t="array" ref="AL158">IF(B158="","",SUMPRODUCT(($D$1:$AB$4=$AL$4)*D158:AB158))</f>
        <v/>
      </c>
      <c r="AM158" s="15" t="str">
        <f t="shared" si="68"/>
        <v/>
      </c>
      <c r="AN158" s="2" t="str" cm="1">
        <f t="array" ref="AN158">IF(B158="","",SUMPRODUCT(($D$1:$AB$4=$AN$4)*D158:AB158))</f>
        <v/>
      </c>
      <c r="AO158" s="15" t="str">
        <f t="shared" si="69"/>
        <v/>
      </c>
      <c r="AP158" s="2" t="str" cm="1">
        <f t="array" ref="AP158">IF(B158="","",SUMPRODUCT(($D$1:$AB$4=$AP$4)*D158:AB158))</f>
        <v/>
      </c>
      <c r="AQ158" s="15" t="str">
        <f t="shared" si="70"/>
        <v/>
      </c>
      <c r="AR158" s="2" t="str" cm="1">
        <f t="array" ref="AR158">IF(B158="","",SUMPRODUCT(($D$1:$AB$4=$AR$4)*D158:AB158))</f>
        <v/>
      </c>
      <c r="AS158" s="15" t="str">
        <f t="shared" si="71"/>
        <v/>
      </c>
      <c r="AT158" s="2" t="str" cm="1">
        <f t="array" ref="AT158">IF(B158="","",SUMPRODUCT(($D$1:$AB$4=$AT$4)*$D158:$AB158))</f>
        <v/>
      </c>
      <c r="AU158" s="15" t="str">
        <f t="shared" si="72"/>
        <v/>
      </c>
      <c r="AV158" s="2" t="str" cm="1">
        <f t="array" ref="AV158">IF(D158="","",SUMPRODUCT(($D$1:$AB$4=$AV$4)*$D158:$AB158))</f>
        <v/>
      </c>
      <c r="AW158" s="15" t="str">
        <f t="shared" si="73"/>
        <v/>
      </c>
      <c r="AX158" s="2" t="str" cm="1">
        <f t="array" ref="AX158">IF(F158="","",SUMPRODUCT(($D$1:$AB$4=$AX$4)*$D158:$AB158))</f>
        <v/>
      </c>
      <c r="AY158" s="15" t="str">
        <f t="shared" si="74"/>
        <v/>
      </c>
      <c r="AZ158" s="2" t="str" cm="1">
        <f t="array" ref="AZ158">IF(B158="","",SUMPRODUCT(($D$1:$AB$4=$AZ$4)*$D158:$AB158))</f>
        <v/>
      </c>
      <c r="BA158" s="15" t="str">
        <f t="shared" si="75"/>
        <v/>
      </c>
      <c r="BB158" s="2" t="str" cm="1">
        <f t="array" ref="BB158">IF(B158="","",SUMPRODUCT(($D$1:$AB$4=$BB$4)*$D158:$AB158))</f>
        <v/>
      </c>
      <c r="BC158" s="15" t="str">
        <f t="shared" si="76"/>
        <v/>
      </c>
      <c r="BD158" s="2" t="str" cm="1">
        <f t="array" ref="BD158">IF(B158="","",SUMPRODUCT(($D$1:$AB$4=$BD$4)*$D158:$AB158))</f>
        <v/>
      </c>
      <c r="BE158" s="15" t="str">
        <f t="shared" si="77"/>
        <v/>
      </c>
      <c r="BF158" s="2" t="str" cm="1">
        <f t="array" ref="BF158">IF(B158="","",SUMPRODUCT(($D$1:$AB$4=$BF$4)*$D158:$AB158))</f>
        <v/>
      </c>
      <c r="BG158" s="15" t="str">
        <f t="shared" si="78"/>
        <v/>
      </c>
      <c r="BH158" s="2" t="str" cm="1">
        <f t="array" ref="BH158">IF(B158="","",SUMPRODUCT(($D$1:$AB$4=$BH$4)*$D158:$AB158))</f>
        <v/>
      </c>
      <c r="BI158" s="15" t="str">
        <f t="shared" si="79"/>
        <v/>
      </c>
      <c r="BJ158" s="2" t="str" cm="1">
        <f t="array" ref="BJ158">IF(B158="","",SUMPRODUCT(($D$1:$AB$4=$BJ$4)*$D158:$AB158))</f>
        <v/>
      </c>
      <c r="BK158" s="15" t="str">
        <f t="shared" si="80"/>
        <v/>
      </c>
      <c r="BL158" s="2" t="str" cm="1">
        <f t="array" ref="BL158">IF(B158="","",SUMPRODUCT(($D$1:$AB$4=$BL$4)*$D158:$AB158))</f>
        <v/>
      </c>
      <c r="BM158" s="15" t="str">
        <f t="shared" si="81"/>
        <v/>
      </c>
      <c r="BN158" s="2" t="str" cm="1">
        <f t="array" ref="BN158">IF(B158="","",SUMPRODUCT(($D$1:$AB$4=$BN$4)*$D158:$AB158))</f>
        <v/>
      </c>
      <c r="BO158" s="15" t="str">
        <f t="shared" si="82"/>
        <v/>
      </c>
      <c r="BP158" s="2" t="str" cm="1">
        <f t="array" ref="BP158">IF(B158="","",SUMPRODUCT(($D$1:$AB$4=$BP$4)*$D158:$AB158))</f>
        <v/>
      </c>
      <c r="BQ158" s="15" t="str">
        <f t="shared" si="83"/>
        <v/>
      </c>
      <c r="BR158" s="2" t="str" cm="1">
        <f t="array" ref="BR158">IF(B158="","",SUMPRODUCT(($D$1:$AB$4=$BR$4)*$D158:$AB158))</f>
        <v/>
      </c>
      <c r="BS158" s="15" t="str">
        <f t="shared" si="84"/>
        <v/>
      </c>
      <c r="BT158" s="2" t="str" cm="1">
        <f t="array" ref="BT158">IF(B158="","",SUMPRODUCT(($D$1:$AB$4=$BT$4)*$D158:$AB158))</f>
        <v/>
      </c>
      <c r="BU158" s="15" t="str">
        <f t="shared" si="85"/>
        <v/>
      </c>
      <c r="BV158" s="2" t="str" cm="1">
        <f t="array" ref="BV158">IF(B158="","",SUMPRODUCT(($D$1:$AB$4=$BV$4)*$D158:$AB158))</f>
        <v/>
      </c>
      <c r="BW158" s="15" t="str">
        <f t="shared" si="86"/>
        <v/>
      </c>
      <c r="BX158" s="2" t="str" cm="1">
        <f t="array" ref="BX158">IF(B158="","",SUMPRODUCT(($D$1:$AB$4=$BX$4)*$D158:$AB158))</f>
        <v/>
      </c>
      <c r="BY158" s="15" t="str">
        <f t="shared" si="87"/>
        <v/>
      </c>
      <c r="BZ158" s="2" t="str" cm="1">
        <f t="array" ref="BZ158">IF(B158="","",SUMPRODUCT(($D$1:$AB$4=$BZ$4)*$D158:$AB158))</f>
        <v/>
      </c>
      <c r="CA158" s="15" t="str">
        <f t="shared" si="88"/>
        <v/>
      </c>
      <c r="CB158" s="2" t="str" cm="1">
        <f t="array" ref="CB158">IF(B158="","",SUMPRODUCT(($D$1:$AB$4=$CB$4)*$D158:$AB158))</f>
        <v/>
      </c>
      <c r="CC158" s="15" t="str">
        <f t="shared" si="89"/>
        <v/>
      </c>
      <c r="CD158" s="2" t="str" cm="1">
        <f t="array" ref="CD158">IF(B158="","",SUMPRODUCT(($D$1:$AB$4=$CD$4)*$D158:$AB158))</f>
        <v/>
      </c>
      <c r="CE158" s="15" t="str">
        <f t="shared" si="90"/>
        <v/>
      </c>
      <c r="CF158" s="2" t="str" cm="1">
        <f t="array" ref="CF158">IF(B158="","",SUMPRODUCT(($D$1:$AB$4=$CF$4)*$D158:$AB158))</f>
        <v/>
      </c>
      <c r="CG158" s="15" t="str">
        <f t="shared" si="91"/>
        <v/>
      </c>
      <c r="CH158" s="2" t="str" cm="1">
        <f t="array" ref="CH158">IF(B158="","",SUMPRODUCT(($D$1:$AB$4=$CH$4)*$D158:$AB158))</f>
        <v/>
      </c>
      <c r="CI158" s="15" t="str">
        <f t="shared" si="92"/>
        <v/>
      </c>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row>
    <row r="159" spans="1:127" s="3" customFormat="1" ht="15.75" thickBot="1">
      <c r="A159" s="7">
        <v>154</v>
      </c>
      <c r="B159" s="1"/>
      <c r="D159" s="99"/>
      <c r="E159" s="100"/>
      <c r="F159" s="100"/>
      <c r="G159" s="100"/>
      <c r="H159" s="100"/>
      <c r="I159" s="101"/>
      <c r="J159" s="104"/>
      <c r="K159" s="105"/>
      <c r="L159" s="105"/>
      <c r="M159" s="105"/>
      <c r="N159" s="105"/>
      <c r="O159" s="106"/>
      <c r="P159" s="109"/>
      <c r="Q159" s="110"/>
      <c r="R159" s="110"/>
      <c r="S159" s="110"/>
      <c r="T159" s="110"/>
      <c r="U159" s="111"/>
      <c r="V159" s="115"/>
      <c r="W159" s="116"/>
      <c r="X159" s="116"/>
      <c r="Y159" s="116"/>
      <c r="Z159" s="116"/>
      <c r="AA159" s="116"/>
      <c r="AB159" s="170"/>
      <c r="AC159" s="171" t="str">
        <f t="shared" si="66"/>
        <v/>
      </c>
      <c r="AD159" s="172" t="str">
        <f t="shared" si="67"/>
        <v/>
      </c>
      <c r="AE159" s="4"/>
      <c r="AF159" s="4"/>
      <c r="AG159" s="4"/>
      <c r="AH159" s="4"/>
      <c r="AI159" s="4"/>
      <c r="AJ159" s="4"/>
      <c r="AK159" s="4"/>
      <c r="AL159" s="2" t="str" cm="1">
        <f t="array" ref="AL159">IF(B159="","",SUMPRODUCT(($D$1:$AB$4=$AL$4)*D159:AB159))</f>
        <v/>
      </c>
      <c r="AM159" s="15" t="str">
        <f t="shared" si="68"/>
        <v/>
      </c>
      <c r="AN159" s="2" t="str" cm="1">
        <f t="array" ref="AN159">IF(B159="","",SUMPRODUCT(($D$1:$AB$4=$AN$4)*D159:AB159))</f>
        <v/>
      </c>
      <c r="AO159" s="15" t="str">
        <f t="shared" si="69"/>
        <v/>
      </c>
      <c r="AP159" s="2" t="str" cm="1">
        <f t="array" ref="AP159">IF(B159="","",SUMPRODUCT(($D$1:$AB$4=$AP$4)*D159:AB159))</f>
        <v/>
      </c>
      <c r="AQ159" s="15" t="str">
        <f t="shared" si="70"/>
        <v/>
      </c>
      <c r="AR159" s="2" t="str" cm="1">
        <f t="array" ref="AR159">IF(B159="","",SUMPRODUCT(($D$1:$AB$4=$AR$4)*D159:AB159))</f>
        <v/>
      </c>
      <c r="AS159" s="15" t="str">
        <f t="shared" si="71"/>
        <v/>
      </c>
      <c r="AT159" s="2" t="str" cm="1">
        <f t="array" ref="AT159">IF(B159="","",SUMPRODUCT(($D$1:$AB$4=$AT$4)*$D159:$AB159))</f>
        <v/>
      </c>
      <c r="AU159" s="15" t="str">
        <f t="shared" si="72"/>
        <v/>
      </c>
      <c r="AV159" s="2" t="str" cm="1">
        <f t="array" ref="AV159">IF(D159="","",SUMPRODUCT(($D$1:$AB$4=$AV$4)*$D159:$AB159))</f>
        <v/>
      </c>
      <c r="AW159" s="15" t="str">
        <f t="shared" si="73"/>
        <v/>
      </c>
      <c r="AX159" s="2" t="str" cm="1">
        <f t="array" ref="AX159">IF(F159="","",SUMPRODUCT(($D$1:$AB$4=$AX$4)*$D159:$AB159))</f>
        <v/>
      </c>
      <c r="AY159" s="15" t="str">
        <f t="shared" si="74"/>
        <v/>
      </c>
      <c r="AZ159" s="2" t="str" cm="1">
        <f t="array" ref="AZ159">IF(B159="","",SUMPRODUCT(($D$1:$AB$4=$AZ$4)*$D159:$AB159))</f>
        <v/>
      </c>
      <c r="BA159" s="15" t="str">
        <f t="shared" si="75"/>
        <v/>
      </c>
      <c r="BB159" s="2" t="str" cm="1">
        <f t="array" ref="BB159">IF(B159="","",SUMPRODUCT(($D$1:$AB$4=$BB$4)*$D159:$AB159))</f>
        <v/>
      </c>
      <c r="BC159" s="15" t="str">
        <f t="shared" si="76"/>
        <v/>
      </c>
      <c r="BD159" s="2" t="str" cm="1">
        <f t="array" ref="BD159">IF(B159="","",SUMPRODUCT(($D$1:$AB$4=$BD$4)*$D159:$AB159))</f>
        <v/>
      </c>
      <c r="BE159" s="15" t="str">
        <f t="shared" si="77"/>
        <v/>
      </c>
      <c r="BF159" s="2" t="str" cm="1">
        <f t="array" ref="BF159">IF(B159="","",SUMPRODUCT(($D$1:$AB$4=$BF$4)*$D159:$AB159))</f>
        <v/>
      </c>
      <c r="BG159" s="15" t="str">
        <f t="shared" si="78"/>
        <v/>
      </c>
      <c r="BH159" s="2" t="str" cm="1">
        <f t="array" ref="BH159">IF(B159="","",SUMPRODUCT(($D$1:$AB$4=$BH$4)*$D159:$AB159))</f>
        <v/>
      </c>
      <c r="BI159" s="15" t="str">
        <f t="shared" si="79"/>
        <v/>
      </c>
      <c r="BJ159" s="2" t="str" cm="1">
        <f t="array" ref="BJ159">IF(B159="","",SUMPRODUCT(($D$1:$AB$4=$BJ$4)*$D159:$AB159))</f>
        <v/>
      </c>
      <c r="BK159" s="15" t="str">
        <f t="shared" si="80"/>
        <v/>
      </c>
      <c r="BL159" s="2" t="str" cm="1">
        <f t="array" ref="BL159">IF(B159="","",SUMPRODUCT(($D$1:$AB$4=$BL$4)*$D159:$AB159))</f>
        <v/>
      </c>
      <c r="BM159" s="15" t="str">
        <f t="shared" si="81"/>
        <v/>
      </c>
      <c r="BN159" s="2" t="str" cm="1">
        <f t="array" ref="BN159">IF(B159="","",SUMPRODUCT(($D$1:$AB$4=$BN$4)*$D159:$AB159))</f>
        <v/>
      </c>
      <c r="BO159" s="15" t="str">
        <f t="shared" si="82"/>
        <v/>
      </c>
      <c r="BP159" s="2" t="str" cm="1">
        <f t="array" ref="BP159">IF(B159="","",SUMPRODUCT(($D$1:$AB$4=$BP$4)*$D159:$AB159))</f>
        <v/>
      </c>
      <c r="BQ159" s="15" t="str">
        <f t="shared" si="83"/>
        <v/>
      </c>
      <c r="BR159" s="2" t="str" cm="1">
        <f t="array" ref="BR159">IF(B159="","",SUMPRODUCT(($D$1:$AB$4=$BR$4)*$D159:$AB159))</f>
        <v/>
      </c>
      <c r="BS159" s="15" t="str">
        <f t="shared" si="84"/>
        <v/>
      </c>
      <c r="BT159" s="2" t="str" cm="1">
        <f t="array" ref="BT159">IF(B159="","",SUMPRODUCT(($D$1:$AB$4=$BT$4)*$D159:$AB159))</f>
        <v/>
      </c>
      <c r="BU159" s="15" t="str">
        <f t="shared" si="85"/>
        <v/>
      </c>
      <c r="BV159" s="2" t="str" cm="1">
        <f t="array" ref="BV159">IF(B159="","",SUMPRODUCT(($D$1:$AB$4=$BV$4)*$D159:$AB159))</f>
        <v/>
      </c>
      <c r="BW159" s="15" t="str">
        <f t="shared" si="86"/>
        <v/>
      </c>
      <c r="BX159" s="2" t="str" cm="1">
        <f t="array" ref="BX159">IF(B159="","",SUMPRODUCT(($D$1:$AB$4=$BX$4)*$D159:$AB159))</f>
        <v/>
      </c>
      <c r="BY159" s="15" t="str">
        <f t="shared" si="87"/>
        <v/>
      </c>
      <c r="BZ159" s="2" t="str" cm="1">
        <f t="array" ref="BZ159">IF(B159="","",SUMPRODUCT(($D$1:$AB$4=$BZ$4)*$D159:$AB159))</f>
        <v/>
      </c>
      <c r="CA159" s="15" t="str">
        <f t="shared" si="88"/>
        <v/>
      </c>
      <c r="CB159" s="2" t="str" cm="1">
        <f t="array" ref="CB159">IF(B159="","",SUMPRODUCT(($D$1:$AB$4=$CB$4)*$D159:$AB159))</f>
        <v/>
      </c>
      <c r="CC159" s="15" t="str">
        <f t="shared" si="89"/>
        <v/>
      </c>
      <c r="CD159" s="2" t="str" cm="1">
        <f t="array" ref="CD159">IF(B159="","",SUMPRODUCT(($D$1:$AB$4=$CD$4)*$D159:$AB159))</f>
        <v/>
      </c>
      <c r="CE159" s="15" t="str">
        <f t="shared" si="90"/>
        <v/>
      </c>
      <c r="CF159" s="2" t="str" cm="1">
        <f t="array" ref="CF159">IF(B159="","",SUMPRODUCT(($D$1:$AB$4=$CF$4)*$D159:$AB159))</f>
        <v/>
      </c>
      <c r="CG159" s="15" t="str">
        <f t="shared" si="91"/>
        <v/>
      </c>
      <c r="CH159" s="2" t="str" cm="1">
        <f t="array" ref="CH159">IF(B159="","",SUMPRODUCT(($D$1:$AB$4=$CH$4)*$D159:$AB159))</f>
        <v/>
      </c>
      <c r="CI159" s="15" t="str">
        <f t="shared" si="92"/>
        <v/>
      </c>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row>
    <row r="160" spans="1:127" s="3" customFormat="1" ht="15.75" thickBot="1">
      <c r="A160" s="7">
        <v>155</v>
      </c>
      <c r="B160" s="1"/>
      <c r="D160" s="99"/>
      <c r="E160" s="100"/>
      <c r="F160" s="100"/>
      <c r="G160" s="100"/>
      <c r="H160" s="100"/>
      <c r="I160" s="101"/>
      <c r="J160" s="104"/>
      <c r="K160" s="105"/>
      <c r="L160" s="105"/>
      <c r="M160" s="105"/>
      <c r="N160" s="105"/>
      <c r="O160" s="106"/>
      <c r="P160" s="109"/>
      <c r="Q160" s="110"/>
      <c r="R160" s="110"/>
      <c r="S160" s="110"/>
      <c r="T160" s="110"/>
      <c r="U160" s="111"/>
      <c r="V160" s="115"/>
      <c r="W160" s="116"/>
      <c r="X160" s="116"/>
      <c r="Y160" s="116"/>
      <c r="Z160" s="116"/>
      <c r="AA160" s="116"/>
      <c r="AB160" s="170"/>
      <c r="AC160" s="171" t="str">
        <f t="shared" si="66"/>
        <v/>
      </c>
      <c r="AD160" s="172" t="str">
        <f t="shared" si="67"/>
        <v/>
      </c>
      <c r="AE160" s="4"/>
      <c r="AF160" s="4"/>
      <c r="AG160" s="4"/>
      <c r="AH160" s="4"/>
      <c r="AI160" s="4"/>
      <c r="AJ160" s="4"/>
      <c r="AK160" s="4"/>
      <c r="AL160" s="2" t="str" cm="1">
        <f t="array" ref="AL160">IF(B160="","",SUMPRODUCT(($D$1:$AB$4=$AL$4)*D160:AB160))</f>
        <v/>
      </c>
      <c r="AM160" s="15" t="str">
        <f t="shared" si="68"/>
        <v/>
      </c>
      <c r="AN160" s="2" t="str" cm="1">
        <f t="array" ref="AN160">IF(B160="","",SUMPRODUCT(($D$1:$AB$4=$AN$4)*D160:AB160))</f>
        <v/>
      </c>
      <c r="AO160" s="15" t="str">
        <f t="shared" si="69"/>
        <v/>
      </c>
      <c r="AP160" s="2" t="str" cm="1">
        <f t="array" ref="AP160">IF(B160="","",SUMPRODUCT(($D$1:$AB$4=$AP$4)*D160:AB160))</f>
        <v/>
      </c>
      <c r="AQ160" s="15" t="str">
        <f t="shared" si="70"/>
        <v/>
      </c>
      <c r="AR160" s="2" t="str" cm="1">
        <f t="array" ref="AR160">IF(B160="","",SUMPRODUCT(($D$1:$AB$4=$AR$4)*D160:AB160))</f>
        <v/>
      </c>
      <c r="AS160" s="15" t="str">
        <f t="shared" si="71"/>
        <v/>
      </c>
      <c r="AT160" s="2" t="str" cm="1">
        <f t="array" ref="AT160">IF(B160="","",SUMPRODUCT(($D$1:$AB$4=$AT$4)*$D160:$AB160))</f>
        <v/>
      </c>
      <c r="AU160" s="15" t="str">
        <f t="shared" si="72"/>
        <v/>
      </c>
      <c r="AV160" s="2" t="str" cm="1">
        <f t="array" ref="AV160">IF(D160="","",SUMPRODUCT(($D$1:$AB$4=$AV$4)*$D160:$AB160))</f>
        <v/>
      </c>
      <c r="AW160" s="15" t="str">
        <f t="shared" si="73"/>
        <v/>
      </c>
      <c r="AX160" s="2" t="str" cm="1">
        <f t="array" ref="AX160">IF(F160="","",SUMPRODUCT(($D$1:$AB$4=$AX$4)*$D160:$AB160))</f>
        <v/>
      </c>
      <c r="AY160" s="15" t="str">
        <f t="shared" si="74"/>
        <v/>
      </c>
      <c r="AZ160" s="2" t="str" cm="1">
        <f t="array" ref="AZ160">IF(B160="","",SUMPRODUCT(($D$1:$AB$4=$AZ$4)*$D160:$AB160))</f>
        <v/>
      </c>
      <c r="BA160" s="15" t="str">
        <f t="shared" si="75"/>
        <v/>
      </c>
      <c r="BB160" s="2" t="str" cm="1">
        <f t="array" ref="BB160">IF(B160="","",SUMPRODUCT(($D$1:$AB$4=$BB$4)*$D160:$AB160))</f>
        <v/>
      </c>
      <c r="BC160" s="15" t="str">
        <f t="shared" si="76"/>
        <v/>
      </c>
      <c r="BD160" s="2" t="str" cm="1">
        <f t="array" ref="BD160">IF(B160="","",SUMPRODUCT(($D$1:$AB$4=$BD$4)*$D160:$AB160))</f>
        <v/>
      </c>
      <c r="BE160" s="15" t="str">
        <f t="shared" si="77"/>
        <v/>
      </c>
      <c r="BF160" s="2" t="str" cm="1">
        <f t="array" ref="BF160">IF(B160="","",SUMPRODUCT(($D$1:$AB$4=$BF$4)*$D160:$AB160))</f>
        <v/>
      </c>
      <c r="BG160" s="15" t="str">
        <f t="shared" si="78"/>
        <v/>
      </c>
      <c r="BH160" s="2" t="str" cm="1">
        <f t="array" ref="BH160">IF(B160="","",SUMPRODUCT(($D$1:$AB$4=$BH$4)*$D160:$AB160))</f>
        <v/>
      </c>
      <c r="BI160" s="15" t="str">
        <f t="shared" si="79"/>
        <v/>
      </c>
      <c r="BJ160" s="2" t="str" cm="1">
        <f t="array" ref="BJ160">IF(B160="","",SUMPRODUCT(($D$1:$AB$4=$BJ$4)*$D160:$AB160))</f>
        <v/>
      </c>
      <c r="BK160" s="15" t="str">
        <f t="shared" si="80"/>
        <v/>
      </c>
      <c r="BL160" s="2" t="str" cm="1">
        <f t="array" ref="BL160">IF(B160="","",SUMPRODUCT(($D$1:$AB$4=$BL$4)*$D160:$AB160))</f>
        <v/>
      </c>
      <c r="BM160" s="15" t="str">
        <f t="shared" si="81"/>
        <v/>
      </c>
      <c r="BN160" s="2" t="str" cm="1">
        <f t="array" ref="BN160">IF(B160="","",SUMPRODUCT(($D$1:$AB$4=$BN$4)*$D160:$AB160))</f>
        <v/>
      </c>
      <c r="BO160" s="15" t="str">
        <f t="shared" si="82"/>
        <v/>
      </c>
      <c r="BP160" s="2" t="str" cm="1">
        <f t="array" ref="BP160">IF(B160="","",SUMPRODUCT(($D$1:$AB$4=$BP$4)*$D160:$AB160))</f>
        <v/>
      </c>
      <c r="BQ160" s="15" t="str">
        <f t="shared" si="83"/>
        <v/>
      </c>
      <c r="BR160" s="2" t="str" cm="1">
        <f t="array" ref="BR160">IF(B160="","",SUMPRODUCT(($D$1:$AB$4=$BR$4)*$D160:$AB160))</f>
        <v/>
      </c>
      <c r="BS160" s="15" t="str">
        <f t="shared" si="84"/>
        <v/>
      </c>
      <c r="BT160" s="2" t="str" cm="1">
        <f t="array" ref="BT160">IF(B160="","",SUMPRODUCT(($D$1:$AB$4=$BT$4)*$D160:$AB160))</f>
        <v/>
      </c>
      <c r="BU160" s="15" t="str">
        <f t="shared" si="85"/>
        <v/>
      </c>
      <c r="BV160" s="2" t="str" cm="1">
        <f t="array" ref="BV160">IF(B160="","",SUMPRODUCT(($D$1:$AB$4=$BV$4)*$D160:$AB160))</f>
        <v/>
      </c>
      <c r="BW160" s="15" t="str">
        <f t="shared" si="86"/>
        <v/>
      </c>
      <c r="BX160" s="2" t="str" cm="1">
        <f t="array" ref="BX160">IF(B160="","",SUMPRODUCT(($D$1:$AB$4=$BX$4)*$D160:$AB160))</f>
        <v/>
      </c>
      <c r="BY160" s="15" t="str">
        <f t="shared" si="87"/>
        <v/>
      </c>
      <c r="BZ160" s="2" t="str" cm="1">
        <f t="array" ref="BZ160">IF(B160="","",SUMPRODUCT(($D$1:$AB$4=$BZ$4)*$D160:$AB160))</f>
        <v/>
      </c>
      <c r="CA160" s="15" t="str">
        <f t="shared" si="88"/>
        <v/>
      </c>
      <c r="CB160" s="2" t="str" cm="1">
        <f t="array" ref="CB160">IF(B160="","",SUMPRODUCT(($D$1:$AB$4=$CB$4)*$D160:$AB160))</f>
        <v/>
      </c>
      <c r="CC160" s="15" t="str">
        <f t="shared" si="89"/>
        <v/>
      </c>
      <c r="CD160" s="2" t="str" cm="1">
        <f t="array" ref="CD160">IF(B160="","",SUMPRODUCT(($D$1:$AB$4=$CD$4)*$D160:$AB160))</f>
        <v/>
      </c>
      <c r="CE160" s="15" t="str">
        <f t="shared" si="90"/>
        <v/>
      </c>
      <c r="CF160" s="2" t="str" cm="1">
        <f t="array" ref="CF160">IF(B160="","",SUMPRODUCT(($D$1:$AB$4=$CF$4)*$D160:$AB160))</f>
        <v/>
      </c>
      <c r="CG160" s="15" t="str">
        <f t="shared" si="91"/>
        <v/>
      </c>
      <c r="CH160" s="2" t="str" cm="1">
        <f t="array" ref="CH160">IF(B160="","",SUMPRODUCT(($D$1:$AB$4=$CH$4)*$D160:$AB160))</f>
        <v/>
      </c>
      <c r="CI160" s="15" t="str">
        <f t="shared" si="92"/>
        <v/>
      </c>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row>
    <row r="161" spans="1:127" s="3" customFormat="1" ht="15.75" thickBot="1">
      <c r="A161" s="7">
        <v>156</v>
      </c>
      <c r="B161" s="1"/>
      <c r="D161" s="99"/>
      <c r="E161" s="100"/>
      <c r="F161" s="100"/>
      <c r="G161" s="100"/>
      <c r="H161" s="100"/>
      <c r="I161" s="101"/>
      <c r="J161" s="104"/>
      <c r="K161" s="105"/>
      <c r="L161" s="105"/>
      <c r="M161" s="105"/>
      <c r="N161" s="105"/>
      <c r="O161" s="106"/>
      <c r="P161" s="109"/>
      <c r="Q161" s="110"/>
      <c r="R161" s="110"/>
      <c r="S161" s="110"/>
      <c r="T161" s="110"/>
      <c r="U161" s="111"/>
      <c r="V161" s="115"/>
      <c r="W161" s="116"/>
      <c r="X161" s="116"/>
      <c r="Y161" s="116"/>
      <c r="Z161" s="116"/>
      <c r="AA161" s="116"/>
      <c r="AB161" s="170"/>
      <c r="AC161" s="171" t="str">
        <f t="shared" si="66"/>
        <v/>
      </c>
      <c r="AD161" s="172" t="str">
        <f t="shared" si="67"/>
        <v/>
      </c>
      <c r="AE161" s="4"/>
      <c r="AF161" s="4"/>
      <c r="AG161" s="4"/>
      <c r="AH161" s="4"/>
      <c r="AI161" s="4"/>
      <c r="AJ161" s="4"/>
      <c r="AK161" s="4"/>
      <c r="AL161" s="2" t="str" cm="1">
        <f t="array" ref="AL161">IF(B161="","",SUMPRODUCT(($D$1:$AB$4=$AL$4)*D161:AB161))</f>
        <v/>
      </c>
      <c r="AM161" s="15" t="str">
        <f t="shared" si="68"/>
        <v/>
      </c>
      <c r="AN161" s="2" t="str" cm="1">
        <f t="array" ref="AN161">IF(B161="","",SUMPRODUCT(($D$1:$AB$4=$AN$4)*D161:AB161))</f>
        <v/>
      </c>
      <c r="AO161" s="15" t="str">
        <f t="shared" si="69"/>
        <v/>
      </c>
      <c r="AP161" s="2" t="str" cm="1">
        <f t="array" ref="AP161">IF(B161="","",SUMPRODUCT(($D$1:$AB$4=$AP$4)*D161:AB161))</f>
        <v/>
      </c>
      <c r="AQ161" s="15" t="str">
        <f t="shared" si="70"/>
        <v/>
      </c>
      <c r="AR161" s="2" t="str" cm="1">
        <f t="array" ref="AR161">IF(B161="","",SUMPRODUCT(($D$1:$AB$4=$AR$4)*D161:AB161))</f>
        <v/>
      </c>
      <c r="AS161" s="15" t="str">
        <f t="shared" si="71"/>
        <v/>
      </c>
      <c r="AT161" s="2" t="str" cm="1">
        <f t="array" ref="AT161">IF(B161="","",SUMPRODUCT(($D$1:$AB$4=$AT$4)*$D161:$AB161))</f>
        <v/>
      </c>
      <c r="AU161" s="15" t="str">
        <f t="shared" si="72"/>
        <v/>
      </c>
      <c r="AV161" s="2" t="str" cm="1">
        <f t="array" ref="AV161">IF(D161="","",SUMPRODUCT(($D$1:$AB$4=$AV$4)*$D161:$AB161))</f>
        <v/>
      </c>
      <c r="AW161" s="15" t="str">
        <f t="shared" si="73"/>
        <v/>
      </c>
      <c r="AX161" s="2" t="str" cm="1">
        <f t="array" ref="AX161">IF(F161="","",SUMPRODUCT(($D$1:$AB$4=$AX$4)*$D161:$AB161))</f>
        <v/>
      </c>
      <c r="AY161" s="15" t="str">
        <f t="shared" si="74"/>
        <v/>
      </c>
      <c r="AZ161" s="2" t="str" cm="1">
        <f t="array" ref="AZ161">IF(B161="","",SUMPRODUCT(($D$1:$AB$4=$AZ$4)*$D161:$AB161))</f>
        <v/>
      </c>
      <c r="BA161" s="15" t="str">
        <f t="shared" si="75"/>
        <v/>
      </c>
      <c r="BB161" s="2" t="str" cm="1">
        <f t="array" ref="BB161">IF(B161="","",SUMPRODUCT(($D$1:$AB$4=$BB$4)*$D161:$AB161))</f>
        <v/>
      </c>
      <c r="BC161" s="15" t="str">
        <f t="shared" si="76"/>
        <v/>
      </c>
      <c r="BD161" s="2" t="str" cm="1">
        <f t="array" ref="BD161">IF(B161="","",SUMPRODUCT(($D$1:$AB$4=$BD$4)*$D161:$AB161))</f>
        <v/>
      </c>
      <c r="BE161" s="15" t="str">
        <f t="shared" si="77"/>
        <v/>
      </c>
      <c r="BF161" s="2" t="str" cm="1">
        <f t="array" ref="BF161">IF(B161="","",SUMPRODUCT(($D$1:$AB$4=$BF$4)*$D161:$AB161))</f>
        <v/>
      </c>
      <c r="BG161" s="15" t="str">
        <f t="shared" si="78"/>
        <v/>
      </c>
      <c r="BH161" s="2" t="str" cm="1">
        <f t="array" ref="BH161">IF(B161="","",SUMPRODUCT(($D$1:$AB$4=$BH$4)*$D161:$AB161))</f>
        <v/>
      </c>
      <c r="BI161" s="15" t="str">
        <f t="shared" si="79"/>
        <v/>
      </c>
      <c r="BJ161" s="2" t="str" cm="1">
        <f t="array" ref="BJ161">IF(B161="","",SUMPRODUCT(($D$1:$AB$4=$BJ$4)*$D161:$AB161))</f>
        <v/>
      </c>
      <c r="BK161" s="15" t="str">
        <f t="shared" si="80"/>
        <v/>
      </c>
      <c r="BL161" s="2" t="str" cm="1">
        <f t="array" ref="BL161">IF(B161="","",SUMPRODUCT(($D$1:$AB$4=$BL$4)*$D161:$AB161))</f>
        <v/>
      </c>
      <c r="BM161" s="15" t="str">
        <f t="shared" si="81"/>
        <v/>
      </c>
      <c r="BN161" s="2" t="str" cm="1">
        <f t="array" ref="BN161">IF(B161="","",SUMPRODUCT(($D$1:$AB$4=$BN$4)*$D161:$AB161))</f>
        <v/>
      </c>
      <c r="BO161" s="15" t="str">
        <f t="shared" si="82"/>
        <v/>
      </c>
      <c r="BP161" s="2" t="str" cm="1">
        <f t="array" ref="BP161">IF(B161="","",SUMPRODUCT(($D$1:$AB$4=$BP$4)*$D161:$AB161))</f>
        <v/>
      </c>
      <c r="BQ161" s="15" t="str">
        <f t="shared" si="83"/>
        <v/>
      </c>
      <c r="BR161" s="2" t="str" cm="1">
        <f t="array" ref="BR161">IF(B161="","",SUMPRODUCT(($D$1:$AB$4=$BR$4)*$D161:$AB161))</f>
        <v/>
      </c>
      <c r="BS161" s="15" t="str">
        <f t="shared" si="84"/>
        <v/>
      </c>
      <c r="BT161" s="2" t="str" cm="1">
        <f t="array" ref="BT161">IF(B161="","",SUMPRODUCT(($D$1:$AB$4=$BT$4)*$D161:$AB161))</f>
        <v/>
      </c>
      <c r="BU161" s="15" t="str">
        <f t="shared" si="85"/>
        <v/>
      </c>
      <c r="BV161" s="2" t="str" cm="1">
        <f t="array" ref="BV161">IF(B161="","",SUMPRODUCT(($D$1:$AB$4=$BV$4)*$D161:$AB161))</f>
        <v/>
      </c>
      <c r="BW161" s="15" t="str">
        <f t="shared" si="86"/>
        <v/>
      </c>
      <c r="BX161" s="2" t="str" cm="1">
        <f t="array" ref="BX161">IF(B161="","",SUMPRODUCT(($D$1:$AB$4=$BX$4)*$D161:$AB161))</f>
        <v/>
      </c>
      <c r="BY161" s="15" t="str">
        <f t="shared" si="87"/>
        <v/>
      </c>
      <c r="BZ161" s="2" t="str" cm="1">
        <f t="array" ref="BZ161">IF(B161="","",SUMPRODUCT(($D$1:$AB$4=$BZ$4)*$D161:$AB161))</f>
        <v/>
      </c>
      <c r="CA161" s="15" t="str">
        <f t="shared" si="88"/>
        <v/>
      </c>
      <c r="CB161" s="2" t="str" cm="1">
        <f t="array" ref="CB161">IF(B161="","",SUMPRODUCT(($D$1:$AB$4=$CB$4)*$D161:$AB161))</f>
        <v/>
      </c>
      <c r="CC161" s="15" t="str">
        <f t="shared" si="89"/>
        <v/>
      </c>
      <c r="CD161" s="2" t="str" cm="1">
        <f t="array" ref="CD161">IF(B161="","",SUMPRODUCT(($D$1:$AB$4=$CD$4)*$D161:$AB161))</f>
        <v/>
      </c>
      <c r="CE161" s="15" t="str">
        <f t="shared" si="90"/>
        <v/>
      </c>
      <c r="CF161" s="2" t="str" cm="1">
        <f t="array" ref="CF161">IF(B161="","",SUMPRODUCT(($D$1:$AB$4=$CF$4)*$D161:$AB161))</f>
        <v/>
      </c>
      <c r="CG161" s="15" t="str">
        <f t="shared" si="91"/>
        <v/>
      </c>
      <c r="CH161" s="2" t="str" cm="1">
        <f t="array" ref="CH161">IF(B161="","",SUMPRODUCT(($D$1:$AB$4=$CH$4)*$D161:$AB161))</f>
        <v/>
      </c>
      <c r="CI161" s="15" t="str">
        <f t="shared" si="92"/>
        <v/>
      </c>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row>
    <row r="162" spans="1:127" s="3" customFormat="1" ht="15.75" thickBot="1">
      <c r="A162" s="7">
        <v>157</v>
      </c>
      <c r="B162" s="1"/>
      <c r="D162" s="99"/>
      <c r="E162" s="100"/>
      <c r="F162" s="100"/>
      <c r="G162" s="100"/>
      <c r="H162" s="100"/>
      <c r="I162" s="101"/>
      <c r="J162" s="104"/>
      <c r="K162" s="105"/>
      <c r="L162" s="105"/>
      <c r="M162" s="105"/>
      <c r="N162" s="105"/>
      <c r="O162" s="106"/>
      <c r="P162" s="109"/>
      <c r="Q162" s="110"/>
      <c r="R162" s="110"/>
      <c r="S162" s="110"/>
      <c r="T162" s="110"/>
      <c r="U162" s="111"/>
      <c r="V162" s="115"/>
      <c r="W162" s="116"/>
      <c r="X162" s="116"/>
      <c r="Y162" s="116"/>
      <c r="Z162" s="116"/>
      <c r="AA162" s="116"/>
      <c r="AB162" s="170"/>
      <c r="AC162" s="171" t="str">
        <f t="shared" si="66"/>
        <v/>
      </c>
      <c r="AD162" s="172" t="str">
        <f t="shared" si="67"/>
        <v/>
      </c>
      <c r="AE162" s="4"/>
      <c r="AF162" s="4"/>
      <c r="AG162" s="4"/>
      <c r="AH162" s="4"/>
      <c r="AI162" s="4"/>
      <c r="AJ162" s="4"/>
      <c r="AK162" s="4"/>
      <c r="AL162" s="2" t="str" cm="1">
        <f t="array" ref="AL162">IF(B162="","",SUMPRODUCT(($D$1:$AB$4=$AL$4)*D162:AB162))</f>
        <v/>
      </c>
      <c r="AM162" s="15" t="str">
        <f t="shared" si="68"/>
        <v/>
      </c>
      <c r="AN162" s="2" t="str" cm="1">
        <f t="array" ref="AN162">IF(B162="","",SUMPRODUCT(($D$1:$AB$4=$AN$4)*D162:AB162))</f>
        <v/>
      </c>
      <c r="AO162" s="15" t="str">
        <f t="shared" si="69"/>
        <v/>
      </c>
      <c r="AP162" s="2" t="str" cm="1">
        <f t="array" ref="AP162">IF(B162="","",SUMPRODUCT(($D$1:$AB$4=$AP$4)*D162:AB162))</f>
        <v/>
      </c>
      <c r="AQ162" s="15" t="str">
        <f t="shared" si="70"/>
        <v/>
      </c>
      <c r="AR162" s="2" t="str" cm="1">
        <f t="array" ref="AR162">IF(B162="","",SUMPRODUCT(($D$1:$AB$4=$AR$4)*D162:AB162))</f>
        <v/>
      </c>
      <c r="AS162" s="15" t="str">
        <f t="shared" si="71"/>
        <v/>
      </c>
      <c r="AT162" s="2" t="str" cm="1">
        <f t="array" ref="AT162">IF(B162="","",SUMPRODUCT(($D$1:$AB$4=$AT$4)*$D162:$AB162))</f>
        <v/>
      </c>
      <c r="AU162" s="15" t="str">
        <f t="shared" si="72"/>
        <v/>
      </c>
      <c r="AV162" s="2" t="str" cm="1">
        <f t="array" ref="AV162">IF(D162="","",SUMPRODUCT(($D$1:$AB$4=$AV$4)*$D162:$AB162))</f>
        <v/>
      </c>
      <c r="AW162" s="15" t="str">
        <f t="shared" si="73"/>
        <v/>
      </c>
      <c r="AX162" s="2" t="str" cm="1">
        <f t="array" ref="AX162">IF(F162="","",SUMPRODUCT(($D$1:$AB$4=$AX$4)*$D162:$AB162))</f>
        <v/>
      </c>
      <c r="AY162" s="15" t="str">
        <f t="shared" si="74"/>
        <v/>
      </c>
      <c r="AZ162" s="2" t="str" cm="1">
        <f t="array" ref="AZ162">IF(B162="","",SUMPRODUCT(($D$1:$AB$4=$AZ$4)*$D162:$AB162))</f>
        <v/>
      </c>
      <c r="BA162" s="15" t="str">
        <f t="shared" si="75"/>
        <v/>
      </c>
      <c r="BB162" s="2" t="str" cm="1">
        <f t="array" ref="BB162">IF(B162="","",SUMPRODUCT(($D$1:$AB$4=$BB$4)*$D162:$AB162))</f>
        <v/>
      </c>
      <c r="BC162" s="15" t="str">
        <f t="shared" si="76"/>
        <v/>
      </c>
      <c r="BD162" s="2" t="str" cm="1">
        <f t="array" ref="BD162">IF(B162="","",SUMPRODUCT(($D$1:$AB$4=$BD$4)*$D162:$AB162))</f>
        <v/>
      </c>
      <c r="BE162" s="15" t="str">
        <f t="shared" si="77"/>
        <v/>
      </c>
      <c r="BF162" s="2" t="str" cm="1">
        <f t="array" ref="BF162">IF(B162="","",SUMPRODUCT(($D$1:$AB$4=$BF$4)*$D162:$AB162))</f>
        <v/>
      </c>
      <c r="BG162" s="15" t="str">
        <f t="shared" si="78"/>
        <v/>
      </c>
      <c r="BH162" s="2" t="str" cm="1">
        <f t="array" ref="BH162">IF(B162="","",SUMPRODUCT(($D$1:$AB$4=$BH$4)*$D162:$AB162))</f>
        <v/>
      </c>
      <c r="BI162" s="15" t="str">
        <f t="shared" si="79"/>
        <v/>
      </c>
      <c r="BJ162" s="2" t="str" cm="1">
        <f t="array" ref="BJ162">IF(B162="","",SUMPRODUCT(($D$1:$AB$4=$BJ$4)*$D162:$AB162))</f>
        <v/>
      </c>
      <c r="BK162" s="15" t="str">
        <f t="shared" si="80"/>
        <v/>
      </c>
      <c r="BL162" s="2" t="str" cm="1">
        <f t="array" ref="BL162">IF(B162="","",SUMPRODUCT(($D$1:$AB$4=$BL$4)*$D162:$AB162))</f>
        <v/>
      </c>
      <c r="BM162" s="15" t="str">
        <f t="shared" si="81"/>
        <v/>
      </c>
      <c r="BN162" s="2" t="str" cm="1">
        <f t="array" ref="BN162">IF(B162="","",SUMPRODUCT(($D$1:$AB$4=$BN$4)*$D162:$AB162))</f>
        <v/>
      </c>
      <c r="BO162" s="15" t="str">
        <f t="shared" si="82"/>
        <v/>
      </c>
      <c r="BP162" s="2" t="str" cm="1">
        <f t="array" ref="BP162">IF(B162="","",SUMPRODUCT(($D$1:$AB$4=$BP$4)*$D162:$AB162))</f>
        <v/>
      </c>
      <c r="BQ162" s="15" t="str">
        <f t="shared" si="83"/>
        <v/>
      </c>
      <c r="BR162" s="2" t="str" cm="1">
        <f t="array" ref="BR162">IF(B162="","",SUMPRODUCT(($D$1:$AB$4=$BR$4)*$D162:$AB162))</f>
        <v/>
      </c>
      <c r="BS162" s="15" t="str">
        <f t="shared" si="84"/>
        <v/>
      </c>
      <c r="BT162" s="2" t="str" cm="1">
        <f t="array" ref="BT162">IF(B162="","",SUMPRODUCT(($D$1:$AB$4=$BT$4)*$D162:$AB162))</f>
        <v/>
      </c>
      <c r="BU162" s="15" t="str">
        <f t="shared" si="85"/>
        <v/>
      </c>
      <c r="BV162" s="2" t="str" cm="1">
        <f t="array" ref="BV162">IF(B162="","",SUMPRODUCT(($D$1:$AB$4=$BV$4)*$D162:$AB162))</f>
        <v/>
      </c>
      <c r="BW162" s="15" t="str">
        <f t="shared" si="86"/>
        <v/>
      </c>
      <c r="BX162" s="2" t="str" cm="1">
        <f t="array" ref="BX162">IF(B162="","",SUMPRODUCT(($D$1:$AB$4=$BX$4)*$D162:$AB162))</f>
        <v/>
      </c>
      <c r="BY162" s="15" t="str">
        <f t="shared" si="87"/>
        <v/>
      </c>
      <c r="BZ162" s="2" t="str" cm="1">
        <f t="array" ref="BZ162">IF(B162="","",SUMPRODUCT(($D$1:$AB$4=$BZ$4)*$D162:$AB162))</f>
        <v/>
      </c>
      <c r="CA162" s="15" t="str">
        <f t="shared" si="88"/>
        <v/>
      </c>
      <c r="CB162" s="2" t="str" cm="1">
        <f t="array" ref="CB162">IF(B162="","",SUMPRODUCT(($D$1:$AB$4=$CB$4)*$D162:$AB162))</f>
        <v/>
      </c>
      <c r="CC162" s="15" t="str">
        <f t="shared" si="89"/>
        <v/>
      </c>
      <c r="CD162" s="2" t="str" cm="1">
        <f t="array" ref="CD162">IF(B162="","",SUMPRODUCT(($D$1:$AB$4=$CD$4)*$D162:$AB162))</f>
        <v/>
      </c>
      <c r="CE162" s="15" t="str">
        <f t="shared" si="90"/>
        <v/>
      </c>
      <c r="CF162" s="2" t="str" cm="1">
        <f t="array" ref="CF162">IF(B162="","",SUMPRODUCT(($D$1:$AB$4=$CF$4)*$D162:$AB162))</f>
        <v/>
      </c>
      <c r="CG162" s="15" t="str">
        <f t="shared" si="91"/>
        <v/>
      </c>
      <c r="CH162" s="2" t="str" cm="1">
        <f t="array" ref="CH162">IF(B162="","",SUMPRODUCT(($D$1:$AB$4=$CH$4)*$D162:$AB162))</f>
        <v/>
      </c>
      <c r="CI162" s="15" t="str">
        <f t="shared" si="92"/>
        <v/>
      </c>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row>
    <row r="163" spans="1:127" s="3" customFormat="1" ht="15.75" thickBot="1">
      <c r="A163" s="7">
        <v>158</v>
      </c>
      <c r="B163" s="1"/>
      <c r="D163" s="99"/>
      <c r="E163" s="100"/>
      <c r="F163" s="100"/>
      <c r="G163" s="100"/>
      <c r="H163" s="100"/>
      <c r="I163" s="101"/>
      <c r="J163" s="104"/>
      <c r="K163" s="105"/>
      <c r="L163" s="105"/>
      <c r="M163" s="105"/>
      <c r="N163" s="105"/>
      <c r="O163" s="106"/>
      <c r="P163" s="109"/>
      <c r="Q163" s="110"/>
      <c r="R163" s="110"/>
      <c r="S163" s="110"/>
      <c r="T163" s="110"/>
      <c r="U163" s="111"/>
      <c r="V163" s="115"/>
      <c r="W163" s="116"/>
      <c r="X163" s="116"/>
      <c r="Y163" s="116"/>
      <c r="Z163" s="116"/>
      <c r="AA163" s="116"/>
      <c r="AB163" s="170"/>
      <c r="AC163" s="171" t="str">
        <f t="shared" si="66"/>
        <v/>
      </c>
      <c r="AD163" s="172" t="str">
        <f t="shared" si="67"/>
        <v/>
      </c>
      <c r="AE163" s="4"/>
      <c r="AF163" s="4"/>
      <c r="AG163" s="4"/>
      <c r="AH163" s="4"/>
      <c r="AI163" s="4"/>
      <c r="AJ163" s="4"/>
      <c r="AK163" s="4"/>
      <c r="AL163" s="2" t="str" cm="1">
        <f t="array" ref="AL163">IF(B163="","",SUMPRODUCT(($D$1:$AB$4=$AL$4)*D163:AB163))</f>
        <v/>
      </c>
      <c r="AM163" s="15" t="str">
        <f t="shared" si="68"/>
        <v/>
      </c>
      <c r="AN163" s="2" t="str" cm="1">
        <f t="array" ref="AN163">IF(B163="","",SUMPRODUCT(($D$1:$AB$4=$AN$4)*D163:AB163))</f>
        <v/>
      </c>
      <c r="AO163" s="15" t="str">
        <f t="shared" si="69"/>
        <v/>
      </c>
      <c r="AP163" s="2" t="str" cm="1">
        <f t="array" ref="AP163">IF(B163="","",SUMPRODUCT(($D$1:$AB$4=$AP$4)*D163:AB163))</f>
        <v/>
      </c>
      <c r="AQ163" s="15" t="str">
        <f t="shared" si="70"/>
        <v/>
      </c>
      <c r="AR163" s="2" t="str" cm="1">
        <f t="array" ref="AR163">IF(B163="","",SUMPRODUCT(($D$1:$AB$4=$AR$4)*D163:AB163))</f>
        <v/>
      </c>
      <c r="AS163" s="15" t="str">
        <f t="shared" si="71"/>
        <v/>
      </c>
      <c r="AT163" s="2" t="str" cm="1">
        <f t="array" ref="AT163">IF(B163="","",SUMPRODUCT(($D$1:$AB$4=$AT$4)*$D163:$AB163))</f>
        <v/>
      </c>
      <c r="AU163" s="15" t="str">
        <f t="shared" si="72"/>
        <v/>
      </c>
      <c r="AV163" s="2" t="str" cm="1">
        <f t="array" ref="AV163">IF(D163="","",SUMPRODUCT(($D$1:$AB$4=$AV$4)*$D163:$AB163))</f>
        <v/>
      </c>
      <c r="AW163" s="15" t="str">
        <f t="shared" si="73"/>
        <v/>
      </c>
      <c r="AX163" s="2" t="str" cm="1">
        <f t="array" ref="AX163">IF(F163="","",SUMPRODUCT(($D$1:$AB$4=$AX$4)*$D163:$AB163))</f>
        <v/>
      </c>
      <c r="AY163" s="15" t="str">
        <f t="shared" si="74"/>
        <v/>
      </c>
      <c r="AZ163" s="2" t="str" cm="1">
        <f t="array" ref="AZ163">IF(B163="","",SUMPRODUCT(($D$1:$AB$4=$AZ$4)*$D163:$AB163))</f>
        <v/>
      </c>
      <c r="BA163" s="15" t="str">
        <f t="shared" si="75"/>
        <v/>
      </c>
      <c r="BB163" s="2" t="str" cm="1">
        <f t="array" ref="BB163">IF(B163="","",SUMPRODUCT(($D$1:$AB$4=$BB$4)*$D163:$AB163))</f>
        <v/>
      </c>
      <c r="BC163" s="15" t="str">
        <f t="shared" si="76"/>
        <v/>
      </c>
      <c r="BD163" s="2" t="str" cm="1">
        <f t="array" ref="BD163">IF(B163="","",SUMPRODUCT(($D$1:$AB$4=$BD$4)*$D163:$AB163))</f>
        <v/>
      </c>
      <c r="BE163" s="15" t="str">
        <f t="shared" si="77"/>
        <v/>
      </c>
      <c r="BF163" s="2" t="str" cm="1">
        <f t="array" ref="BF163">IF(B163="","",SUMPRODUCT(($D$1:$AB$4=$BF$4)*$D163:$AB163))</f>
        <v/>
      </c>
      <c r="BG163" s="15" t="str">
        <f t="shared" si="78"/>
        <v/>
      </c>
      <c r="BH163" s="2" t="str" cm="1">
        <f t="array" ref="BH163">IF(B163="","",SUMPRODUCT(($D$1:$AB$4=$BH$4)*$D163:$AB163))</f>
        <v/>
      </c>
      <c r="BI163" s="15" t="str">
        <f t="shared" si="79"/>
        <v/>
      </c>
      <c r="BJ163" s="2" t="str" cm="1">
        <f t="array" ref="BJ163">IF(B163="","",SUMPRODUCT(($D$1:$AB$4=$BJ$4)*$D163:$AB163))</f>
        <v/>
      </c>
      <c r="BK163" s="15" t="str">
        <f t="shared" si="80"/>
        <v/>
      </c>
      <c r="BL163" s="2" t="str" cm="1">
        <f t="array" ref="BL163">IF(B163="","",SUMPRODUCT(($D$1:$AB$4=$BL$4)*$D163:$AB163))</f>
        <v/>
      </c>
      <c r="BM163" s="15" t="str">
        <f t="shared" si="81"/>
        <v/>
      </c>
      <c r="BN163" s="2" t="str" cm="1">
        <f t="array" ref="BN163">IF(B163="","",SUMPRODUCT(($D$1:$AB$4=$BN$4)*$D163:$AB163))</f>
        <v/>
      </c>
      <c r="BO163" s="15" t="str">
        <f t="shared" si="82"/>
        <v/>
      </c>
      <c r="BP163" s="2" t="str" cm="1">
        <f t="array" ref="BP163">IF(B163="","",SUMPRODUCT(($D$1:$AB$4=$BP$4)*$D163:$AB163))</f>
        <v/>
      </c>
      <c r="BQ163" s="15" t="str">
        <f t="shared" si="83"/>
        <v/>
      </c>
      <c r="BR163" s="2" t="str" cm="1">
        <f t="array" ref="BR163">IF(B163="","",SUMPRODUCT(($D$1:$AB$4=$BR$4)*$D163:$AB163))</f>
        <v/>
      </c>
      <c r="BS163" s="15" t="str">
        <f t="shared" si="84"/>
        <v/>
      </c>
      <c r="BT163" s="2" t="str" cm="1">
        <f t="array" ref="BT163">IF(B163="","",SUMPRODUCT(($D$1:$AB$4=$BT$4)*$D163:$AB163))</f>
        <v/>
      </c>
      <c r="BU163" s="15" t="str">
        <f t="shared" si="85"/>
        <v/>
      </c>
      <c r="BV163" s="2" t="str" cm="1">
        <f t="array" ref="BV163">IF(B163="","",SUMPRODUCT(($D$1:$AB$4=$BV$4)*$D163:$AB163))</f>
        <v/>
      </c>
      <c r="BW163" s="15" t="str">
        <f t="shared" si="86"/>
        <v/>
      </c>
      <c r="BX163" s="2" t="str" cm="1">
        <f t="array" ref="BX163">IF(B163="","",SUMPRODUCT(($D$1:$AB$4=$BX$4)*$D163:$AB163))</f>
        <v/>
      </c>
      <c r="BY163" s="15" t="str">
        <f t="shared" si="87"/>
        <v/>
      </c>
      <c r="BZ163" s="2" t="str" cm="1">
        <f t="array" ref="BZ163">IF(B163="","",SUMPRODUCT(($D$1:$AB$4=$BZ$4)*$D163:$AB163))</f>
        <v/>
      </c>
      <c r="CA163" s="15" t="str">
        <f t="shared" si="88"/>
        <v/>
      </c>
      <c r="CB163" s="2" t="str" cm="1">
        <f t="array" ref="CB163">IF(B163="","",SUMPRODUCT(($D$1:$AB$4=$CB$4)*$D163:$AB163))</f>
        <v/>
      </c>
      <c r="CC163" s="15" t="str">
        <f t="shared" si="89"/>
        <v/>
      </c>
      <c r="CD163" s="2" t="str" cm="1">
        <f t="array" ref="CD163">IF(B163="","",SUMPRODUCT(($D$1:$AB$4=$CD$4)*$D163:$AB163))</f>
        <v/>
      </c>
      <c r="CE163" s="15" t="str">
        <f t="shared" si="90"/>
        <v/>
      </c>
      <c r="CF163" s="2" t="str" cm="1">
        <f t="array" ref="CF163">IF(B163="","",SUMPRODUCT(($D$1:$AB$4=$CF$4)*$D163:$AB163))</f>
        <v/>
      </c>
      <c r="CG163" s="15" t="str">
        <f t="shared" si="91"/>
        <v/>
      </c>
      <c r="CH163" s="2" t="str" cm="1">
        <f t="array" ref="CH163">IF(B163="","",SUMPRODUCT(($D$1:$AB$4=$CH$4)*$D163:$AB163))</f>
        <v/>
      </c>
      <c r="CI163" s="15" t="str">
        <f t="shared" si="92"/>
        <v/>
      </c>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row>
    <row r="164" spans="1:127" s="3" customFormat="1" ht="15.75" thickBot="1">
      <c r="A164" s="7">
        <v>159</v>
      </c>
      <c r="B164" s="1"/>
      <c r="D164" s="99"/>
      <c r="E164" s="100"/>
      <c r="F164" s="100"/>
      <c r="G164" s="100"/>
      <c r="H164" s="100"/>
      <c r="I164" s="101"/>
      <c r="J164" s="104"/>
      <c r="K164" s="105"/>
      <c r="L164" s="105"/>
      <c r="M164" s="105"/>
      <c r="N164" s="105"/>
      <c r="O164" s="106"/>
      <c r="P164" s="109"/>
      <c r="Q164" s="110"/>
      <c r="R164" s="110"/>
      <c r="S164" s="110"/>
      <c r="T164" s="110"/>
      <c r="U164" s="111"/>
      <c r="V164" s="115"/>
      <c r="W164" s="116"/>
      <c r="X164" s="116"/>
      <c r="Y164" s="116"/>
      <c r="Z164" s="116"/>
      <c r="AA164" s="116"/>
      <c r="AB164" s="170"/>
      <c r="AC164" s="171" t="str">
        <f t="shared" si="66"/>
        <v/>
      </c>
      <c r="AD164" s="172" t="str">
        <f t="shared" si="67"/>
        <v/>
      </c>
      <c r="AE164" s="4"/>
      <c r="AF164" s="4"/>
      <c r="AG164" s="4"/>
      <c r="AH164" s="4"/>
      <c r="AI164" s="4"/>
      <c r="AJ164" s="4"/>
      <c r="AK164" s="4"/>
      <c r="AL164" s="2" t="str" cm="1">
        <f t="array" ref="AL164">IF(B164="","",SUMPRODUCT(($D$1:$AB$4=$AL$4)*D164:AB164))</f>
        <v/>
      </c>
      <c r="AM164" s="15" t="str">
        <f t="shared" si="68"/>
        <v/>
      </c>
      <c r="AN164" s="2" t="str" cm="1">
        <f t="array" ref="AN164">IF(B164="","",SUMPRODUCT(($D$1:$AB$4=$AN$4)*D164:AB164))</f>
        <v/>
      </c>
      <c r="AO164" s="15" t="str">
        <f t="shared" si="69"/>
        <v/>
      </c>
      <c r="AP164" s="2" t="str" cm="1">
        <f t="array" ref="AP164">IF(B164="","",SUMPRODUCT(($D$1:$AB$4=$AP$4)*D164:AB164))</f>
        <v/>
      </c>
      <c r="AQ164" s="15" t="str">
        <f t="shared" si="70"/>
        <v/>
      </c>
      <c r="AR164" s="2" t="str" cm="1">
        <f t="array" ref="AR164">IF(B164="","",SUMPRODUCT(($D$1:$AB$4=$AR$4)*D164:AB164))</f>
        <v/>
      </c>
      <c r="AS164" s="15" t="str">
        <f t="shared" si="71"/>
        <v/>
      </c>
      <c r="AT164" s="2" t="str" cm="1">
        <f t="array" ref="AT164">IF(B164="","",SUMPRODUCT(($D$1:$AB$4=$AT$4)*$D164:$AB164))</f>
        <v/>
      </c>
      <c r="AU164" s="15" t="str">
        <f t="shared" si="72"/>
        <v/>
      </c>
      <c r="AV164" s="2" t="str" cm="1">
        <f t="array" ref="AV164">IF(D164="","",SUMPRODUCT(($D$1:$AB$4=$AV$4)*$D164:$AB164))</f>
        <v/>
      </c>
      <c r="AW164" s="15" t="str">
        <f t="shared" si="73"/>
        <v/>
      </c>
      <c r="AX164" s="2" t="str" cm="1">
        <f t="array" ref="AX164">IF(F164="","",SUMPRODUCT(($D$1:$AB$4=$AX$4)*$D164:$AB164))</f>
        <v/>
      </c>
      <c r="AY164" s="15" t="str">
        <f t="shared" si="74"/>
        <v/>
      </c>
      <c r="AZ164" s="2" t="str" cm="1">
        <f t="array" ref="AZ164">IF(B164="","",SUMPRODUCT(($D$1:$AB$4=$AZ$4)*$D164:$AB164))</f>
        <v/>
      </c>
      <c r="BA164" s="15" t="str">
        <f t="shared" si="75"/>
        <v/>
      </c>
      <c r="BB164" s="2" t="str" cm="1">
        <f t="array" ref="BB164">IF(B164="","",SUMPRODUCT(($D$1:$AB$4=$BB$4)*$D164:$AB164))</f>
        <v/>
      </c>
      <c r="BC164" s="15" t="str">
        <f t="shared" si="76"/>
        <v/>
      </c>
      <c r="BD164" s="2" t="str" cm="1">
        <f t="array" ref="BD164">IF(B164="","",SUMPRODUCT(($D$1:$AB$4=$BD$4)*$D164:$AB164))</f>
        <v/>
      </c>
      <c r="BE164" s="15" t="str">
        <f t="shared" si="77"/>
        <v/>
      </c>
      <c r="BF164" s="2" t="str" cm="1">
        <f t="array" ref="BF164">IF(B164="","",SUMPRODUCT(($D$1:$AB$4=$BF$4)*$D164:$AB164))</f>
        <v/>
      </c>
      <c r="BG164" s="15" t="str">
        <f t="shared" si="78"/>
        <v/>
      </c>
      <c r="BH164" s="2" t="str" cm="1">
        <f t="array" ref="BH164">IF(B164="","",SUMPRODUCT(($D$1:$AB$4=$BH$4)*$D164:$AB164))</f>
        <v/>
      </c>
      <c r="BI164" s="15" t="str">
        <f t="shared" si="79"/>
        <v/>
      </c>
      <c r="BJ164" s="2" t="str" cm="1">
        <f t="array" ref="BJ164">IF(B164="","",SUMPRODUCT(($D$1:$AB$4=$BJ$4)*$D164:$AB164))</f>
        <v/>
      </c>
      <c r="BK164" s="15" t="str">
        <f t="shared" si="80"/>
        <v/>
      </c>
      <c r="BL164" s="2" t="str" cm="1">
        <f t="array" ref="BL164">IF(B164="","",SUMPRODUCT(($D$1:$AB$4=$BL$4)*$D164:$AB164))</f>
        <v/>
      </c>
      <c r="BM164" s="15" t="str">
        <f t="shared" si="81"/>
        <v/>
      </c>
      <c r="BN164" s="2" t="str" cm="1">
        <f t="array" ref="BN164">IF(B164="","",SUMPRODUCT(($D$1:$AB$4=$BN$4)*$D164:$AB164))</f>
        <v/>
      </c>
      <c r="BO164" s="15" t="str">
        <f t="shared" si="82"/>
        <v/>
      </c>
      <c r="BP164" s="2" t="str" cm="1">
        <f t="array" ref="BP164">IF(B164="","",SUMPRODUCT(($D$1:$AB$4=$BP$4)*$D164:$AB164))</f>
        <v/>
      </c>
      <c r="BQ164" s="15" t="str">
        <f t="shared" si="83"/>
        <v/>
      </c>
      <c r="BR164" s="2" t="str" cm="1">
        <f t="array" ref="BR164">IF(B164="","",SUMPRODUCT(($D$1:$AB$4=$BR$4)*$D164:$AB164))</f>
        <v/>
      </c>
      <c r="BS164" s="15" t="str">
        <f t="shared" si="84"/>
        <v/>
      </c>
      <c r="BT164" s="2" t="str" cm="1">
        <f t="array" ref="BT164">IF(B164="","",SUMPRODUCT(($D$1:$AB$4=$BT$4)*$D164:$AB164))</f>
        <v/>
      </c>
      <c r="BU164" s="15" t="str">
        <f t="shared" si="85"/>
        <v/>
      </c>
      <c r="BV164" s="2" t="str" cm="1">
        <f t="array" ref="BV164">IF(B164="","",SUMPRODUCT(($D$1:$AB$4=$BV$4)*$D164:$AB164))</f>
        <v/>
      </c>
      <c r="BW164" s="15" t="str">
        <f t="shared" si="86"/>
        <v/>
      </c>
      <c r="BX164" s="2" t="str" cm="1">
        <f t="array" ref="BX164">IF(B164="","",SUMPRODUCT(($D$1:$AB$4=$BX$4)*$D164:$AB164))</f>
        <v/>
      </c>
      <c r="BY164" s="15" t="str">
        <f t="shared" si="87"/>
        <v/>
      </c>
      <c r="BZ164" s="2" t="str" cm="1">
        <f t="array" ref="BZ164">IF(B164="","",SUMPRODUCT(($D$1:$AB$4=$BZ$4)*$D164:$AB164))</f>
        <v/>
      </c>
      <c r="CA164" s="15" t="str">
        <f t="shared" si="88"/>
        <v/>
      </c>
      <c r="CB164" s="2" t="str" cm="1">
        <f t="array" ref="CB164">IF(B164="","",SUMPRODUCT(($D$1:$AB$4=$CB$4)*$D164:$AB164))</f>
        <v/>
      </c>
      <c r="CC164" s="15" t="str">
        <f t="shared" si="89"/>
        <v/>
      </c>
      <c r="CD164" s="2" t="str" cm="1">
        <f t="array" ref="CD164">IF(B164="","",SUMPRODUCT(($D$1:$AB$4=$CD$4)*$D164:$AB164))</f>
        <v/>
      </c>
      <c r="CE164" s="15" t="str">
        <f t="shared" si="90"/>
        <v/>
      </c>
      <c r="CF164" s="2" t="str" cm="1">
        <f t="array" ref="CF164">IF(B164="","",SUMPRODUCT(($D$1:$AB$4=$CF$4)*$D164:$AB164))</f>
        <v/>
      </c>
      <c r="CG164" s="15" t="str">
        <f t="shared" si="91"/>
        <v/>
      </c>
      <c r="CH164" s="2" t="str" cm="1">
        <f t="array" ref="CH164">IF(B164="","",SUMPRODUCT(($D$1:$AB$4=$CH$4)*$D164:$AB164))</f>
        <v/>
      </c>
      <c r="CI164" s="15" t="str">
        <f t="shared" si="92"/>
        <v/>
      </c>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row>
    <row r="165" spans="1:127" s="3" customFormat="1" ht="15.75" thickBot="1">
      <c r="A165" s="7">
        <v>160</v>
      </c>
      <c r="B165" s="1"/>
      <c r="D165" s="99"/>
      <c r="E165" s="100"/>
      <c r="F165" s="100"/>
      <c r="G165" s="100"/>
      <c r="H165" s="100"/>
      <c r="I165" s="101"/>
      <c r="J165" s="104"/>
      <c r="K165" s="105"/>
      <c r="L165" s="105"/>
      <c r="M165" s="105"/>
      <c r="N165" s="105"/>
      <c r="O165" s="106"/>
      <c r="P165" s="109"/>
      <c r="Q165" s="110"/>
      <c r="R165" s="110"/>
      <c r="S165" s="110"/>
      <c r="T165" s="110"/>
      <c r="U165" s="111"/>
      <c r="V165" s="115"/>
      <c r="W165" s="116"/>
      <c r="X165" s="116"/>
      <c r="Y165" s="116"/>
      <c r="Z165" s="116"/>
      <c r="AA165" s="116"/>
      <c r="AB165" s="170"/>
      <c r="AC165" s="171" t="str">
        <f t="shared" si="66"/>
        <v/>
      </c>
      <c r="AD165" s="172" t="str">
        <f t="shared" si="67"/>
        <v/>
      </c>
      <c r="AE165" s="4"/>
      <c r="AF165" s="4"/>
      <c r="AG165" s="4"/>
      <c r="AH165" s="4"/>
      <c r="AI165" s="4"/>
      <c r="AJ165" s="4"/>
      <c r="AK165" s="4"/>
      <c r="AL165" s="2" t="str" cm="1">
        <f t="array" ref="AL165">IF(B165="","",SUMPRODUCT(($D$1:$AB$4=$AL$4)*D165:AB165))</f>
        <v/>
      </c>
      <c r="AM165" s="15" t="str">
        <f t="shared" si="68"/>
        <v/>
      </c>
      <c r="AN165" s="2" t="str" cm="1">
        <f t="array" ref="AN165">IF(B165="","",SUMPRODUCT(($D$1:$AB$4=$AN$4)*D165:AB165))</f>
        <v/>
      </c>
      <c r="AO165" s="15" t="str">
        <f t="shared" si="69"/>
        <v/>
      </c>
      <c r="AP165" s="2" t="str" cm="1">
        <f t="array" ref="AP165">IF(B165="","",SUMPRODUCT(($D$1:$AB$4=$AP$4)*D165:AB165))</f>
        <v/>
      </c>
      <c r="AQ165" s="15" t="str">
        <f t="shared" si="70"/>
        <v/>
      </c>
      <c r="AR165" s="2" t="str" cm="1">
        <f t="array" ref="AR165">IF(B165="","",SUMPRODUCT(($D$1:$AB$4=$AR$4)*D165:AB165))</f>
        <v/>
      </c>
      <c r="AS165" s="15" t="str">
        <f t="shared" si="71"/>
        <v/>
      </c>
      <c r="AT165" s="2" t="str" cm="1">
        <f t="array" ref="AT165">IF(B165="","",SUMPRODUCT(($D$1:$AB$4=$AT$4)*$D165:$AB165))</f>
        <v/>
      </c>
      <c r="AU165" s="15" t="str">
        <f t="shared" si="72"/>
        <v/>
      </c>
      <c r="AV165" s="2" t="str" cm="1">
        <f t="array" ref="AV165">IF(D165="","",SUMPRODUCT(($D$1:$AB$4=$AV$4)*$D165:$AB165))</f>
        <v/>
      </c>
      <c r="AW165" s="15" t="str">
        <f t="shared" si="73"/>
        <v/>
      </c>
      <c r="AX165" s="2" t="str" cm="1">
        <f t="array" ref="AX165">IF(F165="","",SUMPRODUCT(($D$1:$AB$4=$AX$4)*$D165:$AB165))</f>
        <v/>
      </c>
      <c r="AY165" s="15" t="str">
        <f t="shared" si="74"/>
        <v/>
      </c>
      <c r="AZ165" s="2" t="str" cm="1">
        <f t="array" ref="AZ165">IF(B165="","",SUMPRODUCT(($D$1:$AB$4=$AZ$4)*$D165:$AB165))</f>
        <v/>
      </c>
      <c r="BA165" s="15" t="str">
        <f t="shared" si="75"/>
        <v/>
      </c>
      <c r="BB165" s="2" t="str" cm="1">
        <f t="array" ref="BB165">IF(B165="","",SUMPRODUCT(($D$1:$AB$4=$BB$4)*$D165:$AB165))</f>
        <v/>
      </c>
      <c r="BC165" s="15" t="str">
        <f t="shared" si="76"/>
        <v/>
      </c>
      <c r="BD165" s="2" t="str" cm="1">
        <f t="array" ref="BD165">IF(B165="","",SUMPRODUCT(($D$1:$AB$4=$BD$4)*$D165:$AB165))</f>
        <v/>
      </c>
      <c r="BE165" s="15" t="str">
        <f t="shared" si="77"/>
        <v/>
      </c>
      <c r="BF165" s="2" t="str" cm="1">
        <f t="array" ref="BF165">IF(B165="","",SUMPRODUCT(($D$1:$AB$4=$BF$4)*$D165:$AB165))</f>
        <v/>
      </c>
      <c r="BG165" s="15" t="str">
        <f t="shared" si="78"/>
        <v/>
      </c>
      <c r="BH165" s="2" t="str" cm="1">
        <f t="array" ref="BH165">IF(B165="","",SUMPRODUCT(($D$1:$AB$4=$BH$4)*$D165:$AB165))</f>
        <v/>
      </c>
      <c r="BI165" s="15" t="str">
        <f t="shared" si="79"/>
        <v/>
      </c>
      <c r="BJ165" s="2" t="str" cm="1">
        <f t="array" ref="BJ165">IF(B165="","",SUMPRODUCT(($D$1:$AB$4=$BJ$4)*$D165:$AB165))</f>
        <v/>
      </c>
      <c r="BK165" s="15" t="str">
        <f t="shared" si="80"/>
        <v/>
      </c>
      <c r="BL165" s="2" t="str" cm="1">
        <f t="array" ref="BL165">IF(B165="","",SUMPRODUCT(($D$1:$AB$4=$BL$4)*$D165:$AB165))</f>
        <v/>
      </c>
      <c r="BM165" s="15" t="str">
        <f t="shared" si="81"/>
        <v/>
      </c>
      <c r="BN165" s="2" t="str" cm="1">
        <f t="array" ref="BN165">IF(B165="","",SUMPRODUCT(($D$1:$AB$4=$BN$4)*$D165:$AB165))</f>
        <v/>
      </c>
      <c r="BO165" s="15" t="str">
        <f t="shared" si="82"/>
        <v/>
      </c>
      <c r="BP165" s="2" t="str" cm="1">
        <f t="array" ref="BP165">IF(B165="","",SUMPRODUCT(($D$1:$AB$4=$BP$4)*$D165:$AB165))</f>
        <v/>
      </c>
      <c r="BQ165" s="15" t="str">
        <f t="shared" si="83"/>
        <v/>
      </c>
      <c r="BR165" s="2" t="str" cm="1">
        <f t="array" ref="BR165">IF(B165="","",SUMPRODUCT(($D$1:$AB$4=$BR$4)*$D165:$AB165))</f>
        <v/>
      </c>
      <c r="BS165" s="15" t="str">
        <f t="shared" si="84"/>
        <v/>
      </c>
      <c r="BT165" s="2" t="str" cm="1">
        <f t="array" ref="BT165">IF(B165="","",SUMPRODUCT(($D$1:$AB$4=$BT$4)*$D165:$AB165))</f>
        <v/>
      </c>
      <c r="BU165" s="15" t="str">
        <f t="shared" si="85"/>
        <v/>
      </c>
      <c r="BV165" s="2" t="str" cm="1">
        <f t="array" ref="BV165">IF(B165="","",SUMPRODUCT(($D$1:$AB$4=$BV$4)*$D165:$AB165))</f>
        <v/>
      </c>
      <c r="BW165" s="15" t="str">
        <f t="shared" si="86"/>
        <v/>
      </c>
      <c r="BX165" s="2" t="str" cm="1">
        <f t="array" ref="BX165">IF(B165="","",SUMPRODUCT(($D$1:$AB$4=$BX$4)*$D165:$AB165))</f>
        <v/>
      </c>
      <c r="BY165" s="15" t="str">
        <f t="shared" si="87"/>
        <v/>
      </c>
      <c r="BZ165" s="2" t="str" cm="1">
        <f t="array" ref="BZ165">IF(B165="","",SUMPRODUCT(($D$1:$AB$4=$BZ$4)*$D165:$AB165))</f>
        <v/>
      </c>
      <c r="CA165" s="15" t="str">
        <f t="shared" si="88"/>
        <v/>
      </c>
      <c r="CB165" s="2" t="str" cm="1">
        <f t="array" ref="CB165">IF(B165="","",SUMPRODUCT(($D$1:$AB$4=$CB$4)*$D165:$AB165))</f>
        <v/>
      </c>
      <c r="CC165" s="15" t="str">
        <f t="shared" si="89"/>
        <v/>
      </c>
      <c r="CD165" s="2" t="str" cm="1">
        <f t="array" ref="CD165">IF(B165="","",SUMPRODUCT(($D$1:$AB$4=$CD$4)*$D165:$AB165))</f>
        <v/>
      </c>
      <c r="CE165" s="15" t="str">
        <f t="shared" si="90"/>
        <v/>
      </c>
      <c r="CF165" s="2" t="str" cm="1">
        <f t="array" ref="CF165">IF(B165="","",SUMPRODUCT(($D$1:$AB$4=$CF$4)*$D165:$AB165))</f>
        <v/>
      </c>
      <c r="CG165" s="15" t="str">
        <f t="shared" si="91"/>
        <v/>
      </c>
      <c r="CH165" s="2" t="str" cm="1">
        <f t="array" ref="CH165">IF(B165="","",SUMPRODUCT(($D$1:$AB$4=$CH$4)*$D165:$AB165))</f>
        <v/>
      </c>
      <c r="CI165" s="15" t="str">
        <f t="shared" si="92"/>
        <v/>
      </c>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row>
    <row r="166" spans="1:127" s="3" customFormat="1" ht="15.75" thickBot="1">
      <c r="A166" s="7">
        <v>161</v>
      </c>
      <c r="B166" s="1"/>
      <c r="D166" s="99"/>
      <c r="E166" s="100"/>
      <c r="F166" s="100"/>
      <c r="G166" s="100"/>
      <c r="H166" s="100"/>
      <c r="I166" s="101"/>
      <c r="J166" s="104"/>
      <c r="K166" s="105"/>
      <c r="L166" s="105"/>
      <c r="M166" s="105"/>
      <c r="N166" s="105"/>
      <c r="O166" s="106"/>
      <c r="P166" s="109"/>
      <c r="Q166" s="110"/>
      <c r="R166" s="110"/>
      <c r="S166" s="110"/>
      <c r="T166" s="110"/>
      <c r="U166" s="111"/>
      <c r="V166" s="115"/>
      <c r="W166" s="116"/>
      <c r="X166" s="116"/>
      <c r="Y166" s="116"/>
      <c r="Z166" s="116"/>
      <c r="AA166" s="116"/>
      <c r="AB166" s="170"/>
      <c r="AC166" s="171" t="str">
        <f t="shared" si="66"/>
        <v/>
      </c>
      <c r="AD166" s="172" t="str">
        <f t="shared" si="67"/>
        <v/>
      </c>
      <c r="AE166" s="4"/>
      <c r="AF166" s="4"/>
      <c r="AG166" s="4"/>
      <c r="AH166" s="4"/>
      <c r="AI166" s="4"/>
      <c r="AJ166" s="4"/>
      <c r="AK166" s="4"/>
      <c r="AL166" s="2" t="str" cm="1">
        <f t="array" ref="AL166">IF(B166="","",SUMPRODUCT(($D$1:$AB$4=$AL$4)*D166:AB166))</f>
        <v/>
      </c>
      <c r="AM166" s="15" t="str">
        <f t="shared" si="68"/>
        <v/>
      </c>
      <c r="AN166" s="2" t="str" cm="1">
        <f t="array" ref="AN166">IF(B166="","",SUMPRODUCT(($D$1:$AB$4=$AN$4)*D166:AB166))</f>
        <v/>
      </c>
      <c r="AO166" s="15" t="str">
        <f t="shared" si="69"/>
        <v/>
      </c>
      <c r="AP166" s="2" t="str" cm="1">
        <f t="array" ref="AP166">IF(B166="","",SUMPRODUCT(($D$1:$AB$4=$AP$4)*D166:AB166))</f>
        <v/>
      </c>
      <c r="AQ166" s="15" t="str">
        <f t="shared" si="70"/>
        <v/>
      </c>
      <c r="AR166" s="2" t="str" cm="1">
        <f t="array" ref="AR166">IF(B166="","",SUMPRODUCT(($D$1:$AB$4=$AR$4)*D166:AB166))</f>
        <v/>
      </c>
      <c r="AS166" s="15" t="str">
        <f t="shared" si="71"/>
        <v/>
      </c>
      <c r="AT166" s="2" t="str" cm="1">
        <f t="array" ref="AT166">IF(B166="","",SUMPRODUCT(($D$1:$AB$4=$AT$4)*$D166:$AB166))</f>
        <v/>
      </c>
      <c r="AU166" s="15" t="str">
        <f t="shared" si="72"/>
        <v/>
      </c>
      <c r="AV166" s="2" t="str" cm="1">
        <f t="array" ref="AV166">IF(D166="","",SUMPRODUCT(($D$1:$AB$4=$AV$4)*$D166:$AB166))</f>
        <v/>
      </c>
      <c r="AW166" s="15" t="str">
        <f t="shared" si="73"/>
        <v/>
      </c>
      <c r="AX166" s="2" t="str" cm="1">
        <f t="array" ref="AX166">IF(F166="","",SUMPRODUCT(($D$1:$AB$4=$AX$4)*$D166:$AB166))</f>
        <v/>
      </c>
      <c r="AY166" s="15" t="str">
        <f t="shared" si="74"/>
        <v/>
      </c>
      <c r="AZ166" s="2" t="str" cm="1">
        <f t="array" ref="AZ166">IF(B166="","",SUMPRODUCT(($D$1:$AB$4=$AZ$4)*$D166:$AB166))</f>
        <v/>
      </c>
      <c r="BA166" s="15" t="str">
        <f t="shared" si="75"/>
        <v/>
      </c>
      <c r="BB166" s="2" t="str" cm="1">
        <f t="array" ref="BB166">IF(B166="","",SUMPRODUCT(($D$1:$AB$4=$BB$4)*$D166:$AB166))</f>
        <v/>
      </c>
      <c r="BC166" s="15" t="str">
        <f t="shared" si="76"/>
        <v/>
      </c>
      <c r="BD166" s="2" t="str" cm="1">
        <f t="array" ref="BD166">IF(B166="","",SUMPRODUCT(($D$1:$AB$4=$BD$4)*$D166:$AB166))</f>
        <v/>
      </c>
      <c r="BE166" s="15" t="str">
        <f t="shared" si="77"/>
        <v/>
      </c>
      <c r="BF166" s="2" t="str" cm="1">
        <f t="array" ref="BF166">IF(B166="","",SUMPRODUCT(($D$1:$AB$4=$BF$4)*$D166:$AB166))</f>
        <v/>
      </c>
      <c r="BG166" s="15" t="str">
        <f t="shared" si="78"/>
        <v/>
      </c>
      <c r="BH166" s="2" t="str" cm="1">
        <f t="array" ref="BH166">IF(B166="","",SUMPRODUCT(($D$1:$AB$4=$BH$4)*$D166:$AB166))</f>
        <v/>
      </c>
      <c r="BI166" s="15" t="str">
        <f t="shared" si="79"/>
        <v/>
      </c>
      <c r="BJ166" s="2" t="str" cm="1">
        <f t="array" ref="BJ166">IF(B166="","",SUMPRODUCT(($D$1:$AB$4=$BJ$4)*$D166:$AB166))</f>
        <v/>
      </c>
      <c r="BK166" s="15" t="str">
        <f t="shared" si="80"/>
        <v/>
      </c>
      <c r="BL166" s="2" t="str" cm="1">
        <f t="array" ref="BL166">IF(B166="","",SUMPRODUCT(($D$1:$AB$4=$BL$4)*$D166:$AB166))</f>
        <v/>
      </c>
      <c r="BM166" s="15" t="str">
        <f t="shared" si="81"/>
        <v/>
      </c>
      <c r="BN166" s="2" t="str" cm="1">
        <f t="array" ref="BN166">IF(B166="","",SUMPRODUCT(($D$1:$AB$4=$BN$4)*$D166:$AB166))</f>
        <v/>
      </c>
      <c r="BO166" s="15" t="str">
        <f t="shared" si="82"/>
        <v/>
      </c>
      <c r="BP166" s="2" t="str" cm="1">
        <f t="array" ref="BP166">IF(B166="","",SUMPRODUCT(($D$1:$AB$4=$BP$4)*$D166:$AB166))</f>
        <v/>
      </c>
      <c r="BQ166" s="15" t="str">
        <f t="shared" si="83"/>
        <v/>
      </c>
      <c r="BR166" s="2" t="str" cm="1">
        <f t="array" ref="BR166">IF(B166="","",SUMPRODUCT(($D$1:$AB$4=$BR$4)*$D166:$AB166))</f>
        <v/>
      </c>
      <c r="BS166" s="15" t="str">
        <f t="shared" si="84"/>
        <v/>
      </c>
      <c r="BT166" s="2" t="str" cm="1">
        <f t="array" ref="BT166">IF(B166="","",SUMPRODUCT(($D$1:$AB$4=$BT$4)*$D166:$AB166))</f>
        <v/>
      </c>
      <c r="BU166" s="15" t="str">
        <f t="shared" si="85"/>
        <v/>
      </c>
      <c r="BV166" s="2" t="str" cm="1">
        <f t="array" ref="BV166">IF(B166="","",SUMPRODUCT(($D$1:$AB$4=$BV$4)*$D166:$AB166))</f>
        <v/>
      </c>
      <c r="BW166" s="15" t="str">
        <f t="shared" si="86"/>
        <v/>
      </c>
      <c r="BX166" s="2" t="str" cm="1">
        <f t="array" ref="BX166">IF(B166="","",SUMPRODUCT(($D$1:$AB$4=$BX$4)*$D166:$AB166))</f>
        <v/>
      </c>
      <c r="BY166" s="15" t="str">
        <f t="shared" si="87"/>
        <v/>
      </c>
      <c r="BZ166" s="2" t="str" cm="1">
        <f t="array" ref="BZ166">IF(B166="","",SUMPRODUCT(($D$1:$AB$4=$BZ$4)*$D166:$AB166))</f>
        <v/>
      </c>
      <c r="CA166" s="15" t="str">
        <f t="shared" si="88"/>
        <v/>
      </c>
      <c r="CB166" s="2" t="str" cm="1">
        <f t="array" ref="CB166">IF(B166="","",SUMPRODUCT(($D$1:$AB$4=$CB$4)*$D166:$AB166))</f>
        <v/>
      </c>
      <c r="CC166" s="15" t="str">
        <f t="shared" si="89"/>
        <v/>
      </c>
      <c r="CD166" s="2" t="str" cm="1">
        <f t="array" ref="CD166">IF(B166="","",SUMPRODUCT(($D$1:$AB$4=$CD$4)*$D166:$AB166))</f>
        <v/>
      </c>
      <c r="CE166" s="15" t="str">
        <f t="shared" si="90"/>
        <v/>
      </c>
      <c r="CF166" s="2" t="str" cm="1">
        <f t="array" ref="CF166">IF(B166="","",SUMPRODUCT(($D$1:$AB$4=$CF$4)*$D166:$AB166))</f>
        <v/>
      </c>
      <c r="CG166" s="15" t="str">
        <f t="shared" si="91"/>
        <v/>
      </c>
      <c r="CH166" s="2" t="str" cm="1">
        <f t="array" ref="CH166">IF(B166="","",SUMPRODUCT(($D$1:$AB$4=$CH$4)*$D166:$AB166))</f>
        <v/>
      </c>
      <c r="CI166" s="15" t="str">
        <f t="shared" si="92"/>
        <v/>
      </c>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row>
    <row r="167" spans="1:127" s="3" customFormat="1" ht="15.75" thickBot="1">
      <c r="A167" s="7">
        <v>162</v>
      </c>
      <c r="B167" s="1"/>
      <c r="D167" s="99"/>
      <c r="E167" s="100"/>
      <c r="F167" s="100"/>
      <c r="G167" s="100"/>
      <c r="H167" s="100"/>
      <c r="I167" s="101"/>
      <c r="J167" s="104"/>
      <c r="K167" s="105"/>
      <c r="L167" s="105"/>
      <c r="M167" s="105"/>
      <c r="N167" s="105"/>
      <c r="O167" s="106"/>
      <c r="P167" s="109"/>
      <c r="Q167" s="110"/>
      <c r="R167" s="110"/>
      <c r="S167" s="110"/>
      <c r="T167" s="110"/>
      <c r="U167" s="111"/>
      <c r="V167" s="115"/>
      <c r="W167" s="116"/>
      <c r="X167" s="116"/>
      <c r="Y167" s="116"/>
      <c r="Z167" s="116"/>
      <c r="AA167" s="116"/>
      <c r="AB167" s="170"/>
      <c r="AC167" s="171" t="str">
        <f t="shared" si="66"/>
        <v/>
      </c>
      <c r="AD167" s="172" t="str">
        <f t="shared" si="67"/>
        <v/>
      </c>
      <c r="AE167" s="4"/>
      <c r="AF167" s="4"/>
      <c r="AG167" s="4"/>
      <c r="AH167" s="4"/>
      <c r="AI167" s="4"/>
      <c r="AJ167" s="4"/>
      <c r="AK167" s="4"/>
      <c r="AL167" s="2" t="str" cm="1">
        <f t="array" ref="AL167">IF(B167="","",SUMPRODUCT(($D$1:$AB$4=$AL$4)*D167:AB167))</f>
        <v/>
      </c>
      <c r="AM167" s="15" t="str">
        <f t="shared" si="68"/>
        <v/>
      </c>
      <c r="AN167" s="2" t="str" cm="1">
        <f t="array" ref="AN167">IF(B167="","",SUMPRODUCT(($D$1:$AB$4=$AN$4)*D167:AB167))</f>
        <v/>
      </c>
      <c r="AO167" s="15" t="str">
        <f t="shared" si="69"/>
        <v/>
      </c>
      <c r="AP167" s="2" t="str" cm="1">
        <f t="array" ref="AP167">IF(B167="","",SUMPRODUCT(($D$1:$AB$4=$AP$4)*D167:AB167))</f>
        <v/>
      </c>
      <c r="AQ167" s="15" t="str">
        <f t="shared" si="70"/>
        <v/>
      </c>
      <c r="AR167" s="2" t="str" cm="1">
        <f t="array" ref="AR167">IF(B167="","",SUMPRODUCT(($D$1:$AB$4=$AR$4)*D167:AB167))</f>
        <v/>
      </c>
      <c r="AS167" s="15" t="str">
        <f t="shared" si="71"/>
        <v/>
      </c>
      <c r="AT167" s="2" t="str" cm="1">
        <f t="array" ref="AT167">IF(B167="","",SUMPRODUCT(($D$1:$AB$4=$AT$4)*$D167:$AB167))</f>
        <v/>
      </c>
      <c r="AU167" s="15" t="str">
        <f t="shared" si="72"/>
        <v/>
      </c>
      <c r="AV167" s="2" t="str" cm="1">
        <f t="array" ref="AV167">IF(D167="","",SUMPRODUCT(($D$1:$AB$4=$AV$4)*$D167:$AB167))</f>
        <v/>
      </c>
      <c r="AW167" s="15" t="str">
        <f t="shared" si="73"/>
        <v/>
      </c>
      <c r="AX167" s="2" t="str" cm="1">
        <f t="array" ref="AX167">IF(F167="","",SUMPRODUCT(($D$1:$AB$4=$AX$4)*$D167:$AB167))</f>
        <v/>
      </c>
      <c r="AY167" s="15" t="str">
        <f t="shared" si="74"/>
        <v/>
      </c>
      <c r="AZ167" s="2" t="str" cm="1">
        <f t="array" ref="AZ167">IF(B167="","",SUMPRODUCT(($D$1:$AB$4=$AZ$4)*$D167:$AB167))</f>
        <v/>
      </c>
      <c r="BA167" s="15" t="str">
        <f t="shared" si="75"/>
        <v/>
      </c>
      <c r="BB167" s="2" t="str" cm="1">
        <f t="array" ref="BB167">IF(B167="","",SUMPRODUCT(($D$1:$AB$4=$BB$4)*$D167:$AB167))</f>
        <v/>
      </c>
      <c r="BC167" s="15" t="str">
        <f t="shared" si="76"/>
        <v/>
      </c>
      <c r="BD167" s="2" t="str" cm="1">
        <f t="array" ref="BD167">IF(B167="","",SUMPRODUCT(($D$1:$AB$4=$BD$4)*$D167:$AB167))</f>
        <v/>
      </c>
      <c r="BE167" s="15" t="str">
        <f t="shared" si="77"/>
        <v/>
      </c>
      <c r="BF167" s="2" t="str" cm="1">
        <f t="array" ref="BF167">IF(B167="","",SUMPRODUCT(($D$1:$AB$4=$BF$4)*$D167:$AB167))</f>
        <v/>
      </c>
      <c r="BG167" s="15" t="str">
        <f t="shared" si="78"/>
        <v/>
      </c>
      <c r="BH167" s="2" t="str" cm="1">
        <f t="array" ref="BH167">IF(B167="","",SUMPRODUCT(($D$1:$AB$4=$BH$4)*$D167:$AB167))</f>
        <v/>
      </c>
      <c r="BI167" s="15" t="str">
        <f t="shared" si="79"/>
        <v/>
      </c>
      <c r="BJ167" s="2" t="str" cm="1">
        <f t="array" ref="BJ167">IF(B167="","",SUMPRODUCT(($D$1:$AB$4=$BJ$4)*$D167:$AB167))</f>
        <v/>
      </c>
      <c r="BK167" s="15" t="str">
        <f t="shared" si="80"/>
        <v/>
      </c>
      <c r="BL167" s="2" t="str" cm="1">
        <f t="array" ref="BL167">IF(B167="","",SUMPRODUCT(($D$1:$AB$4=$BL$4)*$D167:$AB167))</f>
        <v/>
      </c>
      <c r="BM167" s="15" t="str">
        <f t="shared" si="81"/>
        <v/>
      </c>
      <c r="BN167" s="2" t="str" cm="1">
        <f t="array" ref="BN167">IF(B167="","",SUMPRODUCT(($D$1:$AB$4=$BN$4)*$D167:$AB167))</f>
        <v/>
      </c>
      <c r="BO167" s="15" t="str">
        <f t="shared" si="82"/>
        <v/>
      </c>
      <c r="BP167" s="2" t="str" cm="1">
        <f t="array" ref="BP167">IF(B167="","",SUMPRODUCT(($D$1:$AB$4=$BP$4)*$D167:$AB167))</f>
        <v/>
      </c>
      <c r="BQ167" s="15" t="str">
        <f t="shared" si="83"/>
        <v/>
      </c>
      <c r="BR167" s="2" t="str" cm="1">
        <f t="array" ref="BR167">IF(B167="","",SUMPRODUCT(($D$1:$AB$4=$BR$4)*$D167:$AB167))</f>
        <v/>
      </c>
      <c r="BS167" s="15" t="str">
        <f t="shared" si="84"/>
        <v/>
      </c>
      <c r="BT167" s="2" t="str" cm="1">
        <f t="array" ref="BT167">IF(B167="","",SUMPRODUCT(($D$1:$AB$4=$BT$4)*$D167:$AB167))</f>
        <v/>
      </c>
      <c r="BU167" s="15" t="str">
        <f t="shared" si="85"/>
        <v/>
      </c>
      <c r="BV167" s="2" t="str" cm="1">
        <f t="array" ref="BV167">IF(B167="","",SUMPRODUCT(($D$1:$AB$4=$BV$4)*$D167:$AB167))</f>
        <v/>
      </c>
      <c r="BW167" s="15" t="str">
        <f t="shared" si="86"/>
        <v/>
      </c>
      <c r="BX167" s="2" t="str" cm="1">
        <f t="array" ref="BX167">IF(B167="","",SUMPRODUCT(($D$1:$AB$4=$BX$4)*$D167:$AB167))</f>
        <v/>
      </c>
      <c r="BY167" s="15" t="str">
        <f t="shared" si="87"/>
        <v/>
      </c>
      <c r="BZ167" s="2" t="str" cm="1">
        <f t="array" ref="BZ167">IF(B167="","",SUMPRODUCT(($D$1:$AB$4=$BZ$4)*$D167:$AB167))</f>
        <v/>
      </c>
      <c r="CA167" s="15" t="str">
        <f t="shared" si="88"/>
        <v/>
      </c>
      <c r="CB167" s="2" t="str" cm="1">
        <f t="array" ref="CB167">IF(B167="","",SUMPRODUCT(($D$1:$AB$4=$CB$4)*$D167:$AB167))</f>
        <v/>
      </c>
      <c r="CC167" s="15" t="str">
        <f t="shared" si="89"/>
        <v/>
      </c>
      <c r="CD167" s="2" t="str" cm="1">
        <f t="array" ref="CD167">IF(B167="","",SUMPRODUCT(($D$1:$AB$4=$CD$4)*$D167:$AB167))</f>
        <v/>
      </c>
      <c r="CE167" s="15" t="str">
        <f t="shared" si="90"/>
        <v/>
      </c>
      <c r="CF167" s="2" t="str" cm="1">
        <f t="array" ref="CF167">IF(B167="","",SUMPRODUCT(($D$1:$AB$4=$CF$4)*$D167:$AB167))</f>
        <v/>
      </c>
      <c r="CG167" s="15" t="str">
        <f t="shared" si="91"/>
        <v/>
      </c>
      <c r="CH167" s="2" t="str" cm="1">
        <f t="array" ref="CH167">IF(B167="","",SUMPRODUCT(($D$1:$AB$4=$CH$4)*$D167:$AB167))</f>
        <v/>
      </c>
      <c r="CI167" s="15" t="str">
        <f t="shared" si="92"/>
        <v/>
      </c>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row>
    <row r="168" spans="1:127" s="3" customFormat="1" ht="15.75" thickBot="1">
      <c r="A168" s="7">
        <v>163</v>
      </c>
      <c r="B168" s="1"/>
      <c r="D168" s="99"/>
      <c r="E168" s="100"/>
      <c r="F168" s="100"/>
      <c r="G168" s="100"/>
      <c r="H168" s="100"/>
      <c r="I168" s="101"/>
      <c r="J168" s="104"/>
      <c r="K168" s="105"/>
      <c r="L168" s="105"/>
      <c r="M168" s="105"/>
      <c r="N168" s="105"/>
      <c r="O168" s="106"/>
      <c r="P168" s="109"/>
      <c r="Q168" s="110"/>
      <c r="R168" s="110"/>
      <c r="S168" s="110"/>
      <c r="T168" s="110"/>
      <c r="U168" s="111"/>
      <c r="V168" s="115"/>
      <c r="W168" s="116"/>
      <c r="X168" s="116"/>
      <c r="Y168" s="116"/>
      <c r="Z168" s="116"/>
      <c r="AA168" s="116"/>
      <c r="AB168" s="170"/>
      <c r="AC168" s="171" t="str">
        <f t="shared" si="66"/>
        <v/>
      </c>
      <c r="AD168" s="172" t="str">
        <f t="shared" si="67"/>
        <v/>
      </c>
      <c r="AE168" s="4"/>
      <c r="AF168" s="4"/>
      <c r="AG168" s="4"/>
      <c r="AH168" s="4"/>
      <c r="AI168" s="4"/>
      <c r="AJ168" s="4"/>
      <c r="AK168" s="4"/>
      <c r="AL168" s="2" t="str" cm="1">
        <f t="array" ref="AL168">IF(B168="","",SUMPRODUCT(($D$1:$AB$4=$AL$4)*D168:AB168))</f>
        <v/>
      </c>
      <c r="AM168" s="15" t="str">
        <f t="shared" si="68"/>
        <v/>
      </c>
      <c r="AN168" s="2" t="str" cm="1">
        <f t="array" ref="AN168">IF(B168="","",SUMPRODUCT(($D$1:$AB$4=$AN$4)*D168:AB168))</f>
        <v/>
      </c>
      <c r="AO168" s="15" t="str">
        <f t="shared" si="69"/>
        <v/>
      </c>
      <c r="AP168" s="2" t="str" cm="1">
        <f t="array" ref="AP168">IF(B168="","",SUMPRODUCT(($D$1:$AB$4=$AP$4)*D168:AB168))</f>
        <v/>
      </c>
      <c r="AQ168" s="15" t="str">
        <f t="shared" si="70"/>
        <v/>
      </c>
      <c r="AR168" s="2" t="str" cm="1">
        <f t="array" ref="AR168">IF(B168="","",SUMPRODUCT(($D$1:$AB$4=$AR$4)*D168:AB168))</f>
        <v/>
      </c>
      <c r="AS168" s="15" t="str">
        <f t="shared" si="71"/>
        <v/>
      </c>
      <c r="AT168" s="2" t="str" cm="1">
        <f t="array" ref="AT168">IF(B168="","",SUMPRODUCT(($D$1:$AB$4=$AT$4)*$D168:$AB168))</f>
        <v/>
      </c>
      <c r="AU168" s="15" t="str">
        <f t="shared" si="72"/>
        <v/>
      </c>
      <c r="AV168" s="2" t="str" cm="1">
        <f t="array" ref="AV168">IF(D168="","",SUMPRODUCT(($D$1:$AB$4=$AV$4)*$D168:$AB168))</f>
        <v/>
      </c>
      <c r="AW168" s="15" t="str">
        <f t="shared" si="73"/>
        <v/>
      </c>
      <c r="AX168" s="2" t="str" cm="1">
        <f t="array" ref="AX168">IF(F168="","",SUMPRODUCT(($D$1:$AB$4=$AX$4)*$D168:$AB168))</f>
        <v/>
      </c>
      <c r="AY168" s="15" t="str">
        <f t="shared" si="74"/>
        <v/>
      </c>
      <c r="AZ168" s="2" t="str" cm="1">
        <f t="array" ref="AZ168">IF(B168="","",SUMPRODUCT(($D$1:$AB$4=$AZ$4)*$D168:$AB168))</f>
        <v/>
      </c>
      <c r="BA168" s="15" t="str">
        <f t="shared" si="75"/>
        <v/>
      </c>
      <c r="BB168" s="2" t="str" cm="1">
        <f t="array" ref="BB168">IF(B168="","",SUMPRODUCT(($D$1:$AB$4=$BB$4)*$D168:$AB168))</f>
        <v/>
      </c>
      <c r="BC168" s="15" t="str">
        <f t="shared" si="76"/>
        <v/>
      </c>
      <c r="BD168" s="2" t="str" cm="1">
        <f t="array" ref="BD168">IF(B168="","",SUMPRODUCT(($D$1:$AB$4=$BD$4)*$D168:$AB168))</f>
        <v/>
      </c>
      <c r="BE168" s="15" t="str">
        <f t="shared" si="77"/>
        <v/>
      </c>
      <c r="BF168" s="2" t="str" cm="1">
        <f t="array" ref="BF168">IF(B168="","",SUMPRODUCT(($D$1:$AB$4=$BF$4)*$D168:$AB168))</f>
        <v/>
      </c>
      <c r="BG168" s="15" t="str">
        <f t="shared" si="78"/>
        <v/>
      </c>
      <c r="BH168" s="2" t="str" cm="1">
        <f t="array" ref="BH168">IF(B168="","",SUMPRODUCT(($D$1:$AB$4=$BH$4)*$D168:$AB168))</f>
        <v/>
      </c>
      <c r="BI168" s="15" t="str">
        <f t="shared" si="79"/>
        <v/>
      </c>
      <c r="BJ168" s="2" t="str" cm="1">
        <f t="array" ref="BJ168">IF(B168="","",SUMPRODUCT(($D$1:$AB$4=$BJ$4)*$D168:$AB168))</f>
        <v/>
      </c>
      <c r="BK168" s="15" t="str">
        <f t="shared" si="80"/>
        <v/>
      </c>
      <c r="BL168" s="2" t="str" cm="1">
        <f t="array" ref="BL168">IF(B168="","",SUMPRODUCT(($D$1:$AB$4=$BL$4)*$D168:$AB168))</f>
        <v/>
      </c>
      <c r="BM168" s="15" t="str">
        <f t="shared" si="81"/>
        <v/>
      </c>
      <c r="BN168" s="2" t="str" cm="1">
        <f t="array" ref="BN168">IF(B168="","",SUMPRODUCT(($D$1:$AB$4=$BN$4)*$D168:$AB168))</f>
        <v/>
      </c>
      <c r="BO168" s="15" t="str">
        <f t="shared" si="82"/>
        <v/>
      </c>
      <c r="BP168" s="2" t="str" cm="1">
        <f t="array" ref="BP168">IF(B168="","",SUMPRODUCT(($D$1:$AB$4=$BP$4)*$D168:$AB168))</f>
        <v/>
      </c>
      <c r="BQ168" s="15" t="str">
        <f t="shared" si="83"/>
        <v/>
      </c>
      <c r="BR168" s="2" t="str" cm="1">
        <f t="array" ref="BR168">IF(B168="","",SUMPRODUCT(($D$1:$AB$4=$BR$4)*$D168:$AB168))</f>
        <v/>
      </c>
      <c r="BS168" s="15" t="str">
        <f t="shared" si="84"/>
        <v/>
      </c>
      <c r="BT168" s="2" t="str" cm="1">
        <f t="array" ref="BT168">IF(B168="","",SUMPRODUCT(($D$1:$AB$4=$BT$4)*$D168:$AB168))</f>
        <v/>
      </c>
      <c r="BU168" s="15" t="str">
        <f t="shared" si="85"/>
        <v/>
      </c>
      <c r="BV168" s="2" t="str" cm="1">
        <f t="array" ref="BV168">IF(B168="","",SUMPRODUCT(($D$1:$AB$4=$BV$4)*$D168:$AB168))</f>
        <v/>
      </c>
      <c r="BW168" s="15" t="str">
        <f t="shared" si="86"/>
        <v/>
      </c>
      <c r="BX168" s="2" t="str" cm="1">
        <f t="array" ref="BX168">IF(B168="","",SUMPRODUCT(($D$1:$AB$4=$BX$4)*$D168:$AB168))</f>
        <v/>
      </c>
      <c r="BY168" s="15" t="str">
        <f t="shared" si="87"/>
        <v/>
      </c>
      <c r="BZ168" s="2" t="str" cm="1">
        <f t="array" ref="BZ168">IF(B168="","",SUMPRODUCT(($D$1:$AB$4=$BZ$4)*$D168:$AB168))</f>
        <v/>
      </c>
      <c r="CA168" s="15" t="str">
        <f t="shared" si="88"/>
        <v/>
      </c>
      <c r="CB168" s="2" t="str" cm="1">
        <f t="array" ref="CB168">IF(B168="","",SUMPRODUCT(($D$1:$AB$4=$CB$4)*$D168:$AB168))</f>
        <v/>
      </c>
      <c r="CC168" s="15" t="str">
        <f t="shared" si="89"/>
        <v/>
      </c>
      <c r="CD168" s="2" t="str" cm="1">
        <f t="array" ref="CD168">IF(B168="","",SUMPRODUCT(($D$1:$AB$4=$CD$4)*$D168:$AB168))</f>
        <v/>
      </c>
      <c r="CE168" s="15" t="str">
        <f t="shared" si="90"/>
        <v/>
      </c>
      <c r="CF168" s="2" t="str" cm="1">
        <f t="array" ref="CF168">IF(B168="","",SUMPRODUCT(($D$1:$AB$4=$CF$4)*$D168:$AB168))</f>
        <v/>
      </c>
      <c r="CG168" s="15" t="str">
        <f t="shared" si="91"/>
        <v/>
      </c>
      <c r="CH168" s="2" t="str" cm="1">
        <f t="array" ref="CH168">IF(B168="","",SUMPRODUCT(($D$1:$AB$4=$CH$4)*$D168:$AB168))</f>
        <v/>
      </c>
      <c r="CI168" s="15" t="str">
        <f t="shared" si="92"/>
        <v/>
      </c>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row>
    <row r="169" spans="1:127" s="3" customFormat="1" ht="15.75" thickBot="1">
      <c r="A169" s="7">
        <v>164</v>
      </c>
      <c r="B169" s="1"/>
      <c r="D169" s="99"/>
      <c r="E169" s="100"/>
      <c r="F169" s="100"/>
      <c r="G169" s="100"/>
      <c r="H169" s="100"/>
      <c r="I169" s="101"/>
      <c r="J169" s="104"/>
      <c r="K169" s="105"/>
      <c r="L169" s="105"/>
      <c r="M169" s="105"/>
      <c r="N169" s="105"/>
      <c r="O169" s="106"/>
      <c r="P169" s="109"/>
      <c r="Q169" s="110"/>
      <c r="R169" s="110"/>
      <c r="S169" s="110"/>
      <c r="T169" s="110"/>
      <c r="U169" s="111"/>
      <c r="V169" s="115"/>
      <c r="W169" s="116"/>
      <c r="X169" s="116"/>
      <c r="Y169" s="116"/>
      <c r="Z169" s="116"/>
      <c r="AA169" s="116"/>
      <c r="AB169" s="170"/>
      <c r="AC169" s="171" t="str">
        <f t="shared" si="66"/>
        <v/>
      </c>
      <c r="AD169" s="172" t="str">
        <f t="shared" si="67"/>
        <v/>
      </c>
      <c r="AE169" s="4"/>
      <c r="AF169" s="4"/>
      <c r="AG169" s="4"/>
      <c r="AH169" s="4"/>
      <c r="AI169" s="4"/>
      <c r="AJ169" s="4"/>
      <c r="AK169" s="4"/>
      <c r="AL169" s="2" t="str" cm="1">
        <f t="array" ref="AL169">IF(B169="","",SUMPRODUCT(($D$1:$AB$4=$AL$4)*D169:AB169))</f>
        <v/>
      </c>
      <c r="AM169" s="15" t="str">
        <f t="shared" si="68"/>
        <v/>
      </c>
      <c r="AN169" s="2" t="str" cm="1">
        <f t="array" ref="AN169">IF(B169="","",SUMPRODUCT(($D$1:$AB$4=$AN$4)*D169:AB169))</f>
        <v/>
      </c>
      <c r="AO169" s="15" t="str">
        <f t="shared" si="69"/>
        <v/>
      </c>
      <c r="AP169" s="2" t="str" cm="1">
        <f t="array" ref="AP169">IF(B169="","",SUMPRODUCT(($D$1:$AB$4=$AP$4)*D169:AB169))</f>
        <v/>
      </c>
      <c r="AQ169" s="15" t="str">
        <f t="shared" si="70"/>
        <v/>
      </c>
      <c r="AR169" s="2" t="str" cm="1">
        <f t="array" ref="AR169">IF(B169="","",SUMPRODUCT(($D$1:$AB$4=$AR$4)*D169:AB169))</f>
        <v/>
      </c>
      <c r="AS169" s="15" t="str">
        <f t="shared" si="71"/>
        <v/>
      </c>
      <c r="AT169" s="2" t="str" cm="1">
        <f t="array" ref="AT169">IF(B169="","",SUMPRODUCT(($D$1:$AB$4=$AT$4)*$D169:$AB169))</f>
        <v/>
      </c>
      <c r="AU169" s="15" t="str">
        <f t="shared" si="72"/>
        <v/>
      </c>
      <c r="AV169" s="2" t="str" cm="1">
        <f t="array" ref="AV169">IF(D169="","",SUMPRODUCT(($D$1:$AB$4=$AV$4)*$D169:$AB169))</f>
        <v/>
      </c>
      <c r="AW169" s="15" t="str">
        <f t="shared" si="73"/>
        <v/>
      </c>
      <c r="AX169" s="2" t="str" cm="1">
        <f t="array" ref="AX169">IF(F169="","",SUMPRODUCT(($D$1:$AB$4=$AX$4)*$D169:$AB169))</f>
        <v/>
      </c>
      <c r="AY169" s="15" t="str">
        <f t="shared" si="74"/>
        <v/>
      </c>
      <c r="AZ169" s="2" t="str" cm="1">
        <f t="array" ref="AZ169">IF(B169="","",SUMPRODUCT(($D$1:$AB$4=$AZ$4)*$D169:$AB169))</f>
        <v/>
      </c>
      <c r="BA169" s="15" t="str">
        <f t="shared" si="75"/>
        <v/>
      </c>
      <c r="BB169" s="2" t="str" cm="1">
        <f t="array" ref="BB169">IF(B169="","",SUMPRODUCT(($D$1:$AB$4=$BB$4)*$D169:$AB169))</f>
        <v/>
      </c>
      <c r="BC169" s="15" t="str">
        <f t="shared" si="76"/>
        <v/>
      </c>
      <c r="BD169" s="2" t="str" cm="1">
        <f t="array" ref="BD169">IF(B169="","",SUMPRODUCT(($D$1:$AB$4=$BD$4)*$D169:$AB169))</f>
        <v/>
      </c>
      <c r="BE169" s="15" t="str">
        <f t="shared" si="77"/>
        <v/>
      </c>
      <c r="BF169" s="2" t="str" cm="1">
        <f t="array" ref="BF169">IF(B169="","",SUMPRODUCT(($D$1:$AB$4=$BF$4)*$D169:$AB169))</f>
        <v/>
      </c>
      <c r="BG169" s="15" t="str">
        <f t="shared" si="78"/>
        <v/>
      </c>
      <c r="BH169" s="2" t="str" cm="1">
        <f t="array" ref="BH169">IF(B169="","",SUMPRODUCT(($D$1:$AB$4=$BH$4)*$D169:$AB169))</f>
        <v/>
      </c>
      <c r="BI169" s="15" t="str">
        <f t="shared" si="79"/>
        <v/>
      </c>
      <c r="BJ169" s="2" t="str" cm="1">
        <f t="array" ref="BJ169">IF(B169="","",SUMPRODUCT(($D$1:$AB$4=$BJ$4)*$D169:$AB169))</f>
        <v/>
      </c>
      <c r="BK169" s="15" t="str">
        <f t="shared" si="80"/>
        <v/>
      </c>
      <c r="BL169" s="2" t="str" cm="1">
        <f t="array" ref="BL169">IF(B169="","",SUMPRODUCT(($D$1:$AB$4=$BL$4)*$D169:$AB169))</f>
        <v/>
      </c>
      <c r="BM169" s="15" t="str">
        <f t="shared" si="81"/>
        <v/>
      </c>
      <c r="BN169" s="2" t="str" cm="1">
        <f t="array" ref="BN169">IF(B169="","",SUMPRODUCT(($D$1:$AB$4=$BN$4)*$D169:$AB169))</f>
        <v/>
      </c>
      <c r="BO169" s="15" t="str">
        <f t="shared" si="82"/>
        <v/>
      </c>
      <c r="BP169" s="2" t="str" cm="1">
        <f t="array" ref="BP169">IF(B169="","",SUMPRODUCT(($D$1:$AB$4=$BP$4)*$D169:$AB169))</f>
        <v/>
      </c>
      <c r="BQ169" s="15" t="str">
        <f t="shared" si="83"/>
        <v/>
      </c>
      <c r="BR169" s="2" t="str" cm="1">
        <f t="array" ref="BR169">IF(B169="","",SUMPRODUCT(($D$1:$AB$4=$BR$4)*$D169:$AB169))</f>
        <v/>
      </c>
      <c r="BS169" s="15" t="str">
        <f t="shared" si="84"/>
        <v/>
      </c>
      <c r="BT169" s="2" t="str" cm="1">
        <f t="array" ref="BT169">IF(B169="","",SUMPRODUCT(($D$1:$AB$4=$BT$4)*$D169:$AB169))</f>
        <v/>
      </c>
      <c r="BU169" s="15" t="str">
        <f t="shared" si="85"/>
        <v/>
      </c>
      <c r="BV169" s="2" t="str" cm="1">
        <f t="array" ref="BV169">IF(B169="","",SUMPRODUCT(($D$1:$AB$4=$BV$4)*$D169:$AB169))</f>
        <v/>
      </c>
      <c r="BW169" s="15" t="str">
        <f t="shared" si="86"/>
        <v/>
      </c>
      <c r="BX169" s="2" t="str" cm="1">
        <f t="array" ref="BX169">IF(B169="","",SUMPRODUCT(($D$1:$AB$4=$BX$4)*$D169:$AB169))</f>
        <v/>
      </c>
      <c r="BY169" s="15" t="str">
        <f t="shared" si="87"/>
        <v/>
      </c>
      <c r="BZ169" s="2" t="str" cm="1">
        <f t="array" ref="BZ169">IF(B169="","",SUMPRODUCT(($D$1:$AB$4=$BZ$4)*$D169:$AB169))</f>
        <v/>
      </c>
      <c r="CA169" s="15" t="str">
        <f t="shared" si="88"/>
        <v/>
      </c>
      <c r="CB169" s="2" t="str" cm="1">
        <f t="array" ref="CB169">IF(B169="","",SUMPRODUCT(($D$1:$AB$4=$CB$4)*$D169:$AB169))</f>
        <v/>
      </c>
      <c r="CC169" s="15" t="str">
        <f t="shared" si="89"/>
        <v/>
      </c>
      <c r="CD169" s="2" t="str" cm="1">
        <f t="array" ref="CD169">IF(B169="","",SUMPRODUCT(($D$1:$AB$4=$CD$4)*$D169:$AB169))</f>
        <v/>
      </c>
      <c r="CE169" s="15" t="str">
        <f t="shared" si="90"/>
        <v/>
      </c>
      <c r="CF169" s="2" t="str" cm="1">
        <f t="array" ref="CF169">IF(B169="","",SUMPRODUCT(($D$1:$AB$4=$CF$4)*$D169:$AB169))</f>
        <v/>
      </c>
      <c r="CG169" s="15" t="str">
        <f t="shared" si="91"/>
        <v/>
      </c>
      <c r="CH169" s="2" t="str" cm="1">
        <f t="array" ref="CH169">IF(B169="","",SUMPRODUCT(($D$1:$AB$4=$CH$4)*$D169:$AB169))</f>
        <v/>
      </c>
      <c r="CI169" s="15" t="str">
        <f t="shared" si="92"/>
        <v/>
      </c>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row>
    <row r="170" spans="1:127" s="3" customFormat="1" ht="15.75" thickBot="1">
      <c r="A170" s="7">
        <v>165</v>
      </c>
      <c r="B170" s="1"/>
      <c r="D170" s="99"/>
      <c r="E170" s="100"/>
      <c r="F170" s="100"/>
      <c r="G170" s="100"/>
      <c r="H170" s="100"/>
      <c r="I170" s="101"/>
      <c r="J170" s="104"/>
      <c r="K170" s="105"/>
      <c r="L170" s="105"/>
      <c r="M170" s="105"/>
      <c r="N170" s="105"/>
      <c r="O170" s="106"/>
      <c r="P170" s="109"/>
      <c r="Q170" s="110"/>
      <c r="R170" s="110"/>
      <c r="S170" s="110"/>
      <c r="T170" s="110"/>
      <c r="U170" s="111"/>
      <c r="V170" s="115"/>
      <c r="W170" s="116"/>
      <c r="X170" s="116"/>
      <c r="Y170" s="116"/>
      <c r="Z170" s="116"/>
      <c r="AA170" s="116"/>
      <c r="AB170" s="170"/>
      <c r="AC170" s="171" t="str">
        <f t="shared" si="66"/>
        <v/>
      </c>
      <c r="AD170" s="172" t="str">
        <f t="shared" si="67"/>
        <v/>
      </c>
      <c r="AE170" s="4"/>
      <c r="AF170" s="4"/>
      <c r="AG170" s="4"/>
      <c r="AH170" s="4"/>
      <c r="AI170" s="4"/>
      <c r="AJ170" s="4"/>
      <c r="AK170" s="4"/>
      <c r="AL170" s="2" t="str" cm="1">
        <f t="array" ref="AL170">IF(B170="","",SUMPRODUCT(($D$1:$AB$4=$AL$4)*D170:AB170))</f>
        <v/>
      </c>
      <c r="AM170" s="15" t="str">
        <f t="shared" si="68"/>
        <v/>
      </c>
      <c r="AN170" s="2" t="str" cm="1">
        <f t="array" ref="AN170">IF(B170="","",SUMPRODUCT(($D$1:$AB$4=$AN$4)*D170:AB170))</f>
        <v/>
      </c>
      <c r="AO170" s="15" t="str">
        <f t="shared" si="69"/>
        <v/>
      </c>
      <c r="AP170" s="2" t="str" cm="1">
        <f t="array" ref="AP170">IF(B170="","",SUMPRODUCT(($D$1:$AB$4=$AP$4)*D170:AB170))</f>
        <v/>
      </c>
      <c r="AQ170" s="15" t="str">
        <f t="shared" si="70"/>
        <v/>
      </c>
      <c r="AR170" s="2" t="str" cm="1">
        <f t="array" ref="AR170">IF(B170="","",SUMPRODUCT(($D$1:$AB$4=$AR$4)*D170:AB170))</f>
        <v/>
      </c>
      <c r="AS170" s="15" t="str">
        <f t="shared" si="71"/>
        <v/>
      </c>
      <c r="AT170" s="2" t="str" cm="1">
        <f t="array" ref="AT170">IF(B170="","",SUMPRODUCT(($D$1:$AB$4=$AT$4)*$D170:$AB170))</f>
        <v/>
      </c>
      <c r="AU170" s="15" t="str">
        <f t="shared" si="72"/>
        <v/>
      </c>
      <c r="AV170" s="2" t="str" cm="1">
        <f t="array" ref="AV170">IF(D170="","",SUMPRODUCT(($D$1:$AB$4=$AV$4)*$D170:$AB170))</f>
        <v/>
      </c>
      <c r="AW170" s="15" t="str">
        <f t="shared" si="73"/>
        <v/>
      </c>
      <c r="AX170" s="2" t="str" cm="1">
        <f t="array" ref="AX170">IF(F170="","",SUMPRODUCT(($D$1:$AB$4=$AX$4)*$D170:$AB170))</f>
        <v/>
      </c>
      <c r="AY170" s="15" t="str">
        <f t="shared" si="74"/>
        <v/>
      </c>
      <c r="AZ170" s="2" t="str" cm="1">
        <f t="array" ref="AZ170">IF(B170="","",SUMPRODUCT(($D$1:$AB$4=$AZ$4)*$D170:$AB170))</f>
        <v/>
      </c>
      <c r="BA170" s="15" t="str">
        <f t="shared" si="75"/>
        <v/>
      </c>
      <c r="BB170" s="2" t="str" cm="1">
        <f t="array" ref="BB170">IF(B170="","",SUMPRODUCT(($D$1:$AB$4=$BB$4)*$D170:$AB170))</f>
        <v/>
      </c>
      <c r="BC170" s="15" t="str">
        <f t="shared" si="76"/>
        <v/>
      </c>
      <c r="BD170" s="2" t="str" cm="1">
        <f t="array" ref="BD170">IF(B170="","",SUMPRODUCT(($D$1:$AB$4=$BD$4)*$D170:$AB170))</f>
        <v/>
      </c>
      <c r="BE170" s="15" t="str">
        <f t="shared" si="77"/>
        <v/>
      </c>
      <c r="BF170" s="2" t="str" cm="1">
        <f t="array" ref="BF170">IF(B170="","",SUMPRODUCT(($D$1:$AB$4=$BF$4)*$D170:$AB170))</f>
        <v/>
      </c>
      <c r="BG170" s="15" t="str">
        <f t="shared" si="78"/>
        <v/>
      </c>
      <c r="BH170" s="2" t="str" cm="1">
        <f t="array" ref="BH170">IF(B170="","",SUMPRODUCT(($D$1:$AB$4=$BH$4)*$D170:$AB170))</f>
        <v/>
      </c>
      <c r="BI170" s="15" t="str">
        <f t="shared" si="79"/>
        <v/>
      </c>
      <c r="BJ170" s="2" t="str" cm="1">
        <f t="array" ref="BJ170">IF(B170="","",SUMPRODUCT(($D$1:$AB$4=$BJ$4)*$D170:$AB170))</f>
        <v/>
      </c>
      <c r="BK170" s="15" t="str">
        <f t="shared" si="80"/>
        <v/>
      </c>
      <c r="BL170" s="2" t="str" cm="1">
        <f t="array" ref="BL170">IF(B170="","",SUMPRODUCT(($D$1:$AB$4=$BL$4)*$D170:$AB170))</f>
        <v/>
      </c>
      <c r="BM170" s="15" t="str">
        <f t="shared" si="81"/>
        <v/>
      </c>
      <c r="BN170" s="2" t="str" cm="1">
        <f t="array" ref="BN170">IF(B170="","",SUMPRODUCT(($D$1:$AB$4=$BN$4)*$D170:$AB170))</f>
        <v/>
      </c>
      <c r="BO170" s="15" t="str">
        <f t="shared" si="82"/>
        <v/>
      </c>
      <c r="BP170" s="2" t="str" cm="1">
        <f t="array" ref="BP170">IF(B170="","",SUMPRODUCT(($D$1:$AB$4=$BP$4)*$D170:$AB170))</f>
        <v/>
      </c>
      <c r="BQ170" s="15" t="str">
        <f t="shared" si="83"/>
        <v/>
      </c>
      <c r="BR170" s="2" t="str" cm="1">
        <f t="array" ref="BR170">IF(B170="","",SUMPRODUCT(($D$1:$AB$4=$BR$4)*$D170:$AB170))</f>
        <v/>
      </c>
      <c r="BS170" s="15" t="str">
        <f t="shared" si="84"/>
        <v/>
      </c>
      <c r="BT170" s="2" t="str" cm="1">
        <f t="array" ref="BT170">IF(B170="","",SUMPRODUCT(($D$1:$AB$4=$BT$4)*$D170:$AB170))</f>
        <v/>
      </c>
      <c r="BU170" s="15" t="str">
        <f t="shared" si="85"/>
        <v/>
      </c>
      <c r="BV170" s="2" t="str" cm="1">
        <f t="array" ref="BV170">IF(B170="","",SUMPRODUCT(($D$1:$AB$4=$BV$4)*$D170:$AB170))</f>
        <v/>
      </c>
      <c r="BW170" s="15" t="str">
        <f t="shared" si="86"/>
        <v/>
      </c>
      <c r="BX170" s="2" t="str" cm="1">
        <f t="array" ref="BX170">IF(B170="","",SUMPRODUCT(($D$1:$AB$4=$BX$4)*$D170:$AB170))</f>
        <v/>
      </c>
      <c r="BY170" s="15" t="str">
        <f t="shared" si="87"/>
        <v/>
      </c>
      <c r="BZ170" s="2" t="str" cm="1">
        <f t="array" ref="BZ170">IF(B170="","",SUMPRODUCT(($D$1:$AB$4=$BZ$4)*$D170:$AB170))</f>
        <v/>
      </c>
      <c r="CA170" s="15" t="str">
        <f t="shared" si="88"/>
        <v/>
      </c>
      <c r="CB170" s="2" t="str" cm="1">
        <f t="array" ref="CB170">IF(B170="","",SUMPRODUCT(($D$1:$AB$4=$CB$4)*$D170:$AB170))</f>
        <v/>
      </c>
      <c r="CC170" s="15" t="str">
        <f t="shared" si="89"/>
        <v/>
      </c>
      <c r="CD170" s="2" t="str" cm="1">
        <f t="array" ref="CD170">IF(B170="","",SUMPRODUCT(($D$1:$AB$4=$CD$4)*$D170:$AB170))</f>
        <v/>
      </c>
      <c r="CE170" s="15" t="str">
        <f t="shared" si="90"/>
        <v/>
      </c>
      <c r="CF170" s="2" t="str" cm="1">
        <f t="array" ref="CF170">IF(B170="","",SUMPRODUCT(($D$1:$AB$4=$CF$4)*$D170:$AB170))</f>
        <v/>
      </c>
      <c r="CG170" s="15" t="str">
        <f t="shared" si="91"/>
        <v/>
      </c>
      <c r="CH170" s="2" t="str" cm="1">
        <f t="array" ref="CH170">IF(B170="","",SUMPRODUCT(($D$1:$AB$4=$CH$4)*$D170:$AB170))</f>
        <v/>
      </c>
      <c r="CI170" s="15" t="str">
        <f t="shared" si="92"/>
        <v/>
      </c>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row>
    <row r="171" spans="1:127" s="3" customFormat="1" ht="15.75" thickBot="1">
      <c r="A171" s="7">
        <v>166</v>
      </c>
      <c r="B171" s="1"/>
      <c r="D171" s="99"/>
      <c r="E171" s="100"/>
      <c r="F171" s="100"/>
      <c r="G171" s="100"/>
      <c r="H171" s="100"/>
      <c r="I171" s="101"/>
      <c r="J171" s="104"/>
      <c r="K171" s="105"/>
      <c r="L171" s="105"/>
      <c r="M171" s="105"/>
      <c r="N171" s="105"/>
      <c r="O171" s="106"/>
      <c r="P171" s="109"/>
      <c r="Q171" s="110"/>
      <c r="R171" s="110"/>
      <c r="S171" s="110"/>
      <c r="T171" s="110"/>
      <c r="U171" s="111"/>
      <c r="V171" s="115"/>
      <c r="W171" s="116"/>
      <c r="X171" s="116"/>
      <c r="Y171" s="116"/>
      <c r="Z171" s="116"/>
      <c r="AA171" s="116"/>
      <c r="AB171" s="170"/>
      <c r="AC171" s="171" t="str">
        <f t="shared" si="66"/>
        <v/>
      </c>
      <c r="AD171" s="172" t="str">
        <f t="shared" si="67"/>
        <v/>
      </c>
      <c r="AE171" s="4"/>
      <c r="AF171" s="4"/>
      <c r="AG171" s="4"/>
      <c r="AH171" s="4"/>
      <c r="AI171" s="4"/>
      <c r="AJ171" s="4"/>
      <c r="AK171" s="4"/>
      <c r="AL171" s="2" t="str" cm="1">
        <f t="array" ref="AL171">IF(B171="","",SUMPRODUCT(($D$1:$AB$4=$AL$4)*D171:AB171))</f>
        <v/>
      </c>
      <c r="AM171" s="15" t="str">
        <f t="shared" si="68"/>
        <v/>
      </c>
      <c r="AN171" s="2" t="str" cm="1">
        <f t="array" ref="AN171">IF(B171="","",SUMPRODUCT(($D$1:$AB$4=$AN$4)*D171:AB171))</f>
        <v/>
      </c>
      <c r="AO171" s="15" t="str">
        <f t="shared" si="69"/>
        <v/>
      </c>
      <c r="AP171" s="2" t="str" cm="1">
        <f t="array" ref="AP171">IF(B171="","",SUMPRODUCT(($D$1:$AB$4=$AP$4)*D171:AB171))</f>
        <v/>
      </c>
      <c r="AQ171" s="15" t="str">
        <f t="shared" si="70"/>
        <v/>
      </c>
      <c r="AR171" s="2" t="str" cm="1">
        <f t="array" ref="AR171">IF(B171="","",SUMPRODUCT(($D$1:$AB$4=$AR$4)*D171:AB171))</f>
        <v/>
      </c>
      <c r="AS171" s="15" t="str">
        <f t="shared" si="71"/>
        <v/>
      </c>
      <c r="AT171" s="2" t="str" cm="1">
        <f t="array" ref="AT171">IF(B171="","",SUMPRODUCT(($D$1:$AB$4=$AT$4)*$D171:$AB171))</f>
        <v/>
      </c>
      <c r="AU171" s="15" t="str">
        <f t="shared" si="72"/>
        <v/>
      </c>
      <c r="AV171" s="2" t="str" cm="1">
        <f t="array" ref="AV171">IF(D171="","",SUMPRODUCT(($D$1:$AB$4=$AV$4)*$D171:$AB171))</f>
        <v/>
      </c>
      <c r="AW171" s="15" t="str">
        <f t="shared" si="73"/>
        <v/>
      </c>
      <c r="AX171" s="2" t="str" cm="1">
        <f t="array" ref="AX171">IF(F171="","",SUMPRODUCT(($D$1:$AB$4=$AX$4)*$D171:$AB171))</f>
        <v/>
      </c>
      <c r="AY171" s="15" t="str">
        <f t="shared" si="74"/>
        <v/>
      </c>
      <c r="AZ171" s="2" t="str" cm="1">
        <f t="array" ref="AZ171">IF(B171="","",SUMPRODUCT(($D$1:$AB$4=$AZ$4)*$D171:$AB171))</f>
        <v/>
      </c>
      <c r="BA171" s="15" t="str">
        <f t="shared" si="75"/>
        <v/>
      </c>
      <c r="BB171" s="2" t="str" cm="1">
        <f t="array" ref="BB171">IF(B171="","",SUMPRODUCT(($D$1:$AB$4=$BB$4)*$D171:$AB171))</f>
        <v/>
      </c>
      <c r="BC171" s="15" t="str">
        <f t="shared" si="76"/>
        <v/>
      </c>
      <c r="BD171" s="2" t="str" cm="1">
        <f t="array" ref="BD171">IF(B171="","",SUMPRODUCT(($D$1:$AB$4=$BD$4)*$D171:$AB171))</f>
        <v/>
      </c>
      <c r="BE171" s="15" t="str">
        <f t="shared" si="77"/>
        <v/>
      </c>
      <c r="BF171" s="2" t="str" cm="1">
        <f t="array" ref="BF171">IF(B171="","",SUMPRODUCT(($D$1:$AB$4=$BF$4)*$D171:$AB171))</f>
        <v/>
      </c>
      <c r="BG171" s="15" t="str">
        <f t="shared" si="78"/>
        <v/>
      </c>
      <c r="BH171" s="2" t="str" cm="1">
        <f t="array" ref="BH171">IF(B171="","",SUMPRODUCT(($D$1:$AB$4=$BH$4)*$D171:$AB171))</f>
        <v/>
      </c>
      <c r="BI171" s="15" t="str">
        <f t="shared" si="79"/>
        <v/>
      </c>
      <c r="BJ171" s="2" t="str" cm="1">
        <f t="array" ref="BJ171">IF(B171="","",SUMPRODUCT(($D$1:$AB$4=$BJ$4)*$D171:$AB171))</f>
        <v/>
      </c>
      <c r="BK171" s="15" t="str">
        <f t="shared" si="80"/>
        <v/>
      </c>
      <c r="BL171" s="2" t="str" cm="1">
        <f t="array" ref="BL171">IF(B171="","",SUMPRODUCT(($D$1:$AB$4=$BL$4)*$D171:$AB171))</f>
        <v/>
      </c>
      <c r="BM171" s="15" t="str">
        <f t="shared" si="81"/>
        <v/>
      </c>
      <c r="BN171" s="2" t="str" cm="1">
        <f t="array" ref="BN171">IF(B171="","",SUMPRODUCT(($D$1:$AB$4=$BN$4)*$D171:$AB171))</f>
        <v/>
      </c>
      <c r="BO171" s="15" t="str">
        <f t="shared" si="82"/>
        <v/>
      </c>
      <c r="BP171" s="2" t="str" cm="1">
        <f t="array" ref="BP171">IF(B171="","",SUMPRODUCT(($D$1:$AB$4=$BP$4)*$D171:$AB171))</f>
        <v/>
      </c>
      <c r="BQ171" s="15" t="str">
        <f t="shared" si="83"/>
        <v/>
      </c>
      <c r="BR171" s="2" t="str" cm="1">
        <f t="array" ref="BR171">IF(B171="","",SUMPRODUCT(($D$1:$AB$4=$BR$4)*$D171:$AB171))</f>
        <v/>
      </c>
      <c r="BS171" s="15" t="str">
        <f t="shared" si="84"/>
        <v/>
      </c>
      <c r="BT171" s="2" t="str" cm="1">
        <f t="array" ref="BT171">IF(B171="","",SUMPRODUCT(($D$1:$AB$4=$BT$4)*$D171:$AB171))</f>
        <v/>
      </c>
      <c r="BU171" s="15" t="str">
        <f t="shared" si="85"/>
        <v/>
      </c>
      <c r="BV171" s="2" t="str" cm="1">
        <f t="array" ref="BV171">IF(B171="","",SUMPRODUCT(($D$1:$AB$4=$BV$4)*$D171:$AB171))</f>
        <v/>
      </c>
      <c r="BW171" s="15" t="str">
        <f t="shared" si="86"/>
        <v/>
      </c>
      <c r="BX171" s="2" t="str" cm="1">
        <f t="array" ref="BX171">IF(B171="","",SUMPRODUCT(($D$1:$AB$4=$BX$4)*$D171:$AB171))</f>
        <v/>
      </c>
      <c r="BY171" s="15" t="str">
        <f t="shared" si="87"/>
        <v/>
      </c>
      <c r="BZ171" s="2" t="str" cm="1">
        <f t="array" ref="BZ171">IF(B171="","",SUMPRODUCT(($D$1:$AB$4=$BZ$4)*$D171:$AB171))</f>
        <v/>
      </c>
      <c r="CA171" s="15" t="str">
        <f t="shared" si="88"/>
        <v/>
      </c>
      <c r="CB171" s="2" t="str" cm="1">
        <f t="array" ref="CB171">IF(B171="","",SUMPRODUCT(($D$1:$AB$4=$CB$4)*$D171:$AB171))</f>
        <v/>
      </c>
      <c r="CC171" s="15" t="str">
        <f t="shared" si="89"/>
        <v/>
      </c>
      <c r="CD171" s="2" t="str" cm="1">
        <f t="array" ref="CD171">IF(B171="","",SUMPRODUCT(($D$1:$AB$4=$CD$4)*$D171:$AB171))</f>
        <v/>
      </c>
      <c r="CE171" s="15" t="str">
        <f t="shared" si="90"/>
        <v/>
      </c>
      <c r="CF171" s="2" t="str" cm="1">
        <f t="array" ref="CF171">IF(B171="","",SUMPRODUCT(($D$1:$AB$4=$CF$4)*$D171:$AB171))</f>
        <v/>
      </c>
      <c r="CG171" s="15" t="str">
        <f t="shared" si="91"/>
        <v/>
      </c>
      <c r="CH171" s="2" t="str" cm="1">
        <f t="array" ref="CH171">IF(B171="","",SUMPRODUCT(($D$1:$AB$4=$CH$4)*$D171:$AB171))</f>
        <v/>
      </c>
      <c r="CI171" s="15" t="str">
        <f t="shared" si="92"/>
        <v/>
      </c>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row>
    <row r="172" spans="1:127" s="3" customFormat="1" ht="15.75" thickBot="1">
      <c r="A172" s="7">
        <v>167</v>
      </c>
      <c r="B172" s="1"/>
      <c r="D172" s="99"/>
      <c r="E172" s="100"/>
      <c r="F172" s="100"/>
      <c r="G172" s="100"/>
      <c r="H172" s="100"/>
      <c r="I172" s="101"/>
      <c r="J172" s="104"/>
      <c r="K172" s="105"/>
      <c r="L172" s="105"/>
      <c r="M172" s="105"/>
      <c r="N172" s="105"/>
      <c r="O172" s="106"/>
      <c r="P172" s="109"/>
      <c r="Q172" s="110"/>
      <c r="R172" s="110"/>
      <c r="S172" s="110"/>
      <c r="T172" s="110"/>
      <c r="U172" s="111"/>
      <c r="V172" s="115"/>
      <c r="W172" s="116"/>
      <c r="X172" s="116"/>
      <c r="Y172" s="116"/>
      <c r="Z172" s="116"/>
      <c r="AA172" s="116"/>
      <c r="AB172" s="170"/>
      <c r="AC172" s="171" t="str">
        <f t="shared" si="66"/>
        <v/>
      </c>
      <c r="AD172" s="172" t="str">
        <f t="shared" si="67"/>
        <v/>
      </c>
      <c r="AE172" s="4"/>
      <c r="AF172" s="4"/>
      <c r="AG172" s="4"/>
      <c r="AH172" s="4"/>
      <c r="AI172" s="4"/>
      <c r="AJ172" s="4"/>
      <c r="AK172" s="4"/>
      <c r="AL172" s="2" t="str" cm="1">
        <f t="array" ref="AL172">IF(B172="","",SUMPRODUCT(($D$1:$AB$4=$AL$4)*D172:AB172))</f>
        <v/>
      </c>
      <c r="AM172" s="15" t="str">
        <f t="shared" si="68"/>
        <v/>
      </c>
      <c r="AN172" s="2" t="str" cm="1">
        <f t="array" ref="AN172">IF(B172="","",SUMPRODUCT(($D$1:$AB$4=$AN$4)*D172:AB172))</f>
        <v/>
      </c>
      <c r="AO172" s="15" t="str">
        <f t="shared" si="69"/>
        <v/>
      </c>
      <c r="AP172" s="2" t="str" cm="1">
        <f t="array" ref="AP172">IF(B172="","",SUMPRODUCT(($D$1:$AB$4=$AP$4)*D172:AB172))</f>
        <v/>
      </c>
      <c r="AQ172" s="15" t="str">
        <f t="shared" si="70"/>
        <v/>
      </c>
      <c r="AR172" s="2" t="str" cm="1">
        <f t="array" ref="AR172">IF(B172="","",SUMPRODUCT(($D$1:$AB$4=$AR$4)*D172:AB172))</f>
        <v/>
      </c>
      <c r="AS172" s="15" t="str">
        <f t="shared" si="71"/>
        <v/>
      </c>
      <c r="AT172" s="2" t="str" cm="1">
        <f t="array" ref="AT172">IF(B172="","",SUMPRODUCT(($D$1:$AB$4=$AT$4)*$D172:$AB172))</f>
        <v/>
      </c>
      <c r="AU172" s="15" t="str">
        <f t="shared" si="72"/>
        <v/>
      </c>
      <c r="AV172" s="2" t="str" cm="1">
        <f t="array" ref="AV172">IF(D172="","",SUMPRODUCT(($D$1:$AB$4=$AV$4)*$D172:$AB172))</f>
        <v/>
      </c>
      <c r="AW172" s="15" t="str">
        <f t="shared" si="73"/>
        <v/>
      </c>
      <c r="AX172" s="2" t="str" cm="1">
        <f t="array" ref="AX172">IF(F172="","",SUMPRODUCT(($D$1:$AB$4=$AX$4)*$D172:$AB172))</f>
        <v/>
      </c>
      <c r="AY172" s="15" t="str">
        <f t="shared" si="74"/>
        <v/>
      </c>
      <c r="AZ172" s="2" t="str" cm="1">
        <f t="array" ref="AZ172">IF(B172="","",SUMPRODUCT(($D$1:$AB$4=$AZ$4)*$D172:$AB172))</f>
        <v/>
      </c>
      <c r="BA172" s="15" t="str">
        <f t="shared" si="75"/>
        <v/>
      </c>
      <c r="BB172" s="2" t="str" cm="1">
        <f t="array" ref="BB172">IF(B172="","",SUMPRODUCT(($D$1:$AB$4=$BB$4)*$D172:$AB172))</f>
        <v/>
      </c>
      <c r="BC172" s="15" t="str">
        <f t="shared" si="76"/>
        <v/>
      </c>
      <c r="BD172" s="2" t="str" cm="1">
        <f t="array" ref="BD172">IF(B172="","",SUMPRODUCT(($D$1:$AB$4=$BD$4)*$D172:$AB172))</f>
        <v/>
      </c>
      <c r="BE172" s="15" t="str">
        <f t="shared" si="77"/>
        <v/>
      </c>
      <c r="BF172" s="2" t="str" cm="1">
        <f t="array" ref="BF172">IF(B172="","",SUMPRODUCT(($D$1:$AB$4=$BF$4)*$D172:$AB172))</f>
        <v/>
      </c>
      <c r="BG172" s="15" t="str">
        <f t="shared" si="78"/>
        <v/>
      </c>
      <c r="BH172" s="2" t="str" cm="1">
        <f t="array" ref="BH172">IF(B172="","",SUMPRODUCT(($D$1:$AB$4=$BH$4)*$D172:$AB172))</f>
        <v/>
      </c>
      <c r="BI172" s="15" t="str">
        <f t="shared" si="79"/>
        <v/>
      </c>
      <c r="BJ172" s="2" t="str" cm="1">
        <f t="array" ref="BJ172">IF(B172="","",SUMPRODUCT(($D$1:$AB$4=$BJ$4)*$D172:$AB172))</f>
        <v/>
      </c>
      <c r="BK172" s="15" t="str">
        <f t="shared" si="80"/>
        <v/>
      </c>
      <c r="BL172" s="2" t="str" cm="1">
        <f t="array" ref="BL172">IF(B172="","",SUMPRODUCT(($D$1:$AB$4=$BL$4)*$D172:$AB172))</f>
        <v/>
      </c>
      <c r="BM172" s="15" t="str">
        <f t="shared" si="81"/>
        <v/>
      </c>
      <c r="BN172" s="2" t="str" cm="1">
        <f t="array" ref="BN172">IF(B172="","",SUMPRODUCT(($D$1:$AB$4=$BN$4)*$D172:$AB172))</f>
        <v/>
      </c>
      <c r="BO172" s="15" t="str">
        <f t="shared" si="82"/>
        <v/>
      </c>
      <c r="BP172" s="2" t="str" cm="1">
        <f t="array" ref="BP172">IF(B172="","",SUMPRODUCT(($D$1:$AB$4=$BP$4)*$D172:$AB172))</f>
        <v/>
      </c>
      <c r="BQ172" s="15" t="str">
        <f t="shared" si="83"/>
        <v/>
      </c>
      <c r="BR172" s="2" t="str" cm="1">
        <f t="array" ref="BR172">IF(B172="","",SUMPRODUCT(($D$1:$AB$4=$BR$4)*$D172:$AB172))</f>
        <v/>
      </c>
      <c r="BS172" s="15" t="str">
        <f t="shared" si="84"/>
        <v/>
      </c>
      <c r="BT172" s="2" t="str" cm="1">
        <f t="array" ref="BT172">IF(B172="","",SUMPRODUCT(($D$1:$AB$4=$BT$4)*$D172:$AB172))</f>
        <v/>
      </c>
      <c r="BU172" s="15" t="str">
        <f t="shared" si="85"/>
        <v/>
      </c>
      <c r="BV172" s="2" t="str" cm="1">
        <f t="array" ref="BV172">IF(B172="","",SUMPRODUCT(($D$1:$AB$4=$BV$4)*$D172:$AB172))</f>
        <v/>
      </c>
      <c r="BW172" s="15" t="str">
        <f t="shared" si="86"/>
        <v/>
      </c>
      <c r="BX172" s="2" t="str" cm="1">
        <f t="array" ref="BX172">IF(B172="","",SUMPRODUCT(($D$1:$AB$4=$BX$4)*$D172:$AB172))</f>
        <v/>
      </c>
      <c r="BY172" s="15" t="str">
        <f t="shared" si="87"/>
        <v/>
      </c>
      <c r="BZ172" s="2" t="str" cm="1">
        <f t="array" ref="BZ172">IF(B172="","",SUMPRODUCT(($D$1:$AB$4=$BZ$4)*$D172:$AB172))</f>
        <v/>
      </c>
      <c r="CA172" s="15" t="str">
        <f t="shared" si="88"/>
        <v/>
      </c>
      <c r="CB172" s="2" t="str" cm="1">
        <f t="array" ref="CB172">IF(B172="","",SUMPRODUCT(($D$1:$AB$4=$CB$4)*$D172:$AB172))</f>
        <v/>
      </c>
      <c r="CC172" s="15" t="str">
        <f t="shared" si="89"/>
        <v/>
      </c>
      <c r="CD172" s="2" t="str" cm="1">
        <f t="array" ref="CD172">IF(B172="","",SUMPRODUCT(($D$1:$AB$4=$CD$4)*$D172:$AB172))</f>
        <v/>
      </c>
      <c r="CE172" s="15" t="str">
        <f t="shared" si="90"/>
        <v/>
      </c>
      <c r="CF172" s="2" t="str" cm="1">
        <f t="array" ref="CF172">IF(B172="","",SUMPRODUCT(($D$1:$AB$4=$CF$4)*$D172:$AB172))</f>
        <v/>
      </c>
      <c r="CG172" s="15" t="str">
        <f t="shared" si="91"/>
        <v/>
      </c>
      <c r="CH172" s="2" t="str" cm="1">
        <f t="array" ref="CH172">IF(B172="","",SUMPRODUCT(($D$1:$AB$4=$CH$4)*$D172:$AB172))</f>
        <v/>
      </c>
      <c r="CI172" s="15" t="str">
        <f t="shared" si="92"/>
        <v/>
      </c>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row>
    <row r="173" spans="1:127" s="3" customFormat="1" ht="15.75" thickBot="1">
      <c r="A173" s="7">
        <v>168</v>
      </c>
      <c r="B173" s="1"/>
      <c r="D173" s="99"/>
      <c r="E173" s="100"/>
      <c r="F173" s="100"/>
      <c r="G173" s="100"/>
      <c r="H173" s="100"/>
      <c r="I173" s="101"/>
      <c r="J173" s="104"/>
      <c r="K173" s="105"/>
      <c r="L173" s="105"/>
      <c r="M173" s="105"/>
      <c r="N173" s="105"/>
      <c r="O173" s="106"/>
      <c r="P173" s="109"/>
      <c r="Q173" s="110"/>
      <c r="R173" s="110"/>
      <c r="S173" s="110"/>
      <c r="T173" s="110"/>
      <c r="U173" s="111"/>
      <c r="V173" s="115"/>
      <c r="W173" s="116"/>
      <c r="X173" s="116"/>
      <c r="Y173" s="116"/>
      <c r="Z173" s="116"/>
      <c r="AA173" s="116"/>
      <c r="AB173" s="170"/>
      <c r="AC173" s="171" t="str">
        <f t="shared" si="66"/>
        <v/>
      </c>
      <c r="AD173" s="172" t="str">
        <f t="shared" si="67"/>
        <v/>
      </c>
      <c r="AE173" s="4"/>
      <c r="AF173" s="4"/>
      <c r="AG173" s="4"/>
      <c r="AH173" s="4"/>
      <c r="AI173" s="4"/>
      <c r="AJ173" s="4"/>
      <c r="AK173" s="4"/>
      <c r="AL173" s="2" t="str" cm="1">
        <f t="array" ref="AL173">IF(B173="","",SUMPRODUCT(($D$1:$AB$4=$AL$4)*D173:AB173))</f>
        <v/>
      </c>
      <c r="AM173" s="15" t="str">
        <f t="shared" si="68"/>
        <v/>
      </c>
      <c r="AN173" s="2" t="str" cm="1">
        <f t="array" ref="AN173">IF(B173="","",SUMPRODUCT(($D$1:$AB$4=$AN$4)*D173:AB173))</f>
        <v/>
      </c>
      <c r="AO173" s="15" t="str">
        <f t="shared" si="69"/>
        <v/>
      </c>
      <c r="AP173" s="2" t="str" cm="1">
        <f t="array" ref="AP173">IF(B173="","",SUMPRODUCT(($D$1:$AB$4=$AP$4)*D173:AB173))</f>
        <v/>
      </c>
      <c r="AQ173" s="15" t="str">
        <f t="shared" si="70"/>
        <v/>
      </c>
      <c r="AR173" s="2" t="str" cm="1">
        <f t="array" ref="AR173">IF(B173="","",SUMPRODUCT(($D$1:$AB$4=$AR$4)*D173:AB173))</f>
        <v/>
      </c>
      <c r="AS173" s="15" t="str">
        <f t="shared" si="71"/>
        <v/>
      </c>
      <c r="AT173" s="2" t="str" cm="1">
        <f t="array" ref="AT173">IF(B173="","",SUMPRODUCT(($D$1:$AB$4=$AT$4)*$D173:$AB173))</f>
        <v/>
      </c>
      <c r="AU173" s="15" t="str">
        <f t="shared" si="72"/>
        <v/>
      </c>
      <c r="AV173" s="2" t="str" cm="1">
        <f t="array" ref="AV173">IF(D173="","",SUMPRODUCT(($D$1:$AB$4=$AV$4)*$D173:$AB173))</f>
        <v/>
      </c>
      <c r="AW173" s="15" t="str">
        <f t="shared" si="73"/>
        <v/>
      </c>
      <c r="AX173" s="2" t="str" cm="1">
        <f t="array" ref="AX173">IF(F173="","",SUMPRODUCT(($D$1:$AB$4=$AX$4)*$D173:$AB173))</f>
        <v/>
      </c>
      <c r="AY173" s="15" t="str">
        <f t="shared" si="74"/>
        <v/>
      </c>
      <c r="AZ173" s="2" t="str" cm="1">
        <f t="array" ref="AZ173">IF(B173="","",SUMPRODUCT(($D$1:$AB$4=$AZ$4)*$D173:$AB173))</f>
        <v/>
      </c>
      <c r="BA173" s="15" t="str">
        <f t="shared" si="75"/>
        <v/>
      </c>
      <c r="BB173" s="2" t="str" cm="1">
        <f t="array" ref="BB173">IF(B173="","",SUMPRODUCT(($D$1:$AB$4=$BB$4)*$D173:$AB173))</f>
        <v/>
      </c>
      <c r="BC173" s="15" t="str">
        <f t="shared" si="76"/>
        <v/>
      </c>
      <c r="BD173" s="2" t="str" cm="1">
        <f t="array" ref="BD173">IF(B173="","",SUMPRODUCT(($D$1:$AB$4=$BD$4)*$D173:$AB173))</f>
        <v/>
      </c>
      <c r="BE173" s="15" t="str">
        <f t="shared" si="77"/>
        <v/>
      </c>
      <c r="BF173" s="2" t="str" cm="1">
        <f t="array" ref="BF173">IF(B173="","",SUMPRODUCT(($D$1:$AB$4=$BF$4)*$D173:$AB173))</f>
        <v/>
      </c>
      <c r="BG173" s="15" t="str">
        <f t="shared" si="78"/>
        <v/>
      </c>
      <c r="BH173" s="2" t="str" cm="1">
        <f t="array" ref="BH173">IF(B173="","",SUMPRODUCT(($D$1:$AB$4=$BH$4)*$D173:$AB173))</f>
        <v/>
      </c>
      <c r="BI173" s="15" t="str">
        <f t="shared" si="79"/>
        <v/>
      </c>
      <c r="BJ173" s="2" t="str" cm="1">
        <f t="array" ref="BJ173">IF(B173="","",SUMPRODUCT(($D$1:$AB$4=$BJ$4)*$D173:$AB173))</f>
        <v/>
      </c>
      <c r="BK173" s="15" t="str">
        <f t="shared" si="80"/>
        <v/>
      </c>
      <c r="BL173" s="2" t="str" cm="1">
        <f t="array" ref="BL173">IF(B173="","",SUMPRODUCT(($D$1:$AB$4=$BL$4)*$D173:$AB173))</f>
        <v/>
      </c>
      <c r="BM173" s="15" t="str">
        <f t="shared" si="81"/>
        <v/>
      </c>
      <c r="BN173" s="2" t="str" cm="1">
        <f t="array" ref="BN173">IF(B173="","",SUMPRODUCT(($D$1:$AB$4=$BN$4)*$D173:$AB173))</f>
        <v/>
      </c>
      <c r="BO173" s="15" t="str">
        <f t="shared" si="82"/>
        <v/>
      </c>
      <c r="BP173" s="2" t="str" cm="1">
        <f t="array" ref="BP173">IF(B173="","",SUMPRODUCT(($D$1:$AB$4=$BP$4)*$D173:$AB173))</f>
        <v/>
      </c>
      <c r="BQ173" s="15" t="str">
        <f t="shared" si="83"/>
        <v/>
      </c>
      <c r="BR173" s="2" t="str" cm="1">
        <f t="array" ref="BR173">IF(B173="","",SUMPRODUCT(($D$1:$AB$4=$BR$4)*$D173:$AB173))</f>
        <v/>
      </c>
      <c r="BS173" s="15" t="str">
        <f t="shared" si="84"/>
        <v/>
      </c>
      <c r="BT173" s="2" t="str" cm="1">
        <f t="array" ref="BT173">IF(B173="","",SUMPRODUCT(($D$1:$AB$4=$BT$4)*$D173:$AB173))</f>
        <v/>
      </c>
      <c r="BU173" s="15" t="str">
        <f t="shared" si="85"/>
        <v/>
      </c>
      <c r="BV173" s="2" t="str" cm="1">
        <f t="array" ref="BV173">IF(B173="","",SUMPRODUCT(($D$1:$AB$4=$BV$4)*$D173:$AB173))</f>
        <v/>
      </c>
      <c r="BW173" s="15" t="str">
        <f t="shared" si="86"/>
        <v/>
      </c>
      <c r="BX173" s="2" t="str" cm="1">
        <f t="array" ref="BX173">IF(B173="","",SUMPRODUCT(($D$1:$AB$4=$BX$4)*$D173:$AB173))</f>
        <v/>
      </c>
      <c r="BY173" s="15" t="str">
        <f t="shared" si="87"/>
        <v/>
      </c>
      <c r="BZ173" s="2" t="str" cm="1">
        <f t="array" ref="BZ173">IF(B173="","",SUMPRODUCT(($D$1:$AB$4=$BZ$4)*$D173:$AB173))</f>
        <v/>
      </c>
      <c r="CA173" s="15" t="str">
        <f t="shared" si="88"/>
        <v/>
      </c>
      <c r="CB173" s="2" t="str" cm="1">
        <f t="array" ref="CB173">IF(B173="","",SUMPRODUCT(($D$1:$AB$4=$CB$4)*$D173:$AB173))</f>
        <v/>
      </c>
      <c r="CC173" s="15" t="str">
        <f t="shared" si="89"/>
        <v/>
      </c>
      <c r="CD173" s="2" t="str" cm="1">
        <f t="array" ref="CD173">IF(B173="","",SUMPRODUCT(($D$1:$AB$4=$CD$4)*$D173:$AB173))</f>
        <v/>
      </c>
      <c r="CE173" s="15" t="str">
        <f t="shared" si="90"/>
        <v/>
      </c>
      <c r="CF173" s="2" t="str" cm="1">
        <f t="array" ref="CF173">IF(B173="","",SUMPRODUCT(($D$1:$AB$4=$CF$4)*$D173:$AB173))</f>
        <v/>
      </c>
      <c r="CG173" s="15" t="str">
        <f t="shared" si="91"/>
        <v/>
      </c>
      <c r="CH173" s="2" t="str" cm="1">
        <f t="array" ref="CH173">IF(B173="","",SUMPRODUCT(($D$1:$AB$4=$CH$4)*$D173:$AB173))</f>
        <v/>
      </c>
      <c r="CI173" s="15" t="str">
        <f t="shared" si="92"/>
        <v/>
      </c>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row>
    <row r="174" spans="1:127" s="3" customFormat="1" ht="15.75" thickBot="1">
      <c r="A174" s="7">
        <v>169</v>
      </c>
      <c r="B174" s="1"/>
      <c r="D174" s="99"/>
      <c r="E174" s="100"/>
      <c r="F174" s="100"/>
      <c r="G174" s="100"/>
      <c r="H174" s="100"/>
      <c r="I174" s="101"/>
      <c r="J174" s="104"/>
      <c r="K174" s="105"/>
      <c r="L174" s="105"/>
      <c r="M174" s="105"/>
      <c r="N174" s="105"/>
      <c r="O174" s="106"/>
      <c r="P174" s="109"/>
      <c r="Q174" s="110"/>
      <c r="R174" s="110"/>
      <c r="S174" s="110"/>
      <c r="T174" s="110"/>
      <c r="U174" s="111"/>
      <c r="V174" s="115"/>
      <c r="W174" s="116"/>
      <c r="X174" s="116"/>
      <c r="Y174" s="116"/>
      <c r="Z174" s="116"/>
      <c r="AA174" s="116"/>
      <c r="AB174" s="170"/>
      <c r="AC174" s="171" t="str">
        <f t="shared" si="66"/>
        <v/>
      </c>
      <c r="AD174" s="172" t="str">
        <f t="shared" si="67"/>
        <v/>
      </c>
      <c r="AE174" s="4"/>
      <c r="AF174" s="4"/>
      <c r="AG174" s="4"/>
      <c r="AH174" s="4"/>
      <c r="AI174" s="4"/>
      <c r="AJ174" s="4"/>
      <c r="AK174" s="4"/>
      <c r="AL174" s="2" t="str" cm="1">
        <f t="array" ref="AL174">IF(B174="","",SUMPRODUCT(($D$1:$AB$4=$AL$4)*D174:AB174))</f>
        <v/>
      </c>
      <c r="AM174" s="15" t="str">
        <f t="shared" si="68"/>
        <v/>
      </c>
      <c r="AN174" s="2" t="str" cm="1">
        <f t="array" ref="AN174">IF(B174="","",SUMPRODUCT(($D$1:$AB$4=$AN$4)*D174:AB174))</f>
        <v/>
      </c>
      <c r="AO174" s="15" t="str">
        <f t="shared" si="69"/>
        <v/>
      </c>
      <c r="AP174" s="2" t="str" cm="1">
        <f t="array" ref="AP174">IF(B174="","",SUMPRODUCT(($D$1:$AB$4=$AP$4)*D174:AB174))</f>
        <v/>
      </c>
      <c r="AQ174" s="15" t="str">
        <f t="shared" si="70"/>
        <v/>
      </c>
      <c r="AR174" s="2" t="str" cm="1">
        <f t="array" ref="AR174">IF(B174="","",SUMPRODUCT(($D$1:$AB$4=$AR$4)*D174:AB174))</f>
        <v/>
      </c>
      <c r="AS174" s="15" t="str">
        <f t="shared" si="71"/>
        <v/>
      </c>
      <c r="AT174" s="2" t="str" cm="1">
        <f t="array" ref="AT174">IF(B174="","",SUMPRODUCT(($D$1:$AB$4=$AT$4)*$D174:$AB174))</f>
        <v/>
      </c>
      <c r="AU174" s="15" t="str">
        <f t="shared" si="72"/>
        <v/>
      </c>
      <c r="AV174" s="2" t="str" cm="1">
        <f t="array" ref="AV174">IF(D174="","",SUMPRODUCT(($D$1:$AB$4=$AV$4)*$D174:$AB174))</f>
        <v/>
      </c>
      <c r="AW174" s="15" t="str">
        <f t="shared" si="73"/>
        <v/>
      </c>
      <c r="AX174" s="2" t="str" cm="1">
        <f t="array" ref="AX174">IF(F174="","",SUMPRODUCT(($D$1:$AB$4=$AX$4)*$D174:$AB174))</f>
        <v/>
      </c>
      <c r="AY174" s="15" t="str">
        <f t="shared" si="74"/>
        <v/>
      </c>
      <c r="AZ174" s="2" t="str" cm="1">
        <f t="array" ref="AZ174">IF(B174="","",SUMPRODUCT(($D$1:$AB$4=$AZ$4)*$D174:$AB174))</f>
        <v/>
      </c>
      <c r="BA174" s="15" t="str">
        <f t="shared" si="75"/>
        <v/>
      </c>
      <c r="BB174" s="2" t="str" cm="1">
        <f t="array" ref="BB174">IF(B174="","",SUMPRODUCT(($D$1:$AB$4=$BB$4)*$D174:$AB174))</f>
        <v/>
      </c>
      <c r="BC174" s="15" t="str">
        <f t="shared" si="76"/>
        <v/>
      </c>
      <c r="BD174" s="2" t="str" cm="1">
        <f t="array" ref="BD174">IF(B174="","",SUMPRODUCT(($D$1:$AB$4=$BD$4)*$D174:$AB174))</f>
        <v/>
      </c>
      <c r="BE174" s="15" t="str">
        <f t="shared" si="77"/>
        <v/>
      </c>
      <c r="BF174" s="2" t="str" cm="1">
        <f t="array" ref="BF174">IF(B174="","",SUMPRODUCT(($D$1:$AB$4=$BF$4)*$D174:$AB174))</f>
        <v/>
      </c>
      <c r="BG174" s="15" t="str">
        <f t="shared" si="78"/>
        <v/>
      </c>
      <c r="BH174" s="2" t="str" cm="1">
        <f t="array" ref="BH174">IF(B174="","",SUMPRODUCT(($D$1:$AB$4=$BH$4)*$D174:$AB174))</f>
        <v/>
      </c>
      <c r="BI174" s="15" t="str">
        <f t="shared" si="79"/>
        <v/>
      </c>
      <c r="BJ174" s="2" t="str" cm="1">
        <f t="array" ref="BJ174">IF(B174="","",SUMPRODUCT(($D$1:$AB$4=$BJ$4)*$D174:$AB174))</f>
        <v/>
      </c>
      <c r="BK174" s="15" t="str">
        <f t="shared" si="80"/>
        <v/>
      </c>
      <c r="BL174" s="2" t="str" cm="1">
        <f t="array" ref="BL174">IF(B174="","",SUMPRODUCT(($D$1:$AB$4=$BL$4)*$D174:$AB174))</f>
        <v/>
      </c>
      <c r="BM174" s="15" t="str">
        <f t="shared" si="81"/>
        <v/>
      </c>
      <c r="BN174" s="2" t="str" cm="1">
        <f t="array" ref="BN174">IF(B174="","",SUMPRODUCT(($D$1:$AB$4=$BN$4)*$D174:$AB174))</f>
        <v/>
      </c>
      <c r="BO174" s="15" t="str">
        <f t="shared" si="82"/>
        <v/>
      </c>
      <c r="BP174" s="2" t="str" cm="1">
        <f t="array" ref="BP174">IF(B174="","",SUMPRODUCT(($D$1:$AB$4=$BP$4)*$D174:$AB174))</f>
        <v/>
      </c>
      <c r="BQ174" s="15" t="str">
        <f t="shared" si="83"/>
        <v/>
      </c>
      <c r="BR174" s="2" t="str" cm="1">
        <f t="array" ref="BR174">IF(B174="","",SUMPRODUCT(($D$1:$AB$4=$BR$4)*$D174:$AB174))</f>
        <v/>
      </c>
      <c r="BS174" s="15" t="str">
        <f t="shared" si="84"/>
        <v/>
      </c>
      <c r="BT174" s="2" t="str" cm="1">
        <f t="array" ref="BT174">IF(B174="","",SUMPRODUCT(($D$1:$AB$4=$BT$4)*$D174:$AB174))</f>
        <v/>
      </c>
      <c r="BU174" s="15" t="str">
        <f t="shared" si="85"/>
        <v/>
      </c>
      <c r="BV174" s="2" t="str" cm="1">
        <f t="array" ref="BV174">IF(B174="","",SUMPRODUCT(($D$1:$AB$4=$BV$4)*$D174:$AB174))</f>
        <v/>
      </c>
      <c r="BW174" s="15" t="str">
        <f t="shared" si="86"/>
        <v/>
      </c>
      <c r="BX174" s="2" t="str" cm="1">
        <f t="array" ref="BX174">IF(B174="","",SUMPRODUCT(($D$1:$AB$4=$BX$4)*$D174:$AB174))</f>
        <v/>
      </c>
      <c r="BY174" s="15" t="str">
        <f t="shared" si="87"/>
        <v/>
      </c>
      <c r="BZ174" s="2" t="str" cm="1">
        <f t="array" ref="BZ174">IF(B174="","",SUMPRODUCT(($D$1:$AB$4=$BZ$4)*$D174:$AB174))</f>
        <v/>
      </c>
      <c r="CA174" s="15" t="str">
        <f t="shared" si="88"/>
        <v/>
      </c>
      <c r="CB174" s="2" t="str" cm="1">
        <f t="array" ref="CB174">IF(B174="","",SUMPRODUCT(($D$1:$AB$4=$CB$4)*$D174:$AB174))</f>
        <v/>
      </c>
      <c r="CC174" s="15" t="str">
        <f t="shared" si="89"/>
        <v/>
      </c>
      <c r="CD174" s="2" t="str" cm="1">
        <f t="array" ref="CD174">IF(B174="","",SUMPRODUCT(($D$1:$AB$4=$CD$4)*$D174:$AB174))</f>
        <v/>
      </c>
      <c r="CE174" s="15" t="str">
        <f t="shared" si="90"/>
        <v/>
      </c>
      <c r="CF174" s="2" t="str" cm="1">
        <f t="array" ref="CF174">IF(B174="","",SUMPRODUCT(($D$1:$AB$4=$CF$4)*$D174:$AB174))</f>
        <v/>
      </c>
      <c r="CG174" s="15" t="str">
        <f t="shared" si="91"/>
        <v/>
      </c>
      <c r="CH174" s="2" t="str" cm="1">
        <f t="array" ref="CH174">IF(B174="","",SUMPRODUCT(($D$1:$AB$4=$CH$4)*$D174:$AB174))</f>
        <v/>
      </c>
      <c r="CI174" s="15" t="str">
        <f t="shared" si="92"/>
        <v/>
      </c>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row>
    <row r="175" spans="1:127" s="3" customFormat="1" ht="15.75" thickBot="1">
      <c r="A175" s="7">
        <v>170</v>
      </c>
      <c r="B175" s="1"/>
      <c r="D175" s="99"/>
      <c r="E175" s="100"/>
      <c r="F175" s="100"/>
      <c r="G175" s="100"/>
      <c r="H175" s="100"/>
      <c r="I175" s="101"/>
      <c r="J175" s="104"/>
      <c r="K175" s="105"/>
      <c r="L175" s="105"/>
      <c r="M175" s="105"/>
      <c r="N175" s="105"/>
      <c r="O175" s="106"/>
      <c r="P175" s="109"/>
      <c r="Q175" s="110"/>
      <c r="R175" s="110"/>
      <c r="S175" s="110"/>
      <c r="T175" s="110"/>
      <c r="U175" s="111"/>
      <c r="V175" s="115"/>
      <c r="W175" s="116"/>
      <c r="X175" s="116"/>
      <c r="Y175" s="116"/>
      <c r="Z175" s="116"/>
      <c r="AA175" s="116"/>
      <c r="AB175" s="170"/>
      <c r="AC175" s="171" t="str">
        <f t="shared" si="66"/>
        <v/>
      </c>
      <c r="AD175" s="172" t="str">
        <f t="shared" si="67"/>
        <v/>
      </c>
      <c r="AE175" s="4"/>
      <c r="AF175" s="4"/>
      <c r="AG175" s="4"/>
      <c r="AH175" s="4"/>
      <c r="AI175" s="4"/>
      <c r="AJ175" s="4"/>
      <c r="AK175" s="4"/>
      <c r="AL175" s="2" t="str" cm="1">
        <f t="array" ref="AL175">IF(B175="","",SUMPRODUCT(($D$1:$AB$4=$AL$4)*D175:AB175))</f>
        <v/>
      </c>
      <c r="AM175" s="15" t="str">
        <f t="shared" si="68"/>
        <v/>
      </c>
      <c r="AN175" s="2" t="str" cm="1">
        <f t="array" ref="AN175">IF(B175="","",SUMPRODUCT(($D$1:$AB$4=$AN$4)*D175:AB175))</f>
        <v/>
      </c>
      <c r="AO175" s="15" t="str">
        <f t="shared" si="69"/>
        <v/>
      </c>
      <c r="AP175" s="2" t="str" cm="1">
        <f t="array" ref="AP175">IF(B175="","",SUMPRODUCT(($D$1:$AB$4=$AP$4)*D175:AB175))</f>
        <v/>
      </c>
      <c r="AQ175" s="15" t="str">
        <f t="shared" si="70"/>
        <v/>
      </c>
      <c r="AR175" s="2" t="str" cm="1">
        <f t="array" ref="AR175">IF(B175="","",SUMPRODUCT(($D$1:$AB$4=$AR$4)*D175:AB175))</f>
        <v/>
      </c>
      <c r="AS175" s="15" t="str">
        <f t="shared" si="71"/>
        <v/>
      </c>
      <c r="AT175" s="2" t="str" cm="1">
        <f t="array" ref="AT175">IF(B175="","",SUMPRODUCT(($D$1:$AB$4=$AT$4)*$D175:$AB175))</f>
        <v/>
      </c>
      <c r="AU175" s="15" t="str">
        <f t="shared" si="72"/>
        <v/>
      </c>
      <c r="AV175" s="2" t="str" cm="1">
        <f t="array" ref="AV175">IF(D175="","",SUMPRODUCT(($D$1:$AB$4=$AV$4)*$D175:$AB175))</f>
        <v/>
      </c>
      <c r="AW175" s="15" t="str">
        <f t="shared" si="73"/>
        <v/>
      </c>
      <c r="AX175" s="2" t="str" cm="1">
        <f t="array" ref="AX175">IF(F175="","",SUMPRODUCT(($D$1:$AB$4=$AX$4)*$D175:$AB175))</f>
        <v/>
      </c>
      <c r="AY175" s="15" t="str">
        <f t="shared" si="74"/>
        <v/>
      </c>
      <c r="AZ175" s="2" t="str" cm="1">
        <f t="array" ref="AZ175">IF(B175="","",SUMPRODUCT(($D$1:$AB$4=$AZ$4)*$D175:$AB175))</f>
        <v/>
      </c>
      <c r="BA175" s="15" t="str">
        <f t="shared" si="75"/>
        <v/>
      </c>
      <c r="BB175" s="2" t="str" cm="1">
        <f t="array" ref="BB175">IF(B175="","",SUMPRODUCT(($D$1:$AB$4=$BB$4)*$D175:$AB175))</f>
        <v/>
      </c>
      <c r="BC175" s="15" t="str">
        <f t="shared" si="76"/>
        <v/>
      </c>
      <c r="BD175" s="2" t="str" cm="1">
        <f t="array" ref="BD175">IF(B175="","",SUMPRODUCT(($D$1:$AB$4=$BD$4)*$D175:$AB175))</f>
        <v/>
      </c>
      <c r="BE175" s="15" t="str">
        <f t="shared" si="77"/>
        <v/>
      </c>
      <c r="BF175" s="2" t="str" cm="1">
        <f t="array" ref="BF175">IF(B175="","",SUMPRODUCT(($D$1:$AB$4=$BF$4)*$D175:$AB175))</f>
        <v/>
      </c>
      <c r="BG175" s="15" t="str">
        <f t="shared" si="78"/>
        <v/>
      </c>
      <c r="BH175" s="2" t="str" cm="1">
        <f t="array" ref="BH175">IF(B175="","",SUMPRODUCT(($D$1:$AB$4=$BH$4)*$D175:$AB175))</f>
        <v/>
      </c>
      <c r="BI175" s="15" t="str">
        <f t="shared" si="79"/>
        <v/>
      </c>
      <c r="BJ175" s="2" t="str" cm="1">
        <f t="array" ref="BJ175">IF(B175="","",SUMPRODUCT(($D$1:$AB$4=$BJ$4)*$D175:$AB175))</f>
        <v/>
      </c>
      <c r="BK175" s="15" t="str">
        <f t="shared" si="80"/>
        <v/>
      </c>
      <c r="BL175" s="2" t="str" cm="1">
        <f t="array" ref="BL175">IF(B175="","",SUMPRODUCT(($D$1:$AB$4=$BL$4)*$D175:$AB175))</f>
        <v/>
      </c>
      <c r="BM175" s="15" t="str">
        <f t="shared" si="81"/>
        <v/>
      </c>
      <c r="BN175" s="2" t="str" cm="1">
        <f t="array" ref="BN175">IF(B175="","",SUMPRODUCT(($D$1:$AB$4=$BN$4)*$D175:$AB175))</f>
        <v/>
      </c>
      <c r="BO175" s="15" t="str">
        <f t="shared" si="82"/>
        <v/>
      </c>
      <c r="BP175" s="2" t="str" cm="1">
        <f t="array" ref="BP175">IF(B175="","",SUMPRODUCT(($D$1:$AB$4=$BP$4)*$D175:$AB175))</f>
        <v/>
      </c>
      <c r="BQ175" s="15" t="str">
        <f t="shared" si="83"/>
        <v/>
      </c>
      <c r="BR175" s="2" t="str" cm="1">
        <f t="array" ref="BR175">IF(B175="","",SUMPRODUCT(($D$1:$AB$4=$BR$4)*$D175:$AB175))</f>
        <v/>
      </c>
      <c r="BS175" s="15" t="str">
        <f t="shared" si="84"/>
        <v/>
      </c>
      <c r="BT175" s="2" t="str" cm="1">
        <f t="array" ref="BT175">IF(B175="","",SUMPRODUCT(($D$1:$AB$4=$BT$4)*$D175:$AB175))</f>
        <v/>
      </c>
      <c r="BU175" s="15" t="str">
        <f t="shared" si="85"/>
        <v/>
      </c>
      <c r="BV175" s="2" t="str" cm="1">
        <f t="array" ref="BV175">IF(B175="","",SUMPRODUCT(($D$1:$AB$4=$BV$4)*$D175:$AB175))</f>
        <v/>
      </c>
      <c r="BW175" s="15" t="str">
        <f t="shared" si="86"/>
        <v/>
      </c>
      <c r="BX175" s="2" t="str" cm="1">
        <f t="array" ref="BX175">IF(B175="","",SUMPRODUCT(($D$1:$AB$4=$BX$4)*$D175:$AB175))</f>
        <v/>
      </c>
      <c r="BY175" s="15" t="str">
        <f t="shared" si="87"/>
        <v/>
      </c>
      <c r="BZ175" s="2" t="str" cm="1">
        <f t="array" ref="BZ175">IF(B175="","",SUMPRODUCT(($D$1:$AB$4=$BZ$4)*$D175:$AB175))</f>
        <v/>
      </c>
      <c r="CA175" s="15" t="str">
        <f t="shared" si="88"/>
        <v/>
      </c>
      <c r="CB175" s="2" t="str" cm="1">
        <f t="array" ref="CB175">IF(B175="","",SUMPRODUCT(($D$1:$AB$4=$CB$4)*$D175:$AB175))</f>
        <v/>
      </c>
      <c r="CC175" s="15" t="str">
        <f t="shared" si="89"/>
        <v/>
      </c>
      <c r="CD175" s="2" t="str" cm="1">
        <f t="array" ref="CD175">IF(B175="","",SUMPRODUCT(($D$1:$AB$4=$CD$4)*$D175:$AB175))</f>
        <v/>
      </c>
      <c r="CE175" s="15" t="str">
        <f t="shared" si="90"/>
        <v/>
      </c>
      <c r="CF175" s="2" t="str" cm="1">
        <f t="array" ref="CF175">IF(B175="","",SUMPRODUCT(($D$1:$AB$4=$CF$4)*$D175:$AB175))</f>
        <v/>
      </c>
      <c r="CG175" s="15" t="str">
        <f t="shared" si="91"/>
        <v/>
      </c>
      <c r="CH175" s="2" t="str" cm="1">
        <f t="array" ref="CH175">IF(B175="","",SUMPRODUCT(($D$1:$AB$4=$CH$4)*$D175:$AB175))</f>
        <v/>
      </c>
      <c r="CI175" s="15" t="str">
        <f t="shared" si="92"/>
        <v/>
      </c>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row>
    <row r="176" spans="1:127" s="3" customFormat="1" ht="15.75" thickBot="1">
      <c r="A176" s="7">
        <v>171</v>
      </c>
      <c r="B176" s="1"/>
      <c r="D176" s="99"/>
      <c r="E176" s="100"/>
      <c r="F176" s="100"/>
      <c r="G176" s="100"/>
      <c r="H176" s="100"/>
      <c r="I176" s="101"/>
      <c r="J176" s="104"/>
      <c r="K176" s="105"/>
      <c r="L176" s="105"/>
      <c r="M176" s="105"/>
      <c r="N176" s="105"/>
      <c r="O176" s="106"/>
      <c r="P176" s="109"/>
      <c r="Q176" s="110"/>
      <c r="R176" s="110"/>
      <c r="S176" s="110"/>
      <c r="T176" s="110"/>
      <c r="U176" s="111"/>
      <c r="V176" s="115"/>
      <c r="W176" s="116"/>
      <c r="X176" s="116"/>
      <c r="Y176" s="116"/>
      <c r="Z176" s="116"/>
      <c r="AA176" s="116"/>
      <c r="AB176" s="170"/>
      <c r="AC176" s="171" t="str">
        <f t="shared" si="66"/>
        <v/>
      </c>
      <c r="AD176" s="172" t="str">
        <f t="shared" si="67"/>
        <v/>
      </c>
      <c r="AE176" s="4"/>
      <c r="AF176" s="4"/>
      <c r="AG176" s="4"/>
      <c r="AH176" s="4"/>
      <c r="AI176" s="4"/>
      <c r="AJ176" s="4"/>
      <c r="AK176" s="4"/>
      <c r="AL176" s="2" t="str" cm="1">
        <f t="array" ref="AL176">IF(B176="","",SUMPRODUCT(($D$1:$AB$4=$AL$4)*D176:AB176))</f>
        <v/>
      </c>
      <c r="AM176" s="15" t="str">
        <f t="shared" si="68"/>
        <v/>
      </c>
      <c r="AN176" s="2" t="str" cm="1">
        <f t="array" ref="AN176">IF(B176="","",SUMPRODUCT(($D$1:$AB$4=$AN$4)*D176:AB176))</f>
        <v/>
      </c>
      <c r="AO176" s="15" t="str">
        <f t="shared" si="69"/>
        <v/>
      </c>
      <c r="AP176" s="2" t="str" cm="1">
        <f t="array" ref="AP176">IF(B176="","",SUMPRODUCT(($D$1:$AB$4=$AP$4)*D176:AB176))</f>
        <v/>
      </c>
      <c r="AQ176" s="15" t="str">
        <f t="shared" si="70"/>
        <v/>
      </c>
      <c r="AR176" s="2" t="str" cm="1">
        <f t="array" ref="AR176">IF(B176="","",SUMPRODUCT(($D$1:$AB$4=$AR$4)*D176:AB176))</f>
        <v/>
      </c>
      <c r="AS176" s="15" t="str">
        <f t="shared" si="71"/>
        <v/>
      </c>
      <c r="AT176" s="2" t="str" cm="1">
        <f t="array" ref="AT176">IF(B176="","",SUMPRODUCT(($D$1:$AB$4=$AT$4)*$D176:$AB176))</f>
        <v/>
      </c>
      <c r="AU176" s="15" t="str">
        <f t="shared" si="72"/>
        <v/>
      </c>
      <c r="AV176" s="2" t="str" cm="1">
        <f t="array" ref="AV176">IF(D176="","",SUMPRODUCT(($D$1:$AB$4=$AV$4)*$D176:$AB176))</f>
        <v/>
      </c>
      <c r="AW176" s="15" t="str">
        <f t="shared" si="73"/>
        <v/>
      </c>
      <c r="AX176" s="2" t="str" cm="1">
        <f t="array" ref="AX176">IF(F176="","",SUMPRODUCT(($D$1:$AB$4=$AX$4)*$D176:$AB176))</f>
        <v/>
      </c>
      <c r="AY176" s="15" t="str">
        <f t="shared" si="74"/>
        <v/>
      </c>
      <c r="AZ176" s="2" t="str" cm="1">
        <f t="array" ref="AZ176">IF(B176="","",SUMPRODUCT(($D$1:$AB$4=$AZ$4)*$D176:$AB176))</f>
        <v/>
      </c>
      <c r="BA176" s="15" t="str">
        <f t="shared" si="75"/>
        <v/>
      </c>
      <c r="BB176" s="2" t="str" cm="1">
        <f t="array" ref="BB176">IF(B176="","",SUMPRODUCT(($D$1:$AB$4=$BB$4)*$D176:$AB176))</f>
        <v/>
      </c>
      <c r="BC176" s="15" t="str">
        <f t="shared" si="76"/>
        <v/>
      </c>
      <c r="BD176" s="2" t="str" cm="1">
        <f t="array" ref="BD176">IF(B176="","",SUMPRODUCT(($D$1:$AB$4=$BD$4)*$D176:$AB176))</f>
        <v/>
      </c>
      <c r="BE176" s="15" t="str">
        <f t="shared" si="77"/>
        <v/>
      </c>
      <c r="BF176" s="2" t="str" cm="1">
        <f t="array" ref="BF176">IF(B176="","",SUMPRODUCT(($D$1:$AB$4=$BF$4)*$D176:$AB176))</f>
        <v/>
      </c>
      <c r="BG176" s="15" t="str">
        <f t="shared" si="78"/>
        <v/>
      </c>
      <c r="BH176" s="2" t="str" cm="1">
        <f t="array" ref="BH176">IF(B176="","",SUMPRODUCT(($D$1:$AB$4=$BH$4)*$D176:$AB176))</f>
        <v/>
      </c>
      <c r="BI176" s="15" t="str">
        <f t="shared" si="79"/>
        <v/>
      </c>
      <c r="BJ176" s="2" t="str" cm="1">
        <f t="array" ref="BJ176">IF(B176="","",SUMPRODUCT(($D$1:$AB$4=$BJ$4)*$D176:$AB176))</f>
        <v/>
      </c>
      <c r="BK176" s="15" t="str">
        <f t="shared" si="80"/>
        <v/>
      </c>
      <c r="BL176" s="2" t="str" cm="1">
        <f t="array" ref="BL176">IF(B176="","",SUMPRODUCT(($D$1:$AB$4=$BL$4)*$D176:$AB176))</f>
        <v/>
      </c>
      <c r="BM176" s="15" t="str">
        <f t="shared" si="81"/>
        <v/>
      </c>
      <c r="BN176" s="2" t="str" cm="1">
        <f t="array" ref="BN176">IF(B176="","",SUMPRODUCT(($D$1:$AB$4=$BN$4)*$D176:$AB176))</f>
        <v/>
      </c>
      <c r="BO176" s="15" t="str">
        <f t="shared" si="82"/>
        <v/>
      </c>
      <c r="BP176" s="2" t="str" cm="1">
        <f t="array" ref="BP176">IF(B176="","",SUMPRODUCT(($D$1:$AB$4=$BP$4)*$D176:$AB176))</f>
        <v/>
      </c>
      <c r="BQ176" s="15" t="str">
        <f t="shared" si="83"/>
        <v/>
      </c>
      <c r="BR176" s="2" t="str" cm="1">
        <f t="array" ref="BR176">IF(B176="","",SUMPRODUCT(($D$1:$AB$4=$BR$4)*$D176:$AB176))</f>
        <v/>
      </c>
      <c r="BS176" s="15" t="str">
        <f t="shared" si="84"/>
        <v/>
      </c>
      <c r="BT176" s="2" t="str" cm="1">
        <f t="array" ref="BT176">IF(B176="","",SUMPRODUCT(($D$1:$AB$4=$BT$4)*$D176:$AB176))</f>
        <v/>
      </c>
      <c r="BU176" s="15" t="str">
        <f t="shared" si="85"/>
        <v/>
      </c>
      <c r="BV176" s="2" t="str" cm="1">
        <f t="array" ref="BV176">IF(B176="","",SUMPRODUCT(($D$1:$AB$4=$BV$4)*$D176:$AB176))</f>
        <v/>
      </c>
      <c r="BW176" s="15" t="str">
        <f t="shared" si="86"/>
        <v/>
      </c>
      <c r="BX176" s="2" t="str" cm="1">
        <f t="array" ref="BX176">IF(B176="","",SUMPRODUCT(($D$1:$AB$4=$BX$4)*$D176:$AB176))</f>
        <v/>
      </c>
      <c r="BY176" s="15" t="str">
        <f t="shared" si="87"/>
        <v/>
      </c>
      <c r="BZ176" s="2" t="str" cm="1">
        <f t="array" ref="BZ176">IF(B176="","",SUMPRODUCT(($D$1:$AB$4=$BZ$4)*$D176:$AB176))</f>
        <v/>
      </c>
      <c r="CA176" s="15" t="str">
        <f t="shared" si="88"/>
        <v/>
      </c>
      <c r="CB176" s="2" t="str" cm="1">
        <f t="array" ref="CB176">IF(B176="","",SUMPRODUCT(($D$1:$AB$4=$CB$4)*$D176:$AB176))</f>
        <v/>
      </c>
      <c r="CC176" s="15" t="str">
        <f t="shared" si="89"/>
        <v/>
      </c>
      <c r="CD176" s="2" t="str" cm="1">
        <f t="array" ref="CD176">IF(B176="","",SUMPRODUCT(($D$1:$AB$4=$CD$4)*$D176:$AB176))</f>
        <v/>
      </c>
      <c r="CE176" s="15" t="str">
        <f t="shared" si="90"/>
        <v/>
      </c>
      <c r="CF176" s="2" t="str" cm="1">
        <f t="array" ref="CF176">IF(B176="","",SUMPRODUCT(($D$1:$AB$4=$CF$4)*$D176:$AB176))</f>
        <v/>
      </c>
      <c r="CG176" s="15" t="str">
        <f t="shared" si="91"/>
        <v/>
      </c>
      <c r="CH176" s="2" t="str" cm="1">
        <f t="array" ref="CH176">IF(B176="","",SUMPRODUCT(($D$1:$AB$4=$CH$4)*$D176:$AB176))</f>
        <v/>
      </c>
      <c r="CI176" s="15" t="str">
        <f t="shared" si="92"/>
        <v/>
      </c>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row>
    <row r="177" spans="1:127" s="3" customFormat="1" ht="15.75" thickBot="1">
      <c r="A177" s="7">
        <v>172</v>
      </c>
      <c r="B177" s="1"/>
      <c r="D177" s="99"/>
      <c r="E177" s="100"/>
      <c r="F177" s="100"/>
      <c r="G177" s="100"/>
      <c r="H177" s="100"/>
      <c r="I177" s="101"/>
      <c r="J177" s="104"/>
      <c r="K177" s="105"/>
      <c r="L177" s="105"/>
      <c r="M177" s="105"/>
      <c r="N177" s="105"/>
      <c r="O177" s="106"/>
      <c r="P177" s="109"/>
      <c r="Q177" s="110"/>
      <c r="R177" s="110"/>
      <c r="S177" s="110"/>
      <c r="T177" s="110"/>
      <c r="U177" s="111"/>
      <c r="V177" s="115"/>
      <c r="W177" s="116"/>
      <c r="X177" s="116"/>
      <c r="Y177" s="116"/>
      <c r="Z177" s="116"/>
      <c r="AA177" s="116"/>
      <c r="AB177" s="170"/>
      <c r="AC177" s="171" t="str">
        <f t="shared" si="66"/>
        <v/>
      </c>
      <c r="AD177" s="172" t="str">
        <f t="shared" si="67"/>
        <v/>
      </c>
      <c r="AE177" s="4"/>
      <c r="AF177" s="4"/>
      <c r="AG177" s="4"/>
      <c r="AH177" s="4"/>
      <c r="AI177" s="4"/>
      <c r="AJ177" s="4"/>
      <c r="AK177" s="4"/>
      <c r="AL177" s="2" t="str" cm="1">
        <f t="array" ref="AL177">IF(B177="","",SUMPRODUCT(($D$1:$AB$4=$AL$4)*D177:AB177))</f>
        <v/>
      </c>
      <c r="AM177" s="15" t="str">
        <f t="shared" si="68"/>
        <v/>
      </c>
      <c r="AN177" s="2" t="str" cm="1">
        <f t="array" ref="AN177">IF(B177="","",SUMPRODUCT(($D$1:$AB$4=$AN$4)*D177:AB177))</f>
        <v/>
      </c>
      <c r="AO177" s="15" t="str">
        <f t="shared" si="69"/>
        <v/>
      </c>
      <c r="AP177" s="2" t="str" cm="1">
        <f t="array" ref="AP177">IF(B177="","",SUMPRODUCT(($D$1:$AB$4=$AP$4)*D177:AB177))</f>
        <v/>
      </c>
      <c r="AQ177" s="15" t="str">
        <f t="shared" si="70"/>
        <v/>
      </c>
      <c r="AR177" s="2" t="str" cm="1">
        <f t="array" ref="AR177">IF(B177="","",SUMPRODUCT(($D$1:$AB$4=$AR$4)*D177:AB177))</f>
        <v/>
      </c>
      <c r="AS177" s="15" t="str">
        <f t="shared" si="71"/>
        <v/>
      </c>
      <c r="AT177" s="2" t="str" cm="1">
        <f t="array" ref="AT177">IF(B177="","",SUMPRODUCT(($D$1:$AB$4=$AT$4)*$D177:$AB177))</f>
        <v/>
      </c>
      <c r="AU177" s="15" t="str">
        <f t="shared" si="72"/>
        <v/>
      </c>
      <c r="AV177" s="2" t="str" cm="1">
        <f t="array" ref="AV177">IF(D177="","",SUMPRODUCT(($D$1:$AB$4=$AV$4)*$D177:$AB177))</f>
        <v/>
      </c>
      <c r="AW177" s="15" t="str">
        <f t="shared" si="73"/>
        <v/>
      </c>
      <c r="AX177" s="2" t="str" cm="1">
        <f t="array" ref="AX177">IF(F177="","",SUMPRODUCT(($D$1:$AB$4=$AX$4)*$D177:$AB177))</f>
        <v/>
      </c>
      <c r="AY177" s="15" t="str">
        <f t="shared" si="74"/>
        <v/>
      </c>
      <c r="AZ177" s="2" t="str" cm="1">
        <f t="array" ref="AZ177">IF(B177="","",SUMPRODUCT(($D$1:$AB$4=$AZ$4)*$D177:$AB177))</f>
        <v/>
      </c>
      <c r="BA177" s="15" t="str">
        <f t="shared" si="75"/>
        <v/>
      </c>
      <c r="BB177" s="2" t="str" cm="1">
        <f t="array" ref="BB177">IF(B177="","",SUMPRODUCT(($D$1:$AB$4=$BB$4)*$D177:$AB177))</f>
        <v/>
      </c>
      <c r="BC177" s="15" t="str">
        <f t="shared" si="76"/>
        <v/>
      </c>
      <c r="BD177" s="2" t="str" cm="1">
        <f t="array" ref="BD177">IF(B177="","",SUMPRODUCT(($D$1:$AB$4=$BD$4)*$D177:$AB177))</f>
        <v/>
      </c>
      <c r="BE177" s="15" t="str">
        <f t="shared" si="77"/>
        <v/>
      </c>
      <c r="BF177" s="2" t="str" cm="1">
        <f t="array" ref="BF177">IF(B177="","",SUMPRODUCT(($D$1:$AB$4=$BF$4)*$D177:$AB177))</f>
        <v/>
      </c>
      <c r="BG177" s="15" t="str">
        <f t="shared" si="78"/>
        <v/>
      </c>
      <c r="BH177" s="2" t="str" cm="1">
        <f t="array" ref="BH177">IF(B177="","",SUMPRODUCT(($D$1:$AB$4=$BH$4)*$D177:$AB177))</f>
        <v/>
      </c>
      <c r="BI177" s="15" t="str">
        <f t="shared" si="79"/>
        <v/>
      </c>
      <c r="BJ177" s="2" t="str" cm="1">
        <f t="array" ref="BJ177">IF(B177="","",SUMPRODUCT(($D$1:$AB$4=$BJ$4)*$D177:$AB177))</f>
        <v/>
      </c>
      <c r="BK177" s="15" t="str">
        <f t="shared" si="80"/>
        <v/>
      </c>
      <c r="BL177" s="2" t="str" cm="1">
        <f t="array" ref="BL177">IF(B177="","",SUMPRODUCT(($D$1:$AB$4=$BL$4)*$D177:$AB177))</f>
        <v/>
      </c>
      <c r="BM177" s="15" t="str">
        <f t="shared" si="81"/>
        <v/>
      </c>
      <c r="BN177" s="2" t="str" cm="1">
        <f t="array" ref="BN177">IF(B177="","",SUMPRODUCT(($D$1:$AB$4=$BN$4)*$D177:$AB177))</f>
        <v/>
      </c>
      <c r="BO177" s="15" t="str">
        <f t="shared" si="82"/>
        <v/>
      </c>
      <c r="BP177" s="2" t="str" cm="1">
        <f t="array" ref="BP177">IF(B177="","",SUMPRODUCT(($D$1:$AB$4=$BP$4)*$D177:$AB177))</f>
        <v/>
      </c>
      <c r="BQ177" s="15" t="str">
        <f t="shared" si="83"/>
        <v/>
      </c>
      <c r="BR177" s="2" t="str" cm="1">
        <f t="array" ref="BR177">IF(B177="","",SUMPRODUCT(($D$1:$AB$4=$BR$4)*$D177:$AB177))</f>
        <v/>
      </c>
      <c r="BS177" s="15" t="str">
        <f t="shared" si="84"/>
        <v/>
      </c>
      <c r="BT177" s="2" t="str" cm="1">
        <f t="array" ref="BT177">IF(B177="","",SUMPRODUCT(($D$1:$AB$4=$BT$4)*$D177:$AB177))</f>
        <v/>
      </c>
      <c r="BU177" s="15" t="str">
        <f t="shared" si="85"/>
        <v/>
      </c>
      <c r="BV177" s="2" t="str" cm="1">
        <f t="array" ref="BV177">IF(B177="","",SUMPRODUCT(($D$1:$AB$4=$BV$4)*$D177:$AB177))</f>
        <v/>
      </c>
      <c r="BW177" s="15" t="str">
        <f t="shared" si="86"/>
        <v/>
      </c>
      <c r="BX177" s="2" t="str" cm="1">
        <f t="array" ref="BX177">IF(B177="","",SUMPRODUCT(($D$1:$AB$4=$BX$4)*$D177:$AB177))</f>
        <v/>
      </c>
      <c r="BY177" s="15" t="str">
        <f t="shared" si="87"/>
        <v/>
      </c>
      <c r="BZ177" s="2" t="str" cm="1">
        <f t="array" ref="BZ177">IF(B177="","",SUMPRODUCT(($D$1:$AB$4=$BZ$4)*$D177:$AB177))</f>
        <v/>
      </c>
      <c r="CA177" s="15" t="str">
        <f t="shared" si="88"/>
        <v/>
      </c>
      <c r="CB177" s="2" t="str" cm="1">
        <f t="array" ref="CB177">IF(B177="","",SUMPRODUCT(($D$1:$AB$4=$CB$4)*$D177:$AB177))</f>
        <v/>
      </c>
      <c r="CC177" s="15" t="str">
        <f t="shared" si="89"/>
        <v/>
      </c>
      <c r="CD177" s="2" t="str" cm="1">
        <f t="array" ref="CD177">IF(B177="","",SUMPRODUCT(($D$1:$AB$4=$CD$4)*$D177:$AB177))</f>
        <v/>
      </c>
      <c r="CE177" s="15" t="str">
        <f t="shared" si="90"/>
        <v/>
      </c>
      <c r="CF177" s="2" t="str" cm="1">
        <f t="array" ref="CF177">IF(B177="","",SUMPRODUCT(($D$1:$AB$4=$CF$4)*$D177:$AB177))</f>
        <v/>
      </c>
      <c r="CG177" s="15" t="str">
        <f t="shared" si="91"/>
        <v/>
      </c>
      <c r="CH177" s="2" t="str" cm="1">
        <f t="array" ref="CH177">IF(B177="","",SUMPRODUCT(($D$1:$AB$4=$CH$4)*$D177:$AB177))</f>
        <v/>
      </c>
      <c r="CI177" s="15" t="str">
        <f t="shared" si="92"/>
        <v/>
      </c>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row>
    <row r="178" spans="1:127" s="3" customFormat="1" ht="15.75" thickBot="1">
      <c r="A178" s="7">
        <v>173</v>
      </c>
      <c r="B178" s="1"/>
      <c r="D178" s="99"/>
      <c r="E178" s="100"/>
      <c r="F178" s="100"/>
      <c r="G178" s="100"/>
      <c r="H178" s="100"/>
      <c r="I178" s="101"/>
      <c r="J178" s="104"/>
      <c r="K178" s="105"/>
      <c r="L178" s="105"/>
      <c r="M178" s="105"/>
      <c r="N178" s="105"/>
      <c r="O178" s="106"/>
      <c r="P178" s="109"/>
      <c r="Q178" s="110"/>
      <c r="R178" s="110"/>
      <c r="S178" s="110"/>
      <c r="T178" s="110"/>
      <c r="U178" s="111"/>
      <c r="V178" s="115"/>
      <c r="W178" s="116"/>
      <c r="X178" s="116"/>
      <c r="Y178" s="116"/>
      <c r="Z178" s="116"/>
      <c r="AA178" s="116"/>
      <c r="AB178" s="170"/>
      <c r="AC178" s="171" t="str">
        <f t="shared" si="66"/>
        <v/>
      </c>
      <c r="AD178" s="172" t="str">
        <f t="shared" si="67"/>
        <v/>
      </c>
      <c r="AE178" s="4"/>
      <c r="AF178" s="4"/>
      <c r="AG178" s="4"/>
      <c r="AH178" s="4"/>
      <c r="AI178" s="4"/>
      <c r="AJ178" s="4"/>
      <c r="AK178" s="4"/>
      <c r="AL178" s="2" t="str" cm="1">
        <f t="array" ref="AL178">IF(B178="","",SUMPRODUCT(($D$1:$AB$4=$AL$4)*D178:AB178))</f>
        <v/>
      </c>
      <c r="AM178" s="15" t="str">
        <f t="shared" si="68"/>
        <v/>
      </c>
      <c r="AN178" s="2" t="str" cm="1">
        <f t="array" ref="AN178">IF(B178="","",SUMPRODUCT(($D$1:$AB$4=$AN$4)*D178:AB178))</f>
        <v/>
      </c>
      <c r="AO178" s="15" t="str">
        <f t="shared" si="69"/>
        <v/>
      </c>
      <c r="AP178" s="2" t="str" cm="1">
        <f t="array" ref="AP178">IF(B178="","",SUMPRODUCT(($D$1:$AB$4=$AP$4)*D178:AB178))</f>
        <v/>
      </c>
      <c r="AQ178" s="15" t="str">
        <f t="shared" si="70"/>
        <v/>
      </c>
      <c r="AR178" s="2" t="str" cm="1">
        <f t="array" ref="AR178">IF(B178="","",SUMPRODUCT(($D$1:$AB$4=$AR$4)*D178:AB178))</f>
        <v/>
      </c>
      <c r="AS178" s="15" t="str">
        <f t="shared" si="71"/>
        <v/>
      </c>
      <c r="AT178" s="2" t="str" cm="1">
        <f t="array" ref="AT178">IF(B178="","",SUMPRODUCT(($D$1:$AB$4=$AT$4)*$D178:$AB178))</f>
        <v/>
      </c>
      <c r="AU178" s="15" t="str">
        <f t="shared" si="72"/>
        <v/>
      </c>
      <c r="AV178" s="2" t="str" cm="1">
        <f t="array" ref="AV178">IF(D178="","",SUMPRODUCT(($D$1:$AB$4=$AV$4)*$D178:$AB178))</f>
        <v/>
      </c>
      <c r="AW178" s="15" t="str">
        <f t="shared" si="73"/>
        <v/>
      </c>
      <c r="AX178" s="2" t="str" cm="1">
        <f t="array" ref="AX178">IF(F178="","",SUMPRODUCT(($D$1:$AB$4=$AX$4)*$D178:$AB178))</f>
        <v/>
      </c>
      <c r="AY178" s="15" t="str">
        <f t="shared" si="74"/>
        <v/>
      </c>
      <c r="AZ178" s="2" t="str" cm="1">
        <f t="array" ref="AZ178">IF(B178="","",SUMPRODUCT(($D$1:$AB$4=$AZ$4)*$D178:$AB178))</f>
        <v/>
      </c>
      <c r="BA178" s="15" t="str">
        <f t="shared" si="75"/>
        <v/>
      </c>
      <c r="BB178" s="2" t="str" cm="1">
        <f t="array" ref="BB178">IF(B178="","",SUMPRODUCT(($D$1:$AB$4=$BB$4)*$D178:$AB178))</f>
        <v/>
      </c>
      <c r="BC178" s="15" t="str">
        <f t="shared" si="76"/>
        <v/>
      </c>
      <c r="BD178" s="2" t="str" cm="1">
        <f t="array" ref="BD178">IF(B178="","",SUMPRODUCT(($D$1:$AB$4=$BD$4)*$D178:$AB178))</f>
        <v/>
      </c>
      <c r="BE178" s="15" t="str">
        <f t="shared" si="77"/>
        <v/>
      </c>
      <c r="BF178" s="2" t="str" cm="1">
        <f t="array" ref="BF178">IF(B178="","",SUMPRODUCT(($D$1:$AB$4=$BF$4)*$D178:$AB178))</f>
        <v/>
      </c>
      <c r="BG178" s="15" t="str">
        <f t="shared" si="78"/>
        <v/>
      </c>
      <c r="BH178" s="2" t="str" cm="1">
        <f t="array" ref="BH178">IF(B178="","",SUMPRODUCT(($D$1:$AB$4=$BH$4)*$D178:$AB178))</f>
        <v/>
      </c>
      <c r="BI178" s="15" t="str">
        <f t="shared" si="79"/>
        <v/>
      </c>
      <c r="BJ178" s="2" t="str" cm="1">
        <f t="array" ref="BJ178">IF(B178="","",SUMPRODUCT(($D$1:$AB$4=$BJ$4)*$D178:$AB178))</f>
        <v/>
      </c>
      <c r="BK178" s="15" t="str">
        <f t="shared" si="80"/>
        <v/>
      </c>
      <c r="BL178" s="2" t="str" cm="1">
        <f t="array" ref="BL178">IF(B178="","",SUMPRODUCT(($D$1:$AB$4=$BL$4)*$D178:$AB178))</f>
        <v/>
      </c>
      <c r="BM178" s="15" t="str">
        <f t="shared" si="81"/>
        <v/>
      </c>
      <c r="BN178" s="2" t="str" cm="1">
        <f t="array" ref="BN178">IF(B178="","",SUMPRODUCT(($D$1:$AB$4=$BN$4)*$D178:$AB178))</f>
        <v/>
      </c>
      <c r="BO178" s="15" t="str">
        <f t="shared" si="82"/>
        <v/>
      </c>
      <c r="BP178" s="2" t="str" cm="1">
        <f t="array" ref="BP178">IF(B178="","",SUMPRODUCT(($D$1:$AB$4=$BP$4)*$D178:$AB178))</f>
        <v/>
      </c>
      <c r="BQ178" s="15" t="str">
        <f t="shared" si="83"/>
        <v/>
      </c>
      <c r="BR178" s="2" t="str" cm="1">
        <f t="array" ref="BR178">IF(B178="","",SUMPRODUCT(($D$1:$AB$4=$BR$4)*$D178:$AB178))</f>
        <v/>
      </c>
      <c r="BS178" s="15" t="str">
        <f t="shared" si="84"/>
        <v/>
      </c>
      <c r="BT178" s="2" t="str" cm="1">
        <f t="array" ref="BT178">IF(B178="","",SUMPRODUCT(($D$1:$AB$4=$BT$4)*$D178:$AB178))</f>
        <v/>
      </c>
      <c r="BU178" s="15" t="str">
        <f t="shared" si="85"/>
        <v/>
      </c>
      <c r="BV178" s="2" t="str" cm="1">
        <f t="array" ref="BV178">IF(B178="","",SUMPRODUCT(($D$1:$AB$4=$BV$4)*$D178:$AB178))</f>
        <v/>
      </c>
      <c r="BW178" s="15" t="str">
        <f t="shared" si="86"/>
        <v/>
      </c>
      <c r="BX178" s="2" t="str" cm="1">
        <f t="array" ref="BX178">IF(B178="","",SUMPRODUCT(($D$1:$AB$4=$BX$4)*$D178:$AB178))</f>
        <v/>
      </c>
      <c r="BY178" s="15" t="str">
        <f t="shared" si="87"/>
        <v/>
      </c>
      <c r="BZ178" s="2" t="str" cm="1">
        <f t="array" ref="BZ178">IF(B178="","",SUMPRODUCT(($D$1:$AB$4=$BZ$4)*$D178:$AB178))</f>
        <v/>
      </c>
      <c r="CA178" s="15" t="str">
        <f t="shared" si="88"/>
        <v/>
      </c>
      <c r="CB178" s="2" t="str" cm="1">
        <f t="array" ref="CB178">IF(B178="","",SUMPRODUCT(($D$1:$AB$4=$CB$4)*$D178:$AB178))</f>
        <v/>
      </c>
      <c r="CC178" s="15" t="str">
        <f t="shared" si="89"/>
        <v/>
      </c>
      <c r="CD178" s="2" t="str" cm="1">
        <f t="array" ref="CD178">IF(B178="","",SUMPRODUCT(($D$1:$AB$4=$CD$4)*$D178:$AB178))</f>
        <v/>
      </c>
      <c r="CE178" s="15" t="str">
        <f t="shared" si="90"/>
        <v/>
      </c>
      <c r="CF178" s="2" t="str" cm="1">
        <f t="array" ref="CF178">IF(B178="","",SUMPRODUCT(($D$1:$AB$4=$CF$4)*$D178:$AB178))</f>
        <v/>
      </c>
      <c r="CG178" s="15" t="str">
        <f t="shared" si="91"/>
        <v/>
      </c>
      <c r="CH178" s="2" t="str" cm="1">
        <f t="array" ref="CH178">IF(B178="","",SUMPRODUCT(($D$1:$AB$4=$CH$4)*$D178:$AB178))</f>
        <v/>
      </c>
      <c r="CI178" s="15" t="str">
        <f t="shared" si="92"/>
        <v/>
      </c>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row>
    <row r="179" spans="1:127" s="3" customFormat="1" ht="15.75" thickBot="1">
      <c r="A179" s="7">
        <v>174</v>
      </c>
      <c r="B179" s="1"/>
      <c r="D179" s="99"/>
      <c r="E179" s="100"/>
      <c r="F179" s="100"/>
      <c r="G179" s="100"/>
      <c r="H179" s="100"/>
      <c r="I179" s="101"/>
      <c r="J179" s="104"/>
      <c r="K179" s="105"/>
      <c r="L179" s="105"/>
      <c r="M179" s="105"/>
      <c r="N179" s="105"/>
      <c r="O179" s="106"/>
      <c r="P179" s="109"/>
      <c r="Q179" s="110"/>
      <c r="R179" s="110"/>
      <c r="S179" s="110"/>
      <c r="T179" s="110"/>
      <c r="U179" s="111"/>
      <c r="V179" s="115"/>
      <c r="W179" s="116"/>
      <c r="X179" s="116"/>
      <c r="Y179" s="116"/>
      <c r="Z179" s="116"/>
      <c r="AA179" s="116"/>
      <c r="AB179" s="170"/>
      <c r="AC179" s="171" t="str">
        <f t="shared" si="66"/>
        <v/>
      </c>
      <c r="AD179" s="172" t="str">
        <f t="shared" si="67"/>
        <v/>
      </c>
      <c r="AE179" s="4"/>
      <c r="AF179" s="4"/>
      <c r="AG179" s="4"/>
      <c r="AH179" s="4"/>
      <c r="AI179" s="4"/>
      <c r="AJ179" s="4"/>
      <c r="AK179" s="4"/>
      <c r="AL179" s="2" t="str" cm="1">
        <f t="array" ref="AL179">IF(B179="","",SUMPRODUCT(($D$1:$AB$4=$AL$4)*D179:AB179))</f>
        <v/>
      </c>
      <c r="AM179" s="15" t="str">
        <f t="shared" si="68"/>
        <v/>
      </c>
      <c r="AN179" s="2" t="str" cm="1">
        <f t="array" ref="AN179">IF(B179="","",SUMPRODUCT(($D$1:$AB$4=$AN$4)*D179:AB179))</f>
        <v/>
      </c>
      <c r="AO179" s="15" t="str">
        <f t="shared" si="69"/>
        <v/>
      </c>
      <c r="AP179" s="2" t="str" cm="1">
        <f t="array" ref="AP179">IF(B179="","",SUMPRODUCT(($D$1:$AB$4=$AP$4)*D179:AB179))</f>
        <v/>
      </c>
      <c r="AQ179" s="15" t="str">
        <f t="shared" si="70"/>
        <v/>
      </c>
      <c r="AR179" s="2" t="str" cm="1">
        <f t="array" ref="AR179">IF(B179="","",SUMPRODUCT(($D$1:$AB$4=$AR$4)*D179:AB179))</f>
        <v/>
      </c>
      <c r="AS179" s="15" t="str">
        <f t="shared" si="71"/>
        <v/>
      </c>
      <c r="AT179" s="2" t="str" cm="1">
        <f t="array" ref="AT179">IF(B179="","",SUMPRODUCT(($D$1:$AB$4=$AT$4)*$D179:$AB179))</f>
        <v/>
      </c>
      <c r="AU179" s="15" t="str">
        <f t="shared" si="72"/>
        <v/>
      </c>
      <c r="AV179" s="2" t="str" cm="1">
        <f t="array" ref="AV179">IF(D179="","",SUMPRODUCT(($D$1:$AB$4=$AV$4)*$D179:$AB179))</f>
        <v/>
      </c>
      <c r="AW179" s="15" t="str">
        <f t="shared" si="73"/>
        <v/>
      </c>
      <c r="AX179" s="2" t="str" cm="1">
        <f t="array" ref="AX179">IF(F179="","",SUMPRODUCT(($D$1:$AB$4=$AX$4)*$D179:$AB179))</f>
        <v/>
      </c>
      <c r="AY179" s="15" t="str">
        <f t="shared" si="74"/>
        <v/>
      </c>
      <c r="AZ179" s="2" t="str" cm="1">
        <f t="array" ref="AZ179">IF(B179="","",SUMPRODUCT(($D$1:$AB$4=$AZ$4)*$D179:$AB179))</f>
        <v/>
      </c>
      <c r="BA179" s="15" t="str">
        <f t="shared" si="75"/>
        <v/>
      </c>
      <c r="BB179" s="2" t="str" cm="1">
        <f t="array" ref="BB179">IF(B179="","",SUMPRODUCT(($D$1:$AB$4=$BB$4)*$D179:$AB179))</f>
        <v/>
      </c>
      <c r="BC179" s="15" t="str">
        <f t="shared" si="76"/>
        <v/>
      </c>
      <c r="BD179" s="2" t="str" cm="1">
        <f t="array" ref="BD179">IF(B179="","",SUMPRODUCT(($D$1:$AB$4=$BD$4)*$D179:$AB179))</f>
        <v/>
      </c>
      <c r="BE179" s="15" t="str">
        <f t="shared" si="77"/>
        <v/>
      </c>
      <c r="BF179" s="2" t="str" cm="1">
        <f t="array" ref="BF179">IF(B179="","",SUMPRODUCT(($D$1:$AB$4=$BF$4)*$D179:$AB179))</f>
        <v/>
      </c>
      <c r="BG179" s="15" t="str">
        <f t="shared" si="78"/>
        <v/>
      </c>
      <c r="BH179" s="2" t="str" cm="1">
        <f t="array" ref="BH179">IF(B179="","",SUMPRODUCT(($D$1:$AB$4=$BH$4)*$D179:$AB179))</f>
        <v/>
      </c>
      <c r="BI179" s="15" t="str">
        <f t="shared" si="79"/>
        <v/>
      </c>
      <c r="BJ179" s="2" t="str" cm="1">
        <f t="array" ref="BJ179">IF(B179="","",SUMPRODUCT(($D$1:$AB$4=$BJ$4)*$D179:$AB179))</f>
        <v/>
      </c>
      <c r="BK179" s="15" t="str">
        <f t="shared" si="80"/>
        <v/>
      </c>
      <c r="BL179" s="2" t="str" cm="1">
        <f t="array" ref="BL179">IF(B179="","",SUMPRODUCT(($D$1:$AB$4=$BL$4)*$D179:$AB179))</f>
        <v/>
      </c>
      <c r="BM179" s="15" t="str">
        <f t="shared" si="81"/>
        <v/>
      </c>
      <c r="BN179" s="2" t="str" cm="1">
        <f t="array" ref="BN179">IF(B179="","",SUMPRODUCT(($D$1:$AB$4=$BN$4)*$D179:$AB179))</f>
        <v/>
      </c>
      <c r="BO179" s="15" t="str">
        <f t="shared" si="82"/>
        <v/>
      </c>
      <c r="BP179" s="2" t="str" cm="1">
        <f t="array" ref="BP179">IF(B179="","",SUMPRODUCT(($D$1:$AB$4=$BP$4)*$D179:$AB179))</f>
        <v/>
      </c>
      <c r="BQ179" s="15" t="str">
        <f t="shared" si="83"/>
        <v/>
      </c>
      <c r="BR179" s="2" t="str" cm="1">
        <f t="array" ref="BR179">IF(B179="","",SUMPRODUCT(($D$1:$AB$4=$BR$4)*$D179:$AB179))</f>
        <v/>
      </c>
      <c r="BS179" s="15" t="str">
        <f t="shared" si="84"/>
        <v/>
      </c>
      <c r="BT179" s="2" t="str" cm="1">
        <f t="array" ref="BT179">IF(B179="","",SUMPRODUCT(($D$1:$AB$4=$BT$4)*$D179:$AB179))</f>
        <v/>
      </c>
      <c r="BU179" s="15" t="str">
        <f t="shared" si="85"/>
        <v/>
      </c>
      <c r="BV179" s="2" t="str" cm="1">
        <f t="array" ref="BV179">IF(B179="","",SUMPRODUCT(($D$1:$AB$4=$BV$4)*$D179:$AB179))</f>
        <v/>
      </c>
      <c r="BW179" s="15" t="str">
        <f t="shared" si="86"/>
        <v/>
      </c>
      <c r="BX179" s="2" t="str" cm="1">
        <f t="array" ref="BX179">IF(B179="","",SUMPRODUCT(($D$1:$AB$4=$BX$4)*$D179:$AB179))</f>
        <v/>
      </c>
      <c r="BY179" s="15" t="str">
        <f t="shared" si="87"/>
        <v/>
      </c>
      <c r="BZ179" s="2" t="str" cm="1">
        <f t="array" ref="BZ179">IF(B179="","",SUMPRODUCT(($D$1:$AB$4=$BZ$4)*$D179:$AB179))</f>
        <v/>
      </c>
      <c r="CA179" s="15" t="str">
        <f t="shared" si="88"/>
        <v/>
      </c>
      <c r="CB179" s="2" t="str" cm="1">
        <f t="array" ref="CB179">IF(B179="","",SUMPRODUCT(($D$1:$AB$4=$CB$4)*$D179:$AB179))</f>
        <v/>
      </c>
      <c r="CC179" s="15" t="str">
        <f t="shared" si="89"/>
        <v/>
      </c>
      <c r="CD179" s="2" t="str" cm="1">
        <f t="array" ref="CD179">IF(B179="","",SUMPRODUCT(($D$1:$AB$4=$CD$4)*$D179:$AB179))</f>
        <v/>
      </c>
      <c r="CE179" s="15" t="str">
        <f t="shared" si="90"/>
        <v/>
      </c>
      <c r="CF179" s="2" t="str" cm="1">
        <f t="array" ref="CF179">IF(B179="","",SUMPRODUCT(($D$1:$AB$4=$CF$4)*$D179:$AB179))</f>
        <v/>
      </c>
      <c r="CG179" s="15" t="str">
        <f t="shared" si="91"/>
        <v/>
      </c>
      <c r="CH179" s="2" t="str" cm="1">
        <f t="array" ref="CH179">IF(B179="","",SUMPRODUCT(($D$1:$AB$4=$CH$4)*$D179:$AB179))</f>
        <v/>
      </c>
      <c r="CI179" s="15" t="str">
        <f t="shared" si="92"/>
        <v/>
      </c>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row>
    <row r="180" spans="1:127" s="3" customFormat="1" ht="15.75" thickBot="1">
      <c r="A180" s="7">
        <v>175</v>
      </c>
      <c r="B180" s="1"/>
      <c r="D180" s="99"/>
      <c r="E180" s="100"/>
      <c r="F180" s="100"/>
      <c r="G180" s="100"/>
      <c r="H180" s="100"/>
      <c r="I180" s="101"/>
      <c r="J180" s="104"/>
      <c r="K180" s="105"/>
      <c r="L180" s="105"/>
      <c r="M180" s="105"/>
      <c r="N180" s="105"/>
      <c r="O180" s="106"/>
      <c r="P180" s="109"/>
      <c r="Q180" s="110"/>
      <c r="R180" s="110"/>
      <c r="S180" s="110"/>
      <c r="T180" s="110"/>
      <c r="U180" s="111"/>
      <c r="V180" s="115"/>
      <c r="W180" s="116"/>
      <c r="X180" s="116"/>
      <c r="Y180" s="116"/>
      <c r="Z180" s="116"/>
      <c r="AA180" s="116"/>
      <c r="AB180" s="170"/>
      <c r="AC180" s="171" t="str">
        <f t="shared" si="66"/>
        <v/>
      </c>
      <c r="AD180" s="172" t="str">
        <f t="shared" si="67"/>
        <v/>
      </c>
      <c r="AE180" s="4"/>
      <c r="AF180" s="4"/>
      <c r="AG180" s="4"/>
      <c r="AH180" s="4"/>
      <c r="AI180" s="4"/>
      <c r="AJ180" s="4"/>
      <c r="AK180" s="4"/>
      <c r="AL180" s="2" t="str" cm="1">
        <f t="array" ref="AL180">IF(B180="","",SUMPRODUCT(($D$1:$AB$4=$AL$4)*D180:AB180))</f>
        <v/>
      </c>
      <c r="AM180" s="15" t="str">
        <f t="shared" si="68"/>
        <v/>
      </c>
      <c r="AN180" s="2" t="str" cm="1">
        <f t="array" ref="AN180">IF(B180="","",SUMPRODUCT(($D$1:$AB$4=$AN$4)*D180:AB180))</f>
        <v/>
      </c>
      <c r="AO180" s="15" t="str">
        <f t="shared" si="69"/>
        <v/>
      </c>
      <c r="AP180" s="2" t="str" cm="1">
        <f t="array" ref="AP180">IF(B180="","",SUMPRODUCT(($D$1:$AB$4=$AP$4)*D180:AB180))</f>
        <v/>
      </c>
      <c r="AQ180" s="15" t="str">
        <f t="shared" si="70"/>
        <v/>
      </c>
      <c r="AR180" s="2" t="str" cm="1">
        <f t="array" ref="AR180">IF(B180="","",SUMPRODUCT(($D$1:$AB$4=$AR$4)*D180:AB180))</f>
        <v/>
      </c>
      <c r="AS180" s="15" t="str">
        <f t="shared" si="71"/>
        <v/>
      </c>
      <c r="AT180" s="2" t="str" cm="1">
        <f t="array" ref="AT180">IF(B180="","",SUMPRODUCT(($D$1:$AB$4=$AT$4)*$D180:$AB180))</f>
        <v/>
      </c>
      <c r="AU180" s="15" t="str">
        <f t="shared" si="72"/>
        <v/>
      </c>
      <c r="AV180" s="2" t="str" cm="1">
        <f t="array" ref="AV180">IF(D180="","",SUMPRODUCT(($D$1:$AB$4=$AV$4)*$D180:$AB180))</f>
        <v/>
      </c>
      <c r="AW180" s="15" t="str">
        <f t="shared" si="73"/>
        <v/>
      </c>
      <c r="AX180" s="2" t="str" cm="1">
        <f t="array" ref="AX180">IF(F180="","",SUMPRODUCT(($D$1:$AB$4=$AX$4)*$D180:$AB180))</f>
        <v/>
      </c>
      <c r="AY180" s="15" t="str">
        <f t="shared" si="74"/>
        <v/>
      </c>
      <c r="AZ180" s="2" t="str" cm="1">
        <f t="array" ref="AZ180">IF(B180="","",SUMPRODUCT(($D$1:$AB$4=$AZ$4)*$D180:$AB180))</f>
        <v/>
      </c>
      <c r="BA180" s="15" t="str">
        <f t="shared" si="75"/>
        <v/>
      </c>
      <c r="BB180" s="2" t="str" cm="1">
        <f t="array" ref="BB180">IF(B180="","",SUMPRODUCT(($D$1:$AB$4=$BB$4)*$D180:$AB180))</f>
        <v/>
      </c>
      <c r="BC180" s="15" t="str">
        <f t="shared" si="76"/>
        <v/>
      </c>
      <c r="BD180" s="2" t="str" cm="1">
        <f t="array" ref="BD180">IF(B180="","",SUMPRODUCT(($D$1:$AB$4=$BD$4)*$D180:$AB180))</f>
        <v/>
      </c>
      <c r="BE180" s="15" t="str">
        <f t="shared" si="77"/>
        <v/>
      </c>
      <c r="BF180" s="2" t="str" cm="1">
        <f t="array" ref="BF180">IF(B180="","",SUMPRODUCT(($D$1:$AB$4=$BF$4)*$D180:$AB180))</f>
        <v/>
      </c>
      <c r="BG180" s="15" t="str">
        <f t="shared" si="78"/>
        <v/>
      </c>
      <c r="BH180" s="2" t="str" cm="1">
        <f t="array" ref="BH180">IF(B180="","",SUMPRODUCT(($D$1:$AB$4=$BH$4)*$D180:$AB180))</f>
        <v/>
      </c>
      <c r="BI180" s="15" t="str">
        <f t="shared" si="79"/>
        <v/>
      </c>
      <c r="BJ180" s="2" t="str" cm="1">
        <f t="array" ref="BJ180">IF(B180="","",SUMPRODUCT(($D$1:$AB$4=$BJ$4)*$D180:$AB180))</f>
        <v/>
      </c>
      <c r="BK180" s="15" t="str">
        <f t="shared" si="80"/>
        <v/>
      </c>
      <c r="BL180" s="2" t="str" cm="1">
        <f t="array" ref="BL180">IF(B180="","",SUMPRODUCT(($D$1:$AB$4=$BL$4)*$D180:$AB180))</f>
        <v/>
      </c>
      <c r="BM180" s="15" t="str">
        <f t="shared" si="81"/>
        <v/>
      </c>
      <c r="BN180" s="2" t="str" cm="1">
        <f t="array" ref="BN180">IF(B180="","",SUMPRODUCT(($D$1:$AB$4=$BN$4)*$D180:$AB180))</f>
        <v/>
      </c>
      <c r="BO180" s="15" t="str">
        <f t="shared" si="82"/>
        <v/>
      </c>
      <c r="BP180" s="2" t="str" cm="1">
        <f t="array" ref="BP180">IF(B180="","",SUMPRODUCT(($D$1:$AB$4=$BP$4)*$D180:$AB180))</f>
        <v/>
      </c>
      <c r="BQ180" s="15" t="str">
        <f t="shared" si="83"/>
        <v/>
      </c>
      <c r="BR180" s="2" t="str" cm="1">
        <f t="array" ref="BR180">IF(B180="","",SUMPRODUCT(($D$1:$AB$4=$BR$4)*$D180:$AB180))</f>
        <v/>
      </c>
      <c r="BS180" s="15" t="str">
        <f t="shared" si="84"/>
        <v/>
      </c>
      <c r="BT180" s="2" t="str" cm="1">
        <f t="array" ref="BT180">IF(B180="","",SUMPRODUCT(($D$1:$AB$4=$BT$4)*$D180:$AB180))</f>
        <v/>
      </c>
      <c r="BU180" s="15" t="str">
        <f t="shared" si="85"/>
        <v/>
      </c>
      <c r="BV180" s="2" t="str" cm="1">
        <f t="array" ref="BV180">IF(B180="","",SUMPRODUCT(($D$1:$AB$4=$BV$4)*$D180:$AB180))</f>
        <v/>
      </c>
      <c r="BW180" s="15" t="str">
        <f t="shared" si="86"/>
        <v/>
      </c>
      <c r="BX180" s="2" t="str" cm="1">
        <f t="array" ref="BX180">IF(B180="","",SUMPRODUCT(($D$1:$AB$4=$BX$4)*$D180:$AB180))</f>
        <v/>
      </c>
      <c r="BY180" s="15" t="str">
        <f t="shared" si="87"/>
        <v/>
      </c>
      <c r="BZ180" s="2" t="str" cm="1">
        <f t="array" ref="BZ180">IF(B180="","",SUMPRODUCT(($D$1:$AB$4=$BZ$4)*$D180:$AB180))</f>
        <v/>
      </c>
      <c r="CA180" s="15" t="str">
        <f t="shared" si="88"/>
        <v/>
      </c>
      <c r="CB180" s="2" t="str" cm="1">
        <f t="array" ref="CB180">IF(B180="","",SUMPRODUCT(($D$1:$AB$4=$CB$4)*$D180:$AB180))</f>
        <v/>
      </c>
      <c r="CC180" s="15" t="str">
        <f t="shared" si="89"/>
        <v/>
      </c>
      <c r="CD180" s="2" t="str" cm="1">
        <f t="array" ref="CD180">IF(B180="","",SUMPRODUCT(($D$1:$AB$4=$CD$4)*$D180:$AB180))</f>
        <v/>
      </c>
      <c r="CE180" s="15" t="str">
        <f t="shared" si="90"/>
        <v/>
      </c>
      <c r="CF180" s="2" t="str" cm="1">
        <f t="array" ref="CF180">IF(B180="","",SUMPRODUCT(($D$1:$AB$4=$CF$4)*$D180:$AB180))</f>
        <v/>
      </c>
      <c r="CG180" s="15" t="str">
        <f t="shared" si="91"/>
        <v/>
      </c>
      <c r="CH180" s="2" t="str" cm="1">
        <f t="array" ref="CH180">IF(B180="","",SUMPRODUCT(($D$1:$AB$4=$CH$4)*$D180:$AB180))</f>
        <v/>
      </c>
      <c r="CI180" s="15" t="str">
        <f t="shared" si="92"/>
        <v/>
      </c>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row>
    <row r="181" spans="1:127" s="3" customFormat="1" ht="15.75" thickBot="1">
      <c r="A181" s="7">
        <v>176</v>
      </c>
      <c r="B181" s="1"/>
      <c r="D181" s="99"/>
      <c r="E181" s="100"/>
      <c r="F181" s="100"/>
      <c r="G181" s="100"/>
      <c r="H181" s="100"/>
      <c r="I181" s="101"/>
      <c r="J181" s="104"/>
      <c r="K181" s="105"/>
      <c r="L181" s="105"/>
      <c r="M181" s="105"/>
      <c r="N181" s="105"/>
      <c r="O181" s="106"/>
      <c r="P181" s="109"/>
      <c r="Q181" s="110"/>
      <c r="R181" s="110"/>
      <c r="S181" s="110"/>
      <c r="T181" s="110"/>
      <c r="U181" s="111"/>
      <c r="V181" s="115"/>
      <c r="W181" s="116"/>
      <c r="X181" s="116"/>
      <c r="Y181" s="116"/>
      <c r="Z181" s="116"/>
      <c r="AA181" s="116"/>
      <c r="AB181" s="170"/>
      <c r="AC181" s="171" t="str">
        <f t="shared" si="66"/>
        <v/>
      </c>
      <c r="AD181" s="172" t="str">
        <f t="shared" si="67"/>
        <v/>
      </c>
      <c r="AE181" s="4"/>
      <c r="AF181" s="4"/>
      <c r="AG181" s="4"/>
      <c r="AH181" s="4"/>
      <c r="AI181" s="4"/>
      <c r="AJ181" s="4"/>
      <c r="AK181" s="4"/>
      <c r="AL181" s="2" t="str" cm="1">
        <f t="array" ref="AL181">IF(B181="","",SUMPRODUCT(($D$1:$AB$4=$AL$4)*D181:AB181))</f>
        <v/>
      </c>
      <c r="AM181" s="15" t="str">
        <f t="shared" si="68"/>
        <v/>
      </c>
      <c r="AN181" s="2" t="str" cm="1">
        <f t="array" ref="AN181">IF(B181="","",SUMPRODUCT(($D$1:$AB$4=$AN$4)*D181:AB181))</f>
        <v/>
      </c>
      <c r="AO181" s="15" t="str">
        <f t="shared" si="69"/>
        <v/>
      </c>
      <c r="AP181" s="2" t="str" cm="1">
        <f t="array" ref="AP181">IF(B181="","",SUMPRODUCT(($D$1:$AB$4=$AP$4)*D181:AB181))</f>
        <v/>
      </c>
      <c r="AQ181" s="15" t="str">
        <f t="shared" si="70"/>
        <v/>
      </c>
      <c r="AR181" s="2" t="str" cm="1">
        <f t="array" ref="AR181">IF(B181="","",SUMPRODUCT(($D$1:$AB$4=$AR$4)*D181:AB181))</f>
        <v/>
      </c>
      <c r="AS181" s="15" t="str">
        <f t="shared" si="71"/>
        <v/>
      </c>
      <c r="AT181" s="2" t="str" cm="1">
        <f t="array" ref="AT181">IF(B181="","",SUMPRODUCT(($D$1:$AB$4=$AT$4)*$D181:$AB181))</f>
        <v/>
      </c>
      <c r="AU181" s="15" t="str">
        <f t="shared" si="72"/>
        <v/>
      </c>
      <c r="AV181" s="2" t="str" cm="1">
        <f t="array" ref="AV181">IF(D181="","",SUMPRODUCT(($D$1:$AB$4=$AV$4)*$D181:$AB181))</f>
        <v/>
      </c>
      <c r="AW181" s="15" t="str">
        <f t="shared" si="73"/>
        <v/>
      </c>
      <c r="AX181" s="2" t="str" cm="1">
        <f t="array" ref="AX181">IF(F181="","",SUMPRODUCT(($D$1:$AB$4=$AX$4)*$D181:$AB181))</f>
        <v/>
      </c>
      <c r="AY181" s="15" t="str">
        <f t="shared" si="74"/>
        <v/>
      </c>
      <c r="AZ181" s="2" t="str" cm="1">
        <f t="array" ref="AZ181">IF(B181="","",SUMPRODUCT(($D$1:$AB$4=$AZ$4)*$D181:$AB181))</f>
        <v/>
      </c>
      <c r="BA181" s="15" t="str">
        <f t="shared" si="75"/>
        <v/>
      </c>
      <c r="BB181" s="2" t="str" cm="1">
        <f t="array" ref="BB181">IF(B181="","",SUMPRODUCT(($D$1:$AB$4=$BB$4)*$D181:$AB181))</f>
        <v/>
      </c>
      <c r="BC181" s="15" t="str">
        <f t="shared" si="76"/>
        <v/>
      </c>
      <c r="BD181" s="2" t="str" cm="1">
        <f t="array" ref="BD181">IF(B181="","",SUMPRODUCT(($D$1:$AB$4=$BD$4)*$D181:$AB181))</f>
        <v/>
      </c>
      <c r="BE181" s="15" t="str">
        <f t="shared" si="77"/>
        <v/>
      </c>
      <c r="BF181" s="2" t="str" cm="1">
        <f t="array" ref="BF181">IF(B181="","",SUMPRODUCT(($D$1:$AB$4=$BF$4)*$D181:$AB181))</f>
        <v/>
      </c>
      <c r="BG181" s="15" t="str">
        <f t="shared" si="78"/>
        <v/>
      </c>
      <c r="BH181" s="2" t="str" cm="1">
        <f t="array" ref="BH181">IF(B181="","",SUMPRODUCT(($D$1:$AB$4=$BH$4)*$D181:$AB181))</f>
        <v/>
      </c>
      <c r="BI181" s="15" t="str">
        <f t="shared" si="79"/>
        <v/>
      </c>
      <c r="BJ181" s="2" t="str" cm="1">
        <f t="array" ref="BJ181">IF(B181="","",SUMPRODUCT(($D$1:$AB$4=$BJ$4)*$D181:$AB181))</f>
        <v/>
      </c>
      <c r="BK181" s="15" t="str">
        <f t="shared" si="80"/>
        <v/>
      </c>
      <c r="BL181" s="2" t="str" cm="1">
        <f t="array" ref="BL181">IF(B181="","",SUMPRODUCT(($D$1:$AB$4=$BL$4)*$D181:$AB181))</f>
        <v/>
      </c>
      <c r="BM181" s="15" t="str">
        <f t="shared" si="81"/>
        <v/>
      </c>
      <c r="BN181" s="2" t="str" cm="1">
        <f t="array" ref="BN181">IF(B181="","",SUMPRODUCT(($D$1:$AB$4=$BN$4)*$D181:$AB181))</f>
        <v/>
      </c>
      <c r="BO181" s="15" t="str">
        <f t="shared" si="82"/>
        <v/>
      </c>
      <c r="BP181" s="2" t="str" cm="1">
        <f t="array" ref="BP181">IF(B181="","",SUMPRODUCT(($D$1:$AB$4=$BP$4)*$D181:$AB181))</f>
        <v/>
      </c>
      <c r="BQ181" s="15" t="str">
        <f t="shared" si="83"/>
        <v/>
      </c>
      <c r="BR181" s="2" t="str" cm="1">
        <f t="array" ref="BR181">IF(B181="","",SUMPRODUCT(($D$1:$AB$4=$BR$4)*$D181:$AB181))</f>
        <v/>
      </c>
      <c r="BS181" s="15" t="str">
        <f t="shared" si="84"/>
        <v/>
      </c>
      <c r="BT181" s="2" t="str" cm="1">
        <f t="array" ref="BT181">IF(B181="","",SUMPRODUCT(($D$1:$AB$4=$BT$4)*$D181:$AB181))</f>
        <v/>
      </c>
      <c r="BU181" s="15" t="str">
        <f t="shared" si="85"/>
        <v/>
      </c>
      <c r="BV181" s="2" t="str" cm="1">
        <f t="array" ref="BV181">IF(B181="","",SUMPRODUCT(($D$1:$AB$4=$BV$4)*$D181:$AB181))</f>
        <v/>
      </c>
      <c r="BW181" s="15" t="str">
        <f t="shared" si="86"/>
        <v/>
      </c>
      <c r="BX181" s="2" t="str" cm="1">
        <f t="array" ref="BX181">IF(B181="","",SUMPRODUCT(($D$1:$AB$4=$BX$4)*$D181:$AB181))</f>
        <v/>
      </c>
      <c r="BY181" s="15" t="str">
        <f t="shared" si="87"/>
        <v/>
      </c>
      <c r="BZ181" s="2" t="str" cm="1">
        <f t="array" ref="BZ181">IF(B181="","",SUMPRODUCT(($D$1:$AB$4=$BZ$4)*$D181:$AB181))</f>
        <v/>
      </c>
      <c r="CA181" s="15" t="str">
        <f t="shared" si="88"/>
        <v/>
      </c>
      <c r="CB181" s="2" t="str" cm="1">
        <f t="array" ref="CB181">IF(B181="","",SUMPRODUCT(($D$1:$AB$4=$CB$4)*$D181:$AB181))</f>
        <v/>
      </c>
      <c r="CC181" s="15" t="str">
        <f t="shared" si="89"/>
        <v/>
      </c>
      <c r="CD181" s="2" t="str" cm="1">
        <f t="array" ref="CD181">IF(B181="","",SUMPRODUCT(($D$1:$AB$4=$CD$4)*$D181:$AB181))</f>
        <v/>
      </c>
      <c r="CE181" s="15" t="str">
        <f t="shared" si="90"/>
        <v/>
      </c>
      <c r="CF181" s="2" t="str" cm="1">
        <f t="array" ref="CF181">IF(B181="","",SUMPRODUCT(($D$1:$AB$4=$CF$4)*$D181:$AB181))</f>
        <v/>
      </c>
      <c r="CG181" s="15" t="str">
        <f t="shared" si="91"/>
        <v/>
      </c>
      <c r="CH181" s="2" t="str" cm="1">
        <f t="array" ref="CH181">IF(B181="","",SUMPRODUCT(($D$1:$AB$4=$CH$4)*$D181:$AB181))</f>
        <v/>
      </c>
      <c r="CI181" s="15" t="str">
        <f t="shared" si="92"/>
        <v/>
      </c>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row>
    <row r="182" spans="1:127" s="3" customFormat="1" ht="15.75" thickBot="1">
      <c r="A182" s="7">
        <v>177</v>
      </c>
      <c r="B182" s="1"/>
      <c r="D182" s="99"/>
      <c r="E182" s="100"/>
      <c r="F182" s="100"/>
      <c r="G182" s="100"/>
      <c r="H182" s="100"/>
      <c r="I182" s="101"/>
      <c r="J182" s="104"/>
      <c r="K182" s="105"/>
      <c r="L182" s="105"/>
      <c r="M182" s="105"/>
      <c r="N182" s="105"/>
      <c r="O182" s="106"/>
      <c r="P182" s="109"/>
      <c r="Q182" s="110"/>
      <c r="R182" s="110"/>
      <c r="S182" s="110"/>
      <c r="T182" s="110"/>
      <c r="U182" s="111"/>
      <c r="V182" s="115"/>
      <c r="W182" s="116"/>
      <c r="X182" s="116"/>
      <c r="Y182" s="116"/>
      <c r="Z182" s="116"/>
      <c r="AA182" s="116"/>
      <c r="AB182" s="170"/>
      <c r="AC182" s="171" t="str">
        <f t="shared" si="66"/>
        <v/>
      </c>
      <c r="AD182" s="172" t="str">
        <f t="shared" si="67"/>
        <v/>
      </c>
      <c r="AE182" s="4"/>
      <c r="AF182" s="4"/>
      <c r="AG182" s="4"/>
      <c r="AH182" s="4"/>
      <c r="AI182" s="4"/>
      <c r="AJ182" s="4"/>
      <c r="AK182" s="4"/>
      <c r="AL182" s="2" t="str" cm="1">
        <f t="array" ref="AL182">IF(B182="","",SUMPRODUCT(($D$1:$AB$4=$AL$4)*D182:AB182))</f>
        <v/>
      </c>
      <c r="AM182" s="15" t="str">
        <f t="shared" si="68"/>
        <v/>
      </c>
      <c r="AN182" s="2" t="str" cm="1">
        <f t="array" ref="AN182">IF(B182="","",SUMPRODUCT(($D$1:$AB$4=$AN$4)*D182:AB182))</f>
        <v/>
      </c>
      <c r="AO182" s="15" t="str">
        <f t="shared" si="69"/>
        <v/>
      </c>
      <c r="AP182" s="2" t="str" cm="1">
        <f t="array" ref="AP182">IF(B182="","",SUMPRODUCT(($D$1:$AB$4=$AP$4)*D182:AB182))</f>
        <v/>
      </c>
      <c r="AQ182" s="15" t="str">
        <f t="shared" si="70"/>
        <v/>
      </c>
      <c r="AR182" s="2" t="str" cm="1">
        <f t="array" ref="AR182">IF(B182="","",SUMPRODUCT(($D$1:$AB$4=$AR$4)*D182:AB182))</f>
        <v/>
      </c>
      <c r="AS182" s="15" t="str">
        <f t="shared" si="71"/>
        <v/>
      </c>
      <c r="AT182" s="2" t="str" cm="1">
        <f t="array" ref="AT182">IF(B182="","",SUMPRODUCT(($D$1:$AB$4=$AT$4)*$D182:$AB182))</f>
        <v/>
      </c>
      <c r="AU182" s="15" t="str">
        <f t="shared" si="72"/>
        <v/>
      </c>
      <c r="AV182" s="2" t="str" cm="1">
        <f t="array" ref="AV182">IF(D182="","",SUMPRODUCT(($D$1:$AB$4=$AV$4)*$D182:$AB182))</f>
        <v/>
      </c>
      <c r="AW182" s="15" t="str">
        <f t="shared" si="73"/>
        <v/>
      </c>
      <c r="AX182" s="2" t="str" cm="1">
        <f t="array" ref="AX182">IF(F182="","",SUMPRODUCT(($D$1:$AB$4=$AX$4)*$D182:$AB182))</f>
        <v/>
      </c>
      <c r="AY182" s="15" t="str">
        <f t="shared" si="74"/>
        <v/>
      </c>
      <c r="AZ182" s="2" t="str" cm="1">
        <f t="array" ref="AZ182">IF(B182="","",SUMPRODUCT(($D$1:$AB$4=$AZ$4)*$D182:$AB182))</f>
        <v/>
      </c>
      <c r="BA182" s="15" t="str">
        <f t="shared" si="75"/>
        <v/>
      </c>
      <c r="BB182" s="2" t="str" cm="1">
        <f t="array" ref="BB182">IF(B182="","",SUMPRODUCT(($D$1:$AB$4=$BB$4)*$D182:$AB182))</f>
        <v/>
      </c>
      <c r="BC182" s="15" t="str">
        <f t="shared" si="76"/>
        <v/>
      </c>
      <c r="BD182" s="2" t="str" cm="1">
        <f t="array" ref="BD182">IF(B182="","",SUMPRODUCT(($D$1:$AB$4=$BD$4)*$D182:$AB182))</f>
        <v/>
      </c>
      <c r="BE182" s="15" t="str">
        <f t="shared" si="77"/>
        <v/>
      </c>
      <c r="BF182" s="2" t="str" cm="1">
        <f t="array" ref="BF182">IF(B182="","",SUMPRODUCT(($D$1:$AB$4=$BF$4)*$D182:$AB182))</f>
        <v/>
      </c>
      <c r="BG182" s="15" t="str">
        <f t="shared" si="78"/>
        <v/>
      </c>
      <c r="BH182" s="2" t="str" cm="1">
        <f t="array" ref="BH182">IF(B182="","",SUMPRODUCT(($D$1:$AB$4=$BH$4)*$D182:$AB182))</f>
        <v/>
      </c>
      <c r="BI182" s="15" t="str">
        <f t="shared" si="79"/>
        <v/>
      </c>
      <c r="BJ182" s="2" t="str" cm="1">
        <f t="array" ref="BJ182">IF(B182="","",SUMPRODUCT(($D$1:$AB$4=$BJ$4)*$D182:$AB182))</f>
        <v/>
      </c>
      <c r="BK182" s="15" t="str">
        <f t="shared" si="80"/>
        <v/>
      </c>
      <c r="BL182" s="2" t="str" cm="1">
        <f t="array" ref="BL182">IF(B182="","",SUMPRODUCT(($D$1:$AB$4=$BL$4)*$D182:$AB182))</f>
        <v/>
      </c>
      <c r="BM182" s="15" t="str">
        <f t="shared" si="81"/>
        <v/>
      </c>
      <c r="BN182" s="2" t="str" cm="1">
        <f t="array" ref="BN182">IF(B182="","",SUMPRODUCT(($D$1:$AB$4=$BN$4)*$D182:$AB182))</f>
        <v/>
      </c>
      <c r="BO182" s="15" t="str">
        <f t="shared" si="82"/>
        <v/>
      </c>
      <c r="BP182" s="2" t="str" cm="1">
        <f t="array" ref="BP182">IF(B182="","",SUMPRODUCT(($D$1:$AB$4=$BP$4)*$D182:$AB182))</f>
        <v/>
      </c>
      <c r="BQ182" s="15" t="str">
        <f t="shared" si="83"/>
        <v/>
      </c>
      <c r="BR182" s="2" t="str" cm="1">
        <f t="array" ref="BR182">IF(B182="","",SUMPRODUCT(($D$1:$AB$4=$BR$4)*$D182:$AB182))</f>
        <v/>
      </c>
      <c r="BS182" s="15" t="str">
        <f t="shared" si="84"/>
        <v/>
      </c>
      <c r="BT182" s="2" t="str" cm="1">
        <f t="array" ref="BT182">IF(B182="","",SUMPRODUCT(($D$1:$AB$4=$BT$4)*$D182:$AB182))</f>
        <v/>
      </c>
      <c r="BU182" s="15" t="str">
        <f t="shared" si="85"/>
        <v/>
      </c>
      <c r="BV182" s="2" t="str" cm="1">
        <f t="array" ref="BV182">IF(B182="","",SUMPRODUCT(($D$1:$AB$4=$BV$4)*$D182:$AB182))</f>
        <v/>
      </c>
      <c r="BW182" s="15" t="str">
        <f t="shared" si="86"/>
        <v/>
      </c>
      <c r="BX182" s="2" t="str" cm="1">
        <f t="array" ref="BX182">IF(B182="","",SUMPRODUCT(($D$1:$AB$4=$BX$4)*$D182:$AB182))</f>
        <v/>
      </c>
      <c r="BY182" s="15" t="str">
        <f t="shared" si="87"/>
        <v/>
      </c>
      <c r="BZ182" s="2" t="str" cm="1">
        <f t="array" ref="BZ182">IF(B182="","",SUMPRODUCT(($D$1:$AB$4=$BZ$4)*$D182:$AB182))</f>
        <v/>
      </c>
      <c r="CA182" s="15" t="str">
        <f t="shared" si="88"/>
        <v/>
      </c>
      <c r="CB182" s="2" t="str" cm="1">
        <f t="array" ref="CB182">IF(B182="","",SUMPRODUCT(($D$1:$AB$4=$CB$4)*$D182:$AB182))</f>
        <v/>
      </c>
      <c r="CC182" s="15" t="str">
        <f t="shared" si="89"/>
        <v/>
      </c>
      <c r="CD182" s="2" t="str" cm="1">
        <f t="array" ref="CD182">IF(B182="","",SUMPRODUCT(($D$1:$AB$4=$CD$4)*$D182:$AB182))</f>
        <v/>
      </c>
      <c r="CE182" s="15" t="str">
        <f t="shared" si="90"/>
        <v/>
      </c>
      <c r="CF182" s="2" t="str" cm="1">
        <f t="array" ref="CF182">IF(B182="","",SUMPRODUCT(($D$1:$AB$4=$CF$4)*$D182:$AB182))</f>
        <v/>
      </c>
      <c r="CG182" s="15" t="str">
        <f t="shared" si="91"/>
        <v/>
      </c>
      <c r="CH182" s="2" t="str" cm="1">
        <f t="array" ref="CH182">IF(B182="","",SUMPRODUCT(($D$1:$AB$4=$CH$4)*$D182:$AB182))</f>
        <v/>
      </c>
      <c r="CI182" s="15" t="str">
        <f t="shared" si="92"/>
        <v/>
      </c>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row>
    <row r="183" spans="1:127" s="3" customFormat="1" ht="15.75" thickBot="1">
      <c r="A183" s="7">
        <v>178</v>
      </c>
      <c r="B183" s="1"/>
      <c r="D183" s="99"/>
      <c r="E183" s="100"/>
      <c r="F183" s="100"/>
      <c r="G183" s="100"/>
      <c r="H183" s="100"/>
      <c r="I183" s="101"/>
      <c r="J183" s="104"/>
      <c r="K183" s="105"/>
      <c r="L183" s="105"/>
      <c r="M183" s="105"/>
      <c r="N183" s="105"/>
      <c r="O183" s="106"/>
      <c r="P183" s="109"/>
      <c r="Q183" s="110"/>
      <c r="R183" s="110"/>
      <c r="S183" s="110"/>
      <c r="T183" s="110"/>
      <c r="U183" s="111"/>
      <c r="V183" s="115"/>
      <c r="W183" s="116"/>
      <c r="X183" s="116"/>
      <c r="Y183" s="116"/>
      <c r="Z183" s="116"/>
      <c r="AA183" s="116"/>
      <c r="AB183" s="170"/>
      <c r="AC183" s="171" t="str">
        <f t="shared" si="66"/>
        <v/>
      </c>
      <c r="AD183" s="172" t="str">
        <f t="shared" si="67"/>
        <v/>
      </c>
      <c r="AE183" s="4"/>
      <c r="AF183" s="4"/>
      <c r="AG183" s="4"/>
      <c r="AH183" s="4"/>
      <c r="AI183" s="4"/>
      <c r="AJ183" s="4"/>
      <c r="AK183" s="4"/>
      <c r="AL183" s="2" t="str" cm="1">
        <f t="array" ref="AL183">IF(B183="","",SUMPRODUCT(($D$1:$AB$4=$AL$4)*D183:AB183))</f>
        <v/>
      </c>
      <c r="AM183" s="15" t="str">
        <f t="shared" si="68"/>
        <v/>
      </c>
      <c r="AN183" s="2" t="str" cm="1">
        <f t="array" ref="AN183">IF(B183="","",SUMPRODUCT(($D$1:$AB$4=$AN$4)*D183:AB183))</f>
        <v/>
      </c>
      <c r="AO183" s="15" t="str">
        <f t="shared" si="69"/>
        <v/>
      </c>
      <c r="AP183" s="2" t="str" cm="1">
        <f t="array" ref="AP183">IF(B183="","",SUMPRODUCT(($D$1:$AB$4=$AP$4)*D183:AB183))</f>
        <v/>
      </c>
      <c r="AQ183" s="15" t="str">
        <f t="shared" si="70"/>
        <v/>
      </c>
      <c r="AR183" s="2" t="str" cm="1">
        <f t="array" ref="AR183">IF(B183="","",SUMPRODUCT(($D$1:$AB$4=$AR$4)*D183:AB183))</f>
        <v/>
      </c>
      <c r="AS183" s="15" t="str">
        <f t="shared" si="71"/>
        <v/>
      </c>
      <c r="AT183" s="2" t="str" cm="1">
        <f t="array" ref="AT183">IF(B183="","",SUMPRODUCT(($D$1:$AB$4=$AT$4)*$D183:$AB183))</f>
        <v/>
      </c>
      <c r="AU183" s="15" t="str">
        <f t="shared" si="72"/>
        <v/>
      </c>
      <c r="AV183" s="2" t="str" cm="1">
        <f t="array" ref="AV183">IF(D183="","",SUMPRODUCT(($D$1:$AB$4=$AV$4)*$D183:$AB183))</f>
        <v/>
      </c>
      <c r="AW183" s="15" t="str">
        <f t="shared" si="73"/>
        <v/>
      </c>
      <c r="AX183" s="2" t="str" cm="1">
        <f t="array" ref="AX183">IF(F183="","",SUMPRODUCT(($D$1:$AB$4=$AX$4)*$D183:$AB183))</f>
        <v/>
      </c>
      <c r="AY183" s="15" t="str">
        <f t="shared" si="74"/>
        <v/>
      </c>
      <c r="AZ183" s="2" t="str" cm="1">
        <f t="array" ref="AZ183">IF(B183="","",SUMPRODUCT(($D$1:$AB$4=$AZ$4)*$D183:$AB183))</f>
        <v/>
      </c>
      <c r="BA183" s="15" t="str">
        <f t="shared" si="75"/>
        <v/>
      </c>
      <c r="BB183" s="2" t="str" cm="1">
        <f t="array" ref="BB183">IF(B183="","",SUMPRODUCT(($D$1:$AB$4=$BB$4)*$D183:$AB183))</f>
        <v/>
      </c>
      <c r="BC183" s="15" t="str">
        <f t="shared" si="76"/>
        <v/>
      </c>
      <c r="BD183" s="2" t="str" cm="1">
        <f t="array" ref="BD183">IF(B183="","",SUMPRODUCT(($D$1:$AB$4=$BD$4)*$D183:$AB183))</f>
        <v/>
      </c>
      <c r="BE183" s="15" t="str">
        <f t="shared" si="77"/>
        <v/>
      </c>
      <c r="BF183" s="2" t="str" cm="1">
        <f t="array" ref="BF183">IF(B183="","",SUMPRODUCT(($D$1:$AB$4=$BF$4)*$D183:$AB183))</f>
        <v/>
      </c>
      <c r="BG183" s="15" t="str">
        <f t="shared" si="78"/>
        <v/>
      </c>
      <c r="BH183" s="2" t="str" cm="1">
        <f t="array" ref="BH183">IF(B183="","",SUMPRODUCT(($D$1:$AB$4=$BH$4)*$D183:$AB183))</f>
        <v/>
      </c>
      <c r="BI183" s="15" t="str">
        <f t="shared" si="79"/>
        <v/>
      </c>
      <c r="BJ183" s="2" t="str" cm="1">
        <f t="array" ref="BJ183">IF(B183="","",SUMPRODUCT(($D$1:$AB$4=$BJ$4)*$D183:$AB183))</f>
        <v/>
      </c>
      <c r="BK183" s="15" t="str">
        <f t="shared" si="80"/>
        <v/>
      </c>
      <c r="BL183" s="2" t="str" cm="1">
        <f t="array" ref="BL183">IF(B183="","",SUMPRODUCT(($D$1:$AB$4=$BL$4)*$D183:$AB183))</f>
        <v/>
      </c>
      <c r="BM183" s="15" t="str">
        <f t="shared" si="81"/>
        <v/>
      </c>
      <c r="BN183" s="2" t="str" cm="1">
        <f t="array" ref="BN183">IF(B183="","",SUMPRODUCT(($D$1:$AB$4=$BN$4)*$D183:$AB183))</f>
        <v/>
      </c>
      <c r="BO183" s="15" t="str">
        <f t="shared" si="82"/>
        <v/>
      </c>
      <c r="BP183" s="2" t="str" cm="1">
        <f t="array" ref="BP183">IF(B183="","",SUMPRODUCT(($D$1:$AB$4=$BP$4)*$D183:$AB183))</f>
        <v/>
      </c>
      <c r="BQ183" s="15" t="str">
        <f t="shared" si="83"/>
        <v/>
      </c>
      <c r="BR183" s="2" t="str" cm="1">
        <f t="array" ref="BR183">IF(B183="","",SUMPRODUCT(($D$1:$AB$4=$BR$4)*$D183:$AB183))</f>
        <v/>
      </c>
      <c r="BS183" s="15" t="str">
        <f t="shared" si="84"/>
        <v/>
      </c>
      <c r="BT183" s="2" t="str" cm="1">
        <f t="array" ref="BT183">IF(B183="","",SUMPRODUCT(($D$1:$AB$4=$BT$4)*$D183:$AB183))</f>
        <v/>
      </c>
      <c r="BU183" s="15" t="str">
        <f t="shared" si="85"/>
        <v/>
      </c>
      <c r="BV183" s="2" t="str" cm="1">
        <f t="array" ref="BV183">IF(B183="","",SUMPRODUCT(($D$1:$AB$4=$BV$4)*$D183:$AB183))</f>
        <v/>
      </c>
      <c r="BW183" s="15" t="str">
        <f t="shared" si="86"/>
        <v/>
      </c>
      <c r="BX183" s="2" t="str" cm="1">
        <f t="array" ref="BX183">IF(B183="","",SUMPRODUCT(($D$1:$AB$4=$BX$4)*$D183:$AB183))</f>
        <v/>
      </c>
      <c r="BY183" s="15" t="str">
        <f t="shared" si="87"/>
        <v/>
      </c>
      <c r="BZ183" s="2" t="str" cm="1">
        <f t="array" ref="BZ183">IF(B183="","",SUMPRODUCT(($D$1:$AB$4=$BZ$4)*$D183:$AB183))</f>
        <v/>
      </c>
      <c r="CA183" s="15" t="str">
        <f t="shared" si="88"/>
        <v/>
      </c>
      <c r="CB183" s="2" t="str" cm="1">
        <f t="array" ref="CB183">IF(B183="","",SUMPRODUCT(($D$1:$AB$4=$CB$4)*$D183:$AB183))</f>
        <v/>
      </c>
      <c r="CC183" s="15" t="str">
        <f t="shared" si="89"/>
        <v/>
      </c>
      <c r="CD183" s="2" t="str" cm="1">
        <f t="array" ref="CD183">IF(B183="","",SUMPRODUCT(($D$1:$AB$4=$CD$4)*$D183:$AB183))</f>
        <v/>
      </c>
      <c r="CE183" s="15" t="str">
        <f t="shared" si="90"/>
        <v/>
      </c>
      <c r="CF183" s="2" t="str" cm="1">
        <f t="array" ref="CF183">IF(B183="","",SUMPRODUCT(($D$1:$AB$4=$CF$4)*$D183:$AB183))</f>
        <v/>
      </c>
      <c r="CG183" s="15" t="str">
        <f t="shared" si="91"/>
        <v/>
      </c>
      <c r="CH183" s="2" t="str" cm="1">
        <f t="array" ref="CH183">IF(B183="","",SUMPRODUCT(($D$1:$AB$4=$CH$4)*$D183:$AB183))</f>
        <v/>
      </c>
      <c r="CI183" s="15" t="str">
        <f t="shared" si="92"/>
        <v/>
      </c>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row>
    <row r="184" spans="1:127" s="3" customFormat="1" ht="15.75" thickBot="1">
      <c r="A184" s="7">
        <v>179</v>
      </c>
      <c r="B184" s="1"/>
      <c r="D184" s="99"/>
      <c r="E184" s="100"/>
      <c r="F184" s="100"/>
      <c r="G184" s="100"/>
      <c r="H184" s="100"/>
      <c r="I184" s="101"/>
      <c r="J184" s="104"/>
      <c r="K184" s="105"/>
      <c r="L184" s="105"/>
      <c r="M184" s="105"/>
      <c r="N184" s="105"/>
      <c r="O184" s="106"/>
      <c r="P184" s="109"/>
      <c r="Q184" s="110"/>
      <c r="R184" s="110"/>
      <c r="S184" s="110"/>
      <c r="T184" s="110"/>
      <c r="U184" s="111"/>
      <c r="V184" s="115"/>
      <c r="W184" s="116"/>
      <c r="X184" s="116"/>
      <c r="Y184" s="116"/>
      <c r="Z184" s="116"/>
      <c r="AA184" s="116"/>
      <c r="AB184" s="170"/>
      <c r="AC184" s="171" t="str">
        <f t="shared" si="66"/>
        <v/>
      </c>
      <c r="AD184" s="172" t="str">
        <f t="shared" si="67"/>
        <v/>
      </c>
      <c r="AE184" s="4"/>
      <c r="AF184" s="4"/>
      <c r="AG184" s="4"/>
      <c r="AH184" s="4"/>
      <c r="AI184" s="4"/>
      <c r="AJ184" s="4"/>
      <c r="AK184" s="4"/>
      <c r="AL184" s="2" t="str" cm="1">
        <f t="array" ref="AL184">IF(B184="","",SUMPRODUCT(($D$1:$AB$4=$AL$4)*D184:AB184))</f>
        <v/>
      </c>
      <c r="AM184" s="15" t="str">
        <f t="shared" si="68"/>
        <v/>
      </c>
      <c r="AN184" s="2" t="str" cm="1">
        <f t="array" ref="AN184">IF(B184="","",SUMPRODUCT(($D$1:$AB$4=$AN$4)*D184:AB184))</f>
        <v/>
      </c>
      <c r="AO184" s="15" t="str">
        <f t="shared" si="69"/>
        <v/>
      </c>
      <c r="AP184" s="2" t="str" cm="1">
        <f t="array" ref="AP184">IF(B184="","",SUMPRODUCT(($D$1:$AB$4=$AP$4)*D184:AB184))</f>
        <v/>
      </c>
      <c r="AQ184" s="15" t="str">
        <f t="shared" si="70"/>
        <v/>
      </c>
      <c r="AR184" s="2" t="str" cm="1">
        <f t="array" ref="AR184">IF(B184="","",SUMPRODUCT(($D$1:$AB$4=$AR$4)*D184:AB184))</f>
        <v/>
      </c>
      <c r="AS184" s="15" t="str">
        <f t="shared" si="71"/>
        <v/>
      </c>
      <c r="AT184" s="2" t="str" cm="1">
        <f t="array" ref="AT184">IF(B184="","",SUMPRODUCT(($D$1:$AB$4=$AT$4)*$D184:$AB184))</f>
        <v/>
      </c>
      <c r="AU184" s="15" t="str">
        <f t="shared" si="72"/>
        <v/>
      </c>
      <c r="AV184" s="2" t="str" cm="1">
        <f t="array" ref="AV184">IF(D184="","",SUMPRODUCT(($D$1:$AB$4=$AV$4)*$D184:$AB184))</f>
        <v/>
      </c>
      <c r="AW184" s="15" t="str">
        <f t="shared" si="73"/>
        <v/>
      </c>
      <c r="AX184" s="2" t="str" cm="1">
        <f t="array" ref="AX184">IF(F184="","",SUMPRODUCT(($D$1:$AB$4=$AX$4)*$D184:$AB184))</f>
        <v/>
      </c>
      <c r="AY184" s="15" t="str">
        <f t="shared" si="74"/>
        <v/>
      </c>
      <c r="AZ184" s="2" t="str" cm="1">
        <f t="array" ref="AZ184">IF(B184="","",SUMPRODUCT(($D$1:$AB$4=$AZ$4)*$D184:$AB184))</f>
        <v/>
      </c>
      <c r="BA184" s="15" t="str">
        <f t="shared" si="75"/>
        <v/>
      </c>
      <c r="BB184" s="2" t="str" cm="1">
        <f t="array" ref="BB184">IF(B184="","",SUMPRODUCT(($D$1:$AB$4=$BB$4)*$D184:$AB184))</f>
        <v/>
      </c>
      <c r="BC184" s="15" t="str">
        <f t="shared" si="76"/>
        <v/>
      </c>
      <c r="BD184" s="2" t="str" cm="1">
        <f t="array" ref="BD184">IF(B184="","",SUMPRODUCT(($D$1:$AB$4=$BD$4)*$D184:$AB184))</f>
        <v/>
      </c>
      <c r="BE184" s="15" t="str">
        <f t="shared" si="77"/>
        <v/>
      </c>
      <c r="BF184" s="2" t="str" cm="1">
        <f t="array" ref="BF184">IF(B184="","",SUMPRODUCT(($D$1:$AB$4=$BF$4)*$D184:$AB184))</f>
        <v/>
      </c>
      <c r="BG184" s="15" t="str">
        <f t="shared" si="78"/>
        <v/>
      </c>
      <c r="BH184" s="2" t="str" cm="1">
        <f t="array" ref="BH184">IF(B184="","",SUMPRODUCT(($D$1:$AB$4=$BH$4)*$D184:$AB184))</f>
        <v/>
      </c>
      <c r="BI184" s="15" t="str">
        <f t="shared" si="79"/>
        <v/>
      </c>
      <c r="BJ184" s="2" t="str" cm="1">
        <f t="array" ref="BJ184">IF(B184="","",SUMPRODUCT(($D$1:$AB$4=$BJ$4)*$D184:$AB184))</f>
        <v/>
      </c>
      <c r="BK184" s="15" t="str">
        <f t="shared" si="80"/>
        <v/>
      </c>
      <c r="BL184" s="2" t="str" cm="1">
        <f t="array" ref="BL184">IF(B184="","",SUMPRODUCT(($D$1:$AB$4=$BL$4)*$D184:$AB184))</f>
        <v/>
      </c>
      <c r="BM184" s="15" t="str">
        <f t="shared" si="81"/>
        <v/>
      </c>
      <c r="BN184" s="2" t="str" cm="1">
        <f t="array" ref="BN184">IF(B184="","",SUMPRODUCT(($D$1:$AB$4=$BN$4)*$D184:$AB184))</f>
        <v/>
      </c>
      <c r="BO184" s="15" t="str">
        <f t="shared" si="82"/>
        <v/>
      </c>
      <c r="BP184" s="2" t="str" cm="1">
        <f t="array" ref="BP184">IF(B184="","",SUMPRODUCT(($D$1:$AB$4=$BP$4)*$D184:$AB184))</f>
        <v/>
      </c>
      <c r="BQ184" s="15" t="str">
        <f t="shared" si="83"/>
        <v/>
      </c>
      <c r="BR184" s="2" t="str" cm="1">
        <f t="array" ref="BR184">IF(B184="","",SUMPRODUCT(($D$1:$AB$4=$BR$4)*$D184:$AB184))</f>
        <v/>
      </c>
      <c r="BS184" s="15" t="str">
        <f t="shared" si="84"/>
        <v/>
      </c>
      <c r="BT184" s="2" t="str" cm="1">
        <f t="array" ref="BT184">IF(B184="","",SUMPRODUCT(($D$1:$AB$4=$BT$4)*$D184:$AB184))</f>
        <v/>
      </c>
      <c r="BU184" s="15" t="str">
        <f t="shared" si="85"/>
        <v/>
      </c>
      <c r="BV184" s="2" t="str" cm="1">
        <f t="array" ref="BV184">IF(B184="","",SUMPRODUCT(($D$1:$AB$4=$BV$4)*$D184:$AB184))</f>
        <v/>
      </c>
      <c r="BW184" s="15" t="str">
        <f t="shared" si="86"/>
        <v/>
      </c>
      <c r="BX184" s="2" t="str" cm="1">
        <f t="array" ref="BX184">IF(B184="","",SUMPRODUCT(($D$1:$AB$4=$BX$4)*$D184:$AB184))</f>
        <v/>
      </c>
      <c r="BY184" s="15" t="str">
        <f t="shared" si="87"/>
        <v/>
      </c>
      <c r="BZ184" s="2" t="str" cm="1">
        <f t="array" ref="BZ184">IF(B184="","",SUMPRODUCT(($D$1:$AB$4=$BZ$4)*$D184:$AB184))</f>
        <v/>
      </c>
      <c r="CA184" s="15" t="str">
        <f t="shared" si="88"/>
        <v/>
      </c>
      <c r="CB184" s="2" t="str" cm="1">
        <f t="array" ref="CB184">IF(B184="","",SUMPRODUCT(($D$1:$AB$4=$CB$4)*$D184:$AB184))</f>
        <v/>
      </c>
      <c r="CC184" s="15" t="str">
        <f t="shared" si="89"/>
        <v/>
      </c>
      <c r="CD184" s="2" t="str" cm="1">
        <f t="array" ref="CD184">IF(B184="","",SUMPRODUCT(($D$1:$AB$4=$CD$4)*$D184:$AB184))</f>
        <v/>
      </c>
      <c r="CE184" s="15" t="str">
        <f t="shared" si="90"/>
        <v/>
      </c>
      <c r="CF184" s="2" t="str" cm="1">
        <f t="array" ref="CF184">IF(B184="","",SUMPRODUCT(($D$1:$AB$4=$CF$4)*$D184:$AB184))</f>
        <v/>
      </c>
      <c r="CG184" s="15" t="str">
        <f t="shared" si="91"/>
        <v/>
      </c>
      <c r="CH184" s="2" t="str" cm="1">
        <f t="array" ref="CH184">IF(B184="","",SUMPRODUCT(($D$1:$AB$4=$CH$4)*$D184:$AB184))</f>
        <v/>
      </c>
      <c r="CI184" s="15" t="str">
        <f t="shared" si="92"/>
        <v/>
      </c>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row>
    <row r="185" spans="1:127" ht="15.75" thickBot="1">
      <c r="A185" s="7">
        <v>180</v>
      </c>
      <c r="D185" s="99"/>
      <c r="E185" s="100"/>
      <c r="F185" s="100"/>
      <c r="G185" s="100"/>
      <c r="H185" s="100"/>
      <c r="I185" s="101"/>
      <c r="J185" s="104"/>
      <c r="K185" s="105"/>
      <c r="L185" s="105"/>
      <c r="M185" s="105"/>
      <c r="N185" s="105"/>
      <c r="O185" s="106"/>
      <c r="P185" s="109"/>
      <c r="Q185" s="110"/>
      <c r="R185" s="110"/>
      <c r="S185" s="110"/>
      <c r="T185" s="110"/>
      <c r="U185" s="111"/>
      <c r="V185" s="115"/>
      <c r="W185" s="116"/>
      <c r="X185" s="116"/>
      <c r="Y185" s="116"/>
      <c r="Z185" s="116"/>
      <c r="AA185" s="116"/>
      <c r="AB185" s="170"/>
      <c r="AC185" s="171" t="str">
        <f t="shared" si="66"/>
        <v/>
      </c>
      <c r="AD185" s="172" t="str">
        <f t="shared" si="67"/>
        <v/>
      </c>
      <c r="AL185" s="2" t="str" cm="1">
        <f t="array" ref="AL185">IF(B185="","",SUMPRODUCT(($D$1:$AB$4=$AL$4)*D185:AB185))</f>
        <v/>
      </c>
      <c r="AM185" s="15" t="str">
        <f t="shared" si="68"/>
        <v/>
      </c>
      <c r="AN185" s="2" t="str" cm="1">
        <f t="array" ref="AN185">IF(B185="","",SUMPRODUCT(($D$1:$AB$4=$AN$4)*D185:AB185))</f>
        <v/>
      </c>
      <c r="AO185" s="15" t="str">
        <f t="shared" si="69"/>
        <v/>
      </c>
      <c r="AP185" s="2" t="str" cm="1">
        <f t="array" ref="AP185">IF(B185="","",SUMPRODUCT(($D$1:$AB$4=$AP$4)*D185:AB185))</f>
        <v/>
      </c>
      <c r="AQ185" s="15" t="str">
        <f t="shared" si="70"/>
        <v/>
      </c>
      <c r="AR185" s="2" t="str" cm="1">
        <f t="array" ref="AR185">IF(B185="","",SUMPRODUCT(($D$1:$AB$4=$AR$4)*D185:AB185))</f>
        <v/>
      </c>
      <c r="AS185" s="15" t="str">
        <f t="shared" si="71"/>
        <v/>
      </c>
      <c r="AT185" s="2" t="str" cm="1">
        <f t="array" ref="AT185">IF(B185="","",SUMPRODUCT(($D$1:$AB$4=$AT$4)*$D185:$AB185))</f>
        <v/>
      </c>
      <c r="AU185" s="15" t="str">
        <f t="shared" si="72"/>
        <v/>
      </c>
      <c r="AV185" s="2" t="str" cm="1">
        <f t="array" ref="AV185">IF(D185="","",SUMPRODUCT(($D$1:$AB$4=$AV$4)*$D185:$AB185))</f>
        <v/>
      </c>
      <c r="AW185" s="15" t="str">
        <f t="shared" si="73"/>
        <v/>
      </c>
      <c r="AX185" s="2" t="str" cm="1">
        <f t="array" ref="AX185">IF(F185="","",SUMPRODUCT(($D$1:$AB$4=$AX$4)*$D185:$AB185))</f>
        <v/>
      </c>
      <c r="AY185" s="15" t="str">
        <f t="shared" si="74"/>
        <v/>
      </c>
      <c r="AZ185" s="2" t="str" cm="1">
        <f t="array" ref="AZ185">IF(B185="","",SUMPRODUCT(($D$1:$AB$4=$AZ$4)*$D185:$AB185))</f>
        <v/>
      </c>
      <c r="BA185" s="15" t="str">
        <f t="shared" si="75"/>
        <v/>
      </c>
      <c r="BB185" s="2" t="str" cm="1">
        <f t="array" ref="BB185">IF(B185="","",SUMPRODUCT(($D$1:$AB$4=$BB$4)*$D185:$AB185))</f>
        <v/>
      </c>
      <c r="BC185" s="15" t="str">
        <f t="shared" si="76"/>
        <v/>
      </c>
      <c r="BD185" s="2" t="str" cm="1">
        <f t="array" ref="BD185">IF(B185="","",SUMPRODUCT(($D$1:$AB$4=$BD$4)*$D185:$AB185))</f>
        <v/>
      </c>
      <c r="BE185" s="15" t="str">
        <f t="shared" si="77"/>
        <v/>
      </c>
      <c r="BF185" s="2" t="str" cm="1">
        <f t="array" ref="BF185">IF(B185="","",SUMPRODUCT(($D$1:$AB$4=$BF$4)*$D185:$AB185))</f>
        <v/>
      </c>
      <c r="BG185" s="15" t="str">
        <f t="shared" si="78"/>
        <v/>
      </c>
      <c r="BH185" s="2" t="str" cm="1">
        <f t="array" ref="BH185">IF(B185="","",SUMPRODUCT(($D$1:$AB$4=$BH$4)*$D185:$AB185))</f>
        <v/>
      </c>
      <c r="BI185" s="15" t="str">
        <f t="shared" si="79"/>
        <v/>
      </c>
      <c r="BJ185" s="2" t="str" cm="1">
        <f t="array" ref="BJ185">IF(B185="","",SUMPRODUCT(($D$1:$AB$4=$BJ$4)*$D185:$AB185))</f>
        <v/>
      </c>
      <c r="BK185" s="15" t="str">
        <f t="shared" si="80"/>
        <v/>
      </c>
      <c r="BL185" s="2" t="str" cm="1">
        <f t="array" ref="BL185">IF(B185="","",SUMPRODUCT(($D$1:$AB$4=$BL$4)*$D185:$AB185))</f>
        <v/>
      </c>
      <c r="BM185" s="15" t="str">
        <f t="shared" si="81"/>
        <v/>
      </c>
      <c r="BN185" s="2" t="str" cm="1">
        <f t="array" ref="BN185">IF(B185="","",SUMPRODUCT(($D$1:$AB$4=$BN$4)*$D185:$AB185))</f>
        <v/>
      </c>
      <c r="BO185" s="15" t="str">
        <f t="shared" si="82"/>
        <v/>
      </c>
      <c r="BP185" s="2" t="str" cm="1">
        <f t="array" ref="BP185">IF(B185="","",SUMPRODUCT(($D$1:$AB$4=$BP$4)*$D185:$AB185))</f>
        <v/>
      </c>
      <c r="BQ185" s="15" t="str">
        <f t="shared" si="83"/>
        <v/>
      </c>
      <c r="BR185" s="2" t="str" cm="1">
        <f t="array" ref="BR185">IF(B185="","",SUMPRODUCT(($D$1:$AB$4=$BR$4)*$D185:$AB185))</f>
        <v/>
      </c>
      <c r="BS185" s="15" t="str">
        <f t="shared" si="84"/>
        <v/>
      </c>
      <c r="BT185" s="2" t="str" cm="1">
        <f t="array" ref="BT185">IF(B185="","",SUMPRODUCT(($D$1:$AB$4=$BT$4)*$D185:$AB185))</f>
        <v/>
      </c>
      <c r="BU185" s="15" t="str">
        <f t="shared" si="85"/>
        <v/>
      </c>
      <c r="BV185" s="2" t="str" cm="1">
        <f t="array" ref="BV185">IF(B185="","",SUMPRODUCT(($D$1:$AB$4=$BV$4)*$D185:$AB185))</f>
        <v/>
      </c>
      <c r="BW185" s="15" t="str">
        <f t="shared" si="86"/>
        <v/>
      </c>
      <c r="BX185" s="2" t="str" cm="1">
        <f t="array" ref="BX185">IF(B185="","",SUMPRODUCT(($D$1:$AB$4=$BX$4)*$D185:$AB185))</f>
        <v/>
      </c>
      <c r="BY185" s="15" t="str">
        <f t="shared" si="87"/>
        <v/>
      </c>
      <c r="BZ185" s="2" t="str" cm="1">
        <f t="array" ref="BZ185">IF(B185="","",SUMPRODUCT(($D$1:$AB$4=$BZ$4)*$D185:$AB185))</f>
        <v/>
      </c>
      <c r="CA185" s="15" t="str">
        <f t="shared" si="88"/>
        <v/>
      </c>
      <c r="CB185" s="2" t="str" cm="1">
        <f t="array" ref="CB185">IF(B185="","",SUMPRODUCT(($D$1:$AB$4=$CB$4)*$D185:$AB185))</f>
        <v/>
      </c>
      <c r="CC185" s="15" t="str">
        <f t="shared" si="89"/>
        <v/>
      </c>
      <c r="CD185" s="2" t="str" cm="1">
        <f t="array" ref="CD185">IF(B185="","",SUMPRODUCT(($D$1:$AB$4=$CD$4)*$D185:$AB185))</f>
        <v/>
      </c>
      <c r="CE185" s="15" t="str">
        <f t="shared" si="90"/>
        <v/>
      </c>
      <c r="CF185" s="2" t="str" cm="1">
        <f t="array" ref="CF185">IF(B185="","",SUMPRODUCT(($D$1:$AB$4=$CF$4)*$D185:$AB185))</f>
        <v/>
      </c>
      <c r="CG185" s="15" t="str">
        <f t="shared" si="91"/>
        <v/>
      </c>
      <c r="CH185" s="2" t="str" cm="1">
        <f t="array" ref="CH185">IF(B185="","",SUMPRODUCT(($D$1:$AB$4=$CH$4)*$D185:$AB185))</f>
        <v/>
      </c>
      <c r="CI185" s="15" t="str">
        <f t="shared" si="92"/>
        <v/>
      </c>
    </row>
    <row r="186" spans="1:127" ht="15.75" thickBot="1">
      <c r="A186" s="7">
        <v>181</v>
      </c>
      <c r="D186" s="99"/>
      <c r="E186" s="100"/>
      <c r="F186" s="100"/>
      <c r="G186" s="100"/>
      <c r="H186" s="100"/>
      <c r="I186" s="101"/>
      <c r="J186" s="104"/>
      <c r="K186" s="105"/>
      <c r="L186" s="105"/>
      <c r="M186" s="105"/>
      <c r="N186" s="105"/>
      <c r="O186" s="106"/>
      <c r="P186" s="109"/>
      <c r="Q186" s="110"/>
      <c r="R186" s="110"/>
      <c r="S186" s="110"/>
      <c r="T186" s="110"/>
      <c r="U186" s="111"/>
      <c r="V186" s="115"/>
      <c r="W186" s="116"/>
      <c r="X186" s="116"/>
      <c r="Y186" s="116"/>
      <c r="Z186" s="116"/>
      <c r="AA186" s="116"/>
      <c r="AB186" s="170"/>
      <c r="AC186" s="171" t="str">
        <f t="shared" si="66"/>
        <v/>
      </c>
      <c r="AD186" s="172" t="str">
        <f t="shared" si="67"/>
        <v/>
      </c>
      <c r="AL186" s="2" t="str" cm="1">
        <f t="array" ref="AL186">IF(B186="","",SUMPRODUCT(($D$1:$AB$4=$AL$4)*D186:AB186))</f>
        <v/>
      </c>
      <c r="AM186" s="15" t="str">
        <f t="shared" si="68"/>
        <v/>
      </c>
      <c r="AN186" s="2" t="str" cm="1">
        <f t="array" ref="AN186">IF(B186="","",SUMPRODUCT(($D$1:$AB$4=$AN$4)*D186:AB186))</f>
        <v/>
      </c>
      <c r="AO186" s="15" t="str">
        <f t="shared" si="69"/>
        <v/>
      </c>
      <c r="AP186" s="2" t="str" cm="1">
        <f t="array" ref="AP186">IF(B186="","",SUMPRODUCT(($D$1:$AB$4=$AP$4)*D186:AB186))</f>
        <v/>
      </c>
      <c r="AQ186" s="15" t="str">
        <f t="shared" si="70"/>
        <v/>
      </c>
      <c r="AR186" s="2" t="str" cm="1">
        <f t="array" ref="AR186">IF(B186="","",SUMPRODUCT(($D$1:$AB$4=$AR$4)*D186:AB186))</f>
        <v/>
      </c>
      <c r="AS186" s="15" t="str">
        <f t="shared" si="71"/>
        <v/>
      </c>
      <c r="AT186" s="2" t="str" cm="1">
        <f t="array" ref="AT186">IF(B186="","",SUMPRODUCT(($D$1:$AB$4=$AT$4)*$D186:$AB186))</f>
        <v/>
      </c>
      <c r="AU186" s="15" t="str">
        <f t="shared" si="72"/>
        <v/>
      </c>
      <c r="AV186" s="2" t="str" cm="1">
        <f t="array" ref="AV186">IF(D186="","",SUMPRODUCT(($D$1:$AB$4=$AV$4)*$D186:$AB186))</f>
        <v/>
      </c>
      <c r="AW186" s="15" t="str">
        <f t="shared" si="73"/>
        <v/>
      </c>
      <c r="AX186" s="2" t="str" cm="1">
        <f t="array" ref="AX186">IF(F186="","",SUMPRODUCT(($D$1:$AB$4=$AX$4)*$D186:$AB186))</f>
        <v/>
      </c>
      <c r="AY186" s="15" t="str">
        <f t="shared" si="74"/>
        <v/>
      </c>
      <c r="AZ186" s="2" t="str" cm="1">
        <f t="array" ref="AZ186">IF(B186="","",SUMPRODUCT(($D$1:$AB$4=$AZ$4)*$D186:$AB186))</f>
        <v/>
      </c>
      <c r="BA186" s="15" t="str">
        <f t="shared" si="75"/>
        <v/>
      </c>
      <c r="BB186" s="2" t="str" cm="1">
        <f t="array" ref="BB186">IF(B186="","",SUMPRODUCT(($D$1:$AB$4=$BB$4)*$D186:$AB186))</f>
        <v/>
      </c>
      <c r="BC186" s="15" t="str">
        <f t="shared" si="76"/>
        <v/>
      </c>
      <c r="BD186" s="2" t="str" cm="1">
        <f t="array" ref="BD186">IF(B186="","",SUMPRODUCT(($D$1:$AB$4=$BD$4)*$D186:$AB186))</f>
        <v/>
      </c>
      <c r="BE186" s="15" t="str">
        <f t="shared" si="77"/>
        <v/>
      </c>
      <c r="BF186" s="2" t="str" cm="1">
        <f t="array" ref="BF186">IF(B186="","",SUMPRODUCT(($D$1:$AB$4=$BF$4)*$D186:$AB186))</f>
        <v/>
      </c>
      <c r="BG186" s="15" t="str">
        <f t="shared" si="78"/>
        <v/>
      </c>
      <c r="BH186" s="2" t="str" cm="1">
        <f t="array" ref="BH186">IF(B186="","",SUMPRODUCT(($D$1:$AB$4=$BH$4)*$D186:$AB186))</f>
        <v/>
      </c>
      <c r="BI186" s="15" t="str">
        <f t="shared" si="79"/>
        <v/>
      </c>
      <c r="BJ186" s="2" t="str" cm="1">
        <f t="array" ref="BJ186">IF(B186="","",SUMPRODUCT(($D$1:$AB$4=$BJ$4)*$D186:$AB186))</f>
        <v/>
      </c>
      <c r="BK186" s="15" t="str">
        <f t="shared" si="80"/>
        <v/>
      </c>
      <c r="BL186" s="2" t="str" cm="1">
        <f t="array" ref="BL186">IF(B186="","",SUMPRODUCT(($D$1:$AB$4=$BL$4)*$D186:$AB186))</f>
        <v/>
      </c>
      <c r="BM186" s="15" t="str">
        <f t="shared" si="81"/>
        <v/>
      </c>
      <c r="BN186" s="2" t="str" cm="1">
        <f t="array" ref="BN186">IF(B186="","",SUMPRODUCT(($D$1:$AB$4=$BN$4)*$D186:$AB186))</f>
        <v/>
      </c>
      <c r="BO186" s="15" t="str">
        <f t="shared" si="82"/>
        <v/>
      </c>
      <c r="BP186" s="2" t="str" cm="1">
        <f t="array" ref="BP186">IF(B186="","",SUMPRODUCT(($D$1:$AB$4=$BP$4)*$D186:$AB186))</f>
        <v/>
      </c>
      <c r="BQ186" s="15" t="str">
        <f t="shared" si="83"/>
        <v/>
      </c>
      <c r="BR186" s="2" t="str" cm="1">
        <f t="array" ref="BR186">IF(B186="","",SUMPRODUCT(($D$1:$AB$4=$BR$4)*$D186:$AB186))</f>
        <v/>
      </c>
      <c r="BS186" s="15" t="str">
        <f t="shared" si="84"/>
        <v/>
      </c>
      <c r="BT186" s="2" t="str" cm="1">
        <f t="array" ref="BT186">IF(B186="","",SUMPRODUCT(($D$1:$AB$4=$BT$4)*$D186:$AB186))</f>
        <v/>
      </c>
      <c r="BU186" s="15" t="str">
        <f t="shared" si="85"/>
        <v/>
      </c>
      <c r="BV186" s="2" t="str" cm="1">
        <f t="array" ref="BV186">IF(B186="","",SUMPRODUCT(($D$1:$AB$4=$BV$4)*$D186:$AB186))</f>
        <v/>
      </c>
      <c r="BW186" s="15" t="str">
        <f t="shared" si="86"/>
        <v/>
      </c>
      <c r="BX186" s="2" t="str" cm="1">
        <f t="array" ref="BX186">IF(B186="","",SUMPRODUCT(($D$1:$AB$4=$BX$4)*$D186:$AB186))</f>
        <v/>
      </c>
      <c r="BY186" s="15" t="str">
        <f t="shared" si="87"/>
        <v/>
      </c>
      <c r="BZ186" s="2" t="str" cm="1">
        <f t="array" ref="BZ186">IF(B186="","",SUMPRODUCT(($D$1:$AB$4=$BZ$4)*$D186:$AB186))</f>
        <v/>
      </c>
      <c r="CA186" s="15" t="str">
        <f t="shared" si="88"/>
        <v/>
      </c>
      <c r="CB186" s="2" t="str" cm="1">
        <f t="array" ref="CB186">IF(B186="","",SUMPRODUCT(($D$1:$AB$4=$CB$4)*$D186:$AB186))</f>
        <v/>
      </c>
      <c r="CC186" s="15" t="str">
        <f t="shared" si="89"/>
        <v/>
      </c>
      <c r="CD186" s="2" t="str" cm="1">
        <f t="array" ref="CD186">IF(B186="","",SUMPRODUCT(($D$1:$AB$4=$CD$4)*$D186:$AB186))</f>
        <v/>
      </c>
      <c r="CE186" s="15" t="str">
        <f t="shared" si="90"/>
        <v/>
      </c>
      <c r="CF186" s="2" t="str" cm="1">
        <f t="array" ref="CF186">IF(B186="","",SUMPRODUCT(($D$1:$AB$4=$CF$4)*$D186:$AB186))</f>
        <v/>
      </c>
      <c r="CG186" s="15" t="str">
        <f t="shared" si="91"/>
        <v/>
      </c>
      <c r="CH186" s="2" t="str" cm="1">
        <f t="array" ref="CH186">IF(B186="","",SUMPRODUCT(($D$1:$AB$4=$CH$4)*$D186:$AB186))</f>
        <v/>
      </c>
      <c r="CI186" s="15" t="str">
        <f t="shared" si="92"/>
        <v/>
      </c>
    </row>
    <row r="187" spans="1:127" ht="15.75" thickBot="1">
      <c r="A187" s="7">
        <v>182</v>
      </c>
      <c r="D187" s="99"/>
      <c r="E187" s="100"/>
      <c r="F187" s="100"/>
      <c r="G187" s="100"/>
      <c r="H187" s="100"/>
      <c r="I187" s="101"/>
      <c r="J187" s="104"/>
      <c r="K187" s="105"/>
      <c r="L187" s="105"/>
      <c r="M187" s="105"/>
      <c r="N187" s="105"/>
      <c r="O187" s="106"/>
      <c r="P187" s="109"/>
      <c r="Q187" s="110"/>
      <c r="R187" s="110"/>
      <c r="S187" s="110"/>
      <c r="T187" s="110"/>
      <c r="U187" s="111"/>
      <c r="V187" s="115"/>
      <c r="W187" s="116"/>
      <c r="X187" s="116"/>
      <c r="Y187" s="116"/>
      <c r="Z187" s="116"/>
      <c r="AA187" s="116"/>
      <c r="AB187" s="170"/>
      <c r="AC187" s="171" t="str">
        <f t="shared" si="66"/>
        <v/>
      </c>
      <c r="AD187" s="172" t="str">
        <f t="shared" si="67"/>
        <v/>
      </c>
      <c r="AL187" s="2" t="str" cm="1">
        <f t="array" ref="AL187">IF(B187="","",SUMPRODUCT(($D$1:$AB$4=$AL$4)*D187:AB187))</f>
        <v/>
      </c>
      <c r="AM187" s="15" t="str">
        <f t="shared" si="68"/>
        <v/>
      </c>
      <c r="AN187" s="2" t="str" cm="1">
        <f t="array" ref="AN187">IF(B187="","",SUMPRODUCT(($D$1:$AB$4=$AN$4)*D187:AB187))</f>
        <v/>
      </c>
      <c r="AO187" s="15" t="str">
        <f t="shared" si="69"/>
        <v/>
      </c>
      <c r="AP187" s="2" t="str" cm="1">
        <f t="array" ref="AP187">IF(B187="","",SUMPRODUCT(($D$1:$AB$4=$AP$4)*D187:AB187))</f>
        <v/>
      </c>
      <c r="AQ187" s="15" t="str">
        <f t="shared" si="70"/>
        <v/>
      </c>
      <c r="AR187" s="2" t="str" cm="1">
        <f t="array" ref="AR187">IF(B187="","",SUMPRODUCT(($D$1:$AB$4=$AR$4)*D187:AB187))</f>
        <v/>
      </c>
      <c r="AS187" s="15" t="str">
        <f t="shared" si="71"/>
        <v/>
      </c>
      <c r="AT187" s="2" t="str" cm="1">
        <f t="array" ref="AT187">IF(B187="","",SUMPRODUCT(($D$1:$AB$4=$AT$4)*$D187:$AB187))</f>
        <v/>
      </c>
      <c r="AU187" s="15" t="str">
        <f t="shared" si="72"/>
        <v/>
      </c>
      <c r="AV187" s="2" t="str" cm="1">
        <f t="array" ref="AV187">IF(D187="","",SUMPRODUCT(($D$1:$AB$4=$AV$4)*$D187:$AB187))</f>
        <v/>
      </c>
      <c r="AW187" s="15" t="str">
        <f t="shared" si="73"/>
        <v/>
      </c>
      <c r="AX187" s="2" t="str" cm="1">
        <f t="array" ref="AX187">IF(F187="","",SUMPRODUCT(($D$1:$AB$4=$AX$4)*$D187:$AB187))</f>
        <v/>
      </c>
      <c r="AY187" s="15" t="str">
        <f t="shared" si="74"/>
        <v/>
      </c>
      <c r="AZ187" s="2" t="str" cm="1">
        <f t="array" ref="AZ187">IF(B187="","",SUMPRODUCT(($D$1:$AB$4=$AZ$4)*$D187:$AB187))</f>
        <v/>
      </c>
      <c r="BA187" s="15" t="str">
        <f t="shared" si="75"/>
        <v/>
      </c>
      <c r="BB187" s="2" t="str" cm="1">
        <f t="array" ref="BB187">IF(B187="","",SUMPRODUCT(($D$1:$AB$4=$BB$4)*$D187:$AB187))</f>
        <v/>
      </c>
      <c r="BC187" s="15" t="str">
        <f t="shared" si="76"/>
        <v/>
      </c>
      <c r="BD187" s="2" t="str" cm="1">
        <f t="array" ref="BD187">IF(B187="","",SUMPRODUCT(($D$1:$AB$4=$BD$4)*$D187:$AB187))</f>
        <v/>
      </c>
      <c r="BE187" s="15" t="str">
        <f t="shared" si="77"/>
        <v/>
      </c>
      <c r="BF187" s="2" t="str" cm="1">
        <f t="array" ref="BF187">IF(B187="","",SUMPRODUCT(($D$1:$AB$4=$BF$4)*$D187:$AB187))</f>
        <v/>
      </c>
      <c r="BG187" s="15" t="str">
        <f t="shared" si="78"/>
        <v/>
      </c>
      <c r="BH187" s="2" t="str" cm="1">
        <f t="array" ref="BH187">IF(B187="","",SUMPRODUCT(($D$1:$AB$4=$BH$4)*$D187:$AB187))</f>
        <v/>
      </c>
      <c r="BI187" s="15" t="str">
        <f t="shared" si="79"/>
        <v/>
      </c>
      <c r="BJ187" s="2" t="str" cm="1">
        <f t="array" ref="BJ187">IF(B187="","",SUMPRODUCT(($D$1:$AB$4=$BJ$4)*$D187:$AB187))</f>
        <v/>
      </c>
      <c r="BK187" s="15" t="str">
        <f t="shared" si="80"/>
        <v/>
      </c>
      <c r="BL187" s="2" t="str" cm="1">
        <f t="array" ref="BL187">IF(B187="","",SUMPRODUCT(($D$1:$AB$4=$BL$4)*$D187:$AB187))</f>
        <v/>
      </c>
      <c r="BM187" s="15" t="str">
        <f t="shared" si="81"/>
        <v/>
      </c>
      <c r="BN187" s="2" t="str" cm="1">
        <f t="array" ref="BN187">IF(B187="","",SUMPRODUCT(($D$1:$AB$4=$BN$4)*$D187:$AB187))</f>
        <v/>
      </c>
      <c r="BO187" s="15" t="str">
        <f t="shared" si="82"/>
        <v/>
      </c>
      <c r="BP187" s="2" t="str" cm="1">
        <f t="array" ref="BP187">IF(B187="","",SUMPRODUCT(($D$1:$AB$4=$BP$4)*$D187:$AB187))</f>
        <v/>
      </c>
      <c r="BQ187" s="15" t="str">
        <f t="shared" si="83"/>
        <v/>
      </c>
      <c r="BR187" s="2" t="str" cm="1">
        <f t="array" ref="BR187">IF(B187="","",SUMPRODUCT(($D$1:$AB$4=$BR$4)*$D187:$AB187))</f>
        <v/>
      </c>
      <c r="BS187" s="15" t="str">
        <f t="shared" si="84"/>
        <v/>
      </c>
      <c r="BT187" s="2" t="str" cm="1">
        <f t="array" ref="BT187">IF(B187="","",SUMPRODUCT(($D$1:$AB$4=$BT$4)*$D187:$AB187))</f>
        <v/>
      </c>
      <c r="BU187" s="15" t="str">
        <f t="shared" si="85"/>
        <v/>
      </c>
      <c r="BV187" s="2" t="str" cm="1">
        <f t="array" ref="BV187">IF(B187="","",SUMPRODUCT(($D$1:$AB$4=$BV$4)*$D187:$AB187))</f>
        <v/>
      </c>
      <c r="BW187" s="15" t="str">
        <f t="shared" si="86"/>
        <v/>
      </c>
      <c r="BX187" s="2" t="str" cm="1">
        <f t="array" ref="BX187">IF(B187="","",SUMPRODUCT(($D$1:$AB$4=$BX$4)*$D187:$AB187))</f>
        <v/>
      </c>
      <c r="BY187" s="15" t="str">
        <f t="shared" si="87"/>
        <v/>
      </c>
      <c r="BZ187" s="2" t="str" cm="1">
        <f t="array" ref="BZ187">IF(B187="","",SUMPRODUCT(($D$1:$AB$4=$BZ$4)*$D187:$AB187))</f>
        <v/>
      </c>
      <c r="CA187" s="15" t="str">
        <f t="shared" si="88"/>
        <v/>
      </c>
      <c r="CB187" s="2" t="str" cm="1">
        <f t="array" ref="CB187">IF(B187="","",SUMPRODUCT(($D$1:$AB$4=$CB$4)*$D187:$AB187))</f>
        <v/>
      </c>
      <c r="CC187" s="15" t="str">
        <f t="shared" si="89"/>
        <v/>
      </c>
      <c r="CD187" s="2" t="str" cm="1">
        <f t="array" ref="CD187">IF(B187="","",SUMPRODUCT(($D$1:$AB$4=$CD$4)*$D187:$AB187))</f>
        <v/>
      </c>
      <c r="CE187" s="15" t="str">
        <f t="shared" si="90"/>
        <v/>
      </c>
      <c r="CF187" s="2" t="str" cm="1">
        <f t="array" ref="CF187">IF(B187="","",SUMPRODUCT(($D$1:$AB$4=$CF$4)*$D187:$AB187))</f>
        <v/>
      </c>
      <c r="CG187" s="15" t="str">
        <f t="shared" si="91"/>
        <v/>
      </c>
      <c r="CH187" s="2" t="str" cm="1">
        <f t="array" ref="CH187">IF(B187="","",SUMPRODUCT(($D$1:$AB$4=$CH$4)*$D187:$AB187))</f>
        <v/>
      </c>
      <c r="CI187" s="15" t="str">
        <f t="shared" si="92"/>
        <v/>
      </c>
    </row>
    <row r="188" spans="1:127" ht="15.75" thickBot="1">
      <c r="A188" s="7">
        <v>183</v>
      </c>
      <c r="D188" s="99"/>
      <c r="E188" s="100"/>
      <c r="F188" s="100"/>
      <c r="G188" s="100"/>
      <c r="H188" s="100"/>
      <c r="I188" s="101"/>
      <c r="J188" s="104"/>
      <c r="K188" s="105"/>
      <c r="L188" s="105"/>
      <c r="M188" s="105"/>
      <c r="N188" s="105"/>
      <c r="O188" s="106"/>
      <c r="P188" s="109"/>
      <c r="Q188" s="110"/>
      <c r="R188" s="110"/>
      <c r="S188" s="110"/>
      <c r="T188" s="110"/>
      <c r="U188" s="111"/>
      <c r="V188" s="115"/>
      <c r="W188" s="116"/>
      <c r="X188" s="116"/>
      <c r="Y188" s="116"/>
      <c r="Z188" s="116"/>
      <c r="AA188" s="116"/>
      <c r="AB188" s="170"/>
      <c r="AC188" s="171" t="str">
        <f t="shared" si="66"/>
        <v/>
      </c>
      <c r="AD188" s="172" t="str">
        <f t="shared" si="67"/>
        <v/>
      </c>
      <c r="AL188" s="2" t="str" cm="1">
        <f t="array" ref="AL188">IF(B188="","",SUMPRODUCT(($D$1:$AB$4=$AL$4)*D188:AB188))</f>
        <v/>
      </c>
      <c r="AM188" s="15" t="str">
        <f t="shared" si="68"/>
        <v/>
      </c>
      <c r="AN188" s="2" t="str" cm="1">
        <f t="array" ref="AN188">IF(B188="","",SUMPRODUCT(($D$1:$AB$4=$AN$4)*D188:AB188))</f>
        <v/>
      </c>
      <c r="AO188" s="15" t="str">
        <f t="shared" si="69"/>
        <v/>
      </c>
      <c r="AP188" s="2" t="str" cm="1">
        <f t="array" ref="AP188">IF(B188="","",SUMPRODUCT(($D$1:$AB$4=$AP$4)*D188:AB188))</f>
        <v/>
      </c>
      <c r="AQ188" s="15" t="str">
        <f t="shared" si="70"/>
        <v/>
      </c>
      <c r="AR188" s="2" t="str" cm="1">
        <f t="array" ref="AR188">IF(B188="","",SUMPRODUCT(($D$1:$AB$4=$AR$4)*D188:AB188))</f>
        <v/>
      </c>
      <c r="AS188" s="15" t="str">
        <f t="shared" si="71"/>
        <v/>
      </c>
      <c r="AT188" s="2" t="str" cm="1">
        <f t="array" ref="AT188">IF(B188="","",SUMPRODUCT(($D$1:$AB$4=$AT$4)*$D188:$AB188))</f>
        <v/>
      </c>
      <c r="AU188" s="15" t="str">
        <f t="shared" si="72"/>
        <v/>
      </c>
      <c r="AV188" s="2" t="str" cm="1">
        <f t="array" ref="AV188">IF(D188="","",SUMPRODUCT(($D$1:$AB$4=$AV$4)*$D188:$AB188))</f>
        <v/>
      </c>
      <c r="AW188" s="15" t="str">
        <f t="shared" si="73"/>
        <v/>
      </c>
      <c r="AX188" s="2" t="str" cm="1">
        <f t="array" ref="AX188">IF(F188="","",SUMPRODUCT(($D$1:$AB$4=$AX$4)*$D188:$AB188))</f>
        <v/>
      </c>
      <c r="AY188" s="15" t="str">
        <f t="shared" si="74"/>
        <v/>
      </c>
      <c r="AZ188" s="2" t="str" cm="1">
        <f t="array" ref="AZ188">IF(B188="","",SUMPRODUCT(($D$1:$AB$4=$AZ$4)*$D188:$AB188))</f>
        <v/>
      </c>
      <c r="BA188" s="15" t="str">
        <f t="shared" si="75"/>
        <v/>
      </c>
      <c r="BB188" s="2" t="str" cm="1">
        <f t="array" ref="BB188">IF(B188="","",SUMPRODUCT(($D$1:$AB$4=$BB$4)*$D188:$AB188))</f>
        <v/>
      </c>
      <c r="BC188" s="15" t="str">
        <f t="shared" si="76"/>
        <v/>
      </c>
      <c r="BD188" s="2" t="str" cm="1">
        <f t="array" ref="BD188">IF(B188="","",SUMPRODUCT(($D$1:$AB$4=$BD$4)*$D188:$AB188))</f>
        <v/>
      </c>
      <c r="BE188" s="15" t="str">
        <f t="shared" si="77"/>
        <v/>
      </c>
      <c r="BF188" s="2" t="str" cm="1">
        <f t="array" ref="BF188">IF(B188="","",SUMPRODUCT(($D$1:$AB$4=$BF$4)*$D188:$AB188))</f>
        <v/>
      </c>
      <c r="BG188" s="15" t="str">
        <f t="shared" si="78"/>
        <v/>
      </c>
      <c r="BH188" s="2" t="str" cm="1">
        <f t="array" ref="BH188">IF(B188="","",SUMPRODUCT(($D$1:$AB$4=$BH$4)*$D188:$AB188))</f>
        <v/>
      </c>
      <c r="BI188" s="15" t="str">
        <f t="shared" si="79"/>
        <v/>
      </c>
      <c r="BJ188" s="2" t="str" cm="1">
        <f t="array" ref="BJ188">IF(B188="","",SUMPRODUCT(($D$1:$AB$4=$BJ$4)*$D188:$AB188))</f>
        <v/>
      </c>
      <c r="BK188" s="15" t="str">
        <f t="shared" si="80"/>
        <v/>
      </c>
      <c r="BL188" s="2" t="str" cm="1">
        <f t="array" ref="BL188">IF(B188="","",SUMPRODUCT(($D$1:$AB$4=$BL$4)*$D188:$AB188))</f>
        <v/>
      </c>
      <c r="BM188" s="15" t="str">
        <f t="shared" si="81"/>
        <v/>
      </c>
      <c r="BN188" s="2" t="str" cm="1">
        <f t="array" ref="BN188">IF(B188="","",SUMPRODUCT(($D$1:$AB$4=$BN$4)*$D188:$AB188))</f>
        <v/>
      </c>
      <c r="BO188" s="15" t="str">
        <f t="shared" si="82"/>
        <v/>
      </c>
      <c r="BP188" s="2" t="str" cm="1">
        <f t="array" ref="BP188">IF(B188="","",SUMPRODUCT(($D$1:$AB$4=$BP$4)*$D188:$AB188))</f>
        <v/>
      </c>
      <c r="BQ188" s="15" t="str">
        <f t="shared" si="83"/>
        <v/>
      </c>
      <c r="BR188" s="2" t="str" cm="1">
        <f t="array" ref="BR188">IF(B188="","",SUMPRODUCT(($D$1:$AB$4=$BR$4)*$D188:$AB188))</f>
        <v/>
      </c>
      <c r="BS188" s="15" t="str">
        <f t="shared" si="84"/>
        <v/>
      </c>
      <c r="BT188" s="2" t="str" cm="1">
        <f t="array" ref="BT188">IF(B188="","",SUMPRODUCT(($D$1:$AB$4=$BT$4)*$D188:$AB188))</f>
        <v/>
      </c>
      <c r="BU188" s="15" t="str">
        <f t="shared" si="85"/>
        <v/>
      </c>
      <c r="BV188" s="2" t="str" cm="1">
        <f t="array" ref="BV188">IF(B188="","",SUMPRODUCT(($D$1:$AB$4=$BV$4)*$D188:$AB188))</f>
        <v/>
      </c>
      <c r="BW188" s="15" t="str">
        <f t="shared" si="86"/>
        <v/>
      </c>
      <c r="BX188" s="2" t="str" cm="1">
        <f t="array" ref="BX188">IF(B188="","",SUMPRODUCT(($D$1:$AB$4=$BX$4)*$D188:$AB188))</f>
        <v/>
      </c>
      <c r="BY188" s="15" t="str">
        <f t="shared" si="87"/>
        <v/>
      </c>
      <c r="BZ188" s="2" t="str" cm="1">
        <f t="array" ref="BZ188">IF(B188="","",SUMPRODUCT(($D$1:$AB$4=$BZ$4)*$D188:$AB188))</f>
        <v/>
      </c>
      <c r="CA188" s="15" t="str">
        <f t="shared" si="88"/>
        <v/>
      </c>
      <c r="CB188" s="2" t="str" cm="1">
        <f t="array" ref="CB188">IF(B188="","",SUMPRODUCT(($D$1:$AB$4=$CB$4)*$D188:$AB188))</f>
        <v/>
      </c>
      <c r="CC188" s="15" t="str">
        <f t="shared" si="89"/>
        <v/>
      </c>
      <c r="CD188" s="2" t="str" cm="1">
        <f t="array" ref="CD188">IF(B188="","",SUMPRODUCT(($D$1:$AB$4=$CD$4)*$D188:$AB188))</f>
        <v/>
      </c>
      <c r="CE188" s="15" t="str">
        <f t="shared" si="90"/>
        <v/>
      </c>
      <c r="CF188" s="2" t="str" cm="1">
        <f t="array" ref="CF188">IF(B188="","",SUMPRODUCT(($D$1:$AB$4=$CF$4)*$D188:$AB188))</f>
        <v/>
      </c>
      <c r="CG188" s="15" t="str">
        <f t="shared" si="91"/>
        <v/>
      </c>
      <c r="CH188" s="2" t="str" cm="1">
        <f t="array" ref="CH188">IF(B188="","",SUMPRODUCT(($D$1:$AB$4=$CH$4)*$D188:$AB188))</f>
        <v/>
      </c>
      <c r="CI188" s="15" t="str">
        <f t="shared" si="92"/>
        <v/>
      </c>
    </row>
    <row r="189" spans="1:127" ht="15.75" thickBot="1">
      <c r="A189" s="7">
        <v>184</v>
      </c>
      <c r="D189" s="99"/>
      <c r="E189" s="100"/>
      <c r="F189" s="100"/>
      <c r="G189" s="100"/>
      <c r="H189" s="100"/>
      <c r="I189" s="101"/>
      <c r="J189" s="104"/>
      <c r="K189" s="105"/>
      <c r="L189" s="105"/>
      <c r="M189" s="105"/>
      <c r="N189" s="105"/>
      <c r="O189" s="106"/>
      <c r="P189" s="109"/>
      <c r="Q189" s="110"/>
      <c r="R189" s="110"/>
      <c r="S189" s="110"/>
      <c r="T189" s="110"/>
      <c r="U189" s="111"/>
      <c r="V189" s="115"/>
      <c r="W189" s="116"/>
      <c r="X189" s="116"/>
      <c r="Y189" s="116"/>
      <c r="Z189" s="116"/>
      <c r="AA189" s="116"/>
      <c r="AB189" s="170"/>
      <c r="AC189" s="171" t="str">
        <f t="shared" si="66"/>
        <v/>
      </c>
      <c r="AD189" s="172" t="str">
        <f t="shared" si="67"/>
        <v/>
      </c>
      <c r="AL189" s="2" t="str" cm="1">
        <f t="array" ref="AL189">IF(B189="","",SUMPRODUCT(($D$1:$AB$4=$AL$4)*D189:AB189))</f>
        <v/>
      </c>
      <c r="AM189" s="15" t="str">
        <f t="shared" si="68"/>
        <v/>
      </c>
      <c r="AN189" s="2" t="str" cm="1">
        <f t="array" ref="AN189">IF(B189="","",SUMPRODUCT(($D$1:$AB$4=$AN$4)*D189:AB189))</f>
        <v/>
      </c>
      <c r="AO189" s="15" t="str">
        <f t="shared" si="69"/>
        <v/>
      </c>
      <c r="AP189" s="2" t="str" cm="1">
        <f t="array" ref="AP189">IF(B189="","",SUMPRODUCT(($D$1:$AB$4=$AP$4)*D189:AB189))</f>
        <v/>
      </c>
      <c r="AQ189" s="15" t="str">
        <f t="shared" si="70"/>
        <v/>
      </c>
      <c r="AR189" s="2" t="str" cm="1">
        <f t="array" ref="AR189">IF(B189="","",SUMPRODUCT(($D$1:$AB$4=$AR$4)*D189:AB189))</f>
        <v/>
      </c>
      <c r="AS189" s="15" t="str">
        <f t="shared" si="71"/>
        <v/>
      </c>
      <c r="AT189" s="2" t="str" cm="1">
        <f t="array" ref="AT189">IF(B189="","",SUMPRODUCT(($D$1:$AB$4=$AT$4)*$D189:$AB189))</f>
        <v/>
      </c>
      <c r="AU189" s="15" t="str">
        <f t="shared" si="72"/>
        <v/>
      </c>
      <c r="AV189" s="2" t="str" cm="1">
        <f t="array" ref="AV189">IF(D189="","",SUMPRODUCT(($D$1:$AB$4=$AV$4)*$D189:$AB189))</f>
        <v/>
      </c>
      <c r="AW189" s="15" t="str">
        <f t="shared" si="73"/>
        <v/>
      </c>
      <c r="AX189" s="2" t="str" cm="1">
        <f t="array" ref="AX189">IF(F189="","",SUMPRODUCT(($D$1:$AB$4=$AX$4)*$D189:$AB189))</f>
        <v/>
      </c>
      <c r="AY189" s="15" t="str">
        <f t="shared" si="74"/>
        <v/>
      </c>
      <c r="AZ189" s="2" t="str" cm="1">
        <f t="array" ref="AZ189">IF(B189="","",SUMPRODUCT(($D$1:$AB$4=$AZ$4)*$D189:$AB189))</f>
        <v/>
      </c>
      <c r="BA189" s="15" t="str">
        <f t="shared" si="75"/>
        <v/>
      </c>
      <c r="BB189" s="2" t="str" cm="1">
        <f t="array" ref="BB189">IF(B189="","",SUMPRODUCT(($D$1:$AB$4=$BB$4)*$D189:$AB189))</f>
        <v/>
      </c>
      <c r="BC189" s="15" t="str">
        <f t="shared" si="76"/>
        <v/>
      </c>
      <c r="BD189" s="2" t="str" cm="1">
        <f t="array" ref="BD189">IF(B189="","",SUMPRODUCT(($D$1:$AB$4=$BD$4)*$D189:$AB189))</f>
        <v/>
      </c>
      <c r="BE189" s="15" t="str">
        <f t="shared" si="77"/>
        <v/>
      </c>
      <c r="BF189" s="2" t="str" cm="1">
        <f t="array" ref="BF189">IF(B189="","",SUMPRODUCT(($D$1:$AB$4=$BF$4)*$D189:$AB189))</f>
        <v/>
      </c>
      <c r="BG189" s="15" t="str">
        <f t="shared" si="78"/>
        <v/>
      </c>
      <c r="BH189" s="2" t="str" cm="1">
        <f t="array" ref="BH189">IF(B189="","",SUMPRODUCT(($D$1:$AB$4=$BH$4)*$D189:$AB189))</f>
        <v/>
      </c>
      <c r="BI189" s="15" t="str">
        <f t="shared" si="79"/>
        <v/>
      </c>
      <c r="BJ189" s="2" t="str" cm="1">
        <f t="array" ref="BJ189">IF(B189="","",SUMPRODUCT(($D$1:$AB$4=$BJ$4)*$D189:$AB189))</f>
        <v/>
      </c>
      <c r="BK189" s="15" t="str">
        <f t="shared" si="80"/>
        <v/>
      </c>
      <c r="BL189" s="2" t="str" cm="1">
        <f t="array" ref="BL189">IF(B189="","",SUMPRODUCT(($D$1:$AB$4=$BL$4)*$D189:$AB189))</f>
        <v/>
      </c>
      <c r="BM189" s="15" t="str">
        <f t="shared" si="81"/>
        <v/>
      </c>
      <c r="BN189" s="2" t="str" cm="1">
        <f t="array" ref="BN189">IF(B189="","",SUMPRODUCT(($D$1:$AB$4=$BN$4)*$D189:$AB189))</f>
        <v/>
      </c>
      <c r="BO189" s="15" t="str">
        <f t="shared" si="82"/>
        <v/>
      </c>
      <c r="BP189" s="2" t="str" cm="1">
        <f t="array" ref="BP189">IF(B189="","",SUMPRODUCT(($D$1:$AB$4=$BP$4)*$D189:$AB189))</f>
        <v/>
      </c>
      <c r="BQ189" s="15" t="str">
        <f t="shared" si="83"/>
        <v/>
      </c>
      <c r="BR189" s="2" t="str" cm="1">
        <f t="array" ref="BR189">IF(B189="","",SUMPRODUCT(($D$1:$AB$4=$BR$4)*$D189:$AB189))</f>
        <v/>
      </c>
      <c r="BS189" s="15" t="str">
        <f t="shared" si="84"/>
        <v/>
      </c>
      <c r="BT189" s="2" t="str" cm="1">
        <f t="array" ref="BT189">IF(B189="","",SUMPRODUCT(($D$1:$AB$4=$BT$4)*$D189:$AB189))</f>
        <v/>
      </c>
      <c r="BU189" s="15" t="str">
        <f t="shared" si="85"/>
        <v/>
      </c>
      <c r="BV189" s="2" t="str" cm="1">
        <f t="array" ref="BV189">IF(B189="","",SUMPRODUCT(($D$1:$AB$4=$BV$4)*$D189:$AB189))</f>
        <v/>
      </c>
      <c r="BW189" s="15" t="str">
        <f t="shared" si="86"/>
        <v/>
      </c>
      <c r="BX189" s="2" t="str" cm="1">
        <f t="array" ref="BX189">IF(B189="","",SUMPRODUCT(($D$1:$AB$4=$BX$4)*$D189:$AB189))</f>
        <v/>
      </c>
      <c r="BY189" s="15" t="str">
        <f t="shared" si="87"/>
        <v/>
      </c>
      <c r="BZ189" s="2" t="str" cm="1">
        <f t="array" ref="BZ189">IF(B189="","",SUMPRODUCT(($D$1:$AB$4=$BZ$4)*$D189:$AB189))</f>
        <v/>
      </c>
      <c r="CA189" s="15" t="str">
        <f t="shared" si="88"/>
        <v/>
      </c>
      <c r="CB189" s="2" t="str" cm="1">
        <f t="array" ref="CB189">IF(B189="","",SUMPRODUCT(($D$1:$AB$4=$CB$4)*$D189:$AB189))</f>
        <v/>
      </c>
      <c r="CC189" s="15" t="str">
        <f t="shared" si="89"/>
        <v/>
      </c>
      <c r="CD189" s="2" t="str" cm="1">
        <f t="array" ref="CD189">IF(B189="","",SUMPRODUCT(($D$1:$AB$4=$CD$4)*$D189:$AB189))</f>
        <v/>
      </c>
      <c r="CE189" s="15" t="str">
        <f t="shared" si="90"/>
        <v/>
      </c>
      <c r="CF189" s="2" t="str" cm="1">
        <f t="array" ref="CF189">IF(B189="","",SUMPRODUCT(($D$1:$AB$4=$CF$4)*$D189:$AB189))</f>
        <v/>
      </c>
      <c r="CG189" s="15" t="str">
        <f t="shared" si="91"/>
        <v/>
      </c>
      <c r="CH189" s="2" t="str" cm="1">
        <f t="array" ref="CH189">IF(B189="","",SUMPRODUCT(($D$1:$AB$4=$CH$4)*$D189:$AB189))</f>
        <v/>
      </c>
      <c r="CI189" s="15" t="str">
        <f t="shared" si="92"/>
        <v/>
      </c>
    </row>
    <row r="190" spans="1:127" ht="15.75" thickBot="1">
      <c r="A190" s="7">
        <v>185</v>
      </c>
      <c r="D190" s="99"/>
      <c r="E190" s="100"/>
      <c r="F190" s="100"/>
      <c r="G190" s="100"/>
      <c r="H190" s="100"/>
      <c r="I190" s="101"/>
      <c r="J190" s="104"/>
      <c r="K190" s="105"/>
      <c r="L190" s="105"/>
      <c r="M190" s="105"/>
      <c r="N190" s="105"/>
      <c r="O190" s="106"/>
      <c r="P190" s="109"/>
      <c r="Q190" s="110"/>
      <c r="R190" s="110"/>
      <c r="S190" s="110"/>
      <c r="T190" s="110"/>
      <c r="U190" s="111"/>
      <c r="V190" s="115"/>
      <c r="W190" s="116"/>
      <c r="X190" s="116"/>
      <c r="Y190" s="116"/>
      <c r="Z190" s="116"/>
      <c r="AA190" s="116"/>
      <c r="AB190" s="170"/>
      <c r="AC190" s="171" t="str">
        <f t="shared" ref="AC190:AC194" si="93">IF(B190="","",SUM(D190:AB190))</f>
        <v/>
      </c>
      <c r="AD190" s="172" t="str">
        <f t="shared" ref="AD190:AD194" si="94">IF(AC190="","",SUM(D190:AB190)/$AE$3)</f>
        <v/>
      </c>
      <c r="AL190" s="2" t="str" cm="1">
        <f t="array" ref="AL190">IF(B190="","",SUMPRODUCT(($D$1:$AB$4=$AL$4)*D190:AB190))</f>
        <v/>
      </c>
      <c r="AM190" s="15" t="str">
        <f t="shared" si="68"/>
        <v/>
      </c>
      <c r="AN190" s="2" t="str" cm="1">
        <f t="array" ref="AN190">IF(B190="","",SUMPRODUCT(($D$1:$AB$4=$AN$4)*D190:AB190))</f>
        <v/>
      </c>
      <c r="AO190" s="15" t="str">
        <f t="shared" si="69"/>
        <v/>
      </c>
      <c r="AP190" s="2" t="str" cm="1">
        <f t="array" ref="AP190">IF(B190="","",SUMPRODUCT(($D$1:$AB$4=$AP$4)*D190:AB190))</f>
        <v/>
      </c>
      <c r="AQ190" s="15" t="str">
        <f t="shared" si="70"/>
        <v/>
      </c>
      <c r="AR190" s="2" t="str" cm="1">
        <f t="array" ref="AR190">IF(B190="","",SUMPRODUCT(($D$1:$AB$4=$AR$4)*D190:AB190))</f>
        <v/>
      </c>
      <c r="AS190" s="15" t="str">
        <f t="shared" si="71"/>
        <v/>
      </c>
      <c r="AT190" s="2" t="str" cm="1">
        <f t="array" ref="AT190">IF(B190="","",SUMPRODUCT(($D$1:$AB$4=$AT$4)*$D190:$AB190))</f>
        <v/>
      </c>
      <c r="AU190" s="15" t="str">
        <f t="shared" si="72"/>
        <v/>
      </c>
      <c r="AV190" s="2" t="str" cm="1">
        <f t="array" ref="AV190">IF(D190="","",SUMPRODUCT(($D$1:$AB$4=$AV$4)*$D190:$AB190))</f>
        <v/>
      </c>
      <c r="AW190" s="15" t="str">
        <f t="shared" si="73"/>
        <v/>
      </c>
      <c r="AX190" s="2" t="str" cm="1">
        <f t="array" ref="AX190">IF(F190="","",SUMPRODUCT(($D$1:$AB$4=$AX$4)*$D190:$AB190))</f>
        <v/>
      </c>
      <c r="AY190" s="15" t="str">
        <f t="shared" si="74"/>
        <v/>
      </c>
      <c r="AZ190" s="2" t="str" cm="1">
        <f t="array" ref="AZ190">IF(B190="","",SUMPRODUCT(($D$1:$AB$4=$AZ$4)*$D190:$AB190))</f>
        <v/>
      </c>
      <c r="BA190" s="15" t="str">
        <f t="shared" si="75"/>
        <v/>
      </c>
      <c r="BB190" s="2" t="str" cm="1">
        <f t="array" ref="BB190">IF(B190="","",SUMPRODUCT(($D$1:$AB$4=$BB$4)*$D190:$AB190))</f>
        <v/>
      </c>
      <c r="BC190" s="15" t="str">
        <f t="shared" si="76"/>
        <v/>
      </c>
      <c r="BD190" s="2" t="str" cm="1">
        <f t="array" ref="BD190">IF(B190="","",SUMPRODUCT(($D$1:$AB$4=$BD$4)*$D190:$AB190))</f>
        <v/>
      </c>
      <c r="BE190" s="15" t="str">
        <f t="shared" si="77"/>
        <v/>
      </c>
      <c r="BF190" s="2" t="str" cm="1">
        <f t="array" ref="BF190">IF(B190="","",SUMPRODUCT(($D$1:$AB$4=$BF$4)*$D190:$AB190))</f>
        <v/>
      </c>
      <c r="BG190" s="15" t="str">
        <f t="shared" si="78"/>
        <v/>
      </c>
      <c r="BH190" s="2" t="str" cm="1">
        <f t="array" ref="BH190">IF(B190="","",SUMPRODUCT(($D$1:$AB$4=$BH$4)*$D190:$AB190))</f>
        <v/>
      </c>
      <c r="BI190" s="15" t="str">
        <f t="shared" si="79"/>
        <v/>
      </c>
      <c r="BJ190" s="2" t="str" cm="1">
        <f t="array" ref="BJ190">IF(B190="","",SUMPRODUCT(($D$1:$AB$4=$BJ$4)*$D190:$AB190))</f>
        <v/>
      </c>
      <c r="BK190" s="15" t="str">
        <f t="shared" si="80"/>
        <v/>
      </c>
      <c r="BL190" s="2" t="str" cm="1">
        <f t="array" ref="BL190">IF(B190="","",SUMPRODUCT(($D$1:$AB$4=$BL$4)*$D190:$AB190))</f>
        <v/>
      </c>
      <c r="BM190" s="15" t="str">
        <f t="shared" si="81"/>
        <v/>
      </c>
      <c r="BN190" s="2" t="str" cm="1">
        <f t="array" ref="BN190">IF(B190="","",SUMPRODUCT(($D$1:$AB$4=$BN$4)*$D190:$AB190))</f>
        <v/>
      </c>
      <c r="BO190" s="15" t="str">
        <f t="shared" si="82"/>
        <v/>
      </c>
      <c r="BP190" s="2" t="str" cm="1">
        <f t="array" ref="BP190">IF(B190="","",SUMPRODUCT(($D$1:$AB$4=$BP$4)*$D190:$AB190))</f>
        <v/>
      </c>
      <c r="BQ190" s="15" t="str">
        <f t="shared" si="83"/>
        <v/>
      </c>
      <c r="BR190" s="2" t="str" cm="1">
        <f t="array" ref="BR190">IF(B190="","",SUMPRODUCT(($D$1:$AB$4=$BR$4)*$D190:$AB190))</f>
        <v/>
      </c>
      <c r="BS190" s="15" t="str">
        <f t="shared" si="84"/>
        <v/>
      </c>
      <c r="BT190" s="2" t="str" cm="1">
        <f t="array" ref="BT190">IF(B190="","",SUMPRODUCT(($D$1:$AB$4=$BT$4)*$D190:$AB190))</f>
        <v/>
      </c>
      <c r="BU190" s="15" t="str">
        <f t="shared" si="85"/>
        <v/>
      </c>
      <c r="BV190" s="2" t="str" cm="1">
        <f t="array" ref="BV190">IF(B190="","",SUMPRODUCT(($D$1:$AB$4=$BV$4)*$D190:$AB190))</f>
        <v/>
      </c>
      <c r="BW190" s="15" t="str">
        <f t="shared" si="86"/>
        <v/>
      </c>
      <c r="BX190" s="2" t="str" cm="1">
        <f t="array" ref="BX190">IF(B190="","",SUMPRODUCT(($D$1:$AB$4=$BX$4)*$D190:$AB190))</f>
        <v/>
      </c>
      <c r="BY190" s="15" t="str">
        <f t="shared" si="87"/>
        <v/>
      </c>
      <c r="BZ190" s="2" t="str" cm="1">
        <f t="array" ref="BZ190">IF(B190="","",SUMPRODUCT(($D$1:$AB$4=$BZ$4)*$D190:$AB190))</f>
        <v/>
      </c>
      <c r="CA190" s="15" t="str">
        <f t="shared" si="88"/>
        <v/>
      </c>
      <c r="CB190" s="2" t="str" cm="1">
        <f t="array" ref="CB190">IF(B190="","",SUMPRODUCT(($D$1:$AB$4=$CB$4)*$D190:$AB190))</f>
        <v/>
      </c>
      <c r="CC190" s="15" t="str">
        <f t="shared" si="89"/>
        <v/>
      </c>
      <c r="CD190" s="2" t="str" cm="1">
        <f t="array" ref="CD190">IF(B190="","",SUMPRODUCT(($D$1:$AB$4=$CD$4)*$D190:$AB190))</f>
        <v/>
      </c>
      <c r="CE190" s="15" t="str">
        <f t="shared" si="90"/>
        <v/>
      </c>
      <c r="CF190" s="2" t="str" cm="1">
        <f t="array" ref="CF190">IF(B190="","",SUMPRODUCT(($D$1:$AB$4=$CF$4)*$D190:$AB190))</f>
        <v/>
      </c>
      <c r="CG190" s="15" t="str">
        <f t="shared" si="91"/>
        <v/>
      </c>
      <c r="CH190" s="2" t="str" cm="1">
        <f t="array" ref="CH190">IF(B190="","",SUMPRODUCT(($D$1:$AB$4=$CH$4)*$D190:$AB190))</f>
        <v/>
      </c>
      <c r="CI190" s="15" t="str">
        <f t="shared" si="92"/>
        <v/>
      </c>
    </row>
    <row r="191" spans="1:127" ht="15.75" thickBot="1">
      <c r="A191" s="7">
        <v>186</v>
      </c>
      <c r="D191" s="99"/>
      <c r="E191" s="100"/>
      <c r="F191" s="100"/>
      <c r="G191" s="100"/>
      <c r="H191" s="100"/>
      <c r="I191" s="101"/>
      <c r="J191" s="104"/>
      <c r="K191" s="105"/>
      <c r="L191" s="105"/>
      <c r="M191" s="105"/>
      <c r="N191" s="105"/>
      <c r="O191" s="106"/>
      <c r="P191" s="109"/>
      <c r="Q191" s="110"/>
      <c r="R191" s="110"/>
      <c r="S191" s="110"/>
      <c r="T191" s="110"/>
      <c r="U191" s="111"/>
      <c r="V191" s="115"/>
      <c r="W191" s="116"/>
      <c r="X191" s="116"/>
      <c r="Y191" s="116"/>
      <c r="Z191" s="116"/>
      <c r="AA191" s="116"/>
      <c r="AB191" s="170"/>
      <c r="AC191" s="171" t="str">
        <f t="shared" si="93"/>
        <v/>
      </c>
      <c r="AD191" s="172" t="str">
        <f t="shared" si="94"/>
        <v/>
      </c>
      <c r="AL191" s="2" t="str" cm="1">
        <f t="array" ref="AL191">IF(B191="","",SUMPRODUCT(($D$1:$AB$4=$AL$4)*D191:AB191))</f>
        <v/>
      </c>
      <c r="AM191" s="15" t="str">
        <f t="shared" si="68"/>
        <v/>
      </c>
      <c r="AN191" s="2" t="str" cm="1">
        <f t="array" ref="AN191">IF(B191="","",SUMPRODUCT(($D$1:$AB$4=$AN$4)*D191:AB191))</f>
        <v/>
      </c>
      <c r="AO191" s="15" t="str">
        <f t="shared" si="69"/>
        <v/>
      </c>
      <c r="AP191" s="2" t="str" cm="1">
        <f t="array" ref="AP191">IF(B191="","",SUMPRODUCT(($D$1:$AB$4=$AP$4)*D191:AB191))</f>
        <v/>
      </c>
      <c r="AQ191" s="15" t="str">
        <f t="shared" si="70"/>
        <v/>
      </c>
      <c r="AR191" s="2" t="str" cm="1">
        <f t="array" ref="AR191">IF(B191="","",SUMPRODUCT(($D$1:$AB$4=$AR$4)*D191:AB191))</f>
        <v/>
      </c>
      <c r="AS191" s="15" t="str">
        <f t="shared" si="71"/>
        <v/>
      </c>
      <c r="AT191" s="2" t="str" cm="1">
        <f t="array" ref="AT191">IF(B191="","",SUMPRODUCT(($D$1:$AB$4=$AT$4)*$D191:$AB191))</f>
        <v/>
      </c>
      <c r="AU191" s="15" t="str">
        <f t="shared" si="72"/>
        <v/>
      </c>
      <c r="AV191" s="2" t="str" cm="1">
        <f t="array" ref="AV191">IF(D191="","",SUMPRODUCT(($D$1:$AB$4=$AV$4)*$D191:$AB191))</f>
        <v/>
      </c>
      <c r="AW191" s="15" t="str">
        <f t="shared" si="73"/>
        <v/>
      </c>
      <c r="AX191" s="2" t="str" cm="1">
        <f t="array" ref="AX191">IF(F191="","",SUMPRODUCT(($D$1:$AB$4=$AX$4)*$D191:$AB191))</f>
        <v/>
      </c>
      <c r="AY191" s="15" t="str">
        <f t="shared" si="74"/>
        <v/>
      </c>
      <c r="AZ191" s="2" t="str" cm="1">
        <f t="array" ref="AZ191">IF(B191="","",SUMPRODUCT(($D$1:$AB$4=$AZ$4)*$D191:$AB191))</f>
        <v/>
      </c>
      <c r="BA191" s="15" t="str">
        <f t="shared" si="75"/>
        <v/>
      </c>
      <c r="BB191" s="2" t="str" cm="1">
        <f t="array" ref="BB191">IF(B191="","",SUMPRODUCT(($D$1:$AB$4=$BB$4)*$D191:$AB191))</f>
        <v/>
      </c>
      <c r="BC191" s="15" t="str">
        <f t="shared" si="76"/>
        <v/>
      </c>
      <c r="BD191" s="2" t="str" cm="1">
        <f t="array" ref="BD191">IF(B191="","",SUMPRODUCT(($D$1:$AB$4=$BD$4)*$D191:$AB191))</f>
        <v/>
      </c>
      <c r="BE191" s="15" t="str">
        <f t="shared" si="77"/>
        <v/>
      </c>
      <c r="BF191" s="2" t="str" cm="1">
        <f t="array" ref="BF191">IF(B191="","",SUMPRODUCT(($D$1:$AB$4=$BF$4)*$D191:$AB191))</f>
        <v/>
      </c>
      <c r="BG191" s="15" t="str">
        <f t="shared" si="78"/>
        <v/>
      </c>
      <c r="BH191" s="2" t="str" cm="1">
        <f t="array" ref="BH191">IF(B191="","",SUMPRODUCT(($D$1:$AB$4=$BH$4)*$D191:$AB191))</f>
        <v/>
      </c>
      <c r="BI191" s="15" t="str">
        <f t="shared" si="79"/>
        <v/>
      </c>
      <c r="BJ191" s="2" t="str" cm="1">
        <f t="array" ref="BJ191">IF(B191="","",SUMPRODUCT(($D$1:$AB$4=$BJ$4)*$D191:$AB191))</f>
        <v/>
      </c>
      <c r="BK191" s="15" t="str">
        <f t="shared" si="80"/>
        <v/>
      </c>
      <c r="BL191" s="2" t="str" cm="1">
        <f t="array" ref="BL191">IF(B191="","",SUMPRODUCT(($D$1:$AB$4=$BL$4)*$D191:$AB191))</f>
        <v/>
      </c>
      <c r="BM191" s="15" t="str">
        <f t="shared" si="81"/>
        <v/>
      </c>
      <c r="BN191" s="2" t="str" cm="1">
        <f t="array" ref="BN191">IF(B191="","",SUMPRODUCT(($D$1:$AB$4=$BN$4)*$D191:$AB191))</f>
        <v/>
      </c>
      <c r="BO191" s="15" t="str">
        <f t="shared" si="82"/>
        <v/>
      </c>
      <c r="BP191" s="2" t="str" cm="1">
        <f t="array" ref="BP191">IF(B191="","",SUMPRODUCT(($D$1:$AB$4=$BP$4)*$D191:$AB191))</f>
        <v/>
      </c>
      <c r="BQ191" s="15" t="str">
        <f t="shared" si="83"/>
        <v/>
      </c>
      <c r="BR191" s="2" t="str" cm="1">
        <f t="array" ref="BR191">IF(B191="","",SUMPRODUCT(($D$1:$AB$4=$BR$4)*$D191:$AB191))</f>
        <v/>
      </c>
      <c r="BS191" s="15" t="str">
        <f t="shared" si="84"/>
        <v/>
      </c>
      <c r="BT191" s="2" t="str" cm="1">
        <f t="array" ref="BT191">IF(B191="","",SUMPRODUCT(($D$1:$AB$4=$BT$4)*$D191:$AB191))</f>
        <v/>
      </c>
      <c r="BU191" s="15" t="str">
        <f t="shared" si="85"/>
        <v/>
      </c>
      <c r="BV191" s="2" t="str" cm="1">
        <f t="array" ref="BV191">IF(B191="","",SUMPRODUCT(($D$1:$AB$4=$BV$4)*$D191:$AB191))</f>
        <v/>
      </c>
      <c r="BW191" s="15" t="str">
        <f t="shared" si="86"/>
        <v/>
      </c>
      <c r="BX191" s="2" t="str" cm="1">
        <f t="array" ref="BX191">IF(B191="","",SUMPRODUCT(($D$1:$AB$4=$BX$4)*$D191:$AB191))</f>
        <v/>
      </c>
      <c r="BY191" s="15" t="str">
        <f t="shared" si="87"/>
        <v/>
      </c>
      <c r="BZ191" s="2" t="str" cm="1">
        <f t="array" ref="BZ191">IF(B191="","",SUMPRODUCT(($D$1:$AB$4=$BZ$4)*$D191:$AB191))</f>
        <v/>
      </c>
      <c r="CA191" s="15" t="str">
        <f t="shared" si="88"/>
        <v/>
      </c>
      <c r="CB191" s="2" t="str" cm="1">
        <f t="array" ref="CB191">IF(B191="","",SUMPRODUCT(($D$1:$AB$4=$CB$4)*$D191:$AB191))</f>
        <v/>
      </c>
      <c r="CC191" s="15" t="str">
        <f t="shared" si="89"/>
        <v/>
      </c>
      <c r="CD191" s="2" t="str" cm="1">
        <f t="array" ref="CD191">IF(B191="","",SUMPRODUCT(($D$1:$AB$4=$CD$4)*$D191:$AB191))</f>
        <v/>
      </c>
      <c r="CE191" s="15" t="str">
        <f t="shared" si="90"/>
        <v/>
      </c>
      <c r="CF191" s="2" t="str" cm="1">
        <f t="array" ref="CF191">IF(B191="","",SUMPRODUCT(($D$1:$AB$4=$CF$4)*$D191:$AB191))</f>
        <v/>
      </c>
      <c r="CG191" s="15" t="str">
        <f t="shared" si="91"/>
        <v/>
      </c>
      <c r="CH191" s="2" t="str" cm="1">
        <f t="array" ref="CH191">IF(B191="","",SUMPRODUCT(($D$1:$AB$4=$CH$4)*$D191:$AB191))</f>
        <v/>
      </c>
      <c r="CI191" s="15" t="str">
        <f t="shared" si="92"/>
        <v/>
      </c>
    </row>
    <row r="192" spans="1:127" ht="15.75" thickBot="1">
      <c r="A192" s="7">
        <v>187</v>
      </c>
      <c r="D192" s="99"/>
      <c r="E192" s="100"/>
      <c r="F192" s="100"/>
      <c r="G192" s="100"/>
      <c r="H192" s="100"/>
      <c r="I192" s="101"/>
      <c r="J192" s="104"/>
      <c r="K192" s="105"/>
      <c r="L192" s="105"/>
      <c r="M192" s="105"/>
      <c r="N192" s="105"/>
      <c r="O192" s="106"/>
      <c r="P192" s="109"/>
      <c r="Q192" s="110"/>
      <c r="R192" s="110"/>
      <c r="S192" s="110"/>
      <c r="T192" s="110"/>
      <c r="U192" s="111"/>
      <c r="V192" s="115"/>
      <c r="W192" s="116"/>
      <c r="X192" s="116"/>
      <c r="Y192" s="116"/>
      <c r="Z192" s="116"/>
      <c r="AA192" s="116"/>
      <c r="AB192" s="170"/>
      <c r="AC192" s="171" t="str">
        <f t="shared" si="93"/>
        <v/>
      </c>
      <c r="AD192" s="172" t="str">
        <f t="shared" si="94"/>
        <v/>
      </c>
      <c r="AL192" s="2" t="str" cm="1">
        <f t="array" ref="AL192">IF(B192="","",SUMPRODUCT(($D$1:$AB$4=$AL$4)*D192:AB192))</f>
        <v/>
      </c>
      <c r="AM192" s="15" t="str">
        <f t="shared" si="68"/>
        <v/>
      </c>
      <c r="AN192" s="2" t="str" cm="1">
        <f t="array" ref="AN192">IF(B192="","",SUMPRODUCT(($D$1:$AB$4=$AN$4)*D192:AB192))</f>
        <v/>
      </c>
      <c r="AO192" s="15" t="str">
        <f t="shared" si="69"/>
        <v/>
      </c>
      <c r="AP192" s="2" t="str" cm="1">
        <f t="array" ref="AP192">IF(B192="","",SUMPRODUCT(($D$1:$AB$4=$AP$4)*D192:AB192))</f>
        <v/>
      </c>
      <c r="AQ192" s="15" t="str">
        <f t="shared" si="70"/>
        <v/>
      </c>
      <c r="AR192" s="2" t="str" cm="1">
        <f t="array" ref="AR192">IF(B192="","",SUMPRODUCT(($D$1:$AB$4=$AR$4)*D192:AB192))</f>
        <v/>
      </c>
      <c r="AS192" s="15" t="str">
        <f t="shared" si="71"/>
        <v/>
      </c>
      <c r="AT192" s="2" t="str" cm="1">
        <f t="array" ref="AT192">IF(B192="","",SUMPRODUCT(($D$1:$AB$4=$AT$4)*$D192:$AB192))</f>
        <v/>
      </c>
      <c r="AU192" s="15" t="str">
        <f t="shared" si="72"/>
        <v/>
      </c>
      <c r="AV192" s="2" t="str" cm="1">
        <f t="array" ref="AV192">IF(D192="","",SUMPRODUCT(($D$1:$AB$4=$AV$4)*$D192:$AB192))</f>
        <v/>
      </c>
      <c r="AW192" s="15" t="str">
        <f t="shared" si="73"/>
        <v/>
      </c>
      <c r="AX192" s="2" t="str" cm="1">
        <f t="array" ref="AX192">IF(F192="","",SUMPRODUCT(($D$1:$AB$4=$AX$4)*$D192:$AB192))</f>
        <v/>
      </c>
      <c r="AY192" s="15" t="str">
        <f t="shared" si="74"/>
        <v/>
      </c>
      <c r="AZ192" s="2" t="str" cm="1">
        <f t="array" ref="AZ192">IF(B192="","",SUMPRODUCT(($D$1:$AB$4=$AZ$4)*$D192:$AB192))</f>
        <v/>
      </c>
      <c r="BA192" s="15" t="str">
        <f t="shared" si="75"/>
        <v/>
      </c>
      <c r="BB192" s="2" t="str" cm="1">
        <f t="array" ref="BB192">IF(B192="","",SUMPRODUCT(($D$1:$AB$4=$BB$4)*$D192:$AB192))</f>
        <v/>
      </c>
      <c r="BC192" s="15" t="str">
        <f t="shared" si="76"/>
        <v/>
      </c>
      <c r="BD192" s="2" t="str" cm="1">
        <f t="array" ref="BD192">IF(B192="","",SUMPRODUCT(($D$1:$AB$4=$BD$4)*$D192:$AB192))</f>
        <v/>
      </c>
      <c r="BE192" s="15" t="str">
        <f t="shared" si="77"/>
        <v/>
      </c>
      <c r="BF192" s="2" t="str" cm="1">
        <f t="array" ref="BF192">IF(B192="","",SUMPRODUCT(($D$1:$AB$4=$BF$4)*$D192:$AB192))</f>
        <v/>
      </c>
      <c r="BG192" s="15" t="str">
        <f t="shared" si="78"/>
        <v/>
      </c>
      <c r="BH192" s="2" t="str" cm="1">
        <f t="array" ref="BH192">IF(B192="","",SUMPRODUCT(($D$1:$AB$4=$BH$4)*$D192:$AB192))</f>
        <v/>
      </c>
      <c r="BI192" s="15" t="str">
        <f t="shared" si="79"/>
        <v/>
      </c>
      <c r="BJ192" s="2" t="str" cm="1">
        <f t="array" ref="BJ192">IF(B192="","",SUMPRODUCT(($D$1:$AB$4=$BJ$4)*$D192:$AB192))</f>
        <v/>
      </c>
      <c r="BK192" s="15" t="str">
        <f t="shared" si="80"/>
        <v/>
      </c>
      <c r="BL192" s="2" t="str" cm="1">
        <f t="array" ref="BL192">IF(B192="","",SUMPRODUCT(($D$1:$AB$4=$BL$4)*$D192:$AB192))</f>
        <v/>
      </c>
      <c r="BM192" s="15" t="str">
        <f t="shared" si="81"/>
        <v/>
      </c>
      <c r="BN192" s="2" t="str" cm="1">
        <f t="array" ref="BN192">IF(B192="","",SUMPRODUCT(($D$1:$AB$4=$BN$4)*$D192:$AB192))</f>
        <v/>
      </c>
      <c r="BO192" s="15" t="str">
        <f t="shared" si="82"/>
        <v/>
      </c>
      <c r="BP192" s="2" t="str" cm="1">
        <f t="array" ref="BP192">IF(B192="","",SUMPRODUCT(($D$1:$AB$4=$BP$4)*$D192:$AB192))</f>
        <v/>
      </c>
      <c r="BQ192" s="15" t="str">
        <f t="shared" si="83"/>
        <v/>
      </c>
      <c r="BR192" s="2" t="str" cm="1">
        <f t="array" ref="BR192">IF(B192="","",SUMPRODUCT(($D$1:$AB$4=$BR$4)*$D192:$AB192))</f>
        <v/>
      </c>
      <c r="BS192" s="15" t="str">
        <f t="shared" si="84"/>
        <v/>
      </c>
      <c r="BT192" s="2" t="str" cm="1">
        <f t="array" ref="BT192">IF(B192="","",SUMPRODUCT(($D$1:$AB$4=$BT$4)*$D192:$AB192))</f>
        <v/>
      </c>
      <c r="BU192" s="15" t="str">
        <f t="shared" si="85"/>
        <v/>
      </c>
      <c r="BV192" s="2" t="str" cm="1">
        <f t="array" ref="BV192">IF(B192="","",SUMPRODUCT(($D$1:$AB$4=$BV$4)*$D192:$AB192))</f>
        <v/>
      </c>
      <c r="BW192" s="15" t="str">
        <f t="shared" si="86"/>
        <v/>
      </c>
      <c r="BX192" s="2" t="str" cm="1">
        <f t="array" ref="BX192">IF(B192="","",SUMPRODUCT(($D$1:$AB$4=$BX$4)*$D192:$AB192))</f>
        <v/>
      </c>
      <c r="BY192" s="15" t="str">
        <f t="shared" si="87"/>
        <v/>
      </c>
      <c r="BZ192" s="2" t="str" cm="1">
        <f t="array" ref="BZ192">IF(B192="","",SUMPRODUCT(($D$1:$AB$4=$BZ$4)*$D192:$AB192))</f>
        <v/>
      </c>
      <c r="CA192" s="15" t="str">
        <f t="shared" si="88"/>
        <v/>
      </c>
      <c r="CB192" s="2" t="str" cm="1">
        <f t="array" ref="CB192">IF(B192="","",SUMPRODUCT(($D$1:$AB$4=$CB$4)*$D192:$AB192))</f>
        <v/>
      </c>
      <c r="CC192" s="15" t="str">
        <f t="shared" si="89"/>
        <v/>
      </c>
      <c r="CD192" s="2" t="str" cm="1">
        <f t="array" ref="CD192">IF(B192="","",SUMPRODUCT(($D$1:$AB$4=$CD$4)*$D192:$AB192))</f>
        <v/>
      </c>
      <c r="CE192" s="15" t="str">
        <f t="shared" si="90"/>
        <v/>
      </c>
      <c r="CF192" s="2" t="str" cm="1">
        <f t="array" ref="CF192">IF(B192="","",SUMPRODUCT(($D$1:$AB$4=$CF$4)*$D192:$AB192))</f>
        <v/>
      </c>
      <c r="CG192" s="15" t="str">
        <f t="shared" si="91"/>
        <v/>
      </c>
      <c r="CH192" s="2" t="str" cm="1">
        <f t="array" ref="CH192">IF(B192="","",SUMPRODUCT(($D$1:$AB$4=$CH$4)*$D192:$AB192))</f>
        <v/>
      </c>
      <c r="CI192" s="15" t="str">
        <f t="shared" si="92"/>
        <v/>
      </c>
    </row>
    <row r="193" spans="1:87" ht="15.75" thickBot="1">
      <c r="A193" s="7">
        <v>188</v>
      </c>
      <c r="D193" s="99"/>
      <c r="E193" s="100"/>
      <c r="F193" s="100"/>
      <c r="G193" s="100"/>
      <c r="H193" s="100"/>
      <c r="I193" s="101"/>
      <c r="J193" s="104"/>
      <c r="K193" s="105"/>
      <c r="L193" s="105"/>
      <c r="M193" s="105"/>
      <c r="N193" s="105"/>
      <c r="O193" s="106"/>
      <c r="P193" s="109"/>
      <c r="Q193" s="110"/>
      <c r="R193" s="110"/>
      <c r="S193" s="110"/>
      <c r="T193" s="110"/>
      <c r="U193" s="111"/>
      <c r="V193" s="115"/>
      <c r="W193" s="116"/>
      <c r="X193" s="116"/>
      <c r="Y193" s="116"/>
      <c r="Z193" s="116"/>
      <c r="AA193" s="116"/>
      <c r="AB193" s="170"/>
      <c r="AC193" s="171" t="str">
        <f t="shared" si="93"/>
        <v/>
      </c>
      <c r="AD193" s="172" t="str">
        <f t="shared" si="94"/>
        <v/>
      </c>
      <c r="AL193" s="2" t="str" cm="1">
        <f t="array" ref="AL193">IF(B193="","",SUMPRODUCT(($D$1:$AB$4=$AL$4)*D193:AB193))</f>
        <v/>
      </c>
      <c r="AM193" s="15" t="str">
        <f t="shared" si="68"/>
        <v/>
      </c>
      <c r="AN193" s="2" t="str" cm="1">
        <f t="array" ref="AN193">IF(B193="","",SUMPRODUCT(($D$1:$AB$4=$AN$4)*D193:AB193))</f>
        <v/>
      </c>
      <c r="AO193" s="15" t="str">
        <f t="shared" si="69"/>
        <v/>
      </c>
      <c r="AP193" s="2" t="str" cm="1">
        <f t="array" ref="AP193">IF(B193="","",SUMPRODUCT(($D$1:$AB$4=$AP$4)*D193:AB193))</f>
        <v/>
      </c>
      <c r="AQ193" s="15" t="str">
        <f t="shared" si="70"/>
        <v/>
      </c>
      <c r="AR193" s="2" t="str" cm="1">
        <f t="array" ref="AR193">IF(B193="","",SUMPRODUCT(($D$1:$AB$4=$AR$4)*D193:AB193))</f>
        <v/>
      </c>
      <c r="AS193" s="15" t="str">
        <f t="shared" si="71"/>
        <v/>
      </c>
      <c r="AT193" s="2" t="str" cm="1">
        <f t="array" ref="AT193">IF(B193="","",SUMPRODUCT(($D$1:$AB$4=$AT$4)*$D193:$AB193))</f>
        <v/>
      </c>
      <c r="AU193" s="15" t="str">
        <f t="shared" si="72"/>
        <v/>
      </c>
      <c r="AV193" s="2" t="str" cm="1">
        <f t="array" ref="AV193">IF(D193="","",SUMPRODUCT(($D$1:$AB$4=$AV$4)*$D193:$AB193))</f>
        <v/>
      </c>
      <c r="AW193" s="15" t="str">
        <f t="shared" si="73"/>
        <v/>
      </c>
      <c r="AX193" s="2" t="str" cm="1">
        <f t="array" ref="AX193">IF(F193="","",SUMPRODUCT(($D$1:$AB$4=$AX$4)*$D193:$AB193))</f>
        <v/>
      </c>
      <c r="AY193" s="15" t="str">
        <f t="shared" si="74"/>
        <v/>
      </c>
      <c r="AZ193" s="2" t="str" cm="1">
        <f t="array" ref="AZ193">IF(B193="","",SUMPRODUCT(($D$1:$AB$4=$AZ$4)*$D193:$AB193))</f>
        <v/>
      </c>
      <c r="BA193" s="15" t="str">
        <f t="shared" si="75"/>
        <v/>
      </c>
      <c r="BB193" s="2" t="str" cm="1">
        <f t="array" ref="BB193">IF(B193="","",SUMPRODUCT(($D$1:$AB$4=$BB$4)*$D193:$AB193))</f>
        <v/>
      </c>
      <c r="BC193" s="15" t="str">
        <f t="shared" si="76"/>
        <v/>
      </c>
      <c r="BD193" s="2" t="str" cm="1">
        <f t="array" ref="BD193">IF(B193="","",SUMPRODUCT(($D$1:$AB$4=$BD$4)*$D193:$AB193))</f>
        <v/>
      </c>
      <c r="BE193" s="15" t="str">
        <f t="shared" si="77"/>
        <v/>
      </c>
      <c r="BF193" s="2" t="str" cm="1">
        <f t="array" ref="BF193">IF(B193="","",SUMPRODUCT(($D$1:$AB$4=$BF$4)*$D193:$AB193))</f>
        <v/>
      </c>
      <c r="BG193" s="15" t="str">
        <f t="shared" si="78"/>
        <v/>
      </c>
      <c r="BH193" s="2" t="str" cm="1">
        <f t="array" ref="BH193">IF(B193="","",SUMPRODUCT(($D$1:$AB$4=$BH$4)*$D193:$AB193))</f>
        <v/>
      </c>
      <c r="BI193" s="15" t="str">
        <f t="shared" si="79"/>
        <v/>
      </c>
      <c r="BJ193" s="2" t="str" cm="1">
        <f t="array" ref="BJ193">IF(B193="","",SUMPRODUCT(($D$1:$AB$4=$BJ$4)*$D193:$AB193))</f>
        <v/>
      </c>
      <c r="BK193" s="15" t="str">
        <f t="shared" si="80"/>
        <v/>
      </c>
      <c r="BL193" s="2" t="str" cm="1">
        <f t="array" ref="BL193">IF(B193="","",SUMPRODUCT(($D$1:$AB$4=$BL$4)*$D193:$AB193))</f>
        <v/>
      </c>
      <c r="BM193" s="15" t="str">
        <f t="shared" si="81"/>
        <v/>
      </c>
      <c r="BN193" s="2" t="str" cm="1">
        <f t="array" ref="BN193">IF(B193="","",SUMPRODUCT(($D$1:$AB$4=$BN$4)*$D193:$AB193))</f>
        <v/>
      </c>
      <c r="BO193" s="15" t="str">
        <f t="shared" si="82"/>
        <v/>
      </c>
      <c r="BP193" s="2" t="str" cm="1">
        <f t="array" ref="BP193">IF(B193="","",SUMPRODUCT(($D$1:$AB$4=$BP$4)*$D193:$AB193))</f>
        <v/>
      </c>
      <c r="BQ193" s="15" t="str">
        <f t="shared" si="83"/>
        <v/>
      </c>
      <c r="BR193" s="2" t="str" cm="1">
        <f t="array" ref="BR193">IF(B193="","",SUMPRODUCT(($D$1:$AB$4=$BR$4)*$D193:$AB193))</f>
        <v/>
      </c>
      <c r="BS193" s="15" t="str">
        <f t="shared" si="84"/>
        <v/>
      </c>
      <c r="BT193" s="2" t="str" cm="1">
        <f t="array" ref="BT193">IF(B193="","",SUMPRODUCT(($D$1:$AB$4=$BT$4)*$D193:$AB193))</f>
        <v/>
      </c>
      <c r="BU193" s="15" t="str">
        <f t="shared" si="85"/>
        <v/>
      </c>
      <c r="BV193" s="2" t="str" cm="1">
        <f t="array" ref="BV193">IF(B193="","",SUMPRODUCT(($D$1:$AB$4=$BV$4)*$D193:$AB193))</f>
        <v/>
      </c>
      <c r="BW193" s="15" t="str">
        <f t="shared" si="86"/>
        <v/>
      </c>
      <c r="BX193" s="2" t="str" cm="1">
        <f t="array" ref="BX193">IF(B193="","",SUMPRODUCT(($D$1:$AB$4=$BX$4)*$D193:$AB193))</f>
        <v/>
      </c>
      <c r="BY193" s="15" t="str">
        <f t="shared" si="87"/>
        <v/>
      </c>
      <c r="BZ193" s="2" t="str" cm="1">
        <f t="array" ref="BZ193">IF(B193="","",SUMPRODUCT(($D$1:$AB$4=$BZ$4)*$D193:$AB193))</f>
        <v/>
      </c>
      <c r="CA193" s="15" t="str">
        <f t="shared" si="88"/>
        <v/>
      </c>
      <c r="CB193" s="2" t="str" cm="1">
        <f t="array" ref="CB193">IF(B193="","",SUMPRODUCT(($D$1:$AB$4=$CB$4)*$D193:$AB193))</f>
        <v/>
      </c>
      <c r="CC193" s="15" t="str">
        <f t="shared" si="89"/>
        <v/>
      </c>
      <c r="CD193" s="2" t="str" cm="1">
        <f t="array" ref="CD193">IF(B193="","",SUMPRODUCT(($D$1:$AB$4=$CD$4)*$D193:$AB193))</f>
        <v/>
      </c>
      <c r="CE193" s="15" t="str">
        <f t="shared" si="90"/>
        <v/>
      </c>
      <c r="CF193" s="2" t="str" cm="1">
        <f t="array" ref="CF193">IF(B193="","",SUMPRODUCT(($D$1:$AB$4=$CF$4)*$D193:$AB193))</f>
        <v/>
      </c>
      <c r="CG193" s="15" t="str">
        <f t="shared" si="91"/>
        <v/>
      </c>
      <c r="CH193" s="2" t="str" cm="1">
        <f t="array" ref="CH193">IF(B193="","",SUMPRODUCT(($D$1:$AB$4=$CH$4)*$D193:$AB193))</f>
        <v/>
      </c>
      <c r="CI193" s="15" t="str">
        <f t="shared" si="92"/>
        <v/>
      </c>
    </row>
    <row r="194" spans="1:87" ht="15.75" thickBot="1">
      <c r="A194" s="7">
        <v>189</v>
      </c>
      <c r="D194" s="99"/>
      <c r="E194" s="100"/>
      <c r="F194" s="100"/>
      <c r="G194" s="100"/>
      <c r="H194" s="100"/>
      <c r="I194" s="101"/>
      <c r="J194" s="104"/>
      <c r="K194" s="105"/>
      <c r="L194" s="105"/>
      <c r="M194" s="105"/>
      <c r="N194" s="105"/>
      <c r="O194" s="106"/>
      <c r="P194" s="109"/>
      <c r="Q194" s="110"/>
      <c r="R194" s="110"/>
      <c r="S194" s="110"/>
      <c r="T194" s="110"/>
      <c r="U194" s="111"/>
      <c r="V194" s="115"/>
      <c r="W194" s="116"/>
      <c r="X194" s="116"/>
      <c r="Y194" s="116"/>
      <c r="Z194" s="116"/>
      <c r="AA194" s="116"/>
      <c r="AB194" s="170"/>
      <c r="AC194" s="171" t="str">
        <f t="shared" si="93"/>
        <v/>
      </c>
      <c r="AD194" s="172" t="str">
        <f t="shared" si="94"/>
        <v/>
      </c>
      <c r="AL194" s="2" t="str" cm="1">
        <f t="array" ref="AL194">IF(B194="","",SUMPRODUCT(($D$1:$AB$4=$AL$4)*D194:AB194))</f>
        <v/>
      </c>
      <c r="AM194" s="15" t="str">
        <f t="shared" si="68"/>
        <v/>
      </c>
      <c r="AN194" s="2" t="str" cm="1">
        <f t="array" ref="AN194">IF(B194="","",SUMPRODUCT(($D$1:$AB$4=$AN$4)*D194:AB194))</f>
        <v/>
      </c>
      <c r="AO194" s="15" t="str">
        <f t="shared" si="69"/>
        <v/>
      </c>
      <c r="AP194" s="2" t="str" cm="1">
        <f t="array" ref="AP194">IF(B194="","",SUMPRODUCT(($D$1:$AB$4=$AP$4)*D194:AB194))</f>
        <v/>
      </c>
      <c r="AQ194" s="15" t="str">
        <f t="shared" si="70"/>
        <v/>
      </c>
      <c r="AR194" s="2" t="str" cm="1">
        <f t="array" ref="AR194">IF(B194="","",SUMPRODUCT(($D$1:$AB$4=$AR$4)*D194:AB194))</f>
        <v/>
      </c>
      <c r="AS194" s="15" t="str">
        <f t="shared" si="71"/>
        <v/>
      </c>
      <c r="AT194" s="2" t="str" cm="1">
        <f t="array" ref="AT194">IF(B194="","",SUMPRODUCT(($D$1:$AB$4=$AT$4)*$D194:$AB194))</f>
        <v/>
      </c>
      <c r="AU194" s="15" t="str">
        <f t="shared" si="72"/>
        <v/>
      </c>
      <c r="AV194" s="2" t="str" cm="1">
        <f t="array" ref="AV194">IF(D194="","",SUMPRODUCT(($D$1:$AB$4=$AV$4)*$D194:$AB194))</f>
        <v/>
      </c>
      <c r="AW194" s="15" t="str">
        <f t="shared" si="73"/>
        <v/>
      </c>
      <c r="AX194" s="2" t="str" cm="1">
        <f t="array" ref="AX194">IF(F194="","",SUMPRODUCT(($D$1:$AB$4=$AX$4)*$D194:$AB194))</f>
        <v/>
      </c>
      <c r="AY194" s="15" t="str">
        <f t="shared" si="74"/>
        <v/>
      </c>
      <c r="AZ194" s="2" t="str" cm="1">
        <f t="array" ref="AZ194">IF(B194="","",SUMPRODUCT(($D$1:$AB$4=$AZ$4)*$D194:$AB194))</f>
        <v/>
      </c>
      <c r="BA194" s="15" t="str">
        <f t="shared" si="75"/>
        <v/>
      </c>
      <c r="BB194" s="2" t="str" cm="1">
        <f t="array" ref="BB194">IF(B194="","",SUMPRODUCT(($D$1:$AB$4=$BB$4)*$D194:$AB194))</f>
        <v/>
      </c>
      <c r="BC194" s="15" t="str">
        <f t="shared" si="76"/>
        <v/>
      </c>
      <c r="BD194" s="2" t="str" cm="1">
        <f t="array" ref="BD194">IF(B194="","",SUMPRODUCT(($D$1:$AB$4=$BD$4)*$D194:$AB194))</f>
        <v/>
      </c>
      <c r="BE194" s="15" t="str">
        <f t="shared" si="77"/>
        <v/>
      </c>
      <c r="BF194" s="2" t="str" cm="1">
        <f t="array" ref="BF194">IF(B194="","",SUMPRODUCT(($D$1:$AB$4=$BF$4)*$D194:$AB194))</f>
        <v/>
      </c>
      <c r="BG194" s="15" t="str">
        <f t="shared" si="78"/>
        <v/>
      </c>
      <c r="BH194" s="2" t="str" cm="1">
        <f t="array" ref="BH194">IF(B194="","",SUMPRODUCT(($D$1:$AB$4=$BH$4)*$D194:$AB194))</f>
        <v/>
      </c>
      <c r="BI194" s="15" t="str">
        <f t="shared" si="79"/>
        <v/>
      </c>
      <c r="BJ194" s="2" t="str" cm="1">
        <f t="array" ref="BJ194">IF(B194="","",SUMPRODUCT(($D$1:$AB$4=$BJ$4)*$D194:$AB194))</f>
        <v/>
      </c>
      <c r="BK194" s="15" t="str">
        <f t="shared" si="80"/>
        <v/>
      </c>
      <c r="BL194" s="2" t="str" cm="1">
        <f t="array" ref="BL194">IF(B194="","",SUMPRODUCT(($D$1:$AB$4=$BL$4)*$D194:$AB194))</f>
        <v/>
      </c>
      <c r="BM194" s="15" t="str">
        <f t="shared" si="81"/>
        <v/>
      </c>
      <c r="BN194" s="2" t="str" cm="1">
        <f t="array" ref="BN194">IF(B194="","",SUMPRODUCT(($D$1:$AB$4=$BN$4)*$D194:$AB194))</f>
        <v/>
      </c>
      <c r="BO194" s="15" t="str">
        <f t="shared" si="82"/>
        <v/>
      </c>
      <c r="BP194" s="2" t="str" cm="1">
        <f t="array" ref="BP194">IF(B194="","",SUMPRODUCT(($D$1:$AB$4=$BP$4)*$D194:$AB194))</f>
        <v/>
      </c>
      <c r="BQ194" s="15" t="str">
        <f t="shared" si="83"/>
        <v/>
      </c>
      <c r="BR194" s="2" t="str" cm="1">
        <f t="array" ref="BR194">IF(B194="","",SUMPRODUCT(($D$1:$AB$4=$BR$4)*$D194:$AB194))</f>
        <v/>
      </c>
      <c r="BS194" s="15" t="str">
        <f t="shared" si="84"/>
        <v/>
      </c>
      <c r="BT194" s="2" t="str" cm="1">
        <f t="array" ref="BT194">IF(B194="","",SUMPRODUCT(($D$1:$AB$4=$BT$4)*$D194:$AB194))</f>
        <v/>
      </c>
      <c r="BU194" s="15" t="str">
        <f t="shared" si="85"/>
        <v/>
      </c>
      <c r="BV194" s="2" t="str" cm="1">
        <f t="array" ref="BV194">IF(B194="","",SUMPRODUCT(($D$1:$AB$4=$BV$4)*$D194:$AB194))</f>
        <v/>
      </c>
      <c r="BW194" s="15" t="str">
        <f t="shared" si="86"/>
        <v/>
      </c>
      <c r="BX194" s="2" t="str" cm="1">
        <f t="array" ref="BX194">IF(B194="","",SUMPRODUCT(($D$1:$AB$4=$BX$4)*$D194:$AB194))</f>
        <v/>
      </c>
      <c r="BY194" s="15" t="str">
        <f t="shared" si="87"/>
        <v/>
      </c>
      <c r="BZ194" s="2" t="str" cm="1">
        <f t="array" ref="BZ194">IF(B194="","",SUMPRODUCT(($D$1:$AB$4=$BZ$4)*$D194:$AB194))</f>
        <v/>
      </c>
      <c r="CA194" s="15" t="str">
        <f t="shared" si="88"/>
        <v/>
      </c>
      <c r="CB194" s="2" t="str" cm="1">
        <f t="array" ref="CB194">IF(B194="","",SUMPRODUCT(($D$1:$AB$4=$CB$4)*$D194:$AB194))</f>
        <v/>
      </c>
      <c r="CC194" s="15" t="str">
        <f t="shared" si="89"/>
        <v/>
      </c>
      <c r="CD194" s="2" t="str" cm="1">
        <f t="array" ref="CD194">IF(B194="","",SUMPRODUCT(($D$1:$AB$4=$CD$4)*$D194:$AB194))</f>
        <v/>
      </c>
      <c r="CE194" s="15" t="str">
        <f t="shared" si="90"/>
        <v/>
      </c>
      <c r="CF194" s="2" t="str" cm="1">
        <f t="array" ref="CF194">IF(B194="","",SUMPRODUCT(($D$1:$AB$4=$CF$4)*$D194:$AB194))</f>
        <v/>
      </c>
      <c r="CG194" s="15" t="str">
        <f t="shared" si="91"/>
        <v/>
      </c>
      <c r="CH194" s="2" t="str" cm="1">
        <f t="array" ref="CH194">IF(B194="","",SUMPRODUCT(($D$1:$AB$4=$CH$4)*$D194:$AB194))</f>
        <v/>
      </c>
      <c r="CI194" s="15" t="str">
        <f t="shared" si="92"/>
        <v/>
      </c>
    </row>
    <row r="195" spans="1:87" ht="15.75" thickBot="1">
      <c r="A195" s="7">
        <v>190</v>
      </c>
      <c r="D195" s="99"/>
      <c r="E195" s="100"/>
      <c r="F195" s="100"/>
      <c r="G195" s="100"/>
      <c r="H195" s="100"/>
      <c r="I195" s="101"/>
      <c r="J195" s="104"/>
      <c r="K195" s="105"/>
      <c r="L195" s="105"/>
      <c r="M195" s="105"/>
      <c r="N195" s="105"/>
      <c r="O195" s="106"/>
      <c r="P195" s="109"/>
      <c r="Q195" s="110"/>
      <c r="R195" s="110"/>
      <c r="S195" s="110"/>
      <c r="T195" s="110"/>
      <c r="U195" s="111"/>
      <c r="V195" s="115"/>
      <c r="W195" s="116"/>
      <c r="X195" s="116"/>
      <c r="Y195" s="116"/>
      <c r="Z195" s="116"/>
      <c r="AA195" s="116"/>
      <c r="AB195" s="170"/>
      <c r="AC195" s="171" t="str">
        <f t="shared" ref="AC195:AC205" si="95">IF(B195="","",SUM(D195:AB195))</f>
        <v/>
      </c>
      <c r="AD195" s="172" t="str">
        <f t="shared" ref="AD195:AD205" si="96">IF(AC195="","",SUM(D195:AB195)/$AE$3)</f>
        <v/>
      </c>
      <c r="AL195" s="2" t="str" cm="1">
        <f t="array" ref="AL195">IF(B195="","",SUMPRODUCT(($D$1:$AB$4=$AL$4)*D195:AB195))</f>
        <v/>
      </c>
      <c r="AM195" s="15" t="str">
        <f t="shared" si="68"/>
        <v/>
      </c>
      <c r="AN195" s="2" t="str" cm="1">
        <f t="array" ref="AN195">IF(B195="","",SUMPRODUCT(($D$1:$AB$4=$AN$4)*D195:AB195))</f>
        <v/>
      </c>
      <c r="AO195" s="15" t="str">
        <f t="shared" si="69"/>
        <v/>
      </c>
      <c r="AP195" s="2" t="str" cm="1">
        <f t="array" ref="AP195">IF(B195="","",SUMPRODUCT(($D$1:$AB$4=$AP$4)*D195:AB195))</f>
        <v/>
      </c>
      <c r="AQ195" s="15" t="str">
        <f t="shared" si="70"/>
        <v/>
      </c>
      <c r="AR195" s="2" t="str" cm="1">
        <f t="array" ref="AR195">IF(B195="","",SUMPRODUCT(($D$1:$AB$4=$AR$4)*D195:AB195))</f>
        <v/>
      </c>
      <c r="AS195" s="15" t="str">
        <f t="shared" si="71"/>
        <v/>
      </c>
      <c r="AT195" s="2" t="str" cm="1">
        <f t="array" ref="AT195">IF(B195="","",SUMPRODUCT(($D$1:$AB$4=$AT$4)*$D195:$AB195))</f>
        <v/>
      </c>
      <c r="AU195" s="15" t="str">
        <f t="shared" si="72"/>
        <v/>
      </c>
      <c r="AV195" s="2" t="str" cm="1">
        <f t="array" ref="AV195">IF(D195="","",SUMPRODUCT(($D$1:$AB$4=$AV$4)*$D195:$AB195))</f>
        <v/>
      </c>
      <c r="AW195" s="15" t="str">
        <f t="shared" si="73"/>
        <v/>
      </c>
      <c r="AX195" s="2" t="str" cm="1">
        <f t="array" ref="AX195">IF(F195="","",SUMPRODUCT(($D$1:$AB$4=$AX$4)*$D195:$AB195))</f>
        <v/>
      </c>
      <c r="AY195" s="15" t="str">
        <f t="shared" si="74"/>
        <v/>
      </c>
      <c r="AZ195" s="2" t="str" cm="1">
        <f t="array" ref="AZ195">IF(B195="","",SUMPRODUCT(($D$1:$AB$4=$AZ$4)*$D195:$AB195))</f>
        <v/>
      </c>
      <c r="BA195" s="15" t="str">
        <f t="shared" si="75"/>
        <v/>
      </c>
      <c r="BB195" s="2" t="str" cm="1">
        <f t="array" ref="BB195">IF(B195="","",SUMPRODUCT(($D$1:$AB$4=$BB$4)*$D195:$AB195))</f>
        <v/>
      </c>
      <c r="BC195" s="15" t="str">
        <f t="shared" si="76"/>
        <v/>
      </c>
      <c r="BD195" s="2" t="str" cm="1">
        <f t="array" ref="BD195">IF(B195="","",SUMPRODUCT(($D$1:$AB$4=$BD$4)*$D195:$AB195))</f>
        <v/>
      </c>
      <c r="BE195" s="15" t="str">
        <f t="shared" si="77"/>
        <v/>
      </c>
      <c r="BF195" s="2" t="str" cm="1">
        <f t="array" ref="BF195">IF(B195="","",SUMPRODUCT(($D$1:$AB$4=$BF$4)*$D195:$AB195))</f>
        <v/>
      </c>
      <c r="BG195" s="15" t="str">
        <f t="shared" si="78"/>
        <v/>
      </c>
      <c r="BH195" s="2" t="str" cm="1">
        <f t="array" ref="BH195">IF(B195="","",SUMPRODUCT(($D$1:$AB$4=$BH$4)*$D195:$AB195))</f>
        <v/>
      </c>
      <c r="BI195" s="15" t="str">
        <f t="shared" si="79"/>
        <v/>
      </c>
      <c r="BJ195" s="2" t="str" cm="1">
        <f t="array" ref="BJ195">IF(B195="","",SUMPRODUCT(($D$1:$AB$4=$BJ$4)*$D195:$AB195))</f>
        <v/>
      </c>
      <c r="BK195" s="15" t="str">
        <f t="shared" si="80"/>
        <v/>
      </c>
      <c r="BL195" s="2" t="str" cm="1">
        <f t="array" ref="BL195">IF(B195="","",SUMPRODUCT(($D$1:$AB$4=$BL$4)*$D195:$AB195))</f>
        <v/>
      </c>
      <c r="BM195" s="15" t="str">
        <f t="shared" si="81"/>
        <v/>
      </c>
      <c r="BN195" s="2" t="str" cm="1">
        <f t="array" ref="BN195">IF(B195="","",SUMPRODUCT(($D$1:$AB$4=$BN$4)*$D195:$AB195))</f>
        <v/>
      </c>
      <c r="BO195" s="15" t="str">
        <f t="shared" si="82"/>
        <v/>
      </c>
      <c r="BP195" s="2" t="str" cm="1">
        <f t="array" ref="BP195">IF(B195="","",SUMPRODUCT(($D$1:$AB$4=$BP$4)*$D195:$AB195))</f>
        <v/>
      </c>
      <c r="BQ195" s="15" t="str">
        <f t="shared" si="83"/>
        <v/>
      </c>
      <c r="BR195" s="2" t="str" cm="1">
        <f t="array" ref="BR195">IF(B195="","",SUMPRODUCT(($D$1:$AB$4=$BR$4)*$D195:$AB195))</f>
        <v/>
      </c>
      <c r="BS195" s="15" t="str">
        <f t="shared" si="84"/>
        <v/>
      </c>
      <c r="BT195" s="2" t="str" cm="1">
        <f t="array" ref="BT195">IF(B195="","",SUMPRODUCT(($D$1:$AB$4=$BT$4)*$D195:$AB195))</f>
        <v/>
      </c>
      <c r="BU195" s="15" t="str">
        <f t="shared" si="85"/>
        <v/>
      </c>
      <c r="BV195" s="2" t="str" cm="1">
        <f t="array" ref="BV195">IF(B195="","",SUMPRODUCT(($D$1:$AB$4=$BV$4)*$D195:$AB195))</f>
        <v/>
      </c>
      <c r="BW195" s="15" t="str">
        <f t="shared" si="86"/>
        <v/>
      </c>
      <c r="BX195" s="2" t="str" cm="1">
        <f t="array" ref="BX195">IF(B195="","",SUMPRODUCT(($D$1:$AB$4=$BX$4)*$D195:$AB195))</f>
        <v/>
      </c>
      <c r="BY195" s="15" t="str">
        <f t="shared" si="87"/>
        <v/>
      </c>
      <c r="BZ195" s="2" t="str" cm="1">
        <f t="array" ref="BZ195">IF(B195="","",SUMPRODUCT(($D$1:$AB$4=$BZ$4)*$D195:$AB195))</f>
        <v/>
      </c>
      <c r="CA195" s="15" t="str">
        <f t="shared" si="88"/>
        <v/>
      </c>
      <c r="CB195" s="2" t="str" cm="1">
        <f t="array" ref="CB195">IF(B195="","",SUMPRODUCT(($D$1:$AB$4=$CB$4)*$D195:$AB195))</f>
        <v/>
      </c>
      <c r="CC195" s="15" t="str">
        <f t="shared" si="89"/>
        <v/>
      </c>
      <c r="CD195" s="2" t="str" cm="1">
        <f t="array" ref="CD195">IF(B195="","",SUMPRODUCT(($D$1:$AB$4=$CD$4)*$D195:$AB195))</f>
        <v/>
      </c>
      <c r="CE195" s="15" t="str">
        <f t="shared" si="90"/>
        <v/>
      </c>
      <c r="CF195" s="2" t="str" cm="1">
        <f t="array" ref="CF195">IF(B195="","",SUMPRODUCT(($D$1:$AB$4=$CF$4)*$D195:$AB195))</f>
        <v/>
      </c>
      <c r="CG195" s="15" t="str">
        <f t="shared" si="91"/>
        <v/>
      </c>
      <c r="CH195" s="2" t="str" cm="1">
        <f t="array" ref="CH195">IF(B195="","",SUMPRODUCT(($D$1:$AB$4=$CH$4)*$D195:$AB195))</f>
        <v/>
      </c>
      <c r="CI195" s="15" t="str">
        <f t="shared" si="92"/>
        <v/>
      </c>
    </row>
    <row r="196" spans="1:87" ht="15.75" thickBot="1">
      <c r="A196" s="7">
        <v>191</v>
      </c>
      <c r="D196" s="99"/>
      <c r="E196" s="100"/>
      <c r="F196" s="100"/>
      <c r="G196" s="100"/>
      <c r="H196" s="100"/>
      <c r="I196" s="101"/>
      <c r="J196" s="104"/>
      <c r="K196" s="105"/>
      <c r="L196" s="105"/>
      <c r="M196" s="105"/>
      <c r="N196" s="105"/>
      <c r="O196" s="106"/>
      <c r="P196" s="109"/>
      <c r="Q196" s="110"/>
      <c r="R196" s="110"/>
      <c r="S196" s="110"/>
      <c r="T196" s="110"/>
      <c r="U196" s="111"/>
      <c r="V196" s="115"/>
      <c r="W196" s="116"/>
      <c r="X196" s="116"/>
      <c r="Y196" s="116"/>
      <c r="Z196" s="116"/>
      <c r="AA196" s="116"/>
      <c r="AB196" s="170"/>
      <c r="AC196" s="171" t="str">
        <f t="shared" si="95"/>
        <v/>
      </c>
      <c r="AD196" s="172" t="str">
        <f t="shared" si="96"/>
        <v/>
      </c>
      <c r="AL196" s="2" t="str" cm="1">
        <f t="array" ref="AL196">IF(B196="","",SUMPRODUCT(($D$1:$AB$4=$AL$4)*D196:AB196))</f>
        <v/>
      </c>
      <c r="AM196" s="15" t="str">
        <f t="shared" si="68"/>
        <v/>
      </c>
      <c r="AN196" s="2" t="str" cm="1">
        <f t="array" ref="AN196">IF(B196="","",SUMPRODUCT(($D$1:$AB$4=$AN$4)*D196:AB196))</f>
        <v/>
      </c>
      <c r="AO196" s="15" t="str">
        <f t="shared" si="69"/>
        <v/>
      </c>
      <c r="AP196" s="2" t="str" cm="1">
        <f t="array" ref="AP196">IF(B196="","",SUMPRODUCT(($D$1:$AB$4=$AP$4)*D196:AB196))</f>
        <v/>
      </c>
      <c r="AQ196" s="15" t="str">
        <f t="shared" si="70"/>
        <v/>
      </c>
      <c r="AR196" s="2" t="str" cm="1">
        <f t="array" ref="AR196">IF(B196="","",SUMPRODUCT(($D$1:$AB$4=$AR$4)*D196:AB196))</f>
        <v/>
      </c>
      <c r="AS196" s="15" t="str">
        <f t="shared" si="71"/>
        <v/>
      </c>
      <c r="AT196" s="2" t="str" cm="1">
        <f t="array" ref="AT196">IF(B196="","",SUMPRODUCT(($D$1:$AB$4=$AT$4)*$D196:$AB196))</f>
        <v/>
      </c>
      <c r="AU196" s="15" t="str">
        <f t="shared" si="72"/>
        <v/>
      </c>
      <c r="AV196" s="2" t="str" cm="1">
        <f t="array" ref="AV196">IF(D196="","",SUMPRODUCT(($D$1:$AB$4=$AV$4)*$D196:$AB196))</f>
        <v/>
      </c>
      <c r="AW196" s="15" t="str">
        <f t="shared" si="73"/>
        <v/>
      </c>
      <c r="AX196" s="2" t="str" cm="1">
        <f t="array" ref="AX196">IF(F196="","",SUMPRODUCT(($D$1:$AB$4=$AX$4)*$D196:$AB196))</f>
        <v/>
      </c>
      <c r="AY196" s="15" t="str">
        <f t="shared" si="74"/>
        <v/>
      </c>
      <c r="AZ196" s="2" t="str" cm="1">
        <f t="array" ref="AZ196">IF(B196="","",SUMPRODUCT(($D$1:$AB$4=$AZ$4)*$D196:$AB196))</f>
        <v/>
      </c>
      <c r="BA196" s="15" t="str">
        <f t="shared" si="75"/>
        <v/>
      </c>
      <c r="BB196" s="2" t="str" cm="1">
        <f t="array" ref="BB196">IF(B196="","",SUMPRODUCT(($D$1:$AB$4=$BB$4)*$D196:$AB196))</f>
        <v/>
      </c>
      <c r="BC196" s="15" t="str">
        <f t="shared" si="76"/>
        <v/>
      </c>
      <c r="BD196" s="2" t="str" cm="1">
        <f t="array" ref="BD196">IF(B196="","",SUMPRODUCT(($D$1:$AB$4=$BD$4)*$D196:$AB196))</f>
        <v/>
      </c>
      <c r="BE196" s="15" t="str">
        <f t="shared" si="77"/>
        <v/>
      </c>
      <c r="BF196" s="2" t="str" cm="1">
        <f t="array" ref="BF196">IF(B196="","",SUMPRODUCT(($D$1:$AB$4=$BF$4)*$D196:$AB196))</f>
        <v/>
      </c>
      <c r="BG196" s="15" t="str">
        <f t="shared" si="78"/>
        <v/>
      </c>
      <c r="BH196" s="2" t="str" cm="1">
        <f t="array" ref="BH196">IF(B196="","",SUMPRODUCT(($D$1:$AB$4=$BH$4)*$D196:$AB196))</f>
        <v/>
      </c>
      <c r="BI196" s="15" t="str">
        <f t="shared" si="79"/>
        <v/>
      </c>
      <c r="BJ196" s="2" t="str" cm="1">
        <f t="array" ref="BJ196">IF(B196="","",SUMPRODUCT(($D$1:$AB$4=$BJ$4)*$D196:$AB196))</f>
        <v/>
      </c>
      <c r="BK196" s="15" t="str">
        <f t="shared" si="80"/>
        <v/>
      </c>
      <c r="BL196" s="2" t="str" cm="1">
        <f t="array" ref="BL196">IF(B196="","",SUMPRODUCT(($D$1:$AB$4=$BL$4)*$D196:$AB196))</f>
        <v/>
      </c>
      <c r="BM196" s="15" t="str">
        <f t="shared" si="81"/>
        <v/>
      </c>
      <c r="BN196" s="2" t="str" cm="1">
        <f t="array" ref="BN196">IF(B196="","",SUMPRODUCT(($D$1:$AB$4=$BN$4)*$D196:$AB196))</f>
        <v/>
      </c>
      <c r="BO196" s="15" t="str">
        <f t="shared" si="82"/>
        <v/>
      </c>
      <c r="BP196" s="2" t="str" cm="1">
        <f t="array" ref="BP196">IF(B196="","",SUMPRODUCT(($D$1:$AB$4=$BP$4)*$D196:$AB196))</f>
        <v/>
      </c>
      <c r="BQ196" s="15" t="str">
        <f t="shared" si="83"/>
        <v/>
      </c>
      <c r="BR196" s="2" t="str" cm="1">
        <f t="array" ref="BR196">IF(B196="","",SUMPRODUCT(($D$1:$AB$4=$BR$4)*$D196:$AB196))</f>
        <v/>
      </c>
      <c r="BS196" s="15" t="str">
        <f t="shared" si="84"/>
        <v/>
      </c>
      <c r="BT196" s="2" t="str" cm="1">
        <f t="array" ref="BT196">IF(B196="","",SUMPRODUCT(($D$1:$AB$4=$BT$4)*$D196:$AB196))</f>
        <v/>
      </c>
      <c r="BU196" s="15" t="str">
        <f t="shared" si="85"/>
        <v/>
      </c>
      <c r="BV196" s="2" t="str" cm="1">
        <f t="array" ref="BV196">IF(B196="","",SUMPRODUCT(($D$1:$AB$4=$BV$4)*$D196:$AB196))</f>
        <v/>
      </c>
      <c r="BW196" s="15" t="str">
        <f t="shared" si="86"/>
        <v/>
      </c>
      <c r="BX196" s="2" t="str" cm="1">
        <f t="array" ref="BX196">IF(B196="","",SUMPRODUCT(($D$1:$AB$4=$BX$4)*$D196:$AB196))</f>
        <v/>
      </c>
      <c r="BY196" s="15" t="str">
        <f t="shared" si="87"/>
        <v/>
      </c>
      <c r="BZ196" s="2" t="str" cm="1">
        <f t="array" ref="BZ196">IF(B196="","",SUMPRODUCT(($D$1:$AB$4=$BZ$4)*$D196:$AB196))</f>
        <v/>
      </c>
      <c r="CA196" s="15" t="str">
        <f t="shared" si="88"/>
        <v/>
      </c>
      <c r="CB196" s="2" t="str" cm="1">
        <f t="array" ref="CB196">IF(B196="","",SUMPRODUCT(($D$1:$AB$4=$CB$4)*$D196:$AB196))</f>
        <v/>
      </c>
      <c r="CC196" s="15" t="str">
        <f t="shared" si="89"/>
        <v/>
      </c>
      <c r="CD196" s="2" t="str" cm="1">
        <f t="array" ref="CD196">IF(B196="","",SUMPRODUCT(($D$1:$AB$4=$CD$4)*$D196:$AB196))</f>
        <v/>
      </c>
      <c r="CE196" s="15" t="str">
        <f t="shared" si="90"/>
        <v/>
      </c>
      <c r="CF196" s="2" t="str" cm="1">
        <f t="array" ref="CF196">IF(B196="","",SUMPRODUCT(($D$1:$AB$4=$CF$4)*$D196:$AB196))</f>
        <v/>
      </c>
      <c r="CG196" s="15" t="str">
        <f t="shared" si="91"/>
        <v/>
      </c>
      <c r="CH196" s="2" t="str" cm="1">
        <f t="array" ref="CH196">IF(B196="","",SUMPRODUCT(($D$1:$AB$4=$CH$4)*$D196:$AB196))</f>
        <v/>
      </c>
      <c r="CI196" s="15" t="str">
        <f t="shared" si="92"/>
        <v/>
      </c>
    </row>
    <row r="197" spans="1:87" ht="15.75" thickBot="1">
      <c r="A197" s="7">
        <v>192</v>
      </c>
      <c r="D197" s="99"/>
      <c r="E197" s="100"/>
      <c r="F197" s="100"/>
      <c r="G197" s="100"/>
      <c r="H197" s="100"/>
      <c r="I197" s="101"/>
      <c r="J197" s="104"/>
      <c r="K197" s="105"/>
      <c r="L197" s="105"/>
      <c r="M197" s="105"/>
      <c r="N197" s="105"/>
      <c r="O197" s="106"/>
      <c r="P197" s="109"/>
      <c r="Q197" s="110"/>
      <c r="R197" s="110"/>
      <c r="S197" s="110"/>
      <c r="T197" s="110"/>
      <c r="U197" s="111"/>
      <c r="V197" s="115"/>
      <c r="W197" s="116"/>
      <c r="X197" s="116"/>
      <c r="Y197" s="116"/>
      <c r="Z197" s="116"/>
      <c r="AA197" s="116"/>
      <c r="AB197" s="170"/>
      <c r="AC197" s="171" t="str">
        <f t="shared" si="95"/>
        <v/>
      </c>
      <c r="AD197" s="172" t="str">
        <f t="shared" si="96"/>
        <v/>
      </c>
      <c r="AL197" s="2" t="str" cm="1">
        <f t="array" ref="AL197">IF(B197="","",SUMPRODUCT(($D$1:$AB$4=$AL$4)*D197:AB197))</f>
        <v/>
      </c>
      <c r="AM197" s="15" t="str">
        <f t="shared" si="68"/>
        <v/>
      </c>
      <c r="AN197" s="2" t="str" cm="1">
        <f t="array" ref="AN197">IF(B197="","",SUMPRODUCT(($D$1:$AB$4=$AN$4)*D197:AB197))</f>
        <v/>
      </c>
      <c r="AO197" s="15" t="str">
        <f t="shared" si="69"/>
        <v/>
      </c>
      <c r="AP197" s="2" t="str" cm="1">
        <f t="array" ref="AP197">IF(B197="","",SUMPRODUCT(($D$1:$AB$4=$AP$4)*D197:AB197))</f>
        <v/>
      </c>
      <c r="AQ197" s="15" t="str">
        <f t="shared" si="70"/>
        <v/>
      </c>
      <c r="AR197" s="2" t="str" cm="1">
        <f t="array" ref="AR197">IF(B197="","",SUMPRODUCT(($D$1:$AB$4=$AR$4)*D197:AB197))</f>
        <v/>
      </c>
      <c r="AS197" s="15" t="str">
        <f t="shared" si="71"/>
        <v/>
      </c>
      <c r="AT197" s="2" t="str" cm="1">
        <f t="array" ref="AT197">IF(B197="","",SUMPRODUCT(($D$1:$AB$4=$AT$4)*$D197:$AB197))</f>
        <v/>
      </c>
      <c r="AU197" s="15" t="str">
        <f t="shared" si="72"/>
        <v/>
      </c>
      <c r="AV197" s="2" t="str" cm="1">
        <f t="array" ref="AV197">IF(D197="","",SUMPRODUCT(($D$1:$AB$4=$AV$4)*$D197:$AB197))</f>
        <v/>
      </c>
      <c r="AW197" s="15" t="str">
        <f t="shared" si="73"/>
        <v/>
      </c>
      <c r="AX197" s="2" t="str" cm="1">
        <f t="array" ref="AX197">IF(F197="","",SUMPRODUCT(($D$1:$AB$4=$AX$4)*$D197:$AB197))</f>
        <v/>
      </c>
      <c r="AY197" s="15" t="str">
        <f t="shared" si="74"/>
        <v/>
      </c>
      <c r="AZ197" s="2" t="str" cm="1">
        <f t="array" ref="AZ197">IF(B197="","",SUMPRODUCT(($D$1:$AB$4=$AZ$4)*$D197:$AB197))</f>
        <v/>
      </c>
      <c r="BA197" s="15" t="str">
        <f t="shared" si="75"/>
        <v/>
      </c>
      <c r="BB197" s="2" t="str" cm="1">
        <f t="array" ref="BB197">IF(B197="","",SUMPRODUCT(($D$1:$AB$4=$BB$4)*$D197:$AB197))</f>
        <v/>
      </c>
      <c r="BC197" s="15" t="str">
        <f t="shared" si="76"/>
        <v/>
      </c>
      <c r="BD197" s="2" t="str" cm="1">
        <f t="array" ref="BD197">IF(B197="","",SUMPRODUCT(($D$1:$AB$4=$BD$4)*$D197:$AB197))</f>
        <v/>
      </c>
      <c r="BE197" s="15" t="str">
        <f t="shared" si="77"/>
        <v/>
      </c>
      <c r="BF197" s="2" t="str" cm="1">
        <f t="array" ref="BF197">IF(B197="","",SUMPRODUCT(($D$1:$AB$4=$BF$4)*$D197:$AB197))</f>
        <v/>
      </c>
      <c r="BG197" s="15" t="str">
        <f t="shared" si="78"/>
        <v/>
      </c>
      <c r="BH197" s="2" t="str" cm="1">
        <f t="array" ref="BH197">IF(B197="","",SUMPRODUCT(($D$1:$AB$4=$BH$4)*$D197:$AB197))</f>
        <v/>
      </c>
      <c r="BI197" s="15" t="str">
        <f t="shared" si="79"/>
        <v/>
      </c>
      <c r="BJ197" s="2" t="str" cm="1">
        <f t="array" ref="BJ197">IF(B197="","",SUMPRODUCT(($D$1:$AB$4=$BJ$4)*$D197:$AB197))</f>
        <v/>
      </c>
      <c r="BK197" s="15" t="str">
        <f t="shared" si="80"/>
        <v/>
      </c>
      <c r="BL197" s="2" t="str" cm="1">
        <f t="array" ref="BL197">IF(B197="","",SUMPRODUCT(($D$1:$AB$4=$BL$4)*$D197:$AB197))</f>
        <v/>
      </c>
      <c r="BM197" s="15" t="str">
        <f t="shared" si="81"/>
        <v/>
      </c>
      <c r="BN197" s="2" t="str" cm="1">
        <f t="array" ref="BN197">IF(B197="","",SUMPRODUCT(($D$1:$AB$4=$BN$4)*$D197:$AB197))</f>
        <v/>
      </c>
      <c r="BO197" s="15" t="str">
        <f t="shared" si="82"/>
        <v/>
      </c>
      <c r="BP197" s="2" t="str" cm="1">
        <f t="array" ref="BP197">IF(B197="","",SUMPRODUCT(($D$1:$AB$4=$BP$4)*$D197:$AB197))</f>
        <v/>
      </c>
      <c r="BQ197" s="15" t="str">
        <f t="shared" si="83"/>
        <v/>
      </c>
      <c r="BR197" s="2" t="str" cm="1">
        <f t="array" ref="BR197">IF(B197="","",SUMPRODUCT(($D$1:$AB$4=$BR$4)*$D197:$AB197))</f>
        <v/>
      </c>
      <c r="BS197" s="15" t="str">
        <f t="shared" si="84"/>
        <v/>
      </c>
      <c r="BT197" s="2" t="str" cm="1">
        <f t="array" ref="BT197">IF(B197="","",SUMPRODUCT(($D$1:$AB$4=$BT$4)*$D197:$AB197))</f>
        <v/>
      </c>
      <c r="BU197" s="15" t="str">
        <f t="shared" si="85"/>
        <v/>
      </c>
      <c r="BV197" s="2" t="str" cm="1">
        <f t="array" ref="BV197">IF(B197="","",SUMPRODUCT(($D$1:$AB$4=$BV$4)*$D197:$AB197))</f>
        <v/>
      </c>
      <c r="BW197" s="15" t="str">
        <f t="shared" si="86"/>
        <v/>
      </c>
      <c r="BX197" s="2" t="str" cm="1">
        <f t="array" ref="BX197">IF(B197="","",SUMPRODUCT(($D$1:$AB$4=$BX$4)*$D197:$AB197))</f>
        <v/>
      </c>
      <c r="BY197" s="15" t="str">
        <f t="shared" si="87"/>
        <v/>
      </c>
      <c r="BZ197" s="2" t="str" cm="1">
        <f t="array" ref="BZ197">IF(B197="","",SUMPRODUCT(($D$1:$AB$4=$BZ$4)*$D197:$AB197))</f>
        <v/>
      </c>
      <c r="CA197" s="15" t="str">
        <f t="shared" si="88"/>
        <v/>
      </c>
      <c r="CB197" s="2" t="str" cm="1">
        <f t="array" ref="CB197">IF(B197="","",SUMPRODUCT(($D$1:$AB$4=$CB$4)*$D197:$AB197))</f>
        <v/>
      </c>
      <c r="CC197" s="15" t="str">
        <f t="shared" si="89"/>
        <v/>
      </c>
      <c r="CD197" s="2" t="str" cm="1">
        <f t="array" ref="CD197">IF(B197="","",SUMPRODUCT(($D$1:$AB$4=$CD$4)*$D197:$AB197))</f>
        <v/>
      </c>
      <c r="CE197" s="15" t="str">
        <f t="shared" si="90"/>
        <v/>
      </c>
      <c r="CF197" s="2" t="str" cm="1">
        <f t="array" ref="CF197">IF(B197="","",SUMPRODUCT(($D$1:$AB$4=$CF$4)*$D197:$AB197))</f>
        <v/>
      </c>
      <c r="CG197" s="15" t="str">
        <f t="shared" si="91"/>
        <v/>
      </c>
      <c r="CH197" s="2" t="str" cm="1">
        <f t="array" ref="CH197">IF(B197="","",SUMPRODUCT(($D$1:$AB$4=$CH$4)*$D197:$AB197))</f>
        <v/>
      </c>
      <c r="CI197" s="15" t="str">
        <f t="shared" si="92"/>
        <v/>
      </c>
    </row>
    <row r="198" spans="1:87" ht="15.75" thickBot="1">
      <c r="A198" s="7">
        <v>193</v>
      </c>
      <c r="D198" s="99"/>
      <c r="E198" s="100"/>
      <c r="F198" s="100"/>
      <c r="G198" s="100"/>
      <c r="H198" s="100"/>
      <c r="I198" s="101"/>
      <c r="J198" s="104"/>
      <c r="K198" s="105"/>
      <c r="L198" s="105"/>
      <c r="M198" s="105"/>
      <c r="N198" s="105"/>
      <c r="O198" s="106"/>
      <c r="P198" s="109"/>
      <c r="Q198" s="110"/>
      <c r="R198" s="110"/>
      <c r="S198" s="110"/>
      <c r="T198" s="110"/>
      <c r="U198" s="111"/>
      <c r="V198" s="115"/>
      <c r="W198" s="116"/>
      <c r="X198" s="116"/>
      <c r="Y198" s="116"/>
      <c r="Z198" s="116"/>
      <c r="AA198" s="116"/>
      <c r="AB198" s="170"/>
      <c r="AC198" s="171" t="str">
        <f t="shared" si="95"/>
        <v/>
      </c>
      <c r="AD198" s="172" t="str">
        <f t="shared" si="96"/>
        <v/>
      </c>
      <c r="AL198" s="2" t="str" cm="1">
        <f t="array" ref="AL198">IF(B198="","",SUMPRODUCT(($D$1:$AB$4=$AL$4)*D198:AB198))</f>
        <v/>
      </c>
      <c r="AM198" s="15" t="str">
        <f t="shared" si="68"/>
        <v/>
      </c>
      <c r="AN198" s="2" t="str" cm="1">
        <f t="array" ref="AN198">IF(B198="","",SUMPRODUCT(($D$1:$AB$4=$AN$4)*D198:AB198))</f>
        <v/>
      </c>
      <c r="AO198" s="15" t="str">
        <f t="shared" si="69"/>
        <v/>
      </c>
      <c r="AP198" s="2" t="str" cm="1">
        <f t="array" ref="AP198">IF(B198="","",SUMPRODUCT(($D$1:$AB$4=$AP$4)*D198:AB198))</f>
        <v/>
      </c>
      <c r="AQ198" s="15" t="str">
        <f t="shared" si="70"/>
        <v/>
      </c>
      <c r="AR198" s="2" t="str" cm="1">
        <f t="array" ref="AR198">IF(B198="","",SUMPRODUCT(($D$1:$AB$4=$AR$4)*D198:AB198))</f>
        <v/>
      </c>
      <c r="AS198" s="15" t="str">
        <f t="shared" si="71"/>
        <v/>
      </c>
      <c r="AT198" s="2" t="str" cm="1">
        <f t="array" ref="AT198">IF(B198="","",SUMPRODUCT(($D$1:$AB$4=$AT$4)*$D198:$AB198))</f>
        <v/>
      </c>
      <c r="AU198" s="15" t="str">
        <f t="shared" si="72"/>
        <v/>
      </c>
      <c r="AV198" s="2" t="str" cm="1">
        <f t="array" ref="AV198">IF(D198="","",SUMPRODUCT(($D$1:$AB$4=$AV$4)*$D198:$AB198))</f>
        <v/>
      </c>
      <c r="AW198" s="15" t="str">
        <f t="shared" si="73"/>
        <v/>
      </c>
      <c r="AX198" s="2" t="str" cm="1">
        <f t="array" ref="AX198">IF(F198="","",SUMPRODUCT(($D$1:$AB$4=$AX$4)*$D198:$AB198))</f>
        <v/>
      </c>
      <c r="AY198" s="15" t="str">
        <f t="shared" si="74"/>
        <v/>
      </c>
      <c r="AZ198" s="2" t="str" cm="1">
        <f t="array" ref="AZ198">IF(B198="","",SUMPRODUCT(($D$1:$AB$4=$AZ$4)*$D198:$AB198))</f>
        <v/>
      </c>
      <c r="BA198" s="15" t="str">
        <f t="shared" si="75"/>
        <v/>
      </c>
      <c r="BB198" s="2" t="str" cm="1">
        <f t="array" ref="BB198">IF(B198="","",SUMPRODUCT(($D$1:$AB$4=$BB$4)*$D198:$AB198))</f>
        <v/>
      </c>
      <c r="BC198" s="15" t="str">
        <f t="shared" si="76"/>
        <v/>
      </c>
      <c r="BD198" s="2" t="str" cm="1">
        <f t="array" ref="BD198">IF(B198="","",SUMPRODUCT(($D$1:$AB$4=$BD$4)*$D198:$AB198))</f>
        <v/>
      </c>
      <c r="BE198" s="15" t="str">
        <f t="shared" si="77"/>
        <v/>
      </c>
      <c r="BF198" s="2" t="str" cm="1">
        <f t="array" ref="BF198">IF(B198="","",SUMPRODUCT(($D$1:$AB$4=$BF$4)*$D198:$AB198))</f>
        <v/>
      </c>
      <c r="BG198" s="15" t="str">
        <f t="shared" si="78"/>
        <v/>
      </c>
      <c r="BH198" s="2" t="str" cm="1">
        <f t="array" ref="BH198">IF(B198="","",SUMPRODUCT(($D$1:$AB$4=$BH$4)*$D198:$AB198))</f>
        <v/>
      </c>
      <c r="BI198" s="15" t="str">
        <f t="shared" si="79"/>
        <v/>
      </c>
      <c r="BJ198" s="2" t="str" cm="1">
        <f t="array" ref="BJ198">IF(B198="","",SUMPRODUCT(($D$1:$AB$4=$BJ$4)*$D198:$AB198))</f>
        <v/>
      </c>
      <c r="BK198" s="15" t="str">
        <f t="shared" si="80"/>
        <v/>
      </c>
      <c r="BL198" s="2" t="str" cm="1">
        <f t="array" ref="BL198">IF(B198="","",SUMPRODUCT(($D$1:$AB$4=$BL$4)*$D198:$AB198))</f>
        <v/>
      </c>
      <c r="BM198" s="15" t="str">
        <f t="shared" si="81"/>
        <v/>
      </c>
      <c r="BN198" s="2" t="str" cm="1">
        <f t="array" ref="BN198">IF(B198="","",SUMPRODUCT(($D$1:$AB$4=$BN$4)*$D198:$AB198))</f>
        <v/>
      </c>
      <c r="BO198" s="15" t="str">
        <f t="shared" si="82"/>
        <v/>
      </c>
      <c r="BP198" s="2" t="str" cm="1">
        <f t="array" ref="BP198">IF(B198="","",SUMPRODUCT(($D$1:$AB$4=$BP$4)*$D198:$AB198))</f>
        <v/>
      </c>
      <c r="BQ198" s="15" t="str">
        <f t="shared" si="83"/>
        <v/>
      </c>
      <c r="BR198" s="2" t="str" cm="1">
        <f t="array" ref="BR198">IF(B198="","",SUMPRODUCT(($D$1:$AB$4=$BR$4)*$D198:$AB198))</f>
        <v/>
      </c>
      <c r="BS198" s="15" t="str">
        <f t="shared" si="84"/>
        <v/>
      </c>
      <c r="BT198" s="2" t="str" cm="1">
        <f t="array" ref="BT198">IF(B198="","",SUMPRODUCT(($D$1:$AB$4=$BT$4)*$D198:$AB198))</f>
        <v/>
      </c>
      <c r="BU198" s="15" t="str">
        <f t="shared" si="85"/>
        <v/>
      </c>
      <c r="BV198" s="2" t="str" cm="1">
        <f t="array" ref="BV198">IF(B198="","",SUMPRODUCT(($D$1:$AB$4=$BV$4)*$D198:$AB198))</f>
        <v/>
      </c>
      <c r="BW198" s="15" t="str">
        <f t="shared" si="86"/>
        <v/>
      </c>
      <c r="BX198" s="2" t="str" cm="1">
        <f t="array" ref="BX198">IF(B198="","",SUMPRODUCT(($D$1:$AB$4=$BX$4)*$D198:$AB198))</f>
        <v/>
      </c>
      <c r="BY198" s="15" t="str">
        <f t="shared" si="87"/>
        <v/>
      </c>
      <c r="BZ198" s="2" t="str" cm="1">
        <f t="array" ref="BZ198">IF(B198="","",SUMPRODUCT(($D$1:$AB$4=$BZ$4)*$D198:$AB198))</f>
        <v/>
      </c>
      <c r="CA198" s="15" t="str">
        <f t="shared" si="88"/>
        <v/>
      </c>
      <c r="CB198" s="2" t="str" cm="1">
        <f t="array" ref="CB198">IF(B198="","",SUMPRODUCT(($D$1:$AB$4=$CB$4)*$D198:$AB198))</f>
        <v/>
      </c>
      <c r="CC198" s="15" t="str">
        <f t="shared" si="89"/>
        <v/>
      </c>
      <c r="CD198" s="2" t="str" cm="1">
        <f t="array" ref="CD198">IF(B198="","",SUMPRODUCT(($D$1:$AB$4=$CD$4)*$D198:$AB198))</f>
        <v/>
      </c>
      <c r="CE198" s="15" t="str">
        <f t="shared" si="90"/>
        <v/>
      </c>
      <c r="CF198" s="2" t="str" cm="1">
        <f t="array" ref="CF198">IF(B198="","",SUMPRODUCT(($D$1:$AB$4=$CF$4)*$D198:$AB198))</f>
        <v/>
      </c>
      <c r="CG198" s="15" t="str">
        <f t="shared" si="91"/>
        <v/>
      </c>
      <c r="CH198" s="2" t="str" cm="1">
        <f t="array" ref="CH198">IF(B198="","",SUMPRODUCT(($D$1:$AB$4=$CH$4)*$D198:$AB198))</f>
        <v/>
      </c>
      <c r="CI198" s="15" t="str">
        <f t="shared" si="92"/>
        <v/>
      </c>
    </row>
    <row r="199" spans="1:87" ht="15.75" thickBot="1">
      <c r="A199" s="7">
        <v>194</v>
      </c>
      <c r="D199" s="99"/>
      <c r="E199" s="100"/>
      <c r="F199" s="100"/>
      <c r="G199" s="100"/>
      <c r="H199" s="100"/>
      <c r="I199" s="101"/>
      <c r="J199" s="104"/>
      <c r="K199" s="105"/>
      <c r="L199" s="105"/>
      <c r="M199" s="105"/>
      <c r="N199" s="105"/>
      <c r="O199" s="106"/>
      <c r="P199" s="109"/>
      <c r="Q199" s="110"/>
      <c r="R199" s="110"/>
      <c r="S199" s="110"/>
      <c r="T199" s="110"/>
      <c r="U199" s="111"/>
      <c r="V199" s="115"/>
      <c r="W199" s="116"/>
      <c r="X199" s="116"/>
      <c r="Y199" s="116"/>
      <c r="Z199" s="116"/>
      <c r="AA199" s="116"/>
      <c r="AB199" s="170"/>
      <c r="AC199" s="171" t="str">
        <f t="shared" si="95"/>
        <v/>
      </c>
      <c r="AD199" s="172" t="str">
        <f t="shared" si="96"/>
        <v/>
      </c>
      <c r="AL199" s="2" t="str" cm="1">
        <f t="array" ref="AL199">IF(B199="","",SUMPRODUCT(($D$1:$AB$4=$AL$4)*D199:AB199))</f>
        <v/>
      </c>
      <c r="AM199" s="15" t="str">
        <f t="shared" ref="AM199:AM205" si="97">IFERROR(IF($AM$3=0,"",AL199/$AM$3),"")</f>
        <v/>
      </c>
      <c r="AN199" s="2" t="str" cm="1">
        <f t="array" ref="AN199">IF(B199="","",SUMPRODUCT(($D$1:$AB$4=$AN$4)*D199:AB199))</f>
        <v/>
      </c>
      <c r="AO199" s="15" t="str">
        <f t="shared" ref="AO199:AO205" si="98">IFERROR(IF($AO$3=0,"",AN199/$AO$3),"")</f>
        <v/>
      </c>
      <c r="AP199" s="2" t="str" cm="1">
        <f t="array" ref="AP199">IF(B199="","",SUMPRODUCT(($D$1:$AB$4=$AP$4)*D199:AB199))</f>
        <v/>
      </c>
      <c r="AQ199" s="15" t="str">
        <f t="shared" ref="AQ199:AQ205" si="99">IFERROR(IF($AQ$3=0,"",AP199/$AQ$3),"")</f>
        <v/>
      </c>
      <c r="AR199" s="2" t="str" cm="1">
        <f t="array" ref="AR199">IF(B199="","",SUMPRODUCT(($D$1:$AB$4=$AR$4)*D199:AB199))</f>
        <v/>
      </c>
      <c r="AS199" s="15" t="str">
        <f t="shared" ref="AS199:AS205" si="100">IFERROR(IF($AS$3=0,"",AR199/$AS$3),"")</f>
        <v/>
      </c>
      <c r="AT199" s="2" t="str" cm="1">
        <f t="array" ref="AT199">IF(B199="","",SUMPRODUCT(($D$1:$AB$4=$AT$4)*$D199:$AB199))</f>
        <v/>
      </c>
      <c r="AU199" s="15" t="str">
        <f t="shared" ref="AU199:AU205" si="101">IFERROR(IF($AU$3=0,"",AT199/$AU$3),"")</f>
        <v/>
      </c>
      <c r="AV199" s="2" t="str" cm="1">
        <f t="array" ref="AV199">IF(D199="","",SUMPRODUCT(($D$1:$AB$4=$AV$4)*$D199:$AB199))</f>
        <v/>
      </c>
      <c r="AW199" s="15" t="str">
        <f t="shared" ref="AW199:AW205" si="102">IFERROR(IF($AW$3=0,"",AV199/$AW$3),"")</f>
        <v/>
      </c>
      <c r="AX199" s="2" t="str" cm="1">
        <f t="array" ref="AX199">IF(F199="","",SUMPRODUCT(($D$1:$AB$4=$AX$4)*$D199:$AB199))</f>
        <v/>
      </c>
      <c r="AY199" s="15" t="str">
        <f t="shared" ref="AY199:AY205" si="103">IFERROR(IF($AY$3=0,"",AX199/$AY$3),"")</f>
        <v/>
      </c>
      <c r="AZ199" s="2" t="str" cm="1">
        <f t="array" ref="AZ199">IF(B199="","",SUMPRODUCT(($D$1:$AB$4=$AZ$4)*$D199:$AB199))</f>
        <v/>
      </c>
      <c r="BA199" s="15" t="str">
        <f t="shared" ref="BA199:BA205" si="104">IFERROR(IF($BA$3=0,"",AZ199/$BA$3),"")</f>
        <v/>
      </c>
      <c r="BB199" s="2" t="str" cm="1">
        <f t="array" ref="BB199">IF(B199="","",SUMPRODUCT(($D$1:$AB$4=$BB$4)*$D199:$AB199))</f>
        <v/>
      </c>
      <c r="BC199" s="15" t="str">
        <f t="shared" ref="BC199:BC205" si="105">IFERROR(IF($BC$3=0,"",BB199/$BC$3),"")</f>
        <v/>
      </c>
      <c r="BD199" s="2" t="str" cm="1">
        <f t="array" ref="BD199">IF(B199="","",SUMPRODUCT(($D$1:$AB$4=$BD$4)*$D199:$AB199))</f>
        <v/>
      </c>
      <c r="BE199" s="15" t="str">
        <f t="shared" ref="BE199:BE205" si="106">IFERROR(IF($BE$3=0,"",BD199/$BE$3),"")</f>
        <v/>
      </c>
      <c r="BF199" s="2" t="str" cm="1">
        <f t="array" ref="BF199">IF(B199="","",SUMPRODUCT(($D$1:$AB$4=$BF$4)*$D199:$AB199))</f>
        <v/>
      </c>
      <c r="BG199" s="15" t="str">
        <f t="shared" ref="BG199:BG205" si="107">IFERROR(IF($BG$3=0,"",BF199/$BG$3),"")</f>
        <v/>
      </c>
      <c r="BH199" s="2" t="str" cm="1">
        <f t="array" ref="BH199">IF(B199="","",SUMPRODUCT(($D$1:$AB$4=$BH$4)*$D199:$AB199))</f>
        <v/>
      </c>
      <c r="BI199" s="15" t="str">
        <f t="shared" ref="BI199:BI205" si="108">IFERROR(IF($BI$3=0,"",BH199/$BI$3),"")</f>
        <v/>
      </c>
      <c r="BJ199" s="2" t="str" cm="1">
        <f t="array" ref="BJ199">IF(B199="","",SUMPRODUCT(($D$1:$AB$4=$BJ$4)*$D199:$AB199))</f>
        <v/>
      </c>
      <c r="BK199" s="15" t="str">
        <f t="shared" ref="BK199:BK205" si="109">IFERROR(IF($BK$3=0,"",BJ199/$BK$3),"")</f>
        <v/>
      </c>
      <c r="BL199" s="2" t="str" cm="1">
        <f t="array" ref="BL199">IF(B199="","",SUMPRODUCT(($D$1:$AB$4=$BL$4)*$D199:$AB199))</f>
        <v/>
      </c>
      <c r="BM199" s="15" t="str">
        <f t="shared" ref="BM199:BM205" si="110">IFERROR(IF($BM$3=0,"",BL199/$BM$3),"")</f>
        <v/>
      </c>
      <c r="BN199" s="2" t="str" cm="1">
        <f t="array" ref="BN199">IF(B199="","",SUMPRODUCT(($D$1:$AB$4=$BN$4)*$D199:$AB199))</f>
        <v/>
      </c>
      <c r="BO199" s="15" t="str">
        <f t="shared" ref="BO199:BO205" si="111">IFERROR(IF($BO$3=0,"",BN199/$BO$3),"")</f>
        <v/>
      </c>
      <c r="BP199" s="2" t="str" cm="1">
        <f t="array" ref="BP199">IF(B199="","",SUMPRODUCT(($D$1:$AB$4=$BP$4)*$D199:$AB199))</f>
        <v/>
      </c>
      <c r="BQ199" s="15" t="str">
        <f t="shared" ref="BQ199:BQ205" si="112">IFERROR(IF($BQ$3=0,"",BP199/$BQ$3),"")</f>
        <v/>
      </c>
      <c r="BR199" s="2" t="str" cm="1">
        <f t="array" ref="BR199">IF(B199="","",SUMPRODUCT(($D$1:$AB$4=$BR$4)*$D199:$AB199))</f>
        <v/>
      </c>
      <c r="BS199" s="15" t="str">
        <f t="shared" ref="BS199:BS205" si="113">IFERROR(IF($BS$3=0,"",BR199/$BS$3),"")</f>
        <v/>
      </c>
      <c r="BT199" s="2" t="str" cm="1">
        <f t="array" ref="BT199">IF(B199="","",SUMPRODUCT(($D$1:$AB$4=$BT$4)*$D199:$AB199))</f>
        <v/>
      </c>
      <c r="BU199" s="15" t="str">
        <f t="shared" ref="BU199:BU205" si="114">IFERROR(IF($BU$3=0,"",BT199/$BU$3),"")</f>
        <v/>
      </c>
      <c r="BV199" s="2" t="str" cm="1">
        <f t="array" ref="BV199">IF(B199="","",SUMPRODUCT(($D$1:$AB$4=$BV$4)*$D199:$AB199))</f>
        <v/>
      </c>
      <c r="BW199" s="15" t="str">
        <f t="shared" ref="BW199:BW205" si="115">IFERROR(IF($BW$3=0,"",BV199/$BW$3),"")</f>
        <v/>
      </c>
      <c r="BX199" s="2" t="str" cm="1">
        <f t="array" ref="BX199">IF(B199="","",SUMPRODUCT(($D$1:$AB$4=$BX$4)*$D199:$AB199))</f>
        <v/>
      </c>
      <c r="BY199" s="15" t="str">
        <f t="shared" ref="BY199:BY205" si="116">IFERROR(IF($BY$3=0,"",BX199/$BY$3),"")</f>
        <v/>
      </c>
      <c r="BZ199" s="2" t="str" cm="1">
        <f t="array" ref="BZ199">IF(B199="","",SUMPRODUCT(($D$1:$AB$4=$BZ$4)*$D199:$AB199))</f>
        <v/>
      </c>
      <c r="CA199" s="15" t="str">
        <f t="shared" ref="CA199:CA205" si="117">IFERROR(IF($CA$3=0,"",BZ199/$CA$3),"")</f>
        <v/>
      </c>
      <c r="CB199" s="2" t="str" cm="1">
        <f t="array" ref="CB199">IF(B199="","",SUMPRODUCT(($D$1:$AB$4=$CB$4)*$D199:$AB199))</f>
        <v/>
      </c>
      <c r="CC199" s="15" t="str">
        <f t="shared" ref="CC199:CC205" si="118">IFERROR(IF($CC$3=0,"",CB199/$CC$3),"")</f>
        <v/>
      </c>
      <c r="CD199" s="2" t="str" cm="1">
        <f t="array" ref="CD199">IF(B199="","",SUMPRODUCT(($D$1:$AB$4=$CD$4)*$D199:$AB199))</f>
        <v/>
      </c>
      <c r="CE199" s="15" t="str">
        <f t="shared" ref="CE199:CE205" si="119">IFERROR(IF($CE$3=0,"",CD199/$CE$3),"")</f>
        <v/>
      </c>
      <c r="CF199" s="2" t="str" cm="1">
        <f t="array" ref="CF199">IF(B199="","",SUMPRODUCT(($D$1:$AB$4=$CF$4)*$D199:$AB199))</f>
        <v/>
      </c>
      <c r="CG199" s="15" t="str">
        <f t="shared" ref="CG199:CG205" si="120">IFERROR(IF($CG$3=0,"",CF199/$CG$3),"")</f>
        <v/>
      </c>
      <c r="CH199" s="2" t="str" cm="1">
        <f t="array" ref="CH199">IF(B199="","",SUMPRODUCT(($D$1:$AB$4=$CH$4)*$D199:$AB199))</f>
        <v/>
      </c>
      <c r="CI199" s="15" t="str">
        <f t="shared" ref="CI199:CI205" si="121">IFERROR(IF($CI$3=0,"",CH199/$CI$3),"")</f>
        <v/>
      </c>
    </row>
    <row r="200" spans="1:87" ht="15.75" thickBot="1">
      <c r="A200" s="7">
        <v>195</v>
      </c>
      <c r="D200" s="99"/>
      <c r="E200" s="100"/>
      <c r="F200" s="100"/>
      <c r="G200" s="100"/>
      <c r="H200" s="100"/>
      <c r="I200" s="101"/>
      <c r="J200" s="104"/>
      <c r="K200" s="105"/>
      <c r="L200" s="105"/>
      <c r="M200" s="105"/>
      <c r="N200" s="105"/>
      <c r="O200" s="106"/>
      <c r="P200" s="109"/>
      <c r="Q200" s="110"/>
      <c r="R200" s="110"/>
      <c r="S200" s="110"/>
      <c r="T200" s="110"/>
      <c r="U200" s="111"/>
      <c r="V200" s="115"/>
      <c r="W200" s="116"/>
      <c r="X200" s="116"/>
      <c r="Y200" s="116"/>
      <c r="Z200" s="116"/>
      <c r="AA200" s="116"/>
      <c r="AB200" s="170"/>
      <c r="AC200" s="171" t="str">
        <f t="shared" si="95"/>
        <v/>
      </c>
      <c r="AD200" s="172" t="str">
        <f t="shared" si="96"/>
        <v/>
      </c>
      <c r="AL200" s="2" t="str" cm="1">
        <f t="array" ref="AL200">IF(B200="","",SUMPRODUCT(($D$1:$AB$4=$AL$4)*D200:AB200))</f>
        <v/>
      </c>
      <c r="AM200" s="15" t="str">
        <f t="shared" si="97"/>
        <v/>
      </c>
      <c r="AN200" s="2" t="str" cm="1">
        <f t="array" ref="AN200">IF(B200="","",SUMPRODUCT(($D$1:$AB$4=$AN$4)*D200:AB200))</f>
        <v/>
      </c>
      <c r="AO200" s="15" t="str">
        <f t="shared" si="98"/>
        <v/>
      </c>
      <c r="AP200" s="2" t="str" cm="1">
        <f t="array" ref="AP200">IF(B200="","",SUMPRODUCT(($D$1:$AB$4=$AP$4)*D200:AB200))</f>
        <v/>
      </c>
      <c r="AQ200" s="15" t="str">
        <f t="shared" si="99"/>
        <v/>
      </c>
      <c r="AR200" s="2" t="str" cm="1">
        <f t="array" ref="AR200">IF(B200="","",SUMPRODUCT(($D$1:$AB$4=$AR$4)*D200:AB200))</f>
        <v/>
      </c>
      <c r="AS200" s="15" t="str">
        <f t="shared" si="100"/>
        <v/>
      </c>
      <c r="AT200" s="2" t="str" cm="1">
        <f t="array" ref="AT200">IF(B200="","",SUMPRODUCT(($D$1:$AB$4=$AT$4)*$D200:$AB200))</f>
        <v/>
      </c>
      <c r="AU200" s="15" t="str">
        <f t="shared" si="101"/>
        <v/>
      </c>
      <c r="AV200" s="2" t="str" cm="1">
        <f t="array" ref="AV200">IF(D200="","",SUMPRODUCT(($D$1:$AB$4=$AV$4)*$D200:$AB200))</f>
        <v/>
      </c>
      <c r="AW200" s="15" t="str">
        <f t="shared" si="102"/>
        <v/>
      </c>
      <c r="AX200" s="2" t="str" cm="1">
        <f t="array" ref="AX200">IF(F200="","",SUMPRODUCT(($D$1:$AB$4=$AX$4)*$D200:$AB200))</f>
        <v/>
      </c>
      <c r="AY200" s="15" t="str">
        <f t="shared" si="103"/>
        <v/>
      </c>
      <c r="AZ200" s="2" t="str" cm="1">
        <f t="array" ref="AZ200">IF(B200="","",SUMPRODUCT(($D$1:$AB$4=$AZ$4)*$D200:$AB200))</f>
        <v/>
      </c>
      <c r="BA200" s="15" t="str">
        <f t="shared" si="104"/>
        <v/>
      </c>
      <c r="BB200" s="2" t="str" cm="1">
        <f t="array" ref="BB200">IF(B200="","",SUMPRODUCT(($D$1:$AB$4=$BB$4)*$D200:$AB200))</f>
        <v/>
      </c>
      <c r="BC200" s="15" t="str">
        <f t="shared" si="105"/>
        <v/>
      </c>
      <c r="BD200" s="2" t="str" cm="1">
        <f t="array" ref="BD200">IF(B200="","",SUMPRODUCT(($D$1:$AB$4=$BD$4)*$D200:$AB200))</f>
        <v/>
      </c>
      <c r="BE200" s="15" t="str">
        <f t="shared" si="106"/>
        <v/>
      </c>
      <c r="BF200" s="2" t="str" cm="1">
        <f t="array" ref="BF200">IF(B200="","",SUMPRODUCT(($D$1:$AB$4=$BF$4)*$D200:$AB200))</f>
        <v/>
      </c>
      <c r="BG200" s="15" t="str">
        <f t="shared" si="107"/>
        <v/>
      </c>
      <c r="BH200" s="2" t="str" cm="1">
        <f t="array" ref="BH200">IF(B200="","",SUMPRODUCT(($D$1:$AB$4=$BH$4)*$D200:$AB200))</f>
        <v/>
      </c>
      <c r="BI200" s="15" t="str">
        <f t="shared" si="108"/>
        <v/>
      </c>
      <c r="BJ200" s="2" t="str" cm="1">
        <f t="array" ref="BJ200">IF(B200="","",SUMPRODUCT(($D$1:$AB$4=$BJ$4)*$D200:$AB200))</f>
        <v/>
      </c>
      <c r="BK200" s="15" t="str">
        <f t="shared" si="109"/>
        <v/>
      </c>
      <c r="BL200" s="2" t="str" cm="1">
        <f t="array" ref="BL200">IF(B200="","",SUMPRODUCT(($D$1:$AB$4=$BL$4)*$D200:$AB200))</f>
        <v/>
      </c>
      <c r="BM200" s="15" t="str">
        <f t="shared" si="110"/>
        <v/>
      </c>
      <c r="BN200" s="2" t="str" cm="1">
        <f t="array" ref="BN200">IF(B200="","",SUMPRODUCT(($D$1:$AB$4=$BN$4)*$D200:$AB200))</f>
        <v/>
      </c>
      <c r="BO200" s="15" t="str">
        <f t="shared" si="111"/>
        <v/>
      </c>
      <c r="BP200" s="2" t="str" cm="1">
        <f t="array" ref="BP200">IF(B200="","",SUMPRODUCT(($D$1:$AB$4=$BP$4)*$D200:$AB200))</f>
        <v/>
      </c>
      <c r="BQ200" s="15" t="str">
        <f t="shared" si="112"/>
        <v/>
      </c>
      <c r="BR200" s="2" t="str" cm="1">
        <f t="array" ref="BR200">IF(B200="","",SUMPRODUCT(($D$1:$AB$4=$BR$4)*$D200:$AB200))</f>
        <v/>
      </c>
      <c r="BS200" s="15" t="str">
        <f t="shared" si="113"/>
        <v/>
      </c>
      <c r="BT200" s="2" t="str" cm="1">
        <f t="array" ref="BT200">IF(B200="","",SUMPRODUCT(($D$1:$AB$4=$BT$4)*$D200:$AB200))</f>
        <v/>
      </c>
      <c r="BU200" s="15" t="str">
        <f t="shared" si="114"/>
        <v/>
      </c>
      <c r="BV200" s="2" t="str" cm="1">
        <f t="array" ref="BV200">IF(B200="","",SUMPRODUCT(($D$1:$AB$4=$BV$4)*$D200:$AB200))</f>
        <v/>
      </c>
      <c r="BW200" s="15" t="str">
        <f t="shared" si="115"/>
        <v/>
      </c>
      <c r="BX200" s="2" t="str" cm="1">
        <f t="array" ref="BX200">IF(B200="","",SUMPRODUCT(($D$1:$AB$4=$BX$4)*$D200:$AB200))</f>
        <v/>
      </c>
      <c r="BY200" s="15" t="str">
        <f t="shared" si="116"/>
        <v/>
      </c>
      <c r="BZ200" s="2" t="str" cm="1">
        <f t="array" ref="BZ200">IF(B200="","",SUMPRODUCT(($D$1:$AB$4=$BZ$4)*$D200:$AB200))</f>
        <v/>
      </c>
      <c r="CA200" s="15" t="str">
        <f t="shared" si="117"/>
        <v/>
      </c>
      <c r="CB200" s="2" t="str" cm="1">
        <f t="array" ref="CB200">IF(B200="","",SUMPRODUCT(($D$1:$AB$4=$CB$4)*$D200:$AB200))</f>
        <v/>
      </c>
      <c r="CC200" s="15" t="str">
        <f t="shared" si="118"/>
        <v/>
      </c>
      <c r="CD200" s="2" t="str" cm="1">
        <f t="array" ref="CD200">IF(B200="","",SUMPRODUCT(($D$1:$AB$4=$CD$4)*$D200:$AB200))</f>
        <v/>
      </c>
      <c r="CE200" s="15" t="str">
        <f t="shared" si="119"/>
        <v/>
      </c>
      <c r="CF200" s="2" t="str" cm="1">
        <f t="array" ref="CF200">IF(B200="","",SUMPRODUCT(($D$1:$AB$4=$CF$4)*$D200:$AB200))</f>
        <v/>
      </c>
      <c r="CG200" s="15" t="str">
        <f t="shared" si="120"/>
        <v/>
      </c>
      <c r="CH200" s="2" t="str" cm="1">
        <f t="array" ref="CH200">IF(B200="","",SUMPRODUCT(($D$1:$AB$4=$CH$4)*$D200:$AB200))</f>
        <v/>
      </c>
      <c r="CI200" s="15" t="str">
        <f t="shared" si="121"/>
        <v/>
      </c>
    </row>
    <row r="201" spans="1:87" ht="15.75" thickBot="1">
      <c r="A201" s="7">
        <v>196</v>
      </c>
      <c r="D201" s="99"/>
      <c r="E201" s="100"/>
      <c r="F201" s="100"/>
      <c r="G201" s="100"/>
      <c r="H201" s="100"/>
      <c r="I201" s="101"/>
      <c r="J201" s="104"/>
      <c r="K201" s="105"/>
      <c r="L201" s="105"/>
      <c r="M201" s="105"/>
      <c r="N201" s="105"/>
      <c r="O201" s="106"/>
      <c r="P201" s="109"/>
      <c r="Q201" s="110"/>
      <c r="R201" s="110"/>
      <c r="S201" s="110"/>
      <c r="T201" s="110"/>
      <c r="U201" s="111"/>
      <c r="V201" s="115"/>
      <c r="W201" s="116"/>
      <c r="X201" s="116"/>
      <c r="Y201" s="116"/>
      <c r="Z201" s="116"/>
      <c r="AA201" s="116"/>
      <c r="AB201" s="170"/>
      <c r="AC201" s="171" t="str">
        <f t="shared" si="95"/>
        <v/>
      </c>
      <c r="AD201" s="172" t="str">
        <f t="shared" si="96"/>
        <v/>
      </c>
      <c r="AL201" s="2" t="str" cm="1">
        <f t="array" ref="AL201">IF(B201="","",SUMPRODUCT(($D$1:$AB$4=$AL$4)*D201:AB201))</f>
        <v/>
      </c>
      <c r="AM201" s="15" t="str">
        <f t="shared" si="97"/>
        <v/>
      </c>
      <c r="AN201" s="2" t="str" cm="1">
        <f t="array" ref="AN201">IF(B201="","",SUMPRODUCT(($D$1:$AB$4=$AN$4)*D201:AB201))</f>
        <v/>
      </c>
      <c r="AO201" s="15" t="str">
        <f t="shared" si="98"/>
        <v/>
      </c>
      <c r="AP201" s="2" t="str" cm="1">
        <f t="array" ref="AP201">IF(B201="","",SUMPRODUCT(($D$1:$AB$4=$AP$4)*D201:AB201))</f>
        <v/>
      </c>
      <c r="AQ201" s="15" t="str">
        <f t="shared" si="99"/>
        <v/>
      </c>
      <c r="AR201" s="2" t="str" cm="1">
        <f t="array" ref="AR201">IF(B201="","",SUMPRODUCT(($D$1:$AB$4=$AR$4)*D201:AB201))</f>
        <v/>
      </c>
      <c r="AS201" s="15" t="str">
        <f t="shared" si="100"/>
        <v/>
      </c>
      <c r="AT201" s="2" t="str" cm="1">
        <f t="array" ref="AT201">IF(B201="","",SUMPRODUCT(($D$1:$AB$4=$AT$4)*$D201:$AB201))</f>
        <v/>
      </c>
      <c r="AU201" s="15" t="str">
        <f t="shared" si="101"/>
        <v/>
      </c>
      <c r="AV201" s="2" t="str" cm="1">
        <f t="array" ref="AV201">IF(D201="","",SUMPRODUCT(($D$1:$AB$4=$AV$4)*$D201:$AB201))</f>
        <v/>
      </c>
      <c r="AW201" s="15" t="str">
        <f t="shared" si="102"/>
        <v/>
      </c>
      <c r="AX201" s="2" t="str" cm="1">
        <f t="array" ref="AX201">IF(F201="","",SUMPRODUCT(($D$1:$AB$4=$AX$4)*$D201:$AB201))</f>
        <v/>
      </c>
      <c r="AY201" s="15" t="str">
        <f t="shared" si="103"/>
        <v/>
      </c>
      <c r="AZ201" s="2" t="str" cm="1">
        <f t="array" ref="AZ201">IF(B201="","",SUMPRODUCT(($D$1:$AB$4=$AZ$4)*$D201:$AB201))</f>
        <v/>
      </c>
      <c r="BA201" s="15" t="str">
        <f t="shared" si="104"/>
        <v/>
      </c>
      <c r="BB201" s="2" t="str" cm="1">
        <f t="array" ref="BB201">IF(B201="","",SUMPRODUCT(($D$1:$AB$4=$BB$4)*$D201:$AB201))</f>
        <v/>
      </c>
      <c r="BC201" s="15" t="str">
        <f t="shared" si="105"/>
        <v/>
      </c>
      <c r="BD201" s="2" t="str" cm="1">
        <f t="array" ref="BD201">IF(B201="","",SUMPRODUCT(($D$1:$AB$4=$BD$4)*$D201:$AB201))</f>
        <v/>
      </c>
      <c r="BE201" s="15" t="str">
        <f t="shared" si="106"/>
        <v/>
      </c>
      <c r="BF201" s="2" t="str" cm="1">
        <f t="array" ref="BF201">IF(B201="","",SUMPRODUCT(($D$1:$AB$4=$BF$4)*$D201:$AB201))</f>
        <v/>
      </c>
      <c r="BG201" s="15" t="str">
        <f t="shared" si="107"/>
        <v/>
      </c>
      <c r="BH201" s="2" t="str" cm="1">
        <f t="array" ref="BH201">IF(B201="","",SUMPRODUCT(($D$1:$AB$4=$BH$4)*$D201:$AB201))</f>
        <v/>
      </c>
      <c r="BI201" s="15" t="str">
        <f t="shared" si="108"/>
        <v/>
      </c>
      <c r="BJ201" s="2" t="str" cm="1">
        <f t="array" ref="BJ201">IF(B201="","",SUMPRODUCT(($D$1:$AB$4=$BJ$4)*$D201:$AB201))</f>
        <v/>
      </c>
      <c r="BK201" s="15" t="str">
        <f t="shared" si="109"/>
        <v/>
      </c>
      <c r="BL201" s="2" t="str" cm="1">
        <f t="array" ref="BL201">IF(B201="","",SUMPRODUCT(($D$1:$AB$4=$BL$4)*$D201:$AB201))</f>
        <v/>
      </c>
      <c r="BM201" s="15" t="str">
        <f t="shared" si="110"/>
        <v/>
      </c>
      <c r="BN201" s="2" t="str" cm="1">
        <f t="array" ref="BN201">IF(B201="","",SUMPRODUCT(($D$1:$AB$4=$BN$4)*$D201:$AB201))</f>
        <v/>
      </c>
      <c r="BO201" s="15" t="str">
        <f t="shared" si="111"/>
        <v/>
      </c>
      <c r="BP201" s="2" t="str" cm="1">
        <f t="array" ref="BP201">IF(B201="","",SUMPRODUCT(($D$1:$AB$4=$BP$4)*$D201:$AB201))</f>
        <v/>
      </c>
      <c r="BQ201" s="15" t="str">
        <f t="shared" si="112"/>
        <v/>
      </c>
      <c r="BR201" s="2" t="str" cm="1">
        <f t="array" ref="BR201">IF(B201="","",SUMPRODUCT(($D$1:$AB$4=$BR$4)*$D201:$AB201))</f>
        <v/>
      </c>
      <c r="BS201" s="15" t="str">
        <f t="shared" si="113"/>
        <v/>
      </c>
      <c r="BT201" s="2" t="str" cm="1">
        <f t="array" ref="BT201">IF(B201="","",SUMPRODUCT(($D$1:$AB$4=$BT$4)*$D201:$AB201))</f>
        <v/>
      </c>
      <c r="BU201" s="15" t="str">
        <f t="shared" si="114"/>
        <v/>
      </c>
      <c r="BV201" s="2" t="str" cm="1">
        <f t="array" ref="BV201">IF(B201="","",SUMPRODUCT(($D$1:$AB$4=$BV$4)*$D201:$AB201))</f>
        <v/>
      </c>
      <c r="BW201" s="15" t="str">
        <f t="shared" si="115"/>
        <v/>
      </c>
      <c r="BX201" s="2" t="str" cm="1">
        <f t="array" ref="BX201">IF(B201="","",SUMPRODUCT(($D$1:$AB$4=$BX$4)*$D201:$AB201))</f>
        <v/>
      </c>
      <c r="BY201" s="15" t="str">
        <f t="shared" si="116"/>
        <v/>
      </c>
      <c r="BZ201" s="2" t="str" cm="1">
        <f t="array" ref="BZ201">IF(B201="","",SUMPRODUCT(($D$1:$AB$4=$BZ$4)*$D201:$AB201))</f>
        <v/>
      </c>
      <c r="CA201" s="15" t="str">
        <f t="shared" si="117"/>
        <v/>
      </c>
      <c r="CB201" s="2" t="str" cm="1">
        <f t="array" ref="CB201">IF(B201="","",SUMPRODUCT(($D$1:$AB$4=$CB$4)*$D201:$AB201))</f>
        <v/>
      </c>
      <c r="CC201" s="15" t="str">
        <f t="shared" si="118"/>
        <v/>
      </c>
      <c r="CD201" s="2" t="str" cm="1">
        <f t="array" ref="CD201">IF(B201="","",SUMPRODUCT(($D$1:$AB$4=$CD$4)*$D201:$AB201))</f>
        <v/>
      </c>
      <c r="CE201" s="15" t="str">
        <f t="shared" si="119"/>
        <v/>
      </c>
      <c r="CF201" s="2" t="str" cm="1">
        <f t="array" ref="CF201">IF(B201="","",SUMPRODUCT(($D$1:$AB$4=$CF$4)*$D201:$AB201))</f>
        <v/>
      </c>
      <c r="CG201" s="15" t="str">
        <f t="shared" si="120"/>
        <v/>
      </c>
      <c r="CH201" s="2" t="str" cm="1">
        <f t="array" ref="CH201">IF(B201="","",SUMPRODUCT(($D$1:$AB$4=$CH$4)*$D201:$AB201))</f>
        <v/>
      </c>
      <c r="CI201" s="15" t="str">
        <f t="shared" si="121"/>
        <v/>
      </c>
    </row>
    <row r="202" spans="1:87" ht="15.75" thickBot="1">
      <c r="A202" s="7">
        <v>197</v>
      </c>
      <c r="D202" s="99"/>
      <c r="E202" s="100"/>
      <c r="F202" s="100"/>
      <c r="G202" s="100"/>
      <c r="H202" s="100"/>
      <c r="I202" s="101"/>
      <c r="J202" s="104"/>
      <c r="K202" s="105"/>
      <c r="L202" s="105"/>
      <c r="M202" s="105"/>
      <c r="N202" s="105"/>
      <c r="O202" s="106"/>
      <c r="P202" s="109"/>
      <c r="Q202" s="110"/>
      <c r="R202" s="110"/>
      <c r="S202" s="110"/>
      <c r="T202" s="110"/>
      <c r="U202" s="111"/>
      <c r="V202" s="115"/>
      <c r="W202" s="116"/>
      <c r="X202" s="116"/>
      <c r="Y202" s="116"/>
      <c r="Z202" s="116"/>
      <c r="AA202" s="116"/>
      <c r="AB202" s="170"/>
      <c r="AC202" s="171" t="str">
        <f t="shared" si="95"/>
        <v/>
      </c>
      <c r="AD202" s="172" t="str">
        <f t="shared" si="96"/>
        <v/>
      </c>
      <c r="AL202" s="2" t="str" cm="1">
        <f t="array" ref="AL202">IF(B202="","",SUMPRODUCT(($D$1:$AB$4=$AL$4)*D202:AB202))</f>
        <v/>
      </c>
      <c r="AM202" s="15" t="str">
        <f t="shared" si="97"/>
        <v/>
      </c>
      <c r="AN202" s="2" t="str" cm="1">
        <f t="array" ref="AN202">IF(B202="","",SUMPRODUCT(($D$1:$AB$4=$AN$4)*D202:AB202))</f>
        <v/>
      </c>
      <c r="AO202" s="15" t="str">
        <f t="shared" si="98"/>
        <v/>
      </c>
      <c r="AP202" s="2" t="str" cm="1">
        <f t="array" ref="AP202">IF(B202="","",SUMPRODUCT(($D$1:$AB$4=$AP$4)*D202:AB202))</f>
        <v/>
      </c>
      <c r="AQ202" s="15" t="str">
        <f t="shared" si="99"/>
        <v/>
      </c>
      <c r="AR202" s="2" t="str" cm="1">
        <f t="array" ref="AR202">IF(B202="","",SUMPRODUCT(($D$1:$AB$4=$AR$4)*D202:AB202))</f>
        <v/>
      </c>
      <c r="AS202" s="15" t="str">
        <f t="shared" si="100"/>
        <v/>
      </c>
      <c r="AT202" s="2" t="str" cm="1">
        <f t="array" ref="AT202">IF(B202="","",SUMPRODUCT(($D$1:$AB$4=$AT$4)*$D202:$AB202))</f>
        <v/>
      </c>
      <c r="AU202" s="15" t="str">
        <f t="shared" si="101"/>
        <v/>
      </c>
      <c r="AV202" s="2" t="str" cm="1">
        <f t="array" ref="AV202">IF(D202="","",SUMPRODUCT(($D$1:$AB$4=$AV$4)*$D202:$AB202))</f>
        <v/>
      </c>
      <c r="AW202" s="15" t="str">
        <f t="shared" si="102"/>
        <v/>
      </c>
      <c r="AX202" s="2" t="str" cm="1">
        <f t="array" ref="AX202">IF(F202="","",SUMPRODUCT(($D$1:$AB$4=$AX$4)*$D202:$AB202))</f>
        <v/>
      </c>
      <c r="AY202" s="15" t="str">
        <f t="shared" si="103"/>
        <v/>
      </c>
      <c r="AZ202" s="2" t="str" cm="1">
        <f t="array" ref="AZ202">IF(B202="","",SUMPRODUCT(($D$1:$AB$4=$AZ$4)*$D202:$AB202))</f>
        <v/>
      </c>
      <c r="BA202" s="15" t="str">
        <f t="shared" si="104"/>
        <v/>
      </c>
      <c r="BB202" s="2" t="str" cm="1">
        <f t="array" ref="BB202">IF(B202="","",SUMPRODUCT(($D$1:$AB$4=$BB$4)*$D202:$AB202))</f>
        <v/>
      </c>
      <c r="BC202" s="15" t="str">
        <f t="shared" si="105"/>
        <v/>
      </c>
      <c r="BD202" s="2" t="str" cm="1">
        <f t="array" ref="BD202">IF(B202="","",SUMPRODUCT(($D$1:$AB$4=$BD$4)*$D202:$AB202))</f>
        <v/>
      </c>
      <c r="BE202" s="15" t="str">
        <f t="shared" si="106"/>
        <v/>
      </c>
      <c r="BF202" s="2" t="str" cm="1">
        <f t="array" ref="BF202">IF(B202="","",SUMPRODUCT(($D$1:$AB$4=$BF$4)*$D202:$AB202))</f>
        <v/>
      </c>
      <c r="BG202" s="15" t="str">
        <f t="shared" si="107"/>
        <v/>
      </c>
      <c r="BH202" s="2" t="str" cm="1">
        <f t="array" ref="BH202">IF(B202="","",SUMPRODUCT(($D$1:$AB$4=$BH$4)*$D202:$AB202))</f>
        <v/>
      </c>
      <c r="BI202" s="15" t="str">
        <f t="shared" si="108"/>
        <v/>
      </c>
      <c r="BJ202" s="2" t="str" cm="1">
        <f t="array" ref="BJ202">IF(B202="","",SUMPRODUCT(($D$1:$AB$4=$BJ$4)*$D202:$AB202))</f>
        <v/>
      </c>
      <c r="BK202" s="15" t="str">
        <f t="shared" si="109"/>
        <v/>
      </c>
      <c r="BL202" s="2" t="str" cm="1">
        <f t="array" ref="BL202">IF(B202="","",SUMPRODUCT(($D$1:$AB$4=$BL$4)*$D202:$AB202))</f>
        <v/>
      </c>
      <c r="BM202" s="15" t="str">
        <f t="shared" si="110"/>
        <v/>
      </c>
      <c r="BN202" s="2" t="str" cm="1">
        <f t="array" ref="BN202">IF(B202="","",SUMPRODUCT(($D$1:$AB$4=$BN$4)*$D202:$AB202))</f>
        <v/>
      </c>
      <c r="BO202" s="15" t="str">
        <f t="shared" si="111"/>
        <v/>
      </c>
      <c r="BP202" s="2" t="str" cm="1">
        <f t="array" ref="BP202">IF(B202="","",SUMPRODUCT(($D$1:$AB$4=$BP$4)*$D202:$AB202))</f>
        <v/>
      </c>
      <c r="BQ202" s="15" t="str">
        <f t="shared" si="112"/>
        <v/>
      </c>
      <c r="BR202" s="2" t="str" cm="1">
        <f t="array" ref="BR202">IF(B202="","",SUMPRODUCT(($D$1:$AB$4=$BR$4)*$D202:$AB202))</f>
        <v/>
      </c>
      <c r="BS202" s="15" t="str">
        <f t="shared" si="113"/>
        <v/>
      </c>
      <c r="BT202" s="2" t="str" cm="1">
        <f t="array" ref="BT202">IF(B202="","",SUMPRODUCT(($D$1:$AB$4=$BT$4)*$D202:$AB202))</f>
        <v/>
      </c>
      <c r="BU202" s="15" t="str">
        <f t="shared" si="114"/>
        <v/>
      </c>
      <c r="BV202" s="2" t="str" cm="1">
        <f t="array" ref="BV202">IF(B202="","",SUMPRODUCT(($D$1:$AB$4=$BV$4)*$D202:$AB202))</f>
        <v/>
      </c>
      <c r="BW202" s="15" t="str">
        <f t="shared" si="115"/>
        <v/>
      </c>
      <c r="BX202" s="2" t="str" cm="1">
        <f t="array" ref="BX202">IF(B202="","",SUMPRODUCT(($D$1:$AB$4=$BX$4)*$D202:$AB202))</f>
        <v/>
      </c>
      <c r="BY202" s="15" t="str">
        <f t="shared" si="116"/>
        <v/>
      </c>
      <c r="BZ202" s="2" t="str" cm="1">
        <f t="array" ref="BZ202">IF(B202="","",SUMPRODUCT(($D$1:$AB$4=$BZ$4)*$D202:$AB202))</f>
        <v/>
      </c>
      <c r="CA202" s="15" t="str">
        <f t="shared" si="117"/>
        <v/>
      </c>
      <c r="CB202" s="2" t="str" cm="1">
        <f t="array" ref="CB202">IF(B202="","",SUMPRODUCT(($D$1:$AB$4=$CB$4)*$D202:$AB202))</f>
        <v/>
      </c>
      <c r="CC202" s="15" t="str">
        <f t="shared" si="118"/>
        <v/>
      </c>
      <c r="CD202" s="2" t="str" cm="1">
        <f t="array" ref="CD202">IF(B202="","",SUMPRODUCT(($D$1:$AB$4=$CD$4)*$D202:$AB202))</f>
        <v/>
      </c>
      <c r="CE202" s="15" t="str">
        <f t="shared" si="119"/>
        <v/>
      </c>
      <c r="CF202" s="2" t="str" cm="1">
        <f t="array" ref="CF202">IF(B202="","",SUMPRODUCT(($D$1:$AB$4=$CF$4)*$D202:$AB202))</f>
        <v/>
      </c>
      <c r="CG202" s="15" t="str">
        <f t="shared" si="120"/>
        <v/>
      </c>
      <c r="CH202" s="2" t="str" cm="1">
        <f t="array" ref="CH202">IF(B202="","",SUMPRODUCT(($D$1:$AB$4=$CH$4)*$D202:$AB202))</f>
        <v/>
      </c>
      <c r="CI202" s="15" t="str">
        <f t="shared" si="121"/>
        <v/>
      </c>
    </row>
    <row r="203" spans="1:87" ht="15.75" thickBot="1">
      <c r="A203" s="7">
        <v>198</v>
      </c>
      <c r="D203" s="99"/>
      <c r="E203" s="100"/>
      <c r="F203" s="100"/>
      <c r="G203" s="100"/>
      <c r="H203" s="100"/>
      <c r="I203" s="101"/>
      <c r="J203" s="104"/>
      <c r="K203" s="105"/>
      <c r="L203" s="105"/>
      <c r="M203" s="105"/>
      <c r="N203" s="105"/>
      <c r="O203" s="106"/>
      <c r="P203" s="109"/>
      <c r="Q203" s="110"/>
      <c r="R203" s="110"/>
      <c r="S203" s="110"/>
      <c r="T203" s="110"/>
      <c r="U203" s="111"/>
      <c r="V203" s="115"/>
      <c r="W203" s="116"/>
      <c r="X203" s="116"/>
      <c r="Y203" s="116"/>
      <c r="Z203" s="116"/>
      <c r="AA203" s="116"/>
      <c r="AB203" s="170"/>
      <c r="AC203" s="171" t="str">
        <f t="shared" si="95"/>
        <v/>
      </c>
      <c r="AD203" s="172" t="str">
        <f t="shared" si="96"/>
        <v/>
      </c>
      <c r="AL203" s="2" t="str" cm="1">
        <f t="array" ref="AL203">IF(B203="","",SUMPRODUCT(($D$1:$AB$4=$AL$4)*D203:AB203))</f>
        <v/>
      </c>
      <c r="AM203" s="15" t="str">
        <f t="shared" si="97"/>
        <v/>
      </c>
      <c r="AN203" s="2" t="str" cm="1">
        <f t="array" ref="AN203">IF(B203="","",SUMPRODUCT(($D$1:$AB$4=$AN$4)*D203:AB203))</f>
        <v/>
      </c>
      <c r="AO203" s="15" t="str">
        <f t="shared" si="98"/>
        <v/>
      </c>
      <c r="AP203" s="2" t="str" cm="1">
        <f t="array" ref="AP203">IF(B203="","",SUMPRODUCT(($D$1:$AB$4=$AP$4)*D203:AB203))</f>
        <v/>
      </c>
      <c r="AQ203" s="15" t="str">
        <f t="shared" si="99"/>
        <v/>
      </c>
      <c r="AR203" s="2" t="str" cm="1">
        <f t="array" ref="AR203">IF(B203="","",SUMPRODUCT(($D$1:$AB$4=$AR$4)*D203:AB203))</f>
        <v/>
      </c>
      <c r="AS203" s="15" t="str">
        <f t="shared" si="100"/>
        <v/>
      </c>
      <c r="AT203" s="2" t="str" cm="1">
        <f t="array" ref="AT203">IF(B203="","",SUMPRODUCT(($D$1:$AB$4=$AT$4)*$D203:$AB203))</f>
        <v/>
      </c>
      <c r="AU203" s="15" t="str">
        <f t="shared" si="101"/>
        <v/>
      </c>
      <c r="AV203" s="2" t="str" cm="1">
        <f t="array" ref="AV203">IF(D203="","",SUMPRODUCT(($D$1:$AB$4=$AV$4)*$D203:$AB203))</f>
        <v/>
      </c>
      <c r="AW203" s="15" t="str">
        <f t="shared" si="102"/>
        <v/>
      </c>
      <c r="AX203" s="2" t="str" cm="1">
        <f t="array" ref="AX203">IF(F203="","",SUMPRODUCT(($D$1:$AB$4=$AX$4)*$D203:$AB203))</f>
        <v/>
      </c>
      <c r="AY203" s="15" t="str">
        <f t="shared" si="103"/>
        <v/>
      </c>
      <c r="AZ203" s="2" t="str" cm="1">
        <f t="array" ref="AZ203">IF(B203="","",SUMPRODUCT(($D$1:$AB$4=$AZ$4)*$D203:$AB203))</f>
        <v/>
      </c>
      <c r="BA203" s="15" t="str">
        <f t="shared" si="104"/>
        <v/>
      </c>
      <c r="BB203" s="2" t="str" cm="1">
        <f t="array" ref="BB203">IF(B203="","",SUMPRODUCT(($D$1:$AB$4=$BB$4)*$D203:$AB203))</f>
        <v/>
      </c>
      <c r="BC203" s="15" t="str">
        <f t="shared" si="105"/>
        <v/>
      </c>
      <c r="BD203" s="2" t="str" cm="1">
        <f t="array" ref="BD203">IF(B203="","",SUMPRODUCT(($D$1:$AB$4=$BD$4)*$D203:$AB203))</f>
        <v/>
      </c>
      <c r="BE203" s="15" t="str">
        <f t="shared" si="106"/>
        <v/>
      </c>
      <c r="BF203" s="2" t="str" cm="1">
        <f t="array" ref="BF203">IF(B203="","",SUMPRODUCT(($D$1:$AB$4=$BF$4)*$D203:$AB203))</f>
        <v/>
      </c>
      <c r="BG203" s="15" t="str">
        <f t="shared" si="107"/>
        <v/>
      </c>
      <c r="BH203" s="2" t="str" cm="1">
        <f t="array" ref="BH203">IF(B203="","",SUMPRODUCT(($D$1:$AB$4=$BH$4)*$D203:$AB203))</f>
        <v/>
      </c>
      <c r="BI203" s="15" t="str">
        <f t="shared" si="108"/>
        <v/>
      </c>
      <c r="BJ203" s="2" t="str" cm="1">
        <f t="array" ref="BJ203">IF(B203="","",SUMPRODUCT(($D$1:$AB$4=$BJ$4)*$D203:$AB203))</f>
        <v/>
      </c>
      <c r="BK203" s="15" t="str">
        <f t="shared" si="109"/>
        <v/>
      </c>
      <c r="BL203" s="2" t="str" cm="1">
        <f t="array" ref="BL203">IF(B203="","",SUMPRODUCT(($D$1:$AB$4=$BL$4)*$D203:$AB203))</f>
        <v/>
      </c>
      <c r="BM203" s="15" t="str">
        <f t="shared" si="110"/>
        <v/>
      </c>
      <c r="BN203" s="2" t="str" cm="1">
        <f t="array" ref="BN203">IF(B203="","",SUMPRODUCT(($D$1:$AB$4=$BN$4)*$D203:$AB203))</f>
        <v/>
      </c>
      <c r="BO203" s="15" t="str">
        <f t="shared" si="111"/>
        <v/>
      </c>
      <c r="BP203" s="2" t="str" cm="1">
        <f t="array" ref="BP203">IF(B203="","",SUMPRODUCT(($D$1:$AB$4=$BP$4)*$D203:$AB203))</f>
        <v/>
      </c>
      <c r="BQ203" s="15" t="str">
        <f t="shared" si="112"/>
        <v/>
      </c>
      <c r="BR203" s="2" t="str" cm="1">
        <f t="array" ref="BR203">IF(B203="","",SUMPRODUCT(($D$1:$AB$4=$BR$4)*$D203:$AB203))</f>
        <v/>
      </c>
      <c r="BS203" s="15" t="str">
        <f t="shared" si="113"/>
        <v/>
      </c>
      <c r="BT203" s="2" t="str" cm="1">
        <f t="array" ref="BT203">IF(B203="","",SUMPRODUCT(($D$1:$AB$4=$BT$4)*$D203:$AB203))</f>
        <v/>
      </c>
      <c r="BU203" s="15" t="str">
        <f t="shared" si="114"/>
        <v/>
      </c>
      <c r="BV203" s="2" t="str" cm="1">
        <f t="array" ref="BV203">IF(B203="","",SUMPRODUCT(($D$1:$AB$4=$BV$4)*$D203:$AB203))</f>
        <v/>
      </c>
      <c r="BW203" s="15" t="str">
        <f t="shared" si="115"/>
        <v/>
      </c>
      <c r="BX203" s="2" t="str" cm="1">
        <f t="array" ref="BX203">IF(B203="","",SUMPRODUCT(($D$1:$AB$4=$BX$4)*$D203:$AB203))</f>
        <v/>
      </c>
      <c r="BY203" s="15" t="str">
        <f t="shared" si="116"/>
        <v/>
      </c>
      <c r="BZ203" s="2" t="str" cm="1">
        <f t="array" ref="BZ203">IF(B203="","",SUMPRODUCT(($D$1:$AB$4=$BZ$4)*$D203:$AB203))</f>
        <v/>
      </c>
      <c r="CA203" s="15" t="str">
        <f t="shared" si="117"/>
        <v/>
      </c>
      <c r="CB203" s="2" t="str" cm="1">
        <f t="array" ref="CB203">IF(B203="","",SUMPRODUCT(($D$1:$AB$4=$CB$4)*$D203:$AB203))</f>
        <v/>
      </c>
      <c r="CC203" s="15" t="str">
        <f t="shared" si="118"/>
        <v/>
      </c>
      <c r="CD203" s="2" t="str" cm="1">
        <f t="array" ref="CD203">IF(B203="","",SUMPRODUCT(($D$1:$AB$4=$CD$4)*$D203:$AB203))</f>
        <v/>
      </c>
      <c r="CE203" s="15" t="str">
        <f t="shared" si="119"/>
        <v/>
      </c>
      <c r="CF203" s="2" t="str" cm="1">
        <f t="array" ref="CF203">IF(B203="","",SUMPRODUCT(($D$1:$AB$4=$CF$4)*$D203:$AB203))</f>
        <v/>
      </c>
      <c r="CG203" s="15" t="str">
        <f t="shared" si="120"/>
        <v/>
      </c>
      <c r="CH203" s="2" t="str" cm="1">
        <f t="array" ref="CH203">IF(B203="","",SUMPRODUCT(($D$1:$AB$4=$CH$4)*$D203:$AB203))</f>
        <v/>
      </c>
      <c r="CI203" s="15" t="str">
        <f t="shared" si="121"/>
        <v/>
      </c>
    </row>
    <row r="204" spans="1:87" ht="15.75" thickBot="1">
      <c r="A204" s="7">
        <v>199</v>
      </c>
      <c r="D204" s="99"/>
      <c r="E204" s="100"/>
      <c r="F204" s="100"/>
      <c r="G204" s="100"/>
      <c r="H204" s="100"/>
      <c r="I204" s="101"/>
      <c r="J204" s="104"/>
      <c r="K204" s="105"/>
      <c r="L204" s="105"/>
      <c r="M204" s="105"/>
      <c r="N204" s="105"/>
      <c r="O204" s="106"/>
      <c r="P204" s="109"/>
      <c r="Q204" s="110"/>
      <c r="R204" s="110"/>
      <c r="S204" s="110"/>
      <c r="T204" s="110"/>
      <c r="U204" s="111"/>
      <c r="V204" s="115"/>
      <c r="W204" s="116"/>
      <c r="X204" s="116"/>
      <c r="Y204" s="116"/>
      <c r="Z204" s="116"/>
      <c r="AA204" s="116"/>
      <c r="AB204" s="170"/>
      <c r="AC204" s="171" t="str">
        <f t="shared" si="95"/>
        <v/>
      </c>
      <c r="AD204" s="172" t="str">
        <f t="shared" si="96"/>
        <v/>
      </c>
      <c r="AL204" s="2" t="str" cm="1">
        <f t="array" ref="AL204">IF(B204="","",SUMPRODUCT(($D$1:$AB$4=$AL$4)*D204:AB204))</f>
        <v/>
      </c>
      <c r="AM204" s="15" t="str">
        <f t="shared" si="97"/>
        <v/>
      </c>
      <c r="AN204" s="2" t="str" cm="1">
        <f t="array" ref="AN204">IF(B204="","",SUMPRODUCT(($D$1:$AB$4=$AN$4)*D204:AB204))</f>
        <v/>
      </c>
      <c r="AO204" s="15" t="str">
        <f t="shared" si="98"/>
        <v/>
      </c>
      <c r="AP204" s="2" t="str" cm="1">
        <f t="array" ref="AP204">IF(B204="","",SUMPRODUCT(($D$1:$AB$4=$AP$4)*D204:AB204))</f>
        <v/>
      </c>
      <c r="AQ204" s="15" t="str">
        <f t="shared" si="99"/>
        <v/>
      </c>
      <c r="AR204" s="2" t="str" cm="1">
        <f t="array" ref="AR204">IF(B204="","",SUMPRODUCT(($D$1:$AB$4=$AR$4)*D204:AB204))</f>
        <v/>
      </c>
      <c r="AS204" s="15" t="str">
        <f t="shared" si="100"/>
        <v/>
      </c>
      <c r="AT204" s="2" t="str" cm="1">
        <f t="array" ref="AT204">IF(B204="","",SUMPRODUCT(($D$1:$AB$4=$AT$4)*$D204:$AB204))</f>
        <v/>
      </c>
      <c r="AU204" s="15" t="str">
        <f t="shared" si="101"/>
        <v/>
      </c>
      <c r="AV204" s="2" t="str" cm="1">
        <f t="array" ref="AV204">IF(D204="","",SUMPRODUCT(($D$1:$AB$4=$AV$4)*$D204:$AB204))</f>
        <v/>
      </c>
      <c r="AW204" s="15" t="str">
        <f t="shared" si="102"/>
        <v/>
      </c>
      <c r="AX204" s="2" t="str" cm="1">
        <f t="array" ref="AX204">IF(F204="","",SUMPRODUCT(($D$1:$AB$4=$AX$4)*$D204:$AB204))</f>
        <v/>
      </c>
      <c r="AY204" s="15" t="str">
        <f t="shared" si="103"/>
        <v/>
      </c>
      <c r="AZ204" s="2" t="str" cm="1">
        <f t="array" ref="AZ204">IF(B204="","",SUMPRODUCT(($D$1:$AB$4=$AZ$4)*$D204:$AB204))</f>
        <v/>
      </c>
      <c r="BA204" s="15" t="str">
        <f t="shared" si="104"/>
        <v/>
      </c>
      <c r="BB204" s="2" t="str" cm="1">
        <f t="array" ref="BB204">IF(B204="","",SUMPRODUCT(($D$1:$AB$4=$BB$4)*$D204:$AB204))</f>
        <v/>
      </c>
      <c r="BC204" s="15" t="str">
        <f t="shared" si="105"/>
        <v/>
      </c>
      <c r="BD204" s="2" t="str" cm="1">
        <f t="array" ref="BD204">IF(B204="","",SUMPRODUCT(($D$1:$AB$4=$BD$4)*$D204:$AB204))</f>
        <v/>
      </c>
      <c r="BE204" s="15" t="str">
        <f t="shared" si="106"/>
        <v/>
      </c>
      <c r="BF204" s="2" t="str" cm="1">
        <f t="array" ref="BF204">IF(B204="","",SUMPRODUCT(($D$1:$AB$4=$BF$4)*$D204:$AB204))</f>
        <v/>
      </c>
      <c r="BG204" s="15" t="str">
        <f t="shared" si="107"/>
        <v/>
      </c>
      <c r="BH204" s="2" t="str" cm="1">
        <f t="array" ref="BH204">IF(B204="","",SUMPRODUCT(($D$1:$AB$4=$BH$4)*$D204:$AB204))</f>
        <v/>
      </c>
      <c r="BI204" s="15" t="str">
        <f t="shared" si="108"/>
        <v/>
      </c>
      <c r="BJ204" s="2" t="str" cm="1">
        <f t="array" ref="BJ204">IF(B204="","",SUMPRODUCT(($D$1:$AB$4=$BJ$4)*$D204:$AB204))</f>
        <v/>
      </c>
      <c r="BK204" s="15" t="str">
        <f t="shared" si="109"/>
        <v/>
      </c>
      <c r="BL204" s="2" t="str" cm="1">
        <f t="array" ref="BL204">IF(B204="","",SUMPRODUCT(($D$1:$AB$4=$BL$4)*$D204:$AB204))</f>
        <v/>
      </c>
      <c r="BM204" s="15" t="str">
        <f t="shared" si="110"/>
        <v/>
      </c>
      <c r="BN204" s="2" t="str" cm="1">
        <f t="array" ref="BN204">IF(B204="","",SUMPRODUCT(($D$1:$AB$4=$BN$4)*$D204:$AB204))</f>
        <v/>
      </c>
      <c r="BO204" s="15" t="str">
        <f t="shared" si="111"/>
        <v/>
      </c>
      <c r="BP204" s="2" t="str" cm="1">
        <f t="array" ref="BP204">IF(B204="","",SUMPRODUCT(($D$1:$AB$4=$BP$4)*$D204:$AB204))</f>
        <v/>
      </c>
      <c r="BQ204" s="15" t="str">
        <f t="shared" si="112"/>
        <v/>
      </c>
      <c r="BR204" s="2" t="str" cm="1">
        <f t="array" ref="BR204">IF(B204="","",SUMPRODUCT(($D$1:$AB$4=$BR$4)*$D204:$AB204))</f>
        <v/>
      </c>
      <c r="BS204" s="15" t="str">
        <f t="shared" si="113"/>
        <v/>
      </c>
      <c r="BT204" s="2" t="str" cm="1">
        <f t="array" ref="BT204">IF(B204="","",SUMPRODUCT(($D$1:$AB$4=$BT$4)*$D204:$AB204))</f>
        <v/>
      </c>
      <c r="BU204" s="15" t="str">
        <f t="shared" si="114"/>
        <v/>
      </c>
      <c r="BV204" s="2" t="str" cm="1">
        <f t="array" ref="BV204">IF(B204="","",SUMPRODUCT(($D$1:$AB$4=$BV$4)*$D204:$AB204))</f>
        <v/>
      </c>
      <c r="BW204" s="15" t="str">
        <f t="shared" si="115"/>
        <v/>
      </c>
      <c r="BX204" s="2" t="str" cm="1">
        <f t="array" ref="BX204">IF(B204="","",SUMPRODUCT(($D$1:$AB$4=$BX$4)*$D204:$AB204))</f>
        <v/>
      </c>
      <c r="BY204" s="15" t="str">
        <f t="shared" si="116"/>
        <v/>
      </c>
      <c r="BZ204" s="2" t="str" cm="1">
        <f t="array" ref="BZ204">IF(B204="","",SUMPRODUCT(($D$1:$AB$4=$BZ$4)*$D204:$AB204))</f>
        <v/>
      </c>
      <c r="CA204" s="15" t="str">
        <f t="shared" si="117"/>
        <v/>
      </c>
      <c r="CB204" s="2" t="str" cm="1">
        <f t="array" ref="CB204">IF(B204="","",SUMPRODUCT(($D$1:$AB$4=$CB$4)*$D204:$AB204))</f>
        <v/>
      </c>
      <c r="CC204" s="15" t="str">
        <f t="shared" si="118"/>
        <v/>
      </c>
      <c r="CD204" s="2" t="str" cm="1">
        <f t="array" ref="CD204">IF(B204="","",SUMPRODUCT(($D$1:$AB$4=$CD$4)*$D204:$AB204))</f>
        <v/>
      </c>
      <c r="CE204" s="15" t="str">
        <f t="shared" si="119"/>
        <v/>
      </c>
      <c r="CF204" s="2" t="str" cm="1">
        <f t="array" ref="CF204">IF(B204="","",SUMPRODUCT(($D$1:$AB$4=$CF$4)*$D204:$AB204))</f>
        <v/>
      </c>
      <c r="CG204" s="15" t="str">
        <f t="shared" si="120"/>
        <v/>
      </c>
      <c r="CH204" s="2" t="str" cm="1">
        <f t="array" ref="CH204">IF(B204="","",SUMPRODUCT(($D$1:$AB$4=$CH$4)*$D204:$AB204))</f>
        <v/>
      </c>
      <c r="CI204" s="15" t="str">
        <f t="shared" si="121"/>
        <v/>
      </c>
    </row>
    <row r="205" spans="1:87" ht="15.75" thickBot="1">
      <c r="A205" s="7">
        <v>200</v>
      </c>
      <c r="D205" s="99"/>
      <c r="E205" s="100"/>
      <c r="F205" s="100"/>
      <c r="G205" s="100"/>
      <c r="H205" s="100"/>
      <c r="I205" s="101"/>
      <c r="J205" s="104"/>
      <c r="K205" s="105"/>
      <c r="L205" s="105"/>
      <c r="M205" s="105"/>
      <c r="N205" s="105"/>
      <c r="O205" s="106"/>
      <c r="P205" s="109"/>
      <c r="Q205" s="110"/>
      <c r="R205" s="110"/>
      <c r="S205" s="110"/>
      <c r="T205" s="110"/>
      <c r="U205" s="111"/>
      <c r="V205" s="115"/>
      <c r="W205" s="116"/>
      <c r="X205" s="116"/>
      <c r="Y205" s="116"/>
      <c r="Z205" s="116"/>
      <c r="AA205" s="116"/>
      <c r="AB205" s="170"/>
      <c r="AC205" s="171" t="str">
        <f t="shared" si="95"/>
        <v/>
      </c>
      <c r="AD205" s="172" t="str">
        <f t="shared" si="96"/>
        <v/>
      </c>
      <c r="AL205" s="2" t="str" cm="1">
        <f t="array" ref="AL205">IF(B205="","",SUMPRODUCT(($D$1:$AB$4=$AL$4)*D205:AB205))</f>
        <v/>
      </c>
      <c r="AM205" s="15" t="str">
        <f t="shared" si="97"/>
        <v/>
      </c>
      <c r="AN205" s="2" t="str" cm="1">
        <f t="array" ref="AN205">IF(B205="","",SUMPRODUCT(($D$1:$AB$4=$AN$4)*D205:AB205))</f>
        <v/>
      </c>
      <c r="AO205" s="15" t="str">
        <f t="shared" si="98"/>
        <v/>
      </c>
      <c r="AP205" s="2" t="str" cm="1">
        <f t="array" ref="AP205">IF(B205="","",SUMPRODUCT(($D$1:$AB$4=$AP$4)*D205:AB205))</f>
        <v/>
      </c>
      <c r="AQ205" s="15" t="str">
        <f t="shared" si="99"/>
        <v/>
      </c>
      <c r="AR205" s="2" t="str" cm="1">
        <f t="array" ref="AR205">IF(B205="","",SUMPRODUCT(($D$1:$AB$4=$AR$4)*D205:AB205))</f>
        <v/>
      </c>
      <c r="AS205" s="15" t="str">
        <f t="shared" si="100"/>
        <v/>
      </c>
      <c r="AT205" s="2" t="str" cm="1">
        <f t="array" ref="AT205">IF(B205="","",SUMPRODUCT(($D$1:$AB$4=$AT$4)*$D205:$AB205))</f>
        <v/>
      </c>
      <c r="AU205" s="15" t="str">
        <f t="shared" si="101"/>
        <v/>
      </c>
      <c r="AV205" s="2" t="str" cm="1">
        <f t="array" ref="AV205">IF(D205="","",SUMPRODUCT(($D$1:$AB$4=$AV$4)*$D205:$AB205))</f>
        <v/>
      </c>
      <c r="AW205" s="15" t="str">
        <f t="shared" si="102"/>
        <v/>
      </c>
      <c r="AX205" s="2" t="str" cm="1">
        <f t="array" ref="AX205">IF(F205="","",SUMPRODUCT(($D$1:$AB$4=$AX$4)*$D205:$AB205))</f>
        <v/>
      </c>
      <c r="AY205" s="15" t="str">
        <f t="shared" si="103"/>
        <v/>
      </c>
      <c r="AZ205" s="2" t="str" cm="1">
        <f t="array" ref="AZ205">IF(B205="","",SUMPRODUCT(($D$1:$AB$4=$AZ$4)*$D205:$AB205))</f>
        <v/>
      </c>
      <c r="BA205" s="15" t="str">
        <f t="shared" si="104"/>
        <v/>
      </c>
      <c r="BB205" s="2" t="str" cm="1">
        <f t="array" ref="BB205">IF(B205="","",SUMPRODUCT(($D$1:$AB$4=$BB$4)*$D205:$AB205))</f>
        <v/>
      </c>
      <c r="BC205" s="15" t="str">
        <f t="shared" si="105"/>
        <v/>
      </c>
      <c r="BD205" s="2" t="str" cm="1">
        <f t="array" ref="BD205">IF(B205="","",SUMPRODUCT(($D$1:$AB$4=$BD$4)*$D205:$AB205))</f>
        <v/>
      </c>
      <c r="BE205" s="15" t="str">
        <f t="shared" si="106"/>
        <v/>
      </c>
      <c r="BF205" s="2" t="str" cm="1">
        <f t="array" ref="BF205">IF(B205="","",SUMPRODUCT(($D$1:$AB$4=$BF$4)*$D205:$AB205))</f>
        <v/>
      </c>
      <c r="BG205" s="15" t="str">
        <f t="shared" si="107"/>
        <v/>
      </c>
      <c r="BH205" s="2" t="str" cm="1">
        <f t="array" ref="BH205">IF(B205="","",SUMPRODUCT(($D$1:$AB$4=$BH$4)*$D205:$AB205))</f>
        <v/>
      </c>
      <c r="BI205" s="15" t="str">
        <f t="shared" si="108"/>
        <v/>
      </c>
      <c r="BJ205" s="2" t="str" cm="1">
        <f t="array" ref="BJ205">IF(B205="","",SUMPRODUCT(($D$1:$AB$4=$BJ$4)*$D205:$AB205))</f>
        <v/>
      </c>
      <c r="BK205" s="15" t="str">
        <f t="shared" si="109"/>
        <v/>
      </c>
      <c r="BL205" s="2" t="str" cm="1">
        <f t="array" ref="BL205">IF(B205="","",SUMPRODUCT(($D$1:$AB$4=$BL$4)*$D205:$AB205))</f>
        <v/>
      </c>
      <c r="BM205" s="15" t="str">
        <f t="shared" si="110"/>
        <v/>
      </c>
      <c r="BN205" s="2" t="str" cm="1">
        <f t="array" ref="BN205">IF(B205="","",SUMPRODUCT(($D$1:$AB$4=$BN$4)*$D205:$AB205))</f>
        <v/>
      </c>
      <c r="BO205" s="15" t="str">
        <f t="shared" si="111"/>
        <v/>
      </c>
      <c r="BP205" s="2" t="str" cm="1">
        <f t="array" ref="BP205">IF(B205="","",SUMPRODUCT(($D$1:$AB$4=$BP$4)*$D205:$AB205))</f>
        <v/>
      </c>
      <c r="BQ205" s="15" t="str">
        <f t="shared" si="112"/>
        <v/>
      </c>
      <c r="BR205" s="2" t="str" cm="1">
        <f t="array" ref="BR205">IF(B205="","",SUMPRODUCT(($D$1:$AB$4=$BR$4)*$D205:$AB205))</f>
        <v/>
      </c>
      <c r="BS205" s="15" t="str">
        <f t="shared" si="113"/>
        <v/>
      </c>
      <c r="BT205" s="2" t="str" cm="1">
        <f t="array" ref="BT205">IF(B205="","",SUMPRODUCT(($D$1:$AB$4=$BT$4)*$D205:$AB205))</f>
        <v/>
      </c>
      <c r="BU205" s="15" t="str">
        <f t="shared" si="114"/>
        <v/>
      </c>
      <c r="BV205" s="2" t="str" cm="1">
        <f t="array" ref="BV205">IF(B205="","",SUMPRODUCT(($D$1:$AB$4=$BV$4)*$D205:$AB205))</f>
        <v/>
      </c>
      <c r="BW205" s="15" t="str">
        <f t="shared" si="115"/>
        <v/>
      </c>
      <c r="BX205" s="2" t="str" cm="1">
        <f t="array" ref="BX205">IF(B205="","",SUMPRODUCT(($D$1:$AB$4=$BX$4)*$D205:$AB205))</f>
        <v/>
      </c>
      <c r="BY205" s="15" t="str">
        <f t="shared" si="116"/>
        <v/>
      </c>
      <c r="BZ205" s="2" t="str" cm="1">
        <f t="array" ref="BZ205">IF(B205="","",SUMPRODUCT(($D$1:$AB$4=$BZ$4)*$D205:$AB205))</f>
        <v/>
      </c>
      <c r="CA205" s="15" t="str">
        <f t="shared" si="117"/>
        <v/>
      </c>
      <c r="CB205" s="2" t="str" cm="1">
        <f t="array" ref="CB205">IF(B205="","",SUMPRODUCT(($D$1:$AB$4=$CB$4)*$D205:$AB205))</f>
        <v/>
      </c>
      <c r="CC205" s="15" t="str">
        <f t="shared" si="118"/>
        <v/>
      </c>
      <c r="CD205" s="2" t="str" cm="1">
        <f t="array" ref="CD205">IF(B205="","",SUMPRODUCT(($D$1:$AB$4=$CD$4)*$D205:$AB205))</f>
        <v/>
      </c>
      <c r="CE205" s="15" t="str">
        <f t="shared" si="119"/>
        <v/>
      </c>
      <c r="CF205" s="2" t="str" cm="1">
        <f t="array" ref="CF205">IF(B205="","",SUMPRODUCT(($D$1:$AB$4=$CF$4)*$D205:$AB205))</f>
        <v/>
      </c>
      <c r="CG205" s="15" t="str">
        <f t="shared" si="120"/>
        <v/>
      </c>
      <c r="CH205" s="2" t="str" cm="1">
        <f t="array" ref="CH205">IF(B205="","",SUMPRODUCT(($D$1:$AB$4=$CH$4)*$D205:$AB205))</f>
        <v/>
      </c>
      <c r="CI205" s="15" t="str">
        <f t="shared" si="121"/>
        <v/>
      </c>
    </row>
    <row r="206" spans="1:87"/>
    <row r="207" spans="1:87" hidden="1">
      <c r="F207" s="2" t="s">
        <v>33</v>
      </c>
      <c r="G207" s="2">
        <f>COUNTIF(B6:B205,"*")</f>
        <v>0</v>
      </c>
    </row>
    <row r="208" spans="1:87" hidden="1"/>
    <row r="209" spans="4:34" hidden="1"/>
    <row r="210" spans="4:34" hidden="1"/>
    <row r="211" spans="4:34" hidden="1"/>
    <row r="212" spans="4:34" hidden="1">
      <c r="L212" s="446" t="s">
        <v>34</v>
      </c>
      <c r="M212" s="446"/>
      <c r="N212" s="446"/>
      <c r="O212" s="446"/>
      <c r="P212" s="446"/>
      <c r="Q212" s="446"/>
      <c r="R212" s="446"/>
    </row>
    <row r="213" spans="4:34" hidden="1">
      <c r="D213" s="261" t="str">
        <f>IFERROR(LEFT(D1,FIND(":",D1,1)-1),"")</f>
        <v/>
      </c>
      <c r="E213" s="261" t="str">
        <f t="shared" ref="E213:AB213" si="122">IFERROR(LEFT(E1,FIND(":",E1,1)-1),"")</f>
        <v/>
      </c>
      <c r="F213" s="261" t="str">
        <f t="shared" si="122"/>
        <v/>
      </c>
      <c r="G213" s="261" t="str">
        <f t="shared" si="122"/>
        <v/>
      </c>
      <c r="H213" s="261" t="str">
        <f t="shared" si="122"/>
        <v/>
      </c>
      <c r="I213" s="261" t="str">
        <f t="shared" si="122"/>
        <v/>
      </c>
      <c r="J213" s="261" t="str">
        <f t="shared" si="122"/>
        <v/>
      </c>
      <c r="K213" s="261" t="str">
        <f t="shared" si="122"/>
        <v/>
      </c>
      <c r="L213" s="261" t="str">
        <f t="shared" si="122"/>
        <v/>
      </c>
      <c r="M213" s="261" t="str">
        <f t="shared" si="122"/>
        <v/>
      </c>
      <c r="N213" s="261" t="str">
        <f t="shared" si="122"/>
        <v/>
      </c>
      <c r="O213" s="261" t="str">
        <f t="shared" si="122"/>
        <v/>
      </c>
      <c r="P213" s="261" t="str">
        <f t="shared" si="122"/>
        <v/>
      </c>
      <c r="Q213" s="261" t="str">
        <f t="shared" si="122"/>
        <v/>
      </c>
      <c r="R213" s="261" t="str">
        <f t="shared" si="122"/>
        <v/>
      </c>
      <c r="S213" s="261" t="str">
        <f t="shared" si="122"/>
        <v/>
      </c>
      <c r="T213" s="261" t="str">
        <f t="shared" si="122"/>
        <v/>
      </c>
      <c r="U213" s="261" t="str">
        <f t="shared" si="122"/>
        <v/>
      </c>
      <c r="V213" s="261" t="str">
        <f t="shared" si="122"/>
        <v/>
      </c>
      <c r="W213" s="261" t="str">
        <f t="shared" si="122"/>
        <v/>
      </c>
      <c r="X213" s="261" t="str">
        <f t="shared" si="122"/>
        <v/>
      </c>
      <c r="Y213" s="261" t="str">
        <f t="shared" si="122"/>
        <v/>
      </c>
      <c r="Z213" s="261" t="str">
        <f t="shared" si="122"/>
        <v/>
      </c>
      <c r="AA213" s="261" t="str">
        <f t="shared" si="122"/>
        <v/>
      </c>
      <c r="AB213" s="261" t="str">
        <f t="shared" si="122"/>
        <v/>
      </c>
      <c r="AD213" s="267"/>
    </row>
    <row r="214" spans="4:34" ht="15.75" hidden="1">
      <c r="D214" s="12" t="str">
        <f>IF(D1="","","س1")</f>
        <v/>
      </c>
      <c r="E214" s="12" t="str">
        <f>IF(E1="","","س2")</f>
        <v/>
      </c>
      <c r="F214" s="12" t="str">
        <f>IF(F1="","","س3")</f>
        <v/>
      </c>
      <c r="G214" s="12" t="str">
        <f>IF(G1="","","س4")</f>
        <v/>
      </c>
      <c r="H214" s="12" t="str">
        <f>IF(H1="","","س5")</f>
        <v/>
      </c>
      <c r="I214" s="12" t="str">
        <f>IF(I1="","","س6")</f>
        <v/>
      </c>
      <c r="J214" s="12" t="str">
        <f>IF(J1="","","س7")</f>
        <v/>
      </c>
      <c r="K214" s="12" t="str">
        <f>IF(K1="","","س8")</f>
        <v/>
      </c>
      <c r="L214" s="12" t="str">
        <f>IF(L1="","","س9")</f>
        <v/>
      </c>
      <c r="M214" s="12" t="str">
        <f>IF(M1="","","س10")</f>
        <v/>
      </c>
      <c r="N214" s="12" t="str">
        <f>IF(N1="","","س11")</f>
        <v/>
      </c>
      <c r="O214" s="12" t="str">
        <f>IF(O1="","","س12")</f>
        <v/>
      </c>
      <c r="P214" s="12" t="str">
        <f>IF(P1="","","س13")</f>
        <v/>
      </c>
      <c r="Q214" s="12" t="str">
        <f>IF(Q1="","","س14")</f>
        <v/>
      </c>
      <c r="R214" s="12" t="str">
        <f>IF(R1="","","س15")</f>
        <v/>
      </c>
      <c r="S214" s="12" t="str">
        <f>IF(S1="","","س16")</f>
        <v/>
      </c>
      <c r="T214" s="12" t="str">
        <f>IF(T1="","","س17")</f>
        <v/>
      </c>
      <c r="U214" s="12" t="str">
        <f>IF(U1="","","س18")</f>
        <v/>
      </c>
      <c r="V214" s="12" t="str">
        <f>IF(V1="","","س19")</f>
        <v/>
      </c>
      <c r="W214" s="12" t="str">
        <f>IF(W1="","","س20")</f>
        <v/>
      </c>
      <c r="X214" s="12" t="str">
        <f>IF(X1="","","س21")</f>
        <v/>
      </c>
      <c r="Y214" s="12" t="str">
        <f>IF(Y1="","","س22")</f>
        <v/>
      </c>
      <c r="Z214" s="12" t="str">
        <f>IF(Z1="","","س23")</f>
        <v/>
      </c>
      <c r="AA214" s="12" t="str">
        <f>IF(AA1="","","س24")</f>
        <v/>
      </c>
      <c r="AB214" s="12" t="str">
        <f>IF(AB1="","","س25")</f>
        <v/>
      </c>
      <c r="AD214" s="267" t="s">
        <v>555</v>
      </c>
      <c r="AE214" s="2" t="s">
        <v>556</v>
      </c>
    </row>
    <row r="215" spans="4:34" hidden="1">
      <c r="D215" s="2" t="str">
        <f>IF(D1="","",COUNTIF(D6:D125,"=1"))</f>
        <v/>
      </c>
      <c r="E215" s="2" t="str">
        <f t="shared" ref="E215:AB215" si="123">IF(E1="","",COUNTIF(E6:E125,"=1"))</f>
        <v/>
      </c>
      <c r="F215" s="2" t="str">
        <f t="shared" si="123"/>
        <v/>
      </c>
      <c r="G215" s="2" t="str">
        <f t="shared" si="123"/>
        <v/>
      </c>
      <c r="H215" s="2" t="str">
        <f t="shared" si="123"/>
        <v/>
      </c>
      <c r="I215" s="2" t="str">
        <f t="shared" si="123"/>
        <v/>
      </c>
      <c r="J215" s="2" t="str">
        <f t="shared" si="123"/>
        <v/>
      </c>
      <c r="K215" s="2" t="str">
        <f t="shared" si="123"/>
        <v/>
      </c>
      <c r="L215" s="2" t="str">
        <f t="shared" si="123"/>
        <v/>
      </c>
      <c r="M215" s="2" t="str">
        <f t="shared" si="123"/>
        <v/>
      </c>
      <c r="N215" s="2" t="str">
        <f t="shared" si="123"/>
        <v/>
      </c>
      <c r="O215" s="2" t="str">
        <f t="shared" si="123"/>
        <v/>
      </c>
      <c r="P215" s="2" t="str">
        <f t="shared" si="123"/>
        <v/>
      </c>
      <c r="Q215" s="2" t="str">
        <f t="shared" si="123"/>
        <v/>
      </c>
      <c r="R215" s="2" t="str">
        <f t="shared" si="123"/>
        <v/>
      </c>
      <c r="S215" s="2" t="str">
        <f t="shared" si="123"/>
        <v/>
      </c>
      <c r="T215" s="2" t="str">
        <f t="shared" si="123"/>
        <v/>
      </c>
      <c r="U215" s="2" t="str">
        <f t="shared" si="123"/>
        <v/>
      </c>
      <c r="V215" s="2" t="str">
        <f t="shared" si="123"/>
        <v/>
      </c>
      <c r="W215" s="2" t="str">
        <f t="shared" si="123"/>
        <v/>
      </c>
      <c r="X215" s="2" t="str">
        <f t="shared" si="123"/>
        <v/>
      </c>
      <c r="Y215" s="2" t="str">
        <f t="shared" si="123"/>
        <v/>
      </c>
      <c r="Z215" s="2" t="str">
        <f t="shared" si="123"/>
        <v/>
      </c>
      <c r="AA215" s="2" t="str">
        <f t="shared" si="123"/>
        <v/>
      </c>
      <c r="AB215" s="2" t="str">
        <f t="shared" si="123"/>
        <v/>
      </c>
      <c r="AD215" s="270">
        <f>SUM(D215:AB215)</f>
        <v>0</v>
      </c>
      <c r="AE215" s="2">
        <f>AD215-SUM(AF220,AF221,AF223)</f>
        <v>0</v>
      </c>
    </row>
    <row r="216" spans="4:34" hidden="1">
      <c r="L216" s="447" t="s">
        <v>35</v>
      </c>
      <c r="M216" s="447"/>
      <c r="N216" s="447"/>
      <c r="O216" s="447"/>
      <c r="P216" s="447"/>
      <c r="Q216" s="447"/>
      <c r="R216" s="447"/>
      <c r="AD216" s="262"/>
    </row>
    <row r="217" spans="4:34" ht="15.75" hidden="1">
      <c r="D217" s="12" t="s">
        <v>2</v>
      </c>
      <c r="E217" s="9" t="s">
        <v>3</v>
      </c>
      <c r="F217" s="12" t="s">
        <v>4</v>
      </c>
      <c r="G217" s="9" t="s">
        <v>5</v>
      </c>
      <c r="H217" s="12" t="s">
        <v>6</v>
      </c>
      <c r="I217" s="9" t="s">
        <v>7</v>
      </c>
      <c r="J217" s="12" t="s">
        <v>8</v>
      </c>
      <c r="K217" s="9" t="s">
        <v>9</v>
      </c>
      <c r="L217" s="12" t="s">
        <v>10</v>
      </c>
      <c r="M217" s="9" t="s">
        <v>11</v>
      </c>
      <c r="N217" s="12" t="s">
        <v>12</v>
      </c>
      <c r="O217" s="9" t="s">
        <v>13</v>
      </c>
      <c r="P217" s="12" t="s">
        <v>14</v>
      </c>
      <c r="Q217" s="9" t="s">
        <v>15</v>
      </c>
      <c r="R217" s="12" t="s">
        <v>16</v>
      </c>
      <c r="S217" s="9" t="s">
        <v>17</v>
      </c>
      <c r="T217" s="12" t="s">
        <v>18</v>
      </c>
      <c r="U217" s="9" t="s">
        <v>19</v>
      </c>
      <c r="V217" s="12" t="s">
        <v>20</v>
      </c>
      <c r="W217" s="9" t="s">
        <v>21</v>
      </c>
      <c r="X217" s="12" t="s">
        <v>22</v>
      </c>
      <c r="Y217" s="9" t="s">
        <v>23</v>
      </c>
      <c r="Z217" s="12" t="s">
        <v>24</v>
      </c>
      <c r="AA217" s="9" t="s">
        <v>25</v>
      </c>
      <c r="AB217" s="12" t="s">
        <v>26</v>
      </c>
      <c r="AD217" s="262"/>
    </row>
    <row r="218" spans="4:34" hidden="1">
      <c r="D218" s="2">
        <f t="shared" ref="D218:AB218" si="124">COUNTIF(D6:D125,"=0")</f>
        <v>0</v>
      </c>
      <c r="E218" s="2">
        <f t="shared" si="124"/>
        <v>0</v>
      </c>
      <c r="F218" s="2">
        <f t="shared" si="124"/>
        <v>0</v>
      </c>
      <c r="G218" s="2">
        <f t="shared" si="124"/>
        <v>0</v>
      </c>
      <c r="H218" s="2">
        <f t="shared" si="124"/>
        <v>0</v>
      </c>
      <c r="I218" s="2">
        <f t="shared" si="124"/>
        <v>0</v>
      </c>
      <c r="J218" s="2">
        <f t="shared" si="124"/>
        <v>0</v>
      </c>
      <c r="K218" s="2">
        <f>COUNTIF(K6:K125,"=0")</f>
        <v>0</v>
      </c>
      <c r="L218" s="2">
        <f t="shared" si="124"/>
        <v>0</v>
      </c>
      <c r="M218" s="2">
        <f t="shared" si="124"/>
        <v>0</v>
      </c>
      <c r="N218" s="2">
        <f t="shared" si="124"/>
        <v>0</v>
      </c>
      <c r="O218" s="2">
        <f t="shared" si="124"/>
        <v>0</v>
      </c>
      <c r="P218" s="2">
        <f t="shared" si="124"/>
        <v>0</v>
      </c>
      <c r="Q218" s="2">
        <f t="shared" si="124"/>
        <v>0</v>
      </c>
      <c r="R218" s="2">
        <f t="shared" si="124"/>
        <v>0</v>
      </c>
      <c r="S218" s="2">
        <f t="shared" si="124"/>
        <v>0</v>
      </c>
      <c r="T218" s="2">
        <f t="shared" si="124"/>
        <v>0</v>
      </c>
      <c r="U218" s="2">
        <f t="shared" si="124"/>
        <v>0</v>
      </c>
      <c r="V218" s="2">
        <f t="shared" si="124"/>
        <v>0</v>
      </c>
      <c r="W218" s="2">
        <f t="shared" si="124"/>
        <v>0</v>
      </c>
      <c r="X218" s="2">
        <f t="shared" si="124"/>
        <v>0</v>
      </c>
      <c r="Y218" s="2">
        <f t="shared" si="124"/>
        <v>0</v>
      </c>
      <c r="Z218" s="2">
        <f t="shared" si="124"/>
        <v>0</v>
      </c>
      <c r="AA218" s="2">
        <f t="shared" si="124"/>
        <v>0</v>
      </c>
      <c r="AB218" s="2">
        <f t="shared" si="124"/>
        <v>0</v>
      </c>
      <c r="AD218" s="262"/>
    </row>
    <row r="219" spans="4:34" hidden="1">
      <c r="AD219" s="262"/>
      <c r="AE219" s="2" t="s">
        <v>557</v>
      </c>
      <c r="AF219" s="2" t="s">
        <v>558</v>
      </c>
      <c r="AG219" s="2" t="s">
        <v>559</v>
      </c>
    </row>
    <row r="220" spans="4:34" hidden="1">
      <c r="AC220" s="2" t="s">
        <v>553</v>
      </c>
      <c r="AD220" s="262" t="s">
        <v>241</v>
      </c>
      <c r="AE220" s="2">
        <f>'مج 1'!I7</f>
        <v>0</v>
      </c>
      <c r="AF220" s="2">
        <f>SUMIF($D$213:$AB$213,"*"&amp;AC220&amp;"*",$D$215:$AB$215)</f>
        <v>0</v>
      </c>
      <c r="AG220" s="2">
        <f>AE220*$G$207</f>
        <v>0</v>
      </c>
      <c r="AH220" s="15" t="str">
        <f>IFERROR(AF220/AG220,"لايوجد")</f>
        <v>لايوجد</v>
      </c>
    </row>
    <row r="221" spans="4:34" hidden="1">
      <c r="AC221" s="2" t="s">
        <v>554</v>
      </c>
      <c r="AD221" s="262" t="s">
        <v>299</v>
      </c>
      <c r="AE221" s="2">
        <f>'مج 1'!J7</f>
        <v>0</v>
      </c>
      <c r="AF221" s="2">
        <f>SUMIF($D$213:$AB$213,"*"&amp;AC221&amp;"*",$D$215:$AB$215)</f>
        <v>0</v>
      </c>
      <c r="AG221" s="2">
        <f t="shared" ref="AG221:AG223" si="125">AE221*$G$207</f>
        <v>0</v>
      </c>
      <c r="AH221" s="15" t="str">
        <f t="shared" ref="AH221:AH223" si="126">IFERROR(AF221/AG221,"لايوجد")</f>
        <v>لايوجد</v>
      </c>
    </row>
    <row r="222" spans="4:34" hidden="1">
      <c r="AC222" s="2" t="s">
        <v>552</v>
      </c>
      <c r="AD222" s="262" t="s">
        <v>308</v>
      </c>
      <c r="AE222" s="2">
        <f>'مج 1'!K7</f>
        <v>0</v>
      </c>
      <c r="AF222" s="2">
        <f>AE215</f>
        <v>0</v>
      </c>
      <c r="AG222" s="2">
        <f t="shared" si="125"/>
        <v>0</v>
      </c>
      <c r="AH222" s="15" t="str">
        <f t="shared" si="126"/>
        <v>لايوجد</v>
      </c>
    </row>
    <row r="223" spans="4:34" hidden="1">
      <c r="AC223" s="2" t="s">
        <v>29</v>
      </c>
      <c r="AD223" s="262" t="s">
        <v>314</v>
      </c>
      <c r="AE223" s="2">
        <f>'مج 1'!L7</f>
        <v>0</v>
      </c>
      <c r="AF223" s="2">
        <f>SUMIF($D$213:$AB$213,"*"&amp;AC223&amp;"*",$D$215:$AB$215)</f>
        <v>0</v>
      </c>
      <c r="AG223" s="2">
        <f t="shared" si="125"/>
        <v>0</v>
      </c>
      <c r="AH223" s="15" t="str">
        <f t="shared" si="126"/>
        <v>لايوجد</v>
      </c>
    </row>
    <row r="224" spans="4:34" hidden="1">
      <c r="AD224" s="262"/>
    </row>
    <row r="225" spans="4:30" hidden="1"/>
    <row r="226" spans="4:30" hidden="1"/>
    <row r="227" spans="4:30" hidden="1"/>
    <row r="228" spans="4:30" hidden="1">
      <c r="AD228" s="15" t="str">
        <f>HLOOKUP(MAX(D231:AB231),D231:AB232,2,0)</f>
        <v>س1</v>
      </c>
    </row>
    <row r="229" spans="4:30" hidden="1"/>
    <row r="230" spans="4:30" hidden="1"/>
    <row r="231" spans="4:30" hidden="1">
      <c r="D231" s="2">
        <f>D218</f>
        <v>0</v>
      </c>
      <c r="E231" s="2">
        <f t="shared" ref="E231:AB231" si="127">E218</f>
        <v>0</v>
      </c>
      <c r="F231" s="2">
        <f t="shared" si="127"/>
        <v>0</v>
      </c>
      <c r="G231" s="2">
        <f t="shared" si="127"/>
        <v>0</v>
      </c>
      <c r="H231" s="2">
        <f t="shared" si="127"/>
        <v>0</v>
      </c>
      <c r="I231" s="2">
        <f t="shared" si="127"/>
        <v>0</v>
      </c>
      <c r="J231" s="2">
        <f t="shared" si="127"/>
        <v>0</v>
      </c>
      <c r="K231" s="2">
        <f t="shared" si="127"/>
        <v>0</v>
      </c>
      <c r="L231" s="2">
        <f t="shared" si="127"/>
        <v>0</v>
      </c>
      <c r="M231" s="2">
        <f t="shared" si="127"/>
        <v>0</v>
      </c>
      <c r="N231" s="2">
        <f t="shared" si="127"/>
        <v>0</v>
      </c>
      <c r="O231" s="2">
        <f t="shared" si="127"/>
        <v>0</v>
      </c>
      <c r="P231" s="2">
        <f t="shared" si="127"/>
        <v>0</v>
      </c>
      <c r="Q231" s="2">
        <f t="shared" si="127"/>
        <v>0</v>
      </c>
      <c r="R231" s="2">
        <f t="shared" si="127"/>
        <v>0</v>
      </c>
      <c r="S231" s="2">
        <f t="shared" si="127"/>
        <v>0</v>
      </c>
      <c r="T231" s="2">
        <f t="shared" si="127"/>
        <v>0</v>
      </c>
      <c r="U231" s="2">
        <f t="shared" si="127"/>
        <v>0</v>
      </c>
      <c r="V231" s="2">
        <f t="shared" si="127"/>
        <v>0</v>
      </c>
      <c r="W231" s="2">
        <f t="shared" si="127"/>
        <v>0</v>
      </c>
      <c r="X231" s="2">
        <f t="shared" si="127"/>
        <v>0</v>
      </c>
      <c r="Y231" s="2">
        <f t="shared" si="127"/>
        <v>0</v>
      </c>
      <c r="Z231" s="2">
        <f t="shared" si="127"/>
        <v>0</v>
      </c>
      <c r="AA231" s="2">
        <f t="shared" si="127"/>
        <v>0</v>
      </c>
      <c r="AB231" s="2">
        <f t="shared" si="127"/>
        <v>0</v>
      </c>
    </row>
    <row r="232" spans="4:30" ht="15.75" hidden="1">
      <c r="D232" s="12" t="s">
        <v>2</v>
      </c>
      <c r="E232" s="9" t="s">
        <v>3</v>
      </c>
      <c r="F232" s="12" t="s">
        <v>4</v>
      </c>
      <c r="G232" s="9" t="s">
        <v>5</v>
      </c>
      <c r="H232" s="12" t="s">
        <v>6</v>
      </c>
      <c r="I232" s="9" t="s">
        <v>7</v>
      </c>
      <c r="J232" s="12" t="s">
        <v>8</v>
      </c>
      <c r="K232" s="9" t="s">
        <v>9</v>
      </c>
      <c r="L232" s="12" t="s">
        <v>10</v>
      </c>
      <c r="M232" s="9" t="s">
        <v>11</v>
      </c>
      <c r="N232" s="12" t="s">
        <v>12</v>
      </c>
      <c r="O232" s="9" t="s">
        <v>13</v>
      </c>
      <c r="P232" s="12" t="s">
        <v>14</v>
      </c>
      <c r="Q232" s="9" t="s">
        <v>15</v>
      </c>
      <c r="R232" s="12" t="s">
        <v>16</v>
      </c>
      <c r="S232" s="9" t="s">
        <v>17</v>
      </c>
      <c r="T232" s="12" t="s">
        <v>18</v>
      </c>
      <c r="U232" s="9" t="s">
        <v>19</v>
      </c>
      <c r="V232" s="12" t="s">
        <v>20</v>
      </c>
      <c r="W232" s="9" t="s">
        <v>21</v>
      </c>
      <c r="X232" s="12" t="s">
        <v>22</v>
      </c>
      <c r="Y232" s="9" t="s">
        <v>23</v>
      </c>
      <c r="Z232" s="12" t="s">
        <v>24</v>
      </c>
      <c r="AA232" s="9" t="s">
        <v>25</v>
      </c>
      <c r="AB232" s="12" t="s">
        <v>26</v>
      </c>
    </row>
    <row r="233" spans="4:30" hidden="1"/>
    <row r="234" spans="4:30" hidden="1"/>
    <row r="235" spans="4:30" hidden="1"/>
    <row r="236" spans="4:30" hidden="1"/>
    <row r="237" spans="4:30" hidden="1"/>
    <row r="238" spans="4:30" hidden="1"/>
    <row r="239" spans="4:30" hidden="1"/>
    <row r="240" spans="4:3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sheetData>
  <mergeCells count="55">
    <mergeCell ref="N1:N4"/>
    <mergeCell ref="O1:O4"/>
    <mergeCell ref="P1:P4"/>
    <mergeCell ref="I1:I4"/>
    <mergeCell ref="J1:J4"/>
    <mergeCell ref="K1:K4"/>
    <mergeCell ref="L1:L4"/>
    <mergeCell ref="M1:M4"/>
    <mergeCell ref="D1:D4"/>
    <mergeCell ref="E1:E4"/>
    <mergeCell ref="F1:F4"/>
    <mergeCell ref="G1:G4"/>
    <mergeCell ref="H1:H4"/>
    <mergeCell ref="Q1:Q4"/>
    <mergeCell ref="R1:R4"/>
    <mergeCell ref="S1:S4"/>
    <mergeCell ref="T1:T4"/>
    <mergeCell ref="U1:U4"/>
    <mergeCell ref="V1:V4"/>
    <mergeCell ref="W1:W4"/>
    <mergeCell ref="X1:X4"/>
    <mergeCell ref="Y1:Y4"/>
    <mergeCell ref="Z1:Z4"/>
    <mergeCell ref="CH4:CI4"/>
    <mergeCell ref="AF7:AJ10"/>
    <mergeCell ref="BR4:BS4"/>
    <mergeCell ref="BT4:BU4"/>
    <mergeCell ref="BV4:BW4"/>
    <mergeCell ref="BX4:BY4"/>
    <mergeCell ref="BZ4:CA4"/>
    <mergeCell ref="BH4:BI4"/>
    <mergeCell ref="BJ4:BK4"/>
    <mergeCell ref="BL4:BM4"/>
    <mergeCell ref="BN4:BO4"/>
    <mergeCell ref="BP4:BQ4"/>
    <mergeCell ref="AX4:AY4"/>
    <mergeCell ref="AZ4:BA4"/>
    <mergeCell ref="BB4:BC4"/>
    <mergeCell ref="BD4:BE4"/>
    <mergeCell ref="L212:R212"/>
    <mergeCell ref="L216:R216"/>
    <mergeCell ref="CB4:CC4"/>
    <mergeCell ref="CD4:CE4"/>
    <mergeCell ref="CF4:CG4"/>
    <mergeCell ref="BF4:BG4"/>
    <mergeCell ref="AN4:AO4"/>
    <mergeCell ref="AP4:AQ4"/>
    <mergeCell ref="AR4:AS4"/>
    <mergeCell ref="AT4:AU4"/>
    <mergeCell ref="AV4:AW4"/>
    <mergeCell ref="AA1:AA4"/>
    <mergeCell ref="AB1:AB4"/>
    <mergeCell ref="AD4:AF4"/>
    <mergeCell ref="AG4:AI4"/>
    <mergeCell ref="AL4:AM4"/>
  </mergeCell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422AE-7497-4E90-BE07-D564631239CA}">
  <sheetPr codeName="ورقة14"/>
  <dimension ref="A1:AT131"/>
  <sheetViews>
    <sheetView rightToLeft="1" workbookViewId="0">
      <selection activeCell="F5" sqref="F5:G6"/>
    </sheetView>
  </sheetViews>
  <sheetFormatPr defaultColWidth="0" defaultRowHeight="15"/>
  <cols>
    <col min="1" max="1" width="9" style="16" customWidth="1"/>
    <col min="2" max="2" width="26.5" style="16" customWidth="1"/>
    <col min="3" max="3" width="9" style="16" customWidth="1"/>
    <col min="4" max="4" width="9" style="17" customWidth="1"/>
    <col min="5" max="8" width="9" hidden="1" customWidth="1"/>
    <col min="9" max="9" width="2.25" customWidth="1"/>
    <col min="10" max="10" width="5" style="16" customWidth="1"/>
    <col min="11" max="11" width="24.875" style="16" customWidth="1"/>
    <col min="12" max="12" width="9" style="17" customWidth="1"/>
    <col min="13" max="13" width="2.75" style="154" customWidth="1"/>
    <col min="14" max="14" width="9" style="154" customWidth="1"/>
    <col min="15" max="15" width="26.875" customWidth="1"/>
    <col min="16" max="40" width="6.625" customWidth="1"/>
    <col min="41" max="41" width="9" customWidth="1"/>
    <col min="42" max="46" width="0" hidden="1" customWidth="1"/>
    <col min="47" max="16384" width="9" hidden="1"/>
  </cols>
  <sheetData>
    <row r="1" spans="1:46" ht="15.75" thickBot="1">
      <c r="P1" s="2">
        <v>1</v>
      </c>
      <c r="Q1" s="2">
        <v>2</v>
      </c>
      <c r="R1" s="2">
        <v>3</v>
      </c>
      <c r="S1" s="2">
        <v>4</v>
      </c>
      <c r="T1" s="2">
        <v>5</v>
      </c>
      <c r="U1" s="2">
        <v>6</v>
      </c>
      <c r="V1" s="2">
        <v>7</v>
      </c>
      <c r="W1" s="2">
        <v>8</v>
      </c>
      <c r="X1" s="2">
        <v>9</v>
      </c>
      <c r="Y1" s="2">
        <v>10</v>
      </c>
      <c r="Z1" s="2">
        <v>11</v>
      </c>
      <c r="AA1" s="2">
        <v>12</v>
      </c>
      <c r="AB1" s="2">
        <v>13</v>
      </c>
      <c r="AC1" s="2">
        <v>14</v>
      </c>
      <c r="AD1" s="2">
        <v>15</v>
      </c>
      <c r="AE1" s="2">
        <v>16</v>
      </c>
      <c r="AF1" s="2">
        <v>17</v>
      </c>
      <c r="AG1" s="2">
        <v>18</v>
      </c>
      <c r="AH1" s="2">
        <v>19</v>
      </c>
      <c r="AI1" s="2">
        <v>20</v>
      </c>
      <c r="AJ1" s="2">
        <v>21</v>
      </c>
      <c r="AK1" s="2">
        <v>22</v>
      </c>
      <c r="AL1" s="2">
        <v>23</v>
      </c>
      <c r="AM1" s="2">
        <v>24</v>
      </c>
      <c r="AN1" s="2">
        <v>25</v>
      </c>
    </row>
    <row r="2" spans="1:46" ht="15" customHeight="1">
      <c r="C2" s="478" t="s">
        <v>285</v>
      </c>
      <c r="D2" s="479"/>
      <c r="K2" s="19" t="s">
        <v>237</v>
      </c>
      <c r="L2" s="265" t="str">
        <f>'ادخال درجات الاختبار الاول '!AD228</f>
        <v>س1</v>
      </c>
      <c r="N2" s="487" t="s">
        <v>275</v>
      </c>
      <c r="O2" s="487"/>
      <c r="P2" s="484" t="str">
        <f>'ادخال درجات الاختبار الاول '!DB4</f>
        <v>-</v>
      </c>
      <c r="Q2" s="484" t="str">
        <f>'ادخال درجات الاختبار الاول '!DC4</f>
        <v>-</v>
      </c>
      <c r="R2" s="484" t="str">
        <f>'ادخال درجات الاختبار الاول '!DD4</f>
        <v>-</v>
      </c>
      <c r="S2" s="484" t="str">
        <f>'ادخال درجات الاختبار الاول '!DE4</f>
        <v>-</v>
      </c>
      <c r="T2" s="484" t="str">
        <f>'ادخال درجات الاختبار الاول '!DF4</f>
        <v>-</v>
      </c>
      <c r="U2" s="484" t="str">
        <f>'ادخال درجات الاختبار الاول '!DG4</f>
        <v>-</v>
      </c>
      <c r="V2" s="484" t="str">
        <f>'ادخال درجات الاختبار الاول '!DH4</f>
        <v>-</v>
      </c>
      <c r="W2" s="484" t="str">
        <f>'ادخال درجات الاختبار الاول '!DI4</f>
        <v>-</v>
      </c>
      <c r="X2" s="484" t="str">
        <f>'ادخال درجات الاختبار الاول '!DJ4</f>
        <v>-</v>
      </c>
      <c r="Y2" s="484" t="str">
        <f>'ادخال درجات الاختبار الاول '!DK4</f>
        <v>-</v>
      </c>
      <c r="Z2" s="484" t="str">
        <f>'ادخال درجات الاختبار الاول '!DL4</f>
        <v>-</v>
      </c>
      <c r="AA2" s="484" t="str">
        <f>'ادخال درجات الاختبار الاول '!DM4</f>
        <v>-</v>
      </c>
      <c r="AB2" s="484" t="str">
        <f>'ادخال درجات الاختبار الاول '!DN4</f>
        <v>-</v>
      </c>
      <c r="AC2" s="484" t="str">
        <f>'ادخال درجات الاختبار الاول '!DO4</f>
        <v>-</v>
      </c>
      <c r="AD2" s="484" t="str">
        <f>'ادخال درجات الاختبار الاول '!DP4</f>
        <v>-</v>
      </c>
      <c r="AE2" s="484" t="str">
        <f>'ادخال درجات الاختبار الاول '!DQ4</f>
        <v>-</v>
      </c>
      <c r="AF2" s="484" t="str">
        <f>'ادخال درجات الاختبار الاول '!DR4</f>
        <v>-</v>
      </c>
      <c r="AG2" s="484" t="str">
        <f>'ادخال درجات الاختبار الاول '!DS4</f>
        <v>-</v>
      </c>
      <c r="AH2" s="484" t="str">
        <f>'ادخال درجات الاختبار الاول '!DT4</f>
        <v>-</v>
      </c>
      <c r="AI2" s="484" t="str">
        <f>'ادخال درجات الاختبار الاول '!DU4</f>
        <v>-</v>
      </c>
      <c r="AJ2" s="484" t="str">
        <f>'ادخال درجات الاختبار الاول '!DV4</f>
        <v>-</v>
      </c>
      <c r="AK2" s="484" t="str">
        <f>'ادخال درجات الاختبار الاول '!DW4</f>
        <v>-</v>
      </c>
      <c r="AL2" s="484" t="str">
        <f>'ادخال درجات الاختبار الاول '!DX4</f>
        <v>-</v>
      </c>
      <c r="AM2" s="484" t="str">
        <f>'ادخال درجات الاختبار الاول '!DY4</f>
        <v>-</v>
      </c>
      <c r="AN2" s="484" t="str">
        <f>'ادخال درجات الاختبار الاول '!DZ4</f>
        <v>-</v>
      </c>
    </row>
    <row r="3" spans="1:46">
      <c r="C3" s="480"/>
      <c r="D3" s="481"/>
      <c r="K3" s="396" t="s">
        <v>247</v>
      </c>
      <c r="L3" s="477" t="e">
        <f>AVERAGE(L11:L130)</f>
        <v>#DIV/0!</v>
      </c>
      <c r="N3" s="487"/>
      <c r="O3" s="487"/>
      <c r="P3" s="484"/>
      <c r="Q3" s="484"/>
      <c r="R3" s="484"/>
      <c r="S3" s="484"/>
      <c r="T3" s="484"/>
      <c r="U3" s="484"/>
      <c r="V3" s="484"/>
      <c r="W3" s="484"/>
      <c r="X3" s="484"/>
      <c r="Y3" s="484"/>
      <c r="Z3" s="484"/>
      <c r="AA3" s="484"/>
      <c r="AB3" s="484"/>
      <c r="AC3" s="484"/>
      <c r="AD3" s="484"/>
      <c r="AE3" s="484"/>
      <c r="AF3" s="484"/>
      <c r="AG3" s="484"/>
      <c r="AH3" s="484"/>
      <c r="AI3" s="484"/>
      <c r="AJ3" s="484"/>
      <c r="AK3" s="484"/>
      <c r="AL3" s="484"/>
      <c r="AM3" s="484"/>
      <c r="AN3" s="484"/>
    </row>
    <row r="4" spans="1:46">
      <c r="C4" s="480"/>
      <c r="D4" s="481"/>
      <c r="K4" s="396"/>
      <c r="L4" s="477"/>
      <c r="N4" s="487"/>
      <c r="O4" s="487"/>
      <c r="P4" s="484"/>
      <c r="Q4" s="484"/>
      <c r="R4" s="484"/>
      <c r="S4" s="484"/>
      <c r="T4" s="484"/>
      <c r="U4" s="484"/>
      <c r="V4" s="484"/>
      <c r="W4" s="484"/>
      <c r="X4" s="484"/>
      <c r="Y4" s="484"/>
      <c r="Z4" s="484"/>
      <c r="AA4" s="484"/>
      <c r="AB4" s="484"/>
      <c r="AC4" s="484"/>
      <c r="AD4" s="484"/>
      <c r="AE4" s="484"/>
      <c r="AF4" s="484"/>
      <c r="AG4" s="484"/>
      <c r="AH4" s="484"/>
      <c r="AI4" s="484"/>
      <c r="AJ4" s="484"/>
      <c r="AK4" s="484"/>
      <c r="AL4" s="484"/>
      <c r="AM4" s="484"/>
      <c r="AN4" s="484"/>
    </row>
    <row r="5" spans="1:46" ht="15.75" thickBot="1">
      <c r="C5" s="482"/>
      <c r="D5" s="483"/>
      <c r="K5" s="19" t="s">
        <v>569</v>
      </c>
      <c r="L5" s="266">
        <f>COUNTIF(L11:L130,"&gt;="&amp;L3)</f>
        <v>0</v>
      </c>
      <c r="N5" s="487"/>
      <c r="O5" s="487"/>
      <c r="P5" s="484"/>
      <c r="Q5" s="484"/>
      <c r="R5" s="484"/>
      <c r="S5" s="484"/>
      <c r="T5" s="484"/>
      <c r="U5" s="484"/>
      <c r="V5" s="484"/>
      <c r="W5" s="484"/>
      <c r="X5" s="484"/>
      <c r="Y5" s="484"/>
      <c r="Z5" s="484"/>
      <c r="AA5" s="484"/>
      <c r="AB5" s="484"/>
      <c r="AC5" s="484"/>
      <c r="AD5" s="484"/>
      <c r="AE5" s="484"/>
      <c r="AF5" s="484"/>
      <c r="AG5" s="484"/>
      <c r="AH5" s="484"/>
      <c r="AI5" s="484"/>
      <c r="AJ5" s="484"/>
      <c r="AK5" s="484"/>
      <c r="AL5" s="484"/>
      <c r="AM5" s="484"/>
      <c r="AN5" s="484"/>
    </row>
    <row r="6" spans="1:46" ht="15.75" thickBot="1">
      <c r="N6" s="487"/>
      <c r="O6" s="487"/>
      <c r="P6" s="484"/>
      <c r="Q6" s="484"/>
      <c r="R6" s="484"/>
      <c r="S6" s="484"/>
      <c r="T6" s="484"/>
      <c r="U6" s="484"/>
      <c r="V6" s="484"/>
      <c r="W6" s="484"/>
      <c r="X6" s="484"/>
      <c r="Y6" s="484"/>
      <c r="Z6" s="484"/>
      <c r="AA6" s="484"/>
      <c r="AB6" s="484"/>
      <c r="AC6" s="484"/>
      <c r="AD6" s="484"/>
      <c r="AE6" s="484"/>
      <c r="AF6" s="484"/>
      <c r="AG6" s="484"/>
      <c r="AH6" s="484"/>
      <c r="AI6" s="484"/>
      <c r="AJ6" s="484"/>
      <c r="AK6" s="484"/>
      <c r="AL6" s="484"/>
      <c r="AM6" s="484"/>
      <c r="AN6" s="484"/>
    </row>
    <row r="7" spans="1:46" ht="15.75" thickBot="1">
      <c r="J7" s="488" t="s">
        <v>167</v>
      </c>
      <c r="K7" s="489"/>
      <c r="L7" s="490"/>
      <c r="M7" s="217"/>
      <c r="N7" s="487"/>
      <c r="O7" s="487"/>
      <c r="P7" s="484"/>
      <c r="Q7" s="484"/>
      <c r="R7" s="484"/>
      <c r="S7" s="484"/>
      <c r="T7" s="484"/>
      <c r="U7" s="484"/>
      <c r="V7" s="484"/>
      <c r="W7" s="484"/>
      <c r="X7" s="484"/>
      <c r="Y7" s="484"/>
      <c r="Z7" s="484"/>
      <c r="AA7" s="484"/>
      <c r="AB7" s="484"/>
      <c r="AC7" s="484"/>
      <c r="AD7" s="484"/>
      <c r="AE7" s="484"/>
      <c r="AF7" s="484"/>
      <c r="AG7" s="484"/>
      <c r="AH7" s="484"/>
      <c r="AI7" s="484"/>
      <c r="AJ7" s="484"/>
      <c r="AK7" s="484"/>
      <c r="AL7" s="484"/>
      <c r="AM7" s="484"/>
      <c r="AN7" s="484"/>
      <c r="AR7" s="488" t="s">
        <v>167</v>
      </c>
      <c r="AS7" s="489"/>
      <c r="AT7" s="490"/>
    </row>
    <row r="8" spans="1:46" ht="15" customHeight="1">
      <c r="A8" s="486" t="str">
        <f>'ادخال درجات التشخيصي'!A6</f>
        <v>م</v>
      </c>
      <c r="B8" s="486" t="str">
        <f>'ادخال درجات التشخيصي'!B6</f>
        <v>الاسم</v>
      </c>
      <c r="C8" s="486" t="str">
        <f>'ادخال درجات التشخيصي'!AC6</f>
        <v xml:space="preserve">المجموع </v>
      </c>
      <c r="D8" s="492" t="str">
        <f>'ادخال درجات التشخيصي'!AD6</f>
        <v>النسبة</v>
      </c>
      <c r="J8" s="491" t="s">
        <v>0</v>
      </c>
      <c r="K8" s="491" t="s">
        <v>1</v>
      </c>
      <c r="L8" s="497" t="s">
        <v>32</v>
      </c>
      <c r="M8" s="218"/>
      <c r="N8" s="486" t="str">
        <f>A8</f>
        <v>م</v>
      </c>
      <c r="O8" s="485" t="str">
        <f>B8</f>
        <v>الاسم</v>
      </c>
      <c r="P8" s="484"/>
      <c r="Q8" s="484"/>
      <c r="R8" s="484"/>
      <c r="S8" s="484"/>
      <c r="T8" s="484"/>
      <c r="U8" s="484"/>
      <c r="V8" s="484"/>
      <c r="W8" s="484"/>
      <c r="X8" s="484"/>
      <c r="Y8" s="484"/>
      <c r="Z8" s="484"/>
      <c r="AA8" s="484"/>
      <c r="AB8" s="484"/>
      <c r="AC8" s="484"/>
      <c r="AD8" s="484"/>
      <c r="AE8" s="484"/>
      <c r="AF8" s="484"/>
      <c r="AG8" s="484"/>
      <c r="AH8" s="484"/>
      <c r="AI8" s="484"/>
      <c r="AJ8" s="484"/>
      <c r="AK8" s="484"/>
      <c r="AL8" s="484"/>
      <c r="AM8" s="484"/>
      <c r="AN8" s="484"/>
      <c r="AR8" s="491" t="s">
        <v>0</v>
      </c>
      <c r="AS8" s="491" t="s">
        <v>1</v>
      </c>
      <c r="AT8" s="497" t="s">
        <v>32</v>
      </c>
    </row>
    <row r="9" spans="1:46" ht="15" customHeight="1">
      <c r="A9" s="486"/>
      <c r="B9" s="486"/>
      <c r="C9" s="486"/>
      <c r="D9" s="492"/>
      <c r="J9" s="486"/>
      <c r="K9" s="486"/>
      <c r="L9" s="492"/>
      <c r="M9" s="218"/>
      <c r="N9" s="486"/>
      <c r="O9" s="485"/>
      <c r="P9" s="484"/>
      <c r="Q9" s="484"/>
      <c r="R9" s="484"/>
      <c r="S9" s="484"/>
      <c r="T9" s="484"/>
      <c r="U9" s="484"/>
      <c r="V9" s="484"/>
      <c r="W9" s="484"/>
      <c r="X9" s="484"/>
      <c r="Y9" s="484"/>
      <c r="Z9" s="484"/>
      <c r="AA9" s="484"/>
      <c r="AB9" s="484"/>
      <c r="AC9" s="484"/>
      <c r="AD9" s="484"/>
      <c r="AE9" s="484"/>
      <c r="AF9" s="484"/>
      <c r="AG9" s="484"/>
      <c r="AH9" s="484"/>
      <c r="AI9" s="484"/>
      <c r="AJ9" s="484"/>
      <c r="AK9" s="484"/>
      <c r="AL9" s="484"/>
      <c r="AM9" s="484"/>
      <c r="AN9" s="484"/>
      <c r="AR9" s="486"/>
      <c r="AS9" s="486"/>
      <c r="AT9" s="492"/>
    </row>
    <row r="10" spans="1:46" ht="15" customHeight="1">
      <c r="A10" s="486"/>
      <c r="B10" s="486"/>
      <c r="C10" s="486"/>
      <c r="D10" s="492"/>
      <c r="J10" s="486"/>
      <c r="K10" s="486"/>
      <c r="L10" s="492"/>
      <c r="M10" s="218"/>
      <c r="N10" s="486"/>
      <c r="O10" s="485"/>
      <c r="P10" s="484"/>
      <c r="Q10" s="484"/>
      <c r="R10" s="484"/>
      <c r="S10" s="484"/>
      <c r="T10" s="484"/>
      <c r="U10" s="484"/>
      <c r="V10" s="484"/>
      <c r="W10" s="484"/>
      <c r="X10" s="484"/>
      <c r="Y10" s="484"/>
      <c r="Z10" s="484"/>
      <c r="AA10" s="484"/>
      <c r="AB10" s="484"/>
      <c r="AC10" s="484"/>
      <c r="AD10" s="484"/>
      <c r="AE10" s="484"/>
      <c r="AF10" s="484"/>
      <c r="AG10" s="484"/>
      <c r="AH10" s="484"/>
      <c r="AI10" s="484"/>
      <c r="AJ10" s="484"/>
      <c r="AK10" s="484"/>
      <c r="AL10" s="484"/>
      <c r="AM10" s="484"/>
      <c r="AN10" s="484"/>
      <c r="AR10" s="486"/>
      <c r="AS10" s="486"/>
      <c r="AT10" s="492"/>
    </row>
    <row r="11" spans="1:46">
      <c r="A11" s="91">
        <f>'ادخال درجات التشخيصي'!A7</f>
        <v>1</v>
      </c>
      <c r="B11" s="19" t="str">
        <f>IF('ادخال درجات الاختبار الاول '!B6="","",'ادخال درجات الاختبار الاول '!B6)</f>
        <v/>
      </c>
      <c r="C11" s="19" t="str">
        <f>'ادخال درجات الاختبار الاول '!AC6</f>
        <v/>
      </c>
      <c r="D11" s="92" t="str">
        <f>'ادخال درجات الاختبار الاول '!AD6</f>
        <v/>
      </c>
      <c r="G11" t="str">
        <f>IF(B11="","",RANK(D11,$D:$D,1)+COUNTIF(D$11:$D11,D11)-1)</f>
        <v/>
      </c>
      <c r="H11" t="str">
        <f>IF(B11="","",RANK(D11,$D:$D)+COUNTIF($D$11:D11,D11)-1)</f>
        <v/>
      </c>
      <c r="J11" s="91">
        <v>1</v>
      </c>
      <c r="K11" s="19" t="str">
        <f>IF(B11="","",INDEX($B$11:$B$454,MATCH(J11,$H$11:$H$454,0)))</f>
        <v/>
      </c>
      <c r="L11" s="92" t="str">
        <f>IF(D11="","",INDEX($D$11:$D$454,MATCH(J11,$H$11:$H$454,0)))</f>
        <v/>
      </c>
      <c r="M11" s="219"/>
      <c r="N11" s="220">
        <f>A11</f>
        <v>1</v>
      </c>
      <c r="O11" s="188" t="str">
        <f>B11</f>
        <v/>
      </c>
      <c r="P11" s="166" t="str">
        <f>'ادخال درجات الاختبار الاول '!AM6</f>
        <v/>
      </c>
      <c r="Q11" s="166" t="str">
        <f>'ادخال درجات الاختبار الاول '!AO6</f>
        <v/>
      </c>
      <c r="R11" s="166" t="str">
        <f>'ادخال درجات الاختبار الاول '!AQ6</f>
        <v/>
      </c>
      <c r="S11" s="166" t="str">
        <f>'ادخال درجات الاختبار الاول '!AS6</f>
        <v/>
      </c>
      <c r="T11" s="166" t="str">
        <f>'ادخال درجات الاختبار الاول '!AU6</f>
        <v/>
      </c>
      <c r="U11" s="166" t="str">
        <f>'ادخال درجات الاختبار الاول '!AW6</f>
        <v/>
      </c>
      <c r="V11" s="166" t="str">
        <f>'ادخال درجات الاختبار الاول '!AY6</f>
        <v/>
      </c>
      <c r="W11" s="166" t="str">
        <f>'ادخال درجات الاختبار الاول '!BA6</f>
        <v/>
      </c>
      <c r="X11" s="166" t="str">
        <f>'ادخال درجات الاختبار الاول '!BC6</f>
        <v/>
      </c>
      <c r="Y11" s="166" t="str">
        <f>'ادخال درجات الاختبار الاول '!BE6</f>
        <v/>
      </c>
      <c r="Z11" s="166" t="str">
        <f>'ادخال درجات الاختبار الاول '!BG6</f>
        <v/>
      </c>
      <c r="AA11" s="166" t="str">
        <f>'ادخال درجات الاختبار الاول '!BI6</f>
        <v/>
      </c>
      <c r="AB11" s="166" t="str">
        <f>'ادخال درجات الاختبار الاول '!BK6</f>
        <v/>
      </c>
      <c r="AC11" s="166" t="str">
        <f>'ادخال درجات الاختبار الاول '!BM6</f>
        <v/>
      </c>
      <c r="AD11" s="166" t="str">
        <f>'ادخال درجات الاختبار الاول '!BO6</f>
        <v/>
      </c>
      <c r="AE11" s="166" t="str">
        <f>'ادخال درجات الاختبار الاول '!BQ6</f>
        <v/>
      </c>
      <c r="AF11" s="166" t="str">
        <f>'ادخال درجات الاختبار الاول '!BS6</f>
        <v/>
      </c>
      <c r="AG11" s="166" t="str">
        <f>'ادخال درجات الاختبار الاول '!BU6</f>
        <v/>
      </c>
      <c r="AH11" s="166" t="str">
        <f>'ادخال درجات الاختبار الاول '!BW6</f>
        <v/>
      </c>
      <c r="AI11" s="166" t="str">
        <f>'ادخال درجات الاختبار الاول '!BY6</f>
        <v/>
      </c>
      <c r="AJ11" s="166" t="str">
        <f>'ادخال درجات الاختبار الاول '!CA6</f>
        <v/>
      </c>
      <c r="AK11" s="166" t="str">
        <f>'ادخال درجات الاختبار الاول '!CC6</f>
        <v/>
      </c>
      <c r="AL11" s="166" t="str">
        <f>'ادخال درجات الاختبار الاول '!CE6</f>
        <v/>
      </c>
      <c r="AM11" s="166" t="str">
        <f>'ادخال درجات الاختبار الاول '!CG6</f>
        <v/>
      </c>
      <c r="AN11" s="166" t="str">
        <f>'ادخال درجات الاختبار الاول '!CI6</f>
        <v/>
      </c>
      <c r="AR11" s="91">
        <v>1</v>
      </c>
      <c r="AS11" s="19" t="str">
        <f>IF(B11="","",INDEX($B$11:$B$454,MATCH(AR11,$G$11:$G$454,0)))</f>
        <v/>
      </c>
      <c r="AT11" s="92" t="str">
        <f>IF(B11="","",INDEX($D$11:$D$454,MATCH(AR11,$G$11:$G$454,0)))</f>
        <v/>
      </c>
    </row>
    <row r="12" spans="1:46">
      <c r="A12" s="91">
        <f>'ادخال درجات التشخيصي'!A8</f>
        <v>2</v>
      </c>
      <c r="B12" s="19" t="str">
        <f>IF('ادخال درجات الاختبار الاول '!B7="","",'ادخال درجات الاختبار الاول '!B7)</f>
        <v/>
      </c>
      <c r="C12" s="19" t="str">
        <f>'ادخال درجات الاختبار الاول '!AC7</f>
        <v/>
      </c>
      <c r="D12" s="92" t="str">
        <f>'ادخال درجات الاختبار الاول '!AD7</f>
        <v/>
      </c>
      <c r="G12" t="str">
        <f>IF(B12="","",RANK(D12,$D:$D,1)+COUNTIF(D$11:$D12,D12)-1)</f>
        <v/>
      </c>
      <c r="H12" t="str">
        <f>IF(B12="","",RANK(D12,$D:$D)+COUNTIF($D$11:D12,D12)-1)</f>
        <v/>
      </c>
      <c r="J12" s="91">
        <v>2</v>
      </c>
      <c r="K12" s="19" t="str">
        <f t="shared" ref="K12:K75" si="0">IF(B12="","",INDEX($B$11:$B$454,MATCH(J12,$H$11:$H$454,0)))</f>
        <v/>
      </c>
      <c r="L12" s="92" t="str">
        <f t="shared" ref="L12:L75" si="1">IF(D12="","",INDEX($D$11:$D$454,MATCH(J12,$H$11:$H$454,0)))</f>
        <v/>
      </c>
      <c r="M12" s="219"/>
      <c r="N12" s="220">
        <f t="shared" ref="N12:O75" si="2">A12</f>
        <v>2</v>
      </c>
      <c r="O12" s="188" t="str">
        <f t="shared" si="2"/>
        <v/>
      </c>
      <c r="P12" s="166" t="str">
        <f>'ادخال درجات الاختبار الاول '!AM7</f>
        <v/>
      </c>
      <c r="Q12" s="166" t="str">
        <f>'ادخال درجات الاختبار الاول '!AO7</f>
        <v/>
      </c>
      <c r="R12" s="166" t="str">
        <f>'ادخال درجات الاختبار الاول '!AQ7</f>
        <v/>
      </c>
      <c r="S12" s="166" t="str">
        <f>'ادخال درجات الاختبار الاول '!AS7</f>
        <v/>
      </c>
      <c r="T12" s="166" t="str">
        <f>'ادخال درجات الاختبار الاول '!AU7</f>
        <v/>
      </c>
      <c r="U12" s="166" t="str">
        <f>'ادخال درجات الاختبار الاول '!AW7</f>
        <v/>
      </c>
      <c r="V12" s="166" t="str">
        <f>'ادخال درجات الاختبار الاول '!AY7</f>
        <v/>
      </c>
      <c r="W12" s="166" t="str">
        <f>'ادخال درجات الاختبار الاول '!BA7</f>
        <v/>
      </c>
      <c r="X12" s="166" t="str">
        <f>'ادخال درجات الاختبار الاول '!BC7</f>
        <v/>
      </c>
      <c r="Y12" s="166" t="str">
        <f>'ادخال درجات الاختبار الاول '!BE7</f>
        <v/>
      </c>
      <c r="Z12" s="166" t="str">
        <f>'ادخال درجات الاختبار الاول '!BG7</f>
        <v/>
      </c>
      <c r="AA12" s="166" t="str">
        <f>'ادخال درجات الاختبار الاول '!BI7</f>
        <v/>
      </c>
      <c r="AB12" s="166" t="str">
        <f>'ادخال درجات الاختبار الاول '!BK7</f>
        <v/>
      </c>
      <c r="AC12" s="166" t="str">
        <f>'ادخال درجات الاختبار الاول '!BM7</f>
        <v/>
      </c>
      <c r="AD12" s="166" t="str">
        <f>'ادخال درجات الاختبار الاول '!BO7</f>
        <v/>
      </c>
      <c r="AE12" s="166" t="str">
        <f>'ادخال درجات الاختبار الاول '!BQ7</f>
        <v/>
      </c>
      <c r="AF12" s="166" t="str">
        <f>'ادخال درجات الاختبار الاول '!BS7</f>
        <v/>
      </c>
      <c r="AG12" s="166" t="str">
        <f>'ادخال درجات الاختبار الاول '!BU7</f>
        <v/>
      </c>
      <c r="AH12" s="166" t="str">
        <f>'ادخال درجات الاختبار الاول '!BW7</f>
        <v/>
      </c>
      <c r="AI12" s="166" t="str">
        <f>'ادخال درجات الاختبار الاول '!BY7</f>
        <v/>
      </c>
      <c r="AJ12" s="166" t="str">
        <f>'ادخال درجات الاختبار الاول '!CA7</f>
        <v/>
      </c>
      <c r="AK12" s="166" t="str">
        <f>'ادخال درجات الاختبار الاول '!CC7</f>
        <v/>
      </c>
      <c r="AL12" s="166" t="str">
        <f>'ادخال درجات الاختبار الاول '!CE7</f>
        <v/>
      </c>
      <c r="AM12" s="166" t="str">
        <f>'ادخال درجات الاختبار الاول '!CG7</f>
        <v/>
      </c>
      <c r="AN12" s="166" t="str">
        <f>'ادخال درجات الاختبار الاول '!CI7</f>
        <v/>
      </c>
      <c r="AR12" s="91">
        <v>2</v>
      </c>
      <c r="AS12" s="19" t="str">
        <f t="shared" ref="AS12:AS75" si="3">IF(B12="","",INDEX($B$11:$B$454,MATCH(AR12,$G$11:$G$454,0)))</f>
        <v/>
      </c>
      <c r="AT12" s="92" t="str">
        <f t="shared" ref="AT12:AT75" si="4">IF(B12="","",INDEX($D$11:$D$454,MATCH(AR12,$G$11:$G$454,0)))</f>
        <v/>
      </c>
    </row>
    <row r="13" spans="1:46">
      <c r="A13" s="91">
        <f>'ادخال درجات التشخيصي'!A9</f>
        <v>3</v>
      </c>
      <c r="B13" s="19" t="str">
        <f>IF('ادخال درجات الاختبار الاول '!B8="","",'ادخال درجات الاختبار الاول '!B8)</f>
        <v/>
      </c>
      <c r="C13" s="19" t="str">
        <f>'ادخال درجات الاختبار الاول '!AC8</f>
        <v/>
      </c>
      <c r="D13" s="92" t="str">
        <f>'ادخال درجات الاختبار الاول '!AD8</f>
        <v/>
      </c>
      <c r="G13" t="str">
        <f>IF(B13="","",RANK(D13,$D:$D,1)+COUNTIF(D$11:$D13,D13)-1)</f>
        <v/>
      </c>
      <c r="H13" t="str">
        <f>IF(B13="","",RANK(D13,$D:$D)+COUNTIF($D$11:D13,D13)-1)</f>
        <v/>
      </c>
      <c r="J13" s="91">
        <v>3</v>
      </c>
      <c r="K13" s="19" t="str">
        <f t="shared" si="0"/>
        <v/>
      </c>
      <c r="L13" s="92" t="str">
        <f t="shared" si="1"/>
        <v/>
      </c>
      <c r="M13" s="219"/>
      <c r="N13" s="220">
        <f t="shared" si="2"/>
        <v>3</v>
      </c>
      <c r="O13" s="188" t="str">
        <f t="shared" si="2"/>
        <v/>
      </c>
      <c r="P13" s="166" t="str">
        <f>'ادخال درجات الاختبار الاول '!AM8</f>
        <v/>
      </c>
      <c r="Q13" s="166" t="str">
        <f>'ادخال درجات الاختبار الاول '!AO8</f>
        <v/>
      </c>
      <c r="R13" s="166" t="str">
        <f>'ادخال درجات الاختبار الاول '!AQ8</f>
        <v/>
      </c>
      <c r="S13" s="166" t="str">
        <f>'ادخال درجات الاختبار الاول '!AS8</f>
        <v/>
      </c>
      <c r="T13" s="166" t="str">
        <f>'ادخال درجات الاختبار الاول '!AU8</f>
        <v/>
      </c>
      <c r="U13" s="166" t="str">
        <f>'ادخال درجات الاختبار الاول '!AW8</f>
        <v/>
      </c>
      <c r="V13" s="166" t="str">
        <f>'ادخال درجات الاختبار الاول '!AY8</f>
        <v/>
      </c>
      <c r="W13" s="166" t="str">
        <f>'ادخال درجات الاختبار الاول '!BA8</f>
        <v/>
      </c>
      <c r="X13" s="166" t="str">
        <f>'ادخال درجات الاختبار الاول '!BC8</f>
        <v/>
      </c>
      <c r="Y13" s="166" t="str">
        <f>'ادخال درجات الاختبار الاول '!BE8</f>
        <v/>
      </c>
      <c r="Z13" s="166" t="str">
        <f>'ادخال درجات الاختبار الاول '!BG8</f>
        <v/>
      </c>
      <c r="AA13" s="166" t="str">
        <f>'ادخال درجات الاختبار الاول '!BI8</f>
        <v/>
      </c>
      <c r="AB13" s="166" t="str">
        <f>'ادخال درجات الاختبار الاول '!BK8</f>
        <v/>
      </c>
      <c r="AC13" s="166" t="str">
        <f>'ادخال درجات الاختبار الاول '!BM8</f>
        <v/>
      </c>
      <c r="AD13" s="166" t="str">
        <f>'ادخال درجات الاختبار الاول '!BO8</f>
        <v/>
      </c>
      <c r="AE13" s="166" t="str">
        <f>'ادخال درجات الاختبار الاول '!BQ8</f>
        <v/>
      </c>
      <c r="AF13" s="166" t="str">
        <f>'ادخال درجات الاختبار الاول '!BS8</f>
        <v/>
      </c>
      <c r="AG13" s="166" t="str">
        <f>'ادخال درجات الاختبار الاول '!BU8</f>
        <v/>
      </c>
      <c r="AH13" s="166" t="str">
        <f>'ادخال درجات الاختبار الاول '!BW8</f>
        <v/>
      </c>
      <c r="AI13" s="166" t="str">
        <f>'ادخال درجات الاختبار الاول '!BY8</f>
        <v/>
      </c>
      <c r="AJ13" s="166" t="str">
        <f>'ادخال درجات الاختبار الاول '!CA8</f>
        <v/>
      </c>
      <c r="AK13" s="166" t="str">
        <f>'ادخال درجات الاختبار الاول '!CC8</f>
        <v/>
      </c>
      <c r="AL13" s="166" t="str">
        <f>'ادخال درجات الاختبار الاول '!CE8</f>
        <v/>
      </c>
      <c r="AM13" s="166" t="str">
        <f>'ادخال درجات الاختبار الاول '!CG8</f>
        <v/>
      </c>
      <c r="AN13" s="166" t="str">
        <f>'ادخال درجات الاختبار الاول '!CI8</f>
        <v/>
      </c>
      <c r="AR13" s="91">
        <v>3</v>
      </c>
      <c r="AS13" s="19" t="str">
        <f t="shared" si="3"/>
        <v/>
      </c>
      <c r="AT13" s="92" t="str">
        <f t="shared" si="4"/>
        <v/>
      </c>
    </row>
    <row r="14" spans="1:46">
      <c r="A14" s="91">
        <f>'ادخال درجات التشخيصي'!A10</f>
        <v>4</v>
      </c>
      <c r="B14" s="19" t="str">
        <f>IF('ادخال درجات الاختبار الاول '!B9="","",'ادخال درجات الاختبار الاول '!B9)</f>
        <v/>
      </c>
      <c r="C14" s="19" t="str">
        <f>'ادخال درجات الاختبار الاول '!AC9</f>
        <v/>
      </c>
      <c r="D14" s="92" t="str">
        <f>'ادخال درجات الاختبار الاول '!AD9</f>
        <v/>
      </c>
      <c r="G14" t="str">
        <f>IF(B14="","",RANK(D14,$D:$D,1)+COUNTIF(D$11:$D14,D14)-1)</f>
        <v/>
      </c>
      <c r="H14" t="str">
        <f>IF(B14="","",RANK(D14,$D:$D)+COUNTIF($D$11:D14,D14)-1)</f>
        <v/>
      </c>
      <c r="J14" s="91">
        <v>4</v>
      </c>
      <c r="K14" s="19" t="str">
        <f t="shared" si="0"/>
        <v/>
      </c>
      <c r="L14" s="92" t="str">
        <f t="shared" si="1"/>
        <v/>
      </c>
      <c r="M14" s="219"/>
      <c r="N14" s="220">
        <f t="shared" si="2"/>
        <v>4</v>
      </c>
      <c r="O14" s="188" t="str">
        <f t="shared" si="2"/>
        <v/>
      </c>
      <c r="P14" s="166" t="str">
        <f>'ادخال درجات الاختبار الاول '!AM9</f>
        <v/>
      </c>
      <c r="Q14" s="166" t="str">
        <f>'ادخال درجات الاختبار الاول '!AO9</f>
        <v/>
      </c>
      <c r="R14" s="166" t="str">
        <f>'ادخال درجات الاختبار الاول '!AQ9</f>
        <v/>
      </c>
      <c r="S14" s="166" t="str">
        <f>'ادخال درجات الاختبار الاول '!AS9</f>
        <v/>
      </c>
      <c r="T14" s="166" t="str">
        <f>'ادخال درجات الاختبار الاول '!AU9</f>
        <v/>
      </c>
      <c r="U14" s="166" t="str">
        <f>'ادخال درجات الاختبار الاول '!AW9</f>
        <v/>
      </c>
      <c r="V14" s="166" t="str">
        <f>'ادخال درجات الاختبار الاول '!AY9</f>
        <v/>
      </c>
      <c r="W14" s="166" t="str">
        <f>'ادخال درجات الاختبار الاول '!BA9</f>
        <v/>
      </c>
      <c r="X14" s="166" t="str">
        <f>'ادخال درجات الاختبار الاول '!BC9</f>
        <v/>
      </c>
      <c r="Y14" s="166" t="str">
        <f>'ادخال درجات الاختبار الاول '!BE9</f>
        <v/>
      </c>
      <c r="Z14" s="166" t="str">
        <f>'ادخال درجات الاختبار الاول '!BG9</f>
        <v/>
      </c>
      <c r="AA14" s="166" t="str">
        <f>'ادخال درجات الاختبار الاول '!BI9</f>
        <v/>
      </c>
      <c r="AB14" s="166" t="str">
        <f>'ادخال درجات الاختبار الاول '!BK9</f>
        <v/>
      </c>
      <c r="AC14" s="166" t="str">
        <f>'ادخال درجات الاختبار الاول '!BM9</f>
        <v/>
      </c>
      <c r="AD14" s="166" t="str">
        <f>'ادخال درجات الاختبار الاول '!BO9</f>
        <v/>
      </c>
      <c r="AE14" s="166" t="str">
        <f>'ادخال درجات الاختبار الاول '!BQ9</f>
        <v/>
      </c>
      <c r="AF14" s="166" t="str">
        <f>'ادخال درجات الاختبار الاول '!BS9</f>
        <v/>
      </c>
      <c r="AG14" s="166" t="str">
        <f>'ادخال درجات الاختبار الاول '!BU9</f>
        <v/>
      </c>
      <c r="AH14" s="166" t="str">
        <f>'ادخال درجات الاختبار الاول '!BW9</f>
        <v/>
      </c>
      <c r="AI14" s="166" t="str">
        <f>'ادخال درجات الاختبار الاول '!BY9</f>
        <v/>
      </c>
      <c r="AJ14" s="166" t="str">
        <f>'ادخال درجات الاختبار الاول '!CA9</f>
        <v/>
      </c>
      <c r="AK14" s="166" t="str">
        <f>'ادخال درجات الاختبار الاول '!CC9</f>
        <v/>
      </c>
      <c r="AL14" s="166" t="str">
        <f>'ادخال درجات الاختبار الاول '!CE9</f>
        <v/>
      </c>
      <c r="AM14" s="166" t="str">
        <f>'ادخال درجات الاختبار الاول '!CG9</f>
        <v/>
      </c>
      <c r="AN14" s="166" t="str">
        <f>'ادخال درجات الاختبار الاول '!CI9</f>
        <v/>
      </c>
      <c r="AR14" s="91">
        <v>4</v>
      </c>
      <c r="AS14" s="19" t="str">
        <f t="shared" si="3"/>
        <v/>
      </c>
      <c r="AT14" s="92" t="str">
        <f t="shared" si="4"/>
        <v/>
      </c>
    </row>
    <row r="15" spans="1:46">
      <c r="A15" s="91">
        <f>'ادخال درجات التشخيصي'!A11</f>
        <v>5</v>
      </c>
      <c r="B15" s="19" t="str">
        <f>IF('ادخال درجات الاختبار الاول '!B10="","",'ادخال درجات الاختبار الاول '!B10)</f>
        <v/>
      </c>
      <c r="C15" s="19" t="str">
        <f>'ادخال درجات الاختبار الاول '!AC10</f>
        <v/>
      </c>
      <c r="D15" s="92" t="str">
        <f>'ادخال درجات الاختبار الاول '!AD10</f>
        <v/>
      </c>
      <c r="G15" t="str">
        <f>IF(B15="","",RANK(D15,$D:$D,1)+COUNTIF(D$11:$D15,D15)-1)</f>
        <v/>
      </c>
      <c r="H15" t="str">
        <f>IF(B15="","",RANK(D15,$D:$D)+COUNTIF($D$11:D15,D15)-1)</f>
        <v/>
      </c>
      <c r="J15" s="91">
        <v>5</v>
      </c>
      <c r="K15" s="19" t="str">
        <f t="shared" si="0"/>
        <v/>
      </c>
      <c r="L15" s="92" t="str">
        <f t="shared" si="1"/>
        <v/>
      </c>
      <c r="M15" s="219"/>
      <c r="N15" s="220">
        <f t="shared" si="2"/>
        <v>5</v>
      </c>
      <c r="O15" s="188" t="str">
        <f t="shared" si="2"/>
        <v/>
      </c>
      <c r="P15" s="166" t="str">
        <f>'ادخال درجات الاختبار الاول '!AM10</f>
        <v/>
      </c>
      <c r="Q15" s="166" t="str">
        <f>'ادخال درجات الاختبار الاول '!AO10</f>
        <v/>
      </c>
      <c r="R15" s="166" t="str">
        <f>'ادخال درجات الاختبار الاول '!AQ10</f>
        <v/>
      </c>
      <c r="S15" s="166" t="str">
        <f>'ادخال درجات الاختبار الاول '!AS10</f>
        <v/>
      </c>
      <c r="T15" s="166" t="str">
        <f>'ادخال درجات الاختبار الاول '!AU10</f>
        <v/>
      </c>
      <c r="U15" s="166" t="str">
        <f>'ادخال درجات الاختبار الاول '!AW10</f>
        <v/>
      </c>
      <c r="V15" s="166" t="str">
        <f>'ادخال درجات الاختبار الاول '!AY10</f>
        <v/>
      </c>
      <c r="W15" s="166" t="str">
        <f>'ادخال درجات الاختبار الاول '!BA10</f>
        <v/>
      </c>
      <c r="X15" s="166" t="str">
        <f>'ادخال درجات الاختبار الاول '!BC10</f>
        <v/>
      </c>
      <c r="Y15" s="166" t="str">
        <f>'ادخال درجات الاختبار الاول '!BE10</f>
        <v/>
      </c>
      <c r="Z15" s="166" t="str">
        <f>'ادخال درجات الاختبار الاول '!BG10</f>
        <v/>
      </c>
      <c r="AA15" s="166" t="str">
        <f>'ادخال درجات الاختبار الاول '!BI10</f>
        <v/>
      </c>
      <c r="AB15" s="166" t="str">
        <f>'ادخال درجات الاختبار الاول '!BK10</f>
        <v/>
      </c>
      <c r="AC15" s="166" t="str">
        <f>'ادخال درجات الاختبار الاول '!BM10</f>
        <v/>
      </c>
      <c r="AD15" s="166" t="str">
        <f>'ادخال درجات الاختبار الاول '!BO10</f>
        <v/>
      </c>
      <c r="AE15" s="166" t="str">
        <f>'ادخال درجات الاختبار الاول '!BQ10</f>
        <v/>
      </c>
      <c r="AF15" s="166" t="str">
        <f>'ادخال درجات الاختبار الاول '!BS10</f>
        <v/>
      </c>
      <c r="AG15" s="166" t="str">
        <f>'ادخال درجات الاختبار الاول '!BU10</f>
        <v/>
      </c>
      <c r="AH15" s="166" t="str">
        <f>'ادخال درجات الاختبار الاول '!BW10</f>
        <v/>
      </c>
      <c r="AI15" s="166" t="str">
        <f>'ادخال درجات الاختبار الاول '!BY10</f>
        <v/>
      </c>
      <c r="AJ15" s="166" t="str">
        <f>'ادخال درجات الاختبار الاول '!CA10</f>
        <v/>
      </c>
      <c r="AK15" s="166" t="str">
        <f>'ادخال درجات الاختبار الاول '!CC10</f>
        <v/>
      </c>
      <c r="AL15" s="166" t="str">
        <f>'ادخال درجات الاختبار الاول '!CE10</f>
        <v/>
      </c>
      <c r="AM15" s="166" t="str">
        <f>'ادخال درجات الاختبار الاول '!CG10</f>
        <v/>
      </c>
      <c r="AN15" s="166" t="str">
        <f>'ادخال درجات الاختبار الاول '!CI10</f>
        <v/>
      </c>
      <c r="AR15" s="91">
        <v>5</v>
      </c>
      <c r="AS15" s="19" t="str">
        <f t="shared" si="3"/>
        <v/>
      </c>
      <c r="AT15" s="92" t="str">
        <f t="shared" si="4"/>
        <v/>
      </c>
    </row>
    <row r="16" spans="1:46">
      <c r="A16" s="91">
        <f>'ادخال درجات التشخيصي'!A12</f>
        <v>6</v>
      </c>
      <c r="B16" s="19" t="str">
        <f>IF('ادخال درجات الاختبار الاول '!B11="","",'ادخال درجات الاختبار الاول '!B11)</f>
        <v/>
      </c>
      <c r="C16" s="19" t="str">
        <f>'ادخال درجات الاختبار الاول '!AC11</f>
        <v/>
      </c>
      <c r="D16" s="92" t="str">
        <f>'ادخال درجات الاختبار الاول '!AD11</f>
        <v/>
      </c>
      <c r="G16" t="str">
        <f>IF(B16="","",RANK(D16,$D:$D,1)+COUNTIF(D$11:$D16,D16)-1)</f>
        <v/>
      </c>
      <c r="H16" t="str">
        <f>IF(B16="","",RANK(D16,$D:$D)+COUNTIF($D$11:D16,D16)-1)</f>
        <v/>
      </c>
      <c r="J16" s="91">
        <v>6</v>
      </c>
      <c r="K16" s="19" t="str">
        <f t="shared" si="0"/>
        <v/>
      </c>
      <c r="L16" s="92" t="str">
        <f t="shared" si="1"/>
        <v/>
      </c>
      <c r="M16" s="219"/>
      <c r="N16" s="220">
        <f t="shared" si="2"/>
        <v>6</v>
      </c>
      <c r="O16" s="188" t="str">
        <f t="shared" si="2"/>
        <v/>
      </c>
      <c r="P16" s="166" t="str">
        <f>'ادخال درجات الاختبار الاول '!AM11</f>
        <v/>
      </c>
      <c r="Q16" s="166" t="str">
        <f>'ادخال درجات الاختبار الاول '!AO11</f>
        <v/>
      </c>
      <c r="R16" s="166" t="str">
        <f>'ادخال درجات الاختبار الاول '!AQ11</f>
        <v/>
      </c>
      <c r="S16" s="166" t="str">
        <f>'ادخال درجات الاختبار الاول '!AS11</f>
        <v/>
      </c>
      <c r="T16" s="166" t="str">
        <f>'ادخال درجات الاختبار الاول '!AU11</f>
        <v/>
      </c>
      <c r="U16" s="166" t="str">
        <f>'ادخال درجات الاختبار الاول '!AW11</f>
        <v/>
      </c>
      <c r="V16" s="166" t="str">
        <f>'ادخال درجات الاختبار الاول '!AY11</f>
        <v/>
      </c>
      <c r="W16" s="166" t="str">
        <f>'ادخال درجات الاختبار الاول '!BA11</f>
        <v/>
      </c>
      <c r="X16" s="166" t="str">
        <f>'ادخال درجات الاختبار الاول '!BC11</f>
        <v/>
      </c>
      <c r="Y16" s="166" t="str">
        <f>'ادخال درجات الاختبار الاول '!BE11</f>
        <v/>
      </c>
      <c r="Z16" s="166" t="str">
        <f>'ادخال درجات الاختبار الاول '!BG11</f>
        <v/>
      </c>
      <c r="AA16" s="166" t="str">
        <f>'ادخال درجات الاختبار الاول '!BI11</f>
        <v/>
      </c>
      <c r="AB16" s="166" t="str">
        <f>'ادخال درجات الاختبار الاول '!BK11</f>
        <v/>
      </c>
      <c r="AC16" s="166" t="str">
        <f>'ادخال درجات الاختبار الاول '!BM11</f>
        <v/>
      </c>
      <c r="AD16" s="166" t="str">
        <f>'ادخال درجات الاختبار الاول '!BO11</f>
        <v/>
      </c>
      <c r="AE16" s="166" t="str">
        <f>'ادخال درجات الاختبار الاول '!BQ11</f>
        <v/>
      </c>
      <c r="AF16" s="166" t="str">
        <f>'ادخال درجات الاختبار الاول '!BS11</f>
        <v/>
      </c>
      <c r="AG16" s="166" t="str">
        <f>'ادخال درجات الاختبار الاول '!BU11</f>
        <v/>
      </c>
      <c r="AH16" s="166" t="str">
        <f>'ادخال درجات الاختبار الاول '!BW11</f>
        <v/>
      </c>
      <c r="AI16" s="166" t="str">
        <f>'ادخال درجات الاختبار الاول '!BY11</f>
        <v/>
      </c>
      <c r="AJ16" s="166" t="str">
        <f>'ادخال درجات الاختبار الاول '!CA11</f>
        <v/>
      </c>
      <c r="AK16" s="166" t="str">
        <f>'ادخال درجات الاختبار الاول '!CC11</f>
        <v/>
      </c>
      <c r="AL16" s="166" t="str">
        <f>'ادخال درجات الاختبار الاول '!CE11</f>
        <v/>
      </c>
      <c r="AM16" s="166" t="str">
        <f>'ادخال درجات الاختبار الاول '!CG11</f>
        <v/>
      </c>
      <c r="AN16" s="166" t="str">
        <f>'ادخال درجات الاختبار الاول '!CI11</f>
        <v/>
      </c>
      <c r="AR16" s="91">
        <v>6</v>
      </c>
      <c r="AS16" s="19" t="str">
        <f t="shared" si="3"/>
        <v/>
      </c>
      <c r="AT16" s="92" t="str">
        <f t="shared" si="4"/>
        <v/>
      </c>
    </row>
    <row r="17" spans="1:46">
      <c r="A17" s="91">
        <f>'ادخال درجات التشخيصي'!A13</f>
        <v>7</v>
      </c>
      <c r="B17" s="19" t="str">
        <f>IF('ادخال درجات الاختبار الاول '!B12="","",'ادخال درجات الاختبار الاول '!B12)</f>
        <v/>
      </c>
      <c r="C17" s="19" t="str">
        <f>'ادخال درجات الاختبار الاول '!AC12</f>
        <v/>
      </c>
      <c r="D17" s="92" t="str">
        <f>'ادخال درجات الاختبار الاول '!AD12</f>
        <v/>
      </c>
      <c r="G17" t="str">
        <f>IF(B17="","",RANK(D17,$D:$D,1)+COUNTIF(D$11:$D17,D17)-1)</f>
        <v/>
      </c>
      <c r="H17" t="str">
        <f>IF(B17="","",RANK(D17,$D:$D)+COUNTIF($D$11:D17,D17)-1)</f>
        <v/>
      </c>
      <c r="J17" s="91">
        <v>7</v>
      </c>
      <c r="K17" s="19" t="str">
        <f t="shared" si="0"/>
        <v/>
      </c>
      <c r="L17" s="92" t="str">
        <f t="shared" si="1"/>
        <v/>
      </c>
      <c r="M17" s="219"/>
      <c r="N17" s="220">
        <f t="shared" si="2"/>
        <v>7</v>
      </c>
      <c r="O17" s="188" t="str">
        <f t="shared" si="2"/>
        <v/>
      </c>
      <c r="P17" s="166" t="str">
        <f>'ادخال درجات الاختبار الاول '!AM12</f>
        <v/>
      </c>
      <c r="Q17" s="166" t="str">
        <f>'ادخال درجات الاختبار الاول '!AO12</f>
        <v/>
      </c>
      <c r="R17" s="166" t="str">
        <f>'ادخال درجات الاختبار الاول '!AQ12</f>
        <v/>
      </c>
      <c r="S17" s="166" t="str">
        <f>'ادخال درجات الاختبار الاول '!AS12</f>
        <v/>
      </c>
      <c r="T17" s="166" t="str">
        <f>'ادخال درجات الاختبار الاول '!AU12</f>
        <v/>
      </c>
      <c r="U17" s="166" t="str">
        <f>'ادخال درجات الاختبار الاول '!AW12</f>
        <v/>
      </c>
      <c r="V17" s="166" t="str">
        <f>'ادخال درجات الاختبار الاول '!AY12</f>
        <v/>
      </c>
      <c r="W17" s="166" t="str">
        <f>'ادخال درجات الاختبار الاول '!BA12</f>
        <v/>
      </c>
      <c r="X17" s="166" t="str">
        <f>'ادخال درجات الاختبار الاول '!BC12</f>
        <v/>
      </c>
      <c r="Y17" s="166" t="str">
        <f>'ادخال درجات الاختبار الاول '!BE12</f>
        <v/>
      </c>
      <c r="Z17" s="166" t="str">
        <f>'ادخال درجات الاختبار الاول '!BG12</f>
        <v/>
      </c>
      <c r="AA17" s="166" t="str">
        <f>'ادخال درجات الاختبار الاول '!BI12</f>
        <v/>
      </c>
      <c r="AB17" s="166" t="str">
        <f>'ادخال درجات الاختبار الاول '!BK12</f>
        <v/>
      </c>
      <c r="AC17" s="166" t="str">
        <f>'ادخال درجات الاختبار الاول '!BM12</f>
        <v/>
      </c>
      <c r="AD17" s="166" t="str">
        <f>'ادخال درجات الاختبار الاول '!BO12</f>
        <v/>
      </c>
      <c r="AE17" s="166" t="str">
        <f>'ادخال درجات الاختبار الاول '!BQ12</f>
        <v/>
      </c>
      <c r="AF17" s="166" t="str">
        <f>'ادخال درجات الاختبار الاول '!BS12</f>
        <v/>
      </c>
      <c r="AG17" s="166" t="str">
        <f>'ادخال درجات الاختبار الاول '!BU12</f>
        <v/>
      </c>
      <c r="AH17" s="166" t="str">
        <f>'ادخال درجات الاختبار الاول '!BW12</f>
        <v/>
      </c>
      <c r="AI17" s="166" t="str">
        <f>'ادخال درجات الاختبار الاول '!BY12</f>
        <v/>
      </c>
      <c r="AJ17" s="166" t="str">
        <f>'ادخال درجات الاختبار الاول '!CA12</f>
        <v/>
      </c>
      <c r="AK17" s="166" t="str">
        <f>'ادخال درجات الاختبار الاول '!CC12</f>
        <v/>
      </c>
      <c r="AL17" s="166" t="str">
        <f>'ادخال درجات الاختبار الاول '!CE12</f>
        <v/>
      </c>
      <c r="AM17" s="166" t="str">
        <f>'ادخال درجات الاختبار الاول '!CG12</f>
        <v/>
      </c>
      <c r="AN17" s="166" t="str">
        <f>'ادخال درجات الاختبار الاول '!CI12</f>
        <v/>
      </c>
      <c r="AR17" s="91">
        <v>7</v>
      </c>
      <c r="AS17" s="19" t="str">
        <f t="shared" si="3"/>
        <v/>
      </c>
      <c r="AT17" s="92" t="str">
        <f t="shared" si="4"/>
        <v/>
      </c>
    </row>
    <row r="18" spans="1:46">
      <c r="A18" s="91">
        <f>'ادخال درجات التشخيصي'!A14</f>
        <v>8</v>
      </c>
      <c r="B18" s="19" t="str">
        <f>IF('ادخال درجات الاختبار الاول '!B13="","",'ادخال درجات الاختبار الاول '!B13)</f>
        <v/>
      </c>
      <c r="C18" s="19" t="str">
        <f>'ادخال درجات الاختبار الاول '!AC13</f>
        <v/>
      </c>
      <c r="D18" s="92" t="str">
        <f>'ادخال درجات الاختبار الاول '!AD13</f>
        <v/>
      </c>
      <c r="G18" t="str">
        <f>IF(B18="","",RANK(D18,$D:$D,1)+COUNTIF(D$11:$D18,D18)-1)</f>
        <v/>
      </c>
      <c r="H18" t="str">
        <f>IF(B18="","",RANK(D18,$D:$D)+COUNTIF($D$11:D18,D18)-1)</f>
        <v/>
      </c>
      <c r="J18" s="91">
        <v>8</v>
      </c>
      <c r="K18" s="19" t="str">
        <f t="shared" si="0"/>
        <v/>
      </c>
      <c r="L18" s="92" t="str">
        <f t="shared" si="1"/>
        <v/>
      </c>
      <c r="M18" s="219"/>
      <c r="N18" s="220">
        <f t="shared" si="2"/>
        <v>8</v>
      </c>
      <c r="O18" s="188" t="str">
        <f t="shared" si="2"/>
        <v/>
      </c>
      <c r="P18" s="166" t="str">
        <f>'ادخال درجات الاختبار الاول '!AM13</f>
        <v/>
      </c>
      <c r="Q18" s="166" t="str">
        <f>'ادخال درجات الاختبار الاول '!AO13</f>
        <v/>
      </c>
      <c r="R18" s="166" t="str">
        <f>'ادخال درجات الاختبار الاول '!AQ13</f>
        <v/>
      </c>
      <c r="S18" s="166" t="str">
        <f>'ادخال درجات الاختبار الاول '!AS13</f>
        <v/>
      </c>
      <c r="T18" s="166" t="str">
        <f>'ادخال درجات الاختبار الاول '!AU13</f>
        <v/>
      </c>
      <c r="U18" s="166" t="str">
        <f>'ادخال درجات الاختبار الاول '!AW13</f>
        <v/>
      </c>
      <c r="V18" s="166" t="str">
        <f>'ادخال درجات الاختبار الاول '!AY13</f>
        <v/>
      </c>
      <c r="W18" s="166" t="str">
        <f>'ادخال درجات الاختبار الاول '!BA13</f>
        <v/>
      </c>
      <c r="X18" s="166" t="str">
        <f>'ادخال درجات الاختبار الاول '!BC13</f>
        <v/>
      </c>
      <c r="Y18" s="166" t="str">
        <f>'ادخال درجات الاختبار الاول '!BE13</f>
        <v/>
      </c>
      <c r="Z18" s="166" t="str">
        <f>'ادخال درجات الاختبار الاول '!BG13</f>
        <v/>
      </c>
      <c r="AA18" s="166" t="str">
        <f>'ادخال درجات الاختبار الاول '!BI13</f>
        <v/>
      </c>
      <c r="AB18" s="166" t="str">
        <f>'ادخال درجات الاختبار الاول '!BK13</f>
        <v/>
      </c>
      <c r="AC18" s="166" t="str">
        <f>'ادخال درجات الاختبار الاول '!BM13</f>
        <v/>
      </c>
      <c r="AD18" s="166" t="str">
        <f>'ادخال درجات الاختبار الاول '!BO13</f>
        <v/>
      </c>
      <c r="AE18" s="166" t="str">
        <f>'ادخال درجات الاختبار الاول '!BQ13</f>
        <v/>
      </c>
      <c r="AF18" s="166" t="str">
        <f>'ادخال درجات الاختبار الاول '!BS13</f>
        <v/>
      </c>
      <c r="AG18" s="166" t="str">
        <f>'ادخال درجات الاختبار الاول '!BU13</f>
        <v/>
      </c>
      <c r="AH18" s="166" t="str">
        <f>'ادخال درجات الاختبار الاول '!BW13</f>
        <v/>
      </c>
      <c r="AI18" s="166" t="str">
        <f>'ادخال درجات الاختبار الاول '!BY13</f>
        <v/>
      </c>
      <c r="AJ18" s="166" t="str">
        <f>'ادخال درجات الاختبار الاول '!CA13</f>
        <v/>
      </c>
      <c r="AK18" s="166" t="str">
        <f>'ادخال درجات الاختبار الاول '!CC13</f>
        <v/>
      </c>
      <c r="AL18" s="166" t="str">
        <f>'ادخال درجات الاختبار الاول '!CE13</f>
        <v/>
      </c>
      <c r="AM18" s="166" t="str">
        <f>'ادخال درجات الاختبار الاول '!CG13</f>
        <v/>
      </c>
      <c r="AN18" s="166" t="str">
        <f>'ادخال درجات الاختبار الاول '!CI13</f>
        <v/>
      </c>
      <c r="AR18" s="91">
        <v>8</v>
      </c>
      <c r="AS18" s="19" t="str">
        <f t="shared" si="3"/>
        <v/>
      </c>
      <c r="AT18" s="92" t="str">
        <f t="shared" si="4"/>
        <v/>
      </c>
    </row>
    <row r="19" spans="1:46">
      <c r="A19" s="91">
        <f>'ادخال درجات التشخيصي'!A15</f>
        <v>9</v>
      </c>
      <c r="B19" s="19" t="str">
        <f>IF('ادخال درجات الاختبار الاول '!B14="","",'ادخال درجات الاختبار الاول '!B14)</f>
        <v/>
      </c>
      <c r="C19" s="19" t="str">
        <f>'ادخال درجات الاختبار الاول '!AC14</f>
        <v/>
      </c>
      <c r="D19" s="92" t="str">
        <f>'ادخال درجات الاختبار الاول '!AD14</f>
        <v/>
      </c>
      <c r="G19" t="str">
        <f>IF(B19="","",RANK(D19,$D:$D,1)+COUNTIF(D$11:$D19,D19)-1)</f>
        <v/>
      </c>
      <c r="H19" t="str">
        <f>IF(B19="","",RANK(D19,$D:$D)+COUNTIF($D$11:D19,D19)-1)</f>
        <v/>
      </c>
      <c r="J19" s="91">
        <v>9</v>
      </c>
      <c r="K19" s="19" t="str">
        <f t="shared" si="0"/>
        <v/>
      </c>
      <c r="L19" s="92" t="str">
        <f t="shared" si="1"/>
        <v/>
      </c>
      <c r="M19" s="219"/>
      <c r="N19" s="220">
        <f t="shared" si="2"/>
        <v>9</v>
      </c>
      <c r="O19" s="188" t="str">
        <f t="shared" si="2"/>
        <v/>
      </c>
      <c r="P19" s="166" t="str">
        <f>'ادخال درجات الاختبار الاول '!AM14</f>
        <v/>
      </c>
      <c r="Q19" s="166" t="str">
        <f>'ادخال درجات الاختبار الاول '!AO14</f>
        <v/>
      </c>
      <c r="R19" s="166" t="str">
        <f>'ادخال درجات الاختبار الاول '!AQ14</f>
        <v/>
      </c>
      <c r="S19" s="166" t="str">
        <f>'ادخال درجات الاختبار الاول '!AS14</f>
        <v/>
      </c>
      <c r="T19" s="166" t="str">
        <f>'ادخال درجات الاختبار الاول '!AU14</f>
        <v/>
      </c>
      <c r="U19" s="166" t="str">
        <f>'ادخال درجات الاختبار الاول '!AW14</f>
        <v/>
      </c>
      <c r="V19" s="166" t="str">
        <f>'ادخال درجات الاختبار الاول '!AY14</f>
        <v/>
      </c>
      <c r="W19" s="166" t="str">
        <f>'ادخال درجات الاختبار الاول '!BA14</f>
        <v/>
      </c>
      <c r="X19" s="166" t="str">
        <f>'ادخال درجات الاختبار الاول '!BC14</f>
        <v/>
      </c>
      <c r="Y19" s="166" t="str">
        <f>'ادخال درجات الاختبار الاول '!BE14</f>
        <v/>
      </c>
      <c r="Z19" s="166" t="str">
        <f>'ادخال درجات الاختبار الاول '!BG14</f>
        <v/>
      </c>
      <c r="AA19" s="166" t="str">
        <f>'ادخال درجات الاختبار الاول '!BI14</f>
        <v/>
      </c>
      <c r="AB19" s="166" t="str">
        <f>'ادخال درجات الاختبار الاول '!BK14</f>
        <v/>
      </c>
      <c r="AC19" s="166" t="str">
        <f>'ادخال درجات الاختبار الاول '!BM14</f>
        <v/>
      </c>
      <c r="AD19" s="166" t="str">
        <f>'ادخال درجات الاختبار الاول '!BO14</f>
        <v/>
      </c>
      <c r="AE19" s="166" t="str">
        <f>'ادخال درجات الاختبار الاول '!BQ14</f>
        <v/>
      </c>
      <c r="AF19" s="166" t="str">
        <f>'ادخال درجات الاختبار الاول '!BS14</f>
        <v/>
      </c>
      <c r="AG19" s="166" t="str">
        <f>'ادخال درجات الاختبار الاول '!BU14</f>
        <v/>
      </c>
      <c r="AH19" s="166" t="str">
        <f>'ادخال درجات الاختبار الاول '!BW14</f>
        <v/>
      </c>
      <c r="AI19" s="166" t="str">
        <f>'ادخال درجات الاختبار الاول '!BY14</f>
        <v/>
      </c>
      <c r="AJ19" s="166" t="str">
        <f>'ادخال درجات الاختبار الاول '!CA14</f>
        <v/>
      </c>
      <c r="AK19" s="166" t="str">
        <f>'ادخال درجات الاختبار الاول '!CC14</f>
        <v/>
      </c>
      <c r="AL19" s="166" t="str">
        <f>'ادخال درجات الاختبار الاول '!CE14</f>
        <v/>
      </c>
      <c r="AM19" s="166" t="str">
        <f>'ادخال درجات الاختبار الاول '!CG14</f>
        <v/>
      </c>
      <c r="AN19" s="166" t="str">
        <f>'ادخال درجات الاختبار الاول '!CI14</f>
        <v/>
      </c>
      <c r="AR19" s="91">
        <v>9</v>
      </c>
      <c r="AS19" s="19" t="str">
        <f t="shared" si="3"/>
        <v/>
      </c>
      <c r="AT19" s="92" t="str">
        <f t="shared" si="4"/>
        <v/>
      </c>
    </row>
    <row r="20" spans="1:46">
      <c r="A20" s="91">
        <f>'ادخال درجات التشخيصي'!A16</f>
        <v>10</v>
      </c>
      <c r="B20" s="19" t="str">
        <f>IF('ادخال درجات الاختبار الاول '!B15="","",'ادخال درجات الاختبار الاول '!B15)</f>
        <v/>
      </c>
      <c r="C20" s="19" t="str">
        <f>'ادخال درجات الاختبار الاول '!AC15</f>
        <v/>
      </c>
      <c r="D20" s="92" t="str">
        <f>'ادخال درجات الاختبار الاول '!AD15</f>
        <v/>
      </c>
      <c r="G20" t="str">
        <f>IF(B20="","",RANK(D20,$D:$D,1)+COUNTIF(D$11:$D20,D20)-1)</f>
        <v/>
      </c>
      <c r="H20" t="str">
        <f>IF(B20="","",RANK(D20,$D:$D)+COUNTIF($D$11:D20,D20)-1)</f>
        <v/>
      </c>
      <c r="J20" s="91">
        <v>10</v>
      </c>
      <c r="K20" s="19" t="str">
        <f t="shared" si="0"/>
        <v/>
      </c>
      <c r="L20" s="92" t="str">
        <f t="shared" si="1"/>
        <v/>
      </c>
      <c r="M20" s="219"/>
      <c r="N20" s="220">
        <f t="shared" si="2"/>
        <v>10</v>
      </c>
      <c r="O20" s="188" t="str">
        <f t="shared" si="2"/>
        <v/>
      </c>
      <c r="P20" s="166" t="str">
        <f>'ادخال درجات الاختبار الاول '!AM15</f>
        <v/>
      </c>
      <c r="Q20" s="166" t="str">
        <f>'ادخال درجات الاختبار الاول '!AO15</f>
        <v/>
      </c>
      <c r="R20" s="166" t="str">
        <f>'ادخال درجات الاختبار الاول '!AQ15</f>
        <v/>
      </c>
      <c r="S20" s="166" t="str">
        <f>'ادخال درجات الاختبار الاول '!AS15</f>
        <v/>
      </c>
      <c r="T20" s="166" t="str">
        <f>'ادخال درجات الاختبار الاول '!AU15</f>
        <v/>
      </c>
      <c r="U20" s="166" t="str">
        <f>'ادخال درجات الاختبار الاول '!AW15</f>
        <v/>
      </c>
      <c r="V20" s="166" t="str">
        <f>'ادخال درجات الاختبار الاول '!AY15</f>
        <v/>
      </c>
      <c r="W20" s="166" t="str">
        <f>'ادخال درجات الاختبار الاول '!BA15</f>
        <v/>
      </c>
      <c r="X20" s="166" t="str">
        <f>'ادخال درجات الاختبار الاول '!BC15</f>
        <v/>
      </c>
      <c r="Y20" s="166" t="str">
        <f>'ادخال درجات الاختبار الاول '!BE15</f>
        <v/>
      </c>
      <c r="Z20" s="166" t="str">
        <f>'ادخال درجات الاختبار الاول '!BG15</f>
        <v/>
      </c>
      <c r="AA20" s="166" t="str">
        <f>'ادخال درجات الاختبار الاول '!BI15</f>
        <v/>
      </c>
      <c r="AB20" s="166" t="str">
        <f>'ادخال درجات الاختبار الاول '!BK15</f>
        <v/>
      </c>
      <c r="AC20" s="166" t="str">
        <f>'ادخال درجات الاختبار الاول '!BM15</f>
        <v/>
      </c>
      <c r="AD20" s="166" t="str">
        <f>'ادخال درجات الاختبار الاول '!BO15</f>
        <v/>
      </c>
      <c r="AE20" s="166" t="str">
        <f>'ادخال درجات الاختبار الاول '!BQ15</f>
        <v/>
      </c>
      <c r="AF20" s="166" t="str">
        <f>'ادخال درجات الاختبار الاول '!BS15</f>
        <v/>
      </c>
      <c r="AG20" s="166" t="str">
        <f>'ادخال درجات الاختبار الاول '!BU15</f>
        <v/>
      </c>
      <c r="AH20" s="166" t="str">
        <f>'ادخال درجات الاختبار الاول '!BW15</f>
        <v/>
      </c>
      <c r="AI20" s="166" t="str">
        <f>'ادخال درجات الاختبار الاول '!BY15</f>
        <v/>
      </c>
      <c r="AJ20" s="166" t="str">
        <f>'ادخال درجات الاختبار الاول '!CA15</f>
        <v/>
      </c>
      <c r="AK20" s="166" t="str">
        <f>'ادخال درجات الاختبار الاول '!CC15</f>
        <v/>
      </c>
      <c r="AL20" s="166" t="str">
        <f>'ادخال درجات الاختبار الاول '!CE15</f>
        <v/>
      </c>
      <c r="AM20" s="166" t="str">
        <f>'ادخال درجات الاختبار الاول '!CG15</f>
        <v/>
      </c>
      <c r="AN20" s="166" t="str">
        <f>'ادخال درجات الاختبار الاول '!CI15</f>
        <v/>
      </c>
      <c r="AR20" s="91">
        <v>10</v>
      </c>
      <c r="AS20" s="19" t="str">
        <f t="shared" si="3"/>
        <v/>
      </c>
      <c r="AT20" s="92" t="str">
        <f t="shared" si="4"/>
        <v/>
      </c>
    </row>
    <row r="21" spans="1:46">
      <c r="A21" s="91">
        <f>'ادخال درجات التشخيصي'!A17</f>
        <v>11</v>
      </c>
      <c r="B21" s="19" t="str">
        <f>IF('ادخال درجات الاختبار الاول '!B16="","",'ادخال درجات الاختبار الاول '!B16)</f>
        <v/>
      </c>
      <c r="C21" s="19" t="str">
        <f>'ادخال درجات الاختبار الاول '!AC16</f>
        <v/>
      </c>
      <c r="D21" s="92" t="str">
        <f>'ادخال درجات الاختبار الاول '!AD16</f>
        <v/>
      </c>
      <c r="G21" t="str">
        <f>IF(B21="","",RANK(D21,$D:$D,1)+COUNTIF(D$11:$D21,D21)-1)</f>
        <v/>
      </c>
      <c r="H21" t="str">
        <f>IF(B21="","",RANK(D21,$D:$D)+COUNTIF($D$11:D21,D21)-1)</f>
        <v/>
      </c>
      <c r="J21" s="91">
        <v>11</v>
      </c>
      <c r="K21" s="19" t="str">
        <f t="shared" si="0"/>
        <v/>
      </c>
      <c r="L21" s="92" t="str">
        <f t="shared" si="1"/>
        <v/>
      </c>
      <c r="M21" s="219"/>
      <c r="N21" s="220">
        <f t="shared" si="2"/>
        <v>11</v>
      </c>
      <c r="O21" s="188" t="str">
        <f t="shared" si="2"/>
        <v/>
      </c>
      <c r="P21" s="166" t="str">
        <f>'ادخال درجات الاختبار الاول '!AM16</f>
        <v/>
      </c>
      <c r="Q21" s="166" t="str">
        <f>'ادخال درجات الاختبار الاول '!AO16</f>
        <v/>
      </c>
      <c r="R21" s="166" t="str">
        <f>'ادخال درجات الاختبار الاول '!AQ16</f>
        <v/>
      </c>
      <c r="S21" s="166" t="str">
        <f>'ادخال درجات الاختبار الاول '!AS16</f>
        <v/>
      </c>
      <c r="T21" s="166" t="str">
        <f>'ادخال درجات الاختبار الاول '!AU16</f>
        <v/>
      </c>
      <c r="U21" s="166" t="str">
        <f>'ادخال درجات الاختبار الاول '!AW16</f>
        <v/>
      </c>
      <c r="V21" s="166" t="str">
        <f>'ادخال درجات الاختبار الاول '!AY16</f>
        <v/>
      </c>
      <c r="W21" s="166" t="str">
        <f>'ادخال درجات الاختبار الاول '!BA16</f>
        <v/>
      </c>
      <c r="X21" s="166" t="str">
        <f>'ادخال درجات الاختبار الاول '!BC16</f>
        <v/>
      </c>
      <c r="Y21" s="166" t="str">
        <f>'ادخال درجات الاختبار الاول '!BE16</f>
        <v/>
      </c>
      <c r="Z21" s="166" t="str">
        <f>'ادخال درجات الاختبار الاول '!BG16</f>
        <v/>
      </c>
      <c r="AA21" s="166" t="str">
        <f>'ادخال درجات الاختبار الاول '!BI16</f>
        <v/>
      </c>
      <c r="AB21" s="166" t="str">
        <f>'ادخال درجات الاختبار الاول '!BK16</f>
        <v/>
      </c>
      <c r="AC21" s="166" t="str">
        <f>'ادخال درجات الاختبار الاول '!BM16</f>
        <v/>
      </c>
      <c r="AD21" s="166" t="str">
        <f>'ادخال درجات الاختبار الاول '!BO16</f>
        <v/>
      </c>
      <c r="AE21" s="166" t="str">
        <f>'ادخال درجات الاختبار الاول '!BQ16</f>
        <v/>
      </c>
      <c r="AF21" s="166" t="str">
        <f>'ادخال درجات الاختبار الاول '!BS16</f>
        <v/>
      </c>
      <c r="AG21" s="166" t="str">
        <f>'ادخال درجات الاختبار الاول '!BU16</f>
        <v/>
      </c>
      <c r="AH21" s="166" t="str">
        <f>'ادخال درجات الاختبار الاول '!BW16</f>
        <v/>
      </c>
      <c r="AI21" s="166" t="str">
        <f>'ادخال درجات الاختبار الاول '!BY16</f>
        <v/>
      </c>
      <c r="AJ21" s="166" t="str">
        <f>'ادخال درجات الاختبار الاول '!CA16</f>
        <v/>
      </c>
      <c r="AK21" s="166" t="str">
        <f>'ادخال درجات الاختبار الاول '!CC16</f>
        <v/>
      </c>
      <c r="AL21" s="166" t="str">
        <f>'ادخال درجات الاختبار الاول '!CE16</f>
        <v/>
      </c>
      <c r="AM21" s="166" t="str">
        <f>'ادخال درجات الاختبار الاول '!CG16</f>
        <v/>
      </c>
      <c r="AN21" s="166" t="str">
        <f>'ادخال درجات الاختبار الاول '!CI16</f>
        <v/>
      </c>
      <c r="AR21" s="91">
        <v>11</v>
      </c>
      <c r="AS21" s="19" t="str">
        <f t="shared" si="3"/>
        <v/>
      </c>
      <c r="AT21" s="92" t="str">
        <f t="shared" si="4"/>
        <v/>
      </c>
    </row>
    <row r="22" spans="1:46">
      <c r="A22" s="91">
        <f>'ادخال درجات التشخيصي'!A18</f>
        <v>12</v>
      </c>
      <c r="B22" s="19" t="str">
        <f>IF('ادخال درجات الاختبار الاول '!B17="","",'ادخال درجات الاختبار الاول '!B17)</f>
        <v/>
      </c>
      <c r="C22" s="19" t="str">
        <f>'ادخال درجات الاختبار الاول '!AC17</f>
        <v/>
      </c>
      <c r="D22" s="92" t="str">
        <f>'ادخال درجات الاختبار الاول '!AD17</f>
        <v/>
      </c>
      <c r="G22" t="str">
        <f>IF(B22="","",RANK(D22,$D:$D,1)+COUNTIF(D$11:$D22,D22)-1)</f>
        <v/>
      </c>
      <c r="H22" t="str">
        <f>IF(B22="","",RANK(D22,$D:$D)+COUNTIF($D$11:D22,D22)-1)</f>
        <v/>
      </c>
      <c r="J22" s="91">
        <v>12</v>
      </c>
      <c r="K22" s="19" t="str">
        <f t="shared" si="0"/>
        <v/>
      </c>
      <c r="L22" s="92" t="str">
        <f t="shared" si="1"/>
        <v/>
      </c>
      <c r="M22" s="219"/>
      <c r="N22" s="220">
        <f t="shared" si="2"/>
        <v>12</v>
      </c>
      <c r="O22" s="188" t="str">
        <f t="shared" si="2"/>
        <v/>
      </c>
      <c r="P22" s="166" t="str">
        <f>'ادخال درجات الاختبار الاول '!AM17</f>
        <v/>
      </c>
      <c r="Q22" s="166" t="str">
        <f>'ادخال درجات الاختبار الاول '!AO17</f>
        <v/>
      </c>
      <c r="R22" s="166" t="str">
        <f>'ادخال درجات الاختبار الاول '!AQ17</f>
        <v/>
      </c>
      <c r="S22" s="166" t="str">
        <f>'ادخال درجات الاختبار الاول '!AS17</f>
        <v/>
      </c>
      <c r="T22" s="166" t="str">
        <f>'ادخال درجات الاختبار الاول '!AU17</f>
        <v/>
      </c>
      <c r="U22" s="166" t="str">
        <f>'ادخال درجات الاختبار الاول '!AW17</f>
        <v/>
      </c>
      <c r="V22" s="166" t="str">
        <f>'ادخال درجات الاختبار الاول '!AY17</f>
        <v/>
      </c>
      <c r="W22" s="166" t="str">
        <f>'ادخال درجات الاختبار الاول '!BA17</f>
        <v/>
      </c>
      <c r="X22" s="166" t="str">
        <f>'ادخال درجات الاختبار الاول '!BC17</f>
        <v/>
      </c>
      <c r="Y22" s="166" t="str">
        <f>'ادخال درجات الاختبار الاول '!BE17</f>
        <v/>
      </c>
      <c r="Z22" s="166" t="str">
        <f>'ادخال درجات الاختبار الاول '!BG17</f>
        <v/>
      </c>
      <c r="AA22" s="166" t="str">
        <f>'ادخال درجات الاختبار الاول '!BI17</f>
        <v/>
      </c>
      <c r="AB22" s="166" t="str">
        <f>'ادخال درجات الاختبار الاول '!BK17</f>
        <v/>
      </c>
      <c r="AC22" s="166" t="str">
        <f>'ادخال درجات الاختبار الاول '!BM17</f>
        <v/>
      </c>
      <c r="AD22" s="166" t="str">
        <f>'ادخال درجات الاختبار الاول '!BO17</f>
        <v/>
      </c>
      <c r="AE22" s="166" t="str">
        <f>'ادخال درجات الاختبار الاول '!BQ17</f>
        <v/>
      </c>
      <c r="AF22" s="166" t="str">
        <f>'ادخال درجات الاختبار الاول '!BS17</f>
        <v/>
      </c>
      <c r="AG22" s="166" t="str">
        <f>'ادخال درجات الاختبار الاول '!BU17</f>
        <v/>
      </c>
      <c r="AH22" s="166" t="str">
        <f>'ادخال درجات الاختبار الاول '!BW17</f>
        <v/>
      </c>
      <c r="AI22" s="166" t="str">
        <f>'ادخال درجات الاختبار الاول '!BY17</f>
        <v/>
      </c>
      <c r="AJ22" s="166" t="str">
        <f>'ادخال درجات الاختبار الاول '!CA17</f>
        <v/>
      </c>
      <c r="AK22" s="166" t="str">
        <f>'ادخال درجات الاختبار الاول '!CC17</f>
        <v/>
      </c>
      <c r="AL22" s="166" t="str">
        <f>'ادخال درجات الاختبار الاول '!CE17</f>
        <v/>
      </c>
      <c r="AM22" s="166" t="str">
        <f>'ادخال درجات الاختبار الاول '!CG17</f>
        <v/>
      </c>
      <c r="AN22" s="166" t="str">
        <f>'ادخال درجات الاختبار الاول '!CI17</f>
        <v/>
      </c>
      <c r="AR22" s="91">
        <v>12</v>
      </c>
      <c r="AS22" s="19" t="str">
        <f t="shared" si="3"/>
        <v/>
      </c>
      <c r="AT22" s="92" t="str">
        <f t="shared" si="4"/>
        <v/>
      </c>
    </row>
    <row r="23" spans="1:46">
      <c r="A23" s="91">
        <f>'ادخال درجات التشخيصي'!A19</f>
        <v>13</v>
      </c>
      <c r="B23" s="19" t="str">
        <f>IF('ادخال درجات الاختبار الاول '!B18="","",'ادخال درجات الاختبار الاول '!B18)</f>
        <v/>
      </c>
      <c r="C23" s="19" t="str">
        <f>'ادخال درجات الاختبار الاول '!AC18</f>
        <v/>
      </c>
      <c r="D23" s="92" t="str">
        <f>'ادخال درجات الاختبار الاول '!AD18</f>
        <v/>
      </c>
      <c r="G23" t="str">
        <f>IF(B23="","",RANK(D23,$D:$D,1)+COUNTIF(D$11:$D23,D23)-1)</f>
        <v/>
      </c>
      <c r="H23" t="str">
        <f>IF(B23="","",RANK(D23,$D:$D)+COUNTIF($D$11:D23,D23)-1)</f>
        <v/>
      </c>
      <c r="J23" s="91">
        <v>13</v>
      </c>
      <c r="K23" s="19" t="str">
        <f t="shared" si="0"/>
        <v/>
      </c>
      <c r="L23" s="92" t="str">
        <f t="shared" si="1"/>
        <v/>
      </c>
      <c r="M23" s="219"/>
      <c r="N23" s="220">
        <f t="shared" si="2"/>
        <v>13</v>
      </c>
      <c r="O23" s="188" t="str">
        <f t="shared" si="2"/>
        <v/>
      </c>
      <c r="P23" s="166" t="str">
        <f>'ادخال درجات الاختبار الاول '!AM18</f>
        <v/>
      </c>
      <c r="Q23" s="166" t="str">
        <f>'ادخال درجات الاختبار الاول '!AO18</f>
        <v/>
      </c>
      <c r="R23" s="166" t="str">
        <f>'ادخال درجات الاختبار الاول '!AQ18</f>
        <v/>
      </c>
      <c r="S23" s="166" t="str">
        <f>'ادخال درجات الاختبار الاول '!AS18</f>
        <v/>
      </c>
      <c r="T23" s="166" t="str">
        <f>'ادخال درجات الاختبار الاول '!AU18</f>
        <v/>
      </c>
      <c r="U23" s="166" t="str">
        <f>'ادخال درجات الاختبار الاول '!AW18</f>
        <v/>
      </c>
      <c r="V23" s="166" t="str">
        <f>'ادخال درجات الاختبار الاول '!AY18</f>
        <v/>
      </c>
      <c r="W23" s="166" t="str">
        <f>'ادخال درجات الاختبار الاول '!BA18</f>
        <v/>
      </c>
      <c r="X23" s="166" t="str">
        <f>'ادخال درجات الاختبار الاول '!BC18</f>
        <v/>
      </c>
      <c r="Y23" s="166" t="str">
        <f>'ادخال درجات الاختبار الاول '!BE18</f>
        <v/>
      </c>
      <c r="Z23" s="166" t="str">
        <f>'ادخال درجات الاختبار الاول '!BG18</f>
        <v/>
      </c>
      <c r="AA23" s="166" t="str">
        <f>'ادخال درجات الاختبار الاول '!BI18</f>
        <v/>
      </c>
      <c r="AB23" s="166" t="str">
        <f>'ادخال درجات الاختبار الاول '!BK18</f>
        <v/>
      </c>
      <c r="AC23" s="166" t="str">
        <f>'ادخال درجات الاختبار الاول '!BM18</f>
        <v/>
      </c>
      <c r="AD23" s="166" t="str">
        <f>'ادخال درجات الاختبار الاول '!BO18</f>
        <v/>
      </c>
      <c r="AE23" s="166" t="str">
        <f>'ادخال درجات الاختبار الاول '!BQ18</f>
        <v/>
      </c>
      <c r="AF23" s="166" t="str">
        <f>'ادخال درجات الاختبار الاول '!BS18</f>
        <v/>
      </c>
      <c r="AG23" s="166" t="str">
        <f>'ادخال درجات الاختبار الاول '!BU18</f>
        <v/>
      </c>
      <c r="AH23" s="166" t="str">
        <f>'ادخال درجات الاختبار الاول '!BW18</f>
        <v/>
      </c>
      <c r="AI23" s="166" t="str">
        <f>'ادخال درجات الاختبار الاول '!BY18</f>
        <v/>
      </c>
      <c r="AJ23" s="166" t="str">
        <f>'ادخال درجات الاختبار الاول '!CA18</f>
        <v/>
      </c>
      <c r="AK23" s="166" t="str">
        <f>'ادخال درجات الاختبار الاول '!CC18</f>
        <v/>
      </c>
      <c r="AL23" s="166" t="str">
        <f>'ادخال درجات الاختبار الاول '!CE18</f>
        <v/>
      </c>
      <c r="AM23" s="166" t="str">
        <f>'ادخال درجات الاختبار الاول '!CG18</f>
        <v/>
      </c>
      <c r="AN23" s="166" t="str">
        <f>'ادخال درجات الاختبار الاول '!CI18</f>
        <v/>
      </c>
      <c r="AR23" s="91">
        <v>13</v>
      </c>
      <c r="AS23" s="19" t="str">
        <f t="shared" si="3"/>
        <v/>
      </c>
      <c r="AT23" s="92" t="str">
        <f t="shared" si="4"/>
        <v/>
      </c>
    </row>
    <row r="24" spans="1:46">
      <c r="A24" s="91">
        <f>'ادخال درجات التشخيصي'!A20</f>
        <v>14</v>
      </c>
      <c r="B24" s="19" t="str">
        <f>IF('ادخال درجات الاختبار الاول '!B19="","",'ادخال درجات الاختبار الاول '!B19)</f>
        <v/>
      </c>
      <c r="C24" s="19" t="str">
        <f>'ادخال درجات الاختبار الاول '!AC19</f>
        <v/>
      </c>
      <c r="D24" s="92" t="str">
        <f>'ادخال درجات الاختبار الاول '!AD19</f>
        <v/>
      </c>
      <c r="G24" t="str">
        <f>IF(B24="","",RANK(D24,$D:$D,1)+COUNTIF(D$11:$D24,D24)-1)</f>
        <v/>
      </c>
      <c r="H24" t="str">
        <f>IF(B24="","",RANK(D24,$D:$D)+COUNTIF($D$11:D24,D24)-1)</f>
        <v/>
      </c>
      <c r="J24" s="91">
        <v>14</v>
      </c>
      <c r="K24" s="19" t="str">
        <f t="shared" si="0"/>
        <v/>
      </c>
      <c r="L24" s="92" t="str">
        <f t="shared" si="1"/>
        <v/>
      </c>
      <c r="M24" s="219"/>
      <c r="N24" s="220">
        <f t="shared" si="2"/>
        <v>14</v>
      </c>
      <c r="O24" s="188" t="str">
        <f t="shared" si="2"/>
        <v/>
      </c>
      <c r="P24" s="166" t="str">
        <f>'ادخال درجات الاختبار الاول '!AM19</f>
        <v/>
      </c>
      <c r="Q24" s="166" t="str">
        <f>'ادخال درجات الاختبار الاول '!AO19</f>
        <v/>
      </c>
      <c r="R24" s="166" t="str">
        <f>'ادخال درجات الاختبار الاول '!AQ19</f>
        <v/>
      </c>
      <c r="S24" s="166" t="str">
        <f>'ادخال درجات الاختبار الاول '!AS19</f>
        <v/>
      </c>
      <c r="T24" s="166" t="str">
        <f>'ادخال درجات الاختبار الاول '!AU19</f>
        <v/>
      </c>
      <c r="U24" s="166" t="str">
        <f>'ادخال درجات الاختبار الاول '!AW19</f>
        <v/>
      </c>
      <c r="V24" s="166" t="str">
        <f>'ادخال درجات الاختبار الاول '!AY19</f>
        <v/>
      </c>
      <c r="W24" s="166" t="str">
        <f>'ادخال درجات الاختبار الاول '!BA19</f>
        <v/>
      </c>
      <c r="X24" s="166" t="str">
        <f>'ادخال درجات الاختبار الاول '!BC19</f>
        <v/>
      </c>
      <c r="Y24" s="166" t="str">
        <f>'ادخال درجات الاختبار الاول '!BE19</f>
        <v/>
      </c>
      <c r="Z24" s="166" t="str">
        <f>'ادخال درجات الاختبار الاول '!BG19</f>
        <v/>
      </c>
      <c r="AA24" s="166" t="str">
        <f>'ادخال درجات الاختبار الاول '!BI19</f>
        <v/>
      </c>
      <c r="AB24" s="166" t="str">
        <f>'ادخال درجات الاختبار الاول '!BK19</f>
        <v/>
      </c>
      <c r="AC24" s="166" t="str">
        <f>'ادخال درجات الاختبار الاول '!BM19</f>
        <v/>
      </c>
      <c r="AD24" s="166" t="str">
        <f>'ادخال درجات الاختبار الاول '!BO19</f>
        <v/>
      </c>
      <c r="AE24" s="166" t="str">
        <f>'ادخال درجات الاختبار الاول '!BQ19</f>
        <v/>
      </c>
      <c r="AF24" s="166" t="str">
        <f>'ادخال درجات الاختبار الاول '!BS19</f>
        <v/>
      </c>
      <c r="AG24" s="166" t="str">
        <f>'ادخال درجات الاختبار الاول '!BU19</f>
        <v/>
      </c>
      <c r="AH24" s="166" t="str">
        <f>'ادخال درجات الاختبار الاول '!BW19</f>
        <v/>
      </c>
      <c r="AI24" s="166" t="str">
        <f>'ادخال درجات الاختبار الاول '!BY19</f>
        <v/>
      </c>
      <c r="AJ24" s="166" t="str">
        <f>'ادخال درجات الاختبار الاول '!CA19</f>
        <v/>
      </c>
      <c r="AK24" s="166" t="str">
        <f>'ادخال درجات الاختبار الاول '!CC19</f>
        <v/>
      </c>
      <c r="AL24" s="166" t="str">
        <f>'ادخال درجات الاختبار الاول '!CE19</f>
        <v/>
      </c>
      <c r="AM24" s="166" t="str">
        <f>'ادخال درجات الاختبار الاول '!CG19</f>
        <v/>
      </c>
      <c r="AN24" s="166" t="str">
        <f>'ادخال درجات الاختبار الاول '!CI19</f>
        <v/>
      </c>
      <c r="AR24" s="91">
        <v>14</v>
      </c>
      <c r="AS24" s="19" t="str">
        <f t="shared" si="3"/>
        <v/>
      </c>
      <c r="AT24" s="92" t="str">
        <f t="shared" si="4"/>
        <v/>
      </c>
    </row>
    <row r="25" spans="1:46">
      <c r="A25" s="91">
        <f>'ادخال درجات التشخيصي'!A21</f>
        <v>15</v>
      </c>
      <c r="B25" s="19" t="str">
        <f>IF('ادخال درجات الاختبار الاول '!B20="","",'ادخال درجات الاختبار الاول '!B20)</f>
        <v/>
      </c>
      <c r="C25" s="19" t="str">
        <f>'ادخال درجات الاختبار الاول '!AC20</f>
        <v/>
      </c>
      <c r="D25" s="92" t="str">
        <f>'ادخال درجات الاختبار الاول '!AD20</f>
        <v/>
      </c>
      <c r="G25" t="str">
        <f>IF(B25="","",RANK(D25,$D:$D,1)+COUNTIF(D$11:$D25,D25)-1)</f>
        <v/>
      </c>
      <c r="H25" t="str">
        <f>IF(B25="","",RANK(D25,$D:$D)+COUNTIF($D$11:D25,D25)-1)</f>
        <v/>
      </c>
      <c r="J25" s="91">
        <v>15</v>
      </c>
      <c r="K25" s="19" t="str">
        <f t="shared" si="0"/>
        <v/>
      </c>
      <c r="L25" s="92" t="str">
        <f t="shared" si="1"/>
        <v/>
      </c>
      <c r="M25" s="219"/>
      <c r="N25" s="220">
        <f t="shared" si="2"/>
        <v>15</v>
      </c>
      <c r="O25" s="188" t="str">
        <f t="shared" si="2"/>
        <v/>
      </c>
      <c r="P25" s="166" t="str">
        <f>'ادخال درجات الاختبار الاول '!AM20</f>
        <v/>
      </c>
      <c r="Q25" s="166" t="str">
        <f>'ادخال درجات الاختبار الاول '!AO20</f>
        <v/>
      </c>
      <c r="R25" s="166" t="str">
        <f>'ادخال درجات الاختبار الاول '!AQ20</f>
        <v/>
      </c>
      <c r="S25" s="166" t="str">
        <f>'ادخال درجات الاختبار الاول '!AS20</f>
        <v/>
      </c>
      <c r="T25" s="166" t="str">
        <f>'ادخال درجات الاختبار الاول '!AU20</f>
        <v/>
      </c>
      <c r="U25" s="166" t="str">
        <f>'ادخال درجات الاختبار الاول '!AW20</f>
        <v/>
      </c>
      <c r="V25" s="166" t="str">
        <f>'ادخال درجات الاختبار الاول '!AY20</f>
        <v/>
      </c>
      <c r="W25" s="166" t="str">
        <f>'ادخال درجات الاختبار الاول '!BA20</f>
        <v/>
      </c>
      <c r="X25" s="166" t="str">
        <f>'ادخال درجات الاختبار الاول '!BC20</f>
        <v/>
      </c>
      <c r="Y25" s="166" t="str">
        <f>'ادخال درجات الاختبار الاول '!BE20</f>
        <v/>
      </c>
      <c r="Z25" s="166" t="str">
        <f>'ادخال درجات الاختبار الاول '!BG20</f>
        <v/>
      </c>
      <c r="AA25" s="166" t="str">
        <f>'ادخال درجات الاختبار الاول '!BI20</f>
        <v/>
      </c>
      <c r="AB25" s="166" t="str">
        <f>'ادخال درجات الاختبار الاول '!BK20</f>
        <v/>
      </c>
      <c r="AC25" s="166" t="str">
        <f>'ادخال درجات الاختبار الاول '!BM20</f>
        <v/>
      </c>
      <c r="AD25" s="166" t="str">
        <f>'ادخال درجات الاختبار الاول '!BO20</f>
        <v/>
      </c>
      <c r="AE25" s="166" t="str">
        <f>'ادخال درجات الاختبار الاول '!BQ20</f>
        <v/>
      </c>
      <c r="AF25" s="166" t="str">
        <f>'ادخال درجات الاختبار الاول '!BS20</f>
        <v/>
      </c>
      <c r="AG25" s="166" t="str">
        <f>'ادخال درجات الاختبار الاول '!BU20</f>
        <v/>
      </c>
      <c r="AH25" s="166" t="str">
        <f>'ادخال درجات الاختبار الاول '!BW20</f>
        <v/>
      </c>
      <c r="AI25" s="166" t="str">
        <f>'ادخال درجات الاختبار الاول '!BY20</f>
        <v/>
      </c>
      <c r="AJ25" s="166" t="str">
        <f>'ادخال درجات الاختبار الاول '!CA20</f>
        <v/>
      </c>
      <c r="AK25" s="166" t="str">
        <f>'ادخال درجات الاختبار الاول '!CC20</f>
        <v/>
      </c>
      <c r="AL25" s="166" t="str">
        <f>'ادخال درجات الاختبار الاول '!CE20</f>
        <v/>
      </c>
      <c r="AM25" s="166" t="str">
        <f>'ادخال درجات الاختبار الاول '!CG20</f>
        <v/>
      </c>
      <c r="AN25" s="166" t="str">
        <f>'ادخال درجات الاختبار الاول '!CI20</f>
        <v/>
      </c>
      <c r="AR25" s="91">
        <v>15</v>
      </c>
      <c r="AS25" s="19" t="str">
        <f t="shared" si="3"/>
        <v/>
      </c>
      <c r="AT25" s="92" t="str">
        <f t="shared" si="4"/>
        <v/>
      </c>
    </row>
    <row r="26" spans="1:46">
      <c r="A26" s="91">
        <f>'ادخال درجات التشخيصي'!A22</f>
        <v>16</v>
      </c>
      <c r="B26" s="19" t="str">
        <f>IF('ادخال درجات الاختبار الاول '!B21="","",'ادخال درجات الاختبار الاول '!B21)</f>
        <v/>
      </c>
      <c r="C26" s="19" t="str">
        <f>'ادخال درجات الاختبار الاول '!AC21</f>
        <v/>
      </c>
      <c r="D26" s="92" t="str">
        <f>'ادخال درجات الاختبار الاول '!AD21</f>
        <v/>
      </c>
      <c r="G26" t="str">
        <f>IF(B26="","",RANK(D26,$D:$D,1)+COUNTIF(D$11:$D26,D26)-1)</f>
        <v/>
      </c>
      <c r="H26" t="str">
        <f>IF(B26="","",RANK(D26,$D:$D)+COUNTIF($D$11:D26,D26)-1)</f>
        <v/>
      </c>
      <c r="J26" s="91">
        <v>16</v>
      </c>
      <c r="K26" s="19" t="str">
        <f t="shared" si="0"/>
        <v/>
      </c>
      <c r="L26" s="92" t="str">
        <f t="shared" si="1"/>
        <v/>
      </c>
      <c r="M26" s="219"/>
      <c r="N26" s="220">
        <f t="shared" si="2"/>
        <v>16</v>
      </c>
      <c r="O26" s="188" t="str">
        <f t="shared" si="2"/>
        <v/>
      </c>
      <c r="P26" s="166" t="str">
        <f>'ادخال درجات الاختبار الاول '!AM21</f>
        <v/>
      </c>
      <c r="Q26" s="166" t="str">
        <f>'ادخال درجات الاختبار الاول '!AO21</f>
        <v/>
      </c>
      <c r="R26" s="166" t="str">
        <f>'ادخال درجات الاختبار الاول '!AQ21</f>
        <v/>
      </c>
      <c r="S26" s="166" t="str">
        <f>'ادخال درجات الاختبار الاول '!AS21</f>
        <v/>
      </c>
      <c r="T26" s="166" t="str">
        <f>'ادخال درجات الاختبار الاول '!AU21</f>
        <v/>
      </c>
      <c r="U26" s="166" t="str">
        <f>'ادخال درجات الاختبار الاول '!AW21</f>
        <v/>
      </c>
      <c r="V26" s="166" t="str">
        <f>'ادخال درجات الاختبار الاول '!AY21</f>
        <v/>
      </c>
      <c r="W26" s="166" t="str">
        <f>'ادخال درجات الاختبار الاول '!BA21</f>
        <v/>
      </c>
      <c r="X26" s="166" t="str">
        <f>'ادخال درجات الاختبار الاول '!BC21</f>
        <v/>
      </c>
      <c r="Y26" s="166" t="str">
        <f>'ادخال درجات الاختبار الاول '!BE21</f>
        <v/>
      </c>
      <c r="Z26" s="166" t="str">
        <f>'ادخال درجات الاختبار الاول '!BG21</f>
        <v/>
      </c>
      <c r="AA26" s="166" t="str">
        <f>'ادخال درجات الاختبار الاول '!BI21</f>
        <v/>
      </c>
      <c r="AB26" s="166" t="str">
        <f>'ادخال درجات الاختبار الاول '!BK21</f>
        <v/>
      </c>
      <c r="AC26" s="166" t="str">
        <f>'ادخال درجات الاختبار الاول '!BM21</f>
        <v/>
      </c>
      <c r="AD26" s="166" t="str">
        <f>'ادخال درجات الاختبار الاول '!BO21</f>
        <v/>
      </c>
      <c r="AE26" s="166" t="str">
        <f>'ادخال درجات الاختبار الاول '!BQ21</f>
        <v/>
      </c>
      <c r="AF26" s="166" t="str">
        <f>'ادخال درجات الاختبار الاول '!BS21</f>
        <v/>
      </c>
      <c r="AG26" s="166" t="str">
        <f>'ادخال درجات الاختبار الاول '!BU21</f>
        <v/>
      </c>
      <c r="AH26" s="166" t="str">
        <f>'ادخال درجات الاختبار الاول '!BW21</f>
        <v/>
      </c>
      <c r="AI26" s="166" t="str">
        <f>'ادخال درجات الاختبار الاول '!BY21</f>
        <v/>
      </c>
      <c r="AJ26" s="166" t="str">
        <f>'ادخال درجات الاختبار الاول '!CA21</f>
        <v/>
      </c>
      <c r="AK26" s="166" t="str">
        <f>'ادخال درجات الاختبار الاول '!CC21</f>
        <v/>
      </c>
      <c r="AL26" s="166" t="str">
        <f>'ادخال درجات الاختبار الاول '!CE21</f>
        <v/>
      </c>
      <c r="AM26" s="166" t="str">
        <f>'ادخال درجات الاختبار الاول '!CG21</f>
        <v/>
      </c>
      <c r="AN26" s="166" t="str">
        <f>'ادخال درجات الاختبار الاول '!CI21</f>
        <v/>
      </c>
      <c r="AR26" s="91">
        <v>16</v>
      </c>
      <c r="AS26" s="19" t="str">
        <f t="shared" si="3"/>
        <v/>
      </c>
      <c r="AT26" s="92" t="str">
        <f t="shared" si="4"/>
        <v/>
      </c>
    </row>
    <row r="27" spans="1:46">
      <c r="A27" s="91">
        <f>'ادخال درجات التشخيصي'!A23</f>
        <v>17</v>
      </c>
      <c r="B27" s="19" t="str">
        <f>IF('ادخال درجات الاختبار الاول '!B22="","",'ادخال درجات الاختبار الاول '!B22)</f>
        <v/>
      </c>
      <c r="C27" s="19" t="str">
        <f>'ادخال درجات الاختبار الاول '!AC22</f>
        <v/>
      </c>
      <c r="D27" s="92" t="str">
        <f>'ادخال درجات الاختبار الاول '!AD22</f>
        <v/>
      </c>
      <c r="G27" t="str">
        <f>IF(B27="","",RANK(D27,$D:$D,1)+COUNTIF(D$11:$D27,D27)-1)</f>
        <v/>
      </c>
      <c r="H27" t="str">
        <f>IF(B27="","",RANK(D27,$D:$D)+COUNTIF($D$11:D27,D27)-1)</f>
        <v/>
      </c>
      <c r="J27" s="91">
        <v>17</v>
      </c>
      <c r="K27" s="19" t="str">
        <f t="shared" si="0"/>
        <v/>
      </c>
      <c r="L27" s="92" t="str">
        <f t="shared" si="1"/>
        <v/>
      </c>
      <c r="M27" s="219"/>
      <c r="N27" s="220">
        <f t="shared" si="2"/>
        <v>17</v>
      </c>
      <c r="O27" s="188" t="str">
        <f t="shared" si="2"/>
        <v/>
      </c>
      <c r="P27" s="166" t="str">
        <f>'ادخال درجات الاختبار الاول '!AM22</f>
        <v/>
      </c>
      <c r="Q27" s="166" t="str">
        <f>'ادخال درجات الاختبار الاول '!AO22</f>
        <v/>
      </c>
      <c r="R27" s="166" t="str">
        <f>'ادخال درجات الاختبار الاول '!AQ22</f>
        <v/>
      </c>
      <c r="S27" s="166" t="str">
        <f>'ادخال درجات الاختبار الاول '!AS22</f>
        <v/>
      </c>
      <c r="T27" s="166" t="str">
        <f>'ادخال درجات الاختبار الاول '!AU22</f>
        <v/>
      </c>
      <c r="U27" s="166" t="str">
        <f>'ادخال درجات الاختبار الاول '!AW22</f>
        <v/>
      </c>
      <c r="V27" s="166" t="str">
        <f>'ادخال درجات الاختبار الاول '!AY22</f>
        <v/>
      </c>
      <c r="W27" s="166" t="str">
        <f>'ادخال درجات الاختبار الاول '!BA22</f>
        <v/>
      </c>
      <c r="X27" s="166" t="str">
        <f>'ادخال درجات الاختبار الاول '!BC22</f>
        <v/>
      </c>
      <c r="Y27" s="166" t="str">
        <f>'ادخال درجات الاختبار الاول '!BE22</f>
        <v/>
      </c>
      <c r="Z27" s="166" t="str">
        <f>'ادخال درجات الاختبار الاول '!BG22</f>
        <v/>
      </c>
      <c r="AA27" s="166" t="str">
        <f>'ادخال درجات الاختبار الاول '!BI22</f>
        <v/>
      </c>
      <c r="AB27" s="166" t="str">
        <f>'ادخال درجات الاختبار الاول '!BK22</f>
        <v/>
      </c>
      <c r="AC27" s="166" t="str">
        <f>'ادخال درجات الاختبار الاول '!BM22</f>
        <v/>
      </c>
      <c r="AD27" s="166" t="str">
        <f>'ادخال درجات الاختبار الاول '!BO22</f>
        <v/>
      </c>
      <c r="AE27" s="166" t="str">
        <f>'ادخال درجات الاختبار الاول '!BQ22</f>
        <v/>
      </c>
      <c r="AF27" s="166" t="str">
        <f>'ادخال درجات الاختبار الاول '!BS22</f>
        <v/>
      </c>
      <c r="AG27" s="166" t="str">
        <f>'ادخال درجات الاختبار الاول '!BU22</f>
        <v/>
      </c>
      <c r="AH27" s="166" t="str">
        <f>'ادخال درجات الاختبار الاول '!BW22</f>
        <v/>
      </c>
      <c r="AI27" s="166" t="str">
        <f>'ادخال درجات الاختبار الاول '!BY22</f>
        <v/>
      </c>
      <c r="AJ27" s="166" t="str">
        <f>'ادخال درجات الاختبار الاول '!CA22</f>
        <v/>
      </c>
      <c r="AK27" s="166" t="str">
        <f>'ادخال درجات الاختبار الاول '!CC22</f>
        <v/>
      </c>
      <c r="AL27" s="166" t="str">
        <f>'ادخال درجات الاختبار الاول '!CE22</f>
        <v/>
      </c>
      <c r="AM27" s="166" t="str">
        <f>'ادخال درجات الاختبار الاول '!CG22</f>
        <v/>
      </c>
      <c r="AN27" s="166" t="str">
        <f>'ادخال درجات الاختبار الاول '!CI22</f>
        <v/>
      </c>
      <c r="AR27" s="91">
        <v>17</v>
      </c>
      <c r="AS27" s="19" t="str">
        <f t="shared" si="3"/>
        <v/>
      </c>
      <c r="AT27" s="92" t="str">
        <f t="shared" si="4"/>
        <v/>
      </c>
    </row>
    <row r="28" spans="1:46">
      <c r="A28" s="91">
        <f>'ادخال درجات التشخيصي'!A24</f>
        <v>18</v>
      </c>
      <c r="B28" s="19" t="str">
        <f>IF('ادخال درجات الاختبار الاول '!B23="","",'ادخال درجات الاختبار الاول '!B23)</f>
        <v/>
      </c>
      <c r="C28" s="19" t="str">
        <f>'ادخال درجات الاختبار الاول '!AC23</f>
        <v/>
      </c>
      <c r="D28" s="92" t="str">
        <f>'ادخال درجات الاختبار الاول '!AD23</f>
        <v/>
      </c>
      <c r="G28" t="str">
        <f>IF(B28="","",RANK(D28,$D:$D,1)+COUNTIF(D$11:$D28,D28)-1)</f>
        <v/>
      </c>
      <c r="H28" t="str">
        <f>IF(B28="","",RANK(D28,$D:$D)+COUNTIF($D$11:D28,D28)-1)</f>
        <v/>
      </c>
      <c r="J28" s="91">
        <v>18</v>
      </c>
      <c r="K28" s="19" t="str">
        <f t="shared" si="0"/>
        <v/>
      </c>
      <c r="L28" s="92" t="str">
        <f t="shared" si="1"/>
        <v/>
      </c>
      <c r="M28" s="219"/>
      <c r="N28" s="220">
        <f t="shared" si="2"/>
        <v>18</v>
      </c>
      <c r="O28" s="188" t="str">
        <f t="shared" si="2"/>
        <v/>
      </c>
      <c r="P28" s="166" t="str">
        <f>'ادخال درجات الاختبار الاول '!AM23</f>
        <v/>
      </c>
      <c r="Q28" s="166" t="str">
        <f>'ادخال درجات الاختبار الاول '!AO23</f>
        <v/>
      </c>
      <c r="R28" s="166" t="str">
        <f>'ادخال درجات الاختبار الاول '!AQ23</f>
        <v/>
      </c>
      <c r="S28" s="166" t="str">
        <f>'ادخال درجات الاختبار الاول '!AS23</f>
        <v/>
      </c>
      <c r="T28" s="166" t="str">
        <f>'ادخال درجات الاختبار الاول '!AU23</f>
        <v/>
      </c>
      <c r="U28" s="166" t="str">
        <f>'ادخال درجات الاختبار الاول '!AW23</f>
        <v/>
      </c>
      <c r="V28" s="166" t="str">
        <f>'ادخال درجات الاختبار الاول '!AY23</f>
        <v/>
      </c>
      <c r="W28" s="166" t="str">
        <f>'ادخال درجات الاختبار الاول '!BA23</f>
        <v/>
      </c>
      <c r="X28" s="166" t="str">
        <f>'ادخال درجات الاختبار الاول '!BC23</f>
        <v/>
      </c>
      <c r="Y28" s="166" t="str">
        <f>'ادخال درجات الاختبار الاول '!BE23</f>
        <v/>
      </c>
      <c r="Z28" s="166" t="str">
        <f>'ادخال درجات الاختبار الاول '!BG23</f>
        <v/>
      </c>
      <c r="AA28" s="166" t="str">
        <f>'ادخال درجات الاختبار الاول '!BI23</f>
        <v/>
      </c>
      <c r="AB28" s="166" t="str">
        <f>'ادخال درجات الاختبار الاول '!BK23</f>
        <v/>
      </c>
      <c r="AC28" s="166" t="str">
        <f>'ادخال درجات الاختبار الاول '!BM23</f>
        <v/>
      </c>
      <c r="AD28" s="166" t="str">
        <f>'ادخال درجات الاختبار الاول '!BO23</f>
        <v/>
      </c>
      <c r="AE28" s="166" t="str">
        <f>'ادخال درجات الاختبار الاول '!BQ23</f>
        <v/>
      </c>
      <c r="AF28" s="166" t="str">
        <f>'ادخال درجات الاختبار الاول '!BS23</f>
        <v/>
      </c>
      <c r="AG28" s="166" t="str">
        <f>'ادخال درجات الاختبار الاول '!BU23</f>
        <v/>
      </c>
      <c r="AH28" s="166" t="str">
        <f>'ادخال درجات الاختبار الاول '!BW23</f>
        <v/>
      </c>
      <c r="AI28" s="166" t="str">
        <f>'ادخال درجات الاختبار الاول '!BY23</f>
        <v/>
      </c>
      <c r="AJ28" s="166" t="str">
        <f>'ادخال درجات الاختبار الاول '!CA23</f>
        <v/>
      </c>
      <c r="AK28" s="166" t="str">
        <f>'ادخال درجات الاختبار الاول '!CC23</f>
        <v/>
      </c>
      <c r="AL28" s="166" t="str">
        <f>'ادخال درجات الاختبار الاول '!CE23</f>
        <v/>
      </c>
      <c r="AM28" s="166" t="str">
        <f>'ادخال درجات الاختبار الاول '!CG23</f>
        <v/>
      </c>
      <c r="AN28" s="166" t="str">
        <f>'ادخال درجات الاختبار الاول '!CI23</f>
        <v/>
      </c>
      <c r="AR28" s="91">
        <v>18</v>
      </c>
      <c r="AS28" s="19" t="str">
        <f t="shared" si="3"/>
        <v/>
      </c>
      <c r="AT28" s="92" t="str">
        <f t="shared" si="4"/>
        <v/>
      </c>
    </row>
    <row r="29" spans="1:46">
      <c r="A29" s="91">
        <f>'ادخال درجات التشخيصي'!A25</f>
        <v>19</v>
      </c>
      <c r="B29" s="19" t="str">
        <f>IF('ادخال درجات الاختبار الاول '!B24="","",'ادخال درجات الاختبار الاول '!B24)</f>
        <v/>
      </c>
      <c r="C29" s="19" t="str">
        <f>'ادخال درجات الاختبار الاول '!AC24</f>
        <v/>
      </c>
      <c r="D29" s="92" t="str">
        <f>'ادخال درجات الاختبار الاول '!AD24</f>
        <v/>
      </c>
      <c r="G29" t="str">
        <f>IF(B29="","",RANK(D29,$D:$D,1)+COUNTIF(D$11:$D29,D29)-1)</f>
        <v/>
      </c>
      <c r="H29" t="str">
        <f>IF(B29="","",RANK(D29,$D:$D)+COUNTIF($D$11:D29,D29)-1)</f>
        <v/>
      </c>
      <c r="J29" s="91">
        <v>19</v>
      </c>
      <c r="K29" s="19" t="str">
        <f t="shared" si="0"/>
        <v/>
      </c>
      <c r="L29" s="92" t="str">
        <f t="shared" si="1"/>
        <v/>
      </c>
      <c r="M29" s="219"/>
      <c r="N29" s="220">
        <f t="shared" si="2"/>
        <v>19</v>
      </c>
      <c r="O29" s="188" t="str">
        <f t="shared" si="2"/>
        <v/>
      </c>
      <c r="P29" s="166" t="str">
        <f>'ادخال درجات الاختبار الاول '!AM24</f>
        <v/>
      </c>
      <c r="Q29" s="166" t="str">
        <f>'ادخال درجات الاختبار الاول '!AO24</f>
        <v/>
      </c>
      <c r="R29" s="166" t="str">
        <f>'ادخال درجات الاختبار الاول '!AQ24</f>
        <v/>
      </c>
      <c r="S29" s="166" t="str">
        <f>'ادخال درجات الاختبار الاول '!AS24</f>
        <v/>
      </c>
      <c r="T29" s="166" t="str">
        <f>'ادخال درجات الاختبار الاول '!AU24</f>
        <v/>
      </c>
      <c r="U29" s="166" t="str">
        <f>'ادخال درجات الاختبار الاول '!AW24</f>
        <v/>
      </c>
      <c r="V29" s="166" t="str">
        <f>'ادخال درجات الاختبار الاول '!AY24</f>
        <v/>
      </c>
      <c r="W29" s="166" t="str">
        <f>'ادخال درجات الاختبار الاول '!BA24</f>
        <v/>
      </c>
      <c r="X29" s="166" t="str">
        <f>'ادخال درجات الاختبار الاول '!BC24</f>
        <v/>
      </c>
      <c r="Y29" s="166" t="str">
        <f>'ادخال درجات الاختبار الاول '!BE24</f>
        <v/>
      </c>
      <c r="Z29" s="166" t="str">
        <f>'ادخال درجات الاختبار الاول '!BG24</f>
        <v/>
      </c>
      <c r="AA29" s="166" t="str">
        <f>'ادخال درجات الاختبار الاول '!BI24</f>
        <v/>
      </c>
      <c r="AB29" s="166" t="str">
        <f>'ادخال درجات الاختبار الاول '!BK24</f>
        <v/>
      </c>
      <c r="AC29" s="166" t="str">
        <f>'ادخال درجات الاختبار الاول '!BM24</f>
        <v/>
      </c>
      <c r="AD29" s="166" t="str">
        <f>'ادخال درجات الاختبار الاول '!BO24</f>
        <v/>
      </c>
      <c r="AE29" s="166" t="str">
        <f>'ادخال درجات الاختبار الاول '!BQ24</f>
        <v/>
      </c>
      <c r="AF29" s="166" t="str">
        <f>'ادخال درجات الاختبار الاول '!BS24</f>
        <v/>
      </c>
      <c r="AG29" s="166" t="str">
        <f>'ادخال درجات الاختبار الاول '!BU24</f>
        <v/>
      </c>
      <c r="AH29" s="166" t="str">
        <f>'ادخال درجات الاختبار الاول '!BW24</f>
        <v/>
      </c>
      <c r="AI29" s="166" t="str">
        <f>'ادخال درجات الاختبار الاول '!BY24</f>
        <v/>
      </c>
      <c r="AJ29" s="166" t="str">
        <f>'ادخال درجات الاختبار الاول '!CA24</f>
        <v/>
      </c>
      <c r="AK29" s="166" t="str">
        <f>'ادخال درجات الاختبار الاول '!CC24</f>
        <v/>
      </c>
      <c r="AL29" s="166" t="str">
        <f>'ادخال درجات الاختبار الاول '!CE24</f>
        <v/>
      </c>
      <c r="AM29" s="166" t="str">
        <f>'ادخال درجات الاختبار الاول '!CG24</f>
        <v/>
      </c>
      <c r="AN29" s="166" t="str">
        <f>'ادخال درجات الاختبار الاول '!CI24</f>
        <v/>
      </c>
      <c r="AR29" s="91">
        <v>19</v>
      </c>
      <c r="AS29" s="19" t="str">
        <f t="shared" si="3"/>
        <v/>
      </c>
      <c r="AT29" s="92" t="str">
        <f t="shared" si="4"/>
        <v/>
      </c>
    </row>
    <row r="30" spans="1:46">
      <c r="A30" s="91">
        <f>'ادخال درجات التشخيصي'!A26</f>
        <v>20</v>
      </c>
      <c r="B30" s="19" t="str">
        <f>IF('ادخال درجات الاختبار الاول '!B25="","",'ادخال درجات الاختبار الاول '!B25)</f>
        <v/>
      </c>
      <c r="C30" s="19" t="str">
        <f>'ادخال درجات الاختبار الاول '!AC25</f>
        <v/>
      </c>
      <c r="D30" s="92" t="str">
        <f>'ادخال درجات الاختبار الاول '!AD25</f>
        <v/>
      </c>
      <c r="G30" t="str">
        <f>IF(B30="","",RANK(D30,$D:$D,1)+COUNTIF(D$11:$D30,D30)-1)</f>
        <v/>
      </c>
      <c r="H30" t="str">
        <f>IF(B30="","",RANK(D30,$D:$D)+COUNTIF($D$11:D30,D30)-1)</f>
        <v/>
      </c>
      <c r="J30" s="91">
        <v>20</v>
      </c>
      <c r="K30" s="19" t="str">
        <f t="shared" si="0"/>
        <v/>
      </c>
      <c r="L30" s="92" t="str">
        <f t="shared" si="1"/>
        <v/>
      </c>
      <c r="M30" s="219"/>
      <c r="N30" s="220">
        <f t="shared" si="2"/>
        <v>20</v>
      </c>
      <c r="O30" s="188" t="str">
        <f t="shared" si="2"/>
        <v/>
      </c>
      <c r="P30" s="166" t="str">
        <f>'ادخال درجات الاختبار الاول '!AM25</f>
        <v/>
      </c>
      <c r="Q30" s="166" t="str">
        <f>'ادخال درجات الاختبار الاول '!AO25</f>
        <v/>
      </c>
      <c r="R30" s="166" t="str">
        <f>'ادخال درجات الاختبار الاول '!AQ25</f>
        <v/>
      </c>
      <c r="S30" s="166" t="str">
        <f>'ادخال درجات الاختبار الاول '!AS25</f>
        <v/>
      </c>
      <c r="T30" s="166" t="str">
        <f>'ادخال درجات الاختبار الاول '!AU25</f>
        <v/>
      </c>
      <c r="U30" s="166" t="str">
        <f>'ادخال درجات الاختبار الاول '!AW25</f>
        <v/>
      </c>
      <c r="V30" s="166" t="str">
        <f>'ادخال درجات الاختبار الاول '!AY25</f>
        <v/>
      </c>
      <c r="W30" s="166" t="str">
        <f>'ادخال درجات الاختبار الاول '!BA25</f>
        <v/>
      </c>
      <c r="X30" s="166" t="str">
        <f>'ادخال درجات الاختبار الاول '!BC25</f>
        <v/>
      </c>
      <c r="Y30" s="166" t="str">
        <f>'ادخال درجات الاختبار الاول '!BE25</f>
        <v/>
      </c>
      <c r="Z30" s="166" t="str">
        <f>'ادخال درجات الاختبار الاول '!BG25</f>
        <v/>
      </c>
      <c r="AA30" s="166" t="str">
        <f>'ادخال درجات الاختبار الاول '!BI25</f>
        <v/>
      </c>
      <c r="AB30" s="166" t="str">
        <f>'ادخال درجات الاختبار الاول '!BK25</f>
        <v/>
      </c>
      <c r="AC30" s="166" t="str">
        <f>'ادخال درجات الاختبار الاول '!BM25</f>
        <v/>
      </c>
      <c r="AD30" s="166" t="str">
        <f>'ادخال درجات الاختبار الاول '!BO25</f>
        <v/>
      </c>
      <c r="AE30" s="166" t="str">
        <f>'ادخال درجات الاختبار الاول '!BQ25</f>
        <v/>
      </c>
      <c r="AF30" s="166" t="str">
        <f>'ادخال درجات الاختبار الاول '!BS25</f>
        <v/>
      </c>
      <c r="AG30" s="166" t="str">
        <f>'ادخال درجات الاختبار الاول '!BU25</f>
        <v/>
      </c>
      <c r="AH30" s="166" t="str">
        <f>'ادخال درجات الاختبار الاول '!BW25</f>
        <v/>
      </c>
      <c r="AI30" s="166" t="str">
        <f>'ادخال درجات الاختبار الاول '!BY25</f>
        <v/>
      </c>
      <c r="AJ30" s="166" t="str">
        <f>'ادخال درجات الاختبار الاول '!CA25</f>
        <v/>
      </c>
      <c r="AK30" s="166" t="str">
        <f>'ادخال درجات الاختبار الاول '!CC25</f>
        <v/>
      </c>
      <c r="AL30" s="166" t="str">
        <f>'ادخال درجات الاختبار الاول '!CE25</f>
        <v/>
      </c>
      <c r="AM30" s="166" t="str">
        <f>'ادخال درجات الاختبار الاول '!CG25</f>
        <v/>
      </c>
      <c r="AN30" s="166" t="str">
        <f>'ادخال درجات الاختبار الاول '!CI25</f>
        <v/>
      </c>
      <c r="AR30" s="91">
        <v>20</v>
      </c>
      <c r="AS30" s="19" t="str">
        <f t="shared" si="3"/>
        <v/>
      </c>
      <c r="AT30" s="92" t="str">
        <f t="shared" si="4"/>
        <v/>
      </c>
    </row>
    <row r="31" spans="1:46">
      <c r="A31" s="91">
        <f>'ادخال درجات التشخيصي'!A27</f>
        <v>21</v>
      </c>
      <c r="B31" s="19" t="str">
        <f>IF('ادخال درجات الاختبار الاول '!B26="","",'ادخال درجات الاختبار الاول '!B26)</f>
        <v/>
      </c>
      <c r="C31" s="19" t="str">
        <f>'ادخال درجات الاختبار الاول '!AC26</f>
        <v/>
      </c>
      <c r="D31" s="92" t="str">
        <f>'ادخال درجات الاختبار الاول '!AD26</f>
        <v/>
      </c>
      <c r="G31" t="str">
        <f>IF(B31="","",RANK(D31,$D:$D,1)+COUNTIF(D$11:$D31,D31)-1)</f>
        <v/>
      </c>
      <c r="H31" t="str">
        <f>IF(B31="","",RANK(D31,$D:$D)+COUNTIF($D$11:D31,D31)-1)</f>
        <v/>
      </c>
      <c r="J31" s="91">
        <v>21</v>
      </c>
      <c r="K31" s="19" t="str">
        <f t="shared" si="0"/>
        <v/>
      </c>
      <c r="L31" s="92" t="str">
        <f t="shared" si="1"/>
        <v/>
      </c>
      <c r="M31" s="219"/>
      <c r="N31" s="220">
        <f t="shared" si="2"/>
        <v>21</v>
      </c>
      <c r="O31" s="188" t="str">
        <f t="shared" si="2"/>
        <v/>
      </c>
      <c r="P31" s="166" t="str">
        <f>'ادخال درجات الاختبار الاول '!AM26</f>
        <v/>
      </c>
      <c r="Q31" s="166" t="str">
        <f>'ادخال درجات الاختبار الاول '!AO26</f>
        <v/>
      </c>
      <c r="R31" s="166" t="str">
        <f>'ادخال درجات الاختبار الاول '!AQ26</f>
        <v/>
      </c>
      <c r="S31" s="166" t="str">
        <f>'ادخال درجات الاختبار الاول '!AS26</f>
        <v/>
      </c>
      <c r="T31" s="166" t="str">
        <f>'ادخال درجات الاختبار الاول '!AU26</f>
        <v/>
      </c>
      <c r="U31" s="166" t="str">
        <f>'ادخال درجات الاختبار الاول '!AW26</f>
        <v/>
      </c>
      <c r="V31" s="166" t="str">
        <f>'ادخال درجات الاختبار الاول '!AY26</f>
        <v/>
      </c>
      <c r="W31" s="166" t="str">
        <f>'ادخال درجات الاختبار الاول '!BA26</f>
        <v/>
      </c>
      <c r="X31" s="166" t="str">
        <f>'ادخال درجات الاختبار الاول '!BC26</f>
        <v/>
      </c>
      <c r="Y31" s="166" t="str">
        <f>'ادخال درجات الاختبار الاول '!BE26</f>
        <v/>
      </c>
      <c r="Z31" s="166" t="str">
        <f>'ادخال درجات الاختبار الاول '!BG26</f>
        <v/>
      </c>
      <c r="AA31" s="166" t="str">
        <f>'ادخال درجات الاختبار الاول '!BI26</f>
        <v/>
      </c>
      <c r="AB31" s="166" t="str">
        <f>'ادخال درجات الاختبار الاول '!BK26</f>
        <v/>
      </c>
      <c r="AC31" s="166" t="str">
        <f>'ادخال درجات الاختبار الاول '!BM26</f>
        <v/>
      </c>
      <c r="AD31" s="166" t="str">
        <f>'ادخال درجات الاختبار الاول '!BO26</f>
        <v/>
      </c>
      <c r="AE31" s="166" t="str">
        <f>'ادخال درجات الاختبار الاول '!BQ26</f>
        <v/>
      </c>
      <c r="AF31" s="166" t="str">
        <f>'ادخال درجات الاختبار الاول '!BS26</f>
        <v/>
      </c>
      <c r="AG31" s="166" t="str">
        <f>'ادخال درجات الاختبار الاول '!BU26</f>
        <v/>
      </c>
      <c r="AH31" s="166" t="str">
        <f>'ادخال درجات الاختبار الاول '!BW26</f>
        <v/>
      </c>
      <c r="AI31" s="166" t="str">
        <f>'ادخال درجات الاختبار الاول '!BY26</f>
        <v/>
      </c>
      <c r="AJ31" s="166" t="str">
        <f>'ادخال درجات الاختبار الاول '!CA26</f>
        <v/>
      </c>
      <c r="AK31" s="166" t="str">
        <f>'ادخال درجات الاختبار الاول '!CC26</f>
        <v/>
      </c>
      <c r="AL31" s="166" t="str">
        <f>'ادخال درجات الاختبار الاول '!CE26</f>
        <v/>
      </c>
      <c r="AM31" s="166" t="str">
        <f>'ادخال درجات الاختبار الاول '!CG26</f>
        <v/>
      </c>
      <c r="AN31" s="166" t="str">
        <f>'ادخال درجات الاختبار الاول '!CI26</f>
        <v/>
      </c>
      <c r="AR31" s="91">
        <v>21</v>
      </c>
      <c r="AS31" s="19" t="str">
        <f t="shared" si="3"/>
        <v/>
      </c>
      <c r="AT31" s="92" t="str">
        <f t="shared" si="4"/>
        <v/>
      </c>
    </row>
    <row r="32" spans="1:46">
      <c r="A32" s="91">
        <f>'ادخال درجات التشخيصي'!A28</f>
        <v>22</v>
      </c>
      <c r="B32" s="19" t="str">
        <f>IF('ادخال درجات الاختبار الاول '!B27="","",'ادخال درجات الاختبار الاول '!B27)</f>
        <v/>
      </c>
      <c r="C32" s="19" t="str">
        <f>'ادخال درجات الاختبار الاول '!AC27</f>
        <v/>
      </c>
      <c r="D32" s="92" t="str">
        <f>'ادخال درجات الاختبار الاول '!AD27</f>
        <v/>
      </c>
      <c r="G32" t="str">
        <f>IF(B32="","",RANK(D32,$D:$D,1)+COUNTIF(D$11:$D32,D32)-1)</f>
        <v/>
      </c>
      <c r="H32" t="str">
        <f>IF(B32="","",RANK(D32,$D:$D)+COUNTIF($D$11:D32,D32)-1)</f>
        <v/>
      </c>
      <c r="J32" s="91">
        <v>22</v>
      </c>
      <c r="K32" s="19" t="str">
        <f t="shared" si="0"/>
        <v/>
      </c>
      <c r="L32" s="92" t="str">
        <f t="shared" si="1"/>
        <v/>
      </c>
      <c r="M32" s="219"/>
      <c r="N32" s="220">
        <f t="shared" si="2"/>
        <v>22</v>
      </c>
      <c r="O32" s="188" t="str">
        <f t="shared" si="2"/>
        <v/>
      </c>
      <c r="P32" s="166" t="str">
        <f>'ادخال درجات الاختبار الاول '!AM27</f>
        <v/>
      </c>
      <c r="Q32" s="166" t="str">
        <f>'ادخال درجات الاختبار الاول '!AO27</f>
        <v/>
      </c>
      <c r="R32" s="166" t="str">
        <f>'ادخال درجات الاختبار الاول '!AQ27</f>
        <v/>
      </c>
      <c r="S32" s="166" t="str">
        <f>'ادخال درجات الاختبار الاول '!AS27</f>
        <v/>
      </c>
      <c r="T32" s="166" t="str">
        <f>'ادخال درجات الاختبار الاول '!AU27</f>
        <v/>
      </c>
      <c r="U32" s="166" t="str">
        <f>'ادخال درجات الاختبار الاول '!AW27</f>
        <v/>
      </c>
      <c r="V32" s="166" t="str">
        <f>'ادخال درجات الاختبار الاول '!AY27</f>
        <v/>
      </c>
      <c r="W32" s="166" t="str">
        <f>'ادخال درجات الاختبار الاول '!BA27</f>
        <v/>
      </c>
      <c r="X32" s="166" t="str">
        <f>'ادخال درجات الاختبار الاول '!BC27</f>
        <v/>
      </c>
      <c r="Y32" s="166" t="str">
        <f>'ادخال درجات الاختبار الاول '!BE27</f>
        <v/>
      </c>
      <c r="Z32" s="166" t="str">
        <f>'ادخال درجات الاختبار الاول '!BG27</f>
        <v/>
      </c>
      <c r="AA32" s="166" t="str">
        <f>'ادخال درجات الاختبار الاول '!BI27</f>
        <v/>
      </c>
      <c r="AB32" s="166" t="str">
        <f>'ادخال درجات الاختبار الاول '!BK27</f>
        <v/>
      </c>
      <c r="AC32" s="166" t="str">
        <f>'ادخال درجات الاختبار الاول '!BM27</f>
        <v/>
      </c>
      <c r="AD32" s="166" t="str">
        <f>'ادخال درجات الاختبار الاول '!BO27</f>
        <v/>
      </c>
      <c r="AE32" s="166" t="str">
        <f>'ادخال درجات الاختبار الاول '!BQ27</f>
        <v/>
      </c>
      <c r="AF32" s="166" t="str">
        <f>'ادخال درجات الاختبار الاول '!BS27</f>
        <v/>
      </c>
      <c r="AG32" s="166" t="str">
        <f>'ادخال درجات الاختبار الاول '!BU27</f>
        <v/>
      </c>
      <c r="AH32" s="166" t="str">
        <f>'ادخال درجات الاختبار الاول '!BW27</f>
        <v/>
      </c>
      <c r="AI32" s="166" t="str">
        <f>'ادخال درجات الاختبار الاول '!BY27</f>
        <v/>
      </c>
      <c r="AJ32" s="166" t="str">
        <f>'ادخال درجات الاختبار الاول '!CA27</f>
        <v/>
      </c>
      <c r="AK32" s="166" t="str">
        <f>'ادخال درجات الاختبار الاول '!CC27</f>
        <v/>
      </c>
      <c r="AL32" s="166" t="str">
        <f>'ادخال درجات الاختبار الاول '!CE27</f>
        <v/>
      </c>
      <c r="AM32" s="166" t="str">
        <f>'ادخال درجات الاختبار الاول '!CG27</f>
        <v/>
      </c>
      <c r="AN32" s="166" t="str">
        <f>'ادخال درجات الاختبار الاول '!CI27</f>
        <v/>
      </c>
      <c r="AR32" s="91">
        <v>22</v>
      </c>
      <c r="AS32" s="19" t="str">
        <f t="shared" si="3"/>
        <v/>
      </c>
      <c r="AT32" s="92" t="str">
        <f t="shared" si="4"/>
        <v/>
      </c>
    </row>
    <row r="33" spans="1:46">
      <c r="A33" s="91">
        <f>'ادخال درجات التشخيصي'!A29</f>
        <v>23</v>
      </c>
      <c r="B33" s="19" t="str">
        <f>IF('ادخال درجات الاختبار الاول '!B28="","",'ادخال درجات الاختبار الاول '!B28)</f>
        <v/>
      </c>
      <c r="C33" s="19" t="str">
        <f>'ادخال درجات الاختبار الاول '!AC28</f>
        <v/>
      </c>
      <c r="D33" s="92" t="str">
        <f>'ادخال درجات الاختبار الاول '!AD28</f>
        <v/>
      </c>
      <c r="G33" t="str">
        <f>IF(B33="","",RANK(D33,$D:$D,1)+COUNTIF(D$11:$D33,D33)-1)</f>
        <v/>
      </c>
      <c r="H33" t="str">
        <f>IF(B33="","",RANK(D33,$D:$D)+COUNTIF($D$11:D33,D33)-1)</f>
        <v/>
      </c>
      <c r="J33" s="91">
        <v>23</v>
      </c>
      <c r="K33" s="19" t="str">
        <f t="shared" si="0"/>
        <v/>
      </c>
      <c r="L33" s="92" t="str">
        <f t="shared" si="1"/>
        <v/>
      </c>
      <c r="M33" s="219"/>
      <c r="N33" s="220">
        <f t="shared" si="2"/>
        <v>23</v>
      </c>
      <c r="O33" s="188" t="str">
        <f t="shared" si="2"/>
        <v/>
      </c>
      <c r="P33" s="166" t="str">
        <f>'ادخال درجات الاختبار الاول '!AM28</f>
        <v/>
      </c>
      <c r="Q33" s="166" t="str">
        <f>'ادخال درجات الاختبار الاول '!AO28</f>
        <v/>
      </c>
      <c r="R33" s="166" t="str">
        <f>'ادخال درجات الاختبار الاول '!AQ28</f>
        <v/>
      </c>
      <c r="S33" s="166" t="str">
        <f>'ادخال درجات الاختبار الاول '!AS28</f>
        <v/>
      </c>
      <c r="T33" s="166" t="str">
        <f>'ادخال درجات الاختبار الاول '!AU28</f>
        <v/>
      </c>
      <c r="U33" s="166" t="str">
        <f>'ادخال درجات الاختبار الاول '!AW28</f>
        <v/>
      </c>
      <c r="V33" s="166" t="str">
        <f>'ادخال درجات الاختبار الاول '!AY28</f>
        <v/>
      </c>
      <c r="W33" s="166" t="str">
        <f>'ادخال درجات الاختبار الاول '!BA28</f>
        <v/>
      </c>
      <c r="X33" s="166" t="str">
        <f>'ادخال درجات الاختبار الاول '!BC28</f>
        <v/>
      </c>
      <c r="Y33" s="166" t="str">
        <f>'ادخال درجات الاختبار الاول '!BE28</f>
        <v/>
      </c>
      <c r="Z33" s="166" t="str">
        <f>'ادخال درجات الاختبار الاول '!BG28</f>
        <v/>
      </c>
      <c r="AA33" s="166" t="str">
        <f>'ادخال درجات الاختبار الاول '!BI28</f>
        <v/>
      </c>
      <c r="AB33" s="166" t="str">
        <f>'ادخال درجات الاختبار الاول '!BK28</f>
        <v/>
      </c>
      <c r="AC33" s="166" t="str">
        <f>'ادخال درجات الاختبار الاول '!BM28</f>
        <v/>
      </c>
      <c r="AD33" s="166" t="str">
        <f>'ادخال درجات الاختبار الاول '!BO28</f>
        <v/>
      </c>
      <c r="AE33" s="166" t="str">
        <f>'ادخال درجات الاختبار الاول '!BQ28</f>
        <v/>
      </c>
      <c r="AF33" s="166" t="str">
        <f>'ادخال درجات الاختبار الاول '!BS28</f>
        <v/>
      </c>
      <c r="AG33" s="166" t="str">
        <f>'ادخال درجات الاختبار الاول '!BU28</f>
        <v/>
      </c>
      <c r="AH33" s="166" t="str">
        <f>'ادخال درجات الاختبار الاول '!BW28</f>
        <v/>
      </c>
      <c r="AI33" s="166" t="str">
        <f>'ادخال درجات الاختبار الاول '!BY28</f>
        <v/>
      </c>
      <c r="AJ33" s="166" t="str">
        <f>'ادخال درجات الاختبار الاول '!CA28</f>
        <v/>
      </c>
      <c r="AK33" s="166" t="str">
        <f>'ادخال درجات الاختبار الاول '!CC28</f>
        <v/>
      </c>
      <c r="AL33" s="166" t="str">
        <f>'ادخال درجات الاختبار الاول '!CE28</f>
        <v/>
      </c>
      <c r="AM33" s="166" t="str">
        <f>'ادخال درجات الاختبار الاول '!CG28</f>
        <v/>
      </c>
      <c r="AN33" s="166" t="str">
        <f>'ادخال درجات الاختبار الاول '!CI28</f>
        <v/>
      </c>
      <c r="AR33" s="91">
        <v>23</v>
      </c>
      <c r="AS33" s="19" t="str">
        <f t="shared" si="3"/>
        <v/>
      </c>
      <c r="AT33" s="92" t="str">
        <f t="shared" si="4"/>
        <v/>
      </c>
    </row>
    <row r="34" spans="1:46">
      <c r="A34" s="91">
        <f>'ادخال درجات التشخيصي'!A30</f>
        <v>24</v>
      </c>
      <c r="B34" s="19" t="str">
        <f>IF('ادخال درجات الاختبار الاول '!B29="","",'ادخال درجات الاختبار الاول '!B29)</f>
        <v/>
      </c>
      <c r="C34" s="19" t="str">
        <f>'ادخال درجات الاختبار الاول '!AC29</f>
        <v/>
      </c>
      <c r="D34" s="92" t="str">
        <f>'ادخال درجات الاختبار الاول '!AD29</f>
        <v/>
      </c>
      <c r="G34" t="str">
        <f>IF(B34="","",RANK(D34,$D:$D,1)+COUNTIF(D$11:$D34,D34)-1)</f>
        <v/>
      </c>
      <c r="H34" t="str">
        <f>IF(B34="","",RANK(D34,$D:$D)+COUNTIF($D$11:D34,D34)-1)</f>
        <v/>
      </c>
      <c r="J34" s="91">
        <v>24</v>
      </c>
      <c r="K34" s="19" t="str">
        <f t="shared" si="0"/>
        <v/>
      </c>
      <c r="L34" s="92" t="str">
        <f t="shared" si="1"/>
        <v/>
      </c>
      <c r="M34" s="219"/>
      <c r="N34" s="220">
        <f t="shared" si="2"/>
        <v>24</v>
      </c>
      <c r="O34" s="188" t="str">
        <f t="shared" si="2"/>
        <v/>
      </c>
      <c r="P34" s="166" t="str">
        <f>'ادخال درجات الاختبار الاول '!AM29</f>
        <v/>
      </c>
      <c r="Q34" s="166" t="str">
        <f>'ادخال درجات الاختبار الاول '!AO29</f>
        <v/>
      </c>
      <c r="R34" s="166" t="str">
        <f>'ادخال درجات الاختبار الاول '!AQ29</f>
        <v/>
      </c>
      <c r="S34" s="166" t="str">
        <f>'ادخال درجات الاختبار الاول '!AS29</f>
        <v/>
      </c>
      <c r="T34" s="166" t="str">
        <f>'ادخال درجات الاختبار الاول '!AU29</f>
        <v/>
      </c>
      <c r="U34" s="166" t="str">
        <f>'ادخال درجات الاختبار الاول '!AW29</f>
        <v/>
      </c>
      <c r="V34" s="166" t="str">
        <f>'ادخال درجات الاختبار الاول '!AY29</f>
        <v/>
      </c>
      <c r="W34" s="166" t="str">
        <f>'ادخال درجات الاختبار الاول '!BA29</f>
        <v/>
      </c>
      <c r="X34" s="166" t="str">
        <f>'ادخال درجات الاختبار الاول '!BC29</f>
        <v/>
      </c>
      <c r="Y34" s="166" t="str">
        <f>'ادخال درجات الاختبار الاول '!BE29</f>
        <v/>
      </c>
      <c r="Z34" s="166" t="str">
        <f>'ادخال درجات الاختبار الاول '!BG29</f>
        <v/>
      </c>
      <c r="AA34" s="166" t="str">
        <f>'ادخال درجات الاختبار الاول '!BI29</f>
        <v/>
      </c>
      <c r="AB34" s="166" t="str">
        <f>'ادخال درجات الاختبار الاول '!BK29</f>
        <v/>
      </c>
      <c r="AC34" s="166" t="str">
        <f>'ادخال درجات الاختبار الاول '!BM29</f>
        <v/>
      </c>
      <c r="AD34" s="166" t="str">
        <f>'ادخال درجات الاختبار الاول '!BO29</f>
        <v/>
      </c>
      <c r="AE34" s="166" t="str">
        <f>'ادخال درجات الاختبار الاول '!BQ29</f>
        <v/>
      </c>
      <c r="AF34" s="166" t="str">
        <f>'ادخال درجات الاختبار الاول '!BS29</f>
        <v/>
      </c>
      <c r="AG34" s="166" t="str">
        <f>'ادخال درجات الاختبار الاول '!BU29</f>
        <v/>
      </c>
      <c r="AH34" s="166" t="str">
        <f>'ادخال درجات الاختبار الاول '!BW29</f>
        <v/>
      </c>
      <c r="AI34" s="166" t="str">
        <f>'ادخال درجات الاختبار الاول '!BY29</f>
        <v/>
      </c>
      <c r="AJ34" s="166" t="str">
        <f>'ادخال درجات الاختبار الاول '!CA29</f>
        <v/>
      </c>
      <c r="AK34" s="166" t="str">
        <f>'ادخال درجات الاختبار الاول '!CC29</f>
        <v/>
      </c>
      <c r="AL34" s="166" t="str">
        <f>'ادخال درجات الاختبار الاول '!CE29</f>
        <v/>
      </c>
      <c r="AM34" s="166" t="str">
        <f>'ادخال درجات الاختبار الاول '!CG29</f>
        <v/>
      </c>
      <c r="AN34" s="166" t="str">
        <f>'ادخال درجات الاختبار الاول '!CI29</f>
        <v/>
      </c>
      <c r="AR34" s="91">
        <v>24</v>
      </c>
      <c r="AS34" s="19" t="str">
        <f t="shared" si="3"/>
        <v/>
      </c>
      <c r="AT34" s="92" t="str">
        <f t="shared" si="4"/>
        <v/>
      </c>
    </row>
    <row r="35" spans="1:46">
      <c r="A35" s="91">
        <f>'ادخال درجات التشخيصي'!A31</f>
        <v>25</v>
      </c>
      <c r="B35" s="19" t="str">
        <f>IF('ادخال درجات الاختبار الاول '!B30="","",'ادخال درجات الاختبار الاول '!B30)</f>
        <v/>
      </c>
      <c r="C35" s="19" t="str">
        <f>'ادخال درجات الاختبار الاول '!AC30</f>
        <v/>
      </c>
      <c r="D35" s="92" t="str">
        <f>'ادخال درجات الاختبار الاول '!AD30</f>
        <v/>
      </c>
      <c r="G35" t="str">
        <f>IF(B35="","",RANK(D35,$D:$D,1)+COUNTIF(D$11:$D35,D35)-1)</f>
        <v/>
      </c>
      <c r="H35" t="str">
        <f>IF(B35="","",RANK(D35,$D:$D)+COUNTIF($D$11:D35,D35)-1)</f>
        <v/>
      </c>
      <c r="J35" s="91">
        <v>25</v>
      </c>
      <c r="K35" s="19" t="str">
        <f t="shared" si="0"/>
        <v/>
      </c>
      <c r="L35" s="92" t="str">
        <f t="shared" si="1"/>
        <v/>
      </c>
      <c r="M35" s="219"/>
      <c r="N35" s="220">
        <f t="shared" si="2"/>
        <v>25</v>
      </c>
      <c r="O35" s="188" t="str">
        <f t="shared" si="2"/>
        <v/>
      </c>
      <c r="P35" s="166" t="str">
        <f>'ادخال درجات الاختبار الاول '!AM30</f>
        <v/>
      </c>
      <c r="Q35" s="166" t="str">
        <f>'ادخال درجات الاختبار الاول '!AO30</f>
        <v/>
      </c>
      <c r="R35" s="166" t="str">
        <f>'ادخال درجات الاختبار الاول '!AQ30</f>
        <v/>
      </c>
      <c r="S35" s="166" t="str">
        <f>'ادخال درجات الاختبار الاول '!AS30</f>
        <v/>
      </c>
      <c r="T35" s="166" t="str">
        <f>'ادخال درجات الاختبار الاول '!AU30</f>
        <v/>
      </c>
      <c r="U35" s="166" t="str">
        <f>'ادخال درجات الاختبار الاول '!AW30</f>
        <v/>
      </c>
      <c r="V35" s="166" t="str">
        <f>'ادخال درجات الاختبار الاول '!AY30</f>
        <v/>
      </c>
      <c r="W35" s="166" t="str">
        <f>'ادخال درجات الاختبار الاول '!BA30</f>
        <v/>
      </c>
      <c r="X35" s="166" t="str">
        <f>'ادخال درجات الاختبار الاول '!BC30</f>
        <v/>
      </c>
      <c r="Y35" s="166" t="str">
        <f>'ادخال درجات الاختبار الاول '!BE30</f>
        <v/>
      </c>
      <c r="Z35" s="166" t="str">
        <f>'ادخال درجات الاختبار الاول '!BG30</f>
        <v/>
      </c>
      <c r="AA35" s="166" t="str">
        <f>'ادخال درجات الاختبار الاول '!BI30</f>
        <v/>
      </c>
      <c r="AB35" s="166" t="str">
        <f>'ادخال درجات الاختبار الاول '!BK30</f>
        <v/>
      </c>
      <c r="AC35" s="166" t="str">
        <f>'ادخال درجات الاختبار الاول '!BM30</f>
        <v/>
      </c>
      <c r="AD35" s="166" t="str">
        <f>'ادخال درجات الاختبار الاول '!BO30</f>
        <v/>
      </c>
      <c r="AE35" s="166" t="str">
        <f>'ادخال درجات الاختبار الاول '!BQ30</f>
        <v/>
      </c>
      <c r="AF35" s="166" t="str">
        <f>'ادخال درجات الاختبار الاول '!BS30</f>
        <v/>
      </c>
      <c r="AG35" s="166" t="str">
        <f>'ادخال درجات الاختبار الاول '!BU30</f>
        <v/>
      </c>
      <c r="AH35" s="166" t="str">
        <f>'ادخال درجات الاختبار الاول '!BW30</f>
        <v/>
      </c>
      <c r="AI35" s="166" t="str">
        <f>'ادخال درجات الاختبار الاول '!BY30</f>
        <v/>
      </c>
      <c r="AJ35" s="166" t="str">
        <f>'ادخال درجات الاختبار الاول '!CA30</f>
        <v/>
      </c>
      <c r="AK35" s="166" t="str">
        <f>'ادخال درجات الاختبار الاول '!CC30</f>
        <v/>
      </c>
      <c r="AL35" s="166" t="str">
        <f>'ادخال درجات الاختبار الاول '!CE30</f>
        <v/>
      </c>
      <c r="AM35" s="166" t="str">
        <f>'ادخال درجات الاختبار الاول '!CG30</f>
        <v/>
      </c>
      <c r="AN35" s="166" t="str">
        <f>'ادخال درجات الاختبار الاول '!CI30</f>
        <v/>
      </c>
      <c r="AR35" s="91">
        <v>25</v>
      </c>
      <c r="AS35" s="19" t="str">
        <f t="shared" si="3"/>
        <v/>
      </c>
      <c r="AT35" s="92" t="str">
        <f t="shared" si="4"/>
        <v/>
      </c>
    </row>
    <row r="36" spans="1:46">
      <c r="A36" s="91">
        <f>'ادخال درجات التشخيصي'!A32</f>
        <v>26</v>
      </c>
      <c r="B36" s="19" t="str">
        <f>IF('ادخال درجات الاختبار الاول '!B31="","",'ادخال درجات الاختبار الاول '!B31)</f>
        <v/>
      </c>
      <c r="C36" s="19" t="str">
        <f>'ادخال درجات الاختبار الاول '!AC31</f>
        <v/>
      </c>
      <c r="D36" s="92" t="str">
        <f>'ادخال درجات الاختبار الاول '!AD31</f>
        <v/>
      </c>
      <c r="G36" t="str">
        <f>IF(B36="","",RANK(D36,$D:$D,1)+COUNTIF(D$11:$D36,D36)-1)</f>
        <v/>
      </c>
      <c r="H36" t="str">
        <f>IF(B36="","",RANK(D36,$D:$D)+COUNTIF($D$11:D36,D36)-1)</f>
        <v/>
      </c>
      <c r="J36" s="91">
        <v>26</v>
      </c>
      <c r="K36" s="19" t="str">
        <f t="shared" si="0"/>
        <v/>
      </c>
      <c r="L36" s="92" t="str">
        <f t="shared" si="1"/>
        <v/>
      </c>
      <c r="M36" s="219"/>
      <c r="N36" s="220">
        <f t="shared" si="2"/>
        <v>26</v>
      </c>
      <c r="O36" s="188" t="str">
        <f t="shared" si="2"/>
        <v/>
      </c>
      <c r="P36" s="166" t="str">
        <f>'ادخال درجات الاختبار الاول '!AM31</f>
        <v/>
      </c>
      <c r="Q36" s="166" t="str">
        <f>'ادخال درجات الاختبار الاول '!AO31</f>
        <v/>
      </c>
      <c r="R36" s="166" t="str">
        <f>'ادخال درجات الاختبار الاول '!AQ31</f>
        <v/>
      </c>
      <c r="S36" s="166" t="str">
        <f>'ادخال درجات الاختبار الاول '!AS31</f>
        <v/>
      </c>
      <c r="T36" s="166" t="str">
        <f>'ادخال درجات الاختبار الاول '!AU31</f>
        <v/>
      </c>
      <c r="U36" s="166" t="str">
        <f>'ادخال درجات الاختبار الاول '!AW31</f>
        <v/>
      </c>
      <c r="V36" s="166" t="str">
        <f>'ادخال درجات الاختبار الاول '!AY31</f>
        <v/>
      </c>
      <c r="W36" s="166" t="str">
        <f>'ادخال درجات الاختبار الاول '!BA31</f>
        <v/>
      </c>
      <c r="X36" s="166" t="str">
        <f>'ادخال درجات الاختبار الاول '!BC31</f>
        <v/>
      </c>
      <c r="Y36" s="166" t="str">
        <f>'ادخال درجات الاختبار الاول '!BE31</f>
        <v/>
      </c>
      <c r="Z36" s="166" t="str">
        <f>'ادخال درجات الاختبار الاول '!BG31</f>
        <v/>
      </c>
      <c r="AA36" s="166" t="str">
        <f>'ادخال درجات الاختبار الاول '!BI31</f>
        <v/>
      </c>
      <c r="AB36" s="166" t="str">
        <f>'ادخال درجات الاختبار الاول '!BK31</f>
        <v/>
      </c>
      <c r="AC36" s="166" t="str">
        <f>'ادخال درجات الاختبار الاول '!BM31</f>
        <v/>
      </c>
      <c r="AD36" s="166" t="str">
        <f>'ادخال درجات الاختبار الاول '!BO31</f>
        <v/>
      </c>
      <c r="AE36" s="166" t="str">
        <f>'ادخال درجات الاختبار الاول '!BQ31</f>
        <v/>
      </c>
      <c r="AF36" s="166" t="str">
        <f>'ادخال درجات الاختبار الاول '!BS31</f>
        <v/>
      </c>
      <c r="AG36" s="166" t="str">
        <f>'ادخال درجات الاختبار الاول '!BU31</f>
        <v/>
      </c>
      <c r="AH36" s="166" t="str">
        <f>'ادخال درجات الاختبار الاول '!BW31</f>
        <v/>
      </c>
      <c r="AI36" s="166" t="str">
        <f>'ادخال درجات الاختبار الاول '!BY31</f>
        <v/>
      </c>
      <c r="AJ36" s="166" t="str">
        <f>'ادخال درجات الاختبار الاول '!CA31</f>
        <v/>
      </c>
      <c r="AK36" s="166" t="str">
        <f>'ادخال درجات الاختبار الاول '!CC31</f>
        <v/>
      </c>
      <c r="AL36" s="166" t="str">
        <f>'ادخال درجات الاختبار الاول '!CE31</f>
        <v/>
      </c>
      <c r="AM36" s="166" t="str">
        <f>'ادخال درجات الاختبار الاول '!CG31</f>
        <v/>
      </c>
      <c r="AN36" s="166" t="str">
        <f>'ادخال درجات الاختبار الاول '!CI31</f>
        <v/>
      </c>
      <c r="AR36" s="91">
        <v>26</v>
      </c>
      <c r="AS36" s="19" t="str">
        <f t="shared" si="3"/>
        <v/>
      </c>
      <c r="AT36" s="92" t="str">
        <f t="shared" si="4"/>
        <v/>
      </c>
    </row>
    <row r="37" spans="1:46">
      <c r="A37" s="91">
        <f>'ادخال درجات التشخيصي'!A33</f>
        <v>27</v>
      </c>
      <c r="B37" s="19" t="str">
        <f>IF('ادخال درجات الاختبار الاول '!B32="","",'ادخال درجات الاختبار الاول '!B32)</f>
        <v/>
      </c>
      <c r="C37" s="19" t="str">
        <f>'ادخال درجات الاختبار الاول '!AC32</f>
        <v/>
      </c>
      <c r="D37" s="92" t="str">
        <f>'ادخال درجات الاختبار الاول '!AD32</f>
        <v/>
      </c>
      <c r="G37" t="str">
        <f>IF(B37="","",RANK(D37,$D:$D,1)+COUNTIF(D$11:$D37,D37)-1)</f>
        <v/>
      </c>
      <c r="H37" t="str">
        <f>IF(B37="","",RANK(D37,$D:$D)+COUNTIF($D$11:D37,D37)-1)</f>
        <v/>
      </c>
      <c r="J37" s="91">
        <v>27</v>
      </c>
      <c r="K37" s="19" t="str">
        <f t="shared" si="0"/>
        <v/>
      </c>
      <c r="L37" s="92" t="str">
        <f t="shared" si="1"/>
        <v/>
      </c>
      <c r="M37" s="219"/>
      <c r="N37" s="220">
        <f t="shared" si="2"/>
        <v>27</v>
      </c>
      <c r="O37" s="188" t="str">
        <f t="shared" si="2"/>
        <v/>
      </c>
      <c r="P37" s="166" t="str">
        <f>'ادخال درجات الاختبار الاول '!AM32</f>
        <v/>
      </c>
      <c r="Q37" s="166" t="str">
        <f>'ادخال درجات الاختبار الاول '!AO32</f>
        <v/>
      </c>
      <c r="R37" s="166" t="str">
        <f>'ادخال درجات الاختبار الاول '!AQ32</f>
        <v/>
      </c>
      <c r="S37" s="166" t="str">
        <f>'ادخال درجات الاختبار الاول '!AS32</f>
        <v/>
      </c>
      <c r="T37" s="166" t="str">
        <f>'ادخال درجات الاختبار الاول '!AU32</f>
        <v/>
      </c>
      <c r="U37" s="166" t="str">
        <f>'ادخال درجات الاختبار الاول '!AW32</f>
        <v/>
      </c>
      <c r="V37" s="166" t="str">
        <f>'ادخال درجات الاختبار الاول '!AY32</f>
        <v/>
      </c>
      <c r="W37" s="166" t="str">
        <f>'ادخال درجات الاختبار الاول '!BA32</f>
        <v/>
      </c>
      <c r="X37" s="166" t="str">
        <f>'ادخال درجات الاختبار الاول '!BC32</f>
        <v/>
      </c>
      <c r="Y37" s="166" t="str">
        <f>'ادخال درجات الاختبار الاول '!BE32</f>
        <v/>
      </c>
      <c r="Z37" s="166" t="str">
        <f>'ادخال درجات الاختبار الاول '!BG32</f>
        <v/>
      </c>
      <c r="AA37" s="166" t="str">
        <f>'ادخال درجات الاختبار الاول '!BI32</f>
        <v/>
      </c>
      <c r="AB37" s="166" t="str">
        <f>'ادخال درجات الاختبار الاول '!BK32</f>
        <v/>
      </c>
      <c r="AC37" s="166" t="str">
        <f>'ادخال درجات الاختبار الاول '!BM32</f>
        <v/>
      </c>
      <c r="AD37" s="166" t="str">
        <f>'ادخال درجات الاختبار الاول '!BO32</f>
        <v/>
      </c>
      <c r="AE37" s="166" t="str">
        <f>'ادخال درجات الاختبار الاول '!BQ32</f>
        <v/>
      </c>
      <c r="AF37" s="166" t="str">
        <f>'ادخال درجات الاختبار الاول '!BS32</f>
        <v/>
      </c>
      <c r="AG37" s="166" t="str">
        <f>'ادخال درجات الاختبار الاول '!BU32</f>
        <v/>
      </c>
      <c r="AH37" s="166" t="str">
        <f>'ادخال درجات الاختبار الاول '!BW32</f>
        <v/>
      </c>
      <c r="AI37" s="166" t="str">
        <f>'ادخال درجات الاختبار الاول '!BY32</f>
        <v/>
      </c>
      <c r="AJ37" s="166" t="str">
        <f>'ادخال درجات الاختبار الاول '!CA32</f>
        <v/>
      </c>
      <c r="AK37" s="166" t="str">
        <f>'ادخال درجات الاختبار الاول '!CC32</f>
        <v/>
      </c>
      <c r="AL37" s="166" t="str">
        <f>'ادخال درجات الاختبار الاول '!CE32</f>
        <v/>
      </c>
      <c r="AM37" s="166" t="str">
        <f>'ادخال درجات الاختبار الاول '!CG32</f>
        <v/>
      </c>
      <c r="AN37" s="166" t="str">
        <f>'ادخال درجات الاختبار الاول '!CI32</f>
        <v/>
      </c>
      <c r="AR37" s="91">
        <v>27</v>
      </c>
      <c r="AS37" s="19" t="str">
        <f t="shared" si="3"/>
        <v/>
      </c>
      <c r="AT37" s="92" t="str">
        <f t="shared" si="4"/>
        <v/>
      </c>
    </row>
    <row r="38" spans="1:46">
      <c r="A38" s="91">
        <f>'ادخال درجات التشخيصي'!A34</f>
        <v>28</v>
      </c>
      <c r="B38" s="19" t="str">
        <f>IF('ادخال درجات الاختبار الاول '!B33="","",'ادخال درجات الاختبار الاول '!B33)</f>
        <v/>
      </c>
      <c r="C38" s="19" t="str">
        <f>'ادخال درجات الاختبار الاول '!AC33</f>
        <v/>
      </c>
      <c r="D38" s="92" t="str">
        <f>'ادخال درجات الاختبار الاول '!AD33</f>
        <v/>
      </c>
      <c r="G38" t="str">
        <f>IF(B38="","",RANK(D38,$D:$D,1)+COUNTIF(D$11:$D38,D38)-1)</f>
        <v/>
      </c>
      <c r="H38" t="str">
        <f>IF(B38="","",RANK(D38,$D:$D)+COUNTIF($D$11:D38,D38)-1)</f>
        <v/>
      </c>
      <c r="J38" s="91">
        <v>28</v>
      </c>
      <c r="K38" s="19" t="str">
        <f t="shared" si="0"/>
        <v/>
      </c>
      <c r="L38" s="92" t="str">
        <f t="shared" si="1"/>
        <v/>
      </c>
      <c r="M38" s="219"/>
      <c r="N38" s="220">
        <f t="shared" si="2"/>
        <v>28</v>
      </c>
      <c r="O38" s="188" t="str">
        <f t="shared" si="2"/>
        <v/>
      </c>
      <c r="P38" s="166" t="str">
        <f>'ادخال درجات الاختبار الاول '!AM33</f>
        <v/>
      </c>
      <c r="Q38" s="166" t="str">
        <f>'ادخال درجات الاختبار الاول '!AO33</f>
        <v/>
      </c>
      <c r="R38" s="166" t="str">
        <f>'ادخال درجات الاختبار الاول '!AQ33</f>
        <v/>
      </c>
      <c r="S38" s="166" t="str">
        <f>'ادخال درجات الاختبار الاول '!AS33</f>
        <v/>
      </c>
      <c r="T38" s="166" t="str">
        <f>'ادخال درجات الاختبار الاول '!AU33</f>
        <v/>
      </c>
      <c r="U38" s="166" t="str">
        <f>'ادخال درجات الاختبار الاول '!AW33</f>
        <v/>
      </c>
      <c r="V38" s="166" t="str">
        <f>'ادخال درجات الاختبار الاول '!AY33</f>
        <v/>
      </c>
      <c r="W38" s="166" t="str">
        <f>'ادخال درجات الاختبار الاول '!BA33</f>
        <v/>
      </c>
      <c r="X38" s="166" t="str">
        <f>'ادخال درجات الاختبار الاول '!BC33</f>
        <v/>
      </c>
      <c r="Y38" s="166" t="str">
        <f>'ادخال درجات الاختبار الاول '!BE33</f>
        <v/>
      </c>
      <c r="Z38" s="166" t="str">
        <f>'ادخال درجات الاختبار الاول '!BG33</f>
        <v/>
      </c>
      <c r="AA38" s="166" t="str">
        <f>'ادخال درجات الاختبار الاول '!BI33</f>
        <v/>
      </c>
      <c r="AB38" s="166" t="str">
        <f>'ادخال درجات الاختبار الاول '!BK33</f>
        <v/>
      </c>
      <c r="AC38" s="166" t="str">
        <f>'ادخال درجات الاختبار الاول '!BM33</f>
        <v/>
      </c>
      <c r="AD38" s="166" t="str">
        <f>'ادخال درجات الاختبار الاول '!BO33</f>
        <v/>
      </c>
      <c r="AE38" s="166" t="str">
        <f>'ادخال درجات الاختبار الاول '!BQ33</f>
        <v/>
      </c>
      <c r="AF38" s="166" t="str">
        <f>'ادخال درجات الاختبار الاول '!BS33</f>
        <v/>
      </c>
      <c r="AG38" s="166" t="str">
        <f>'ادخال درجات الاختبار الاول '!BU33</f>
        <v/>
      </c>
      <c r="AH38" s="166" t="str">
        <f>'ادخال درجات الاختبار الاول '!BW33</f>
        <v/>
      </c>
      <c r="AI38" s="166" t="str">
        <f>'ادخال درجات الاختبار الاول '!BY33</f>
        <v/>
      </c>
      <c r="AJ38" s="166" t="str">
        <f>'ادخال درجات الاختبار الاول '!CA33</f>
        <v/>
      </c>
      <c r="AK38" s="166" t="str">
        <f>'ادخال درجات الاختبار الاول '!CC33</f>
        <v/>
      </c>
      <c r="AL38" s="166" t="str">
        <f>'ادخال درجات الاختبار الاول '!CE33</f>
        <v/>
      </c>
      <c r="AM38" s="166" t="str">
        <f>'ادخال درجات الاختبار الاول '!CG33</f>
        <v/>
      </c>
      <c r="AN38" s="166" t="str">
        <f>'ادخال درجات الاختبار الاول '!CI33</f>
        <v/>
      </c>
      <c r="AR38" s="91">
        <v>28</v>
      </c>
      <c r="AS38" s="19" t="str">
        <f t="shared" si="3"/>
        <v/>
      </c>
      <c r="AT38" s="92" t="str">
        <f t="shared" si="4"/>
        <v/>
      </c>
    </row>
    <row r="39" spans="1:46">
      <c r="A39" s="91">
        <f>'ادخال درجات التشخيصي'!A35</f>
        <v>29</v>
      </c>
      <c r="B39" s="19" t="str">
        <f>IF('ادخال درجات الاختبار الاول '!B34="","",'ادخال درجات الاختبار الاول '!B34)</f>
        <v/>
      </c>
      <c r="C39" s="19" t="str">
        <f>'ادخال درجات الاختبار الاول '!AC34</f>
        <v/>
      </c>
      <c r="D39" s="92" t="str">
        <f>'ادخال درجات الاختبار الاول '!AD34</f>
        <v/>
      </c>
      <c r="G39" t="str">
        <f>IF(B39="","",RANK(D39,$D:$D,1)+COUNTIF(D$11:$D39,D39)-1)</f>
        <v/>
      </c>
      <c r="H39" t="str">
        <f>IF(B39="","",RANK(D39,$D:$D)+COUNTIF($D$11:D39,D39)-1)</f>
        <v/>
      </c>
      <c r="J39" s="91">
        <v>29</v>
      </c>
      <c r="K39" s="19" t="str">
        <f t="shared" si="0"/>
        <v/>
      </c>
      <c r="L39" s="92" t="str">
        <f t="shared" si="1"/>
        <v/>
      </c>
      <c r="M39" s="219"/>
      <c r="N39" s="220">
        <f t="shared" si="2"/>
        <v>29</v>
      </c>
      <c r="O39" s="188" t="str">
        <f t="shared" si="2"/>
        <v/>
      </c>
      <c r="P39" s="166" t="str">
        <f>'ادخال درجات الاختبار الاول '!AM34</f>
        <v/>
      </c>
      <c r="Q39" s="166" t="str">
        <f>'ادخال درجات الاختبار الاول '!AO34</f>
        <v/>
      </c>
      <c r="R39" s="166" t="str">
        <f>'ادخال درجات الاختبار الاول '!AQ34</f>
        <v/>
      </c>
      <c r="S39" s="166" t="str">
        <f>'ادخال درجات الاختبار الاول '!AS34</f>
        <v/>
      </c>
      <c r="T39" s="166" t="str">
        <f>'ادخال درجات الاختبار الاول '!AU34</f>
        <v/>
      </c>
      <c r="U39" s="166" t="str">
        <f>'ادخال درجات الاختبار الاول '!AW34</f>
        <v/>
      </c>
      <c r="V39" s="166" t="str">
        <f>'ادخال درجات الاختبار الاول '!AY34</f>
        <v/>
      </c>
      <c r="W39" s="166" t="str">
        <f>'ادخال درجات الاختبار الاول '!BA34</f>
        <v/>
      </c>
      <c r="X39" s="166" t="str">
        <f>'ادخال درجات الاختبار الاول '!BC34</f>
        <v/>
      </c>
      <c r="Y39" s="166" t="str">
        <f>'ادخال درجات الاختبار الاول '!BE34</f>
        <v/>
      </c>
      <c r="Z39" s="166" t="str">
        <f>'ادخال درجات الاختبار الاول '!BG34</f>
        <v/>
      </c>
      <c r="AA39" s="166" t="str">
        <f>'ادخال درجات الاختبار الاول '!BI34</f>
        <v/>
      </c>
      <c r="AB39" s="166" t="str">
        <f>'ادخال درجات الاختبار الاول '!BK34</f>
        <v/>
      </c>
      <c r="AC39" s="166" t="str">
        <f>'ادخال درجات الاختبار الاول '!BM34</f>
        <v/>
      </c>
      <c r="AD39" s="166" t="str">
        <f>'ادخال درجات الاختبار الاول '!BO34</f>
        <v/>
      </c>
      <c r="AE39" s="166" t="str">
        <f>'ادخال درجات الاختبار الاول '!BQ34</f>
        <v/>
      </c>
      <c r="AF39" s="166" t="str">
        <f>'ادخال درجات الاختبار الاول '!BS34</f>
        <v/>
      </c>
      <c r="AG39" s="166" t="str">
        <f>'ادخال درجات الاختبار الاول '!BU34</f>
        <v/>
      </c>
      <c r="AH39" s="166" t="str">
        <f>'ادخال درجات الاختبار الاول '!BW34</f>
        <v/>
      </c>
      <c r="AI39" s="166" t="str">
        <f>'ادخال درجات الاختبار الاول '!BY34</f>
        <v/>
      </c>
      <c r="AJ39" s="166" t="str">
        <f>'ادخال درجات الاختبار الاول '!CA34</f>
        <v/>
      </c>
      <c r="AK39" s="166" t="str">
        <f>'ادخال درجات الاختبار الاول '!CC34</f>
        <v/>
      </c>
      <c r="AL39" s="166" t="str">
        <f>'ادخال درجات الاختبار الاول '!CE34</f>
        <v/>
      </c>
      <c r="AM39" s="166" t="str">
        <f>'ادخال درجات الاختبار الاول '!CG34</f>
        <v/>
      </c>
      <c r="AN39" s="166" t="str">
        <f>'ادخال درجات الاختبار الاول '!CI34</f>
        <v/>
      </c>
      <c r="AR39" s="91">
        <v>29</v>
      </c>
      <c r="AS39" s="19" t="str">
        <f t="shared" si="3"/>
        <v/>
      </c>
      <c r="AT39" s="92" t="str">
        <f t="shared" si="4"/>
        <v/>
      </c>
    </row>
    <row r="40" spans="1:46">
      <c r="A40" s="91">
        <f>'ادخال درجات التشخيصي'!A36</f>
        <v>30</v>
      </c>
      <c r="B40" s="19" t="str">
        <f>IF('ادخال درجات الاختبار الاول '!B35="","",'ادخال درجات الاختبار الاول '!B35)</f>
        <v/>
      </c>
      <c r="C40" s="19" t="str">
        <f>'ادخال درجات الاختبار الاول '!AC35</f>
        <v/>
      </c>
      <c r="D40" s="92" t="str">
        <f>'ادخال درجات الاختبار الاول '!AD35</f>
        <v/>
      </c>
      <c r="G40" t="str">
        <f>IF(B40="","",RANK(D40,$D:$D,1)+COUNTIF(D$11:$D40,D40)-1)</f>
        <v/>
      </c>
      <c r="H40" t="str">
        <f>IF(B40="","",RANK(D40,$D:$D)+COUNTIF($D$11:D40,D40)-1)</f>
        <v/>
      </c>
      <c r="J40" s="91">
        <v>30</v>
      </c>
      <c r="K40" s="19" t="str">
        <f t="shared" si="0"/>
        <v/>
      </c>
      <c r="L40" s="92" t="str">
        <f t="shared" si="1"/>
        <v/>
      </c>
      <c r="M40" s="219"/>
      <c r="N40" s="220">
        <f t="shared" si="2"/>
        <v>30</v>
      </c>
      <c r="O40" s="188" t="str">
        <f t="shared" si="2"/>
        <v/>
      </c>
      <c r="P40" s="166" t="str">
        <f>'ادخال درجات الاختبار الاول '!AM35</f>
        <v/>
      </c>
      <c r="Q40" s="166" t="str">
        <f>'ادخال درجات الاختبار الاول '!AO35</f>
        <v/>
      </c>
      <c r="R40" s="166" t="str">
        <f>'ادخال درجات الاختبار الاول '!AQ35</f>
        <v/>
      </c>
      <c r="S40" s="166" t="str">
        <f>'ادخال درجات الاختبار الاول '!AS35</f>
        <v/>
      </c>
      <c r="T40" s="166" t="str">
        <f>'ادخال درجات الاختبار الاول '!AU35</f>
        <v/>
      </c>
      <c r="U40" s="166" t="str">
        <f>'ادخال درجات الاختبار الاول '!AW35</f>
        <v/>
      </c>
      <c r="V40" s="166" t="str">
        <f>'ادخال درجات الاختبار الاول '!AY35</f>
        <v/>
      </c>
      <c r="W40" s="166" t="str">
        <f>'ادخال درجات الاختبار الاول '!BA35</f>
        <v/>
      </c>
      <c r="X40" s="166" t="str">
        <f>'ادخال درجات الاختبار الاول '!BC35</f>
        <v/>
      </c>
      <c r="Y40" s="166" t="str">
        <f>'ادخال درجات الاختبار الاول '!BE35</f>
        <v/>
      </c>
      <c r="Z40" s="166" t="str">
        <f>'ادخال درجات الاختبار الاول '!BG35</f>
        <v/>
      </c>
      <c r="AA40" s="166" t="str">
        <f>'ادخال درجات الاختبار الاول '!BI35</f>
        <v/>
      </c>
      <c r="AB40" s="166" t="str">
        <f>'ادخال درجات الاختبار الاول '!BK35</f>
        <v/>
      </c>
      <c r="AC40" s="166" t="str">
        <f>'ادخال درجات الاختبار الاول '!BM35</f>
        <v/>
      </c>
      <c r="AD40" s="166" t="str">
        <f>'ادخال درجات الاختبار الاول '!BO35</f>
        <v/>
      </c>
      <c r="AE40" s="166" t="str">
        <f>'ادخال درجات الاختبار الاول '!BQ35</f>
        <v/>
      </c>
      <c r="AF40" s="166" t="str">
        <f>'ادخال درجات الاختبار الاول '!BS35</f>
        <v/>
      </c>
      <c r="AG40" s="166" t="str">
        <f>'ادخال درجات الاختبار الاول '!BU35</f>
        <v/>
      </c>
      <c r="AH40" s="166" t="str">
        <f>'ادخال درجات الاختبار الاول '!BW35</f>
        <v/>
      </c>
      <c r="AI40" s="166" t="str">
        <f>'ادخال درجات الاختبار الاول '!BY35</f>
        <v/>
      </c>
      <c r="AJ40" s="166" t="str">
        <f>'ادخال درجات الاختبار الاول '!CA35</f>
        <v/>
      </c>
      <c r="AK40" s="166" t="str">
        <f>'ادخال درجات الاختبار الاول '!CC35</f>
        <v/>
      </c>
      <c r="AL40" s="166" t="str">
        <f>'ادخال درجات الاختبار الاول '!CE35</f>
        <v/>
      </c>
      <c r="AM40" s="166" t="str">
        <f>'ادخال درجات الاختبار الاول '!CG35</f>
        <v/>
      </c>
      <c r="AN40" s="166" t="str">
        <f>'ادخال درجات الاختبار الاول '!CI35</f>
        <v/>
      </c>
      <c r="AR40" s="91">
        <v>30</v>
      </c>
      <c r="AS40" s="19" t="str">
        <f t="shared" si="3"/>
        <v/>
      </c>
      <c r="AT40" s="92" t="str">
        <f t="shared" si="4"/>
        <v/>
      </c>
    </row>
    <row r="41" spans="1:46">
      <c r="A41" s="91">
        <f>'ادخال درجات التشخيصي'!A37</f>
        <v>31</v>
      </c>
      <c r="B41" s="19" t="str">
        <f>IF('ادخال درجات الاختبار الاول '!B36="","",'ادخال درجات الاختبار الاول '!B36)</f>
        <v/>
      </c>
      <c r="C41" s="19" t="str">
        <f>'ادخال درجات الاختبار الاول '!AC36</f>
        <v/>
      </c>
      <c r="D41" s="92" t="str">
        <f>'ادخال درجات الاختبار الاول '!AD36</f>
        <v/>
      </c>
      <c r="G41" t="str">
        <f>IF(B41="","",RANK(D41,$D:$D,1)+COUNTIF(D$11:$D41,D41)-1)</f>
        <v/>
      </c>
      <c r="H41" t="str">
        <f>IF(B41="","",RANK(D41,$D:$D)+COUNTIF($D$11:D41,D41)-1)</f>
        <v/>
      </c>
      <c r="J41" s="91">
        <v>31</v>
      </c>
      <c r="K41" s="19" t="str">
        <f t="shared" si="0"/>
        <v/>
      </c>
      <c r="L41" s="92" t="str">
        <f t="shared" si="1"/>
        <v/>
      </c>
      <c r="M41" s="219"/>
      <c r="N41" s="220">
        <f t="shared" si="2"/>
        <v>31</v>
      </c>
      <c r="O41" s="188" t="str">
        <f t="shared" si="2"/>
        <v/>
      </c>
      <c r="P41" s="166" t="str">
        <f>'ادخال درجات الاختبار الاول '!AM36</f>
        <v/>
      </c>
      <c r="Q41" s="166" t="str">
        <f>'ادخال درجات الاختبار الاول '!AO36</f>
        <v/>
      </c>
      <c r="R41" s="166" t="str">
        <f>'ادخال درجات الاختبار الاول '!AQ36</f>
        <v/>
      </c>
      <c r="S41" s="166" t="str">
        <f>'ادخال درجات الاختبار الاول '!AS36</f>
        <v/>
      </c>
      <c r="T41" s="166" t="str">
        <f>'ادخال درجات الاختبار الاول '!AU36</f>
        <v/>
      </c>
      <c r="U41" s="166" t="str">
        <f>'ادخال درجات الاختبار الاول '!AW36</f>
        <v/>
      </c>
      <c r="V41" s="166" t="str">
        <f>'ادخال درجات الاختبار الاول '!AY36</f>
        <v/>
      </c>
      <c r="W41" s="166" t="str">
        <f>'ادخال درجات الاختبار الاول '!BA36</f>
        <v/>
      </c>
      <c r="X41" s="166" t="str">
        <f>'ادخال درجات الاختبار الاول '!BC36</f>
        <v/>
      </c>
      <c r="Y41" s="166" t="str">
        <f>'ادخال درجات الاختبار الاول '!BE36</f>
        <v/>
      </c>
      <c r="Z41" s="166" t="str">
        <f>'ادخال درجات الاختبار الاول '!BG36</f>
        <v/>
      </c>
      <c r="AA41" s="166" t="str">
        <f>'ادخال درجات الاختبار الاول '!BI36</f>
        <v/>
      </c>
      <c r="AB41" s="166" t="str">
        <f>'ادخال درجات الاختبار الاول '!BK36</f>
        <v/>
      </c>
      <c r="AC41" s="166" t="str">
        <f>'ادخال درجات الاختبار الاول '!BM36</f>
        <v/>
      </c>
      <c r="AD41" s="166" t="str">
        <f>'ادخال درجات الاختبار الاول '!BO36</f>
        <v/>
      </c>
      <c r="AE41" s="166" t="str">
        <f>'ادخال درجات الاختبار الاول '!BQ36</f>
        <v/>
      </c>
      <c r="AF41" s="166" t="str">
        <f>'ادخال درجات الاختبار الاول '!BS36</f>
        <v/>
      </c>
      <c r="AG41" s="166" t="str">
        <f>'ادخال درجات الاختبار الاول '!BU36</f>
        <v/>
      </c>
      <c r="AH41" s="166" t="str">
        <f>'ادخال درجات الاختبار الاول '!BW36</f>
        <v/>
      </c>
      <c r="AI41" s="166" t="str">
        <f>'ادخال درجات الاختبار الاول '!BY36</f>
        <v/>
      </c>
      <c r="AJ41" s="166" t="str">
        <f>'ادخال درجات الاختبار الاول '!CA36</f>
        <v/>
      </c>
      <c r="AK41" s="166" t="str">
        <f>'ادخال درجات الاختبار الاول '!CC36</f>
        <v/>
      </c>
      <c r="AL41" s="166" t="str">
        <f>'ادخال درجات الاختبار الاول '!CE36</f>
        <v/>
      </c>
      <c r="AM41" s="166" t="str">
        <f>'ادخال درجات الاختبار الاول '!CG36</f>
        <v/>
      </c>
      <c r="AN41" s="166" t="str">
        <f>'ادخال درجات الاختبار الاول '!CI36</f>
        <v/>
      </c>
      <c r="AR41" s="91">
        <v>31</v>
      </c>
      <c r="AS41" s="19" t="str">
        <f t="shared" si="3"/>
        <v/>
      </c>
      <c r="AT41" s="92" t="str">
        <f t="shared" si="4"/>
        <v/>
      </c>
    </row>
    <row r="42" spans="1:46">
      <c r="A42" s="91">
        <f>'ادخال درجات التشخيصي'!A38</f>
        <v>32</v>
      </c>
      <c r="B42" s="19" t="str">
        <f>IF('ادخال درجات الاختبار الاول '!B37="","",'ادخال درجات الاختبار الاول '!B37)</f>
        <v/>
      </c>
      <c r="C42" s="19" t="str">
        <f>'ادخال درجات الاختبار الاول '!AC37</f>
        <v/>
      </c>
      <c r="D42" s="92" t="str">
        <f>'ادخال درجات الاختبار الاول '!AD37</f>
        <v/>
      </c>
      <c r="G42" t="str">
        <f>IF(B42="","",RANK(D42,$D:$D,1)+COUNTIF(D$11:$D42,D42)-1)</f>
        <v/>
      </c>
      <c r="H42" t="str">
        <f>IF(B42="","",RANK(D42,$D:$D)+COUNTIF($D$11:D42,D42)-1)</f>
        <v/>
      </c>
      <c r="J42" s="91">
        <v>32</v>
      </c>
      <c r="K42" s="19" t="str">
        <f t="shared" si="0"/>
        <v/>
      </c>
      <c r="L42" s="92" t="str">
        <f t="shared" si="1"/>
        <v/>
      </c>
      <c r="M42" s="219"/>
      <c r="N42" s="220">
        <f t="shared" si="2"/>
        <v>32</v>
      </c>
      <c r="O42" s="188" t="str">
        <f t="shared" si="2"/>
        <v/>
      </c>
      <c r="P42" s="166" t="str">
        <f>'ادخال درجات الاختبار الاول '!AM37</f>
        <v/>
      </c>
      <c r="Q42" s="166" t="str">
        <f>'ادخال درجات الاختبار الاول '!AO37</f>
        <v/>
      </c>
      <c r="R42" s="166" t="str">
        <f>'ادخال درجات الاختبار الاول '!AQ37</f>
        <v/>
      </c>
      <c r="S42" s="166" t="str">
        <f>'ادخال درجات الاختبار الاول '!AS37</f>
        <v/>
      </c>
      <c r="T42" s="166" t="str">
        <f>'ادخال درجات الاختبار الاول '!AU37</f>
        <v/>
      </c>
      <c r="U42" s="166" t="str">
        <f>'ادخال درجات الاختبار الاول '!AW37</f>
        <v/>
      </c>
      <c r="V42" s="166" t="str">
        <f>'ادخال درجات الاختبار الاول '!AY37</f>
        <v/>
      </c>
      <c r="W42" s="166" t="str">
        <f>'ادخال درجات الاختبار الاول '!BA37</f>
        <v/>
      </c>
      <c r="X42" s="166" t="str">
        <f>'ادخال درجات الاختبار الاول '!BC37</f>
        <v/>
      </c>
      <c r="Y42" s="166" t="str">
        <f>'ادخال درجات الاختبار الاول '!BE37</f>
        <v/>
      </c>
      <c r="Z42" s="166" t="str">
        <f>'ادخال درجات الاختبار الاول '!BG37</f>
        <v/>
      </c>
      <c r="AA42" s="166" t="str">
        <f>'ادخال درجات الاختبار الاول '!BI37</f>
        <v/>
      </c>
      <c r="AB42" s="166" t="str">
        <f>'ادخال درجات الاختبار الاول '!BK37</f>
        <v/>
      </c>
      <c r="AC42" s="166" t="str">
        <f>'ادخال درجات الاختبار الاول '!BM37</f>
        <v/>
      </c>
      <c r="AD42" s="166" t="str">
        <f>'ادخال درجات الاختبار الاول '!BO37</f>
        <v/>
      </c>
      <c r="AE42" s="166" t="str">
        <f>'ادخال درجات الاختبار الاول '!BQ37</f>
        <v/>
      </c>
      <c r="AF42" s="166" t="str">
        <f>'ادخال درجات الاختبار الاول '!BS37</f>
        <v/>
      </c>
      <c r="AG42" s="166" t="str">
        <f>'ادخال درجات الاختبار الاول '!BU37</f>
        <v/>
      </c>
      <c r="AH42" s="166" t="str">
        <f>'ادخال درجات الاختبار الاول '!BW37</f>
        <v/>
      </c>
      <c r="AI42" s="166" t="str">
        <f>'ادخال درجات الاختبار الاول '!BY37</f>
        <v/>
      </c>
      <c r="AJ42" s="166" t="str">
        <f>'ادخال درجات الاختبار الاول '!CA37</f>
        <v/>
      </c>
      <c r="AK42" s="166" t="str">
        <f>'ادخال درجات الاختبار الاول '!CC37</f>
        <v/>
      </c>
      <c r="AL42" s="166" t="str">
        <f>'ادخال درجات الاختبار الاول '!CE37</f>
        <v/>
      </c>
      <c r="AM42" s="166" t="str">
        <f>'ادخال درجات الاختبار الاول '!CG37</f>
        <v/>
      </c>
      <c r="AN42" s="166" t="str">
        <f>'ادخال درجات الاختبار الاول '!CI37</f>
        <v/>
      </c>
      <c r="AR42" s="91">
        <v>32</v>
      </c>
      <c r="AS42" s="19" t="str">
        <f t="shared" si="3"/>
        <v/>
      </c>
      <c r="AT42" s="92" t="str">
        <f t="shared" si="4"/>
        <v/>
      </c>
    </row>
    <row r="43" spans="1:46">
      <c r="A43" s="91">
        <f>'ادخال درجات التشخيصي'!A39</f>
        <v>33</v>
      </c>
      <c r="B43" s="19" t="str">
        <f>IF('ادخال درجات الاختبار الاول '!B38="","",'ادخال درجات الاختبار الاول '!B38)</f>
        <v/>
      </c>
      <c r="C43" s="19" t="str">
        <f>'ادخال درجات الاختبار الاول '!AC38</f>
        <v/>
      </c>
      <c r="D43" s="92" t="str">
        <f>'ادخال درجات الاختبار الاول '!AD38</f>
        <v/>
      </c>
      <c r="G43" t="str">
        <f>IF(B43="","",RANK(D43,$D:$D,1)+COUNTIF(D$11:$D43,D43)-1)</f>
        <v/>
      </c>
      <c r="H43" t="str">
        <f>IF(B43="","",RANK(D43,$D:$D)+COUNTIF($D$11:D43,D43)-1)</f>
        <v/>
      </c>
      <c r="J43" s="91">
        <v>33</v>
      </c>
      <c r="K43" s="19" t="str">
        <f t="shared" si="0"/>
        <v/>
      </c>
      <c r="L43" s="92" t="str">
        <f t="shared" si="1"/>
        <v/>
      </c>
      <c r="M43" s="219"/>
      <c r="N43" s="220">
        <f t="shared" si="2"/>
        <v>33</v>
      </c>
      <c r="O43" s="188" t="str">
        <f t="shared" si="2"/>
        <v/>
      </c>
      <c r="P43" s="166" t="str">
        <f>'ادخال درجات الاختبار الاول '!AM38</f>
        <v/>
      </c>
      <c r="Q43" s="166" t="str">
        <f>'ادخال درجات الاختبار الاول '!AO38</f>
        <v/>
      </c>
      <c r="R43" s="166" t="str">
        <f>'ادخال درجات الاختبار الاول '!AQ38</f>
        <v/>
      </c>
      <c r="S43" s="166" t="str">
        <f>'ادخال درجات الاختبار الاول '!AS38</f>
        <v/>
      </c>
      <c r="T43" s="166" t="str">
        <f>'ادخال درجات الاختبار الاول '!AU38</f>
        <v/>
      </c>
      <c r="U43" s="166" t="str">
        <f>'ادخال درجات الاختبار الاول '!AW38</f>
        <v/>
      </c>
      <c r="V43" s="166" t="str">
        <f>'ادخال درجات الاختبار الاول '!AY38</f>
        <v/>
      </c>
      <c r="W43" s="166" t="str">
        <f>'ادخال درجات الاختبار الاول '!BA38</f>
        <v/>
      </c>
      <c r="X43" s="166" t="str">
        <f>'ادخال درجات الاختبار الاول '!BC38</f>
        <v/>
      </c>
      <c r="Y43" s="166" t="str">
        <f>'ادخال درجات الاختبار الاول '!BE38</f>
        <v/>
      </c>
      <c r="Z43" s="166" t="str">
        <f>'ادخال درجات الاختبار الاول '!BG38</f>
        <v/>
      </c>
      <c r="AA43" s="166" t="str">
        <f>'ادخال درجات الاختبار الاول '!BI38</f>
        <v/>
      </c>
      <c r="AB43" s="166" t="str">
        <f>'ادخال درجات الاختبار الاول '!BK38</f>
        <v/>
      </c>
      <c r="AC43" s="166" t="str">
        <f>'ادخال درجات الاختبار الاول '!BM38</f>
        <v/>
      </c>
      <c r="AD43" s="166" t="str">
        <f>'ادخال درجات الاختبار الاول '!BO38</f>
        <v/>
      </c>
      <c r="AE43" s="166" t="str">
        <f>'ادخال درجات الاختبار الاول '!BQ38</f>
        <v/>
      </c>
      <c r="AF43" s="166" t="str">
        <f>'ادخال درجات الاختبار الاول '!BS38</f>
        <v/>
      </c>
      <c r="AG43" s="166" t="str">
        <f>'ادخال درجات الاختبار الاول '!BU38</f>
        <v/>
      </c>
      <c r="AH43" s="166" t="str">
        <f>'ادخال درجات الاختبار الاول '!BW38</f>
        <v/>
      </c>
      <c r="AI43" s="166" t="str">
        <f>'ادخال درجات الاختبار الاول '!BY38</f>
        <v/>
      </c>
      <c r="AJ43" s="166" t="str">
        <f>'ادخال درجات الاختبار الاول '!CA38</f>
        <v/>
      </c>
      <c r="AK43" s="166" t="str">
        <f>'ادخال درجات الاختبار الاول '!CC38</f>
        <v/>
      </c>
      <c r="AL43" s="166" t="str">
        <f>'ادخال درجات الاختبار الاول '!CE38</f>
        <v/>
      </c>
      <c r="AM43" s="166" t="str">
        <f>'ادخال درجات الاختبار الاول '!CG38</f>
        <v/>
      </c>
      <c r="AN43" s="166" t="str">
        <f>'ادخال درجات الاختبار الاول '!CI38</f>
        <v/>
      </c>
      <c r="AR43" s="91">
        <v>33</v>
      </c>
      <c r="AS43" s="19" t="str">
        <f t="shared" si="3"/>
        <v/>
      </c>
      <c r="AT43" s="92" t="str">
        <f t="shared" si="4"/>
        <v/>
      </c>
    </row>
    <row r="44" spans="1:46">
      <c r="A44" s="91">
        <f>'ادخال درجات التشخيصي'!A40</f>
        <v>34</v>
      </c>
      <c r="B44" s="19" t="str">
        <f>IF('ادخال درجات الاختبار الاول '!B39="","",'ادخال درجات الاختبار الاول '!B39)</f>
        <v/>
      </c>
      <c r="C44" s="19" t="str">
        <f>'ادخال درجات الاختبار الاول '!AC39</f>
        <v/>
      </c>
      <c r="D44" s="92" t="str">
        <f>'ادخال درجات الاختبار الاول '!AD39</f>
        <v/>
      </c>
      <c r="G44" t="str">
        <f>IF(B44="","",RANK(D44,$D:$D,1)+COUNTIF(D$11:$D44,D44)-1)</f>
        <v/>
      </c>
      <c r="H44" t="str">
        <f>IF(B44="","",RANK(D44,$D:$D)+COUNTIF($D$11:D44,D44)-1)</f>
        <v/>
      </c>
      <c r="J44" s="91">
        <v>34</v>
      </c>
      <c r="K44" s="19" t="str">
        <f t="shared" si="0"/>
        <v/>
      </c>
      <c r="L44" s="92" t="str">
        <f t="shared" si="1"/>
        <v/>
      </c>
      <c r="M44" s="219"/>
      <c r="N44" s="220">
        <f t="shared" si="2"/>
        <v>34</v>
      </c>
      <c r="O44" s="188" t="str">
        <f t="shared" si="2"/>
        <v/>
      </c>
      <c r="P44" s="166" t="str">
        <f>'ادخال درجات الاختبار الاول '!AM39</f>
        <v/>
      </c>
      <c r="Q44" s="166" t="str">
        <f>'ادخال درجات الاختبار الاول '!AO39</f>
        <v/>
      </c>
      <c r="R44" s="166" t="str">
        <f>'ادخال درجات الاختبار الاول '!AQ39</f>
        <v/>
      </c>
      <c r="S44" s="166" t="str">
        <f>'ادخال درجات الاختبار الاول '!AS39</f>
        <v/>
      </c>
      <c r="T44" s="166" t="str">
        <f>'ادخال درجات الاختبار الاول '!AU39</f>
        <v/>
      </c>
      <c r="U44" s="166" t="str">
        <f>'ادخال درجات الاختبار الاول '!AW39</f>
        <v/>
      </c>
      <c r="V44" s="166" t="str">
        <f>'ادخال درجات الاختبار الاول '!AY39</f>
        <v/>
      </c>
      <c r="W44" s="166" t="str">
        <f>'ادخال درجات الاختبار الاول '!BA39</f>
        <v/>
      </c>
      <c r="X44" s="166" t="str">
        <f>'ادخال درجات الاختبار الاول '!BC39</f>
        <v/>
      </c>
      <c r="Y44" s="166" t="str">
        <f>'ادخال درجات الاختبار الاول '!BE39</f>
        <v/>
      </c>
      <c r="Z44" s="166" t="str">
        <f>'ادخال درجات الاختبار الاول '!BG39</f>
        <v/>
      </c>
      <c r="AA44" s="166" t="str">
        <f>'ادخال درجات الاختبار الاول '!BI39</f>
        <v/>
      </c>
      <c r="AB44" s="166" t="str">
        <f>'ادخال درجات الاختبار الاول '!BK39</f>
        <v/>
      </c>
      <c r="AC44" s="166" t="str">
        <f>'ادخال درجات الاختبار الاول '!BM39</f>
        <v/>
      </c>
      <c r="AD44" s="166" t="str">
        <f>'ادخال درجات الاختبار الاول '!BO39</f>
        <v/>
      </c>
      <c r="AE44" s="166" t="str">
        <f>'ادخال درجات الاختبار الاول '!BQ39</f>
        <v/>
      </c>
      <c r="AF44" s="166" t="str">
        <f>'ادخال درجات الاختبار الاول '!BS39</f>
        <v/>
      </c>
      <c r="AG44" s="166" t="str">
        <f>'ادخال درجات الاختبار الاول '!BU39</f>
        <v/>
      </c>
      <c r="AH44" s="166" t="str">
        <f>'ادخال درجات الاختبار الاول '!BW39</f>
        <v/>
      </c>
      <c r="AI44" s="166" t="str">
        <f>'ادخال درجات الاختبار الاول '!BY39</f>
        <v/>
      </c>
      <c r="AJ44" s="166" t="str">
        <f>'ادخال درجات الاختبار الاول '!CA39</f>
        <v/>
      </c>
      <c r="AK44" s="166" t="str">
        <f>'ادخال درجات الاختبار الاول '!CC39</f>
        <v/>
      </c>
      <c r="AL44" s="166" t="str">
        <f>'ادخال درجات الاختبار الاول '!CE39</f>
        <v/>
      </c>
      <c r="AM44" s="166" t="str">
        <f>'ادخال درجات الاختبار الاول '!CG39</f>
        <v/>
      </c>
      <c r="AN44" s="166" t="str">
        <f>'ادخال درجات الاختبار الاول '!CI39</f>
        <v/>
      </c>
      <c r="AR44" s="91">
        <v>34</v>
      </c>
      <c r="AS44" s="19" t="str">
        <f t="shared" si="3"/>
        <v/>
      </c>
      <c r="AT44" s="92" t="str">
        <f t="shared" si="4"/>
        <v/>
      </c>
    </row>
    <row r="45" spans="1:46">
      <c r="A45" s="91">
        <f>'ادخال درجات التشخيصي'!A41</f>
        <v>35</v>
      </c>
      <c r="B45" s="19" t="str">
        <f>IF('ادخال درجات الاختبار الاول '!B40="","",'ادخال درجات الاختبار الاول '!B40)</f>
        <v/>
      </c>
      <c r="C45" s="19" t="str">
        <f>'ادخال درجات الاختبار الاول '!AC40</f>
        <v/>
      </c>
      <c r="D45" s="92" t="str">
        <f>'ادخال درجات الاختبار الاول '!AD40</f>
        <v/>
      </c>
      <c r="G45" t="str">
        <f>IF(B45="","",RANK(D45,$D:$D,1)+COUNTIF(D$11:$D45,D45)-1)</f>
        <v/>
      </c>
      <c r="H45" t="str">
        <f>IF(B45="","",RANK(D45,$D:$D)+COUNTIF($D$11:D45,D45)-1)</f>
        <v/>
      </c>
      <c r="J45" s="91">
        <v>35</v>
      </c>
      <c r="K45" s="19" t="str">
        <f t="shared" si="0"/>
        <v/>
      </c>
      <c r="L45" s="92" t="str">
        <f t="shared" si="1"/>
        <v/>
      </c>
      <c r="M45" s="219"/>
      <c r="N45" s="220">
        <f t="shared" si="2"/>
        <v>35</v>
      </c>
      <c r="O45" s="188" t="str">
        <f t="shared" si="2"/>
        <v/>
      </c>
      <c r="P45" s="166" t="str">
        <f>'ادخال درجات الاختبار الاول '!AM40</f>
        <v/>
      </c>
      <c r="Q45" s="166" t="str">
        <f>'ادخال درجات الاختبار الاول '!AO40</f>
        <v/>
      </c>
      <c r="R45" s="166" t="str">
        <f>'ادخال درجات الاختبار الاول '!AQ40</f>
        <v/>
      </c>
      <c r="S45" s="166" t="str">
        <f>'ادخال درجات الاختبار الاول '!AS40</f>
        <v/>
      </c>
      <c r="T45" s="166" t="str">
        <f>'ادخال درجات الاختبار الاول '!AU40</f>
        <v/>
      </c>
      <c r="U45" s="166" t="str">
        <f>'ادخال درجات الاختبار الاول '!AW40</f>
        <v/>
      </c>
      <c r="V45" s="166" t="str">
        <f>'ادخال درجات الاختبار الاول '!AY40</f>
        <v/>
      </c>
      <c r="W45" s="166" t="str">
        <f>'ادخال درجات الاختبار الاول '!BA40</f>
        <v/>
      </c>
      <c r="X45" s="166" t="str">
        <f>'ادخال درجات الاختبار الاول '!BC40</f>
        <v/>
      </c>
      <c r="Y45" s="166" t="str">
        <f>'ادخال درجات الاختبار الاول '!BE40</f>
        <v/>
      </c>
      <c r="Z45" s="166" t="str">
        <f>'ادخال درجات الاختبار الاول '!BG40</f>
        <v/>
      </c>
      <c r="AA45" s="166" t="str">
        <f>'ادخال درجات الاختبار الاول '!BI40</f>
        <v/>
      </c>
      <c r="AB45" s="166" t="str">
        <f>'ادخال درجات الاختبار الاول '!BK40</f>
        <v/>
      </c>
      <c r="AC45" s="166" t="str">
        <f>'ادخال درجات الاختبار الاول '!BM40</f>
        <v/>
      </c>
      <c r="AD45" s="166" t="str">
        <f>'ادخال درجات الاختبار الاول '!BO40</f>
        <v/>
      </c>
      <c r="AE45" s="166" t="str">
        <f>'ادخال درجات الاختبار الاول '!BQ40</f>
        <v/>
      </c>
      <c r="AF45" s="166" t="str">
        <f>'ادخال درجات الاختبار الاول '!BS40</f>
        <v/>
      </c>
      <c r="AG45" s="166" t="str">
        <f>'ادخال درجات الاختبار الاول '!BU40</f>
        <v/>
      </c>
      <c r="AH45" s="166" t="str">
        <f>'ادخال درجات الاختبار الاول '!BW40</f>
        <v/>
      </c>
      <c r="AI45" s="166" t="str">
        <f>'ادخال درجات الاختبار الاول '!BY40</f>
        <v/>
      </c>
      <c r="AJ45" s="166" t="str">
        <f>'ادخال درجات الاختبار الاول '!CA40</f>
        <v/>
      </c>
      <c r="AK45" s="166" t="str">
        <f>'ادخال درجات الاختبار الاول '!CC40</f>
        <v/>
      </c>
      <c r="AL45" s="166" t="str">
        <f>'ادخال درجات الاختبار الاول '!CE40</f>
        <v/>
      </c>
      <c r="AM45" s="166" t="str">
        <f>'ادخال درجات الاختبار الاول '!CG40</f>
        <v/>
      </c>
      <c r="AN45" s="166" t="str">
        <f>'ادخال درجات الاختبار الاول '!CI40</f>
        <v/>
      </c>
      <c r="AR45" s="91">
        <v>35</v>
      </c>
      <c r="AS45" s="19" t="str">
        <f t="shared" si="3"/>
        <v/>
      </c>
      <c r="AT45" s="92" t="str">
        <f t="shared" si="4"/>
        <v/>
      </c>
    </row>
    <row r="46" spans="1:46">
      <c r="A46" s="91">
        <f>'ادخال درجات التشخيصي'!A42</f>
        <v>36</v>
      </c>
      <c r="B46" s="19" t="str">
        <f>IF('ادخال درجات الاختبار الاول '!B41="","",'ادخال درجات الاختبار الاول '!B41)</f>
        <v/>
      </c>
      <c r="C46" s="19" t="str">
        <f>'ادخال درجات الاختبار الاول '!AC41</f>
        <v/>
      </c>
      <c r="D46" s="92" t="str">
        <f>'ادخال درجات الاختبار الاول '!AD41</f>
        <v/>
      </c>
      <c r="G46" t="str">
        <f>IF(B46="","",RANK(D46,$D:$D,1)+COUNTIF(D$11:$D46,D46)-1)</f>
        <v/>
      </c>
      <c r="H46" t="str">
        <f>IF(B46="","",RANK(D46,$D:$D)+COUNTIF($D$11:D46,D46)-1)</f>
        <v/>
      </c>
      <c r="J46" s="91">
        <v>36</v>
      </c>
      <c r="K46" s="19" t="str">
        <f t="shared" si="0"/>
        <v/>
      </c>
      <c r="L46" s="92" t="str">
        <f t="shared" si="1"/>
        <v/>
      </c>
      <c r="M46" s="219"/>
      <c r="N46" s="220">
        <f t="shared" si="2"/>
        <v>36</v>
      </c>
      <c r="O46" s="188" t="str">
        <f t="shared" si="2"/>
        <v/>
      </c>
      <c r="P46" s="166" t="str">
        <f>'ادخال درجات الاختبار الاول '!AM41</f>
        <v/>
      </c>
      <c r="Q46" s="166" t="str">
        <f>'ادخال درجات الاختبار الاول '!AO41</f>
        <v/>
      </c>
      <c r="R46" s="166" t="str">
        <f>'ادخال درجات الاختبار الاول '!AQ41</f>
        <v/>
      </c>
      <c r="S46" s="166" t="str">
        <f>'ادخال درجات الاختبار الاول '!AS41</f>
        <v/>
      </c>
      <c r="T46" s="166" t="str">
        <f>'ادخال درجات الاختبار الاول '!AU41</f>
        <v/>
      </c>
      <c r="U46" s="166" t="str">
        <f>'ادخال درجات الاختبار الاول '!AW41</f>
        <v/>
      </c>
      <c r="V46" s="166" t="str">
        <f>'ادخال درجات الاختبار الاول '!AY41</f>
        <v/>
      </c>
      <c r="W46" s="166" t="str">
        <f>'ادخال درجات الاختبار الاول '!BA41</f>
        <v/>
      </c>
      <c r="X46" s="166" t="str">
        <f>'ادخال درجات الاختبار الاول '!BC41</f>
        <v/>
      </c>
      <c r="Y46" s="166" t="str">
        <f>'ادخال درجات الاختبار الاول '!BE41</f>
        <v/>
      </c>
      <c r="Z46" s="166" t="str">
        <f>'ادخال درجات الاختبار الاول '!BG41</f>
        <v/>
      </c>
      <c r="AA46" s="166" t="str">
        <f>'ادخال درجات الاختبار الاول '!BI41</f>
        <v/>
      </c>
      <c r="AB46" s="166" t="str">
        <f>'ادخال درجات الاختبار الاول '!BK41</f>
        <v/>
      </c>
      <c r="AC46" s="166" t="str">
        <f>'ادخال درجات الاختبار الاول '!BM41</f>
        <v/>
      </c>
      <c r="AD46" s="166" t="str">
        <f>'ادخال درجات الاختبار الاول '!BO41</f>
        <v/>
      </c>
      <c r="AE46" s="166" t="str">
        <f>'ادخال درجات الاختبار الاول '!BQ41</f>
        <v/>
      </c>
      <c r="AF46" s="166" t="str">
        <f>'ادخال درجات الاختبار الاول '!BS41</f>
        <v/>
      </c>
      <c r="AG46" s="166" t="str">
        <f>'ادخال درجات الاختبار الاول '!BU41</f>
        <v/>
      </c>
      <c r="AH46" s="166" t="str">
        <f>'ادخال درجات الاختبار الاول '!BW41</f>
        <v/>
      </c>
      <c r="AI46" s="166" t="str">
        <f>'ادخال درجات الاختبار الاول '!BY41</f>
        <v/>
      </c>
      <c r="AJ46" s="166" t="str">
        <f>'ادخال درجات الاختبار الاول '!CA41</f>
        <v/>
      </c>
      <c r="AK46" s="166" t="str">
        <f>'ادخال درجات الاختبار الاول '!CC41</f>
        <v/>
      </c>
      <c r="AL46" s="166" t="str">
        <f>'ادخال درجات الاختبار الاول '!CE41</f>
        <v/>
      </c>
      <c r="AM46" s="166" t="str">
        <f>'ادخال درجات الاختبار الاول '!CG41</f>
        <v/>
      </c>
      <c r="AN46" s="166" t="str">
        <f>'ادخال درجات الاختبار الاول '!CI41</f>
        <v/>
      </c>
      <c r="AR46" s="91">
        <v>36</v>
      </c>
      <c r="AS46" s="19" t="str">
        <f t="shared" si="3"/>
        <v/>
      </c>
      <c r="AT46" s="92" t="str">
        <f t="shared" si="4"/>
        <v/>
      </c>
    </row>
    <row r="47" spans="1:46">
      <c r="A47" s="91">
        <f>'ادخال درجات التشخيصي'!A43</f>
        <v>37</v>
      </c>
      <c r="B47" s="19" t="str">
        <f>IF('ادخال درجات الاختبار الاول '!B42="","",'ادخال درجات الاختبار الاول '!B42)</f>
        <v/>
      </c>
      <c r="C47" s="19" t="str">
        <f>'ادخال درجات الاختبار الاول '!AC42</f>
        <v/>
      </c>
      <c r="D47" s="92" t="str">
        <f>'ادخال درجات الاختبار الاول '!AD42</f>
        <v/>
      </c>
      <c r="G47" t="str">
        <f>IF(B47="","",RANK(D47,$D:$D,1)+COUNTIF(D$11:$D47,D47)-1)</f>
        <v/>
      </c>
      <c r="H47" t="str">
        <f>IF(B47="","",RANK(D47,$D:$D)+COUNTIF($D$11:D47,D47)-1)</f>
        <v/>
      </c>
      <c r="J47" s="91">
        <v>37</v>
      </c>
      <c r="K47" s="19" t="str">
        <f t="shared" si="0"/>
        <v/>
      </c>
      <c r="L47" s="92" t="str">
        <f t="shared" si="1"/>
        <v/>
      </c>
      <c r="M47" s="219"/>
      <c r="N47" s="220">
        <f t="shared" si="2"/>
        <v>37</v>
      </c>
      <c r="O47" s="188" t="str">
        <f t="shared" si="2"/>
        <v/>
      </c>
      <c r="P47" s="166" t="str">
        <f>'ادخال درجات الاختبار الاول '!AM42</f>
        <v/>
      </c>
      <c r="Q47" s="166" t="str">
        <f>'ادخال درجات الاختبار الاول '!AO42</f>
        <v/>
      </c>
      <c r="R47" s="166" t="str">
        <f>'ادخال درجات الاختبار الاول '!AQ42</f>
        <v/>
      </c>
      <c r="S47" s="166" t="str">
        <f>'ادخال درجات الاختبار الاول '!AS42</f>
        <v/>
      </c>
      <c r="T47" s="166" t="str">
        <f>'ادخال درجات الاختبار الاول '!AU42</f>
        <v/>
      </c>
      <c r="U47" s="166" t="str">
        <f>'ادخال درجات الاختبار الاول '!AW42</f>
        <v/>
      </c>
      <c r="V47" s="166" t="str">
        <f>'ادخال درجات الاختبار الاول '!AY42</f>
        <v/>
      </c>
      <c r="W47" s="166" t="str">
        <f>'ادخال درجات الاختبار الاول '!BA42</f>
        <v/>
      </c>
      <c r="X47" s="166" t="str">
        <f>'ادخال درجات الاختبار الاول '!BC42</f>
        <v/>
      </c>
      <c r="Y47" s="166" t="str">
        <f>'ادخال درجات الاختبار الاول '!BE42</f>
        <v/>
      </c>
      <c r="Z47" s="166" t="str">
        <f>'ادخال درجات الاختبار الاول '!BG42</f>
        <v/>
      </c>
      <c r="AA47" s="166" t="str">
        <f>'ادخال درجات الاختبار الاول '!BI42</f>
        <v/>
      </c>
      <c r="AB47" s="166" t="str">
        <f>'ادخال درجات الاختبار الاول '!BK42</f>
        <v/>
      </c>
      <c r="AC47" s="166" t="str">
        <f>'ادخال درجات الاختبار الاول '!BM42</f>
        <v/>
      </c>
      <c r="AD47" s="166" t="str">
        <f>'ادخال درجات الاختبار الاول '!BO42</f>
        <v/>
      </c>
      <c r="AE47" s="166" t="str">
        <f>'ادخال درجات الاختبار الاول '!BQ42</f>
        <v/>
      </c>
      <c r="AF47" s="166" t="str">
        <f>'ادخال درجات الاختبار الاول '!BS42</f>
        <v/>
      </c>
      <c r="AG47" s="166" t="str">
        <f>'ادخال درجات الاختبار الاول '!BU42</f>
        <v/>
      </c>
      <c r="AH47" s="166" t="str">
        <f>'ادخال درجات الاختبار الاول '!BW42</f>
        <v/>
      </c>
      <c r="AI47" s="166" t="str">
        <f>'ادخال درجات الاختبار الاول '!BY42</f>
        <v/>
      </c>
      <c r="AJ47" s="166" t="str">
        <f>'ادخال درجات الاختبار الاول '!CA42</f>
        <v/>
      </c>
      <c r="AK47" s="166" t="str">
        <f>'ادخال درجات الاختبار الاول '!CC42</f>
        <v/>
      </c>
      <c r="AL47" s="166" t="str">
        <f>'ادخال درجات الاختبار الاول '!CE42</f>
        <v/>
      </c>
      <c r="AM47" s="166" t="str">
        <f>'ادخال درجات الاختبار الاول '!CG42</f>
        <v/>
      </c>
      <c r="AN47" s="166" t="str">
        <f>'ادخال درجات الاختبار الاول '!CI42</f>
        <v/>
      </c>
      <c r="AR47" s="91">
        <v>37</v>
      </c>
      <c r="AS47" s="19" t="str">
        <f t="shared" si="3"/>
        <v/>
      </c>
      <c r="AT47" s="92" t="str">
        <f t="shared" si="4"/>
        <v/>
      </c>
    </row>
    <row r="48" spans="1:46">
      <c r="A48" s="91">
        <f>'ادخال درجات التشخيصي'!A44</f>
        <v>38</v>
      </c>
      <c r="B48" s="19" t="str">
        <f>IF('ادخال درجات الاختبار الاول '!B43="","",'ادخال درجات الاختبار الاول '!B43)</f>
        <v/>
      </c>
      <c r="C48" s="19" t="str">
        <f>'ادخال درجات الاختبار الاول '!AC43</f>
        <v/>
      </c>
      <c r="D48" s="92" t="str">
        <f>'ادخال درجات الاختبار الاول '!AD43</f>
        <v/>
      </c>
      <c r="G48" t="str">
        <f>IF(B48="","",RANK(D48,$D:$D,1)+COUNTIF(D$11:$D48,D48)-1)</f>
        <v/>
      </c>
      <c r="H48" t="str">
        <f>IF(B48="","",RANK(D48,$D:$D)+COUNTIF($D$11:D48,D48)-1)</f>
        <v/>
      </c>
      <c r="J48" s="91">
        <v>38</v>
      </c>
      <c r="K48" s="19" t="str">
        <f t="shared" si="0"/>
        <v/>
      </c>
      <c r="L48" s="92" t="str">
        <f t="shared" si="1"/>
        <v/>
      </c>
      <c r="M48" s="219"/>
      <c r="N48" s="220">
        <f t="shared" si="2"/>
        <v>38</v>
      </c>
      <c r="O48" s="188" t="str">
        <f t="shared" si="2"/>
        <v/>
      </c>
      <c r="P48" s="166" t="str">
        <f>'ادخال درجات الاختبار الاول '!AM43</f>
        <v/>
      </c>
      <c r="Q48" s="166" t="str">
        <f>'ادخال درجات الاختبار الاول '!AO43</f>
        <v/>
      </c>
      <c r="R48" s="166" t="str">
        <f>'ادخال درجات الاختبار الاول '!AQ43</f>
        <v/>
      </c>
      <c r="S48" s="166" t="str">
        <f>'ادخال درجات الاختبار الاول '!AS43</f>
        <v/>
      </c>
      <c r="T48" s="166" t="str">
        <f>'ادخال درجات الاختبار الاول '!AU43</f>
        <v/>
      </c>
      <c r="U48" s="166" t="str">
        <f>'ادخال درجات الاختبار الاول '!AW43</f>
        <v/>
      </c>
      <c r="V48" s="166" t="str">
        <f>'ادخال درجات الاختبار الاول '!AY43</f>
        <v/>
      </c>
      <c r="W48" s="166" t="str">
        <f>'ادخال درجات الاختبار الاول '!BA43</f>
        <v/>
      </c>
      <c r="X48" s="166" t="str">
        <f>'ادخال درجات الاختبار الاول '!BC43</f>
        <v/>
      </c>
      <c r="Y48" s="166" t="str">
        <f>'ادخال درجات الاختبار الاول '!BE43</f>
        <v/>
      </c>
      <c r="Z48" s="166" t="str">
        <f>'ادخال درجات الاختبار الاول '!BG43</f>
        <v/>
      </c>
      <c r="AA48" s="166" t="str">
        <f>'ادخال درجات الاختبار الاول '!BI43</f>
        <v/>
      </c>
      <c r="AB48" s="166" t="str">
        <f>'ادخال درجات الاختبار الاول '!BK43</f>
        <v/>
      </c>
      <c r="AC48" s="166" t="str">
        <f>'ادخال درجات الاختبار الاول '!BM43</f>
        <v/>
      </c>
      <c r="AD48" s="166" t="str">
        <f>'ادخال درجات الاختبار الاول '!BO43</f>
        <v/>
      </c>
      <c r="AE48" s="166" t="str">
        <f>'ادخال درجات الاختبار الاول '!BQ43</f>
        <v/>
      </c>
      <c r="AF48" s="166" t="str">
        <f>'ادخال درجات الاختبار الاول '!BS43</f>
        <v/>
      </c>
      <c r="AG48" s="166" t="str">
        <f>'ادخال درجات الاختبار الاول '!BU43</f>
        <v/>
      </c>
      <c r="AH48" s="166" t="str">
        <f>'ادخال درجات الاختبار الاول '!BW43</f>
        <v/>
      </c>
      <c r="AI48" s="166" t="str">
        <f>'ادخال درجات الاختبار الاول '!BY43</f>
        <v/>
      </c>
      <c r="AJ48" s="166" t="str">
        <f>'ادخال درجات الاختبار الاول '!CA43</f>
        <v/>
      </c>
      <c r="AK48" s="166" t="str">
        <f>'ادخال درجات الاختبار الاول '!CC43</f>
        <v/>
      </c>
      <c r="AL48" s="166" t="str">
        <f>'ادخال درجات الاختبار الاول '!CE43</f>
        <v/>
      </c>
      <c r="AM48" s="166" t="str">
        <f>'ادخال درجات الاختبار الاول '!CG43</f>
        <v/>
      </c>
      <c r="AN48" s="166" t="str">
        <f>'ادخال درجات الاختبار الاول '!CI43</f>
        <v/>
      </c>
      <c r="AR48" s="91">
        <v>38</v>
      </c>
      <c r="AS48" s="19" t="str">
        <f t="shared" si="3"/>
        <v/>
      </c>
      <c r="AT48" s="92" t="str">
        <f t="shared" si="4"/>
        <v/>
      </c>
    </row>
    <row r="49" spans="1:46">
      <c r="A49" s="91">
        <f>'ادخال درجات التشخيصي'!A45</f>
        <v>39</v>
      </c>
      <c r="B49" s="19" t="str">
        <f>IF('ادخال درجات الاختبار الاول '!B44="","",'ادخال درجات الاختبار الاول '!B44)</f>
        <v/>
      </c>
      <c r="C49" s="19" t="str">
        <f>'ادخال درجات الاختبار الاول '!AC44</f>
        <v/>
      </c>
      <c r="D49" s="92" t="str">
        <f>'ادخال درجات الاختبار الاول '!AD44</f>
        <v/>
      </c>
      <c r="G49" t="str">
        <f>IF(B49="","",RANK(D49,$D:$D,1)+COUNTIF(D$11:$D49,D49)-1)</f>
        <v/>
      </c>
      <c r="H49" t="str">
        <f>IF(B49="","",RANK(D49,$D:$D)+COUNTIF($D$11:D49,D49)-1)</f>
        <v/>
      </c>
      <c r="J49" s="91">
        <v>39</v>
      </c>
      <c r="K49" s="19" t="str">
        <f t="shared" si="0"/>
        <v/>
      </c>
      <c r="L49" s="92" t="str">
        <f t="shared" si="1"/>
        <v/>
      </c>
      <c r="M49" s="219"/>
      <c r="N49" s="220">
        <f t="shared" si="2"/>
        <v>39</v>
      </c>
      <c r="O49" s="188" t="str">
        <f t="shared" si="2"/>
        <v/>
      </c>
      <c r="P49" s="166" t="str">
        <f>'ادخال درجات الاختبار الاول '!AM44</f>
        <v/>
      </c>
      <c r="Q49" s="166" t="str">
        <f>'ادخال درجات الاختبار الاول '!AO44</f>
        <v/>
      </c>
      <c r="R49" s="166" t="str">
        <f>'ادخال درجات الاختبار الاول '!AQ44</f>
        <v/>
      </c>
      <c r="S49" s="166" t="str">
        <f>'ادخال درجات الاختبار الاول '!AS44</f>
        <v/>
      </c>
      <c r="T49" s="166" t="str">
        <f>'ادخال درجات الاختبار الاول '!AU44</f>
        <v/>
      </c>
      <c r="U49" s="166" t="str">
        <f>'ادخال درجات الاختبار الاول '!AW44</f>
        <v/>
      </c>
      <c r="V49" s="166" t="str">
        <f>'ادخال درجات الاختبار الاول '!AY44</f>
        <v/>
      </c>
      <c r="W49" s="166" t="str">
        <f>'ادخال درجات الاختبار الاول '!BA44</f>
        <v/>
      </c>
      <c r="X49" s="166" t="str">
        <f>'ادخال درجات الاختبار الاول '!BC44</f>
        <v/>
      </c>
      <c r="Y49" s="166" t="str">
        <f>'ادخال درجات الاختبار الاول '!BE44</f>
        <v/>
      </c>
      <c r="Z49" s="166" t="str">
        <f>'ادخال درجات الاختبار الاول '!BG44</f>
        <v/>
      </c>
      <c r="AA49" s="166" t="str">
        <f>'ادخال درجات الاختبار الاول '!BI44</f>
        <v/>
      </c>
      <c r="AB49" s="166" t="str">
        <f>'ادخال درجات الاختبار الاول '!BK44</f>
        <v/>
      </c>
      <c r="AC49" s="166" t="str">
        <f>'ادخال درجات الاختبار الاول '!BM44</f>
        <v/>
      </c>
      <c r="AD49" s="166" t="str">
        <f>'ادخال درجات الاختبار الاول '!BO44</f>
        <v/>
      </c>
      <c r="AE49" s="166" t="str">
        <f>'ادخال درجات الاختبار الاول '!BQ44</f>
        <v/>
      </c>
      <c r="AF49" s="166" t="str">
        <f>'ادخال درجات الاختبار الاول '!BS44</f>
        <v/>
      </c>
      <c r="AG49" s="166" t="str">
        <f>'ادخال درجات الاختبار الاول '!BU44</f>
        <v/>
      </c>
      <c r="AH49" s="166" t="str">
        <f>'ادخال درجات الاختبار الاول '!BW44</f>
        <v/>
      </c>
      <c r="AI49" s="166" t="str">
        <f>'ادخال درجات الاختبار الاول '!BY44</f>
        <v/>
      </c>
      <c r="AJ49" s="166" t="str">
        <f>'ادخال درجات الاختبار الاول '!CA44</f>
        <v/>
      </c>
      <c r="AK49" s="166" t="str">
        <f>'ادخال درجات الاختبار الاول '!CC44</f>
        <v/>
      </c>
      <c r="AL49" s="166" t="str">
        <f>'ادخال درجات الاختبار الاول '!CE44</f>
        <v/>
      </c>
      <c r="AM49" s="166" t="str">
        <f>'ادخال درجات الاختبار الاول '!CG44</f>
        <v/>
      </c>
      <c r="AN49" s="166" t="str">
        <f>'ادخال درجات الاختبار الاول '!CI44</f>
        <v/>
      </c>
      <c r="AR49" s="91">
        <v>39</v>
      </c>
      <c r="AS49" s="19" t="str">
        <f t="shared" si="3"/>
        <v/>
      </c>
      <c r="AT49" s="92" t="str">
        <f t="shared" si="4"/>
        <v/>
      </c>
    </row>
    <row r="50" spans="1:46">
      <c r="A50" s="91">
        <f>'ادخال درجات التشخيصي'!A46</f>
        <v>40</v>
      </c>
      <c r="B50" s="19" t="str">
        <f>IF('ادخال درجات الاختبار الاول '!B45="","",'ادخال درجات الاختبار الاول '!B45)</f>
        <v/>
      </c>
      <c r="C50" s="19" t="str">
        <f>'ادخال درجات الاختبار الاول '!AC45</f>
        <v/>
      </c>
      <c r="D50" s="92" t="str">
        <f>'ادخال درجات الاختبار الاول '!AD45</f>
        <v/>
      </c>
      <c r="G50" t="str">
        <f>IF(B50="","",RANK(D50,$D:$D,1)+COUNTIF(D$11:$D50,D50)-1)</f>
        <v/>
      </c>
      <c r="H50" t="str">
        <f>IF(B50="","",RANK(D50,$D:$D)+COUNTIF($D$11:D50,D50)-1)</f>
        <v/>
      </c>
      <c r="J50" s="91">
        <v>40</v>
      </c>
      <c r="K50" s="19" t="str">
        <f t="shared" si="0"/>
        <v/>
      </c>
      <c r="L50" s="92" t="str">
        <f t="shared" si="1"/>
        <v/>
      </c>
      <c r="M50" s="219"/>
      <c r="N50" s="220">
        <f t="shared" si="2"/>
        <v>40</v>
      </c>
      <c r="O50" s="188" t="str">
        <f t="shared" si="2"/>
        <v/>
      </c>
      <c r="P50" s="166" t="str">
        <f>'ادخال درجات الاختبار الاول '!AM45</f>
        <v/>
      </c>
      <c r="Q50" s="166" t="str">
        <f>'ادخال درجات الاختبار الاول '!AO45</f>
        <v/>
      </c>
      <c r="R50" s="166" t="str">
        <f>'ادخال درجات الاختبار الاول '!AQ45</f>
        <v/>
      </c>
      <c r="S50" s="166" t="str">
        <f>'ادخال درجات الاختبار الاول '!AS45</f>
        <v/>
      </c>
      <c r="T50" s="166" t="str">
        <f>'ادخال درجات الاختبار الاول '!AU45</f>
        <v/>
      </c>
      <c r="U50" s="166" t="str">
        <f>'ادخال درجات الاختبار الاول '!AW45</f>
        <v/>
      </c>
      <c r="V50" s="166" t="str">
        <f>'ادخال درجات الاختبار الاول '!AY45</f>
        <v/>
      </c>
      <c r="W50" s="166" t="str">
        <f>'ادخال درجات الاختبار الاول '!BA45</f>
        <v/>
      </c>
      <c r="X50" s="166" t="str">
        <f>'ادخال درجات الاختبار الاول '!BC45</f>
        <v/>
      </c>
      <c r="Y50" s="166" t="str">
        <f>'ادخال درجات الاختبار الاول '!BE45</f>
        <v/>
      </c>
      <c r="Z50" s="166" t="str">
        <f>'ادخال درجات الاختبار الاول '!BG45</f>
        <v/>
      </c>
      <c r="AA50" s="166" t="str">
        <f>'ادخال درجات الاختبار الاول '!BI45</f>
        <v/>
      </c>
      <c r="AB50" s="166" t="str">
        <f>'ادخال درجات الاختبار الاول '!BK45</f>
        <v/>
      </c>
      <c r="AC50" s="166" t="str">
        <f>'ادخال درجات الاختبار الاول '!BM45</f>
        <v/>
      </c>
      <c r="AD50" s="166" t="str">
        <f>'ادخال درجات الاختبار الاول '!BO45</f>
        <v/>
      </c>
      <c r="AE50" s="166" t="str">
        <f>'ادخال درجات الاختبار الاول '!BQ45</f>
        <v/>
      </c>
      <c r="AF50" s="166" t="str">
        <f>'ادخال درجات الاختبار الاول '!BS45</f>
        <v/>
      </c>
      <c r="AG50" s="166" t="str">
        <f>'ادخال درجات الاختبار الاول '!BU45</f>
        <v/>
      </c>
      <c r="AH50" s="166" t="str">
        <f>'ادخال درجات الاختبار الاول '!BW45</f>
        <v/>
      </c>
      <c r="AI50" s="166" t="str">
        <f>'ادخال درجات الاختبار الاول '!BY45</f>
        <v/>
      </c>
      <c r="AJ50" s="166" t="str">
        <f>'ادخال درجات الاختبار الاول '!CA45</f>
        <v/>
      </c>
      <c r="AK50" s="166" t="str">
        <f>'ادخال درجات الاختبار الاول '!CC45</f>
        <v/>
      </c>
      <c r="AL50" s="166" t="str">
        <f>'ادخال درجات الاختبار الاول '!CE45</f>
        <v/>
      </c>
      <c r="AM50" s="166" t="str">
        <f>'ادخال درجات الاختبار الاول '!CG45</f>
        <v/>
      </c>
      <c r="AN50" s="166" t="str">
        <f>'ادخال درجات الاختبار الاول '!CI45</f>
        <v/>
      </c>
      <c r="AR50" s="91">
        <v>40</v>
      </c>
      <c r="AS50" s="19" t="str">
        <f t="shared" si="3"/>
        <v/>
      </c>
      <c r="AT50" s="92" t="str">
        <f t="shared" si="4"/>
        <v/>
      </c>
    </row>
    <row r="51" spans="1:46">
      <c r="A51" s="91">
        <f>'ادخال درجات التشخيصي'!A47</f>
        <v>41</v>
      </c>
      <c r="B51" s="19" t="str">
        <f>IF('ادخال درجات الاختبار الاول '!B46="","",'ادخال درجات الاختبار الاول '!B46)</f>
        <v/>
      </c>
      <c r="C51" s="19" t="str">
        <f>'ادخال درجات الاختبار الاول '!AC46</f>
        <v/>
      </c>
      <c r="D51" s="92" t="str">
        <f>'ادخال درجات الاختبار الاول '!AD46</f>
        <v/>
      </c>
      <c r="G51" t="str">
        <f>IF(B51="","",RANK(D51,$D:$D,1)+COUNTIF(D$11:$D51,D51)-1)</f>
        <v/>
      </c>
      <c r="H51" t="str">
        <f>IF(B51="","",RANK(D51,$D:$D)+COUNTIF($D$11:D51,D51)-1)</f>
        <v/>
      </c>
      <c r="J51" s="91">
        <v>41</v>
      </c>
      <c r="K51" s="19" t="str">
        <f t="shared" si="0"/>
        <v/>
      </c>
      <c r="L51" s="92" t="str">
        <f t="shared" si="1"/>
        <v/>
      </c>
      <c r="M51" s="219"/>
      <c r="N51" s="220">
        <f t="shared" si="2"/>
        <v>41</v>
      </c>
      <c r="O51" s="188" t="str">
        <f t="shared" si="2"/>
        <v/>
      </c>
      <c r="P51" s="166" t="str">
        <f>'ادخال درجات الاختبار الاول '!AM46</f>
        <v/>
      </c>
      <c r="Q51" s="166" t="str">
        <f>'ادخال درجات الاختبار الاول '!AO46</f>
        <v/>
      </c>
      <c r="R51" s="166" t="str">
        <f>'ادخال درجات الاختبار الاول '!AQ46</f>
        <v/>
      </c>
      <c r="S51" s="166" t="str">
        <f>'ادخال درجات الاختبار الاول '!AS46</f>
        <v/>
      </c>
      <c r="T51" s="166" t="str">
        <f>'ادخال درجات الاختبار الاول '!AU46</f>
        <v/>
      </c>
      <c r="U51" s="166" t="str">
        <f>'ادخال درجات الاختبار الاول '!AW46</f>
        <v/>
      </c>
      <c r="V51" s="166" t="str">
        <f>'ادخال درجات الاختبار الاول '!AY46</f>
        <v/>
      </c>
      <c r="W51" s="166" t="str">
        <f>'ادخال درجات الاختبار الاول '!BA46</f>
        <v/>
      </c>
      <c r="X51" s="166" t="str">
        <f>'ادخال درجات الاختبار الاول '!BC46</f>
        <v/>
      </c>
      <c r="Y51" s="166" t="str">
        <f>'ادخال درجات الاختبار الاول '!BE46</f>
        <v/>
      </c>
      <c r="Z51" s="166" t="str">
        <f>'ادخال درجات الاختبار الاول '!BG46</f>
        <v/>
      </c>
      <c r="AA51" s="166" t="str">
        <f>'ادخال درجات الاختبار الاول '!BI46</f>
        <v/>
      </c>
      <c r="AB51" s="166" t="str">
        <f>'ادخال درجات الاختبار الاول '!BK46</f>
        <v/>
      </c>
      <c r="AC51" s="166" t="str">
        <f>'ادخال درجات الاختبار الاول '!BM46</f>
        <v/>
      </c>
      <c r="AD51" s="166" t="str">
        <f>'ادخال درجات الاختبار الاول '!BO46</f>
        <v/>
      </c>
      <c r="AE51" s="166" t="str">
        <f>'ادخال درجات الاختبار الاول '!BQ46</f>
        <v/>
      </c>
      <c r="AF51" s="166" t="str">
        <f>'ادخال درجات الاختبار الاول '!BS46</f>
        <v/>
      </c>
      <c r="AG51" s="166" t="str">
        <f>'ادخال درجات الاختبار الاول '!BU46</f>
        <v/>
      </c>
      <c r="AH51" s="166" t="str">
        <f>'ادخال درجات الاختبار الاول '!BW46</f>
        <v/>
      </c>
      <c r="AI51" s="166" t="str">
        <f>'ادخال درجات الاختبار الاول '!BY46</f>
        <v/>
      </c>
      <c r="AJ51" s="166" t="str">
        <f>'ادخال درجات الاختبار الاول '!CA46</f>
        <v/>
      </c>
      <c r="AK51" s="166" t="str">
        <f>'ادخال درجات الاختبار الاول '!CC46</f>
        <v/>
      </c>
      <c r="AL51" s="166" t="str">
        <f>'ادخال درجات الاختبار الاول '!CE46</f>
        <v/>
      </c>
      <c r="AM51" s="166" t="str">
        <f>'ادخال درجات الاختبار الاول '!CG46</f>
        <v/>
      </c>
      <c r="AN51" s="166" t="str">
        <f>'ادخال درجات الاختبار الاول '!CI46</f>
        <v/>
      </c>
      <c r="AR51" s="91">
        <v>41</v>
      </c>
      <c r="AS51" s="19" t="str">
        <f t="shared" si="3"/>
        <v/>
      </c>
      <c r="AT51" s="92" t="str">
        <f t="shared" si="4"/>
        <v/>
      </c>
    </row>
    <row r="52" spans="1:46">
      <c r="A52" s="91">
        <f>'ادخال درجات التشخيصي'!A48</f>
        <v>42</v>
      </c>
      <c r="B52" s="19" t="str">
        <f>IF('ادخال درجات الاختبار الاول '!B47="","",'ادخال درجات الاختبار الاول '!B47)</f>
        <v/>
      </c>
      <c r="C52" s="19" t="str">
        <f>'ادخال درجات الاختبار الاول '!AC47</f>
        <v/>
      </c>
      <c r="D52" s="92" t="str">
        <f>'ادخال درجات الاختبار الاول '!AD47</f>
        <v/>
      </c>
      <c r="G52" t="str">
        <f>IF(B52="","",RANK(D52,$D:$D,1)+COUNTIF(D$11:$D52,D52)-1)</f>
        <v/>
      </c>
      <c r="H52" t="str">
        <f>IF(B52="","",RANK(D52,$D:$D)+COUNTIF($D$11:D52,D52)-1)</f>
        <v/>
      </c>
      <c r="J52" s="91">
        <v>42</v>
      </c>
      <c r="K52" s="19" t="str">
        <f t="shared" si="0"/>
        <v/>
      </c>
      <c r="L52" s="92" t="str">
        <f t="shared" si="1"/>
        <v/>
      </c>
      <c r="M52" s="219"/>
      <c r="N52" s="220">
        <f t="shared" si="2"/>
        <v>42</v>
      </c>
      <c r="O52" s="188" t="str">
        <f t="shared" si="2"/>
        <v/>
      </c>
      <c r="P52" s="166" t="str">
        <f>'ادخال درجات الاختبار الاول '!AM47</f>
        <v/>
      </c>
      <c r="Q52" s="166" t="str">
        <f>'ادخال درجات الاختبار الاول '!AO47</f>
        <v/>
      </c>
      <c r="R52" s="166" t="str">
        <f>'ادخال درجات الاختبار الاول '!AQ47</f>
        <v/>
      </c>
      <c r="S52" s="166" t="str">
        <f>'ادخال درجات الاختبار الاول '!AS47</f>
        <v/>
      </c>
      <c r="T52" s="166" t="str">
        <f>'ادخال درجات الاختبار الاول '!AU47</f>
        <v/>
      </c>
      <c r="U52" s="166" t="str">
        <f>'ادخال درجات الاختبار الاول '!AW47</f>
        <v/>
      </c>
      <c r="V52" s="166" t="str">
        <f>'ادخال درجات الاختبار الاول '!AY47</f>
        <v/>
      </c>
      <c r="W52" s="166" t="str">
        <f>'ادخال درجات الاختبار الاول '!BA47</f>
        <v/>
      </c>
      <c r="X52" s="166" t="str">
        <f>'ادخال درجات الاختبار الاول '!BC47</f>
        <v/>
      </c>
      <c r="Y52" s="166" t="str">
        <f>'ادخال درجات الاختبار الاول '!BE47</f>
        <v/>
      </c>
      <c r="Z52" s="166" t="str">
        <f>'ادخال درجات الاختبار الاول '!BG47</f>
        <v/>
      </c>
      <c r="AA52" s="166" t="str">
        <f>'ادخال درجات الاختبار الاول '!BI47</f>
        <v/>
      </c>
      <c r="AB52" s="166" t="str">
        <f>'ادخال درجات الاختبار الاول '!BK47</f>
        <v/>
      </c>
      <c r="AC52" s="166" t="str">
        <f>'ادخال درجات الاختبار الاول '!BM47</f>
        <v/>
      </c>
      <c r="AD52" s="166" t="str">
        <f>'ادخال درجات الاختبار الاول '!BO47</f>
        <v/>
      </c>
      <c r="AE52" s="166" t="str">
        <f>'ادخال درجات الاختبار الاول '!BQ47</f>
        <v/>
      </c>
      <c r="AF52" s="166" t="str">
        <f>'ادخال درجات الاختبار الاول '!BS47</f>
        <v/>
      </c>
      <c r="AG52" s="166" t="str">
        <f>'ادخال درجات الاختبار الاول '!BU47</f>
        <v/>
      </c>
      <c r="AH52" s="166" t="str">
        <f>'ادخال درجات الاختبار الاول '!BW47</f>
        <v/>
      </c>
      <c r="AI52" s="166" t="str">
        <f>'ادخال درجات الاختبار الاول '!BY47</f>
        <v/>
      </c>
      <c r="AJ52" s="166" t="str">
        <f>'ادخال درجات الاختبار الاول '!CA47</f>
        <v/>
      </c>
      <c r="AK52" s="166" t="str">
        <f>'ادخال درجات الاختبار الاول '!CC47</f>
        <v/>
      </c>
      <c r="AL52" s="166" t="str">
        <f>'ادخال درجات الاختبار الاول '!CE47</f>
        <v/>
      </c>
      <c r="AM52" s="166" t="str">
        <f>'ادخال درجات الاختبار الاول '!CG47</f>
        <v/>
      </c>
      <c r="AN52" s="166" t="str">
        <f>'ادخال درجات الاختبار الاول '!CI47</f>
        <v/>
      </c>
      <c r="AR52" s="91">
        <v>42</v>
      </c>
      <c r="AS52" s="19" t="str">
        <f t="shared" si="3"/>
        <v/>
      </c>
      <c r="AT52" s="92" t="str">
        <f t="shared" si="4"/>
        <v/>
      </c>
    </row>
    <row r="53" spans="1:46">
      <c r="A53" s="91">
        <f>'ادخال درجات التشخيصي'!A49</f>
        <v>43</v>
      </c>
      <c r="B53" s="19" t="str">
        <f>IF('ادخال درجات الاختبار الاول '!B48="","",'ادخال درجات الاختبار الاول '!B48)</f>
        <v/>
      </c>
      <c r="C53" s="19" t="str">
        <f>'ادخال درجات الاختبار الاول '!AC48</f>
        <v/>
      </c>
      <c r="D53" s="92" t="str">
        <f>'ادخال درجات الاختبار الاول '!AD48</f>
        <v/>
      </c>
      <c r="G53" t="str">
        <f>IF(B53="","",RANK(D53,$D:$D,1)+COUNTIF(D$11:$D53,D53)-1)</f>
        <v/>
      </c>
      <c r="H53" t="str">
        <f>IF(B53="","",RANK(D53,$D:$D)+COUNTIF($D$11:D53,D53)-1)</f>
        <v/>
      </c>
      <c r="J53" s="91">
        <v>43</v>
      </c>
      <c r="K53" s="19" t="str">
        <f t="shared" si="0"/>
        <v/>
      </c>
      <c r="L53" s="92" t="str">
        <f t="shared" si="1"/>
        <v/>
      </c>
      <c r="M53" s="219"/>
      <c r="N53" s="220">
        <f t="shared" si="2"/>
        <v>43</v>
      </c>
      <c r="O53" s="188" t="str">
        <f t="shared" si="2"/>
        <v/>
      </c>
      <c r="P53" s="166" t="str">
        <f>'ادخال درجات الاختبار الاول '!AM48</f>
        <v/>
      </c>
      <c r="Q53" s="166" t="str">
        <f>'ادخال درجات الاختبار الاول '!AO48</f>
        <v/>
      </c>
      <c r="R53" s="166" t="str">
        <f>'ادخال درجات الاختبار الاول '!AQ48</f>
        <v/>
      </c>
      <c r="S53" s="166" t="str">
        <f>'ادخال درجات الاختبار الاول '!AS48</f>
        <v/>
      </c>
      <c r="T53" s="166" t="str">
        <f>'ادخال درجات الاختبار الاول '!AU48</f>
        <v/>
      </c>
      <c r="U53" s="166" t="str">
        <f>'ادخال درجات الاختبار الاول '!AW48</f>
        <v/>
      </c>
      <c r="V53" s="166" t="str">
        <f>'ادخال درجات الاختبار الاول '!AY48</f>
        <v/>
      </c>
      <c r="W53" s="166" t="str">
        <f>'ادخال درجات الاختبار الاول '!BA48</f>
        <v/>
      </c>
      <c r="X53" s="166" t="str">
        <f>'ادخال درجات الاختبار الاول '!BC48</f>
        <v/>
      </c>
      <c r="Y53" s="166" t="str">
        <f>'ادخال درجات الاختبار الاول '!BE48</f>
        <v/>
      </c>
      <c r="Z53" s="166" t="str">
        <f>'ادخال درجات الاختبار الاول '!BG48</f>
        <v/>
      </c>
      <c r="AA53" s="166" t="str">
        <f>'ادخال درجات الاختبار الاول '!BI48</f>
        <v/>
      </c>
      <c r="AB53" s="166" t="str">
        <f>'ادخال درجات الاختبار الاول '!BK48</f>
        <v/>
      </c>
      <c r="AC53" s="166" t="str">
        <f>'ادخال درجات الاختبار الاول '!BM48</f>
        <v/>
      </c>
      <c r="AD53" s="166" t="str">
        <f>'ادخال درجات الاختبار الاول '!BO48</f>
        <v/>
      </c>
      <c r="AE53" s="166" t="str">
        <f>'ادخال درجات الاختبار الاول '!BQ48</f>
        <v/>
      </c>
      <c r="AF53" s="166" t="str">
        <f>'ادخال درجات الاختبار الاول '!BS48</f>
        <v/>
      </c>
      <c r="AG53" s="166" t="str">
        <f>'ادخال درجات الاختبار الاول '!BU48</f>
        <v/>
      </c>
      <c r="AH53" s="166" t="str">
        <f>'ادخال درجات الاختبار الاول '!BW48</f>
        <v/>
      </c>
      <c r="AI53" s="166" t="str">
        <f>'ادخال درجات الاختبار الاول '!BY48</f>
        <v/>
      </c>
      <c r="AJ53" s="166" t="str">
        <f>'ادخال درجات الاختبار الاول '!CA48</f>
        <v/>
      </c>
      <c r="AK53" s="166" t="str">
        <f>'ادخال درجات الاختبار الاول '!CC48</f>
        <v/>
      </c>
      <c r="AL53" s="166" t="str">
        <f>'ادخال درجات الاختبار الاول '!CE48</f>
        <v/>
      </c>
      <c r="AM53" s="166" t="str">
        <f>'ادخال درجات الاختبار الاول '!CG48</f>
        <v/>
      </c>
      <c r="AN53" s="166" t="str">
        <f>'ادخال درجات الاختبار الاول '!CI48</f>
        <v/>
      </c>
      <c r="AR53" s="91">
        <v>43</v>
      </c>
      <c r="AS53" s="19" t="str">
        <f t="shared" si="3"/>
        <v/>
      </c>
      <c r="AT53" s="92" t="str">
        <f t="shared" si="4"/>
        <v/>
      </c>
    </row>
    <row r="54" spans="1:46">
      <c r="A54" s="91">
        <f>'ادخال درجات التشخيصي'!A50</f>
        <v>44</v>
      </c>
      <c r="B54" s="19" t="str">
        <f>IF('ادخال درجات الاختبار الاول '!B49="","",'ادخال درجات الاختبار الاول '!B49)</f>
        <v/>
      </c>
      <c r="C54" s="19" t="str">
        <f>'ادخال درجات الاختبار الاول '!AC49</f>
        <v/>
      </c>
      <c r="D54" s="92" t="str">
        <f>'ادخال درجات الاختبار الاول '!AD49</f>
        <v/>
      </c>
      <c r="G54" t="str">
        <f>IF(B54="","",RANK(D54,$D:$D,1)+COUNTIF(D$11:$D54,D54)-1)</f>
        <v/>
      </c>
      <c r="H54" t="str">
        <f>IF(B54="","",RANK(D54,$D:$D)+COUNTIF($D$11:D54,D54)-1)</f>
        <v/>
      </c>
      <c r="J54" s="91">
        <v>44</v>
      </c>
      <c r="K54" s="19" t="str">
        <f t="shared" si="0"/>
        <v/>
      </c>
      <c r="L54" s="92" t="str">
        <f t="shared" si="1"/>
        <v/>
      </c>
      <c r="M54" s="219"/>
      <c r="N54" s="220">
        <f t="shared" si="2"/>
        <v>44</v>
      </c>
      <c r="O54" s="188" t="str">
        <f t="shared" si="2"/>
        <v/>
      </c>
      <c r="P54" s="166" t="str">
        <f>'ادخال درجات الاختبار الاول '!AM49</f>
        <v/>
      </c>
      <c r="Q54" s="166" t="str">
        <f>'ادخال درجات الاختبار الاول '!AO49</f>
        <v/>
      </c>
      <c r="R54" s="166" t="str">
        <f>'ادخال درجات الاختبار الاول '!AQ49</f>
        <v/>
      </c>
      <c r="S54" s="166" t="str">
        <f>'ادخال درجات الاختبار الاول '!AS49</f>
        <v/>
      </c>
      <c r="T54" s="166" t="str">
        <f>'ادخال درجات الاختبار الاول '!AU49</f>
        <v/>
      </c>
      <c r="U54" s="166" t="str">
        <f>'ادخال درجات الاختبار الاول '!AW49</f>
        <v/>
      </c>
      <c r="V54" s="166" t="str">
        <f>'ادخال درجات الاختبار الاول '!AY49</f>
        <v/>
      </c>
      <c r="W54" s="166" t="str">
        <f>'ادخال درجات الاختبار الاول '!BA49</f>
        <v/>
      </c>
      <c r="X54" s="166" t="str">
        <f>'ادخال درجات الاختبار الاول '!BC49</f>
        <v/>
      </c>
      <c r="Y54" s="166" t="str">
        <f>'ادخال درجات الاختبار الاول '!BE49</f>
        <v/>
      </c>
      <c r="Z54" s="166" t="str">
        <f>'ادخال درجات الاختبار الاول '!BG49</f>
        <v/>
      </c>
      <c r="AA54" s="166" t="str">
        <f>'ادخال درجات الاختبار الاول '!BI49</f>
        <v/>
      </c>
      <c r="AB54" s="166" t="str">
        <f>'ادخال درجات الاختبار الاول '!BK49</f>
        <v/>
      </c>
      <c r="AC54" s="166" t="str">
        <f>'ادخال درجات الاختبار الاول '!BM49</f>
        <v/>
      </c>
      <c r="AD54" s="166" t="str">
        <f>'ادخال درجات الاختبار الاول '!BO49</f>
        <v/>
      </c>
      <c r="AE54" s="166" t="str">
        <f>'ادخال درجات الاختبار الاول '!BQ49</f>
        <v/>
      </c>
      <c r="AF54" s="166" t="str">
        <f>'ادخال درجات الاختبار الاول '!BS49</f>
        <v/>
      </c>
      <c r="AG54" s="166" t="str">
        <f>'ادخال درجات الاختبار الاول '!BU49</f>
        <v/>
      </c>
      <c r="AH54" s="166" t="str">
        <f>'ادخال درجات الاختبار الاول '!BW49</f>
        <v/>
      </c>
      <c r="AI54" s="166" t="str">
        <f>'ادخال درجات الاختبار الاول '!BY49</f>
        <v/>
      </c>
      <c r="AJ54" s="166" t="str">
        <f>'ادخال درجات الاختبار الاول '!CA49</f>
        <v/>
      </c>
      <c r="AK54" s="166" t="str">
        <f>'ادخال درجات الاختبار الاول '!CC49</f>
        <v/>
      </c>
      <c r="AL54" s="166" t="str">
        <f>'ادخال درجات الاختبار الاول '!CE49</f>
        <v/>
      </c>
      <c r="AM54" s="166" t="str">
        <f>'ادخال درجات الاختبار الاول '!CG49</f>
        <v/>
      </c>
      <c r="AN54" s="166" t="str">
        <f>'ادخال درجات الاختبار الاول '!CI49</f>
        <v/>
      </c>
      <c r="AR54" s="91">
        <v>44</v>
      </c>
      <c r="AS54" s="19" t="str">
        <f t="shared" si="3"/>
        <v/>
      </c>
      <c r="AT54" s="92" t="str">
        <f t="shared" si="4"/>
        <v/>
      </c>
    </row>
    <row r="55" spans="1:46">
      <c r="A55" s="91">
        <f>'ادخال درجات التشخيصي'!A51</f>
        <v>45</v>
      </c>
      <c r="B55" s="19" t="str">
        <f>IF('ادخال درجات الاختبار الاول '!B50="","",'ادخال درجات الاختبار الاول '!B50)</f>
        <v/>
      </c>
      <c r="C55" s="19" t="str">
        <f>'ادخال درجات الاختبار الاول '!AC50</f>
        <v/>
      </c>
      <c r="D55" s="92" t="str">
        <f>'ادخال درجات الاختبار الاول '!AD50</f>
        <v/>
      </c>
      <c r="G55" t="str">
        <f>IF(B55="","",RANK(D55,$D:$D,1)+COUNTIF(D$11:$D55,D55)-1)</f>
        <v/>
      </c>
      <c r="H55" t="str">
        <f>IF(B55="","",RANK(D55,$D:$D)+COUNTIF($D$11:D55,D55)-1)</f>
        <v/>
      </c>
      <c r="J55" s="91">
        <v>45</v>
      </c>
      <c r="K55" s="19" t="str">
        <f t="shared" si="0"/>
        <v/>
      </c>
      <c r="L55" s="92" t="str">
        <f t="shared" si="1"/>
        <v/>
      </c>
      <c r="M55" s="219"/>
      <c r="N55" s="220">
        <f t="shared" si="2"/>
        <v>45</v>
      </c>
      <c r="O55" s="188" t="str">
        <f t="shared" si="2"/>
        <v/>
      </c>
      <c r="P55" s="166" t="str">
        <f>'ادخال درجات الاختبار الاول '!AM50</f>
        <v/>
      </c>
      <c r="Q55" s="166" t="str">
        <f>'ادخال درجات الاختبار الاول '!AO50</f>
        <v/>
      </c>
      <c r="R55" s="166" t="str">
        <f>'ادخال درجات الاختبار الاول '!AQ50</f>
        <v/>
      </c>
      <c r="S55" s="166" t="str">
        <f>'ادخال درجات الاختبار الاول '!AS50</f>
        <v/>
      </c>
      <c r="T55" s="166" t="str">
        <f>'ادخال درجات الاختبار الاول '!AU50</f>
        <v/>
      </c>
      <c r="U55" s="166" t="str">
        <f>'ادخال درجات الاختبار الاول '!AW50</f>
        <v/>
      </c>
      <c r="V55" s="166" t="str">
        <f>'ادخال درجات الاختبار الاول '!AY50</f>
        <v/>
      </c>
      <c r="W55" s="166" t="str">
        <f>'ادخال درجات الاختبار الاول '!BA50</f>
        <v/>
      </c>
      <c r="X55" s="166" t="str">
        <f>'ادخال درجات الاختبار الاول '!BC50</f>
        <v/>
      </c>
      <c r="Y55" s="166" t="str">
        <f>'ادخال درجات الاختبار الاول '!BE50</f>
        <v/>
      </c>
      <c r="Z55" s="166" t="str">
        <f>'ادخال درجات الاختبار الاول '!BG50</f>
        <v/>
      </c>
      <c r="AA55" s="166" t="str">
        <f>'ادخال درجات الاختبار الاول '!BI50</f>
        <v/>
      </c>
      <c r="AB55" s="166" t="str">
        <f>'ادخال درجات الاختبار الاول '!BK50</f>
        <v/>
      </c>
      <c r="AC55" s="166" t="str">
        <f>'ادخال درجات الاختبار الاول '!BM50</f>
        <v/>
      </c>
      <c r="AD55" s="166" t="str">
        <f>'ادخال درجات الاختبار الاول '!BO50</f>
        <v/>
      </c>
      <c r="AE55" s="166" t="str">
        <f>'ادخال درجات الاختبار الاول '!BQ50</f>
        <v/>
      </c>
      <c r="AF55" s="166" t="str">
        <f>'ادخال درجات الاختبار الاول '!BS50</f>
        <v/>
      </c>
      <c r="AG55" s="166" t="str">
        <f>'ادخال درجات الاختبار الاول '!BU50</f>
        <v/>
      </c>
      <c r="AH55" s="166" t="str">
        <f>'ادخال درجات الاختبار الاول '!BW50</f>
        <v/>
      </c>
      <c r="AI55" s="166" t="str">
        <f>'ادخال درجات الاختبار الاول '!BY50</f>
        <v/>
      </c>
      <c r="AJ55" s="166" t="str">
        <f>'ادخال درجات الاختبار الاول '!CA50</f>
        <v/>
      </c>
      <c r="AK55" s="166" t="str">
        <f>'ادخال درجات الاختبار الاول '!CC50</f>
        <v/>
      </c>
      <c r="AL55" s="166" t="str">
        <f>'ادخال درجات الاختبار الاول '!CE50</f>
        <v/>
      </c>
      <c r="AM55" s="166" t="str">
        <f>'ادخال درجات الاختبار الاول '!CG50</f>
        <v/>
      </c>
      <c r="AN55" s="166" t="str">
        <f>'ادخال درجات الاختبار الاول '!CI50</f>
        <v/>
      </c>
      <c r="AR55" s="91">
        <v>45</v>
      </c>
      <c r="AS55" s="19" t="str">
        <f t="shared" si="3"/>
        <v/>
      </c>
      <c r="AT55" s="92" t="str">
        <f t="shared" si="4"/>
        <v/>
      </c>
    </row>
    <row r="56" spans="1:46">
      <c r="A56" s="91">
        <f>'ادخال درجات التشخيصي'!A52</f>
        <v>46</v>
      </c>
      <c r="B56" s="19" t="str">
        <f>IF('ادخال درجات الاختبار الاول '!B51="","",'ادخال درجات الاختبار الاول '!B51)</f>
        <v/>
      </c>
      <c r="C56" s="19" t="str">
        <f>'ادخال درجات الاختبار الاول '!AC51</f>
        <v/>
      </c>
      <c r="D56" s="92" t="str">
        <f>'ادخال درجات الاختبار الاول '!AD51</f>
        <v/>
      </c>
      <c r="G56" t="str">
        <f>IF(B56="","",RANK(D56,$D:$D,1)+COUNTIF(D$11:$D56,D56)-1)</f>
        <v/>
      </c>
      <c r="H56" t="str">
        <f>IF(B56="","",RANK(D56,$D:$D)+COUNTIF($D$11:D56,D56)-1)</f>
        <v/>
      </c>
      <c r="J56" s="91">
        <v>46</v>
      </c>
      <c r="K56" s="19" t="str">
        <f t="shared" si="0"/>
        <v/>
      </c>
      <c r="L56" s="92" t="str">
        <f t="shared" si="1"/>
        <v/>
      </c>
      <c r="M56" s="219"/>
      <c r="N56" s="220">
        <f t="shared" si="2"/>
        <v>46</v>
      </c>
      <c r="O56" s="188" t="str">
        <f t="shared" si="2"/>
        <v/>
      </c>
      <c r="P56" s="166" t="str">
        <f>'ادخال درجات الاختبار الاول '!AM51</f>
        <v/>
      </c>
      <c r="Q56" s="166" t="str">
        <f>'ادخال درجات الاختبار الاول '!AO51</f>
        <v/>
      </c>
      <c r="R56" s="166" t="str">
        <f>'ادخال درجات الاختبار الاول '!AQ51</f>
        <v/>
      </c>
      <c r="S56" s="166" t="str">
        <f>'ادخال درجات الاختبار الاول '!AS51</f>
        <v/>
      </c>
      <c r="T56" s="166" t="str">
        <f>'ادخال درجات الاختبار الاول '!AU51</f>
        <v/>
      </c>
      <c r="U56" s="166" t="str">
        <f>'ادخال درجات الاختبار الاول '!AW51</f>
        <v/>
      </c>
      <c r="V56" s="166" t="str">
        <f>'ادخال درجات الاختبار الاول '!AY51</f>
        <v/>
      </c>
      <c r="W56" s="166" t="str">
        <f>'ادخال درجات الاختبار الاول '!BA51</f>
        <v/>
      </c>
      <c r="X56" s="166" t="str">
        <f>'ادخال درجات الاختبار الاول '!BC51</f>
        <v/>
      </c>
      <c r="Y56" s="166" t="str">
        <f>'ادخال درجات الاختبار الاول '!BE51</f>
        <v/>
      </c>
      <c r="Z56" s="166" t="str">
        <f>'ادخال درجات الاختبار الاول '!BG51</f>
        <v/>
      </c>
      <c r="AA56" s="166" t="str">
        <f>'ادخال درجات الاختبار الاول '!BI51</f>
        <v/>
      </c>
      <c r="AB56" s="166" t="str">
        <f>'ادخال درجات الاختبار الاول '!BK51</f>
        <v/>
      </c>
      <c r="AC56" s="166" t="str">
        <f>'ادخال درجات الاختبار الاول '!BM51</f>
        <v/>
      </c>
      <c r="AD56" s="166" t="str">
        <f>'ادخال درجات الاختبار الاول '!BO51</f>
        <v/>
      </c>
      <c r="AE56" s="166" t="str">
        <f>'ادخال درجات الاختبار الاول '!BQ51</f>
        <v/>
      </c>
      <c r="AF56" s="166" t="str">
        <f>'ادخال درجات الاختبار الاول '!BS51</f>
        <v/>
      </c>
      <c r="AG56" s="166" t="str">
        <f>'ادخال درجات الاختبار الاول '!BU51</f>
        <v/>
      </c>
      <c r="AH56" s="166" t="str">
        <f>'ادخال درجات الاختبار الاول '!BW51</f>
        <v/>
      </c>
      <c r="AI56" s="166" t="str">
        <f>'ادخال درجات الاختبار الاول '!BY51</f>
        <v/>
      </c>
      <c r="AJ56" s="166" t="str">
        <f>'ادخال درجات الاختبار الاول '!CA51</f>
        <v/>
      </c>
      <c r="AK56" s="166" t="str">
        <f>'ادخال درجات الاختبار الاول '!CC51</f>
        <v/>
      </c>
      <c r="AL56" s="166" t="str">
        <f>'ادخال درجات الاختبار الاول '!CE51</f>
        <v/>
      </c>
      <c r="AM56" s="166" t="str">
        <f>'ادخال درجات الاختبار الاول '!CG51</f>
        <v/>
      </c>
      <c r="AN56" s="166" t="str">
        <f>'ادخال درجات الاختبار الاول '!CI51</f>
        <v/>
      </c>
      <c r="AR56" s="91">
        <v>46</v>
      </c>
      <c r="AS56" s="19" t="str">
        <f t="shared" si="3"/>
        <v/>
      </c>
      <c r="AT56" s="92" t="str">
        <f t="shared" si="4"/>
        <v/>
      </c>
    </row>
    <row r="57" spans="1:46">
      <c r="A57" s="91">
        <f>'ادخال درجات التشخيصي'!A53</f>
        <v>47</v>
      </c>
      <c r="B57" s="19" t="str">
        <f>IF('ادخال درجات الاختبار الاول '!B52="","",'ادخال درجات الاختبار الاول '!B52)</f>
        <v/>
      </c>
      <c r="C57" s="19" t="str">
        <f>'ادخال درجات الاختبار الاول '!AC52</f>
        <v/>
      </c>
      <c r="D57" s="92" t="str">
        <f>'ادخال درجات الاختبار الاول '!AD52</f>
        <v/>
      </c>
      <c r="G57" t="str">
        <f>IF(B57="","",RANK(D57,$D:$D,1)+COUNTIF(D$11:$D57,D57)-1)</f>
        <v/>
      </c>
      <c r="H57" t="str">
        <f>IF(B57="","",RANK(D57,$D:$D)+COUNTIF($D$11:D57,D57)-1)</f>
        <v/>
      </c>
      <c r="J57" s="91">
        <v>47</v>
      </c>
      <c r="K57" s="19" t="str">
        <f t="shared" si="0"/>
        <v/>
      </c>
      <c r="L57" s="92" t="str">
        <f t="shared" si="1"/>
        <v/>
      </c>
      <c r="M57" s="219"/>
      <c r="N57" s="220">
        <f t="shared" si="2"/>
        <v>47</v>
      </c>
      <c r="O57" s="188" t="str">
        <f t="shared" si="2"/>
        <v/>
      </c>
      <c r="P57" s="166" t="str">
        <f>'ادخال درجات الاختبار الاول '!AM52</f>
        <v/>
      </c>
      <c r="Q57" s="166" t="str">
        <f>'ادخال درجات الاختبار الاول '!AO52</f>
        <v/>
      </c>
      <c r="R57" s="166" t="str">
        <f>'ادخال درجات الاختبار الاول '!AQ52</f>
        <v/>
      </c>
      <c r="S57" s="166" t="str">
        <f>'ادخال درجات الاختبار الاول '!AS52</f>
        <v/>
      </c>
      <c r="T57" s="166" t="str">
        <f>'ادخال درجات الاختبار الاول '!AU52</f>
        <v/>
      </c>
      <c r="U57" s="166" t="str">
        <f>'ادخال درجات الاختبار الاول '!AW52</f>
        <v/>
      </c>
      <c r="V57" s="166" t="str">
        <f>'ادخال درجات الاختبار الاول '!AY52</f>
        <v/>
      </c>
      <c r="W57" s="166" t="str">
        <f>'ادخال درجات الاختبار الاول '!BA52</f>
        <v/>
      </c>
      <c r="X57" s="166" t="str">
        <f>'ادخال درجات الاختبار الاول '!BC52</f>
        <v/>
      </c>
      <c r="Y57" s="166" t="str">
        <f>'ادخال درجات الاختبار الاول '!BE52</f>
        <v/>
      </c>
      <c r="Z57" s="166" t="str">
        <f>'ادخال درجات الاختبار الاول '!BG52</f>
        <v/>
      </c>
      <c r="AA57" s="166" t="str">
        <f>'ادخال درجات الاختبار الاول '!BI52</f>
        <v/>
      </c>
      <c r="AB57" s="166" t="str">
        <f>'ادخال درجات الاختبار الاول '!BK52</f>
        <v/>
      </c>
      <c r="AC57" s="166" t="str">
        <f>'ادخال درجات الاختبار الاول '!BM52</f>
        <v/>
      </c>
      <c r="AD57" s="166" t="str">
        <f>'ادخال درجات الاختبار الاول '!BO52</f>
        <v/>
      </c>
      <c r="AE57" s="166" t="str">
        <f>'ادخال درجات الاختبار الاول '!BQ52</f>
        <v/>
      </c>
      <c r="AF57" s="166" t="str">
        <f>'ادخال درجات الاختبار الاول '!BS52</f>
        <v/>
      </c>
      <c r="AG57" s="166" t="str">
        <f>'ادخال درجات الاختبار الاول '!BU52</f>
        <v/>
      </c>
      <c r="AH57" s="166" t="str">
        <f>'ادخال درجات الاختبار الاول '!BW52</f>
        <v/>
      </c>
      <c r="AI57" s="166" t="str">
        <f>'ادخال درجات الاختبار الاول '!BY52</f>
        <v/>
      </c>
      <c r="AJ57" s="166" t="str">
        <f>'ادخال درجات الاختبار الاول '!CA52</f>
        <v/>
      </c>
      <c r="AK57" s="166" t="str">
        <f>'ادخال درجات الاختبار الاول '!CC52</f>
        <v/>
      </c>
      <c r="AL57" s="166" t="str">
        <f>'ادخال درجات الاختبار الاول '!CE52</f>
        <v/>
      </c>
      <c r="AM57" s="166" t="str">
        <f>'ادخال درجات الاختبار الاول '!CG52</f>
        <v/>
      </c>
      <c r="AN57" s="166" t="str">
        <f>'ادخال درجات الاختبار الاول '!CI52</f>
        <v/>
      </c>
      <c r="AR57" s="91">
        <v>47</v>
      </c>
      <c r="AS57" s="19" t="str">
        <f t="shared" si="3"/>
        <v/>
      </c>
      <c r="AT57" s="92" t="str">
        <f t="shared" si="4"/>
        <v/>
      </c>
    </row>
    <row r="58" spans="1:46">
      <c r="A58" s="91">
        <f>'ادخال درجات التشخيصي'!A54</f>
        <v>48</v>
      </c>
      <c r="B58" s="19" t="str">
        <f>IF('ادخال درجات الاختبار الاول '!B53="","",'ادخال درجات الاختبار الاول '!B53)</f>
        <v/>
      </c>
      <c r="C58" s="19" t="str">
        <f>'ادخال درجات الاختبار الاول '!AC53</f>
        <v/>
      </c>
      <c r="D58" s="92" t="str">
        <f>'ادخال درجات الاختبار الاول '!AD53</f>
        <v/>
      </c>
      <c r="G58" t="str">
        <f>IF(B58="","",RANK(D58,$D:$D,1)+COUNTIF(D$11:$D58,D58)-1)</f>
        <v/>
      </c>
      <c r="H58" t="str">
        <f>IF(B58="","",RANK(D58,$D:$D)+COUNTIF($D$11:D58,D58)-1)</f>
        <v/>
      </c>
      <c r="J58" s="91">
        <v>48</v>
      </c>
      <c r="K58" s="19" t="str">
        <f t="shared" si="0"/>
        <v/>
      </c>
      <c r="L58" s="92" t="str">
        <f t="shared" si="1"/>
        <v/>
      </c>
      <c r="M58" s="219"/>
      <c r="N58" s="220">
        <f t="shared" si="2"/>
        <v>48</v>
      </c>
      <c r="O58" s="188" t="str">
        <f t="shared" si="2"/>
        <v/>
      </c>
      <c r="P58" s="166" t="str">
        <f>'ادخال درجات الاختبار الاول '!AM53</f>
        <v/>
      </c>
      <c r="Q58" s="166" t="str">
        <f>'ادخال درجات الاختبار الاول '!AO53</f>
        <v/>
      </c>
      <c r="R58" s="166" t="str">
        <f>'ادخال درجات الاختبار الاول '!AQ53</f>
        <v/>
      </c>
      <c r="S58" s="166" t="str">
        <f>'ادخال درجات الاختبار الاول '!AS53</f>
        <v/>
      </c>
      <c r="T58" s="166" t="str">
        <f>'ادخال درجات الاختبار الاول '!AU53</f>
        <v/>
      </c>
      <c r="U58" s="166" t="str">
        <f>'ادخال درجات الاختبار الاول '!AW53</f>
        <v/>
      </c>
      <c r="V58" s="166" t="str">
        <f>'ادخال درجات الاختبار الاول '!AY53</f>
        <v/>
      </c>
      <c r="W58" s="166" t="str">
        <f>'ادخال درجات الاختبار الاول '!BA53</f>
        <v/>
      </c>
      <c r="X58" s="166" t="str">
        <f>'ادخال درجات الاختبار الاول '!BC53</f>
        <v/>
      </c>
      <c r="Y58" s="166" t="str">
        <f>'ادخال درجات الاختبار الاول '!BE53</f>
        <v/>
      </c>
      <c r="Z58" s="166" t="str">
        <f>'ادخال درجات الاختبار الاول '!BG53</f>
        <v/>
      </c>
      <c r="AA58" s="166" t="str">
        <f>'ادخال درجات الاختبار الاول '!BI53</f>
        <v/>
      </c>
      <c r="AB58" s="166" t="str">
        <f>'ادخال درجات الاختبار الاول '!BK53</f>
        <v/>
      </c>
      <c r="AC58" s="166" t="str">
        <f>'ادخال درجات الاختبار الاول '!BM53</f>
        <v/>
      </c>
      <c r="AD58" s="166" t="str">
        <f>'ادخال درجات الاختبار الاول '!BO53</f>
        <v/>
      </c>
      <c r="AE58" s="166" t="str">
        <f>'ادخال درجات الاختبار الاول '!BQ53</f>
        <v/>
      </c>
      <c r="AF58" s="166" t="str">
        <f>'ادخال درجات الاختبار الاول '!BS53</f>
        <v/>
      </c>
      <c r="AG58" s="166" t="str">
        <f>'ادخال درجات الاختبار الاول '!BU53</f>
        <v/>
      </c>
      <c r="AH58" s="166" t="str">
        <f>'ادخال درجات الاختبار الاول '!BW53</f>
        <v/>
      </c>
      <c r="AI58" s="166" t="str">
        <f>'ادخال درجات الاختبار الاول '!BY53</f>
        <v/>
      </c>
      <c r="AJ58" s="166" t="str">
        <f>'ادخال درجات الاختبار الاول '!CA53</f>
        <v/>
      </c>
      <c r="AK58" s="166" t="str">
        <f>'ادخال درجات الاختبار الاول '!CC53</f>
        <v/>
      </c>
      <c r="AL58" s="166" t="str">
        <f>'ادخال درجات الاختبار الاول '!CE53</f>
        <v/>
      </c>
      <c r="AM58" s="166" t="str">
        <f>'ادخال درجات الاختبار الاول '!CG53</f>
        <v/>
      </c>
      <c r="AN58" s="166" t="str">
        <f>'ادخال درجات الاختبار الاول '!CI53</f>
        <v/>
      </c>
      <c r="AR58" s="91">
        <v>48</v>
      </c>
      <c r="AS58" s="19" t="str">
        <f t="shared" si="3"/>
        <v/>
      </c>
      <c r="AT58" s="92" t="str">
        <f t="shared" si="4"/>
        <v/>
      </c>
    </row>
    <row r="59" spans="1:46">
      <c r="A59" s="91">
        <f>'ادخال درجات التشخيصي'!A55</f>
        <v>49</v>
      </c>
      <c r="B59" s="19" t="str">
        <f>IF('ادخال درجات الاختبار الاول '!B54="","",'ادخال درجات الاختبار الاول '!B54)</f>
        <v/>
      </c>
      <c r="C59" s="19" t="str">
        <f>'ادخال درجات الاختبار الاول '!AC54</f>
        <v/>
      </c>
      <c r="D59" s="92" t="str">
        <f>'ادخال درجات الاختبار الاول '!AD54</f>
        <v/>
      </c>
      <c r="G59" t="str">
        <f>IF(B59="","",RANK(D59,$D:$D,1)+COUNTIF(D$11:$D59,D59)-1)</f>
        <v/>
      </c>
      <c r="H59" t="str">
        <f>IF(B59="","",RANK(D59,$D:$D)+COUNTIF($D$11:D59,D59)-1)</f>
        <v/>
      </c>
      <c r="J59" s="91">
        <v>49</v>
      </c>
      <c r="K59" s="19" t="str">
        <f t="shared" si="0"/>
        <v/>
      </c>
      <c r="L59" s="92" t="str">
        <f t="shared" si="1"/>
        <v/>
      </c>
      <c r="M59" s="219"/>
      <c r="N59" s="220">
        <f t="shared" si="2"/>
        <v>49</v>
      </c>
      <c r="O59" s="188" t="str">
        <f t="shared" si="2"/>
        <v/>
      </c>
      <c r="P59" s="166" t="str">
        <f>'ادخال درجات الاختبار الاول '!AM54</f>
        <v/>
      </c>
      <c r="Q59" s="166" t="str">
        <f>'ادخال درجات الاختبار الاول '!AO54</f>
        <v/>
      </c>
      <c r="R59" s="166" t="str">
        <f>'ادخال درجات الاختبار الاول '!AQ54</f>
        <v/>
      </c>
      <c r="S59" s="166" t="str">
        <f>'ادخال درجات الاختبار الاول '!AS54</f>
        <v/>
      </c>
      <c r="T59" s="166" t="str">
        <f>'ادخال درجات الاختبار الاول '!AU54</f>
        <v/>
      </c>
      <c r="U59" s="166" t="str">
        <f>'ادخال درجات الاختبار الاول '!AW54</f>
        <v/>
      </c>
      <c r="V59" s="166" t="str">
        <f>'ادخال درجات الاختبار الاول '!AY54</f>
        <v/>
      </c>
      <c r="W59" s="166" t="str">
        <f>'ادخال درجات الاختبار الاول '!BA54</f>
        <v/>
      </c>
      <c r="X59" s="166" t="str">
        <f>'ادخال درجات الاختبار الاول '!BC54</f>
        <v/>
      </c>
      <c r="Y59" s="166" t="str">
        <f>'ادخال درجات الاختبار الاول '!BE54</f>
        <v/>
      </c>
      <c r="Z59" s="166" t="str">
        <f>'ادخال درجات الاختبار الاول '!BG54</f>
        <v/>
      </c>
      <c r="AA59" s="166" t="str">
        <f>'ادخال درجات الاختبار الاول '!BI54</f>
        <v/>
      </c>
      <c r="AB59" s="166" t="str">
        <f>'ادخال درجات الاختبار الاول '!BK54</f>
        <v/>
      </c>
      <c r="AC59" s="166" t="str">
        <f>'ادخال درجات الاختبار الاول '!BM54</f>
        <v/>
      </c>
      <c r="AD59" s="166" t="str">
        <f>'ادخال درجات الاختبار الاول '!BO54</f>
        <v/>
      </c>
      <c r="AE59" s="166" t="str">
        <f>'ادخال درجات الاختبار الاول '!BQ54</f>
        <v/>
      </c>
      <c r="AF59" s="166" t="str">
        <f>'ادخال درجات الاختبار الاول '!BS54</f>
        <v/>
      </c>
      <c r="AG59" s="166" t="str">
        <f>'ادخال درجات الاختبار الاول '!BU54</f>
        <v/>
      </c>
      <c r="AH59" s="166" t="str">
        <f>'ادخال درجات الاختبار الاول '!BW54</f>
        <v/>
      </c>
      <c r="AI59" s="166" t="str">
        <f>'ادخال درجات الاختبار الاول '!BY54</f>
        <v/>
      </c>
      <c r="AJ59" s="166" t="str">
        <f>'ادخال درجات الاختبار الاول '!CA54</f>
        <v/>
      </c>
      <c r="AK59" s="166" t="str">
        <f>'ادخال درجات الاختبار الاول '!CC54</f>
        <v/>
      </c>
      <c r="AL59" s="166" t="str">
        <f>'ادخال درجات الاختبار الاول '!CE54</f>
        <v/>
      </c>
      <c r="AM59" s="166" t="str">
        <f>'ادخال درجات الاختبار الاول '!CG54</f>
        <v/>
      </c>
      <c r="AN59" s="166" t="str">
        <f>'ادخال درجات الاختبار الاول '!CI54</f>
        <v/>
      </c>
      <c r="AR59" s="91">
        <v>49</v>
      </c>
      <c r="AS59" s="19" t="str">
        <f t="shared" si="3"/>
        <v/>
      </c>
      <c r="AT59" s="92" t="str">
        <f t="shared" si="4"/>
        <v/>
      </c>
    </row>
    <row r="60" spans="1:46">
      <c r="A60" s="91">
        <f>'ادخال درجات التشخيصي'!A56</f>
        <v>50</v>
      </c>
      <c r="B60" s="19" t="str">
        <f>IF('ادخال درجات الاختبار الاول '!B55="","",'ادخال درجات الاختبار الاول '!B55)</f>
        <v/>
      </c>
      <c r="C60" s="19" t="str">
        <f>'ادخال درجات الاختبار الاول '!AC55</f>
        <v/>
      </c>
      <c r="D60" s="92" t="str">
        <f>'ادخال درجات الاختبار الاول '!AD55</f>
        <v/>
      </c>
      <c r="G60" t="str">
        <f>IF(B60="","",RANK(D60,$D:$D,1)+COUNTIF(D$11:$D60,D60)-1)</f>
        <v/>
      </c>
      <c r="H60" t="str">
        <f>IF(B60="","",RANK(D60,$D:$D)+COUNTIF($D$11:D60,D60)-1)</f>
        <v/>
      </c>
      <c r="J60" s="91">
        <v>50</v>
      </c>
      <c r="K60" s="19" t="str">
        <f t="shared" si="0"/>
        <v/>
      </c>
      <c r="L60" s="92" t="str">
        <f t="shared" si="1"/>
        <v/>
      </c>
      <c r="M60" s="219"/>
      <c r="N60" s="220">
        <f t="shared" si="2"/>
        <v>50</v>
      </c>
      <c r="O60" s="188" t="str">
        <f t="shared" si="2"/>
        <v/>
      </c>
      <c r="P60" s="166" t="str">
        <f>'ادخال درجات الاختبار الاول '!AM55</f>
        <v/>
      </c>
      <c r="Q60" s="166" t="str">
        <f>'ادخال درجات الاختبار الاول '!AO55</f>
        <v/>
      </c>
      <c r="R60" s="166" t="str">
        <f>'ادخال درجات الاختبار الاول '!AQ55</f>
        <v/>
      </c>
      <c r="S60" s="166" t="str">
        <f>'ادخال درجات الاختبار الاول '!AS55</f>
        <v/>
      </c>
      <c r="T60" s="166" t="str">
        <f>'ادخال درجات الاختبار الاول '!AU55</f>
        <v/>
      </c>
      <c r="U60" s="166" t="str">
        <f>'ادخال درجات الاختبار الاول '!AW55</f>
        <v/>
      </c>
      <c r="V60" s="166" t="str">
        <f>'ادخال درجات الاختبار الاول '!AY55</f>
        <v/>
      </c>
      <c r="W60" s="166" t="str">
        <f>'ادخال درجات الاختبار الاول '!BA55</f>
        <v/>
      </c>
      <c r="X60" s="166" t="str">
        <f>'ادخال درجات الاختبار الاول '!BC55</f>
        <v/>
      </c>
      <c r="Y60" s="166" t="str">
        <f>'ادخال درجات الاختبار الاول '!BE55</f>
        <v/>
      </c>
      <c r="Z60" s="166" t="str">
        <f>'ادخال درجات الاختبار الاول '!BG55</f>
        <v/>
      </c>
      <c r="AA60" s="166" t="str">
        <f>'ادخال درجات الاختبار الاول '!BI55</f>
        <v/>
      </c>
      <c r="AB60" s="166" t="str">
        <f>'ادخال درجات الاختبار الاول '!BK55</f>
        <v/>
      </c>
      <c r="AC60" s="166" t="str">
        <f>'ادخال درجات الاختبار الاول '!BM55</f>
        <v/>
      </c>
      <c r="AD60" s="166" t="str">
        <f>'ادخال درجات الاختبار الاول '!BO55</f>
        <v/>
      </c>
      <c r="AE60" s="166" t="str">
        <f>'ادخال درجات الاختبار الاول '!BQ55</f>
        <v/>
      </c>
      <c r="AF60" s="166" t="str">
        <f>'ادخال درجات الاختبار الاول '!BS55</f>
        <v/>
      </c>
      <c r="AG60" s="166" t="str">
        <f>'ادخال درجات الاختبار الاول '!BU55</f>
        <v/>
      </c>
      <c r="AH60" s="166" t="str">
        <f>'ادخال درجات الاختبار الاول '!BW55</f>
        <v/>
      </c>
      <c r="AI60" s="166" t="str">
        <f>'ادخال درجات الاختبار الاول '!BY55</f>
        <v/>
      </c>
      <c r="AJ60" s="166" t="str">
        <f>'ادخال درجات الاختبار الاول '!CA55</f>
        <v/>
      </c>
      <c r="AK60" s="166" t="str">
        <f>'ادخال درجات الاختبار الاول '!CC55</f>
        <v/>
      </c>
      <c r="AL60" s="166" t="str">
        <f>'ادخال درجات الاختبار الاول '!CE55</f>
        <v/>
      </c>
      <c r="AM60" s="166" t="str">
        <f>'ادخال درجات الاختبار الاول '!CG55</f>
        <v/>
      </c>
      <c r="AN60" s="166" t="str">
        <f>'ادخال درجات الاختبار الاول '!CI55</f>
        <v/>
      </c>
      <c r="AR60" s="91">
        <v>50</v>
      </c>
      <c r="AS60" s="19" t="str">
        <f t="shared" si="3"/>
        <v/>
      </c>
      <c r="AT60" s="92" t="str">
        <f t="shared" si="4"/>
        <v/>
      </c>
    </row>
    <row r="61" spans="1:46">
      <c r="A61" s="91">
        <f>'ادخال درجات التشخيصي'!A57</f>
        <v>51</v>
      </c>
      <c r="B61" s="19" t="str">
        <f>IF('ادخال درجات الاختبار الاول '!B56="","",'ادخال درجات الاختبار الاول '!B56)</f>
        <v/>
      </c>
      <c r="C61" s="19" t="str">
        <f>'ادخال درجات الاختبار الاول '!AC56</f>
        <v/>
      </c>
      <c r="D61" s="92" t="str">
        <f>'ادخال درجات الاختبار الاول '!AD56</f>
        <v/>
      </c>
      <c r="G61" t="str">
        <f>IF(B61="","",RANK(D61,$D:$D,1)+COUNTIF(D$11:$D61,D61)-1)</f>
        <v/>
      </c>
      <c r="H61" t="str">
        <f>IF(B61="","",RANK(D61,$D:$D)+COUNTIF($D$11:D61,D61)-1)</f>
        <v/>
      </c>
      <c r="J61" s="91">
        <v>51</v>
      </c>
      <c r="K61" s="19" t="str">
        <f t="shared" si="0"/>
        <v/>
      </c>
      <c r="L61" s="92" t="str">
        <f t="shared" si="1"/>
        <v/>
      </c>
      <c r="M61" s="219"/>
      <c r="N61" s="220">
        <f t="shared" si="2"/>
        <v>51</v>
      </c>
      <c r="O61" s="188" t="str">
        <f t="shared" si="2"/>
        <v/>
      </c>
      <c r="P61" s="166" t="str">
        <f>'ادخال درجات الاختبار الاول '!AM56</f>
        <v/>
      </c>
      <c r="Q61" s="166" t="str">
        <f>'ادخال درجات الاختبار الاول '!AO56</f>
        <v/>
      </c>
      <c r="R61" s="166" t="str">
        <f>'ادخال درجات الاختبار الاول '!AQ56</f>
        <v/>
      </c>
      <c r="S61" s="166" t="str">
        <f>'ادخال درجات الاختبار الاول '!AS56</f>
        <v/>
      </c>
      <c r="T61" s="166" t="str">
        <f>'ادخال درجات الاختبار الاول '!AU56</f>
        <v/>
      </c>
      <c r="U61" s="166" t="str">
        <f>'ادخال درجات الاختبار الاول '!AW56</f>
        <v/>
      </c>
      <c r="V61" s="166" t="str">
        <f>'ادخال درجات الاختبار الاول '!AY56</f>
        <v/>
      </c>
      <c r="W61" s="166" t="str">
        <f>'ادخال درجات الاختبار الاول '!BA56</f>
        <v/>
      </c>
      <c r="X61" s="166" t="str">
        <f>'ادخال درجات الاختبار الاول '!BC56</f>
        <v/>
      </c>
      <c r="Y61" s="166" t="str">
        <f>'ادخال درجات الاختبار الاول '!BE56</f>
        <v/>
      </c>
      <c r="Z61" s="166" t="str">
        <f>'ادخال درجات الاختبار الاول '!BG56</f>
        <v/>
      </c>
      <c r="AA61" s="166" t="str">
        <f>'ادخال درجات الاختبار الاول '!BI56</f>
        <v/>
      </c>
      <c r="AB61" s="166" t="str">
        <f>'ادخال درجات الاختبار الاول '!BK56</f>
        <v/>
      </c>
      <c r="AC61" s="166" t="str">
        <f>'ادخال درجات الاختبار الاول '!BM56</f>
        <v/>
      </c>
      <c r="AD61" s="166" t="str">
        <f>'ادخال درجات الاختبار الاول '!BO56</f>
        <v/>
      </c>
      <c r="AE61" s="166" t="str">
        <f>'ادخال درجات الاختبار الاول '!BQ56</f>
        <v/>
      </c>
      <c r="AF61" s="166" t="str">
        <f>'ادخال درجات الاختبار الاول '!BS56</f>
        <v/>
      </c>
      <c r="AG61" s="166" t="str">
        <f>'ادخال درجات الاختبار الاول '!BU56</f>
        <v/>
      </c>
      <c r="AH61" s="166" t="str">
        <f>'ادخال درجات الاختبار الاول '!BW56</f>
        <v/>
      </c>
      <c r="AI61" s="166" t="str">
        <f>'ادخال درجات الاختبار الاول '!BY56</f>
        <v/>
      </c>
      <c r="AJ61" s="166" t="str">
        <f>'ادخال درجات الاختبار الاول '!CA56</f>
        <v/>
      </c>
      <c r="AK61" s="166" t="str">
        <f>'ادخال درجات الاختبار الاول '!CC56</f>
        <v/>
      </c>
      <c r="AL61" s="166" t="str">
        <f>'ادخال درجات الاختبار الاول '!CE56</f>
        <v/>
      </c>
      <c r="AM61" s="166" t="str">
        <f>'ادخال درجات الاختبار الاول '!CG56</f>
        <v/>
      </c>
      <c r="AN61" s="166" t="str">
        <f>'ادخال درجات الاختبار الاول '!CI56</f>
        <v/>
      </c>
      <c r="AR61" s="91">
        <v>51</v>
      </c>
      <c r="AS61" s="19" t="str">
        <f t="shared" si="3"/>
        <v/>
      </c>
      <c r="AT61" s="92" t="str">
        <f t="shared" si="4"/>
        <v/>
      </c>
    </row>
    <row r="62" spans="1:46">
      <c r="A62" s="91">
        <f>'ادخال درجات التشخيصي'!A58</f>
        <v>52</v>
      </c>
      <c r="B62" s="19" t="str">
        <f>IF('ادخال درجات الاختبار الاول '!B57="","",'ادخال درجات الاختبار الاول '!B57)</f>
        <v/>
      </c>
      <c r="C62" s="19" t="str">
        <f>'ادخال درجات الاختبار الاول '!AC57</f>
        <v/>
      </c>
      <c r="D62" s="92" t="str">
        <f>'ادخال درجات الاختبار الاول '!AD57</f>
        <v/>
      </c>
      <c r="G62" t="str">
        <f>IF(B62="","",RANK(D62,$D:$D,1)+COUNTIF(D$11:$D62,D62)-1)</f>
        <v/>
      </c>
      <c r="H62" t="str">
        <f>IF(B62="","",RANK(D62,$D:$D)+COUNTIF($D$11:D62,D62)-1)</f>
        <v/>
      </c>
      <c r="J62" s="91">
        <v>52</v>
      </c>
      <c r="K62" s="19" t="str">
        <f t="shared" si="0"/>
        <v/>
      </c>
      <c r="L62" s="92" t="str">
        <f t="shared" si="1"/>
        <v/>
      </c>
      <c r="M62" s="219"/>
      <c r="N62" s="220">
        <f t="shared" si="2"/>
        <v>52</v>
      </c>
      <c r="O62" s="188" t="str">
        <f t="shared" si="2"/>
        <v/>
      </c>
      <c r="P62" s="166" t="str">
        <f>'ادخال درجات الاختبار الاول '!AM57</f>
        <v/>
      </c>
      <c r="Q62" s="166" t="str">
        <f>'ادخال درجات الاختبار الاول '!AO57</f>
        <v/>
      </c>
      <c r="R62" s="166" t="str">
        <f>'ادخال درجات الاختبار الاول '!AQ57</f>
        <v/>
      </c>
      <c r="S62" s="166" t="str">
        <f>'ادخال درجات الاختبار الاول '!AS57</f>
        <v/>
      </c>
      <c r="T62" s="166" t="str">
        <f>'ادخال درجات الاختبار الاول '!AU57</f>
        <v/>
      </c>
      <c r="U62" s="166" t="str">
        <f>'ادخال درجات الاختبار الاول '!AW57</f>
        <v/>
      </c>
      <c r="V62" s="166" t="str">
        <f>'ادخال درجات الاختبار الاول '!AY57</f>
        <v/>
      </c>
      <c r="W62" s="166" t="str">
        <f>'ادخال درجات الاختبار الاول '!BA57</f>
        <v/>
      </c>
      <c r="X62" s="166" t="str">
        <f>'ادخال درجات الاختبار الاول '!BC57</f>
        <v/>
      </c>
      <c r="Y62" s="166" t="str">
        <f>'ادخال درجات الاختبار الاول '!BE57</f>
        <v/>
      </c>
      <c r="Z62" s="166" t="str">
        <f>'ادخال درجات الاختبار الاول '!BG57</f>
        <v/>
      </c>
      <c r="AA62" s="166" t="str">
        <f>'ادخال درجات الاختبار الاول '!BI57</f>
        <v/>
      </c>
      <c r="AB62" s="166" t="str">
        <f>'ادخال درجات الاختبار الاول '!BK57</f>
        <v/>
      </c>
      <c r="AC62" s="166" t="str">
        <f>'ادخال درجات الاختبار الاول '!BM57</f>
        <v/>
      </c>
      <c r="AD62" s="166" t="str">
        <f>'ادخال درجات الاختبار الاول '!BO57</f>
        <v/>
      </c>
      <c r="AE62" s="166" t="str">
        <f>'ادخال درجات الاختبار الاول '!BQ57</f>
        <v/>
      </c>
      <c r="AF62" s="166" t="str">
        <f>'ادخال درجات الاختبار الاول '!BS57</f>
        <v/>
      </c>
      <c r="AG62" s="166" t="str">
        <f>'ادخال درجات الاختبار الاول '!BU57</f>
        <v/>
      </c>
      <c r="AH62" s="166" t="str">
        <f>'ادخال درجات الاختبار الاول '!BW57</f>
        <v/>
      </c>
      <c r="AI62" s="166" t="str">
        <f>'ادخال درجات الاختبار الاول '!BY57</f>
        <v/>
      </c>
      <c r="AJ62" s="166" t="str">
        <f>'ادخال درجات الاختبار الاول '!CA57</f>
        <v/>
      </c>
      <c r="AK62" s="166" t="str">
        <f>'ادخال درجات الاختبار الاول '!CC57</f>
        <v/>
      </c>
      <c r="AL62" s="166" t="str">
        <f>'ادخال درجات الاختبار الاول '!CE57</f>
        <v/>
      </c>
      <c r="AM62" s="166" t="str">
        <f>'ادخال درجات الاختبار الاول '!CG57</f>
        <v/>
      </c>
      <c r="AN62" s="166" t="str">
        <f>'ادخال درجات الاختبار الاول '!CI57</f>
        <v/>
      </c>
      <c r="AR62" s="91">
        <v>52</v>
      </c>
      <c r="AS62" s="19" t="str">
        <f t="shared" si="3"/>
        <v/>
      </c>
      <c r="AT62" s="92" t="str">
        <f t="shared" si="4"/>
        <v/>
      </c>
    </row>
    <row r="63" spans="1:46">
      <c r="A63" s="91">
        <f>'ادخال درجات التشخيصي'!A59</f>
        <v>53</v>
      </c>
      <c r="B63" s="19" t="str">
        <f>IF('ادخال درجات الاختبار الاول '!B58="","",'ادخال درجات الاختبار الاول '!B58)</f>
        <v/>
      </c>
      <c r="C63" s="19" t="str">
        <f>'ادخال درجات الاختبار الاول '!AC58</f>
        <v/>
      </c>
      <c r="D63" s="92" t="str">
        <f>'ادخال درجات الاختبار الاول '!AD58</f>
        <v/>
      </c>
      <c r="G63" t="str">
        <f>IF(B63="","",RANK(D63,$D:$D,1)+COUNTIF(D$11:$D63,D63)-1)</f>
        <v/>
      </c>
      <c r="H63" t="str">
        <f>IF(B63="","",RANK(D63,$D:$D)+COUNTIF($D$11:D63,D63)-1)</f>
        <v/>
      </c>
      <c r="J63" s="91">
        <v>53</v>
      </c>
      <c r="K63" s="19" t="str">
        <f t="shared" si="0"/>
        <v/>
      </c>
      <c r="L63" s="92" t="str">
        <f t="shared" si="1"/>
        <v/>
      </c>
      <c r="M63" s="219"/>
      <c r="N63" s="220">
        <f t="shared" si="2"/>
        <v>53</v>
      </c>
      <c r="O63" s="188" t="str">
        <f t="shared" si="2"/>
        <v/>
      </c>
      <c r="P63" s="166" t="str">
        <f>'ادخال درجات الاختبار الاول '!AM58</f>
        <v/>
      </c>
      <c r="Q63" s="166" t="str">
        <f>'ادخال درجات الاختبار الاول '!AO58</f>
        <v/>
      </c>
      <c r="R63" s="166" t="str">
        <f>'ادخال درجات الاختبار الاول '!AQ58</f>
        <v/>
      </c>
      <c r="S63" s="166" t="str">
        <f>'ادخال درجات الاختبار الاول '!AS58</f>
        <v/>
      </c>
      <c r="T63" s="166" t="str">
        <f>'ادخال درجات الاختبار الاول '!AU58</f>
        <v/>
      </c>
      <c r="U63" s="166" t="str">
        <f>'ادخال درجات الاختبار الاول '!AW58</f>
        <v/>
      </c>
      <c r="V63" s="166" t="str">
        <f>'ادخال درجات الاختبار الاول '!AY58</f>
        <v/>
      </c>
      <c r="W63" s="166" t="str">
        <f>'ادخال درجات الاختبار الاول '!BA58</f>
        <v/>
      </c>
      <c r="X63" s="166" t="str">
        <f>'ادخال درجات الاختبار الاول '!BC58</f>
        <v/>
      </c>
      <c r="Y63" s="166" t="str">
        <f>'ادخال درجات الاختبار الاول '!BE58</f>
        <v/>
      </c>
      <c r="Z63" s="166" t="str">
        <f>'ادخال درجات الاختبار الاول '!BG58</f>
        <v/>
      </c>
      <c r="AA63" s="166" t="str">
        <f>'ادخال درجات الاختبار الاول '!BI58</f>
        <v/>
      </c>
      <c r="AB63" s="166" t="str">
        <f>'ادخال درجات الاختبار الاول '!BK58</f>
        <v/>
      </c>
      <c r="AC63" s="166" t="str">
        <f>'ادخال درجات الاختبار الاول '!BM58</f>
        <v/>
      </c>
      <c r="AD63" s="166" t="str">
        <f>'ادخال درجات الاختبار الاول '!BO58</f>
        <v/>
      </c>
      <c r="AE63" s="166" t="str">
        <f>'ادخال درجات الاختبار الاول '!BQ58</f>
        <v/>
      </c>
      <c r="AF63" s="166" t="str">
        <f>'ادخال درجات الاختبار الاول '!BS58</f>
        <v/>
      </c>
      <c r="AG63" s="166" t="str">
        <f>'ادخال درجات الاختبار الاول '!BU58</f>
        <v/>
      </c>
      <c r="AH63" s="166" t="str">
        <f>'ادخال درجات الاختبار الاول '!BW58</f>
        <v/>
      </c>
      <c r="AI63" s="166" t="str">
        <f>'ادخال درجات الاختبار الاول '!BY58</f>
        <v/>
      </c>
      <c r="AJ63" s="166" t="str">
        <f>'ادخال درجات الاختبار الاول '!CA58</f>
        <v/>
      </c>
      <c r="AK63" s="166" t="str">
        <f>'ادخال درجات الاختبار الاول '!CC58</f>
        <v/>
      </c>
      <c r="AL63" s="166" t="str">
        <f>'ادخال درجات الاختبار الاول '!CE58</f>
        <v/>
      </c>
      <c r="AM63" s="166" t="str">
        <f>'ادخال درجات الاختبار الاول '!CG58</f>
        <v/>
      </c>
      <c r="AN63" s="166" t="str">
        <f>'ادخال درجات الاختبار الاول '!CI58</f>
        <v/>
      </c>
      <c r="AR63" s="91">
        <v>53</v>
      </c>
      <c r="AS63" s="19" t="str">
        <f t="shared" si="3"/>
        <v/>
      </c>
      <c r="AT63" s="92" t="str">
        <f t="shared" si="4"/>
        <v/>
      </c>
    </row>
    <row r="64" spans="1:46">
      <c r="A64" s="91">
        <f>'ادخال درجات التشخيصي'!A60</f>
        <v>54</v>
      </c>
      <c r="B64" s="19" t="str">
        <f>IF('ادخال درجات الاختبار الاول '!B59="","",'ادخال درجات الاختبار الاول '!B59)</f>
        <v/>
      </c>
      <c r="C64" s="19" t="str">
        <f>'ادخال درجات الاختبار الاول '!AC59</f>
        <v/>
      </c>
      <c r="D64" s="92" t="str">
        <f>'ادخال درجات الاختبار الاول '!AD59</f>
        <v/>
      </c>
      <c r="G64" t="str">
        <f>IF(B64="","",RANK(D64,$D:$D,1)+COUNTIF(D$11:$D64,D64)-1)</f>
        <v/>
      </c>
      <c r="H64" t="str">
        <f>IF(B64="","",RANK(D64,$D:$D)+COUNTIF($D$11:D64,D64)-1)</f>
        <v/>
      </c>
      <c r="J64" s="91">
        <v>54</v>
      </c>
      <c r="K64" s="19" t="str">
        <f t="shared" si="0"/>
        <v/>
      </c>
      <c r="L64" s="92" t="str">
        <f t="shared" si="1"/>
        <v/>
      </c>
      <c r="M64" s="219"/>
      <c r="N64" s="220">
        <f t="shared" si="2"/>
        <v>54</v>
      </c>
      <c r="O64" s="188" t="str">
        <f t="shared" si="2"/>
        <v/>
      </c>
      <c r="P64" s="166" t="str">
        <f>'ادخال درجات الاختبار الاول '!AM59</f>
        <v/>
      </c>
      <c r="Q64" s="166" t="str">
        <f>'ادخال درجات الاختبار الاول '!AO59</f>
        <v/>
      </c>
      <c r="R64" s="166" t="str">
        <f>'ادخال درجات الاختبار الاول '!AQ59</f>
        <v/>
      </c>
      <c r="S64" s="166" t="str">
        <f>'ادخال درجات الاختبار الاول '!AS59</f>
        <v/>
      </c>
      <c r="T64" s="166" t="str">
        <f>'ادخال درجات الاختبار الاول '!AU59</f>
        <v/>
      </c>
      <c r="U64" s="166" t="str">
        <f>'ادخال درجات الاختبار الاول '!AW59</f>
        <v/>
      </c>
      <c r="V64" s="166" t="str">
        <f>'ادخال درجات الاختبار الاول '!AY59</f>
        <v/>
      </c>
      <c r="W64" s="166" t="str">
        <f>'ادخال درجات الاختبار الاول '!BA59</f>
        <v/>
      </c>
      <c r="X64" s="166" t="str">
        <f>'ادخال درجات الاختبار الاول '!BC59</f>
        <v/>
      </c>
      <c r="Y64" s="166" t="str">
        <f>'ادخال درجات الاختبار الاول '!BE59</f>
        <v/>
      </c>
      <c r="Z64" s="166" t="str">
        <f>'ادخال درجات الاختبار الاول '!BG59</f>
        <v/>
      </c>
      <c r="AA64" s="166" t="str">
        <f>'ادخال درجات الاختبار الاول '!BI59</f>
        <v/>
      </c>
      <c r="AB64" s="166" t="str">
        <f>'ادخال درجات الاختبار الاول '!BK59</f>
        <v/>
      </c>
      <c r="AC64" s="166" t="str">
        <f>'ادخال درجات الاختبار الاول '!BM59</f>
        <v/>
      </c>
      <c r="AD64" s="166" t="str">
        <f>'ادخال درجات الاختبار الاول '!BO59</f>
        <v/>
      </c>
      <c r="AE64" s="166" t="str">
        <f>'ادخال درجات الاختبار الاول '!BQ59</f>
        <v/>
      </c>
      <c r="AF64" s="166" t="str">
        <f>'ادخال درجات الاختبار الاول '!BS59</f>
        <v/>
      </c>
      <c r="AG64" s="166" t="str">
        <f>'ادخال درجات الاختبار الاول '!BU59</f>
        <v/>
      </c>
      <c r="AH64" s="166" t="str">
        <f>'ادخال درجات الاختبار الاول '!BW59</f>
        <v/>
      </c>
      <c r="AI64" s="166" t="str">
        <f>'ادخال درجات الاختبار الاول '!BY59</f>
        <v/>
      </c>
      <c r="AJ64" s="166" t="str">
        <f>'ادخال درجات الاختبار الاول '!CA59</f>
        <v/>
      </c>
      <c r="AK64" s="166" t="str">
        <f>'ادخال درجات الاختبار الاول '!CC59</f>
        <v/>
      </c>
      <c r="AL64" s="166" t="str">
        <f>'ادخال درجات الاختبار الاول '!CE59</f>
        <v/>
      </c>
      <c r="AM64" s="166" t="str">
        <f>'ادخال درجات الاختبار الاول '!CG59</f>
        <v/>
      </c>
      <c r="AN64" s="166" t="str">
        <f>'ادخال درجات الاختبار الاول '!CI59</f>
        <v/>
      </c>
      <c r="AR64" s="91">
        <v>54</v>
      </c>
      <c r="AS64" s="19" t="str">
        <f t="shared" si="3"/>
        <v/>
      </c>
      <c r="AT64" s="92" t="str">
        <f t="shared" si="4"/>
        <v/>
      </c>
    </row>
    <row r="65" spans="1:46">
      <c r="A65" s="91">
        <f>'ادخال درجات التشخيصي'!A61</f>
        <v>55</v>
      </c>
      <c r="B65" s="19" t="str">
        <f>IF('ادخال درجات الاختبار الاول '!B60="","",'ادخال درجات الاختبار الاول '!B60)</f>
        <v/>
      </c>
      <c r="C65" s="19" t="str">
        <f>'ادخال درجات الاختبار الاول '!AC60</f>
        <v/>
      </c>
      <c r="D65" s="92" t="str">
        <f>'ادخال درجات الاختبار الاول '!AD60</f>
        <v/>
      </c>
      <c r="G65" t="str">
        <f>IF(B65="","",RANK(D65,$D:$D,1)+COUNTIF(D$11:$D65,D65)-1)</f>
        <v/>
      </c>
      <c r="H65" t="str">
        <f>IF(B65="","",RANK(D65,$D:$D)+COUNTIF($D$11:D65,D65)-1)</f>
        <v/>
      </c>
      <c r="J65" s="91">
        <v>55</v>
      </c>
      <c r="K65" s="19" t="str">
        <f t="shared" si="0"/>
        <v/>
      </c>
      <c r="L65" s="92" t="str">
        <f t="shared" si="1"/>
        <v/>
      </c>
      <c r="M65" s="219"/>
      <c r="N65" s="220">
        <f t="shared" si="2"/>
        <v>55</v>
      </c>
      <c r="O65" s="188" t="str">
        <f t="shared" si="2"/>
        <v/>
      </c>
      <c r="P65" s="166" t="str">
        <f>'ادخال درجات الاختبار الاول '!AM60</f>
        <v/>
      </c>
      <c r="Q65" s="166" t="str">
        <f>'ادخال درجات الاختبار الاول '!AO60</f>
        <v/>
      </c>
      <c r="R65" s="166" t="str">
        <f>'ادخال درجات الاختبار الاول '!AQ60</f>
        <v/>
      </c>
      <c r="S65" s="166" t="str">
        <f>'ادخال درجات الاختبار الاول '!AS60</f>
        <v/>
      </c>
      <c r="T65" s="166" t="str">
        <f>'ادخال درجات الاختبار الاول '!AU60</f>
        <v/>
      </c>
      <c r="U65" s="166" t="str">
        <f>'ادخال درجات الاختبار الاول '!AW60</f>
        <v/>
      </c>
      <c r="V65" s="166" t="str">
        <f>'ادخال درجات الاختبار الاول '!AY60</f>
        <v/>
      </c>
      <c r="W65" s="166" t="str">
        <f>'ادخال درجات الاختبار الاول '!BA60</f>
        <v/>
      </c>
      <c r="X65" s="166" t="str">
        <f>'ادخال درجات الاختبار الاول '!BC60</f>
        <v/>
      </c>
      <c r="Y65" s="166" t="str">
        <f>'ادخال درجات الاختبار الاول '!BE60</f>
        <v/>
      </c>
      <c r="Z65" s="166" t="str">
        <f>'ادخال درجات الاختبار الاول '!BG60</f>
        <v/>
      </c>
      <c r="AA65" s="166" t="str">
        <f>'ادخال درجات الاختبار الاول '!BI60</f>
        <v/>
      </c>
      <c r="AB65" s="166" t="str">
        <f>'ادخال درجات الاختبار الاول '!BK60</f>
        <v/>
      </c>
      <c r="AC65" s="166" t="str">
        <f>'ادخال درجات الاختبار الاول '!BM60</f>
        <v/>
      </c>
      <c r="AD65" s="166" t="str">
        <f>'ادخال درجات الاختبار الاول '!BO60</f>
        <v/>
      </c>
      <c r="AE65" s="166" t="str">
        <f>'ادخال درجات الاختبار الاول '!BQ60</f>
        <v/>
      </c>
      <c r="AF65" s="166" t="str">
        <f>'ادخال درجات الاختبار الاول '!BS60</f>
        <v/>
      </c>
      <c r="AG65" s="166" t="str">
        <f>'ادخال درجات الاختبار الاول '!BU60</f>
        <v/>
      </c>
      <c r="AH65" s="166" t="str">
        <f>'ادخال درجات الاختبار الاول '!BW60</f>
        <v/>
      </c>
      <c r="AI65" s="166" t="str">
        <f>'ادخال درجات الاختبار الاول '!BY60</f>
        <v/>
      </c>
      <c r="AJ65" s="166" t="str">
        <f>'ادخال درجات الاختبار الاول '!CA60</f>
        <v/>
      </c>
      <c r="AK65" s="166" t="str">
        <f>'ادخال درجات الاختبار الاول '!CC60</f>
        <v/>
      </c>
      <c r="AL65" s="166" t="str">
        <f>'ادخال درجات الاختبار الاول '!CE60</f>
        <v/>
      </c>
      <c r="AM65" s="166" t="str">
        <f>'ادخال درجات الاختبار الاول '!CG60</f>
        <v/>
      </c>
      <c r="AN65" s="166" t="str">
        <f>'ادخال درجات الاختبار الاول '!CI60</f>
        <v/>
      </c>
      <c r="AR65" s="91">
        <v>55</v>
      </c>
      <c r="AS65" s="19" t="str">
        <f t="shared" si="3"/>
        <v/>
      </c>
      <c r="AT65" s="92" t="str">
        <f t="shared" si="4"/>
        <v/>
      </c>
    </row>
    <row r="66" spans="1:46">
      <c r="A66" s="91">
        <f>'ادخال درجات التشخيصي'!A62</f>
        <v>56</v>
      </c>
      <c r="B66" s="19" t="str">
        <f>IF('ادخال درجات الاختبار الاول '!B61="","",'ادخال درجات الاختبار الاول '!B61)</f>
        <v/>
      </c>
      <c r="C66" s="19" t="str">
        <f>'ادخال درجات الاختبار الاول '!AC61</f>
        <v/>
      </c>
      <c r="D66" s="92" t="str">
        <f>'ادخال درجات الاختبار الاول '!AD61</f>
        <v/>
      </c>
      <c r="G66" t="str">
        <f>IF(B66="","",RANK(D66,$D:$D,1)+COUNTIF(D$11:$D66,D66)-1)</f>
        <v/>
      </c>
      <c r="H66" t="str">
        <f>IF(B66="","",RANK(D66,$D:$D)+COUNTIF($D$11:D66,D66)-1)</f>
        <v/>
      </c>
      <c r="J66" s="91">
        <v>56</v>
      </c>
      <c r="K66" s="19" t="str">
        <f t="shared" si="0"/>
        <v/>
      </c>
      <c r="L66" s="92" t="str">
        <f t="shared" si="1"/>
        <v/>
      </c>
      <c r="M66" s="219"/>
      <c r="N66" s="220">
        <f t="shared" si="2"/>
        <v>56</v>
      </c>
      <c r="O66" s="188" t="str">
        <f t="shared" si="2"/>
        <v/>
      </c>
      <c r="P66" s="166" t="str">
        <f>'ادخال درجات الاختبار الاول '!AM61</f>
        <v/>
      </c>
      <c r="Q66" s="166" t="str">
        <f>'ادخال درجات الاختبار الاول '!AO61</f>
        <v/>
      </c>
      <c r="R66" s="166" t="str">
        <f>'ادخال درجات الاختبار الاول '!AQ61</f>
        <v/>
      </c>
      <c r="S66" s="166" t="str">
        <f>'ادخال درجات الاختبار الاول '!AS61</f>
        <v/>
      </c>
      <c r="T66" s="166" t="str">
        <f>'ادخال درجات الاختبار الاول '!AU61</f>
        <v/>
      </c>
      <c r="U66" s="166" t="str">
        <f>'ادخال درجات الاختبار الاول '!AW61</f>
        <v/>
      </c>
      <c r="V66" s="166" t="str">
        <f>'ادخال درجات الاختبار الاول '!AY61</f>
        <v/>
      </c>
      <c r="W66" s="166" t="str">
        <f>'ادخال درجات الاختبار الاول '!BA61</f>
        <v/>
      </c>
      <c r="X66" s="166" t="str">
        <f>'ادخال درجات الاختبار الاول '!BC61</f>
        <v/>
      </c>
      <c r="Y66" s="166" t="str">
        <f>'ادخال درجات الاختبار الاول '!BE61</f>
        <v/>
      </c>
      <c r="Z66" s="166" t="str">
        <f>'ادخال درجات الاختبار الاول '!BG61</f>
        <v/>
      </c>
      <c r="AA66" s="166" t="str">
        <f>'ادخال درجات الاختبار الاول '!BI61</f>
        <v/>
      </c>
      <c r="AB66" s="166" t="str">
        <f>'ادخال درجات الاختبار الاول '!BK61</f>
        <v/>
      </c>
      <c r="AC66" s="166" t="str">
        <f>'ادخال درجات الاختبار الاول '!BM61</f>
        <v/>
      </c>
      <c r="AD66" s="166" t="str">
        <f>'ادخال درجات الاختبار الاول '!BO61</f>
        <v/>
      </c>
      <c r="AE66" s="166" t="str">
        <f>'ادخال درجات الاختبار الاول '!BQ61</f>
        <v/>
      </c>
      <c r="AF66" s="166" t="str">
        <f>'ادخال درجات الاختبار الاول '!BS61</f>
        <v/>
      </c>
      <c r="AG66" s="166" t="str">
        <f>'ادخال درجات الاختبار الاول '!BU61</f>
        <v/>
      </c>
      <c r="AH66" s="166" t="str">
        <f>'ادخال درجات الاختبار الاول '!BW61</f>
        <v/>
      </c>
      <c r="AI66" s="166" t="str">
        <f>'ادخال درجات الاختبار الاول '!BY61</f>
        <v/>
      </c>
      <c r="AJ66" s="166" t="str">
        <f>'ادخال درجات الاختبار الاول '!CA61</f>
        <v/>
      </c>
      <c r="AK66" s="166" t="str">
        <f>'ادخال درجات الاختبار الاول '!CC61</f>
        <v/>
      </c>
      <c r="AL66" s="166" t="str">
        <f>'ادخال درجات الاختبار الاول '!CE61</f>
        <v/>
      </c>
      <c r="AM66" s="166" t="str">
        <f>'ادخال درجات الاختبار الاول '!CG61</f>
        <v/>
      </c>
      <c r="AN66" s="166" t="str">
        <f>'ادخال درجات الاختبار الاول '!CI61</f>
        <v/>
      </c>
      <c r="AR66" s="91">
        <v>56</v>
      </c>
      <c r="AS66" s="19" t="str">
        <f t="shared" si="3"/>
        <v/>
      </c>
      <c r="AT66" s="92" t="str">
        <f t="shared" si="4"/>
        <v/>
      </c>
    </row>
    <row r="67" spans="1:46">
      <c r="A67" s="91">
        <f>'ادخال درجات التشخيصي'!A63</f>
        <v>57</v>
      </c>
      <c r="B67" s="19" t="str">
        <f>IF('ادخال درجات الاختبار الاول '!B62="","",'ادخال درجات الاختبار الاول '!B62)</f>
        <v/>
      </c>
      <c r="C67" s="19" t="str">
        <f>'ادخال درجات الاختبار الاول '!AC62</f>
        <v/>
      </c>
      <c r="D67" s="92" t="str">
        <f>'ادخال درجات الاختبار الاول '!AD62</f>
        <v/>
      </c>
      <c r="G67" t="str">
        <f>IF(B67="","",RANK(D67,$D:$D,1)+COUNTIF(D$11:$D67,D67)-1)</f>
        <v/>
      </c>
      <c r="H67" t="str">
        <f>IF(B67="","",RANK(D67,$D:$D)+COUNTIF($D$11:D67,D67)-1)</f>
        <v/>
      </c>
      <c r="J67" s="91">
        <v>57</v>
      </c>
      <c r="K67" s="19" t="str">
        <f t="shared" si="0"/>
        <v/>
      </c>
      <c r="L67" s="92" t="str">
        <f t="shared" si="1"/>
        <v/>
      </c>
      <c r="M67" s="219"/>
      <c r="N67" s="220">
        <f t="shared" si="2"/>
        <v>57</v>
      </c>
      <c r="O67" s="188" t="str">
        <f t="shared" si="2"/>
        <v/>
      </c>
      <c r="P67" s="166" t="str">
        <f>'ادخال درجات الاختبار الاول '!AM62</f>
        <v/>
      </c>
      <c r="Q67" s="166" t="str">
        <f>'ادخال درجات الاختبار الاول '!AO62</f>
        <v/>
      </c>
      <c r="R67" s="166" t="str">
        <f>'ادخال درجات الاختبار الاول '!AQ62</f>
        <v/>
      </c>
      <c r="S67" s="166" t="str">
        <f>'ادخال درجات الاختبار الاول '!AS62</f>
        <v/>
      </c>
      <c r="T67" s="166" t="str">
        <f>'ادخال درجات الاختبار الاول '!AU62</f>
        <v/>
      </c>
      <c r="U67" s="166" t="str">
        <f>'ادخال درجات الاختبار الاول '!AW62</f>
        <v/>
      </c>
      <c r="V67" s="166" t="str">
        <f>'ادخال درجات الاختبار الاول '!AY62</f>
        <v/>
      </c>
      <c r="W67" s="166" t="str">
        <f>'ادخال درجات الاختبار الاول '!BA62</f>
        <v/>
      </c>
      <c r="X67" s="166" t="str">
        <f>'ادخال درجات الاختبار الاول '!BC62</f>
        <v/>
      </c>
      <c r="Y67" s="166" t="str">
        <f>'ادخال درجات الاختبار الاول '!BE62</f>
        <v/>
      </c>
      <c r="Z67" s="166" t="str">
        <f>'ادخال درجات الاختبار الاول '!BG62</f>
        <v/>
      </c>
      <c r="AA67" s="166" t="str">
        <f>'ادخال درجات الاختبار الاول '!BI62</f>
        <v/>
      </c>
      <c r="AB67" s="166" t="str">
        <f>'ادخال درجات الاختبار الاول '!BK62</f>
        <v/>
      </c>
      <c r="AC67" s="166" t="str">
        <f>'ادخال درجات الاختبار الاول '!BM62</f>
        <v/>
      </c>
      <c r="AD67" s="166" t="str">
        <f>'ادخال درجات الاختبار الاول '!BO62</f>
        <v/>
      </c>
      <c r="AE67" s="166" t="str">
        <f>'ادخال درجات الاختبار الاول '!BQ62</f>
        <v/>
      </c>
      <c r="AF67" s="166" t="str">
        <f>'ادخال درجات الاختبار الاول '!BS62</f>
        <v/>
      </c>
      <c r="AG67" s="166" t="str">
        <f>'ادخال درجات الاختبار الاول '!BU62</f>
        <v/>
      </c>
      <c r="AH67" s="166" t="str">
        <f>'ادخال درجات الاختبار الاول '!BW62</f>
        <v/>
      </c>
      <c r="AI67" s="166" t="str">
        <f>'ادخال درجات الاختبار الاول '!BY62</f>
        <v/>
      </c>
      <c r="AJ67" s="166" t="str">
        <f>'ادخال درجات الاختبار الاول '!CA62</f>
        <v/>
      </c>
      <c r="AK67" s="166" t="str">
        <f>'ادخال درجات الاختبار الاول '!CC62</f>
        <v/>
      </c>
      <c r="AL67" s="166" t="str">
        <f>'ادخال درجات الاختبار الاول '!CE62</f>
        <v/>
      </c>
      <c r="AM67" s="166" t="str">
        <f>'ادخال درجات الاختبار الاول '!CG62</f>
        <v/>
      </c>
      <c r="AN67" s="166" t="str">
        <f>'ادخال درجات الاختبار الاول '!CI62</f>
        <v/>
      </c>
      <c r="AR67" s="91">
        <v>57</v>
      </c>
      <c r="AS67" s="19" t="str">
        <f t="shared" si="3"/>
        <v/>
      </c>
      <c r="AT67" s="92" t="str">
        <f t="shared" si="4"/>
        <v/>
      </c>
    </row>
    <row r="68" spans="1:46">
      <c r="A68" s="91">
        <f>'ادخال درجات التشخيصي'!A64</f>
        <v>58</v>
      </c>
      <c r="B68" s="19" t="str">
        <f>IF('ادخال درجات الاختبار الاول '!B63="","",'ادخال درجات الاختبار الاول '!B63)</f>
        <v/>
      </c>
      <c r="C68" s="19" t="str">
        <f>'ادخال درجات الاختبار الاول '!AC63</f>
        <v/>
      </c>
      <c r="D68" s="92" t="str">
        <f>'ادخال درجات الاختبار الاول '!AD63</f>
        <v/>
      </c>
      <c r="G68" t="str">
        <f>IF(B68="","",RANK(D68,$D:$D,1)+COUNTIF(D$11:$D68,D68)-1)</f>
        <v/>
      </c>
      <c r="H68" t="str">
        <f>IF(B68="","",RANK(D68,$D:$D)+COUNTIF($D$11:D68,D68)-1)</f>
        <v/>
      </c>
      <c r="J68" s="91">
        <v>58</v>
      </c>
      <c r="K68" s="19" t="str">
        <f t="shared" si="0"/>
        <v/>
      </c>
      <c r="L68" s="92" t="str">
        <f t="shared" si="1"/>
        <v/>
      </c>
      <c r="M68" s="219"/>
      <c r="N68" s="220">
        <f t="shared" si="2"/>
        <v>58</v>
      </c>
      <c r="O68" s="188" t="str">
        <f t="shared" si="2"/>
        <v/>
      </c>
      <c r="P68" s="166" t="str">
        <f>'ادخال درجات الاختبار الاول '!AM63</f>
        <v/>
      </c>
      <c r="Q68" s="166" t="str">
        <f>'ادخال درجات الاختبار الاول '!AO63</f>
        <v/>
      </c>
      <c r="R68" s="166" t="str">
        <f>'ادخال درجات الاختبار الاول '!AQ63</f>
        <v/>
      </c>
      <c r="S68" s="166" t="str">
        <f>'ادخال درجات الاختبار الاول '!AS63</f>
        <v/>
      </c>
      <c r="T68" s="166" t="str">
        <f>'ادخال درجات الاختبار الاول '!AU63</f>
        <v/>
      </c>
      <c r="U68" s="166" t="str">
        <f>'ادخال درجات الاختبار الاول '!AW63</f>
        <v/>
      </c>
      <c r="V68" s="166" t="str">
        <f>'ادخال درجات الاختبار الاول '!AY63</f>
        <v/>
      </c>
      <c r="W68" s="166" t="str">
        <f>'ادخال درجات الاختبار الاول '!BA63</f>
        <v/>
      </c>
      <c r="X68" s="166" t="str">
        <f>'ادخال درجات الاختبار الاول '!BC63</f>
        <v/>
      </c>
      <c r="Y68" s="166" t="str">
        <f>'ادخال درجات الاختبار الاول '!BE63</f>
        <v/>
      </c>
      <c r="Z68" s="166" t="str">
        <f>'ادخال درجات الاختبار الاول '!BG63</f>
        <v/>
      </c>
      <c r="AA68" s="166" t="str">
        <f>'ادخال درجات الاختبار الاول '!BI63</f>
        <v/>
      </c>
      <c r="AB68" s="166" t="str">
        <f>'ادخال درجات الاختبار الاول '!BK63</f>
        <v/>
      </c>
      <c r="AC68" s="166" t="str">
        <f>'ادخال درجات الاختبار الاول '!BM63</f>
        <v/>
      </c>
      <c r="AD68" s="166" t="str">
        <f>'ادخال درجات الاختبار الاول '!BO63</f>
        <v/>
      </c>
      <c r="AE68" s="166" t="str">
        <f>'ادخال درجات الاختبار الاول '!BQ63</f>
        <v/>
      </c>
      <c r="AF68" s="166" t="str">
        <f>'ادخال درجات الاختبار الاول '!BS63</f>
        <v/>
      </c>
      <c r="AG68" s="166" t="str">
        <f>'ادخال درجات الاختبار الاول '!BU63</f>
        <v/>
      </c>
      <c r="AH68" s="166" t="str">
        <f>'ادخال درجات الاختبار الاول '!BW63</f>
        <v/>
      </c>
      <c r="AI68" s="166" t="str">
        <f>'ادخال درجات الاختبار الاول '!BY63</f>
        <v/>
      </c>
      <c r="AJ68" s="166" t="str">
        <f>'ادخال درجات الاختبار الاول '!CA63</f>
        <v/>
      </c>
      <c r="AK68" s="166" t="str">
        <f>'ادخال درجات الاختبار الاول '!CC63</f>
        <v/>
      </c>
      <c r="AL68" s="166" t="str">
        <f>'ادخال درجات الاختبار الاول '!CE63</f>
        <v/>
      </c>
      <c r="AM68" s="166" t="str">
        <f>'ادخال درجات الاختبار الاول '!CG63</f>
        <v/>
      </c>
      <c r="AN68" s="166" t="str">
        <f>'ادخال درجات الاختبار الاول '!CI63</f>
        <v/>
      </c>
      <c r="AR68" s="91">
        <v>58</v>
      </c>
      <c r="AS68" s="19" t="str">
        <f t="shared" si="3"/>
        <v/>
      </c>
      <c r="AT68" s="92" t="str">
        <f t="shared" si="4"/>
        <v/>
      </c>
    </row>
    <row r="69" spans="1:46">
      <c r="A69" s="91">
        <f>'ادخال درجات التشخيصي'!A65</f>
        <v>59</v>
      </c>
      <c r="B69" s="19" t="str">
        <f>IF('ادخال درجات الاختبار الاول '!B64="","",'ادخال درجات الاختبار الاول '!B64)</f>
        <v/>
      </c>
      <c r="C69" s="19" t="str">
        <f>'ادخال درجات الاختبار الاول '!AC64</f>
        <v/>
      </c>
      <c r="D69" s="92" t="str">
        <f>'ادخال درجات الاختبار الاول '!AD64</f>
        <v/>
      </c>
      <c r="G69" t="str">
        <f>IF(B69="","",RANK(D69,$D:$D,1)+COUNTIF(D$11:$D69,D69)-1)</f>
        <v/>
      </c>
      <c r="H69" t="str">
        <f>IF(B69="","",RANK(D69,$D:$D)+COUNTIF($D$11:D69,D69)-1)</f>
        <v/>
      </c>
      <c r="J69" s="91">
        <v>59</v>
      </c>
      <c r="K69" s="19" t="str">
        <f t="shared" si="0"/>
        <v/>
      </c>
      <c r="L69" s="92" t="str">
        <f t="shared" si="1"/>
        <v/>
      </c>
      <c r="M69" s="219"/>
      <c r="N69" s="220">
        <f t="shared" si="2"/>
        <v>59</v>
      </c>
      <c r="O69" s="188" t="str">
        <f t="shared" si="2"/>
        <v/>
      </c>
      <c r="P69" s="166" t="str">
        <f>'ادخال درجات الاختبار الاول '!AM64</f>
        <v/>
      </c>
      <c r="Q69" s="166" t="str">
        <f>'ادخال درجات الاختبار الاول '!AO64</f>
        <v/>
      </c>
      <c r="R69" s="166" t="str">
        <f>'ادخال درجات الاختبار الاول '!AQ64</f>
        <v/>
      </c>
      <c r="S69" s="166" t="str">
        <f>'ادخال درجات الاختبار الاول '!AS64</f>
        <v/>
      </c>
      <c r="T69" s="166" t="str">
        <f>'ادخال درجات الاختبار الاول '!AU64</f>
        <v/>
      </c>
      <c r="U69" s="166" t="str">
        <f>'ادخال درجات الاختبار الاول '!AW64</f>
        <v/>
      </c>
      <c r="V69" s="166" t="str">
        <f>'ادخال درجات الاختبار الاول '!AY64</f>
        <v/>
      </c>
      <c r="W69" s="166" t="str">
        <f>'ادخال درجات الاختبار الاول '!BA64</f>
        <v/>
      </c>
      <c r="X69" s="166" t="str">
        <f>'ادخال درجات الاختبار الاول '!BC64</f>
        <v/>
      </c>
      <c r="Y69" s="166" t="str">
        <f>'ادخال درجات الاختبار الاول '!BE64</f>
        <v/>
      </c>
      <c r="Z69" s="166" t="str">
        <f>'ادخال درجات الاختبار الاول '!BG64</f>
        <v/>
      </c>
      <c r="AA69" s="166" t="str">
        <f>'ادخال درجات الاختبار الاول '!BI64</f>
        <v/>
      </c>
      <c r="AB69" s="166" t="str">
        <f>'ادخال درجات الاختبار الاول '!BK64</f>
        <v/>
      </c>
      <c r="AC69" s="166" t="str">
        <f>'ادخال درجات الاختبار الاول '!BM64</f>
        <v/>
      </c>
      <c r="AD69" s="166" t="str">
        <f>'ادخال درجات الاختبار الاول '!BO64</f>
        <v/>
      </c>
      <c r="AE69" s="166" t="str">
        <f>'ادخال درجات الاختبار الاول '!BQ64</f>
        <v/>
      </c>
      <c r="AF69" s="166" t="str">
        <f>'ادخال درجات الاختبار الاول '!BS64</f>
        <v/>
      </c>
      <c r="AG69" s="166" t="str">
        <f>'ادخال درجات الاختبار الاول '!BU64</f>
        <v/>
      </c>
      <c r="AH69" s="166" t="str">
        <f>'ادخال درجات الاختبار الاول '!BW64</f>
        <v/>
      </c>
      <c r="AI69" s="166" t="str">
        <f>'ادخال درجات الاختبار الاول '!BY64</f>
        <v/>
      </c>
      <c r="AJ69" s="166" t="str">
        <f>'ادخال درجات الاختبار الاول '!CA64</f>
        <v/>
      </c>
      <c r="AK69" s="166" t="str">
        <f>'ادخال درجات الاختبار الاول '!CC64</f>
        <v/>
      </c>
      <c r="AL69" s="166" t="str">
        <f>'ادخال درجات الاختبار الاول '!CE64</f>
        <v/>
      </c>
      <c r="AM69" s="166" t="str">
        <f>'ادخال درجات الاختبار الاول '!CG64</f>
        <v/>
      </c>
      <c r="AN69" s="166" t="str">
        <f>'ادخال درجات الاختبار الاول '!CI64</f>
        <v/>
      </c>
      <c r="AR69" s="91">
        <v>59</v>
      </c>
      <c r="AS69" s="19" t="str">
        <f t="shared" si="3"/>
        <v/>
      </c>
      <c r="AT69" s="92" t="str">
        <f t="shared" si="4"/>
        <v/>
      </c>
    </row>
    <row r="70" spans="1:46">
      <c r="A70" s="91">
        <f>'ادخال درجات التشخيصي'!A66</f>
        <v>60</v>
      </c>
      <c r="B70" s="19" t="str">
        <f>IF('ادخال درجات الاختبار الاول '!B65="","",'ادخال درجات الاختبار الاول '!B65)</f>
        <v/>
      </c>
      <c r="C70" s="19" t="str">
        <f>'ادخال درجات الاختبار الاول '!AC65</f>
        <v/>
      </c>
      <c r="D70" s="92" t="str">
        <f>'ادخال درجات الاختبار الاول '!AD65</f>
        <v/>
      </c>
      <c r="G70" t="str">
        <f>IF(B70="","",RANK(D70,$D:$D,1)+COUNTIF(D$11:$D70,D70)-1)</f>
        <v/>
      </c>
      <c r="H70" t="str">
        <f>IF(B70="","",RANK(D70,$D:$D)+COUNTIF($D$11:D70,D70)-1)</f>
        <v/>
      </c>
      <c r="J70" s="91">
        <v>60</v>
      </c>
      <c r="K70" s="19" t="str">
        <f t="shared" si="0"/>
        <v/>
      </c>
      <c r="L70" s="92" t="str">
        <f t="shared" si="1"/>
        <v/>
      </c>
      <c r="M70" s="219"/>
      <c r="N70" s="220">
        <f t="shared" si="2"/>
        <v>60</v>
      </c>
      <c r="O70" s="188" t="str">
        <f t="shared" si="2"/>
        <v/>
      </c>
      <c r="P70" s="166" t="str">
        <f>'ادخال درجات الاختبار الاول '!AM65</f>
        <v/>
      </c>
      <c r="Q70" s="166" t="str">
        <f>'ادخال درجات الاختبار الاول '!AO65</f>
        <v/>
      </c>
      <c r="R70" s="166" t="str">
        <f>'ادخال درجات الاختبار الاول '!AQ65</f>
        <v/>
      </c>
      <c r="S70" s="166" t="str">
        <f>'ادخال درجات الاختبار الاول '!AS65</f>
        <v/>
      </c>
      <c r="T70" s="166" t="str">
        <f>'ادخال درجات الاختبار الاول '!AU65</f>
        <v/>
      </c>
      <c r="U70" s="166" t="str">
        <f>'ادخال درجات الاختبار الاول '!AW65</f>
        <v/>
      </c>
      <c r="V70" s="166" t="str">
        <f>'ادخال درجات الاختبار الاول '!AY65</f>
        <v/>
      </c>
      <c r="W70" s="166" t="str">
        <f>'ادخال درجات الاختبار الاول '!BA65</f>
        <v/>
      </c>
      <c r="X70" s="166" t="str">
        <f>'ادخال درجات الاختبار الاول '!BC65</f>
        <v/>
      </c>
      <c r="Y70" s="166" t="str">
        <f>'ادخال درجات الاختبار الاول '!BE65</f>
        <v/>
      </c>
      <c r="Z70" s="166" t="str">
        <f>'ادخال درجات الاختبار الاول '!BG65</f>
        <v/>
      </c>
      <c r="AA70" s="166" t="str">
        <f>'ادخال درجات الاختبار الاول '!BI65</f>
        <v/>
      </c>
      <c r="AB70" s="166" t="str">
        <f>'ادخال درجات الاختبار الاول '!BK65</f>
        <v/>
      </c>
      <c r="AC70" s="166" t="str">
        <f>'ادخال درجات الاختبار الاول '!BM65</f>
        <v/>
      </c>
      <c r="AD70" s="166" t="str">
        <f>'ادخال درجات الاختبار الاول '!BO65</f>
        <v/>
      </c>
      <c r="AE70" s="166" t="str">
        <f>'ادخال درجات الاختبار الاول '!BQ65</f>
        <v/>
      </c>
      <c r="AF70" s="166" t="str">
        <f>'ادخال درجات الاختبار الاول '!BS65</f>
        <v/>
      </c>
      <c r="AG70" s="166" t="str">
        <f>'ادخال درجات الاختبار الاول '!BU65</f>
        <v/>
      </c>
      <c r="AH70" s="166" t="str">
        <f>'ادخال درجات الاختبار الاول '!BW65</f>
        <v/>
      </c>
      <c r="AI70" s="166" t="str">
        <f>'ادخال درجات الاختبار الاول '!BY65</f>
        <v/>
      </c>
      <c r="AJ70" s="166" t="str">
        <f>'ادخال درجات الاختبار الاول '!CA65</f>
        <v/>
      </c>
      <c r="AK70" s="166" t="str">
        <f>'ادخال درجات الاختبار الاول '!CC65</f>
        <v/>
      </c>
      <c r="AL70" s="166" t="str">
        <f>'ادخال درجات الاختبار الاول '!CE65</f>
        <v/>
      </c>
      <c r="AM70" s="166" t="str">
        <f>'ادخال درجات الاختبار الاول '!CG65</f>
        <v/>
      </c>
      <c r="AN70" s="166" t="str">
        <f>'ادخال درجات الاختبار الاول '!CI65</f>
        <v/>
      </c>
      <c r="AR70" s="91">
        <v>60</v>
      </c>
      <c r="AS70" s="19" t="str">
        <f t="shared" si="3"/>
        <v/>
      </c>
      <c r="AT70" s="92" t="str">
        <f t="shared" si="4"/>
        <v/>
      </c>
    </row>
    <row r="71" spans="1:46">
      <c r="A71" s="91">
        <f>'ادخال درجات التشخيصي'!A67</f>
        <v>61</v>
      </c>
      <c r="B71" s="19" t="str">
        <f>IF('ادخال درجات الاختبار الاول '!B66="","",'ادخال درجات الاختبار الاول '!B66)</f>
        <v/>
      </c>
      <c r="C71" s="19" t="str">
        <f>'ادخال درجات الاختبار الاول '!AC66</f>
        <v/>
      </c>
      <c r="D71" s="92" t="str">
        <f>'ادخال درجات الاختبار الاول '!AD66</f>
        <v/>
      </c>
      <c r="G71" t="str">
        <f>IF(B71="","",RANK(D71,$D:$D,1)+COUNTIF(D$11:$D71,D71)-1)</f>
        <v/>
      </c>
      <c r="H71" t="str">
        <f>IF(B71="","",RANK(D71,$D:$D)+COUNTIF($D$11:D71,D71)-1)</f>
        <v/>
      </c>
      <c r="J71" s="91">
        <v>61</v>
      </c>
      <c r="K71" s="19" t="str">
        <f t="shared" si="0"/>
        <v/>
      </c>
      <c r="L71" s="92" t="str">
        <f t="shared" si="1"/>
        <v/>
      </c>
      <c r="M71" s="219"/>
      <c r="N71" s="220">
        <f t="shared" si="2"/>
        <v>61</v>
      </c>
      <c r="O71" s="188" t="str">
        <f t="shared" si="2"/>
        <v/>
      </c>
      <c r="P71" s="166" t="str">
        <f>'ادخال درجات الاختبار الاول '!AM66</f>
        <v/>
      </c>
      <c r="Q71" s="166" t="str">
        <f>'ادخال درجات الاختبار الاول '!AO66</f>
        <v/>
      </c>
      <c r="R71" s="166" t="str">
        <f>'ادخال درجات الاختبار الاول '!AQ66</f>
        <v/>
      </c>
      <c r="S71" s="166" t="str">
        <f>'ادخال درجات الاختبار الاول '!AS66</f>
        <v/>
      </c>
      <c r="T71" s="166" t="str">
        <f>'ادخال درجات الاختبار الاول '!AU66</f>
        <v/>
      </c>
      <c r="U71" s="166" t="str">
        <f>'ادخال درجات الاختبار الاول '!AW66</f>
        <v/>
      </c>
      <c r="V71" s="166" t="str">
        <f>'ادخال درجات الاختبار الاول '!AY66</f>
        <v/>
      </c>
      <c r="W71" s="166" t="str">
        <f>'ادخال درجات الاختبار الاول '!BA66</f>
        <v/>
      </c>
      <c r="X71" s="166" t="str">
        <f>'ادخال درجات الاختبار الاول '!BC66</f>
        <v/>
      </c>
      <c r="Y71" s="166" t="str">
        <f>'ادخال درجات الاختبار الاول '!BE66</f>
        <v/>
      </c>
      <c r="Z71" s="166" t="str">
        <f>'ادخال درجات الاختبار الاول '!BG66</f>
        <v/>
      </c>
      <c r="AA71" s="166" t="str">
        <f>'ادخال درجات الاختبار الاول '!BI66</f>
        <v/>
      </c>
      <c r="AB71" s="166" t="str">
        <f>'ادخال درجات الاختبار الاول '!BK66</f>
        <v/>
      </c>
      <c r="AC71" s="166" t="str">
        <f>'ادخال درجات الاختبار الاول '!BM66</f>
        <v/>
      </c>
      <c r="AD71" s="166" t="str">
        <f>'ادخال درجات الاختبار الاول '!BO66</f>
        <v/>
      </c>
      <c r="AE71" s="166" t="str">
        <f>'ادخال درجات الاختبار الاول '!BQ66</f>
        <v/>
      </c>
      <c r="AF71" s="166" t="str">
        <f>'ادخال درجات الاختبار الاول '!BS66</f>
        <v/>
      </c>
      <c r="AG71" s="166" t="str">
        <f>'ادخال درجات الاختبار الاول '!BU66</f>
        <v/>
      </c>
      <c r="AH71" s="166" t="str">
        <f>'ادخال درجات الاختبار الاول '!BW66</f>
        <v/>
      </c>
      <c r="AI71" s="166" t="str">
        <f>'ادخال درجات الاختبار الاول '!BY66</f>
        <v/>
      </c>
      <c r="AJ71" s="166" t="str">
        <f>'ادخال درجات الاختبار الاول '!CA66</f>
        <v/>
      </c>
      <c r="AK71" s="166" t="str">
        <f>'ادخال درجات الاختبار الاول '!CC66</f>
        <v/>
      </c>
      <c r="AL71" s="166" t="str">
        <f>'ادخال درجات الاختبار الاول '!CE66</f>
        <v/>
      </c>
      <c r="AM71" s="166" t="str">
        <f>'ادخال درجات الاختبار الاول '!CG66</f>
        <v/>
      </c>
      <c r="AN71" s="166" t="str">
        <f>'ادخال درجات الاختبار الاول '!CI66</f>
        <v/>
      </c>
      <c r="AR71" s="91">
        <v>61</v>
      </c>
      <c r="AS71" s="19" t="str">
        <f t="shared" si="3"/>
        <v/>
      </c>
      <c r="AT71" s="92" t="str">
        <f t="shared" si="4"/>
        <v/>
      </c>
    </row>
    <row r="72" spans="1:46">
      <c r="A72" s="91">
        <f>'ادخال درجات التشخيصي'!A68</f>
        <v>62</v>
      </c>
      <c r="B72" s="19" t="str">
        <f>IF('ادخال درجات الاختبار الاول '!B67="","",'ادخال درجات الاختبار الاول '!B67)</f>
        <v/>
      </c>
      <c r="C72" s="19" t="str">
        <f>'ادخال درجات الاختبار الاول '!AC67</f>
        <v/>
      </c>
      <c r="D72" s="92" t="str">
        <f>'ادخال درجات الاختبار الاول '!AD67</f>
        <v/>
      </c>
      <c r="G72" t="str">
        <f>IF(B72="","",RANK(D72,$D:$D,1)+COUNTIF(D$11:$D72,D72)-1)</f>
        <v/>
      </c>
      <c r="H72" t="str">
        <f>IF(B72="","",RANK(D72,$D:$D)+COUNTIF($D$11:D72,D72)-1)</f>
        <v/>
      </c>
      <c r="J72" s="91">
        <v>62</v>
      </c>
      <c r="K72" s="19" t="str">
        <f t="shared" si="0"/>
        <v/>
      </c>
      <c r="L72" s="92" t="str">
        <f t="shared" si="1"/>
        <v/>
      </c>
      <c r="M72" s="219"/>
      <c r="N72" s="220">
        <f t="shared" si="2"/>
        <v>62</v>
      </c>
      <c r="O72" s="188" t="str">
        <f t="shared" si="2"/>
        <v/>
      </c>
      <c r="P72" s="166" t="str">
        <f>'ادخال درجات الاختبار الاول '!AM67</f>
        <v/>
      </c>
      <c r="Q72" s="166" t="str">
        <f>'ادخال درجات الاختبار الاول '!AO67</f>
        <v/>
      </c>
      <c r="R72" s="166" t="str">
        <f>'ادخال درجات الاختبار الاول '!AQ67</f>
        <v/>
      </c>
      <c r="S72" s="166" t="str">
        <f>'ادخال درجات الاختبار الاول '!AS67</f>
        <v/>
      </c>
      <c r="T72" s="166" t="str">
        <f>'ادخال درجات الاختبار الاول '!AU67</f>
        <v/>
      </c>
      <c r="U72" s="166" t="str">
        <f>'ادخال درجات الاختبار الاول '!AW67</f>
        <v/>
      </c>
      <c r="V72" s="166" t="str">
        <f>'ادخال درجات الاختبار الاول '!AY67</f>
        <v/>
      </c>
      <c r="W72" s="166" t="str">
        <f>'ادخال درجات الاختبار الاول '!BA67</f>
        <v/>
      </c>
      <c r="X72" s="166" t="str">
        <f>'ادخال درجات الاختبار الاول '!BC67</f>
        <v/>
      </c>
      <c r="Y72" s="166" t="str">
        <f>'ادخال درجات الاختبار الاول '!BE67</f>
        <v/>
      </c>
      <c r="Z72" s="166" t="str">
        <f>'ادخال درجات الاختبار الاول '!BG67</f>
        <v/>
      </c>
      <c r="AA72" s="166" t="str">
        <f>'ادخال درجات الاختبار الاول '!BI67</f>
        <v/>
      </c>
      <c r="AB72" s="166" t="str">
        <f>'ادخال درجات الاختبار الاول '!BK67</f>
        <v/>
      </c>
      <c r="AC72" s="166" t="str">
        <f>'ادخال درجات الاختبار الاول '!BM67</f>
        <v/>
      </c>
      <c r="AD72" s="166" t="str">
        <f>'ادخال درجات الاختبار الاول '!BO67</f>
        <v/>
      </c>
      <c r="AE72" s="166" t="str">
        <f>'ادخال درجات الاختبار الاول '!BQ67</f>
        <v/>
      </c>
      <c r="AF72" s="166" t="str">
        <f>'ادخال درجات الاختبار الاول '!BS67</f>
        <v/>
      </c>
      <c r="AG72" s="166" t="str">
        <f>'ادخال درجات الاختبار الاول '!BU67</f>
        <v/>
      </c>
      <c r="AH72" s="166" t="str">
        <f>'ادخال درجات الاختبار الاول '!BW67</f>
        <v/>
      </c>
      <c r="AI72" s="166" t="str">
        <f>'ادخال درجات الاختبار الاول '!BY67</f>
        <v/>
      </c>
      <c r="AJ72" s="166" t="str">
        <f>'ادخال درجات الاختبار الاول '!CA67</f>
        <v/>
      </c>
      <c r="AK72" s="166" t="str">
        <f>'ادخال درجات الاختبار الاول '!CC67</f>
        <v/>
      </c>
      <c r="AL72" s="166" t="str">
        <f>'ادخال درجات الاختبار الاول '!CE67</f>
        <v/>
      </c>
      <c r="AM72" s="166" t="str">
        <f>'ادخال درجات الاختبار الاول '!CG67</f>
        <v/>
      </c>
      <c r="AN72" s="166" t="str">
        <f>'ادخال درجات الاختبار الاول '!CI67</f>
        <v/>
      </c>
      <c r="AR72" s="91">
        <v>62</v>
      </c>
      <c r="AS72" s="19" t="str">
        <f t="shared" si="3"/>
        <v/>
      </c>
      <c r="AT72" s="92" t="str">
        <f t="shared" si="4"/>
        <v/>
      </c>
    </row>
    <row r="73" spans="1:46">
      <c r="A73" s="91">
        <f>'ادخال درجات التشخيصي'!A69</f>
        <v>63</v>
      </c>
      <c r="B73" s="19" t="str">
        <f>IF('ادخال درجات الاختبار الاول '!B68="","",'ادخال درجات الاختبار الاول '!B68)</f>
        <v/>
      </c>
      <c r="C73" s="19" t="str">
        <f>'ادخال درجات الاختبار الاول '!AC68</f>
        <v/>
      </c>
      <c r="D73" s="92" t="str">
        <f>'ادخال درجات الاختبار الاول '!AD68</f>
        <v/>
      </c>
      <c r="G73" t="str">
        <f>IF(B73="","",RANK(D73,$D:$D,1)+COUNTIF(D$11:$D73,D73)-1)</f>
        <v/>
      </c>
      <c r="H73" t="str">
        <f>IF(B73="","",RANK(D73,$D:$D)+COUNTIF($D$11:D73,D73)-1)</f>
        <v/>
      </c>
      <c r="J73" s="91">
        <v>63</v>
      </c>
      <c r="K73" s="19" t="str">
        <f t="shared" si="0"/>
        <v/>
      </c>
      <c r="L73" s="92" t="str">
        <f t="shared" si="1"/>
        <v/>
      </c>
      <c r="M73" s="219"/>
      <c r="N73" s="220">
        <f t="shared" si="2"/>
        <v>63</v>
      </c>
      <c r="O73" s="188" t="str">
        <f t="shared" si="2"/>
        <v/>
      </c>
      <c r="P73" s="166" t="str">
        <f>'ادخال درجات الاختبار الاول '!AM68</f>
        <v/>
      </c>
      <c r="Q73" s="166" t="str">
        <f>'ادخال درجات الاختبار الاول '!AO68</f>
        <v/>
      </c>
      <c r="R73" s="166" t="str">
        <f>'ادخال درجات الاختبار الاول '!AQ68</f>
        <v/>
      </c>
      <c r="S73" s="166" t="str">
        <f>'ادخال درجات الاختبار الاول '!AS68</f>
        <v/>
      </c>
      <c r="T73" s="166" t="str">
        <f>'ادخال درجات الاختبار الاول '!AU68</f>
        <v/>
      </c>
      <c r="U73" s="166" t="str">
        <f>'ادخال درجات الاختبار الاول '!AW68</f>
        <v/>
      </c>
      <c r="V73" s="166" t="str">
        <f>'ادخال درجات الاختبار الاول '!AY68</f>
        <v/>
      </c>
      <c r="W73" s="166" t="str">
        <f>'ادخال درجات الاختبار الاول '!BA68</f>
        <v/>
      </c>
      <c r="X73" s="166" t="str">
        <f>'ادخال درجات الاختبار الاول '!BC68</f>
        <v/>
      </c>
      <c r="Y73" s="166" t="str">
        <f>'ادخال درجات الاختبار الاول '!BE68</f>
        <v/>
      </c>
      <c r="Z73" s="166" t="str">
        <f>'ادخال درجات الاختبار الاول '!BG68</f>
        <v/>
      </c>
      <c r="AA73" s="166" t="str">
        <f>'ادخال درجات الاختبار الاول '!BI68</f>
        <v/>
      </c>
      <c r="AB73" s="166" t="str">
        <f>'ادخال درجات الاختبار الاول '!BK68</f>
        <v/>
      </c>
      <c r="AC73" s="166" t="str">
        <f>'ادخال درجات الاختبار الاول '!BM68</f>
        <v/>
      </c>
      <c r="AD73" s="166" t="str">
        <f>'ادخال درجات الاختبار الاول '!BO68</f>
        <v/>
      </c>
      <c r="AE73" s="166" t="str">
        <f>'ادخال درجات الاختبار الاول '!BQ68</f>
        <v/>
      </c>
      <c r="AF73" s="166" t="str">
        <f>'ادخال درجات الاختبار الاول '!BS68</f>
        <v/>
      </c>
      <c r="AG73" s="166" t="str">
        <f>'ادخال درجات الاختبار الاول '!BU68</f>
        <v/>
      </c>
      <c r="AH73" s="166" t="str">
        <f>'ادخال درجات الاختبار الاول '!BW68</f>
        <v/>
      </c>
      <c r="AI73" s="166" t="str">
        <f>'ادخال درجات الاختبار الاول '!BY68</f>
        <v/>
      </c>
      <c r="AJ73" s="166" t="str">
        <f>'ادخال درجات الاختبار الاول '!CA68</f>
        <v/>
      </c>
      <c r="AK73" s="166" t="str">
        <f>'ادخال درجات الاختبار الاول '!CC68</f>
        <v/>
      </c>
      <c r="AL73" s="166" t="str">
        <f>'ادخال درجات الاختبار الاول '!CE68</f>
        <v/>
      </c>
      <c r="AM73" s="166" t="str">
        <f>'ادخال درجات الاختبار الاول '!CG68</f>
        <v/>
      </c>
      <c r="AN73" s="166" t="str">
        <f>'ادخال درجات الاختبار الاول '!CI68</f>
        <v/>
      </c>
      <c r="AR73" s="91">
        <v>63</v>
      </c>
      <c r="AS73" s="19" t="str">
        <f t="shared" si="3"/>
        <v/>
      </c>
      <c r="AT73" s="92" t="str">
        <f t="shared" si="4"/>
        <v/>
      </c>
    </row>
    <row r="74" spans="1:46">
      <c r="A74" s="91">
        <f>'ادخال درجات التشخيصي'!A70</f>
        <v>64</v>
      </c>
      <c r="B74" s="19" t="str">
        <f>IF('ادخال درجات الاختبار الاول '!B69="","",'ادخال درجات الاختبار الاول '!B69)</f>
        <v/>
      </c>
      <c r="C74" s="19" t="str">
        <f>'ادخال درجات الاختبار الاول '!AC69</f>
        <v/>
      </c>
      <c r="D74" s="92" t="str">
        <f>'ادخال درجات الاختبار الاول '!AD69</f>
        <v/>
      </c>
      <c r="G74" t="str">
        <f>IF(B74="","",RANK(D74,$D:$D,1)+COUNTIF(D$11:$D74,D74)-1)</f>
        <v/>
      </c>
      <c r="H74" t="str">
        <f>IF(B74="","",RANK(D74,$D:$D)+COUNTIF($D$11:D74,D74)-1)</f>
        <v/>
      </c>
      <c r="J74" s="91">
        <v>64</v>
      </c>
      <c r="K74" s="19" t="str">
        <f t="shared" si="0"/>
        <v/>
      </c>
      <c r="L74" s="92" t="str">
        <f t="shared" si="1"/>
        <v/>
      </c>
      <c r="M74" s="219"/>
      <c r="N74" s="220">
        <f t="shared" si="2"/>
        <v>64</v>
      </c>
      <c r="O74" s="188" t="str">
        <f t="shared" si="2"/>
        <v/>
      </c>
      <c r="P74" s="166" t="str">
        <f>'ادخال درجات الاختبار الاول '!AM69</f>
        <v/>
      </c>
      <c r="Q74" s="166" t="str">
        <f>'ادخال درجات الاختبار الاول '!AO69</f>
        <v/>
      </c>
      <c r="R74" s="166" t="str">
        <f>'ادخال درجات الاختبار الاول '!AQ69</f>
        <v/>
      </c>
      <c r="S74" s="166" t="str">
        <f>'ادخال درجات الاختبار الاول '!AS69</f>
        <v/>
      </c>
      <c r="T74" s="166" t="str">
        <f>'ادخال درجات الاختبار الاول '!AU69</f>
        <v/>
      </c>
      <c r="U74" s="166" t="str">
        <f>'ادخال درجات الاختبار الاول '!AW69</f>
        <v/>
      </c>
      <c r="V74" s="166" t="str">
        <f>'ادخال درجات الاختبار الاول '!AY69</f>
        <v/>
      </c>
      <c r="W74" s="166" t="str">
        <f>'ادخال درجات الاختبار الاول '!BA69</f>
        <v/>
      </c>
      <c r="X74" s="166" t="str">
        <f>'ادخال درجات الاختبار الاول '!BC69</f>
        <v/>
      </c>
      <c r="Y74" s="166" t="str">
        <f>'ادخال درجات الاختبار الاول '!BE69</f>
        <v/>
      </c>
      <c r="Z74" s="166" t="str">
        <f>'ادخال درجات الاختبار الاول '!BG69</f>
        <v/>
      </c>
      <c r="AA74" s="166" t="str">
        <f>'ادخال درجات الاختبار الاول '!BI69</f>
        <v/>
      </c>
      <c r="AB74" s="166" t="str">
        <f>'ادخال درجات الاختبار الاول '!BK69</f>
        <v/>
      </c>
      <c r="AC74" s="166" t="str">
        <f>'ادخال درجات الاختبار الاول '!BM69</f>
        <v/>
      </c>
      <c r="AD74" s="166" t="str">
        <f>'ادخال درجات الاختبار الاول '!BO69</f>
        <v/>
      </c>
      <c r="AE74" s="166" t="str">
        <f>'ادخال درجات الاختبار الاول '!BQ69</f>
        <v/>
      </c>
      <c r="AF74" s="166" t="str">
        <f>'ادخال درجات الاختبار الاول '!BS69</f>
        <v/>
      </c>
      <c r="AG74" s="166" t="str">
        <f>'ادخال درجات الاختبار الاول '!BU69</f>
        <v/>
      </c>
      <c r="AH74" s="166" t="str">
        <f>'ادخال درجات الاختبار الاول '!BW69</f>
        <v/>
      </c>
      <c r="AI74" s="166" t="str">
        <f>'ادخال درجات الاختبار الاول '!BY69</f>
        <v/>
      </c>
      <c r="AJ74" s="166" t="str">
        <f>'ادخال درجات الاختبار الاول '!CA69</f>
        <v/>
      </c>
      <c r="AK74" s="166" t="str">
        <f>'ادخال درجات الاختبار الاول '!CC69</f>
        <v/>
      </c>
      <c r="AL74" s="166" t="str">
        <f>'ادخال درجات الاختبار الاول '!CE69</f>
        <v/>
      </c>
      <c r="AM74" s="166" t="str">
        <f>'ادخال درجات الاختبار الاول '!CG69</f>
        <v/>
      </c>
      <c r="AN74" s="166" t="str">
        <f>'ادخال درجات الاختبار الاول '!CI69</f>
        <v/>
      </c>
      <c r="AR74" s="91">
        <v>64</v>
      </c>
      <c r="AS74" s="19" t="str">
        <f t="shared" si="3"/>
        <v/>
      </c>
      <c r="AT74" s="92" t="str">
        <f t="shared" si="4"/>
        <v/>
      </c>
    </row>
    <row r="75" spans="1:46">
      <c r="A75" s="91">
        <f>'ادخال درجات التشخيصي'!A71</f>
        <v>65</v>
      </c>
      <c r="B75" s="19" t="str">
        <f>IF('ادخال درجات الاختبار الاول '!B70="","",'ادخال درجات الاختبار الاول '!B70)</f>
        <v/>
      </c>
      <c r="C75" s="19" t="str">
        <f>'ادخال درجات الاختبار الاول '!AC70</f>
        <v/>
      </c>
      <c r="D75" s="92" t="str">
        <f>'ادخال درجات الاختبار الاول '!AD70</f>
        <v/>
      </c>
      <c r="G75" t="str">
        <f>IF(B75="","",RANK(D75,$D:$D,1)+COUNTIF(D$11:$D75,D75)-1)</f>
        <v/>
      </c>
      <c r="H75" t="str">
        <f>IF(B75="","",RANK(D75,$D:$D)+COUNTIF($D$11:D75,D75)-1)</f>
        <v/>
      </c>
      <c r="J75" s="91">
        <v>65</v>
      </c>
      <c r="K75" s="19" t="str">
        <f t="shared" si="0"/>
        <v/>
      </c>
      <c r="L75" s="92" t="str">
        <f t="shared" si="1"/>
        <v/>
      </c>
      <c r="M75" s="219"/>
      <c r="N75" s="220">
        <f t="shared" si="2"/>
        <v>65</v>
      </c>
      <c r="O75" s="188" t="str">
        <f t="shared" si="2"/>
        <v/>
      </c>
      <c r="P75" s="166" t="str">
        <f>'ادخال درجات الاختبار الاول '!AM70</f>
        <v/>
      </c>
      <c r="Q75" s="166" t="str">
        <f>'ادخال درجات الاختبار الاول '!AO70</f>
        <v/>
      </c>
      <c r="R75" s="166" t="str">
        <f>'ادخال درجات الاختبار الاول '!AQ70</f>
        <v/>
      </c>
      <c r="S75" s="166" t="str">
        <f>'ادخال درجات الاختبار الاول '!AS70</f>
        <v/>
      </c>
      <c r="T75" s="166" t="str">
        <f>'ادخال درجات الاختبار الاول '!AU70</f>
        <v/>
      </c>
      <c r="U75" s="166" t="str">
        <f>'ادخال درجات الاختبار الاول '!AW70</f>
        <v/>
      </c>
      <c r="V75" s="166" t="str">
        <f>'ادخال درجات الاختبار الاول '!AY70</f>
        <v/>
      </c>
      <c r="W75" s="166" t="str">
        <f>'ادخال درجات الاختبار الاول '!BA70</f>
        <v/>
      </c>
      <c r="X75" s="166" t="str">
        <f>'ادخال درجات الاختبار الاول '!BC70</f>
        <v/>
      </c>
      <c r="Y75" s="166" t="str">
        <f>'ادخال درجات الاختبار الاول '!BE70</f>
        <v/>
      </c>
      <c r="Z75" s="166" t="str">
        <f>'ادخال درجات الاختبار الاول '!BG70</f>
        <v/>
      </c>
      <c r="AA75" s="166" t="str">
        <f>'ادخال درجات الاختبار الاول '!BI70</f>
        <v/>
      </c>
      <c r="AB75" s="166" t="str">
        <f>'ادخال درجات الاختبار الاول '!BK70</f>
        <v/>
      </c>
      <c r="AC75" s="166" t="str">
        <f>'ادخال درجات الاختبار الاول '!BM70</f>
        <v/>
      </c>
      <c r="AD75" s="166" t="str">
        <f>'ادخال درجات الاختبار الاول '!BO70</f>
        <v/>
      </c>
      <c r="AE75" s="166" t="str">
        <f>'ادخال درجات الاختبار الاول '!BQ70</f>
        <v/>
      </c>
      <c r="AF75" s="166" t="str">
        <f>'ادخال درجات الاختبار الاول '!BS70</f>
        <v/>
      </c>
      <c r="AG75" s="166" t="str">
        <f>'ادخال درجات الاختبار الاول '!BU70</f>
        <v/>
      </c>
      <c r="AH75" s="166" t="str">
        <f>'ادخال درجات الاختبار الاول '!BW70</f>
        <v/>
      </c>
      <c r="AI75" s="166" t="str">
        <f>'ادخال درجات الاختبار الاول '!BY70</f>
        <v/>
      </c>
      <c r="AJ75" s="166" t="str">
        <f>'ادخال درجات الاختبار الاول '!CA70</f>
        <v/>
      </c>
      <c r="AK75" s="166" t="str">
        <f>'ادخال درجات الاختبار الاول '!CC70</f>
        <v/>
      </c>
      <c r="AL75" s="166" t="str">
        <f>'ادخال درجات الاختبار الاول '!CE70</f>
        <v/>
      </c>
      <c r="AM75" s="166" t="str">
        <f>'ادخال درجات الاختبار الاول '!CG70</f>
        <v/>
      </c>
      <c r="AN75" s="166" t="str">
        <f>'ادخال درجات الاختبار الاول '!CI70</f>
        <v/>
      </c>
      <c r="AR75" s="91">
        <v>65</v>
      </c>
      <c r="AS75" s="19" t="str">
        <f t="shared" si="3"/>
        <v/>
      </c>
      <c r="AT75" s="92" t="str">
        <f t="shared" si="4"/>
        <v/>
      </c>
    </row>
    <row r="76" spans="1:46">
      <c r="A76" s="91">
        <f>'ادخال درجات التشخيصي'!A72</f>
        <v>66</v>
      </c>
      <c r="B76" s="19" t="str">
        <f>IF('ادخال درجات الاختبار الاول '!B71="","",'ادخال درجات الاختبار الاول '!B71)</f>
        <v/>
      </c>
      <c r="C76" s="19" t="str">
        <f>'ادخال درجات الاختبار الاول '!AC71</f>
        <v/>
      </c>
      <c r="D76" s="92" t="str">
        <f>'ادخال درجات الاختبار الاول '!AD71</f>
        <v/>
      </c>
      <c r="G76" t="str">
        <f>IF(B76="","",RANK(D76,$D:$D,1)+COUNTIF(D$11:$D76,D76)-1)</f>
        <v/>
      </c>
      <c r="H76" t="str">
        <f>IF(B76="","",RANK(D76,$D:$D)+COUNTIF($D$11:D76,D76)-1)</f>
        <v/>
      </c>
      <c r="J76" s="91">
        <v>66</v>
      </c>
      <c r="K76" s="19" t="str">
        <f t="shared" ref="K76:K130" si="5">IF(B76="","",INDEX($B$11:$B$454,MATCH(J76,$H$11:$H$454,0)))</f>
        <v/>
      </c>
      <c r="L76" s="92" t="str">
        <f t="shared" ref="L76:L130" si="6">IF(D76="","",INDEX($D$11:$D$454,MATCH(J76,$H$11:$H$454,0)))</f>
        <v/>
      </c>
      <c r="M76" s="219"/>
      <c r="N76" s="220">
        <f t="shared" ref="N76:O130" si="7">A76</f>
        <v>66</v>
      </c>
      <c r="O76" s="188" t="str">
        <f t="shared" si="7"/>
        <v/>
      </c>
      <c r="P76" s="166" t="str">
        <f>'ادخال درجات الاختبار الاول '!AM71</f>
        <v/>
      </c>
      <c r="Q76" s="166" t="str">
        <f>'ادخال درجات الاختبار الاول '!AO71</f>
        <v/>
      </c>
      <c r="R76" s="166" t="str">
        <f>'ادخال درجات الاختبار الاول '!AQ71</f>
        <v/>
      </c>
      <c r="S76" s="166" t="str">
        <f>'ادخال درجات الاختبار الاول '!AS71</f>
        <v/>
      </c>
      <c r="T76" s="166" t="str">
        <f>'ادخال درجات الاختبار الاول '!AU71</f>
        <v/>
      </c>
      <c r="U76" s="166" t="str">
        <f>'ادخال درجات الاختبار الاول '!AW71</f>
        <v/>
      </c>
      <c r="V76" s="166" t="str">
        <f>'ادخال درجات الاختبار الاول '!AY71</f>
        <v/>
      </c>
      <c r="W76" s="166" t="str">
        <f>'ادخال درجات الاختبار الاول '!BA71</f>
        <v/>
      </c>
      <c r="X76" s="166" t="str">
        <f>'ادخال درجات الاختبار الاول '!BC71</f>
        <v/>
      </c>
      <c r="Y76" s="166" t="str">
        <f>'ادخال درجات الاختبار الاول '!BE71</f>
        <v/>
      </c>
      <c r="Z76" s="166" t="str">
        <f>'ادخال درجات الاختبار الاول '!BG71</f>
        <v/>
      </c>
      <c r="AA76" s="166" t="str">
        <f>'ادخال درجات الاختبار الاول '!BI71</f>
        <v/>
      </c>
      <c r="AB76" s="166" t="str">
        <f>'ادخال درجات الاختبار الاول '!BK71</f>
        <v/>
      </c>
      <c r="AC76" s="166" t="str">
        <f>'ادخال درجات الاختبار الاول '!BM71</f>
        <v/>
      </c>
      <c r="AD76" s="166" t="str">
        <f>'ادخال درجات الاختبار الاول '!BO71</f>
        <v/>
      </c>
      <c r="AE76" s="166" t="str">
        <f>'ادخال درجات الاختبار الاول '!BQ71</f>
        <v/>
      </c>
      <c r="AF76" s="166" t="str">
        <f>'ادخال درجات الاختبار الاول '!BS71</f>
        <v/>
      </c>
      <c r="AG76" s="166" t="str">
        <f>'ادخال درجات الاختبار الاول '!BU71</f>
        <v/>
      </c>
      <c r="AH76" s="166" t="str">
        <f>'ادخال درجات الاختبار الاول '!BW71</f>
        <v/>
      </c>
      <c r="AI76" s="166" t="str">
        <f>'ادخال درجات الاختبار الاول '!BY71</f>
        <v/>
      </c>
      <c r="AJ76" s="166" t="str">
        <f>'ادخال درجات الاختبار الاول '!CA71</f>
        <v/>
      </c>
      <c r="AK76" s="166" t="str">
        <f>'ادخال درجات الاختبار الاول '!CC71</f>
        <v/>
      </c>
      <c r="AL76" s="166" t="str">
        <f>'ادخال درجات الاختبار الاول '!CE71</f>
        <v/>
      </c>
      <c r="AM76" s="166" t="str">
        <f>'ادخال درجات الاختبار الاول '!CG71</f>
        <v/>
      </c>
      <c r="AN76" s="166" t="str">
        <f>'ادخال درجات الاختبار الاول '!CI71</f>
        <v/>
      </c>
      <c r="AR76" s="91">
        <v>66</v>
      </c>
      <c r="AS76" s="19" t="str">
        <f t="shared" ref="AS76:AS130" si="8">IF(B76="","",INDEX($B$11:$B$454,MATCH(AR76,$G$11:$G$454,0)))</f>
        <v/>
      </c>
      <c r="AT76" s="92" t="str">
        <f t="shared" ref="AT76:AT130" si="9">IF(B76="","",INDEX($D$11:$D$454,MATCH(AR76,$G$11:$G$454,0)))</f>
        <v/>
      </c>
    </row>
    <row r="77" spans="1:46">
      <c r="A77" s="91">
        <f>'ادخال درجات التشخيصي'!A73</f>
        <v>67</v>
      </c>
      <c r="B77" s="19" t="str">
        <f>IF('ادخال درجات الاختبار الاول '!B72="","",'ادخال درجات الاختبار الاول '!B72)</f>
        <v/>
      </c>
      <c r="C77" s="19" t="str">
        <f>'ادخال درجات الاختبار الاول '!AC72</f>
        <v/>
      </c>
      <c r="D77" s="92" t="str">
        <f>'ادخال درجات الاختبار الاول '!AD72</f>
        <v/>
      </c>
      <c r="G77" t="str">
        <f>IF(B77="","",RANK(D77,$D:$D,1)+COUNTIF(D$11:$D77,D77)-1)</f>
        <v/>
      </c>
      <c r="H77" t="str">
        <f>IF(B77="","",RANK(D77,$D:$D)+COUNTIF($D$11:D77,D77)-1)</f>
        <v/>
      </c>
      <c r="J77" s="91">
        <v>67</v>
      </c>
      <c r="K77" s="19" t="str">
        <f t="shared" si="5"/>
        <v/>
      </c>
      <c r="L77" s="92" t="str">
        <f t="shared" si="6"/>
        <v/>
      </c>
      <c r="M77" s="219"/>
      <c r="N77" s="220">
        <f t="shared" si="7"/>
        <v>67</v>
      </c>
      <c r="O77" s="188" t="str">
        <f t="shared" si="7"/>
        <v/>
      </c>
      <c r="P77" s="166" t="str">
        <f>'ادخال درجات الاختبار الاول '!AM72</f>
        <v/>
      </c>
      <c r="Q77" s="166" t="str">
        <f>'ادخال درجات الاختبار الاول '!AO72</f>
        <v/>
      </c>
      <c r="R77" s="166" t="str">
        <f>'ادخال درجات الاختبار الاول '!AQ72</f>
        <v/>
      </c>
      <c r="S77" s="166" t="str">
        <f>'ادخال درجات الاختبار الاول '!AS72</f>
        <v/>
      </c>
      <c r="T77" s="166" t="str">
        <f>'ادخال درجات الاختبار الاول '!AU72</f>
        <v/>
      </c>
      <c r="U77" s="166" t="str">
        <f>'ادخال درجات الاختبار الاول '!AW72</f>
        <v/>
      </c>
      <c r="V77" s="166" t="str">
        <f>'ادخال درجات الاختبار الاول '!AY72</f>
        <v/>
      </c>
      <c r="W77" s="166" t="str">
        <f>'ادخال درجات الاختبار الاول '!BA72</f>
        <v/>
      </c>
      <c r="X77" s="166" t="str">
        <f>'ادخال درجات الاختبار الاول '!BC72</f>
        <v/>
      </c>
      <c r="Y77" s="166" t="str">
        <f>'ادخال درجات الاختبار الاول '!BE72</f>
        <v/>
      </c>
      <c r="Z77" s="166" t="str">
        <f>'ادخال درجات الاختبار الاول '!BG72</f>
        <v/>
      </c>
      <c r="AA77" s="166" t="str">
        <f>'ادخال درجات الاختبار الاول '!BI72</f>
        <v/>
      </c>
      <c r="AB77" s="166" t="str">
        <f>'ادخال درجات الاختبار الاول '!BK72</f>
        <v/>
      </c>
      <c r="AC77" s="166" t="str">
        <f>'ادخال درجات الاختبار الاول '!BM72</f>
        <v/>
      </c>
      <c r="AD77" s="166" t="str">
        <f>'ادخال درجات الاختبار الاول '!BO72</f>
        <v/>
      </c>
      <c r="AE77" s="166" t="str">
        <f>'ادخال درجات الاختبار الاول '!BQ72</f>
        <v/>
      </c>
      <c r="AF77" s="166" t="str">
        <f>'ادخال درجات الاختبار الاول '!BS72</f>
        <v/>
      </c>
      <c r="AG77" s="166" t="str">
        <f>'ادخال درجات الاختبار الاول '!BU72</f>
        <v/>
      </c>
      <c r="AH77" s="166" t="str">
        <f>'ادخال درجات الاختبار الاول '!BW72</f>
        <v/>
      </c>
      <c r="AI77" s="166" t="str">
        <f>'ادخال درجات الاختبار الاول '!BY72</f>
        <v/>
      </c>
      <c r="AJ77" s="166" t="str">
        <f>'ادخال درجات الاختبار الاول '!CA72</f>
        <v/>
      </c>
      <c r="AK77" s="166" t="str">
        <f>'ادخال درجات الاختبار الاول '!CC72</f>
        <v/>
      </c>
      <c r="AL77" s="166" t="str">
        <f>'ادخال درجات الاختبار الاول '!CE72</f>
        <v/>
      </c>
      <c r="AM77" s="166" t="str">
        <f>'ادخال درجات الاختبار الاول '!CG72</f>
        <v/>
      </c>
      <c r="AN77" s="166" t="str">
        <f>'ادخال درجات الاختبار الاول '!CI72</f>
        <v/>
      </c>
      <c r="AR77" s="91">
        <v>67</v>
      </c>
      <c r="AS77" s="19" t="str">
        <f t="shared" si="8"/>
        <v/>
      </c>
      <c r="AT77" s="92" t="str">
        <f t="shared" si="9"/>
        <v/>
      </c>
    </row>
    <row r="78" spans="1:46">
      <c r="A78" s="91">
        <f>'ادخال درجات التشخيصي'!A74</f>
        <v>68</v>
      </c>
      <c r="B78" s="19" t="str">
        <f>IF('ادخال درجات الاختبار الاول '!B73="","",'ادخال درجات الاختبار الاول '!B73)</f>
        <v/>
      </c>
      <c r="C78" s="19" t="str">
        <f>'ادخال درجات الاختبار الاول '!AC73</f>
        <v/>
      </c>
      <c r="D78" s="92" t="str">
        <f>'ادخال درجات الاختبار الاول '!AD73</f>
        <v/>
      </c>
      <c r="G78" t="str">
        <f>IF(B78="","",RANK(D78,$D:$D,1)+COUNTIF(D$11:$D78,D78)-1)</f>
        <v/>
      </c>
      <c r="H78" t="str">
        <f>IF(B78="","",RANK(D78,$D:$D)+COUNTIF($D$11:D78,D78)-1)</f>
        <v/>
      </c>
      <c r="J78" s="91">
        <v>68</v>
      </c>
      <c r="K78" s="19" t="str">
        <f t="shared" si="5"/>
        <v/>
      </c>
      <c r="L78" s="92" t="str">
        <f t="shared" si="6"/>
        <v/>
      </c>
      <c r="M78" s="219"/>
      <c r="N78" s="220">
        <f t="shared" si="7"/>
        <v>68</v>
      </c>
      <c r="O78" s="188" t="str">
        <f t="shared" si="7"/>
        <v/>
      </c>
      <c r="P78" s="166" t="str">
        <f>'ادخال درجات الاختبار الاول '!AM73</f>
        <v/>
      </c>
      <c r="Q78" s="166" t="str">
        <f>'ادخال درجات الاختبار الاول '!AO73</f>
        <v/>
      </c>
      <c r="R78" s="166" t="str">
        <f>'ادخال درجات الاختبار الاول '!AQ73</f>
        <v/>
      </c>
      <c r="S78" s="166" t="str">
        <f>'ادخال درجات الاختبار الاول '!AS73</f>
        <v/>
      </c>
      <c r="T78" s="166" t="str">
        <f>'ادخال درجات الاختبار الاول '!AU73</f>
        <v/>
      </c>
      <c r="U78" s="166" t="str">
        <f>'ادخال درجات الاختبار الاول '!AW73</f>
        <v/>
      </c>
      <c r="V78" s="166" t="str">
        <f>'ادخال درجات الاختبار الاول '!AY73</f>
        <v/>
      </c>
      <c r="W78" s="166" t="str">
        <f>'ادخال درجات الاختبار الاول '!BA73</f>
        <v/>
      </c>
      <c r="X78" s="166" t="str">
        <f>'ادخال درجات الاختبار الاول '!BC73</f>
        <v/>
      </c>
      <c r="Y78" s="166" t="str">
        <f>'ادخال درجات الاختبار الاول '!BE73</f>
        <v/>
      </c>
      <c r="Z78" s="166" t="str">
        <f>'ادخال درجات الاختبار الاول '!BG73</f>
        <v/>
      </c>
      <c r="AA78" s="166" t="str">
        <f>'ادخال درجات الاختبار الاول '!BI73</f>
        <v/>
      </c>
      <c r="AB78" s="166" t="str">
        <f>'ادخال درجات الاختبار الاول '!BK73</f>
        <v/>
      </c>
      <c r="AC78" s="166" t="str">
        <f>'ادخال درجات الاختبار الاول '!BM73</f>
        <v/>
      </c>
      <c r="AD78" s="166" t="str">
        <f>'ادخال درجات الاختبار الاول '!BO73</f>
        <v/>
      </c>
      <c r="AE78" s="166" t="str">
        <f>'ادخال درجات الاختبار الاول '!BQ73</f>
        <v/>
      </c>
      <c r="AF78" s="166" t="str">
        <f>'ادخال درجات الاختبار الاول '!BS73</f>
        <v/>
      </c>
      <c r="AG78" s="166" t="str">
        <f>'ادخال درجات الاختبار الاول '!BU73</f>
        <v/>
      </c>
      <c r="AH78" s="166" t="str">
        <f>'ادخال درجات الاختبار الاول '!BW73</f>
        <v/>
      </c>
      <c r="AI78" s="166" t="str">
        <f>'ادخال درجات الاختبار الاول '!BY73</f>
        <v/>
      </c>
      <c r="AJ78" s="166" t="str">
        <f>'ادخال درجات الاختبار الاول '!CA73</f>
        <v/>
      </c>
      <c r="AK78" s="166" t="str">
        <f>'ادخال درجات الاختبار الاول '!CC73</f>
        <v/>
      </c>
      <c r="AL78" s="166" t="str">
        <f>'ادخال درجات الاختبار الاول '!CE73</f>
        <v/>
      </c>
      <c r="AM78" s="166" t="str">
        <f>'ادخال درجات الاختبار الاول '!CG73</f>
        <v/>
      </c>
      <c r="AN78" s="166" t="str">
        <f>'ادخال درجات الاختبار الاول '!CI73</f>
        <v/>
      </c>
      <c r="AR78" s="91">
        <v>68</v>
      </c>
      <c r="AS78" s="19" t="str">
        <f t="shared" si="8"/>
        <v/>
      </c>
      <c r="AT78" s="92" t="str">
        <f t="shared" si="9"/>
        <v/>
      </c>
    </row>
    <row r="79" spans="1:46">
      <c r="A79" s="91">
        <f>'ادخال درجات التشخيصي'!A75</f>
        <v>69</v>
      </c>
      <c r="B79" s="19" t="str">
        <f>IF('ادخال درجات الاختبار الاول '!B74="","",'ادخال درجات الاختبار الاول '!B74)</f>
        <v/>
      </c>
      <c r="C79" s="19" t="str">
        <f>'ادخال درجات الاختبار الاول '!AC74</f>
        <v/>
      </c>
      <c r="D79" s="92" t="str">
        <f>'ادخال درجات الاختبار الاول '!AD74</f>
        <v/>
      </c>
      <c r="G79" t="str">
        <f>IF(B79="","",RANK(D79,$D:$D,1)+COUNTIF(D$11:$D79,D79)-1)</f>
        <v/>
      </c>
      <c r="H79" t="str">
        <f>IF(B79="","",RANK(D79,$D:$D)+COUNTIF($D$11:D79,D79)-1)</f>
        <v/>
      </c>
      <c r="J79" s="91">
        <v>69</v>
      </c>
      <c r="K79" s="19" t="str">
        <f t="shared" si="5"/>
        <v/>
      </c>
      <c r="L79" s="92" t="str">
        <f t="shared" si="6"/>
        <v/>
      </c>
      <c r="M79" s="219"/>
      <c r="N79" s="220">
        <f t="shared" si="7"/>
        <v>69</v>
      </c>
      <c r="O79" s="188" t="str">
        <f t="shared" si="7"/>
        <v/>
      </c>
      <c r="P79" s="166" t="str">
        <f>'ادخال درجات الاختبار الاول '!AM74</f>
        <v/>
      </c>
      <c r="Q79" s="166" t="str">
        <f>'ادخال درجات الاختبار الاول '!AO74</f>
        <v/>
      </c>
      <c r="R79" s="166" t="str">
        <f>'ادخال درجات الاختبار الاول '!AQ74</f>
        <v/>
      </c>
      <c r="S79" s="166" t="str">
        <f>'ادخال درجات الاختبار الاول '!AS74</f>
        <v/>
      </c>
      <c r="T79" s="166" t="str">
        <f>'ادخال درجات الاختبار الاول '!AU74</f>
        <v/>
      </c>
      <c r="U79" s="166" t="str">
        <f>'ادخال درجات الاختبار الاول '!AW74</f>
        <v/>
      </c>
      <c r="V79" s="166" t="str">
        <f>'ادخال درجات الاختبار الاول '!AY74</f>
        <v/>
      </c>
      <c r="W79" s="166" t="str">
        <f>'ادخال درجات الاختبار الاول '!BA74</f>
        <v/>
      </c>
      <c r="X79" s="166" t="str">
        <f>'ادخال درجات الاختبار الاول '!BC74</f>
        <v/>
      </c>
      <c r="Y79" s="166" t="str">
        <f>'ادخال درجات الاختبار الاول '!BE74</f>
        <v/>
      </c>
      <c r="Z79" s="166" t="str">
        <f>'ادخال درجات الاختبار الاول '!BG74</f>
        <v/>
      </c>
      <c r="AA79" s="166" t="str">
        <f>'ادخال درجات الاختبار الاول '!BI74</f>
        <v/>
      </c>
      <c r="AB79" s="166" t="str">
        <f>'ادخال درجات الاختبار الاول '!BK74</f>
        <v/>
      </c>
      <c r="AC79" s="166" t="str">
        <f>'ادخال درجات الاختبار الاول '!BM74</f>
        <v/>
      </c>
      <c r="AD79" s="166" t="str">
        <f>'ادخال درجات الاختبار الاول '!BO74</f>
        <v/>
      </c>
      <c r="AE79" s="166" t="str">
        <f>'ادخال درجات الاختبار الاول '!BQ74</f>
        <v/>
      </c>
      <c r="AF79" s="166" t="str">
        <f>'ادخال درجات الاختبار الاول '!BS74</f>
        <v/>
      </c>
      <c r="AG79" s="166" t="str">
        <f>'ادخال درجات الاختبار الاول '!BU74</f>
        <v/>
      </c>
      <c r="AH79" s="166" t="str">
        <f>'ادخال درجات الاختبار الاول '!BW74</f>
        <v/>
      </c>
      <c r="AI79" s="166" t="str">
        <f>'ادخال درجات الاختبار الاول '!BY74</f>
        <v/>
      </c>
      <c r="AJ79" s="166" t="str">
        <f>'ادخال درجات الاختبار الاول '!CA74</f>
        <v/>
      </c>
      <c r="AK79" s="166" t="str">
        <f>'ادخال درجات الاختبار الاول '!CC74</f>
        <v/>
      </c>
      <c r="AL79" s="166" t="str">
        <f>'ادخال درجات الاختبار الاول '!CE74</f>
        <v/>
      </c>
      <c r="AM79" s="166" t="str">
        <f>'ادخال درجات الاختبار الاول '!CG74</f>
        <v/>
      </c>
      <c r="AN79" s="166" t="str">
        <f>'ادخال درجات الاختبار الاول '!CI74</f>
        <v/>
      </c>
      <c r="AR79" s="91">
        <v>69</v>
      </c>
      <c r="AS79" s="19" t="str">
        <f t="shared" si="8"/>
        <v/>
      </c>
      <c r="AT79" s="92" t="str">
        <f t="shared" si="9"/>
        <v/>
      </c>
    </row>
    <row r="80" spans="1:46">
      <c r="A80" s="91">
        <f>'ادخال درجات التشخيصي'!A76</f>
        <v>70</v>
      </c>
      <c r="B80" s="19" t="str">
        <f>IF('ادخال درجات الاختبار الاول '!B75="","",'ادخال درجات الاختبار الاول '!B75)</f>
        <v/>
      </c>
      <c r="C80" s="19" t="str">
        <f>'ادخال درجات الاختبار الاول '!AC75</f>
        <v/>
      </c>
      <c r="D80" s="92" t="str">
        <f>'ادخال درجات الاختبار الاول '!AD75</f>
        <v/>
      </c>
      <c r="G80" t="str">
        <f>IF(B80="","",RANK(D80,$D:$D,1)+COUNTIF(D$11:$D80,D80)-1)</f>
        <v/>
      </c>
      <c r="H80" t="str">
        <f>IF(B80="","",RANK(D80,$D:$D)+COUNTIF($D$11:D80,D80)-1)</f>
        <v/>
      </c>
      <c r="J80" s="91">
        <v>70</v>
      </c>
      <c r="K80" s="19" t="str">
        <f t="shared" si="5"/>
        <v/>
      </c>
      <c r="L80" s="92" t="str">
        <f t="shared" si="6"/>
        <v/>
      </c>
      <c r="M80" s="219"/>
      <c r="N80" s="220">
        <f t="shared" si="7"/>
        <v>70</v>
      </c>
      <c r="O80" s="188" t="str">
        <f t="shared" si="7"/>
        <v/>
      </c>
      <c r="P80" s="166" t="str">
        <f>'ادخال درجات الاختبار الاول '!AM75</f>
        <v/>
      </c>
      <c r="Q80" s="166" t="str">
        <f>'ادخال درجات الاختبار الاول '!AO75</f>
        <v/>
      </c>
      <c r="R80" s="166" t="str">
        <f>'ادخال درجات الاختبار الاول '!AQ75</f>
        <v/>
      </c>
      <c r="S80" s="166" t="str">
        <f>'ادخال درجات الاختبار الاول '!AS75</f>
        <v/>
      </c>
      <c r="T80" s="166" t="str">
        <f>'ادخال درجات الاختبار الاول '!AU75</f>
        <v/>
      </c>
      <c r="U80" s="166" t="str">
        <f>'ادخال درجات الاختبار الاول '!AW75</f>
        <v/>
      </c>
      <c r="V80" s="166" t="str">
        <f>'ادخال درجات الاختبار الاول '!AY75</f>
        <v/>
      </c>
      <c r="W80" s="166" t="str">
        <f>'ادخال درجات الاختبار الاول '!BA75</f>
        <v/>
      </c>
      <c r="X80" s="166" t="str">
        <f>'ادخال درجات الاختبار الاول '!BC75</f>
        <v/>
      </c>
      <c r="Y80" s="166" t="str">
        <f>'ادخال درجات الاختبار الاول '!BE75</f>
        <v/>
      </c>
      <c r="Z80" s="166" t="str">
        <f>'ادخال درجات الاختبار الاول '!BG75</f>
        <v/>
      </c>
      <c r="AA80" s="166" t="str">
        <f>'ادخال درجات الاختبار الاول '!BI75</f>
        <v/>
      </c>
      <c r="AB80" s="166" t="str">
        <f>'ادخال درجات الاختبار الاول '!BK75</f>
        <v/>
      </c>
      <c r="AC80" s="166" t="str">
        <f>'ادخال درجات الاختبار الاول '!BM75</f>
        <v/>
      </c>
      <c r="AD80" s="166" t="str">
        <f>'ادخال درجات الاختبار الاول '!BO75</f>
        <v/>
      </c>
      <c r="AE80" s="166" t="str">
        <f>'ادخال درجات الاختبار الاول '!BQ75</f>
        <v/>
      </c>
      <c r="AF80" s="166" t="str">
        <f>'ادخال درجات الاختبار الاول '!BS75</f>
        <v/>
      </c>
      <c r="AG80" s="166" t="str">
        <f>'ادخال درجات الاختبار الاول '!BU75</f>
        <v/>
      </c>
      <c r="AH80" s="166" t="str">
        <f>'ادخال درجات الاختبار الاول '!BW75</f>
        <v/>
      </c>
      <c r="AI80" s="166" t="str">
        <f>'ادخال درجات الاختبار الاول '!BY75</f>
        <v/>
      </c>
      <c r="AJ80" s="166" t="str">
        <f>'ادخال درجات الاختبار الاول '!CA75</f>
        <v/>
      </c>
      <c r="AK80" s="166" t="str">
        <f>'ادخال درجات الاختبار الاول '!CC75</f>
        <v/>
      </c>
      <c r="AL80" s="166" t="str">
        <f>'ادخال درجات الاختبار الاول '!CE75</f>
        <v/>
      </c>
      <c r="AM80" s="166" t="str">
        <f>'ادخال درجات الاختبار الاول '!CG75</f>
        <v/>
      </c>
      <c r="AN80" s="166" t="str">
        <f>'ادخال درجات الاختبار الاول '!CI75</f>
        <v/>
      </c>
      <c r="AR80" s="91">
        <v>70</v>
      </c>
      <c r="AS80" s="19" t="str">
        <f t="shared" si="8"/>
        <v/>
      </c>
      <c r="AT80" s="92" t="str">
        <f t="shared" si="9"/>
        <v/>
      </c>
    </row>
    <row r="81" spans="1:46">
      <c r="A81" s="91">
        <f>'ادخال درجات التشخيصي'!A77</f>
        <v>71</v>
      </c>
      <c r="B81" s="19" t="str">
        <f>IF('ادخال درجات الاختبار الاول '!B76="","",'ادخال درجات الاختبار الاول '!B76)</f>
        <v/>
      </c>
      <c r="C81" s="19" t="str">
        <f>'ادخال درجات الاختبار الاول '!AC76</f>
        <v/>
      </c>
      <c r="D81" s="92" t="str">
        <f>'ادخال درجات الاختبار الاول '!AD76</f>
        <v/>
      </c>
      <c r="G81" t="str">
        <f>IF(B81="","",RANK(D81,$D:$D,1)+COUNTIF(D$11:$D81,D81)-1)</f>
        <v/>
      </c>
      <c r="H81" t="str">
        <f>IF(B81="","",RANK(D81,$D:$D)+COUNTIF($D$11:D81,D81)-1)</f>
        <v/>
      </c>
      <c r="J81" s="91">
        <v>71</v>
      </c>
      <c r="K81" s="19" t="str">
        <f t="shared" si="5"/>
        <v/>
      </c>
      <c r="L81" s="92" t="str">
        <f t="shared" si="6"/>
        <v/>
      </c>
      <c r="M81" s="219"/>
      <c r="N81" s="220">
        <f t="shared" si="7"/>
        <v>71</v>
      </c>
      <c r="O81" s="188" t="str">
        <f t="shared" si="7"/>
        <v/>
      </c>
      <c r="P81" s="166" t="str">
        <f>'ادخال درجات الاختبار الاول '!AM76</f>
        <v/>
      </c>
      <c r="Q81" s="166" t="str">
        <f>'ادخال درجات الاختبار الاول '!AO76</f>
        <v/>
      </c>
      <c r="R81" s="166" t="str">
        <f>'ادخال درجات الاختبار الاول '!AQ76</f>
        <v/>
      </c>
      <c r="S81" s="166" t="str">
        <f>'ادخال درجات الاختبار الاول '!AS76</f>
        <v/>
      </c>
      <c r="T81" s="166" t="str">
        <f>'ادخال درجات الاختبار الاول '!AU76</f>
        <v/>
      </c>
      <c r="U81" s="166" t="str">
        <f>'ادخال درجات الاختبار الاول '!AW76</f>
        <v/>
      </c>
      <c r="V81" s="166" t="str">
        <f>'ادخال درجات الاختبار الاول '!AY76</f>
        <v/>
      </c>
      <c r="W81" s="166" t="str">
        <f>'ادخال درجات الاختبار الاول '!BA76</f>
        <v/>
      </c>
      <c r="X81" s="166" t="str">
        <f>'ادخال درجات الاختبار الاول '!BC76</f>
        <v/>
      </c>
      <c r="Y81" s="166" t="str">
        <f>'ادخال درجات الاختبار الاول '!BE76</f>
        <v/>
      </c>
      <c r="Z81" s="166" t="str">
        <f>'ادخال درجات الاختبار الاول '!BG76</f>
        <v/>
      </c>
      <c r="AA81" s="166" t="str">
        <f>'ادخال درجات الاختبار الاول '!BI76</f>
        <v/>
      </c>
      <c r="AB81" s="166" t="str">
        <f>'ادخال درجات الاختبار الاول '!BK76</f>
        <v/>
      </c>
      <c r="AC81" s="166" t="str">
        <f>'ادخال درجات الاختبار الاول '!BM76</f>
        <v/>
      </c>
      <c r="AD81" s="166" t="str">
        <f>'ادخال درجات الاختبار الاول '!BO76</f>
        <v/>
      </c>
      <c r="AE81" s="166" t="str">
        <f>'ادخال درجات الاختبار الاول '!BQ76</f>
        <v/>
      </c>
      <c r="AF81" s="166" t="str">
        <f>'ادخال درجات الاختبار الاول '!BS76</f>
        <v/>
      </c>
      <c r="AG81" s="166" t="str">
        <f>'ادخال درجات الاختبار الاول '!BU76</f>
        <v/>
      </c>
      <c r="AH81" s="166" t="str">
        <f>'ادخال درجات الاختبار الاول '!BW76</f>
        <v/>
      </c>
      <c r="AI81" s="166" t="str">
        <f>'ادخال درجات الاختبار الاول '!BY76</f>
        <v/>
      </c>
      <c r="AJ81" s="166" t="str">
        <f>'ادخال درجات الاختبار الاول '!CA76</f>
        <v/>
      </c>
      <c r="AK81" s="166" t="str">
        <f>'ادخال درجات الاختبار الاول '!CC76</f>
        <v/>
      </c>
      <c r="AL81" s="166" t="str">
        <f>'ادخال درجات الاختبار الاول '!CE76</f>
        <v/>
      </c>
      <c r="AM81" s="166" t="str">
        <f>'ادخال درجات الاختبار الاول '!CG76</f>
        <v/>
      </c>
      <c r="AN81" s="166" t="str">
        <f>'ادخال درجات الاختبار الاول '!CI76</f>
        <v/>
      </c>
      <c r="AR81" s="91">
        <v>71</v>
      </c>
      <c r="AS81" s="19" t="str">
        <f t="shared" si="8"/>
        <v/>
      </c>
      <c r="AT81" s="92" t="str">
        <f t="shared" si="9"/>
        <v/>
      </c>
    </row>
    <row r="82" spans="1:46">
      <c r="A82" s="91">
        <f>'ادخال درجات التشخيصي'!A78</f>
        <v>72</v>
      </c>
      <c r="B82" s="19" t="str">
        <f>IF('ادخال درجات الاختبار الاول '!B77="","",'ادخال درجات الاختبار الاول '!B77)</f>
        <v/>
      </c>
      <c r="C82" s="19" t="str">
        <f>'ادخال درجات الاختبار الاول '!AC77</f>
        <v/>
      </c>
      <c r="D82" s="92" t="str">
        <f>'ادخال درجات الاختبار الاول '!AD77</f>
        <v/>
      </c>
      <c r="G82" t="str">
        <f>IF(B82="","",RANK(D82,$D:$D,1)+COUNTIF(D$11:$D82,D82)-1)</f>
        <v/>
      </c>
      <c r="H82" t="str">
        <f>IF(B82="","",RANK(D82,$D:$D)+COUNTIF($D$11:D82,D82)-1)</f>
        <v/>
      </c>
      <c r="J82" s="91">
        <v>72</v>
      </c>
      <c r="K82" s="19" t="str">
        <f t="shared" si="5"/>
        <v/>
      </c>
      <c r="L82" s="92" t="str">
        <f t="shared" si="6"/>
        <v/>
      </c>
      <c r="M82" s="219"/>
      <c r="N82" s="220">
        <f t="shared" si="7"/>
        <v>72</v>
      </c>
      <c r="O82" s="188" t="str">
        <f t="shared" si="7"/>
        <v/>
      </c>
      <c r="P82" s="166" t="str">
        <f>'ادخال درجات الاختبار الاول '!AM77</f>
        <v/>
      </c>
      <c r="Q82" s="166" t="str">
        <f>'ادخال درجات الاختبار الاول '!AO77</f>
        <v/>
      </c>
      <c r="R82" s="166" t="str">
        <f>'ادخال درجات الاختبار الاول '!AQ77</f>
        <v/>
      </c>
      <c r="S82" s="166" t="str">
        <f>'ادخال درجات الاختبار الاول '!AS77</f>
        <v/>
      </c>
      <c r="T82" s="166" t="str">
        <f>'ادخال درجات الاختبار الاول '!AU77</f>
        <v/>
      </c>
      <c r="U82" s="166" t="str">
        <f>'ادخال درجات الاختبار الاول '!AW77</f>
        <v/>
      </c>
      <c r="V82" s="166" t="str">
        <f>'ادخال درجات الاختبار الاول '!AY77</f>
        <v/>
      </c>
      <c r="W82" s="166" t="str">
        <f>'ادخال درجات الاختبار الاول '!BA77</f>
        <v/>
      </c>
      <c r="X82" s="166" t="str">
        <f>'ادخال درجات الاختبار الاول '!BC77</f>
        <v/>
      </c>
      <c r="Y82" s="166" t="str">
        <f>'ادخال درجات الاختبار الاول '!BE77</f>
        <v/>
      </c>
      <c r="Z82" s="166" t="str">
        <f>'ادخال درجات الاختبار الاول '!BG77</f>
        <v/>
      </c>
      <c r="AA82" s="166" t="str">
        <f>'ادخال درجات الاختبار الاول '!BI77</f>
        <v/>
      </c>
      <c r="AB82" s="166" t="str">
        <f>'ادخال درجات الاختبار الاول '!BK77</f>
        <v/>
      </c>
      <c r="AC82" s="166" t="str">
        <f>'ادخال درجات الاختبار الاول '!BM77</f>
        <v/>
      </c>
      <c r="AD82" s="166" t="str">
        <f>'ادخال درجات الاختبار الاول '!BO77</f>
        <v/>
      </c>
      <c r="AE82" s="166" t="str">
        <f>'ادخال درجات الاختبار الاول '!BQ77</f>
        <v/>
      </c>
      <c r="AF82" s="166" t="str">
        <f>'ادخال درجات الاختبار الاول '!BS77</f>
        <v/>
      </c>
      <c r="AG82" s="166" t="str">
        <f>'ادخال درجات الاختبار الاول '!BU77</f>
        <v/>
      </c>
      <c r="AH82" s="166" t="str">
        <f>'ادخال درجات الاختبار الاول '!BW77</f>
        <v/>
      </c>
      <c r="AI82" s="166" t="str">
        <f>'ادخال درجات الاختبار الاول '!BY77</f>
        <v/>
      </c>
      <c r="AJ82" s="166" t="str">
        <f>'ادخال درجات الاختبار الاول '!CA77</f>
        <v/>
      </c>
      <c r="AK82" s="166" t="str">
        <f>'ادخال درجات الاختبار الاول '!CC77</f>
        <v/>
      </c>
      <c r="AL82" s="166" t="str">
        <f>'ادخال درجات الاختبار الاول '!CE77</f>
        <v/>
      </c>
      <c r="AM82" s="166" t="str">
        <f>'ادخال درجات الاختبار الاول '!CG77</f>
        <v/>
      </c>
      <c r="AN82" s="166" t="str">
        <f>'ادخال درجات الاختبار الاول '!CI77</f>
        <v/>
      </c>
      <c r="AR82" s="91">
        <v>72</v>
      </c>
      <c r="AS82" s="19" t="str">
        <f t="shared" si="8"/>
        <v/>
      </c>
      <c r="AT82" s="92" t="str">
        <f t="shared" si="9"/>
        <v/>
      </c>
    </row>
    <row r="83" spans="1:46">
      <c r="A83" s="91">
        <f>'ادخال درجات التشخيصي'!A79</f>
        <v>73</v>
      </c>
      <c r="B83" s="19" t="str">
        <f>IF('ادخال درجات الاختبار الاول '!B78="","",'ادخال درجات الاختبار الاول '!B78)</f>
        <v/>
      </c>
      <c r="C83" s="19" t="str">
        <f>'ادخال درجات الاختبار الاول '!AC78</f>
        <v/>
      </c>
      <c r="D83" s="92" t="str">
        <f>'ادخال درجات الاختبار الاول '!AD78</f>
        <v/>
      </c>
      <c r="G83" t="str">
        <f>IF(B83="","",RANK(D83,$D:$D,1)+COUNTIF(D$11:$D83,D83)-1)</f>
        <v/>
      </c>
      <c r="H83" t="str">
        <f>IF(B83="","",RANK(D83,$D:$D)+COUNTIF($D$11:D83,D83)-1)</f>
        <v/>
      </c>
      <c r="J83" s="91">
        <v>73</v>
      </c>
      <c r="K83" s="19" t="str">
        <f t="shared" si="5"/>
        <v/>
      </c>
      <c r="L83" s="92" t="str">
        <f t="shared" si="6"/>
        <v/>
      </c>
      <c r="M83" s="219"/>
      <c r="N83" s="220">
        <f t="shared" si="7"/>
        <v>73</v>
      </c>
      <c r="O83" s="188" t="str">
        <f t="shared" si="7"/>
        <v/>
      </c>
      <c r="P83" s="166" t="str">
        <f>'ادخال درجات الاختبار الاول '!AM78</f>
        <v/>
      </c>
      <c r="Q83" s="166" t="str">
        <f>'ادخال درجات الاختبار الاول '!AO78</f>
        <v/>
      </c>
      <c r="R83" s="166" t="str">
        <f>'ادخال درجات الاختبار الاول '!AQ78</f>
        <v/>
      </c>
      <c r="S83" s="166" t="str">
        <f>'ادخال درجات الاختبار الاول '!AS78</f>
        <v/>
      </c>
      <c r="T83" s="166" t="str">
        <f>'ادخال درجات الاختبار الاول '!AU78</f>
        <v/>
      </c>
      <c r="U83" s="166" t="str">
        <f>'ادخال درجات الاختبار الاول '!AW78</f>
        <v/>
      </c>
      <c r="V83" s="166" t="str">
        <f>'ادخال درجات الاختبار الاول '!AY78</f>
        <v/>
      </c>
      <c r="W83" s="166" t="str">
        <f>'ادخال درجات الاختبار الاول '!BA78</f>
        <v/>
      </c>
      <c r="X83" s="166" t="str">
        <f>'ادخال درجات الاختبار الاول '!BC78</f>
        <v/>
      </c>
      <c r="Y83" s="166" t="str">
        <f>'ادخال درجات الاختبار الاول '!BE78</f>
        <v/>
      </c>
      <c r="Z83" s="166" t="str">
        <f>'ادخال درجات الاختبار الاول '!BG78</f>
        <v/>
      </c>
      <c r="AA83" s="166" t="str">
        <f>'ادخال درجات الاختبار الاول '!BI78</f>
        <v/>
      </c>
      <c r="AB83" s="166" t="str">
        <f>'ادخال درجات الاختبار الاول '!BK78</f>
        <v/>
      </c>
      <c r="AC83" s="166" t="str">
        <f>'ادخال درجات الاختبار الاول '!BM78</f>
        <v/>
      </c>
      <c r="AD83" s="166" t="str">
        <f>'ادخال درجات الاختبار الاول '!BO78</f>
        <v/>
      </c>
      <c r="AE83" s="166" t="str">
        <f>'ادخال درجات الاختبار الاول '!BQ78</f>
        <v/>
      </c>
      <c r="AF83" s="166" t="str">
        <f>'ادخال درجات الاختبار الاول '!BS78</f>
        <v/>
      </c>
      <c r="AG83" s="166" t="str">
        <f>'ادخال درجات الاختبار الاول '!BU78</f>
        <v/>
      </c>
      <c r="AH83" s="166" t="str">
        <f>'ادخال درجات الاختبار الاول '!BW78</f>
        <v/>
      </c>
      <c r="AI83" s="166" t="str">
        <f>'ادخال درجات الاختبار الاول '!BY78</f>
        <v/>
      </c>
      <c r="AJ83" s="166" t="str">
        <f>'ادخال درجات الاختبار الاول '!CA78</f>
        <v/>
      </c>
      <c r="AK83" s="166" t="str">
        <f>'ادخال درجات الاختبار الاول '!CC78</f>
        <v/>
      </c>
      <c r="AL83" s="166" t="str">
        <f>'ادخال درجات الاختبار الاول '!CE78</f>
        <v/>
      </c>
      <c r="AM83" s="166" t="str">
        <f>'ادخال درجات الاختبار الاول '!CG78</f>
        <v/>
      </c>
      <c r="AN83" s="166" t="str">
        <f>'ادخال درجات الاختبار الاول '!CI78</f>
        <v/>
      </c>
      <c r="AR83" s="91">
        <v>73</v>
      </c>
      <c r="AS83" s="19" t="str">
        <f t="shared" si="8"/>
        <v/>
      </c>
      <c r="AT83" s="92" t="str">
        <f t="shared" si="9"/>
        <v/>
      </c>
    </row>
    <row r="84" spans="1:46">
      <c r="A84" s="91">
        <f>'ادخال درجات التشخيصي'!A80</f>
        <v>74</v>
      </c>
      <c r="B84" s="19" t="str">
        <f>IF('ادخال درجات الاختبار الاول '!B79="","",'ادخال درجات الاختبار الاول '!B79)</f>
        <v/>
      </c>
      <c r="C84" s="19" t="str">
        <f>'ادخال درجات الاختبار الاول '!AC79</f>
        <v/>
      </c>
      <c r="D84" s="92" t="str">
        <f>'ادخال درجات الاختبار الاول '!AD79</f>
        <v/>
      </c>
      <c r="G84" t="str">
        <f>IF(B84="","",RANK(D84,$D:$D,1)+COUNTIF(D$11:$D84,D84)-1)</f>
        <v/>
      </c>
      <c r="H84" t="str">
        <f>IF(B84="","",RANK(D84,$D:$D)+COUNTIF($D$11:D84,D84)-1)</f>
        <v/>
      </c>
      <c r="J84" s="91">
        <v>74</v>
      </c>
      <c r="K84" s="19" t="str">
        <f t="shared" si="5"/>
        <v/>
      </c>
      <c r="L84" s="92" t="str">
        <f t="shared" si="6"/>
        <v/>
      </c>
      <c r="M84" s="219"/>
      <c r="N84" s="220">
        <f t="shared" si="7"/>
        <v>74</v>
      </c>
      <c r="O84" s="188" t="str">
        <f t="shared" si="7"/>
        <v/>
      </c>
      <c r="P84" s="166" t="str">
        <f>'ادخال درجات الاختبار الاول '!AM79</f>
        <v/>
      </c>
      <c r="Q84" s="166" t="str">
        <f>'ادخال درجات الاختبار الاول '!AO79</f>
        <v/>
      </c>
      <c r="R84" s="166" t="str">
        <f>'ادخال درجات الاختبار الاول '!AQ79</f>
        <v/>
      </c>
      <c r="S84" s="166" t="str">
        <f>'ادخال درجات الاختبار الاول '!AS79</f>
        <v/>
      </c>
      <c r="T84" s="166" t="str">
        <f>'ادخال درجات الاختبار الاول '!AU79</f>
        <v/>
      </c>
      <c r="U84" s="166" t="str">
        <f>'ادخال درجات الاختبار الاول '!AW79</f>
        <v/>
      </c>
      <c r="V84" s="166" t="str">
        <f>'ادخال درجات الاختبار الاول '!AY79</f>
        <v/>
      </c>
      <c r="W84" s="166" t="str">
        <f>'ادخال درجات الاختبار الاول '!BA79</f>
        <v/>
      </c>
      <c r="X84" s="166" t="str">
        <f>'ادخال درجات الاختبار الاول '!BC79</f>
        <v/>
      </c>
      <c r="Y84" s="166" t="str">
        <f>'ادخال درجات الاختبار الاول '!BE79</f>
        <v/>
      </c>
      <c r="Z84" s="166" t="str">
        <f>'ادخال درجات الاختبار الاول '!BG79</f>
        <v/>
      </c>
      <c r="AA84" s="166" t="str">
        <f>'ادخال درجات الاختبار الاول '!BI79</f>
        <v/>
      </c>
      <c r="AB84" s="166" t="str">
        <f>'ادخال درجات الاختبار الاول '!BK79</f>
        <v/>
      </c>
      <c r="AC84" s="166" t="str">
        <f>'ادخال درجات الاختبار الاول '!BM79</f>
        <v/>
      </c>
      <c r="AD84" s="166" t="str">
        <f>'ادخال درجات الاختبار الاول '!BO79</f>
        <v/>
      </c>
      <c r="AE84" s="166" t="str">
        <f>'ادخال درجات الاختبار الاول '!BQ79</f>
        <v/>
      </c>
      <c r="AF84" s="166" t="str">
        <f>'ادخال درجات الاختبار الاول '!BS79</f>
        <v/>
      </c>
      <c r="AG84" s="166" t="str">
        <f>'ادخال درجات الاختبار الاول '!BU79</f>
        <v/>
      </c>
      <c r="AH84" s="166" t="str">
        <f>'ادخال درجات الاختبار الاول '!BW79</f>
        <v/>
      </c>
      <c r="AI84" s="166" t="str">
        <f>'ادخال درجات الاختبار الاول '!BY79</f>
        <v/>
      </c>
      <c r="AJ84" s="166" t="str">
        <f>'ادخال درجات الاختبار الاول '!CA79</f>
        <v/>
      </c>
      <c r="AK84" s="166" t="str">
        <f>'ادخال درجات الاختبار الاول '!CC79</f>
        <v/>
      </c>
      <c r="AL84" s="166" t="str">
        <f>'ادخال درجات الاختبار الاول '!CE79</f>
        <v/>
      </c>
      <c r="AM84" s="166" t="str">
        <f>'ادخال درجات الاختبار الاول '!CG79</f>
        <v/>
      </c>
      <c r="AN84" s="166" t="str">
        <f>'ادخال درجات الاختبار الاول '!CI79</f>
        <v/>
      </c>
      <c r="AR84" s="91">
        <v>74</v>
      </c>
      <c r="AS84" s="19" t="str">
        <f t="shared" si="8"/>
        <v/>
      </c>
      <c r="AT84" s="92" t="str">
        <f t="shared" si="9"/>
        <v/>
      </c>
    </row>
    <row r="85" spans="1:46">
      <c r="A85" s="91">
        <f>'ادخال درجات التشخيصي'!A81</f>
        <v>75</v>
      </c>
      <c r="B85" s="19" t="str">
        <f>IF('ادخال درجات الاختبار الاول '!B80="","",'ادخال درجات الاختبار الاول '!B80)</f>
        <v/>
      </c>
      <c r="C85" s="19" t="str">
        <f>'ادخال درجات الاختبار الاول '!AC80</f>
        <v/>
      </c>
      <c r="D85" s="92" t="str">
        <f>'ادخال درجات الاختبار الاول '!AD80</f>
        <v/>
      </c>
      <c r="G85" t="str">
        <f>IF(B85="","",RANK(D85,$D:$D,1)+COUNTIF(D$11:$D85,D85)-1)</f>
        <v/>
      </c>
      <c r="H85" t="str">
        <f>IF(B85="","",RANK(D85,$D:$D)+COUNTIF($D$11:D85,D85)-1)</f>
        <v/>
      </c>
      <c r="J85" s="91">
        <v>75</v>
      </c>
      <c r="K85" s="19" t="str">
        <f t="shared" si="5"/>
        <v/>
      </c>
      <c r="L85" s="92" t="str">
        <f t="shared" si="6"/>
        <v/>
      </c>
      <c r="M85" s="219"/>
      <c r="N85" s="220">
        <f t="shared" si="7"/>
        <v>75</v>
      </c>
      <c r="O85" s="188" t="str">
        <f t="shared" si="7"/>
        <v/>
      </c>
      <c r="P85" s="166" t="str">
        <f>'ادخال درجات الاختبار الاول '!AM80</f>
        <v/>
      </c>
      <c r="Q85" s="166" t="str">
        <f>'ادخال درجات الاختبار الاول '!AO80</f>
        <v/>
      </c>
      <c r="R85" s="166" t="str">
        <f>'ادخال درجات الاختبار الاول '!AQ80</f>
        <v/>
      </c>
      <c r="S85" s="166" t="str">
        <f>'ادخال درجات الاختبار الاول '!AS80</f>
        <v/>
      </c>
      <c r="T85" s="166" t="str">
        <f>'ادخال درجات الاختبار الاول '!AU80</f>
        <v/>
      </c>
      <c r="U85" s="166" t="str">
        <f>'ادخال درجات الاختبار الاول '!AW80</f>
        <v/>
      </c>
      <c r="V85" s="166" t="str">
        <f>'ادخال درجات الاختبار الاول '!AY80</f>
        <v/>
      </c>
      <c r="W85" s="166" t="str">
        <f>'ادخال درجات الاختبار الاول '!BA80</f>
        <v/>
      </c>
      <c r="X85" s="166" t="str">
        <f>'ادخال درجات الاختبار الاول '!BC80</f>
        <v/>
      </c>
      <c r="Y85" s="166" t="str">
        <f>'ادخال درجات الاختبار الاول '!BE80</f>
        <v/>
      </c>
      <c r="Z85" s="166" t="str">
        <f>'ادخال درجات الاختبار الاول '!BG80</f>
        <v/>
      </c>
      <c r="AA85" s="166" t="str">
        <f>'ادخال درجات الاختبار الاول '!BI80</f>
        <v/>
      </c>
      <c r="AB85" s="166" t="str">
        <f>'ادخال درجات الاختبار الاول '!BK80</f>
        <v/>
      </c>
      <c r="AC85" s="166" t="str">
        <f>'ادخال درجات الاختبار الاول '!BM80</f>
        <v/>
      </c>
      <c r="AD85" s="166" t="str">
        <f>'ادخال درجات الاختبار الاول '!BO80</f>
        <v/>
      </c>
      <c r="AE85" s="166" t="str">
        <f>'ادخال درجات الاختبار الاول '!BQ80</f>
        <v/>
      </c>
      <c r="AF85" s="166" t="str">
        <f>'ادخال درجات الاختبار الاول '!BS80</f>
        <v/>
      </c>
      <c r="AG85" s="166" t="str">
        <f>'ادخال درجات الاختبار الاول '!BU80</f>
        <v/>
      </c>
      <c r="AH85" s="166" t="str">
        <f>'ادخال درجات الاختبار الاول '!BW80</f>
        <v/>
      </c>
      <c r="AI85" s="166" t="str">
        <f>'ادخال درجات الاختبار الاول '!BY80</f>
        <v/>
      </c>
      <c r="AJ85" s="166" t="str">
        <f>'ادخال درجات الاختبار الاول '!CA80</f>
        <v/>
      </c>
      <c r="AK85" s="166" t="str">
        <f>'ادخال درجات الاختبار الاول '!CC80</f>
        <v/>
      </c>
      <c r="AL85" s="166" t="str">
        <f>'ادخال درجات الاختبار الاول '!CE80</f>
        <v/>
      </c>
      <c r="AM85" s="166" t="str">
        <f>'ادخال درجات الاختبار الاول '!CG80</f>
        <v/>
      </c>
      <c r="AN85" s="166" t="str">
        <f>'ادخال درجات الاختبار الاول '!CI80</f>
        <v/>
      </c>
      <c r="AR85" s="91">
        <v>75</v>
      </c>
      <c r="AS85" s="19" t="str">
        <f t="shared" si="8"/>
        <v/>
      </c>
      <c r="AT85" s="92" t="str">
        <f t="shared" si="9"/>
        <v/>
      </c>
    </row>
    <row r="86" spans="1:46">
      <c r="A86" s="91">
        <f>'ادخال درجات التشخيصي'!A82</f>
        <v>76</v>
      </c>
      <c r="B86" s="19" t="str">
        <f>IF('ادخال درجات الاختبار الاول '!B81="","",'ادخال درجات الاختبار الاول '!B81)</f>
        <v/>
      </c>
      <c r="C86" s="19" t="str">
        <f>'ادخال درجات الاختبار الاول '!AC81</f>
        <v/>
      </c>
      <c r="D86" s="92" t="str">
        <f>'ادخال درجات الاختبار الاول '!AD81</f>
        <v/>
      </c>
      <c r="G86" t="str">
        <f>IF(B86="","",RANK(D86,$D:$D,1)+COUNTIF(D$11:$D86,D86)-1)</f>
        <v/>
      </c>
      <c r="H86" t="str">
        <f>IF(B86="","",RANK(D86,$D:$D)+COUNTIF($D$11:D86,D86)-1)</f>
        <v/>
      </c>
      <c r="J86" s="91">
        <v>76</v>
      </c>
      <c r="K86" s="19" t="str">
        <f t="shared" si="5"/>
        <v/>
      </c>
      <c r="L86" s="92" t="str">
        <f t="shared" si="6"/>
        <v/>
      </c>
      <c r="M86" s="219"/>
      <c r="N86" s="220">
        <f t="shared" si="7"/>
        <v>76</v>
      </c>
      <c r="O86" s="188" t="str">
        <f t="shared" si="7"/>
        <v/>
      </c>
      <c r="P86" s="166" t="str">
        <f>'ادخال درجات الاختبار الاول '!AM81</f>
        <v/>
      </c>
      <c r="Q86" s="166" t="str">
        <f>'ادخال درجات الاختبار الاول '!AO81</f>
        <v/>
      </c>
      <c r="R86" s="166" t="str">
        <f>'ادخال درجات الاختبار الاول '!AQ81</f>
        <v/>
      </c>
      <c r="S86" s="166" t="str">
        <f>'ادخال درجات الاختبار الاول '!AS81</f>
        <v/>
      </c>
      <c r="T86" s="166" t="str">
        <f>'ادخال درجات الاختبار الاول '!AU81</f>
        <v/>
      </c>
      <c r="U86" s="166" t="str">
        <f>'ادخال درجات الاختبار الاول '!AW81</f>
        <v/>
      </c>
      <c r="V86" s="166" t="str">
        <f>'ادخال درجات الاختبار الاول '!AY81</f>
        <v/>
      </c>
      <c r="W86" s="166" t="str">
        <f>'ادخال درجات الاختبار الاول '!BA81</f>
        <v/>
      </c>
      <c r="X86" s="166" t="str">
        <f>'ادخال درجات الاختبار الاول '!BC81</f>
        <v/>
      </c>
      <c r="Y86" s="166" t="str">
        <f>'ادخال درجات الاختبار الاول '!BE81</f>
        <v/>
      </c>
      <c r="Z86" s="166" t="str">
        <f>'ادخال درجات الاختبار الاول '!BG81</f>
        <v/>
      </c>
      <c r="AA86" s="166" t="str">
        <f>'ادخال درجات الاختبار الاول '!BI81</f>
        <v/>
      </c>
      <c r="AB86" s="166" t="str">
        <f>'ادخال درجات الاختبار الاول '!BK81</f>
        <v/>
      </c>
      <c r="AC86" s="166" t="str">
        <f>'ادخال درجات الاختبار الاول '!BM81</f>
        <v/>
      </c>
      <c r="AD86" s="166" t="str">
        <f>'ادخال درجات الاختبار الاول '!BO81</f>
        <v/>
      </c>
      <c r="AE86" s="166" t="str">
        <f>'ادخال درجات الاختبار الاول '!BQ81</f>
        <v/>
      </c>
      <c r="AF86" s="166" t="str">
        <f>'ادخال درجات الاختبار الاول '!BS81</f>
        <v/>
      </c>
      <c r="AG86" s="166" t="str">
        <f>'ادخال درجات الاختبار الاول '!BU81</f>
        <v/>
      </c>
      <c r="AH86" s="166" t="str">
        <f>'ادخال درجات الاختبار الاول '!BW81</f>
        <v/>
      </c>
      <c r="AI86" s="166" t="str">
        <f>'ادخال درجات الاختبار الاول '!BY81</f>
        <v/>
      </c>
      <c r="AJ86" s="166" t="str">
        <f>'ادخال درجات الاختبار الاول '!CA81</f>
        <v/>
      </c>
      <c r="AK86" s="166" t="str">
        <f>'ادخال درجات الاختبار الاول '!CC81</f>
        <v/>
      </c>
      <c r="AL86" s="166" t="str">
        <f>'ادخال درجات الاختبار الاول '!CE81</f>
        <v/>
      </c>
      <c r="AM86" s="166" t="str">
        <f>'ادخال درجات الاختبار الاول '!CG81</f>
        <v/>
      </c>
      <c r="AN86" s="166" t="str">
        <f>'ادخال درجات الاختبار الاول '!CI81</f>
        <v/>
      </c>
      <c r="AR86" s="91">
        <v>76</v>
      </c>
      <c r="AS86" s="19" t="str">
        <f t="shared" si="8"/>
        <v/>
      </c>
      <c r="AT86" s="92" t="str">
        <f t="shared" si="9"/>
        <v/>
      </c>
    </row>
    <row r="87" spans="1:46">
      <c r="A87" s="91">
        <f>'ادخال درجات التشخيصي'!A83</f>
        <v>77</v>
      </c>
      <c r="B87" s="19" t="str">
        <f>IF('ادخال درجات الاختبار الاول '!B82="","",'ادخال درجات الاختبار الاول '!B82)</f>
        <v/>
      </c>
      <c r="C87" s="19" t="str">
        <f>'ادخال درجات الاختبار الاول '!AC82</f>
        <v/>
      </c>
      <c r="D87" s="92" t="str">
        <f>'ادخال درجات الاختبار الاول '!AD82</f>
        <v/>
      </c>
      <c r="G87" t="str">
        <f>IF(B87="","",RANK(D87,$D:$D,1)+COUNTIF(D$11:$D87,D87)-1)</f>
        <v/>
      </c>
      <c r="H87" t="str">
        <f>IF(B87="","",RANK(D87,$D:$D)+COUNTIF($D$11:D87,D87)-1)</f>
        <v/>
      </c>
      <c r="J87" s="91">
        <v>77</v>
      </c>
      <c r="K87" s="19" t="str">
        <f t="shared" si="5"/>
        <v/>
      </c>
      <c r="L87" s="92" t="str">
        <f t="shared" si="6"/>
        <v/>
      </c>
      <c r="M87" s="219"/>
      <c r="N87" s="220">
        <f t="shared" si="7"/>
        <v>77</v>
      </c>
      <c r="O87" s="188" t="str">
        <f t="shared" si="7"/>
        <v/>
      </c>
      <c r="P87" s="166" t="str">
        <f>'ادخال درجات الاختبار الاول '!AM82</f>
        <v/>
      </c>
      <c r="Q87" s="166" t="str">
        <f>'ادخال درجات الاختبار الاول '!AO82</f>
        <v/>
      </c>
      <c r="R87" s="166" t="str">
        <f>'ادخال درجات الاختبار الاول '!AQ82</f>
        <v/>
      </c>
      <c r="S87" s="166" t="str">
        <f>'ادخال درجات الاختبار الاول '!AS82</f>
        <v/>
      </c>
      <c r="T87" s="166" t="str">
        <f>'ادخال درجات الاختبار الاول '!AU82</f>
        <v/>
      </c>
      <c r="U87" s="166" t="str">
        <f>'ادخال درجات الاختبار الاول '!AW82</f>
        <v/>
      </c>
      <c r="V87" s="166" t="str">
        <f>'ادخال درجات الاختبار الاول '!AY82</f>
        <v/>
      </c>
      <c r="W87" s="166" t="str">
        <f>'ادخال درجات الاختبار الاول '!BA82</f>
        <v/>
      </c>
      <c r="X87" s="166" t="str">
        <f>'ادخال درجات الاختبار الاول '!BC82</f>
        <v/>
      </c>
      <c r="Y87" s="166" t="str">
        <f>'ادخال درجات الاختبار الاول '!BE82</f>
        <v/>
      </c>
      <c r="Z87" s="166" t="str">
        <f>'ادخال درجات الاختبار الاول '!BG82</f>
        <v/>
      </c>
      <c r="AA87" s="166" t="str">
        <f>'ادخال درجات الاختبار الاول '!BI82</f>
        <v/>
      </c>
      <c r="AB87" s="166" t="str">
        <f>'ادخال درجات الاختبار الاول '!BK82</f>
        <v/>
      </c>
      <c r="AC87" s="166" t="str">
        <f>'ادخال درجات الاختبار الاول '!BM82</f>
        <v/>
      </c>
      <c r="AD87" s="166" t="str">
        <f>'ادخال درجات الاختبار الاول '!BO82</f>
        <v/>
      </c>
      <c r="AE87" s="166" t="str">
        <f>'ادخال درجات الاختبار الاول '!BQ82</f>
        <v/>
      </c>
      <c r="AF87" s="166" t="str">
        <f>'ادخال درجات الاختبار الاول '!BS82</f>
        <v/>
      </c>
      <c r="AG87" s="166" t="str">
        <f>'ادخال درجات الاختبار الاول '!BU82</f>
        <v/>
      </c>
      <c r="AH87" s="166" t="str">
        <f>'ادخال درجات الاختبار الاول '!BW82</f>
        <v/>
      </c>
      <c r="AI87" s="166" t="str">
        <f>'ادخال درجات الاختبار الاول '!BY82</f>
        <v/>
      </c>
      <c r="AJ87" s="166" t="str">
        <f>'ادخال درجات الاختبار الاول '!CA82</f>
        <v/>
      </c>
      <c r="AK87" s="166" t="str">
        <f>'ادخال درجات الاختبار الاول '!CC82</f>
        <v/>
      </c>
      <c r="AL87" s="166" t="str">
        <f>'ادخال درجات الاختبار الاول '!CE82</f>
        <v/>
      </c>
      <c r="AM87" s="166" t="str">
        <f>'ادخال درجات الاختبار الاول '!CG82</f>
        <v/>
      </c>
      <c r="AN87" s="166" t="str">
        <f>'ادخال درجات الاختبار الاول '!CI82</f>
        <v/>
      </c>
      <c r="AR87" s="91">
        <v>77</v>
      </c>
      <c r="AS87" s="19" t="str">
        <f t="shared" si="8"/>
        <v/>
      </c>
      <c r="AT87" s="92" t="str">
        <f t="shared" si="9"/>
        <v/>
      </c>
    </row>
    <row r="88" spans="1:46">
      <c r="A88" s="91">
        <f>'ادخال درجات التشخيصي'!A84</f>
        <v>78</v>
      </c>
      <c r="B88" s="19" t="str">
        <f>IF('ادخال درجات الاختبار الاول '!B83="","",'ادخال درجات الاختبار الاول '!B83)</f>
        <v/>
      </c>
      <c r="C88" s="19" t="str">
        <f>'ادخال درجات الاختبار الاول '!AC83</f>
        <v/>
      </c>
      <c r="D88" s="92" t="str">
        <f>'ادخال درجات الاختبار الاول '!AD83</f>
        <v/>
      </c>
      <c r="G88" t="str">
        <f>IF(B88="","",RANK(D88,$D:$D,1)+COUNTIF(D$11:$D88,D88)-1)</f>
        <v/>
      </c>
      <c r="H88" t="str">
        <f>IF(B88="","",RANK(D88,$D:$D)+COUNTIF($D$11:D88,D88)-1)</f>
        <v/>
      </c>
      <c r="J88" s="91">
        <v>78</v>
      </c>
      <c r="K88" s="19" t="str">
        <f t="shared" si="5"/>
        <v/>
      </c>
      <c r="L88" s="92" t="str">
        <f t="shared" si="6"/>
        <v/>
      </c>
      <c r="M88" s="219"/>
      <c r="N88" s="220">
        <f t="shared" si="7"/>
        <v>78</v>
      </c>
      <c r="O88" s="188" t="str">
        <f t="shared" si="7"/>
        <v/>
      </c>
      <c r="P88" s="166" t="str">
        <f>'ادخال درجات الاختبار الاول '!AM83</f>
        <v/>
      </c>
      <c r="Q88" s="166" t="str">
        <f>'ادخال درجات الاختبار الاول '!AO83</f>
        <v/>
      </c>
      <c r="R88" s="166" t="str">
        <f>'ادخال درجات الاختبار الاول '!AQ83</f>
        <v/>
      </c>
      <c r="S88" s="166" t="str">
        <f>'ادخال درجات الاختبار الاول '!AS83</f>
        <v/>
      </c>
      <c r="T88" s="166" t="str">
        <f>'ادخال درجات الاختبار الاول '!AU83</f>
        <v/>
      </c>
      <c r="U88" s="166" t="str">
        <f>'ادخال درجات الاختبار الاول '!AW83</f>
        <v/>
      </c>
      <c r="V88" s="166" t="str">
        <f>'ادخال درجات الاختبار الاول '!AY83</f>
        <v/>
      </c>
      <c r="W88" s="166" t="str">
        <f>'ادخال درجات الاختبار الاول '!BA83</f>
        <v/>
      </c>
      <c r="X88" s="166" t="str">
        <f>'ادخال درجات الاختبار الاول '!BC83</f>
        <v/>
      </c>
      <c r="Y88" s="166" t="str">
        <f>'ادخال درجات الاختبار الاول '!BE83</f>
        <v/>
      </c>
      <c r="Z88" s="166" t="str">
        <f>'ادخال درجات الاختبار الاول '!BG83</f>
        <v/>
      </c>
      <c r="AA88" s="166" t="str">
        <f>'ادخال درجات الاختبار الاول '!BI83</f>
        <v/>
      </c>
      <c r="AB88" s="166" t="str">
        <f>'ادخال درجات الاختبار الاول '!BK83</f>
        <v/>
      </c>
      <c r="AC88" s="166" t="str">
        <f>'ادخال درجات الاختبار الاول '!BM83</f>
        <v/>
      </c>
      <c r="AD88" s="166" t="str">
        <f>'ادخال درجات الاختبار الاول '!BO83</f>
        <v/>
      </c>
      <c r="AE88" s="166" t="str">
        <f>'ادخال درجات الاختبار الاول '!BQ83</f>
        <v/>
      </c>
      <c r="AF88" s="166" t="str">
        <f>'ادخال درجات الاختبار الاول '!BS83</f>
        <v/>
      </c>
      <c r="AG88" s="166" t="str">
        <f>'ادخال درجات الاختبار الاول '!BU83</f>
        <v/>
      </c>
      <c r="AH88" s="166" t="str">
        <f>'ادخال درجات الاختبار الاول '!BW83</f>
        <v/>
      </c>
      <c r="AI88" s="166" t="str">
        <f>'ادخال درجات الاختبار الاول '!BY83</f>
        <v/>
      </c>
      <c r="AJ88" s="166" t="str">
        <f>'ادخال درجات الاختبار الاول '!CA83</f>
        <v/>
      </c>
      <c r="AK88" s="166" t="str">
        <f>'ادخال درجات الاختبار الاول '!CC83</f>
        <v/>
      </c>
      <c r="AL88" s="166" t="str">
        <f>'ادخال درجات الاختبار الاول '!CE83</f>
        <v/>
      </c>
      <c r="AM88" s="166" t="str">
        <f>'ادخال درجات الاختبار الاول '!CG83</f>
        <v/>
      </c>
      <c r="AN88" s="166" t="str">
        <f>'ادخال درجات الاختبار الاول '!CI83</f>
        <v/>
      </c>
      <c r="AR88" s="91">
        <v>78</v>
      </c>
      <c r="AS88" s="19" t="str">
        <f t="shared" si="8"/>
        <v/>
      </c>
      <c r="AT88" s="92" t="str">
        <f t="shared" si="9"/>
        <v/>
      </c>
    </row>
    <row r="89" spans="1:46">
      <c r="A89" s="91">
        <f>'ادخال درجات التشخيصي'!A85</f>
        <v>79</v>
      </c>
      <c r="B89" s="19" t="str">
        <f>IF('ادخال درجات الاختبار الاول '!B84="","",'ادخال درجات الاختبار الاول '!B84)</f>
        <v/>
      </c>
      <c r="C89" s="19" t="str">
        <f>'ادخال درجات الاختبار الاول '!AC84</f>
        <v/>
      </c>
      <c r="D89" s="92" t="str">
        <f>'ادخال درجات الاختبار الاول '!AD84</f>
        <v/>
      </c>
      <c r="G89" t="str">
        <f>IF(B89="","",RANK(D89,$D:$D,1)+COUNTIF(D$11:$D89,D89)-1)</f>
        <v/>
      </c>
      <c r="H89" t="str">
        <f>IF(B89="","",RANK(D89,$D:$D)+COUNTIF($D$11:D89,D89)-1)</f>
        <v/>
      </c>
      <c r="J89" s="91">
        <v>79</v>
      </c>
      <c r="K89" s="19" t="str">
        <f t="shared" si="5"/>
        <v/>
      </c>
      <c r="L89" s="92" t="str">
        <f t="shared" si="6"/>
        <v/>
      </c>
      <c r="M89" s="219"/>
      <c r="N89" s="220">
        <f t="shared" si="7"/>
        <v>79</v>
      </c>
      <c r="O89" s="188" t="str">
        <f t="shared" si="7"/>
        <v/>
      </c>
      <c r="P89" s="166" t="str">
        <f>'ادخال درجات الاختبار الاول '!AM84</f>
        <v/>
      </c>
      <c r="Q89" s="166" t="str">
        <f>'ادخال درجات الاختبار الاول '!AO84</f>
        <v/>
      </c>
      <c r="R89" s="166" t="str">
        <f>'ادخال درجات الاختبار الاول '!AQ84</f>
        <v/>
      </c>
      <c r="S89" s="166" t="str">
        <f>'ادخال درجات الاختبار الاول '!AS84</f>
        <v/>
      </c>
      <c r="T89" s="166" t="str">
        <f>'ادخال درجات الاختبار الاول '!AU84</f>
        <v/>
      </c>
      <c r="U89" s="166" t="str">
        <f>'ادخال درجات الاختبار الاول '!AW84</f>
        <v/>
      </c>
      <c r="V89" s="166" t="str">
        <f>'ادخال درجات الاختبار الاول '!AY84</f>
        <v/>
      </c>
      <c r="W89" s="166" t="str">
        <f>'ادخال درجات الاختبار الاول '!BA84</f>
        <v/>
      </c>
      <c r="X89" s="166" t="str">
        <f>'ادخال درجات الاختبار الاول '!BC84</f>
        <v/>
      </c>
      <c r="Y89" s="166" t="str">
        <f>'ادخال درجات الاختبار الاول '!BE84</f>
        <v/>
      </c>
      <c r="Z89" s="166" t="str">
        <f>'ادخال درجات الاختبار الاول '!BG84</f>
        <v/>
      </c>
      <c r="AA89" s="166" t="str">
        <f>'ادخال درجات الاختبار الاول '!BI84</f>
        <v/>
      </c>
      <c r="AB89" s="166" t="str">
        <f>'ادخال درجات الاختبار الاول '!BK84</f>
        <v/>
      </c>
      <c r="AC89" s="166" t="str">
        <f>'ادخال درجات الاختبار الاول '!BM84</f>
        <v/>
      </c>
      <c r="AD89" s="166" t="str">
        <f>'ادخال درجات الاختبار الاول '!BO84</f>
        <v/>
      </c>
      <c r="AE89" s="166" t="str">
        <f>'ادخال درجات الاختبار الاول '!BQ84</f>
        <v/>
      </c>
      <c r="AF89" s="166" t="str">
        <f>'ادخال درجات الاختبار الاول '!BS84</f>
        <v/>
      </c>
      <c r="AG89" s="166" t="str">
        <f>'ادخال درجات الاختبار الاول '!BU84</f>
        <v/>
      </c>
      <c r="AH89" s="166" t="str">
        <f>'ادخال درجات الاختبار الاول '!BW84</f>
        <v/>
      </c>
      <c r="AI89" s="166" t="str">
        <f>'ادخال درجات الاختبار الاول '!BY84</f>
        <v/>
      </c>
      <c r="AJ89" s="166" t="str">
        <f>'ادخال درجات الاختبار الاول '!CA84</f>
        <v/>
      </c>
      <c r="AK89" s="166" t="str">
        <f>'ادخال درجات الاختبار الاول '!CC84</f>
        <v/>
      </c>
      <c r="AL89" s="166" t="str">
        <f>'ادخال درجات الاختبار الاول '!CE84</f>
        <v/>
      </c>
      <c r="AM89" s="166" t="str">
        <f>'ادخال درجات الاختبار الاول '!CG84</f>
        <v/>
      </c>
      <c r="AN89" s="166" t="str">
        <f>'ادخال درجات الاختبار الاول '!CI84</f>
        <v/>
      </c>
      <c r="AR89" s="91">
        <v>79</v>
      </c>
      <c r="AS89" s="19" t="str">
        <f t="shared" si="8"/>
        <v/>
      </c>
      <c r="AT89" s="92" t="str">
        <f t="shared" si="9"/>
        <v/>
      </c>
    </row>
    <row r="90" spans="1:46">
      <c r="A90" s="91">
        <f>'ادخال درجات التشخيصي'!A86</f>
        <v>80</v>
      </c>
      <c r="B90" s="19" t="str">
        <f>IF('ادخال درجات الاختبار الاول '!B85="","",'ادخال درجات الاختبار الاول '!B85)</f>
        <v/>
      </c>
      <c r="C90" s="19" t="str">
        <f>'ادخال درجات الاختبار الاول '!AC85</f>
        <v/>
      </c>
      <c r="D90" s="92" t="str">
        <f>'ادخال درجات الاختبار الاول '!AD85</f>
        <v/>
      </c>
      <c r="G90" t="str">
        <f>IF(B90="","",RANK(D90,$D:$D,1)+COUNTIF(D$11:$D90,D90)-1)</f>
        <v/>
      </c>
      <c r="H90" t="str">
        <f>IF(B90="","",RANK(D90,$D:$D)+COUNTIF($D$11:D90,D90)-1)</f>
        <v/>
      </c>
      <c r="J90" s="91">
        <v>80</v>
      </c>
      <c r="K90" s="19" t="str">
        <f t="shared" si="5"/>
        <v/>
      </c>
      <c r="L90" s="92" t="str">
        <f t="shared" si="6"/>
        <v/>
      </c>
      <c r="M90" s="219"/>
      <c r="N90" s="220">
        <f t="shared" si="7"/>
        <v>80</v>
      </c>
      <c r="O90" s="188" t="str">
        <f t="shared" si="7"/>
        <v/>
      </c>
      <c r="P90" s="166" t="str">
        <f>'ادخال درجات الاختبار الاول '!AM85</f>
        <v/>
      </c>
      <c r="Q90" s="166" t="str">
        <f>'ادخال درجات الاختبار الاول '!AO85</f>
        <v/>
      </c>
      <c r="R90" s="166" t="str">
        <f>'ادخال درجات الاختبار الاول '!AQ85</f>
        <v/>
      </c>
      <c r="S90" s="166" t="str">
        <f>'ادخال درجات الاختبار الاول '!AS85</f>
        <v/>
      </c>
      <c r="T90" s="166" t="str">
        <f>'ادخال درجات الاختبار الاول '!AU85</f>
        <v/>
      </c>
      <c r="U90" s="166" t="str">
        <f>'ادخال درجات الاختبار الاول '!AW85</f>
        <v/>
      </c>
      <c r="V90" s="166" t="str">
        <f>'ادخال درجات الاختبار الاول '!AY85</f>
        <v/>
      </c>
      <c r="W90" s="166" t="str">
        <f>'ادخال درجات الاختبار الاول '!BA85</f>
        <v/>
      </c>
      <c r="X90" s="166" t="str">
        <f>'ادخال درجات الاختبار الاول '!BC85</f>
        <v/>
      </c>
      <c r="Y90" s="166" t="str">
        <f>'ادخال درجات الاختبار الاول '!BE85</f>
        <v/>
      </c>
      <c r="Z90" s="166" t="str">
        <f>'ادخال درجات الاختبار الاول '!BG85</f>
        <v/>
      </c>
      <c r="AA90" s="166" t="str">
        <f>'ادخال درجات الاختبار الاول '!BI85</f>
        <v/>
      </c>
      <c r="AB90" s="166" t="str">
        <f>'ادخال درجات الاختبار الاول '!BK85</f>
        <v/>
      </c>
      <c r="AC90" s="166" t="str">
        <f>'ادخال درجات الاختبار الاول '!BM85</f>
        <v/>
      </c>
      <c r="AD90" s="166" t="str">
        <f>'ادخال درجات الاختبار الاول '!BO85</f>
        <v/>
      </c>
      <c r="AE90" s="166" t="str">
        <f>'ادخال درجات الاختبار الاول '!BQ85</f>
        <v/>
      </c>
      <c r="AF90" s="166" t="str">
        <f>'ادخال درجات الاختبار الاول '!BS85</f>
        <v/>
      </c>
      <c r="AG90" s="166" t="str">
        <f>'ادخال درجات الاختبار الاول '!BU85</f>
        <v/>
      </c>
      <c r="AH90" s="166" t="str">
        <f>'ادخال درجات الاختبار الاول '!BW85</f>
        <v/>
      </c>
      <c r="AI90" s="166" t="str">
        <f>'ادخال درجات الاختبار الاول '!BY85</f>
        <v/>
      </c>
      <c r="AJ90" s="166" t="str">
        <f>'ادخال درجات الاختبار الاول '!CA85</f>
        <v/>
      </c>
      <c r="AK90" s="166" t="str">
        <f>'ادخال درجات الاختبار الاول '!CC85</f>
        <v/>
      </c>
      <c r="AL90" s="166" t="str">
        <f>'ادخال درجات الاختبار الاول '!CE85</f>
        <v/>
      </c>
      <c r="AM90" s="166" t="str">
        <f>'ادخال درجات الاختبار الاول '!CG85</f>
        <v/>
      </c>
      <c r="AN90" s="166" t="str">
        <f>'ادخال درجات الاختبار الاول '!CI85</f>
        <v/>
      </c>
      <c r="AR90" s="91">
        <v>80</v>
      </c>
      <c r="AS90" s="19" t="str">
        <f t="shared" si="8"/>
        <v/>
      </c>
      <c r="AT90" s="92" t="str">
        <f t="shared" si="9"/>
        <v/>
      </c>
    </row>
    <row r="91" spans="1:46">
      <c r="A91" s="91">
        <f>'ادخال درجات التشخيصي'!A87</f>
        <v>81</v>
      </c>
      <c r="B91" s="19" t="str">
        <f>IF('ادخال درجات الاختبار الاول '!B86="","",'ادخال درجات الاختبار الاول '!B86)</f>
        <v/>
      </c>
      <c r="C91" s="19" t="str">
        <f>'ادخال درجات الاختبار الاول '!AC86</f>
        <v/>
      </c>
      <c r="D91" s="92" t="str">
        <f>'ادخال درجات الاختبار الاول '!AD86</f>
        <v/>
      </c>
      <c r="G91" t="str">
        <f>IF(B91="","",RANK(D91,$D:$D,1)+COUNTIF(D$11:$D91,D91)-1)</f>
        <v/>
      </c>
      <c r="H91" t="str">
        <f>IF(B91="","",RANK(D91,$D:$D)+COUNTIF($D$11:D91,D91)-1)</f>
        <v/>
      </c>
      <c r="J91" s="91">
        <v>81</v>
      </c>
      <c r="K91" s="19" t="str">
        <f t="shared" si="5"/>
        <v/>
      </c>
      <c r="L91" s="92" t="str">
        <f t="shared" si="6"/>
        <v/>
      </c>
      <c r="M91" s="219"/>
      <c r="N91" s="220">
        <f t="shared" si="7"/>
        <v>81</v>
      </c>
      <c r="O91" s="188" t="str">
        <f t="shared" si="7"/>
        <v/>
      </c>
      <c r="P91" s="166" t="str">
        <f>'ادخال درجات الاختبار الاول '!AM86</f>
        <v/>
      </c>
      <c r="Q91" s="166" t="str">
        <f>'ادخال درجات الاختبار الاول '!AO86</f>
        <v/>
      </c>
      <c r="R91" s="166" t="str">
        <f>'ادخال درجات الاختبار الاول '!AQ86</f>
        <v/>
      </c>
      <c r="S91" s="166" t="str">
        <f>'ادخال درجات الاختبار الاول '!AS86</f>
        <v/>
      </c>
      <c r="T91" s="166" t="str">
        <f>'ادخال درجات الاختبار الاول '!AU86</f>
        <v/>
      </c>
      <c r="U91" s="166" t="str">
        <f>'ادخال درجات الاختبار الاول '!AW86</f>
        <v/>
      </c>
      <c r="V91" s="166" t="str">
        <f>'ادخال درجات الاختبار الاول '!AY86</f>
        <v/>
      </c>
      <c r="W91" s="166" t="str">
        <f>'ادخال درجات الاختبار الاول '!BA86</f>
        <v/>
      </c>
      <c r="X91" s="166" t="str">
        <f>'ادخال درجات الاختبار الاول '!BC86</f>
        <v/>
      </c>
      <c r="Y91" s="166" t="str">
        <f>'ادخال درجات الاختبار الاول '!BE86</f>
        <v/>
      </c>
      <c r="Z91" s="166" t="str">
        <f>'ادخال درجات الاختبار الاول '!BG86</f>
        <v/>
      </c>
      <c r="AA91" s="166" t="str">
        <f>'ادخال درجات الاختبار الاول '!BI86</f>
        <v/>
      </c>
      <c r="AB91" s="166" t="str">
        <f>'ادخال درجات الاختبار الاول '!BK86</f>
        <v/>
      </c>
      <c r="AC91" s="166" t="str">
        <f>'ادخال درجات الاختبار الاول '!BM86</f>
        <v/>
      </c>
      <c r="AD91" s="166" t="str">
        <f>'ادخال درجات الاختبار الاول '!BO86</f>
        <v/>
      </c>
      <c r="AE91" s="166" t="str">
        <f>'ادخال درجات الاختبار الاول '!BQ86</f>
        <v/>
      </c>
      <c r="AF91" s="166" t="str">
        <f>'ادخال درجات الاختبار الاول '!BS86</f>
        <v/>
      </c>
      <c r="AG91" s="166" t="str">
        <f>'ادخال درجات الاختبار الاول '!BU86</f>
        <v/>
      </c>
      <c r="AH91" s="166" t="str">
        <f>'ادخال درجات الاختبار الاول '!BW86</f>
        <v/>
      </c>
      <c r="AI91" s="166" t="str">
        <f>'ادخال درجات الاختبار الاول '!BY86</f>
        <v/>
      </c>
      <c r="AJ91" s="166" t="str">
        <f>'ادخال درجات الاختبار الاول '!CA86</f>
        <v/>
      </c>
      <c r="AK91" s="166" t="str">
        <f>'ادخال درجات الاختبار الاول '!CC86</f>
        <v/>
      </c>
      <c r="AL91" s="166" t="str">
        <f>'ادخال درجات الاختبار الاول '!CE86</f>
        <v/>
      </c>
      <c r="AM91" s="166" t="str">
        <f>'ادخال درجات الاختبار الاول '!CG86</f>
        <v/>
      </c>
      <c r="AN91" s="166" t="str">
        <f>'ادخال درجات الاختبار الاول '!CI86</f>
        <v/>
      </c>
      <c r="AR91" s="91">
        <v>81</v>
      </c>
      <c r="AS91" s="19" t="str">
        <f t="shared" si="8"/>
        <v/>
      </c>
      <c r="AT91" s="92" t="str">
        <f t="shared" si="9"/>
        <v/>
      </c>
    </row>
    <row r="92" spans="1:46">
      <c r="A92" s="91">
        <f>'ادخال درجات التشخيصي'!A88</f>
        <v>82</v>
      </c>
      <c r="B92" s="19" t="str">
        <f>IF('ادخال درجات الاختبار الاول '!B87="","",'ادخال درجات الاختبار الاول '!B87)</f>
        <v/>
      </c>
      <c r="C92" s="19" t="str">
        <f>'ادخال درجات الاختبار الاول '!AC87</f>
        <v/>
      </c>
      <c r="D92" s="92" t="str">
        <f>'ادخال درجات الاختبار الاول '!AD87</f>
        <v/>
      </c>
      <c r="G92" t="str">
        <f>IF(B92="","",RANK(D92,$D:$D,1)+COUNTIF(D$11:$D92,D92)-1)</f>
        <v/>
      </c>
      <c r="H92" t="str">
        <f>IF(B92="","",RANK(D92,$D:$D)+COUNTIF($D$11:D92,D92)-1)</f>
        <v/>
      </c>
      <c r="J92" s="91">
        <v>82</v>
      </c>
      <c r="K92" s="19" t="str">
        <f t="shared" si="5"/>
        <v/>
      </c>
      <c r="L92" s="92" t="str">
        <f t="shared" si="6"/>
        <v/>
      </c>
      <c r="M92" s="219"/>
      <c r="N92" s="220">
        <f t="shared" si="7"/>
        <v>82</v>
      </c>
      <c r="O92" s="188" t="str">
        <f t="shared" si="7"/>
        <v/>
      </c>
      <c r="P92" s="166" t="str">
        <f>'ادخال درجات الاختبار الاول '!AM87</f>
        <v/>
      </c>
      <c r="Q92" s="166" t="str">
        <f>'ادخال درجات الاختبار الاول '!AO87</f>
        <v/>
      </c>
      <c r="R92" s="166" t="str">
        <f>'ادخال درجات الاختبار الاول '!AQ87</f>
        <v/>
      </c>
      <c r="S92" s="166" t="str">
        <f>'ادخال درجات الاختبار الاول '!AS87</f>
        <v/>
      </c>
      <c r="T92" s="166" t="str">
        <f>'ادخال درجات الاختبار الاول '!AU87</f>
        <v/>
      </c>
      <c r="U92" s="166" t="str">
        <f>'ادخال درجات الاختبار الاول '!AW87</f>
        <v/>
      </c>
      <c r="V92" s="166" t="str">
        <f>'ادخال درجات الاختبار الاول '!AY87</f>
        <v/>
      </c>
      <c r="W92" s="166" t="str">
        <f>'ادخال درجات الاختبار الاول '!BA87</f>
        <v/>
      </c>
      <c r="X92" s="166" t="str">
        <f>'ادخال درجات الاختبار الاول '!BC87</f>
        <v/>
      </c>
      <c r="Y92" s="166" t="str">
        <f>'ادخال درجات الاختبار الاول '!BE87</f>
        <v/>
      </c>
      <c r="Z92" s="166" t="str">
        <f>'ادخال درجات الاختبار الاول '!BG87</f>
        <v/>
      </c>
      <c r="AA92" s="166" t="str">
        <f>'ادخال درجات الاختبار الاول '!BI87</f>
        <v/>
      </c>
      <c r="AB92" s="166" t="str">
        <f>'ادخال درجات الاختبار الاول '!BK87</f>
        <v/>
      </c>
      <c r="AC92" s="166" t="str">
        <f>'ادخال درجات الاختبار الاول '!BM87</f>
        <v/>
      </c>
      <c r="AD92" s="166" t="str">
        <f>'ادخال درجات الاختبار الاول '!BO87</f>
        <v/>
      </c>
      <c r="AE92" s="166" t="str">
        <f>'ادخال درجات الاختبار الاول '!BQ87</f>
        <v/>
      </c>
      <c r="AF92" s="166" t="str">
        <f>'ادخال درجات الاختبار الاول '!BS87</f>
        <v/>
      </c>
      <c r="AG92" s="166" t="str">
        <f>'ادخال درجات الاختبار الاول '!BU87</f>
        <v/>
      </c>
      <c r="AH92" s="166" t="str">
        <f>'ادخال درجات الاختبار الاول '!BW87</f>
        <v/>
      </c>
      <c r="AI92" s="166" t="str">
        <f>'ادخال درجات الاختبار الاول '!BY87</f>
        <v/>
      </c>
      <c r="AJ92" s="166" t="str">
        <f>'ادخال درجات الاختبار الاول '!CA87</f>
        <v/>
      </c>
      <c r="AK92" s="166" t="str">
        <f>'ادخال درجات الاختبار الاول '!CC87</f>
        <v/>
      </c>
      <c r="AL92" s="166" t="str">
        <f>'ادخال درجات الاختبار الاول '!CE87</f>
        <v/>
      </c>
      <c r="AM92" s="166" t="str">
        <f>'ادخال درجات الاختبار الاول '!CG87</f>
        <v/>
      </c>
      <c r="AN92" s="166" t="str">
        <f>'ادخال درجات الاختبار الاول '!CI87</f>
        <v/>
      </c>
      <c r="AR92" s="91">
        <v>82</v>
      </c>
      <c r="AS92" s="19" t="str">
        <f t="shared" si="8"/>
        <v/>
      </c>
      <c r="AT92" s="92" t="str">
        <f t="shared" si="9"/>
        <v/>
      </c>
    </row>
    <row r="93" spans="1:46">
      <c r="A93" s="91">
        <f>'ادخال درجات التشخيصي'!A89</f>
        <v>83</v>
      </c>
      <c r="B93" s="19" t="str">
        <f>IF('ادخال درجات الاختبار الاول '!B88="","",'ادخال درجات الاختبار الاول '!B88)</f>
        <v/>
      </c>
      <c r="C93" s="19" t="str">
        <f>'ادخال درجات الاختبار الاول '!AC88</f>
        <v/>
      </c>
      <c r="D93" s="92" t="str">
        <f>'ادخال درجات الاختبار الاول '!AD88</f>
        <v/>
      </c>
      <c r="G93" t="str">
        <f>IF(B93="","",RANK(D93,$D:$D,1)+COUNTIF(D$11:$D93,D93)-1)</f>
        <v/>
      </c>
      <c r="H93" t="str">
        <f>IF(B93="","",RANK(D93,$D:$D)+COUNTIF($D$11:D93,D93)-1)</f>
        <v/>
      </c>
      <c r="J93" s="91">
        <v>83</v>
      </c>
      <c r="K93" s="19" t="str">
        <f t="shared" si="5"/>
        <v/>
      </c>
      <c r="L93" s="92" t="str">
        <f t="shared" si="6"/>
        <v/>
      </c>
      <c r="M93" s="219"/>
      <c r="N93" s="220">
        <f t="shared" si="7"/>
        <v>83</v>
      </c>
      <c r="O93" s="188" t="str">
        <f t="shared" si="7"/>
        <v/>
      </c>
      <c r="P93" s="166" t="str">
        <f>'ادخال درجات الاختبار الاول '!AM88</f>
        <v/>
      </c>
      <c r="Q93" s="166" t="str">
        <f>'ادخال درجات الاختبار الاول '!AO88</f>
        <v/>
      </c>
      <c r="R93" s="166" t="str">
        <f>'ادخال درجات الاختبار الاول '!AQ88</f>
        <v/>
      </c>
      <c r="S93" s="166" t="str">
        <f>'ادخال درجات الاختبار الاول '!AS88</f>
        <v/>
      </c>
      <c r="T93" s="166" t="str">
        <f>'ادخال درجات الاختبار الاول '!AU88</f>
        <v/>
      </c>
      <c r="U93" s="166" t="str">
        <f>'ادخال درجات الاختبار الاول '!AW88</f>
        <v/>
      </c>
      <c r="V93" s="166" t="str">
        <f>'ادخال درجات الاختبار الاول '!AY88</f>
        <v/>
      </c>
      <c r="W93" s="166" t="str">
        <f>'ادخال درجات الاختبار الاول '!BA88</f>
        <v/>
      </c>
      <c r="X93" s="166" t="str">
        <f>'ادخال درجات الاختبار الاول '!BC88</f>
        <v/>
      </c>
      <c r="Y93" s="166" t="str">
        <f>'ادخال درجات الاختبار الاول '!BE88</f>
        <v/>
      </c>
      <c r="Z93" s="166" t="str">
        <f>'ادخال درجات الاختبار الاول '!BG88</f>
        <v/>
      </c>
      <c r="AA93" s="166" t="str">
        <f>'ادخال درجات الاختبار الاول '!BI88</f>
        <v/>
      </c>
      <c r="AB93" s="166" t="str">
        <f>'ادخال درجات الاختبار الاول '!BK88</f>
        <v/>
      </c>
      <c r="AC93" s="166" t="str">
        <f>'ادخال درجات الاختبار الاول '!BM88</f>
        <v/>
      </c>
      <c r="AD93" s="166" t="str">
        <f>'ادخال درجات الاختبار الاول '!BO88</f>
        <v/>
      </c>
      <c r="AE93" s="166" t="str">
        <f>'ادخال درجات الاختبار الاول '!BQ88</f>
        <v/>
      </c>
      <c r="AF93" s="166" t="str">
        <f>'ادخال درجات الاختبار الاول '!BS88</f>
        <v/>
      </c>
      <c r="AG93" s="166" t="str">
        <f>'ادخال درجات الاختبار الاول '!BU88</f>
        <v/>
      </c>
      <c r="AH93" s="166" t="str">
        <f>'ادخال درجات الاختبار الاول '!BW88</f>
        <v/>
      </c>
      <c r="AI93" s="166" t="str">
        <f>'ادخال درجات الاختبار الاول '!BY88</f>
        <v/>
      </c>
      <c r="AJ93" s="166" t="str">
        <f>'ادخال درجات الاختبار الاول '!CA88</f>
        <v/>
      </c>
      <c r="AK93" s="166" t="str">
        <f>'ادخال درجات الاختبار الاول '!CC88</f>
        <v/>
      </c>
      <c r="AL93" s="166" t="str">
        <f>'ادخال درجات الاختبار الاول '!CE88</f>
        <v/>
      </c>
      <c r="AM93" s="166" t="str">
        <f>'ادخال درجات الاختبار الاول '!CG88</f>
        <v/>
      </c>
      <c r="AN93" s="166" t="str">
        <f>'ادخال درجات الاختبار الاول '!CI88</f>
        <v/>
      </c>
      <c r="AR93" s="91">
        <v>83</v>
      </c>
      <c r="AS93" s="19" t="str">
        <f t="shared" si="8"/>
        <v/>
      </c>
      <c r="AT93" s="92" t="str">
        <f t="shared" si="9"/>
        <v/>
      </c>
    </row>
    <row r="94" spans="1:46">
      <c r="A94" s="91">
        <f>'ادخال درجات التشخيصي'!A90</f>
        <v>84</v>
      </c>
      <c r="B94" s="19" t="str">
        <f>IF('ادخال درجات الاختبار الاول '!B89="","",'ادخال درجات الاختبار الاول '!B89)</f>
        <v/>
      </c>
      <c r="C94" s="19" t="str">
        <f>'ادخال درجات الاختبار الاول '!AC89</f>
        <v/>
      </c>
      <c r="D94" s="92" t="str">
        <f>'ادخال درجات الاختبار الاول '!AD89</f>
        <v/>
      </c>
      <c r="G94" t="str">
        <f>IF(B94="","",RANK(D94,$D:$D,1)+COUNTIF(D$11:$D94,D94)-1)</f>
        <v/>
      </c>
      <c r="H94" t="str">
        <f>IF(B94="","",RANK(D94,$D:$D)+COUNTIF($D$11:D94,D94)-1)</f>
        <v/>
      </c>
      <c r="J94" s="91">
        <v>84</v>
      </c>
      <c r="K94" s="19" t="str">
        <f t="shared" si="5"/>
        <v/>
      </c>
      <c r="L94" s="92" t="str">
        <f t="shared" si="6"/>
        <v/>
      </c>
      <c r="M94" s="219"/>
      <c r="N94" s="220">
        <f t="shared" si="7"/>
        <v>84</v>
      </c>
      <c r="O94" s="188" t="str">
        <f t="shared" si="7"/>
        <v/>
      </c>
      <c r="P94" s="166" t="str">
        <f>'ادخال درجات الاختبار الاول '!AM89</f>
        <v/>
      </c>
      <c r="Q94" s="166" t="str">
        <f>'ادخال درجات الاختبار الاول '!AO89</f>
        <v/>
      </c>
      <c r="R94" s="166" t="str">
        <f>'ادخال درجات الاختبار الاول '!AQ89</f>
        <v/>
      </c>
      <c r="S94" s="166" t="str">
        <f>'ادخال درجات الاختبار الاول '!AS89</f>
        <v/>
      </c>
      <c r="T94" s="166" t="str">
        <f>'ادخال درجات الاختبار الاول '!AU89</f>
        <v/>
      </c>
      <c r="U94" s="166" t="str">
        <f>'ادخال درجات الاختبار الاول '!AW89</f>
        <v/>
      </c>
      <c r="V94" s="166" t="str">
        <f>'ادخال درجات الاختبار الاول '!AY89</f>
        <v/>
      </c>
      <c r="W94" s="166" t="str">
        <f>'ادخال درجات الاختبار الاول '!BA89</f>
        <v/>
      </c>
      <c r="X94" s="166" t="str">
        <f>'ادخال درجات الاختبار الاول '!BC89</f>
        <v/>
      </c>
      <c r="Y94" s="166" t="str">
        <f>'ادخال درجات الاختبار الاول '!BE89</f>
        <v/>
      </c>
      <c r="Z94" s="166" t="str">
        <f>'ادخال درجات الاختبار الاول '!BG89</f>
        <v/>
      </c>
      <c r="AA94" s="166" t="str">
        <f>'ادخال درجات الاختبار الاول '!BI89</f>
        <v/>
      </c>
      <c r="AB94" s="166" t="str">
        <f>'ادخال درجات الاختبار الاول '!BK89</f>
        <v/>
      </c>
      <c r="AC94" s="166" t="str">
        <f>'ادخال درجات الاختبار الاول '!BM89</f>
        <v/>
      </c>
      <c r="AD94" s="166" t="str">
        <f>'ادخال درجات الاختبار الاول '!BO89</f>
        <v/>
      </c>
      <c r="AE94" s="166" t="str">
        <f>'ادخال درجات الاختبار الاول '!BQ89</f>
        <v/>
      </c>
      <c r="AF94" s="166" t="str">
        <f>'ادخال درجات الاختبار الاول '!BS89</f>
        <v/>
      </c>
      <c r="AG94" s="166" t="str">
        <f>'ادخال درجات الاختبار الاول '!BU89</f>
        <v/>
      </c>
      <c r="AH94" s="166" t="str">
        <f>'ادخال درجات الاختبار الاول '!BW89</f>
        <v/>
      </c>
      <c r="AI94" s="166" t="str">
        <f>'ادخال درجات الاختبار الاول '!BY89</f>
        <v/>
      </c>
      <c r="AJ94" s="166" t="str">
        <f>'ادخال درجات الاختبار الاول '!CA89</f>
        <v/>
      </c>
      <c r="AK94" s="166" t="str">
        <f>'ادخال درجات الاختبار الاول '!CC89</f>
        <v/>
      </c>
      <c r="AL94" s="166" t="str">
        <f>'ادخال درجات الاختبار الاول '!CE89</f>
        <v/>
      </c>
      <c r="AM94" s="166" t="str">
        <f>'ادخال درجات الاختبار الاول '!CG89</f>
        <v/>
      </c>
      <c r="AN94" s="166" t="str">
        <f>'ادخال درجات الاختبار الاول '!CI89</f>
        <v/>
      </c>
      <c r="AR94" s="91">
        <v>84</v>
      </c>
      <c r="AS94" s="19" t="str">
        <f t="shared" si="8"/>
        <v/>
      </c>
      <c r="AT94" s="92" t="str">
        <f t="shared" si="9"/>
        <v/>
      </c>
    </row>
    <row r="95" spans="1:46">
      <c r="A95" s="91">
        <f>'ادخال درجات التشخيصي'!A91</f>
        <v>85</v>
      </c>
      <c r="B95" s="19" t="str">
        <f>IF('ادخال درجات الاختبار الاول '!B90="","",'ادخال درجات الاختبار الاول '!B90)</f>
        <v/>
      </c>
      <c r="C95" s="19" t="str">
        <f>'ادخال درجات الاختبار الاول '!AC90</f>
        <v/>
      </c>
      <c r="D95" s="92" t="str">
        <f>'ادخال درجات الاختبار الاول '!AD90</f>
        <v/>
      </c>
      <c r="G95" t="str">
        <f>IF(B95="","",RANK(D95,$D:$D,1)+COUNTIF(D$11:$D95,D95)-1)</f>
        <v/>
      </c>
      <c r="H95" t="str">
        <f>IF(B95="","",RANK(D95,$D:$D)+COUNTIF($D$11:D95,D95)-1)</f>
        <v/>
      </c>
      <c r="J95" s="91">
        <v>85</v>
      </c>
      <c r="K95" s="19" t="str">
        <f t="shared" si="5"/>
        <v/>
      </c>
      <c r="L95" s="92" t="str">
        <f t="shared" si="6"/>
        <v/>
      </c>
      <c r="M95" s="219"/>
      <c r="N95" s="220">
        <f t="shared" si="7"/>
        <v>85</v>
      </c>
      <c r="O95" s="188" t="str">
        <f t="shared" si="7"/>
        <v/>
      </c>
      <c r="P95" s="166" t="str">
        <f>'ادخال درجات الاختبار الاول '!AM90</f>
        <v/>
      </c>
      <c r="Q95" s="166" t="str">
        <f>'ادخال درجات الاختبار الاول '!AO90</f>
        <v/>
      </c>
      <c r="R95" s="166" t="str">
        <f>'ادخال درجات الاختبار الاول '!AQ90</f>
        <v/>
      </c>
      <c r="S95" s="166" t="str">
        <f>'ادخال درجات الاختبار الاول '!AS90</f>
        <v/>
      </c>
      <c r="T95" s="166" t="str">
        <f>'ادخال درجات الاختبار الاول '!AU90</f>
        <v/>
      </c>
      <c r="U95" s="166" t="str">
        <f>'ادخال درجات الاختبار الاول '!AW90</f>
        <v/>
      </c>
      <c r="V95" s="166" t="str">
        <f>'ادخال درجات الاختبار الاول '!AY90</f>
        <v/>
      </c>
      <c r="W95" s="166" t="str">
        <f>'ادخال درجات الاختبار الاول '!BA90</f>
        <v/>
      </c>
      <c r="X95" s="166" t="str">
        <f>'ادخال درجات الاختبار الاول '!BC90</f>
        <v/>
      </c>
      <c r="Y95" s="166" t="str">
        <f>'ادخال درجات الاختبار الاول '!BE90</f>
        <v/>
      </c>
      <c r="Z95" s="166" t="str">
        <f>'ادخال درجات الاختبار الاول '!BG90</f>
        <v/>
      </c>
      <c r="AA95" s="166" t="str">
        <f>'ادخال درجات الاختبار الاول '!BI90</f>
        <v/>
      </c>
      <c r="AB95" s="166" t="str">
        <f>'ادخال درجات الاختبار الاول '!BK90</f>
        <v/>
      </c>
      <c r="AC95" s="166" t="str">
        <f>'ادخال درجات الاختبار الاول '!BM90</f>
        <v/>
      </c>
      <c r="AD95" s="166" t="str">
        <f>'ادخال درجات الاختبار الاول '!BO90</f>
        <v/>
      </c>
      <c r="AE95" s="166" t="str">
        <f>'ادخال درجات الاختبار الاول '!BQ90</f>
        <v/>
      </c>
      <c r="AF95" s="166" t="str">
        <f>'ادخال درجات الاختبار الاول '!BS90</f>
        <v/>
      </c>
      <c r="AG95" s="166" t="str">
        <f>'ادخال درجات الاختبار الاول '!BU90</f>
        <v/>
      </c>
      <c r="AH95" s="166" t="str">
        <f>'ادخال درجات الاختبار الاول '!BW90</f>
        <v/>
      </c>
      <c r="AI95" s="166" t="str">
        <f>'ادخال درجات الاختبار الاول '!BY90</f>
        <v/>
      </c>
      <c r="AJ95" s="166" t="str">
        <f>'ادخال درجات الاختبار الاول '!CA90</f>
        <v/>
      </c>
      <c r="AK95" s="166" t="str">
        <f>'ادخال درجات الاختبار الاول '!CC90</f>
        <v/>
      </c>
      <c r="AL95" s="166" t="str">
        <f>'ادخال درجات الاختبار الاول '!CE90</f>
        <v/>
      </c>
      <c r="AM95" s="166" t="str">
        <f>'ادخال درجات الاختبار الاول '!CG90</f>
        <v/>
      </c>
      <c r="AN95" s="166" t="str">
        <f>'ادخال درجات الاختبار الاول '!CI90</f>
        <v/>
      </c>
      <c r="AR95" s="91">
        <v>85</v>
      </c>
      <c r="AS95" s="19" t="str">
        <f t="shared" si="8"/>
        <v/>
      </c>
      <c r="AT95" s="92" t="str">
        <f t="shared" si="9"/>
        <v/>
      </c>
    </row>
    <row r="96" spans="1:46">
      <c r="A96" s="91">
        <f>'ادخال درجات التشخيصي'!A92</f>
        <v>86</v>
      </c>
      <c r="B96" s="19" t="str">
        <f>IF('ادخال درجات الاختبار الاول '!B91="","",'ادخال درجات الاختبار الاول '!B91)</f>
        <v/>
      </c>
      <c r="C96" s="19" t="str">
        <f>'ادخال درجات الاختبار الاول '!AC91</f>
        <v/>
      </c>
      <c r="D96" s="92" t="str">
        <f>'ادخال درجات الاختبار الاول '!AD91</f>
        <v/>
      </c>
      <c r="G96" t="str">
        <f>IF(B96="","",RANK(D96,$D:$D,1)+COUNTIF(D$11:$D96,D96)-1)</f>
        <v/>
      </c>
      <c r="H96" t="str">
        <f>IF(B96="","",RANK(D96,$D:$D)+COUNTIF($D$11:D96,D96)-1)</f>
        <v/>
      </c>
      <c r="J96" s="91">
        <v>86</v>
      </c>
      <c r="K96" s="19" t="str">
        <f t="shared" si="5"/>
        <v/>
      </c>
      <c r="L96" s="92" t="str">
        <f t="shared" si="6"/>
        <v/>
      </c>
      <c r="M96" s="219"/>
      <c r="N96" s="220">
        <f t="shared" si="7"/>
        <v>86</v>
      </c>
      <c r="O96" s="188" t="str">
        <f t="shared" si="7"/>
        <v/>
      </c>
      <c r="P96" s="166" t="str">
        <f>'ادخال درجات الاختبار الاول '!AM91</f>
        <v/>
      </c>
      <c r="Q96" s="166" t="str">
        <f>'ادخال درجات الاختبار الاول '!AO91</f>
        <v/>
      </c>
      <c r="R96" s="166" t="str">
        <f>'ادخال درجات الاختبار الاول '!AQ91</f>
        <v/>
      </c>
      <c r="S96" s="166" t="str">
        <f>'ادخال درجات الاختبار الاول '!AS91</f>
        <v/>
      </c>
      <c r="T96" s="166" t="str">
        <f>'ادخال درجات الاختبار الاول '!AU91</f>
        <v/>
      </c>
      <c r="U96" s="166" t="str">
        <f>'ادخال درجات الاختبار الاول '!AW91</f>
        <v/>
      </c>
      <c r="V96" s="166" t="str">
        <f>'ادخال درجات الاختبار الاول '!AY91</f>
        <v/>
      </c>
      <c r="W96" s="166" t="str">
        <f>'ادخال درجات الاختبار الاول '!BA91</f>
        <v/>
      </c>
      <c r="X96" s="166" t="str">
        <f>'ادخال درجات الاختبار الاول '!BC91</f>
        <v/>
      </c>
      <c r="Y96" s="166" t="str">
        <f>'ادخال درجات الاختبار الاول '!BE91</f>
        <v/>
      </c>
      <c r="Z96" s="166" t="str">
        <f>'ادخال درجات الاختبار الاول '!BG91</f>
        <v/>
      </c>
      <c r="AA96" s="166" t="str">
        <f>'ادخال درجات الاختبار الاول '!BI91</f>
        <v/>
      </c>
      <c r="AB96" s="166" t="str">
        <f>'ادخال درجات الاختبار الاول '!BK91</f>
        <v/>
      </c>
      <c r="AC96" s="166" t="str">
        <f>'ادخال درجات الاختبار الاول '!BM91</f>
        <v/>
      </c>
      <c r="AD96" s="166" t="str">
        <f>'ادخال درجات الاختبار الاول '!BO91</f>
        <v/>
      </c>
      <c r="AE96" s="166" t="str">
        <f>'ادخال درجات الاختبار الاول '!BQ91</f>
        <v/>
      </c>
      <c r="AF96" s="166" t="str">
        <f>'ادخال درجات الاختبار الاول '!BS91</f>
        <v/>
      </c>
      <c r="AG96" s="166" t="str">
        <f>'ادخال درجات الاختبار الاول '!BU91</f>
        <v/>
      </c>
      <c r="AH96" s="166" t="str">
        <f>'ادخال درجات الاختبار الاول '!BW91</f>
        <v/>
      </c>
      <c r="AI96" s="166" t="str">
        <f>'ادخال درجات الاختبار الاول '!BY91</f>
        <v/>
      </c>
      <c r="AJ96" s="166" t="str">
        <f>'ادخال درجات الاختبار الاول '!CA91</f>
        <v/>
      </c>
      <c r="AK96" s="166" t="str">
        <f>'ادخال درجات الاختبار الاول '!CC91</f>
        <v/>
      </c>
      <c r="AL96" s="166" t="str">
        <f>'ادخال درجات الاختبار الاول '!CE91</f>
        <v/>
      </c>
      <c r="AM96" s="166" t="str">
        <f>'ادخال درجات الاختبار الاول '!CG91</f>
        <v/>
      </c>
      <c r="AN96" s="166" t="str">
        <f>'ادخال درجات الاختبار الاول '!CI91</f>
        <v/>
      </c>
      <c r="AR96" s="91">
        <v>86</v>
      </c>
      <c r="AS96" s="19" t="str">
        <f t="shared" si="8"/>
        <v/>
      </c>
      <c r="AT96" s="92" t="str">
        <f t="shared" si="9"/>
        <v/>
      </c>
    </row>
    <row r="97" spans="1:46">
      <c r="A97" s="91">
        <f>'ادخال درجات التشخيصي'!A93</f>
        <v>87</v>
      </c>
      <c r="B97" s="19" t="str">
        <f>IF('ادخال درجات الاختبار الاول '!B92="","",'ادخال درجات الاختبار الاول '!B92)</f>
        <v/>
      </c>
      <c r="C97" s="19" t="str">
        <f>'ادخال درجات الاختبار الاول '!AC92</f>
        <v/>
      </c>
      <c r="D97" s="92" t="str">
        <f>'ادخال درجات الاختبار الاول '!AD92</f>
        <v/>
      </c>
      <c r="G97" t="str">
        <f>IF(B97="","",RANK(D97,$D:$D,1)+COUNTIF(D$11:$D97,D97)-1)</f>
        <v/>
      </c>
      <c r="H97" t="str">
        <f>IF(B97="","",RANK(D97,$D:$D)+COUNTIF($D$11:D97,D97)-1)</f>
        <v/>
      </c>
      <c r="J97" s="91">
        <v>87</v>
      </c>
      <c r="K97" s="19" t="str">
        <f t="shared" si="5"/>
        <v/>
      </c>
      <c r="L97" s="92" t="str">
        <f t="shared" si="6"/>
        <v/>
      </c>
      <c r="M97" s="219"/>
      <c r="N97" s="220">
        <f t="shared" si="7"/>
        <v>87</v>
      </c>
      <c r="O97" s="188" t="str">
        <f t="shared" si="7"/>
        <v/>
      </c>
      <c r="P97" s="166" t="str">
        <f>'ادخال درجات الاختبار الاول '!AM92</f>
        <v/>
      </c>
      <c r="Q97" s="166" t="str">
        <f>'ادخال درجات الاختبار الاول '!AO92</f>
        <v/>
      </c>
      <c r="R97" s="166" t="str">
        <f>'ادخال درجات الاختبار الاول '!AQ92</f>
        <v/>
      </c>
      <c r="S97" s="166" t="str">
        <f>'ادخال درجات الاختبار الاول '!AS92</f>
        <v/>
      </c>
      <c r="T97" s="166" t="str">
        <f>'ادخال درجات الاختبار الاول '!AU92</f>
        <v/>
      </c>
      <c r="U97" s="166" t="str">
        <f>'ادخال درجات الاختبار الاول '!AW92</f>
        <v/>
      </c>
      <c r="V97" s="166" t="str">
        <f>'ادخال درجات الاختبار الاول '!AY92</f>
        <v/>
      </c>
      <c r="W97" s="166" t="str">
        <f>'ادخال درجات الاختبار الاول '!BA92</f>
        <v/>
      </c>
      <c r="X97" s="166" t="str">
        <f>'ادخال درجات الاختبار الاول '!BC92</f>
        <v/>
      </c>
      <c r="Y97" s="166" t="str">
        <f>'ادخال درجات الاختبار الاول '!BE92</f>
        <v/>
      </c>
      <c r="Z97" s="166" t="str">
        <f>'ادخال درجات الاختبار الاول '!BG92</f>
        <v/>
      </c>
      <c r="AA97" s="166" t="str">
        <f>'ادخال درجات الاختبار الاول '!BI92</f>
        <v/>
      </c>
      <c r="AB97" s="166" t="str">
        <f>'ادخال درجات الاختبار الاول '!BK92</f>
        <v/>
      </c>
      <c r="AC97" s="166" t="str">
        <f>'ادخال درجات الاختبار الاول '!BM92</f>
        <v/>
      </c>
      <c r="AD97" s="166" t="str">
        <f>'ادخال درجات الاختبار الاول '!BO92</f>
        <v/>
      </c>
      <c r="AE97" s="166" t="str">
        <f>'ادخال درجات الاختبار الاول '!BQ92</f>
        <v/>
      </c>
      <c r="AF97" s="166" t="str">
        <f>'ادخال درجات الاختبار الاول '!BS92</f>
        <v/>
      </c>
      <c r="AG97" s="166" t="str">
        <f>'ادخال درجات الاختبار الاول '!BU92</f>
        <v/>
      </c>
      <c r="AH97" s="166" t="str">
        <f>'ادخال درجات الاختبار الاول '!BW92</f>
        <v/>
      </c>
      <c r="AI97" s="166" t="str">
        <f>'ادخال درجات الاختبار الاول '!BY92</f>
        <v/>
      </c>
      <c r="AJ97" s="166" t="str">
        <f>'ادخال درجات الاختبار الاول '!CA92</f>
        <v/>
      </c>
      <c r="AK97" s="166" t="str">
        <f>'ادخال درجات الاختبار الاول '!CC92</f>
        <v/>
      </c>
      <c r="AL97" s="166" t="str">
        <f>'ادخال درجات الاختبار الاول '!CE92</f>
        <v/>
      </c>
      <c r="AM97" s="166" t="str">
        <f>'ادخال درجات الاختبار الاول '!CG92</f>
        <v/>
      </c>
      <c r="AN97" s="166" t="str">
        <f>'ادخال درجات الاختبار الاول '!CI92</f>
        <v/>
      </c>
      <c r="AR97" s="91">
        <v>87</v>
      </c>
      <c r="AS97" s="19" t="str">
        <f t="shared" si="8"/>
        <v/>
      </c>
      <c r="AT97" s="92" t="str">
        <f t="shared" si="9"/>
        <v/>
      </c>
    </row>
    <row r="98" spans="1:46">
      <c r="A98" s="91">
        <f>'ادخال درجات التشخيصي'!A94</f>
        <v>88</v>
      </c>
      <c r="B98" s="19" t="str">
        <f>IF('ادخال درجات الاختبار الاول '!B93="","",'ادخال درجات الاختبار الاول '!B93)</f>
        <v/>
      </c>
      <c r="C98" s="19" t="str">
        <f>'ادخال درجات الاختبار الاول '!AC93</f>
        <v/>
      </c>
      <c r="D98" s="92" t="str">
        <f>'ادخال درجات الاختبار الاول '!AD93</f>
        <v/>
      </c>
      <c r="G98" t="str">
        <f>IF(B98="","",RANK(D98,$D:$D,1)+COUNTIF(D$11:$D98,D98)-1)</f>
        <v/>
      </c>
      <c r="H98" t="str">
        <f>IF(B98="","",RANK(D98,$D:$D)+COUNTIF($D$11:D98,D98)-1)</f>
        <v/>
      </c>
      <c r="J98" s="91">
        <v>88</v>
      </c>
      <c r="K98" s="19" t="str">
        <f t="shared" si="5"/>
        <v/>
      </c>
      <c r="L98" s="92" t="str">
        <f t="shared" si="6"/>
        <v/>
      </c>
      <c r="M98" s="219"/>
      <c r="N98" s="220">
        <f t="shared" si="7"/>
        <v>88</v>
      </c>
      <c r="O98" s="188" t="str">
        <f t="shared" si="7"/>
        <v/>
      </c>
      <c r="P98" s="166" t="str">
        <f>'ادخال درجات الاختبار الاول '!AM93</f>
        <v/>
      </c>
      <c r="Q98" s="166" t="str">
        <f>'ادخال درجات الاختبار الاول '!AO93</f>
        <v/>
      </c>
      <c r="R98" s="166" t="str">
        <f>'ادخال درجات الاختبار الاول '!AQ93</f>
        <v/>
      </c>
      <c r="S98" s="166" t="str">
        <f>'ادخال درجات الاختبار الاول '!AS93</f>
        <v/>
      </c>
      <c r="T98" s="166" t="str">
        <f>'ادخال درجات الاختبار الاول '!AU93</f>
        <v/>
      </c>
      <c r="U98" s="166" t="str">
        <f>'ادخال درجات الاختبار الاول '!AW93</f>
        <v/>
      </c>
      <c r="V98" s="166" t="str">
        <f>'ادخال درجات الاختبار الاول '!AY93</f>
        <v/>
      </c>
      <c r="W98" s="166" t="str">
        <f>'ادخال درجات الاختبار الاول '!BA93</f>
        <v/>
      </c>
      <c r="X98" s="166" t="str">
        <f>'ادخال درجات الاختبار الاول '!BC93</f>
        <v/>
      </c>
      <c r="Y98" s="166" t="str">
        <f>'ادخال درجات الاختبار الاول '!BE93</f>
        <v/>
      </c>
      <c r="Z98" s="166" t="str">
        <f>'ادخال درجات الاختبار الاول '!BG93</f>
        <v/>
      </c>
      <c r="AA98" s="166" t="str">
        <f>'ادخال درجات الاختبار الاول '!BI93</f>
        <v/>
      </c>
      <c r="AB98" s="166" t="str">
        <f>'ادخال درجات الاختبار الاول '!BK93</f>
        <v/>
      </c>
      <c r="AC98" s="166" t="str">
        <f>'ادخال درجات الاختبار الاول '!BM93</f>
        <v/>
      </c>
      <c r="AD98" s="166" t="str">
        <f>'ادخال درجات الاختبار الاول '!BO93</f>
        <v/>
      </c>
      <c r="AE98" s="166" t="str">
        <f>'ادخال درجات الاختبار الاول '!BQ93</f>
        <v/>
      </c>
      <c r="AF98" s="166" t="str">
        <f>'ادخال درجات الاختبار الاول '!BS93</f>
        <v/>
      </c>
      <c r="AG98" s="166" t="str">
        <f>'ادخال درجات الاختبار الاول '!BU93</f>
        <v/>
      </c>
      <c r="AH98" s="166" t="str">
        <f>'ادخال درجات الاختبار الاول '!BW93</f>
        <v/>
      </c>
      <c r="AI98" s="166" t="str">
        <f>'ادخال درجات الاختبار الاول '!BY93</f>
        <v/>
      </c>
      <c r="AJ98" s="166" t="str">
        <f>'ادخال درجات الاختبار الاول '!CA93</f>
        <v/>
      </c>
      <c r="AK98" s="166" t="str">
        <f>'ادخال درجات الاختبار الاول '!CC93</f>
        <v/>
      </c>
      <c r="AL98" s="166" t="str">
        <f>'ادخال درجات الاختبار الاول '!CE93</f>
        <v/>
      </c>
      <c r="AM98" s="166" t="str">
        <f>'ادخال درجات الاختبار الاول '!CG93</f>
        <v/>
      </c>
      <c r="AN98" s="166" t="str">
        <f>'ادخال درجات الاختبار الاول '!CI93</f>
        <v/>
      </c>
      <c r="AR98" s="91">
        <v>88</v>
      </c>
      <c r="AS98" s="19" t="str">
        <f t="shared" si="8"/>
        <v/>
      </c>
      <c r="AT98" s="92" t="str">
        <f t="shared" si="9"/>
        <v/>
      </c>
    </row>
    <row r="99" spans="1:46">
      <c r="A99" s="91">
        <f>'ادخال درجات التشخيصي'!A95</f>
        <v>89</v>
      </c>
      <c r="B99" s="19" t="str">
        <f>IF('ادخال درجات الاختبار الاول '!B94="","",'ادخال درجات الاختبار الاول '!B94)</f>
        <v/>
      </c>
      <c r="C99" s="19" t="str">
        <f>'ادخال درجات الاختبار الاول '!AC94</f>
        <v/>
      </c>
      <c r="D99" s="92" t="str">
        <f>'ادخال درجات الاختبار الاول '!AD94</f>
        <v/>
      </c>
      <c r="G99" t="str">
        <f>IF(B99="","",RANK(D99,$D:$D,1)+COUNTIF(D$11:$D99,D99)-1)</f>
        <v/>
      </c>
      <c r="H99" t="str">
        <f>IF(B99="","",RANK(D99,$D:$D)+COUNTIF($D$11:D99,D99)-1)</f>
        <v/>
      </c>
      <c r="J99" s="91">
        <v>89</v>
      </c>
      <c r="K99" s="19" t="str">
        <f t="shared" si="5"/>
        <v/>
      </c>
      <c r="L99" s="92" t="str">
        <f t="shared" si="6"/>
        <v/>
      </c>
      <c r="M99" s="219"/>
      <c r="N99" s="220">
        <f t="shared" si="7"/>
        <v>89</v>
      </c>
      <c r="O99" s="188" t="str">
        <f t="shared" si="7"/>
        <v/>
      </c>
      <c r="P99" s="166" t="str">
        <f>'ادخال درجات الاختبار الاول '!AM94</f>
        <v/>
      </c>
      <c r="Q99" s="166" t="str">
        <f>'ادخال درجات الاختبار الاول '!AO94</f>
        <v/>
      </c>
      <c r="R99" s="166" t="str">
        <f>'ادخال درجات الاختبار الاول '!AQ94</f>
        <v/>
      </c>
      <c r="S99" s="166" t="str">
        <f>'ادخال درجات الاختبار الاول '!AS94</f>
        <v/>
      </c>
      <c r="T99" s="166" t="str">
        <f>'ادخال درجات الاختبار الاول '!AU94</f>
        <v/>
      </c>
      <c r="U99" s="166" t="str">
        <f>'ادخال درجات الاختبار الاول '!AW94</f>
        <v/>
      </c>
      <c r="V99" s="166" t="str">
        <f>'ادخال درجات الاختبار الاول '!AY94</f>
        <v/>
      </c>
      <c r="W99" s="166" t="str">
        <f>'ادخال درجات الاختبار الاول '!BA94</f>
        <v/>
      </c>
      <c r="X99" s="166" t="str">
        <f>'ادخال درجات الاختبار الاول '!BC94</f>
        <v/>
      </c>
      <c r="Y99" s="166" t="str">
        <f>'ادخال درجات الاختبار الاول '!BE94</f>
        <v/>
      </c>
      <c r="Z99" s="166" t="str">
        <f>'ادخال درجات الاختبار الاول '!BG94</f>
        <v/>
      </c>
      <c r="AA99" s="166" t="str">
        <f>'ادخال درجات الاختبار الاول '!BI94</f>
        <v/>
      </c>
      <c r="AB99" s="166" t="str">
        <f>'ادخال درجات الاختبار الاول '!BK94</f>
        <v/>
      </c>
      <c r="AC99" s="166" t="str">
        <f>'ادخال درجات الاختبار الاول '!BM94</f>
        <v/>
      </c>
      <c r="AD99" s="166" t="str">
        <f>'ادخال درجات الاختبار الاول '!BO94</f>
        <v/>
      </c>
      <c r="AE99" s="166" t="str">
        <f>'ادخال درجات الاختبار الاول '!BQ94</f>
        <v/>
      </c>
      <c r="AF99" s="166" t="str">
        <f>'ادخال درجات الاختبار الاول '!BS94</f>
        <v/>
      </c>
      <c r="AG99" s="166" t="str">
        <f>'ادخال درجات الاختبار الاول '!BU94</f>
        <v/>
      </c>
      <c r="AH99" s="166" t="str">
        <f>'ادخال درجات الاختبار الاول '!BW94</f>
        <v/>
      </c>
      <c r="AI99" s="166" t="str">
        <f>'ادخال درجات الاختبار الاول '!BY94</f>
        <v/>
      </c>
      <c r="AJ99" s="166" t="str">
        <f>'ادخال درجات الاختبار الاول '!CA94</f>
        <v/>
      </c>
      <c r="AK99" s="166" t="str">
        <f>'ادخال درجات الاختبار الاول '!CC94</f>
        <v/>
      </c>
      <c r="AL99" s="166" t="str">
        <f>'ادخال درجات الاختبار الاول '!CE94</f>
        <v/>
      </c>
      <c r="AM99" s="166" t="str">
        <f>'ادخال درجات الاختبار الاول '!CG94</f>
        <v/>
      </c>
      <c r="AN99" s="166" t="str">
        <f>'ادخال درجات الاختبار الاول '!CI94</f>
        <v/>
      </c>
      <c r="AR99" s="91">
        <v>89</v>
      </c>
      <c r="AS99" s="19" t="str">
        <f t="shared" si="8"/>
        <v/>
      </c>
      <c r="AT99" s="92" t="str">
        <f t="shared" si="9"/>
        <v/>
      </c>
    </row>
    <row r="100" spans="1:46">
      <c r="A100" s="91">
        <f>'ادخال درجات التشخيصي'!A96</f>
        <v>90</v>
      </c>
      <c r="B100" s="19" t="str">
        <f>IF('ادخال درجات الاختبار الاول '!B95="","",'ادخال درجات الاختبار الاول '!B95)</f>
        <v/>
      </c>
      <c r="C100" s="19" t="str">
        <f>'ادخال درجات الاختبار الاول '!AC95</f>
        <v/>
      </c>
      <c r="D100" s="92" t="str">
        <f>'ادخال درجات الاختبار الاول '!AD95</f>
        <v/>
      </c>
      <c r="G100" t="str">
        <f>IF(B100="","",RANK(D100,$D:$D,1)+COUNTIF(D$11:$D100,D100)-1)</f>
        <v/>
      </c>
      <c r="H100" t="str">
        <f>IF(B100="","",RANK(D100,$D:$D)+COUNTIF($D$11:D100,D100)-1)</f>
        <v/>
      </c>
      <c r="J100" s="91">
        <v>90</v>
      </c>
      <c r="K100" s="19" t="str">
        <f t="shared" si="5"/>
        <v/>
      </c>
      <c r="L100" s="92" t="str">
        <f t="shared" si="6"/>
        <v/>
      </c>
      <c r="M100" s="219"/>
      <c r="N100" s="220">
        <f t="shared" si="7"/>
        <v>90</v>
      </c>
      <c r="O100" s="188" t="str">
        <f t="shared" si="7"/>
        <v/>
      </c>
      <c r="P100" s="166" t="str">
        <f>'ادخال درجات الاختبار الاول '!AM95</f>
        <v/>
      </c>
      <c r="Q100" s="166" t="str">
        <f>'ادخال درجات الاختبار الاول '!AO95</f>
        <v/>
      </c>
      <c r="R100" s="166" t="str">
        <f>'ادخال درجات الاختبار الاول '!AQ95</f>
        <v/>
      </c>
      <c r="S100" s="166" t="str">
        <f>'ادخال درجات الاختبار الاول '!AS95</f>
        <v/>
      </c>
      <c r="T100" s="166" t="str">
        <f>'ادخال درجات الاختبار الاول '!AU95</f>
        <v/>
      </c>
      <c r="U100" s="166" t="str">
        <f>'ادخال درجات الاختبار الاول '!AW95</f>
        <v/>
      </c>
      <c r="V100" s="166" t="str">
        <f>'ادخال درجات الاختبار الاول '!AY95</f>
        <v/>
      </c>
      <c r="W100" s="166" t="str">
        <f>'ادخال درجات الاختبار الاول '!BA95</f>
        <v/>
      </c>
      <c r="X100" s="166" t="str">
        <f>'ادخال درجات الاختبار الاول '!BC95</f>
        <v/>
      </c>
      <c r="Y100" s="166" t="str">
        <f>'ادخال درجات الاختبار الاول '!BE95</f>
        <v/>
      </c>
      <c r="Z100" s="166" t="str">
        <f>'ادخال درجات الاختبار الاول '!BG95</f>
        <v/>
      </c>
      <c r="AA100" s="166" t="str">
        <f>'ادخال درجات الاختبار الاول '!BI95</f>
        <v/>
      </c>
      <c r="AB100" s="166" t="str">
        <f>'ادخال درجات الاختبار الاول '!BK95</f>
        <v/>
      </c>
      <c r="AC100" s="166" t="str">
        <f>'ادخال درجات الاختبار الاول '!BM95</f>
        <v/>
      </c>
      <c r="AD100" s="166" t="str">
        <f>'ادخال درجات الاختبار الاول '!BO95</f>
        <v/>
      </c>
      <c r="AE100" s="166" t="str">
        <f>'ادخال درجات الاختبار الاول '!BQ95</f>
        <v/>
      </c>
      <c r="AF100" s="166" t="str">
        <f>'ادخال درجات الاختبار الاول '!BS95</f>
        <v/>
      </c>
      <c r="AG100" s="166" t="str">
        <f>'ادخال درجات الاختبار الاول '!BU95</f>
        <v/>
      </c>
      <c r="AH100" s="166" t="str">
        <f>'ادخال درجات الاختبار الاول '!BW95</f>
        <v/>
      </c>
      <c r="AI100" s="166" t="str">
        <f>'ادخال درجات الاختبار الاول '!BY95</f>
        <v/>
      </c>
      <c r="AJ100" s="166" t="str">
        <f>'ادخال درجات الاختبار الاول '!CA95</f>
        <v/>
      </c>
      <c r="AK100" s="166" t="str">
        <f>'ادخال درجات الاختبار الاول '!CC95</f>
        <v/>
      </c>
      <c r="AL100" s="166" t="str">
        <f>'ادخال درجات الاختبار الاول '!CE95</f>
        <v/>
      </c>
      <c r="AM100" s="166" t="str">
        <f>'ادخال درجات الاختبار الاول '!CG95</f>
        <v/>
      </c>
      <c r="AN100" s="166" t="str">
        <f>'ادخال درجات الاختبار الاول '!CI95</f>
        <v/>
      </c>
      <c r="AR100" s="91">
        <v>90</v>
      </c>
      <c r="AS100" s="19" t="str">
        <f t="shared" si="8"/>
        <v/>
      </c>
      <c r="AT100" s="92" t="str">
        <f t="shared" si="9"/>
        <v/>
      </c>
    </row>
    <row r="101" spans="1:46">
      <c r="A101" s="91">
        <f>'ادخال درجات التشخيصي'!A97</f>
        <v>91</v>
      </c>
      <c r="B101" s="19" t="str">
        <f>IF('ادخال درجات الاختبار الاول '!B96="","",'ادخال درجات الاختبار الاول '!B96)</f>
        <v/>
      </c>
      <c r="C101" s="19" t="str">
        <f>'ادخال درجات الاختبار الاول '!AC96</f>
        <v/>
      </c>
      <c r="D101" s="92" t="str">
        <f>'ادخال درجات الاختبار الاول '!AD96</f>
        <v/>
      </c>
      <c r="G101" t="str">
        <f>IF(B101="","",RANK(D101,$D:$D,1)+COUNTIF(D$11:$D101,D101)-1)</f>
        <v/>
      </c>
      <c r="H101" t="str">
        <f>IF(B101="","",RANK(D101,$D:$D)+COUNTIF($D$11:D101,D101)-1)</f>
        <v/>
      </c>
      <c r="J101" s="91">
        <v>91</v>
      </c>
      <c r="K101" s="19" t="str">
        <f t="shared" si="5"/>
        <v/>
      </c>
      <c r="L101" s="92" t="str">
        <f t="shared" si="6"/>
        <v/>
      </c>
      <c r="M101" s="219"/>
      <c r="N101" s="220">
        <f t="shared" si="7"/>
        <v>91</v>
      </c>
      <c r="O101" s="188" t="str">
        <f t="shared" si="7"/>
        <v/>
      </c>
      <c r="P101" s="166" t="str">
        <f>'ادخال درجات الاختبار الاول '!AM96</f>
        <v/>
      </c>
      <c r="Q101" s="166" t="str">
        <f>'ادخال درجات الاختبار الاول '!AO96</f>
        <v/>
      </c>
      <c r="R101" s="166" t="str">
        <f>'ادخال درجات الاختبار الاول '!AQ96</f>
        <v/>
      </c>
      <c r="S101" s="166" t="str">
        <f>'ادخال درجات الاختبار الاول '!AS96</f>
        <v/>
      </c>
      <c r="T101" s="166" t="str">
        <f>'ادخال درجات الاختبار الاول '!AU96</f>
        <v/>
      </c>
      <c r="U101" s="166" t="str">
        <f>'ادخال درجات الاختبار الاول '!AW96</f>
        <v/>
      </c>
      <c r="V101" s="166" t="str">
        <f>'ادخال درجات الاختبار الاول '!AY96</f>
        <v/>
      </c>
      <c r="W101" s="166" t="str">
        <f>'ادخال درجات الاختبار الاول '!BA96</f>
        <v/>
      </c>
      <c r="X101" s="166" t="str">
        <f>'ادخال درجات الاختبار الاول '!BC96</f>
        <v/>
      </c>
      <c r="Y101" s="166" t="str">
        <f>'ادخال درجات الاختبار الاول '!BE96</f>
        <v/>
      </c>
      <c r="Z101" s="166" t="str">
        <f>'ادخال درجات الاختبار الاول '!BG96</f>
        <v/>
      </c>
      <c r="AA101" s="166" t="str">
        <f>'ادخال درجات الاختبار الاول '!BI96</f>
        <v/>
      </c>
      <c r="AB101" s="166" t="str">
        <f>'ادخال درجات الاختبار الاول '!BK96</f>
        <v/>
      </c>
      <c r="AC101" s="166" t="str">
        <f>'ادخال درجات الاختبار الاول '!BM96</f>
        <v/>
      </c>
      <c r="AD101" s="166" t="str">
        <f>'ادخال درجات الاختبار الاول '!BO96</f>
        <v/>
      </c>
      <c r="AE101" s="166" t="str">
        <f>'ادخال درجات الاختبار الاول '!BQ96</f>
        <v/>
      </c>
      <c r="AF101" s="166" t="str">
        <f>'ادخال درجات الاختبار الاول '!BS96</f>
        <v/>
      </c>
      <c r="AG101" s="166" t="str">
        <f>'ادخال درجات الاختبار الاول '!BU96</f>
        <v/>
      </c>
      <c r="AH101" s="166" t="str">
        <f>'ادخال درجات الاختبار الاول '!BW96</f>
        <v/>
      </c>
      <c r="AI101" s="166" t="str">
        <f>'ادخال درجات الاختبار الاول '!BY96</f>
        <v/>
      </c>
      <c r="AJ101" s="166" t="str">
        <f>'ادخال درجات الاختبار الاول '!CA96</f>
        <v/>
      </c>
      <c r="AK101" s="166" t="str">
        <f>'ادخال درجات الاختبار الاول '!CC96</f>
        <v/>
      </c>
      <c r="AL101" s="166" t="str">
        <f>'ادخال درجات الاختبار الاول '!CE96</f>
        <v/>
      </c>
      <c r="AM101" s="166" t="str">
        <f>'ادخال درجات الاختبار الاول '!CG96</f>
        <v/>
      </c>
      <c r="AN101" s="166" t="str">
        <f>'ادخال درجات الاختبار الاول '!CI96</f>
        <v/>
      </c>
      <c r="AR101" s="91">
        <v>91</v>
      </c>
      <c r="AS101" s="19" t="str">
        <f t="shared" si="8"/>
        <v/>
      </c>
      <c r="AT101" s="92" t="str">
        <f t="shared" si="9"/>
        <v/>
      </c>
    </row>
    <row r="102" spans="1:46">
      <c r="A102" s="91">
        <f>'ادخال درجات التشخيصي'!A98</f>
        <v>92</v>
      </c>
      <c r="B102" s="19" t="str">
        <f>IF('ادخال درجات الاختبار الاول '!B97="","",'ادخال درجات الاختبار الاول '!B97)</f>
        <v/>
      </c>
      <c r="C102" s="19" t="str">
        <f>'ادخال درجات الاختبار الاول '!AC97</f>
        <v/>
      </c>
      <c r="D102" s="92" t="str">
        <f>'ادخال درجات الاختبار الاول '!AD97</f>
        <v/>
      </c>
      <c r="G102" t="str">
        <f>IF(B102="","",RANK(D102,$D:$D,1)+COUNTIF(D$11:$D102,D102)-1)</f>
        <v/>
      </c>
      <c r="H102" t="str">
        <f>IF(B102="","",RANK(D102,$D:$D)+COUNTIF($D$11:D102,D102)-1)</f>
        <v/>
      </c>
      <c r="J102" s="91">
        <v>92</v>
      </c>
      <c r="K102" s="19" t="str">
        <f t="shared" si="5"/>
        <v/>
      </c>
      <c r="L102" s="92" t="str">
        <f t="shared" si="6"/>
        <v/>
      </c>
      <c r="M102" s="219"/>
      <c r="N102" s="220">
        <f t="shared" si="7"/>
        <v>92</v>
      </c>
      <c r="O102" s="188" t="str">
        <f t="shared" si="7"/>
        <v/>
      </c>
      <c r="P102" s="166" t="str">
        <f>'ادخال درجات الاختبار الاول '!AM97</f>
        <v/>
      </c>
      <c r="Q102" s="166" t="str">
        <f>'ادخال درجات الاختبار الاول '!AO97</f>
        <v/>
      </c>
      <c r="R102" s="166" t="str">
        <f>'ادخال درجات الاختبار الاول '!AQ97</f>
        <v/>
      </c>
      <c r="S102" s="166" t="str">
        <f>'ادخال درجات الاختبار الاول '!AS97</f>
        <v/>
      </c>
      <c r="T102" s="166" t="str">
        <f>'ادخال درجات الاختبار الاول '!AU97</f>
        <v/>
      </c>
      <c r="U102" s="166" t="str">
        <f>'ادخال درجات الاختبار الاول '!AW97</f>
        <v/>
      </c>
      <c r="V102" s="166" t="str">
        <f>'ادخال درجات الاختبار الاول '!AY97</f>
        <v/>
      </c>
      <c r="W102" s="166" t="str">
        <f>'ادخال درجات الاختبار الاول '!BA97</f>
        <v/>
      </c>
      <c r="X102" s="166" t="str">
        <f>'ادخال درجات الاختبار الاول '!BC97</f>
        <v/>
      </c>
      <c r="Y102" s="166" t="str">
        <f>'ادخال درجات الاختبار الاول '!BE97</f>
        <v/>
      </c>
      <c r="Z102" s="166" t="str">
        <f>'ادخال درجات الاختبار الاول '!BG97</f>
        <v/>
      </c>
      <c r="AA102" s="166" t="str">
        <f>'ادخال درجات الاختبار الاول '!BI97</f>
        <v/>
      </c>
      <c r="AB102" s="166" t="str">
        <f>'ادخال درجات الاختبار الاول '!BK97</f>
        <v/>
      </c>
      <c r="AC102" s="166" t="str">
        <f>'ادخال درجات الاختبار الاول '!BM97</f>
        <v/>
      </c>
      <c r="AD102" s="166" t="str">
        <f>'ادخال درجات الاختبار الاول '!BO97</f>
        <v/>
      </c>
      <c r="AE102" s="166" t="str">
        <f>'ادخال درجات الاختبار الاول '!BQ97</f>
        <v/>
      </c>
      <c r="AF102" s="166" t="str">
        <f>'ادخال درجات الاختبار الاول '!BS97</f>
        <v/>
      </c>
      <c r="AG102" s="166" t="str">
        <f>'ادخال درجات الاختبار الاول '!BU97</f>
        <v/>
      </c>
      <c r="AH102" s="166" t="str">
        <f>'ادخال درجات الاختبار الاول '!BW97</f>
        <v/>
      </c>
      <c r="AI102" s="166" t="str">
        <f>'ادخال درجات الاختبار الاول '!BY97</f>
        <v/>
      </c>
      <c r="AJ102" s="166" t="str">
        <f>'ادخال درجات الاختبار الاول '!CA97</f>
        <v/>
      </c>
      <c r="AK102" s="166" t="str">
        <f>'ادخال درجات الاختبار الاول '!CC97</f>
        <v/>
      </c>
      <c r="AL102" s="166" t="str">
        <f>'ادخال درجات الاختبار الاول '!CE97</f>
        <v/>
      </c>
      <c r="AM102" s="166" t="str">
        <f>'ادخال درجات الاختبار الاول '!CG97</f>
        <v/>
      </c>
      <c r="AN102" s="166" t="str">
        <f>'ادخال درجات الاختبار الاول '!CI97</f>
        <v/>
      </c>
      <c r="AR102" s="91">
        <v>92</v>
      </c>
      <c r="AS102" s="19" t="str">
        <f t="shared" si="8"/>
        <v/>
      </c>
      <c r="AT102" s="92" t="str">
        <f t="shared" si="9"/>
        <v/>
      </c>
    </row>
    <row r="103" spans="1:46">
      <c r="A103" s="91">
        <f>'ادخال درجات التشخيصي'!A99</f>
        <v>93</v>
      </c>
      <c r="B103" s="19" t="str">
        <f>IF('ادخال درجات الاختبار الاول '!B98="","",'ادخال درجات الاختبار الاول '!B98)</f>
        <v/>
      </c>
      <c r="C103" s="19" t="str">
        <f>'ادخال درجات الاختبار الاول '!AC98</f>
        <v/>
      </c>
      <c r="D103" s="92" t="str">
        <f>'ادخال درجات الاختبار الاول '!AD98</f>
        <v/>
      </c>
      <c r="G103" t="str">
        <f>IF(B103="","",RANK(D103,$D:$D,1)+COUNTIF(D$11:$D103,D103)-1)</f>
        <v/>
      </c>
      <c r="H103" t="str">
        <f>IF(B103="","",RANK(D103,$D:$D)+COUNTIF($D$11:D103,D103)-1)</f>
        <v/>
      </c>
      <c r="J103" s="91">
        <v>93</v>
      </c>
      <c r="K103" s="19" t="str">
        <f t="shared" si="5"/>
        <v/>
      </c>
      <c r="L103" s="92" t="str">
        <f t="shared" si="6"/>
        <v/>
      </c>
      <c r="M103" s="219"/>
      <c r="N103" s="220">
        <f t="shared" si="7"/>
        <v>93</v>
      </c>
      <c r="O103" s="188" t="str">
        <f t="shared" si="7"/>
        <v/>
      </c>
      <c r="P103" s="166" t="str">
        <f>'ادخال درجات الاختبار الاول '!AM98</f>
        <v/>
      </c>
      <c r="Q103" s="166" t="str">
        <f>'ادخال درجات الاختبار الاول '!AO98</f>
        <v/>
      </c>
      <c r="R103" s="166" t="str">
        <f>'ادخال درجات الاختبار الاول '!AQ98</f>
        <v/>
      </c>
      <c r="S103" s="166" t="str">
        <f>'ادخال درجات الاختبار الاول '!AS98</f>
        <v/>
      </c>
      <c r="T103" s="166" t="str">
        <f>'ادخال درجات الاختبار الاول '!AU98</f>
        <v/>
      </c>
      <c r="U103" s="166" t="str">
        <f>'ادخال درجات الاختبار الاول '!AW98</f>
        <v/>
      </c>
      <c r="V103" s="166" t="str">
        <f>'ادخال درجات الاختبار الاول '!AY98</f>
        <v/>
      </c>
      <c r="W103" s="166" t="str">
        <f>'ادخال درجات الاختبار الاول '!BA98</f>
        <v/>
      </c>
      <c r="X103" s="166" t="str">
        <f>'ادخال درجات الاختبار الاول '!BC98</f>
        <v/>
      </c>
      <c r="Y103" s="166" t="str">
        <f>'ادخال درجات الاختبار الاول '!BE98</f>
        <v/>
      </c>
      <c r="Z103" s="166" t="str">
        <f>'ادخال درجات الاختبار الاول '!BG98</f>
        <v/>
      </c>
      <c r="AA103" s="166" t="str">
        <f>'ادخال درجات الاختبار الاول '!BI98</f>
        <v/>
      </c>
      <c r="AB103" s="166" t="str">
        <f>'ادخال درجات الاختبار الاول '!BK98</f>
        <v/>
      </c>
      <c r="AC103" s="166" t="str">
        <f>'ادخال درجات الاختبار الاول '!BM98</f>
        <v/>
      </c>
      <c r="AD103" s="166" t="str">
        <f>'ادخال درجات الاختبار الاول '!BO98</f>
        <v/>
      </c>
      <c r="AE103" s="166" t="str">
        <f>'ادخال درجات الاختبار الاول '!BQ98</f>
        <v/>
      </c>
      <c r="AF103" s="166" t="str">
        <f>'ادخال درجات الاختبار الاول '!BS98</f>
        <v/>
      </c>
      <c r="AG103" s="166" t="str">
        <f>'ادخال درجات الاختبار الاول '!BU98</f>
        <v/>
      </c>
      <c r="AH103" s="166" t="str">
        <f>'ادخال درجات الاختبار الاول '!BW98</f>
        <v/>
      </c>
      <c r="AI103" s="166" t="str">
        <f>'ادخال درجات الاختبار الاول '!BY98</f>
        <v/>
      </c>
      <c r="AJ103" s="166" t="str">
        <f>'ادخال درجات الاختبار الاول '!CA98</f>
        <v/>
      </c>
      <c r="AK103" s="166" t="str">
        <f>'ادخال درجات الاختبار الاول '!CC98</f>
        <v/>
      </c>
      <c r="AL103" s="166" t="str">
        <f>'ادخال درجات الاختبار الاول '!CE98</f>
        <v/>
      </c>
      <c r="AM103" s="166" t="str">
        <f>'ادخال درجات الاختبار الاول '!CG98</f>
        <v/>
      </c>
      <c r="AN103" s="166" t="str">
        <f>'ادخال درجات الاختبار الاول '!CI98</f>
        <v/>
      </c>
      <c r="AR103" s="91">
        <v>93</v>
      </c>
      <c r="AS103" s="19" t="str">
        <f t="shared" si="8"/>
        <v/>
      </c>
      <c r="AT103" s="92" t="str">
        <f t="shared" si="9"/>
        <v/>
      </c>
    </row>
    <row r="104" spans="1:46">
      <c r="A104" s="91">
        <f>'ادخال درجات التشخيصي'!A100</f>
        <v>94</v>
      </c>
      <c r="B104" s="19" t="str">
        <f>IF('ادخال درجات الاختبار الاول '!B99="","",'ادخال درجات الاختبار الاول '!B99)</f>
        <v/>
      </c>
      <c r="C104" s="19" t="str">
        <f>'ادخال درجات الاختبار الاول '!AC99</f>
        <v/>
      </c>
      <c r="D104" s="92" t="str">
        <f>'ادخال درجات الاختبار الاول '!AD99</f>
        <v/>
      </c>
      <c r="G104" t="str">
        <f>IF(B104="","",RANK(D104,$D:$D,1)+COUNTIF(D$11:$D104,D104)-1)</f>
        <v/>
      </c>
      <c r="H104" t="str">
        <f>IF(B104="","",RANK(D104,$D:$D)+COUNTIF($D$11:D104,D104)-1)</f>
        <v/>
      </c>
      <c r="J104" s="91">
        <v>94</v>
      </c>
      <c r="K104" s="19" t="str">
        <f t="shared" si="5"/>
        <v/>
      </c>
      <c r="L104" s="92" t="str">
        <f t="shared" si="6"/>
        <v/>
      </c>
      <c r="M104" s="219"/>
      <c r="N104" s="220">
        <f t="shared" si="7"/>
        <v>94</v>
      </c>
      <c r="O104" s="188" t="str">
        <f t="shared" si="7"/>
        <v/>
      </c>
      <c r="P104" s="166" t="str">
        <f>'ادخال درجات الاختبار الاول '!AM99</f>
        <v/>
      </c>
      <c r="Q104" s="166" t="str">
        <f>'ادخال درجات الاختبار الاول '!AO99</f>
        <v/>
      </c>
      <c r="R104" s="166" t="str">
        <f>'ادخال درجات الاختبار الاول '!AQ99</f>
        <v/>
      </c>
      <c r="S104" s="166" t="str">
        <f>'ادخال درجات الاختبار الاول '!AS99</f>
        <v/>
      </c>
      <c r="T104" s="166" t="str">
        <f>'ادخال درجات الاختبار الاول '!AU99</f>
        <v/>
      </c>
      <c r="U104" s="166" t="str">
        <f>'ادخال درجات الاختبار الاول '!AW99</f>
        <v/>
      </c>
      <c r="V104" s="166" t="str">
        <f>'ادخال درجات الاختبار الاول '!AY99</f>
        <v/>
      </c>
      <c r="W104" s="166" t="str">
        <f>'ادخال درجات الاختبار الاول '!BA99</f>
        <v/>
      </c>
      <c r="X104" s="166" t="str">
        <f>'ادخال درجات الاختبار الاول '!BC99</f>
        <v/>
      </c>
      <c r="Y104" s="166" t="str">
        <f>'ادخال درجات الاختبار الاول '!BE99</f>
        <v/>
      </c>
      <c r="Z104" s="166" t="str">
        <f>'ادخال درجات الاختبار الاول '!BG99</f>
        <v/>
      </c>
      <c r="AA104" s="166" t="str">
        <f>'ادخال درجات الاختبار الاول '!BI99</f>
        <v/>
      </c>
      <c r="AB104" s="166" t="str">
        <f>'ادخال درجات الاختبار الاول '!BK99</f>
        <v/>
      </c>
      <c r="AC104" s="166" t="str">
        <f>'ادخال درجات الاختبار الاول '!BM99</f>
        <v/>
      </c>
      <c r="AD104" s="166" t="str">
        <f>'ادخال درجات الاختبار الاول '!BO99</f>
        <v/>
      </c>
      <c r="AE104" s="166" t="str">
        <f>'ادخال درجات الاختبار الاول '!BQ99</f>
        <v/>
      </c>
      <c r="AF104" s="166" t="str">
        <f>'ادخال درجات الاختبار الاول '!BS99</f>
        <v/>
      </c>
      <c r="AG104" s="166" t="str">
        <f>'ادخال درجات الاختبار الاول '!BU99</f>
        <v/>
      </c>
      <c r="AH104" s="166" t="str">
        <f>'ادخال درجات الاختبار الاول '!BW99</f>
        <v/>
      </c>
      <c r="AI104" s="166" t="str">
        <f>'ادخال درجات الاختبار الاول '!BY99</f>
        <v/>
      </c>
      <c r="AJ104" s="166" t="str">
        <f>'ادخال درجات الاختبار الاول '!CA99</f>
        <v/>
      </c>
      <c r="AK104" s="166" t="str">
        <f>'ادخال درجات الاختبار الاول '!CC99</f>
        <v/>
      </c>
      <c r="AL104" s="166" t="str">
        <f>'ادخال درجات الاختبار الاول '!CE99</f>
        <v/>
      </c>
      <c r="AM104" s="166" t="str">
        <f>'ادخال درجات الاختبار الاول '!CG99</f>
        <v/>
      </c>
      <c r="AN104" s="166" t="str">
        <f>'ادخال درجات الاختبار الاول '!CI99</f>
        <v/>
      </c>
      <c r="AR104" s="91">
        <v>94</v>
      </c>
      <c r="AS104" s="19" t="str">
        <f t="shared" si="8"/>
        <v/>
      </c>
      <c r="AT104" s="92" t="str">
        <f t="shared" si="9"/>
        <v/>
      </c>
    </row>
    <row r="105" spans="1:46">
      <c r="A105" s="91">
        <f>'ادخال درجات التشخيصي'!A101</f>
        <v>95</v>
      </c>
      <c r="B105" s="19" t="str">
        <f>IF('ادخال درجات الاختبار الاول '!B100="","",'ادخال درجات الاختبار الاول '!B100)</f>
        <v/>
      </c>
      <c r="C105" s="19" t="str">
        <f>'ادخال درجات الاختبار الاول '!AC100</f>
        <v/>
      </c>
      <c r="D105" s="92" t="str">
        <f>'ادخال درجات الاختبار الاول '!AD100</f>
        <v/>
      </c>
      <c r="G105" t="str">
        <f>IF(B105="","",RANK(D105,$D:$D,1)+COUNTIF(D$11:$D105,D105)-1)</f>
        <v/>
      </c>
      <c r="H105" t="str">
        <f>IF(B105="","",RANK(D105,$D:$D)+COUNTIF($D$11:D105,D105)-1)</f>
        <v/>
      </c>
      <c r="J105" s="91">
        <v>95</v>
      </c>
      <c r="K105" s="19" t="str">
        <f t="shared" si="5"/>
        <v/>
      </c>
      <c r="L105" s="92" t="str">
        <f t="shared" si="6"/>
        <v/>
      </c>
      <c r="M105" s="219"/>
      <c r="N105" s="220">
        <f t="shared" si="7"/>
        <v>95</v>
      </c>
      <c r="O105" s="188" t="str">
        <f t="shared" si="7"/>
        <v/>
      </c>
      <c r="P105" s="166" t="str">
        <f>'ادخال درجات الاختبار الاول '!AM100</f>
        <v/>
      </c>
      <c r="Q105" s="166" t="str">
        <f>'ادخال درجات الاختبار الاول '!AO100</f>
        <v/>
      </c>
      <c r="R105" s="166" t="str">
        <f>'ادخال درجات الاختبار الاول '!AQ100</f>
        <v/>
      </c>
      <c r="S105" s="166" t="str">
        <f>'ادخال درجات الاختبار الاول '!AS100</f>
        <v/>
      </c>
      <c r="T105" s="166" t="str">
        <f>'ادخال درجات الاختبار الاول '!AU100</f>
        <v/>
      </c>
      <c r="U105" s="166" t="str">
        <f>'ادخال درجات الاختبار الاول '!AW100</f>
        <v/>
      </c>
      <c r="V105" s="166" t="str">
        <f>'ادخال درجات الاختبار الاول '!AY100</f>
        <v/>
      </c>
      <c r="W105" s="166" t="str">
        <f>'ادخال درجات الاختبار الاول '!BA100</f>
        <v/>
      </c>
      <c r="X105" s="166" t="str">
        <f>'ادخال درجات الاختبار الاول '!BC100</f>
        <v/>
      </c>
      <c r="Y105" s="166" t="str">
        <f>'ادخال درجات الاختبار الاول '!BE100</f>
        <v/>
      </c>
      <c r="Z105" s="166" t="str">
        <f>'ادخال درجات الاختبار الاول '!BG100</f>
        <v/>
      </c>
      <c r="AA105" s="166" t="str">
        <f>'ادخال درجات الاختبار الاول '!BI100</f>
        <v/>
      </c>
      <c r="AB105" s="166" t="str">
        <f>'ادخال درجات الاختبار الاول '!BK100</f>
        <v/>
      </c>
      <c r="AC105" s="166" t="str">
        <f>'ادخال درجات الاختبار الاول '!BM100</f>
        <v/>
      </c>
      <c r="AD105" s="166" t="str">
        <f>'ادخال درجات الاختبار الاول '!BO100</f>
        <v/>
      </c>
      <c r="AE105" s="166" t="str">
        <f>'ادخال درجات الاختبار الاول '!BQ100</f>
        <v/>
      </c>
      <c r="AF105" s="166" t="str">
        <f>'ادخال درجات الاختبار الاول '!BS100</f>
        <v/>
      </c>
      <c r="AG105" s="166" t="str">
        <f>'ادخال درجات الاختبار الاول '!BU100</f>
        <v/>
      </c>
      <c r="AH105" s="166" t="str">
        <f>'ادخال درجات الاختبار الاول '!BW100</f>
        <v/>
      </c>
      <c r="AI105" s="166" t="str">
        <f>'ادخال درجات الاختبار الاول '!BY100</f>
        <v/>
      </c>
      <c r="AJ105" s="166" t="str">
        <f>'ادخال درجات الاختبار الاول '!CA100</f>
        <v/>
      </c>
      <c r="AK105" s="166" t="str">
        <f>'ادخال درجات الاختبار الاول '!CC100</f>
        <v/>
      </c>
      <c r="AL105" s="166" t="str">
        <f>'ادخال درجات الاختبار الاول '!CE100</f>
        <v/>
      </c>
      <c r="AM105" s="166" t="str">
        <f>'ادخال درجات الاختبار الاول '!CG100</f>
        <v/>
      </c>
      <c r="AN105" s="166" t="str">
        <f>'ادخال درجات الاختبار الاول '!CI100</f>
        <v/>
      </c>
      <c r="AR105" s="91">
        <v>95</v>
      </c>
      <c r="AS105" s="19" t="str">
        <f t="shared" si="8"/>
        <v/>
      </c>
      <c r="AT105" s="92" t="str">
        <f t="shared" si="9"/>
        <v/>
      </c>
    </row>
    <row r="106" spans="1:46">
      <c r="A106" s="91">
        <f>'ادخال درجات التشخيصي'!A102</f>
        <v>96</v>
      </c>
      <c r="B106" s="19" t="str">
        <f>IF('ادخال درجات الاختبار الاول '!B101="","",'ادخال درجات الاختبار الاول '!B101)</f>
        <v/>
      </c>
      <c r="C106" s="19" t="str">
        <f>'ادخال درجات الاختبار الاول '!AC101</f>
        <v/>
      </c>
      <c r="D106" s="92" t="str">
        <f>'ادخال درجات الاختبار الاول '!AD101</f>
        <v/>
      </c>
      <c r="G106" t="str">
        <f>IF(B106="","",RANK(D106,$D:$D,1)+COUNTIF(D$11:$D106,D106)-1)</f>
        <v/>
      </c>
      <c r="H106" t="str">
        <f>IF(B106="","",RANK(D106,$D:$D)+COUNTIF($D$11:D106,D106)-1)</f>
        <v/>
      </c>
      <c r="J106" s="91">
        <v>96</v>
      </c>
      <c r="K106" s="19" t="str">
        <f t="shared" si="5"/>
        <v/>
      </c>
      <c r="L106" s="92" t="str">
        <f t="shared" si="6"/>
        <v/>
      </c>
      <c r="M106" s="219"/>
      <c r="N106" s="220">
        <f t="shared" si="7"/>
        <v>96</v>
      </c>
      <c r="O106" s="188" t="str">
        <f t="shared" si="7"/>
        <v/>
      </c>
      <c r="P106" s="166" t="str">
        <f>'ادخال درجات الاختبار الاول '!AM101</f>
        <v/>
      </c>
      <c r="Q106" s="166" t="str">
        <f>'ادخال درجات الاختبار الاول '!AO101</f>
        <v/>
      </c>
      <c r="R106" s="166" t="str">
        <f>'ادخال درجات الاختبار الاول '!AQ101</f>
        <v/>
      </c>
      <c r="S106" s="166" t="str">
        <f>'ادخال درجات الاختبار الاول '!AS101</f>
        <v/>
      </c>
      <c r="T106" s="166" t="str">
        <f>'ادخال درجات الاختبار الاول '!AU101</f>
        <v/>
      </c>
      <c r="U106" s="166" t="str">
        <f>'ادخال درجات الاختبار الاول '!AW101</f>
        <v/>
      </c>
      <c r="V106" s="166" t="str">
        <f>'ادخال درجات الاختبار الاول '!AY101</f>
        <v/>
      </c>
      <c r="W106" s="166" t="str">
        <f>'ادخال درجات الاختبار الاول '!BA101</f>
        <v/>
      </c>
      <c r="X106" s="166" t="str">
        <f>'ادخال درجات الاختبار الاول '!BC101</f>
        <v/>
      </c>
      <c r="Y106" s="166" t="str">
        <f>'ادخال درجات الاختبار الاول '!BE101</f>
        <v/>
      </c>
      <c r="Z106" s="166" t="str">
        <f>'ادخال درجات الاختبار الاول '!BG101</f>
        <v/>
      </c>
      <c r="AA106" s="166" t="str">
        <f>'ادخال درجات الاختبار الاول '!BI101</f>
        <v/>
      </c>
      <c r="AB106" s="166" t="str">
        <f>'ادخال درجات الاختبار الاول '!BK101</f>
        <v/>
      </c>
      <c r="AC106" s="166" t="str">
        <f>'ادخال درجات الاختبار الاول '!BM101</f>
        <v/>
      </c>
      <c r="AD106" s="166" t="str">
        <f>'ادخال درجات الاختبار الاول '!BO101</f>
        <v/>
      </c>
      <c r="AE106" s="166" t="str">
        <f>'ادخال درجات الاختبار الاول '!BQ101</f>
        <v/>
      </c>
      <c r="AF106" s="166" t="str">
        <f>'ادخال درجات الاختبار الاول '!BS101</f>
        <v/>
      </c>
      <c r="AG106" s="166" t="str">
        <f>'ادخال درجات الاختبار الاول '!BU101</f>
        <v/>
      </c>
      <c r="AH106" s="166" t="str">
        <f>'ادخال درجات الاختبار الاول '!BW101</f>
        <v/>
      </c>
      <c r="AI106" s="166" t="str">
        <f>'ادخال درجات الاختبار الاول '!BY101</f>
        <v/>
      </c>
      <c r="AJ106" s="166" t="str">
        <f>'ادخال درجات الاختبار الاول '!CA101</f>
        <v/>
      </c>
      <c r="AK106" s="166" t="str">
        <f>'ادخال درجات الاختبار الاول '!CC101</f>
        <v/>
      </c>
      <c r="AL106" s="166" t="str">
        <f>'ادخال درجات الاختبار الاول '!CE101</f>
        <v/>
      </c>
      <c r="AM106" s="166" t="str">
        <f>'ادخال درجات الاختبار الاول '!CG101</f>
        <v/>
      </c>
      <c r="AN106" s="166" t="str">
        <f>'ادخال درجات الاختبار الاول '!CI101</f>
        <v/>
      </c>
      <c r="AR106" s="91">
        <v>96</v>
      </c>
      <c r="AS106" s="19" t="str">
        <f t="shared" si="8"/>
        <v/>
      </c>
      <c r="AT106" s="92" t="str">
        <f t="shared" si="9"/>
        <v/>
      </c>
    </row>
    <row r="107" spans="1:46">
      <c r="A107" s="91">
        <f>'ادخال درجات التشخيصي'!A103</f>
        <v>97</v>
      </c>
      <c r="B107" s="19" t="str">
        <f>IF('ادخال درجات الاختبار الاول '!B102="","",'ادخال درجات الاختبار الاول '!B102)</f>
        <v/>
      </c>
      <c r="C107" s="19" t="str">
        <f>'ادخال درجات الاختبار الاول '!AC102</f>
        <v/>
      </c>
      <c r="D107" s="92" t="str">
        <f>'ادخال درجات الاختبار الاول '!AD102</f>
        <v/>
      </c>
      <c r="G107" t="str">
        <f>IF(B107="","",RANK(D107,$D:$D,1)+COUNTIF(D$11:$D107,D107)-1)</f>
        <v/>
      </c>
      <c r="H107" t="str">
        <f>IF(B107="","",RANK(D107,$D:$D)+COUNTIF($D$11:D107,D107)-1)</f>
        <v/>
      </c>
      <c r="J107" s="91">
        <v>97</v>
      </c>
      <c r="K107" s="19" t="str">
        <f t="shared" si="5"/>
        <v/>
      </c>
      <c r="L107" s="92" t="str">
        <f t="shared" si="6"/>
        <v/>
      </c>
      <c r="M107" s="219"/>
      <c r="N107" s="220">
        <f t="shared" si="7"/>
        <v>97</v>
      </c>
      <c r="O107" s="188" t="str">
        <f t="shared" si="7"/>
        <v/>
      </c>
      <c r="P107" s="166" t="str">
        <f>'ادخال درجات الاختبار الاول '!AM102</f>
        <v/>
      </c>
      <c r="Q107" s="166" t="str">
        <f>'ادخال درجات الاختبار الاول '!AO102</f>
        <v/>
      </c>
      <c r="R107" s="166" t="str">
        <f>'ادخال درجات الاختبار الاول '!AQ102</f>
        <v/>
      </c>
      <c r="S107" s="166" t="str">
        <f>'ادخال درجات الاختبار الاول '!AS102</f>
        <v/>
      </c>
      <c r="T107" s="166" t="str">
        <f>'ادخال درجات الاختبار الاول '!AU102</f>
        <v/>
      </c>
      <c r="U107" s="166" t="str">
        <f>'ادخال درجات الاختبار الاول '!AW102</f>
        <v/>
      </c>
      <c r="V107" s="166" t="str">
        <f>'ادخال درجات الاختبار الاول '!AY102</f>
        <v/>
      </c>
      <c r="W107" s="166" t="str">
        <f>'ادخال درجات الاختبار الاول '!BA102</f>
        <v/>
      </c>
      <c r="X107" s="166" t="str">
        <f>'ادخال درجات الاختبار الاول '!BC102</f>
        <v/>
      </c>
      <c r="Y107" s="166" t="str">
        <f>'ادخال درجات الاختبار الاول '!BE102</f>
        <v/>
      </c>
      <c r="Z107" s="166" t="str">
        <f>'ادخال درجات الاختبار الاول '!BG102</f>
        <v/>
      </c>
      <c r="AA107" s="166" t="str">
        <f>'ادخال درجات الاختبار الاول '!BI102</f>
        <v/>
      </c>
      <c r="AB107" s="166" t="str">
        <f>'ادخال درجات الاختبار الاول '!BK102</f>
        <v/>
      </c>
      <c r="AC107" s="166" t="str">
        <f>'ادخال درجات الاختبار الاول '!BM102</f>
        <v/>
      </c>
      <c r="AD107" s="166" t="str">
        <f>'ادخال درجات الاختبار الاول '!BO102</f>
        <v/>
      </c>
      <c r="AE107" s="166" t="str">
        <f>'ادخال درجات الاختبار الاول '!BQ102</f>
        <v/>
      </c>
      <c r="AF107" s="166" t="str">
        <f>'ادخال درجات الاختبار الاول '!BS102</f>
        <v/>
      </c>
      <c r="AG107" s="166" t="str">
        <f>'ادخال درجات الاختبار الاول '!BU102</f>
        <v/>
      </c>
      <c r="AH107" s="166" t="str">
        <f>'ادخال درجات الاختبار الاول '!BW102</f>
        <v/>
      </c>
      <c r="AI107" s="166" t="str">
        <f>'ادخال درجات الاختبار الاول '!BY102</f>
        <v/>
      </c>
      <c r="AJ107" s="166" t="str">
        <f>'ادخال درجات الاختبار الاول '!CA102</f>
        <v/>
      </c>
      <c r="AK107" s="166" t="str">
        <f>'ادخال درجات الاختبار الاول '!CC102</f>
        <v/>
      </c>
      <c r="AL107" s="166" t="str">
        <f>'ادخال درجات الاختبار الاول '!CE102</f>
        <v/>
      </c>
      <c r="AM107" s="166" t="str">
        <f>'ادخال درجات الاختبار الاول '!CG102</f>
        <v/>
      </c>
      <c r="AN107" s="166" t="str">
        <f>'ادخال درجات الاختبار الاول '!CI102</f>
        <v/>
      </c>
      <c r="AR107" s="91">
        <v>97</v>
      </c>
      <c r="AS107" s="19" t="str">
        <f t="shared" si="8"/>
        <v/>
      </c>
      <c r="AT107" s="92" t="str">
        <f t="shared" si="9"/>
        <v/>
      </c>
    </row>
    <row r="108" spans="1:46">
      <c r="A108" s="91">
        <f>'ادخال درجات التشخيصي'!A104</f>
        <v>98</v>
      </c>
      <c r="B108" s="19" t="str">
        <f>IF('ادخال درجات الاختبار الاول '!B103="","",'ادخال درجات الاختبار الاول '!B103)</f>
        <v/>
      </c>
      <c r="C108" s="19" t="str">
        <f>'ادخال درجات الاختبار الاول '!AC103</f>
        <v/>
      </c>
      <c r="D108" s="92" t="str">
        <f>'ادخال درجات الاختبار الاول '!AD103</f>
        <v/>
      </c>
      <c r="G108" t="str">
        <f>IF(B108="","",RANK(D108,$D:$D,1)+COUNTIF(D$11:$D108,D108)-1)</f>
        <v/>
      </c>
      <c r="H108" t="str">
        <f>IF(B108="","",RANK(D108,$D:$D)+COUNTIF($D$11:D108,D108)-1)</f>
        <v/>
      </c>
      <c r="J108" s="91">
        <v>98</v>
      </c>
      <c r="K108" s="19" t="str">
        <f t="shared" si="5"/>
        <v/>
      </c>
      <c r="L108" s="92" t="str">
        <f t="shared" si="6"/>
        <v/>
      </c>
      <c r="M108" s="219"/>
      <c r="N108" s="220">
        <f t="shared" si="7"/>
        <v>98</v>
      </c>
      <c r="O108" s="188" t="str">
        <f t="shared" si="7"/>
        <v/>
      </c>
      <c r="P108" s="166" t="str">
        <f>'ادخال درجات الاختبار الاول '!AM103</f>
        <v/>
      </c>
      <c r="Q108" s="166" t="str">
        <f>'ادخال درجات الاختبار الاول '!AO103</f>
        <v/>
      </c>
      <c r="R108" s="166" t="str">
        <f>'ادخال درجات الاختبار الاول '!AQ103</f>
        <v/>
      </c>
      <c r="S108" s="166" t="str">
        <f>'ادخال درجات الاختبار الاول '!AS103</f>
        <v/>
      </c>
      <c r="T108" s="166" t="str">
        <f>'ادخال درجات الاختبار الاول '!AU103</f>
        <v/>
      </c>
      <c r="U108" s="166" t="str">
        <f>'ادخال درجات الاختبار الاول '!AW103</f>
        <v/>
      </c>
      <c r="V108" s="166" t="str">
        <f>'ادخال درجات الاختبار الاول '!AY103</f>
        <v/>
      </c>
      <c r="W108" s="166" t="str">
        <f>'ادخال درجات الاختبار الاول '!BA103</f>
        <v/>
      </c>
      <c r="X108" s="166" t="str">
        <f>'ادخال درجات الاختبار الاول '!BC103</f>
        <v/>
      </c>
      <c r="Y108" s="166" t="str">
        <f>'ادخال درجات الاختبار الاول '!BE103</f>
        <v/>
      </c>
      <c r="Z108" s="166" t="str">
        <f>'ادخال درجات الاختبار الاول '!BG103</f>
        <v/>
      </c>
      <c r="AA108" s="166" t="str">
        <f>'ادخال درجات الاختبار الاول '!BI103</f>
        <v/>
      </c>
      <c r="AB108" s="166" t="str">
        <f>'ادخال درجات الاختبار الاول '!BK103</f>
        <v/>
      </c>
      <c r="AC108" s="166" t="str">
        <f>'ادخال درجات الاختبار الاول '!BM103</f>
        <v/>
      </c>
      <c r="AD108" s="166" t="str">
        <f>'ادخال درجات الاختبار الاول '!BO103</f>
        <v/>
      </c>
      <c r="AE108" s="166" t="str">
        <f>'ادخال درجات الاختبار الاول '!BQ103</f>
        <v/>
      </c>
      <c r="AF108" s="166" t="str">
        <f>'ادخال درجات الاختبار الاول '!BS103</f>
        <v/>
      </c>
      <c r="AG108" s="166" t="str">
        <f>'ادخال درجات الاختبار الاول '!BU103</f>
        <v/>
      </c>
      <c r="AH108" s="166" t="str">
        <f>'ادخال درجات الاختبار الاول '!BW103</f>
        <v/>
      </c>
      <c r="AI108" s="166" t="str">
        <f>'ادخال درجات الاختبار الاول '!BY103</f>
        <v/>
      </c>
      <c r="AJ108" s="166" t="str">
        <f>'ادخال درجات الاختبار الاول '!CA103</f>
        <v/>
      </c>
      <c r="AK108" s="166" t="str">
        <f>'ادخال درجات الاختبار الاول '!CC103</f>
        <v/>
      </c>
      <c r="AL108" s="166" t="str">
        <f>'ادخال درجات الاختبار الاول '!CE103</f>
        <v/>
      </c>
      <c r="AM108" s="166" t="str">
        <f>'ادخال درجات الاختبار الاول '!CG103</f>
        <v/>
      </c>
      <c r="AN108" s="166" t="str">
        <f>'ادخال درجات الاختبار الاول '!CI103</f>
        <v/>
      </c>
      <c r="AR108" s="91">
        <v>98</v>
      </c>
      <c r="AS108" s="19" t="str">
        <f t="shared" si="8"/>
        <v/>
      </c>
      <c r="AT108" s="92" t="str">
        <f t="shared" si="9"/>
        <v/>
      </c>
    </row>
    <row r="109" spans="1:46">
      <c r="A109" s="91">
        <f>'ادخال درجات التشخيصي'!A105</f>
        <v>99</v>
      </c>
      <c r="B109" s="19" t="str">
        <f>IF('ادخال درجات الاختبار الاول '!B104="","",'ادخال درجات الاختبار الاول '!B104)</f>
        <v/>
      </c>
      <c r="C109" s="19" t="str">
        <f>'ادخال درجات الاختبار الاول '!AC104</f>
        <v/>
      </c>
      <c r="D109" s="92" t="str">
        <f>'ادخال درجات الاختبار الاول '!AD104</f>
        <v/>
      </c>
      <c r="G109" t="str">
        <f>IF(B109="","",RANK(D109,$D:$D,1)+COUNTIF(D$11:$D109,D109)-1)</f>
        <v/>
      </c>
      <c r="H109" t="str">
        <f>IF(B109="","",RANK(D109,$D:$D)+COUNTIF($D$11:D109,D109)-1)</f>
        <v/>
      </c>
      <c r="J109" s="91">
        <v>99</v>
      </c>
      <c r="K109" s="19" t="str">
        <f t="shared" si="5"/>
        <v/>
      </c>
      <c r="L109" s="92" t="str">
        <f t="shared" si="6"/>
        <v/>
      </c>
      <c r="M109" s="219"/>
      <c r="N109" s="220">
        <f t="shared" si="7"/>
        <v>99</v>
      </c>
      <c r="O109" s="188" t="str">
        <f t="shared" si="7"/>
        <v/>
      </c>
      <c r="P109" s="166" t="str">
        <f>'ادخال درجات الاختبار الاول '!AM104</f>
        <v/>
      </c>
      <c r="Q109" s="166" t="str">
        <f>'ادخال درجات الاختبار الاول '!AO104</f>
        <v/>
      </c>
      <c r="R109" s="166" t="str">
        <f>'ادخال درجات الاختبار الاول '!AQ104</f>
        <v/>
      </c>
      <c r="S109" s="166" t="str">
        <f>'ادخال درجات الاختبار الاول '!AS104</f>
        <v/>
      </c>
      <c r="T109" s="166" t="str">
        <f>'ادخال درجات الاختبار الاول '!AU104</f>
        <v/>
      </c>
      <c r="U109" s="166" t="str">
        <f>'ادخال درجات الاختبار الاول '!AW104</f>
        <v/>
      </c>
      <c r="V109" s="166" t="str">
        <f>'ادخال درجات الاختبار الاول '!AY104</f>
        <v/>
      </c>
      <c r="W109" s="166" t="str">
        <f>'ادخال درجات الاختبار الاول '!BA104</f>
        <v/>
      </c>
      <c r="X109" s="166" t="str">
        <f>'ادخال درجات الاختبار الاول '!BC104</f>
        <v/>
      </c>
      <c r="Y109" s="166" t="str">
        <f>'ادخال درجات الاختبار الاول '!BE104</f>
        <v/>
      </c>
      <c r="Z109" s="166" t="str">
        <f>'ادخال درجات الاختبار الاول '!BG104</f>
        <v/>
      </c>
      <c r="AA109" s="166" t="str">
        <f>'ادخال درجات الاختبار الاول '!BI104</f>
        <v/>
      </c>
      <c r="AB109" s="166" t="str">
        <f>'ادخال درجات الاختبار الاول '!BK104</f>
        <v/>
      </c>
      <c r="AC109" s="166" t="str">
        <f>'ادخال درجات الاختبار الاول '!BM104</f>
        <v/>
      </c>
      <c r="AD109" s="166" t="str">
        <f>'ادخال درجات الاختبار الاول '!BO104</f>
        <v/>
      </c>
      <c r="AE109" s="166" t="str">
        <f>'ادخال درجات الاختبار الاول '!BQ104</f>
        <v/>
      </c>
      <c r="AF109" s="166" t="str">
        <f>'ادخال درجات الاختبار الاول '!BS104</f>
        <v/>
      </c>
      <c r="AG109" s="166" t="str">
        <f>'ادخال درجات الاختبار الاول '!BU104</f>
        <v/>
      </c>
      <c r="AH109" s="166" t="str">
        <f>'ادخال درجات الاختبار الاول '!BW104</f>
        <v/>
      </c>
      <c r="AI109" s="166" t="str">
        <f>'ادخال درجات الاختبار الاول '!BY104</f>
        <v/>
      </c>
      <c r="AJ109" s="166" t="str">
        <f>'ادخال درجات الاختبار الاول '!CA104</f>
        <v/>
      </c>
      <c r="AK109" s="166" t="str">
        <f>'ادخال درجات الاختبار الاول '!CC104</f>
        <v/>
      </c>
      <c r="AL109" s="166" t="str">
        <f>'ادخال درجات الاختبار الاول '!CE104</f>
        <v/>
      </c>
      <c r="AM109" s="166" t="str">
        <f>'ادخال درجات الاختبار الاول '!CG104</f>
        <v/>
      </c>
      <c r="AN109" s="166" t="str">
        <f>'ادخال درجات الاختبار الاول '!CI104</f>
        <v/>
      </c>
      <c r="AR109" s="91">
        <v>99</v>
      </c>
      <c r="AS109" s="19" t="str">
        <f t="shared" si="8"/>
        <v/>
      </c>
      <c r="AT109" s="92" t="str">
        <f t="shared" si="9"/>
        <v/>
      </c>
    </row>
    <row r="110" spans="1:46">
      <c r="A110" s="91">
        <f>'ادخال درجات التشخيصي'!A106</f>
        <v>100</v>
      </c>
      <c r="B110" s="19" t="str">
        <f>IF('ادخال درجات الاختبار الاول '!B105="","",'ادخال درجات الاختبار الاول '!B105)</f>
        <v/>
      </c>
      <c r="C110" s="19" t="str">
        <f>'ادخال درجات الاختبار الاول '!AC105</f>
        <v/>
      </c>
      <c r="D110" s="92" t="str">
        <f>'ادخال درجات الاختبار الاول '!AD105</f>
        <v/>
      </c>
      <c r="G110" t="str">
        <f>IF(B110="","",RANK(D110,$D:$D,1)+COUNTIF(D$11:$D110,D110)-1)</f>
        <v/>
      </c>
      <c r="H110" t="str">
        <f>IF(B110="","",RANK(D110,$D:$D)+COUNTIF($D$11:D110,D110)-1)</f>
        <v/>
      </c>
      <c r="J110" s="91">
        <v>100</v>
      </c>
      <c r="K110" s="19" t="str">
        <f t="shared" si="5"/>
        <v/>
      </c>
      <c r="L110" s="92" t="str">
        <f t="shared" si="6"/>
        <v/>
      </c>
      <c r="M110" s="219"/>
      <c r="N110" s="220">
        <f t="shared" si="7"/>
        <v>100</v>
      </c>
      <c r="O110" s="188" t="str">
        <f t="shared" si="7"/>
        <v/>
      </c>
      <c r="P110" s="166" t="str">
        <f>'ادخال درجات الاختبار الاول '!AM105</f>
        <v/>
      </c>
      <c r="Q110" s="166" t="str">
        <f>'ادخال درجات الاختبار الاول '!AO105</f>
        <v/>
      </c>
      <c r="R110" s="166" t="str">
        <f>'ادخال درجات الاختبار الاول '!AQ105</f>
        <v/>
      </c>
      <c r="S110" s="166" t="str">
        <f>'ادخال درجات الاختبار الاول '!AS105</f>
        <v/>
      </c>
      <c r="T110" s="166" t="str">
        <f>'ادخال درجات الاختبار الاول '!AU105</f>
        <v/>
      </c>
      <c r="U110" s="166" t="str">
        <f>'ادخال درجات الاختبار الاول '!AW105</f>
        <v/>
      </c>
      <c r="V110" s="166" t="str">
        <f>'ادخال درجات الاختبار الاول '!AY105</f>
        <v/>
      </c>
      <c r="W110" s="166" t="str">
        <f>'ادخال درجات الاختبار الاول '!BA105</f>
        <v/>
      </c>
      <c r="X110" s="166" t="str">
        <f>'ادخال درجات الاختبار الاول '!BC105</f>
        <v/>
      </c>
      <c r="Y110" s="166" t="str">
        <f>'ادخال درجات الاختبار الاول '!BE105</f>
        <v/>
      </c>
      <c r="Z110" s="166" t="str">
        <f>'ادخال درجات الاختبار الاول '!BG105</f>
        <v/>
      </c>
      <c r="AA110" s="166" t="str">
        <f>'ادخال درجات الاختبار الاول '!BI105</f>
        <v/>
      </c>
      <c r="AB110" s="166" t="str">
        <f>'ادخال درجات الاختبار الاول '!BK105</f>
        <v/>
      </c>
      <c r="AC110" s="166" t="str">
        <f>'ادخال درجات الاختبار الاول '!BM105</f>
        <v/>
      </c>
      <c r="AD110" s="166" t="str">
        <f>'ادخال درجات الاختبار الاول '!BO105</f>
        <v/>
      </c>
      <c r="AE110" s="166" t="str">
        <f>'ادخال درجات الاختبار الاول '!BQ105</f>
        <v/>
      </c>
      <c r="AF110" s="166" t="str">
        <f>'ادخال درجات الاختبار الاول '!BS105</f>
        <v/>
      </c>
      <c r="AG110" s="166" t="str">
        <f>'ادخال درجات الاختبار الاول '!BU105</f>
        <v/>
      </c>
      <c r="AH110" s="166" t="str">
        <f>'ادخال درجات الاختبار الاول '!BW105</f>
        <v/>
      </c>
      <c r="AI110" s="166" t="str">
        <f>'ادخال درجات الاختبار الاول '!BY105</f>
        <v/>
      </c>
      <c r="AJ110" s="166" t="str">
        <f>'ادخال درجات الاختبار الاول '!CA105</f>
        <v/>
      </c>
      <c r="AK110" s="166" t="str">
        <f>'ادخال درجات الاختبار الاول '!CC105</f>
        <v/>
      </c>
      <c r="AL110" s="166" t="str">
        <f>'ادخال درجات الاختبار الاول '!CE105</f>
        <v/>
      </c>
      <c r="AM110" s="166" t="str">
        <f>'ادخال درجات الاختبار الاول '!CG105</f>
        <v/>
      </c>
      <c r="AN110" s="166" t="str">
        <f>'ادخال درجات الاختبار الاول '!CI105</f>
        <v/>
      </c>
      <c r="AR110" s="91">
        <v>100</v>
      </c>
      <c r="AS110" s="19" t="str">
        <f t="shared" si="8"/>
        <v/>
      </c>
      <c r="AT110" s="92" t="str">
        <f t="shared" si="9"/>
        <v/>
      </c>
    </row>
    <row r="111" spans="1:46">
      <c r="A111" s="91">
        <f>'ادخال درجات التشخيصي'!A107</f>
        <v>101</v>
      </c>
      <c r="B111" s="19" t="str">
        <f>IF('ادخال درجات الاختبار الاول '!B106="","",'ادخال درجات الاختبار الاول '!B106)</f>
        <v/>
      </c>
      <c r="C111" s="19" t="str">
        <f>'ادخال درجات الاختبار الاول '!AC106</f>
        <v/>
      </c>
      <c r="D111" s="92" t="str">
        <f>'ادخال درجات الاختبار الاول '!AD106</f>
        <v/>
      </c>
      <c r="G111" t="str">
        <f>IF(B111="","",RANK(D111,$D:$D,1)+COUNTIF(D$11:$D111,D111)-1)</f>
        <v/>
      </c>
      <c r="H111" t="str">
        <f>IF(B111="","",RANK(D111,$D:$D)+COUNTIF($D$11:D111,D111)-1)</f>
        <v/>
      </c>
      <c r="J111" s="91">
        <v>101</v>
      </c>
      <c r="K111" s="19" t="str">
        <f t="shared" si="5"/>
        <v/>
      </c>
      <c r="L111" s="92" t="str">
        <f t="shared" si="6"/>
        <v/>
      </c>
      <c r="M111" s="219"/>
      <c r="N111" s="220">
        <f t="shared" si="7"/>
        <v>101</v>
      </c>
      <c r="O111" s="188" t="str">
        <f t="shared" si="7"/>
        <v/>
      </c>
      <c r="P111" s="166" t="str">
        <f>'ادخال درجات الاختبار الاول '!AM106</f>
        <v/>
      </c>
      <c r="Q111" s="166" t="str">
        <f>'ادخال درجات الاختبار الاول '!AO106</f>
        <v/>
      </c>
      <c r="R111" s="166" t="str">
        <f>'ادخال درجات الاختبار الاول '!AQ106</f>
        <v/>
      </c>
      <c r="S111" s="166" t="str">
        <f>'ادخال درجات الاختبار الاول '!AS106</f>
        <v/>
      </c>
      <c r="T111" s="166" t="str">
        <f>'ادخال درجات الاختبار الاول '!AU106</f>
        <v/>
      </c>
      <c r="U111" s="166" t="str">
        <f>'ادخال درجات الاختبار الاول '!AW106</f>
        <v/>
      </c>
      <c r="V111" s="166" t="str">
        <f>'ادخال درجات الاختبار الاول '!AY106</f>
        <v/>
      </c>
      <c r="W111" s="166" t="str">
        <f>'ادخال درجات الاختبار الاول '!BA106</f>
        <v/>
      </c>
      <c r="X111" s="166" t="str">
        <f>'ادخال درجات الاختبار الاول '!BC106</f>
        <v/>
      </c>
      <c r="Y111" s="166" t="str">
        <f>'ادخال درجات الاختبار الاول '!BE106</f>
        <v/>
      </c>
      <c r="Z111" s="166" t="str">
        <f>'ادخال درجات الاختبار الاول '!BG106</f>
        <v/>
      </c>
      <c r="AA111" s="166" t="str">
        <f>'ادخال درجات الاختبار الاول '!BI106</f>
        <v/>
      </c>
      <c r="AB111" s="166" t="str">
        <f>'ادخال درجات الاختبار الاول '!BK106</f>
        <v/>
      </c>
      <c r="AC111" s="166" t="str">
        <f>'ادخال درجات الاختبار الاول '!BM106</f>
        <v/>
      </c>
      <c r="AD111" s="166" t="str">
        <f>'ادخال درجات الاختبار الاول '!BO106</f>
        <v/>
      </c>
      <c r="AE111" s="166" t="str">
        <f>'ادخال درجات الاختبار الاول '!BQ106</f>
        <v/>
      </c>
      <c r="AF111" s="166" t="str">
        <f>'ادخال درجات الاختبار الاول '!BS106</f>
        <v/>
      </c>
      <c r="AG111" s="166" t="str">
        <f>'ادخال درجات الاختبار الاول '!BU106</f>
        <v/>
      </c>
      <c r="AH111" s="166" t="str">
        <f>'ادخال درجات الاختبار الاول '!BW106</f>
        <v/>
      </c>
      <c r="AI111" s="166" t="str">
        <f>'ادخال درجات الاختبار الاول '!BY106</f>
        <v/>
      </c>
      <c r="AJ111" s="166" t="str">
        <f>'ادخال درجات الاختبار الاول '!CA106</f>
        <v/>
      </c>
      <c r="AK111" s="166" t="str">
        <f>'ادخال درجات الاختبار الاول '!CC106</f>
        <v/>
      </c>
      <c r="AL111" s="166" t="str">
        <f>'ادخال درجات الاختبار الاول '!CE106</f>
        <v/>
      </c>
      <c r="AM111" s="166" t="str">
        <f>'ادخال درجات الاختبار الاول '!CG106</f>
        <v/>
      </c>
      <c r="AN111" s="166" t="str">
        <f>'ادخال درجات الاختبار الاول '!CI106</f>
        <v/>
      </c>
      <c r="AR111" s="91">
        <v>101</v>
      </c>
      <c r="AS111" s="19" t="str">
        <f t="shared" si="8"/>
        <v/>
      </c>
      <c r="AT111" s="92" t="str">
        <f t="shared" si="9"/>
        <v/>
      </c>
    </row>
    <row r="112" spans="1:46">
      <c r="A112" s="91">
        <f>'ادخال درجات التشخيصي'!A108</f>
        <v>102</v>
      </c>
      <c r="B112" s="19" t="str">
        <f>IF('ادخال درجات الاختبار الاول '!B107="","",'ادخال درجات الاختبار الاول '!B107)</f>
        <v/>
      </c>
      <c r="C112" s="19" t="str">
        <f>'ادخال درجات الاختبار الاول '!AC107</f>
        <v/>
      </c>
      <c r="D112" s="92" t="str">
        <f>'ادخال درجات الاختبار الاول '!AD107</f>
        <v/>
      </c>
      <c r="G112" t="str">
        <f>IF(B112="","",RANK(D112,$D:$D,1)+COUNTIF(D$11:$D112,D112)-1)</f>
        <v/>
      </c>
      <c r="H112" t="str">
        <f>IF(B112="","",RANK(D112,$D:$D)+COUNTIF($D$11:D112,D112)-1)</f>
        <v/>
      </c>
      <c r="J112" s="91">
        <v>102</v>
      </c>
      <c r="K112" s="19" t="str">
        <f t="shared" si="5"/>
        <v/>
      </c>
      <c r="L112" s="92" t="str">
        <f t="shared" si="6"/>
        <v/>
      </c>
      <c r="M112" s="219"/>
      <c r="N112" s="220">
        <f t="shared" si="7"/>
        <v>102</v>
      </c>
      <c r="O112" s="188" t="str">
        <f t="shared" si="7"/>
        <v/>
      </c>
      <c r="P112" s="166" t="str">
        <f>'ادخال درجات الاختبار الاول '!AM107</f>
        <v/>
      </c>
      <c r="Q112" s="166" t="str">
        <f>'ادخال درجات الاختبار الاول '!AO107</f>
        <v/>
      </c>
      <c r="R112" s="166" t="str">
        <f>'ادخال درجات الاختبار الاول '!AQ107</f>
        <v/>
      </c>
      <c r="S112" s="166" t="str">
        <f>'ادخال درجات الاختبار الاول '!AS107</f>
        <v/>
      </c>
      <c r="T112" s="166" t="str">
        <f>'ادخال درجات الاختبار الاول '!AU107</f>
        <v/>
      </c>
      <c r="U112" s="166" t="str">
        <f>'ادخال درجات الاختبار الاول '!AW107</f>
        <v/>
      </c>
      <c r="V112" s="166" t="str">
        <f>'ادخال درجات الاختبار الاول '!AY107</f>
        <v/>
      </c>
      <c r="W112" s="166" t="str">
        <f>'ادخال درجات الاختبار الاول '!BA107</f>
        <v/>
      </c>
      <c r="X112" s="166" t="str">
        <f>'ادخال درجات الاختبار الاول '!BC107</f>
        <v/>
      </c>
      <c r="Y112" s="166" t="str">
        <f>'ادخال درجات الاختبار الاول '!BE107</f>
        <v/>
      </c>
      <c r="Z112" s="166" t="str">
        <f>'ادخال درجات الاختبار الاول '!BG107</f>
        <v/>
      </c>
      <c r="AA112" s="166" t="str">
        <f>'ادخال درجات الاختبار الاول '!BI107</f>
        <v/>
      </c>
      <c r="AB112" s="166" t="str">
        <f>'ادخال درجات الاختبار الاول '!BK107</f>
        <v/>
      </c>
      <c r="AC112" s="166" t="str">
        <f>'ادخال درجات الاختبار الاول '!BM107</f>
        <v/>
      </c>
      <c r="AD112" s="166" t="str">
        <f>'ادخال درجات الاختبار الاول '!BO107</f>
        <v/>
      </c>
      <c r="AE112" s="166" t="str">
        <f>'ادخال درجات الاختبار الاول '!BQ107</f>
        <v/>
      </c>
      <c r="AF112" s="166" t="str">
        <f>'ادخال درجات الاختبار الاول '!BS107</f>
        <v/>
      </c>
      <c r="AG112" s="166" t="str">
        <f>'ادخال درجات الاختبار الاول '!BU107</f>
        <v/>
      </c>
      <c r="AH112" s="166" t="str">
        <f>'ادخال درجات الاختبار الاول '!BW107</f>
        <v/>
      </c>
      <c r="AI112" s="166" t="str">
        <f>'ادخال درجات الاختبار الاول '!BY107</f>
        <v/>
      </c>
      <c r="AJ112" s="166" t="str">
        <f>'ادخال درجات الاختبار الاول '!CA107</f>
        <v/>
      </c>
      <c r="AK112" s="166" t="str">
        <f>'ادخال درجات الاختبار الاول '!CC107</f>
        <v/>
      </c>
      <c r="AL112" s="166" t="str">
        <f>'ادخال درجات الاختبار الاول '!CE107</f>
        <v/>
      </c>
      <c r="AM112" s="166" t="str">
        <f>'ادخال درجات الاختبار الاول '!CG107</f>
        <v/>
      </c>
      <c r="AN112" s="166" t="str">
        <f>'ادخال درجات الاختبار الاول '!CI107</f>
        <v/>
      </c>
      <c r="AR112" s="91">
        <v>102</v>
      </c>
      <c r="AS112" s="19" t="str">
        <f t="shared" si="8"/>
        <v/>
      </c>
      <c r="AT112" s="92" t="str">
        <f t="shared" si="9"/>
        <v/>
      </c>
    </row>
    <row r="113" spans="1:46">
      <c r="A113" s="91">
        <f>'ادخال درجات التشخيصي'!A109</f>
        <v>103</v>
      </c>
      <c r="B113" s="19" t="str">
        <f>IF('ادخال درجات الاختبار الاول '!B108="","",'ادخال درجات الاختبار الاول '!B108)</f>
        <v/>
      </c>
      <c r="C113" s="19" t="str">
        <f>'ادخال درجات الاختبار الاول '!AC108</f>
        <v/>
      </c>
      <c r="D113" s="92" t="str">
        <f>'ادخال درجات الاختبار الاول '!AD108</f>
        <v/>
      </c>
      <c r="G113" t="str">
        <f>IF(B113="","",RANK(D113,$D:$D,1)+COUNTIF(D$11:$D113,D113)-1)</f>
        <v/>
      </c>
      <c r="H113" t="str">
        <f>IF(B113="","",RANK(D113,$D:$D)+COUNTIF($D$11:D113,D113)-1)</f>
        <v/>
      </c>
      <c r="J113" s="91">
        <v>103</v>
      </c>
      <c r="K113" s="19" t="str">
        <f t="shared" si="5"/>
        <v/>
      </c>
      <c r="L113" s="92" t="str">
        <f t="shared" si="6"/>
        <v/>
      </c>
      <c r="M113" s="219"/>
      <c r="N113" s="220">
        <f t="shared" si="7"/>
        <v>103</v>
      </c>
      <c r="O113" s="188" t="str">
        <f t="shared" si="7"/>
        <v/>
      </c>
      <c r="P113" s="166" t="str">
        <f>'ادخال درجات الاختبار الاول '!AM108</f>
        <v/>
      </c>
      <c r="Q113" s="166" t="str">
        <f>'ادخال درجات الاختبار الاول '!AO108</f>
        <v/>
      </c>
      <c r="R113" s="166" t="str">
        <f>'ادخال درجات الاختبار الاول '!AQ108</f>
        <v/>
      </c>
      <c r="S113" s="166" t="str">
        <f>'ادخال درجات الاختبار الاول '!AS108</f>
        <v/>
      </c>
      <c r="T113" s="166" t="str">
        <f>'ادخال درجات الاختبار الاول '!AU108</f>
        <v/>
      </c>
      <c r="U113" s="166" t="str">
        <f>'ادخال درجات الاختبار الاول '!AW108</f>
        <v/>
      </c>
      <c r="V113" s="166" t="str">
        <f>'ادخال درجات الاختبار الاول '!AY108</f>
        <v/>
      </c>
      <c r="W113" s="166" t="str">
        <f>'ادخال درجات الاختبار الاول '!BA108</f>
        <v/>
      </c>
      <c r="X113" s="166" t="str">
        <f>'ادخال درجات الاختبار الاول '!BC108</f>
        <v/>
      </c>
      <c r="Y113" s="166" t="str">
        <f>'ادخال درجات الاختبار الاول '!BE108</f>
        <v/>
      </c>
      <c r="Z113" s="166" t="str">
        <f>'ادخال درجات الاختبار الاول '!BG108</f>
        <v/>
      </c>
      <c r="AA113" s="166" t="str">
        <f>'ادخال درجات الاختبار الاول '!BI108</f>
        <v/>
      </c>
      <c r="AB113" s="166" t="str">
        <f>'ادخال درجات الاختبار الاول '!BK108</f>
        <v/>
      </c>
      <c r="AC113" s="166" t="str">
        <f>'ادخال درجات الاختبار الاول '!BM108</f>
        <v/>
      </c>
      <c r="AD113" s="166" t="str">
        <f>'ادخال درجات الاختبار الاول '!BO108</f>
        <v/>
      </c>
      <c r="AE113" s="166" t="str">
        <f>'ادخال درجات الاختبار الاول '!BQ108</f>
        <v/>
      </c>
      <c r="AF113" s="166" t="str">
        <f>'ادخال درجات الاختبار الاول '!BS108</f>
        <v/>
      </c>
      <c r="AG113" s="166" t="str">
        <f>'ادخال درجات الاختبار الاول '!BU108</f>
        <v/>
      </c>
      <c r="AH113" s="166" t="str">
        <f>'ادخال درجات الاختبار الاول '!BW108</f>
        <v/>
      </c>
      <c r="AI113" s="166" t="str">
        <f>'ادخال درجات الاختبار الاول '!BY108</f>
        <v/>
      </c>
      <c r="AJ113" s="166" t="str">
        <f>'ادخال درجات الاختبار الاول '!CA108</f>
        <v/>
      </c>
      <c r="AK113" s="166" t="str">
        <f>'ادخال درجات الاختبار الاول '!CC108</f>
        <v/>
      </c>
      <c r="AL113" s="166" t="str">
        <f>'ادخال درجات الاختبار الاول '!CE108</f>
        <v/>
      </c>
      <c r="AM113" s="166" t="str">
        <f>'ادخال درجات الاختبار الاول '!CG108</f>
        <v/>
      </c>
      <c r="AN113" s="166" t="str">
        <f>'ادخال درجات الاختبار الاول '!CI108</f>
        <v/>
      </c>
      <c r="AR113" s="91">
        <v>103</v>
      </c>
      <c r="AS113" s="19" t="str">
        <f t="shared" si="8"/>
        <v/>
      </c>
      <c r="AT113" s="92" t="str">
        <f t="shared" si="9"/>
        <v/>
      </c>
    </row>
    <row r="114" spans="1:46">
      <c r="A114" s="91">
        <f>'ادخال درجات التشخيصي'!A110</f>
        <v>104</v>
      </c>
      <c r="B114" s="19" t="str">
        <f>IF('ادخال درجات الاختبار الاول '!B109="","",'ادخال درجات الاختبار الاول '!B109)</f>
        <v/>
      </c>
      <c r="C114" s="19" t="str">
        <f>'ادخال درجات الاختبار الاول '!AC109</f>
        <v/>
      </c>
      <c r="D114" s="92" t="str">
        <f>'ادخال درجات الاختبار الاول '!AD109</f>
        <v/>
      </c>
      <c r="G114" t="str">
        <f>IF(B114="","",RANK(D114,$D:$D,1)+COUNTIF(D$11:$D114,D114)-1)</f>
        <v/>
      </c>
      <c r="H114" t="str">
        <f>IF(B114="","",RANK(D114,$D:$D)+COUNTIF($D$11:D114,D114)-1)</f>
        <v/>
      </c>
      <c r="J114" s="91">
        <v>104</v>
      </c>
      <c r="K114" s="19" t="str">
        <f t="shared" si="5"/>
        <v/>
      </c>
      <c r="L114" s="92" t="str">
        <f t="shared" si="6"/>
        <v/>
      </c>
      <c r="M114" s="219"/>
      <c r="N114" s="220">
        <f t="shared" si="7"/>
        <v>104</v>
      </c>
      <c r="O114" s="188" t="str">
        <f t="shared" si="7"/>
        <v/>
      </c>
      <c r="P114" s="166" t="str">
        <f>'ادخال درجات الاختبار الاول '!AM109</f>
        <v/>
      </c>
      <c r="Q114" s="166" t="str">
        <f>'ادخال درجات الاختبار الاول '!AO109</f>
        <v/>
      </c>
      <c r="R114" s="166" t="str">
        <f>'ادخال درجات الاختبار الاول '!AQ109</f>
        <v/>
      </c>
      <c r="S114" s="166" t="str">
        <f>'ادخال درجات الاختبار الاول '!AS109</f>
        <v/>
      </c>
      <c r="T114" s="166" t="str">
        <f>'ادخال درجات الاختبار الاول '!AU109</f>
        <v/>
      </c>
      <c r="U114" s="166" t="str">
        <f>'ادخال درجات الاختبار الاول '!AW109</f>
        <v/>
      </c>
      <c r="V114" s="166" t="str">
        <f>'ادخال درجات الاختبار الاول '!AY109</f>
        <v/>
      </c>
      <c r="W114" s="166" t="str">
        <f>'ادخال درجات الاختبار الاول '!BA109</f>
        <v/>
      </c>
      <c r="X114" s="166" t="str">
        <f>'ادخال درجات الاختبار الاول '!BC109</f>
        <v/>
      </c>
      <c r="Y114" s="166" t="str">
        <f>'ادخال درجات الاختبار الاول '!BE109</f>
        <v/>
      </c>
      <c r="Z114" s="166" t="str">
        <f>'ادخال درجات الاختبار الاول '!BG109</f>
        <v/>
      </c>
      <c r="AA114" s="166" t="str">
        <f>'ادخال درجات الاختبار الاول '!BI109</f>
        <v/>
      </c>
      <c r="AB114" s="166" t="str">
        <f>'ادخال درجات الاختبار الاول '!BK109</f>
        <v/>
      </c>
      <c r="AC114" s="166" t="str">
        <f>'ادخال درجات الاختبار الاول '!BM109</f>
        <v/>
      </c>
      <c r="AD114" s="166" t="str">
        <f>'ادخال درجات الاختبار الاول '!BO109</f>
        <v/>
      </c>
      <c r="AE114" s="166" t="str">
        <f>'ادخال درجات الاختبار الاول '!BQ109</f>
        <v/>
      </c>
      <c r="AF114" s="166" t="str">
        <f>'ادخال درجات الاختبار الاول '!BS109</f>
        <v/>
      </c>
      <c r="AG114" s="166" t="str">
        <f>'ادخال درجات الاختبار الاول '!BU109</f>
        <v/>
      </c>
      <c r="AH114" s="166" t="str">
        <f>'ادخال درجات الاختبار الاول '!BW109</f>
        <v/>
      </c>
      <c r="AI114" s="166" t="str">
        <f>'ادخال درجات الاختبار الاول '!BY109</f>
        <v/>
      </c>
      <c r="AJ114" s="166" t="str">
        <f>'ادخال درجات الاختبار الاول '!CA109</f>
        <v/>
      </c>
      <c r="AK114" s="166" t="str">
        <f>'ادخال درجات الاختبار الاول '!CC109</f>
        <v/>
      </c>
      <c r="AL114" s="166" t="str">
        <f>'ادخال درجات الاختبار الاول '!CE109</f>
        <v/>
      </c>
      <c r="AM114" s="166" t="str">
        <f>'ادخال درجات الاختبار الاول '!CG109</f>
        <v/>
      </c>
      <c r="AN114" s="166" t="str">
        <f>'ادخال درجات الاختبار الاول '!CI109</f>
        <v/>
      </c>
      <c r="AR114" s="91">
        <v>104</v>
      </c>
      <c r="AS114" s="19" t="str">
        <f t="shared" si="8"/>
        <v/>
      </c>
      <c r="AT114" s="92" t="str">
        <f t="shared" si="9"/>
        <v/>
      </c>
    </row>
    <row r="115" spans="1:46">
      <c r="A115" s="91">
        <f>'ادخال درجات التشخيصي'!A111</f>
        <v>105</v>
      </c>
      <c r="B115" s="19" t="str">
        <f>IF('ادخال درجات الاختبار الاول '!B110="","",'ادخال درجات الاختبار الاول '!B110)</f>
        <v/>
      </c>
      <c r="C115" s="19" t="str">
        <f>'ادخال درجات الاختبار الاول '!AC110</f>
        <v/>
      </c>
      <c r="D115" s="92" t="str">
        <f>'ادخال درجات الاختبار الاول '!AD110</f>
        <v/>
      </c>
      <c r="G115" t="str">
        <f>IF(B115="","",RANK(D115,$D:$D,1)+COUNTIF(D$11:$D115,D115)-1)</f>
        <v/>
      </c>
      <c r="H115" t="str">
        <f>IF(B115="","",RANK(D115,$D:$D)+COUNTIF($D$11:D115,D115)-1)</f>
        <v/>
      </c>
      <c r="J115" s="91">
        <v>105</v>
      </c>
      <c r="K115" s="19" t="str">
        <f t="shared" si="5"/>
        <v/>
      </c>
      <c r="L115" s="92" t="str">
        <f t="shared" si="6"/>
        <v/>
      </c>
      <c r="M115" s="219"/>
      <c r="N115" s="220">
        <f t="shared" si="7"/>
        <v>105</v>
      </c>
      <c r="O115" s="188" t="str">
        <f t="shared" si="7"/>
        <v/>
      </c>
      <c r="P115" s="166" t="str">
        <f>'ادخال درجات الاختبار الاول '!AM110</f>
        <v/>
      </c>
      <c r="Q115" s="166" t="str">
        <f>'ادخال درجات الاختبار الاول '!AO110</f>
        <v/>
      </c>
      <c r="R115" s="166" t="str">
        <f>'ادخال درجات الاختبار الاول '!AQ110</f>
        <v/>
      </c>
      <c r="S115" s="166" t="str">
        <f>'ادخال درجات الاختبار الاول '!AS110</f>
        <v/>
      </c>
      <c r="T115" s="166" t="str">
        <f>'ادخال درجات الاختبار الاول '!AU110</f>
        <v/>
      </c>
      <c r="U115" s="166" t="str">
        <f>'ادخال درجات الاختبار الاول '!AW110</f>
        <v/>
      </c>
      <c r="V115" s="166" t="str">
        <f>'ادخال درجات الاختبار الاول '!AY110</f>
        <v/>
      </c>
      <c r="W115" s="166" t="str">
        <f>'ادخال درجات الاختبار الاول '!BA110</f>
        <v/>
      </c>
      <c r="X115" s="166" t="str">
        <f>'ادخال درجات الاختبار الاول '!BC110</f>
        <v/>
      </c>
      <c r="Y115" s="166" t="str">
        <f>'ادخال درجات الاختبار الاول '!BE110</f>
        <v/>
      </c>
      <c r="Z115" s="166" t="str">
        <f>'ادخال درجات الاختبار الاول '!BG110</f>
        <v/>
      </c>
      <c r="AA115" s="166" t="str">
        <f>'ادخال درجات الاختبار الاول '!BI110</f>
        <v/>
      </c>
      <c r="AB115" s="166" t="str">
        <f>'ادخال درجات الاختبار الاول '!BK110</f>
        <v/>
      </c>
      <c r="AC115" s="166" t="str">
        <f>'ادخال درجات الاختبار الاول '!BM110</f>
        <v/>
      </c>
      <c r="AD115" s="166" t="str">
        <f>'ادخال درجات الاختبار الاول '!BO110</f>
        <v/>
      </c>
      <c r="AE115" s="166" t="str">
        <f>'ادخال درجات الاختبار الاول '!BQ110</f>
        <v/>
      </c>
      <c r="AF115" s="166" t="str">
        <f>'ادخال درجات الاختبار الاول '!BS110</f>
        <v/>
      </c>
      <c r="AG115" s="166" t="str">
        <f>'ادخال درجات الاختبار الاول '!BU110</f>
        <v/>
      </c>
      <c r="AH115" s="166" t="str">
        <f>'ادخال درجات الاختبار الاول '!BW110</f>
        <v/>
      </c>
      <c r="AI115" s="166" t="str">
        <f>'ادخال درجات الاختبار الاول '!BY110</f>
        <v/>
      </c>
      <c r="AJ115" s="166" t="str">
        <f>'ادخال درجات الاختبار الاول '!CA110</f>
        <v/>
      </c>
      <c r="AK115" s="166" t="str">
        <f>'ادخال درجات الاختبار الاول '!CC110</f>
        <v/>
      </c>
      <c r="AL115" s="166" t="str">
        <f>'ادخال درجات الاختبار الاول '!CE110</f>
        <v/>
      </c>
      <c r="AM115" s="166" t="str">
        <f>'ادخال درجات الاختبار الاول '!CG110</f>
        <v/>
      </c>
      <c r="AN115" s="166" t="str">
        <f>'ادخال درجات الاختبار الاول '!CI110</f>
        <v/>
      </c>
      <c r="AR115" s="91">
        <v>105</v>
      </c>
      <c r="AS115" s="19" t="str">
        <f t="shared" si="8"/>
        <v/>
      </c>
      <c r="AT115" s="92" t="str">
        <f t="shared" si="9"/>
        <v/>
      </c>
    </row>
    <row r="116" spans="1:46">
      <c r="A116" s="91">
        <f>'ادخال درجات التشخيصي'!A112</f>
        <v>106</v>
      </c>
      <c r="B116" s="19" t="str">
        <f>IF('ادخال درجات الاختبار الاول '!B111="","",'ادخال درجات الاختبار الاول '!B111)</f>
        <v/>
      </c>
      <c r="C116" s="19" t="str">
        <f>'ادخال درجات الاختبار الاول '!AC111</f>
        <v/>
      </c>
      <c r="D116" s="92" t="str">
        <f>'ادخال درجات الاختبار الاول '!AD111</f>
        <v/>
      </c>
      <c r="G116" t="str">
        <f>IF(B116="","",RANK(D116,$D:$D,1)+COUNTIF(D$11:$D116,D116)-1)</f>
        <v/>
      </c>
      <c r="H116" t="str">
        <f>IF(B116="","",RANK(D116,$D:$D)+COUNTIF($D$11:D116,D116)-1)</f>
        <v/>
      </c>
      <c r="J116" s="91">
        <v>106</v>
      </c>
      <c r="K116" s="19" t="str">
        <f t="shared" si="5"/>
        <v/>
      </c>
      <c r="L116" s="92" t="str">
        <f t="shared" si="6"/>
        <v/>
      </c>
      <c r="M116" s="219"/>
      <c r="N116" s="220">
        <f t="shared" si="7"/>
        <v>106</v>
      </c>
      <c r="O116" s="188" t="str">
        <f t="shared" si="7"/>
        <v/>
      </c>
      <c r="P116" s="166" t="str">
        <f>'ادخال درجات الاختبار الاول '!AM111</f>
        <v/>
      </c>
      <c r="Q116" s="166" t="str">
        <f>'ادخال درجات الاختبار الاول '!AO111</f>
        <v/>
      </c>
      <c r="R116" s="166" t="str">
        <f>'ادخال درجات الاختبار الاول '!AQ111</f>
        <v/>
      </c>
      <c r="S116" s="166" t="str">
        <f>'ادخال درجات الاختبار الاول '!AS111</f>
        <v/>
      </c>
      <c r="T116" s="166" t="str">
        <f>'ادخال درجات الاختبار الاول '!AU111</f>
        <v/>
      </c>
      <c r="U116" s="166" t="str">
        <f>'ادخال درجات الاختبار الاول '!AW111</f>
        <v/>
      </c>
      <c r="V116" s="166" t="str">
        <f>'ادخال درجات الاختبار الاول '!AY111</f>
        <v/>
      </c>
      <c r="W116" s="166" t="str">
        <f>'ادخال درجات الاختبار الاول '!BA111</f>
        <v/>
      </c>
      <c r="X116" s="166" t="str">
        <f>'ادخال درجات الاختبار الاول '!BC111</f>
        <v/>
      </c>
      <c r="Y116" s="166" t="str">
        <f>'ادخال درجات الاختبار الاول '!BE111</f>
        <v/>
      </c>
      <c r="Z116" s="166" t="str">
        <f>'ادخال درجات الاختبار الاول '!BG111</f>
        <v/>
      </c>
      <c r="AA116" s="166" t="str">
        <f>'ادخال درجات الاختبار الاول '!BI111</f>
        <v/>
      </c>
      <c r="AB116" s="166" t="str">
        <f>'ادخال درجات الاختبار الاول '!BK111</f>
        <v/>
      </c>
      <c r="AC116" s="166" t="str">
        <f>'ادخال درجات الاختبار الاول '!BM111</f>
        <v/>
      </c>
      <c r="AD116" s="166" t="str">
        <f>'ادخال درجات الاختبار الاول '!BO111</f>
        <v/>
      </c>
      <c r="AE116" s="166" t="str">
        <f>'ادخال درجات الاختبار الاول '!BQ111</f>
        <v/>
      </c>
      <c r="AF116" s="166" t="str">
        <f>'ادخال درجات الاختبار الاول '!BS111</f>
        <v/>
      </c>
      <c r="AG116" s="166" t="str">
        <f>'ادخال درجات الاختبار الاول '!BU111</f>
        <v/>
      </c>
      <c r="AH116" s="166" t="str">
        <f>'ادخال درجات الاختبار الاول '!BW111</f>
        <v/>
      </c>
      <c r="AI116" s="166" t="str">
        <f>'ادخال درجات الاختبار الاول '!BY111</f>
        <v/>
      </c>
      <c r="AJ116" s="166" t="str">
        <f>'ادخال درجات الاختبار الاول '!CA111</f>
        <v/>
      </c>
      <c r="AK116" s="166" t="str">
        <f>'ادخال درجات الاختبار الاول '!CC111</f>
        <v/>
      </c>
      <c r="AL116" s="166" t="str">
        <f>'ادخال درجات الاختبار الاول '!CE111</f>
        <v/>
      </c>
      <c r="AM116" s="166" t="str">
        <f>'ادخال درجات الاختبار الاول '!CG111</f>
        <v/>
      </c>
      <c r="AN116" s="166" t="str">
        <f>'ادخال درجات الاختبار الاول '!CI111</f>
        <v/>
      </c>
      <c r="AR116" s="91">
        <v>106</v>
      </c>
      <c r="AS116" s="19" t="str">
        <f t="shared" si="8"/>
        <v/>
      </c>
      <c r="AT116" s="92" t="str">
        <f t="shared" si="9"/>
        <v/>
      </c>
    </row>
    <row r="117" spans="1:46">
      <c r="A117" s="91">
        <f>'ادخال درجات التشخيصي'!A113</f>
        <v>107</v>
      </c>
      <c r="B117" s="19" t="str">
        <f>IF('ادخال درجات الاختبار الاول '!B112="","",'ادخال درجات الاختبار الاول '!B112)</f>
        <v/>
      </c>
      <c r="C117" s="19" t="str">
        <f>'ادخال درجات الاختبار الاول '!AC112</f>
        <v/>
      </c>
      <c r="D117" s="92" t="str">
        <f>'ادخال درجات الاختبار الاول '!AD112</f>
        <v/>
      </c>
      <c r="G117" t="str">
        <f>IF(B117="","",RANK(D117,$D:$D,1)+COUNTIF(D$11:$D117,D117)-1)</f>
        <v/>
      </c>
      <c r="H117" t="str">
        <f>IF(B117="","",RANK(D117,$D:$D)+COUNTIF($D$11:D117,D117)-1)</f>
        <v/>
      </c>
      <c r="J117" s="91">
        <v>107</v>
      </c>
      <c r="K117" s="19" t="str">
        <f t="shared" si="5"/>
        <v/>
      </c>
      <c r="L117" s="92" t="str">
        <f t="shared" si="6"/>
        <v/>
      </c>
      <c r="M117" s="219"/>
      <c r="N117" s="220">
        <f t="shared" si="7"/>
        <v>107</v>
      </c>
      <c r="O117" s="188" t="str">
        <f t="shared" si="7"/>
        <v/>
      </c>
      <c r="P117" s="166" t="str">
        <f>'ادخال درجات الاختبار الاول '!AM112</f>
        <v/>
      </c>
      <c r="Q117" s="166" t="str">
        <f>'ادخال درجات الاختبار الاول '!AO112</f>
        <v/>
      </c>
      <c r="R117" s="166" t="str">
        <f>'ادخال درجات الاختبار الاول '!AQ112</f>
        <v/>
      </c>
      <c r="S117" s="166" t="str">
        <f>'ادخال درجات الاختبار الاول '!AS112</f>
        <v/>
      </c>
      <c r="T117" s="166" t="str">
        <f>'ادخال درجات الاختبار الاول '!AU112</f>
        <v/>
      </c>
      <c r="U117" s="166" t="str">
        <f>'ادخال درجات الاختبار الاول '!AW112</f>
        <v/>
      </c>
      <c r="V117" s="166" t="str">
        <f>'ادخال درجات الاختبار الاول '!AY112</f>
        <v/>
      </c>
      <c r="W117" s="166" t="str">
        <f>'ادخال درجات الاختبار الاول '!BA112</f>
        <v/>
      </c>
      <c r="X117" s="166" t="str">
        <f>'ادخال درجات الاختبار الاول '!BC112</f>
        <v/>
      </c>
      <c r="Y117" s="166" t="str">
        <f>'ادخال درجات الاختبار الاول '!BE112</f>
        <v/>
      </c>
      <c r="Z117" s="166" t="str">
        <f>'ادخال درجات الاختبار الاول '!BG112</f>
        <v/>
      </c>
      <c r="AA117" s="166" t="str">
        <f>'ادخال درجات الاختبار الاول '!BI112</f>
        <v/>
      </c>
      <c r="AB117" s="166" t="str">
        <f>'ادخال درجات الاختبار الاول '!BK112</f>
        <v/>
      </c>
      <c r="AC117" s="166" t="str">
        <f>'ادخال درجات الاختبار الاول '!BM112</f>
        <v/>
      </c>
      <c r="AD117" s="166" t="str">
        <f>'ادخال درجات الاختبار الاول '!BO112</f>
        <v/>
      </c>
      <c r="AE117" s="166" t="str">
        <f>'ادخال درجات الاختبار الاول '!BQ112</f>
        <v/>
      </c>
      <c r="AF117" s="166" t="str">
        <f>'ادخال درجات الاختبار الاول '!BS112</f>
        <v/>
      </c>
      <c r="AG117" s="166" t="str">
        <f>'ادخال درجات الاختبار الاول '!BU112</f>
        <v/>
      </c>
      <c r="AH117" s="166" t="str">
        <f>'ادخال درجات الاختبار الاول '!BW112</f>
        <v/>
      </c>
      <c r="AI117" s="166" t="str">
        <f>'ادخال درجات الاختبار الاول '!BY112</f>
        <v/>
      </c>
      <c r="AJ117" s="166" t="str">
        <f>'ادخال درجات الاختبار الاول '!CA112</f>
        <v/>
      </c>
      <c r="AK117" s="166" t="str">
        <f>'ادخال درجات الاختبار الاول '!CC112</f>
        <v/>
      </c>
      <c r="AL117" s="166" t="str">
        <f>'ادخال درجات الاختبار الاول '!CE112</f>
        <v/>
      </c>
      <c r="AM117" s="166" t="str">
        <f>'ادخال درجات الاختبار الاول '!CG112</f>
        <v/>
      </c>
      <c r="AN117" s="166" t="str">
        <f>'ادخال درجات الاختبار الاول '!CI112</f>
        <v/>
      </c>
      <c r="AR117" s="91">
        <v>107</v>
      </c>
      <c r="AS117" s="19" t="str">
        <f t="shared" si="8"/>
        <v/>
      </c>
      <c r="AT117" s="92" t="str">
        <f t="shared" si="9"/>
        <v/>
      </c>
    </row>
    <row r="118" spans="1:46">
      <c r="A118" s="91">
        <f>'ادخال درجات التشخيصي'!A114</f>
        <v>108</v>
      </c>
      <c r="B118" s="19" t="str">
        <f>IF('ادخال درجات الاختبار الاول '!B113="","",'ادخال درجات الاختبار الاول '!B113)</f>
        <v/>
      </c>
      <c r="C118" s="19" t="str">
        <f>'ادخال درجات الاختبار الاول '!AC113</f>
        <v/>
      </c>
      <c r="D118" s="92" t="str">
        <f>'ادخال درجات الاختبار الاول '!AD113</f>
        <v/>
      </c>
      <c r="G118" t="str">
        <f>IF(B118="","",RANK(D118,$D:$D,1)+COUNTIF(D$11:$D118,D118)-1)</f>
        <v/>
      </c>
      <c r="H118" t="str">
        <f>IF(B118="","",RANK(D118,$D:$D)+COUNTIF($D$11:D118,D118)-1)</f>
        <v/>
      </c>
      <c r="J118" s="91">
        <v>108</v>
      </c>
      <c r="K118" s="19" t="str">
        <f t="shared" si="5"/>
        <v/>
      </c>
      <c r="L118" s="92" t="str">
        <f t="shared" si="6"/>
        <v/>
      </c>
      <c r="M118" s="219"/>
      <c r="N118" s="220">
        <f t="shared" si="7"/>
        <v>108</v>
      </c>
      <c r="O118" s="188" t="str">
        <f t="shared" si="7"/>
        <v/>
      </c>
      <c r="P118" s="166" t="str">
        <f>'ادخال درجات الاختبار الاول '!AM113</f>
        <v/>
      </c>
      <c r="Q118" s="166" t="str">
        <f>'ادخال درجات الاختبار الاول '!AO113</f>
        <v/>
      </c>
      <c r="R118" s="166" t="str">
        <f>'ادخال درجات الاختبار الاول '!AQ113</f>
        <v/>
      </c>
      <c r="S118" s="166" t="str">
        <f>'ادخال درجات الاختبار الاول '!AS113</f>
        <v/>
      </c>
      <c r="T118" s="166" t="str">
        <f>'ادخال درجات الاختبار الاول '!AU113</f>
        <v/>
      </c>
      <c r="U118" s="166" t="str">
        <f>'ادخال درجات الاختبار الاول '!AW113</f>
        <v/>
      </c>
      <c r="V118" s="166" t="str">
        <f>'ادخال درجات الاختبار الاول '!AY113</f>
        <v/>
      </c>
      <c r="W118" s="166" t="str">
        <f>'ادخال درجات الاختبار الاول '!BA113</f>
        <v/>
      </c>
      <c r="X118" s="166" t="str">
        <f>'ادخال درجات الاختبار الاول '!BC113</f>
        <v/>
      </c>
      <c r="Y118" s="166" t="str">
        <f>'ادخال درجات الاختبار الاول '!BE113</f>
        <v/>
      </c>
      <c r="Z118" s="166" t="str">
        <f>'ادخال درجات الاختبار الاول '!BG113</f>
        <v/>
      </c>
      <c r="AA118" s="166" t="str">
        <f>'ادخال درجات الاختبار الاول '!BI113</f>
        <v/>
      </c>
      <c r="AB118" s="166" t="str">
        <f>'ادخال درجات الاختبار الاول '!BK113</f>
        <v/>
      </c>
      <c r="AC118" s="166" t="str">
        <f>'ادخال درجات الاختبار الاول '!BM113</f>
        <v/>
      </c>
      <c r="AD118" s="166" t="str">
        <f>'ادخال درجات الاختبار الاول '!BO113</f>
        <v/>
      </c>
      <c r="AE118" s="166" t="str">
        <f>'ادخال درجات الاختبار الاول '!BQ113</f>
        <v/>
      </c>
      <c r="AF118" s="166" t="str">
        <f>'ادخال درجات الاختبار الاول '!BS113</f>
        <v/>
      </c>
      <c r="AG118" s="166" t="str">
        <f>'ادخال درجات الاختبار الاول '!BU113</f>
        <v/>
      </c>
      <c r="AH118" s="166" t="str">
        <f>'ادخال درجات الاختبار الاول '!BW113</f>
        <v/>
      </c>
      <c r="AI118" s="166" t="str">
        <f>'ادخال درجات الاختبار الاول '!BY113</f>
        <v/>
      </c>
      <c r="AJ118" s="166" t="str">
        <f>'ادخال درجات الاختبار الاول '!CA113</f>
        <v/>
      </c>
      <c r="AK118" s="166" t="str">
        <f>'ادخال درجات الاختبار الاول '!CC113</f>
        <v/>
      </c>
      <c r="AL118" s="166" t="str">
        <f>'ادخال درجات الاختبار الاول '!CE113</f>
        <v/>
      </c>
      <c r="AM118" s="166" t="str">
        <f>'ادخال درجات الاختبار الاول '!CG113</f>
        <v/>
      </c>
      <c r="AN118" s="166" t="str">
        <f>'ادخال درجات الاختبار الاول '!CI113</f>
        <v/>
      </c>
      <c r="AR118" s="91">
        <v>108</v>
      </c>
      <c r="AS118" s="19" t="str">
        <f t="shared" si="8"/>
        <v/>
      </c>
      <c r="AT118" s="92" t="str">
        <f t="shared" si="9"/>
        <v/>
      </c>
    </row>
    <row r="119" spans="1:46">
      <c r="A119" s="91">
        <f>'ادخال درجات التشخيصي'!A115</f>
        <v>109</v>
      </c>
      <c r="B119" s="19" t="str">
        <f>IF('ادخال درجات الاختبار الاول '!B114="","",'ادخال درجات الاختبار الاول '!B114)</f>
        <v/>
      </c>
      <c r="C119" s="19" t="str">
        <f>'ادخال درجات الاختبار الاول '!AC114</f>
        <v/>
      </c>
      <c r="D119" s="92" t="str">
        <f>'ادخال درجات الاختبار الاول '!AD114</f>
        <v/>
      </c>
      <c r="G119" t="str">
        <f>IF(B119="","",RANK(D119,$D:$D,1)+COUNTIF(D$11:$D119,D119)-1)</f>
        <v/>
      </c>
      <c r="H119" t="str">
        <f>IF(B119="","",RANK(D119,$D:$D)+COUNTIF($D$11:D119,D119)-1)</f>
        <v/>
      </c>
      <c r="J119" s="91">
        <v>109</v>
      </c>
      <c r="K119" s="19" t="str">
        <f t="shared" si="5"/>
        <v/>
      </c>
      <c r="L119" s="92" t="str">
        <f t="shared" si="6"/>
        <v/>
      </c>
      <c r="M119" s="219"/>
      <c r="N119" s="220">
        <f t="shared" si="7"/>
        <v>109</v>
      </c>
      <c r="O119" s="188" t="str">
        <f t="shared" si="7"/>
        <v/>
      </c>
      <c r="P119" s="166" t="str">
        <f>'ادخال درجات الاختبار الاول '!AM114</f>
        <v/>
      </c>
      <c r="Q119" s="166" t="str">
        <f>'ادخال درجات الاختبار الاول '!AO114</f>
        <v/>
      </c>
      <c r="R119" s="166" t="str">
        <f>'ادخال درجات الاختبار الاول '!AQ114</f>
        <v/>
      </c>
      <c r="S119" s="166" t="str">
        <f>'ادخال درجات الاختبار الاول '!AS114</f>
        <v/>
      </c>
      <c r="T119" s="166" t="str">
        <f>'ادخال درجات الاختبار الاول '!AU114</f>
        <v/>
      </c>
      <c r="U119" s="166" t="str">
        <f>'ادخال درجات الاختبار الاول '!AW114</f>
        <v/>
      </c>
      <c r="V119" s="166" t="str">
        <f>'ادخال درجات الاختبار الاول '!AY114</f>
        <v/>
      </c>
      <c r="W119" s="166" t="str">
        <f>'ادخال درجات الاختبار الاول '!BA114</f>
        <v/>
      </c>
      <c r="X119" s="166" t="str">
        <f>'ادخال درجات الاختبار الاول '!BC114</f>
        <v/>
      </c>
      <c r="Y119" s="166" t="str">
        <f>'ادخال درجات الاختبار الاول '!BE114</f>
        <v/>
      </c>
      <c r="Z119" s="166" t="str">
        <f>'ادخال درجات الاختبار الاول '!BG114</f>
        <v/>
      </c>
      <c r="AA119" s="166" t="str">
        <f>'ادخال درجات الاختبار الاول '!BI114</f>
        <v/>
      </c>
      <c r="AB119" s="166" t="str">
        <f>'ادخال درجات الاختبار الاول '!BK114</f>
        <v/>
      </c>
      <c r="AC119" s="166" t="str">
        <f>'ادخال درجات الاختبار الاول '!BM114</f>
        <v/>
      </c>
      <c r="AD119" s="166" t="str">
        <f>'ادخال درجات الاختبار الاول '!BO114</f>
        <v/>
      </c>
      <c r="AE119" s="166" t="str">
        <f>'ادخال درجات الاختبار الاول '!BQ114</f>
        <v/>
      </c>
      <c r="AF119" s="166" t="str">
        <f>'ادخال درجات الاختبار الاول '!BS114</f>
        <v/>
      </c>
      <c r="AG119" s="166" t="str">
        <f>'ادخال درجات الاختبار الاول '!BU114</f>
        <v/>
      </c>
      <c r="AH119" s="166" t="str">
        <f>'ادخال درجات الاختبار الاول '!BW114</f>
        <v/>
      </c>
      <c r="AI119" s="166" t="str">
        <f>'ادخال درجات الاختبار الاول '!BY114</f>
        <v/>
      </c>
      <c r="AJ119" s="166" t="str">
        <f>'ادخال درجات الاختبار الاول '!CA114</f>
        <v/>
      </c>
      <c r="AK119" s="166" t="str">
        <f>'ادخال درجات الاختبار الاول '!CC114</f>
        <v/>
      </c>
      <c r="AL119" s="166" t="str">
        <f>'ادخال درجات الاختبار الاول '!CE114</f>
        <v/>
      </c>
      <c r="AM119" s="166" t="str">
        <f>'ادخال درجات الاختبار الاول '!CG114</f>
        <v/>
      </c>
      <c r="AN119" s="166" t="str">
        <f>'ادخال درجات الاختبار الاول '!CI114</f>
        <v/>
      </c>
      <c r="AR119" s="91">
        <v>109</v>
      </c>
      <c r="AS119" s="19" t="str">
        <f t="shared" si="8"/>
        <v/>
      </c>
      <c r="AT119" s="92" t="str">
        <f t="shared" si="9"/>
        <v/>
      </c>
    </row>
    <row r="120" spans="1:46">
      <c r="A120" s="91">
        <f>'ادخال درجات التشخيصي'!A116</f>
        <v>110</v>
      </c>
      <c r="B120" s="19" t="str">
        <f>IF('ادخال درجات الاختبار الاول '!B115="","",'ادخال درجات الاختبار الاول '!B115)</f>
        <v/>
      </c>
      <c r="C120" s="19" t="str">
        <f>'ادخال درجات الاختبار الاول '!AC115</f>
        <v/>
      </c>
      <c r="D120" s="92" t="str">
        <f>'ادخال درجات الاختبار الاول '!AD115</f>
        <v/>
      </c>
      <c r="G120" t="str">
        <f>IF(B120="","",RANK(D120,$D:$D,1)+COUNTIF(D$11:$D120,D120)-1)</f>
        <v/>
      </c>
      <c r="H120" t="str">
        <f>IF(B120="","",RANK(D120,$D:$D)+COUNTIF($D$11:D120,D120)-1)</f>
        <v/>
      </c>
      <c r="J120" s="91">
        <v>110</v>
      </c>
      <c r="K120" s="19" t="str">
        <f t="shared" si="5"/>
        <v/>
      </c>
      <c r="L120" s="92" t="str">
        <f t="shared" si="6"/>
        <v/>
      </c>
      <c r="M120" s="219"/>
      <c r="N120" s="220">
        <f t="shared" si="7"/>
        <v>110</v>
      </c>
      <c r="O120" s="188" t="str">
        <f t="shared" si="7"/>
        <v/>
      </c>
      <c r="P120" s="166" t="str">
        <f>'ادخال درجات الاختبار الاول '!AM115</f>
        <v/>
      </c>
      <c r="Q120" s="166" t="str">
        <f>'ادخال درجات الاختبار الاول '!AO115</f>
        <v/>
      </c>
      <c r="R120" s="166" t="str">
        <f>'ادخال درجات الاختبار الاول '!AQ115</f>
        <v/>
      </c>
      <c r="S120" s="166" t="str">
        <f>'ادخال درجات الاختبار الاول '!AS115</f>
        <v/>
      </c>
      <c r="T120" s="166" t="str">
        <f>'ادخال درجات الاختبار الاول '!AU115</f>
        <v/>
      </c>
      <c r="U120" s="166" t="str">
        <f>'ادخال درجات الاختبار الاول '!AW115</f>
        <v/>
      </c>
      <c r="V120" s="166" t="str">
        <f>'ادخال درجات الاختبار الاول '!AY115</f>
        <v/>
      </c>
      <c r="W120" s="166" t="str">
        <f>'ادخال درجات الاختبار الاول '!BA115</f>
        <v/>
      </c>
      <c r="X120" s="166" t="str">
        <f>'ادخال درجات الاختبار الاول '!BC115</f>
        <v/>
      </c>
      <c r="Y120" s="166" t="str">
        <f>'ادخال درجات الاختبار الاول '!BE115</f>
        <v/>
      </c>
      <c r="Z120" s="166" t="str">
        <f>'ادخال درجات الاختبار الاول '!BG115</f>
        <v/>
      </c>
      <c r="AA120" s="166" t="str">
        <f>'ادخال درجات الاختبار الاول '!BI115</f>
        <v/>
      </c>
      <c r="AB120" s="166" t="str">
        <f>'ادخال درجات الاختبار الاول '!BK115</f>
        <v/>
      </c>
      <c r="AC120" s="166" t="str">
        <f>'ادخال درجات الاختبار الاول '!BM115</f>
        <v/>
      </c>
      <c r="AD120" s="166" t="str">
        <f>'ادخال درجات الاختبار الاول '!BO115</f>
        <v/>
      </c>
      <c r="AE120" s="166" t="str">
        <f>'ادخال درجات الاختبار الاول '!BQ115</f>
        <v/>
      </c>
      <c r="AF120" s="166" t="str">
        <f>'ادخال درجات الاختبار الاول '!BS115</f>
        <v/>
      </c>
      <c r="AG120" s="166" t="str">
        <f>'ادخال درجات الاختبار الاول '!BU115</f>
        <v/>
      </c>
      <c r="AH120" s="166" t="str">
        <f>'ادخال درجات الاختبار الاول '!BW115</f>
        <v/>
      </c>
      <c r="AI120" s="166" t="str">
        <f>'ادخال درجات الاختبار الاول '!BY115</f>
        <v/>
      </c>
      <c r="AJ120" s="166" t="str">
        <f>'ادخال درجات الاختبار الاول '!CA115</f>
        <v/>
      </c>
      <c r="AK120" s="166" t="str">
        <f>'ادخال درجات الاختبار الاول '!CC115</f>
        <v/>
      </c>
      <c r="AL120" s="166" t="str">
        <f>'ادخال درجات الاختبار الاول '!CE115</f>
        <v/>
      </c>
      <c r="AM120" s="166" t="str">
        <f>'ادخال درجات الاختبار الاول '!CG115</f>
        <v/>
      </c>
      <c r="AN120" s="166" t="str">
        <f>'ادخال درجات الاختبار الاول '!CI115</f>
        <v/>
      </c>
      <c r="AR120" s="91">
        <v>110</v>
      </c>
      <c r="AS120" s="19" t="str">
        <f t="shared" si="8"/>
        <v/>
      </c>
      <c r="AT120" s="92" t="str">
        <f t="shared" si="9"/>
        <v/>
      </c>
    </row>
    <row r="121" spans="1:46">
      <c r="A121" s="91">
        <f>'ادخال درجات التشخيصي'!A117</f>
        <v>111</v>
      </c>
      <c r="B121" s="19" t="str">
        <f>IF('ادخال درجات الاختبار الاول '!B116="","",'ادخال درجات الاختبار الاول '!B116)</f>
        <v/>
      </c>
      <c r="C121" s="19" t="str">
        <f>'ادخال درجات الاختبار الاول '!AC116</f>
        <v/>
      </c>
      <c r="D121" s="92" t="str">
        <f>'ادخال درجات الاختبار الاول '!AD116</f>
        <v/>
      </c>
      <c r="G121" t="str">
        <f>IF(B121="","",RANK(D121,$D:$D,1)+COUNTIF(D$11:$D121,D121)-1)</f>
        <v/>
      </c>
      <c r="H121" t="str">
        <f>IF(B121="","",RANK(D121,$D:$D)+COUNTIF($D$11:D121,D121)-1)</f>
        <v/>
      </c>
      <c r="J121" s="91">
        <v>111</v>
      </c>
      <c r="K121" s="19" t="str">
        <f t="shared" si="5"/>
        <v/>
      </c>
      <c r="L121" s="92" t="str">
        <f t="shared" si="6"/>
        <v/>
      </c>
      <c r="M121" s="219"/>
      <c r="N121" s="220">
        <f t="shared" si="7"/>
        <v>111</v>
      </c>
      <c r="O121" s="188" t="str">
        <f t="shared" si="7"/>
        <v/>
      </c>
      <c r="P121" s="166" t="str">
        <f>'ادخال درجات الاختبار الاول '!AM116</f>
        <v/>
      </c>
      <c r="Q121" s="166" t="str">
        <f>'ادخال درجات الاختبار الاول '!AO116</f>
        <v/>
      </c>
      <c r="R121" s="166" t="str">
        <f>'ادخال درجات الاختبار الاول '!AQ116</f>
        <v/>
      </c>
      <c r="S121" s="166" t="str">
        <f>'ادخال درجات الاختبار الاول '!AS116</f>
        <v/>
      </c>
      <c r="T121" s="166" t="str">
        <f>'ادخال درجات الاختبار الاول '!AU116</f>
        <v/>
      </c>
      <c r="U121" s="166" t="str">
        <f>'ادخال درجات الاختبار الاول '!AW116</f>
        <v/>
      </c>
      <c r="V121" s="166" t="str">
        <f>'ادخال درجات الاختبار الاول '!AY116</f>
        <v/>
      </c>
      <c r="W121" s="166" t="str">
        <f>'ادخال درجات الاختبار الاول '!BA116</f>
        <v/>
      </c>
      <c r="X121" s="166" t="str">
        <f>'ادخال درجات الاختبار الاول '!BC116</f>
        <v/>
      </c>
      <c r="Y121" s="166" t="str">
        <f>'ادخال درجات الاختبار الاول '!BE116</f>
        <v/>
      </c>
      <c r="Z121" s="166" t="str">
        <f>'ادخال درجات الاختبار الاول '!BG116</f>
        <v/>
      </c>
      <c r="AA121" s="166" t="str">
        <f>'ادخال درجات الاختبار الاول '!BI116</f>
        <v/>
      </c>
      <c r="AB121" s="166" t="str">
        <f>'ادخال درجات الاختبار الاول '!BK116</f>
        <v/>
      </c>
      <c r="AC121" s="166" t="str">
        <f>'ادخال درجات الاختبار الاول '!BM116</f>
        <v/>
      </c>
      <c r="AD121" s="166" t="str">
        <f>'ادخال درجات الاختبار الاول '!BO116</f>
        <v/>
      </c>
      <c r="AE121" s="166" t="str">
        <f>'ادخال درجات الاختبار الاول '!BQ116</f>
        <v/>
      </c>
      <c r="AF121" s="166" t="str">
        <f>'ادخال درجات الاختبار الاول '!BS116</f>
        <v/>
      </c>
      <c r="AG121" s="166" t="str">
        <f>'ادخال درجات الاختبار الاول '!BU116</f>
        <v/>
      </c>
      <c r="AH121" s="166" t="str">
        <f>'ادخال درجات الاختبار الاول '!BW116</f>
        <v/>
      </c>
      <c r="AI121" s="166" t="str">
        <f>'ادخال درجات الاختبار الاول '!BY116</f>
        <v/>
      </c>
      <c r="AJ121" s="166" t="str">
        <f>'ادخال درجات الاختبار الاول '!CA116</f>
        <v/>
      </c>
      <c r="AK121" s="166" t="str">
        <f>'ادخال درجات الاختبار الاول '!CC116</f>
        <v/>
      </c>
      <c r="AL121" s="166" t="str">
        <f>'ادخال درجات الاختبار الاول '!CE116</f>
        <v/>
      </c>
      <c r="AM121" s="166" t="str">
        <f>'ادخال درجات الاختبار الاول '!CG116</f>
        <v/>
      </c>
      <c r="AN121" s="166" t="str">
        <f>'ادخال درجات الاختبار الاول '!CI116</f>
        <v/>
      </c>
      <c r="AR121" s="91">
        <v>111</v>
      </c>
      <c r="AS121" s="19" t="str">
        <f t="shared" si="8"/>
        <v/>
      </c>
      <c r="AT121" s="92" t="str">
        <f t="shared" si="9"/>
        <v/>
      </c>
    </row>
    <row r="122" spans="1:46">
      <c r="A122" s="91">
        <f>'ادخال درجات التشخيصي'!A118</f>
        <v>112</v>
      </c>
      <c r="B122" s="19" t="str">
        <f>IF('ادخال درجات الاختبار الاول '!B117="","",'ادخال درجات الاختبار الاول '!B117)</f>
        <v/>
      </c>
      <c r="C122" s="19" t="str">
        <f>'ادخال درجات الاختبار الاول '!AC117</f>
        <v/>
      </c>
      <c r="D122" s="92" t="str">
        <f>'ادخال درجات الاختبار الاول '!AD117</f>
        <v/>
      </c>
      <c r="G122" t="str">
        <f>IF(B122="","",RANK(D122,$D:$D,1)+COUNTIF(D$11:$D122,D122)-1)</f>
        <v/>
      </c>
      <c r="H122" t="str">
        <f>IF(B122="","",RANK(D122,$D:$D)+COUNTIF($D$11:D122,D122)-1)</f>
        <v/>
      </c>
      <c r="J122" s="91">
        <v>112</v>
      </c>
      <c r="K122" s="19" t="str">
        <f t="shared" si="5"/>
        <v/>
      </c>
      <c r="L122" s="92" t="str">
        <f t="shared" si="6"/>
        <v/>
      </c>
      <c r="M122" s="219"/>
      <c r="N122" s="220">
        <f t="shared" si="7"/>
        <v>112</v>
      </c>
      <c r="O122" s="188" t="str">
        <f t="shared" si="7"/>
        <v/>
      </c>
      <c r="P122" s="166" t="str">
        <f>'ادخال درجات الاختبار الاول '!AM117</f>
        <v/>
      </c>
      <c r="Q122" s="166" t="str">
        <f>'ادخال درجات الاختبار الاول '!AO117</f>
        <v/>
      </c>
      <c r="R122" s="166" t="str">
        <f>'ادخال درجات الاختبار الاول '!AQ117</f>
        <v/>
      </c>
      <c r="S122" s="166" t="str">
        <f>'ادخال درجات الاختبار الاول '!AS117</f>
        <v/>
      </c>
      <c r="T122" s="166" t="str">
        <f>'ادخال درجات الاختبار الاول '!AU117</f>
        <v/>
      </c>
      <c r="U122" s="166" t="str">
        <f>'ادخال درجات الاختبار الاول '!AW117</f>
        <v/>
      </c>
      <c r="V122" s="166" t="str">
        <f>'ادخال درجات الاختبار الاول '!AY117</f>
        <v/>
      </c>
      <c r="W122" s="166" t="str">
        <f>'ادخال درجات الاختبار الاول '!BA117</f>
        <v/>
      </c>
      <c r="X122" s="166" t="str">
        <f>'ادخال درجات الاختبار الاول '!BC117</f>
        <v/>
      </c>
      <c r="Y122" s="166" t="str">
        <f>'ادخال درجات الاختبار الاول '!BE117</f>
        <v/>
      </c>
      <c r="Z122" s="166" t="str">
        <f>'ادخال درجات الاختبار الاول '!BG117</f>
        <v/>
      </c>
      <c r="AA122" s="166" t="str">
        <f>'ادخال درجات الاختبار الاول '!BI117</f>
        <v/>
      </c>
      <c r="AB122" s="166" t="str">
        <f>'ادخال درجات الاختبار الاول '!BK117</f>
        <v/>
      </c>
      <c r="AC122" s="166" t="str">
        <f>'ادخال درجات الاختبار الاول '!BM117</f>
        <v/>
      </c>
      <c r="AD122" s="166" t="str">
        <f>'ادخال درجات الاختبار الاول '!BO117</f>
        <v/>
      </c>
      <c r="AE122" s="166" t="str">
        <f>'ادخال درجات الاختبار الاول '!BQ117</f>
        <v/>
      </c>
      <c r="AF122" s="166" t="str">
        <f>'ادخال درجات الاختبار الاول '!BS117</f>
        <v/>
      </c>
      <c r="AG122" s="166" t="str">
        <f>'ادخال درجات الاختبار الاول '!BU117</f>
        <v/>
      </c>
      <c r="AH122" s="166" t="str">
        <f>'ادخال درجات الاختبار الاول '!BW117</f>
        <v/>
      </c>
      <c r="AI122" s="166" t="str">
        <f>'ادخال درجات الاختبار الاول '!BY117</f>
        <v/>
      </c>
      <c r="AJ122" s="166" t="str">
        <f>'ادخال درجات الاختبار الاول '!CA117</f>
        <v/>
      </c>
      <c r="AK122" s="166" t="str">
        <f>'ادخال درجات الاختبار الاول '!CC117</f>
        <v/>
      </c>
      <c r="AL122" s="166" t="str">
        <f>'ادخال درجات الاختبار الاول '!CE117</f>
        <v/>
      </c>
      <c r="AM122" s="166" t="str">
        <f>'ادخال درجات الاختبار الاول '!CG117</f>
        <v/>
      </c>
      <c r="AN122" s="166" t="str">
        <f>'ادخال درجات الاختبار الاول '!CI117</f>
        <v/>
      </c>
      <c r="AR122" s="91">
        <v>112</v>
      </c>
      <c r="AS122" s="19" t="str">
        <f t="shared" si="8"/>
        <v/>
      </c>
      <c r="AT122" s="92" t="str">
        <f t="shared" si="9"/>
        <v/>
      </c>
    </row>
    <row r="123" spans="1:46">
      <c r="A123" s="91">
        <f>'ادخال درجات التشخيصي'!A119</f>
        <v>113</v>
      </c>
      <c r="B123" s="19" t="str">
        <f>IF('ادخال درجات الاختبار الاول '!B118="","",'ادخال درجات الاختبار الاول '!B118)</f>
        <v/>
      </c>
      <c r="C123" s="19" t="str">
        <f>'ادخال درجات الاختبار الاول '!AC118</f>
        <v/>
      </c>
      <c r="D123" s="92" t="str">
        <f>'ادخال درجات الاختبار الاول '!AD118</f>
        <v/>
      </c>
      <c r="G123" t="str">
        <f>IF(B123="","",RANK(D123,$D:$D,1)+COUNTIF(D$11:$D123,D123)-1)</f>
        <v/>
      </c>
      <c r="H123" t="str">
        <f>IF(B123="","",RANK(D123,$D:$D)+COUNTIF($D$11:D123,D123)-1)</f>
        <v/>
      </c>
      <c r="J123" s="91">
        <v>113</v>
      </c>
      <c r="K123" s="19" t="str">
        <f t="shared" si="5"/>
        <v/>
      </c>
      <c r="L123" s="92" t="str">
        <f t="shared" si="6"/>
        <v/>
      </c>
      <c r="M123" s="219"/>
      <c r="N123" s="220">
        <f t="shared" si="7"/>
        <v>113</v>
      </c>
      <c r="O123" s="188" t="str">
        <f t="shared" si="7"/>
        <v/>
      </c>
      <c r="P123" s="166" t="str">
        <f>'ادخال درجات الاختبار الاول '!AM118</f>
        <v/>
      </c>
      <c r="Q123" s="166" t="str">
        <f>'ادخال درجات الاختبار الاول '!AO118</f>
        <v/>
      </c>
      <c r="R123" s="166" t="str">
        <f>'ادخال درجات الاختبار الاول '!AQ118</f>
        <v/>
      </c>
      <c r="S123" s="166" t="str">
        <f>'ادخال درجات الاختبار الاول '!AS118</f>
        <v/>
      </c>
      <c r="T123" s="166" t="str">
        <f>'ادخال درجات الاختبار الاول '!AU118</f>
        <v/>
      </c>
      <c r="U123" s="166" t="str">
        <f>'ادخال درجات الاختبار الاول '!AW118</f>
        <v/>
      </c>
      <c r="V123" s="166" t="str">
        <f>'ادخال درجات الاختبار الاول '!AY118</f>
        <v/>
      </c>
      <c r="W123" s="166" t="str">
        <f>'ادخال درجات الاختبار الاول '!BA118</f>
        <v/>
      </c>
      <c r="X123" s="166" t="str">
        <f>'ادخال درجات الاختبار الاول '!BC118</f>
        <v/>
      </c>
      <c r="Y123" s="166" t="str">
        <f>'ادخال درجات الاختبار الاول '!BE118</f>
        <v/>
      </c>
      <c r="Z123" s="166" t="str">
        <f>'ادخال درجات الاختبار الاول '!BG118</f>
        <v/>
      </c>
      <c r="AA123" s="166" t="str">
        <f>'ادخال درجات الاختبار الاول '!BI118</f>
        <v/>
      </c>
      <c r="AB123" s="166" t="str">
        <f>'ادخال درجات الاختبار الاول '!BK118</f>
        <v/>
      </c>
      <c r="AC123" s="166" t="str">
        <f>'ادخال درجات الاختبار الاول '!BM118</f>
        <v/>
      </c>
      <c r="AD123" s="166" t="str">
        <f>'ادخال درجات الاختبار الاول '!BO118</f>
        <v/>
      </c>
      <c r="AE123" s="166" t="str">
        <f>'ادخال درجات الاختبار الاول '!BQ118</f>
        <v/>
      </c>
      <c r="AF123" s="166" t="str">
        <f>'ادخال درجات الاختبار الاول '!BS118</f>
        <v/>
      </c>
      <c r="AG123" s="166" t="str">
        <f>'ادخال درجات الاختبار الاول '!BU118</f>
        <v/>
      </c>
      <c r="AH123" s="166" t="str">
        <f>'ادخال درجات الاختبار الاول '!BW118</f>
        <v/>
      </c>
      <c r="AI123" s="166" t="str">
        <f>'ادخال درجات الاختبار الاول '!BY118</f>
        <v/>
      </c>
      <c r="AJ123" s="166" t="str">
        <f>'ادخال درجات الاختبار الاول '!CA118</f>
        <v/>
      </c>
      <c r="AK123" s="166" t="str">
        <f>'ادخال درجات الاختبار الاول '!CC118</f>
        <v/>
      </c>
      <c r="AL123" s="166" t="str">
        <f>'ادخال درجات الاختبار الاول '!CE118</f>
        <v/>
      </c>
      <c r="AM123" s="166" t="str">
        <f>'ادخال درجات الاختبار الاول '!CG118</f>
        <v/>
      </c>
      <c r="AN123" s="166" t="str">
        <f>'ادخال درجات الاختبار الاول '!CI118</f>
        <v/>
      </c>
      <c r="AR123" s="91">
        <v>113</v>
      </c>
      <c r="AS123" s="19" t="str">
        <f t="shared" si="8"/>
        <v/>
      </c>
      <c r="AT123" s="92" t="str">
        <f t="shared" si="9"/>
        <v/>
      </c>
    </row>
    <row r="124" spans="1:46">
      <c r="A124" s="91">
        <f>'ادخال درجات التشخيصي'!A120</f>
        <v>114</v>
      </c>
      <c r="B124" s="19" t="str">
        <f>IF('ادخال درجات الاختبار الاول '!B119="","",'ادخال درجات الاختبار الاول '!B119)</f>
        <v/>
      </c>
      <c r="C124" s="19" t="str">
        <f>'ادخال درجات الاختبار الاول '!AC119</f>
        <v/>
      </c>
      <c r="D124" s="92" t="str">
        <f>'ادخال درجات الاختبار الاول '!AD119</f>
        <v/>
      </c>
      <c r="G124" t="str">
        <f>IF(B124="","",RANK(D124,$D:$D,1)+COUNTIF(D$11:$D124,D124)-1)</f>
        <v/>
      </c>
      <c r="H124" t="str">
        <f>IF(B124="","",RANK(D124,$D:$D)+COUNTIF($D$11:D124,D124)-1)</f>
        <v/>
      </c>
      <c r="J124" s="91">
        <v>114</v>
      </c>
      <c r="K124" s="19" t="str">
        <f t="shared" si="5"/>
        <v/>
      </c>
      <c r="L124" s="92" t="str">
        <f t="shared" si="6"/>
        <v/>
      </c>
      <c r="M124" s="219"/>
      <c r="N124" s="220">
        <f t="shared" si="7"/>
        <v>114</v>
      </c>
      <c r="O124" s="188" t="str">
        <f t="shared" si="7"/>
        <v/>
      </c>
      <c r="P124" s="166" t="str">
        <f>'ادخال درجات الاختبار الاول '!AM119</f>
        <v/>
      </c>
      <c r="Q124" s="166" t="str">
        <f>'ادخال درجات الاختبار الاول '!AO119</f>
        <v/>
      </c>
      <c r="R124" s="166" t="str">
        <f>'ادخال درجات الاختبار الاول '!AQ119</f>
        <v/>
      </c>
      <c r="S124" s="166" t="str">
        <f>'ادخال درجات الاختبار الاول '!AS119</f>
        <v/>
      </c>
      <c r="T124" s="166" t="str">
        <f>'ادخال درجات الاختبار الاول '!AU119</f>
        <v/>
      </c>
      <c r="U124" s="166" t="str">
        <f>'ادخال درجات الاختبار الاول '!AW119</f>
        <v/>
      </c>
      <c r="V124" s="166" t="str">
        <f>'ادخال درجات الاختبار الاول '!AY119</f>
        <v/>
      </c>
      <c r="W124" s="166" t="str">
        <f>'ادخال درجات الاختبار الاول '!BA119</f>
        <v/>
      </c>
      <c r="X124" s="166" t="str">
        <f>'ادخال درجات الاختبار الاول '!BC119</f>
        <v/>
      </c>
      <c r="Y124" s="166" t="str">
        <f>'ادخال درجات الاختبار الاول '!BE119</f>
        <v/>
      </c>
      <c r="Z124" s="166" t="str">
        <f>'ادخال درجات الاختبار الاول '!BG119</f>
        <v/>
      </c>
      <c r="AA124" s="166" t="str">
        <f>'ادخال درجات الاختبار الاول '!BI119</f>
        <v/>
      </c>
      <c r="AB124" s="166" t="str">
        <f>'ادخال درجات الاختبار الاول '!BK119</f>
        <v/>
      </c>
      <c r="AC124" s="166" t="str">
        <f>'ادخال درجات الاختبار الاول '!BM119</f>
        <v/>
      </c>
      <c r="AD124" s="166" t="str">
        <f>'ادخال درجات الاختبار الاول '!BO119</f>
        <v/>
      </c>
      <c r="AE124" s="166" t="str">
        <f>'ادخال درجات الاختبار الاول '!BQ119</f>
        <v/>
      </c>
      <c r="AF124" s="166" t="str">
        <f>'ادخال درجات الاختبار الاول '!BS119</f>
        <v/>
      </c>
      <c r="AG124" s="166" t="str">
        <f>'ادخال درجات الاختبار الاول '!BU119</f>
        <v/>
      </c>
      <c r="AH124" s="166" t="str">
        <f>'ادخال درجات الاختبار الاول '!BW119</f>
        <v/>
      </c>
      <c r="AI124" s="166" t="str">
        <f>'ادخال درجات الاختبار الاول '!BY119</f>
        <v/>
      </c>
      <c r="AJ124" s="166" t="str">
        <f>'ادخال درجات الاختبار الاول '!CA119</f>
        <v/>
      </c>
      <c r="AK124" s="166" t="str">
        <f>'ادخال درجات الاختبار الاول '!CC119</f>
        <v/>
      </c>
      <c r="AL124" s="166" t="str">
        <f>'ادخال درجات الاختبار الاول '!CE119</f>
        <v/>
      </c>
      <c r="AM124" s="166" t="str">
        <f>'ادخال درجات الاختبار الاول '!CG119</f>
        <v/>
      </c>
      <c r="AN124" s="166" t="str">
        <f>'ادخال درجات الاختبار الاول '!CI119</f>
        <v/>
      </c>
      <c r="AR124" s="91">
        <v>114</v>
      </c>
      <c r="AS124" s="19" t="str">
        <f t="shared" si="8"/>
        <v/>
      </c>
      <c r="AT124" s="92" t="str">
        <f t="shared" si="9"/>
        <v/>
      </c>
    </row>
    <row r="125" spans="1:46">
      <c r="A125" s="91">
        <f>'ادخال درجات التشخيصي'!A121</f>
        <v>115</v>
      </c>
      <c r="B125" s="19" t="str">
        <f>IF('ادخال درجات الاختبار الاول '!B120="","",'ادخال درجات الاختبار الاول '!B120)</f>
        <v/>
      </c>
      <c r="C125" s="19" t="str">
        <f>'ادخال درجات الاختبار الاول '!AC120</f>
        <v/>
      </c>
      <c r="D125" s="92" t="str">
        <f>'ادخال درجات الاختبار الاول '!AD120</f>
        <v/>
      </c>
      <c r="G125" t="str">
        <f>IF(B125="","",RANK(D125,$D:$D,1)+COUNTIF(D$11:$D125,D125)-1)</f>
        <v/>
      </c>
      <c r="H125" t="str">
        <f>IF(B125="","",RANK(D125,$D:$D)+COUNTIF($D$11:D125,D125)-1)</f>
        <v/>
      </c>
      <c r="J125" s="91">
        <v>115</v>
      </c>
      <c r="K125" s="19" t="str">
        <f t="shared" si="5"/>
        <v/>
      </c>
      <c r="L125" s="92" t="str">
        <f t="shared" si="6"/>
        <v/>
      </c>
      <c r="M125" s="219"/>
      <c r="N125" s="220">
        <f t="shared" si="7"/>
        <v>115</v>
      </c>
      <c r="O125" s="188" t="str">
        <f t="shared" si="7"/>
        <v/>
      </c>
      <c r="P125" s="166" t="str">
        <f>'ادخال درجات الاختبار الاول '!AM120</f>
        <v/>
      </c>
      <c r="Q125" s="166" t="str">
        <f>'ادخال درجات الاختبار الاول '!AO120</f>
        <v/>
      </c>
      <c r="R125" s="166" t="str">
        <f>'ادخال درجات الاختبار الاول '!AQ120</f>
        <v/>
      </c>
      <c r="S125" s="166" t="str">
        <f>'ادخال درجات الاختبار الاول '!AS120</f>
        <v/>
      </c>
      <c r="T125" s="166" t="str">
        <f>'ادخال درجات الاختبار الاول '!AU120</f>
        <v/>
      </c>
      <c r="U125" s="166" t="str">
        <f>'ادخال درجات الاختبار الاول '!AW120</f>
        <v/>
      </c>
      <c r="V125" s="166" t="str">
        <f>'ادخال درجات الاختبار الاول '!AY120</f>
        <v/>
      </c>
      <c r="W125" s="166" t="str">
        <f>'ادخال درجات الاختبار الاول '!BA120</f>
        <v/>
      </c>
      <c r="X125" s="166" t="str">
        <f>'ادخال درجات الاختبار الاول '!BC120</f>
        <v/>
      </c>
      <c r="Y125" s="166" t="str">
        <f>'ادخال درجات الاختبار الاول '!BE120</f>
        <v/>
      </c>
      <c r="Z125" s="166" t="str">
        <f>'ادخال درجات الاختبار الاول '!BG120</f>
        <v/>
      </c>
      <c r="AA125" s="166" t="str">
        <f>'ادخال درجات الاختبار الاول '!BI120</f>
        <v/>
      </c>
      <c r="AB125" s="166" t="str">
        <f>'ادخال درجات الاختبار الاول '!BK120</f>
        <v/>
      </c>
      <c r="AC125" s="166" t="str">
        <f>'ادخال درجات الاختبار الاول '!BM120</f>
        <v/>
      </c>
      <c r="AD125" s="166" t="str">
        <f>'ادخال درجات الاختبار الاول '!BO120</f>
        <v/>
      </c>
      <c r="AE125" s="166" t="str">
        <f>'ادخال درجات الاختبار الاول '!BQ120</f>
        <v/>
      </c>
      <c r="AF125" s="166" t="str">
        <f>'ادخال درجات الاختبار الاول '!BS120</f>
        <v/>
      </c>
      <c r="AG125" s="166" t="str">
        <f>'ادخال درجات الاختبار الاول '!BU120</f>
        <v/>
      </c>
      <c r="AH125" s="166" t="str">
        <f>'ادخال درجات الاختبار الاول '!BW120</f>
        <v/>
      </c>
      <c r="AI125" s="166" t="str">
        <f>'ادخال درجات الاختبار الاول '!BY120</f>
        <v/>
      </c>
      <c r="AJ125" s="166" t="str">
        <f>'ادخال درجات الاختبار الاول '!CA120</f>
        <v/>
      </c>
      <c r="AK125" s="166" t="str">
        <f>'ادخال درجات الاختبار الاول '!CC120</f>
        <v/>
      </c>
      <c r="AL125" s="166" t="str">
        <f>'ادخال درجات الاختبار الاول '!CE120</f>
        <v/>
      </c>
      <c r="AM125" s="166" t="str">
        <f>'ادخال درجات الاختبار الاول '!CG120</f>
        <v/>
      </c>
      <c r="AN125" s="166" t="str">
        <f>'ادخال درجات الاختبار الاول '!CI120</f>
        <v/>
      </c>
      <c r="AR125" s="91">
        <v>115</v>
      </c>
      <c r="AS125" s="19" t="str">
        <f t="shared" si="8"/>
        <v/>
      </c>
      <c r="AT125" s="92" t="str">
        <f t="shared" si="9"/>
        <v/>
      </c>
    </row>
    <row r="126" spans="1:46">
      <c r="A126" s="91">
        <f>'ادخال درجات التشخيصي'!A122</f>
        <v>116</v>
      </c>
      <c r="B126" s="19" t="str">
        <f>IF('ادخال درجات الاختبار الاول '!B121="","",'ادخال درجات الاختبار الاول '!B121)</f>
        <v/>
      </c>
      <c r="C126" s="19" t="str">
        <f>'ادخال درجات الاختبار الاول '!AC121</f>
        <v/>
      </c>
      <c r="D126" s="92" t="str">
        <f>'ادخال درجات الاختبار الاول '!AD121</f>
        <v/>
      </c>
      <c r="G126" t="str">
        <f>IF(B126="","",RANK(D126,$D:$D,1)+COUNTIF(D$11:$D126,D126)-1)</f>
        <v/>
      </c>
      <c r="H126" t="str">
        <f>IF(B126="","",RANK(D126,$D:$D)+COUNTIF($D$11:D126,D126)-1)</f>
        <v/>
      </c>
      <c r="J126" s="91">
        <v>116</v>
      </c>
      <c r="K126" s="19" t="str">
        <f t="shared" si="5"/>
        <v/>
      </c>
      <c r="L126" s="92" t="str">
        <f t="shared" si="6"/>
        <v/>
      </c>
      <c r="M126" s="219"/>
      <c r="N126" s="220">
        <f t="shared" si="7"/>
        <v>116</v>
      </c>
      <c r="O126" s="188" t="str">
        <f t="shared" si="7"/>
        <v/>
      </c>
      <c r="P126" s="166" t="str">
        <f>'ادخال درجات الاختبار الاول '!AM121</f>
        <v/>
      </c>
      <c r="Q126" s="166" t="str">
        <f>'ادخال درجات الاختبار الاول '!AO121</f>
        <v/>
      </c>
      <c r="R126" s="166" t="str">
        <f>'ادخال درجات الاختبار الاول '!AQ121</f>
        <v/>
      </c>
      <c r="S126" s="166" t="str">
        <f>'ادخال درجات الاختبار الاول '!AS121</f>
        <v/>
      </c>
      <c r="T126" s="166" t="str">
        <f>'ادخال درجات الاختبار الاول '!AU121</f>
        <v/>
      </c>
      <c r="U126" s="166" t="str">
        <f>'ادخال درجات الاختبار الاول '!AW121</f>
        <v/>
      </c>
      <c r="V126" s="166" t="str">
        <f>'ادخال درجات الاختبار الاول '!AY121</f>
        <v/>
      </c>
      <c r="W126" s="166" t="str">
        <f>'ادخال درجات الاختبار الاول '!BA121</f>
        <v/>
      </c>
      <c r="X126" s="166" t="str">
        <f>'ادخال درجات الاختبار الاول '!BC121</f>
        <v/>
      </c>
      <c r="Y126" s="166" t="str">
        <f>'ادخال درجات الاختبار الاول '!BE121</f>
        <v/>
      </c>
      <c r="Z126" s="166" t="str">
        <f>'ادخال درجات الاختبار الاول '!BG121</f>
        <v/>
      </c>
      <c r="AA126" s="166" t="str">
        <f>'ادخال درجات الاختبار الاول '!BI121</f>
        <v/>
      </c>
      <c r="AB126" s="166" t="str">
        <f>'ادخال درجات الاختبار الاول '!BK121</f>
        <v/>
      </c>
      <c r="AC126" s="166" t="str">
        <f>'ادخال درجات الاختبار الاول '!BM121</f>
        <v/>
      </c>
      <c r="AD126" s="166" t="str">
        <f>'ادخال درجات الاختبار الاول '!BO121</f>
        <v/>
      </c>
      <c r="AE126" s="166" t="str">
        <f>'ادخال درجات الاختبار الاول '!BQ121</f>
        <v/>
      </c>
      <c r="AF126" s="166" t="str">
        <f>'ادخال درجات الاختبار الاول '!BS121</f>
        <v/>
      </c>
      <c r="AG126" s="166" t="str">
        <f>'ادخال درجات الاختبار الاول '!BU121</f>
        <v/>
      </c>
      <c r="AH126" s="166" t="str">
        <f>'ادخال درجات الاختبار الاول '!BW121</f>
        <v/>
      </c>
      <c r="AI126" s="166" t="str">
        <f>'ادخال درجات الاختبار الاول '!BY121</f>
        <v/>
      </c>
      <c r="AJ126" s="166" t="str">
        <f>'ادخال درجات الاختبار الاول '!CA121</f>
        <v/>
      </c>
      <c r="AK126" s="166" t="str">
        <f>'ادخال درجات الاختبار الاول '!CC121</f>
        <v/>
      </c>
      <c r="AL126" s="166" t="str">
        <f>'ادخال درجات الاختبار الاول '!CE121</f>
        <v/>
      </c>
      <c r="AM126" s="166" t="str">
        <f>'ادخال درجات الاختبار الاول '!CG121</f>
        <v/>
      </c>
      <c r="AN126" s="166" t="str">
        <f>'ادخال درجات الاختبار الاول '!CI121</f>
        <v/>
      </c>
      <c r="AR126" s="91">
        <v>116</v>
      </c>
      <c r="AS126" s="19" t="str">
        <f t="shared" si="8"/>
        <v/>
      </c>
      <c r="AT126" s="92" t="str">
        <f t="shared" si="9"/>
        <v/>
      </c>
    </row>
    <row r="127" spans="1:46">
      <c r="A127" s="91">
        <f>'ادخال درجات التشخيصي'!A123</f>
        <v>117</v>
      </c>
      <c r="B127" s="19" t="str">
        <f>IF('ادخال درجات الاختبار الاول '!B122="","",'ادخال درجات الاختبار الاول '!B122)</f>
        <v/>
      </c>
      <c r="C127" s="19" t="str">
        <f>'ادخال درجات الاختبار الاول '!AC122</f>
        <v/>
      </c>
      <c r="D127" s="92" t="str">
        <f>'ادخال درجات الاختبار الاول '!AD122</f>
        <v/>
      </c>
      <c r="G127" t="str">
        <f>IF(B127="","",RANK(D127,$D:$D,1)+COUNTIF(D$11:$D127,D127)-1)</f>
        <v/>
      </c>
      <c r="H127" t="str">
        <f>IF(B127="","",RANK(D127,$D:$D)+COUNTIF($D$11:D127,D127)-1)</f>
        <v/>
      </c>
      <c r="J127" s="91">
        <v>117</v>
      </c>
      <c r="K127" s="19" t="str">
        <f t="shared" si="5"/>
        <v/>
      </c>
      <c r="L127" s="92" t="str">
        <f t="shared" si="6"/>
        <v/>
      </c>
      <c r="M127" s="219"/>
      <c r="N127" s="220">
        <f t="shared" si="7"/>
        <v>117</v>
      </c>
      <c r="O127" s="188" t="str">
        <f t="shared" si="7"/>
        <v/>
      </c>
      <c r="P127" s="166" t="str">
        <f>'ادخال درجات الاختبار الاول '!AM122</f>
        <v/>
      </c>
      <c r="Q127" s="166" t="str">
        <f>'ادخال درجات الاختبار الاول '!AO122</f>
        <v/>
      </c>
      <c r="R127" s="166" t="str">
        <f>'ادخال درجات الاختبار الاول '!AQ122</f>
        <v/>
      </c>
      <c r="S127" s="166" t="str">
        <f>'ادخال درجات الاختبار الاول '!AS122</f>
        <v/>
      </c>
      <c r="T127" s="166" t="str">
        <f>'ادخال درجات الاختبار الاول '!AU122</f>
        <v/>
      </c>
      <c r="U127" s="166" t="str">
        <f>'ادخال درجات الاختبار الاول '!AW122</f>
        <v/>
      </c>
      <c r="V127" s="166" t="str">
        <f>'ادخال درجات الاختبار الاول '!AY122</f>
        <v/>
      </c>
      <c r="W127" s="166" t="str">
        <f>'ادخال درجات الاختبار الاول '!BA122</f>
        <v/>
      </c>
      <c r="X127" s="166" t="str">
        <f>'ادخال درجات الاختبار الاول '!BC122</f>
        <v/>
      </c>
      <c r="Y127" s="166" t="str">
        <f>'ادخال درجات الاختبار الاول '!BE122</f>
        <v/>
      </c>
      <c r="Z127" s="166" t="str">
        <f>'ادخال درجات الاختبار الاول '!BG122</f>
        <v/>
      </c>
      <c r="AA127" s="166" t="str">
        <f>'ادخال درجات الاختبار الاول '!BI122</f>
        <v/>
      </c>
      <c r="AB127" s="166" t="str">
        <f>'ادخال درجات الاختبار الاول '!BK122</f>
        <v/>
      </c>
      <c r="AC127" s="166" t="str">
        <f>'ادخال درجات الاختبار الاول '!BM122</f>
        <v/>
      </c>
      <c r="AD127" s="166" t="str">
        <f>'ادخال درجات الاختبار الاول '!BO122</f>
        <v/>
      </c>
      <c r="AE127" s="166" t="str">
        <f>'ادخال درجات الاختبار الاول '!BQ122</f>
        <v/>
      </c>
      <c r="AF127" s="166" t="str">
        <f>'ادخال درجات الاختبار الاول '!BS122</f>
        <v/>
      </c>
      <c r="AG127" s="166" t="str">
        <f>'ادخال درجات الاختبار الاول '!BU122</f>
        <v/>
      </c>
      <c r="AH127" s="166" t="str">
        <f>'ادخال درجات الاختبار الاول '!BW122</f>
        <v/>
      </c>
      <c r="AI127" s="166" t="str">
        <f>'ادخال درجات الاختبار الاول '!BY122</f>
        <v/>
      </c>
      <c r="AJ127" s="166" t="str">
        <f>'ادخال درجات الاختبار الاول '!CA122</f>
        <v/>
      </c>
      <c r="AK127" s="166" t="str">
        <f>'ادخال درجات الاختبار الاول '!CC122</f>
        <v/>
      </c>
      <c r="AL127" s="166" t="str">
        <f>'ادخال درجات الاختبار الاول '!CE122</f>
        <v/>
      </c>
      <c r="AM127" s="166" t="str">
        <f>'ادخال درجات الاختبار الاول '!CG122</f>
        <v/>
      </c>
      <c r="AN127" s="166" t="str">
        <f>'ادخال درجات الاختبار الاول '!CI122</f>
        <v/>
      </c>
      <c r="AR127" s="91">
        <v>117</v>
      </c>
      <c r="AS127" s="19" t="str">
        <f t="shared" si="8"/>
        <v/>
      </c>
      <c r="AT127" s="92" t="str">
        <f t="shared" si="9"/>
        <v/>
      </c>
    </row>
    <row r="128" spans="1:46">
      <c r="A128" s="91">
        <f>'ادخال درجات التشخيصي'!A124</f>
        <v>118</v>
      </c>
      <c r="B128" s="19" t="str">
        <f>IF('ادخال درجات الاختبار الاول '!B123="","",'ادخال درجات الاختبار الاول '!B123)</f>
        <v/>
      </c>
      <c r="C128" s="19" t="str">
        <f>'ادخال درجات الاختبار الاول '!AC123</f>
        <v/>
      </c>
      <c r="D128" s="92" t="str">
        <f>'ادخال درجات الاختبار الاول '!AD123</f>
        <v/>
      </c>
      <c r="G128" t="str">
        <f>IF(B128="","",RANK(D128,$D:$D,1)+COUNTIF(D$11:$D128,D128)-1)</f>
        <v/>
      </c>
      <c r="H128" t="str">
        <f>IF(B128="","",RANK(D128,$D:$D)+COUNTIF($D$11:D128,D128)-1)</f>
        <v/>
      </c>
      <c r="J128" s="91">
        <v>118</v>
      </c>
      <c r="K128" s="19" t="str">
        <f t="shared" si="5"/>
        <v/>
      </c>
      <c r="L128" s="92" t="str">
        <f t="shared" si="6"/>
        <v/>
      </c>
      <c r="M128" s="219"/>
      <c r="N128" s="220">
        <f t="shared" si="7"/>
        <v>118</v>
      </c>
      <c r="O128" s="188" t="str">
        <f t="shared" si="7"/>
        <v/>
      </c>
      <c r="P128" s="166" t="str">
        <f>'ادخال درجات الاختبار الاول '!AM123</f>
        <v/>
      </c>
      <c r="Q128" s="166" t="str">
        <f>'ادخال درجات الاختبار الاول '!AO123</f>
        <v/>
      </c>
      <c r="R128" s="166" t="str">
        <f>'ادخال درجات الاختبار الاول '!AQ123</f>
        <v/>
      </c>
      <c r="S128" s="166" t="str">
        <f>'ادخال درجات الاختبار الاول '!AS123</f>
        <v/>
      </c>
      <c r="T128" s="166" t="str">
        <f>'ادخال درجات الاختبار الاول '!AU123</f>
        <v/>
      </c>
      <c r="U128" s="166" t="str">
        <f>'ادخال درجات الاختبار الاول '!AW123</f>
        <v/>
      </c>
      <c r="V128" s="166" t="str">
        <f>'ادخال درجات الاختبار الاول '!AY123</f>
        <v/>
      </c>
      <c r="W128" s="166" t="str">
        <f>'ادخال درجات الاختبار الاول '!BA123</f>
        <v/>
      </c>
      <c r="X128" s="166" t="str">
        <f>'ادخال درجات الاختبار الاول '!BC123</f>
        <v/>
      </c>
      <c r="Y128" s="166" t="str">
        <f>'ادخال درجات الاختبار الاول '!BE123</f>
        <v/>
      </c>
      <c r="Z128" s="166" t="str">
        <f>'ادخال درجات الاختبار الاول '!BG123</f>
        <v/>
      </c>
      <c r="AA128" s="166" t="str">
        <f>'ادخال درجات الاختبار الاول '!BI123</f>
        <v/>
      </c>
      <c r="AB128" s="166" t="str">
        <f>'ادخال درجات الاختبار الاول '!BK123</f>
        <v/>
      </c>
      <c r="AC128" s="166" t="str">
        <f>'ادخال درجات الاختبار الاول '!BM123</f>
        <v/>
      </c>
      <c r="AD128" s="166" t="str">
        <f>'ادخال درجات الاختبار الاول '!BO123</f>
        <v/>
      </c>
      <c r="AE128" s="166" t="str">
        <f>'ادخال درجات الاختبار الاول '!BQ123</f>
        <v/>
      </c>
      <c r="AF128" s="166" t="str">
        <f>'ادخال درجات الاختبار الاول '!BS123</f>
        <v/>
      </c>
      <c r="AG128" s="166" t="str">
        <f>'ادخال درجات الاختبار الاول '!BU123</f>
        <v/>
      </c>
      <c r="AH128" s="166" t="str">
        <f>'ادخال درجات الاختبار الاول '!BW123</f>
        <v/>
      </c>
      <c r="AI128" s="166" t="str">
        <f>'ادخال درجات الاختبار الاول '!BY123</f>
        <v/>
      </c>
      <c r="AJ128" s="166" t="str">
        <f>'ادخال درجات الاختبار الاول '!CA123</f>
        <v/>
      </c>
      <c r="AK128" s="166" t="str">
        <f>'ادخال درجات الاختبار الاول '!CC123</f>
        <v/>
      </c>
      <c r="AL128" s="166" t="str">
        <f>'ادخال درجات الاختبار الاول '!CE123</f>
        <v/>
      </c>
      <c r="AM128" s="166" t="str">
        <f>'ادخال درجات الاختبار الاول '!CG123</f>
        <v/>
      </c>
      <c r="AN128" s="166" t="str">
        <f>'ادخال درجات الاختبار الاول '!CI123</f>
        <v/>
      </c>
      <c r="AR128" s="91">
        <v>118</v>
      </c>
      <c r="AS128" s="19" t="str">
        <f t="shared" si="8"/>
        <v/>
      </c>
      <c r="AT128" s="92" t="str">
        <f t="shared" si="9"/>
        <v/>
      </c>
    </row>
    <row r="129" spans="1:46">
      <c r="A129" s="91">
        <f>'ادخال درجات التشخيصي'!A125</f>
        <v>119</v>
      </c>
      <c r="B129" s="19" t="str">
        <f>IF('ادخال درجات الاختبار الاول '!B124="","",'ادخال درجات الاختبار الاول '!B124)</f>
        <v/>
      </c>
      <c r="C129" s="19" t="str">
        <f>'ادخال درجات الاختبار الاول '!AC124</f>
        <v/>
      </c>
      <c r="D129" s="92" t="str">
        <f>'ادخال درجات الاختبار الاول '!AD124</f>
        <v/>
      </c>
      <c r="G129" t="str">
        <f>IF(B129="","",RANK(D129,$D:$D,1)+COUNTIF(D$11:$D129,D129)-1)</f>
        <v/>
      </c>
      <c r="H129" t="str">
        <f>IF(B129="","",RANK(D129,$D:$D)+COUNTIF($D$11:D129,D129)-1)</f>
        <v/>
      </c>
      <c r="J129" s="91">
        <v>119</v>
      </c>
      <c r="K129" s="19" t="str">
        <f t="shared" si="5"/>
        <v/>
      </c>
      <c r="L129" s="92" t="str">
        <f t="shared" si="6"/>
        <v/>
      </c>
      <c r="M129" s="219"/>
      <c r="N129" s="220">
        <f t="shared" si="7"/>
        <v>119</v>
      </c>
      <c r="O129" s="188" t="str">
        <f t="shared" si="7"/>
        <v/>
      </c>
      <c r="P129" s="166" t="str">
        <f>'ادخال درجات الاختبار الاول '!AM124</f>
        <v/>
      </c>
      <c r="Q129" s="166" t="str">
        <f>'ادخال درجات الاختبار الاول '!AO124</f>
        <v/>
      </c>
      <c r="R129" s="166" t="str">
        <f>'ادخال درجات الاختبار الاول '!AQ124</f>
        <v/>
      </c>
      <c r="S129" s="166" t="str">
        <f>'ادخال درجات الاختبار الاول '!AS124</f>
        <v/>
      </c>
      <c r="T129" s="166" t="str">
        <f>'ادخال درجات الاختبار الاول '!AU124</f>
        <v/>
      </c>
      <c r="U129" s="166" t="str">
        <f>'ادخال درجات الاختبار الاول '!AW124</f>
        <v/>
      </c>
      <c r="V129" s="166" t="str">
        <f>'ادخال درجات الاختبار الاول '!AY124</f>
        <v/>
      </c>
      <c r="W129" s="166" t="str">
        <f>'ادخال درجات الاختبار الاول '!BA124</f>
        <v/>
      </c>
      <c r="X129" s="166" t="str">
        <f>'ادخال درجات الاختبار الاول '!BC124</f>
        <v/>
      </c>
      <c r="Y129" s="166" t="str">
        <f>'ادخال درجات الاختبار الاول '!BE124</f>
        <v/>
      </c>
      <c r="Z129" s="166" t="str">
        <f>'ادخال درجات الاختبار الاول '!BG124</f>
        <v/>
      </c>
      <c r="AA129" s="166" t="str">
        <f>'ادخال درجات الاختبار الاول '!BI124</f>
        <v/>
      </c>
      <c r="AB129" s="166" t="str">
        <f>'ادخال درجات الاختبار الاول '!BK124</f>
        <v/>
      </c>
      <c r="AC129" s="166" t="str">
        <f>'ادخال درجات الاختبار الاول '!BM124</f>
        <v/>
      </c>
      <c r="AD129" s="166" t="str">
        <f>'ادخال درجات الاختبار الاول '!BO124</f>
        <v/>
      </c>
      <c r="AE129" s="166" t="str">
        <f>'ادخال درجات الاختبار الاول '!BQ124</f>
        <v/>
      </c>
      <c r="AF129" s="166" t="str">
        <f>'ادخال درجات الاختبار الاول '!BS124</f>
        <v/>
      </c>
      <c r="AG129" s="166" t="str">
        <f>'ادخال درجات الاختبار الاول '!BU124</f>
        <v/>
      </c>
      <c r="AH129" s="166" t="str">
        <f>'ادخال درجات الاختبار الاول '!BW124</f>
        <v/>
      </c>
      <c r="AI129" s="166" t="str">
        <f>'ادخال درجات الاختبار الاول '!BY124</f>
        <v/>
      </c>
      <c r="AJ129" s="166" t="str">
        <f>'ادخال درجات الاختبار الاول '!CA124</f>
        <v/>
      </c>
      <c r="AK129" s="166" t="str">
        <f>'ادخال درجات الاختبار الاول '!CC124</f>
        <v/>
      </c>
      <c r="AL129" s="166" t="str">
        <f>'ادخال درجات الاختبار الاول '!CE124</f>
        <v/>
      </c>
      <c r="AM129" s="166" t="str">
        <f>'ادخال درجات الاختبار الاول '!CG124</f>
        <v/>
      </c>
      <c r="AN129" s="166" t="str">
        <f>'ادخال درجات الاختبار الاول '!CI124</f>
        <v/>
      </c>
      <c r="AR129" s="91">
        <v>119</v>
      </c>
      <c r="AS129" s="19" t="str">
        <f t="shared" si="8"/>
        <v/>
      </c>
      <c r="AT129" s="92" t="str">
        <f t="shared" si="9"/>
        <v/>
      </c>
    </row>
    <row r="130" spans="1:46">
      <c r="A130" s="91">
        <f>'ادخال درجات التشخيصي'!A126</f>
        <v>120</v>
      </c>
      <c r="B130" s="19" t="str">
        <f>IF('ادخال درجات الاختبار الاول '!B125="","",'ادخال درجات الاختبار الاول '!B125)</f>
        <v/>
      </c>
      <c r="C130" s="19" t="str">
        <f>'ادخال درجات الاختبار الاول '!AC125</f>
        <v/>
      </c>
      <c r="D130" s="92" t="str">
        <f>'ادخال درجات الاختبار الاول '!AD125</f>
        <v/>
      </c>
      <c r="G130" t="str">
        <f>IF(B130="","",RANK(D130,$D:$D,1)+COUNTIF(D$11:$D130,D130)-1)</f>
        <v/>
      </c>
      <c r="H130" t="str">
        <f>IF(B130="","",RANK(D130,$D:$D)+COUNTIF($D$11:D130,D130)-1)</f>
        <v/>
      </c>
      <c r="J130" s="91">
        <v>120</v>
      </c>
      <c r="K130" s="19" t="str">
        <f t="shared" si="5"/>
        <v/>
      </c>
      <c r="L130" s="92" t="str">
        <f t="shared" si="6"/>
        <v/>
      </c>
      <c r="M130" s="219"/>
      <c r="N130" s="220">
        <f t="shared" si="7"/>
        <v>120</v>
      </c>
      <c r="O130" s="188" t="str">
        <f t="shared" si="7"/>
        <v/>
      </c>
      <c r="P130" s="166" t="str">
        <f>'ادخال درجات الاختبار الاول '!AM125</f>
        <v/>
      </c>
      <c r="Q130" s="166" t="str">
        <f>'ادخال درجات الاختبار الاول '!AO125</f>
        <v/>
      </c>
      <c r="R130" s="166" t="str">
        <f>'ادخال درجات الاختبار الاول '!AQ125</f>
        <v/>
      </c>
      <c r="S130" s="166" t="str">
        <f>'ادخال درجات الاختبار الاول '!AS125</f>
        <v/>
      </c>
      <c r="T130" s="166" t="str">
        <f>'ادخال درجات الاختبار الاول '!AU125</f>
        <v/>
      </c>
      <c r="U130" s="166" t="str">
        <f>'ادخال درجات الاختبار الاول '!AW125</f>
        <v/>
      </c>
      <c r="V130" s="166" t="str">
        <f>'ادخال درجات الاختبار الاول '!AY125</f>
        <v/>
      </c>
      <c r="W130" s="166" t="str">
        <f>'ادخال درجات الاختبار الاول '!BA125</f>
        <v/>
      </c>
      <c r="X130" s="166" t="str">
        <f>'ادخال درجات الاختبار الاول '!BC125</f>
        <v/>
      </c>
      <c r="Y130" s="166" t="str">
        <f>'ادخال درجات الاختبار الاول '!BE125</f>
        <v/>
      </c>
      <c r="Z130" s="166" t="str">
        <f>'ادخال درجات الاختبار الاول '!BG125</f>
        <v/>
      </c>
      <c r="AA130" s="166" t="str">
        <f>'ادخال درجات الاختبار الاول '!BI125</f>
        <v/>
      </c>
      <c r="AB130" s="166" t="str">
        <f>'ادخال درجات الاختبار الاول '!BK125</f>
        <v/>
      </c>
      <c r="AC130" s="166" t="str">
        <f>'ادخال درجات الاختبار الاول '!BM125</f>
        <v/>
      </c>
      <c r="AD130" s="166" t="str">
        <f>'ادخال درجات الاختبار الاول '!BO125</f>
        <v/>
      </c>
      <c r="AE130" s="166" t="str">
        <f>'ادخال درجات الاختبار الاول '!BQ125</f>
        <v/>
      </c>
      <c r="AF130" s="166" t="str">
        <f>'ادخال درجات الاختبار الاول '!BS125</f>
        <v/>
      </c>
      <c r="AG130" s="166" t="str">
        <f>'ادخال درجات الاختبار الاول '!BU125</f>
        <v/>
      </c>
      <c r="AH130" s="166" t="str">
        <f>'ادخال درجات الاختبار الاول '!BW125</f>
        <v/>
      </c>
      <c r="AI130" s="166" t="str">
        <f>'ادخال درجات الاختبار الاول '!BY125</f>
        <v/>
      </c>
      <c r="AJ130" s="166" t="str">
        <f>'ادخال درجات الاختبار الاول '!CA125</f>
        <v/>
      </c>
      <c r="AK130" s="166" t="str">
        <f>'ادخال درجات الاختبار الاول '!CC125</f>
        <v/>
      </c>
      <c r="AL130" s="166" t="str">
        <f>'ادخال درجات الاختبار الاول '!CE125</f>
        <v/>
      </c>
      <c r="AM130" s="166" t="str">
        <f>'ادخال درجات الاختبار الاول '!CG125</f>
        <v/>
      </c>
      <c r="AN130" s="166" t="str">
        <f>'ادخال درجات الاختبار الاول '!CI125</f>
        <v/>
      </c>
      <c r="AR130" s="91">
        <v>120</v>
      </c>
      <c r="AS130" s="19" t="str">
        <f t="shared" si="8"/>
        <v/>
      </c>
      <c r="AT130" s="92" t="str">
        <f t="shared" si="9"/>
        <v/>
      </c>
    </row>
    <row r="131" spans="1:46">
      <c r="J131" s="19"/>
      <c r="K131" s="19"/>
      <c r="L131" s="92"/>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row>
  </sheetData>
  <sheetProtection algorithmName="SHA-512" hashValue="iF8AFyWS8rJvEpRDtJHnxd1l7Jga5PYxglteJ0nkHuHca2AMnBpWQ4nmtBfbArXSK/IQK0MFhCFdboSenjXTZQ==" saltValue="/NvBncOGpH5PBNuixvl+7g==" spinCount="100000" sheet="1" objects="1" scenarios="1"/>
  <mergeCells count="43">
    <mergeCell ref="AR7:AT7"/>
    <mergeCell ref="AR8:AR10"/>
    <mergeCell ref="AS8:AS10"/>
    <mergeCell ref="AT8:AT10"/>
    <mergeCell ref="C2:D5"/>
    <mergeCell ref="J7:L7"/>
    <mergeCell ref="K8:K10"/>
    <mergeCell ref="L8:L10"/>
    <mergeCell ref="K3:K4"/>
    <mergeCell ref="L3:L4"/>
    <mergeCell ref="R2:R10"/>
    <mergeCell ref="N2:O7"/>
    <mergeCell ref="X2:X10"/>
    <mergeCell ref="Y2:Y10"/>
    <mergeCell ref="Z2:Z10"/>
    <mergeCell ref="P2:P10"/>
    <mergeCell ref="A8:A10"/>
    <mergeCell ref="B8:B10"/>
    <mergeCell ref="C8:C10"/>
    <mergeCell ref="D8:D10"/>
    <mergeCell ref="J8:J10"/>
    <mergeCell ref="Q2:Q10"/>
    <mergeCell ref="AA2:AA10"/>
    <mergeCell ref="S2:S10"/>
    <mergeCell ref="T2:T10"/>
    <mergeCell ref="U2:U10"/>
    <mergeCell ref="V2:V10"/>
    <mergeCell ref="AL2:AL10"/>
    <mergeCell ref="AM2:AM10"/>
    <mergeCell ref="AN2:AN10"/>
    <mergeCell ref="N8:N10"/>
    <mergeCell ref="O8:O10"/>
    <mergeCell ref="AG2:AG10"/>
    <mergeCell ref="AH2:AH10"/>
    <mergeCell ref="AI2:AI10"/>
    <mergeCell ref="AJ2:AJ10"/>
    <mergeCell ref="AK2:AK10"/>
    <mergeCell ref="AB2:AB10"/>
    <mergeCell ref="AC2:AC10"/>
    <mergeCell ref="AD2:AD10"/>
    <mergeCell ref="AE2:AE10"/>
    <mergeCell ref="AF2:AF10"/>
    <mergeCell ref="W2:W10"/>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4E4C0-E9CC-46C8-B94D-9DD5234011BA}">
  <dimension ref="A1:AB52"/>
  <sheetViews>
    <sheetView rightToLeft="1" topLeftCell="A9" zoomScale="91" zoomScaleNormal="91" workbookViewId="0">
      <selection activeCell="F5" sqref="F5:G6"/>
    </sheetView>
  </sheetViews>
  <sheetFormatPr defaultColWidth="0" defaultRowHeight="14.25"/>
  <cols>
    <col min="1" max="1" width="4.375" customWidth="1"/>
    <col min="2" max="7" width="9" customWidth="1"/>
    <col min="8" max="8" width="10.5" customWidth="1"/>
    <col min="9" max="9" width="9" customWidth="1"/>
    <col min="10" max="10" width="8.125" customWidth="1"/>
    <col min="11" max="19" width="9" customWidth="1"/>
    <col min="20" max="20" width="8.375" customWidth="1"/>
    <col min="21" max="23" width="9" customWidth="1"/>
    <col min="24" max="24" width="9" hidden="1" customWidth="1"/>
    <col min="25" max="25" width="22.875" hidden="1" customWidth="1"/>
    <col min="26" max="28" width="0" hidden="1" customWidth="1"/>
    <col min="29" max="16384" width="9" hidden="1"/>
  </cols>
  <sheetData>
    <row r="1" spans="1:20">
      <c r="A1" s="280"/>
      <c r="B1" s="280"/>
      <c r="C1" s="280"/>
      <c r="D1" s="280"/>
      <c r="E1" s="280"/>
      <c r="F1" s="280"/>
      <c r="G1" s="280"/>
      <c r="H1" s="280"/>
      <c r="I1" s="280"/>
      <c r="J1" s="280"/>
      <c r="K1" s="280"/>
      <c r="L1" s="280"/>
      <c r="M1" s="280"/>
      <c r="N1" s="280"/>
      <c r="O1" s="280"/>
      <c r="P1" s="280"/>
      <c r="Q1" s="280"/>
      <c r="R1" s="280"/>
      <c r="S1" s="280"/>
      <c r="T1" s="280"/>
    </row>
    <row r="2" spans="1:20" ht="15">
      <c r="A2" s="280"/>
      <c r="B2" s="280"/>
      <c r="C2" s="280"/>
      <c r="D2" s="467" t="s">
        <v>598</v>
      </c>
      <c r="E2" s="467"/>
      <c r="F2" s="467"/>
      <c r="G2" s="467"/>
      <c r="H2" s="280"/>
      <c r="I2" s="280"/>
      <c r="J2" s="280"/>
      <c r="K2" s="280"/>
      <c r="L2" s="280"/>
      <c r="M2" s="280"/>
      <c r="N2" s="467" t="s">
        <v>598</v>
      </c>
      <c r="O2" s="467"/>
      <c r="P2" s="467"/>
      <c r="Q2" s="467"/>
      <c r="R2" s="280"/>
      <c r="S2" s="280"/>
      <c r="T2" s="280"/>
    </row>
    <row r="3" spans="1:20" ht="15">
      <c r="A3" s="467" t="s">
        <v>575</v>
      </c>
      <c r="B3" s="467"/>
      <c r="C3" s="467"/>
      <c r="D3" s="280"/>
      <c r="E3" s="280"/>
      <c r="F3" s="280"/>
      <c r="G3" s="280"/>
      <c r="H3" s="280"/>
      <c r="I3" s="468"/>
      <c r="J3" s="468"/>
      <c r="K3" s="467" t="s">
        <v>575</v>
      </c>
      <c r="L3" s="467"/>
      <c r="M3" s="467"/>
      <c r="N3" s="280"/>
      <c r="O3" s="280"/>
      <c r="P3" s="280"/>
      <c r="Q3" s="280"/>
      <c r="R3" s="280"/>
      <c r="S3" s="468"/>
      <c r="T3" s="468"/>
    </row>
    <row r="4" spans="1:20" ht="15">
      <c r="A4" s="467" t="s">
        <v>576</v>
      </c>
      <c r="B4" s="467"/>
      <c r="C4" s="467"/>
      <c r="D4" s="280"/>
      <c r="E4" s="280"/>
      <c r="F4" s="280"/>
      <c r="G4" s="280"/>
      <c r="H4" s="280"/>
      <c r="I4" s="468"/>
      <c r="J4" s="468"/>
      <c r="K4" s="467" t="s">
        <v>576</v>
      </c>
      <c r="L4" s="467"/>
      <c r="M4" s="467"/>
      <c r="N4" s="280"/>
      <c r="O4" s="280"/>
      <c r="P4" s="280"/>
      <c r="Q4" s="280"/>
      <c r="R4" s="280"/>
      <c r="S4" s="468"/>
      <c r="T4" s="468"/>
    </row>
    <row r="5" spans="1:20" ht="15">
      <c r="A5" s="467" t="s">
        <v>577</v>
      </c>
      <c r="B5" s="467"/>
      <c r="C5" s="467"/>
      <c r="D5" s="280"/>
      <c r="E5" s="280"/>
      <c r="F5" s="280"/>
      <c r="G5" s="280"/>
      <c r="H5" s="280"/>
      <c r="I5" s="468"/>
      <c r="J5" s="468"/>
      <c r="K5" s="467" t="s">
        <v>577</v>
      </c>
      <c r="L5" s="467"/>
      <c r="M5" s="467"/>
      <c r="N5" s="280"/>
      <c r="O5" s="280"/>
      <c r="P5" s="280"/>
      <c r="Q5" s="280"/>
      <c r="R5" s="280"/>
      <c r="S5" s="468"/>
      <c r="T5" s="468"/>
    </row>
    <row r="6" spans="1:20">
      <c r="A6" s="280"/>
      <c r="B6" s="280"/>
      <c r="C6" s="280"/>
      <c r="D6" s="280"/>
      <c r="E6" s="280"/>
      <c r="F6" s="280"/>
      <c r="G6" s="280"/>
      <c r="H6" s="280"/>
      <c r="I6" s="468"/>
      <c r="J6" s="468"/>
      <c r="K6" s="280"/>
      <c r="L6" s="280"/>
      <c r="M6" s="280"/>
      <c r="N6" s="280"/>
      <c r="O6" s="280"/>
      <c r="P6" s="280"/>
      <c r="Q6" s="280"/>
      <c r="R6" s="280"/>
      <c r="S6" s="468"/>
      <c r="T6" s="468"/>
    </row>
    <row r="7" spans="1:20">
      <c r="A7" s="280"/>
      <c r="B7" s="280"/>
      <c r="C7" s="280"/>
      <c r="D7" s="280"/>
      <c r="E7" s="280"/>
      <c r="F7" s="280"/>
      <c r="G7" s="280"/>
      <c r="H7" s="280"/>
      <c r="I7" s="280"/>
      <c r="J7" s="280"/>
      <c r="K7" s="280"/>
      <c r="L7" s="280"/>
      <c r="M7" s="280"/>
      <c r="N7" s="280"/>
      <c r="O7" s="280"/>
      <c r="P7" s="280"/>
      <c r="Q7" s="280"/>
      <c r="R7" s="280"/>
      <c r="S7" s="280"/>
      <c r="T7" s="280"/>
    </row>
    <row r="8" spans="1:20" ht="15" thickBot="1">
      <c r="A8" s="281"/>
      <c r="B8" s="281"/>
      <c r="C8" s="281"/>
      <c r="D8" s="281"/>
      <c r="E8" s="281"/>
      <c r="F8" s="281"/>
      <c r="G8" s="281" t="s">
        <v>670</v>
      </c>
      <c r="H8" s="281"/>
      <c r="I8" s="281"/>
      <c r="J8" s="320"/>
      <c r="K8" s="281"/>
      <c r="L8" s="281"/>
      <c r="M8" s="281"/>
      <c r="N8" s="281"/>
      <c r="O8" s="281"/>
      <c r="P8" s="281"/>
      <c r="Q8" s="281"/>
      <c r="R8" s="281" t="s">
        <v>679</v>
      </c>
      <c r="S8" s="281"/>
      <c r="T8" s="281"/>
    </row>
    <row r="9" spans="1:20" ht="15" thickTop="1">
      <c r="A9" s="142"/>
      <c r="B9" s="142"/>
      <c r="C9" s="142"/>
      <c r="D9" s="142"/>
      <c r="E9" s="142"/>
      <c r="F9" s="142"/>
      <c r="G9" s="142"/>
      <c r="H9" s="142"/>
      <c r="I9" s="142"/>
      <c r="J9" s="142"/>
      <c r="K9" s="142"/>
      <c r="L9" s="142"/>
      <c r="M9" s="142"/>
      <c r="N9" s="142"/>
      <c r="O9" s="142"/>
      <c r="P9" s="142"/>
      <c r="Q9" s="142"/>
      <c r="R9" s="142"/>
      <c r="S9" s="142"/>
      <c r="T9" s="142"/>
    </row>
    <row r="10" spans="1:20" ht="15">
      <c r="A10" s="142"/>
      <c r="B10" s="276" t="s">
        <v>586</v>
      </c>
      <c r="C10" s="277">
        <v>1</v>
      </c>
      <c r="D10" s="275"/>
      <c r="E10" s="276" t="s">
        <v>585</v>
      </c>
      <c r="F10" s="277">
        <f>'ادخال درجات الاختبار الاول '!G207</f>
        <v>0</v>
      </c>
      <c r="G10" s="463" t="s">
        <v>584</v>
      </c>
      <c r="H10" s="463"/>
      <c r="I10" s="465">
        <f>'س 1'!X13</f>
        <v>0</v>
      </c>
      <c r="J10" s="465"/>
      <c r="K10" s="471" t="s">
        <v>672</v>
      </c>
      <c r="L10" s="471"/>
      <c r="M10" s="471"/>
      <c r="N10" s="471"/>
      <c r="O10" s="142"/>
      <c r="P10" s="142"/>
      <c r="Q10" s="142"/>
      <c r="R10" s="142"/>
      <c r="S10" s="142"/>
      <c r="T10" s="313"/>
    </row>
    <row r="11" spans="1:20" ht="15">
      <c r="A11" s="142"/>
      <c r="B11" s="275"/>
      <c r="C11" s="275"/>
      <c r="D11" s="275"/>
      <c r="E11" s="275"/>
      <c r="F11" s="275"/>
      <c r="G11" s="275"/>
      <c r="H11" s="275"/>
      <c r="I11" s="275"/>
      <c r="J11" s="275"/>
      <c r="K11" s="312" t="s">
        <v>673</v>
      </c>
      <c r="L11" s="467" t="s">
        <v>674</v>
      </c>
      <c r="M11" s="467"/>
      <c r="N11" s="467"/>
      <c r="O11" s="467"/>
      <c r="P11" s="467"/>
      <c r="Q11" s="467"/>
      <c r="R11" s="467"/>
      <c r="S11" s="467"/>
      <c r="T11" s="311" t="s">
        <v>32</v>
      </c>
    </row>
    <row r="12" spans="1:20" ht="15">
      <c r="A12" s="142"/>
      <c r="B12" s="276" t="s">
        <v>587</v>
      </c>
      <c r="C12" s="277">
        <f>'مج 1'!L9</f>
        <v>0</v>
      </c>
      <c r="D12" s="463" t="s">
        <v>588</v>
      </c>
      <c r="E12" s="463"/>
      <c r="F12" s="278" t="e">
        <f>'ترتيب الطلاب 1'!L3</f>
        <v>#DIV/0!</v>
      </c>
      <c r="G12" s="463" t="s">
        <v>589</v>
      </c>
      <c r="H12" s="463"/>
      <c r="I12" s="278" t="str">
        <f>'ترتيب الطلاب 1'!L2</f>
        <v>س1</v>
      </c>
      <c r="J12" s="275"/>
      <c r="K12" s="16">
        <v>1</v>
      </c>
      <c r="L12" s="472" t="str">
        <f>IFERROR(INDEX($D$35:$D$47,MATCH(K12,$K$35:$K$47,0)),"")</f>
        <v/>
      </c>
      <c r="M12" s="472"/>
      <c r="N12" s="472"/>
      <c r="O12" s="472"/>
      <c r="P12" s="472"/>
      <c r="Q12" s="472"/>
      <c r="R12" s="472"/>
      <c r="S12" s="472"/>
      <c r="T12" s="17" t="str">
        <f>IFERROR(INDEX($J$35:$J$47,MATCH(K12,$K$35:$K$47,0)),"")</f>
        <v/>
      </c>
    </row>
    <row r="13" spans="1:20" ht="15">
      <c r="A13" s="142"/>
      <c r="B13" s="275"/>
      <c r="C13" s="275"/>
      <c r="D13" s="275"/>
      <c r="E13" s="275"/>
      <c r="F13" s="275"/>
      <c r="G13" s="275"/>
      <c r="H13" s="275"/>
      <c r="I13" s="275"/>
      <c r="J13" s="275"/>
      <c r="K13" s="16">
        <v>2</v>
      </c>
      <c r="L13" s="472" t="str">
        <f>IFERROR(INDEX($D$35:$D$47,MATCH(K13,$K$35:$K$47,0)),"")</f>
        <v/>
      </c>
      <c r="M13" s="472"/>
      <c r="N13" s="472"/>
      <c r="O13" s="472"/>
      <c r="P13" s="472"/>
      <c r="Q13" s="472"/>
      <c r="R13" s="472"/>
      <c r="S13" s="472"/>
      <c r="T13" s="17" t="str">
        <f t="shared" ref="T13:T21" si="0">IFERROR(INDEX($J$35:$J$47,MATCH(K13,$K$35:$K$47,0)),"")</f>
        <v/>
      </c>
    </row>
    <row r="14" spans="1:20" ht="15">
      <c r="A14" s="142"/>
      <c r="B14" s="275"/>
      <c r="C14" s="463" t="s">
        <v>590</v>
      </c>
      <c r="D14" s="463"/>
      <c r="E14" s="463"/>
      <c r="F14" s="277">
        <f>'ترتيب الطلاب 1'!L5</f>
        <v>0</v>
      </c>
      <c r="G14" s="275"/>
      <c r="H14" s="275"/>
      <c r="I14" s="275"/>
      <c r="J14" s="275"/>
      <c r="K14" s="16">
        <v>3</v>
      </c>
      <c r="L14" s="472" t="str">
        <f>IFERROR(INDEX($D$35:$D$47,MATCH(K14,$K$35:$K$47,0)),"")</f>
        <v/>
      </c>
      <c r="M14" s="472"/>
      <c r="N14" s="472"/>
      <c r="O14" s="472"/>
      <c r="P14" s="472"/>
      <c r="Q14" s="472"/>
      <c r="R14" s="472"/>
      <c r="S14" s="472"/>
      <c r="T14" s="17" t="str">
        <f t="shared" si="0"/>
        <v/>
      </c>
    </row>
    <row r="15" spans="1:20" ht="15">
      <c r="A15" s="142"/>
      <c r="B15" s="142"/>
      <c r="C15" s="142"/>
      <c r="D15" s="142"/>
      <c r="E15" s="142"/>
      <c r="F15" s="142"/>
      <c r="G15" s="142"/>
      <c r="H15" s="142"/>
      <c r="I15" s="142"/>
      <c r="J15" s="142"/>
      <c r="K15" s="16">
        <v>4</v>
      </c>
      <c r="L15" s="472" t="str">
        <f t="shared" ref="L15:L21" si="1">IFERROR(INDEX($D$35:$D$47,MATCH(K15,$K$35:$K$47,0)),"")</f>
        <v/>
      </c>
      <c r="M15" s="472"/>
      <c r="N15" s="472"/>
      <c r="O15" s="472"/>
      <c r="P15" s="472"/>
      <c r="Q15" s="472"/>
      <c r="R15" s="472"/>
      <c r="S15" s="472"/>
      <c r="T15" s="17" t="str">
        <f t="shared" si="0"/>
        <v/>
      </c>
    </row>
    <row r="16" spans="1:20" ht="15">
      <c r="A16" s="142"/>
      <c r="B16" s="142"/>
      <c r="C16" s="142"/>
      <c r="D16" s="142"/>
      <c r="E16" s="142"/>
      <c r="F16" s="142"/>
      <c r="G16" s="142"/>
      <c r="H16" s="142"/>
      <c r="I16" s="142"/>
      <c r="J16" s="142"/>
      <c r="K16" s="16">
        <v>5</v>
      </c>
      <c r="L16" s="472" t="str">
        <f t="shared" si="1"/>
        <v/>
      </c>
      <c r="M16" s="472"/>
      <c r="N16" s="472"/>
      <c r="O16" s="472"/>
      <c r="P16" s="472"/>
      <c r="Q16" s="472"/>
      <c r="R16" s="472"/>
      <c r="S16" s="472"/>
      <c r="T16" s="17" t="str">
        <f t="shared" si="0"/>
        <v/>
      </c>
    </row>
    <row r="17" spans="1:28" ht="15">
      <c r="A17" s="142"/>
      <c r="B17" s="464" t="s">
        <v>579</v>
      </c>
      <c r="C17" s="464"/>
      <c r="D17" s="464"/>
      <c r="E17" s="464"/>
      <c r="F17" s="142"/>
      <c r="G17" s="142"/>
      <c r="H17" s="142"/>
      <c r="I17" s="142"/>
      <c r="J17" s="142"/>
      <c r="K17" s="16">
        <v>6</v>
      </c>
      <c r="L17" s="472" t="str">
        <f t="shared" si="1"/>
        <v/>
      </c>
      <c r="M17" s="472"/>
      <c r="N17" s="472"/>
      <c r="O17" s="472"/>
      <c r="P17" s="472"/>
      <c r="Q17" s="472"/>
      <c r="R17" s="472"/>
      <c r="S17" s="472"/>
      <c r="T17" s="17" t="str">
        <f t="shared" si="0"/>
        <v/>
      </c>
    </row>
    <row r="18" spans="1:28" ht="15">
      <c r="A18" s="142"/>
      <c r="B18" s="271" t="s">
        <v>580</v>
      </c>
      <c r="C18" s="272" t="s">
        <v>581</v>
      </c>
      <c r="D18" s="274" t="s">
        <v>582</v>
      </c>
      <c r="E18" s="273" t="s">
        <v>583</v>
      </c>
      <c r="F18" s="142"/>
      <c r="G18" s="142"/>
      <c r="H18" s="142"/>
      <c r="I18" s="142"/>
      <c r="J18" s="142"/>
      <c r="K18" s="16">
        <v>7</v>
      </c>
      <c r="L18" s="472" t="str">
        <f t="shared" si="1"/>
        <v/>
      </c>
      <c r="M18" s="472"/>
      <c r="N18" s="472"/>
      <c r="O18" s="472"/>
      <c r="P18" s="472"/>
      <c r="Q18" s="472"/>
      <c r="R18" s="472"/>
      <c r="S18" s="472"/>
      <c r="T18" s="17" t="str">
        <f t="shared" si="0"/>
        <v/>
      </c>
    </row>
    <row r="19" spans="1:28" ht="15">
      <c r="A19" s="142"/>
      <c r="B19" s="16">
        <f>'مج 1'!I7</f>
        <v>0</v>
      </c>
      <c r="C19" s="16">
        <f>'مج 1'!J7</f>
        <v>0</v>
      </c>
      <c r="D19" s="16">
        <f>'مج 1'!K7</f>
        <v>0</v>
      </c>
      <c r="E19" s="16">
        <f>'مج 1'!L7</f>
        <v>0</v>
      </c>
      <c r="F19" s="142"/>
      <c r="G19" s="142"/>
      <c r="H19" s="142"/>
      <c r="I19" s="142"/>
      <c r="J19" s="142"/>
      <c r="K19" s="16">
        <v>8</v>
      </c>
      <c r="L19" s="472" t="str">
        <f t="shared" si="1"/>
        <v/>
      </c>
      <c r="M19" s="472"/>
      <c r="N19" s="472"/>
      <c r="O19" s="472"/>
      <c r="P19" s="472"/>
      <c r="Q19" s="472"/>
      <c r="R19" s="472"/>
      <c r="S19" s="472"/>
      <c r="T19" s="17" t="str">
        <f t="shared" si="0"/>
        <v/>
      </c>
    </row>
    <row r="20" spans="1:28" ht="15">
      <c r="A20" s="142"/>
      <c r="B20" s="142"/>
      <c r="C20" s="142"/>
      <c r="D20" s="142"/>
      <c r="E20" s="142"/>
      <c r="F20" s="142"/>
      <c r="G20" s="142"/>
      <c r="H20" s="142"/>
      <c r="I20" s="142"/>
      <c r="J20" s="142"/>
      <c r="K20" s="16">
        <v>9</v>
      </c>
      <c r="L20" s="472" t="str">
        <f t="shared" si="1"/>
        <v/>
      </c>
      <c r="M20" s="472"/>
      <c r="N20" s="472"/>
      <c r="O20" s="472"/>
      <c r="P20" s="472"/>
      <c r="Q20" s="472"/>
      <c r="R20" s="472"/>
      <c r="S20" s="472"/>
      <c r="T20" s="17" t="str">
        <f t="shared" si="0"/>
        <v/>
      </c>
    </row>
    <row r="21" spans="1:28" ht="15">
      <c r="A21" s="142"/>
      <c r="B21" s="142"/>
      <c r="C21" s="142"/>
      <c r="D21" s="142"/>
      <c r="E21" s="142"/>
      <c r="F21" s="142"/>
      <c r="G21" s="142"/>
      <c r="H21" s="142"/>
      <c r="I21" s="142"/>
      <c r="J21" s="142"/>
      <c r="K21" s="314">
        <v>10</v>
      </c>
      <c r="L21" s="500" t="str">
        <f t="shared" si="1"/>
        <v/>
      </c>
      <c r="M21" s="500"/>
      <c r="N21" s="500"/>
      <c r="O21" s="500"/>
      <c r="P21" s="500"/>
      <c r="Q21" s="500"/>
      <c r="R21" s="500"/>
      <c r="S21" s="500"/>
      <c r="T21" s="318" t="str">
        <f t="shared" si="0"/>
        <v/>
      </c>
    </row>
    <row r="22" spans="1:28" ht="15">
      <c r="A22" s="142"/>
      <c r="B22" s="142"/>
      <c r="C22" s="142"/>
      <c r="D22" s="142"/>
      <c r="E22" s="142"/>
      <c r="F22" s="142"/>
      <c r="G22" s="142"/>
      <c r="H22" s="142"/>
      <c r="I22" s="142"/>
      <c r="J22" s="142"/>
      <c r="K22" s="142"/>
      <c r="L22" s="423"/>
      <c r="M22" s="423"/>
      <c r="N22" s="423"/>
      <c r="O22" s="423"/>
      <c r="P22" s="423"/>
      <c r="Q22" s="423"/>
      <c r="R22" s="423"/>
      <c r="S22" s="423"/>
      <c r="T22" s="313"/>
    </row>
    <row r="23" spans="1:28" ht="15">
      <c r="A23" s="142"/>
      <c r="B23" s="142"/>
      <c r="C23" s="142"/>
      <c r="D23" s="142"/>
      <c r="E23" s="142"/>
      <c r="F23" s="142"/>
      <c r="G23" s="142"/>
      <c r="H23" s="142"/>
      <c r="I23" s="142"/>
      <c r="J23" s="142"/>
      <c r="K23" s="464" t="s">
        <v>675</v>
      </c>
      <c r="L23" s="464"/>
      <c r="M23" s="464"/>
      <c r="N23" s="464"/>
      <c r="O23" s="142"/>
      <c r="P23" s="142"/>
      <c r="Q23" s="142"/>
      <c r="R23" s="142"/>
      <c r="S23" s="142"/>
      <c r="T23" s="313"/>
    </row>
    <row r="24" spans="1:28" ht="15">
      <c r="A24" s="142"/>
      <c r="B24" s="462" t="s">
        <v>591</v>
      </c>
      <c r="C24" s="461" t="s">
        <v>34</v>
      </c>
      <c r="D24" s="142"/>
      <c r="E24" s="142"/>
      <c r="F24" s="142"/>
      <c r="G24" s="142"/>
      <c r="H24" s="142"/>
      <c r="I24" s="142"/>
      <c r="J24" s="142"/>
      <c r="K24" s="312" t="s">
        <v>673</v>
      </c>
      <c r="L24" s="467" t="s">
        <v>676</v>
      </c>
      <c r="M24" s="467"/>
      <c r="N24" s="467"/>
      <c r="O24" s="467"/>
      <c r="P24" s="467"/>
      <c r="Q24" s="467"/>
      <c r="R24" s="312" t="s">
        <v>229</v>
      </c>
      <c r="S24" s="142"/>
      <c r="T24" s="313"/>
    </row>
    <row r="25" spans="1:28" ht="15">
      <c r="A25" s="142"/>
      <c r="B25" s="462"/>
      <c r="C25" s="461"/>
      <c r="D25" s="142"/>
      <c r="E25" s="142"/>
      <c r="F25" s="142"/>
      <c r="G25" s="142"/>
      <c r="H25" s="142"/>
      <c r="I25" s="142"/>
      <c r="J25" s="142"/>
      <c r="K25" s="16">
        <v>1</v>
      </c>
      <c r="L25" s="472" t="str">
        <f>'ترتيب الطلاب 1'!AS11</f>
        <v/>
      </c>
      <c r="M25" s="472"/>
      <c r="N25" s="472"/>
      <c r="O25" s="472"/>
      <c r="P25" s="472"/>
      <c r="Q25" s="472"/>
      <c r="R25" s="307" t="str">
        <f>'ترتيب الطلاب 1'!AT11</f>
        <v/>
      </c>
      <c r="S25" s="142"/>
      <c r="T25" s="313"/>
    </row>
    <row r="26" spans="1:28" ht="15">
      <c r="A26" s="142"/>
      <c r="B26" s="16" t="str" cm="1">
        <f t="array" ref="B26:C50">TRANSPOSE('ادخال درجات الاختبار الاول '!D214:AB215)</f>
        <v/>
      </c>
      <c r="C26" s="16" t="str">
        <v/>
      </c>
      <c r="D26" s="142"/>
      <c r="E26" s="142"/>
      <c r="F26" s="142"/>
      <c r="G26" s="142"/>
      <c r="H26" s="142"/>
      <c r="I26" s="142"/>
      <c r="J26" s="142"/>
      <c r="K26" s="16">
        <v>2</v>
      </c>
      <c r="L26" s="472" t="str">
        <f>'ترتيب الطلاب 1'!AS12</f>
        <v/>
      </c>
      <c r="M26" s="472"/>
      <c r="N26" s="472"/>
      <c r="O26" s="472"/>
      <c r="P26" s="472"/>
      <c r="Q26" s="472"/>
      <c r="R26" s="307" t="str">
        <f>'ترتيب الطلاب 1'!AT12</f>
        <v/>
      </c>
      <c r="S26" s="142"/>
      <c r="T26" s="313"/>
    </row>
    <row r="27" spans="1:28" ht="15">
      <c r="A27" s="142"/>
      <c r="B27" s="279" t="str">
        <v/>
      </c>
      <c r="C27" s="279" t="str">
        <v/>
      </c>
      <c r="D27" s="142"/>
      <c r="E27" s="142"/>
      <c r="F27" s="142"/>
      <c r="G27" s="142"/>
      <c r="H27" s="142"/>
      <c r="I27" s="142"/>
      <c r="J27" s="142"/>
      <c r="K27" s="16">
        <v>3</v>
      </c>
      <c r="L27" s="472" t="str">
        <f>'ترتيب الطلاب 1'!AS13</f>
        <v/>
      </c>
      <c r="M27" s="472"/>
      <c r="N27" s="472"/>
      <c r="O27" s="472"/>
      <c r="P27" s="472"/>
      <c r="Q27" s="472"/>
      <c r="R27" s="307" t="str">
        <f>'ترتيب الطلاب 1'!AT13</f>
        <v/>
      </c>
      <c r="S27" s="142"/>
      <c r="T27" s="313"/>
    </row>
    <row r="28" spans="1:28" ht="15">
      <c r="A28" s="142"/>
      <c r="B28" s="16" t="str">
        <v/>
      </c>
      <c r="C28" s="16" t="str">
        <v/>
      </c>
      <c r="D28" s="142"/>
      <c r="E28" s="142"/>
      <c r="F28" s="142"/>
      <c r="G28" s="142"/>
      <c r="H28" s="142"/>
      <c r="I28" s="142"/>
      <c r="J28" s="142"/>
      <c r="K28" s="16">
        <v>4</v>
      </c>
      <c r="L28" s="472" t="str">
        <f>'ترتيب الطلاب 1'!AS14</f>
        <v/>
      </c>
      <c r="M28" s="472"/>
      <c r="N28" s="472"/>
      <c r="O28" s="472"/>
      <c r="P28" s="472"/>
      <c r="Q28" s="472"/>
      <c r="R28" s="307" t="str">
        <f>'ترتيب الطلاب 1'!AT14</f>
        <v/>
      </c>
      <c r="S28" s="142"/>
      <c r="T28" s="313"/>
      <c r="Y28" s="130" t="str">
        <f>_‏‏دمج3[[#Headers],[متوسط نتائج الطلاب في مهارات الاختبارات]]</f>
        <v>متوسط نتائج الطلاب في مهارات الاختبارات</v>
      </c>
      <c r="Z28" s="130" t="str">
        <f>_‏‏دمج3[[#Headers],[التشخيصي]]</f>
        <v>التشخيصي</v>
      </c>
      <c r="AA28" s="130" t="str">
        <f>_‏‏دمج3[[#Headers],[الاول.الأول]]</f>
        <v>الاول.الأول</v>
      </c>
    </row>
    <row r="29" spans="1:28" ht="15">
      <c r="A29" s="142"/>
      <c r="B29" s="279" t="str">
        <v/>
      </c>
      <c r="C29" s="279" t="str">
        <v/>
      </c>
      <c r="D29" s="142"/>
      <c r="E29" s="142"/>
      <c r="F29" s="142"/>
      <c r="G29" s="142"/>
      <c r="H29" s="142"/>
      <c r="I29" s="142"/>
      <c r="J29" s="142"/>
      <c r="K29" s="16">
        <v>5</v>
      </c>
      <c r="L29" s="472" t="str">
        <f>'ترتيب الطلاب 1'!AS15</f>
        <v/>
      </c>
      <c r="M29" s="472"/>
      <c r="N29" s="472"/>
      <c r="O29" s="472"/>
      <c r="P29" s="472"/>
      <c r="Q29" s="472"/>
      <c r="R29" s="307" t="str">
        <f>'ترتيب الطلاب 1'!AT15</f>
        <v/>
      </c>
      <c r="S29" s="142"/>
      <c r="T29" s="313"/>
      <c r="Y29" s="130" t="str">
        <f>'‏‏دمج3'!A6</f>
        <v>-</v>
      </c>
      <c r="Z29" s="130">
        <f>'‏‏دمج3'!B6</f>
        <v>0</v>
      </c>
      <c r="AA29" s="130">
        <f>'‏‏دمج3'!C6</f>
        <v>0</v>
      </c>
      <c r="AB29" s="130">
        <f>'‏‏دمج3'!D6</f>
        <v>0</v>
      </c>
    </row>
    <row r="30" spans="1:28" ht="15">
      <c r="A30" s="142"/>
      <c r="B30" s="16" t="str">
        <v/>
      </c>
      <c r="C30" s="16" t="str">
        <v/>
      </c>
      <c r="D30" s="142"/>
      <c r="E30" s="142"/>
      <c r="F30" s="142"/>
      <c r="G30" s="142"/>
      <c r="H30" s="142"/>
      <c r="I30" s="142"/>
      <c r="J30" s="142"/>
      <c r="K30" s="16">
        <v>6</v>
      </c>
      <c r="L30" s="472" t="str">
        <f>'ترتيب الطلاب 1'!AS16</f>
        <v/>
      </c>
      <c r="M30" s="472"/>
      <c r="N30" s="472"/>
      <c r="O30" s="472"/>
      <c r="P30" s="472"/>
      <c r="Q30" s="472"/>
      <c r="R30" s="307" t="str">
        <f>'ترتيب الطلاب 1'!AT16</f>
        <v/>
      </c>
      <c r="S30" s="142"/>
      <c r="T30" s="313"/>
      <c r="Y30" s="130" t="str">
        <f>'‏‏دمج3'!A7</f>
        <v>-</v>
      </c>
      <c r="Z30" s="130">
        <f>'‏‏دمج3'!B7</f>
        <v>0</v>
      </c>
      <c r="AA30" s="130">
        <f>'‏‏دمج3'!C7</f>
        <v>0</v>
      </c>
      <c r="AB30" s="130">
        <f>'‏‏دمج3'!D7</f>
        <v>0</v>
      </c>
    </row>
    <row r="31" spans="1:28" ht="15">
      <c r="A31" s="142"/>
      <c r="B31" s="279" t="str">
        <v/>
      </c>
      <c r="C31" s="279" t="str">
        <v/>
      </c>
      <c r="D31" s="142"/>
      <c r="E31" s="142"/>
      <c r="F31" s="142"/>
      <c r="G31" s="142"/>
      <c r="H31" s="142"/>
      <c r="I31" s="142"/>
      <c r="J31" s="142"/>
      <c r="K31" s="16">
        <v>7</v>
      </c>
      <c r="L31" s="472" t="str">
        <f>'ترتيب الطلاب 1'!AS17</f>
        <v/>
      </c>
      <c r="M31" s="472"/>
      <c r="N31" s="472"/>
      <c r="O31" s="472"/>
      <c r="P31" s="472"/>
      <c r="Q31" s="472"/>
      <c r="R31" s="307" t="str">
        <f>'ترتيب الطلاب 1'!AT17</f>
        <v/>
      </c>
      <c r="S31" s="142"/>
      <c r="T31" s="313"/>
      <c r="Y31" s="130" t="str">
        <f>'‏‏دمج3'!A8</f>
        <v>-</v>
      </c>
      <c r="Z31" s="130">
        <f>'‏‏دمج3'!B8</f>
        <v>0</v>
      </c>
      <c r="AA31" s="130">
        <f>'‏‏دمج3'!C8</f>
        <v>0</v>
      </c>
      <c r="AB31" s="130">
        <f>'‏‏دمج3'!D8</f>
        <v>0</v>
      </c>
    </row>
    <row r="32" spans="1:28" ht="15">
      <c r="A32" s="142"/>
      <c r="B32" s="16" t="str">
        <v/>
      </c>
      <c r="C32" s="16" t="str">
        <v/>
      </c>
      <c r="D32" s="142"/>
      <c r="E32" s="142"/>
      <c r="F32" s="142"/>
      <c r="G32" s="142"/>
      <c r="H32" s="142"/>
      <c r="I32" s="142"/>
      <c r="J32" s="142"/>
      <c r="K32" s="16">
        <v>8</v>
      </c>
      <c r="L32" s="472" t="str">
        <f>'ترتيب الطلاب 1'!AS18</f>
        <v/>
      </c>
      <c r="M32" s="472"/>
      <c r="N32" s="472"/>
      <c r="O32" s="472"/>
      <c r="P32" s="472"/>
      <c r="Q32" s="472"/>
      <c r="R32" s="307" t="str">
        <f>'ترتيب الطلاب 1'!AT18</f>
        <v/>
      </c>
      <c r="S32" s="142"/>
      <c r="T32" s="313"/>
      <c r="Y32" s="130" t="str">
        <f>'‏‏دمج3'!A9</f>
        <v>-</v>
      </c>
      <c r="Z32" s="130">
        <f>'‏‏دمج3'!B9</f>
        <v>0</v>
      </c>
      <c r="AA32" s="130">
        <f>'‏‏دمج3'!C9</f>
        <v>0</v>
      </c>
      <c r="AB32" s="130">
        <f>'‏‏دمج3'!D9</f>
        <v>0</v>
      </c>
    </row>
    <row r="33" spans="1:28" ht="15">
      <c r="A33" s="142"/>
      <c r="B33" s="279" t="str">
        <v/>
      </c>
      <c r="C33" s="279" t="str">
        <v/>
      </c>
      <c r="D33" s="142"/>
      <c r="E33" s="142"/>
      <c r="F33" s="142"/>
      <c r="G33" s="142"/>
      <c r="H33" s="142"/>
      <c r="I33" s="142"/>
      <c r="J33" s="142"/>
      <c r="K33" s="16">
        <v>9</v>
      </c>
      <c r="L33" s="472" t="str">
        <f>'ترتيب الطلاب 1'!AS19</f>
        <v/>
      </c>
      <c r="M33" s="472"/>
      <c r="N33" s="472"/>
      <c r="O33" s="472"/>
      <c r="P33" s="472"/>
      <c r="Q33" s="472"/>
      <c r="R33" s="307" t="str">
        <f>'ترتيب الطلاب 1'!AT19</f>
        <v/>
      </c>
      <c r="S33" s="142"/>
      <c r="T33" s="313"/>
      <c r="Y33" s="130" t="str">
        <f>'‏‏دمج3'!A10</f>
        <v>-</v>
      </c>
      <c r="Z33" s="130">
        <f>'‏‏دمج3'!B10</f>
        <v>0</v>
      </c>
      <c r="AA33" s="130">
        <f>'‏‏دمج3'!C10</f>
        <v>0</v>
      </c>
      <c r="AB33" s="130">
        <f>'‏‏دمج3'!D10</f>
        <v>0</v>
      </c>
    </row>
    <row r="34" spans="1:28" ht="15">
      <c r="A34" s="142"/>
      <c r="B34" s="16" t="str">
        <v/>
      </c>
      <c r="C34" s="16" t="str">
        <v/>
      </c>
      <c r="D34" s="142"/>
      <c r="E34" s="499" t="s">
        <v>663</v>
      </c>
      <c r="F34" s="499"/>
      <c r="G34" s="499"/>
      <c r="H34" s="499"/>
      <c r="I34" s="499"/>
      <c r="J34" s="142"/>
      <c r="K34" s="314">
        <v>10</v>
      </c>
      <c r="L34" s="500" t="str">
        <f>'ترتيب الطلاب 1'!AS20</f>
        <v/>
      </c>
      <c r="M34" s="500"/>
      <c r="N34" s="500"/>
      <c r="O34" s="500"/>
      <c r="P34" s="500"/>
      <c r="Q34" s="500"/>
      <c r="R34" s="316" t="str">
        <f>'ترتيب الطلاب 1'!AT20</f>
        <v/>
      </c>
      <c r="S34" s="142"/>
      <c r="T34" s="313"/>
      <c r="Y34" s="130" t="str">
        <f>'‏‏دمج3'!A11</f>
        <v>-</v>
      </c>
      <c r="Z34" s="130">
        <f>'‏‏دمج3'!B11</f>
        <v>0</v>
      </c>
      <c r="AA34" s="130">
        <f>'‏‏دمج3'!C11</f>
        <v>0</v>
      </c>
      <c r="AB34" s="130">
        <f>'‏‏دمج3'!D11</f>
        <v>0</v>
      </c>
    </row>
    <row r="35" spans="1:28" ht="15">
      <c r="A35" s="142"/>
      <c r="B35" s="279" t="str">
        <v/>
      </c>
      <c r="C35" s="279" t="str">
        <v/>
      </c>
      <c r="D35" s="467" t="s">
        <v>666</v>
      </c>
      <c r="E35" s="467"/>
      <c r="F35" s="467"/>
      <c r="G35" s="467"/>
      <c r="H35" s="302" t="s">
        <v>664</v>
      </c>
      <c r="I35" s="279" t="s">
        <v>665</v>
      </c>
      <c r="J35" s="301" t="s">
        <v>667</v>
      </c>
      <c r="K35" s="328"/>
      <c r="L35" s="142"/>
      <c r="M35" s="142"/>
      <c r="N35" s="142"/>
      <c r="O35" s="142"/>
      <c r="P35" s="142"/>
      <c r="Q35" s="142"/>
      <c r="R35" s="142"/>
      <c r="S35" s="142"/>
      <c r="T35" s="142"/>
      <c r="Y35" s="130" t="str">
        <f>'‏‏دمج3'!A12</f>
        <v>-</v>
      </c>
      <c r="Z35" s="130">
        <f>'‏‏دمج3'!B12</f>
        <v>0</v>
      </c>
      <c r="AA35" s="130">
        <f>'‏‏دمج3'!C12</f>
        <v>0</v>
      </c>
      <c r="AB35" s="130">
        <f>'‏‏دمج3'!D12</f>
        <v>0</v>
      </c>
    </row>
    <row r="36" spans="1:28" ht="15">
      <c r="A36" s="142"/>
      <c r="B36" s="16" t="str">
        <v/>
      </c>
      <c r="C36" s="16" t="str">
        <v/>
      </c>
      <c r="D36" s="498" t="str">
        <f>IF(Y29="-","",Y29)</f>
        <v/>
      </c>
      <c r="E36" s="498"/>
      <c r="F36" s="498"/>
      <c r="G36" s="498"/>
      <c r="H36" s="304" t="str">
        <f>IF(Z29=0,"",Z29)</f>
        <v/>
      </c>
      <c r="I36" s="304" t="str">
        <f>IF(AA29=0,"",AA29)</f>
        <v/>
      </c>
      <c r="J36" s="304" t="str">
        <f>IF(D36="","",AB29)</f>
        <v/>
      </c>
      <c r="K36" s="317" t="str">
        <f>IFERROR(RANK(J36,$J:$J,1)+COUNTIF($J36:J$36,J36)-1,"")</f>
        <v/>
      </c>
      <c r="L36" s="464" t="s">
        <v>677</v>
      </c>
      <c r="M36" s="464"/>
      <c r="N36" s="464"/>
      <c r="O36" s="142"/>
      <c r="P36" s="142"/>
      <c r="Q36" s="142"/>
      <c r="R36" s="142"/>
      <c r="S36" s="142"/>
      <c r="T36" s="142"/>
      <c r="Y36" s="130" t="str">
        <f>'‏‏دمج3'!A13</f>
        <v>-</v>
      </c>
      <c r="Z36" s="130">
        <f>'‏‏دمج3'!B13</f>
        <v>0</v>
      </c>
      <c r="AA36" s="130">
        <f>'‏‏دمج3'!C13</f>
        <v>0</v>
      </c>
      <c r="AB36" s="130">
        <f>'‏‏دمج3'!D13</f>
        <v>0</v>
      </c>
    </row>
    <row r="37" spans="1:28" ht="15">
      <c r="A37" s="142"/>
      <c r="B37" s="279" t="str">
        <v/>
      </c>
      <c r="C37" s="279" t="str">
        <v/>
      </c>
      <c r="D37" s="498" t="str">
        <f t="shared" ref="D37:D48" si="2">IF(Y30="-","",Y30)</f>
        <v/>
      </c>
      <c r="E37" s="498"/>
      <c r="F37" s="498"/>
      <c r="G37" s="498"/>
      <c r="H37" s="304" t="str">
        <f t="shared" ref="H37:H48" si="3">IF(Z30=0,"",Z30)</f>
        <v/>
      </c>
      <c r="I37" s="304" t="str">
        <f t="shared" ref="I37:I48" si="4">IF(AA30=0,"",AA30)</f>
        <v/>
      </c>
      <c r="J37" s="304" t="str">
        <f t="shared" ref="J37:J48" si="5">IF(D37="","",AB30)</f>
        <v/>
      </c>
      <c r="K37" s="317" t="str">
        <f>IFERROR(RANK(J37,$J:$J,1)+COUNTIF($J$36:J37,J37)-1,"")</f>
        <v/>
      </c>
      <c r="L37" s="312" t="s">
        <v>673</v>
      </c>
      <c r="M37" s="467" t="s">
        <v>676</v>
      </c>
      <c r="N37" s="467"/>
      <c r="O37" s="467"/>
      <c r="P37" s="467"/>
      <c r="Q37" s="467"/>
      <c r="R37" s="312" t="s">
        <v>229</v>
      </c>
      <c r="S37" s="142"/>
      <c r="T37" s="142"/>
      <c r="Y37" s="130" t="str">
        <f>'‏‏دمج3'!A14</f>
        <v>-</v>
      </c>
      <c r="Z37" s="130">
        <f>'‏‏دمج3'!B14</f>
        <v>0</v>
      </c>
      <c r="AA37" s="130">
        <f>'‏‏دمج3'!C14</f>
        <v>0</v>
      </c>
      <c r="AB37" s="130">
        <f>'‏‏دمج3'!D14</f>
        <v>0</v>
      </c>
    </row>
    <row r="38" spans="1:28" ht="15">
      <c r="A38" s="142"/>
      <c r="B38" s="16" t="str">
        <v/>
      </c>
      <c r="C38" s="16" t="str">
        <v/>
      </c>
      <c r="D38" s="498" t="str">
        <f t="shared" si="2"/>
        <v/>
      </c>
      <c r="E38" s="498"/>
      <c r="F38" s="498"/>
      <c r="G38" s="498"/>
      <c r="H38" s="304" t="str">
        <f t="shared" si="3"/>
        <v/>
      </c>
      <c r="I38" s="304" t="str">
        <f t="shared" si="4"/>
        <v/>
      </c>
      <c r="J38" s="304" t="str">
        <f t="shared" si="5"/>
        <v/>
      </c>
      <c r="K38" s="317" t="str">
        <f>IFERROR(RANK(J38,$J:$J,1)+COUNTIF($J$36:J38,J38)-1,"")</f>
        <v/>
      </c>
      <c r="L38" s="16">
        <v>1</v>
      </c>
      <c r="M38" s="472" t="str">
        <f>'ترتيب الطلاب 1'!K11</f>
        <v/>
      </c>
      <c r="N38" s="472"/>
      <c r="O38" s="472"/>
      <c r="P38" s="472"/>
      <c r="Q38" s="472"/>
      <c r="R38" s="307" t="str">
        <f>'ترتيب الطلاب 1'!L11</f>
        <v/>
      </c>
      <c r="S38" s="142"/>
      <c r="T38" s="142"/>
      <c r="Y38" s="130" t="str">
        <f>'‏‏دمج3'!A15</f>
        <v>-</v>
      </c>
      <c r="Z38" s="130">
        <f>'‏‏دمج3'!B15</f>
        <v>0</v>
      </c>
      <c r="AA38" s="130">
        <f>'‏‏دمج3'!C15</f>
        <v>0</v>
      </c>
      <c r="AB38" s="130">
        <f>'‏‏دمج3'!D15</f>
        <v>0</v>
      </c>
    </row>
    <row r="39" spans="1:28" ht="15">
      <c r="A39" s="142"/>
      <c r="B39" s="279" t="str">
        <v/>
      </c>
      <c r="C39" s="279" t="str">
        <v/>
      </c>
      <c r="D39" s="498" t="str">
        <f t="shared" si="2"/>
        <v/>
      </c>
      <c r="E39" s="498"/>
      <c r="F39" s="498"/>
      <c r="G39" s="498"/>
      <c r="H39" s="304" t="str">
        <f t="shared" si="3"/>
        <v/>
      </c>
      <c r="I39" s="304" t="str">
        <f t="shared" si="4"/>
        <v/>
      </c>
      <c r="J39" s="304" t="str">
        <f t="shared" si="5"/>
        <v/>
      </c>
      <c r="K39" s="317" t="str">
        <f>IFERROR(RANK(J39,$J:$J,1)+COUNTIF($J$36:J39,J39)-1,"")</f>
        <v/>
      </c>
      <c r="L39" s="16">
        <v>2</v>
      </c>
      <c r="M39" s="472" t="str">
        <f>'ترتيب الطلاب 1'!K12</f>
        <v/>
      </c>
      <c r="N39" s="472"/>
      <c r="O39" s="472"/>
      <c r="P39" s="472"/>
      <c r="Q39" s="472"/>
      <c r="R39" s="307" t="str">
        <f>'ترتيب الطلاب 1'!L12</f>
        <v/>
      </c>
      <c r="S39" s="142"/>
      <c r="T39" s="142"/>
      <c r="Y39" s="130" t="str">
        <f>'‏‏دمج3'!A16</f>
        <v>-</v>
      </c>
      <c r="Z39" s="130">
        <f>'‏‏دمج3'!B16</f>
        <v>0</v>
      </c>
      <c r="AA39" s="130">
        <f>'‏‏دمج3'!C16</f>
        <v>0</v>
      </c>
      <c r="AB39" s="130">
        <f>'‏‏دمج3'!D16</f>
        <v>0</v>
      </c>
    </row>
    <row r="40" spans="1:28" ht="15">
      <c r="A40" s="142"/>
      <c r="B40" s="16" t="str">
        <v/>
      </c>
      <c r="C40" s="16" t="str">
        <v/>
      </c>
      <c r="D40" s="498" t="str">
        <f t="shared" si="2"/>
        <v/>
      </c>
      <c r="E40" s="498"/>
      <c r="F40" s="498"/>
      <c r="G40" s="498"/>
      <c r="H40" s="304" t="str">
        <f t="shared" si="3"/>
        <v/>
      </c>
      <c r="I40" s="304" t="str">
        <f t="shared" si="4"/>
        <v/>
      </c>
      <c r="J40" s="304" t="str">
        <f t="shared" si="5"/>
        <v/>
      </c>
      <c r="K40" s="317" t="str">
        <f>IFERROR(RANK(J40,$J:$J,1)+COUNTIF($J$36:J40,J40)-1,"")</f>
        <v/>
      </c>
      <c r="L40" s="16">
        <v>3</v>
      </c>
      <c r="M40" s="472" t="str">
        <f>'ترتيب الطلاب 1'!K13</f>
        <v/>
      </c>
      <c r="N40" s="472"/>
      <c r="O40" s="472"/>
      <c r="P40" s="472"/>
      <c r="Q40" s="472"/>
      <c r="R40" s="307" t="str">
        <f>'ترتيب الطلاب 1'!L13</f>
        <v/>
      </c>
      <c r="S40" s="142"/>
      <c r="T40" s="142"/>
      <c r="Y40" s="130" t="str">
        <f>'‏‏دمج3'!A17</f>
        <v>-</v>
      </c>
      <c r="Z40" s="130">
        <f>'‏‏دمج3'!B17</f>
        <v>0</v>
      </c>
      <c r="AA40" s="130">
        <f>'‏‏دمج3'!C17</f>
        <v>0</v>
      </c>
      <c r="AB40" s="130">
        <f>'‏‏دمج3'!D17</f>
        <v>0</v>
      </c>
    </row>
    <row r="41" spans="1:28" ht="15">
      <c r="A41" s="142"/>
      <c r="B41" s="279" t="str">
        <v/>
      </c>
      <c r="C41" s="279" t="str">
        <v/>
      </c>
      <c r="D41" s="498" t="str">
        <f t="shared" si="2"/>
        <v/>
      </c>
      <c r="E41" s="498"/>
      <c r="F41" s="498"/>
      <c r="G41" s="498"/>
      <c r="H41" s="304" t="str">
        <f t="shared" si="3"/>
        <v/>
      </c>
      <c r="I41" s="304" t="str">
        <f t="shared" si="4"/>
        <v/>
      </c>
      <c r="J41" s="304" t="str">
        <f t="shared" si="5"/>
        <v/>
      </c>
      <c r="K41" s="317" t="str">
        <f>IFERROR(RANK(J41,$J:$J,1)+COUNTIF($J$36:J41,J41)-1,"")</f>
        <v/>
      </c>
      <c r="L41" s="16">
        <v>4</v>
      </c>
      <c r="M41" s="472" t="str">
        <f>'ترتيب الطلاب 1'!K14</f>
        <v/>
      </c>
      <c r="N41" s="472"/>
      <c r="O41" s="472"/>
      <c r="P41" s="472"/>
      <c r="Q41" s="472"/>
      <c r="R41" s="307" t="str">
        <f>'ترتيب الطلاب 1'!L14</f>
        <v/>
      </c>
      <c r="S41" s="142"/>
      <c r="T41" s="142"/>
      <c r="Y41" s="130" t="str">
        <f>'‏‏دمج3'!A18</f>
        <v>-</v>
      </c>
      <c r="Z41" s="130">
        <f>'‏‏دمج3'!B18</f>
        <v>0</v>
      </c>
      <c r="AA41" s="130">
        <f>'‏‏دمج3'!C18</f>
        <v>0</v>
      </c>
      <c r="AB41" s="130">
        <f>'‏‏دمج3'!D18</f>
        <v>0</v>
      </c>
    </row>
    <row r="42" spans="1:28" ht="15">
      <c r="A42" s="142"/>
      <c r="B42" s="16" t="str">
        <v/>
      </c>
      <c r="C42" s="16" t="str">
        <v/>
      </c>
      <c r="D42" s="498" t="str">
        <f t="shared" si="2"/>
        <v/>
      </c>
      <c r="E42" s="498"/>
      <c r="F42" s="498"/>
      <c r="G42" s="498"/>
      <c r="H42" s="304" t="str">
        <f t="shared" si="3"/>
        <v/>
      </c>
      <c r="I42" s="304" t="str">
        <f t="shared" si="4"/>
        <v/>
      </c>
      <c r="J42" s="304" t="str">
        <f t="shared" si="5"/>
        <v/>
      </c>
      <c r="K42" s="317" t="str">
        <f>IFERROR(RANK(J42,$J:$J,1)+COUNTIF($J$36:J42,J42)-1,"")</f>
        <v/>
      </c>
      <c r="L42" s="16">
        <v>5</v>
      </c>
      <c r="M42" s="472" t="str">
        <f>'ترتيب الطلاب 1'!K15</f>
        <v/>
      </c>
      <c r="N42" s="472"/>
      <c r="O42" s="472"/>
      <c r="P42" s="472"/>
      <c r="Q42" s="472"/>
      <c r="R42" s="307" t="str">
        <f>'ترتيب الطلاب 1'!L15</f>
        <v/>
      </c>
      <c r="S42" s="142"/>
      <c r="T42" s="142"/>
    </row>
    <row r="43" spans="1:28" ht="15">
      <c r="A43" s="142"/>
      <c r="B43" s="279" t="str">
        <v/>
      </c>
      <c r="C43" s="279" t="str">
        <v/>
      </c>
      <c r="D43" s="498" t="str">
        <f t="shared" si="2"/>
        <v/>
      </c>
      <c r="E43" s="498"/>
      <c r="F43" s="498"/>
      <c r="G43" s="498"/>
      <c r="H43" s="304" t="str">
        <f t="shared" si="3"/>
        <v/>
      </c>
      <c r="I43" s="304" t="str">
        <f t="shared" si="4"/>
        <v/>
      </c>
      <c r="J43" s="304" t="str">
        <f t="shared" si="5"/>
        <v/>
      </c>
      <c r="K43" s="317" t="str">
        <f>IFERROR(RANK(J43,$J:$J,1)+COUNTIF($J$36:J43,J43)-1,"")</f>
        <v/>
      </c>
      <c r="L43" s="16">
        <v>6</v>
      </c>
      <c r="M43" s="472" t="str">
        <f>'ترتيب الطلاب 1'!K16</f>
        <v/>
      </c>
      <c r="N43" s="472"/>
      <c r="O43" s="472"/>
      <c r="P43" s="472"/>
      <c r="Q43" s="472"/>
      <c r="R43" s="307" t="str">
        <f>'ترتيب الطلاب 1'!L16</f>
        <v/>
      </c>
      <c r="S43" s="142"/>
      <c r="T43" s="142"/>
    </row>
    <row r="44" spans="1:28" ht="15">
      <c r="A44" s="142"/>
      <c r="B44" s="16" t="str">
        <v/>
      </c>
      <c r="C44" s="16" t="str">
        <v/>
      </c>
      <c r="D44" s="498" t="str">
        <f t="shared" si="2"/>
        <v/>
      </c>
      <c r="E44" s="498"/>
      <c r="F44" s="498"/>
      <c r="G44" s="498"/>
      <c r="H44" s="304" t="str">
        <f t="shared" si="3"/>
        <v/>
      </c>
      <c r="I44" s="304" t="str">
        <f t="shared" si="4"/>
        <v/>
      </c>
      <c r="J44" s="304" t="str">
        <f t="shared" si="5"/>
        <v/>
      </c>
      <c r="K44" s="317" t="str">
        <f>IFERROR(RANK(J44,$J:$J,1)+COUNTIF($J$36:J44,J44)-1,"")</f>
        <v/>
      </c>
      <c r="L44" s="16">
        <v>7</v>
      </c>
      <c r="M44" s="472" t="str">
        <f>'ترتيب الطلاب 1'!K17</f>
        <v/>
      </c>
      <c r="N44" s="472"/>
      <c r="O44" s="472"/>
      <c r="P44" s="472"/>
      <c r="Q44" s="472"/>
      <c r="R44" s="307" t="str">
        <f>'ترتيب الطلاب 1'!L17</f>
        <v/>
      </c>
      <c r="S44" s="142"/>
      <c r="T44" s="142"/>
    </row>
    <row r="45" spans="1:28" ht="15">
      <c r="A45" s="142"/>
      <c r="B45" s="279" t="str">
        <v/>
      </c>
      <c r="C45" s="279" t="str">
        <v/>
      </c>
      <c r="D45" s="498" t="str">
        <f t="shared" si="2"/>
        <v/>
      </c>
      <c r="E45" s="498"/>
      <c r="F45" s="498"/>
      <c r="G45" s="498"/>
      <c r="H45" s="304" t="str">
        <f t="shared" si="3"/>
        <v/>
      </c>
      <c r="I45" s="304" t="str">
        <f t="shared" si="4"/>
        <v/>
      </c>
      <c r="J45" s="304" t="str">
        <f t="shared" si="5"/>
        <v/>
      </c>
      <c r="K45" s="317" t="str">
        <f>IFERROR(RANK(J45,$J:$J,1)+COUNTIF($J$36:J45,J45)-1,"")</f>
        <v/>
      </c>
      <c r="L45" s="16">
        <v>8</v>
      </c>
      <c r="M45" s="472" t="str">
        <f>'ترتيب الطلاب 1'!K18</f>
        <v/>
      </c>
      <c r="N45" s="472"/>
      <c r="O45" s="472"/>
      <c r="P45" s="472"/>
      <c r="Q45" s="472"/>
      <c r="R45" s="307" t="str">
        <f>'ترتيب الطلاب 1'!L18</f>
        <v/>
      </c>
      <c r="S45" s="142"/>
      <c r="T45" s="142"/>
    </row>
    <row r="46" spans="1:28" ht="15">
      <c r="A46" s="142"/>
      <c r="B46" s="16" t="str">
        <v/>
      </c>
      <c r="C46" s="16" t="str">
        <v/>
      </c>
      <c r="D46" s="498" t="str">
        <f t="shared" si="2"/>
        <v/>
      </c>
      <c r="E46" s="498"/>
      <c r="F46" s="498"/>
      <c r="G46" s="498"/>
      <c r="H46" s="304" t="str">
        <f t="shared" si="3"/>
        <v/>
      </c>
      <c r="I46" s="304" t="str">
        <f t="shared" si="4"/>
        <v/>
      </c>
      <c r="J46" s="304" t="str">
        <f t="shared" si="5"/>
        <v/>
      </c>
      <c r="K46" s="317" t="str">
        <f>IFERROR(RANK(J46,$J:$J,1)+COUNTIF($J$36:J46,J46)-1,"")</f>
        <v/>
      </c>
      <c r="L46" s="16">
        <v>9</v>
      </c>
      <c r="M46" s="472" t="str">
        <f>'ترتيب الطلاب 1'!K19</f>
        <v/>
      </c>
      <c r="N46" s="472"/>
      <c r="O46" s="472"/>
      <c r="P46" s="472"/>
      <c r="Q46" s="472"/>
      <c r="R46" s="307" t="str">
        <f>'ترتيب الطلاب 1'!L19</f>
        <v/>
      </c>
      <c r="S46" s="142"/>
      <c r="T46" s="142"/>
    </row>
    <row r="47" spans="1:28" ht="15">
      <c r="A47" s="142"/>
      <c r="B47" s="279" t="str">
        <v/>
      </c>
      <c r="C47" s="279" t="str">
        <v/>
      </c>
      <c r="D47" s="498" t="str">
        <f t="shared" si="2"/>
        <v/>
      </c>
      <c r="E47" s="498"/>
      <c r="F47" s="498"/>
      <c r="G47" s="498"/>
      <c r="H47" s="304" t="str">
        <f t="shared" si="3"/>
        <v/>
      </c>
      <c r="I47" s="304" t="str">
        <f t="shared" si="4"/>
        <v/>
      </c>
      <c r="J47" s="304" t="str">
        <f t="shared" si="5"/>
        <v/>
      </c>
      <c r="K47" s="319" t="str">
        <f>IFERROR(RANK(J47,$J:$J,1)+COUNTIF($J$36:J47,J47)-1,"")</f>
        <v/>
      </c>
      <c r="L47" s="314">
        <v>10</v>
      </c>
      <c r="M47" s="500" t="str">
        <f>'ترتيب الطلاب 1'!K20</f>
        <v/>
      </c>
      <c r="N47" s="500"/>
      <c r="O47" s="500"/>
      <c r="P47" s="500"/>
      <c r="Q47" s="500"/>
      <c r="R47" s="316" t="str">
        <f>'ترتيب الطلاب 1'!L20</f>
        <v/>
      </c>
      <c r="S47" s="142"/>
      <c r="T47" s="142"/>
    </row>
    <row r="48" spans="1:28" ht="15">
      <c r="A48" s="142"/>
      <c r="B48" s="16" t="str">
        <v/>
      </c>
      <c r="C48" s="16" t="str">
        <v/>
      </c>
      <c r="D48" s="498" t="str">
        <f t="shared" si="2"/>
        <v/>
      </c>
      <c r="E48" s="498"/>
      <c r="F48" s="498"/>
      <c r="G48" s="498"/>
      <c r="H48" s="304" t="str">
        <f t="shared" si="3"/>
        <v/>
      </c>
      <c r="I48" s="304" t="str">
        <f t="shared" si="4"/>
        <v/>
      </c>
      <c r="J48" s="304" t="str">
        <f t="shared" si="5"/>
        <v/>
      </c>
      <c r="K48" s="317" t="str">
        <f>IFERROR(RANK(J48,$J:$J,1)+COUNTIF($J$36:J48,J48)-1,"")</f>
        <v/>
      </c>
      <c r="L48" s="142"/>
      <c r="M48" s="142"/>
      <c r="N48" s="142"/>
      <c r="O48" s="142"/>
      <c r="P48" s="142"/>
      <c r="Q48" s="142"/>
      <c r="R48" s="142"/>
      <c r="S48" s="142"/>
      <c r="T48" s="142"/>
    </row>
    <row r="49" spans="1:20" ht="15">
      <c r="A49" s="142"/>
      <c r="B49" s="279" t="str">
        <v/>
      </c>
      <c r="C49" s="279" t="str">
        <v/>
      </c>
      <c r="D49" s="142"/>
      <c r="E49" s="142"/>
      <c r="F49" s="142"/>
      <c r="G49" s="142"/>
      <c r="H49" s="142"/>
      <c r="I49" s="142"/>
      <c r="J49" s="142"/>
      <c r="K49" s="317" t="str">
        <f>IFERROR(RANK(J49,$J:$J,1)+COUNTIF($J$36:J49,J49)-1,"")</f>
        <v/>
      </c>
      <c r="L49" s="142"/>
      <c r="M49" s="473" t="s">
        <v>592</v>
      </c>
      <c r="N49" s="473"/>
      <c r="O49" s="473"/>
      <c r="P49" s="473" t="s">
        <v>593</v>
      </c>
      <c r="Q49" s="473"/>
      <c r="R49" s="142"/>
      <c r="S49" s="142"/>
      <c r="T49" s="142"/>
    </row>
    <row r="50" spans="1:20" ht="15">
      <c r="A50" s="142"/>
      <c r="B50" s="154" t="str">
        <v/>
      </c>
      <c r="C50" s="154" t="str">
        <v/>
      </c>
      <c r="D50" s="142"/>
      <c r="E50" s="142"/>
      <c r="F50" s="142"/>
      <c r="G50" s="142"/>
      <c r="H50" s="142"/>
      <c r="I50" s="142"/>
      <c r="J50" s="142"/>
      <c r="K50" s="317"/>
      <c r="L50" s="142"/>
      <c r="M50" s="474"/>
      <c r="N50" s="474"/>
      <c r="O50" s="474"/>
      <c r="P50" s="475"/>
      <c r="Q50" s="476"/>
      <c r="R50" s="142"/>
      <c r="S50" s="142"/>
      <c r="T50" s="142"/>
    </row>
    <row r="51" spans="1:20">
      <c r="A51" s="142"/>
      <c r="B51" s="142"/>
      <c r="C51" s="142"/>
      <c r="D51" s="142"/>
      <c r="E51" s="142"/>
      <c r="F51" s="142"/>
      <c r="G51" s="142"/>
      <c r="H51" s="142"/>
      <c r="I51" s="142"/>
      <c r="J51" s="142"/>
      <c r="K51" s="317"/>
      <c r="L51" s="142"/>
      <c r="M51" s="142"/>
      <c r="N51" s="142"/>
      <c r="O51" s="142"/>
      <c r="P51" s="142"/>
      <c r="Q51" s="142"/>
      <c r="R51" s="142"/>
      <c r="S51" s="142"/>
      <c r="T51" s="142"/>
    </row>
    <row r="52" spans="1:20">
      <c r="K52" s="317"/>
      <c r="L52" s="142"/>
      <c r="M52" s="142"/>
      <c r="N52" s="142"/>
      <c r="O52" s="142"/>
      <c r="P52" s="142"/>
      <c r="Q52" s="142"/>
      <c r="R52" s="142"/>
      <c r="S52" s="142"/>
      <c r="T52" s="142"/>
    </row>
  </sheetData>
  <sheetProtection algorithmName="SHA-512" hashValue="vokvyUgxnwncMKuMVOExqp2cdqYXx2SW/czqoEO/M4RoGpba6s6qsmafOdFbimNqPuq7Z1+XUK/OvDYSQT/kHQ==" saltValue="K9ucch7Eg0c757kQlCwU+w==" spinCount="100000" sheet="1" objects="1" scenarios="1"/>
  <mergeCells count="74">
    <mergeCell ref="M41:Q41"/>
    <mergeCell ref="M42:Q42"/>
    <mergeCell ref="M43:Q43"/>
    <mergeCell ref="M44:Q44"/>
    <mergeCell ref="M45:Q45"/>
    <mergeCell ref="L36:N36"/>
    <mergeCell ref="M37:Q37"/>
    <mergeCell ref="M38:Q38"/>
    <mergeCell ref="M39:Q39"/>
    <mergeCell ref="M40:Q40"/>
    <mergeCell ref="L30:Q30"/>
    <mergeCell ref="L31:Q31"/>
    <mergeCell ref="L32:Q32"/>
    <mergeCell ref="L33:Q33"/>
    <mergeCell ref="L34:Q34"/>
    <mergeCell ref="L25:Q25"/>
    <mergeCell ref="L26:Q26"/>
    <mergeCell ref="L27:Q27"/>
    <mergeCell ref="L28:Q28"/>
    <mergeCell ref="L29:Q29"/>
    <mergeCell ref="L20:S20"/>
    <mergeCell ref="L21:S21"/>
    <mergeCell ref="L22:S22"/>
    <mergeCell ref="K23:N23"/>
    <mergeCell ref="L24:Q24"/>
    <mergeCell ref="L15:S15"/>
    <mergeCell ref="L16:S16"/>
    <mergeCell ref="L17:S17"/>
    <mergeCell ref="L18:S18"/>
    <mergeCell ref="L19:S19"/>
    <mergeCell ref="K10:N10"/>
    <mergeCell ref="L11:S11"/>
    <mergeCell ref="L12:S12"/>
    <mergeCell ref="L13:S13"/>
    <mergeCell ref="L14:S14"/>
    <mergeCell ref="N2:Q2"/>
    <mergeCell ref="K3:M3"/>
    <mergeCell ref="S3:T6"/>
    <mergeCell ref="K4:M4"/>
    <mergeCell ref="K5:M5"/>
    <mergeCell ref="P49:Q49"/>
    <mergeCell ref="P50:Q50"/>
    <mergeCell ref="D46:G46"/>
    <mergeCell ref="D47:G47"/>
    <mergeCell ref="D48:G48"/>
    <mergeCell ref="M50:O50"/>
    <mergeCell ref="M46:Q46"/>
    <mergeCell ref="M47:Q47"/>
    <mergeCell ref="D42:G42"/>
    <mergeCell ref="D43:G43"/>
    <mergeCell ref="D44:G44"/>
    <mergeCell ref="D45:G45"/>
    <mergeCell ref="M49:O49"/>
    <mergeCell ref="G10:H10"/>
    <mergeCell ref="I10:J10"/>
    <mergeCell ref="D2:G2"/>
    <mergeCell ref="A3:C3"/>
    <mergeCell ref="I3:J6"/>
    <mergeCell ref="A4:C4"/>
    <mergeCell ref="A5:C5"/>
    <mergeCell ref="D12:E12"/>
    <mergeCell ref="G12:H12"/>
    <mergeCell ref="C14:E14"/>
    <mergeCell ref="B17:E17"/>
    <mergeCell ref="B24:B25"/>
    <mergeCell ref="C24:C25"/>
    <mergeCell ref="D39:G39"/>
    <mergeCell ref="D40:G40"/>
    <mergeCell ref="D41:G41"/>
    <mergeCell ref="E34:I34"/>
    <mergeCell ref="D35:G35"/>
    <mergeCell ref="D36:G36"/>
    <mergeCell ref="D37:G37"/>
    <mergeCell ref="D38:G38"/>
  </mergeCells>
  <conditionalFormatting sqref="J1:J1048576">
    <cfRule type="cellIs" dxfId="32" priority="4" operator="equal">
      <formula>0</formula>
    </cfRule>
    <cfRule type="cellIs" dxfId="31" priority="5" operator="lessThan">
      <formula>0</formula>
    </cfRule>
    <cfRule type="cellIs" dxfId="30" priority="6" operator="greaterThan">
      <formula>0</formula>
    </cfRule>
  </conditionalFormatting>
  <conditionalFormatting sqref="T1:T8">
    <cfRule type="cellIs" dxfId="29" priority="1" operator="equal">
      <formula>0</formula>
    </cfRule>
    <cfRule type="cellIs" dxfId="28" priority="2" operator="lessThan">
      <formula>0</formula>
    </cfRule>
    <cfRule type="cellIs" dxfId="27" priority="3" operator="greaterThan">
      <formula>0</formula>
    </cfRule>
  </conditionalFormatting>
  <pageMargins left="0.23622047244094491" right="0.23622047244094491" top="0.74803149606299213" bottom="0.15748031496062992" header="0.31496062992125984" footer="0.31496062992125984"/>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E309A-6507-4534-82F2-C95D4BB046CF}">
  <sheetPr codeName="ورقة9"/>
  <dimension ref="B1:Y183"/>
  <sheetViews>
    <sheetView rightToLeft="1" workbookViewId="0">
      <selection activeCell="F5" sqref="F5:G6"/>
    </sheetView>
  </sheetViews>
  <sheetFormatPr defaultRowHeight="14.25"/>
  <cols>
    <col min="3" max="3" width="23.25" customWidth="1"/>
    <col min="5" max="5" width="2.375" customWidth="1"/>
    <col min="6" max="6" width="8" customWidth="1"/>
    <col min="8" max="8" width="2.5" customWidth="1"/>
    <col min="9" max="9" width="10.5" bestFit="1" customWidth="1"/>
    <col min="10" max="10" width="9" customWidth="1"/>
    <col min="11" max="11" width="2.75" customWidth="1"/>
    <col min="13" max="13" width="10.125" customWidth="1"/>
    <col min="14" max="14" width="2" customWidth="1"/>
    <col min="17" max="17" width="1.75" customWidth="1"/>
    <col min="19" max="19" width="8.5" customWidth="1"/>
  </cols>
  <sheetData>
    <row r="1" spans="2:25" ht="15" thickBot="1"/>
    <row r="2" spans="2:25">
      <c r="D2" s="501" t="s">
        <v>238</v>
      </c>
      <c r="E2" s="502"/>
      <c r="F2" s="502"/>
      <c r="G2" s="502"/>
      <c r="H2" s="502"/>
      <c r="I2" s="502"/>
      <c r="J2" s="502"/>
      <c r="K2" s="502"/>
      <c r="L2" s="502"/>
      <c r="M2" s="502"/>
      <c r="N2" s="502"/>
      <c r="O2" s="503"/>
    </row>
    <row r="3" spans="2:25" ht="15" thickBot="1">
      <c r="D3" s="504"/>
      <c r="E3" s="505"/>
      <c r="F3" s="505"/>
      <c r="G3" s="505"/>
      <c r="H3" s="505"/>
      <c r="I3" s="505"/>
      <c r="J3" s="505"/>
      <c r="K3" s="505"/>
      <c r="L3" s="505"/>
      <c r="M3" s="505"/>
      <c r="N3" s="505"/>
      <c r="O3" s="506"/>
    </row>
    <row r="4" spans="2:25" ht="15" thickBot="1"/>
    <row r="5" spans="2:25" ht="14.25" customHeight="1">
      <c r="B5" s="511" t="s">
        <v>227</v>
      </c>
      <c r="C5" s="512"/>
      <c r="D5" s="513"/>
      <c r="F5" s="517" t="s">
        <v>169</v>
      </c>
      <c r="G5" s="518"/>
      <c r="I5" s="521" t="s">
        <v>228</v>
      </c>
      <c r="J5" s="522"/>
      <c r="L5" s="525" t="s">
        <v>224</v>
      </c>
      <c r="M5" s="526"/>
      <c r="O5" s="529" t="s">
        <v>225</v>
      </c>
      <c r="P5" s="530"/>
      <c r="R5" s="507" t="s">
        <v>230</v>
      </c>
      <c r="S5" s="508"/>
    </row>
    <row r="6" spans="2:25" ht="14.25" customHeight="1" thickBot="1">
      <c r="B6" s="514"/>
      <c r="C6" s="515"/>
      <c r="D6" s="516"/>
      <c r="F6" s="519"/>
      <c r="G6" s="520"/>
      <c r="I6" s="523"/>
      <c r="J6" s="524"/>
      <c r="L6" s="527"/>
      <c r="M6" s="528"/>
      <c r="O6" s="531"/>
      <c r="P6" s="532"/>
      <c r="R6" s="509"/>
      <c r="S6" s="510"/>
    </row>
    <row r="8" spans="2:25" ht="15">
      <c r="B8" s="131" t="str">
        <f>'ترتيب الطلاب '!A8</f>
        <v>م</v>
      </c>
      <c r="C8" s="131" t="str">
        <f>'ترتيب الطلاب '!B8</f>
        <v>الاسم</v>
      </c>
      <c r="D8" s="132" t="str">
        <f>'ترتيب الطلاب '!D8</f>
        <v>النسبة</v>
      </c>
      <c r="F8" s="133" t="str">
        <f>'ترتيب الطلاب 1'!D8</f>
        <v>النسبة</v>
      </c>
      <c r="G8" s="91" t="s">
        <v>242</v>
      </c>
      <c r="I8" s="133" t="str">
        <f>'ترتيب الطلاب 2'!D8</f>
        <v>النسبة</v>
      </c>
      <c r="J8" s="91" t="s">
        <v>242</v>
      </c>
      <c r="L8" s="134" t="s">
        <v>229</v>
      </c>
      <c r="M8" s="91" t="s">
        <v>242</v>
      </c>
      <c r="O8" s="135" t="s">
        <v>229</v>
      </c>
      <c r="P8" s="91" t="s">
        <v>242</v>
      </c>
      <c r="R8" s="136" t="s">
        <v>229</v>
      </c>
      <c r="S8" s="91" t="s">
        <v>242</v>
      </c>
    </row>
    <row r="9" spans="2:25" ht="15">
      <c r="B9" s="131">
        <f>'ترتيب الطلاب '!A11</f>
        <v>1</v>
      </c>
      <c r="C9" s="19" t="str">
        <f>'ترتيب الطلاب '!B11</f>
        <v>طالب 1</v>
      </c>
      <c r="D9" s="93">
        <f>'ترتيب الطلاب '!D11</f>
        <v>1</v>
      </c>
      <c r="F9" s="133" t="str">
        <f>'ترتيب الطلاب 1'!D11</f>
        <v/>
      </c>
      <c r="G9" s="137" t="str">
        <f>IF(F9="","",(F9-D9))</f>
        <v/>
      </c>
      <c r="I9" s="93" t="str">
        <f>'ترتيب الطلاب 2'!D11</f>
        <v/>
      </c>
      <c r="J9" s="137" t="str">
        <f>IF(I9="","",(I9-F9))</f>
        <v/>
      </c>
      <c r="L9" s="93" t="str">
        <f>'ترتيب الطلاب  3'!D11</f>
        <v/>
      </c>
      <c r="M9" s="137" t="str">
        <f>IF(L9="","",(L9-I9))</f>
        <v/>
      </c>
      <c r="O9" s="93" t="str">
        <f>'ترتيب الطلاب 4'!D11</f>
        <v/>
      </c>
      <c r="P9" s="138" t="str">
        <f>IF(O9="","",(O9-L9))</f>
        <v/>
      </c>
      <c r="R9" s="93" t="str">
        <f>'ترتيب الطلاب  5'!D11</f>
        <v/>
      </c>
      <c r="S9" s="137" t="str">
        <f>IF(R9="","",(R9-O9))</f>
        <v/>
      </c>
    </row>
    <row r="10" spans="2:25" ht="15">
      <c r="B10" s="131">
        <f>'ترتيب الطلاب '!A12</f>
        <v>2</v>
      </c>
      <c r="C10" s="139" t="str">
        <f>'ترتيب الطلاب '!B12</f>
        <v>طالب 2</v>
      </c>
      <c r="D10" s="140">
        <f>'ترتيب الطلاب '!D12</f>
        <v>0.9</v>
      </c>
      <c r="E10" s="141"/>
      <c r="F10" s="133" t="str">
        <f>'ترتيب الطلاب 1'!D12</f>
        <v/>
      </c>
      <c r="G10" s="137" t="str">
        <f t="shared" ref="G10:G73" si="0">IF(F10="","",(F10-D10))</f>
        <v/>
      </c>
      <c r="H10" s="141"/>
      <c r="I10" s="93" t="str">
        <f>'ترتيب الطلاب 2'!D12</f>
        <v/>
      </c>
      <c r="J10" s="137" t="str">
        <f t="shared" ref="J10:J73" si="1">IF(I10="","",(I10-F10))</f>
        <v/>
      </c>
      <c r="K10" s="141"/>
      <c r="L10" s="93" t="str">
        <f>'ترتيب الطلاب  3'!D12</f>
        <v/>
      </c>
      <c r="M10" s="137" t="str">
        <f t="shared" ref="M10:M73" si="2">IF(L10="","",(L10-I10))</f>
        <v/>
      </c>
      <c r="N10" s="141"/>
      <c r="O10" s="93" t="str">
        <f>'ترتيب الطلاب 4'!D12</f>
        <v/>
      </c>
      <c r="P10" s="138" t="str">
        <f t="shared" ref="P10:P73" si="3">IF(O10="","",(O10-L10))</f>
        <v/>
      </c>
      <c r="Q10" s="141"/>
      <c r="R10" s="93" t="str">
        <f>'ترتيب الطلاب  5'!D12</f>
        <v/>
      </c>
      <c r="S10" s="137" t="str">
        <f t="shared" ref="S10:S73" si="4">IF(R10="","",(R10-O10))</f>
        <v/>
      </c>
      <c r="X10" s="233" t="s">
        <v>289</v>
      </c>
      <c r="Y10" s="233" t="s">
        <v>290</v>
      </c>
    </row>
    <row r="11" spans="2:25" ht="15">
      <c r="B11" s="131">
        <f>'ترتيب الطلاب '!A13</f>
        <v>3</v>
      </c>
      <c r="C11" s="19" t="str">
        <f>'ترتيب الطلاب '!B13</f>
        <v>طالب 3</v>
      </c>
      <c r="D11" s="93">
        <f>'ترتيب الطلاب '!D13</f>
        <v>0.55000000000000004</v>
      </c>
      <c r="F11" s="133" t="str">
        <f>'ترتيب الطلاب 1'!D13</f>
        <v/>
      </c>
      <c r="G11" s="137" t="str">
        <f t="shared" si="0"/>
        <v/>
      </c>
      <c r="I11" s="93" t="str">
        <f>'ترتيب الطلاب 2'!D13</f>
        <v/>
      </c>
      <c r="J11" s="137" t="str">
        <f t="shared" si="1"/>
        <v/>
      </c>
      <c r="L11" s="93" t="str">
        <f>'ترتيب الطلاب  3'!D13</f>
        <v/>
      </c>
      <c r="M11" s="137" t="str">
        <f t="shared" si="2"/>
        <v/>
      </c>
      <c r="O11" s="93" t="str">
        <f>'ترتيب الطلاب 4'!D13</f>
        <v/>
      </c>
      <c r="P11" s="138" t="str">
        <f t="shared" si="3"/>
        <v/>
      </c>
      <c r="R11" s="93" t="str">
        <f>'ترتيب الطلاب  5'!D13</f>
        <v/>
      </c>
      <c r="S11" s="137" t="str">
        <f t="shared" si="4"/>
        <v/>
      </c>
      <c r="X11" s="189" t="s">
        <v>231</v>
      </c>
      <c r="Y11" s="93">
        <f>AVERAGE(D9:D128)</f>
        <v>0.8</v>
      </c>
    </row>
    <row r="12" spans="2:25" ht="15">
      <c r="B12" s="131">
        <f>'ترتيب الطلاب '!A14</f>
        <v>4</v>
      </c>
      <c r="C12" s="139" t="str">
        <f>'ترتيب الطلاب '!B14</f>
        <v xml:space="preserve">طالب 4 </v>
      </c>
      <c r="D12" s="140">
        <f>'ترتيب الطلاب '!D14</f>
        <v>0.75</v>
      </c>
      <c r="E12" s="141"/>
      <c r="F12" s="133" t="str">
        <f>'ترتيب الطلاب 1'!D14</f>
        <v/>
      </c>
      <c r="G12" s="137" t="str">
        <f t="shared" si="0"/>
        <v/>
      </c>
      <c r="H12" s="141"/>
      <c r="I12" s="93" t="str">
        <f>'ترتيب الطلاب 2'!D14</f>
        <v/>
      </c>
      <c r="J12" s="137" t="str">
        <f t="shared" si="1"/>
        <v/>
      </c>
      <c r="K12" s="141"/>
      <c r="L12" s="93" t="str">
        <f>'ترتيب الطلاب  3'!D14</f>
        <v/>
      </c>
      <c r="M12" s="137" t="str">
        <f t="shared" si="2"/>
        <v/>
      </c>
      <c r="N12" s="141"/>
      <c r="O12" s="93" t="str">
        <f>'ترتيب الطلاب 4'!D14</f>
        <v/>
      </c>
      <c r="P12" s="138" t="str">
        <f t="shared" si="3"/>
        <v/>
      </c>
      <c r="Q12" s="141"/>
      <c r="R12" s="93" t="str">
        <f>'ترتيب الطلاب  5'!D14</f>
        <v/>
      </c>
      <c r="S12" s="137" t="str">
        <f t="shared" si="4"/>
        <v/>
      </c>
      <c r="X12" s="189" t="s">
        <v>232</v>
      </c>
      <c r="Y12" s="93" t="e">
        <f>AVERAGE(F9:F128)</f>
        <v>#DIV/0!</v>
      </c>
    </row>
    <row r="13" spans="2:25" ht="15">
      <c r="B13" s="131">
        <f>'ترتيب الطلاب '!A15</f>
        <v>5</v>
      </c>
      <c r="C13" s="19" t="str">
        <f>'ترتيب الطلاب '!B15</f>
        <v/>
      </c>
      <c r="D13" s="93" t="str">
        <f>'ترتيب الطلاب '!D15</f>
        <v/>
      </c>
      <c r="F13" s="133" t="str">
        <f>'ترتيب الطلاب 1'!D15</f>
        <v/>
      </c>
      <c r="G13" s="137" t="str">
        <f t="shared" si="0"/>
        <v/>
      </c>
      <c r="I13" s="93" t="str">
        <f>'ترتيب الطلاب 2'!D15</f>
        <v/>
      </c>
      <c r="J13" s="137" t="str">
        <f t="shared" si="1"/>
        <v/>
      </c>
      <c r="L13" s="93" t="str">
        <f>'ترتيب الطلاب  3'!D15</f>
        <v/>
      </c>
      <c r="M13" s="137" t="str">
        <f t="shared" si="2"/>
        <v/>
      </c>
      <c r="O13" s="93" t="str">
        <f>'ترتيب الطلاب 4'!D15</f>
        <v/>
      </c>
      <c r="P13" s="138" t="str">
        <f t="shared" si="3"/>
        <v/>
      </c>
      <c r="R13" s="93" t="str">
        <f>'ترتيب الطلاب  5'!D15</f>
        <v/>
      </c>
      <c r="S13" s="137" t="str">
        <f t="shared" si="4"/>
        <v/>
      </c>
      <c r="X13" s="189" t="s">
        <v>233</v>
      </c>
      <c r="Y13" s="93" t="e">
        <f>AVERAGE(I9:I128)</f>
        <v>#DIV/0!</v>
      </c>
    </row>
    <row r="14" spans="2:25" ht="15">
      <c r="B14" s="131">
        <f>'ترتيب الطلاب '!A16</f>
        <v>6</v>
      </c>
      <c r="C14" s="139" t="str">
        <f>'ترتيب الطلاب '!B16</f>
        <v/>
      </c>
      <c r="D14" s="140" t="str">
        <f>'ترتيب الطلاب '!D16</f>
        <v/>
      </c>
      <c r="E14" s="141"/>
      <c r="F14" s="133" t="str">
        <f>'ترتيب الطلاب 1'!D16</f>
        <v/>
      </c>
      <c r="G14" s="137" t="str">
        <f t="shared" si="0"/>
        <v/>
      </c>
      <c r="H14" s="141"/>
      <c r="I14" s="93" t="str">
        <f>'ترتيب الطلاب 2'!D16</f>
        <v/>
      </c>
      <c r="J14" s="137" t="str">
        <f t="shared" si="1"/>
        <v/>
      </c>
      <c r="K14" s="141"/>
      <c r="L14" s="93" t="str">
        <f>'ترتيب الطلاب  3'!D16</f>
        <v/>
      </c>
      <c r="M14" s="137" t="str">
        <f t="shared" si="2"/>
        <v/>
      </c>
      <c r="N14" s="141"/>
      <c r="O14" s="93" t="str">
        <f>'ترتيب الطلاب 4'!D16</f>
        <v/>
      </c>
      <c r="P14" s="138" t="str">
        <f t="shared" si="3"/>
        <v/>
      </c>
      <c r="Q14" s="141"/>
      <c r="R14" s="93" t="str">
        <f>'ترتيب الطلاب  5'!D16</f>
        <v/>
      </c>
      <c r="S14" s="137" t="str">
        <f t="shared" si="4"/>
        <v/>
      </c>
      <c r="X14" s="189" t="s">
        <v>234</v>
      </c>
      <c r="Y14" s="93" t="e">
        <f>AVERAGE(L9:L128)</f>
        <v>#DIV/0!</v>
      </c>
    </row>
    <row r="15" spans="2:25" ht="15">
      <c r="B15" s="131">
        <f>'ترتيب الطلاب '!A17</f>
        <v>7</v>
      </c>
      <c r="C15" s="19" t="str">
        <f>'ترتيب الطلاب '!B17</f>
        <v/>
      </c>
      <c r="D15" s="93" t="str">
        <f>'ترتيب الطلاب '!D17</f>
        <v/>
      </c>
      <c r="F15" s="133" t="str">
        <f>'ترتيب الطلاب 1'!D17</f>
        <v/>
      </c>
      <c r="G15" s="137" t="str">
        <f t="shared" si="0"/>
        <v/>
      </c>
      <c r="I15" s="93" t="str">
        <f>'ترتيب الطلاب 2'!D17</f>
        <v/>
      </c>
      <c r="J15" s="137" t="str">
        <f t="shared" si="1"/>
        <v/>
      </c>
      <c r="L15" s="93" t="str">
        <f>'ترتيب الطلاب  3'!D17</f>
        <v/>
      </c>
      <c r="M15" s="137" t="str">
        <f t="shared" si="2"/>
        <v/>
      </c>
      <c r="O15" s="93" t="str">
        <f>'ترتيب الطلاب 4'!D17</f>
        <v/>
      </c>
      <c r="P15" s="138" t="str">
        <f t="shared" si="3"/>
        <v/>
      </c>
      <c r="R15" s="93" t="str">
        <f>'ترتيب الطلاب  5'!D17</f>
        <v/>
      </c>
      <c r="S15" s="137" t="str">
        <f t="shared" si="4"/>
        <v/>
      </c>
      <c r="X15" s="189" t="s">
        <v>235</v>
      </c>
      <c r="Y15" s="93" t="e">
        <f>AVERAGE(O9:O128)</f>
        <v>#DIV/0!</v>
      </c>
    </row>
    <row r="16" spans="2:25" ht="15">
      <c r="B16" s="131">
        <f>'ترتيب الطلاب '!A18</f>
        <v>8</v>
      </c>
      <c r="C16" s="139" t="str">
        <f>'ترتيب الطلاب '!B18</f>
        <v/>
      </c>
      <c r="D16" s="140" t="str">
        <f>'ترتيب الطلاب '!D18</f>
        <v/>
      </c>
      <c r="E16" s="141"/>
      <c r="F16" s="133" t="str">
        <f>'ترتيب الطلاب 1'!D18</f>
        <v/>
      </c>
      <c r="G16" s="137" t="str">
        <f t="shared" si="0"/>
        <v/>
      </c>
      <c r="H16" s="141"/>
      <c r="I16" s="93" t="str">
        <f>'ترتيب الطلاب 2'!D18</f>
        <v/>
      </c>
      <c r="J16" s="137" t="str">
        <f t="shared" si="1"/>
        <v/>
      </c>
      <c r="K16" s="141"/>
      <c r="L16" s="93" t="str">
        <f>'ترتيب الطلاب  3'!D18</f>
        <v/>
      </c>
      <c r="M16" s="137" t="str">
        <f t="shared" si="2"/>
        <v/>
      </c>
      <c r="N16" s="141"/>
      <c r="O16" s="93" t="str">
        <f>'ترتيب الطلاب 4'!D18</f>
        <v/>
      </c>
      <c r="P16" s="138" t="str">
        <f t="shared" si="3"/>
        <v/>
      </c>
      <c r="Q16" s="141"/>
      <c r="R16" s="93" t="str">
        <f>'ترتيب الطلاب  5'!D18</f>
        <v/>
      </c>
      <c r="S16" s="137" t="str">
        <f t="shared" si="4"/>
        <v/>
      </c>
      <c r="X16" s="189" t="s">
        <v>236</v>
      </c>
      <c r="Y16" s="93" t="e">
        <f>AVERAGE(R9:R128)</f>
        <v>#DIV/0!</v>
      </c>
    </row>
    <row r="17" spans="2:19" ht="15">
      <c r="B17" s="131">
        <f>'ترتيب الطلاب '!A19</f>
        <v>9</v>
      </c>
      <c r="C17" s="19" t="str">
        <f>'ترتيب الطلاب '!B19</f>
        <v/>
      </c>
      <c r="D17" s="93" t="str">
        <f>'ترتيب الطلاب '!D19</f>
        <v/>
      </c>
      <c r="F17" s="133" t="str">
        <f>'ترتيب الطلاب 1'!D19</f>
        <v/>
      </c>
      <c r="G17" s="137" t="str">
        <f t="shared" si="0"/>
        <v/>
      </c>
      <c r="I17" s="93" t="str">
        <f>'ترتيب الطلاب 2'!D19</f>
        <v/>
      </c>
      <c r="J17" s="137" t="str">
        <f t="shared" si="1"/>
        <v/>
      </c>
      <c r="L17" s="93" t="str">
        <f>'ترتيب الطلاب  3'!D19</f>
        <v/>
      </c>
      <c r="M17" s="137" t="str">
        <f t="shared" si="2"/>
        <v/>
      </c>
      <c r="O17" s="93" t="str">
        <f>'ترتيب الطلاب 4'!D19</f>
        <v/>
      </c>
      <c r="P17" s="138" t="str">
        <f t="shared" si="3"/>
        <v/>
      </c>
      <c r="R17" s="93" t="str">
        <f>'ترتيب الطلاب  5'!D19</f>
        <v/>
      </c>
      <c r="S17" s="137" t="str">
        <f t="shared" si="4"/>
        <v/>
      </c>
    </row>
    <row r="18" spans="2:19" ht="15">
      <c r="B18" s="131">
        <f>'ترتيب الطلاب '!A20</f>
        <v>10</v>
      </c>
      <c r="C18" s="139" t="str">
        <f>'ترتيب الطلاب '!B20</f>
        <v/>
      </c>
      <c r="D18" s="140" t="str">
        <f>'ترتيب الطلاب '!D20</f>
        <v/>
      </c>
      <c r="E18" s="141"/>
      <c r="F18" s="133" t="str">
        <f>'ترتيب الطلاب 1'!D20</f>
        <v/>
      </c>
      <c r="G18" s="137" t="str">
        <f t="shared" si="0"/>
        <v/>
      </c>
      <c r="H18" s="141"/>
      <c r="I18" s="93" t="str">
        <f>'ترتيب الطلاب 2'!D20</f>
        <v/>
      </c>
      <c r="J18" s="137" t="str">
        <f t="shared" si="1"/>
        <v/>
      </c>
      <c r="K18" s="141"/>
      <c r="L18" s="93" t="str">
        <f>'ترتيب الطلاب  3'!D20</f>
        <v/>
      </c>
      <c r="M18" s="137" t="str">
        <f t="shared" si="2"/>
        <v/>
      </c>
      <c r="N18" s="141"/>
      <c r="O18" s="93" t="str">
        <f>'ترتيب الطلاب 4'!D20</f>
        <v/>
      </c>
      <c r="P18" s="138" t="str">
        <f t="shared" si="3"/>
        <v/>
      </c>
      <c r="Q18" s="141"/>
      <c r="R18" s="93" t="str">
        <f>'ترتيب الطلاب  5'!D20</f>
        <v/>
      </c>
      <c r="S18" s="137" t="str">
        <f t="shared" si="4"/>
        <v/>
      </c>
    </row>
    <row r="19" spans="2:19" ht="15">
      <c r="B19" s="131">
        <f>'ترتيب الطلاب '!A21</f>
        <v>11</v>
      </c>
      <c r="C19" s="19" t="str">
        <f>'ترتيب الطلاب '!B21</f>
        <v/>
      </c>
      <c r="D19" s="93" t="str">
        <f>'ترتيب الطلاب '!D21</f>
        <v/>
      </c>
      <c r="F19" s="133" t="str">
        <f>'ترتيب الطلاب 1'!D21</f>
        <v/>
      </c>
      <c r="G19" s="137" t="str">
        <f t="shared" si="0"/>
        <v/>
      </c>
      <c r="I19" s="93" t="str">
        <f>'ترتيب الطلاب 2'!D21</f>
        <v/>
      </c>
      <c r="J19" s="137" t="str">
        <f t="shared" si="1"/>
        <v/>
      </c>
      <c r="L19" s="93" t="str">
        <f>'ترتيب الطلاب  3'!D21</f>
        <v/>
      </c>
      <c r="M19" s="137" t="str">
        <f t="shared" si="2"/>
        <v/>
      </c>
      <c r="O19" s="93" t="str">
        <f>'ترتيب الطلاب 4'!D21</f>
        <v/>
      </c>
      <c r="P19" s="138" t="str">
        <f t="shared" si="3"/>
        <v/>
      </c>
      <c r="R19" s="93" t="str">
        <f>'ترتيب الطلاب  5'!D21</f>
        <v/>
      </c>
      <c r="S19" s="137" t="str">
        <f t="shared" si="4"/>
        <v/>
      </c>
    </row>
    <row r="20" spans="2:19" ht="15">
      <c r="B20" s="131">
        <f>'ترتيب الطلاب '!A22</f>
        <v>12</v>
      </c>
      <c r="C20" s="139" t="str">
        <f>'ترتيب الطلاب '!B22</f>
        <v/>
      </c>
      <c r="D20" s="140" t="str">
        <f>'ترتيب الطلاب '!D22</f>
        <v/>
      </c>
      <c r="E20" s="141"/>
      <c r="F20" s="133" t="str">
        <f>'ترتيب الطلاب 1'!D22</f>
        <v/>
      </c>
      <c r="G20" s="137" t="str">
        <f t="shared" si="0"/>
        <v/>
      </c>
      <c r="H20" s="141"/>
      <c r="I20" s="93" t="str">
        <f>'ترتيب الطلاب 2'!D22</f>
        <v/>
      </c>
      <c r="J20" s="137" t="str">
        <f t="shared" si="1"/>
        <v/>
      </c>
      <c r="K20" s="141"/>
      <c r="L20" s="93" t="str">
        <f>'ترتيب الطلاب  3'!D22</f>
        <v/>
      </c>
      <c r="M20" s="137" t="str">
        <f t="shared" si="2"/>
        <v/>
      </c>
      <c r="N20" s="141"/>
      <c r="O20" s="93" t="str">
        <f>'ترتيب الطلاب 4'!D22</f>
        <v/>
      </c>
      <c r="P20" s="138" t="str">
        <f t="shared" si="3"/>
        <v/>
      </c>
      <c r="Q20" s="141"/>
      <c r="R20" s="93" t="str">
        <f>'ترتيب الطلاب  5'!D22</f>
        <v/>
      </c>
      <c r="S20" s="137" t="str">
        <f t="shared" si="4"/>
        <v/>
      </c>
    </row>
    <row r="21" spans="2:19" ht="15">
      <c r="B21" s="131">
        <f>'ترتيب الطلاب '!A23</f>
        <v>13</v>
      </c>
      <c r="C21" s="19" t="str">
        <f>'ترتيب الطلاب '!B23</f>
        <v/>
      </c>
      <c r="D21" s="93" t="str">
        <f>'ترتيب الطلاب '!D23</f>
        <v/>
      </c>
      <c r="F21" s="133" t="str">
        <f>'ترتيب الطلاب 1'!D23</f>
        <v/>
      </c>
      <c r="G21" s="137" t="str">
        <f t="shared" si="0"/>
        <v/>
      </c>
      <c r="I21" s="93" t="str">
        <f>'ترتيب الطلاب 2'!D23</f>
        <v/>
      </c>
      <c r="J21" s="137" t="str">
        <f t="shared" si="1"/>
        <v/>
      </c>
      <c r="L21" s="93" t="str">
        <f>'ترتيب الطلاب  3'!D23</f>
        <v/>
      </c>
      <c r="M21" s="137" t="str">
        <f t="shared" si="2"/>
        <v/>
      </c>
      <c r="O21" s="93" t="str">
        <f>'ترتيب الطلاب 4'!D23</f>
        <v/>
      </c>
      <c r="P21" s="138" t="str">
        <f t="shared" si="3"/>
        <v/>
      </c>
      <c r="R21" s="93" t="str">
        <f>'ترتيب الطلاب  5'!D23</f>
        <v/>
      </c>
      <c r="S21" s="137" t="str">
        <f t="shared" si="4"/>
        <v/>
      </c>
    </row>
    <row r="22" spans="2:19" ht="15">
      <c r="B22" s="131">
        <f>'ترتيب الطلاب '!A24</f>
        <v>14</v>
      </c>
      <c r="C22" s="139" t="str">
        <f>'ترتيب الطلاب '!B24</f>
        <v/>
      </c>
      <c r="D22" s="140" t="str">
        <f>'ترتيب الطلاب '!D24</f>
        <v/>
      </c>
      <c r="E22" s="141"/>
      <c r="F22" s="133" t="str">
        <f>'ترتيب الطلاب 1'!D24</f>
        <v/>
      </c>
      <c r="G22" s="137" t="str">
        <f t="shared" si="0"/>
        <v/>
      </c>
      <c r="H22" s="141"/>
      <c r="I22" s="93" t="str">
        <f>'ترتيب الطلاب 2'!D24</f>
        <v/>
      </c>
      <c r="J22" s="137" t="str">
        <f t="shared" si="1"/>
        <v/>
      </c>
      <c r="K22" s="141"/>
      <c r="L22" s="93" t="str">
        <f>'ترتيب الطلاب  3'!D24</f>
        <v/>
      </c>
      <c r="M22" s="137" t="str">
        <f t="shared" si="2"/>
        <v/>
      </c>
      <c r="N22" s="141"/>
      <c r="O22" s="93" t="str">
        <f>'ترتيب الطلاب 4'!D24</f>
        <v/>
      </c>
      <c r="P22" s="138" t="str">
        <f t="shared" si="3"/>
        <v/>
      </c>
      <c r="Q22" s="141"/>
      <c r="R22" s="93" t="str">
        <f>'ترتيب الطلاب  5'!D24</f>
        <v/>
      </c>
      <c r="S22" s="137" t="str">
        <f t="shared" si="4"/>
        <v/>
      </c>
    </row>
    <row r="23" spans="2:19" ht="15">
      <c r="B23" s="131">
        <f>'ترتيب الطلاب '!A25</f>
        <v>15</v>
      </c>
      <c r="C23" s="19" t="str">
        <f>'ترتيب الطلاب '!B25</f>
        <v/>
      </c>
      <c r="D23" s="93" t="str">
        <f>'ترتيب الطلاب '!D25</f>
        <v/>
      </c>
      <c r="F23" s="133" t="str">
        <f>'ترتيب الطلاب 1'!D25</f>
        <v/>
      </c>
      <c r="G23" s="137" t="str">
        <f t="shared" si="0"/>
        <v/>
      </c>
      <c r="I23" s="93" t="str">
        <f>'ترتيب الطلاب 2'!D25</f>
        <v/>
      </c>
      <c r="J23" s="137" t="str">
        <f t="shared" si="1"/>
        <v/>
      </c>
      <c r="L23" s="93" t="str">
        <f>'ترتيب الطلاب  3'!D25</f>
        <v/>
      </c>
      <c r="M23" s="137" t="str">
        <f t="shared" si="2"/>
        <v/>
      </c>
      <c r="O23" s="93" t="str">
        <f>'ترتيب الطلاب 4'!D25</f>
        <v/>
      </c>
      <c r="P23" s="138" t="str">
        <f t="shared" si="3"/>
        <v/>
      </c>
      <c r="R23" s="93" t="str">
        <f>'ترتيب الطلاب  5'!D25</f>
        <v/>
      </c>
      <c r="S23" s="137" t="str">
        <f t="shared" si="4"/>
        <v/>
      </c>
    </row>
    <row r="24" spans="2:19" ht="15">
      <c r="B24" s="131">
        <f>'ترتيب الطلاب '!A26</f>
        <v>16</v>
      </c>
      <c r="C24" s="139" t="str">
        <f>'ترتيب الطلاب '!B26</f>
        <v/>
      </c>
      <c r="D24" s="140" t="str">
        <f>'ترتيب الطلاب '!D26</f>
        <v/>
      </c>
      <c r="E24" s="141"/>
      <c r="F24" s="133" t="str">
        <f>'ترتيب الطلاب 1'!D26</f>
        <v/>
      </c>
      <c r="G24" s="137" t="str">
        <f t="shared" si="0"/>
        <v/>
      </c>
      <c r="H24" s="141"/>
      <c r="I24" s="93" t="str">
        <f>'ترتيب الطلاب 2'!D26</f>
        <v/>
      </c>
      <c r="J24" s="137" t="str">
        <f t="shared" si="1"/>
        <v/>
      </c>
      <c r="K24" s="141"/>
      <c r="L24" s="93" t="str">
        <f>'ترتيب الطلاب  3'!D26</f>
        <v/>
      </c>
      <c r="M24" s="137" t="str">
        <f t="shared" si="2"/>
        <v/>
      </c>
      <c r="N24" s="141"/>
      <c r="O24" s="93" t="str">
        <f>'ترتيب الطلاب 4'!D26</f>
        <v/>
      </c>
      <c r="P24" s="138" t="str">
        <f t="shared" si="3"/>
        <v/>
      </c>
      <c r="Q24" s="141"/>
      <c r="R24" s="93" t="str">
        <f>'ترتيب الطلاب  5'!D26</f>
        <v/>
      </c>
      <c r="S24" s="137" t="str">
        <f t="shared" si="4"/>
        <v/>
      </c>
    </row>
    <row r="25" spans="2:19" ht="15">
      <c r="B25" s="131">
        <f>'ترتيب الطلاب '!A27</f>
        <v>17</v>
      </c>
      <c r="C25" s="19" t="str">
        <f>'ترتيب الطلاب '!B27</f>
        <v/>
      </c>
      <c r="D25" s="93" t="str">
        <f>'ترتيب الطلاب '!D27</f>
        <v/>
      </c>
      <c r="F25" s="133" t="str">
        <f>'ترتيب الطلاب 1'!D27</f>
        <v/>
      </c>
      <c r="G25" s="137" t="str">
        <f t="shared" si="0"/>
        <v/>
      </c>
      <c r="I25" s="93" t="str">
        <f>'ترتيب الطلاب 2'!D27</f>
        <v/>
      </c>
      <c r="J25" s="137" t="str">
        <f t="shared" si="1"/>
        <v/>
      </c>
      <c r="L25" s="93" t="str">
        <f>'ترتيب الطلاب  3'!D27</f>
        <v/>
      </c>
      <c r="M25" s="137" t="str">
        <f t="shared" si="2"/>
        <v/>
      </c>
      <c r="O25" s="93" t="str">
        <f>'ترتيب الطلاب 4'!D27</f>
        <v/>
      </c>
      <c r="P25" s="138" t="str">
        <f t="shared" si="3"/>
        <v/>
      </c>
      <c r="R25" s="93" t="str">
        <f>'ترتيب الطلاب  5'!D27</f>
        <v/>
      </c>
      <c r="S25" s="137" t="str">
        <f t="shared" si="4"/>
        <v/>
      </c>
    </row>
    <row r="26" spans="2:19" ht="15">
      <c r="B26" s="131">
        <f>'ترتيب الطلاب '!A28</f>
        <v>18</v>
      </c>
      <c r="C26" s="139" t="str">
        <f>'ترتيب الطلاب '!B28</f>
        <v/>
      </c>
      <c r="D26" s="140" t="str">
        <f>'ترتيب الطلاب '!D28</f>
        <v/>
      </c>
      <c r="E26" s="141"/>
      <c r="F26" s="133" t="str">
        <f>'ترتيب الطلاب 1'!D28</f>
        <v/>
      </c>
      <c r="G26" s="137" t="str">
        <f t="shared" si="0"/>
        <v/>
      </c>
      <c r="H26" s="141"/>
      <c r="I26" s="93" t="str">
        <f>'ترتيب الطلاب 2'!D28</f>
        <v/>
      </c>
      <c r="J26" s="137" t="str">
        <f t="shared" si="1"/>
        <v/>
      </c>
      <c r="K26" s="141"/>
      <c r="L26" s="93" t="str">
        <f>'ترتيب الطلاب  3'!D28</f>
        <v/>
      </c>
      <c r="M26" s="137" t="str">
        <f t="shared" si="2"/>
        <v/>
      </c>
      <c r="N26" s="141"/>
      <c r="O26" s="93" t="str">
        <f>'ترتيب الطلاب 4'!D28</f>
        <v/>
      </c>
      <c r="P26" s="138" t="str">
        <f t="shared" si="3"/>
        <v/>
      </c>
      <c r="Q26" s="141"/>
      <c r="R26" s="93" t="str">
        <f>'ترتيب الطلاب  5'!D28</f>
        <v/>
      </c>
      <c r="S26" s="137" t="str">
        <f t="shared" si="4"/>
        <v/>
      </c>
    </row>
    <row r="27" spans="2:19" ht="15">
      <c r="B27" s="131">
        <f>'ترتيب الطلاب '!A29</f>
        <v>19</v>
      </c>
      <c r="C27" s="19" t="str">
        <f>'ترتيب الطلاب '!B29</f>
        <v/>
      </c>
      <c r="D27" s="93" t="str">
        <f>'ترتيب الطلاب '!D29</f>
        <v/>
      </c>
      <c r="F27" s="133" t="str">
        <f>'ترتيب الطلاب 1'!D29</f>
        <v/>
      </c>
      <c r="G27" s="137" t="str">
        <f t="shared" si="0"/>
        <v/>
      </c>
      <c r="I27" s="93" t="str">
        <f>'ترتيب الطلاب 2'!D29</f>
        <v/>
      </c>
      <c r="J27" s="137" t="str">
        <f t="shared" si="1"/>
        <v/>
      </c>
      <c r="L27" s="93" t="str">
        <f>'ترتيب الطلاب  3'!D29</f>
        <v/>
      </c>
      <c r="M27" s="137" t="str">
        <f t="shared" si="2"/>
        <v/>
      </c>
      <c r="O27" s="93" t="str">
        <f>'ترتيب الطلاب 4'!D29</f>
        <v/>
      </c>
      <c r="P27" s="138" t="str">
        <f t="shared" si="3"/>
        <v/>
      </c>
      <c r="R27" s="93" t="str">
        <f>'ترتيب الطلاب  5'!D29</f>
        <v/>
      </c>
      <c r="S27" s="137" t="str">
        <f t="shared" si="4"/>
        <v/>
      </c>
    </row>
    <row r="28" spans="2:19" ht="15">
      <c r="B28" s="131">
        <f>'ترتيب الطلاب '!A30</f>
        <v>20</v>
      </c>
      <c r="C28" s="139" t="str">
        <f>'ترتيب الطلاب '!B30</f>
        <v/>
      </c>
      <c r="D28" s="140" t="str">
        <f>'ترتيب الطلاب '!D30</f>
        <v/>
      </c>
      <c r="E28" s="141"/>
      <c r="F28" s="133" t="str">
        <f>'ترتيب الطلاب 1'!D30</f>
        <v/>
      </c>
      <c r="G28" s="137" t="str">
        <f t="shared" si="0"/>
        <v/>
      </c>
      <c r="H28" s="141"/>
      <c r="I28" s="93" t="str">
        <f>'ترتيب الطلاب 2'!D30</f>
        <v/>
      </c>
      <c r="J28" s="137" t="str">
        <f t="shared" si="1"/>
        <v/>
      </c>
      <c r="K28" s="141"/>
      <c r="L28" s="93" t="str">
        <f>'ترتيب الطلاب  3'!D30</f>
        <v/>
      </c>
      <c r="M28" s="137" t="str">
        <f t="shared" si="2"/>
        <v/>
      </c>
      <c r="N28" s="141"/>
      <c r="O28" s="93" t="str">
        <f>'ترتيب الطلاب 4'!D30</f>
        <v/>
      </c>
      <c r="P28" s="138" t="str">
        <f t="shared" si="3"/>
        <v/>
      </c>
      <c r="Q28" s="141"/>
      <c r="R28" s="93" t="str">
        <f>'ترتيب الطلاب  5'!D30</f>
        <v/>
      </c>
      <c r="S28" s="137" t="str">
        <f t="shared" si="4"/>
        <v/>
      </c>
    </row>
    <row r="29" spans="2:19" ht="15">
      <c r="B29" s="131">
        <f>'ترتيب الطلاب '!A31</f>
        <v>21</v>
      </c>
      <c r="C29" s="19" t="str">
        <f>'ترتيب الطلاب '!B31</f>
        <v/>
      </c>
      <c r="D29" s="93" t="str">
        <f>'ترتيب الطلاب '!D31</f>
        <v/>
      </c>
      <c r="F29" s="133" t="str">
        <f>'ترتيب الطلاب 1'!D31</f>
        <v/>
      </c>
      <c r="G29" s="137" t="str">
        <f t="shared" si="0"/>
        <v/>
      </c>
      <c r="I29" s="93" t="str">
        <f>'ترتيب الطلاب 2'!D31</f>
        <v/>
      </c>
      <c r="J29" s="137" t="str">
        <f t="shared" si="1"/>
        <v/>
      </c>
      <c r="L29" s="93" t="str">
        <f>'ترتيب الطلاب  3'!D31</f>
        <v/>
      </c>
      <c r="M29" s="137" t="str">
        <f t="shared" si="2"/>
        <v/>
      </c>
      <c r="O29" s="93" t="str">
        <f>'ترتيب الطلاب 4'!D31</f>
        <v/>
      </c>
      <c r="P29" s="138" t="str">
        <f t="shared" si="3"/>
        <v/>
      </c>
      <c r="R29" s="93" t="str">
        <f>'ترتيب الطلاب  5'!D31</f>
        <v/>
      </c>
      <c r="S29" s="137" t="str">
        <f t="shared" si="4"/>
        <v/>
      </c>
    </row>
    <row r="30" spans="2:19" ht="15">
      <c r="B30" s="131">
        <f>'ترتيب الطلاب '!A32</f>
        <v>22</v>
      </c>
      <c r="C30" s="139" t="str">
        <f>'ترتيب الطلاب '!B32</f>
        <v/>
      </c>
      <c r="D30" s="140" t="str">
        <f>'ترتيب الطلاب '!D32</f>
        <v/>
      </c>
      <c r="E30" s="141"/>
      <c r="F30" s="133" t="str">
        <f>'ترتيب الطلاب 1'!D32</f>
        <v/>
      </c>
      <c r="G30" s="137" t="str">
        <f t="shared" si="0"/>
        <v/>
      </c>
      <c r="H30" s="141"/>
      <c r="I30" s="93" t="str">
        <f>'ترتيب الطلاب 2'!D32</f>
        <v/>
      </c>
      <c r="J30" s="137" t="str">
        <f t="shared" si="1"/>
        <v/>
      </c>
      <c r="K30" s="141"/>
      <c r="L30" s="93" t="str">
        <f>'ترتيب الطلاب  3'!D32</f>
        <v/>
      </c>
      <c r="M30" s="137" t="str">
        <f t="shared" si="2"/>
        <v/>
      </c>
      <c r="N30" s="141"/>
      <c r="O30" s="93" t="str">
        <f>'ترتيب الطلاب 4'!D32</f>
        <v/>
      </c>
      <c r="P30" s="138" t="str">
        <f t="shared" si="3"/>
        <v/>
      </c>
      <c r="Q30" s="141"/>
      <c r="R30" s="93" t="str">
        <f>'ترتيب الطلاب  5'!D32</f>
        <v/>
      </c>
      <c r="S30" s="137" t="str">
        <f t="shared" si="4"/>
        <v/>
      </c>
    </row>
    <row r="31" spans="2:19" ht="15">
      <c r="B31" s="131">
        <f>'ترتيب الطلاب '!A33</f>
        <v>23</v>
      </c>
      <c r="C31" s="19" t="str">
        <f>'ترتيب الطلاب '!B33</f>
        <v/>
      </c>
      <c r="D31" s="93" t="str">
        <f>'ترتيب الطلاب '!D33</f>
        <v/>
      </c>
      <c r="F31" s="133" t="str">
        <f>'ترتيب الطلاب 1'!D33</f>
        <v/>
      </c>
      <c r="G31" s="137" t="str">
        <f t="shared" si="0"/>
        <v/>
      </c>
      <c r="I31" s="93" t="str">
        <f>'ترتيب الطلاب 2'!D33</f>
        <v/>
      </c>
      <c r="J31" s="137" t="str">
        <f t="shared" si="1"/>
        <v/>
      </c>
      <c r="L31" s="93" t="str">
        <f>'ترتيب الطلاب  3'!D33</f>
        <v/>
      </c>
      <c r="M31" s="137" t="str">
        <f t="shared" si="2"/>
        <v/>
      </c>
      <c r="O31" s="93" t="str">
        <f>'ترتيب الطلاب 4'!D33</f>
        <v/>
      </c>
      <c r="P31" s="138" t="str">
        <f t="shared" si="3"/>
        <v/>
      </c>
      <c r="R31" s="93" t="str">
        <f>'ترتيب الطلاب  5'!D33</f>
        <v/>
      </c>
      <c r="S31" s="137" t="str">
        <f t="shared" si="4"/>
        <v/>
      </c>
    </row>
    <row r="32" spans="2:19" ht="15">
      <c r="B32" s="131">
        <f>'ترتيب الطلاب '!A34</f>
        <v>24</v>
      </c>
      <c r="C32" s="139" t="str">
        <f>'ترتيب الطلاب '!B34</f>
        <v/>
      </c>
      <c r="D32" s="140" t="str">
        <f>'ترتيب الطلاب '!D34</f>
        <v/>
      </c>
      <c r="E32" s="141"/>
      <c r="F32" s="133" t="str">
        <f>'ترتيب الطلاب 1'!D34</f>
        <v/>
      </c>
      <c r="G32" s="137" t="str">
        <f t="shared" si="0"/>
        <v/>
      </c>
      <c r="H32" s="141"/>
      <c r="I32" s="93" t="str">
        <f>'ترتيب الطلاب 2'!D34</f>
        <v/>
      </c>
      <c r="J32" s="137" t="str">
        <f t="shared" si="1"/>
        <v/>
      </c>
      <c r="K32" s="141"/>
      <c r="L32" s="93" t="str">
        <f>'ترتيب الطلاب  3'!D34</f>
        <v/>
      </c>
      <c r="M32" s="137" t="str">
        <f t="shared" si="2"/>
        <v/>
      </c>
      <c r="N32" s="141"/>
      <c r="O32" s="93" t="str">
        <f>'ترتيب الطلاب 4'!D34</f>
        <v/>
      </c>
      <c r="P32" s="138" t="str">
        <f t="shared" si="3"/>
        <v/>
      </c>
      <c r="Q32" s="141"/>
      <c r="R32" s="93" t="str">
        <f>'ترتيب الطلاب  5'!D34</f>
        <v/>
      </c>
      <c r="S32" s="137" t="str">
        <f t="shared" si="4"/>
        <v/>
      </c>
    </row>
    <row r="33" spans="2:19" ht="15">
      <c r="B33" s="131">
        <f>'ترتيب الطلاب '!A35</f>
        <v>25</v>
      </c>
      <c r="C33" s="19" t="str">
        <f>'ترتيب الطلاب '!B35</f>
        <v/>
      </c>
      <c r="D33" s="93" t="str">
        <f>'ترتيب الطلاب '!D35</f>
        <v/>
      </c>
      <c r="F33" s="133" t="str">
        <f>'ترتيب الطلاب 1'!D35</f>
        <v/>
      </c>
      <c r="G33" s="137" t="str">
        <f t="shared" si="0"/>
        <v/>
      </c>
      <c r="I33" s="93" t="str">
        <f>'ترتيب الطلاب 2'!D35</f>
        <v/>
      </c>
      <c r="J33" s="137" t="str">
        <f t="shared" si="1"/>
        <v/>
      </c>
      <c r="L33" s="93" t="str">
        <f>'ترتيب الطلاب  3'!D35</f>
        <v/>
      </c>
      <c r="M33" s="137" t="str">
        <f t="shared" si="2"/>
        <v/>
      </c>
      <c r="O33" s="93" t="str">
        <f>'ترتيب الطلاب 4'!D35</f>
        <v/>
      </c>
      <c r="P33" s="138" t="str">
        <f t="shared" si="3"/>
        <v/>
      </c>
      <c r="R33" s="93" t="str">
        <f>'ترتيب الطلاب  5'!D35</f>
        <v/>
      </c>
      <c r="S33" s="137" t="str">
        <f t="shared" si="4"/>
        <v/>
      </c>
    </row>
    <row r="34" spans="2:19" ht="15">
      <c r="B34" s="131">
        <f>'ترتيب الطلاب '!A36</f>
        <v>26</v>
      </c>
      <c r="C34" s="139" t="str">
        <f>'ترتيب الطلاب '!B36</f>
        <v/>
      </c>
      <c r="D34" s="140" t="str">
        <f>'ترتيب الطلاب '!D36</f>
        <v/>
      </c>
      <c r="E34" s="141"/>
      <c r="F34" s="133" t="str">
        <f>'ترتيب الطلاب 1'!D36</f>
        <v/>
      </c>
      <c r="G34" s="137" t="str">
        <f t="shared" si="0"/>
        <v/>
      </c>
      <c r="H34" s="141"/>
      <c r="I34" s="93" t="str">
        <f>'ترتيب الطلاب 2'!D36</f>
        <v/>
      </c>
      <c r="J34" s="137" t="str">
        <f t="shared" si="1"/>
        <v/>
      </c>
      <c r="K34" s="141"/>
      <c r="L34" s="93" t="str">
        <f>'ترتيب الطلاب  3'!D36</f>
        <v/>
      </c>
      <c r="M34" s="137" t="str">
        <f t="shared" si="2"/>
        <v/>
      </c>
      <c r="N34" s="141"/>
      <c r="O34" s="93" t="str">
        <f>'ترتيب الطلاب 4'!D36</f>
        <v/>
      </c>
      <c r="P34" s="138" t="str">
        <f t="shared" si="3"/>
        <v/>
      </c>
      <c r="Q34" s="141"/>
      <c r="R34" s="93" t="str">
        <f>'ترتيب الطلاب  5'!D36</f>
        <v/>
      </c>
      <c r="S34" s="137" t="str">
        <f t="shared" si="4"/>
        <v/>
      </c>
    </row>
    <row r="35" spans="2:19" ht="15">
      <c r="B35" s="131">
        <f>'ترتيب الطلاب '!A37</f>
        <v>27</v>
      </c>
      <c r="C35" s="19" t="str">
        <f>'ترتيب الطلاب '!B37</f>
        <v/>
      </c>
      <c r="D35" s="93" t="str">
        <f>'ترتيب الطلاب '!D37</f>
        <v/>
      </c>
      <c r="F35" s="133" t="str">
        <f>'ترتيب الطلاب 1'!D37</f>
        <v/>
      </c>
      <c r="G35" s="137" t="str">
        <f t="shared" si="0"/>
        <v/>
      </c>
      <c r="I35" s="93" t="str">
        <f>'ترتيب الطلاب 2'!D37</f>
        <v/>
      </c>
      <c r="J35" s="137" t="str">
        <f t="shared" si="1"/>
        <v/>
      </c>
      <c r="L35" s="93" t="str">
        <f>'ترتيب الطلاب  3'!D37</f>
        <v/>
      </c>
      <c r="M35" s="137" t="str">
        <f t="shared" si="2"/>
        <v/>
      </c>
      <c r="O35" s="93" t="str">
        <f>'ترتيب الطلاب 4'!D37</f>
        <v/>
      </c>
      <c r="P35" s="138" t="str">
        <f t="shared" si="3"/>
        <v/>
      </c>
      <c r="R35" s="93" t="str">
        <f>'ترتيب الطلاب  5'!D37</f>
        <v/>
      </c>
      <c r="S35" s="137" t="str">
        <f t="shared" si="4"/>
        <v/>
      </c>
    </row>
    <row r="36" spans="2:19" ht="15">
      <c r="B36" s="131">
        <f>'ترتيب الطلاب '!A38</f>
        <v>28</v>
      </c>
      <c r="C36" s="139" t="str">
        <f>'ترتيب الطلاب '!B38</f>
        <v/>
      </c>
      <c r="D36" s="140" t="str">
        <f>'ترتيب الطلاب '!D38</f>
        <v/>
      </c>
      <c r="E36" s="141"/>
      <c r="F36" s="133" t="str">
        <f>'ترتيب الطلاب 1'!D38</f>
        <v/>
      </c>
      <c r="G36" s="137" t="str">
        <f t="shared" si="0"/>
        <v/>
      </c>
      <c r="H36" s="141"/>
      <c r="I36" s="93" t="str">
        <f>'ترتيب الطلاب 2'!D38</f>
        <v/>
      </c>
      <c r="J36" s="137" t="str">
        <f t="shared" si="1"/>
        <v/>
      </c>
      <c r="K36" s="141"/>
      <c r="L36" s="93" t="str">
        <f>'ترتيب الطلاب  3'!D38</f>
        <v/>
      </c>
      <c r="M36" s="137" t="str">
        <f t="shared" si="2"/>
        <v/>
      </c>
      <c r="N36" s="141"/>
      <c r="O36" s="93" t="str">
        <f>'ترتيب الطلاب 4'!D38</f>
        <v/>
      </c>
      <c r="P36" s="138" t="str">
        <f t="shared" si="3"/>
        <v/>
      </c>
      <c r="Q36" s="141"/>
      <c r="R36" s="93" t="str">
        <f>'ترتيب الطلاب  5'!D38</f>
        <v/>
      </c>
      <c r="S36" s="137" t="str">
        <f t="shared" si="4"/>
        <v/>
      </c>
    </row>
    <row r="37" spans="2:19" ht="15">
      <c r="B37" s="131">
        <f>'ترتيب الطلاب '!A39</f>
        <v>29</v>
      </c>
      <c r="C37" s="19" t="str">
        <f>'ترتيب الطلاب '!B39</f>
        <v/>
      </c>
      <c r="D37" s="93" t="str">
        <f>'ترتيب الطلاب '!D39</f>
        <v/>
      </c>
      <c r="F37" s="133" t="str">
        <f>'ترتيب الطلاب 1'!D39</f>
        <v/>
      </c>
      <c r="G37" s="137" t="str">
        <f t="shared" si="0"/>
        <v/>
      </c>
      <c r="I37" s="93" t="str">
        <f>'ترتيب الطلاب 2'!D39</f>
        <v/>
      </c>
      <c r="J37" s="137" t="str">
        <f t="shared" si="1"/>
        <v/>
      </c>
      <c r="L37" s="93" t="str">
        <f>'ترتيب الطلاب  3'!D39</f>
        <v/>
      </c>
      <c r="M37" s="137" t="str">
        <f t="shared" si="2"/>
        <v/>
      </c>
      <c r="O37" s="93" t="str">
        <f>'ترتيب الطلاب 4'!D39</f>
        <v/>
      </c>
      <c r="P37" s="138" t="str">
        <f t="shared" si="3"/>
        <v/>
      </c>
      <c r="R37" s="93" t="str">
        <f>'ترتيب الطلاب  5'!D39</f>
        <v/>
      </c>
      <c r="S37" s="137" t="str">
        <f t="shared" si="4"/>
        <v/>
      </c>
    </row>
    <row r="38" spans="2:19" ht="15">
      <c r="B38" s="131">
        <f>'ترتيب الطلاب '!A40</f>
        <v>30</v>
      </c>
      <c r="C38" s="139" t="str">
        <f>'ترتيب الطلاب '!B40</f>
        <v/>
      </c>
      <c r="D38" s="140" t="str">
        <f>'ترتيب الطلاب '!D40</f>
        <v/>
      </c>
      <c r="E38" s="141"/>
      <c r="F38" s="133" t="str">
        <f>'ترتيب الطلاب 1'!D40</f>
        <v/>
      </c>
      <c r="G38" s="137" t="str">
        <f t="shared" si="0"/>
        <v/>
      </c>
      <c r="H38" s="141"/>
      <c r="I38" s="93" t="str">
        <f>'ترتيب الطلاب 2'!D40</f>
        <v/>
      </c>
      <c r="J38" s="137" t="str">
        <f t="shared" si="1"/>
        <v/>
      </c>
      <c r="K38" s="141"/>
      <c r="L38" s="93" t="str">
        <f>'ترتيب الطلاب  3'!D40</f>
        <v/>
      </c>
      <c r="M38" s="137" t="str">
        <f t="shared" si="2"/>
        <v/>
      </c>
      <c r="N38" s="141"/>
      <c r="O38" s="93" t="str">
        <f>'ترتيب الطلاب 4'!D40</f>
        <v/>
      </c>
      <c r="P38" s="138" t="str">
        <f t="shared" si="3"/>
        <v/>
      </c>
      <c r="Q38" s="141"/>
      <c r="R38" s="93" t="str">
        <f>'ترتيب الطلاب  5'!D40</f>
        <v/>
      </c>
      <c r="S38" s="137" t="str">
        <f t="shared" si="4"/>
        <v/>
      </c>
    </row>
    <row r="39" spans="2:19" ht="15">
      <c r="B39" s="131">
        <f>'ترتيب الطلاب '!A41</f>
        <v>31</v>
      </c>
      <c r="C39" s="19" t="str">
        <f>'ترتيب الطلاب '!B41</f>
        <v/>
      </c>
      <c r="D39" s="93" t="str">
        <f>'ترتيب الطلاب '!D41</f>
        <v/>
      </c>
      <c r="F39" s="133" t="str">
        <f>'ترتيب الطلاب 1'!D41</f>
        <v/>
      </c>
      <c r="G39" s="137" t="str">
        <f t="shared" si="0"/>
        <v/>
      </c>
      <c r="I39" s="93" t="str">
        <f>'ترتيب الطلاب 2'!D41</f>
        <v/>
      </c>
      <c r="J39" s="137" t="str">
        <f t="shared" si="1"/>
        <v/>
      </c>
      <c r="L39" s="93" t="str">
        <f>'ترتيب الطلاب  3'!D41</f>
        <v/>
      </c>
      <c r="M39" s="137" t="str">
        <f t="shared" si="2"/>
        <v/>
      </c>
      <c r="O39" s="93" t="str">
        <f>'ترتيب الطلاب 4'!D41</f>
        <v/>
      </c>
      <c r="P39" s="138" t="str">
        <f t="shared" si="3"/>
        <v/>
      </c>
      <c r="R39" s="93" t="str">
        <f>'ترتيب الطلاب  5'!D41</f>
        <v/>
      </c>
      <c r="S39" s="137" t="str">
        <f t="shared" si="4"/>
        <v/>
      </c>
    </row>
    <row r="40" spans="2:19" ht="15">
      <c r="B40" s="131">
        <f>'ترتيب الطلاب '!A42</f>
        <v>32</v>
      </c>
      <c r="C40" s="139" t="str">
        <f>'ترتيب الطلاب '!B42</f>
        <v/>
      </c>
      <c r="D40" s="140" t="str">
        <f>'ترتيب الطلاب '!D42</f>
        <v/>
      </c>
      <c r="E40" s="141"/>
      <c r="F40" s="133" t="str">
        <f>'ترتيب الطلاب 1'!D42</f>
        <v/>
      </c>
      <c r="G40" s="137" t="str">
        <f t="shared" si="0"/>
        <v/>
      </c>
      <c r="H40" s="141"/>
      <c r="I40" s="93" t="str">
        <f>'ترتيب الطلاب 2'!D42</f>
        <v/>
      </c>
      <c r="J40" s="137" t="str">
        <f t="shared" si="1"/>
        <v/>
      </c>
      <c r="K40" s="141"/>
      <c r="L40" s="93" t="str">
        <f>'ترتيب الطلاب  3'!D42</f>
        <v/>
      </c>
      <c r="M40" s="137" t="str">
        <f t="shared" si="2"/>
        <v/>
      </c>
      <c r="N40" s="141"/>
      <c r="O40" s="93" t="str">
        <f>'ترتيب الطلاب 4'!D42</f>
        <v/>
      </c>
      <c r="P40" s="138" t="str">
        <f t="shared" si="3"/>
        <v/>
      </c>
      <c r="Q40" s="141"/>
      <c r="R40" s="93" t="str">
        <f>'ترتيب الطلاب  5'!D42</f>
        <v/>
      </c>
      <c r="S40" s="137" t="str">
        <f t="shared" si="4"/>
        <v/>
      </c>
    </row>
    <row r="41" spans="2:19" ht="15">
      <c r="B41" s="131">
        <f>'ترتيب الطلاب '!A43</f>
        <v>33</v>
      </c>
      <c r="C41" s="19" t="str">
        <f>'ترتيب الطلاب '!B43</f>
        <v/>
      </c>
      <c r="D41" s="93" t="str">
        <f>'ترتيب الطلاب '!D43</f>
        <v/>
      </c>
      <c r="F41" s="133" t="str">
        <f>'ترتيب الطلاب 1'!D43</f>
        <v/>
      </c>
      <c r="G41" s="137" t="str">
        <f t="shared" si="0"/>
        <v/>
      </c>
      <c r="I41" s="93" t="str">
        <f>'ترتيب الطلاب 2'!D43</f>
        <v/>
      </c>
      <c r="J41" s="137" t="str">
        <f t="shared" si="1"/>
        <v/>
      </c>
      <c r="L41" s="93" t="str">
        <f>'ترتيب الطلاب  3'!D43</f>
        <v/>
      </c>
      <c r="M41" s="137" t="str">
        <f t="shared" si="2"/>
        <v/>
      </c>
      <c r="O41" s="93" t="str">
        <f>'ترتيب الطلاب 4'!D43</f>
        <v/>
      </c>
      <c r="P41" s="138" t="str">
        <f t="shared" si="3"/>
        <v/>
      </c>
      <c r="R41" s="93" t="str">
        <f>'ترتيب الطلاب  5'!D43</f>
        <v/>
      </c>
      <c r="S41" s="137" t="str">
        <f t="shared" si="4"/>
        <v/>
      </c>
    </row>
    <row r="42" spans="2:19" ht="15">
      <c r="B42" s="131">
        <f>'ترتيب الطلاب '!A44</f>
        <v>34</v>
      </c>
      <c r="C42" s="19" t="str">
        <f>'ترتيب الطلاب '!B44</f>
        <v/>
      </c>
      <c r="D42" s="93" t="str">
        <f>'ترتيب الطلاب '!D44</f>
        <v/>
      </c>
      <c r="F42" s="133" t="str">
        <f>'ترتيب الطلاب 1'!D44</f>
        <v/>
      </c>
      <c r="G42" s="137" t="str">
        <f t="shared" si="0"/>
        <v/>
      </c>
      <c r="I42" s="93" t="str">
        <f>'ترتيب الطلاب 2'!D44</f>
        <v/>
      </c>
      <c r="J42" s="137" t="str">
        <f t="shared" si="1"/>
        <v/>
      </c>
      <c r="L42" s="93" t="str">
        <f>'ترتيب الطلاب  3'!D44</f>
        <v/>
      </c>
      <c r="M42" s="137" t="str">
        <f t="shared" si="2"/>
        <v/>
      </c>
      <c r="O42" s="93" t="str">
        <f>'ترتيب الطلاب 4'!D44</f>
        <v/>
      </c>
      <c r="P42" s="138" t="str">
        <f t="shared" si="3"/>
        <v/>
      </c>
      <c r="R42" s="93" t="str">
        <f>'ترتيب الطلاب  5'!D44</f>
        <v/>
      </c>
      <c r="S42" s="137" t="str">
        <f t="shared" si="4"/>
        <v/>
      </c>
    </row>
    <row r="43" spans="2:19" ht="15">
      <c r="B43" s="131">
        <f>'ترتيب الطلاب '!A45</f>
        <v>35</v>
      </c>
      <c r="C43" s="19" t="str">
        <f>'ترتيب الطلاب '!B45</f>
        <v/>
      </c>
      <c r="D43" s="93" t="str">
        <f>'ترتيب الطلاب '!D45</f>
        <v/>
      </c>
      <c r="F43" s="133" t="str">
        <f>'ترتيب الطلاب 1'!D45</f>
        <v/>
      </c>
      <c r="G43" s="137" t="str">
        <f t="shared" si="0"/>
        <v/>
      </c>
      <c r="I43" s="93" t="str">
        <f>'ترتيب الطلاب 2'!D45</f>
        <v/>
      </c>
      <c r="J43" s="137" t="str">
        <f t="shared" si="1"/>
        <v/>
      </c>
      <c r="L43" s="93" t="str">
        <f>'ترتيب الطلاب  3'!D45</f>
        <v/>
      </c>
      <c r="M43" s="137" t="str">
        <f t="shared" si="2"/>
        <v/>
      </c>
      <c r="O43" s="93" t="str">
        <f>'ترتيب الطلاب 4'!D45</f>
        <v/>
      </c>
      <c r="P43" s="138" t="str">
        <f t="shared" si="3"/>
        <v/>
      </c>
      <c r="R43" s="93" t="str">
        <f>'ترتيب الطلاب  5'!D45</f>
        <v/>
      </c>
      <c r="S43" s="137" t="str">
        <f t="shared" si="4"/>
        <v/>
      </c>
    </row>
    <row r="44" spans="2:19" ht="15">
      <c r="B44" s="131">
        <f>'ترتيب الطلاب '!A46</f>
        <v>36</v>
      </c>
      <c r="C44" s="19" t="str">
        <f>'ترتيب الطلاب '!B46</f>
        <v/>
      </c>
      <c r="D44" s="93" t="str">
        <f>'ترتيب الطلاب '!D46</f>
        <v/>
      </c>
      <c r="F44" s="133" t="str">
        <f>'ترتيب الطلاب 1'!D46</f>
        <v/>
      </c>
      <c r="G44" s="137" t="str">
        <f t="shared" si="0"/>
        <v/>
      </c>
      <c r="I44" s="93" t="str">
        <f>'ترتيب الطلاب 2'!D46</f>
        <v/>
      </c>
      <c r="J44" s="137" t="str">
        <f t="shared" si="1"/>
        <v/>
      </c>
      <c r="L44" s="93" t="str">
        <f>'ترتيب الطلاب  3'!D46</f>
        <v/>
      </c>
      <c r="M44" s="137" t="str">
        <f t="shared" si="2"/>
        <v/>
      </c>
      <c r="O44" s="93" t="str">
        <f>'ترتيب الطلاب 4'!D46</f>
        <v/>
      </c>
      <c r="P44" s="138" t="str">
        <f t="shared" si="3"/>
        <v/>
      </c>
      <c r="R44" s="93" t="str">
        <f>'ترتيب الطلاب  5'!D46</f>
        <v/>
      </c>
      <c r="S44" s="137" t="str">
        <f t="shared" si="4"/>
        <v/>
      </c>
    </row>
    <row r="45" spans="2:19" ht="15">
      <c r="B45" s="131">
        <f>'ترتيب الطلاب '!A47</f>
        <v>37</v>
      </c>
      <c r="C45" s="19" t="str">
        <f>'ترتيب الطلاب '!B47</f>
        <v/>
      </c>
      <c r="D45" s="93" t="str">
        <f>'ترتيب الطلاب '!D47</f>
        <v/>
      </c>
      <c r="F45" s="133" t="str">
        <f>'ترتيب الطلاب 1'!D47</f>
        <v/>
      </c>
      <c r="G45" s="137" t="str">
        <f t="shared" si="0"/>
        <v/>
      </c>
      <c r="I45" s="93" t="str">
        <f>'ترتيب الطلاب 2'!D47</f>
        <v/>
      </c>
      <c r="J45" s="137" t="str">
        <f t="shared" si="1"/>
        <v/>
      </c>
      <c r="L45" s="93" t="str">
        <f>'ترتيب الطلاب  3'!D47</f>
        <v/>
      </c>
      <c r="M45" s="137" t="str">
        <f t="shared" si="2"/>
        <v/>
      </c>
      <c r="O45" s="93" t="str">
        <f>'ترتيب الطلاب 4'!D47</f>
        <v/>
      </c>
      <c r="P45" s="138" t="str">
        <f t="shared" si="3"/>
        <v/>
      </c>
      <c r="R45" s="93" t="str">
        <f>'ترتيب الطلاب  5'!D47</f>
        <v/>
      </c>
      <c r="S45" s="137" t="str">
        <f t="shared" si="4"/>
        <v/>
      </c>
    </row>
    <row r="46" spans="2:19" ht="15">
      <c r="B46" s="131">
        <f>'ترتيب الطلاب '!A48</f>
        <v>38</v>
      </c>
      <c r="C46" s="19" t="str">
        <f>'ترتيب الطلاب '!B48</f>
        <v/>
      </c>
      <c r="D46" s="93" t="str">
        <f>'ترتيب الطلاب '!D48</f>
        <v/>
      </c>
      <c r="F46" s="133" t="str">
        <f>'ترتيب الطلاب 1'!D48</f>
        <v/>
      </c>
      <c r="G46" s="137" t="str">
        <f t="shared" si="0"/>
        <v/>
      </c>
      <c r="I46" s="93" t="str">
        <f>'ترتيب الطلاب 2'!D48</f>
        <v/>
      </c>
      <c r="J46" s="137" t="str">
        <f t="shared" si="1"/>
        <v/>
      </c>
      <c r="L46" s="93" t="str">
        <f>'ترتيب الطلاب  3'!D48</f>
        <v/>
      </c>
      <c r="M46" s="137" t="str">
        <f t="shared" si="2"/>
        <v/>
      </c>
      <c r="O46" s="93" t="str">
        <f>'ترتيب الطلاب 4'!D48</f>
        <v/>
      </c>
      <c r="P46" s="138" t="str">
        <f t="shared" si="3"/>
        <v/>
      </c>
      <c r="R46" s="93" t="str">
        <f>'ترتيب الطلاب  5'!D48</f>
        <v/>
      </c>
      <c r="S46" s="137" t="str">
        <f t="shared" si="4"/>
        <v/>
      </c>
    </row>
    <row r="47" spans="2:19" ht="15">
      <c r="B47" s="131">
        <f>'ترتيب الطلاب '!A49</f>
        <v>39</v>
      </c>
      <c r="C47" s="19" t="str">
        <f>'ترتيب الطلاب '!B49</f>
        <v/>
      </c>
      <c r="D47" s="93" t="str">
        <f>'ترتيب الطلاب '!D49</f>
        <v/>
      </c>
      <c r="F47" s="133" t="str">
        <f>'ترتيب الطلاب 1'!D49</f>
        <v/>
      </c>
      <c r="G47" s="137" t="str">
        <f t="shared" si="0"/>
        <v/>
      </c>
      <c r="I47" s="93" t="str">
        <f>'ترتيب الطلاب 2'!D49</f>
        <v/>
      </c>
      <c r="J47" s="137" t="str">
        <f t="shared" si="1"/>
        <v/>
      </c>
      <c r="L47" s="93" t="str">
        <f>'ترتيب الطلاب  3'!D49</f>
        <v/>
      </c>
      <c r="M47" s="137" t="str">
        <f t="shared" si="2"/>
        <v/>
      </c>
      <c r="O47" s="93" t="str">
        <f>'ترتيب الطلاب 4'!D49</f>
        <v/>
      </c>
      <c r="P47" s="138" t="str">
        <f t="shared" si="3"/>
        <v/>
      </c>
      <c r="R47" s="93" t="str">
        <f>'ترتيب الطلاب  5'!D49</f>
        <v/>
      </c>
      <c r="S47" s="137" t="str">
        <f t="shared" si="4"/>
        <v/>
      </c>
    </row>
    <row r="48" spans="2:19" ht="15">
      <c r="B48" s="131">
        <f>'ترتيب الطلاب '!A50</f>
        <v>40</v>
      </c>
      <c r="C48" s="19" t="str">
        <f>'ترتيب الطلاب '!B50</f>
        <v/>
      </c>
      <c r="D48" s="93" t="str">
        <f>'ترتيب الطلاب '!D50</f>
        <v/>
      </c>
      <c r="F48" s="133" t="str">
        <f>'ترتيب الطلاب 1'!D50</f>
        <v/>
      </c>
      <c r="G48" s="137" t="str">
        <f t="shared" si="0"/>
        <v/>
      </c>
      <c r="I48" s="93" t="str">
        <f>'ترتيب الطلاب 2'!D50</f>
        <v/>
      </c>
      <c r="J48" s="137" t="str">
        <f t="shared" si="1"/>
        <v/>
      </c>
      <c r="L48" s="93" t="str">
        <f>'ترتيب الطلاب  3'!D50</f>
        <v/>
      </c>
      <c r="M48" s="137" t="str">
        <f t="shared" si="2"/>
        <v/>
      </c>
      <c r="O48" s="93" t="str">
        <f>'ترتيب الطلاب 4'!D50</f>
        <v/>
      </c>
      <c r="P48" s="138" t="str">
        <f t="shared" si="3"/>
        <v/>
      </c>
      <c r="R48" s="93" t="str">
        <f>'ترتيب الطلاب  5'!D50</f>
        <v/>
      </c>
      <c r="S48" s="137" t="str">
        <f t="shared" si="4"/>
        <v/>
      </c>
    </row>
    <row r="49" spans="2:19" ht="15">
      <c r="B49" s="131">
        <f>'ترتيب الطلاب '!A51</f>
        <v>41</v>
      </c>
      <c r="C49" s="19" t="str">
        <f>'ترتيب الطلاب '!B51</f>
        <v/>
      </c>
      <c r="D49" s="93" t="str">
        <f>'ترتيب الطلاب '!D51</f>
        <v/>
      </c>
      <c r="F49" s="133" t="str">
        <f>'ترتيب الطلاب 1'!D51</f>
        <v/>
      </c>
      <c r="G49" s="137" t="str">
        <f t="shared" si="0"/>
        <v/>
      </c>
      <c r="I49" s="93" t="str">
        <f>'ترتيب الطلاب 2'!D51</f>
        <v/>
      </c>
      <c r="J49" s="137" t="str">
        <f t="shared" si="1"/>
        <v/>
      </c>
      <c r="L49" s="93" t="str">
        <f>'ترتيب الطلاب  3'!D51</f>
        <v/>
      </c>
      <c r="M49" s="137" t="str">
        <f t="shared" si="2"/>
        <v/>
      </c>
      <c r="O49" s="93" t="str">
        <f>'ترتيب الطلاب 4'!D51</f>
        <v/>
      </c>
      <c r="P49" s="138" t="str">
        <f t="shared" si="3"/>
        <v/>
      </c>
      <c r="R49" s="93" t="str">
        <f>'ترتيب الطلاب  5'!D51</f>
        <v/>
      </c>
      <c r="S49" s="137" t="str">
        <f t="shared" si="4"/>
        <v/>
      </c>
    </row>
    <row r="50" spans="2:19" ht="15">
      <c r="B50" s="131">
        <f>'ترتيب الطلاب '!A52</f>
        <v>42</v>
      </c>
      <c r="C50" s="19" t="str">
        <f>'ترتيب الطلاب '!B52</f>
        <v/>
      </c>
      <c r="D50" s="93" t="str">
        <f>'ترتيب الطلاب '!D52</f>
        <v/>
      </c>
      <c r="F50" s="133" t="str">
        <f>'ترتيب الطلاب 1'!D52</f>
        <v/>
      </c>
      <c r="G50" s="137" t="str">
        <f t="shared" si="0"/>
        <v/>
      </c>
      <c r="I50" s="93" t="str">
        <f>'ترتيب الطلاب 2'!D52</f>
        <v/>
      </c>
      <c r="J50" s="137" t="str">
        <f t="shared" si="1"/>
        <v/>
      </c>
      <c r="L50" s="93" t="str">
        <f>'ترتيب الطلاب  3'!D52</f>
        <v/>
      </c>
      <c r="M50" s="137" t="str">
        <f t="shared" si="2"/>
        <v/>
      </c>
      <c r="O50" s="93" t="str">
        <f>'ترتيب الطلاب 4'!D52</f>
        <v/>
      </c>
      <c r="P50" s="138" t="str">
        <f t="shared" si="3"/>
        <v/>
      </c>
      <c r="R50" s="93" t="str">
        <f>'ترتيب الطلاب  5'!D52</f>
        <v/>
      </c>
      <c r="S50" s="137" t="str">
        <f t="shared" si="4"/>
        <v/>
      </c>
    </row>
    <row r="51" spans="2:19" ht="15">
      <c r="B51" s="131">
        <f>'ترتيب الطلاب '!A53</f>
        <v>43</v>
      </c>
      <c r="C51" s="19" t="str">
        <f>'ترتيب الطلاب '!B53</f>
        <v/>
      </c>
      <c r="D51" s="93" t="str">
        <f>'ترتيب الطلاب '!D53</f>
        <v/>
      </c>
      <c r="F51" s="133" t="str">
        <f>'ترتيب الطلاب 1'!D53</f>
        <v/>
      </c>
      <c r="G51" s="137" t="str">
        <f t="shared" si="0"/>
        <v/>
      </c>
      <c r="I51" s="93" t="str">
        <f>'ترتيب الطلاب 2'!D53</f>
        <v/>
      </c>
      <c r="J51" s="137" t="str">
        <f t="shared" si="1"/>
        <v/>
      </c>
      <c r="L51" s="93" t="str">
        <f>'ترتيب الطلاب  3'!D53</f>
        <v/>
      </c>
      <c r="M51" s="137" t="str">
        <f t="shared" si="2"/>
        <v/>
      </c>
      <c r="O51" s="93" t="str">
        <f>'ترتيب الطلاب 4'!D53</f>
        <v/>
      </c>
      <c r="P51" s="138" t="str">
        <f t="shared" si="3"/>
        <v/>
      </c>
      <c r="R51" s="93" t="str">
        <f>'ترتيب الطلاب  5'!D53</f>
        <v/>
      </c>
      <c r="S51" s="137" t="str">
        <f t="shared" si="4"/>
        <v/>
      </c>
    </row>
    <row r="52" spans="2:19" ht="15">
      <c r="B52" s="131">
        <f>'ترتيب الطلاب '!A54</f>
        <v>44</v>
      </c>
      <c r="C52" s="19" t="str">
        <f>'ترتيب الطلاب '!B54</f>
        <v/>
      </c>
      <c r="D52" s="93" t="str">
        <f>'ترتيب الطلاب '!D54</f>
        <v/>
      </c>
      <c r="F52" s="133" t="str">
        <f>'ترتيب الطلاب 1'!D54</f>
        <v/>
      </c>
      <c r="G52" s="137" t="str">
        <f t="shared" si="0"/>
        <v/>
      </c>
      <c r="I52" s="93" t="str">
        <f>'ترتيب الطلاب 2'!D54</f>
        <v/>
      </c>
      <c r="J52" s="137" t="str">
        <f t="shared" si="1"/>
        <v/>
      </c>
      <c r="L52" s="93" t="str">
        <f>'ترتيب الطلاب  3'!D54</f>
        <v/>
      </c>
      <c r="M52" s="137" t="str">
        <f t="shared" si="2"/>
        <v/>
      </c>
      <c r="O52" s="93" t="str">
        <f>'ترتيب الطلاب 4'!D54</f>
        <v/>
      </c>
      <c r="P52" s="138" t="str">
        <f t="shared" si="3"/>
        <v/>
      </c>
      <c r="R52" s="93" t="str">
        <f>'ترتيب الطلاب  5'!D54</f>
        <v/>
      </c>
      <c r="S52" s="137" t="str">
        <f t="shared" si="4"/>
        <v/>
      </c>
    </row>
    <row r="53" spans="2:19" ht="15">
      <c r="B53" s="131">
        <f>'ترتيب الطلاب '!A55</f>
        <v>45</v>
      </c>
      <c r="C53" s="19" t="str">
        <f>'ترتيب الطلاب '!B55</f>
        <v/>
      </c>
      <c r="D53" s="93" t="str">
        <f>'ترتيب الطلاب '!D55</f>
        <v/>
      </c>
      <c r="F53" s="133" t="str">
        <f>'ترتيب الطلاب 1'!D55</f>
        <v/>
      </c>
      <c r="G53" s="137" t="str">
        <f t="shared" si="0"/>
        <v/>
      </c>
      <c r="I53" s="93" t="str">
        <f>'ترتيب الطلاب 2'!D55</f>
        <v/>
      </c>
      <c r="J53" s="137" t="str">
        <f t="shared" si="1"/>
        <v/>
      </c>
      <c r="L53" s="93" t="str">
        <f>'ترتيب الطلاب  3'!D55</f>
        <v/>
      </c>
      <c r="M53" s="137" t="str">
        <f t="shared" si="2"/>
        <v/>
      </c>
      <c r="O53" s="93" t="str">
        <f>'ترتيب الطلاب 4'!D55</f>
        <v/>
      </c>
      <c r="P53" s="138" t="str">
        <f t="shared" si="3"/>
        <v/>
      </c>
      <c r="R53" s="93" t="str">
        <f>'ترتيب الطلاب  5'!D55</f>
        <v/>
      </c>
      <c r="S53" s="137" t="str">
        <f t="shared" si="4"/>
        <v/>
      </c>
    </row>
    <row r="54" spans="2:19" ht="15">
      <c r="B54" s="131">
        <f>'ترتيب الطلاب '!A56</f>
        <v>46</v>
      </c>
      <c r="C54" s="19" t="str">
        <f>'ترتيب الطلاب '!B56</f>
        <v/>
      </c>
      <c r="D54" s="93" t="str">
        <f>'ترتيب الطلاب '!D56</f>
        <v/>
      </c>
      <c r="F54" s="133" t="str">
        <f>'ترتيب الطلاب 1'!D56</f>
        <v/>
      </c>
      <c r="G54" s="137" t="str">
        <f t="shared" si="0"/>
        <v/>
      </c>
      <c r="I54" s="93" t="str">
        <f>'ترتيب الطلاب 2'!D56</f>
        <v/>
      </c>
      <c r="J54" s="137" t="str">
        <f t="shared" si="1"/>
        <v/>
      </c>
      <c r="L54" s="93" t="str">
        <f>'ترتيب الطلاب  3'!D56</f>
        <v/>
      </c>
      <c r="M54" s="137" t="str">
        <f t="shared" si="2"/>
        <v/>
      </c>
      <c r="O54" s="93" t="str">
        <f>'ترتيب الطلاب 4'!D56</f>
        <v/>
      </c>
      <c r="P54" s="138" t="str">
        <f t="shared" si="3"/>
        <v/>
      </c>
      <c r="R54" s="93" t="str">
        <f>'ترتيب الطلاب  5'!D56</f>
        <v/>
      </c>
      <c r="S54" s="137" t="str">
        <f t="shared" si="4"/>
        <v/>
      </c>
    </row>
    <row r="55" spans="2:19" ht="15">
      <c r="B55" s="131">
        <f>'ترتيب الطلاب '!A57</f>
        <v>47</v>
      </c>
      <c r="C55" s="19" t="str">
        <f>'ترتيب الطلاب '!B57</f>
        <v/>
      </c>
      <c r="D55" s="93" t="str">
        <f>'ترتيب الطلاب '!D57</f>
        <v/>
      </c>
      <c r="F55" s="133" t="str">
        <f>'ترتيب الطلاب 1'!D57</f>
        <v/>
      </c>
      <c r="G55" s="137" t="str">
        <f t="shared" si="0"/>
        <v/>
      </c>
      <c r="I55" s="93" t="str">
        <f>'ترتيب الطلاب 2'!D57</f>
        <v/>
      </c>
      <c r="J55" s="137" t="str">
        <f t="shared" si="1"/>
        <v/>
      </c>
      <c r="L55" s="93" t="str">
        <f>'ترتيب الطلاب  3'!D57</f>
        <v/>
      </c>
      <c r="M55" s="137" t="str">
        <f t="shared" si="2"/>
        <v/>
      </c>
      <c r="O55" s="93" t="str">
        <f>'ترتيب الطلاب 4'!D57</f>
        <v/>
      </c>
      <c r="P55" s="138" t="str">
        <f t="shared" si="3"/>
        <v/>
      </c>
      <c r="R55" s="93" t="str">
        <f>'ترتيب الطلاب  5'!D57</f>
        <v/>
      </c>
      <c r="S55" s="137" t="str">
        <f t="shared" si="4"/>
        <v/>
      </c>
    </row>
    <row r="56" spans="2:19" ht="15">
      <c r="B56" s="131">
        <f>'ترتيب الطلاب '!A58</f>
        <v>48</v>
      </c>
      <c r="C56" s="19" t="str">
        <f>'ترتيب الطلاب '!B58</f>
        <v/>
      </c>
      <c r="D56" s="93" t="str">
        <f>'ترتيب الطلاب '!D58</f>
        <v/>
      </c>
      <c r="F56" s="133" t="str">
        <f>'ترتيب الطلاب 1'!D58</f>
        <v/>
      </c>
      <c r="G56" s="137" t="str">
        <f t="shared" si="0"/>
        <v/>
      </c>
      <c r="I56" s="93" t="str">
        <f>'ترتيب الطلاب 2'!D58</f>
        <v/>
      </c>
      <c r="J56" s="137" t="str">
        <f t="shared" si="1"/>
        <v/>
      </c>
      <c r="L56" s="93" t="str">
        <f>'ترتيب الطلاب  3'!D58</f>
        <v/>
      </c>
      <c r="M56" s="137" t="str">
        <f t="shared" si="2"/>
        <v/>
      </c>
      <c r="O56" s="93" t="str">
        <f>'ترتيب الطلاب 4'!D58</f>
        <v/>
      </c>
      <c r="P56" s="138" t="str">
        <f t="shared" si="3"/>
        <v/>
      </c>
      <c r="R56" s="93" t="str">
        <f>'ترتيب الطلاب  5'!D58</f>
        <v/>
      </c>
      <c r="S56" s="137" t="str">
        <f t="shared" si="4"/>
        <v/>
      </c>
    </row>
    <row r="57" spans="2:19" ht="15">
      <c r="B57" s="131">
        <f>'ترتيب الطلاب '!A59</f>
        <v>49</v>
      </c>
      <c r="C57" s="19" t="str">
        <f>'ترتيب الطلاب '!B59</f>
        <v/>
      </c>
      <c r="D57" s="93" t="str">
        <f>'ترتيب الطلاب '!D59</f>
        <v/>
      </c>
      <c r="F57" s="133" t="str">
        <f>'ترتيب الطلاب 1'!D59</f>
        <v/>
      </c>
      <c r="G57" s="137" t="str">
        <f t="shared" si="0"/>
        <v/>
      </c>
      <c r="I57" s="93" t="str">
        <f>'ترتيب الطلاب 2'!D59</f>
        <v/>
      </c>
      <c r="J57" s="137" t="str">
        <f t="shared" si="1"/>
        <v/>
      </c>
      <c r="L57" s="93" t="str">
        <f>'ترتيب الطلاب  3'!D59</f>
        <v/>
      </c>
      <c r="M57" s="137" t="str">
        <f t="shared" si="2"/>
        <v/>
      </c>
      <c r="O57" s="93" t="str">
        <f>'ترتيب الطلاب 4'!D59</f>
        <v/>
      </c>
      <c r="P57" s="138" t="str">
        <f t="shared" si="3"/>
        <v/>
      </c>
      <c r="R57" s="93" t="str">
        <f>'ترتيب الطلاب  5'!D59</f>
        <v/>
      </c>
      <c r="S57" s="137" t="str">
        <f t="shared" si="4"/>
        <v/>
      </c>
    </row>
    <row r="58" spans="2:19" ht="15">
      <c r="B58" s="131">
        <f>'ترتيب الطلاب '!A60</f>
        <v>50</v>
      </c>
      <c r="C58" s="19" t="str">
        <f>'ترتيب الطلاب '!B60</f>
        <v/>
      </c>
      <c r="D58" s="93" t="str">
        <f>'ترتيب الطلاب '!D60</f>
        <v/>
      </c>
      <c r="F58" s="133" t="str">
        <f>'ترتيب الطلاب 1'!D60</f>
        <v/>
      </c>
      <c r="G58" s="137" t="str">
        <f t="shared" si="0"/>
        <v/>
      </c>
      <c r="I58" s="93" t="str">
        <f>'ترتيب الطلاب 2'!D60</f>
        <v/>
      </c>
      <c r="J58" s="137" t="str">
        <f t="shared" si="1"/>
        <v/>
      </c>
      <c r="L58" s="93" t="str">
        <f>'ترتيب الطلاب  3'!D60</f>
        <v/>
      </c>
      <c r="M58" s="137" t="str">
        <f t="shared" si="2"/>
        <v/>
      </c>
      <c r="O58" s="93" t="str">
        <f>'ترتيب الطلاب 4'!D60</f>
        <v/>
      </c>
      <c r="P58" s="138" t="str">
        <f t="shared" si="3"/>
        <v/>
      </c>
      <c r="R58" s="93" t="str">
        <f>'ترتيب الطلاب  5'!D60</f>
        <v/>
      </c>
      <c r="S58" s="137" t="str">
        <f t="shared" si="4"/>
        <v/>
      </c>
    </row>
    <row r="59" spans="2:19" ht="15">
      <c r="B59" s="131">
        <f>'ترتيب الطلاب '!A61</f>
        <v>51</v>
      </c>
      <c r="C59" s="19" t="str">
        <f>'ترتيب الطلاب '!B61</f>
        <v/>
      </c>
      <c r="D59" s="93" t="str">
        <f>'ترتيب الطلاب '!D61</f>
        <v/>
      </c>
      <c r="F59" s="133" t="str">
        <f>'ترتيب الطلاب 1'!D61</f>
        <v/>
      </c>
      <c r="G59" s="137" t="str">
        <f t="shared" si="0"/>
        <v/>
      </c>
      <c r="I59" s="93" t="str">
        <f>'ترتيب الطلاب 2'!D61</f>
        <v/>
      </c>
      <c r="J59" s="137" t="str">
        <f t="shared" si="1"/>
        <v/>
      </c>
      <c r="L59" s="93" t="str">
        <f>'ترتيب الطلاب  3'!D61</f>
        <v/>
      </c>
      <c r="M59" s="137" t="str">
        <f t="shared" si="2"/>
        <v/>
      </c>
      <c r="O59" s="93" t="str">
        <f>'ترتيب الطلاب 4'!D61</f>
        <v/>
      </c>
      <c r="P59" s="138" t="str">
        <f t="shared" si="3"/>
        <v/>
      </c>
      <c r="R59" s="93" t="str">
        <f>'ترتيب الطلاب  5'!D61</f>
        <v/>
      </c>
      <c r="S59" s="137" t="str">
        <f t="shared" si="4"/>
        <v/>
      </c>
    </row>
    <row r="60" spans="2:19" ht="15">
      <c r="B60" s="131">
        <f>'ترتيب الطلاب '!A62</f>
        <v>52</v>
      </c>
      <c r="C60" s="19" t="str">
        <f>'ترتيب الطلاب '!B62</f>
        <v/>
      </c>
      <c r="D60" s="93" t="str">
        <f>'ترتيب الطلاب '!D62</f>
        <v/>
      </c>
      <c r="F60" s="133" t="str">
        <f>'ترتيب الطلاب 1'!D62</f>
        <v/>
      </c>
      <c r="G60" s="137" t="str">
        <f t="shared" si="0"/>
        <v/>
      </c>
      <c r="I60" s="93" t="str">
        <f>'ترتيب الطلاب 2'!D62</f>
        <v/>
      </c>
      <c r="J60" s="137" t="str">
        <f t="shared" si="1"/>
        <v/>
      </c>
      <c r="L60" s="93" t="str">
        <f>'ترتيب الطلاب  3'!D62</f>
        <v/>
      </c>
      <c r="M60" s="137" t="str">
        <f t="shared" si="2"/>
        <v/>
      </c>
      <c r="O60" s="93" t="str">
        <f>'ترتيب الطلاب 4'!D62</f>
        <v/>
      </c>
      <c r="P60" s="138" t="str">
        <f t="shared" si="3"/>
        <v/>
      </c>
      <c r="R60" s="93" t="str">
        <f>'ترتيب الطلاب  5'!D62</f>
        <v/>
      </c>
      <c r="S60" s="137" t="str">
        <f t="shared" si="4"/>
        <v/>
      </c>
    </row>
    <row r="61" spans="2:19" ht="15">
      <c r="B61" s="131">
        <f>'ترتيب الطلاب '!A63</f>
        <v>53</v>
      </c>
      <c r="C61" s="19" t="str">
        <f>'ترتيب الطلاب '!B63</f>
        <v/>
      </c>
      <c r="D61" s="93" t="str">
        <f>'ترتيب الطلاب '!D63</f>
        <v/>
      </c>
      <c r="F61" s="133" t="str">
        <f>'ترتيب الطلاب 1'!D63</f>
        <v/>
      </c>
      <c r="G61" s="137" t="str">
        <f t="shared" si="0"/>
        <v/>
      </c>
      <c r="I61" s="93" t="str">
        <f>'ترتيب الطلاب 2'!D63</f>
        <v/>
      </c>
      <c r="J61" s="137" t="str">
        <f t="shared" si="1"/>
        <v/>
      </c>
      <c r="L61" s="93" t="str">
        <f>'ترتيب الطلاب  3'!D63</f>
        <v/>
      </c>
      <c r="M61" s="137" t="str">
        <f t="shared" si="2"/>
        <v/>
      </c>
      <c r="O61" s="93" t="str">
        <f>'ترتيب الطلاب 4'!D63</f>
        <v/>
      </c>
      <c r="P61" s="138" t="str">
        <f t="shared" si="3"/>
        <v/>
      </c>
      <c r="R61" s="93" t="str">
        <f>'ترتيب الطلاب  5'!D63</f>
        <v/>
      </c>
      <c r="S61" s="137" t="str">
        <f t="shared" si="4"/>
        <v/>
      </c>
    </row>
    <row r="62" spans="2:19" ht="15">
      <c r="B62" s="131">
        <f>'ترتيب الطلاب '!A64</f>
        <v>54</v>
      </c>
      <c r="C62" s="19" t="str">
        <f>'ترتيب الطلاب '!B64</f>
        <v/>
      </c>
      <c r="D62" s="93" t="str">
        <f>'ترتيب الطلاب '!D64</f>
        <v/>
      </c>
      <c r="F62" s="133" t="str">
        <f>'ترتيب الطلاب 1'!D64</f>
        <v/>
      </c>
      <c r="G62" s="137" t="str">
        <f t="shared" si="0"/>
        <v/>
      </c>
      <c r="I62" s="93" t="str">
        <f>'ترتيب الطلاب 2'!D64</f>
        <v/>
      </c>
      <c r="J62" s="137" t="str">
        <f t="shared" si="1"/>
        <v/>
      </c>
      <c r="L62" s="93" t="str">
        <f>'ترتيب الطلاب  3'!D64</f>
        <v/>
      </c>
      <c r="M62" s="137" t="str">
        <f t="shared" si="2"/>
        <v/>
      </c>
      <c r="O62" s="93" t="str">
        <f>'ترتيب الطلاب 4'!D64</f>
        <v/>
      </c>
      <c r="P62" s="138" t="str">
        <f t="shared" si="3"/>
        <v/>
      </c>
      <c r="R62" s="93" t="str">
        <f>'ترتيب الطلاب  5'!D64</f>
        <v/>
      </c>
      <c r="S62" s="137" t="str">
        <f t="shared" si="4"/>
        <v/>
      </c>
    </row>
    <row r="63" spans="2:19" ht="15">
      <c r="B63" s="131">
        <f>'ترتيب الطلاب '!A65</f>
        <v>55</v>
      </c>
      <c r="C63" s="19" t="str">
        <f>'ترتيب الطلاب '!B65</f>
        <v/>
      </c>
      <c r="D63" s="93" t="str">
        <f>'ترتيب الطلاب '!D65</f>
        <v/>
      </c>
      <c r="F63" s="133" t="str">
        <f>'ترتيب الطلاب 1'!D65</f>
        <v/>
      </c>
      <c r="G63" s="137" t="str">
        <f t="shared" si="0"/>
        <v/>
      </c>
      <c r="I63" s="93" t="str">
        <f>'ترتيب الطلاب 2'!D65</f>
        <v/>
      </c>
      <c r="J63" s="137" t="str">
        <f t="shared" si="1"/>
        <v/>
      </c>
      <c r="L63" s="93" t="str">
        <f>'ترتيب الطلاب  3'!D65</f>
        <v/>
      </c>
      <c r="M63" s="137" t="str">
        <f t="shared" si="2"/>
        <v/>
      </c>
      <c r="O63" s="93" t="str">
        <f>'ترتيب الطلاب 4'!D65</f>
        <v/>
      </c>
      <c r="P63" s="138" t="str">
        <f t="shared" si="3"/>
        <v/>
      </c>
      <c r="R63" s="93" t="str">
        <f>'ترتيب الطلاب  5'!D65</f>
        <v/>
      </c>
      <c r="S63" s="137" t="str">
        <f t="shared" si="4"/>
        <v/>
      </c>
    </row>
    <row r="64" spans="2:19" ht="15">
      <c r="B64" s="131">
        <f>'ترتيب الطلاب '!A66</f>
        <v>56</v>
      </c>
      <c r="C64" s="19" t="str">
        <f>'ترتيب الطلاب '!B66</f>
        <v/>
      </c>
      <c r="D64" s="93" t="str">
        <f>'ترتيب الطلاب '!D66</f>
        <v/>
      </c>
      <c r="F64" s="133" t="str">
        <f>'ترتيب الطلاب 1'!D66</f>
        <v/>
      </c>
      <c r="G64" s="137" t="str">
        <f t="shared" si="0"/>
        <v/>
      </c>
      <c r="I64" s="93" t="str">
        <f>'ترتيب الطلاب 2'!D66</f>
        <v/>
      </c>
      <c r="J64" s="137" t="str">
        <f t="shared" si="1"/>
        <v/>
      </c>
      <c r="L64" s="93" t="str">
        <f>'ترتيب الطلاب  3'!D66</f>
        <v/>
      </c>
      <c r="M64" s="137" t="str">
        <f t="shared" si="2"/>
        <v/>
      </c>
      <c r="O64" s="93" t="str">
        <f>'ترتيب الطلاب 4'!D66</f>
        <v/>
      </c>
      <c r="P64" s="138" t="str">
        <f t="shared" si="3"/>
        <v/>
      </c>
      <c r="R64" s="93" t="str">
        <f>'ترتيب الطلاب  5'!D66</f>
        <v/>
      </c>
      <c r="S64" s="137" t="str">
        <f t="shared" si="4"/>
        <v/>
      </c>
    </row>
    <row r="65" spans="2:19" ht="15">
      <c r="B65" s="131">
        <f>'ترتيب الطلاب '!A67</f>
        <v>57</v>
      </c>
      <c r="C65" s="19" t="str">
        <f>'ترتيب الطلاب '!B67</f>
        <v/>
      </c>
      <c r="D65" s="93" t="str">
        <f>'ترتيب الطلاب '!D67</f>
        <v/>
      </c>
      <c r="F65" s="133" t="str">
        <f>'ترتيب الطلاب 1'!D67</f>
        <v/>
      </c>
      <c r="G65" s="137" t="str">
        <f t="shared" si="0"/>
        <v/>
      </c>
      <c r="I65" s="93" t="str">
        <f>'ترتيب الطلاب 2'!D67</f>
        <v/>
      </c>
      <c r="J65" s="137" t="str">
        <f t="shared" si="1"/>
        <v/>
      </c>
      <c r="L65" s="93" t="str">
        <f>'ترتيب الطلاب  3'!D67</f>
        <v/>
      </c>
      <c r="M65" s="137" t="str">
        <f t="shared" si="2"/>
        <v/>
      </c>
      <c r="O65" s="93" t="str">
        <f>'ترتيب الطلاب 4'!D67</f>
        <v/>
      </c>
      <c r="P65" s="138" t="str">
        <f t="shared" si="3"/>
        <v/>
      </c>
      <c r="R65" s="93" t="str">
        <f>'ترتيب الطلاب  5'!D67</f>
        <v/>
      </c>
      <c r="S65" s="137" t="str">
        <f t="shared" si="4"/>
        <v/>
      </c>
    </row>
    <row r="66" spans="2:19" ht="15">
      <c r="B66" s="131">
        <f>'ترتيب الطلاب '!A68</f>
        <v>58</v>
      </c>
      <c r="C66" s="19" t="str">
        <f>'ترتيب الطلاب '!B68</f>
        <v/>
      </c>
      <c r="D66" s="93" t="str">
        <f>'ترتيب الطلاب '!D68</f>
        <v/>
      </c>
      <c r="F66" s="133" t="str">
        <f>'ترتيب الطلاب 1'!D68</f>
        <v/>
      </c>
      <c r="G66" s="137" t="str">
        <f t="shared" si="0"/>
        <v/>
      </c>
      <c r="I66" s="93" t="str">
        <f>'ترتيب الطلاب 2'!D68</f>
        <v/>
      </c>
      <c r="J66" s="137" t="str">
        <f t="shared" si="1"/>
        <v/>
      </c>
      <c r="L66" s="93" t="str">
        <f>'ترتيب الطلاب  3'!D68</f>
        <v/>
      </c>
      <c r="M66" s="137" t="str">
        <f t="shared" si="2"/>
        <v/>
      </c>
      <c r="O66" s="93" t="str">
        <f>'ترتيب الطلاب 4'!D68</f>
        <v/>
      </c>
      <c r="P66" s="138" t="str">
        <f t="shared" si="3"/>
        <v/>
      </c>
      <c r="R66" s="93" t="str">
        <f>'ترتيب الطلاب  5'!D68</f>
        <v/>
      </c>
      <c r="S66" s="137" t="str">
        <f t="shared" si="4"/>
        <v/>
      </c>
    </row>
    <row r="67" spans="2:19" ht="15">
      <c r="B67" s="131">
        <f>'ترتيب الطلاب '!A69</f>
        <v>59</v>
      </c>
      <c r="C67" s="19" t="str">
        <f>'ترتيب الطلاب '!B69</f>
        <v/>
      </c>
      <c r="D67" s="93" t="str">
        <f>'ترتيب الطلاب '!D69</f>
        <v/>
      </c>
      <c r="F67" s="133" t="str">
        <f>'ترتيب الطلاب 1'!D69</f>
        <v/>
      </c>
      <c r="G67" s="137" t="str">
        <f t="shared" si="0"/>
        <v/>
      </c>
      <c r="I67" s="93" t="str">
        <f>'ترتيب الطلاب 2'!D69</f>
        <v/>
      </c>
      <c r="J67" s="137" t="str">
        <f t="shared" si="1"/>
        <v/>
      </c>
      <c r="L67" s="93" t="str">
        <f>'ترتيب الطلاب  3'!D69</f>
        <v/>
      </c>
      <c r="M67" s="137" t="str">
        <f t="shared" si="2"/>
        <v/>
      </c>
      <c r="O67" s="93" t="str">
        <f>'ترتيب الطلاب 4'!D69</f>
        <v/>
      </c>
      <c r="P67" s="138" t="str">
        <f t="shared" si="3"/>
        <v/>
      </c>
      <c r="R67" s="93" t="str">
        <f>'ترتيب الطلاب  5'!D69</f>
        <v/>
      </c>
      <c r="S67" s="137" t="str">
        <f t="shared" si="4"/>
        <v/>
      </c>
    </row>
    <row r="68" spans="2:19" ht="15">
      <c r="B68" s="131">
        <f>'ترتيب الطلاب '!A70</f>
        <v>60</v>
      </c>
      <c r="C68" s="19" t="str">
        <f>'ترتيب الطلاب '!B70</f>
        <v/>
      </c>
      <c r="D68" s="93" t="str">
        <f>'ترتيب الطلاب '!D70</f>
        <v/>
      </c>
      <c r="F68" s="133" t="str">
        <f>'ترتيب الطلاب 1'!D70</f>
        <v/>
      </c>
      <c r="G68" s="137" t="str">
        <f t="shared" si="0"/>
        <v/>
      </c>
      <c r="I68" s="93" t="str">
        <f>'ترتيب الطلاب 2'!D70</f>
        <v/>
      </c>
      <c r="J68" s="137" t="str">
        <f t="shared" si="1"/>
        <v/>
      </c>
      <c r="L68" s="93" t="str">
        <f>'ترتيب الطلاب  3'!D70</f>
        <v/>
      </c>
      <c r="M68" s="137" t="str">
        <f t="shared" si="2"/>
        <v/>
      </c>
      <c r="O68" s="93" t="str">
        <f>'ترتيب الطلاب 4'!D70</f>
        <v/>
      </c>
      <c r="P68" s="138" t="str">
        <f t="shared" si="3"/>
        <v/>
      </c>
      <c r="R68" s="93" t="str">
        <f>'ترتيب الطلاب  5'!D70</f>
        <v/>
      </c>
      <c r="S68" s="137" t="str">
        <f t="shared" si="4"/>
        <v/>
      </c>
    </row>
    <row r="69" spans="2:19" ht="15">
      <c r="B69" s="131">
        <f>'ترتيب الطلاب '!A71</f>
        <v>61</v>
      </c>
      <c r="C69" s="19" t="str">
        <f>'ترتيب الطلاب '!B71</f>
        <v/>
      </c>
      <c r="D69" s="93" t="str">
        <f>'ترتيب الطلاب '!D71</f>
        <v/>
      </c>
      <c r="F69" s="133" t="str">
        <f>'ترتيب الطلاب 1'!D71</f>
        <v/>
      </c>
      <c r="G69" s="137" t="str">
        <f t="shared" si="0"/>
        <v/>
      </c>
      <c r="I69" s="93" t="str">
        <f>'ترتيب الطلاب 2'!D71</f>
        <v/>
      </c>
      <c r="J69" s="137" t="str">
        <f t="shared" si="1"/>
        <v/>
      </c>
      <c r="L69" s="93" t="str">
        <f>'ترتيب الطلاب  3'!D71</f>
        <v/>
      </c>
      <c r="M69" s="137" t="str">
        <f t="shared" si="2"/>
        <v/>
      </c>
      <c r="O69" s="93" t="str">
        <f>'ترتيب الطلاب 4'!D71</f>
        <v/>
      </c>
      <c r="P69" s="138" t="str">
        <f t="shared" si="3"/>
        <v/>
      </c>
      <c r="R69" s="93" t="str">
        <f>'ترتيب الطلاب  5'!D71</f>
        <v/>
      </c>
      <c r="S69" s="137" t="str">
        <f t="shared" si="4"/>
        <v/>
      </c>
    </row>
    <row r="70" spans="2:19" ht="15">
      <c r="B70" s="131">
        <f>'ترتيب الطلاب '!A72</f>
        <v>62</v>
      </c>
      <c r="C70" s="19" t="str">
        <f>'ترتيب الطلاب '!B72</f>
        <v/>
      </c>
      <c r="D70" s="93" t="str">
        <f>'ترتيب الطلاب '!D72</f>
        <v/>
      </c>
      <c r="F70" s="133" t="str">
        <f>'ترتيب الطلاب 1'!D72</f>
        <v/>
      </c>
      <c r="G70" s="137" t="str">
        <f t="shared" si="0"/>
        <v/>
      </c>
      <c r="I70" s="93" t="str">
        <f>'ترتيب الطلاب 2'!D72</f>
        <v/>
      </c>
      <c r="J70" s="137" t="str">
        <f t="shared" si="1"/>
        <v/>
      </c>
      <c r="L70" s="93" t="str">
        <f>'ترتيب الطلاب  3'!D72</f>
        <v/>
      </c>
      <c r="M70" s="137" t="str">
        <f t="shared" si="2"/>
        <v/>
      </c>
      <c r="O70" s="93" t="str">
        <f>'ترتيب الطلاب 4'!D72</f>
        <v/>
      </c>
      <c r="P70" s="138" t="str">
        <f t="shared" si="3"/>
        <v/>
      </c>
      <c r="R70" s="93" t="str">
        <f>'ترتيب الطلاب  5'!D72</f>
        <v/>
      </c>
      <c r="S70" s="137" t="str">
        <f t="shared" si="4"/>
        <v/>
      </c>
    </row>
    <row r="71" spans="2:19" ht="15">
      <c r="B71" s="131">
        <f>'ترتيب الطلاب '!A73</f>
        <v>63</v>
      </c>
      <c r="C71" s="19" t="str">
        <f>'ترتيب الطلاب '!B73</f>
        <v/>
      </c>
      <c r="D71" s="93" t="str">
        <f>'ترتيب الطلاب '!D73</f>
        <v/>
      </c>
      <c r="F71" s="133" t="str">
        <f>'ترتيب الطلاب 1'!D73</f>
        <v/>
      </c>
      <c r="G71" s="137" t="str">
        <f t="shared" si="0"/>
        <v/>
      </c>
      <c r="I71" s="93" t="str">
        <f>'ترتيب الطلاب 2'!D73</f>
        <v/>
      </c>
      <c r="J71" s="137" t="str">
        <f t="shared" si="1"/>
        <v/>
      </c>
      <c r="L71" s="93" t="str">
        <f>'ترتيب الطلاب  3'!D73</f>
        <v/>
      </c>
      <c r="M71" s="137" t="str">
        <f t="shared" si="2"/>
        <v/>
      </c>
      <c r="O71" s="93" t="str">
        <f>'ترتيب الطلاب 4'!D73</f>
        <v/>
      </c>
      <c r="P71" s="138" t="str">
        <f t="shared" si="3"/>
        <v/>
      </c>
      <c r="R71" s="93" t="str">
        <f>'ترتيب الطلاب  5'!D73</f>
        <v/>
      </c>
      <c r="S71" s="137" t="str">
        <f t="shared" si="4"/>
        <v/>
      </c>
    </row>
    <row r="72" spans="2:19" ht="15">
      <c r="B72" s="131">
        <f>'ترتيب الطلاب '!A74</f>
        <v>64</v>
      </c>
      <c r="C72" s="19" t="str">
        <f>'ترتيب الطلاب '!B74</f>
        <v/>
      </c>
      <c r="D72" s="93" t="str">
        <f>'ترتيب الطلاب '!D74</f>
        <v/>
      </c>
      <c r="F72" s="133" t="str">
        <f>'ترتيب الطلاب 1'!D74</f>
        <v/>
      </c>
      <c r="G72" s="137" t="str">
        <f t="shared" si="0"/>
        <v/>
      </c>
      <c r="I72" s="93" t="str">
        <f>'ترتيب الطلاب 2'!D74</f>
        <v/>
      </c>
      <c r="J72" s="137" t="str">
        <f t="shared" si="1"/>
        <v/>
      </c>
      <c r="L72" s="93" t="str">
        <f>'ترتيب الطلاب  3'!D74</f>
        <v/>
      </c>
      <c r="M72" s="137" t="str">
        <f t="shared" si="2"/>
        <v/>
      </c>
      <c r="O72" s="93" t="str">
        <f>'ترتيب الطلاب 4'!D74</f>
        <v/>
      </c>
      <c r="P72" s="138" t="str">
        <f t="shared" si="3"/>
        <v/>
      </c>
      <c r="R72" s="93" t="str">
        <f>'ترتيب الطلاب  5'!D74</f>
        <v/>
      </c>
      <c r="S72" s="137" t="str">
        <f t="shared" si="4"/>
        <v/>
      </c>
    </row>
    <row r="73" spans="2:19" ht="15">
      <c r="B73" s="131">
        <f>'ترتيب الطلاب '!A75</f>
        <v>65</v>
      </c>
      <c r="C73" s="19" t="str">
        <f>'ترتيب الطلاب '!B75</f>
        <v/>
      </c>
      <c r="D73" s="93" t="str">
        <f>'ترتيب الطلاب '!D75</f>
        <v/>
      </c>
      <c r="F73" s="133" t="str">
        <f>'ترتيب الطلاب 1'!D75</f>
        <v/>
      </c>
      <c r="G73" s="137" t="str">
        <f t="shared" si="0"/>
        <v/>
      </c>
      <c r="I73" s="93" t="str">
        <f>'ترتيب الطلاب 2'!D75</f>
        <v/>
      </c>
      <c r="J73" s="137" t="str">
        <f t="shared" si="1"/>
        <v/>
      </c>
      <c r="L73" s="93" t="str">
        <f>'ترتيب الطلاب  3'!D75</f>
        <v/>
      </c>
      <c r="M73" s="137" t="str">
        <f t="shared" si="2"/>
        <v/>
      </c>
      <c r="O73" s="93" t="str">
        <f>'ترتيب الطلاب 4'!D75</f>
        <v/>
      </c>
      <c r="P73" s="138" t="str">
        <f t="shared" si="3"/>
        <v/>
      </c>
      <c r="R73" s="93" t="str">
        <f>'ترتيب الطلاب  5'!D75</f>
        <v/>
      </c>
      <c r="S73" s="137" t="str">
        <f t="shared" si="4"/>
        <v/>
      </c>
    </row>
    <row r="74" spans="2:19" ht="15">
      <c r="B74" s="131">
        <f>'ترتيب الطلاب '!A76</f>
        <v>66</v>
      </c>
      <c r="C74" s="19" t="str">
        <f>'ترتيب الطلاب '!B76</f>
        <v/>
      </c>
      <c r="D74" s="93" t="str">
        <f>'ترتيب الطلاب '!D76</f>
        <v/>
      </c>
      <c r="F74" s="133" t="str">
        <f>'ترتيب الطلاب 1'!D76</f>
        <v/>
      </c>
      <c r="G74" s="137" t="str">
        <f t="shared" ref="G74:G128" si="5">IF(F74="","",(F74-D74))</f>
        <v/>
      </c>
      <c r="I74" s="93" t="str">
        <f>'ترتيب الطلاب 2'!D76</f>
        <v/>
      </c>
      <c r="J74" s="137" t="str">
        <f t="shared" ref="J74:J128" si="6">IF(I74="","",(I74-F74))</f>
        <v/>
      </c>
      <c r="L74" s="93" t="str">
        <f>'ترتيب الطلاب  3'!D76</f>
        <v/>
      </c>
      <c r="M74" s="137" t="str">
        <f t="shared" ref="M74:M128" si="7">IF(L74="","",(L74-I74))</f>
        <v/>
      </c>
      <c r="O74" s="93" t="str">
        <f>'ترتيب الطلاب 4'!D76</f>
        <v/>
      </c>
      <c r="P74" s="138" t="str">
        <f t="shared" ref="P74:P128" si="8">IF(O74="","",(O74-L74))</f>
        <v/>
      </c>
      <c r="R74" s="93" t="str">
        <f>'ترتيب الطلاب  5'!D76</f>
        <v/>
      </c>
      <c r="S74" s="137" t="str">
        <f t="shared" ref="S74:S128" si="9">IF(R74="","",(R74-O74))</f>
        <v/>
      </c>
    </row>
    <row r="75" spans="2:19" ht="15">
      <c r="B75" s="131">
        <f>'ترتيب الطلاب '!A77</f>
        <v>67</v>
      </c>
      <c r="C75" s="19" t="str">
        <f>'ترتيب الطلاب '!B77</f>
        <v/>
      </c>
      <c r="D75" s="93" t="str">
        <f>'ترتيب الطلاب '!D77</f>
        <v/>
      </c>
      <c r="F75" s="133" t="str">
        <f>'ترتيب الطلاب 1'!D77</f>
        <v/>
      </c>
      <c r="G75" s="137" t="str">
        <f t="shared" si="5"/>
        <v/>
      </c>
      <c r="I75" s="93" t="str">
        <f>'ترتيب الطلاب 2'!D77</f>
        <v/>
      </c>
      <c r="J75" s="137" t="str">
        <f t="shared" si="6"/>
        <v/>
      </c>
      <c r="L75" s="93" t="str">
        <f>'ترتيب الطلاب  3'!D77</f>
        <v/>
      </c>
      <c r="M75" s="137" t="str">
        <f t="shared" si="7"/>
        <v/>
      </c>
      <c r="O75" s="93" t="str">
        <f>'ترتيب الطلاب 4'!D77</f>
        <v/>
      </c>
      <c r="P75" s="138" t="str">
        <f t="shared" si="8"/>
        <v/>
      </c>
      <c r="R75" s="93" t="str">
        <f>'ترتيب الطلاب  5'!D77</f>
        <v/>
      </c>
      <c r="S75" s="137" t="str">
        <f t="shared" si="9"/>
        <v/>
      </c>
    </row>
    <row r="76" spans="2:19" ht="15">
      <c r="B76" s="131">
        <f>'ترتيب الطلاب '!A78</f>
        <v>68</v>
      </c>
      <c r="C76" s="19" t="str">
        <f>'ترتيب الطلاب '!B78</f>
        <v/>
      </c>
      <c r="D76" s="93" t="str">
        <f>'ترتيب الطلاب '!D78</f>
        <v/>
      </c>
      <c r="F76" s="133" t="str">
        <f>'ترتيب الطلاب 1'!D78</f>
        <v/>
      </c>
      <c r="G76" s="137" t="str">
        <f t="shared" si="5"/>
        <v/>
      </c>
      <c r="I76" s="93" t="str">
        <f>'ترتيب الطلاب 2'!D78</f>
        <v/>
      </c>
      <c r="J76" s="137" t="str">
        <f t="shared" si="6"/>
        <v/>
      </c>
      <c r="L76" s="93" t="str">
        <f>'ترتيب الطلاب  3'!D78</f>
        <v/>
      </c>
      <c r="M76" s="137" t="str">
        <f t="shared" si="7"/>
        <v/>
      </c>
      <c r="O76" s="93" t="str">
        <f>'ترتيب الطلاب 4'!D78</f>
        <v/>
      </c>
      <c r="P76" s="138" t="str">
        <f t="shared" si="8"/>
        <v/>
      </c>
      <c r="R76" s="93" t="str">
        <f>'ترتيب الطلاب  5'!D78</f>
        <v/>
      </c>
      <c r="S76" s="137" t="str">
        <f t="shared" si="9"/>
        <v/>
      </c>
    </row>
    <row r="77" spans="2:19" ht="15">
      <c r="B77" s="131">
        <f>'ترتيب الطلاب '!A79</f>
        <v>69</v>
      </c>
      <c r="C77" s="19" t="str">
        <f>'ترتيب الطلاب '!B79</f>
        <v/>
      </c>
      <c r="D77" s="93" t="str">
        <f>'ترتيب الطلاب '!D79</f>
        <v/>
      </c>
      <c r="F77" s="133" t="str">
        <f>'ترتيب الطلاب 1'!D79</f>
        <v/>
      </c>
      <c r="G77" s="137" t="str">
        <f t="shared" si="5"/>
        <v/>
      </c>
      <c r="I77" s="93" t="str">
        <f>'ترتيب الطلاب 2'!D79</f>
        <v/>
      </c>
      <c r="J77" s="137" t="str">
        <f t="shared" si="6"/>
        <v/>
      </c>
      <c r="L77" s="93" t="str">
        <f>'ترتيب الطلاب  3'!D79</f>
        <v/>
      </c>
      <c r="M77" s="137" t="str">
        <f t="shared" si="7"/>
        <v/>
      </c>
      <c r="O77" s="93" t="str">
        <f>'ترتيب الطلاب 4'!D79</f>
        <v/>
      </c>
      <c r="P77" s="138" t="str">
        <f t="shared" si="8"/>
        <v/>
      </c>
      <c r="R77" s="93" t="str">
        <f>'ترتيب الطلاب  5'!D79</f>
        <v/>
      </c>
      <c r="S77" s="137" t="str">
        <f t="shared" si="9"/>
        <v/>
      </c>
    </row>
    <row r="78" spans="2:19" ht="15">
      <c r="B78" s="131">
        <f>'ترتيب الطلاب '!A80</f>
        <v>70</v>
      </c>
      <c r="C78" s="19" t="str">
        <f>'ترتيب الطلاب '!B80</f>
        <v/>
      </c>
      <c r="D78" s="93" t="str">
        <f>'ترتيب الطلاب '!D80</f>
        <v/>
      </c>
      <c r="F78" s="133" t="str">
        <f>'ترتيب الطلاب 1'!D80</f>
        <v/>
      </c>
      <c r="G78" s="137" t="str">
        <f t="shared" si="5"/>
        <v/>
      </c>
      <c r="I78" s="93" t="str">
        <f>'ترتيب الطلاب 2'!D80</f>
        <v/>
      </c>
      <c r="J78" s="137" t="str">
        <f t="shared" si="6"/>
        <v/>
      </c>
      <c r="L78" s="93" t="str">
        <f>'ترتيب الطلاب  3'!D80</f>
        <v/>
      </c>
      <c r="M78" s="137" t="str">
        <f t="shared" si="7"/>
        <v/>
      </c>
      <c r="O78" s="93" t="str">
        <f>'ترتيب الطلاب 4'!D80</f>
        <v/>
      </c>
      <c r="P78" s="138" t="str">
        <f t="shared" si="8"/>
        <v/>
      </c>
      <c r="R78" s="93" t="str">
        <f>'ترتيب الطلاب  5'!D80</f>
        <v/>
      </c>
      <c r="S78" s="137" t="str">
        <f t="shared" si="9"/>
        <v/>
      </c>
    </row>
    <row r="79" spans="2:19" ht="15">
      <c r="B79" s="131">
        <f>'ترتيب الطلاب '!A81</f>
        <v>71</v>
      </c>
      <c r="C79" s="19" t="str">
        <f>'ترتيب الطلاب '!B81</f>
        <v/>
      </c>
      <c r="D79" s="93" t="str">
        <f>'ترتيب الطلاب '!D81</f>
        <v/>
      </c>
      <c r="F79" s="133" t="str">
        <f>'ترتيب الطلاب 1'!D81</f>
        <v/>
      </c>
      <c r="G79" s="137" t="str">
        <f t="shared" si="5"/>
        <v/>
      </c>
      <c r="I79" s="93" t="str">
        <f>'ترتيب الطلاب 2'!D81</f>
        <v/>
      </c>
      <c r="J79" s="137" t="str">
        <f t="shared" si="6"/>
        <v/>
      </c>
      <c r="L79" s="93" t="str">
        <f>'ترتيب الطلاب  3'!D81</f>
        <v/>
      </c>
      <c r="M79" s="137" t="str">
        <f t="shared" si="7"/>
        <v/>
      </c>
      <c r="O79" s="93" t="str">
        <f>'ترتيب الطلاب 4'!D81</f>
        <v/>
      </c>
      <c r="P79" s="138" t="str">
        <f t="shared" si="8"/>
        <v/>
      </c>
      <c r="R79" s="93" t="str">
        <f>'ترتيب الطلاب  5'!D81</f>
        <v/>
      </c>
      <c r="S79" s="137" t="str">
        <f t="shared" si="9"/>
        <v/>
      </c>
    </row>
    <row r="80" spans="2:19" ht="15">
      <c r="B80" s="131">
        <f>'ترتيب الطلاب '!A82</f>
        <v>72</v>
      </c>
      <c r="C80" s="19" t="str">
        <f>'ترتيب الطلاب '!B82</f>
        <v/>
      </c>
      <c r="D80" s="93" t="str">
        <f>'ترتيب الطلاب '!D82</f>
        <v/>
      </c>
      <c r="F80" s="133" t="str">
        <f>'ترتيب الطلاب 1'!D82</f>
        <v/>
      </c>
      <c r="G80" s="137" t="str">
        <f t="shared" si="5"/>
        <v/>
      </c>
      <c r="I80" s="93" t="str">
        <f>'ترتيب الطلاب 2'!D82</f>
        <v/>
      </c>
      <c r="J80" s="137" t="str">
        <f t="shared" si="6"/>
        <v/>
      </c>
      <c r="L80" s="93" t="str">
        <f>'ترتيب الطلاب  3'!D82</f>
        <v/>
      </c>
      <c r="M80" s="137" t="str">
        <f t="shared" si="7"/>
        <v/>
      </c>
      <c r="O80" s="93" t="str">
        <f>'ترتيب الطلاب 4'!D82</f>
        <v/>
      </c>
      <c r="P80" s="138" t="str">
        <f t="shared" si="8"/>
        <v/>
      </c>
      <c r="R80" s="93" t="str">
        <f>'ترتيب الطلاب  5'!D82</f>
        <v/>
      </c>
      <c r="S80" s="137" t="str">
        <f t="shared" si="9"/>
        <v/>
      </c>
    </row>
    <row r="81" spans="2:19" ht="15">
      <c r="B81" s="131">
        <f>'ترتيب الطلاب '!A83</f>
        <v>73</v>
      </c>
      <c r="C81" s="19" t="str">
        <f>'ترتيب الطلاب '!B83</f>
        <v/>
      </c>
      <c r="D81" s="93" t="str">
        <f>'ترتيب الطلاب '!D83</f>
        <v/>
      </c>
      <c r="F81" s="133" t="str">
        <f>'ترتيب الطلاب 1'!D83</f>
        <v/>
      </c>
      <c r="G81" s="137" t="str">
        <f t="shared" si="5"/>
        <v/>
      </c>
      <c r="I81" s="93" t="str">
        <f>'ترتيب الطلاب 2'!D83</f>
        <v/>
      </c>
      <c r="J81" s="137" t="str">
        <f t="shared" si="6"/>
        <v/>
      </c>
      <c r="L81" s="93" t="str">
        <f>'ترتيب الطلاب  3'!D83</f>
        <v/>
      </c>
      <c r="M81" s="137" t="str">
        <f t="shared" si="7"/>
        <v/>
      </c>
      <c r="O81" s="93" t="str">
        <f>'ترتيب الطلاب 4'!D83</f>
        <v/>
      </c>
      <c r="P81" s="138" t="str">
        <f t="shared" si="8"/>
        <v/>
      </c>
      <c r="R81" s="93" t="str">
        <f>'ترتيب الطلاب  5'!D83</f>
        <v/>
      </c>
      <c r="S81" s="137" t="str">
        <f t="shared" si="9"/>
        <v/>
      </c>
    </row>
    <row r="82" spans="2:19" ht="15">
      <c r="B82" s="131">
        <f>'ترتيب الطلاب '!A84</f>
        <v>74</v>
      </c>
      <c r="C82" s="19" t="str">
        <f>'ترتيب الطلاب '!B84</f>
        <v/>
      </c>
      <c r="D82" s="93" t="str">
        <f>'ترتيب الطلاب '!D84</f>
        <v/>
      </c>
      <c r="F82" s="133" t="str">
        <f>'ترتيب الطلاب 1'!D84</f>
        <v/>
      </c>
      <c r="G82" s="137" t="str">
        <f t="shared" si="5"/>
        <v/>
      </c>
      <c r="I82" s="93" t="str">
        <f>'ترتيب الطلاب 2'!D84</f>
        <v/>
      </c>
      <c r="J82" s="137" t="str">
        <f t="shared" si="6"/>
        <v/>
      </c>
      <c r="L82" s="93" t="str">
        <f>'ترتيب الطلاب  3'!D84</f>
        <v/>
      </c>
      <c r="M82" s="137" t="str">
        <f t="shared" si="7"/>
        <v/>
      </c>
      <c r="O82" s="93" t="str">
        <f>'ترتيب الطلاب 4'!D84</f>
        <v/>
      </c>
      <c r="P82" s="138" t="str">
        <f t="shared" si="8"/>
        <v/>
      </c>
      <c r="R82" s="93" t="str">
        <f>'ترتيب الطلاب  5'!D84</f>
        <v/>
      </c>
      <c r="S82" s="137" t="str">
        <f t="shared" si="9"/>
        <v/>
      </c>
    </row>
    <row r="83" spans="2:19" ht="15">
      <c r="B83" s="131">
        <f>'ترتيب الطلاب '!A85</f>
        <v>75</v>
      </c>
      <c r="C83" s="19" t="str">
        <f>'ترتيب الطلاب '!B85</f>
        <v/>
      </c>
      <c r="D83" s="93" t="str">
        <f>'ترتيب الطلاب '!D85</f>
        <v/>
      </c>
      <c r="F83" s="133" t="str">
        <f>'ترتيب الطلاب 1'!D85</f>
        <v/>
      </c>
      <c r="G83" s="137" t="str">
        <f t="shared" si="5"/>
        <v/>
      </c>
      <c r="I83" s="93" t="str">
        <f>'ترتيب الطلاب 2'!D85</f>
        <v/>
      </c>
      <c r="J83" s="137" t="str">
        <f t="shared" si="6"/>
        <v/>
      </c>
      <c r="L83" s="93" t="str">
        <f>'ترتيب الطلاب  3'!D85</f>
        <v/>
      </c>
      <c r="M83" s="137" t="str">
        <f t="shared" si="7"/>
        <v/>
      </c>
      <c r="O83" s="93" t="str">
        <f>'ترتيب الطلاب 4'!D85</f>
        <v/>
      </c>
      <c r="P83" s="138" t="str">
        <f t="shared" si="8"/>
        <v/>
      </c>
      <c r="R83" s="93" t="str">
        <f>'ترتيب الطلاب  5'!D85</f>
        <v/>
      </c>
      <c r="S83" s="137" t="str">
        <f t="shared" si="9"/>
        <v/>
      </c>
    </row>
    <row r="84" spans="2:19" ht="15">
      <c r="B84" s="131">
        <f>'ترتيب الطلاب '!A86</f>
        <v>76</v>
      </c>
      <c r="C84" s="19" t="str">
        <f>'ترتيب الطلاب '!B86</f>
        <v/>
      </c>
      <c r="D84" s="93" t="str">
        <f>'ترتيب الطلاب '!D86</f>
        <v/>
      </c>
      <c r="F84" s="133" t="str">
        <f>'ترتيب الطلاب 1'!D86</f>
        <v/>
      </c>
      <c r="G84" s="137" t="str">
        <f t="shared" si="5"/>
        <v/>
      </c>
      <c r="I84" s="93" t="str">
        <f>'ترتيب الطلاب 2'!D86</f>
        <v/>
      </c>
      <c r="J84" s="137" t="str">
        <f t="shared" si="6"/>
        <v/>
      </c>
      <c r="L84" s="93" t="str">
        <f>'ترتيب الطلاب  3'!D86</f>
        <v/>
      </c>
      <c r="M84" s="137" t="str">
        <f t="shared" si="7"/>
        <v/>
      </c>
      <c r="O84" s="93" t="str">
        <f>'ترتيب الطلاب 4'!D86</f>
        <v/>
      </c>
      <c r="P84" s="138" t="str">
        <f t="shared" si="8"/>
        <v/>
      </c>
      <c r="R84" s="93" t="str">
        <f>'ترتيب الطلاب  5'!D86</f>
        <v/>
      </c>
      <c r="S84" s="137" t="str">
        <f t="shared" si="9"/>
        <v/>
      </c>
    </row>
    <row r="85" spans="2:19" ht="15">
      <c r="B85" s="131">
        <f>'ترتيب الطلاب '!A87</f>
        <v>77</v>
      </c>
      <c r="C85" s="19" t="str">
        <f>'ترتيب الطلاب '!B87</f>
        <v/>
      </c>
      <c r="D85" s="93" t="str">
        <f>'ترتيب الطلاب '!D87</f>
        <v/>
      </c>
      <c r="F85" s="133" t="str">
        <f>'ترتيب الطلاب 1'!D87</f>
        <v/>
      </c>
      <c r="G85" s="137" t="str">
        <f t="shared" si="5"/>
        <v/>
      </c>
      <c r="I85" s="93" t="str">
        <f>'ترتيب الطلاب 2'!D87</f>
        <v/>
      </c>
      <c r="J85" s="137" t="str">
        <f t="shared" si="6"/>
        <v/>
      </c>
      <c r="L85" s="93" t="str">
        <f>'ترتيب الطلاب  3'!D87</f>
        <v/>
      </c>
      <c r="M85" s="137" t="str">
        <f t="shared" si="7"/>
        <v/>
      </c>
      <c r="O85" s="93" t="str">
        <f>'ترتيب الطلاب 4'!D87</f>
        <v/>
      </c>
      <c r="P85" s="138" t="str">
        <f t="shared" si="8"/>
        <v/>
      </c>
      <c r="R85" s="93" t="str">
        <f>'ترتيب الطلاب  5'!D87</f>
        <v/>
      </c>
      <c r="S85" s="137" t="str">
        <f t="shared" si="9"/>
        <v/>
      </c>
    </row>
    <row r="86" spans="2:19" ht="15">
      <c r="B86" s="131">
        <f>'ترتيب الطلاب '!A88</f>
        <v>78</v>
      </c>
      <c r="C86" s="19" t="str">
        <f>'ترتيب الطلاب '!B88</f>
        <v/>
      </c>
      <c r="D86" s="93" t="str">
        <f>'ترتيب الطلاب '!D88</f>
        <v/>
      </c>
      <c r="F86" s="133" t="str">
        <f>'ترتيب الطلاب 1'!D88</f>
        <v/>
      </c>
      <c r="G86" s="137" t="str">
        <f t="shared" si="5"/>
        <v/>
      </c>
      <c r="I86" s="93" t="str">
        <f>'ترتيب الطلاب 2'!D88</f>
        <v/>
      </c>
      <c r="J86" s="137" t="str">
        <f t="shared" si="6"/>
        <v/>
      </c>
      <c r="L86" s="93" t="str">
        <f>'ترتيب الطلاب  3'!D88</f>
        <v/>
      </c>
      <c r="M86" s="137" t="str">
        <f t="shared" si="7"/>
        <v/>
      </c>
      <c r="O86" s="93" t="str">
        <f>'ترتيب الطلاب 4'!D88</f>
        <v/>
      </c>
      <c r="P86" s="138" t="str">
        <f t="shared" si="8"/>
        <v/>
      </c>
      <c r="R86" s="93" t="str">
        <f>'ترتيب الطلاب  5'!D88</f>
        <v/>
      </c>
      <c r="S86" s="137" t="str">
        <f t="shared" si="9"/>
        <v/>
      </c>
    </row>
    <row r="87" spans="2:19" ht="15">
      <c r="B87" s="131">
        <f>'ترتيب الطلاب '!A89</f>
        <v>79</v>
      </c>
      <c r="C87" s="19" t="str">
        <f>'ترتيب الطلاب '!B89</f>
        <v/>
      </c>
      <c r="D87" s="93" t="str">
        <f>'ترتيب الطلاب '!D89</f>
        <v/>
      </c>
      <c r="F87" s="133" t="str">
        <f>'ترتيب الطلاب 1'!D89</f>
        <v/>
      </c>
      <c r="G87" s="137" t="str">
        <f t="shared" si="5"/>
        <v/>
      </c>
      <c r="I87" s="93" t="str">
        <f>'ترتيب الطلاب 2'!D89</f>
        <v/>
      </c>
      <c r="J87" s="137" t="str">
        <f t="shared" si="6"/>
        <v/>
      </c>
      <c r="L87" s="93" t="str">
        <f>'ترتيب الطلاب  3'!D89</f>
        <v/>
      </c>
      <c r="M87" s="137" t="str">
        <f t="shared" si="7"/>
        <v/>
      </c>
      <c r="O87" s="93" t="str">
        <f>'ترتيب الطلاب 4'!D89</f>
        <v/>
      </c>
      <c r="P87" s="138" t="str">
        <f t="shared" si="8"/>
        <v/>
      </c>
      <c r="R87" s="93" t="str">
        <f>'ترتيب الطلاب  5'!D89</f>
        <v/>
      </c>
      <c r="S87" s="137" t="str">
        <f t="shared" si="9"/>
        <v/>
      </c>
    </row>
    <row r="88" spans="2:19" ht="15">
      <c r="B88" s="131">
        <f>'ترتيب الطلاب '!A90</f>
        <v>80</v>
      </c>
      <c r="C88" s="19" t="str">
        <f>'ترتيب الطلاب '!B90</f>
        <v/>
      </c>
      <c r="D88" s="93" t="str">
        <f>'ترتيب الطلاب '!D90</f>
        <v/>
      </c>
      <c r="F88" s="133" t="str">
        <f>'ترتيب الطلاب 1'!D90</f>
        <v/>
      </c>
      <c r="G88" s="137" t="str">
        <f t="shared" si="5"/>
        <v/>
      </c>
      <c r="I88" s="93" t="str">
        <f>'ترتيب الطلاب 2'!D90</f>
        <v/>
      </c>
      <c r="J88" s="137" t="str">
        <f t="shared" si="6"/>
        <v/>
      </c>
      <c r="L88" s="93" t="str">
        <f>'ترتيب الطلاب  3'!D90</f>
        <v/>
      </c>
      <c r="M88" s="137" t="str">
        <f t="shared" si="7"/>
        <v/>
      </c>
      <c r="O88" s="93" t="str">
        <f>'ترتيب الطلاب 4'!D90</f>
        <v/>
      </c>
      <c r="P88" s="138" t="str">
        <f t="shared" si="8"/>
        <v/>
      </c>
      <c r="R88" s="93" t="str">
        <f>'ترتيب الطلاب  5'!D90</f>
        <v/>
      </c>
      <c r="S88" s="137" t="str">
        <f t="shared" si="9"/>
        <v/>
      </c>
    </row>
    <row r="89" spans="2:19" ht="15">
      <c r="B89" s="131">
        <f>'ترتيب الطلاب '!A91</f>
        <v>81</v>
      </c>
      <c r="C89" s="19" t="str">
        <f>'ترتيب الطلاب '!B91</f>
        <v/>
      </c>
      <c r="D89" s="93" t="str">
        <f>'ترتيب الطلاب '!D91</f>
        <v/>
      </c>
      <c r="F89" s="133" t="str">
        <f>'ترتيب الطلاب 1'!D91</f>
        <v/>
      </c>
      <c r="G89" s="137" t="str">
        <f t="shared" si="5"/>
        <v/>
      </c>
      <c r="I89" s="93" t="str">
        <f>'ترتيب الطلاب 2'!D91</f>
        <v/>
      </c>
      <c r="J89" s="137" t="str">
        <f t="shared" si="6"/>
        <v/>
      </c>
      <c r="L89" s="93" t="str">
        <f>'ترتيب الطلاب  3'!D91</f>
        <v/>
      </c>
      <c r="M89" s="137" t="str">
        <f t="shared" si="7"/>
        <v/>
      </c>
      <c r="O89" s="93" t="str">
        <f>'ترتيب الطلاب 4'!D91</f>
        <v/>
      </c>
      <c r="P89" s="138" t="str">
        <f t="shared" si="8"/>
        <v/>
      </c>
      <c r="R89" s="93" t="str">
        <f>'ترتيب الطلاب  5'!D91</f>
        <v/>
      </c>
      <c r="S89" s="137" t="str">
        <f t="shared" si="9"/>
        <v/>
      </c>
    </row>
    <row r="90" spans="2:19" ht="15">
      <c r="B90" s="131">
        <f>'ترتيب الطلاب '!A92</f>
        <v>82</v>
      </c>
      <c r="C90" s="19" t="str">
        <f>'ترتيب الطلاب '!B92</f>
        <v/>
      </c>
      <c r="D90" s="93" t="str">
        <f>'ترتيب الطلاب '!D92</f>
        <v/>
      </c>
      <c r="F90" s="133" t="str">
        <f>'ترتيب الطلاب 1'!D92</f>
        <v/>
      </c>
      <c r="G90" s="137" t="str">
        <f t="shared" si="5"/>
        <v/>
      </c>
      <c r="I90" s="93" t="str">
        <f>'ترتيب الطلاب 2'!D92</f>
        <v/>
      </c>
      <c r="J90" s="137" t="str">
        <f t="shared" si="6"/>
        <v/>
      </c>
      <c r="L90" s="93" t="str">
        <f>'ترتيب الطلاب  3'!D92</f>
        <v/>
      </c>
      <c r="M90" s="137" t="str">
        <f t="shared" si="7"/>
        <v/>
      </c>
      <c r="O90" s="93" t="str">
        <f>'ترتيب الطلاب 4'!D92</f>
        <v/>
      </c>
      <c r="P90" s="138" t="str">
        <f t="shared" si="8"/>
        <v/>
      </c>
      <c r="R90" s="93" t="str">
        <f>'ترتيب الطلاب  5'!D92</f>
        <v/>
      </c>
      <c r="S90" s="137" t="str">
        <f t="shared" si="9"/>
        <v/>
      </c>
    </row>
    <row r="91" spans="2:19" ht="15">
      <c r="B91" s="131">
        <f>'ترتيب الطلاب '!A93</f>
        <v>83</v>
      </c>
      <c r="C91" s="19" t="str">
        <f>'ترتيب الطلاب '!B93</f>
        <v/>
      </c>
      <c r="D91" s="93" t="str">
        <f>'ترتيب الطلاب '!D93</f>
        <v/>
      </c>
      <c r="F91" s="133" t="str">
        <f>'ترتيب الطلاب 1'!D93</f>
        <v/>
      </c>
      <c r="G91" s="137" t="str">
        <f t="shared" si="5"/>
        <v/>
      </c>
      <c r="I91" s="93" t="str">
        <f>'ترتيب الطلاب 2'!D93</f>
        <v/>
      </c>
      <c r="J91" s="137" t="str">
        <f t="shared" si="6"/>
        <v/>
      </c>
      <c r="L91" s="93" t="str">
        <f>'ترتيب الطلاب  3'!D93</f>
        <v/>
      </c>
      <c r="M91" s="137" t="str">
        <f t="shared" si="7"/>
        <v/>
      </c>
      <c r="O91" s="93" t="str">
        <f>'ترتيب الطلاب 4'!D93</f>
        <v/>
      </c>
      <c r="P91" s="138" t="str">
        <f t="shared" si="8"/>
        <v/>
      </c>
      <c r="R91" s="93" t="str">
        <f>'ترتيب الطلاب  5'!D93</f>
        <v/>
      </c>
      <c r="S91" s="137" t="str">
        <f t="shared" si="9"/>
        <v/>
      </c>
    </row>
    <row r="92" spans="2:19" ht="15">
      <c r="B92" s="131">
        <f>'ترتيب الطلاب '!A94</f>
        <v>84</v>
      </c>
      <c r="C92" s="19" t="str">
        <f>'ترتيب الطلاب '!B94</f>
        <v/>
      </c>
      <c r="D92" s="93" t="str">
        <f>'ترتيب الطلاب '!D94</f>
        <v/>
      </c>
      <c r="F92" s="133" t="str">
        <f>'ترتيب الطلاب 1'!D94</f>
        <v/>
      </c>
      <c r="G92" s="137" t="str">
        <f t="shared" si="5"/>
        <v/>
      </c>
      <c r="I92" s="93" t="str">
        <f>'ترتيب الطلاب 2'!D94</f>
        <v/>
      </c>
      <c r="J92" s="137" t="str">
        <f t="shared" si="6"/>
        <v/>
      </c>
      <c r="L92" s="93" t="str">
        <f>'ترتيب الطلاب  3'!D94</f>
        <v/>
      </c>
      <c r="M92" s="137" t="str">
        <f t="shared" si="7"/>
        <v/>
      </c>
      <c r="O92" s="93" t="str">
        <f>'ترتيب الطلاب 4'!D94</f>
        <v/>
      </c>
      <c r="P92" s="138" t="str">
        <f t="shared" si="8"/>
        <v/>
      </c>
      <c r="R92" s="93" t="str">
        <f>'ترتيب الطلاب  5'!D94</f>
        <v/>
      </c>
      <c r="S92" s="137" t="str">
        <f t="shared" si="9"/>
        <v/>
      </c>
    </row>
    <row r="93" spans="2:19" ht="15">
      <c r="B93" s="131">
        <f>'ترتيب الطلاب '!A95</f>
        <v>85</v>
      </c>
      <c r="C93" s="19" t="str">
        <f>'ترتيب الطلاب '!B95</f>
        <v/>
      </c>
      <c r="D93" s="93" t="str">
        <f>'ترتيب الطلاب '!D95</f>
        <v/>
      </c>
      <c r="F93" s="133" t="str">
        <f>'ترتيب الطلاب 1'!D95</f>
        <v/>
      </c>
      <c r="G93" s="137" t="str">
        <f t="shared" si="5"/>
        <v/>
      </c>
      <c r="I93" s="93" t="str">
        <f>'ترتيب الطلاب 2'!D95</f>
        <v/>
      </c>
      <c r="J93" s="137" t="str">
        <f t="shared" si="6"/>
        <v/>
      </c>
      <c r="L93" s="93" t="str">
        <f>'ترتيب الطلاب  3'!D95</f>
        <v/>
      </c>
      <c r="M93" s="137" t="str">
        <f t="shared" si="7"/>
        <v/>
      </c>
      <c r="O93" s="93" t="str">
        <f>'ترتيب الطلاب 4'!D95</f>
        <v/>
      </c>
      <c r="P93" s="138" t="str">
        <f t="shared" si="8"/>
        <v/>
      </c>
      <c r="R93" s="93" t="str">
        <f>'ترتيب الطلاب  5'!D95</f>
        <v/>
      </c>
      <c r="S93" s="137" t="str">
        <f t="shared" si="9"/>
        <v/>
      </c>
    </row>
    <row r="94" spans="2:19" ht="15">
      <c r="B94" s="131">
        <f>'ترتيب الطلاب '!A96</f>
        <v>86</v>
      </c>
      <c r="C94" s="19" t="str">
        <f>'ترتيب الطلاب '!B96</f>
        <v/>
      </c>
      <c r="D94" s="93" t="str">
        <f>'ترتيب الطلاب '!D96</f>
        <v/>
      </c>
      <c r="F94" s="133" t="str">
        <f>'ترتيب الطلاب 1'!D96</f>
        <v/>
      </c>
      <c r="G94" s="137" t="str">
        <f t="shared" si="5"/>
        <v/>
      </c>
      <c r="I94" s="93" t="str">
        <f>'ترتيب الطلاب 2'!D96</f>
        <v/>
      </c>
      <c r="J94" s="137" t="str">
        <f t="shared" si="6"/>
        <v/>
      </c>
      <c r="L94" s="93" t="str">
        <f>'ترتيب الطلاب  3'!D96</f>
        <v/>
      </c>
      <c r="M94" s="137" t="str">
        <f t="shared" si="7"/>
        <v/>
      </c>
      <c r="O94" s="93" t="str">
        <f>'ترتيب الطلاب 4'!D96</f>
        <v/>
      </c>
      <c r="P94" s="138" t="str">
        <f t="shared" si="8"/>
        <v/>
      </c>
      <c r="R94" s="93" t="str">
        <f>'ترتيب الطلاب  5'!D96</f>
        <v/>
      </c>
      <c r="S94" s="137" t="str">
        <f t="shared" si="9"/>
        <v/>
      </c>
    </row>
    <row r="95" spans="2:19" ht="15">
      <c r="B95" s="131">
        <f>'ترتيب الطلاب '!A97</f>
        <v>87</v>
      </c>
      <c r="C95" s="19" t="str">
        <f>'ترتيب الطلاب '!B97</f>
        <v/>
      </c>
      <c r="D95" s="93" t="str">
        <f>'ترتيب الطلاب '!D97</f>
        <v/>
      </c>
      <c r="F95" s="133" t="str">
        <f>'ترتيب الطلاب 1'!D97</f>
        <v/>
      </c>
      <c r="G95" s="137" t="str">
        <f t="shared" si="5"/>
        <v/>
      </c>
      <c r="I95" s="93" t="str">
        <f>'ترتيب الطلاب 2'!D97</f>
        <v/>
      </c>
      <c r="J95" s="137" t="str">
        <f t="shared" si="6"/>
        <v/>
      </c>
      <c r="L95" s="93" t="str">
        <f>'ترتيب الطلاب  3'!D97</f>
        <v/>
      </c>
      <c r="M95" s="137" t="str">
        <f t="shared" si="7"/>
        <v/>
      </c>
      <c r="O95" s="93" t="str">
        <f>'ترتيب الطلاب 4'!D97</f>
        <v/>
      </c>
      <c r="P95" s="138" t="str">
        <f t="shared" si="8"/>
        <v/>
      </c>
      <c r="R95" s="93" t="str">
        <f>'ترتيب الطلاب  5'!D97</f>
        <v/>
      </c>
      <c r="S95" s="137" t="str">
        <f t="shared" si="9"/>
        <v/>
      </c>
    </row>
    <row r="96" spans="2:19" ht="15">
      <c r="B96" s="131">
        <f>'ترتيب الطلاب '!A98</f>
        <v>88</v>
      </c>
      <c r="C96" s="19" t="str">
        <f>'ترتيب الطلاب '!B98</f>
        <v/>
      </c>
      <c r="D96" s="93" t="str">
        <f>'ترتيب الطلاب '!D98</f>
        <v/>
      </c>
      <c r="F96" s="133" t="str">
        <f>'ترتيب الطلاب 1'!D98</f>
        <v/>
      </c>
      <c r="G96" s="137" t="str">
        <f t="shared" si="5"/>
        <v/>
      </c>
      <c r="I96" s="93" t="str">
        <f>'ترتيب الطلاب 2'!D98</f>
        <v/>
      </c>
      <c r="J96" s="137" t="str">
        <f t="shared" si="6"/>
        <v/>
      </c>
      <c r="L96" s="93" t="str">
        <f>'ترتيب الطلاب  3'!D98</f>
        <v/>
      </c>
      <c r="M96" s="137" t="str">
        <f t="shared" si="7"/>
        <v/>
      </c>
      <c r="O96" s="93" t="str">
        <f>'ترتيب الطلاب 4'!D98</f>
        <v/>
      </c>
      <c r="P96" s="138" t="str">
        <f t="shared" si="8"/>
        <v/>
      </c>
      <c r="R96" s="93" t="str">
        <f>'ترتيب الطلاب  5'!D98</f>
        <v/>
      </c>
      <c r="S96" s="137" t="str">
        <f t="shared" si="9"/>
        <v/>
      </c>
    </row>
    <row r="97" spans="2:19" ht="15">
      <c r="B97" s="131">
        <f>'ترتيب الطلاب '!A99</f>
        <v>89</v>
      </c>
      <c r="C97" s="19" t="str">
        <f>'ترتيب الطلاب '!B99</f>
        <v/>
      </c>
      <c r="D97" s="93" t="str">
        <f>'ترتيب الطلاب '!D99</f>
        <v/>
      </c>
      <c r="F97" s="133" t="str">
        <f>'ترتيب الطلاب 1'!D99</f>
        <v/>
      </c>
      <c r="G97" s="137" t="str">
        <f t="shared" si="5"/>
        <v/>
      </c>
      <c r="I97" s="93" t="str">
        <f>'ترتيب الطلاب 2'!D99</f>
        <v/>
      </c>
      <c r="J97" s="137" t="str">
        <f t="shared" si="6"/>
        <v/>
      </c>
      <c r="L97" s="93" t="str">
        <f>'ترتيب الطلاب  3'!D99</f>
        <v/>
      </c>
      <c r="M97" s="137" t="str">
        <f t="shared" si="7"/>
        <v/>
      </c>
      <c r="O97" s="93" t="str">
        <f>'ترتيب الطلاب 4'!D99</f>
        <v/>
      </c>
      <c r="P97" s="138" t="str">
        <f t="shared" si="8"/>
        <v/>
      </c>
      <c r="R97" s="93" t="str">
        <f>'ترتيب الطلاب  5'!D99</f>
        <v/>
      </c>
      <c r="S97" s="137" t="str">
        <f t="shared" si="9"/>
        <v/>
      </c>
    </row>
    <row r="98" spans="2:19" ht="15">
      <c r="B98" s="131">
        <f>'ترتيب الطلاب '!A100</f>
        <v>90</v>
      </c>
      <c r="C98" s="19" t="str">
        <f>'ترتيب الطلاب '!B100</f>
        <v/>
      </c>
      <c r="D98" s="93" t="str">
        <f>'ترتيب الطلاب '!D100</f>
        <v/>
      </c>
      <c r="F98" s="133" t="str">
        <f>'ترتيب الطلاب 1'!D100</f>
        <v/>
      </c>
      <c r="G98" s="137" t="str">
        <f t="shared" si="5"/>
        <v/>
      </c>
      <c r="I98" s="93" t="str">
        <f>'ترتيب الطلاب 2'!D100</f>
        <v/>
      </c>
      <c r="J98" s="137" t="str">
        <f t="shared" si="6"/>
        <v/>
      </c>
      <c r="L98" s="93" t="str">
        <f>'ترتيب الطلاب  3'!D100</f>
        <v/>
      </c>
      <c r="M98" s="137" t="str">
        <f t="shared" si="7"/>
        <v/>
      </c>
      <c r="O98" s="93" t="str">
        <f>'ترتيب الطلاب 4'!D100</f>
        <v/>
      </c>
      <c r="P98" s="138" t="str">
        <f t="shared" si="8"/>
        <v/>
      </c>
      <c r="R98" s="93" t="str">
        <f>'ترتيب الطلاب  5'!D100</f>
        <v/>
      </c>
      <c r="S98" s="137" t="str">
        <f t="shared" si="9"/>
        <v/>
      </c>
    </row>
    <row r="99" spans="2:19" ht="15">
      <c r="B99" s="131">
        <f>'ترتيب الطلاب '!A101</f>
        <v>91</v>
      </c>
      <c r="C99" s="19" t="str">
        <f>'ترتيب الطلاب '!B101</f>
        <v/>
      </c>
      <c r="D99" s="93" t="str">
        <f>'ترتيب الطلاب '!D101</f>
        <v/>
      </c>
      <c r="F99" s="133" t="str">
        <f>'ترتيب الطلاب 1'!D101</f>
        <v/>
      </c>
      <c r="G99" s="137" t="str">
        <f t="shared" si="5"/>
        <v/>
      </c>
      <c r="I99" s="93" t="str">
        <f>'ترتيب الطلاب 2'!D101</f>
        <v/>
      </c>
      <c r="J99" s="137" t="str">
        <f t="shared" si="6"/>
        <v/>
      </c>
      <c r="L99" s="93" t="str">
        <f>'ترتيب الطلاب  3'!D101</f>
        <v/>
      </c>
      <c r="M99" s="137" t="str">
        <f t="shared" si="7"/>
        <v/>
      </c>
      <c r="O99" s="93" t="str">
        <f>'ترتيب الطلاب 4'!D101</f>
        <v/>
      </c>
      <c r="P99" s="138" t="str">
        <f t="shared" si="8"/>
        <v/>
      </c>
      <c r="R99" s="93" t="str">
        <f>'ترتيب الطلاب  5'!D101</f>
        <v/>
      </c>
      <c r="S99" s="137" t="str">
        <f t="shared" si="9"/>
        <v/>
      </c>
    </row>
    <row r="100" spans="2:19" ht="15">
      <c r="B100" s="131">
        <f>'ترتيب الطلاب '!A102</f>
        <v>92</v>
      </c>
      <c r="C100" s="19" t="str">
        <f>'ترتيب الطلاب '!B102</f>
        <v/>
      </c>
      <c r="D100" s="93" t="str">
        <f>'ترتيب الطلاب '!D102</f>
        <v/>
      </c>
      <c r="F100" s="133" t="str">
        <f>'ترتيب الطلاب 1'!D102</f>
        <v/>
      </c>
      <c r="G100" s="137" t="str">
        <f t="shared" si="5"/>
        <v/>
      </c>
      <c r="I100" s="93" t="str">
        <f>'ترتيب الطلاب 2'!D102</f>
        <v/>
      </c>
      <c r="J100" s="137" t="str">
        <f t="shared" si="6"/>
        <v/>
      </c>
      <c r="L100" s="93" t="str">
        <f>'ترتيب الطلاب  3'!D102</f>
        <v/>
      </c>
      <c r="M100" s="137" t="str">
        <f t="shared" si="7"/>
        <v/>
      </c>
      <c r="O100" s="93" t="str">
        <f>'ترتيب الطلاب 4'!D102</f>
        <v/>
      </c>
      <c r="P100" s="138" t="str">
        <f t="shared" si="8"/>
        <v/>
      </c>
      <c r="R100" s="93" t="str">
        <f>'ترتيب الطلاب  5'!D102</f>
        <v/>
      </c>
      <c r="S100" s="137" t="str">
        <f t="shared" si="9"/>
        <v/>
      </c>
    </row>
    <row r="101" spans="2:19" ht="15">
      <c r="B101" s="131">
        <f>'ترتيب الطلاب '!A103</f>
        <v>93</v>
      </c>
      <c r="C101" s="19" t="str">
        <f>'ترتيب الطلاب '!B103</f>
        <v/>
      </c>
      <c r="D101" s="93" t="str">
        <f>'ترتيب الطلاب '!D103</f>
        <v/>
      </c>
      <c r="F101" s="133" t="str">
        <f>'ترتيب الطلاب 1'!D103</f>
        <v/>
      </c>
      <c r="G101" s="137" t="str">
        <f t="shared" si="5"/>
        <v/>
      </c>
      <c r="I101" s="93" t="str">
        <f>'ترتيب الطلاب 2'!D103</f>
        <v/>
      </c>
      <c r="J101" s="137" t="str">
        <f t="shared" si="6"/>
        <v/>
      </c>
      <c r="L101" s="93" t="str">
        <f>'ترتيب الطلاب  3'!D103</f>
        <v/>
      </c>
      <c r="M101" s="137" t="str">
        <f t="shared" si="7"/>
        <v/>
      </c>
      <c r="O101" s="93" t="str">
        <f>'ترتيب الطلاب 4'!D103</f>
        <v/>
      </c>
      <c r="P101" s="138" t="str">
        <f t="shared" si="8"/>
        <v/>
      </c>
      <c r="R101" s="93" t="str">
        <f>'ترتيب الطلاب  5'!D103</f>
        <v/>
      </c>
      <c r="S101" s="137" t="str">
        <f t="shared" si="9"/>
        <v/>
      </c>
    </row>
    <row r="102" spans="2:19" ht="15">
      <c r="B102" s="131">
        <f>'ترتيب الطلاب '!A104</f>
        <v>94</v>
      </c>
      <c r="C102" s="19" t="str">
        <f>'ترتيب الطلاب '!B104</f>
        <v/>
      </c>
      <c r="D102" s="93" t="str">
        <f>'ترتيب الطلاب '!D104</f>
        <v/>
      </c>
      <c r="F102" s="133" t="str">
        <f>'ترتيب الطلاب 1'!D104</f>
        <v/>
      </c>
      <c r="G102" s="137" t="str">
        <f t="shared" si="5"/>
        <v/>
      </c>
      <c r="I102" s="93" t="str">
        <f>'ترتيب الطلاب 2'!D104</f>
        <v/>
      </c>
      <c r="J102" s="137" t="str">
        <f t="shared" si="6"/>
        <v/>
      </c>
      <c r="L102" s="93" t="str">
        <f>'ترتيب الطلاب  3'!D104</f>
        <v/>
      </c>
      <c r="M102" s="137" t="str">
        <f t="shared" si="7"/>
        <v/>
      </c>
      <c r="O102" s="93" t="str">
        <f>'ترتيب الطلاب 4'!D104</f>
        <v/>
      </c>
      <c r="P102" s="138" t="str">
        <f t="shared" si="8"/>
        <v/>
      </c>
      <c r="R102" s="93" t="str">
        <f>'ترتيب الطلاب  5'!D104</f>
        <v/>
      </c>
      <c r="S102" s="137" t="str">
        <f t="shared" si="9"/>
        <v/>
      </c>
    </row>
    <row r="103" spans="2:19" ht="15">
      <c r="B103" s="131">
        <f>'ترتيب الطلاب '!A105</f>
        <v>95</v>
      </c>
      <c r="C103" s="19" t="str">
        <f>'ترتيب الطلاب '!B105</f>
        <v/>
      </c>
      <c r="D103" s="93" t="str">
        <f>'ترتيب الطلاب '!D105</f>
        <v/>
      </c>
      <c r="F103" s="133" t="str">
        <f>'ترتيب الطلاب 1'!D105</f>
        <v/>
      </c>
      <c r="G103" s="137" t="str">
        <f t="shared" si="5"/>
        <v/>
      </c>
      <c r="I103" s="93" t="str">
        <f>'ترتيب الطلاب 2'!D105</f>
        <v/>
      </c>
      <c r="J103" s="137" t="str">
        <f t="shared" si="6"/>
        <v/>
      </c>
      <c r="L103" s="93" t="str">
        <f>'ترتيب الطلاب  3'!D105</f>
        <v/>
      </c>
      <c r="M103" s="137" t="str">
        <f t="shared" si="7"/>
        <v/>
      </c>
      <c r="O103" s="93" t="str">
        <f>'ترتيب الطلاب 4'!D105</f>
        <v/>
      </c>
      <c r="P103" s="138" t="str">
        <f t="shared" si="8"/>
        <v/>
      </c>
      <c r="R103" s="93" t="str">
        <f>'ترتيب الطلاب  5'!D105</f>
        <v/>
      </c>
      <c r="S103" s="137" t="str">
        <f t="shared" si="9"/>
        <v/>
      </c>
    </row>
    <row r="104" spans="2:19" ht="15">
      <c r="B104" s="131">
        <f>'ترتيب الطلاب '!A106</f>
        <v>96</v>
      </c>
      <c r="C104" s="19" t="str">
        <f>'ترتيب الطلاب '!B106</f>
        <v/>
      </c>
      <c r="D104" s="93" t="str">
        <f>'ترتيب الطلاب '!D106</f>
        <v/>
      </c>
      <c r="F104" s="133" t="str">
        <f>'ترتيب الطلاب 1'!D106</f>
        <v/>
      </c>
      <c r="G104" s="137" t="str">
        <f t="shared" si="5"/>
        <v/>
      </c>
      <c r="I104" s="93" t="str">
        <f>'ترتيب الطلاب 2'!D106</f>
        <v/>
      </c>
      <c r="J104" s="137" t="str">
        <f t="shared" si="6"/>
        <v/>
      </c>
      <c r="L104" s="93" t="str">
        <f>'ترتيب الطلاب  3'!D106</f>
        <v/>
      </c>
      <c r="M104" s="137" t="str">
        <f t="shared" si="7"/>
        <v/>
      </c>
      <c r="O104" s="93" t="str">
        <f>'ترتيب الطلاب 4'!D106</f>
        <v/>
      </c>
      <c r="P104" s="138" t="str">
        <f t="shared" si="8"/>
        <v/>
      </c>
      <c r="R104" s="93" t="str">
        <f>'ترتيب الطلاب  5'!D106</f>
        <v/>
      </c>
      <c r="S104" s="137" t="str">
        <f t="shared" si="9"/>
        <v/>
      </c>
    </row>
    <row r="105" spans="2:19" ht="15">
      <c r="B105" s="131">
        <f>'ترتيب الطلاب '!A107</f>
        <v>97</v>
      </c>
      <c r="C105" s="19" t="str">
        <f>'ترتيب الطلاب '!B107</f>
        <v/>
      </c>
      <c r="D105" s="93" t="str">
        <f>'ترتيب الطلاب '!D107</f>
        <v/>
      </c>
      <c r="F105" s="133" t="str">
        <f>'ترتيب الطلاب 1'!D107</f>
        <v/>
      </c>
      <c r="G105" s="137" t="str">
        <f t="shared" si="5"/>
        <v/>
      </c>
      <c r="I105" s="93" t="str">
        <f>'ترتيب الطلاب 2'!D107</f>
        <v/>
      </c>
      <c r="J105" s="137" t="str">
        <f t="shared" si="6"/>
        <v/>
      </c>
      <c r="L105" s="93" t="str">
        <f>'ترتيب الطلاب  3'!D107</f>
        <v/>
      </c>
      <c r="M105" s="137" t="str">
        <f t="shared" si="7"/>
        <v/>
      </c>
      <c r="O105" s="93" t="str">
        <f>'ترتيب الطلاب 4'!D107</f>
        <v/>
      </c>
      <c r="P105" s="138" t="str">
        <f t="shared" si="8"/>
        <v/>
      </c>
      <c r="R105" s="93" t="str">
        <f>'ترتيب الطلاب  5'!D107</f>
        <v/>
      </c>
      <c r="S105" s="137" t="str">
        <f t="shared" si="9"/>
        <v/>
      </c>
    </row>
    <row r="106" spans="2:19" ht="15">
      <c r="B106" s="131">
        <f>'ترتيب الطلاب '!A108</f>
        <v>98</v>
      </c>
      <c r="C106" s="19" t="str">
        <f>'ترتيب الطلاب '!B108</f>
        <v/>
      </c>
      <c r="D106" s="93" t="str">
        <f>'ترتيب الطلاب '!D108</f>
        <v/>
      </c>
      <c r="F106" s="133" t="str">
        <f>'ترتيب الطلاب 1'!D108</f>
        <v/>
      </c>
      <c r="G106" s="137" t="str">
        <f t="shared" si="5"/>
        <v/>
      </c>
      <c r="I106" s="93" t="str">
        <f>'ترتيب الطلاب 2'!D108</f>
        <v/>
      </c>
      <c r="J106" s="137" t="str">
        <f t="shared" si="6"/>
        <v/>
      </c>
      <c r="L106" s="93" t="str">
        <f>'ترتيب الطلاب  3'!D108</f>
        <v/>
      </c>
      <c r="M106" s="137" t="str">
        <f t="shared" si="7"/>
        <v/>
      </c>
      <c r="O106" s="93" t="str">
        <f>'ترتيب الطلاب 4'!D108</f>
        <v/>
      </c>
      <c r="P106" s="138" t="str">
        <f t="shared" si="8"/>
        <v/>
      </c>
      <c r="R106" s="93" t="str">
        <f>'ترتيب الطلاب  5'!D108</f>
        <v/>
      </c>
      <c r="S106" s="137" t="str">
        <f t="shared" si="9"/>
        <v/>
      </c>
    </row>
    <row r="107" spans="2:19" ht="15">
      <c r="B107" s="131">
        <f>'ترتيب الطلاب '!A109</f>
        <v>99</v>
      </c>
      <c r="C107" s="19" t="str">
        <f>'ترتيب الطلاب '!B109</f>
        <v/>
      </c>
      <c r="D107" s="93" t="str">
        <f>'ترتيب الطلاب '!D109</f>
        <v/>
      </c>
      <c r="F107" s="133" t="str">
        <f>'ترتيب الطلاب 1'!D109</f>
        <v/>
      </c>
      <c r="G107" s="137" t="str">
        <f t="shared" si="5"/>
        <v/>
      </c>
      <c r="I107" s="93" t="str">
        <f>'ترتيب الطلاب 2'!D109</f>
        <v/>
      </c>
      <c r="J107" s="137" t="str">
        <f t="shared" si="6"/>
        <v/>
      </c>
      <c r="L107" s="93" t="str">
        <f>'ترتيب الطلاب  3'!D109</f>
        <v/>
      </c>
      <c r="M107" s="137" t="str">
        <f t="shared" si="7"/>
        <v/>
      </c>
      <c r="O107" s="93" t="str">
        <f>'ترتيب الطلاب 4'!D109</f>
        <v/>
      </c>
      <c r="P107" s="138" t="str">
        <f t="shared" si="8"/>
        <v/>
      </c>
      <c r="R107" s="93" t="str">
        <f>'ترتيب الطلاب  5'!D109</f>
        <v/>
      </c>
      <c r="S107" s="137" t="str">
        <f t="shared" si="9"/>
        <v/>
      </c>
    </row>
    <row r="108" spans="2:19" ht="15">
      <c r="B108" s="131">
        <f>'ترتيب الطلاب '!A110</f>
        <v>100</v>
      </c>
      <c r="C108" s="19" t="str">
        <f>'ترتيب الطلاب '!B110</f>
        <v/>
      </c>
      <c r="D108" s="93" t="str">
        <f>'ترتيب الطلاب '!D110</f>
        <v/>
      </c>
      <c r="F108" s="133" t="str">
        <f>'ترتيب الطلاب 1'!D110</f>
        <v/>
      </c>
      <c r="G108" s="137" t="str">
        <f t="shared" si="5"/>
        <v/>
      </c>
      <c r="I108" s="93" t="str">
        <f>'ترتيب الطلاب 2'!D110</f>
        <v/>
      </c>
      <c r="J108" s="137" t="str">
        <f t="shared" si="6"/>
        <v/>
      </c>
      <c r="L108" s="93" t="str">
        <f>'ترتيب الطلاب  3'!D110</f>
        <v/>
      </c>
      <c r="M108" s="137" t="str">
        <f t="shared" si="7"/>
        <v/>
      </c>
      <c r="O108" s="93" t="str">
        <f>'ترتيب الطلاب 4'!D110</f>
        <v/>
      </c>
      <c r="P108" s="138" t="str">
        <f t="shared" si="8"/>
        <v/>
      </c>
      <c r="R108" s="93" t="str">
        <f>'ترتيب الطلاب  5'!D110</f>
        <v/>
      </c>
      <c r="S108" s="137" t="str">
        <f t="shared" si="9"/>
        <v/>
      </c>
    </row>
    <row r="109" spans="2:19" ht="15">
      <c r="B109" s="131">
        <f>'ترتيب الطلاب '!A111</f>
        <v>101</v>
      </c>
      <c r="C109" s="19" t="str">
        <f>'ترتيب الطلاب '!B111</f>
        <v/>
      </c>
      <c r="D109" s="93" t="str">
        <f>'ترتيب الطلاب '!D111</f>
        <v/>
      </c>
      <c r="F109" s="133" t="str">
        <f>'ترتيب الطلاب 1'!D111</f>
        <v/>
      </c>
      <c r="G109" s="137" t="str">
        <f t="shared" si="5"/>
        <v/>
      </c>
      <c r="I109" s="93" t="str">
        <f>'ترتيب الطلاب 2'!D111</f>
        <v/>
      </c>
      <c r="J109" s="137" t="str">
        <f t="shared" si="6"/>
        <v/>
      </c>
      <c r="L109" s="93" t="str">
        <f>'ترتيب الطلاب  3'!D111</f>
        <v/>
      </c>
      <c r="M109" s="137" t="str">
        <f t="shared" si="7"/>
        <v/>
      </c>
      <c r="O109" s="93" t="str">
        <f>'ترتيب الطلاب 4'!D111</f>
        <v/>
      </c>
      <c r="P109" s="138" t="str">
        <f t="shared" si="8"/>
        <v/>
      </c>
      <c r="R109" s="93" t="str">
        <f>'ترتيب الطلاب  5'!D111</f>
        <v/>
      </c>
      <c r="S109" s="137" t="str">
        <f t="shared" si="9"/>
        <v/>
      </c>
    </row>
    <row r="110" spans="2:19" ht="15">
      <c r="B110" s="131">
        <f>'ترتيب الطلاب '!A112</f>
        <v>102</v>
      </c>
      <c r="C110" s="19" t="str">
        <f>'ترتيب الطلاب '!B112</f>
        <v/>
      </c>
      <c r="D110" s="93" t="str">
        <f>'ترتيب الطلاب '!D112</f>
        <v/>
      </c>
      <c r="F110" s="133" t="str">
        <f>'ترتيب الطلاب 1'!D112</f>
        <v/>
      </c>
      <c r="G110" s="137" t="str">
        <f t="shared" si="5"/>
        <v/>
      </c>
      <c r="I110" s="93" t="str">
        <f>'ترتيب الطلاب 2'!D112</f>
        <v/>
      </c>
      <c r="J110" s="137" t="str">
        <f t="shared" si="6"/>
        <v/>
      </c>
      <c r="L110" s="93" t="str">
        <f>'ترتيب الطلاب  3'!D112</f>
        <v/>
      </c>
      <c r="M110" s="137" t="str">
        <f t="shared" si="7"/>
        <v/>
      </c>
      <c r="O110" s="93" t="str">
        <f>'ترتيب الطلاب 4'!D112</f>
        <v/>
      </c>
      <c r="P110" s="138" t="str">
        <f t="shared" si="8"/>
        <v/>
      </c>
      <c r="R110" s="93" t="str">
        <f>'ترتيب الطلاب  5'!D112</f>
        <v/>
      </c>
      <c r="S110" s="137" t="str">
        <f t="shared" si="9"/>
        <v/>
      </c>
    </row>
    <row r="111" spans="2:19" ht="15">
      <c r="B111" s="131">
        <f>'ترتيب الطلاب '!A113</f>
        <v>103</v>
      </c>
      <c r="C111" s="19" t="str">
        <f>'ترتيب الطلاب '!B113</f>
        <v/>
      </c>
      <c r="D111" s="93" t="str">
        <f>'ترتيب الطلاب '!D113</f>
        <v/>
      </c>
      <c r="F111" s="133" t="str">
        <f>'ترتيب الطلاب 1'!D113</f>
        <v/>
      </c>
      <c r="G111" s="137" t="str">
        <f t="shared" si="5"/>
        <v/>
      </c>
      <c r="I111" s="93" t="str">
        <f>'ترتيب الطلاب 2'!D113</f>
        <v/>
      </c>
      <c r="J111" s="137" t="str">
        <f t="shared" si="6"/>
        <v/>
      </c>
      <c r="L111" s="93" t="str">
        <f>'ترتيب الطلاب  3'!D113</f>
        <v/>
      </c>
      <c r="M111" s="137" t="str">
        <f t="shared" si="7"/>
        <v/>
      </c>
      <c r="O111" s="93" t="str">
        <f>'ترتيب الطلاب 4'!D113</f>
        <v/>
      </c>
      <c r="P111" s="138" t="str">
        <f t="shared" si="8"/>
        <v/>
      </c>
      <c r="R111" s="93" t="str">
        <f>'ترتيب الطلاب  5'!D113</f>
        <v/>
      </c>
      <c r="S111" s="137" t="str">
        <f t="shared" si="9"/>
        <v/>
      </c>
    </row>
    <row r="112" spans="2:19" ht="15">
      <c r="B112" s="131">
        <f>'ترتيب الطلاب '!A114</f>
        <v>104</v>
      </c>
      <c r="C112" s="19" t="str">
        <f>'ترتيب الطلاب '!B114</f>
        <v/>
      </c>
      <c r="D112" s="93" t="str">
        <f>'ترتيب الطلاب '!D114</f>
        <v/>
      </c>
      <c r="F112" s="133" t="str">
        <f>'ترتيب الطلاب 1'!D114</f>
        <v/>
      </c>
      <c r="G112" s="137" t="str">
        <f t="shared" si="5"/>
        <v/>
      </c>
      <c r="I112" s="93" t="str">
        <f>'ترتيب الطلاب 2'!D114</f>
        <v/>
      </c>
      <c r="J112" s="137" t="str">
        <f t="shared" si="6"/>
        <v/>
      </c>
      <c r="L112" s="93" t="str">
        <f>'ترتيب الطلاب  3'!D114</f>
        <v/>
      </c>
      <c r="M112" s="137" t="str">
        <f t="shared" si="7"/>
        <v/>
      </c>
      <c r="O112" s="93" t="str">
        <f>'ترتيب الطلاب 4'!D114</f>
        <v/>
      </c>
      <c r="P112" s="138" t="str">
        <f t="shared" si="8"/>
        <v/>
      </c>
      <c r="R112" s="93" t="str">
        <f>'ترتيب الطلاب  5'!D114</f>
        <v/>
      </c>
      <c r="S112" s="137" t="str">
        <f t="shared" si="9"/>
        <v/>
      </c>
    </row>
    <row r="113" spans="2:19" ht="15">
      <c r="B113" s="131">
        <f>'ترتيب الطلاب '!A115</f>
        <v>105</v>
      </c>
      <c r="C113" s="19" t="str">
        <f>'ترتيب الطلاب '!B115</f>
        <v/>
      </c>
      <c r="D113" s="93" t="str">
        <f>'ترتيب الطلاب '!D115</f>
        <v/>
      </c>
      <c r="F113" s="133" t="str">
        <f>'ترتيب الطلاب 1'!D115</f>
        <v/>
      </c>
      <c r="G113" s="137" t="str">
        <f t="shared" si="5"/>
        <v/>
      </c>
      <c r="I113" s="93" t="str">
        <f>'ترتيب الطلاب 2'!D115</f>
        <v/>
      </c>
      <c r="J113" s="137" t="str">
        <f t="shared" si="6"/>
        <v/>
      </c>
      <c r="L113" s="93" t="str">
        <f>'ترتيب الطلاب  3'!D115</f>
        <v/>
      </c>
      <c r="M113" s="137" t="str">
        <f t="shared" si="7"/>
        <v/>
      </c>
      <c r="O113" s="93" t="str">
        <f>'ترتيب الطلاب 4'!D115</f>
        <v/>
      </c>
      <c r="P113" s="138" t="str">
        <f t="shared" si="8"/>
        <v/>
      </c>
      <c r="R113" s="93" t="str">
        <f>'ترتيب الطلاب  5'!D115</f>
        <v/>
      </c>
      <c r="S113" s="137" t="str">
        <f t="shared" si="9"/>
        <v/>
      </c>
    </row>
    <row r="114" spans="2:19" ht="15">
      <c r="B114" s="131">
        <f>'ترتيب الطلاب '!A116</f>
        <v>106</v>
      </c>
      <c r="C114" s="19" t="str">
        <f>'ترتيب الطلاب '!B116</f>
        <v/>
      </c>
      <c r="D114" s="93" t="str">
        <f>'ترتيب الطلاب '!D116</f>
        <v/>
      </c>
      <c r="F114" s="133" t="str">
        <f>'ترتيب الطلاب 1'!D116</f>
        <v/>
      </c>
      <c r="G114" s="137" t="str">
        <f t="shared" si="5"/>
        <v/>
      </c>
      <c r="I114" s="93" t="str">
        <f>'ترتيب الطلاب 2'!D116</f>
        <v/>
      </c>
      <c r="J114" s="137" t="str">
        <f t="shared" si="6"/>
        <v/>
      </c>
      <c r="L114" s="93" t="str">
        <f>'ترتيب الطلاب  3'!D116</f>
        <v/>
      </c>
      <c r="M114" s="137" t="str">
        <f t="shared" si="7"/>
        <v/>
      </c>
      <c r="O114" s="93" t="str">
        <f>'ترتيب الطلاب 4'!D116</f>
        <v/>
      </c>
      <c r="P114" s="138" t="str">
        <f t="shared" si="8"/>
        <v/>
      </c>
      <c r="R114" s="93" t="str">
        <f>'ترتيب الطلاب  5'!D116</f>
        <v/>
      </c>
      <c r="S114" s="137" t="str">
        <f t="shared" si="9"/>
        <v/>
      </c>
    </row>
    <row r="115" spans="2:19" ht="15">
      <c r="B115" s="131">
        <f>'ترتيب الطلاب '!A117</f>
        <v>107</v>
      </c>
      <c r="C115" s="19" t="str">
        <f>'ترتيب الطلاب '!B117</f>
        <v/>
      </c>
      <c r="D115" s="93" t="str">
        <f>'ترتيب الطلاب '!D117</f>
        <v/>
      </c>
      <c r="F115" s="133" t="str">
        <f>'ترتيب الطلاب 1'!D117</f>
        <v/>
      </c>
      <c r="G115" s="137" t="str">
        <f t="shared" si="5"/>
        <v/>
      </c>
      <c r="I115" s="93" t="str">
        <f>'ترتيب الطلاب 2'!D117</f>
        <v/>
      </c>
      <c r="J115" s="137" t="str">
        <f t="shared" si="6"/>
        <v/>
      </c>
      <c r="L115" s="93" t="str">
        <f>'ترتيب الطلاب  3'!D117</f>
        <v/>
      </c>
      <c r="M115" s="137" t="str">
        <f t="shared" si="7"/>
        <v/>
      </c>
      <c r="O115" s="93" t="str">
        <f>'ترتيب الطلاب 4'!D117</f>
        <v/>
      </c>
      <c r="P115" s="138" t="str">
        <f t="shared" si="8"/>
        <v/>
      </c>
      <c r="R115" s="93" t="str">
        <f>'ترتيب الطلاب  5'!D117</f>
        <v/>
      </c>
      <c r="S115" s="137" t="str">
        <f t="shared" si="9"/>
        <v/>
      </c>
    </row>
    <row r="116" spans="2:19" ht="15">
      <c r="B116" s="131">
        <f>'ترتيب الطلاب '!A118</f>
        <v>108</v>
      </c>
      <c r="C116" s="19" t="str">
        <f>'ترتيب الطلاب '!B118</f>
        <v/>
      </c>
      <c r="D116" s="93" t="str">
        <f>'ترتيب الطلاب '!D118</f>
        <v/>
      </c>
      <c r="F116" s="133" t="str">
        <f>'ترتيب الطلاب 1'!D118</f>
        <v/>
      </c>
      <c r="G116" s="137" t="str">
        <f t="shared" si="5"/>
        <v/>
      </c>
      <c r="I116" s="93" t="str">
        <f>'ترتيب الطلاب 2'!D118</f>
        <v/>
      </c>
      <c r="J116" s="137" t="str">
        <f t="shared" si="6"/>
        <v/>
      </c>
      <c r="L116" s="93" t="str">
        <f>'ترتيب الطلاب  3'!D118</f>
        <v/>
      </c>
      <c r="M116" s="137" t="str">
        <f t="shared" si="7"/>
        <v/>
      </c>
      <c r="O116" s="93" t="str">
        <f>'ترتيب الطلاب 4'!D118</f>
        <v/>
      </c>
      <c r="P116" s="138" t="str">
        <f t="shared" si="8"/>
        <v/>
      </c>
      <c r="R116" s="93" t="str">
        <f>'ترتيب الطلاب  5'!D118</f>
        <v/>
      </c>
      <c r="S116" s="137" t="str">
        <f t="shared" si="9"/>
        <v/>
      </c>
    </row>
    <row r="117" spans="2:19" ht="15">
      <c r="B117" s="131">
        <f>'ترتيب الطلاب '!A119</f>
        <v>109</v>
      </c>
      <c r="C117" s="19" t="str">
        <f>'ترتيب الطلاب '!B119</f>
        <v/>
      </c>
      <c r="D117" s="93" t="str">
        <f>'ترتيب الطلاب '!D119</f>
        <v/>
      </c>
      <c r="F117" s="133" t="str">
        <f>'ترتيب الطلاب 1'!D119</f>
        <v/>
      </c>
      <c r="G117" s="137" t="str">
        <f t="shared" si="5"/>
        <v/>
      </c>
      <c r="I117" s="93" t="str">
        <f>'ترتيب الطلاب 2'!D119</f>
        <v/>
      </c>
      <c r="J117" s="137" t="str">
        <f t="shared" si="6"/>
        <v/>
      </c>
      <c r="L117" s="93" t="str">
        <f>'ترتيب الطلاب  3'!D119</f>
        <v/>
      </c>
      <c r="M117" s="137" t="str">
        <f t="shared" si="7"/>
        <v/>
      </c>
      <c r="O117" s="93" t="str">
        <f>'ترتيب الطلاب 4'!D119</f>
        <v/>
      </c>
      <c r="P117" s="138" t="str">
        <f t="shared" si="8"/>
        <v/>
      </c>
      <c r="R117" s="93" t="str">
        <f>'ترتيب الطلاب  5'!D119</f>
        <v/>
      </c>
      <c r="S117" s="137" t="str">
        <f t="shared" si="9"/>
        <v/>
      </c>
    </row>
    <row r="118" spans="2:19" ht="15">
      <c r="B118" s="131">
        <f>'ترتيب الطلاب '!A120</f>
        <v>110</v>
      </c>
      <c r="C118" s="19" t="str">
        <f>'ترتيب الطلاب '!B120</f>
        <v/>
      </c>
      <c r="D118" s="93" t="str">
        <f>'ترتيب الطلاب '!D120</f>
        <v/>
      </c>
      <c r="F118" s="133" t="str">
        <f>'ترتيب الطلاب 1'!D120</f>
        <v/>
      </c>
      <c r="G118" s="137" t="str">
        <f t="shared" si="5"/>
        <v/>
      </c>
      <c r="I118" s="93" t="str">
        <f>'ترتيب الطلاب 2'!D120</f>
        <v/>
      </c>
      <c r="J118" s="137" t="str">
        <f t="shared" si="6"/>
        <v/>
      </c>
      <c r="L118" s="93" t="str">
        <f>'ترتيب الطلاب  3'!D120</f>
        <v/>
      </c>
      <c r="M118" s="137" t="str">
        <f t="shared" si="7"/>
        <v/>
      </c>
      <c r="O118" s="93" t="str">
        <f>'ترتيب الطلاب 4'!D120</f>
        <v/>
      </c>
      <c r="P118" s="138" t="str">
        <f t="shared" si="8"/>
        <v/>
      </c>
      <c r="R118" s="93" t="str">
        <f>'ترتيب الطلاب  5'!D120</f>
        <v/>
      </c>
      <c r="S118" s="137" t="str">
        <f t="shared" si="9"/>
        <v/>
      </c>
    </row>
    <row r="119" spans="2:19" ht="15">
      <c r="B119" s="131">
        <f>'ترتيب الطلاب '!A121</f>
        <v>111</v>
      </c>
      <c r="C119" s="19" t="str">
        <f>'ترتيب الطلاب '!B121</f>
        <v/>
      </c>
      <c r="D119" s="93" t="str">
        <f>'ترتيب الطلاب '!D121</f>
        <v/>
      </c>
      <c r="F119" s="133" t="str">
        <f>'ترتيب الطلاب 1'!D121</f>
        <v/>
      </c>
      <c r="G119" s="137" t="str">
        <f t="shared" si="5"/>
        <v/>
      </c>
      <c r="I119" s="93" t="str">
        <f>'ترتيب الطلاب 2'!D121</f>
        <v/>
      </c>
      <c r="J119" s="137" t="str">
        <f t="shared" si="6"/>
        <v/>
      </c>
      <c r="L119" s="93" t="str">
        <f>'ترتيب الطلاب  3'!D121</f>
        <v/>
      </c>
      <c r="M119" s="137" t="str">
        <f t="shared" si="7"/>
        <v/>
      </c>
      <c r="O119" s="93" t="str">
        <f>'ترتيب الطلاب 4'!D121</f>
        <v/>
      </c>
      <c r="P119" s="138" t="str">
        <f t="shared" si="8"/>
        <v/>
      </c>
      <c r="R119" s="93" t="str">
        <f>'ترتيب الطلاب  5'!D121</f>
        <v/>
      </c>
      <c r="S119" s="137" t="str">
        <f t="shared" si="9"/>
        <v/>
      </c>
    </row>
    <row r="120" spans="2:19" ht="15">
      <c r="B120" s="131">
        <f>'ترتيب الطلاب '!A122</f>
        <v>112</v>
      </c>
      <c r="C120" s="19" t="str">
        <f>'ترتيب الطلاب '!B122</f>
        <v/>
      </c>
      <c r="D120" s="93" t="str">
        <f>'ترتيب الطلاب '!D122</f>
        <v/>
      </c>
      <c r="F120" s="133" t="str">
        <f>'ترتيب الطلاب 1'!D122</f>
        <v/>
      </c>
      <c r="G120" s="137" t="str">
        <f t="shared" si="5"/>
        <v/>
      </c>
      <c r="I120" s="93" t="str">
        <f>'ترتيب الطلاب 2'!D122</f>
        <v/>
      </c>
      <c r="J120" s="137" t="str">
        <f t="shared" si="6"/>
        <v/>
      </c>
      <c r="L120" s="93" t="str">
        <f>'ترتيب الطلاب  3'!D122</f>
        <v/>
      </c>
      <c r="M120" s="137" t="str">
        <f t="shared" si="7"/>
        <v/>
      </c>
      <c r="O120" s="93" t="str">
        <f>'ترتيب الطلاب 4'!D122</f>
        <v/>
      </c>
      <c r="P120" s="138" t="str">
        <f t="shared" si="8"/>
        <v/>
      </c>
      <c r="R120" s="93" t="str">
        <f>'ترتيب الطلاب  5'!D122</f>
        <v/>
      </c>
      <c r="S120" s="137" t="str">
        <f t="shared" si="9"/>
        <v/>
      </c>
    </row>
    <row r="121" spans="2:19" ht="15">
      <c r="B121" s="131">
        <f>'ترتيب الطلاب '!A123</f>
        <v>113</v>
      </c>
      <c r="C121" s="19" t="str">
        <f>'ترتيب الطلاب '!B123</f>
        <v/>
      </c>
      <c r="D121" s="93" t="str">
        <f>'ترتيب الطلاب '!D123</f>
        <v/>
      </c>
      <c r="F121" s="133" t="str">
        <f>'ترتيب الطلاب 1'!D123</f>
        <v/>
      </c>
      <c r="G121" s="137" t="str">
        <f t="shared" si="5"/>
        <v/>
      </c>
      <c r="I121" s="93" t="str">
        <f>'ترتيب الطلاب 2'!D123</f>
        <v/>
      </c>
      <c r="J121" s="137" t="str">
        <f t="shared" si="6"/>
        <v/>
      </c>
      <c r="L121" s="93" t="str">
        <f>'ترتيب الطلاب  3'!D123</f>
        <v/>
      </c>
      <c r="M121" s="137" t="str">
        <f t="shared" si="7"/>
        <v/>
      </c>
      <c r="O121" s="93" t="str">
        <f>'ترتيب الطلاب 4'!D123</f>
        <v/>
      </c>
      <c r="P121" s="138" t="str">
        <f t="shared" si="8"/>
        <v/>
      </c>
      <c r="R121" s="93" t="str">
        <f>'ترتيب الطلاب  5'!D123</f>
        <v/>
      </c>
      <c r="S121" s="137" t="str">
        <f t="shared" si="9"/>
        <v/>
      </c>
    </row>
    <row r="122" spans="2:19" ht="15">
      <c r="B122" s="131">
        <f>'ترتيب الطلاب '!A124</f>
        <v>114</v>
      </c>
      <c r="C122" s="19" t="str">
        <f>'ترتيب الطلاب '!B124</f>
        <v/>
      </c>
      <c r="D122" s="93" t="str">
        <f>'ترتيب الطلاب '!D124</f>
        <v/>
      </c>
      <c r="F122" s="133" t="str">
        <f>'ترتيب الطلاب 1'!D124</f>
        <v/>
      </c>
      <c r="G122" s="137" t="str">
        <f t="shared" si="5"/>
        <v/>
      </c>
      <c r="I122" s="93" t="str">
        <f>'ترتيب الطلاب 2'!D124</f>
        <v/>
      </c>
      <c r="J122" s="137" t="str">
        <f t="shared" si="6"/>
        <v/>
      </c>
      <c r="L122" s="93" t="str">
        <f>'ترتيب الطلاب  3'!D124</f>
        <v/>
      </c>
      <c r="M122" s="137" t="str">
        <f t="shared" si="7"/>
        <v/>
      </c>
      <c r="O122" s="93" t="str">
        <f>'ترتيب الطلاب 4'!D124</f>
        <v/>
      </c>
      <c r="P122" s="138" t="str">
        <f t="shared" si="8"/>
        <v/>
      </c>
      <c r="R122" s="93" t="str">
        <f>'ترتيب الطلاب  5'!D124</f>
        <v/>
      </c>
      <c r="S122" s="137" t="str">
        <f t="shared" si="9"/>
        <v/>
      </c>
    </row>
    <row r="123" spans="2:19" ht="15">
      <c r="B123" s="131">
        <f>'ترتيب الطلاب '!A125</f>
        <v>115</v>
      </c>
      <c r="C123" s="19" t="str">
        <f>'ترتيب الطلاب '!B125</f>
        <v/>
      </c>
      <c r="D123" s="93" t="str">
        <f>'ترتيب الطلاب '!D125</f>
        <v/>
      </c>
      <c r="F123" s="133" t="str">
        <f>'ترتيب الطلاب 1'!D125</f>
        <v/>
      </c>
      <c r="G123" s="137" t="str">
        <f t="shared" si="5"/>
        <v/>
      </c>
      <c r="I123" s="93" t="str">
        <f>'ترتيب الطلاب 2'!D125</f>
        <v/>
      </c>
      <c r="J123" s="137" t="str">
        <f t="shared" si="6"/>
        <v/>
      </c>
      <c r="L123" s="93" t="str">
        <f>'ترتيب الطلاب  3'!D125</f>
        <v/>
      </c>
      <c r="M123" s="137" t="str">
        <f t="shared" si="7"/>
        <v/>
      </c>
      <c r="O123" s="93" t="str">
        <f>'ترتيب الطلاب 4'!D125</f>
        <v/>
      </c>
      <c r="P123" s="138" t="str">
        <f t="shared" si="8"/>
        <v/>
      </c>
      <c r="R123" s="93" t="str">
        <f>'ترتيب الطلاب  5'!D125</f>
        <v/>
      </c>
      <c r="S123" s="137" t="str">
        <f t="shared" si="9"/>
        <v/>
      </c>
    </row>
    <row r="124" spans="2:19" ht="15">
      <c r="B124" s="131">
        <f>'ترتيب الطلاب '!A126</f>
        <v>116</v>
      </c>
      <c r="C124" s="19" t="str">
        <f>'ترتيب الطلاب '!B126</f>
        <v/>
      </c>
      <c r="D124" s="93" t="str">
        <f>'ترتيب الطلاب '!D126</f>
        <v/>
      </c>
      <c r="F124" s="133" t="str">
        <f>'ترتيب الطلاب 1'!D126</f>
        <v/>
      </c>
      <c r="G124" s="137" t="str">
        <f t="shared" si="5"/>
        <v/>
      </c>
      <c r="I124" s="93" t="str">
        <f>'ترتيب الطلاب 2'!D126</f>
        <v/>
      </c>
      <c r="J124" s="137" t="str">
        <f t="shared" si="6"/>
        <v/>
      </c>
      <c r="L124" s="93" t="str">
        <f>'ترتيب الطلاب  3'!D126</f>
        <v/>
      </c>
      <c r="M124" s="137" t="str">
        <f t="shared" si="7"/>
        <v/>
      </c>
      <c r="O124" s="93" t="str">
        <f>'ترتيب الطلاب 4'!D126</f>
        <v/>
      </c>
      <c r="P124" s="138" t="str">
        <f t="shared" si="8"/>
        <v/>
      </c>
      <c r="R124" s="93" t="str">
        <f>'ترتيب الطلاب  5'!D126</f>
        <v/>
      </c>
      <c r="S124" s="137" t="str">
        <f t="shared" si="9"/>
        <v/>
      </c>
    </row>
    <row r="125" spans="2:19" ht="15">
      <c r="B125" s="131">
        <f>'ترتيب الطلاب '!A127</f>
        <v>117</v>
      </c>
      <c r="C125" s="19" t="str">
        <f>'ترتيب الطلاب '!B127</f>
        <v/>
      </c>
      <c r="D125" s="93" t="str">
        <f>'ترتيب الطلاب '!D127</f>
        <v/>
      </c>
      <c r="F125" s="133" t="str">
        <f>'ترتيب الطلاب 1'!D127</f>
        <v/>
      </c>
      <c r="G125" s="137" t="str">
        <f t="shared" si="5"/>
        <v/>
      </c>
      <c r="I125" s="93" t="str">
        <f>'ترتيب الطلاب 2'!D127</f>
        <v/>
      </c>
      <c r="J125" s="137" t="str">
        <f t="shared" si="6"/>
        <v/>
      </c>
      <c r="L125" s="93" t="str">
        <f>'ترتيب الطلاب  3'!D127</f>
        <v/>
      </c>
      <c r="M125" s="137" t="str">
        <f t="shared" si="7"/>
        <v/>
      </c>
      <c r="O125" s="93" t="str">
        <f>'ترتيب الطلاب 4'!D127</f>
        <v/>
      </c>
      <c r="P125" s="138" t="str">
        <f t="shared" si="8"/>
        <v/>
      </c>
      <c r="R125" s="93" t="str">
        <f>'ترتيب الطلاب  5'!D127</f>
        <v/>
      </c>
      <c r="S125" s="137" t="str">
        <f t="shared" si="9"/>
        <v/>
      </c>
    </row>
    <row r="126" spans="2:19" ht="15">
      <c r="B126" s="131">
        <f>'ترتيب الطلاب '!A128</f>
        <v>118</v>
      </c>
      <c r="C126" s="19" t="str">
        <f>'ترتيب الطلاب '!B128</f>
        <v/>
      </c>
      <c r="D126" s="93" t="str">
        <f>'ترتيب الطلاب '!D128</f>
        <v/>
      </c>
      <c r="F126" s="133" t="str">
        <f>'ترتيب الطلاب 1'!D128</f>
        <v/>
      </c>
      <c r="G126" s="137" t="str">
        <f t="shared" si="5"/>
        <v/>
      </c>
      <c r="I126" s="93" t="str">
        <f>'ترتيب الطلاب 2'!D128</f>
        <v/>
      </c>
      <c r="J126" s="137" t="str">
        <f t="shared" si="6"/>
        <v/>
      </c>
      <c r="L126" s="93" t="str">
        <f>'ترتيب الطلاب  3'!D128</f>
        <v/>
      </c>
      <c r="M126" s="137" t="str">
        <f t="shared" si="7"/>
        <v/>
      </c>
      <c r="O126" s="93" t="str">
        <f>'ترتيب الطلاب 4'!D128</f>
        <v/>
      </c>
      <c r="P126" s="138" t="str">
        <f t="shared" si="8"/>
        <v/>
      </c>
      <c r="R126" s="93" t="str">
        <f>'ترتيب الطلاب  5'!D128</f>
        <v/>
      </c>
      <c r="S126" s="137" t="str">
        <f t="shared" si="9"/>
        <v/>
      </c>
    </row>
    <row r="127" spans="2:19" ht="15">
      <c r="B127" s="131">
        <f>'ترتيب الطلاب '!A129</f>
        <v>119</v>
      </c>
      <c r="C127" s="19" t="str">
        <f>'ترتيب الطلاب '!B129</f>
        <v/>
      </c>
      <c r="D127" s="93" t="str">
        <f>'ترتيب الطلاب '!D129</f>
        <v/>
      </c>
      <c r="F127" s="133" t="str">
        <f>'ترتيب الطلاب 1'!D129</f>
        <v/>
      </c>
      <c r="G127" s="137" t="str">
        <f t="shared" si="5"/>
        <v/>
      </c>
      <c r="I127" s="93" t="str">
        <f>'ترتيب الطلاب 2'!D129</f>
        <v/>
      </c>
      <c r="J127" s="137" t="str">
        <f t="shared" si="6"/>
        <v/>
      </c>
      <c r="L127" s="93" t="str">
        <f>'ترتيب الطلاب  3'!D129</f>
        <v/>
      </c>
      <c r="M127" s="137" t="str">
        <f t="shared" si="7"/>
        <v/>
      </c>
      <c r="O127" s="93" t="str">
        <f>'ترتيب الطلاب 4'!D129</f>
        <v/>
      </c>
      <c r="P127" s="138" t="str">
        <f t="shared" si="8"/>
        <v/>
      </c>
      <c r="R127" s="93" t="str">
        <f>'ترتيب الطلاب  5'!D129</f>
        <v/>
      </c>
      <c r="S127" s="137" t="str">
        <f t="shared" si="9"/>
        <v/>
      </c>
    </row>
    <row r="128" spans="2:19" ht="15">
      <c r="B128" s="131">
        <f>'ترتيب الطلاب '!A130</f>
        <v>120</v>
      </c>
      <c r="C128" s="19" t="str">
        <f>'ترتيب الطلاب '!B130</f>
        <v/>
      </c>
      <c r="D128" s="93" t="str">
        <f>'ترتيب الطلاب '!D130</f>
        <v/>
      </c>
      <c r="F128" s="133" t="str">
        <f>'ترتيب الطلاب 1'!D130</f>
        <v/>
      </c>
      <c r="G128" s="137" t="str">
        <f t="shared" si="5"/>
        <v/>
      </c>
      <c r="I128" s="93" t="str">
        <f>'ترتيب الطلاب 2'!D130</f>
        <v/>
      </c>
      <c r="J128" s="137" t="str">
        <f t="shared" si="6"/>
        <v/>
      </c>
      <c r="L128" s="93" t="str">
        <f>'ترتيب الطلاب  3'!D130</f>
        <v/>
      </c>
      <c r="M128" s="137" t="str">
        <f t="shared" si="7"/>
        <v/>
      </c>
      <c r="O128" s="93" t="str">
        <f>'ترتيب الطلاب 4'!D130</f>
        <v/>
      </c>
      <c r="P128" s="138" t="str">
        <f t="shared" si="8"/>
        <v/>
      </c>
      <c r="R128" s="93" t="str">
        <f>'ترتيب الطلاب  5'!D130</f>
        <v/>
      </c>
      <c r="S128" s="137" t="str">
        <f t="shared" si="9"/>
        <v/>
      </c>
    </row>
    <row r="129" spans="4:4">
      <c r="D129" s="130"/>
    </row>
    <row r="130" spans="4:4">
      <c r="D130" s="130"/>
    </row>
    <row r="131" spans="4:4">
      <c r="D131" s="130"/>
    </row>
    <row r="132" spans="4:4">
      <c r="D132" s="130"/>
    </row>
    <row r="133" spans="4:4">
      <c r="D133" s="130"/>
    </row>
    <row r="134" spans="4:4">
      <c r="D134" s="130"/>
    </row>
    <row r="135" spans="4:4">
      <c r="D135" s="130"/>
    </row>
    <row r="136" spans="4:4">
      <c r="D136" s="130"/>
    </row>
    <row r="137" spans="4:4">
      <c r="D137" s="130"/>
    </row>
    <row r="138" spans="4:4">
      <c r="D138" s="130"/>
    </row>
    <row r="139" spans="4:4">
      <c r="D139" s="130"/>
    </row>
    <row r="140" spans="4:4">
      <c r="D140" s="130"/>
    </row>
    <row r="141" spans="4:4">
      <c r="D141" s="130"/>
    </row>
    <row r="142" spans="4:4">
      <c r="D142" s="130"/>
    </row>
    <row r="143" spans="4:4">
      <c r="D143" s="130"/>
    </row>
    <row r="144" spans="4:4">
      <c r="D144" s="130"/>
    </row>
    <row r="145" spans="4:4">
      <c r="D145" s="130"/>
    </row>
    <row r="146" spans="4:4">
      <c r="D146" s="130"/>
    </row>
    <row r="147" spans="4:4">
      <c r="D147" s="130"/>
    </row>
    <row r="148" spans="4:4">
      <c r="D148" s="130"/>
    </row>
    <row r="149" spans="4:4">
      <c r="D149" s="130"/>
    </row>
    <row r="150" spans="4:4">
      <c r="D150" s="130"/>
    </row>
    <row r="151" spans="4:4">
      <c r="D151" s="130"/>
    </row>
    <row r="152" spans="4:4">
      <c r="D152" s="130"/>
    </row>
    <row r="153" spans="4:4">
      <c r="D153" s="130"/>
    </row>
    <row r="154" spans="4:4">
      <c r="D154" s="130"/>
    </row>
    <row r="155" spans="4:4">
      <c r="D155" s="130"/>
    </row>
    <row r="156" spans="4:4">
      <c r="D156" s="130"/>
    </row>
    <row r="157" spans="4:4">
      <c r="D157" s="130"/>
    </row>
    <row r="158" spans="4:4">
      <c r="D158" s="130"/>
    </row>
    <row r="159" spans="4:4">
      <c r="D159" s="130"/>
    </row>
    <row r="160" spans="4:4">
      <c r="D160" s="130"/>
    </row>
    <row r="161" spans="4:4">
      <c r="D161" s="130"/>
    </row>
    <row r="162" spans="4:4">
      <c r="D162" s="130"/>
    </row>
    <row r="163" spans="4:4">
      <c r="D163" s="130"/>
    </row>
    <row r="164" spans="4:4">
      <c r="D164" s="130"/>
    </row>
    <row r="165" spans="4:4">
      <c r="D165" s="130"/>
    </row>
    <row r="166" spans="4:4">
      <c r="D166" s="130"/>
    </row>
    <row r="167" spans="4:4">
      <c r="D167" s="130"/>
    </row>
    <row r="168" spans="4:4">
      <c r="D168" s="130"/>
    </row>
    <row r="169" spans="4:4">
      <c r="D169" s="130"/>
    </row>
    <row r="170" spans="4:4">
      <c r="D170" s="130"/>
    </row>
    <row r="171" spans="4:4">
      <c r="D171" s="130"/>
    </row>
    <row r="172" spans="4:4">
      <c r="D172" s="130"/>
    </row>
    <row r="173" spans="4:4">
      <c r="D173" s="130"/>
    </row>
    <row r="174" spans="4:4">
      <c r="D174" s="130"/>
    </row>
    <row r="175" spans="4:4">
      <c r="D175" s="130"/>
    </row>
    <row r="176" spans="4:4">
      <c r="D176" s="130"/>
    </row>
    <row r="177" spans="4:4">
      <c r="D177" s="130"/>
    </row>
    <row r="178" spans="4:4">
      <c r="D178" s="130"/>
    </row>
    <row r="179" spans="4:4">
      <c r="D179" s="130"/>
    </row>
    <row r="180" spans="4:4">
      <c r="D180" s="130"/>
    </row>
    <row r="181" spans="4:4">
      <c r="D181" s="130"/>
    </row>
    <row r="182" spans="4:4">
      <c r="D182" s="130"/>
    </row>
    <row r="183" spans="4:4">
      <c r="D183" s="130"/>
    </row>
  </sheetData>
  <sheetProtection algorithmName="SHA-512" hashValue="cx5pPSLH7Ll9bwwisKLYvhfNpOyNxvygyxVQPoiBdvw7Xgn+jb8ELvDL/jEa+bfkppMC5sh4yTMyVQKzBkGI7Q==" saltValue="TiYdGTudBCDuYVYDkTd11A==" spinCount="100000" sheet="1" objects="1" scenarios="1"/>
  <mergeCells count="7">
    <mergeCell ref="D2:O3"/>
    <mergeCell ref="R5:S6"/>
    <mergeCell ref="B5:D6"/>
    <mergeCell ref="F5:G6"/>
    <mergeCell ref="I5:J6"/>
    <mergeCell ref="L5:M6"/>
    <mergeCell ref="O5:P6"/>
  </mergeCells>
  <conditionalFormatting sqref="G1:G1048576 J1:J1048576 M1:M1048576 P1:P1048576 S1:S1048576">
    <cfRule type="containsErrors" dxfId="26" priority="1">
      <formula>ISERROR(G1)</formula>
    </cfRule>
  </conditionalFormatting>
  <conditionalFormatting sqref="G1:G1048576">
    <cfRule type="cellIs" dxfId="25" priority="4" operator="lessThanOrEqual">
      <formula>0</formula>
    </cfRule>
  </conditionalFormatting>
  <conditionalFormatting sqref="J1:J1048576">
    <cfRule type="cellIs" dxfId="24" priority="3" operator="lessThanOrEqual">
      <formula>0</formula>
    </cfRule>
  </conditionalFormatting>
  <conditionalFormatting sqref="M1:M1048576">
    <cfRule type="cellIs" dxfId="23" priority="2" operator="lessThanOrEqual">
      <formula>0</formula>
    </cfRule>
  </conditionalFormatting>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84658-5FDD-44DE-8936-8B22783824EF}">
  <sheetPr codeName="ورقة20"/>
  <dimension ref="A1:CR77"/>
  <sheetViews>
    <sheetView rightToLeft="1" topLeftCell="A8" zoomScale="98" zoomScaleNormal="98" workbookViewId="0">
      <selection activeCell="F5" sqref="F5:G6"/>
    </sheetView>
  </sheetViews>
  <sheetFormatPr defaultColWidth="0" defaultRowHeight="20.25"/>
  <cols>
    <col min="1" max="1" width="7.125" customWidth="1"/>
    <col min="2" max="2" width="9" customWidth="1"/>
    <col min="3" max="3" width="36.625" customWidth="1"/>
    <col min="4" max="5" width="3.25" customWidth="1"/>
    <col min="6" max="6" width="5.625" hidden="1" customWidth="1"/>
    <col min="7" max="7" width="5.625" customWidth="1"/>
    <col min="8" max="8" width="4.375" customWidth="1"/>
    <col min="9" max="9" width="3.5" style="13" customWidth="1"/>
    <col min="10" max="10" width="3.125" customWidth="1"/>
    <col min="11" max="11" width="9" customWidth="1"/>
    <col min="12" max="12" width="5.625" customWidth="1"/>
    <col min="13" max="13" width="0.375" customWidth="1"/>
    <col min="14" max="14" width="3.875" customWidth="1"/>
    <col min="15" max="15" width="9" customWidth="1"/>
    <col min="16" max="16" width="2.5" customWidth="1"/>
    <col min="17" max="17" width="3.25" hidden="1" customWidth="1"/>
    <col min="18" max="18" width="3.375" customWidth="1"/>
    <col min="19" max="19" width="9" customWidth="1"/>
    <col min="20" max="20" width="3.5" customWidth="1"/>
    <col min="21" max="21" width="2" customWidth="1"/>
    <col min="22" max="22" width="3.875" customWidth="1"/>
    <col min="23" max="23" width="6.25" customWidth="1"/>
    <col min="24" max="24" width="10.25" customWidth="1"/>
    <col min="25" max="25" width="4.75" customWidth="1"/>
    <col min="26" max="26" width="2.25" customWidth="1"/>
    <col min="27" max="27" width="39.625" hidden="1" customWidth="1"/>
    <col min="28" max="28" width="5.375" hidden="1" customWidth="1"/>
    <col min="29" max="29" width="4.25" hidden="1" customWidth="1"/>
    <col min="30" max="30" width="125.5" style="123" hidden="1" customWidth="1"/>
    <col min="31" max="44" width="9" style="123" hidden="1" customWidth="1"/>
    <col min="45" max="96" width="0" hidden="1" customWidth="1"/>
    <col min="97" max="16384" width="9" hidden="1"/>
  </cols>
  <sheetData>
    <row r="1" spans="1:96" hidden="1"/>
    <row r="2" spans="1:96" hidden="1"/>
    <row r="3" spans="1:96" hidden="1"/>
    <row r="4" spans="1:96" hidden="1"/>
    <row r="5" spans="1:96" hidden="1"/>
    <row r="6" spans="1:96" hidden="1"/>
    <row r="7" spans="1:96" hidden="1"/>
    <row r="8" spans="1:96" ht="15">
      <c r="A8" s="142"/>
      <c r="B8" s="397"/>
      <c r="C8" s="397"/>
      <c r="D8" s="180"/>
      <c r="E8" s="181"/>
      <c r="F8" s="182"/>
      <c r="G8" s="183"/>
      <c r="H8" s="180"/>
      <c r="I8" s="180"/>
      <c r="J8" s="142"/>
      <c r="K8" s="142"/>
      <c r="L8" s="142"/>
      <c r="M8" s="142"/>
      <c r="N8" s="142"/>
      <c r="O8" s="142"/>
      <c r="P8" s="142"/>
      <c r="Q8" s="142"/>
      <c r="R8" s="142"/>
      <c r="S8" s="142"/>
      <c r="T8" s="142"/>
      <c r="U8" s="142"/>
      <c r="V8" s="142"/>
      <c r="W8" s="142"/>
      <c r="X8" s="142"/>
      <c r="Y8" s="142"/>
      <c r="Z8" s="142"/>
      <c r="AA8" s="154"/>
      <c r="AB8" s="16"/>
    </row>
    <row r="9" spans="1:96" ht="15">
      <c r="A9" s="142"/>
      <c r="B9" s="397"/>
      <c r="C9" s="397"/>
      <c r="D9" s="180"/>
      <c r="E9" s="181"/>
      <c r="F9" s="182"/>
      <c r="G9" s="183"/>
      <c r="H9" s="180"/>
      <c r="I9" s="180"/>
      <c r="J9" s="142"/>
      <c r="K9" s="142"/>
      <c r="L9" s="142"/>
      <c r="M9" s="142"/>
      <c r="N9" s="142"/>
      <c r="O9" s="142"/>
      <c r="P9" s="142"/>
      <c r="Q9" s="142"/>
      <c r="R9" s="142"/>
      <c r="S9" s="142"/>
      <c r="T9" s="142"/>
      <c r="U9" s="142"/>
      <c r="V9" s="142"/>
      <c r="W9" s="142"/>
      <c r="X9" s="142"/>
      <c r="Y9" s="142"/>
      <c r="Z9" s="142"/>
      <c r="AA9" s="154"/>
      <c r="AB9" s="16"/>
    </row>
    <row r="10" spans="1:96" ht="15">
      <c r="A10" s="142"/>
      <c r="B10" s="397"/>
      <c r="C10" s="397"/>
      <c r="D10" s="180"/>
      <c r="E10" s="181"/>
      <c r="F10" s="182"/>
      <c r="G10" s="183"/>
      <c r="H10" s="180"/>
      <c r="I10" s="180"/>
      <c r="J10" s="415" t="s">
        <v>270</v>
      </c>
      <c r="K10" s="415"/>
      <c r="L10" s="415"/>
      <c r="M10" s="415"/>
      <c r="N10" s="415"/>
      <c r="O10" s="415"/>
      <c r="P10" s="415"/>
      <c r="Q10" s="415"/>
      <c r="R10" s="415"/>
      <c r="S10" s="415"/>
      <c r="T10" s="415"/>
      <c r="U10" s="415"/>
      <c r="V10" s="415"/>
      <c r="W10" s="415"/>
      <c r="X10" s="415"/>
      <c r="Y10" s="142"/>
      <c r="Z10" s="142"/>
      <c r="AA10" s="154"/>
      <c r="AB10" s="16"/>
    </row>
    <row r="11" spans="1:96" ht="15.75">
      <c r="A11" s="142"/>
      <c r="B11" s="397"/>
      <c r="C11" s="397"/>
      <c r="D11" s="180"/>
      <c r="E11" s="181"/>
      <c r="F11" s="182"/>
      <c r="G11" s="183"/>
      <c r="H11" s="180"/>
      <c r="I11" s="180"/>
      <c r="J11" s="142"/>
      <c r="K11" s="142"/>
      <c r="L11" s="142"/>
      <c r="M11" s="142"/>
      <c r="N11" s="142"/>
      <c r="O11" s="142"/>
      <c r="P11" s="179"/>
      <c r="Q11" s="142"/>
      <c r="R11" s="142"/>
      <c r="S11" s="142"/>
      <c r="T11" s="142"/>
      <c r="U11" s="142"/>
      <c r="V11" s="142"/>
      <c r="W11" s="142"/>
      <c r="X11" s="178"/>
      <c r="Y11" s="142"/>
      <c r="Z11" s="142"/>
      <c r="AA11" s="154"/>
      <c r="AB11" s="16"/>
      <c r="BG11" s="425"/>
      <c r="BH11" s="425"/>
      <c r="BI11" s="425"/>
      <c r="BJ11" s="425"/>
      <c r="BK11" s="425"/>
      <c r="BL11" s="425"/>
      <c r="BM11" s="425"/>
      <c r="BN11" s="425"/>
      <c r="BO11" s="425"/>
      <c r="BP11" s="425"/>
      <c r="BQ11" s="425"/>
      <c r="BR11" s="425"/>
      <c r="BS11" s="425"/>
      <c r="BT11" s="425"/>
      <c r="BU11" s="425"/>
      <c r="BV11" s="425"/>
      <c r="BW11" s="425"/>
      <c r="BX11" s="425"/>
      <c r="BY11" s="425"/>
      <c r="BZ11" s="425"/>
      <c r="CA11" s="425"/>
      <c r="CB11" s="425"/>
      <c r="CC11" s="425"/>
      <c r="CD11" s="425"/>
      <c r="CE11" s="425"/>
      <c r="CF11" s="425"/>
      <c r="CG11" s="425"/>
      <c r="CH11" s="425"/>
      <c r="CI11" s="425"/>
      <c r="CJ11" s="425"/>
      <c r="CK11" s="425"/>
      <c r="CL11" s="425"/>
      <c r="CM11" s="425"/>
      <c r="CN11" s="425"/>
      <c r="CO11" s="425"/>
      <c r="CP11" s="425"/>
      <c r="CQ11" s="425"/>
      <c r="CR11" s="425"/>
    </row>
    <row r="12" spans="1:96">
      <c r="A12" s="142"/>
      <c r="B12" s="142"/>
      <c r="C12" s="142"/>
      <c r="D12" s="142"/>
      <c r="E12" s="142"/>
      <c r="F12" s="142"/>
      <c r="G12" s="142"/>
      <c r="H12" s="142"/>
      <c r="I12" s="150"/>
      <c r="J12" s="142"/>
      <c r="K12" s="142"/>
      <c r="L12" s="142"/>
      <c r="M12" s="142"/>
      <c r="N12" s="142"/>
      <c r="O12" s="142"/>
      <c r="P12" s="142"/>
      <c r="Q12" s="142"/>
      <c r="R12" s="142"/>
      <c r="S12" s="142"/>
      <c r="T12" s="142"/>
      <c r="U12" s="142"/>
      <c r="V12" s="142"/>
      <c r="W12" s="142"/>
      <c r="X12" s="142"/>
      <c r="Y12" s="142"/>
      <c r="Z12" s="142"/>
      <c r="AA12" s="154"/>
      <c r="AB12" s="16"/>
    </row>
    <row r="13" spans="1:96" s="83" customFormat="1" ht="27" customHeight="1">
      <c r="A13" s="192" t="s">
        <v>0</v>
      </c>
      <c r="B13" s="398" t="s">
        <v>269</v>
      </c>
      <c r="C13" s="399"/>
      <c r="D13" s="399"/>
      <c r="E13" s="399"/>
      <c r="F13" s="399"/>
      <c r="G13" s="400"/>
      <c r="H13" s="148"/>
      <c r="I13" s="416" t="s">
        <v>277</v>
      </c>
      <c r="J13" s="417"/>
      <c r="K13" s="417"/>
      <c r="L13" s="417"/>
      <c r="M13" s="417"/>
      <c r="N13" s="417"/>
      <c r="O13" s="417"/>
      <c r="P13" s="417"/>
      <c r="Q13" s="417"/>
      <c r="R13" s="417"/>
      <c r="S13" s="417"/>
      <c r="T13" s="417"/>
      <c r="U13" s="417"/>
      <c r="V13" s="418"/>
      <c r="W13" s="326" t="s">
        <v>268</v>
      </c>
      <c r="X13" s="535">
        <f>مج2!G5</f>
        <v>0</v>
      </c>
      <c r="Y13" s="536"/>
      <c r="Z13" s="151"/>
      <c r="AD13" s="125" t="s">
        <v>223</v>
      </c>
    </row>
    <row r="14" spans="1:96" ht="35.1" customHeight="1">
      <c r="A14" s="395">
        <v>1</v>
      </c>
      <c r="B14" s="402" t="str">
        <f>IF(مج2!G6="","",مج2!G6)</f>
        <v/>
      </c>
      <c r="C14" s="402"/>
      <c r="D14" s="402"/>
      <c r="E14" s="402"/>
      <c r="F14" s="402"/>
      <c r="G14" s="403"/>
      <c r="H14" s="149"/>
      <c r="I14" s="407" t="s">
        <v>170</v>
      </c>
      <c r="J14" s="421"/>
      <c r="K14" s="421"/>
      <c r="L14" s="421"/>
      <c r="M14" s="421"/>
      <c r="N14" s="421"/>
      <c r="O14" s="421"/>
      <c r="P14" s="421"/>
      <c r="Q14" s="421"/>
      <c r="R14" s="421"/>
      <c r="S14" s="421"/>
      <c r="T14" s="421"/>
      <c r="U14" s="421"/>
      <c r="V14" s="421"/>
      <c r="W14" s="421"/>
      <c r="X14" s="421"/>
      <c r="Y14" s="421"/>
      <c r="Z14" s="142"/>
      <c r="AC14" s="127">
        <v>1</v>
      </c>
      <c r="AD14" s="126" t="s">
        <v>258</v>
      </c>
      <c r="AE14" s="124"/>
      <c r="AF14" s="124"/>
      <c r="AG14" s="124"/>
      <c r="AH14" s="124"/>
      <c r="AI14" s="124"/>
      <c r="AJ14" s="124"/>
      <c r="AK14" s="124"/>
      <c r="AL14" s="124"/>
      <c r="AM14" s="124"/>
      <c r="AN14" s="124"/>
      <c r="AO14" s="124"/>
      <c r="AP14" s="124"/>
      <c r="AQ14" s="124"/>
      <c r="AR14" s="124"/>
    </row>
    <row r="15" spans="1:96" ht="24.95" customHeight="1">
      <c r="A15" s="395"/>
      <c r="B15" s="454"/>
      <c r="C15" s="454"/>
      <c r="D15" s="454"/>
      <c r="E15" s="454"/>
      <c r="F15" s="454"/>
      <c r="G15" s="493"/>
      <c r="H15" s="149"/>
      <c r="I15" s="407"/>
      <c r="J15" s="327" t="s">
        <v>27</v>
      </c>
      <c r="K15" s="411"/>
      <c r="L15" s="411"/>
      <c r="M15" s="411"/>
      <c r="N15" s="327" t="s">
        <v>28</v>
      </c>
      <c r="O15" s="412"/>
      <c r="P15" s="413"/>
      <c r="Q15" s="414"/>
      <c r="R15" s="327" t="s">
        <v>29</v>
      </c>
      <c r="S15" s="411"/>
      <c r="T15" s="411"/>
      <c r="U15" s="411"/>
      <c r="V15" s="327" t="s">
        <v>30</v>
      </c>
      <c r="W15" s="411"/>
      <c r="X15" s="411"/>
      <c r="Y15" s="411"/>
      <c r="Z15" s="142"/>
      <c r="AC15" s="127">
        <v>2</v>
      </c>
      <c r="AD15" s="126" t="s">
        <v>259</v>
      </c>
      <c r="AE15" s="124"/>
      <c r="AF15" s="124"/>
      <c r="AG15" s="124"/>
      <c r="AH15" s="124"/>
      <c r="AI15" s="124"/>
      <c r="AJ15" s="124"/>
      <c r="AK15" s="124"/>
      <c r="AL15" s="124"/>
      <c r="AM15" s="124"/>
      <c r="AN15" s="124"/>
      <c r="AO15" s="124"/>
      <c r="AP15" s="124"/>
      <c r="AQ15" s="124"/>
      <c r="AR15" s="124"/>
    </row>
    <row r="16" spans="1:96" ht="35.1" customHeight="1">
      <c r="A16" s="396">
        <v>2</v>
      </c>
      <c r="B16" s="402" t="str">
        <f>IF(مج2!G7="","",مج2!G7)</f>
        <v/>
      </c>
      <c r="C16" s="402"/>
      <c r="D16" s="402"/>
      <c r="E16" s="402"/>
      <c r="F16" s="402"/>
      <c r="G16" s="403"/>
      <c r="H16" s="149"/>
      <c r="I16" s="407" t="s">
        <v>171</v>
      </c>
      <c r="J16" s="421"/>
      <c r="K16" s="421"/>
      <c r="L16" s="421"/>
      <c r="M16" s="421"/>
      <c r="N16" s="421"/>
      <c r="O16" s="421"/>
      <c r="P16" s="421"/>
      <c r="Q16" s="421"/>
      <c r="R16" s="421"/>
      <c r="S16" s="421"/>
      <c r="T16" s="421"/>
      <c r="U16" s="421"/>
      <c r="V16" s="421"/>
      <c r="W16" s="421"/>
      <c r="X16" s="421"/>
      <c r="Y16" s="421"/>
      <c r="Z16" s="142"/>
      <c r="AC16" s="127">
        <v>3</v>
      </c>
      <c r="AD16" s="126" t="s">
        <v>195</v>
      </c>
      <c r="AE16" s="124"/>
      <c r="AF16" s="124"/>
      <c r="AG16" s="124"/>
      <c r="AH16" s="124"/>
      <c r="AI16" s="124"/>
      <c r="AJ16" s="124"/>
      <c r="AK16" s="124"/>
      <c r="AL16" s="124"/>
      <c r="AM16" s="124"/>
      <c r="AN16" s="124"/>
      <c r="AO16" s="124"/>
      <c r="AP16" s="124"/>
      <c r="AQ16" s="124"/>
      <c r="AR16" s="124"/>
    </row>
    <row r="17" spans="1:44" ht="24.95" customHeight="1">
      <c r="A17" s="396"/>
      <c r="B17" s="454"/>
      <c r="C17" s="454"/>
      <c r="D17" s="454"/>
      <c r="E17" s="454"/>
      <c r="F17" s="454"/>
      <c r="G17" s="493"/>
      <c r="H17" s="149"/>
      <c r="I17" s="407"/>
      <c r="J17" s="327" t="s">
        <v>27</v>
      </c>
      <c r="K17" s="411"/>
      <c r="L17" s="411"/>
      <c r="M17" s="411"/>
      <c r="N17" s="327" t="s">
        <v>28</v>
      </c>
      <c r="O17" s="411"/>
      <c r="P17" s="411"/>
      <c r="Q17" s="411"/>
      <c r="R17" s="327" t="s">
        <v>29</v>
      </c>
      <c r="S17" s="411"/>
      <c r="T17" s="411"/>
      <c r="U17" s="411"/>
      <c r="V17" s="327" t="s">
        <v>30</v>
      </c>
      <c r="W17" s="411"/>
      <c r="X17" s="411"/>
      <c r="Y17" s="411"/>
      <c r="Z17" s="142"/>
      <c r="AC17" s="127">
        <v>4</v>
      </c>
      <c r="AD17" s="126" t="s">
        <v>196</v>
      </c>
      <c r="AE17" s="124"/>
      <c r="AF17" s="124"/>
      <c r="AG17" s="124"/>
      <c r="AH17" s="124"/>
      <c r="AI17" s="124"/>
      <c r="AJ17" s="124"/>
      <c r="AK17" s="124"/>
      <c r="AL17" s="124"/>
      <c r="AM17" s="124"/>
      <c r="AN17" s="124"/>
      <c r="AO17" s="124"/>
      <c r="AP17" s="124"/>
      <c r="AQ17" s="124"/>
      <c r="AR17" s="124"/>
    </row>
    <row r="18" spans="1:44" ht="35.1" customHeight="1">
      <c r="A18" s="533">
        <v>3</v>
      </c>
      <c r="B18" s="402" t="str">
        <f>IF(مج2!G8="","",مج2!G8)</f>
        <v/>
      </c>
      <c r="C18" s="402"/>
      <c r="D18" s="402"/>
      <c r="E18" s="402"/>
      <c r="F18" s="402"/>
      <c r="G18" s="403"/>
      <c r="H18" s="149"/>
      <c r="I18" s="537" t="s">
        <v>172</v>
      </c>
      <c r="J18" s="408"/>
      <c r="K18" s="409"/>
      <c r="L18" s="409"/>
      <c r="M18" s="409"/>
      <c r="N18" s="409"/>
      <c r="O18" s="409"/>
      <c r="P18" s="409"/>
      <c r="Q18" s="409"/>
      <c r="R18" s="409"/>
      <c r="S18" s="409"/>
      <c r="T18" s="409"/>
      <c r="U18" s="409"/>
      <c r="V18" s="409"/>
      <c r="W18" s="409"/>
      <c r="X18" s="409"/>
      <c r="Y18" s="410"/>
      <c r="Z18" s="142"/>
      <c r="AC18" s="127">
        <v>5</v>
      </c>
      <c r="AD18" s="126" t="s">
        <v>197</v>
      </c>
      <c r="AE18" s="124"/>
      <c r="AF18" s="124"/>
      <c r="AG18" s="124"/>
      <c r="AH18" s="124"/>
      <c r="AI18" s="124"/>
      <c r="AJ18" s="124"/>
      <c r="AK18" s="124"/>
      <c r="AL18" s="124"/>
      <c r="AM18" s="124"/>
      <c r="AN18" s="124"/>
      <c r="AO18" s="124"/>
      <c r="AP18" s="124"/>
      <c r="AQ18" s="124"/>
      <c r="AR18" s="124"/>
    </row>
    <row r="19" spans="1:44" ht="24.95" customHeight="1">
      <c r="A19" s="534"/>
      <c r="B19" s="454"/>
      <c r="C19" s="454"/>
      <c r="D19" s="454"/>
      <c r="E19" s="454"/>
      <c r="F19" s="454"/>
      <c r="G19" s="493"/>
      <c r="H19" s="149"/>
      <c r="I19" s="538"/>
      <c r="J19" s="327" t="s">
        <v>27</v>
      </c>
      <c r="K19" s="411"/>
      <c r="L19" s="411"/>
      <c r="M19" s="411"/>
      <c r="N19" s="327" t="s">
        <v>28</v>
      </c>
      <c r="O19" s="411"/>
      <c r="P19" s="411"/>
      <c r="Q19" s="411"/>
      <c r="R19" s="327" t="s">
        <v>29</v>
      </c>
      <c r="S19" s="411"/>
      <c r="T19" s="411"/>
      <c r="U19" s="411"/>
      <c r="V19" s="327" t="s">
        <v>30</v>
      </c>
      <c r="W19" s="411"/>
      <c r="X19" s="411"/>
      <c r="Y19" s="411"/>
      <c r="Z19" s="142"/>
      <c r="AC19" s="127">
        <v>6</v>
      </c>
      <c r="AD19" s="126" t="s">
        <v>198</v>
      </c>
      <c r="AE19" s="124"/>
      <c r="AF19" s="124"/>
      <c r="AG19" s="124"/>
      <c r="AH19" s="124"/>
      <c r="AI19" s="124"/>
      <c r="AJ19" s="124"/>
      <c r="AK19" s="124"/>
      <c r="AL19" s="124"/>
      <c r="AM19" s="124"/>
      <c r="AN19" s="124"/>
      <c r="AO19" s="124"/>
      <c r="AP19" s="124"/>
      <c r="AQ19" s="124"/>
      <c r="AR19" s="124"/>
    </row>
    <row r="20" spans="1:44" ht="35.1" customHeight="1">
      <c r="A20" s="396">
        <v>4</v>
      </c>
      <c r="B20" s="402" t="str">
        <f>IF(مج2!G9="","",مج2!G9)</f>
        <v/>
      </c>
      <c r="C20" s="402"/>
      <c r="D20" s="402"/>
      <c r="E20" s="402"/>
      <c r="F20" s="402"/>
      <c r="G20" s="403"/>
      <c r="H20" s="149"/>
      <c r="I20" s="407" t="s">
        <v>173</v>
      </c>
      <c r="J20" s="421"/>
      <c r="K20" s="421"/>
      <c r="L20" s="421"/>
      <c r="M20" s="421"/>
      <c r="N20" s="421"/>
      <c r="O20" s="421"/>
      <c r="P20" s="421"/>
      <c r="Q20" s="421"/>
      <c r="R20" s="421"/>
      <c r="S20" s="421"/>
      <c r="T20" s="421"/>
      <c r="U20" s="421"/>
      <c r="V20" s="421"/>
      <c r="W20" s="421"/>
      <c r="X20" s="421"/>
      <c r="Y20" s="421"/>
      <c r="Z20" s="142"/>
      <c r="AC20" s="127">
        <v>7</v>
      </c>
      <c r="AD20" s="126" t="s">
        <v>199</v>
      </c>
      <c r="AE20" s="124"/>
      <c r="AF20" s="124"/>
      <c r="AG20" s="124"/>
      <c r="AH20" s="124"/>
      <c r="AI20" s="124"/>
      <c r="AJ20" s="124"/>
      <c r="AK20" s="124"/>
      <c r="AL20" s="124"/>
      <c r="AM20" s="124"/>
      <c r="AN20" s="124"/>
      <c r="AO20" s="124"/>
      <c r="AP20" s="124"/>
      <c r="AQ20" s="124"/>
      <c r="AR20" s="124"/>
    </row>
    <row r="21" spans="1:44" ht="24.95" customHeight="1">
      <c r="A21" s="396"/>
      <c r="B21" s="454"/>
      <c r="C21" s="454"/>
      <c r="D21" s="454"/>
      <c r="E21" s="454"/>
      <c r="F21" s="454"/>
      <c r="G21" s="493"/>
      <c r="H21" s="149"/>
      <c r="I21" s="407"/>
      <c r="J21" s="327" t="s">
        <v>27</v>
      </c>
      <c r="K21" s="411"/>
      <c r="L21" s="411"/>
      <c r="M21" s="411"/>
      <c r="N21" s="327" t="s">
        <v>28</v>
      </c>
      <c r="O21" s="411"/>
      <c r="P21" s="411"/>
      <c r="Q21" s="411"/>
      <c r="R21" s="327" t="s">
        <v>29</v>
      </c>
      <c r="S21" s="411"/>
      <c r="T21" s="411"/>
      <c r="U21" s="411"/>
      <c r="V21" s="327" t="s">
        <v>30</v>
      </c>
      <c r="W21" s="411"/>
      <c r="X21" s="411"/>
      <c r="Y21" s="411"/>
      <c r="Z21" s="142"/>
      <c r="AC21" s="127">
        <v>8</v>
      </c>
      <c r="AD21" s="126" t="s">
        <v>200</v>
      </c>
      <c r="AE21" s="124"/>
      <c r="AF21" s="124"/>
      <c r="AG21" s="124"/>
      <c r="AH21" s="124"/>
      <c r="AI21" s="124"/>
      <c r="AJ21" s="124"/>
      <c r="AK21" s="124"/>
      <c r="AL21" s="124"/>
      <c r="AM21" s="124"/>
      <c r="AN21" s="124"/>
      <c r="AO21" s="124"/>
      <c r="AP21" s="124"/>
      <c r="AQ21" s="124"/>
      <c r="AR21" s="124"/>
    </row>
    <row r="22" spans="1:44" ht="35.1" customHeight="1">
      <c r="A22" s="395">
        <v>5</v>
      </c>
      <c r="B22" s="402" t="str">
        <f>IF(مج2!G10="","",مج2!G10)</f>
        <v/>
      </c>
      <c r="C22" s="402"/>
      <c r="D22" s="402"/>
      <c r="E22" s="402"/>
      <c r="F22" s="402"/>
      <c r="G22" s="403"/>
      <c r="H22" s="149"/>
      <c r="I22" s="407" t="s">
        <v>174</v>
      </c>
      <c r="J22" s="421"/>
      <c r="K22" s="421"/>
      <c r="L22" s="421"/>
      <c r="M22" s="421"/>
      <c r="N22" s="421"/>
      <c r="O22" s="421"/>
      <c r="P22" s="421"/>
      <c r="Q22" s="421"/>
      <c r="R22" s="421"/>
      <c r="S22" s="421"/>
      <c r="T22" s="421"/>
      <c r="U22" s="421"/>
      <c r="V22" s="421"/>
      <c r="W22" s="421"/>
      <c r="X22" s="421"/>
      <c r="Y22" s="421"/>
      <c r="Z22" s="142"/>
      <c r="AC22" s="127">
        <v>9</v>
      </c>
      <c r="AD22" s="126" t="s">
        <v>201</v>
      </c>
      <c r="AE22" s="124"/>
      <c r="AF22" s="124"/>
      <c r="AG22" s="124"/>
      <c r="AH22" s="124"/>
      <c r="AI22" s="124"/>
      <c r="AJ22" s="124"/>
      <c r="AK22" s="124"/>
      <c r="AL22" s="124"/>
      <c r="AM22" s="124"/>
      <c r="AN22" s="124"/>
      <c r="AO22" s="124"/>
      <c r="AP22" s="124"/>
      <c r="AQ22" s="124"/>
      <c r="AR22" s="124"/>
    </row>
    <row r="23" spans="1:44" ht="24.95" customHeight="1">
      <c r="A23" s="395"/>
      <c r="B23" s="454"/>
      <c r="C23" s="454"/>
      <c r="D23" s="454"/>
      <c r="E23" s="454"/>
      <c r="F23" s="454"/>
      <c r="G23" s="493"/>
      <c r="H23" s="149"/>
      <c r="I23" s="407"/>
      <c r="J23" s="327" t="s">
        <v>27</v>
      </c>
      <c r="K23" s="411"/>
      <c r="L23" s="411"/>
      <c r="M23" s="411"/>
      <c r="N23" s="327" t="s">
        <v>28</v>
      </c>
      <c r="O23" s="411"/>
      <c r="P23" s="411"/>
      <c r="Q23" s="411"/>
      <c r="R23" s="327" t="s">
        <v>29</v>
      </c>
      <c r="S23" s="411"/>
      <c r="T23" s="411"/>
      <c r="U23" s="411"/>
      <c r="V23" s="327" t="s">
        <v>30</v>
      </c>
      <c r="W23" s="411"/>
      <c r="X23" s="411"/>
      <c r="Y23" s="411"/>
      <c r="Z23" s="142"/>
      <c r="AC23" s="127">
        <v>10</v>
      </c>
      <c r="AD23" s="126" t="s">
        <v>202</v>
      </c>
      <c r="AE23" s="124"/>
      <c r="AF23" s="124"/>
      <c r="AG23" s="124"/>
      <c r="AH23" s="124"/>
      <c r="AI23" s="124"/>
      <c r="AJ23" s="124"/>
      <c r="AK23" s="124"/>
      <c r="AL23" s="124"/>
      <c r="AM23" s="124"/>
      <c r="AN23" s="124"/>
      <c r="AO23" s="124"/>
      <c r="AP23" s="124"/>
      <c r="AQ23" s="124"/>
      <c r="AR23" s="124"/>
    </row>
    <row r="24" spans="1:44" ht="35.1" customHeight="1">
      <c r="A24" s="396">
        <v>6</v>
      </c>
      <c r="B24" s="402" t="str">
        <f>IF(مج2!G11="","",مج2!G11)</f>
        <v/>
      </c>
      <c r="C24" s="402"/>
      <c r="D24" s="402"/>
      <c r="E24" s="402"/>
      <c r="F24" s="402"/>
      <c r="G24" s="403"/>
      <c r="H24" s="149"/>
      <c r="I24" s="407" t="s">
        <v>175</v>
      </c>
      <c r="J24" s="421"/>
      <c r="K24" s="421"/>
      <c r="L24" s="421"/>
      <c r="M24" s="421"/>
      <c r="N24" s="421"/>
      <c r="O24" s="421"/>
      <c r="P24" s="421"/>
      <c r="Q24" s="421"/>
      <c r="R24" s="421"/>
      <c r="S24" s="421"/>
      <c r="T24" s="421"/>
      <c r="U24" s="421"/>
      <c r="V24" s="421"/>
      <c r="W24" s="421"/>
      <c r="X24" s="421"/>
      <c r="Y24" s="421"/>
      <c r="Z24" s="142"/>
      <c r="AC24" s="127">
        <v>11</v>
      </c>
      <c r="AD24" s="126" t="s">
        <v>203</v>
      </c>
      <c r="AE24" s="124"/>
      <c r="AF24" s="124"/>
      <c r="AG24" s="124"/>
      <c r="AH24" s="124"/>
      <c r="AI24" s="124"/>
      <c r="AJ24" s="124"/>
      <c r="AK24" s="124"/>
      <c r="AL24" s="124"/>
      <c r="AM24" s="124"/>
      <c r="AN24" s="124"/>
      <c r="AO24" s="124"/>
      <c r="AP24" s="124"/>
      <c r="AQ24" s="124"/>
      <c r="AR24" s="124"/>
    </row>
    <row r="25" spans="1:44" ht="24.95" customHeight="1">
      <c r="A25" s="396"/>
      <c r="B25" s="454"/>
      <c r="C25" s="454"/>
      <c r="D25" s="454"/>
      <c r="E25" s="454"/>
      <c r="F25" s="454"/>
      <c r="G25" s="493"/>
      <c r="H25" s="149"/>
      <c r="I25" s="407"/>
      <c r="J25" s="327" t="s">
        <v>27</v>
      </c>
      <c r="K25" s="411"/>
      <c r="L25" s="411"/>
      <c r="M25" s="411"/>
      <c r="N25" s="327" t="s">
        <v>28</v>
      </c>
      <c r="O25" s="411"/>
      <c r="P25" s="411"/>
      <c r="Q25" s="411"/>
      <c r="R25" s="327" t="s">
        <v>29</v>
      </c>
      <c r="S25" s="411"/>
      <c r="T25" s="411"/>
      <c r="U25" s="411"/>
      <c r="V25" s="327" t="s">
        <v>30</v>
      </c>
      <c r="W25" s="411"/>
      <c r="X25" s="411"/>
      <c r="Y25" s="411"/>
      <c r="Z25" s="142"/>
      <c r="AC25" s="127">
        <v>12</v>
      </c>
      <c r="AD25" s="126" t="s">
        <v>204</v>
      </c>
      <c r="AE25" s="124"/>
      <c r="AF25" s="124"/>
      <c r="AG25" s="124"/>
      <c r="AH25" s="124"/>
      <c r="AI25" s="124"/>
      <c r="AJ25" s="124"/>
      <c r="AK25" s="124"/>
      <c r="AL25" s="124"/>
      <c r="AM25" s="124"/>
      <c r="AN25" s="124"/>
      <c r="AO25" s="124"/>
      <c r="AP25" s="124"/>
      <c r="AQ25" s="124"/>
      <c r="AR25" s="124"/>
    </row>
    <row r="26" spans="1:44" ht="35.1" customHeight="1">
      <c r="A26" s="395">
        <v>7</v>
      </c>
      <c r="B26" s="402" t="str">
        <f>IF(مج2!G12="","",مج2!G12)</f>
        <v/>
      </c>
      <c r="C26" s="402"/>
      <c r="D26" s="402"/>
      <c r="E26" s="402"/>
      <c r="F26" s="402"/>
      <c r="G26" s="403"/>
      <c r="H26" s="149"/>
      <c r="I26" s="407" t="s">
        <v>176</v>
      </c>
      <c r="J26" s="421"/>
      <c r="K26" s="421"/>
      <c r="L26" s="421"/>
      <c r="M26" s="421"/>
      <c r="N26" s="421"/>
      <c r="O26" s="421"/>
      <c r="P26" s="421"/>
      <c r="Q26" s="421"/>
      <c r="R26" s="421"/>
      <c r="S26" s="421"/>
      <c r="T26" s="421"/>
      <c r="U26" s="421"/>
      <c r="V26" s="421"/>
      <c r="W26" s="421"/>
      <c r="X26" s="421"/>
      <c r="Y26" s="421"/>
      <c r="Z26" s="142"/>
      <c r="AC26" s="127">
        <v>13</v>
      </c>
      <c r="AD26" s="126" t="s">
        <v>205</v>
      </c>
      <c r="AE26" s="124"/>
      <c r="AF26" s="124"/>
      <c r="AG26" s="124"/>
      <c r="AH26" s="124"/>
      <c r="AI26" s="124"/>
      <c r="AJ26" s="124"/>
      <c r="AK26" s="124"/>
      <c r="AL26" s="124"/>
      <c r="AM26" s="124"/>
      <c r="AN26" s="124"/>
      <c r="AO26" s="124"/>
      <c r="AP26" s="124"/>
      <c r="AQ26" s="124"/>
      <c r="AR26" s="124"/>
    </row>
    <row r="27" spans="1:44" ht="24.95" customHeight="1">
      <c r="A27" s="395"/>
      <c r="B27" s="454"/>
      <c r="C27" s="454"/>
      <c r="D27" s="454"/>
      <c r="E27" s="454"/>
      <c r="F27" s="454"/>
      <c r="G27" s="493"/>
      <c r="H27" s="149"/>
      <c r="I27" s="407"/>
      <c r="J27" s="327" t="s">
        <v>27</v>
      </c>
      <c r="K27" s="411"/>
      <c r="L27" s="411"/>
      <c r="M27" s="411"/>
      <c r="N27" s="327" t="s">
        <v>28</v>
      </c>
      <c r="O27" s="411"/>
      <c r="P27" s="411"/>
      <c r="Q27" s="411"/>
      <c r="R27" s="327" t="s">
        <v>29</v>
      </c>
      <c r="S27" s="411"/>
      <c r="T27" s="411"/>
      <c r="U27" s="411"/>
      <c r="V27" s="327" t="s">
        <v>30</v>
      </c>
      <c r="W27" s="411"/>
      <c r="X27" s="411"/>
      <c r="Y27" s="411"/>
      <c r="Z27" s="142"/>
      <c r="AC27" s="127">
        <v>14</v>
      </c>
      <c r="AD27" s="126" t="s">
        <v>206</v>
      </c>
      <c r="AE27" s="124"/>
      <c r="AF27" s="124"/>
      <c r="AG27" s="124"/>
      <c r="AH27" s="124"/>
      <c r="AI27" s="124"/>
      <c r="AJ27" s="124"/>
      <c r="AK27" s="124"/>
      <c r="AL27" s="124"/>
      <c r="AM27" s="124"/>
      <c r="AN27" s="124"/>
      <c r="AO27" s="124"/>
      <c r="AP27" s="124"/>
      <c r="AQ27" s="124"/>
      <c r="AR27" s="124"/>
    </row>
    <row r="28" spans="1:44" ht="35.1" customHeight="1">
      <c r="A28" s="396">
        <v>8</v>
      </c>
      <c r="B28" s="402" t="str">
        <f>IF(مج2!G13="","",مج2!G13)</f>
        <v/>
      </c>
      <c r="C28" s="402"/>
      <c r="D28" s="402"/>
      <c r="E28" s="402"/>
      <c r="F28" s="402"/>
      <c r="G28" s="403"/>
      <c r="H28" s="149"/>
      <c r="I28" s="407" t="s">
        <v>177</v>
      </c>
      <c r="J28" s="421"/>
      <c r="K28" s="421"/>
      <c r="L28" s="421"/>
      <c r="M28" s="421"/>
      <c r="N28" s="421"/>
      <c r="O28" s="421"/>
      <c r="P28" s="421"/>
      <c r="Q28" s="421"/>
      <c r="R28" s="421"/>
      <c r="S28" s="421"/>
      <c r="T28" s="421"/>
      <c r="U28" s="421"/>
      <c r="V28" s="421"/>
      <c r="W28" s="421"/>
      <c r="X28" s="421"/>
      <c r="Y28" s="421"/>
      <c r="Z28" s="142"/>
      <c r="AC28" s="127">
        <v>15</v>
      </c>
      <c r="AD28" s="126" t="s">
        <v>207</v>
      </c>
      <c r="AE28" s="124"/>
      <c r="AF28" s="124"/>
      <c r="AG28" s="124"/>
      <c r="AH28" s="124"/>
      <c r="AI28" s="124"/>
      <c r="AJ28" s="124"/>
      <c r="AK28" s="124"/>
      <c r="AL28" s="124"/>
      <c r="AM28" s="124"/>
      <c r="AN28" s="124"/>
      <c r="AO28" s="124"/>
      <c r="AP28" s="124"/>
      <c r="AQ28" s="124"/>
      <c r="AR28" s="124"/>
    </row>
    <row r="29" spans="1:44" ht="24.95" customHeight="1">
      <c r="A29" s="396"/>
      <c r="B29" s="454"/>
      <c r="C29" s="454"/>
      <c r="D29" s="454"/>
      <c r="E29" s="454"/>
      <c r="F29" s="454"/>
      <c r="G29" s="493"/>
      <c r="H29" s="149"/>
      <c r="I29" s="407"/>
      <c r="J29" s="327" t="s">
        <v>27</v>
      </c>
      <c r="K29" s="411"/>
      <c r="L29" s="411"/>
      <c r="M29" s="411"/>
      <c r="N29" s="327" t="s">
        <v>28</v>
      </c>
      <c r="O29" s="411"/>
      <c r="P29" s="411"/>
      <c r="Q29" s="411"/>
      <c r="R29" s="327" t="s">
        <v>29</v>
      </c>
      <c r="S29" s="411"/>
      <c r="T29" s="411"/>
      <c r="U29" s="411"/>
      <c r="V29" s="327" t="s">
        <v>30</v>
      </c>
      <c r="W29" s="411"/>
      <c r="X29" s="411"/>
      <c r="Y29" s="411"/>
      <c r="Z29" s="142"/>
      <c r="AC29" s="127">
        <v>16</v>
      </c>
      <c r="AD29" s="126" t="s">
        <v>208</v>
      </c>
      <c r="AE29" s="124"/>
      <c r="AF29" s="124"/>
      <c r="AG29" s="124"/>
      <c r="AH29" s="124"/>
      <c r="AI29" s="124"/>
      <c r="AJ29" s="124"/>
      <c r="AK29" s="124"/>
      <c r="AL29" s="124"/>
      <c r="AM29" s="124"/>
      <c r="AN29" s="124"/>
      <c r="AO29" s="124"/>
      <c r="AP29" s="124"/>
      <c r="AQ29" s="124"/>
      <c r="AR29" s="124"/>
    </row>
    <row r="30" spans="1:44" ht="35.1" customHeight="1">
      <c r="A30" s="395">
        <v>9</v>
      </c>
      <c r="B30" s="402" t="str">
        <f>IF(مج2!G14="","",مج2!G14)</f>
        <v/>
      </c>
      <c r="C30" s="402"/>
      <c r="D30" s="402"/>
      <c r="E30" s="402"/>
      <c r="F30" s="402"/>
      <c r="G30" s="403"/>
      <c r="H30" s="149"/>
      <c r="I30" s="407" t="s">
        <v>178</v>
      </c>
      <c r="J30" s="421"/>
      <c r="K30" s="421"/>
      <c r="L30" s="421"/>
      <c r="M30" s="421"/>
      <c r="N30" s="421"/>
      <c r="O30" s="421"/>
      <c r="P30" s="421"/>
      <c r="Q30" s="421"/>
      <c r="R30" s="421"/>
      <c r="S30" s="421"/>
      <c r="T30" s="421"/>
      <c r="U30" s="421"/>
      <c r="V30" s="421"/>
      <c r="W30" s="421"/>
      <c r="X30" s="421"/>
      <c r="Y30" s="421"/>
      <c r="Z30" s="142"/>
      <c r="AC30" s="127">
        <v>17</v>
      </c>
      <c r="AD30" s="126" t="s">
        <v>209</v>
      </c>
      <c r="AE30" s="124"/>
      <c r="AF30" s="124"/>
      <c r="AG30" s="124"/>
      <c r="AH30" s="124"/>
      <c r="AI30" s="124"/>
      <c r="AJ30" s="124"/>
      <c r="AK30" s="124"/>
      <c r="AL30" s="124"/>
      <c r="AM30" s="124"/>
      <c r="AN30" s="124"/>
      <c r="AO30" s="124"/>
      <c r="AP30" s="124"/>
      <c r="AQ30" s="124"/>
      <c r="AR30" s="124"/>
    </row>
    <row r="31" spans="1:44" ht="24.95" customHeight="1">
      <c r="A31" s="395"/>
      <c r="B31" s="454"/>
      <c r="C31" s="454"/>
      <c r="D31" s="454"/>
      <c r="E31" s="454"/>
      <c r="F31" s="454"/>
      <c r="G31" s="493"/>
      <c r="H31" s="149"/>
      <c r="I31" s="407"/>
      <c r="J31" s="327" t="s">
        <v>27</v>
      </c>
      <c r="K31" s="411"/>
      <c r="L31" s="411"/>
      <c r="M31" s="411"/>
      <c r="N31" s="327" t="s">
        <v>28</v>
      </c>
      <c r="O31" s="411"/>
      <c r="P31" s="411"/>
      <c r="Q31" s="411"/>
      <c r="R31" s="327" t="s">
        <v>29</v>
      </c>
      <c r="S31" s="411"/>
      <c r="T31" s="411"/>
      <c r="U31" s="411"/>
      <c r="V31" s="327" t="s">
        <v>30</v>
      </c>
      <c r="W31" s="411"/>
      <c r="X31" s="411"/>
      <c r="Y31" s="411"/>
      <c r="Z31" s="142"/>
      <c r="AC31" s="127">
        <v>18</v>
      </c>
      <c r="AD31" s="126" t="s">
        <v>210</v>
      </c>
      <c r="AE31" s="124"/>
      <c r="AF31" s="124"/>
      <c r="AG31" s="124"/>
      <c r="AH31" s="124"/>
      <c r="AI31" s="124"/>
      <c r="AJ31" s="124"/>
      <c r="AK31" s="124"/>
      <c r="AL31" s="124"/>
      <c r="AM31" s="124"/>
      <c r="AN31" s="124"/>
      <c r="AO31" s="124"/>
      <c r="AP31" s="124"/>
      <c r="AQ31" s="124"/>
      <c r="AR31" s="124"/>
    </row>
    <row r="32" spans="1:44" ht="35.1" customHeight="1">
      <c r="A32" s="396">
        <v>10</v>
      </c>
      <c r="B32" s="402" t="str">
        <f>IF(مج2!G15="","",مج2!G15)</f>
        <v/>
      </c>
      <c r="C32" s="402"/>
      <c r="D32" s="402"/>
      <c r="E32" s="402"/>
      <c r="F32" s="402"/>
      <c r="G32" s="403"/>
      <c r="H32" s="149"/>
      <c r="I32" s="407" t="s">
        <v>179</v>
      </c>
      <c r="J32" s="421"/>
      <c r="K32" s="421"/>
      <c r="L32" s="421"/>
      <c r="M32" s="421"/>
      <c r="N32" s="421"/>
      <c r="O32" s="421"/>
      <c r="P32" s="421"/>
      <c r="Q32" s="421"/>
      <c r="R32" s="421"/>
      <c r="S32" s="421"/>
      <c r="T32" s="421"/>
      <c r="U32" s="421"/>
      <c r="V32" s="421"/>
      <c r="W32" s="421"/>
      <c r="X32" s="421"/>
      <c r="Y32" s="421"/>
      <c r="Z32" s="142"/>
      <c r="AC32" s="127">
        <v>19</v>
      </c>
      <c r="AD32" s="126" t="s">
        <v>211</v>
      </c>
      <c r="AE32" s="124"/>
      <c r="AF32" s="124"/>
      <c r="AG32" s="124"/>
      <c r="AH32" s="124"/>
      <c r="AI32" s="124"/>
      <c r="AJ32" s="124"/>
      <c r="AK32" s="124"/>
      <c r="AL32" s="124"/>
      <c r="AM32" s="124"/>
      <c r="AN32" s="124"/>
      <c r="AO32" s="124"/>
      <c r="AP32" s="124"/>
      <c r="AQ32" s="124"/>
      <c r="AR32" s="124"/>
    </row>
    <row r="33" spans="1:44" ht="24.95" customHeight="1">
      <c r="A33" s="396"/>
      <c r="B33" s="454"/>
      <c r="C33" s="454"/>
      <c r="D33" s="454"/>
      <c r="E33" s="454"/>
      <c r="F33" s="454"/>
      <c r="G33" s="493"/>
      <c r="H33" s="149"/>
      <c r="I33" s="407"/>
      <c r="J33" s="327" t="s">
        <v>27</v>
      </c>
      <c r="K33" s="411"/>
      <c r="L33" s="411"/>
      <c r="M33" s="411"/>
      <c r="N33" s="327" t="s">
        <v>28</v>
      </c>
      <c r="O33" s="411"/>
      <c r="P33" s="411"/>
      <c r="Q33" s="411"/>
      <c r="R33" s="327" t="s">
        <v>29</v>
      </c>
      <c r="S33" s="411"/>
      <c r="T33" s="411"/>
      <c r="U33" s="411"/>
      <c r="V33" s="327" t="s">
        <v>30</v>
      </c>
      <c r="W33" s="411"/>
      <c r="X33" s="411"/>
      <c r="Y33" s="411"/>
      <c r="Z33" s="142"/>
      <c r="AC33" s="127">
        <v>20</v>
      </c>
      <c r="AD33" s="126" t="s">
        <v>212</v>
      </c>
      <c r="AE33" s="124"/>
      <c r="AF33" s="124"/>
      <c r="AG33" s="124"/>
      <c r="AH33" s="124"/>
      <c r="AI33" s="124"/>
      <c r="AJ33" s="124"/>
      <c r="AK33" s="124"/>
      <c r="AL33" s="124"/>
      <c r="AM33" s="124"/>
      <c r="AN33" s="124"/>
      <c r="AO33" s="124"/>
      <c r="AP33" s="124"/>
      <c r="AQ33" s="124"/>
      <c r="AR33" s="124"/>
    </row>
    <row r="34" spans="1:44" ht="35.1" customHeight="1">
      <c r="A34" s="395">
        <v>11</v>
      </c>
      <c r="B34" s="402" t="str">
        <f>IF(مج2!G16="","",مج2!G16)</f>
        <v/>
      </c>
      <c r="C34" s="402"/>
      <c r="D34" s="402"/>
      <c r="E34" s="402"/>
      <c r="F34" s="402"/>
      <c r="G34" s="403"/>
      <c r="H34" s="149"/>
      <c r="I34" s="407" t="s">
        <v>180</v>
      </c>
      <c r="J34" s="421"/>
      <c r="K34" s="421"/>
      <c r="L34" s="421"/>
      <c r="M34" s="421"/>
      <c r="N34" s="421"/>
      <c r="O34" s="421"/>
      <c r="P34" s="421"/>
      <c r="Q34" s="421"/>
      <c r="R34" s="421"/>
      <c r="S34" s="421"/>
      <c r="T34" s="421"/>
      <c r="U34" s="421"/>
      <c r="V34" s="421"/>
      <c r="W34" s="421"/>
      <c r="X34" s="421"/>
      <c r="Y34" s="421"/>
      <c r="Z34" s="142"/>
      <c r="AC34" s="127">
        <v>21</v>
      </c>
      <c r="AD34" s="126" t="s">
        <v>213</v>
      </c>
      <c r="AE34" s="124"/>
      <c r="AF34" s="124"/>
      <c r="AG34" s="124"/>
      <c r="AH34" s="124"/>
      <c r="AI34" s="124"/>
      <c r="AJ34" s="124"/>
      <c r="AK34" s="124"/>
      <c r="AL34" s="124"/>
      <c r="AM34" s="124"/>
      <c r="AN34" s="124"/>
      <c r="AO34" s="124"/>
      <c r="AP34" s="124"/>
      <c r="AQ34" s="124"/>
      <c r="AR34" s="124"/>
    </row>
    <row r="35" spans="1:44" ht="24.95" customHeight="1">
      <c r="A35" s="395"/>
      <c r="B35" s="454"/>
      <c r="C35" s="454"/>
      <c r="D35" s="454"/>
      <c r="E35" s="454"/>
      <c r="F35" s="454"/>
      <c r="G35" s="493"/>
      <c r="H35" s="149"/>
      <c r="I35" s="407"/>
      <c r="J35" s="327" t="s">
        <v>27</v>
      </c>
      <c r="K35" s="411"/>
      <c r="L35" s="411"/>
      <c r="M35" s="411"/>
      <c r="N35" s="327" t="s">
        <v>28</v>
      </c>
      <c r="O35" s="411"/>
      <c r="P35" s="411"/>
      <c r="Q35" s="411"/>
      <c r="R35" s="327" t="s">
        <v>29</v>
      </c>
      <c r="S35" s="411"/>
      <c r="T35" s="411"/>
      <c r="U35" s="411"/>
      <c r="V35" s="327" t="s">
        <v>30</v>
      </c>
      <c r="W35" s="411"/>
      <c r="X35" s="411"/>
      <c r="Y35" s="411"/>
      <c r="Z35" s="142"/>
      <c r="AC35" s="127">
        <v>22</v>
      </c>
      <c r="AD35" s="126" t="s">
        <v>214</v>
      </c>
      <c r="AE35" s="124"/>
      <c r="AF35" s="124"/>
      <c r="AG35" s="124"/>
      <c r="AH35" s="124"/>
      <c r="AI35" s="124"/>
      <c r="AJ35" s="124"/>
      <c r="AK35" s="124"/>
      <c r="AL35" s="124"/>
      <c r="AM35" s="124"/>
      <c r="AN35" s="124"/>
      <c r="AO35" s="124"/>
      <c r="AP35" s="124"/>
      <c r="AQ35" s="124"/>
      <c r="AR35" s="124"/>
    </row>
    <row r="36" spans="1:44" ht="35.1" customHeight="1">
      <c r="A36" s="396">
        <v>12</v>
      </c>
      <c r="B36" s="402" t="str">
        <f>IF(مج2!G17="","",مج2!G17)</f>
        <v/>
      </c>
      <c r="C36" s="402"/>
      <c r="D36" s="402"/>
      <c r="E36" s="402"/>
      <c r="F36" s="402"/>
      <c r="G36" s="403"/>
      <c r="H36" s="149"/>
      <c r="I36" s="407" t="s">
        <v>181</v>
      </c>
      <c r="J36" s="421"/>
      <c r="K36" s="421"/>
      <c r="L36" s="421"/>
      <c r="M36" s="421"/>
      <c r="N36" s="421"/>
      <c r="O36" s="421"/>
      <c r="P36" s="421"/>
      <c r="Q36" s="421"/>
      <c r="R36" s="421"/>
      <c r="S36" s="421"/>
      <c r="T36" s="421"/>
      <c r="U36" s="421"/>
      <c r="V36" s="421"/>
      <c r="W36" s="421"/>
      <c r="X36" s="421"/>
      <c r="Y36" s="421"/>
      <c r="Z36" s="142"/>
      <c r="AC36" s="127">
        <v>23</v>
      </c>
      <c r="AD36" s="126" t="s">
        <v>215</v>
      </c>
      <c r="AE36" s="124"/>
      <c r="AF36" s="124"/>
      <c r="AG36" s="124"/>
      <c r="AH36" s="124"/>
      <c r="AI36" s="124"/>
      <c r="AJ36" s="124"/>
      <c r="AK36" s="124"/>
      <c r="AL36" s="124"/>
      <c r="AM36" s="124"/>
      <c r="AN36" s="124"/>
      <c r="AO36" s="124"/>
      <c r="AP36" s="124"/>
      <c r="AQ36" s="124"/>
      <c r="AR36" s="124"/>
    </row>
    <row r="37" spans="1:44" ht="24.95" customHeight="1">
      <c r="A37" s="396"/>
      <c r="B37" s="454"/>
      <c r="C37" s="454"/>
      <c r="D37" s="454"/>
      <c r="E37" s="454"/>
      <c r="F37" s="454"/>
      <c r="G37" s="493"/>
      <c r="H37" s="149"/>
      <c r="I37" s="407"/>
      <c r="J37" s="327" t="s">
        <v>27</v>
      </c>
      <c r="K37" s="411"/>
      <c r="L37" s="411"/>
      <c r="M37" s="411"/>
      <c r="N37" s="327" t="s">
        <v>28</v>
      </c>
      <c r="O37" s="411"/>
      <c r="P37" s="411"/>
      <c r="Q37" s="411"/>
      <c r="R37" s="327" t="s">
        <v>29</v>
      </c>
      <c r="S37" s="411"/>
      <c r="T37" s="411"/>
      <c r="U37" s="411"/>
      <c r="V37" s="327" t="s">
        <v>30</v>
      </c>
      <c r="W37" s="411"/>
      <c r="X37" s="411"/>
      <c r="Y37" s="411"/>
      <c r="Z37" s="142"/>
      <c r="AC37" s="127">
        <v>24</v>
      </c>
      <c r="AD37" s="126" t="s">
        <v>216</v>
      </c>
      <c r="AE37" s="124"/>
      <c r="AF37" s="124"/>
      <c r="AG37" s="124"/>
      <c r="AH37" s="124"/>
      <c r="AI37" s="124"/>
      <c r="AJ37" s="124"/>
      <c r="AK37" s="124"/>
      <c r="AL37" s="124"/>
      <c r="AM37" s="124"/>
      <c r="AN37" s="124"/>
      <c r="AO37" s="124"/>
      <c r="AP37" s="124"/>
      <c r="AQ37" s="124"/>
      <c r="AR37" s="124"/>
    </row>
    <row r="38" spans="1:44" ht="35.1" customHeight="1">
      <c r="A38" s="395">
        <v>13</v>
      </c>
      <c r="B38" s="402" t="str">
        <f>IF(مج2!G18="","",مج2!G18)</f>
        <v/>
      </c>
      <c r="C38" s="402"/>
      <c r="D38" s="402"/>
      <c r="E38" s="402"/>
      <c r="F38" s="402"/>
      <c r="G38" s="403"/>
      <c r="H38" s="149"/>
      <c r="I38" s="407" t="s">
        <v>182</v>
      </c>
      <c r="J38" s="421"/>
      <c r="K38" s="421"/>
      <c r="L38" s="421"/>
      <c r="M38" s="421"/>
      <c r="N38" s="421"/>
      <c r="O38" s="421"/>
      <c r="P38" s="421"/>
      <c r="Q38" s="421"/>
      <c r="R38" s="421"/>
      <c r="S38" s="421"/>
      <c r="T38" s="421"/>
      <c r="U38" s="421"/>
      <c r="V38" s="421"/>
      <c r="W38" s="421"/>
      <c r="X38" s="421"/>
      <c r="Y38" s="421"/>
      <c r="Z38" s="142"/>
      <c r="AC38" s="127">
        <v>25</v>
      </c>
      <c r="AD38" s="126" t="s">
        <v>217</v>
      </c>
      <c r="AE38" s="124"/>
      <c r="AF38" s="124"/>
      <c r="AG38" s="124"/>
      <c r="AH38" s="124"/>
      <c r="AI38" s="124"/>
      <c r="AJ38" s="124"/>
      <c r="AK38" s="124"/>
      <c r="AL38" s="124"/>
      <c r="AM38" s="124"/>
      <c r="AN38" s="124"/>
      <c r="AO38" s="124"/>
      <c r="AP38" s="124"/>
      <c r="AQ38" s="124"/>
      <c r="AR38" s="124"/>
    </row>
    <row r="39" spans="1:44" ht="24.95" customHeight="1">
      <c r="A39" s="395"/>
      <c r="B39" s="454"/>
      <c r="C39" s="454"/>
      <c r="D39" s="454"/>
      <c r="E39" s="454"/>
      <c r="F39" s="454"/>
      <c r="G39" s="493"/>
      <c r="H39" s="149"/>
      <c r="I39" s="407"/>
      <c r="J39" s="327" t="s">
        <v>27</v>
      </c>
      <c r="K39" s="411"/>
      <c r="L39" s="411"/>
      <c r="M39" s="411"/>
      <c r="N39" s="327" t="s">
        <v>28</v>
      </c>
      <c r="O39" s="411"/>
      <c r="P39" s="411"/>
      <c r="Q39" s="411"/>
      <c r="R39" s="327" t="s">
        <v>29</v>
      </c>
      <c r="S39" s="411"/>
      <c r="T39" s="411"/>
      <c r="U39" s="411"/>
      <c r="V39" s="327" t="s">
        <v>30</v>
      </c>
      <c r="W39" s="411"/>
      <c r="X39" s="411"/>
      <c r="Y39" s="411"/>
      <c r="Z39" s="142"/>
      <c r="AC39" s="127">
        <v>26</v>
      </c>
      <c r="AD39" s="126" t="s">
        <v>218</v>
      </c>
      <c r="AE39" s="124"/>
      <c r="AF39" s="124"/>
      <c r="AG39" s="124"/>
      <c r="AH39" s="124"/>
      <c r="AI39" s="124"/>
      <c r="AJ39" s="124"/>
      <c r="AK39" s="124"/>
      <c r="AL39" s="124"/>
      <c r="AM39" s="124"/>
      <c r="AN39" s="124"/>
      <c r="AO39" s="124"/>
      <c r="AP39" s="124"/>
      <c r="AQ39" s="124"/>
      <c r="AR39" s="124"/>
    </row>
    <row r="40" spans="1:44" ht="35.1" customHeight="1">
      <c r="A40" s="396">
        <v>14</v>
      </c>
      <c r="B40" s="402" t="str">
        <f>IF(مج2!G19="","",مج2!G19)</f>
        <v/>
      </c>
      <c r="C40" s="402"/>
      <c r="D40" s="402"/>
      <c r="E40" s="402"/>
      <c r="F40" s="402"/>
      <c r="G40" s="403"/>
      <c r="H40" s="149"/>
      <c r="I40" s="407" t="s">
        <v>183</v>
      </c>
      <c r="J40" s="421"/>
      <c r="K40" s="421"/>
      <c r="L40" s="421"/>
      <c r="M40" s="421"/>
      <c r="N40" s="421"/>
      <c r="O40" s="421"/>
      <c r="P40" s="421"/>
      <c r="Q40" s="421"/>
      <c r="R40" s="421"/>
      <c r="S40" s="421"/>
      <c r="T40" s="421"/>
      <c r="U40" s="421"/>
      <c r="V40" s="421"/>
      <c r="W40" s="421"/>
      <c r="X40" s="421"/>
      <c r="Y40" s="421"/>
      <c r="Z40" s="142"/>
      <c r="AC40" s="127">
        <v>27</v>
      </c>
      <c r="AD40" s="126" t="s">
        <v>219</v>
      </c>
      <c r="AE40" s="124"/>
      <c r="AF40" s="124"/>
      <c r="AG40" s="124"/>
      <c r="AH40" s="124"/>
      <c r="AI40" s="124"/>
      <c r="AJ40" s="124"/>
      <c r="AK40" s="124"/>
      <c r="AL40" s="124"/>
      <c r="AM40" s="124"/>
      <c r="AN40" s="124"/>
      <c r="AO40" s="124"/>
      <c r="AP40" s="124"/>
      <c r="AQ40" s="124"/>
      <c r="AR40" s="124"/>
    </row>
    <row r="41" spans="1:44" ht="24.95" customHeight="1">
      <c r="A41" s="396"/>
      <c r="B41" s="454"/>
      <c r="C41" s="454"/>
      <c r="D41" s="454"/>
      <c r="E41" s="454"/>
      <c r="F41" s="454"/>
      <c r="G41" s="493"/>
      <c r="H41" s="149"/>
      <c r="I41" s="407"/>
      <c r="J41" s="327" t="s">
        <v>27</v>
      </c>
      <c r="K41" s="411"/>
      <c r="L41" s="411"/>
      <c r="M41" s="411"/>
      <c r="N41" s="327" t="s">
        <v>28</v>
      </c>
      <c r="O41" s="411"/>
      <c r="P41" s="411"/>
      <c r="Q41" s="411"/>
      <c r="R41" s="327" t="s">
        <v>29</v>
      </c>
      <c r="S41" s="411"/>
      <c r="T41" s="411"/>
      <c r="U41" s="411"/>
      <c r="V41" s="327" t="s">
        <v>30</v>
      </c>
      <c r="W41" s="411"/>
      <c r="X41" s="411"/>
      <c r="Y41" s="411"/>
      <c r="Z41" s="142"/>
      <c r="AC41" s="127">
        <v>28</v>
      </c>
      <c r="AD41" s="126" t="s">
        <v>220</v>
      </c>
      <c r="AE41" s="124"/>
      <c r="AF41" s="124"/>
      <c r="AG41" s="124"/>
      <c r="AH41" s="124"/>
      <c r="AI41" s="124"/>
      <c r="AJ41" s="124"/>
      <c r="AK41" s="124"/>
      <c r="AL41" s="124"/>
      <c r="AM41" s="124"/>
      <c r="AN41" s="124"/>
      <c r="AO41" s="124"/>
      <c r="AP41" s="124"/>
      <c r="AQ41" s="124"/>
      <c r="AR41" s="124"/>
    </row>
    <row r="42" spans="1:44" ht="35.1" customHeight="1">
      <c r="A42" s="395">
        <v>15</v>
      </c>
      <c r="B42" s="402" t="str">
        <f>IF(مج2!G20="","",مج2!G20)</f>
        <v/>
      </c>
      <c r="C42" s="402"/>
      <c r="D42" s="402"/>
      <c r="E42" s="402"/>
      <c r="F42" s="402"/>
      <c r="G42" s="403"/>
      <c r="H42" s="149"/>
      <c r="I42" s="407" t="s">
        <v>184</v>
      </c>
      <c r="J42" s="421"/>
      <c r="K42" s="421"/>
      <c r="L42" s="421"/>
      <c r="M42" s="421"/>
      <c r="N42" s="421"/>
      <c r="O42" s="421"/>
      <c r="P42" s="421"/>
      <c r="Q42" s="421"/>
      <c r="R42" s="421"/>
      <c r="S42" s="421"/>
      <c r="T42" s="421"/>
      <c r="U42" s="421"/>
      <c r="V42" s="421"/>
      <c r="W42" s="421"/>
      <c r="X42" s="421"/>
      <c r="Y42" s="421"/>
      <c r="Z42" s="142"/>
      <c r="AC42" s="127">
        <v>29</v>
      </c>
      <c r="AD42" s="126" t="s">
        <v>221</v>
      </c>
      <c r="AE42" s="124"/>
      <c r="AF42" s="124"/>
      <c r="AG42" s="124"/>
      <c r="AH42" s="124"/>
      <c r="AI42" s="124"/>
      <c r="AJ42" s="124"/>
      <c r="AK42" s="124"/>
      <c r="AL42" s="124"/>
      <c r="AM42" s="124"/>
      <c r="AN42" s="124"/>
      <c r="AO42" s="124"/>
      <c r="AP42" s="124"/>
      <c r="AQ42" s="124"/>
      <c r="AR42" s="124"/>
    </row>
    <row r="43" spans="1:44" ht="24.95" customHeight="1">
      <c r="A43" s="395"/>
      <c r="B43" s="454"/>
      <c r="C43" s="454"/>
      <c r="D43" s="454"/>
      <c r="E43" s="454"/>
      <c r="F43" s="454"/>
      <c r="G43" s="493"/>
      <c r="H43" s="149"/>
      <c r="I43" s="407"/>
      <c r="J43" s="327" t="s">
        <v>27</v>
      </c>
      <c r="K43" s="411"/>
      <c r="L43" s="411"/>
      <c r="M43" s="411"/>
      <c r="N43" s="327" t="s">
        <v>28</v>
      </c>
      <c r="O43" s="411"/>
      <c r="P43" s="411"/>
      <c r="Q43" s="411"/>
      <c r="R43" s="327" t="s">
        <v>29</v>
      </c>
      <c r="S43" s="411"/>
      <c r="T43" s="411"/>
      <c r="U43" s="411"/>
      <c r="V43" s="327" t="s">
        <v>30</v>
      </c>
      <c r="W43" s="411"/>
      <c r="X43" s="411"/>
      <c r="Y43" s="411"/>
      <c r="Z43" s="142"/>
      <c r="AC43" s="127">
        <v>30</v>
      </c>
      <c r="AD43" s="126" t="s">
        <v>222</v>
      </c>
      <c r="AE43" s="124"/>
      <c r="AF43" s="124"/>
      <c r="AG43" s="124"/>
      <c r="AH43" s="124"/>
      <c r="AI43" s="124"/>
      <c r="AJ43" s="124"/>
      <c r="AK43" s="124"/>
      <c r="AL43" s="124"/>
      <c r="AM43" s="124"/>
      <c r="AN43" s="124"/>
      <c r="AO43" s="124"/>
      <c r="AP43" s="124"/>
      <c r="AQ43" s="124"/>
      <c r="AR43" s="124"/>
    </row>
    <row r="44" spans="1:44" ht="35.1" customHeight="1">
      <c r="A44" s="396">
        <v>16</v>
      </c>
      <c r="B44" s="402" t="str">
        <f>IF(مج2!G21="","",مج2!G21)</f>
        <v/>
      </c>
      <c r="C44" s="402"/>
      <c r="D44" s="402"/>
      <c r="E44" s="402"/>
      <c r="F44" s="402"/>
      <c r="G44" s="403"/>
      <c r="H44" s="149"/>
      <c r="I44" s="407" t="s">
        <v>185</v>
      </c>
      <c r="J44" s="421"/>
      <c r="K44" s="421"/>
      <c r="L44" s="421"/>
      <c r="M44" s="421"/>
      <c r="N44" s="421"/>
      <c r="O44" s="421"/>
      <c r="P44" s="421"/>
      <c r="Q44" s="421"/>
      <c r="R44" s="421"/>
      <c r="S44" s="421"/>
      <c r="T44" s="421"/>
      <c r="U44" s="421"/>
      <c r="V44" s="421"/>
      <c r="W44" s="421"/>
      <c r="X44" s="421"/>
      <c r="Y44" s="421"/>
      <c r="Z44" s="142"/>
      <c r="AC44" s="127">
        <v>31</v>
      </c>
      <c r="AD44" s="126" t="s">
        <v>221</v>
      </c>
      <c r="AE44" s="124"/>
      <c r="AF44" s="124"/>
      <c r="AG44" s="124"/>
      <c r="AH44" s="124"/>
      <c r="AI44" s="124"/>
      <c r="AJ44" s="124"/>
      <c r="AK44" s="124"/>
      <c r="AL44" s="124"/>
      <c r="AM44" s="124"/>
      <c r="AN44" s="124"/>
      <c r="AO44" s="124"/>
      <c r="AP44" s="124"/>
      <c r="AQ44" s="124"/>
      <c r="AR44" s="124"/>
    </row>
    <row r="45" spans="1:44" ht="24.95" customHeight="1">
      <c r="A45" s="396"/>
      <c r="B45" s="454"/>
      <c r="C45" s="454"/>
      <c r="D45" s="454"/>
      <c r="E45" s="454"/>
      <c r="F45" s="454"/>
      <c r="G45" s="493"/>
      <c r="H45" s="149"/>
      <c r="I45" s="407"/>
      <c r="J45" s="327" t="s">
        <v>27</v>
      </c>
      <c r="K45" s="411"/>
      <c r="L45" s="411"/>
      <c r="M45" s="411"/>
      <c r="N45" s="327" t="s">
        <v>28</v>
      </c>
      <c r="O45" s="411"/>
      <c r="P45" s="411"/>
      <c r="Q45" s="411"/>
      <c r="R45" s="327" t="s">
        <v>29</v>
      </c>
      <c r="S45" s="411"/>
      <c r="T45" s="411"/>
      <c r="U45" s="411"/>
      <c r="V45" s="327" t="s">
        <v>30</v>
      </c>
      <c r="W45" s="411"/>
      <c r="X45" s="411"/>
      <c r="Y45" s="411"/>
      <c r="Z45" s="142"/>
      <c r="AC45" s="127">
        <v>32</v>
      </c>
      <c r="AD45" s="123" t="s">
        <v>251</v>
      </c>
    </row>
    <row r="46" spans="1:44" ht="35.1" customHeight="1">
      <c r="A46" s="395">
        <v>17</v>
      </c>
      <c r="B46" s="402" t="str">
        <f>IF(مج2!G22="","",مج2!G22)</f>
        <v/>
      </c>
      <c r="C46" s="402"/>
      <c r="D46" s="402"/>
      <c r="E46" s="402"/>
      <c r="F46" s="402"/>
      <c r="G46" s="403"/>
      <c r="H46" s="149"/>
      <c r="I46" s="407" t="s">
        <v>186</v>
      </c>
      <c r="J46" s="421"/>
      <c r="K46" s="421"/>
      <c r="L46" s="421"/>
      <c r="M46" s="421"/>
      <c r="N46" s="421"/>
      <c r="O46" s="421"/>
      <c r="P46" s="421"/>
      <c r="Q46" s="421"/>
      <c r="R46" s="421"/>
      <c r="S46" s="421"/>
      <c r="T46" s="421"/>
      <c r="U46" s="421"/>
      <c r="V46" s="421"/>
      <c r="W46" s="421"/>
      <c r="X46" s="421"/>
      <c r="Y46" s="421"/>
      <c r="Z46" s="142"/>
      <c r="AC46" s="127">
        <v>33</v>
      </c>
    </row>
    <row r="47" spans="1:44" ht="24.95" customHeight="1">
      <c r="A47" s="395"/>
      <c r="B47" s="454"/>
      <c r="C47" s="454"/>
      <c r="D47" s="454"/>
      <c r="E47" s="454"/>
      <c r="F47" s="454"/>
      <c r="G47" s="493"/>
      <c r="H47" s="149"/>
      <c r="I47" s="407"/>
      <c r="J47" s="327" t="s">
        <v>27</v>
      </c>
      <c r="K47" s="411"/>
      <c r="L47" s="411"/>
      <c r="M47" s="411"/>
      <c r="N47" s="327" t="s">
        <v>28</v>
      </c>
      <c r="O47" s="411"/>
      <c r="P47" s="411"/>
      <c r="Q47" s="411"/>
      <c r="R47" s="327" t="s">
        <v>29</v>
      </c>
      <c r="S47" s="411"/>
      <c r="T47" s="411"/>
      <c r="U47" s="411"/>
      <c r="V47" s="327" t="s">
        <v>30</v>
      </c>
      <c r="W47" s="411"/>
      <c r="X47" s="411"/>
      <c r="Y47" s="411"/>
      <c r="Z47" s="142"/>
      <c r="AC47" s="127">
        <v>34</v>
      </c>
    </row>
    <row r="48" spans="1:44" ht="35.1" customHeight="1">
      <c r="A48" s="396">
        <v>18</v>
      </c>
      <c r="B48" s="402" t="str">
        <f>IF(مج2!G23="","",مج2!G23)</f>
        <v/>
      </c>
      <c r="C48" s="402"/>
      <c r="D48" s="402"/>
      <c r="E48" s="402"/>
      <c r="F48" s="402"/>
      <c r="G48" s="403"/>
      <c r="H48" s="149"/>
      <c r="I48" s="407" t="s">
        <v>187</v>
      </c>
      <c r="J48" s="421"/>
      <c r="K48" s="421"/>
      <c r="L48" s="421"/>
      <c r="M48" s="421"/>
      <c r="N48" s="421"/>
      <c r="O48" s="421"/>
      <c r="P48" s="421"/>
      <c r="Q48" s="421"/>
      <c r="R48" s="421"/>
      <c r="S48" s="421"/>
      <c r="T48" s="421"/>
      <c r="U48" s="421"/>
      <c r="V48" s="421"/>
      <c r="W48" s="421"/>
      <c r="X48" s="421"/>
      <c r="Y48" s="421"/>
      <c r="Z48" s="142"/>
      <c r="AC48" s="127">
        <v>35</v>
      </c>
    </row>
    <row r="49" spans="1:29" ht="24.95" customHeight="1">
      <c r="A49" s="396"/>
      <c r="B49" s="454"/>
      <c r="C49" s="454"/>
      <c r="D49" s="454"/>
      <c r="E49" s="454"/>
      <c r="F49" s="454"/>
      <c r="G49" s="493"/>
      <c r="H49" s="149"/>
      <c r="I49" s="407"/>
      <c r="J49" s="327" t="s">
        <v>27</v>
      </c>
      <c r="K49" s="411"/>
      <c r="L49" s="411"/>
      <c r="M49" s="411"/>
      <c r="N49" s="327" t="s">
        <v>28</v>
      </c>
      <c r="O49" s="411"/>
      <c r="P49" s="411"/>
      <c r="Q49" s="411"/>
      <c r="R49" s="327" t="s">
        <v>29</v>
      </c>
      <c r="S49" s="411"/>
      <c r="T49" s="411"/>
      <c r="U49" s="411"/>
      <c r="V49" s="327" t="s">
        <v>30</v>
      </c>
      <c r="W49" s="411"/>
      <c r="X49" s="411"/>
      <c r="Y49" s="411"/>
      <c r="Z49" s="142"/>
      <c r="AC49" s="127">
        <v>36</v>
      </c>
    </row>
    <row r="50" spans="1:29" ht="35.1" customHeight="1">
      <c r="A50" s="395">
        <v>19</v>
      </c>
      <c r="B50" s="402" t="str">
        <f>IF(مج2!G24="","",مج2!G24)</f>
        <v/>
      </c>
      <c r="C50" s="402"/>
      <c r="D50" s="402"/>
      <c r="E50" s="402"/>
      <c r="F50" s="402"/>
      <c r="G50" s="403"/>
      <c r="H50" s="149"/>
      <c r="I50" s="407" t="s">
        <v>188</v>
      </c>
      <c r="J50" s="421"/>
      <c r="K50" s="421"/>
      <c r="L50" s="421"/>
      <c r="M50" s="421"/>
      <c r="N50" s="421"/>
      <c r="O50" s="421"/>
      <c r="P50" s="421"/>
      <c r="Q50" s="421"/>
      <c r="R50" s="421"/>
      <c r="S50" s="421"/>
      <c r="T50" s="421"/>
      <c r="U50" s="421"/>
      <c r="V50" s="421"/>
      <c r="W50" s="421"/>
      <c r="X50" s="421"/>
      <c r="Y50" s="421"/>
      <c r="Z50" s="142"/>
      <c r="AC50" s="127">
        <v>37</v>
      </c>
    </row>
    <row r="51" spans="1:29" ht="24.95" customHeight="1">
      <c r="A51" s="395"/>
      <c r="B51" s="454"/>
      <c r="C51" s="454"/>
      <c r="D51" s="454"/>
      <c r="E51" s="454"/>
      <c r="F51" s="454"/>
      <c r="G51" s="493"/>
      <c r="H51" s="149"/>
      <c r="I51" s="407"/>
      <c r="J51" s="327" t="s">
        <v>27</v>
      </c>
      <c r="K51" s="411"/>
      <c r="L51" s="411"/>
      <c r="M51" s="411"/>
      <c r="N51" s="327" t="s">
        <v>28</v>
      </c>
      <c r="O51" s="411"/>
      <c r="P51" s="411"/>
      <c r="Q51" s="411"/>
      <c r="R51" s="327" t="s">
        <v>29</v>
      </c>
      <c r="S51" s="411"/>
      <c r="T51" s="411"/>
      <c r="U51" s="411"/>
      <c r="V51" s="327" t="s">
        <v>30</v>
      </c>
      <c r="W51" s="411"/>
      <c r="X51" s="411"/>
      <c r="Y51" s="411"/>
      <c r="Z51" s="142"/>
      <c r="AC51" s="127">
        <v>38</v>
      </c>
    </row>
    <row r="52" spans="1:29" ht="35.1" customHeight="1">
      <c r="A52" s="396">
        <v>20</v>
      </c>
      <c r="B52" s="402" t="str">
        <f>IF(مج2!G25="","",مج2!G25)</f>
        <v/>
      </c>
      <c r="C52" s="402"/>
      <c r="D52" s="402"/>
      <c r="E52" s="402"/>
      <c r="F52" s="402"/>
      <c r="G52" s="403"/>
      <c r="H52" s="149"/>
      <c r="I52" s="407" t="s">
        <v>189</v>
      </c>
      <c r="J52" s="421"/>
      <c r="K52" s="421"/>
      <c r="L52" s="421"/>
      <c r="M52" s="421"/>
      <c r="N52" s="421"/>
      <c r="O52" s="421"/>
      <c r="P52" s="421"/>
      <c r="Q52" s="421"/>
      <c r="R52" s="421"/>
      <c r="S52" s="421"/>
      <c r="T52" s="421"/>
      <c r="U52" s="421"/>
      <c r="V52" s="421"/>
      <c r="W52" s="421"/>
      <c r="X52" s="421"/>
      <c r="Y52" s="421"/>
      <c r="Z52" s="142"/>
      <c r="AC52" s="127">
        <v>39</v>
      </c>
    </row>
    <row r="53" spans="1:29" ht="24.95" customHeight="1">
      <c r="A53" s="396"/>
      <c r="B53" s="454"/>
      <c r="C53" s="454"/>
      <c r="D53" s="454"/>
      <c r="E53" s="454"/>
      <c r="F53" s="454"/>
      <c r="G53" s="493"/>
      <c r="H53" s="149"/>
      <c r="I53" s="407"/>
      <c r="J53" s="327" t="s">
        <v>27</v>
      </c>
      <c r="K53" s="411"/>
      <c r="L53" s="411"/>
      <c r="M53" s="411"/>
      <c r="N53" s="327" t="s">
        <v>28</v>
      </c>
      <c r="O53" s="411"/>
      <c r="P53" s="411"/>
      <c r="Q53" s="411"/>
      <c r="R53" s="327" t="s">
        <v>29</v>
      </c>
      <c r="S53" s="411"/>
      <c r="T53" s="411"/>
      <c r="U53" s="411"/>
      <c r="V53" s="327" t="s">
        <v>30</v>
      </c>
      <c r="W53" s="411"/>
      <c r="X53" s="411"/>
      <c r="Y53" s="411"/>
      <c r="Z53" s="142"/>
      <c r="AC53" s="127">
        <v>40</v>
      </c>
    </row>
    <row r="54" spans="1:29" ht="24.95" customHeight="1">
      <c r="A54" s="395">
        <v>21</v>
      </c>
      <c r="B54" s="402" t="str">
        <f>IF(مج2!G26="","",مج2!G26)</f>
        <v/>
      </c>
      <c r="C54" s="402"/>
      <c r="D54" s="402"/>
      <c r="E54" s="402"/>
      <c r="F54" s="402"/>
      <c r="G54" s="403"/>
      <c r="H54" s="149"/>
      <c r="I54" s="407" t="s">
        <v>190</v>
      </c>
      <c r="J54" s="421"/>
      <c r="K54" s="421"/>
      <c r="L54" s="421"/>
      <c r="M54" s="421"/>
      <c r="N54" s="421"/>
      <c r="O54" s="421"/>
      <c r="P54" s="421"/>
      <c r="Q54" s="421"/>
      <c r="R54" s="421"/>
      <c r="S54" s="421"/>
      <c r="T54" s="421"/>
      <c r="U54" s="421"/>
      <c r="V54" s="421"/>
      <c r="W54" s="421"/>
      <c r="X54" s="421"/>
      <c r="Y54" s="421"/>
      <c r="Z54" s="142"/>
      <c r="AC54" s="127">
        <v>41</v>
      </c>
    </row>
    <row r="55" spans="1:29" ht="35.1" customHeight="1">
      <c r="A55" s="395"/>
      <c r="B55" s="454"/>
      <c r="C55" s="454"/>
      <c r="D55" s="454"/>
      <c r="E55" s="454"/>
      <c r="F55" s="454"/>
      <c r="G55" s="493"/>
      <c r="H55" s="149"/>
      <c r="I55" s="407"/>
      <c r="J55" s="327" t="s">
        <v>27</v>
      </c>
      <c r="K55" s="411"/>
      <c r="L55" s="411"/>
      <c r="M55" s="411"/>
      <c r="N55" s="327" t="s">
        <v>28</v>
      </c>
      <c r="O55" s="411"/>
      <c r="P55" s="411"/>
      <c r="Q55" s="411"/>
      <c r="R55" s="327" t="s">
        <v>29</v>
      </c>
      <c r="S55" s="411"/>
      <c r="T55" s="411"/>
      <c r="U55" s="411"/>
      <c r="V55" s="327" t="s">
        <v>30</v>
      </c>
      <c r="W55" s="411"/>
      <c r="X55" s="411"/>
      <c r="Y55" s="411"/>
      <c r="Z55" s="142"/>
      <c r="AC55" s="127">
        <v>42</v>
      </c>
    </row>
    <row r="56" spans="1:29" ht="24.95" customHeight="1">
      <c r="A56" s="396">
        <v>22</v>
      </c>
      <c r="B56" s="402" t="str">
        <f>IF(مج2!G27="","",مج2!G27)</f>
        <v/>
      </c>
      <c r="C56" s="402"/>
      <c r="D56" s="402"/>
      <c r="E56" s="402"/>
      <c r="F56" s="402"/>
      <c r="G56" s="403"/>
      <c r="H56" s="149"/>
      <c r="I56" s="407" t="s">
        <v>191</v>
      </c>
      <c r="J56" s="421"/>
      <c r="K56" s="421"/>
      <c r="L56" s="421"/>
      <c r="M56" s="421"/>
      <c r="N56" s="421"/>
      <c r="O56" s="421"/>
      <c r="P56" s="421"/>
      <c r="Q56" s="421"/>
      <c r="R56" s="421"/>
      <c r="S56" s="421"/>
      <c r="T56" s="421"/>
      <c r="U56" s="421"/>
      <c r="V56" s="421"/>
      <c r="W56" s="421"/>
      <c r="X56" s="421"/>
      <c r="Y56" s="421"/>
      <c r="Z56" s="142"/>
      <c r="AC56" s="127">
        <v>43</v>
      </c>
    </row>
    <row r="57" spans="1:29" ht="35.1" customHeight="1">
      <c r="A57" s="396"/>
      <c r="B57" s="454"/>
      <c r="C57" s="454"/>
      <c r="D57" s="454"/>
      <c r="E57" s="454"/>
      <c r="F57" s="454"/>
      <c r="G57" s="493"/>
      <c r="H57" s="149"/>
      <c r="I57" s="407"/>
      <c r="J57" s="327" t="s">
        <v>27</v>
      </c>
      <c r="K57" s="411"/>
      <c r="L57" s="411"/>
      <c r="M57" s="411"/>
      <c r="N57" s="327" t="s">
        <v>28</v>
      </c>
      <c r="O57" s="411"/>
      <c r="P57" s="411"/>
      <c r="Q57" s="411"/>
      <c r="R57" s="327" t="s">
        <v>29</v>
      </c>
      <c r="S57" s="411"/>
      <c r="T57" s="411"/>
      <c r="U57" s="411"/>
      <c r="V57" s="327" t="s">
        <v>30</v>
      </c>
      <c r="W57" s="411"/>
      <c r="X57" s="411"/>
      <c r="Y57" s="411"/>
      <c r="Z57" s="142"/>
      <c r="AC57" s="127">
        <v>44</v>
      </c>
    </row>
    <row r="58" spans="1:29" ht="24.95" customHeight="1">
      <c r="A58" s="395">
        <v>23</v>
      </c>
      <c r="B58" s="402" t="str">
        <f>IF(مج2!G28="","",مج2!G28)</f>
        <v/>
      </c>
      <c r="C58" s="402"/>
      <c r="D58" s="402"/>
      <c r="E58" s="402"/>
      <c r="F58" s="402"/>
      <c r="G58" s="403"/>
      <c r="H58" s="149"/>
      <c r="I58" s="407" t="s">
        <v>192</v>
      </c>
      <c r="J58" s="421"/>
      <c r="K58" s="421"/>
      <c r="L58" s="421"/>
      <c r="M58" s="421"/>
      <c r="N58" s="421"/>
      <c r="O58" s="421"/>
      <c r="P58" s="421"/>
      <c r="Q58" s="421"/>
      <c r="R58" s="421"/>
      <c r="S58" s="421"/>
      <c r="T58" s="421"/>
      <c r="U58" s="421"/>
      <c r="V58" s="421"/>
      <c r="W58" s="421"/>
      <c r="X58" s="421"/>
      <c r="Y58" s="421"/>
      <c r="Z58" s="142"/>
      <c r="AC58" s="127">
        <v>45</v>
      </c>
    </row>
    <row r="59" spans="1:29" ht="35.1" customHeight="1">
      <c r="A59" s="395"/>
      <c r="B59" s="454"/>
      <c r="C59" s="454"/>
      <c r="D59" s="454"/>
      <c r="E59" s="454"/>
      <c r="F59" s="454"/>
      <c r="G59" s="493"/>
      <c r="H59" s="149"/>
      <c r="I59" s="407"/>
      <c r="J59" s="327" t="s">
        <v>27</v>
      </c>
      <c r="K59" s="411"/>
      <c r="L59" s="411"/>
      <c r="M59" s="411"/>
      <c r="N59" s="327" t="s">
        <v>28</v>
      </c>
      <c r="O59" s="411"/>
      <c r="P59" s="411"/>
      <c r="Q59" s="411"/>
      <c r="R59" s="327" t="s">
        <v>29</v>
      </c>
      <c r="S59" s="411"/>
      <c r="T59" s="411"/>
      <c r="U59" s="411"/>
      <c r="V59" s="327" t="s">
        <v>30</v>
      </c>
      <c r="W59" s="411"/>
      <c r="X59" s="411"/>
      <c r="Y59" s="411"/>
      <c r="Z59" s="142"/>
      <c r="AC59" s="127">
        <v>46</v>
      </c>
    </row>
    <row r="60" spans="1:29" ht="35.1" customHeight="1">
      <c r="A60" s="396">
        <v>24</v>
      </c>
      <c r="B60" s="402" t="str">
        <f>IF(مج2!G29="","",مج2!G29)</f>
        <v/>
      </c>
      <c r="C60" s="402"/>
      <c r="D60" s="402"/>
      <c r="E60" s="402"/>
      <c r="F60" s="402"/>
      <c r="G60" s="403"/>
      <c r="H60" s="149"/>
      <c r="I60" s="407" t="s">
        <v>193</v>
      </c>
      <c r="J60" s="421"/>
      <c r="K60" s="421"/>
      <c r="L60" s="421"/>
      <c r="M60" s="421"/>
      <c r="N60" s="421"/>
      <c r="O60" s="421"/>
      <c r="P60" s="421"/>
      <c r="Q60" s="421"/>
      <c r="R60" s="421"/>
      <c r="S60" s="421"/>
      <c r="T60" s="421"/>
      <c r="U60" s="421"/>
      <c r="V60" s="421"/>
      <c r="W60" s="421"/>
      <c r="X60" s="421"/>
      <c r="Y60" s="421"/>
      <c r="Z60" s="142"/>
      <c r="AC60" s="127">
        <v>47</v>
      </c>
    </row>
    <row r="61" spans="1:29" ht="24.95" customHeight="1">
      <c r="A61" s="396"/>
      <c r="B61" s="454"/>
      <c r="C61" s="454"/>
      <c r="D61" s="454"/>
      <c r="E61" s="454"/>
      <c r="F61" s="454"/>
      <c r="G61" s="493"/>
      <c r="H61" s="149"/>
      <c r="I61" s="407"/>
      <c r="J61" s="327" t="s">
        <v>27</v>
      </c>
      <c r="K61" s="411"/>
      <c r="L61" s="411"/>
      <c r="M61" s="411"/>
      <c r="N61" s="327" t="s">
        <v>28</v>
      </c>
      <c r="O61" s="411"/>
      <c r="P61" s="411"/>
      <c r="Q61" s="411"/>
      <c r="R61" s="327" t="s">
        <v>29</v>
      </c>
      <c r="S61" s="411"/>
      <c r="T61" s="411"/>
      <c r="U61" s="411"/>
      <c r="V61" s="327" t="s">
        <v>30</v>
      </c>
      <c r="W61" s="411"/>
      <c r="X61" s="411"/>
      <c r="Y61" s="411"/>
      <c r="Z61" s="142"/>
      <c r="AC61" s="127">
        <v>48</v>
      </c>
    </row>
    <row r="62" spans="1:29" ht="35.1" customHeight="1">
      <c r="A62" s="395">
        <v>25</v>
      </c>
      <c r="B62" s="402" t="str">
        <f>IF(مج2!G30="","",مج2!G30)</f>
        <v/>
      </c>
      <c r="C62" s="402"/>
      <c r="D62" s="402"/>
      <c r="E62" s="402"/>
      <c r="F62" s="402"/>
      <c r="G62" s="403"/>
      <c r="H62" s="149"/>
      <c r="I62" s="407" t="s">
        <v>194</v>
      </c>
      <c r="J62" s="421"/>
      <c r="K62" s="421"/>
      <c r="L62" s="421"/>
      <c r="M62" s="421"/>
      <c r="N62" s="421"/>
      <c r="O62" s="421"/>
      <c r="P62" s="421"/>
      <c r="Q62" s="421"/>
      <c r="R62" s="421"/>
      <c r="S62" s="421"/>
      <c r="T62" s="421"/>
      <c r="U62" s="421"/>
      <c r="V62" s="421"/>
      <c r="W62" s="421"/>
      <c r="X62" s="421"/>
      <c r="Y62" s="421"/>
      <c r="Z62" s="142"/>
      <c r="AC62" s="127">
        <v>49</v>
      </c>
    </row>
    <row r="63" spans="1:29" ht="24.95" customHeight="1">
      <c r="A63" s="395"/>
      <c r="B63" s="454"/>
      <c r="C63" s="454"/>
      <c r="D63" s="454"/>
      <c r="E63" s="454"/>
      <c r="F63" s="454"/>
      <c r="G63" s="493"/>
      <c r="H63" s="149"/>
      <c r="I63" s="407"/>
      <c r="J63" s="327" t="s">
        <v>27</v>
      </c>
      <c r="K63" s="411"/>
      <c r="L63" s="411"/>
      <c r="M63" s="411"/>
      <c r="N63" s="327" t="s">
        <v>28</v>
      </c>
      <c r="O63" s="411"/>
      <c r="P63" s="411"/>
      <c r="Q63" s="411"/>
      <c r="R63" s="327" t="s">
        <v>29</v>
      </c>
      <c r="S63" s="411"/>
      <c r="T63" s="411"/>
      <c r="U63" s="411"/>
      <c r="V63" s="327" t="s">
        <v>30</v>
      </c>
      <c r="W63" s="411"/>
      <c r="X63" s="411"/>
      <c r="Y63" s="411"/>
      <c r="Z63" s="142"/>
      <c r="AC63" s="127">
        <v>50</v>
      </c>
    </row>
    <row r="64" spans="1:29" ht="24.95" customHeight="1">
      <c r="H64" s="142"/>
      <c r="I64" s="422"/>
      <c r="J64" s="423"/>
      <c r="K64" s="423"/>
      <c r="L64" s="423"/>
      <c r="M64" s="423"/>
      <c r="N64" s="423"/>
      <c r="O64" s="423"/>
      <c r="P64" s="423"/>
      <c r="Q64" s="423"/>
      <c r="R64" s="423"/>
      <c r="S64" s="423"/>
      <c r="T64" s="423"/>
      <c r="U64" s="423"/>
      <c r="V64" s="423"/>
      <c r="W64" s="423"/>
      <c r="X64" s="423"/>
      <c r="Y64" s="423"/>
      <c r="Z64" s="142"/>
      <c r="AC64" s="127">
        <v>51</v>
      </c>
    </row>
    <row r="65" spans="9:29" ht="24.95" customHeight="1">
      <c r="I65" s="422"/>
      <c r="J65" s="152"/>
      <c r="K65" s="423"/>
      <c r="L65" s="423"/>
      <c r="M65" s="423"/>
      <c r="N65" s="152"/>
      <c r="O65" s="423"/>
      <c r="P65" s="423"/>
      <c r="Q65" s="423"/>
      <c r="R65" s="142"/>
      <c r="S65" s="423"/>
      <c r="T65" s="423"/>
      <c r="U65" s="423"/>
      <c r="V65" s="142"/>
      <c r="W65" s="423"/>
      <c r="X65" s="423"/>
      <c r="Y65" s="423"/>
      <c r="AC65" s="127">
        <v>52</v>
      </c>
    </row>
    <row r="66" spans="9:29" ht="24.95" customHeight="1">
      <c r="I66" s="424"/>
      <c r="J66" s="425"/>
      <c r="K66" s="425"/>
      <c r="L66" s="425"/>
      <c r="M66" s="425"/>
      <c r="N66" s="425"/>
      <c r="O66" s="425"/>
      <c r="P66" s="425"/>
      <c r="Q66" s="425"/>
      <c r="R66" s="425"/>
      <c r="S66" s="425"/>
      <c r="T66" s="425"/>
      <c r="U66" s="425"/>
      <c r="V66" s="425"/>
      <c r="W66" s="425"/>
      <c r="X66" s="425"/>
      <c r="Y66" s="425"/>
      <c r="AC66" s="127">
        <v>53</v>
      </c>
    </row>
    <row r="67" spans="9:29" ht="24.95" customHeight="1">
      <c r="I67" s="424"/>
      <c r="J67" s="14"/>
      <c r="K67" s="425"/>
      <c r="L67" s="425"/>
      <c r="M67" s="425"/>
      <c r="N67" s="14"/>
      <c r="O67" s="425"/>
      <c r="P67" s="425"/>
      <c r="Q67" s="425"/>
      <c r="S67" s="425"/>
      <c r="T67" s="425"/>
      <c r="U67" s="425"/>
      <c r="W67" s="425"/>
      <c r="X67" s="425"/>
      <c r="Y67" s="425"/>
      <c r="AC67" s="127">
        <v>54</v>
      </c>
    </row>
    <row r="68" spans="9:29" ht="24.95" customHeight="1">
      <c r="I68" s="424"/>
      <c r="J68" s="425"/>
      <c r="K68" s="425"/>
      <c r="L68" s="425"/>
      <c r="M68" s="425"/>
      <c r="N68" s="425"/>
      <c r="O68" s="425"/>
      <c r="P68" s="425"/>
      <c r="Q68" s="425"/>
      <c r="R68" s="425"/>
      <c r="S68" s="425"/>
      <c r="T68" s="425"/>
      <c r="U68" s="425"/>
      <c r="V68" s="425"/>
      <c r="W68" s="425"/>
      <c r="X68" s="425"/>
      <c r="Y68" s="425"/>
      <c r="AC68" s="127">
        <v>55</v>
      </c>
    </row>
    <row r="69" spans="9:29" ht="24.95" customHeight="1">
      <c r="I69" s="424"/>
      <c r="K69" s="425"/>
      <c r="L69" s="425"/>
      <c r="M69" s="425"/>
      <c r="N69" s="14"/>
      <c r="O69" s="425"/>
      <c r="P69" s="425"/>
      <c r="Q69" s="425"/>
      <c r="S69" s="425"/>
      <c r="T69" s="425"/>
      <c r="U69" s="425"/>
      <c r="W69" s="425"/>
      <c r="X69" s="425"/>
      <c r="Y69" s="425"/>
      <c r="AC69" s="127">
        <v>56</v>
      </c>
    </row>
    <row r="70" spans="9:29" ht="24.95" customHeight="1">
      <c r="I70" s="424"/>
      <c r="J70" s="425"/>
      <c r="K70" s="425"/>
      <c r="L70" s="425"/>
      <c r="M70" s="425"/>
      <c r="N70" s="425"/>
      <c r="O70" s="425"/>
      <c r="P70" s="425"/>
      <c r="Q70" s="425"/>
      <c r="R70" s="425"/>
      <c r="S70" s="425"/>
      <c r="T70" s="425"/>
      <c r="U70" s="425"/>
      <c r="V70" s="425"/>
      <c r="W70" s="425"/>
      <c r="X70" s="425"/>
      <c r="Y70" s="425"/>
    </row>
    <row r="71" spans="9:29" ht="24.95" customHeight="1">
      <c r="I71" s="424"/>
      <c r="K71" s="425"/>
      <c r="L71" s="425"/>
      <c r="M71" s="425"/>
      <c r="N71" s="14"/>
      <c r="O71" s="425"/>
      <c r="P71" s="425"/>
      <c r="Q71" s="425"/>
      <c r="S71" s="425"/>
      <c r="T71" s="425"/>
      <c r="U71" s="425"/>
      <c r="W71" s="425"/>
      <c r="X71" s="425"/>
      <c r="Y71" s="425"/>
    </row>
    <row r="72" spans="9:29" ht="24.95" customHeight="1">
      <c r="I72" s="424"/>
      <c r="J72" s="425"/>
      <c r="K72" s="425"/>
      <c r="L72" s="425"/>
      <c r="M72" s="425"/>
      <c r="N72" s="425"/>
      <c r="O72" s="425"/>
      <c r="P72" s="425"/>
      <c r="Q72" s="425"/>
      <c r="R72" s="425"/>
      <c r="S72" s="425"/>
      <c r="T72" s="425"/>
      <c r="U72" s="425"/>
      <c r="V72" s="425"/>
      <c r="W72" s="425"/>
      <c r="X72" s="425"/>
      <c r="Y72" s="425"/>
    </row>
    <row r="73" spans="9:29" ht="24.95" customHeight="1">
      <c r="I73" s="424"/>
      <c r="K73" s="425"/>
      <c r="L73" s="425"/>
      <c r="M73" s="425"/>
      <c r="O73" s="425"/>
      <c r="P73" s="425"/>
      <c r="Q73" s="425"/>
      <c r="S73" s="425"/>
      <c r="T73" s="425"/>
      <c r="U73" s="425"/>
      <c r="W73" s="425"/>
      <c r="X73" s="425"/>
      <c r="Y73" s="425"/>
    </row>
    <row r="74" spans="9:29" ht="24.95" customHeight="1">
      <c r="I74" s="424"/>
      <c r="J74" s="425"/>
      <c r="K74" s="425"/>
      <c r="L74" s="425"/>
      <c r="M74" s="425"/>
      <c r="N74" s="425"/>
      <c r="O74" s="425"/>
      <c r="P74" s="425"/>
      <c r="Q74" s="425"/>
      <c r="R74" s="425"/>
      <c r="S74" s="425"/>
      <c r="T74" s="425"/>
      <c r="U74" s="425"/>
      <c r="V74" s="425"/>
      <c r="W74" s="425"/>
      <c r="X74" s="425"/>
      <c r="Y74" s="425"/>
    </row>
    <row r="75" spans="9:29" ht="24.95" customHeight="1">
      <c r="I75" s="424"/>
      <c r="K75" s="425"/>
      <c r="L75" s="425"/>
      <c r="M75" s="425"/>
      <c r="O75" s="425"/>
      <c r="P75" s="425"/>
      <c r="Q75" s="425"/>
      <c r="S75" s="425"/>
      <c r="T75" s="425"/>
      <c r="U75" s="425"/>
      <c r="W75" s="425"/>
      <c r="X75" s="425"/>
      <c r="Y75" s="425"/>
    </row>
    <row r="76" spans="9:29" ht="24.95" customHeight="1">
      <c r="I76" s="424"/>
      <c r="J76" s="425"/>
      <c r="K76" s="425"/>
      <c r="L76" s="425"/>
      <c r="M76" s="425"/>
      <c r="N76" s="425"/>
      <c r="O76" s="425"/>
      <c r="P76" s="425"/>
      <c r="Q76" s="425"/>
      <c r="R76" s="425"/>
      <c r="S76" s="425"/>
      <c r="T76" s="425"/>
      <c r="U76" s="425"/>
      <c r="V76" s="425"/>
      <c r="W76" s="425"/>
      <c r="X76" s="425"/>
      <c r="Y76" s="425"/>
    </row>
    <row r="77" spans="9:29" ht="24.95" customHeight="1">
      <c r="I77" s="424"/>
      <c r="K77" s="425"/>
      <c r="L77" s="425"/>
      <c r="M77" s="425"/>
      <c r="O77" s="425"/>
      <c r="P77" s="425"/>
      <c r="Q77" s="425"/>
      <c r="S77" s="425"/>
      <c r="T77" s="425"/>
      <c r="U77" s="425"/>
      <c r="W77" s="425"/>
      <c r="X77" s="425"/>
      <c r="Y77" s="425"/>
    </row>
  </sheetData>
  <sheetProtection algorithmName="SHA-512" hashValue="yz1+smrNKhMQWFpbdFFSBx34Rm5SmjaYOAe26MAihsqV2vUiR/wH73UeldzHWRsD6Iu5s52EkDLNKCtyzw7E0A==" saltValue="RYkWFumho+TuKLcECWMKJQ==" spinCount="100000" sheet="1" objects="1" scenarios="1"/>
  <mergeCells count="269">
    <mergeCell ref="I76:I77"/>
    <mergeCell ref="J76:Y76"/>
    <mergeCell ref="K77:M77"/>
    <mergeCell ref="O77:Q77"/>
    <mergeCell ref="S77:U77"/>
    <mergeCell ref="W77:Y77"/>
    <mergeCell ref="I74:I75"/>
    <mergeCell ref="J74:Y74"/>
    <mergeCell ref="K75:M75"/>
    <mergeCell ref="O75:Q75"/>
    <mergeCell ref="S75:U75"/>
    <mergeCell ref="W75:Y75"/>
    <mergeCell ref="I72:I73"/>
    <mergeCell ref="J72:Y72"/>
    <mergeCell ref="K73:M73"/>
    <mergeCell ref="O73:Q73"/>
    <mergeCell ref="S73:U73"/>
    <mergeCell ref="W73:Y73"/>
    <mergeCell ref="I70:I71"/>
    <mergeCell ref="J70:Y70"/>
    <mergeCell ref="K71:M71"/>
    <mergeCell ref="O71:Q71"/>
    <mergeCell ref="S71:U71"/>
    <mergeCell ref="W71:Y71"/>
    <mergeCell ref="I68:I69"/>
    <mergeCell ref="J68:Y68"/>
    <mergeCell ref="K69:M69"/>
    <mergeCell ref="O69:Q69"/>
    <mergeCell ref="S69:U69"/>
    <mergeCell ref="W69:Y69"/>
    <mergeCell ref="I66:I67"/>
    <mergeCell ref="J66:Y66"/>
    <mergeCell ref="K67:M67"/>
    <mergeCell ref="O67:Q67"/>
    <mergeCell ref="S67:U67"/>
    <mergeCell ref="W67:Y67"/>
    <mergeCell ref="I64:I65"/>
    <mergeCell ref="J64:Y64"/>
    <mergeCell ref="K65:M65"/>
    <mergeCell ref="O65:Q65"/>
    <mergeCell ref="S65:U65"/>
    <mergeCell ref="W65:Y65"/>
    <mergeCell ref="B62:G63"/>
    <mergeCell ref="I62:I63"/>
    <mergeCell ref="J62:Y62"/>
    <mergeCell ref="K63:M63"/>
    <mergeCell ref="O63:Q63"/>
    <mergeCell ref="S63:U63"/>
    <mergeCell ref="W63:Y63"/>
    <mergeCell ref="B60:G61"/>
    <mergeCell ref="I60:I61"/>
    <mergeCell ref="J60:Y60"/>
    <mergeCell ref="K61:M61"/>
    <mergeCell ref="O61:Q61"/>
    <mergeCell ref="S61:U61"/>
    <mergeCell ref="W61:Y61"/>
    <mergeCell ref="B58:G59"/>
    <mergeCell ref="I58:I59"/>
    <mergeCell ref="J58:Y58"/>
    <mergeCell ref="K59:M59"/>
    <mergeCell ref="O59:Q59"/>
    <mergeCell ref="S59:U59"/>
    <mergeCell ref="W59:Y59"/>
    <mergeCell ref="B56:G57"/>
    <mergeCell ref="I56:I57"/>
    <mergeCell ref="J56:Y56"/>
    <mergeCell ref="K57:M57"/>
    <mergeCell ref="O57:Q57"/>
    <mergeCell ref="S57:U57"/>
    <mergeCell ref="W57:Y57"/>
    <mergeCell ref="B54:G55"/>
    <mergeCell ref="I54:I55"/>
    <mergeCell ref="J54:Y54"/>
    <mergeCell ref="K55:M55"/>
    <mergeCell ref="O55:Q55"/>
    <mergeCell ref="S55:U55"/>
    <mergeCell ref="W55:Y55"/>
    <mergeCell ref="B52:G53"/>
    <mergeCell ref="I52:I53"/>
    <mergeCell ref="J52:Y52"/>
    <mergeCell ref="K53:M53"/>
    <mergeCell ref="O53:Q53"/>
    <mergeCell ref="S53:U53"/>
    <mergeCell ref="W53:Y53"/>
    <mergeCell ref="B50:G51"/>
    <mergeCell ref="I50:I51"/>
    <mergeCell ref="J50:Y50"/>
    <mergeCell ref="K51:M51"/>
    <mergeCell ref="O51:Q51"/>
    <mergeCell ref="S51:U51"/>
    <mergeCell ref="W51:Y51"/>
    <mergeCell ref="B48:G49"/>
    <mergeCell ref="I48:I49"/>
    <mergeCell ref="J48:Y48"/>
    <mergeCell ref="K49:M49"/>
    <mergeCell ref="O49:Q49"/>
    <mergeCell ref="S49:U49"/>
    <mergeCell ref="W49:Y49"/>
    <mergeCell ref="B46:G47"/>
    <mergeCell ref="I46:I47"/>
    <mergeCell ref="J46:Y46"/>
    <mergeCell ref="K47:M47"/>
    <mergeCell ref="O47:Q47"/>
    <mergeCell ref="S47:U47"/>
    <mergeCell ref="W47:Y47"/>
    <mergeCell ref="B44:G45"/>
    <mergeCell ref="I44:I45"/>
    <mergeCell ref="J44:Y44"/>
    <mergeCell ref="K45:M45"/>
    <mergeCell ref="O45:Q45"/>
    <mergeCell ref="S45:U45"/>
    <mergeCell ref="W45:Y45"/>
    <mergeCell ref="B42:G43"/>
    <mergeCell ref="I42:I43"/>
    <mergeCell ref="J42:Y42"/>
    <mergeCell ref="K43:M43"/>
    <mergeCell ref="O43:Q43"/>
    <mergeCell ref="S43:U43"/>
    <mergeCell ref="W43:Y43"/>
    <mergeCell ref="B40:G41"/>
    <mergeCell ref="I40:I41"/>
    <mergeCell ref="J40:Y40"/>
    <mergeCell ref="K41:M41"/>
    <mergeCell ref="O41:Q41"/>
    <mergeCell ref="S41:U41"/>
    <mergeCell ref="W41:Y41"/>
    <mergeCell ref="B38:G39"/>
    <mergeCell ref="I38:I39"/>
    <mergeCell ref="J38:Y38"/>
    <mergeCell ref="K39:M39"/>
    <mergeCell ref="O39:Q39"/>
    <mergeCell ref="S39:U39"/>
    <mergeCell ref="W39:Y39"/>
    <mergeCell ref="B36:G37"/>
    <mergeCell ref="I36:I37"/>
    <mergeCell ref="J36:Y36"/>
    <mergeCell ref="K37:M37"/>
    <mergeCell ref="O37:Q37"/>
    <mergeCell ref="S37:U37"/>
    <mergeCell ref="W37:Y37"/>
    <mergeCell ref="B34:G35"/>
    <mergeCell ref="I34:I35"/>
    <mergeCell ref="J34:Y34"/>
    <mergeCell ref="K35:M35"/>
    <mergeCell ref="O35:Q35"/>
    <mergeCell ref="S35:U35"/>
    <mergeCell ref="W35:Y35"/>
    <mergeCell ref="B32:G33"/>
    <mergeCell ref="I32:I33"/>
    <mergeCell ref="J32:Y32"/>
    <mergeCell ref="K33:M33"/>
    <mergeCell ref="O33:Q33"/>
    <mergeCell ref="S33:U33"/>
    <mergeCell ref="W33:Y33"/>
    <mergeCell ref="B30:G31"/>
    <mergeCell ref="I30:I31"/>
    <mergeCell ref="J30:Y30"/>
    <mergeCell ref="K31:M31"/>
    <mergeCell ref="O31:Q31"/>
    <mergeCell ref="S31:U31"/>
    <mergeCell ref="W31:Y31"/>
    <mergeCell ref="I28:I29"/>
    <mergeCell ref="J28:Y28"/>
    <mergeCell ref="K29:M29"/>
    <mergeCell ref="O29:Q29"/>
    <mergeCell ref="S29:U29"/>
    <mergeCell ref="W29:Y29"/>
    <mergeCell ref="B26:G27"/>
    <mergeCell ref="I26:I27"/>
    <mergeCell ref="J26:Y26"/>
    <mergeCell ref="K27:M27"/>
    <mergeCell ref="O27:Q27"/>
    <mergeCell ref="S27:U27"/>
    <mergeCell ref="W27:Y27"/>
    <mergeCell ref="I24:I25"/>
    <mergeCell ref="J24:Y24"/>
    <mergeCell ref="K25:M25"/>
    <mergeCell ref="O25:Q25"/>
    <mergeCell ref="S25:U25"/>
    <mergeCell ref="W25:Y25"/>
    <mergeCell ref="B22:G23"/>
    <mergeCell ref="I22:I23"/>
    <mergeCell ref="J22:Y22"/>
    <mergeCell ref="K23:M23"/>
    <mergeCell ref="O23:Q23"/>
    <mergeCell ref="S23:U23"/>
    <mergeCell ref="W23:Y23"/>
    <mergeCell ref="I16:I17"/>
    <mergeCell ref="J16:Y16"/>
    <mergeCell ref="K17:M17"/>
    <mergeCell ref="O17:Q17"/>
    <mergeCell ref="S17:U17"/>
    <mergeCell ref="W17:Y17"/>
    <mergeCell ref="B20:G21"/>
    <mergeCell ref="I20:I21"/>
    <mergeCell ref="J20:Y20"/>
    <mergeCell ref="K21:M21"/>
    <mergeCell ref="O21:Q21"/>
    <mergeCell ref="S21:U21"/>
    <mergeCell ref="W21:Y21"/>
    <mergeCell ref="B18:G19"/>
    <mergeCell ref="I18:I19"/>
    <mergeCell ref="J18:Y18"/>
    <mergeCell ref="K19:M19"/>
    <mergeCell ref="O19:Q19"/>
    <mergeCell ref="S19:U19"/>
    <mergeCell ref="W19:Y19"/>
    <mergeCell ref="I14:I15"/>
    <mergeCell ref="J14:Y14"/>
    <mergeCell ref="K15:M15"/>
    <mergeCell ref="O15:Q15"/>
    <mergeCell ref="S15:U15"/>
    <mergeCell ref="W15:Y15"/>
    <mergeCell ref="J10:X10"/>
    <mergeCell ref="I13:V13"/>
    <mergeCell ref="X13:Y13"/>
    <mergeCell ref="A26:A27"/>
    <mergeCell ref="A28:A29"/>
    <mergeCell ref="A30:A31"/>
    <mergeCell ref="B8:C8"/>
    <mergeCell ref="B9:C9"/>
    <mergeCell ref="B10:C10"/>
    <mergeCell ref="B11:C11"/>
    <mergeCell ref="B13:G13"/>
    <mergeCell ref="B14:G15"/>
    <mergeCell ref="B16:G17"/>
    <mergeCell ref="B24:G25"/>
    <mergeCell ref="B28:G29"/>
    <mergeCell ref="A50:A51"/>
    <mergeCell ref="A52:A53"/>
    <mergeCell ref="A54:A55"/>
    <mergeCell ref="A56:A57"/>
    <mergeCell ref="A58:A59"/>
    <mergeCell ref="A60:A61"/>
    <mergeCell ref="A62:A63"/>
    <mergeCell ref="BG11:BH11"/>
    <mergeCell ref="BI11:BJ11"/>
    <mergeCell ref="A32:A33"/>
    <mergeCell ref="A34:A35"/>
    <mergeCell ref="A36:A37"/>
    <mergeCell ref="A38:A39"/>
    <mergeCell ref="A40:A41"/>
    <mergeCell ref="A42:A43"/>
    <mergeCell ref="A44:A45"/>
    <mergeCell ref="A46:A47"/>
    <mergeCell ref="A48:A49"/>
    <mergeCell ref="A14:A15"/>
    <mergeCell ref="A16:A17"/>
    <mergeCell ref="A18:A19"/>
    <mergeCell ref="A20:A21"/>
    <mergeCell ref="A22:A23"/>
    <mergeCell ref="A24:A25"/>
    <mergeCell ref="CC11:CD11"/>
    <mergeCell ref="CE11:CF11"/>
    <mergeCell ref="CG11:CH11"/>
    <mergeCell ref="CI11:CJ11"/>
    <mergeCell ref="CK11:CL11"/>
    <mergeCell ref="CM11:CN11"/>
    <mergeCell ref="CO11:CP11"/>
    <mergeCell ref="CQ11:CR11"/>
    <mergeCell ref="BK11:BL11"/>
    <mergeCell ref="BM11:BN11"/>
    <mergeCell ref="BO11:BP11"/>
    <mergeCell ref="BQ11:BR11"/>
    <mergeCell ref="BS11:BT11"/>
    <mergeCell ref="BU11:BV11"/>
    <mergeCell ref="BW11:BX11"/>
    <mergeCell ref="BY11:BZ11"/>
    <mergeCell ref="CA11:CB11"/>
  </mergeCells>
  <conditionalFormatting sqref="D8:I11">
    <cfRule type="containsErrors" dxfId="22" priority="1">
      <formula>ISERROR(D8)</formula>
    </cfRule>
  </conditionalFormatting>
  <pageMargins left="0.70866141732283472" right="0.70866141732283472" top="0.74803149606299213" bottom="0.74803149606299213" header="0.31496062992125984" footer="0.31496062992125984"/>
  <pageSetup paperSize="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DEB165A-BBD5-4EA8-80C2-3E8FC50B2472}">
          <x14:formula1>
            <xm:f>'المجالات والمؤشرات'!$S$6:$S$14</xm:f>
          </x14:formula1>
          <xm:sqref>H14:H63</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2489A-BE62-4451-9C4E-5FC59F324562}">
  <dimension ref="A1:AB51"/>
  <sheetViews>
    <sheetView rightToLeft="1" zoomScale="91" zoomScaleNormal="91" workbookViewId="0">
      <selection activeCell="F5" sqref="F5:G6"/>
    </sheetView>
  </sheetViews>
  <sheetFormatPr defaultColWidth="0" defaultRowHeight="14.25"/>
  <cols>
    <col min="1" max="1" width="4.375" customWidth="1"/>
    <col min="2" max="7" width="9" customWidth="1"/>
    <col min="8" max="8" width="10.5" customWidth="1"/>
    <col min="9" max="20" width="9" customWidth="1"/>
    <col min="21" max="21" width="3.375" customWidth="1"/>
    <col min="22" max="22" width="7.5" customWidth="1"/>
    <col min="23" max="23" width="9" hidden="1" customWidth="1"/>
    <col min="24" max="24" width="19.875" customWidth="1"/>
    <col min="25" max="25" width="28.375" hidden="1" customWidth="1"/>
    <col min="26" max="16384" width="9" hidden="1"/>
  </cols>
  <sheetData>
    <row r="1" spans="1:20">
      <c r="A1" s="280"/>
      <c r="B1" s="280"/>
      <c r="C1" s="280"/>
      <c r="D1" s="280"/>
      <c r="E1" s="280"/>
      <c r="F1" s="280"/>
      <c r="G1" s="280"/>
      <c r="H1" s="280"/>
      <c r="I1" s="280"/>
      <c r="J1" s="280"/>
      <c r="K1" s="280"/>
      <c r="L1" s="280"/>
      <c r="M1" s="280"/>
      <c r="N1" s="280"/>
      <c r="O1" s="280"/>
      <c r="P1" s="280"/>
      <c r="Q1" s="280"/>
      <c r="R1" s="280"/>
      <c r="S1" s="280"/>
      <c r="T1" s="280"/>
    </row>
    <row r="2" spans="1:20" ht="15">
      <c r="A2" s="280"/>
      <c r="B2" s="280"/>
      <c r="C2" s="280"/>
      <c r="D2" s="467" t="s">
        <v>597</v>
      </c>
      <c r="E2" s="467"/>
      <c r="F2" s="467"/>
      <c r="G2" s="467"/>
      <c r="H2" s="280"/>
      <c r="I2" s="280"/>
      <c r="J2" s="280"/>
      <c r="K2" s="280"/>
      <c r="L2" s="280"/>
      <c r="M2" s="280"/>
      <c r="N2" s="467" t="s">
        <v>597</v>
      </c>
      <c r="O2" s="467"/>
      <c r="P2" s="467"/>
      <c r="Q2" s="467"/>
      <c r="R2" s="280"/>
      <c r="S2" s="280"/>
      <c r="T2" s="280"/>
    </row>
    <row r="3" spans="1:20" ht="15">
      <c r="A3" s="467" t="s">
        <v>575</v>
      </c>
      <c r="B3" s="467"/>
      <c r="C3" s="467"/>
      <c r="D3" s="280"/>
      <c r="E3" s="280"/>
      <c r="F3" s="280"/>
      <c r="G3" s="280"/>
      <c r="H3" s="280"/>
      <c r="I3" s="468"/>
      <c r="J3" s="468"/>
      <c r="K3" s="467" t="s">
        <v>575</v>
      </c>
      <c r="L3" s="467"/>
      <c r="M3" s="467"/>
      <c r="N3" s="280"/>
      <c r="O3" s="280"/>
      <c r="P3" s="280"/>
      <c r="Q3" s="280"/>
      <c r="R3" s="280"/>
      <c r="S3" s="468"/>
      <c r="T3" s="468"/>
    </row>
    <row r="4" spans="1:20" ht="15">
      <c r="A4" s="467" t="s">
        <v>576</v>
      </c>
      <c r="B4" s="467"/>
      <c r="C4" s="467"/>
      <c r="D4" s="280"/>
      <c r="E4" s="280"/>
      <c r="F4" s="280"/>
      <c r="G4" s="280"/>
      <c r="H4" s="280"/>
      <c r="I4" s="468"/>
      <c r="J4" s="468"/>
      <c r="K4" s="467" t="s">
        <v>576</v>
      </c>
      <c r="L4" s="467"/>
      <c r="M4" s="467"/>
      <c r="N4" s="280"/>
      <c r="O4" s="280"/>
      <c r="P4" s="280"/>
      <c r="Q4" s="280"/>
      <c r="R4" s="280"/>
      <c r="S4" s="468"/>
      <c r="T4" s="468"/>
    </row>
    <row r="5" spans="1:20" ht="15">
      <c r="A5" s="467" t="s">
        <v>577</v>
      </c>
      <c r="B5" s="467"/>
      <c r="C5" s="467"/>
      <c r="D5" s="280"/>
      <c r="E5" s="280"/>
      <c r="F5" s="280"/>
      <c r="G5" s="280"/>
      <c r="H5" s="280"/>
      <c r="I5" s="468"/>
      <c r="J5" s="468"/>
      <c r="K5" s="467" t="s">
        <v>577</v>
      </c>
      <c r="L5" s="467"/>
      <c r="M5" s="467"/>
      <c r="N5" s="280"/>
      <c r="O5" s="280"/>
      <c r="P5" s="280"/>
      <c r="Q5" s="280"/>
      <c r="R5" s="280"/>
      <c r="S5" s="468"/>
      <c r="T5" s="468"/>
    </row>
    <row r="6" spans="1:20">
      <c r="A6" s="280"/>
      <c r="B6" s="280"/>
      <c r="C6" s="280"/>
      <c r="D6" s="280"/>
      <c r="E6" s="280"/>
      <c r="F6" s="280"/>
      <c r="G6" s="280"/>
      <c r="H6" s="280"/>
      <c r="I6" s="468"/>
      <c r="J6" s="468"/>
      <c r="K6" s="280"/>
      <c r="L6" s="280"/>
      <c r="M6" s="280"/>
      <c r="N6" s="280"/>
      <c r="O6" s="280"/>
      <c r="P6" s="280"/>
      <c r="Q6" s="280"/>
      <c r="R6" s="280"/>
      <c r="S6" s="468"/>
      <c r="T6" s="468"/>
    </row>
    <row r="7" spans="1:20">
      <c r="A7" s="280"/>
      <c r="B7" s="280"/>
      <c r="C7" s="280"/>
      <c r="D7" s="280"/>
      <c r="E7" s="280"/>
      <c r="F7" s="280"/>
      <c r="G7" s="280"/>
      <c r="H7" s="280"/>
      <c r="I7" s="280"/>
      <c r="J7" s="280"/>
      <c r="K7" s="280"/>
      <c r="L7" s="280"/>
      <c r="M7" s="280"/>
      <c r="N7" s="280"/>
      <c r="O7" s="280"/>
      <c r="P7" s="280"/>
      <c r="Q7" s="280"/>
      <c r="R7" s="280"/>
      <c r="S7" s="280"/>
      <c r="T7" s="280"/>
    </row>
    <row r="8" spans="1:20" ht="15" thickBot="1">
      <c r="A8" s="281"/>
      <c r="B8" s="281"/>
      <c r="C8" s="281"/>
      <c r="D8" s="281"/>
      <c r="E8" s="281"/>
      <c r="F8" s="281"/>
      <c r="G8" s="281"/>
      <c r="H8" s="281"/>
      <c r="I8" s="281" t="s">
        <v>678</v>
      </c>
      <c r="J8" s="281"/>
      <c r="K8" s="281"/>
      <c r="L8" s="281"/>
      <c r="M8" s="281"/>
      <c r="N8" s="281"/>
      <c r="O8" s="281"/>
      <c r="P8" s="281"/>
      <c r="Q8" s="281"/>
      <c r="R8" s="281"/>
      <c r="S8" s="281" t="s">
        <v>671</v>
      </c>
      <c r="T8" s="281"/>
    </row>
    <row r="9" spans="1:20" ht="15" thickTop="1">
      <c r="A9" s="142"/>
      <c r="B9" s="142"/>
      <c r="C9" s="142"/>
      <c r="D9" s="142"/>
      <c r="E9" s="142"/>
      <c r="F9" s="142"/>
      <c r="G9" s="142"/>
      <c r="H9" s="142"/>
      <c r="I9" s="142"/>
      <c r="J9" s="142"/>
      <c r="K9" s="142"/>
      <c r="L9" s="142"/>
      <c r="M9" s="142"/>
      <c r="N9" s="142"/>
      <c r="O9" s="142"/>
      <c r="P9" s="142"/>
      <c r="Q9" s="142"/>
      <c r="R9" s="142"/>
      <c r="S9" s="142"/>
      <c r="T9" s="142"/>
    </row>
    <row r="10" spans="1:20" ht="15">
      <c r="A10" s="142"/>
      <c r="B10" s="276" t="s">
        <v>586</v>
      </c>
      <c r="C10" s="277">
        <v>2</v>
      </c>
      <c r="D10" s="275"/>
      <c r="E10" s="276" t="s">
        <v>585</v>
      </c>
      <c r="F10" s="277">
        <f>'ادخال درجات الاختبار الثاني '!G218</f>
        <v>0</v>
      </c>
      <c r="G10" s="463" t="s">
        <v>584</v>
      </c>
      <c r="H10" s="463"/>
      <c r="I10" s="465">
        <f>س2!X13</f>
        <v>0</v>
      </c>
      <c r="J10" s="465"/>
      <c r="K10" s="471" t="s">
        <v>672</v>
      </c>
      <c r="L10" s="471"/>
      <c r="M10" s="471"/>
      <c r="N10" s="471"/>
      <c r="O10" s="142"/>
      <c r="P10" s="142"/>
      <c r="Q10" s="142"/>
      <c r="R10" s="142"/>
      <c r="S10" s="142"/>
      <c r="T10" s="313"/>
    </row>
    <row r="11" spans="1:20" ht="15">
      <c r="A11" s="142"/>
      <c r="B11" s="275"/>
      <c r="C11" s="275"/>
      <c r="D11" s="275"/>
      <c r="E11" s="275"/>
      <c r="F11" s="275"/>
      <c r="G11" s="275"/>
      <c r="H11" s="275"/>
      <c r="I11" s="275"/>
      <c r="J11" s="275"/>
      <c r="K11" s="312" t="s">
        <v>673</v>
      </c>
      <c r="L11" s="467" t="s">
        <v>674</v>
      </c>
      <c r="M11" s="467"/>
      <c r="N11" s="467"/>
      <c r="O11" s="467"/>
      <c r="P11" s="467"/>
      <c r="Q11" s="467"/>
      <c r="R11" s="467"/>
      <c r="S11" s="467"/>
      <c r="T11" s="311" t="s">
        <v>32</v>
      </c>
    </row>
    <row r="12" spans="1:20" ht="15">
      <c r="A12" s="142"/>
      <c r="B12" s="276" t="s">
        <v>587</v>
      </c>
      <c r="C12" s="277">
        <f>مج2!L9</f>
        <v>0</v>
      </c>
      <c r="D12" s="463" t="s">
        <v>588</v>
      </c>
      <c r="E12" s="463"/>
      <c r="F12" s="278" t="e">
        <f>'ترتيب الطلاب 2'!L3</f>
        <v>#DIV/0!</v>
      </c>
      <c r="G12" s="463" t="s">
        <v>589</v>
      </c>
      <c r="H12" s="463"/>
      <c r="I12" s="278" t="str">
        <f>'ترتيب الطلاب 2'!L2</f>
        <v>س1</v>
      </c>
      <c r="J12" s="275"/>
      <c r="K12" s="16">
        <v>1</v>
      </c>
      <c r="L12" s="472" t="str">
        <f>IFERROR(INDEX($D$35:$D$47,MATCH(K12,$K$35:$K$47,0)),"")</f>
        <v/>
      </c>
      <c r="M12" s="472"/>
      <c r="N12" s="472"/>
      <c r="O12" s="472"/>
      <c r="P12" s="472"/>
      <c r="Q12" s="472"/>
      <c r="R12" s="472"/>
      <c r="S12" s="472"/>
      <c r="T12" s="17" t="str">
        <f>IFERROR(INDEX($J$35:$J$47,MATCH(K12,$K$35:$K$47,0)),"")</f>
        <v/>
      </c>
    </row>
    <row r="13" spans="1:20" ht="15">
      <c r="A13" s="142"/>
      <c r="B13" s="275"/>
      <c r="C13" s="275"/>
      <c r="D13" s="275"/>
      <c r="E13" s="275"/>
      <c r="F13" s="275"/>
      <c r="G13" s="275"/>
      <c r="H13" s="275"/>
      <c r="I13" s="275"/>
      <c r="J13" s="275"/>
      <c r="K13" s="16">
        <v>2</v>
      </c>
      <c r="L13" s="472" t="str">
        <f t="shared" ref="L13:L21" si="0">IFERROR(INDEX($D$35:$D$47,MATCH(K13,$K$35:$K$47,0)),"")</f>
        <v/>
      </c>
      <c r="M13" s="472"/>
      <c r="N13" s="472"/>
      <c r="O13" s="472"/>
      <c r="P13" s="472"/>
      <c r="Q13" s="472"/>
      <c r="R13" s="472"/>
      <c r="S13" s="472"/>
      <c r="T13" s="17" t="str">
        <f t="shared" ref="T13:T21" si="1">IFERROR(INDEX($J$35:$J$47,MATCH(K13,$K$35:$K$47,0)),"")</f>
        <v/>
      </c>
    </row>
    <row r="14" spans="1:20" ht="15">
      <c r="A14" s="142"/>
      <c r="B14" s="275"/>
      <c r="C14" s="463" t="s">
        <v>590</v>
      </c>
      <c r="D14" s="463"/>
      <c r="E14" s="463"/>
      <c r="F14" s="277">
        <f>'ترتيب الطلاب '!L5</f>
        <v>2</v>
      </c>
      <c r="G14" s="275"/>
      <c r="H14" s="275"/>
      <c r="I14" s="275"/>
      <c r="J14" s="275"/>
      <c r="K14" s="16">
        <v>3</v>
      </c>
      <c r="L14" s="472" t="str">
        <f t="shared" si="0"/>
        <v/>
      </c>
      <c r="M14" s="472"/>
      <c r="N14" s="472"/>
      <c r="O14" s="472"/>
      <c r="P14" s="472"/>
      <c r="Q14" s="472"/>
      <c r="R14" s="472"/>
      <c r="S14" s="472"/>
      <c r="T14" s="17" t="str">
        <f t="shared" si="1"/>
        <v/>
      </c>
    </row>
    <row r="15" spans="1:20" ht="15">
      <c r="A15" s="142"/>
      <c r="B15" s="142"/>
      <c r="C15" s="142"/>
      <c r="D15" s="142"/>
      <c r="E15" s="142"/>
      <c r="F15" s="142"/>
      <c r="G15" s="142"/>
      <c r="H15" s="142"/>
      <c r="I15" s="142"/>
      <c r="J15" s="142"/>
      <c r="K15" s="16">
        <v>4</v>
      </c>
      <c r="L15" s="472" t="str">
        <f t="shared" si="0"/>
        <v/>
      </c>
      <c r="M15" s="472"/>
      <c r="N15" s="472"/>
      <c r="O15" s="472"/>
      <c r="P15" s="472"/>
      <c r="Q15" s="472"/>
      <c r="R15" s="472"/>
      <c r="S15" s="472"/>
      <c r="T15" s="17" t="str">
        <f t="shared" si="1"/>
        <v/>
      </c>
    </row>
    <row r="16" spans="1:20" ht="15">
      <c r="A16" s="142"/>
      <c r="B16" s="142"/>
      <c r="C16" s="142"/>
      <c r="D16" s="142"/>
      <c r="E16" s="142"/>
      <c r="F16" s="142"/>
      <c r="G16" s="142"/>
      <c r="H16" s="142"/>
      <c r="I16" s="142"/>
      <c r="J16" s="142"/>
      <c r="K16" s="16">
        <v>5</v>
      </c>
      <c r="L16" s="472" t="str">
        <f t="shared" si="0"/>
        <v/>
      </c>
      <c r="M16" s="472"/>
      <c r="N16" s="472"/>
      <c r="O16" s="472"/>
      <c r="P16" s="472"/>
      <c r="Q16" s="472"/>
      <c r="R16" s="472"/>
      <c r="S16" s="472"/>
      <c r="T16" s="17" t="str">
        <f t="shared" si="1"/>
        <v/>
      </c>
    </row>
    <row r="17" spans="1:28" ht="15">
      <c r="A17" s="142"/>
      <c r="B17" s="464" t="s">
        <v>579</v>
      </c>
      <c r="C17" s="464"/>
      <c r="D17" s="464"/>
      <c r="E17" s="464"/>
      <c r="F17" s="142"/>
      <c r="G17" s="142"/>
      <c r="H17" s="142"/>
      <c r="I17" s="142"/>
      <c r="J17" s="142"/>
      <c r="K17" s="16">
        <v>6</v>
      </c>
      <c r="L17" s="472" t="str">
        <f t="shared" si="0"/>
        <v/>
      </c>
      <c r="M17" s="472"/>
      <c r="N17" s="472"/>
      <c r="O17" s="472"/>
      <c r="P17" s="472"/>
      <c r="Q17" s="472"/>
      <c r="R17" s="472"/>
      <c r="S17" s="472"/>
      <c r="T17" s="17" t="str">
        <f t="shared" si="1"/>
        <v/>
      </c>
    </row>
    <row r="18" spans="1:28" ht="15">
      <c r="A18" s="142"/>
      <c r="B18" s="271" t="s">
        <v>580</v>
      </c>
      <c r="C18" s="272" t="s">
        <v>581</v>
      </c>
      <c r="D18" s="274" t="s">
        <v>582</v>
      </c>
      <c r="E18" s="273" t="s">
        <v>583</v>
      </c>
      <c r="F18" s="142"/>
      <c r="G18" s="142"/>
      <c r="H18" s="142"/>
      <c r="I18" s="142"/>
      <c r="J18" s="142"/>
      <c r="K18" s="16">
        <v>7</v>
      </c>
      <c r="L18" s="472" t="str">
        <f t="shared" si="0"/>
        <v/>
      </c>
      <c r="M18" s="472"/>
      <c r="N18" s="472"/>
      <c r="O18" s="472"/>
      <c r="P18" s="472"/>
      <c r="Q18" s="472"/>
      <c r="R18" s="472"/>
      <c r="S18" s="472"/>
      <c r="T18" s="17" t="str">
        <f t="shared" si="1"/>
        <v/>
      </c>
    </row>
    <row r="19" spans="1:28" ht="15">
      <c r="A19" s="142"/>
      <c r="B19" s="16">
        <f>مج2!I7</f>
        <v>0</v>
      </c>
      <c r="C19" s="16">
        <f>مج2!J7</f>
        <v>0</v>
      </c>
      <c r="D19" s="16">
        <f>مج2!K7</f>
        <v>0</v>
      </c>
      <c r="E19" s="16">
        <f>مج2!L7</f>
        <v>0</v>
      </c>
      <c r="F19" s="142"/>
      <c r="G19" s="142"/>
      <c r="H19" s="142"/>
      <c r="I19" s="142"/>
      <c r="J19" s="142"/>
      <c r="K19" s="16">
        <v>8</v>
      </c>
      <c r="L19" s="472" t="str">
        <f t="shared" si="0"/>
        <v/>
      </c>
      <c r="M19" s="472"/>
      <c r="N19" s="472"/>
      <c r="O19" s="472"/>
      <c r="P19" s="472"/>
      <c r="Q19" s="472"/>
      <c r="R19" s="472"/>
      <c r="S19" s="472"/>
      <c r="T19" s="17" t="str">
        <f t="shared" si="1"/>
        <v/>
      </c>
    </row>
    <row r="20" spans="1:28" ht="15">
      <c r="A20" s="142"/>
      <c r="B20" s="142"/>
      <c r="C20" s="142"/>
      <c r="D20" s="142"/>
      <c r="E20" s="142"/>
      <c r="F20" s="142"/>
      <c r="G20" s="142"/>
      <c r="H20" s="142"/>
      <c r="I20" s="142"/>
      <c r="J20" s="142"/>
      <c r="K20" s="16">
        <v>9</v>
      </c>
      <c r="L20" s="472" t="str">
        <f t="shared" si="0"/>
        <v/>
      </c>
      <c r="M20" s="472"/>
      <c r="N20" s="472"/>
      <c r="O20" s="472"/>
      <c r="P20" s="472"/>
      <c r="Q20" s="472"/>
      <c r="R20" s="472"/>
      <c r="S20" s="472"/>
      <c r="T20" s="17" t="str">
        <f t="shared" si="1"/>
        <v/>
      </c>
    </row>
    <row r="21" spans="1:28" ht="15">
      <c r="A21" s="142"/>
      <c r="B21" s="142"/>
      <c r="C21" s="142"/>
      <c r="D21" s="142"/>
      <c r="E21" s="142"/>
      <c r="F21" s="142"/>
      <c r="G21" s="142"/>
      <c r="H21" s="142"/>
      <c r="I21" s="142"/>
      <c r="J21" s="142"/>
      <c r="K21" s="314">
        <v>10</v>
      </c>
      <c r="L21" s="500" t="str">
        <f t="shared" si="0"/>
        <v/>
      </c>
      <c r="M21" s="500"/>
      <c r="N21" s="500"/>
      <c r="O21" s="500"/>
      <c r="P21" s="500"/>
      <c r="Q21" s="500"/>
      <c r="R21" s="500"/>
      <c r="S21" s="500"/>
      <c r="T21" s="318" t="str">
        <f t="shared" si="1"/>
        <v/>
      </c>
    </row>
    <row r="22" spans="1:28" ht="15">
      <c r="A22" s="142"/>
      <c r="B22" s="142"/>
      <c r="C22" s="142"/>
      <c r="D22" s="142"/>
      <c r="E22" s="142"/>
      <c r="F22" s="142"/>
      <c r="G22" s="142"/>
      <c r="H22" s="142"/>
      <c r="I22" s="142"/>
      <c r="J22" s="142"/>
      <c r="K22" s="142"/>
      <c r="L22" s="423"/>
      <c r="M22" s="423"/>
      <c r="N22" s="423"/>
      <c r="O22" s="423"/>
      <c r="P22" s="423"/>
      <c r="Q22" s="423"/>
      <c r="R22" s="423"/>
      <c r="S22" s="423"/>
      <c r="T22" s="313"/>
    </row>
    <row r="23" spans="1:28" ht="15">
      <c r="A23" s="142"/>
      <c r="B23" s="142"/>
      <c r="C23" s="142"/>
      <c r="D23" s="142"/>
      <c r="E23" s="142"/>
      <c r="F23" s="142"/>
      <c r="G23" s="142"/>
      <c r="H23" s="142"/>
      <c r="I23" s="142"/>
      <c r="J23" s="142"/>
      <c r="K23" s="464" t="s">
        <v>675</v>
      </c>
      <c r="L23" s="464"/>
      <c r="M23" s="464"/>
      <c r="N23" s="464"/>
      <c r="O23" s="142"/>
      <c r="P23" s="142"/>
      <c r="Q23" s="142"/>
      <c r="R23" s="142"/>
      <c r="S23" s="142"/>
      <c r="T23" s="313"/>
    </row>
    <row r="24" spans="1:28" ht="15">
      <c r="A24" s="142"/>
      <c r="B24" s="462" t="s">
        <v>591</v>
      </c>
      <c r="C24" s="461" t="s">
        <v>34</v>
      </c>
      <c r="D24" s="142"/>
      <c r="E24" s="142"/>
      <c r="F24" s="142"/>
      <c r="G24" s="142"/>
      <c r="H24" s="142"/>
      <c r="I24" s="142"/>
      <c r="J24" s="142"/>
      <c r="K24" s="312" t="s">
        <v>673</v>
      </c>
      <c r="L24" s="467" t="s">
        <v>676</v>
      </c>
      <c r="M24" s="467"/>
      <c r="N24" s="467"/>
      <c r="O24" s="467"/>
      <c r="P24" s="467"/>
      <c r="Q24" s="467"/>
      <c r="R24" s="312" t="s">
        <v>229</v>
      </c>
      <c r="S24" s="142"/>
      <c r="T24" s="313"/>
    </row>
    <row r="25" spans="1:28" ht="15">
      <c r="A25" s="142"/>
      <c r="B25" s="462"/>
      <c r="C25" s="461"/>
      <c r="D25" s="142"/>
      <c r="E25" s="142"/>
      <c r="F25" s="142"/>
      <c r="G25" s="142"/>
      <c r="H25" s="142"/>
      <c r="I25" s="142"/>
      <c r="J25" s="142"/>
      <c r="K25" s="16">
        <v>1</v>
      </c>
      <c r="L25" s="472" t="str">
        <f>'ترتيب الطلاب 2'!AY11</f>
        <v/>
      </c>
      <c r="M25" s="472"/>
      <c r="N25" s="472"/>
      <c r="O25" s="472"/>
      <c r="P25" s="472"/>
      <c r="Q25" s="472"/>
      <c r="R25" s="307" t="str">
        <f>'ترتيب الطلاب 2'!AZ11</f>
        <v/>
      </c>
      <c r="S25" s="142"/>
      <c r="T25" s="313"/>
    </row>
    <row r="26" spans="1:28" ht="15">
      <c r="A26" s="142"/>
      <c r="B26" s="16" t="str" cm="1">
        <f t="array" ref="B26:C50">TRANSPOSE('ادخال درجات الاختبار الثاني '!D225:AB226)</f>
        <v/>
      </c>
      <c r="C26" s="16" t="str">
        <v/>
      </c>
      <c r="D26" s="142"/>
      <c r="E26" s="142"/>
      <c r="F26" s="142"/>
      <c r="G26" s="142"/>
      <c r="H26" s="142"/>
      <c r="I26" s="142"/>
      <c r="J26" s="142"/>
      <c r="K26" s="16">
        <v>2</v>
      </c>
      <c r="L26" s="472" t="str">
        <f>'ترتيب الطلاب 2'!AY12</f>
        <v/>
      </c>
      <c r="M26" s="472"/>
      <c r="N26" s="472"/>
      <c r="O26" s="472"/>
      <c r="P26" s="472"/>
      <c r="Q26" s="472"/>
      <c r="R26" s="307" t="str">
        <f>'ترتيب الطلاب 2'!AZ12</f>
        <v/>
      </c>
      <c r="S26" s="142"/>
      <c r="T26" s="313"/>
    </row>
    <row r="27" spans="1:28" ht="15">
      <c r="A27" s="142"/>
      <c r="B27" s="279" t="str">
        <v/>
      </c>
      <c r="C27" s="279" t="str">
        <v/>
      </c>
      <c r="D27" s="142"/>
      <c r="E27" s="142"/>
      <c r="F27" s="142"/>
      <c r="G27" s="142"/>
      <c r="H27" s="142"/>
      <c r="I27" s="142"/>
      <c r="J27" s="142"/>
      <c r="K27" s="16">
        <v>3</v>
      </c>
      <c r="L27" s="472" t="str">
        <f>'ترتيب الطلاب 2'!AY13</f>
        <v/>
      </c>
      <c r="M27" s="472"/>
      <c r="N27" s="472"/>
      <c r="O27" s="472"/>
      <c r="P27" s="472"/>
      <c r="Q27" s="472"/>
      <c r="R27" s="307" t="str">
        <f>'ترتيب الطلاب 2'!AZ13</f>
        <v/>
      </c>
      <c r="S27" s="142"/>
      <c r="T27" s="313"/>
    </row>
    <row r="28" spans="1:28" ht="15">
      <c r="A28" s="142"/>
      <c r="B28" s="16" t="str">
        <v/>
      </c>
      <c r="C28" s="16" t="str">
        <v/>
      </c>
      <c r="D28" s="142"/>
      <c r="E28" s="142"/>
      <c r="F28" s="142"/>
      <c r="G28" s="142"/>
      <c r="H28" s="142"/>
      <c r="I28" s="142"/>
      <c r="J28" s="142"/>
      <c r="K28" s="16">
        <v>4</v>
      </c>
      <c r="L28" s="472" t="str">
        <f>'ترتيب الطلاب 2'!AY14</f>
        <v/>
      </c>
      <c r="M28" s="472"/>
      <c r="N28" s="472"/>
      <c r="O28" s="472"/>
      <c r="P28" s="472"/>
      <c r="Q28" s="472"/>
      <c r="R28" s="307" t="str">
        <f>'ترتيب الطلاب 2'!AZ14</f>
        <v/>
      </c>
      <c r="S28" s="142"/>
      <c r="T28" s="313"/>
      <c r="Y28" t="str">
        <f>'‏‏دمج3'!E6</f>
        <v>-</v>
      </c>
      <c r="Z28">
        <f>'‏‏دمج3'!F6</f>
        <v>0</v>
      </c>
      <c r="AA28">
        <f>'‏‏دمج3'!G6</f>
        <v>0</v>
      </c>
      <c r="AB28">
        <f>'‏‏دمج3'!H6</f>
        <v>0</v>
      </c>
    </row>
    <row r="29" spans="1:28" ht="15">
      <c r="A29" s="142"/>
      <c r="B29" s="279" t="str">
        <v/>
      </c>
      <c r="C29" s="279" t="str">
        <v/>
      </c>
      <c r="D29" s="142"/>
      <c r="E29" s="142"/>
      <c r="F29" s="142"/>
      <c r="G29" s="142"/>
      <c r="H29" s="142"/>
      <c r="I29" s="142"/>
      <c r="J29" s="142"/>
      <c r="K29" s="16">
        <v>5</v>
      </c>
      <c r="L29" s="472" t="str">
        <f>'ترتيب الطلاب 2'!AY15</f>
        <v/>
      </c>
      <c r="M29" s="472"/>
      <c r="N29" s="472"/>
      <c r="O29" s="472"/>
      <c r="P29" s="472"/>
      <c r="Q29" s="472"/>
      <c r="R29" s="307" t="str">
        <f>'ترتيب الطلاب 2'!AZ15</f>
        <v/>
      </c>
      <c r="S29" s="142"/>
      <c r="T29" s="313"/>
      <c r="Y29" t="str">
        <f>'‏‏دمج3'!E7</f>
        <v>-</v>
      </c>
      <c r="Z29">
        <f>'‏‏دمج3'!F7</f>
        <v>0</v>
      </c>
      <c r="AA29">
        <f>'‏‏دمج3'!G7</f>
        <v>0</v>
      </c>
      <c r="AB29">
        <f>'‏‏دمج3'!H7</f>
        <v>0</v>
      </c>
    </row>
    <row r="30" spans="1:28" ht="15">
      <c r="A30" s="142"/>
      <c r="B30" s="16" t="str">
        <v/>
      </c>
      <c r="C30" s="16" t="str">
        <v/>
      </c>
      <c r="D30" s="142"/>
      <c r="E30" s="142"/>
      <c r="F30" s="142"/>
      <c r="G30" s="142"/>
      <c r="H30" s="142"/>
      <c r="I30" s="142"/>
      <c r="J30" s="142"/>
      <c r="K30" s="16">
        <v>6</v>
      </c>
      <c r="L30" s="472" t="str">
        <f>'ترتيب الطلاب 2'!AY16</f>
        <v/>
      </c>
      <c r="M30" s="472"/>
      <c r="N30" s="472"/>
      <c r="O30" s="472"/>
      <c r="P30" s="472"/>
      <c r="Q30" s="472"/>
      <c r="R30" s="307" t="str">
        <f>'ترتيب الطلاب 2'!AZ16</f>
        <v/>
      </c>
      <c r="S30" s="142"/>
      <c r="T30" s="313"/>
      <c r="Y30" t="str">
        <f>'‏‏دمج3'!E8</f>
        <v>-</v>
      </c>
      <c r="Z30">
        <f>'‏‏دمج3'!F8</f>
        <v>0</v>
      </c>
      <c r="AA30">
        <f>'‏‏دمج3'!G8</f>
        <v>0</v>
      </c>
      <c r="AB30">
        <f>'‏‏دمج3'!H8</f>
        <v>0</v>
      </c>
    </row>
    <row r="31" spans="1:28" ht="15">
      <c r="A31" s="142"/>
      <c r="B31" s="279" t="str">
        <v/>
      </c>
      <c r="C31" s="279" t="str">
        <v/>
      </c>
      <c r="D31" s="142"/>
      <c r="E31" s="142"/>
      <c r="F31" s="142"/>
      <c r="G31" s="142"/>
      <c r="H31" s="142"/>
      <c r="I31" s="142"/>
      <c r="J31" s="142"/>
      <c r="K31" s="16">
        <v>7</v>
      </c>
      <c r="L31" s="472" t="str">
        <f>'ترتيب الطلاب 2'!AY17</f>
        <v/>
      </c>
      <c r="M31" s="472"/>
      <c r="N31" s="472"/>
      <c r="O31" s="472"/>
      <c r="P31" s="472"/>
      <c r="Q31" s="472"/>
      <c r="R31" s="307" t="str">
        <f>'ترتيب الطلاب 2'!AZ17</f>
        <v/>
      </c>
      <c r="S31" s="142"/>
      <c r="T31" s="313"/>
      <c r="Y31" t="str">
        <f>'‏‏دمج3'!E9</f>
        <v>-</v>
      </c>
      <c r="Z31">
        <f>'‏‏دمج3'!F9</f>
        <v>0</v>
      </c>
      <c r="AA31">
        <f>'‏‏دمج3'!G9</f>
        <v>0</v>
      </c>
      <c r="AB31">
        <f>'‏‏دمج3'!H9</f>
        <v>0</v>
      </c>
    </row>
    <row r="32" spans="1:28" ht="15">
      <c r="A32" s="142"/>
      <c r="B32" s="16" t="str">
        <v/>
      </c>
      <c r="C32" s="16" t="str">
        <v/>
      </c>
      <c r="D32" s="142"/>
      <c r="E32" s="142"/>
      <c r="F32" s="142"/>
      <c r="G32" s="142"/>
      <c r="H32" s="142"/>
      <c r="I32" s="142"/>
      <c r="J32" s="142"/>
      <c r="K32" s="16">
        <v>8</v>
      </c>
      <c r="L32" s="472" t="str">
        <f>'ترتيب الطلاب 2'!AY18</f>
        <v/>
      </c>
      <c r="M32" s="472"/>
      <c r="N32" s="472"/>
      <c r="O32" s="472"/>
      <c r="P32" s="472"/>
      <c r="Q32" s="472"/>
      <c r="R32" s="307" t="str">
        <f>'ترتيب الطلاب 2'!AZ18</f>
        <v/>
      </c>
      <c r="S32" s="142"/>
      <c r="T32" s="313"/>
      <c r="Y32" t="str">
        <f>'‏‏دمج3'!E10</f>
        <v>-</v>
      </c>
      <c r="Z32">
        <f>'‏‏دمج3'!F10</f>
        <v>0</v>
      </c>
      <c r="AA32">
        <f>'‏‏دمج3'!G10</f>
        <v>0</v>
      </c>
      <c r="AB32">
        <f>'‏‏دمج3'!H10</f>
        <v>0</v>
      </c>
    </row>
    <row r="33" spans="1:28" ht="15">
      <c r="A33" s="142"/>
      <c r="B33" s="279" t="str">
        <v/>
      </c>
      <c r="C33" s="279" t="str">
        <v/>
      </c>
      <c r="D33" s="142"/>
      <c r="E33" s="499" t="s">
        <v>663</v>
      </c>
      <c r="F33" s="499"/>
      <c r="G33" s="499"/>
      <c r="H33" s="499"/>
      <c r="I33" s="499"/>
      <c r="J33" s="142"/>
      <c r="K33" s="16">
        <v>9</v>
      </c>
      <c r="L33" s="472" t="str">
        <f>'ترتيب الطلاب 2'!AY19</f>
        <v/>
      </c>
      <c r="M33" s="472"/>
      <c r="N33" s="472"/>
      <c r="O33" s="472"/>
      <c r="P33" s="472"/>
      <c r="Q33" s="472"/>
      <c r="R33" s="307" t="str">
        <f>'ترتيب الطلاب 2'!AZ19</f>
        <v/>
      </c>
      <c r="S33" s="142"/>
      <c r="T33" s="313"/>
      <c r="Y33" t="str">
        <f>'‏‏دمج3'!E11</f>
        <v>-</v>
      </c>
      <c r="Z33">
        <f>'‏‏دمج3'!F11</f>
        <v>0</v>
      </c>
      <c r="AA33">
        <f>'‏‏دمج3'!G11</f>
        <v>0</v>
      </c>
      <c r="AB33">
        <f>'‏‏دمج3'!H11</f>
        <v>0</v>
      </c>
    </row>
    <row r="34" spans="1:28" ht="15">
      <c r="A34" s="142"/>
      <c r="B34" s="16" t="str">
        <v/>
      </c>
      <c r="C34" s="16" t="str">
        <v/>
      </c>
      <c r="D34" s="467" t="s">
        <v>666</v>
      </c>
      <c r="E34" s="467"/>
      <c r="F34" s="467"/>
      <c r="G34" s="467"/>
      <c r="H34" s="302" t="s">
        <v>664</v>
      </c>
      <c r="I34" s="279" t="s">
        <v>665</v>
      </c>
      <c r="J34" s="301" t="s">
        <v>667</v>
      </c>
      <c r="K34" s="314">
        <v>10</v>
      </c>
      <c r="L34" s="472" t="str">
        <f>'ترتيب الطلاب 2'!AY20</f>
        <v/>
      </c>
      <c r="M34" s="472"/>
      <c r="N34" s="472"/>
      <c r="O34" s="472"/>
      <c r="P34" s="472"/>
      <c r="Q34" s="472"/>
      <c r="R34" s="307" t="str">
        <f>'ترتيب الطلاب 2'!AZ20</f>
        <v/>
      </c>
      <c r="S34" s="142"/>
      <c r="T34" s="313"/>
      <c r="Y34" t="str">
        <f>'‏‏دمج3'!E12</f>
        <v>-</v>
      </c>
      <c r="Z34">
        <f>'‏‏دمج3'!F12</f>
        <v>0</v>
      </c>
      <c r="AA34">
        <f>'‏‏دمج3'!G12</f>
        <v>0</v>
      </c>
      <c r="AB34">
        <f>'‏‏دمج3'!H12</f>
        <v>0</v>
      </c>
    </row>
    <row r="35" spans="1:28" ht="15">
      <c r="A35" s="142"/>
      <c r="B35" s="279" t="str">
        <v/>
      </c>
      <c r="C35" s="279" t="str">
        <v/>
      </c>
      <c r="D35" s="539" t="str">
        <f>IF(Y28="-","",Y28)</f>
        <v/>
      </c>
      <c r="E35" s="539"/>
      <c r="F35" s="539"/>
      <c r="G35" s="539"/>
      <c r="H35" s="303" t="str">
        <f>IF(Z28=0,"",Z28)</f>
        <v/>
      </c>
      <c r="I35" s="303" t="str">
        <f>IF(AA28=0,"",AA28)</f>
        <v/>
      </c>
      <c r="J35" s="303" t="str">
        <f>IF(D35="","",AB28)</f>
        <v/>
      </c>
      <c r="K35" s="317" t="str">
        <f>IFERROR(RANK(J35,$J:$J,1)+COUNTIF($J35:J$36,J35)-1,"")</f>
        <v/>
      </c>
      <c r="L35" s="142"/>
      <c r="M35" s="142"/>
      <c r="N35" s="142"/>
      <c r="O35" s="142"/>
      <c r="P35" s="142"/>
      <c r="Q35" s="142"/>
      <c r="R35" s="142"/>
      <c r="S35" s="142"/>
      <c r="Y35" t="str">
        <f>'‏‏دمج3'!E13</f>
        <v>-</v>
      </c>
      <c r="Z35">
        <f>'‏‏دمج3'!F13</f>
        <v>0</v>
      </c>
      <c r="AA35">
        <f>'‏‏دمج3'!G13</f>
        <v>0</v>
      </c>
      <c r="AB35">
        <f>'‏‏دمج3'!H13</f>
        <v>0</v>
      </c>
    </row>
    <row r="36" spans="1:28" ht="15">
      <c r="A36" s="142"/>
      <c r="B36" s="16" t="str">
        <v/>
      </c>
      <c r="C36" s="16" t="str">
        <v/>
      </c>
      <c r="D36" s="539" t="str">
        <f t="shared" ref="D36:D48" si="2">IF(Y29="-","",Y29)</f>
        <v/>
      </c>
      <c r="E36" s="539"/>
      <c r="F36" s="539"/>
      <c r="G36" s="539"/>
      <c r="H36" s="303" t="str">
        <f t="shared" ref="H36:H48" si="3">IF(Z29=0,"",Z29)</f>
        <v/>
      </c>
      <c r="I36" s="303" t="str">
        <f t="shared" ref="I36:I48" si="4">IF(AA29=0,"",AA29)</f>
        <v/>
      </c>
      <c r="J36" s="303" t="str">
        <f t="shared" ref="J36:J48" si="5">IF(D36="","",AB29)</f>
        <v/>
      </c>
      <c r="K36" s="317" t="str">
        <f>IFERROR(RANK(J36,$J:$J,1)+COUNTIF($J36:J$36,J36)-1,"")</f>
        <v/>
      </c>
      <c r="L36" s="464" t="s">
        <v>677</v>
      </c>
      <c r="M36" s="464"/>
      <c r="N36" s="464"/>
      <c r="O36" s="142"/>
      <c r="P36" s="142"/>
      <c r="Q36" s="142"/>
      <c r="R36" s="142"/>
      <c r="S36" s="142"/>
      <c r="T36" s="142"/>
      <c r="Y36" t="str">
        <f>'‏‏دمج3'!E14</f>
        <v>-</v>
      </c>
      <c r="Z36">
        <f>'‏‏دمج3'!F14</f>
        <v>0</v>
      </c>
      <c r="AA36">
        <f>'‏‏دمج3'!G14</f>
        <v>0</v>
      </c>
      <c r="AB36">
        <f>'‏‏دمج3'!H14</f>
        <v>0</v>
      </c>
    </row>
    <row r="37" spans="1:28" ht="15">
      <c r="A37" s="142"/>
      <c r="B37" s="279" t="str">
        <v/>
      </c>
      <c r="C37" s="279" t="str">
        <v/>
      </c>
      <c r="D37" s="539" t="str">
        <f t="shared" si="2"/>
        <v/>
      </c>
      <c r="E37" s="539"/>
      <c r="F37" s="539"/>
      <c r="G37" s="539"/>
      <c r="H37" s="303" t="str">
        <f t="shared" si="3"/>
        <v/>
      </c>
      <c r="I37" s="303" t="str">
        <f t="shared" si="4"/>
        <v/>
      </c>
      <c r="J37" s="303" t="str">
        <f t="shared" si="5"/>
        <v/>
      </c>
      <c r="K37" s="317" t="str">
        <f>IFERROR(RANK(J37,$J:$J,1)+COUNTIF($J$36:J37,J37)-1,"")</f>
        <v/>
      </c>
      <c r="L37" s="312" t="s">
        <v>673</v>
      </c>
      <c r="M37" s="467" t="s">
        <v>676</v>
      </c>
      <c r="N37" s="467"/>
      <c r="O37" s="467"/>
      <c r="P37" s="467"/>
      <c r="Q37" s="467"/>
      <c r="R37" s="312" t="s">
        <v>229</v>
      </c>
      <c r="S37" s="142"/>
      <c r="T37" s="142"/>
      <c r="Y37" t="str">
        <f>'‏‏دمج3'!E15</f>
        <v>-</v>
      </c>
      <c r="Z37">
        <f>'‏‏دمج3'!F15</f>
        <v>0</v>
      </c>
      <c r="AA37">
        <f>'‏‏دمج3'!G15</f>
        <v>0</v>
      </c>
      <c r="AB37">
        <f>'‏‏دمج3'!H15</f>
        <v>0</v>
      </c>
    </row>
    <row r="38" spans="1:28" ht="15">
      <c r="A38" s="142"/>
      <c r="B38" s="16" t="str">
        <v/>
      </c>
      <c r="C38" s="16" t="str">
        <v/>
      </c>
      <c r="D38" s="539" t="str">
        <f t="shared" si="2"/>
        <v/>
      </c>
      <c r="E38" s="539"/>
      <c r="F38" s="539"/>
      <c r="G38" s="539"/>
      <c r="H38" s="303" t="str">
        <f t="shared" si="3"/>
        <v/>
      </c>
      <c r="I38" s="303" t="str">
        <f t="shared" si="4"/>
        <v/>
      </c>
      <c r="J38" s="303" t="str">
        <f t="shared" si="5"/>
        <v/>
      </c>
      <c r="K38" s="317" t="str">
        <f>IFERROR(RANK(J38,$J:$J,1)+COUNTIF($J$36:J38,J38)-1,"")</f>
        <v/>
      </c>
      <c r="L38" s="16">
        <v>1</v>
      </c>
      <c r="M38" s="472" t="str">
        <f>'ترتيب الطلاب 2'!K11</f>
        <v/>
      </c>
      <c r="N38" s="472"/>
      <c r="O38" s="472"/>
      <c r="P38" s="472"/>
      <c r="Q38" s="472"/>
      <c r="R38" s="307" t="str">
        <f>'ترتيب الطلاب 2'!L11</f>
        <v/>
      </c>
      <c r="S38" s="142"/>
      <c r="T38" s="142"/>
      <c r="Y38" t="str">
        <f>'‏‏دمج3'!E16</f>
        <v>-</v>
      </c>
      <c r="Z38">
        <f>'‏‏دمج3'!F16</f>
        <v>0</v>
      </c>
      <c r="AA38">
        <f>'‏‏دمج3'!G16</f>
        <v>0</v>
      </c>
      <c r="AB38">
        <f>'‏‏دمج3'!H16</f>
        <v>0</v>
      </c>
    </row>
    <row r="39" spans="1:28" ht="15">
      <c r="A39" s="142"/>
      <c r="B39" s="279" t="str">
        <v/>
      </c>
      <c r="C39" s="279" t="str">
        <v/>
      </c>
      <c r="D39" s="539" t="str">
        <f t="shared" si="2"/>
        <v/>
      </c>
      <c r="E39" s="539"/>
      <c r="F39" s="539"/>
      <c r="G39" s="539"/>
      <c r="H39" s="303" t="str">
        <f t="shared" si="3"/>
        <v/>
      </c>
      <c r="I39" s="303" t="str">
        <f t="shared" si="4"/>
        <v/>
      </c>
      <c r="J39" s="303" t="str">
        <f t="shared" si="5"/>
        <v/>
      </c>
      <c r="K39" s="317" t="str">
        <f>IFERROR(RANK(J39,$J:$J,1)+COUNTIF($J$36:J39,J39)-1,"")</f>
        <v/>
      </c>
      <c r="L39" s="16">
        <v>2</v>
      </c>
      <c r="M39" s="472" t="str">
        <f>'ترتيب الطلاب 2'!K12</f>
        <v/>
      </c>
      <c r="N39" s="472"/>
      <c r="O39" s="472"/>
      <c r="P39" s="472"/>
      <c r="Q39" s="472"/>
      <c r="R39" s="307" t="str">
        <f>'ترتيب الطلاب 2'!L12</f>
        <v/>
      </c>
      <c r="S39" s="142"/>
      <c r="T39" s="142"/>
      <c r="Y39" t="str">
        <f>'‏‏دمج3'!E17</f>
        <v>-</v>
      </c>
      <c r="Z39">
        <f>'‏‏دمج3'!F17</f>
        <v>0</v>
      </c>
      <c r="AA39">
        <f>'‏‏دمج3'!G17</f>
        <v>0</v>
      </c>
      <c r="AB39">
        <f>'‏‏دمج3'!H17</f>
        <v>0</v>
      </c>
    </row>
    <row r="40" spans="1:28" ht="15">
      <c r="A40" s="142"/>
      <c r="B40" s="16" t="str">
        <v/>
      </c>
      <c r="C40" s="16" t="str">
        <v/>
      </c>
      <c r="D40" s="539" t="str">
        <f t="shared" si="2"/>
        <v/>
      </c>
      <c r="E40" s="539"/>
      <c r="F40" s="539"/>
      <c r="G40" s="539"/>
      <c r="H40" s="303" t="str">
        <f t="shared" si="3"/>
        <v/>
      </c>
      <c r="I40" s="303" t="str">
        <f t="shared" si="4"/>
        <v/>
      </c>
      <c r="J40" s="303" t="str">
        <f t="shared" si="5"/>
        <v/>
      </c>
      <c r="K40" s="317" t="str">
        <f>IFERROR(RANK(J40,$J:$J,1)+COUNTIF($J$36:J40,J40)-1,"")</f>
        <v/>
      </c>
      <c r="L40" s="16">
        <v>3</v>
      </c>
      <c r="M40" s="472" t="str">
        <f>'ترتيب الطلاب 2'!K13</f>
        <v/>
      </c>
      <c r="N40" s="472"/>
      <c r="O40" s="472"/>
      <c r="P40" s="472"/>
      <c r="Q40" s="472"/>
      <c r="R40" s="307" t="str">
        <f>'ترتيب الطلاب 2'!L13</f>
        <v/>
      </c>
      <c r="S40" s="142"/>
      <c r="T40" s="142"/>
      <c r="Y40" t="str">
        <f>'‏‏دمج3'!E18</f>
        <v>-</v>
      </c>
      <c r="Z40">
        <f>'‏‏دمج3'!F18</f>
        <v>0</v>
      </c>
      <c r="AA40">
        <f>'‏‏دمج3'!G18</f>
        <v>0</v>
      </c>
      <c r="AB40">
        <f>'‏‏دمج3'!H18</f>
        <v>0</v>
      </c>
    </row>
    <row r="41" spans="1:28" ht="15">
      <c r="A41" s="142"/>
      <c r="B41" s="279" t="str">
        <v/>
      </c>
      <c r="C41" s="279" t="str">
        <v/>
      </c>
      <c r="D41" s="539" t="str">
        <f t="shared" si="2"/>
        <v/>
      </c>
      <c r="E41" s="539"/>
      <c r="F41" s="539"/>
      <c r="G41" s="539"/>
      <c r="H41" s="303" t="str">
        <f t="shared" si="3"/>
        <v/>
      </c>
      <c r="I41" s="303" t="str">
        <f t="shared" si="4"/>
        <v/>
      </c>
      <c r="J41" s="303" t="str">
        <f t="shared" si="5"/>
        <v/>
      </c>
      <c r="K41" s="317" t="str">
        <f>IFERROR(RANK(J41,$J:$J,1)+COUNTIF($J$36:J41,J41)-1,"")</f>
        <v/>
      </c>
      <c r="L41" s="16">
        <v>4</v>
      </c>
      <c r="M41" s="472" t="str">
        <f>'ترتيب الطلاب 2'!K14</f>
        <v/>
      </c>
      <c r="N41" s="472"/>
      <c r="O41" s="472"/>
      <c r="P41" s="472"/>
      <c r="Q41" s="472"/>
      <c r="R41" s="307" t="str">
        <f>'ترتيب الطلاب 2'!L14</f>
        <v/>
      </c>
      <c r="S41" s="142"/>
      <c r="T41" s="142"/>
      <c r="Y41" t="str">
        <f>'‏‏دمج3'!E19</f>
        <v>-</v>
      </c>
      <c r="Z41">
        <f>'‏‏دمج3'!F19</f>
        <v>0</v>
      </c>
      <c r="AA41">
        <f>'‏‏دمج3'!G19</f>
        <v>0</v>
      </c>
      <c r="AB41">
        <f>'‏‏دمج3'!H19</f>
        <v>0</v>
      </c>
    </row>
    <row r="42" spans="1:28" ht="15">
      <c r="A42" s="142"/>
      <c r="B42" s="16" t="str">
        <v/>
      </c>
      <c r="C42" s="16" t="str">
        <v/>
      </c>
      <c r="D42" s="539" t="str">
        <f t="shared" si="2"/>
        <v/>
      </c>
      <c r="E42" s="539"/>
      <c r="F42" s="539"/>
      <c r="G42" s="539"/>
      <c r="H42" s="303" t="str">
        <f t="shared" si="3"/>
        <v/>
      </c>
      <c r="I42" s="303" t="str">
        <f t="shared" si="4"/>
        <v/>
      </c>
      <c r="J42" s="303" t="str">
        <f t="shared" si="5"/>
        <v/>
      </c>
      <c r="K42" s="317" t="str">
        <f>IFERROR(RANK(J42,$J:$J,1)+COUNTIF($J$36:J42,J42)-1,"")</f>
        <v/>
      </c>
      <c r="L42" s="16">
        <v>5</v>
      </c>
      <c r="M42" s="472" t="str">
        <f>'ترتيب الطلاب 2'!K15</f>
        <v/>
      </c>
      <c r="N42" s="472"/>
      <c r="O42" s="472"/>
      <c r="P42" s="472"/>
      <c r="Q42" s="472"/>
      <c r="R42" s="307" t="str">
        <f>'ترتيب الطلاب 2'!L15</f>
        <v/>
      </c>
      <c r="S42" s="142"/>
      <c r="T42" s="142"/>
      <c r="Y42" t="str">
        <f>'‏‏دمج3'!E20</f>
        <v>-</v>
      </c>
      <c r="Z42">
        <f>'‏‏دمج3'!F20</f>
        <v>0</v>
      </c>
      <c r="AA42">
        <f>'‏‏دمج3'!G20</f>
        <v>0</v>
      </c>
      <c r="AB42">
        <f>'‏‏دمج3'!H20</f>
        <v>0</v>
      </c>
    </row>
    <row r="43" spans="1:28" ht="15">
      <c r="A43" s="142"/>
      <c r="B43" s="279" t="str">
        <v/>
      </c>
      <c r="C43" s="279" t="str">
        <v/>
      </c>
      <c r="D43" s="539" t="str">
        <f t="shared" si="2"/>
        <v/>
      </c>
      <c r="E43" s="539"/>
      <c r="F43" s="539"/>
      <c r="G43" s="539"/>
      <c r="H43" s="303" t="str">
        <f t="shared" si="3"/>
        <v/>
      </c>
      <c r="I43" s="303" t="str">
        <f t="shared" si="4"/>
        <v/>
      </c>
      <c r="J43" s="303" t="str">
        <f t="shared" si="5"/>
        <v/>
      </c>
      <c r="K43" s="317" t="str">
        <f>IFERROR(RANK(J43,$J:$J,1)+COUNTIF($J$36:J43,J43)-1,"")</f>
        <v/>
      </c>
      <c r="L43" s="16">
        <v>6</v>
      </c>
      <c r="M43" s="472" t="str">
        <f>'ترتيب الطلاب 2'!K16</f>
        <v/>
      </c>
      <c r="N43" s="472"/>
      <c r="O43" s="472"/>
      <c r="P43" s="472"/>
      <c r="Q43" s="472"/>
      <c r="R43" s="307" t="str">
        <f>'ترتيب الطلاب 2'!L16</f>
        <v/>
      </c>
      <c r="S43" s="142"/>
      <c r="T43" s="142"/>
      <c r="Y43" t="str">
        <f>'‏‏دمج3'!E21</f>
        <v>-</v>
      </c>
      <c r="Z43">
        <f>'‏‏دمج3'!F21</f>
        <v>0</v>
      </c>
      <c r="AA43">
        <f>'‏‏دمج3'!G21</f>
        <v>0</v>
      </c>
      <c r="AB43">
        <f>'‏‏دمج3'!H21</f>
        <v>0</v>
      </c>
    </row>
    <row r="44" spans="1:28" ht="15">
      <c r="A44" s="142"/>
      <c r="B44" s="16" t="str">
        <v/>
      </c>
      <c r="C44" s="16" t="str">
        <v/>
      </c>
      <c r="D44" s="539" t="str">
        <f t="shared" si="2"/>
        <v/>
      </c>
      <c r="E44" s="539"/>
      <c r="F44" s="539"/>
      <c r="G44" s="539"/>
      <c r="H44" s="303" t="str">
        <f t="shared" si="3"/>
        <v/>
      </c>
      <c r="I44" s="303" t="str">
        <f t="shared" si="4"/>
        <v/>
      </c>
      <c r="J44" s="303" t="str">
        <f t="shared" si="5"/>
        <v/>
      </c>
      <c r="K44" s="317" t="str">
        <f>IFERROR(RANK(J44,$J:$J,1)+COUNTIF($J$36:J44,J44)-1,"")</f>
        <v/>
      </c>
      <c r="L44" s="16">
        <v>7</v>
      </c>
      <c r="M44" s="472" t="str">
        <f>'ترتيب الطلاب 2'!K17</f>
        <v/>
      </c>
      <c r="N44" s="472"/>
      <c r="O44" s="472"/>
      <c r="P44" s="472"/>
      <c r="Q44" s="472"/>
      <c r="R44" s="307" t="str">
        <f>'ترتيب الطلاب 2'!L17</f>
        <v/>
      </c>
      <c r="S44" s="142"/>
      <c r="T44" s="142"/>
    </row>
    <row r="45" spans="1:28" ht="15">
      <c r="A45" s="142"/>
      <c r="B45" s="279" t="str">
        <v/>
      </c>
      <c r="C45" s="279" t="str">
        <v/>
      </c>
      <c r="D45" s="539" t="str">
        <f t="shared" si="2"/>
        <v/>
      </c>
      <c r="E45" s="539"/>
      <c r="F45" s="539"/>
      <c r="G45" s="539"/>
      <c r="H45" s="303" t="str">
        <f t="shared" si="3"/>
        <v/>
      </c>
      <c r="I45" s="303" t="str">
        <f t="shared" si="4"/>
        <v/>
      </c>
      <c r="J45" s="303" t="str">
        <f t="shared" si="5"/>
        <v/>
      </c>
      <c r="K45" s="317" t="str">
        <f>IFERROR(RANK(J45,$J:$J,1)+COUNTIF($J$36:J45,J45)-1,"")</f>
        <v/>
      </c>
      <c r="L45" s="16">
        <v>8</v>
      </c>
      <c r="M45" s="472" t="str">
        <f>'ترتيب الطلاب 2'!K18</f>
        <v/>
      </c>
      <c r="N45" s="472"/>
      <c r="O45" s="472"/>
      <c r="P45" s="472"/>
      <c r="Q45" s="472"/>
      <c r="R45" s="307" t="str">
        <f>'ترتيب الطلاب 2'!L18</f>
        <v/>
      </c>
      <c r="S45" s="142"/>
      <c r="T45" s="142"/>
    </row>
    <row r="46" spans="1:28" ht="15">
      <c r="A46" s="142"/>
      <c r="B46" s="16" t="str">
        <v/>
      </c>
      <c r="C46" s="16" t="str">
        <v/>
      </c>
      <c r="D46" s="539" t="str">
        <f t="shared" si="2"/>
        <v/>
      </c>
      <c r="E46" s="539"/>
      <c r="F46" s="539"/>
      <c r="G46" s="539"/>
      <c r="H46" s="303" t="str">
        <f t="shared" si="3"/>
        <v/>
      </c>
      <c r="I46" s="303" t="str">
        <f t="shared" si="4"/>
        <v/>
      </c>
      <c r="J46" s="303" t="str">
        <f t="shared" si="5"/>
        <v/>
      </c>
      <c r="K46" s="317" t="str">
        <f>IFERROR(RANK(J46,$J:$J,1)+COUNTIF($J$36:J46,J46)-1,"")</f>
        <v/>
      </c>
      <c r="L46" s="16">
        <v>9</v>
      </c>
      <c r="M46" s="472" t="str">
        <f>'ترتيب الطلاب 2'!K19</f>
        <v/>
      </c>
      <c r="N46" s="472"/>
      <c r="O46" s="472"/>
      <c r="P46" s="472"/>
      <c r="Q46" s="472"/>
      <c r="R46" s="307" t="str">
        <f>'ترتيب الطلاب 2'!L19</f>
        <v/>
      </c>
      <c r="S46" s="142"/>
      <c r="T46" s="142"/>
    </row>
    <row r="47" spans="1:28" ht="15">
      <c r="A47" s="142"/>
      <c r="B47" s="279" t="str">
        <v/>
      </c>
      <c r="C47" s="279" t="str">
        <v/>
      </c>
      <c r="D47" s="539" t="str">
        <f t="shared" si="2"/>
        <v/>
      </c>
      <c r="E47" s="539"/>
      <c r="F47" s="539"/>
      <c r="G47" s="539"/>
      <c r="H47" s="303" t="str">
        <f t="shared" si="3"/>
        <v/>
      </c>
      <c r="I47" s="303" t="str">
        <f t="shared" si="4"/>
        <v/>
      </c>
      <c r="J47" s="303" t="str">
        <f t="shared" si="5"/>
        <v/>
      </c>
      <c r="K47" s="317" t="str">
        <f>IFERROR(RANK(J47,$J:$J,1)+COUNTIF($J$36:J47,J47)-1,"")</f>
        <v/>
      </c>
      <c r="L47" s="314">
        <v>10</v>
      </c>
      <c r="M47" s="472" t="str">
        <f>'ترتيب الطلاب 2'!K20</f>
        <v/>
      </c>
      <c r="N47" s="472"/>
      <c r="O47" s="472"/>
      <c r="P47" s="472"/>
      <c r="Q47" s="472"/>
      <c r="R47" s="307" t="str">
        <f>'ترتيب الطلاب 2'!L20</f>
        <v/>
      </c>
      <c r="S47" s="142"/>
      <c r="T47" s="142"/>
    </row>
    <row r="48" spans="1:28" ht="15">
      <c r="A48" s="142"/>
      <c r="B48" s="16" t="str">
        <v/>
      </c>
      <c r="C48" s="16" t="str">
        <v/>
      </c>
      <c r="D48" s="539" t="str">
        <f t="shared" si="2"/>
        <v/>
      </c>
      <c r="E48" s="539"/>
      <c r="F48" s="539"/>
      <c r="G48" s="539"/>
      <c r="H48" s="303" t="str">
        <f t="shared" si="3"/>
        <v/>
      </c>
      <c r="I48" s="303" t="str">
        <f t="shared" si="4"/>
        <v/>
      </c>
      <c r="J48" s="303" t="str">
        <f t="shared" si="5"/>
        <v/>
      </c>
      <c r="K48" s="317" t="str">
        <f>IFERROR(RANK(J48,$J:$J,1)+COUNTIF($J$36:J48,J48)-1,"")</f>
        <v/>
      </c>
      <c r="L48" s="142"/>
      <c r="M48" s="142"/>
      <c r="N48" s="142"/>
      <c r="O48" s="142"/>
      <c r="P48" s="142"/>
      <c r="Q48" s="142"/>
      <c r="R48" s="142"/>
      <c r="S48" s="142"/>
      <c r="T48" s="142"/>
    </row>
    <row r="49" spans="1:20" ht="15">
      <c r="A49" s="142"/>
      <c r="B49" s="279" t="str">
        <v/>
      </c>
      <c r="C49" s="279" t="str">
        <v/>
      </c>
      <c r="D49" s="142"/>
      <c r="E49" s="142"/>
      <c r="F49" s="142"/>
      <c r="G49" s="142"/>
      <c r="H49" s="142"/>
      <c r="I49" s="142"/>
      <c r="J49" s="142"/>
      <c r="K49" s="142"/>
      <c r="L49" s="142"/>
      <c r="M49" s="142"/>
      <c r="N49" s="473" t="s">
        <v>592</v>
      </c>
      <c r="O49" s="473"/>
      <c r="P49" s="473"/>
      <c r="Q49" s="473" t="s">
        <v>593</v>
      </c>
      <c r="R49" s="473"/>
      <c r="S49" s="142"/>
      <c r="T49" s="142"/>
    </row>
    <row r="50" spans="1:20" ht="15">
      <c r="A50" s="142"/>
      <c r="B50" s="154" t="str">
        <v/>
      </c>
      <c r="C50" s="154" t="str">
        <v/>
      </c>
      <c r="D50" s="142"/>
      <c r="E50" s="142"/>
      <c r="F50" s="142"/>
      <c r="G50" s="142"/>
      <c r="H50" s="142"/>
      <c r="I50" s="142"/>
      <c r="J50" s="142"/>
      <c r="K50" s="142"/>
      <c r="L50" s="142"/>
      <c r="M50" s="142"/>
      <c r="N50" s="474"/>
      <c r="O50" s="474"/>
      <c r="P50" s="474"/>
      <c r="Q50" s="475"/>
      <c r="R50" s="476"/>
      <c r="S50" s="142"/>
      <c r="T50" s="142"/>
    </row>
    <row r="51" spans="1:20">
      <c r="A51" s="142"/>
      <c r="B51" s="142"/>
      <c r="C51" s="142"/>
      <c r="D51" s="142"/>
      <c r="E51" s="142"/>
      <c r="F51" s="142"/>
      <c r="G51" s="142"/>
      <c r="H51" s="142"/>
      <c r="I51" s="142"/>
      <c r="J51" s="142"/>
      <c r="K51" s="142"/>
      <c r="L51" s="142"/>
      <c r="M51" s="142"/>
      <c r="N51" s="142"/>
      <c r="O51" s="142"/>
      <c r="P51" s="142"/>
      <c r="Q51" s="142"/>
      <c r="R51" s="142"/>
      <c r="S51" s="142"/>
      <c r="T51" s="142"/>
    </row>
  </sheetData>
  <sheetProtection algorithmName="SHA-512" hashValue="ayfxaJ0l0lJbLM7cP/7J+s7YXeeyCD4M0IATet2hi+dhvEG8wIQBJFYAK9H6xVVt6MGWmXjNkQGj9VJHiivKJw==" saltValue="GYG9NlBd4u8EcIe4FpVkaA==" spinCount="100000" sheet="1" objects="1" scenarios="1"/>
  <mergeCells count="75">
    <mergeCell ref="M41:Q41"/>
    <mergeCell ref="M42:Q42"/>
    <mergeCell ref="M43:Q43"/>
    <mergeCell ref="M44:Q44"/>
    <mergeCell ref="M45:Q45"/>
    <mergeCell ref="L36:N36"/>
    <mergeCell ref="M37:Q37"/>
    <mergeCell ref="M38:Q38"/>
    <mergeCell ref="M39:Q39"/>
    <mergeCell ref="M40:Q40"/>
    <mergeCell ref="L30:Q30"/>
    <mergeCell ref="L31:Q31"/>
    <mergeCell ref="L32:Q32"/>
    <mergeCell ref="L33:Q33"/>
    <mergeCell ref="L34:Q34"/>
    <mergeCell ref="L25:Q25"/>
    <mergeCell ref="L26:Q26"/>
    <mergeCell ref="L27:Q27"/>
    <mergeCell ref="L28:Q28"/>
    <mergeCell ref="L29:Q29"/>
    <mergeCell ref="L20:S20"/>
    <mergeCell ref="L21:S21"/>
    <mergeCell ref="L22:S22"/>
    <mergeCell ref="K23:N23"/>
    <mergeCell ref="L24:Q24"/>
    <mergeCell ref="L15:S15"/>
    <mergeCell ref="L16:S16"/>
    <mergeCell ref="L17:S17"/>
    <mergeCell ref="L18:S18"/>
    <mergeCell ref="L19:S19"/>
    <mergeCell ref="K10:N10"/>
    <mergeCell ref="L11:S11"/>
    <mergeCell ref="L12:S12"/>
    <mergeCell ref="L13:S13"/>
    <mergeCell ref="L14:S14"/>
    <mergeCell ref="N2:Q2"/>
    <mergeCell ref="K3:M3"/>
    <mergeCell ref="S3:T6"/>
    <mergeCell ref="K4:M4"/>
    <mergeCell ref="K5:M5"/>
    <mergeCell ref="N49:P49"/>
    <mergeCell ref="Q49:R49"/>
    <mergeCell ref="Q50:R50"/>
    <mergeCell ref="D45:G45"/>
    <mergeCell ref="D46:G46"/>
    <mergeCell ref="D47:G47"/>
    <mergeCell ref="D48:G48"/>
    <mergeCell ref="N50:P50"/>
    <mergeCell ref="M46:Q46"/>
    <mergeCell ref="M47:Q47"/>
    <mergeCell ref="D41:G41"/>
    <mergeCell ref="D42:G42"/>
    <mergeCell ref="D43:G43"/>
    <mergeCell ref="D44:G44"/>
    <mergeCell ref="E33:I33"/>
    <mergeCell ref="D34:G34"/>
    <mergeCell ref="D35:G35"/>
    <mergeCell ref="D36:G36"/>
    <mergeCell ref="D37:G37"/>
    <mergeCell ref="D38:G38"/>
    <mergeCell ref="D39:G39"/>
    <mergeCell ref="D40:G40"/>
    <mergeCell ref="G10:H10"/>
    <mergeCell ref="I10:J10"/>
    <mergeCell ref="D2:G2"/>
    <mergeCell ref="A3:C3"/>
    <mergeCell ref="I3:J6"/>
    <mergeCell ref="A4:C4"/>
    <mergeCell ref="A5:C5"/>
    <mergeCell ref="D12:E12"/>
    <mergeCell ref="G12:H12"/>
    <mergeCell ref="C14:E14"/>
    <mergeCell ref="B17:E17"/>
    <mergeCell ref="B24:B25"/>
    <mergeCell ref="C24:C25"/>
  </mergeCells>
  <conditionalFormatting sqref="J33:J48">
    <cfRule type="cellIs" dxfId="21" priority="1" operator="equal">
      <formula>0</formula>
    </cfRule>
    <cfRule type="cellIs" dxfId="20" priority="2" operator="lessThan">
      <formula>0</formula>
    </cfRule>
    <cfRule type="cellIs" dxfId="19" priority="3" operator="greaterThan">
      <formula>0</formula>
    </cfRule>
  </conditionalFormatting>
  <pageMargins left="0.25" right="0.25"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C226-A394-4381-AF06-8490BC4CA69E}">
  <sheetPr codeName="ورقة15"/>
  <dimension ref="A1:AZ131"/>
  <sheetViews>
    <sheetView rightToLeft="1" workbookViewId="0">
      <selection activeCell="F5" sqref="F5:G6"/>
    </sheetView>
  </sheetViews>
  <sheetFormatPr defaultColWidth="0" defaultRowHeight="15"/>
  <cols>
    <col min="1" max="1" width="9" style="16" customWidth="1"/>
    <col min="2" max="2" width="26.5" style="16" customWidth="1"/>
    <col min="3" max="3" width="9" style="16" customWidth="1"/>
    <col min="4" max="4" width="9" style="17" customWidth="1"/>
    <col min="5" max="8" width="9" hidden="1" customWidth="1"/>
    <col min="9" max="9" width="2.25" customWidth="1"/>
    <col min="10" max="10" width="5" style="16" customWidth="1"/>
    <col min="11" max="11" width="24.875" style="16" customWidth="1"/>
    <col min="12" max="12" width="9" style="16" customWidth="1"/>
    <col min="13" max="13" width="1.875" style="154" customWidth="1"/>
    <col min="14" max="14" width="5.75" style="154" customWidth="1"/>
    <col min="15" max="15" width="23.25" customWidth="1"/>
    <col min="16" max="16" width="8.875" customWidth="1"/>
    <col min="17" max="17" width="7.75" customWidth="1"/>
    <col min="18" max="19" width="9" customWidth="1"/>
    <col min="20" max="20" width="10.125" customWidth="1"/>
    <col min="21" max="21" width="11.625" customWidth="1"/>
    <col min="22" max="42" width="9" customWidth="1"/>
    <col min="43" max="52" width="0" hidden="1" customWidth="1"/>
    <col min="53" max="16384" width="9" hidden="1"/>
  </cols>
  <sheetData>
    <row r="1" spans="1:52" s="2" customFormat="1" ht="15.75" thickBot="1">
      <c r="A1" s="16"/>
      <c r="B1" s="16"/>
      <c r="C1" s="16"/>
      <c r="D1" s="17"/>
      <c r="J1" s="16"/>
      <c r="K1" s="16"/>
      <c r="L1" s="16"/>
      <c r="M1" s="154"/>
      <c r="N1" s="154"/>
      <c r="P1" s="2">
        <v>1</v>
      </c>
      <c r="Q1" s="2">
        <v>2</v>
      </c>
      <c r="R1" s="2">
        <v>3</v>
      </c>
      <c r="S1" s="2">
        <v>4</v>
      </c>
      <c r="T1" s="2">
        <v>5</v>
      </c>
      <c r="U1" s="2">
        <v>6</v>
      </c>
      <c r="V1" s="2">
        <v>7</v>
      </c>
      <c r="W1" s="2">
        <v>8</v>
      </c>
      <c r="X1" s="2">
        <v>9</v>
      </c>
      <c r="Y1" s="2">
        <v>10</v>
      </c>
      <c r="Z1" s="2">
        <v>11</v>
      </c>
      <c r="AA1" s="2">
        <v>12</v>
      </c>
      <c r="AB1" s="2">
        <v>13</v>
      </c>
      <c r="AC1" s="2">
        <v>14</v>
      </c>
      <c r="AD1" s="2">
        <v>15</v>
      </c>
      <c r="AE1" s="2">
        <v>16</v>
      </c>
      <c r="AF1" s="2">
        <v>17</v>
      </c>
      <c r="AG1" s="2">
        <v>18</v>
      </c>
      <c r="AH1" s="2">
        <v>19</v>
      </c>
      <c r="AI1" s="2">
        <v>20</v>
      </c>
      <c r="AJ1" s="2">
        <v>21</v>
      </c>
      <c r="AK1" s="2">
        <v>22</v>
      </c>
      <c r="AL1" s="2">
        <v>23</v>
      </c>
      <c r="AM1" s="2">
        <v>24</v>
      </c>
      <c r="AN1" s="2">
        <v>25</v>
      </c>
    </row>
    <row r="2" spans="1:52" ht="15" customHeight="1">
      <c r="C2" s="478" t="s">
        <v>570</v>
      </c>
      <c r="D2" s="479"/>
      <c r="K2" s="19" t="s">
        <v>237</v>
      </c>
      <c r="L2" s="265" t="str">
        <f>'ادخال درجات الاختبار الثاني '!AD239</f>
        <v>س1</v>
      </c>
      <c r="N2" s="541" t="s">
        <v>286</v>
      </c>
      <c r="O2" s="541"/>
      <c r="P2" s="540" t="str">
        <f>'ادخال درجات الاختبار الثاني '!DB4</f>
        <v>-</v>
      </c>
      <c r="Q2" s="540" t="str">
        <f>'ادخال درجات الاختبار الثاني '!DC4</f>
        <v>-</v>
      </c>
      <c r="R2" s="540" t="str">
        <f>'ادخال درجات الاختبار الثاني '!DD4</f>
        <v>-</v>
      </c>
      <c r="S2" s="540" t="str">
        <f>'ادخال درجات الاختبار الثاني '!DE4</f>
        <v>-</v>
      </c>
      <c r="T2" s="540" t="str">
        <f>'ادخال درجات الاختبار الثاني '!DF4</f>
        <v>-</v>
      </c>
      <c r="U2" s="540" t="str">
        <f>'ادخال درجات الاختبار الثاني '!DG4</f>
        <v>-</v>
      </c>
      <c r="V2" s="540" t="str">
        <f>'ادخال درجات الاختبار الثاني '!DH4</f>
        <v>-</v>
      </c>
      <c r="W2" s="540" t="str">
        <f>'ادخال درجات الاختبار الثاني '!DI4</f>
        <v>-</v>
      </c>
      <c r="X2" s="540" t="str">
        <f>'ادخال درجات الاختبار الثاني '!DJ4</f>
        <v>-</v>
      </c>
      <c r="Y2" s="540" t="str">
        <f>'ادخال درجات الاختبار الثاني '!DK4</f>
        <v>-</v>
      </c>
      <c r="Z2" s="540" t="str">
        <f>'ادخال درجات الاختبار الثاني '!DL4</f>
        <v>-</v>
      </c>
      <c r="AA2" s="540" t="str">
        <f>'ادخال درجات الاختبار الثاني '!DM4</f>
        <v>-</v>
      </c>
      <c r="AB2" s="540" t="str">
        <f>'ادخال درجات الاختبار الثاني '!DN4</f>
        <v>-</v>
      </c>
      <c r="AC2" s="540" t="str">
        <f>'ادخال درجات الاختبار الثاني '!DO4</f>
        <v>-</v>
      </c>
      <c r="AD2" s="540" t="str">
        <f>'ادخال درجات الاختبار الثاني '!DP4</f>
        <v>-</v>
      </c>
      <c r="AE2" s="540" t="str">
        <f>'ادخال درجات الاختبار الثاني '!DQ4</f>
        <v>-</v>
      </c>
      <c r="AF2" s="540" t="str">
        <f>'ادخال درجات الاختبار الثاني '!DR4</f>
        <v>-</v>
      </c>
      <c r="AG2" s="540" t="str">
        <f>'ادخال درجات الاختبار الثاني '!DS4</f>
        <v>-</v>
      </c>
      <c r="AH2" s="540" t="str">
        <f>'ادخال درجات الاختبار الثاني '!DT4</f>
        <v>-</v>
      </c>
      <c r="AI2" s="540" t="str">
        <f>'ادخال درجات الاختبار الثاني '!DU4</f>
        <v>-</v>
      </c>
      <c r="AJ2" s="540" t="str">
        <f>'ادخال درجات الاختبار الثاني '!DV4</f>
        <v>-</v>
      </c>
      <c r="AK2" s="540" t="str">
        <f>'ادخال درجات الاختبار الثاني '!DW4</f>
        <v>-</v>
      </c>
      <c r="AL2" s="540" t="str">
        <f>'ادخال درجات الاختبار الثاني '!DX4</f>
        <v>-</v>
      </c>
      <c r="AM2" s="540" t="str">
        <f>'ادخال درجات الاختبار الثاني '!DY4</f>
        <v>-</v>
      </c>
      <c r="AN2" s="540" t="str">
        <f>'ادخال درجات الاختبار الثاني '!DZ4</f>
        <v>-</v>
      </c>
    </row>
    <row r="3" spans="1:52">
      <c r="C3" s="480"/>
      <c r="D3" s="481"/>
      <c r="K3" s="396" t="s">
        <v>247</v>
      </c>
      <c r="L3" s="544" t="e">
        <f>AVERAGE(L11:L130)</f>
        <v>#DIV/0!</v>
      </c>
      <c r="M3" s="225"/>
      <c r="N3" s="541"/>
      <c r="O3" s="541"/>
      <c r="P3" s="540"/>
      <c r="Q3" s="540"/>
      <c r="R3" s="540"/>
      <c r="S3" s="540"/>
      <c r="T3" s="540"/>
      <c r="U3" s="540"/>
      <c r="V3" s="540"/>
      <c r="W3" s="540"/>
      <c r="X3" s="540"/>
      <c r="Y3" s="540"/>
      <c r="Z3" s="540"/>
      <c r="AA3" s="540"/>
      <c r="AB3" s="540"/>
      <c r="AC3" s="540"/>
      <c r="AD3" s="540"/>
      <c r="AE3" s="540"/>
      <c r="AF3" s="540"/>
      <c r="AG3" s="540"/>
      <c r="AH3" s="540"/>
      <c r="AI3" s="540"/>
      <c r="AJ3" s="540"/>
      <c r="AK3" s="540"/>
      <c r="AL3" s="540"/>
      <c r="AM3" s="540"/>
      <c r="AN3" s="540"/>
    </row>
    <row r="4" spans="1:52" ht="15" customHeight="1">
      <c r="C4" s="480"/>
      <c r="D4" s="481"/>
      <c r="K4" s="396"/>
      <c r="L4" s="544"/>
      <c r="M4" s="226"/>
      <c r="N4" s="541"/>
      <c r="O4" s="541"/>
      <c r="P4" s="540"/>
      <c r="Q4" s="540"/>
      <c r="R4" s="540"/>
      <c r="S4" s="540"/>
      <c r="T4" s="540"/>
      <c r="U4" s="540"/>
      <c r="V4" s="540"/>
      <c r="W4" s="540"/>
      <c r="X4" s="540"/>
      <c r="Y4" s="540"/>
      <c r="Z4" s="540"/>
      <c r="AA4" s="540"/>
      <c r="AB4" s="540"/>
      <c r="AC4" s="540"/>
      <c r="AD4" s="540"/>
      <c r="AE4" s="540"/>
      <c r="AF4" s="540"/>
      <c r="AG4" s="540"/>
      <c r="AH4" s="540"/>
      <c r="AI4" s="540"/>
      <c r="AJ4" s="540"/>
      <c r="AK4" s="540"/>
      <c r="AL4" s="540"/>
      <c r="AM4" s="540"/>
      <c r="AN4" s="540"/>
    </row>
    <row r="5" spans="1:52" ht="15" customHeight="1" thickBot="1">
      <c r="C5" s="482"/>
      <c r="D5" s="483"/>
      <c r="K5" s="19" t="s">
        <v>569</v>
      </c>
      <c r="L5" s="266">
        <f>COUNTIF(L11:L130,"&gt;="&amp;L3)</f>
        <v>0</v>
      </c>
      <c r="N5" s="541"/>
      <c r="O5" s="541"/>
      <c r="P5" s="540"/>
      <c r="Q5" s="540"/>
      <c r="R5" s="540"/>
      <c r="S5" s="540"/>
      <c r="T5" s="540"/>
      <c r="U5" s="540"/>
      <c r="V5" s="540"/>
      <c r="W5" s="540"/>
      <c r="X5" s="540"/>
      <c r="Y5" s="540"/>
      <c r="Z5" s="540"/>
      <c r="AA5" s="540"/>
      <c r="AB5" s="540"/>
      <c r="AC5" s="540"/>
      <c r="AD5" s="540"/>
      <c r="AE5" s="540"/>
      <c r="AF5" s="540"/>
      <c r="AG5" s="540"/>
      <c r="AH5" s="540"/>
      <c r="AI5" s="540"/>
      <c r="AJ5" s="540"/>
      <c r="AK5" s="540"/>
      <c r="AL5" s="540"/>
      <c r="AM5" s="540"/>
      <c r="AN5" s="540"/>
    </row>
    <row r="6" spans="1:52" ht="15" customHeight="1">
      <c r="N6" s="541"/>
      <c r="O6" s="541"/>
      <c r="P6" s="540"/>
      <c r="Q6" s="540"/>
      <c r="R6" s="540"/>
      <c r="S6" s="540"/>
      <c r="T6" s="540"/>
      <c r="U6" s="540"/>
      <c r="V6" s="540"/>
      <c r="W6" s="540"/>
      <c r="X6" s="540"/>
      <c r="Y6" s="540"/>
      <c r="Z6" s="540"/>
      <c r="AA6" s="540"/>
      <c r="AB6" s="540"/>
      <c r="AC6" s="540"/>
      <c r="AD6" s="540"/>
      <c r="AE6" s="540"/>
      <c r="AF6" s="540"/>
      <c r="AG6" s="540"/>
      <c r="AH6" s="540"/>
      <c r="AI6" s="540"/>
      <c r="AJ6" s="540"/>
      <c r="AK6" s="540"/>
      <c r="AL6" s="540"/>
      <c r="AM6" s="540"/>
      <c r="AN6" s="540"/>
    </row>
    <row r="7" spans="1:52">
      <c r="J7" s="542" t="s">
        <v>167</v>
      </c>
      <c r="K7" s="542"/>
      <c r="L7" s="542"/>
      <c r="M7" s="217"/>
      <c r="N7" s="541"/>
      <c r="O7" s="541"/>
      <c r="P7" s="540"/>
      <c r="Q7" s="540"/>
      <c r="R7" s="540"/>
      <c r="S7" s="540"/>
      <c r="T7" s="540"/>
      <c r="U7" s="540"/>
      <c r="V7" s="540"/>
      <c r="W7" s="540"/>
      <c r="X7" s="540"/>
      <c r="Y7" s="540"/>
      <c r="Z7" s="540"/>
      <c r="AA7" s="540"/>
      <c r="AB7" s="540"/>
      <c r="AC7" s="540"/>
      <c r="AD7" s="540"/>
      <c r="AE7" s="540"/>
      <c r="AF7" s="540"/>
      <c r="AG7" s="540"/>
      <c r="AH7" s="540"/>
      <c r="AI7" s="540"/>
      <c r="AJ7" s="540"/>
      <c r="AK7" s="540"/>
      <c r="AL7" s="540"/>
      <c r="AM7" s="540"/>
      <c r="AN7" s="540"/>
      <c r="AX7" s="542" t="s">
        <v>167</v>
      </c>
      <c r="AY7" s="542"/>
      <c r="AZ7" s="542"/>
    </row>
    <row r="8" spans="1:52" ht="14.25" customHeight="1">
      <c r="A8" s="486" t="str">
        <f>'ادخال درجات التشخيصي'!A6</f>
        <v>م</v>
      </c>
      <c r="B8" s="486" t="str">
        <f>'ادخال درجات التشخيصي'!B6</f>
        <v>الاسم</v>
      </c>
      <c r="C8" s="486" t="str">
        <f>'ادخال درجات التشخيصي'!AC6</f>
        <v xml:space="preserve">المجموع </v>
      </c>
      <c r="D8" s="492" t="str">
        <f>'ادخال درجات التشخيصي'!AD6</f>
        <v>النسبة</v>
      </c>
      <c r="J8" s="486" t="s">
        <v>0</v>
      </c>
      <c r="K8" s="486" t="s">
        <v>1</v>
      </c>
      <c r="L8" s="486" t="s">
        <v>32</v>
      </c>
      <c r="M8" s="218"/>
      <c r="N8" s="543" t="str">
        <f>A8</f>
        <v>م</v>
      </c>
      <c r="O8" s="541" t="str">
        <f>B8</f>
        <v>الاسم</v>
      </c>
      <c r="P8" s="540"/>
      <c r="Q8" s="540"/>
      <c r="R8" s="540"/>
      <c r="S8" s="540"/>
      <c r="T8" s="540"/>
      <c r="U8" s="540"/>
      <c r="V8" s="540"/>
      <c r="W8" s="540"/>
      <c r="X8" s="540"/>
      <c r="Y8" s="540"/>
      <c r="Z8" s="540"/>
      <c r="AA8" s="540"/>
      <c r="AB8" s="540"/>
      <c r="AC8" s="540"/>
      <c r="AD8" s="540"/>
      <c r="AE8" s="540"/>
      <c r="AF8" s="540"/>
      <c r="AG8" s="540"/>
      <c r="AH8" s="540"/>
      <c r="AI8" s="540"/>
      <c r="AJ8" s="540"/>
      <c r="AK8" s="540"/>
      <c r="AL8" s="540"/>
      <c r="AM8" s="540"/>
      <c r="AN8" s="540"/>
      <c r="AX8" s="486" t="s">
        <v>0</v>
      </c>
      <c r="AY8" s="486" t="s">
        <v>1</v>
      </c>
      <c r="AZ8" s="486" t="s">
        <v>32</v>
      </c>
    </row>
    <row r="9" spans="1:52" ht="14.25" customHeight="1">
      <c r="A9" s="486"/>
      <c r="B9" s="486"/>
      <c r="C9" s="486"/>
      <c r="D9" s="492"/>
      <c r="J9" s="486"/>
      <c r="K9" s="486"/>
      <c r="L9" s="486"/>
      <c r="M9" s="218"/>
      <c r="N9" s="543"/>
      <c r="O9" s="541"/>
      <c r="P9" s="540"/>
      <c r="Q9" s="540"/>
      <c r="R9" s="540"/>
      <c r="S9" s="540"/>
      <c r="T9" s="540"/>
      <c r="U9" s="540"/>
      <c r="V9" s="540"/>
      <c r="W9" s="540"/>
      <c r="X9" s="540"/>
      <c r="Y9" s="540"/>
      <c r="Z9" s="540"/>
      <c r="AA9" s="540"/>
      <c r="AB9" s="540"/>
      <c r="AC9" s="540"/>
      <c r="AD9" s="540"/>
      <c r="AE9" s="540"/>
      <c r="AF9" s="540"/>
      <c r="AG9" s="540"/>
      <c r="AH9" s="540"/>
      <c r="AI9" s="540"/>
      <c r="AJ9" s="540"/>
      <c r="AK9" s="540"/>
      <c r="AL9" s="540"/>
      <c r="AM9" s="540"/>
      <c r="AN9" s="540"/>
      <c r="AX9" s="486"/>
      <c r="AY9" s="486"/>
      <c r="AZ9" s="486"/>
    </row>
    <row r="10" spans="1:52" ht="14.25" customHeight="1">
      <c r="A10" s="486"/>
      <c r="B10" s="486"/>
      <c r="C10" s="486"/>
      <c r="D10" s="492"/>
      <c r="J10" s="486"/>
      <c r="K10" s="486"/>
      <c r="L10" s="486"/>
      <c r="M10" s="218"/>
      <c r="N10" s="543"/>
      <c r="O10" s="541"/>
      <c r="P10" s="540"/>
      <c r="Q10" s="540"/>
      <c r="R10" s="540"/>
      <c r="S10" s="540"/>
      <c r="T10" s="540"/>
      <c r="U10" s="540"/>
      <c r="V10" s="540"/>
      <c r="W10" s="540"/>
      <c r="X10" s="540"/>
      <c r="Y10" s="540"/>
      <c r="Z10" s="540"/>
      <c r="AA10" s="540"/>
      <c r="AB10" s="540"/>
      <c r="AC10" s="540"/>
      <c r="AD10" s="540"/>
      <c r="AE10" s="540"/>
      <c r="AF10" s="540"/>
      <c r="AG10" s="540"/>
      <c r="AH10" s="540"/>
      <c r="AI10" s="540"/>
      <c r="AJ10" s="540"/>
      <c r="AK10" s="540"/>
      <c r="AL10" s="540"/>
      <c r="AM10" s="540"/>
      <c r="AN10" s="540"/>
      <c r="AX10" s="486"/>
      <c r="AY10" s="486"/>
      <c r="AZ10" s="486"/>
    </row>
    <row r="11" spans="1:52" ht="18" customHeight="1">
      <c r="A11" s="91">
        <f>'ادخال درجات التشخيصي'!A7</f>
        <v>1</v>
      </c>
      <c r="B11" s="19" t="str">
        <f>IF('ادخال درجات الاختبار الثاني '!B6="","",'ادخال درجات الاختبار الثاني '!B6)</f>
        <v/>
      </c>
      <c r="C11" s="19" t="str">
        <f>'ادخال درجات الاختبار الثاني '!AC6</f>
        <v/>
      </c>
      <c r="D11" s="92" t="str">
        <f>'ادخال درجات الاختبار الثاني '!AD6</f>
        <v/>
      </c>
      <c r="G11" t="str">
        <f>IF(B11="","",RANK(D11,$D:$D,1)+COUNTIF(D$11:$D11,D11)-1)</f>
        <v/>
      </c>
      <c r="H11" t="str">
        <f>IF(B11="","",RANK(D11,$D:$D)+COUNTIF($D$11:D11,D11)-1)</f>
        <v/>
      </c>
      <c r="J11" s="91">
        <v>1</v>
      </c>
      <c r="K11" s="19" t="str">
        <f>IF(B11="","",INDEX($B$11:$B$454,MATCH(J11,$H$11:$H$454,0)))</f>
        <v/>
      </c>
      <c r="L11" s="92" t="str">
        <f>IF(D11="","",INDEX($D$11:$D$454,MATCH(J11,$H$11:$H$454,0)))</f>
        <v/>
      </c>
      <c r="M11" s="219"/>
      <c r="N11" s="228">
        <f>A11</f>
        <v>1</v>
      </c>
      <c r="O11" s="188" t="str">
        <f>B11</f>
        <v/>
      </c>
      <c r="P11" s="166" t="str">
        <f>'ادخال درجات الاختبار الثاني '!AM6</f>
        <v/>
      </c>
      <c r="Q11" s="166" t="str">
        <f>'ادخال درجات الاختبار الثاني '!AO6</f>
        <v/>
      </c>
      <c r="R11" s="166" t="str">
        <f>'ادخال درجات الاختبار الثاني '!AQ6</f>
        <v/>
      </c>
      <c r="S11" s="166" t="str">
        <f>'ادخال درجات الاختبار الثاني '!AS6</f>
        <v/>
      </c>
      <c r="T11" s="166" t="str">
        <f>'ادخال درجات الاختبار الثاني '!AU6</f>
        <v/>
      </c>
      <c r="U11" s="166" t="str">
        <f>'ادخال درجات الاختبار الثاني '!AW6</f>
        <v/>
      </c>
      <c r="V11" s="166" t="str">
        <f>'ادخال درجات الاختبار الثاني '!AY6</f>
        <v/>
      </c>
      <c r="W11" s="166" t="str">
        <f>'ادخال درجات الاختبار الثاني '!BA6</f>
        <v/>
      </c>
      <c r="X11" s="166" t="str">
        <f>'ادخال درجات الاختبار الثاني '!BC6</f>
        <v/>
      </c>
      <c r="Y11" s="224" t="str">
        <f>'ادخال درجات الاختبار الثاني '!BE6</f>
        <v/>
      </c>
      <c r="Z11" s="224" t="str">
        <f>'ادخال درجات الاختبار الثاني '!BG6</f>
        <v/>
      </c>
      <c r="AA11" s="224" t="str">
        <f>'ادخال درجات الاختبار الثاني '!BI6</f>
        <v/>
      </c>
      <c r="AB11" s="224" t="str">
        <f>'ادخال درجات الاختبار الثاني '!BK6</f>
        <v/>
      </c>
      <c r="AC11" s="224" t="str">
        <f>'ادخال درجات الاختبار الثاني '!BM6</f>
        <v/>
      </c>
      <c r="AD11" s="224" t="str">
        <f>'ادخال درجات الاختبار الثاني '!BO6</f>
        <v/>
      </c>
      <c r="AE11" s="224" t="str">
        <f>'ادخال درجات الاختبار الثاني '!BQ6</f>
        <v/>
      </c>
      <c r="AF11" s="224" t="str">
        <f>'ادخال درجات الاختبار الثاني '!BS6</f>
        <v/>
      </c>
      <c r="AG11" s="224" t="str">
        <f>'ادخال درجات الاختبار الثاني '!BU6</f>
        <v/>
      </c>
      <c r="AH11" s="224" t="str">
        <f>'ادخال درجات الاختبار الثاني '!BW6</f>
        <v/>
      </c>
      <c r="AI11" s="224" t="str">
        <f>'ادخال درجات الاختبار الثاني '!BY6</f>
        <v/>
      </c>
      <c r="AJ11" s="224" t="str">
        <f>'ادخال درجات الاختبار الثاني '!CA6</f>
        <v/>
      </c>
      <c r="AK11" s="224" t="str">
        <f>'ادخال درجات الاختبار الثاني '!CC6</f>
        <v/>
      </c>
      <c r="AL11" s="224" t="str">
        <f>'ادخال درجات الاختبار الثاني '!CE6</f>
        <v/>
      </c>
      <c r="AM11" s="224" t="str">
        <f>'ادخال درجات الاختبار الثاني '!CG6</f>
        <v/>
      </c>
      <c r="AN11" s="224" t="str">
        <f>'ادخال درجات الاختبار الثاني '!CI6</f>
        <v/>
      </c>
      <c r="AX11" s="91">
        <v>1</v>
      </c>
      <c r="AY11" s="19" t="str">
        <f>IF(B11="","",INDEX($B$11:$B$454,MATCH(AX11,$G$11:$G$454,0)))</f>
        <v/>
      </c>
      <c r="AZ11" s="92" t="str">
        <f>IF(B11="","",INDEX($D$11:$D$454,MATCH(AX11,$G$11:$G$454,0)))</f>
        <v/>
      </c>
    </row>
    <row r="12" spans="1:52" ht="18.75" customHeight="1">
      <c r="A12" s="91">
        <f>'ادخال درجات التشخيصي'!A8</f>
        <v>2</v>
      </c>
      <c r="B12" s="19" t="str">
        <f>IF('ادخال درجات الاختبار الثاني '!B7="","",'ادخال درجات الاختبار الثاني '!B7)</f>
        <v/>
      </c>
      <c r="C12" s="19" t="str">
        <f>'ادخال درجات الاختبار الثاني '!AC7</f>
        <v/>
      </c>
      <c r="D12" s="92" t="str">
        <f>'ادخال درجات الاختبار الثاني '!AD7</f>
        <v/>
      </c>
      <c r="G12" t="str">
        <f>IF(B12="","",RANK(D12,$D:$D,1)+COUNTIF(D$11:$D12,D12)-1)</f>
        <v/>
      </c>
      <c r="H12" t="str">
        <f>IF(B12="","",RANK(D12,$D:$D)+COUNTIF($D$11:D12,D12)-1)</f>
        <v/>
      </c>
      <c r="J12" s="91">
        <v>2</v>
      </c>
      <c r="K12" s="19" t="str">
        <f t="shared" ref="K12:K75" si="0">IF(B12="","",INDEX($B$11:$B$454,MATCH(J12,$H$11:$H$454,0)))</f>
        <v/>
      </c>
      <c r="L12" s="92" t="str">
        <f t="shared" ref="L12:L75" si="1">IF(D12="","",INDEX($D$11:$D$454,MATCH(J12,$H$11:$H$454,0)))</f>
        <v/>
      </c>
      <c r="M12" s="219"/>
      <c r="N12" s="228">
        <f t="shared" ref="N12:N75" si="2">A12</f>
        <v>2</v>
      </c>
      <c r="O12" s="188" t="str">
        <f t="shared" ref="O12:O75" si="3">B12</f>
        <v/>
      </c>
      <c r="P12" s="166" t="str">
        <f>'ادخال درجات الاختبار الثاني '!AM7</f>
        <v/>
      </c>
      <c r="Q12" s="166" t="str">
        <f>'ادخال درجات الاختبار الثاني '!AO7</f>
        <v/>
      </c>
      <c r="R12" s="166" t="str">
        <f>'ادخال درجات الاختبار الثاني '!AQ7</f>
        <v/>
      </c>
      <c r="S12" s="166" t="str">
        <f>'ادخال درجات الاختبار الثاني '!AS7</f>
        <v/>
      </c>
      <c r="T12" s="166" t="str">
        <f>'ادخال درجات الاختبار الثاني '!AU7</f>
        <v/>
      </c>
      <c r="U12" s="166" t="str">
        <f>'ادخال درجات الاختبار الثاني '!AW7</f>
        <v/>
      </c>
      <c r="V12" s="166" t="str">
        <f>'ادخال درجات الاختبار الثاني '!AY7</f>
        <v/>
      </c>
      <c r="W12" s="166" t="str">
        <f>'ادخال درجات الاختبار الثاني '!BA7</f>
        <v/>
      </c>
      <c r="X12" s="166" t="str">
        <f>'ادخال درجات الاختبار الثاني '!BC7</f>
        <v/>
      </c>
      <c r="Y12" s="224" t="str">
        <f>'ادخال درجات الاختبار الثاني '!BE7</f>
        <v/>
      </c>
      <c r="Z12" s="224" t="str">
        <f>'ادخال درجات الاختبار الثاني '!BG7</f>
        <v/>
      </c>
      <c r="AA12" s="224" t="str">
        <f>'ادخال درجات الاختبار الثاني '!BI7</f>
        <v/>
      </c>
      <c r="AB12" s="224" t="str">
        <f>'ادخال درجات الاختبار الثاني '!BK7</f>
        <v/>
      </c>
      <c r="AC12" s="224" t="str">
        <f>'ادخال درجات الاختبار الثاني '!BM7</f>
        <v/>
      </c>
      <c r="AD12" s="224" t="str">
        <f>'ادخال درجات الاختبار الثاني '!BO7</f>
        <v/>
      </c>
      <c r="AE12" s="224" t="str">
        <f>'ادخال درجات الاختبار الثاني '!BQ7</f>
        <v/>
      </c>
      <c r="AF12" s="224" t="str">
        <f>'ادخال درجات الاختبار الثاني '!BS7</f>
        <v/>
      </c>
      <c r="AG12" s="224" t="str">
        <f>'ادخال درجات الاختبار الثاني '!BU7</f>
        <v/>
      </c>
      <c r="AH12" s="224" t="str">
        <f>'ادخال درجات الاختبار الثاني '!BW7</f>
        <v/>
      </c>
      <c r="AI12" s="224" t="str">
        <f>'ادخال درجات الاختبار الثاني '!BY7</f>
        <v/>
      </c>
      <c r="AJ12" s="224" t="str">
        <f>'ادخال درجات الاختبار الثاني '!CA7</f>
        <v/>
      </c>
      <c r="AK12" s="224" t="str">
        <f>'ادخال درجات الاختبار الثاني '!CC7</f>
        <v/>
      </c>
      <c r="AL12" s="224" t="str">
        <f>'ادخال درجات الاختبار الثاني '!CE7</f>
        <v/>
      </c>
      <c r="AM12" s="224" t="str">
        <f>'ادخال درجات الاختبار الثاني '!CG7</f>
        <v/>
      </c>
      <c r="AN12" s="224" t="str">
        <f>'ادخال درجات الاختبار الثاني '!CI7</f>
        <v/>
      </c>
      <c r="AX12" s="91">
        <v>2</v>
      </c>
      <c r="AY12" s="19" t="str">
        <f t="shared" ref="AY12:AY75" si="4">IF(B12="","",INDEX($B$11:$B$454,MATCH(AX12,$G$11:$G$454,0)))</f>
        <v/>
      </c>
      <c r="AZ12" s="92" t="str">
        <f t="shared" ref="AZ12:AZ75" si="5">IF(B12="","",INDEX($D$11:$D$454,MATCH(AX12,$G$11:$G$454,0)))</f>
        <v/>
      </c>
    </row>
    <row r="13" spans="1:52" ht="18" customHeight="1">
      <c r="A13" s="91">
        <f>'ادخال درجات التشخيصي'!A9</f>
        <v>3</v>
      </c>
      <c r="B13" s="19" t="str">
        <f>IF('ادخال درجات الاختبار الثاني '!B8="","",'ادخال درجات الاختبار الثاني '!B8)</f>
        <v/>
      </c>
      <c r="C13" s="19" t="str">
        <f>'ادخال درجات الاختبار الثاني '!AC8</f>
        <v/>
      </c>
      <c r="D13" s="92" t="str">
        <f>'ادخال درجات الاختبار الثاني '!AD8</f>
        <v/>
      </c>
      <c r="G13" t="str">
        <f>IF(B13="","",RANK(D13,$D:$D,1)+COUNTIF(D$11:$D13,D13)-1)</f>
        <v/>
      </c>
      <c r="H13" t="str">
        <f>IF(B13="","",RANK(D13,$D:$D)+COUNTIF($D$11:D13,D13)-1)</f>
        <v/>
      </c>
      <c r="J13" s="91">
        <v>3</v>
      </c>
      <c r="K13" s="19" t="str">
        <f t="shared" si="0"/>
        <v/>
      </c>
      <c r="L13" s="92" t="str">
        <f t="shared" si="1"/>
        <v/>
      </c>
      <c r="M13" s="219"/>
      <c r="N13" s="228">
        <f t="shared" si="2"/>
        <v>3</v>
      </c>
      <c r="O13" s="188" t="str">
        <f t="shared" si="3"/>
        <v/>
      </c>
      <c r="P13" s="166" t="str">
        <f>'ادخال درجات الاختبار الثاني '!AM8</f>
        <v/>
      </c>
      <c r="Q13" s="166" t="str">
        <f>'ادخال درجات الاختبار الثاني '!AO8</f>
        <v/>
      </c>
      <c r="R13" s="166" t="str">
        <f>'ادخال درجات الاختبار الثاني '!AQ8</f>
        <v/>
      </c>
      <c r="S13" s="166" t="str">
        <f>'ادخال درجات الاختبار الثاني '!AS8</f>
        <v/>
      </c>
      <c r="T13" s="166" t="str">
        <f>'ادخال درجات الاختبار الثاني '!AU8</f>
        <v/>
      </c>
      <c r="U13" s="166" t="str">
        <f>'ادخال درجات الاختبار الثاني '!AW8</f>
        <v/>
      </c>
      <c r="V13" s="166" t="str">
        <f>'ادخال درجات الاختبار الثاني '!AY8</f>
        <v/>
      </c>
      <c r="W13" s="166" t="str">
        <f>'ادخال درجات الاختبار الثاني '!BA8</f>
        <v/>
      </c>
      <c r="X13" s="166" t="str">
        <f>'ادخال درجات الاختبار الثاني '!BC8</f>
        <v/>
      </c>
      <c r="Y13" s="224" t="str">
        <f>'ادخال درجات الاختبار الثاني '!BE8</f>
        <v/>
      </c>
      <c r="Z13" s="224" t="str">
        <f>'ادخال درجات الاختبار الثاني '!BG8</f>
        <v/>
      </c>
      <c r="AA13" s="224" t="str">
        <f>'ادخال درجات الاختبار الثاني '!BI8</f>
        <v/>
      </c>
      <c r="AB13" s="224" t="str">
        <f>'ادخال درجات الاختبار الثاني '!BK8</f>
        <v/>
      </c>
      <c r="AC13" s="224" t="str">
        <f>'ادخال درجات الاختبار الثاني '!BM8</f>
        <v/>
      </c>
      <c r="AD13" s="224" t="str">
        <f>'ادخال درجات الاختبار الثاني '!BO8</f>
        <v/>
      </c>
      <c r="AE13" s="224" t="str">
        <f>'ادخال درجات الاختبار الثاني '!BQ8</f>
        <v/>
      </c>
      <c r="AF13" s="224" t="str">
        <f>'ادخال درجات الاختبار الثاني '!BS8</f>
        <v/>
      </c>
      <c r="AG13" s="224" t="str">
        <f>'ادخال درجات الاختبار الثاني '!BU8</f>
        <v/>
      </c>
      <c r="AH13" s="224" t="str">
        <f>'ادخال درجات الاختبار الثاني '!BW8</f>
        <v/>
      </c>
      <c r="AI13" s="224" t="str">
        <f>'ادخال درجات الاختبار الثاني '!BY8</f>
        <v/>
      </c>
      <c r="AJ13" s="224" t="str">
        <f>'ادخال درجات الاختبار الثاني '!CA8</f>
        <v/>
      </c>
      <c r="AK13" s="224" t="str">
        <f>'ادخال درجات الاختبار الثاني '!CC8</f>
        <v/>
      </c>
      <c r="AL13" s="224" t="str">
        <f>'ادخال درجات الاختبار الثاني '!CE8</f>
        <v/>
      </c>
      <c r="AM13" s="224" t="str">
        <f>'ادخال درجات الاختبار الثاني '!CG8</f>
        <v/>
      </c>
      <c r="AN13" s="224" t="str">
        <f>'ادخال درجات الاختبار الثاني '!CI8</f>
        <v/>
      </c>
      <c r="AX13" s="91">
        <v>3</v>
      </c>
      <c r="AY13" s="19" t="str">
        <f t="shared" si="4"/>
        <v/>
      </c>
      <c r="AZ13" s="92" t="str">
        <f t="shared" si="5"/>
        <v/>
      </c>
    </row>
    <row r="14" spans="1:52">
      <c r="A14" s="91">
        <f>'ادخال درجات التشخيصي'!A10</f>
        <v>4</v>
      </c>
      <c r="B14" s="19" t="str">
        <f>IF('ادخال درجات الاختبار الثاني '!B9="","",'ادخال درجات الاختبار الثاني '!B9)</f>
        <v/>
      </c>
      <c r="C14" s="19" t="str">
        <f>'ادخال درجات الاختبار الثاني '!AC9</f>
        <v/>
      </c>
      <c r="D14" s="92" t="str">
        <f>'ادخال درجات الاختبار الثاني '!AD9</f>
        <v/>
      </c>
      <c r="G14" t="str">
        <f>IF(B14="","",RANK(D14,$D:$D,1)+COUNTIF(D$11:$D14,D14)-1)</f>
        <v/>
      </c>
      <c r="H14" t="str">
        <f>IF(B14="","",RANK(D14,$D:$D)+COUNTIF($D$11:D14,D14)-1)</f>
        <v/>
      </c>
      <c r="J14" s="91">
        <v>4</v>
      </c>
      <c r="K14" s="19" t="str">
        <f t="shared" si="0"/>
        <v/>
      </c>
      <c r="L14" s="92" t="str">
        <f t="shared" si="1"/>
        <v/>
      </c>
      <c r="M14" s="219"/>
      <c r="N14" s="228">
        <f t="shared" si="2"/>
        <v>4</v>
      </c>
      <c r="O14" s="188" t="str">
        <f t="shared" si="3"/>
        <v/>
      </c>
      <c r="P14" s="166" t="str">
        <f>'ادخال درجات الاختبار الثاني '!AM9</f>
        <v/>
      </c>
      <c r="Q14" s="166" t="str">
        <f>'ادخال درجات الاختبار الثاني '!AO9</f>
        <v/>
      </c>
      <c r="R14" s="166" t="str">
        <f>'ادخال درجات الاختبار الثاني '!AQ9</f>
        <v/>
      </c>
      <c r="S14" s="166" t="str">
        <f>'ادخال درجات الاختبار الثاني '!AS9</f>
        <v/>
      </c>
      <c r="T14" s="166" t="str">
        <f>'ادخال درجات الاختبار الثاني '!AU9</f>
        <v/>
      </c>
      <c r="U14" s="166" t="str">
        <f>'ادخال درجات الاختبار الثاني '!AW9</f>
        <v/>
      </c>
      <c r="V14" s="166" t="str">
        <f>'ادخال درجات الاختبار الثاني '!AY9</f>
        <v/>
      </c>
      <c r="W14" s="166" t="str">
        <f>'ادخال درجات الاختبار الثاني '!BA9</f>
        <v/>
      </c>
      <c r="X14" s="166" t="str">
        <f>'ادخال درجات الاختبار الثاني '!BC9</f>
        <v/>
      </c>
      <c r="Y14" s="224" t="str">
        <f>'ادخال درجات الاختبار الثاني '!BE9</f>
        <v/>
      </c>
      <c r="Z14" s="224" t="str">
        <f>'ادخال درجات الاختبار الثاني '!BG9</f>
        <v/>
      </c>
      <c r="AA14" s="224" t="str">
        <f>'ادخال درجات الاختبار الثاني '!BI9</f>
        <v/>
      </c>
      <c r="AB14" s="224" t="str">
        <f>'ادخال درجات الاختبار الثاني '!BK9</f>
        <v/>
      </c>
      <c r="AC14" s="224" t="str">
        <f>'ادخال درجات الاختبار الثاني '!BM9</f>
        <v/>
      </c>
      <c r="AD14" s="224" t="str">
        <f>'ادخال درجات الاختبار الثاني '!BO9</f>
        <v/>
      </c>
      <c r="AE14" s="224" t="str">
        <f>'ادخال درجات الاختبار الثاني '!BQ9</f>
        <v/>
      </c>
      <c r="AF14" s="224" t="str">
        <f>'ادخال درجات الاختبار الثاني '!BS9</f>
        <v/>
      </c>
      <c r="AG14" s="224" t="str">
        <f>'ادخال درجات الاختبار الثاني '!BU9</f>
        <v/>
      </c>
      <c r="AH14" s="224" t="str">
        <f>'ادخال درجات الاختبار الثاني '!BW9</f>
        <v/>
      </c>
      <c r="AI14" s="224" t="str">
        <f>'ادخال درجات الاختبار الثاني '!BY9</f>
        <v/>
      </c>
      <c r="AJ14" s="224" t="str">
        <f>'ادخال درجات الاختبار الثاني '!CA9</f>
        <v/>
      </c>
      <c r="AK14" s="224" t="str">
        <f>'ادخال درجات الاختبار الثاني '!CC9</f>
        <v/>
      </c>
      <c r="AL14" s="224" t="str">
        <f>'ادخال درجات الاختبار الثاني '!CE9</f>
        <v/>
      </c>
      <c r="AM14" s="224" t="str">
        <f>'ادخال درجات الاختبار الثاني '!CG9</f>
        <v/>
      </c>
      <c r="AN14" s="224" t="str">
        <f>'ادخال درجات الاختبار الثاني '!CI9</f>
        <v/>
      </c>
      <c r="AX14" s="91">
        <v>4</v>
      </c>
      <c r="AY14" s="19" t="str">
        <f t="shared" si="4"/>
        <v/>
      </c>
      <c r="AZ14" s="92" t="str">
        <f t="shared" si="5"/>
        <v/>
      </c>
    </row>
    <row r="15" spans="1:52">
      <c r="A15" s="91">
        <f>'ادخال درجات التشخيصي'!A11</f>
        <v>5</v>
      </c>
      <c r="B15" s="19" t="str">
        <f>IF('ادخال درجات الاختبار الثاني '!B10="","",'ادخال درجات الاختبار الثاني '!B10)</f>
        <v/>
      </c>
      <c r="C15" s="19" t="str">
        <f>'ادخال درجات الاختبار الثاني '!AC10</f>
        <v/>
      </c>
      <c r="D15" s="92" t="str">
        <f>'ادخال درجات الاختبار الثاني '!AD10</f>
        <v/>
      </c>
      <c r="G15" t="str">
        <f>IF(B15="","",RANK(D15,$D:$D,1)+COUNTIF(D$11:$D15,D15)-1)</f>
        <v/>
      </c>
      <c r="H15" t="str">
        <f>IF(B15="","",RANK(D15,$D:$D)+COUNTIF($D$11:D15,D15)-1)</f>
        <v/>
      </c>
      <c r="J15" s="91">
        <v>5</v>
      </c>
      <c r="K15" s="19" t="str">
        <f t="shared" si="0"/>
        <v/>
      </c>
      <c r="L15" s="92" t="str">
        <f t="shared" si="1"/>
        <v/>
      </c>
      <c r="M15" s="219"/>
      <c r="N15" s="228">
        <f t="shared" si="2"/>
        <v>5</v>
      </c>
      <c r="O15" s="188" t="str">
        <f t="shared" si="3"/>
        <v/>
      </c>
      <c r="P15" s="166" t="str">
        <f>'ادخال درجات الاختبار الثاني '!AM10</f>
        <v/>
      </c>
      <c r="Q15" s="166" t="str">
        <f>'ادخال درجات الاختبار الثاني '!AO10</f>
        <v/>
      </c>
      <c r="R15" s="166" t="str">
        <f>'ادخال درجات الاختبار الثاني '!AQ10</f>
        <v/>
      </c>
      <c r="S15" s="166" t="str">
        <f>'ادخال درجات الاختبار الثاني '!AS10</f>
        <v/>
      </c>
      <c r="T15" s="166" t="str">
        <f>'ادخال درجات الاختبار الثاني '!AU10</f>
        <v/>
      </c>
      <c r="U15" s="166" t="str">
        <f>'ادخال درجات الاختبار الثاني '!AW10</f>
        <v/>
      </c>
      <c r="V15" s="166" t="str">
        <f>'ادخال درجات الاختبار الثاني '!AY10</f>
        <v/>
      </c>
      <c r="W15" s="166" t="str">
        <f>'ادخال درجات الاختبار الثاني '!BA10</f>
        <v/>
      </c>
      <c r="X15" s="166" t="str">
        <f>'ادخال درجات الاختبار الثاني '!BC10</f>
        <v/>
      </c>
      <c r="Y15" s="224" t="str">
        <f>'ادخال درجات الاختبار الثاني '!BE10</f>
        <v/>
      </c>
      <c r="Z15" s="224" t="str">
        <f>'ادخال درجات الاختبار الثاني '!BG10</f>
        <v/>
      </c>
      <c r="AA15" s="224" t="str">
        <f>'ادخال درجات الاختبار الثاني '!BI10</f>
        <v/>
      </c>
      <c r="AB15" s="224" t="str">
        <f>'ادخال درجات الاختبار الثاني '!BK10</f>
        <v/>
      </c>
      <c r="AC15" s="224" t="str">
        <f>'ادخال درجات الاختبار الثاني '!BM10</f>
        <v/>
      </c>
      <c r="AD15" s="224" t="str">
        <f>'ادخال درجات الاختبار الثاني '!BO10</f>
        <v/>
      </c>
      <c r="AE15" s="224" t="str">
        <f>'ادخال درجات الاختبار الثاني '!BQ10</f>
        <v/>
      </c>
      <c r="AF15" s="224" t="str">
        <f>'ادخال درجات الاختبار الثاني '!BS10</f>
        <v/>
      </c>
      <c r="AG15" s="224" t="str">
        <f>'ادخال درجات الاختبار الثاني '!BU10</f>
        <v/>
      </c>
      <c r="AH15" s="224" t="str">
        <f>'ادخال درجات الاختبار الثاني '!BW10</f>
        <v/>
      </c>
      <c r="AI15" s="224" t="str">
        <f>'ادخال درجات الاختبار الثاني '!BY10</f>
        <v/>
      </c>
      <c r="AJ15" s="224" t="str">
        <f>'ادخال درجات الاختبار الثاني '!CA10</f>
        <v/>
      </c>
      <c r="AK15" s="224" t="str">
        <f>'ادخال درجات الاختبار الثاني '!CC10</f>
        <v/>
      </c>
      <c r="AL15" s="224" t="str">
        <f>'ادخال درجات الاختبار الثاني '!CE10</f>
        <v/>
      </c>
      <c r="AM15" s="224" t="str">
        <f>'ادخال درجات الاختبار الثاني '!CG10</f>
        <v/>
      </c>
      <c r="AN15" s="224" t="str">
        <f>'ادخال درجات الاختبار الثاني '!CI10</f>
        <v/>
      </c>
      <c r="AX15" s="91">
        <v>5</v>
      </c>
      <c r="AY15" s="19" t="str">
        <f t="shared" si="4"/>
        <v/>
      </c>
      <c r="AZ15" s="92" t="str">
        <f t="shared" si="5"/>
        <v/>
      </c>
    </row>
    <row r="16" spans="1:52">
      <c r="A16" s="91">
        <f>'ادخال درجات التشخيصي'!A12</f>
        <v>6</v>
      </c>
      <c r="B16" s="19" t="str">
        <f>IF('ادخال درجات الاختبار الثاني '!B11="","",'ادخال درجات الاختبار الثاني '!B11)</f>
        <v/>
      </c>
      <c r="C16" s="19" t="str">
        <f>'ادخال درجات الاختبار الثاني '!AC11</f>
        <v/>
      </c>
      <c r="D16" s="92" t="str">
        <f>'ادخال درجات الاختبار الثاني '!AD11</f>
        <v/>
      </c>
      <c r="G16" t="str">
        <f>IF(B16="","",RANK(D16,$D:$D,1)+COUNTIF(D$11:$D16,D16)-1)</f>
        <v/>
      </c>
      <c r="H16" t="str">
        <f>IF(B16="","",RANK(D16,$D:$D)+COUNTIF($D$11:D16,D16)-1)</f>
        <v/>
      </c>
      <c r="J16" s="91">
        <v>6</v>
      </c>
      <c r="K16" s="19" t="str">
        <f t="shared" si="0"/>
        <v/>
      </c>
      <c r="L16" s="92" t="str">
        <f t="shared" si="1"/>
        <v/>
      </c>
      <c r="M16" s="219"/>
      <c r="N16" s="228">
        <f t="shared" si="2"/>
        <v>6</v>
      </c>
      <c r="O16" s="188" t="str">
        <f t="shared" si="3"/>
        <v/>
      </c>
      <c r="P16" s="166" t="str">
        <f>'ادخال درجات الاختبار الثاني '!AM11</f>
        <v/>
      </c>
      <c r="Q16" s="166" t="str">
        <f>'ادخال درجات الاختبار الثاني '!AO11</f>
        <v/>
      </c>
      <c r="R16" s="166" t="str">
        <f>'ادخال درجات الاختبار الثاني '!AQ11</f>
        <v/>
      </c>
      <c r="S16" s="166" t="str">
        <f>'ادخال درجات الاختبار الثاني '!AS11</f>
        <v/>
      </c>
      <c r="T16" s="166" t="str">
        <f>'ادخال درجات الاختبار الثاني '!AU11</f>
        <v/>
      </c>
      <c r="U16" s="166" t="str">
        <f>'ادخال درجات الاختبار الثاني '!AW11</f>
        <v/>
      </c>
      <c r="V16" s="166" t="str">
        <f>'ادخال درجات الاختبار الثاني '!AY11</f>
        <v/>
      </c>
      <c r="W16" s="166" t="str">
        <f>'ادخال درجات الاختبار الثاني '!BA11</f>
        <v/>
      </c>
      <c r="X16" s="166" t="str">
        <f>'ادخال درجات الاختبار الثاني '!BC11</f>
        <v/>
      </c>
      <c r="Y16" s="224" t="str">
        <f>'ادخال درجات الاختبار الثاني '!BE11</f>
        <v/>
      </c>
      <c r="Z16" s="224" t="str">
        <f>'ادخال درجات الاختبار الثاني '!BG11</f>
        <v/>
      </c>
      <c r="AA16" s="224" t="str">
        <f>'ادخال درجات الاختبار الثاني '!BI11</f>
        <v/>
      </c>
      <c r="AB16" s="224" t="str">
        <f>'ادخال درجات الاختبار الثاني '!BK11</f>
        <v/>
      </c>
      <c r="AC16" s="224" t="str">
        <f>'ادخال درجات الاختبار الثاني '!BM11</f>
        <v/>
      </c>
      <c r="AD16" s="224" t="str">
        <f>'ادخال درجات الاختبار الثاني '!BO11</f>
        <v/>
      </c>
      <c r="AE16" s="224" t="str">
        <f>'ادخال درجات الاختبار الثاني '!BQ11</f>
        <v/>
      </c>
      <c r="AF16" s="224" t="str">
        <f>'ادخال درجات الاختبار الثاني '!BS11</f>
        <v/>
      </c>
      <c r="AG16" s="224" t="str">
        <f>'ادخال درجات الاختبار الثاني '!BU11</f>
        <v/>
      </c>
      <c r="AH16" s="224" t="str">
        <f>'ادخال درجات الاختبار الثاني '!BW11</f>
        <v/>
      </c>
      <c r="AI16" s="224" t="str">
        <f>'ادخال درجات الاختبار الثاني '!BY11</f>
        <v/>
      </c>
      <c r="AJ16" s="224" t="str">
        <f>'ادخال درجات الاختبار الثاني '!CA11</f>
        <v/>
      </c>
      <c r="AK16" s="224" t="str">
        <f>'ادخال درجات الاختبار الثاني '!CC11</f>
        <v/>
      </c>
      <c r="AL16" s="224" t="str">
        <f>'ادخال درجات الاختبار الثاني '!CE11</f>
        <v/>
      </c>
      <c r="AM16" s="224" t="str">
        <f>'ادخال درجات الاختبار الثاني '!CG11</f>
        <v/>
      </c>
      <c r="AN16" s="224" t="str">
        <f>'ادخال درجات الاختبار الثاني '!CI11</f>
        <v/>
      </c>
      <c r="AX16" s="91">
        <v>6</v>
      </c>
      <c r="AY16" s="19" t="str">
        <f t="shared" si="4"/>
        <v/>
      </c>
      <c r="AZ16" s="92" t="str">
        <f t="shared" si="5"/>
        <v/>
      </c>
    </row>
    <row r="17" spans="1:52">
      <c r="A17" s="91">
        <f>'ادخال درجات التشخيصي'!A13</f>
        <v>7</v>
      </c>
      <c r="B17" s="19" t="str">
        <f>IF('ادخال درجات الاختبار الثاني '!B12="","",'ادخال درجات الاختبار الثاني '!B12)</f>
        <v/>
      </c>
      <c r="C17" s="19" t="str">
        <f>'ادخال درجات الاختبار الثاني '!AC12</f>
        <v/>
      </c>
      <c r="D17" s="92" t="str">
        <f>'ادخال درجات الاختبار الثاني '!AD12</f>
        <v/>
      </c>
      <c r="G17" t="str">
        <f>IF(B17="","",RANK(D17,$D:$D,1)+COUNTIF(D$11:$D17,D17)-1)</f>
        <v/>
      </c>
      <c r="H17" t="str">
        <f>IF(B17="","",RANK(D17,$D:$D)+COUNTIF($D$11:D17,D17)-1)</f>
        <v/>
      </c>
      <c r="J17" s="91">
        <v>7</v>
      </c>
      <c r="K17" s="19" t="str">
        <f t="shared" si="0"/>
        <v/>
      </c>
      <c r="L17" s="92" t="str">
        <f t="shared" si="1"/>
        <v/>
      </c>
      <c r="M17" s="219"/>
      <c r="N17" s="228">
        <f t="shared" si="2"/>
        <v>7</v>
      </c>
      <c r="O17" s="188" t="str">
        <f t="shared" si="3"/>
        <v/>
      </c>
      <c r="P17" s="166" t="str">
        <f>'ادخال درجات الاختبار الثاني '!AM12</f>
        <v/>
      </c>
      <c r="Q17" s="166" t="str">
        <f>'ادخال درجات الاختبار الثاني '!AO12</f>
        <v/>
      </c>
      <c r="R17" s="166" t="str">
        <f>'ادخال درجات الاختبار الثاني '!AQ12</f>
        <v/>
      </c>
      <c r="S17" s="166" t="str">
        <f>'ادخال درجات الاختبار الثاني '!AS12</f>
        <v/>
      </c>
      <c r="T17" s="166" t="str">
        <f>'ادخال درجات الاختبار الثاني '!AU12</f>
        <v/>
      </c>
      <c r="U17" s="166" t="str">
        <f>'ادخال درجات الاختبار الثاني '!AW12</f>
        <v/>
      </c>
      <c r="V17" s="166" t="str">
        <f>'ادخال درجات الاختبار الثاني '!AY12</f>
        <v/>
      </c>
      <c r="W17" s="166" t="str">
        <f>'ادخال درجات الاختبار الثاني '!BA12</f>
        <v/>
      </c>
      <c r="X17" s="166" t="str">
        <f>'ادخال درجات الاختبار الثاني '!BC12</f>
        <v/>
      </c>
      <c r="Y17" s="224" t="str">
        <f>'ادخال درجات الاختبار الثاني '!BE12</f>
        <v/>
      </c>
      <c r="Z17" s="224" t="str">
        <f>'ادخال درجات الاختبار الثاني '!BG12</f>
        <v/>
      </c>
      <c r="AA17" s="224" t="str">
        <f>'ادخال درجات الاختبار الثاني '!BI12</f>
        <v/>
      </c>
      <c r="AB17" s="224" t="str">
        <f>'ادخال درجات الاختبار الثاني '!BK12</f>
        <v/>
      </c>
      <c r="AC17" s="224" t="str">
        <f>'ادخال درجات الاختبار الثاني '!BM12</f>
        <v/>
      </c>
      <c r="AD17" s="224" t="str">
        <f>'ادخال درجات الاختبار الثاني '!BO12</f>
        <v/>
      </c>
      <c r="AE17" s="224" t="str">
        <f>'ادخال درجات الاختبار الثاني '!BQ12</f>
        <v/>
      </c>
      <c r="AF17" s="224" t="str">
        <f>'ادخال درجات الاختبار الثاني '!BS12</f>
        <v/>
      </c>
      <c r="AG17" s="224" t="str">
        <f>'ادخال درجات الاختبار الثاني '!BU12</f>
        <v/>
      </c>
      <c r="AH17" s="224" t="str">
        <f>'ادخال درجات الاختبار الثاني '!BW12</f>
        <v/>
      </c>
      <c r="AI17" s="224" t="str">
        <f>'ادخال درجات الاختبار الثاني '!BY12</f>
        <v/>
      </c>
      <c r="AJ17" s="224" t="str">
        <f>'ادخال درجات الاختبار الثاني '!CA12</f>
        <v/>
      </c>
      <c r="AK17" s="224" t="str">
        <f>'ادخال درجات الاختبار الثاني '!CC12</f>
        <v/>
      </c>
      <c r="AL17" s="224" t="str">
        <f>'ادخال درجات الاختبار الثاني '!CE12</f>
        <v/>
      </c>
      <c r="AM17" s="224" t="str">
        <f>'ادخال درجات الاختبار الثاني '!CG12</f>
        <v/>
      </c>
      <c r="AN17" s="224" t="str">
        <f>'ادخال درجات الاختبار الثاني '!CI12</f>
        <v/>
      </c>
      <c r="AX17" s="91">
        <v>7</v>
      </c>
      <c r="AY17" s="19" t="str">
        <f t="shared" si="4"/>
        <v/>
      </c>
      <c r="AZ17" s="92" t="str">
        <f t="shared" si="5"/>
        <v/>
      </c>
    </row>
    <row r="18" spans="1:52">
      <c r="A18" s="91">
        <f>'ادخال درجات التشخيصي'!A14</f>
        <v>8</v>
      </c>
      <c r="B18" s="19" t="str">
        <f>IF('ادخال درجات الاختبار الثاني '!B13="","",'ادخال درجات الاختبار الثاني '!B13)</f>
        <v/>
      </c>
      <c r="C18" s="19" t="str">
        <f>'ادخال درجات الاختبار الثاني '!AC13</f>
        <v/>
      </c>
      <c r="D18" s="92" t="str">
        <f>'ادخال درجات الاختبار الثاني '!AD13</f>
        <v/>
      </c>
      <c r="G18" t="str">
        <f>IF(B18="","",RANK(D18,$D:$D,1)+COUNTIF(D$11:$D18,D18)-1)</f>
        <v/>
      </c>
      <c r="H18" t="str">
        <f>IF(B18="","",RANK(D18,$D:$D)+COUNTIF($D$11:D18,D18)-1)</f>
        <v/>
      </c>
      <c r="J18" s="91">
        <v>8</v>
      </c>
      <c r="K18" s="19" t="str">
        <f t="shared" si="0"/>
        <v/>
      </c>
      <c r="L18" s="92" t="str">
        <f t="shared" si="1"/>
        <v/>
      </c>
      <c r="M18" s="219"/>
      <c r="N18" s="228">
        <f t="shared" si="2"/>
        <v>8</v>
      </c>
      <c r="O18" s="188" t="str">
        <f t="shared" si="3"/>
        <v/>
      </c>
      <c r="P18" s="166" t="str">
        <f>'ادخال درجات الاختبار الثاني '!AM13</f>
        <v/>
      </c>
      <c r="Q18" s="166" t="str">
        <f>'ادخال درجات الاختبار الثاني '!AO13</f>
        <v/>
      </c>
      <c r="R18" s="166" t="str">
        <f>'ادخال درجات الاختبار الثاني '!AQ13</f>
        <v/>
      </c>
      <c r="S18" s="166" t="str">
        <f>'ادخال درجات الاختبار الثاني '!AS13</f>
        <v/>
      </c>
      <c r="T18" s="166" t="str">
        <f>'ادخال درجات الاختبار الثاني '!AU13</f>
        <v/>
      </c>
      <c r="U18" s="166" t="str">
        <f>'ادخال درجات الاختبار الثاني '!AW13</f>
        <v/>
      </c>
      <c r="V18" s="166" t="str">
        <f>'ادخال درجات الاختبار الثاني '!AY13</f>
        <v/>
      </c>
      <c r="W18" s="166" t="str">
        <f>'ادخال درجات الاختبار الثاني '!BA13</f>
        <v/>
      </c>
      <c r="X18" s="166" t="str">
        <f>'ادخال درجات الاختبار الثاني '!BC13</f>
        <v/>
      </c>
      <c r="Y18" s="224" t="str">
        <f>'ادخال درجات الاختبار الثاني '!BE13</f>
        <v/>
      </c>
      <c r="Z18" s="224" t="str">
        <f>'ادخال درجات الاختبار الثاني '!BG13</f>
        <v/>
      </c>
      <c r="AA18" s="224" t="str">
        <f>'ادخال درجات الاختبار الثاني '!BI13</f>
        <v/>
      </c>
      <c r="AB18" s="224" t="str">
        <f>'ادخال درجات الاختبار الثاني '!BK13</f>
        <v/>
      </c>
      <c r="AC18" s="224" t="str">
        <f>'ادخال درجات الاختبار الثاني '!BM13</f>
        <v/>
      </c>
      <c r="AD18" s="224" t="str">
        <f>'ادخال درجات الاختبار الثاني '!BO13</f>
        <v/>
      </c>
      <c r="AE18" s="224" t="str">
        <f>'ادخال درجات الاختبار الثاني '!BQ13</f>
        <v/>
      </c>
      <c r="AF18" s="224" t="str">
        <f>'ادخال درجات الاختبار الثاني '!BS13</f>
        <v/>
      </c>
      <c r="AG18" s="224" t="str">
        <f>'ادخال درجات الاختبار الثاني '!BU13</f>
        <v/>
      </c>
      <c r="AH18" s="224" t="str">
        <f>'ادخال درجات الاختبار الثاني '!BW13</f>
        <v/>
      </c>
      <c r="AI18" s="224" t="str">
        <f>'ادخال درجات الاختبار الثاني '!BY13</f>
        <v/>
      </c>
      <c r="AJ18" s="224" t="str">
        <f>'ادخال درجات الاختبار الثاني '!CA13</f>
        <v/>
      </c>
      <c r="AK18" s="224" t="str">
        <f>'ادخال درجات الاختبار الثاني '!CC13</f>
        <v/>
      </c>
      <c r="AL18" s="224" t="str">
        <f>'ادخال درجات الاختبار الثاني '!CE13</f>
        <v/>
      </c>
      <c r="AM18" s="224" t="str">
        <f>'ادخال درجات الاختبار الثاني '!CG13</f>
        <v/>
      </c>
      <c r="AN18" s="224" t="str">
        <f>'ادخال درجات الاختبار الثاني '!CI13</f>
        <v/>
      </c>
      <c r="AX18" s="91">
        <v>8</v>
      </c>
      <c r="AY18" s="19" t="str">
        <f t="shared" si="4"/>
        <v/>
      </c>
      <c r="AZ18" s="92" t="str">
        <f t="shared" si="5"/>
        <v/>
      </c>
    </row>
    <row r="19" spans="1:52">
      <c r="A19" s="91">
        <f>'ادخال درجات التشخيصي'!A15</f>
        <v>9</v>
      </c>
      <c r="B19" s="19" t="str">
        <f>IF('ادخال درجات الاختبار الثاني '!B14="","",'ادخال درجات الاختبار الثاني '!B14)</f>
        <v/>
      </c>
      <c r="C19" s="19" t="str">
        <f>'ادخال درجات الاختبار الثاني '!AC14</f>
        <v/>
      </c>
      <c r="D19" s="92" t="str">
        <f>'ادخال درجات الاختبار الثاني '!AD14</f>
        <v/>
      </c>
      <c r="G19" t="str">
        <f>IF(B19="","",RANK(D19,$D:$D,1)+COUNTIF(D$11:$D19,D19)-1)</f>
        <v/>
      </c>
      <c r="H19" t="str">
        <f>IF(B19="","",RANK(D19,$D:$D)+COUNTIF($D$11:D19,D19)-1)</f>
        <v/>
      </c>
      <c r="J19" s="91">
        <v>9</v>
      </c>
      <c r="K19" s="19" t="str">
        <f t="shared" si="0"/>
        <v/>
      </c>
      <c r="L19" s="92" t="str">
        <f t="shared" si="1"/>
        <v/>
      </c>
      <c r="M19" s="219"/>
      <c r="N19" s="228">
        <f t="shared" si="2"/>
        <v>9</v>
      </c>
      <c r="O19" s="188" t="str">
        <f t="shared" si="3"/>
        <v/>
      </c>
      <c r="P19" s="166" t="str">
        <f>'ادخال درجات الاختبار الثاني '!AM14</f>
        <v/>
      </c>
      <c r="Q19" s="166" t="str">
        <f>'ادخال درجات الاختبار الثاني '!AO14</f>
        <v/>
      </c>
      <c r="R19" s="166" t="str">
        <f>'ادخال درجات الاختبار الثاني '!AQ14</f>
        <v/>
      </c>
      <c r="S19" s="166" t="str">
        <f>'ادخال درجات الاختبار الثاني '!AS14</f>
        <v/>
      </c>
      <c r="T19" s="166" t="str">
        <f>'ادخال درجات الاختبار الثاني '!AU14</f>
        <v/>
      </c>
      <c r="U19" s="166" t="str">
        <f>'ادخال درجات الاختبار الثاني '!AW14</f>
        <v/>
      </c>
      <c r="V19" s="166" t="str">
        <f>'ادخال درجات الاختبار الثاني '!AY14</f>
        <v/>
      </c>
      <c r="W19" s="166" t="str">
        <f>'ادخال درجات الاختبار الثاني '!BA14</f>
        <v/>
      </c>
      <c r="X19" s="166" t="str">
        <f>'ادخال درجات الاختبار الثاني '!BC14</f>
        <v/>
      </c>
      <c r="Y19" s="224" t="str">
        <f>'ادخال درجات الاختبار الثاني '!BE14</f>
        <v/>
      </c>
      <c r="Z19" s="224" t="str">
        <f>'ادخال درجات الاختبار الثاني '!BG14</f>
        <v/>
      </c>
      <c r="AA19" s="224" t="str">
        <f>'ادخال درجات الاختبار الثاني '!BI14</f>
        <v/>
      </c>
      <c r="AB19" s="224" t="str">
        <f>'ادخال درجات الاختبار الثاني '!BK14</f>
        <v/>
      </c>
      <c r="AC19" s="224" t="str">
        <f>'ادخال درجات الاختبار الثاني '!BM14</f>
        <v/>
      </c>
      <c r="AD19" s="224" t="str">
        <f>'ادخال درجات الاختبار الثاني '!BO14</f>
        <v/>
      </c>
      <c r="AE19" s="224" t="str">
        <f>'ادخال درجات الاختبار الثاني '!BQ14</f>
        <v/>
      </c>
      <c r="AF19" s="224" t="str">
        <f>'ادخال درجات الاختبار الثاني '!BS14</f>
        <v/>
      </c>
      <c r="AG19" s="224" t="str">
        <f>'ادخال درجات الاختبار الثاني '!BU14</f>
        <v/>
      </c>
      <c r="AH19" s="224" t="str">
        <f>'ادخال درجات الاختبار الثاني '!BW14</f>
        <v/>
      </c>
      <c r="AI19" s="224" t="str">
        <f>'ادخال درجات الاختبار الثاني '!BY14</f>
        <v/>
      </c>
      <c r="AJ19" s="224" t="str">
        <f>'ادخال درجات الاختبار الثاني '!CA14</f>
        <v/>
      </c>
      <c r="AK19" s="224" t="str">
        <f>'ادخال درجات الاختبار الثاني '!CC14</f>
        <v/>
      </c>
      <c r="AL19" s="224" t="str">
        <f>'ادخال درجات الاختبار الثاني '!CE14</f>
        <v/>
      </c>
      <c r="AM19" s="224" t="str">
        <f>'ادخال درجات الاختبار الثاني '!CG14</f>
        <v/>
      </c>
      <c r="AN19" s="224" t="str">
        <f>'ادخال درجات الاختبار الثاني '!CI14</f>
        <v/>
      </c>
      <c r="AX19" s="91">
        <v>9</v>
      </c>
      <c r="AY19" s="19" t="str">
        <f t="shared" si="4"/>
        <v/>
      </c>
      <c r="AZ19" s="92" t="str">
        <f t="shared" si="5"/>
        <v/>
      </c>
    </row>
    <row r="20" spans="1:52">
      <c r="A20" s="91">
        <f>'ادخال درجات التشخيصي'!A16</f>
        <v>10</v>
      </c>
      <c r="B20" s="19" t="str">
        <f>IF('ادخال درجات الاختبار الثاني '!B15="","",'ادخال درجات الاختبار الثاني '!B15)</f>
        <v/>
      </c>
      <c r="C20" s="19" t="str">
        <f>'ادخال درجات الاختبار الثاني '!AC15</f>
        <v/>
      </c>
      <c r="D20" s="92" t="str">
        <f>'ادخال درجات الاختبار الثاني '!AD15</f>
        <v/>
      </c>
      <c r="G20" t="str">
        <f>IF(B20="","",RANK(D20,$D:$D,1)+COUNTIF(D$11:$D20,D20)-1)</f>
        <v/>
      </c>
      <c r="H20" t="str">
        <f>IF(B20="","",RANK(D20,$D:$D)+COUNTIF($D$11:D20,D20)-1)</f>
        <v/>
      </c>
      <c r="J20" s="91">
        <v>10</v>
      </c>
      <c r="K20" s="19" t="str">
        <f t="shared" si="0"/>
        <v/>
      </c>
      <c r="L20" s="92" t="str">
        <f t="shared" si="1"/>
        <v/>
      </c>
      <c r="M20" s="219"/>
      <c r="N20" s="228">
        <f t="shared" si="2"/>
        <v>10</v>
      </c>
      <c r="O20" s="188" t="str">
        <f t="shared" si="3"/>
        <v/>
      </c>
      <c r="P20" s="166" t="str">
        <f>'ادخال درجات الاختبار الثاني '!AM15</f>
        <v/>
      </c>
      <c r="Q20" s="166" t="str">
        <f>'ادخال درجات الاختبار الثاني '!AO15</f>
        <v/>
      </c>
      <c r="R20" s="166" t="str">
        <f>'ادخال درجات الاختبار الثاني '!AQ15</f>
        <v/>
      </c>
      <c r="S20" s="166" t="str">
        <f>'ادخال درجات الاختبار الثاني '!AS15</f>
        <v/>
      </c>
      <c r="T20" s="166" t="str">
        <f>'ادخال درجات الاختبار الثاني '!AU15</f>
        <v/>
      </c>
      <c r="U20" s="166" t="str">
        <f>'ادخال درجات الاختبار الثاني '!AW15</f>
        <v/>
      </c>
      <c r="V20" s="166" t="str">
        <f>'ادخال درجات الاختبار الثاني '!AY15</f>
        <v/>
      </c>
      <c r="W20" s="166" t="str">
        <f>'ادخال درجات الاختبار الثاني '!BA15</f>
        <v/>
      </c>
      <c r="X20" s="166" t="str">
        <f>'ادخال درجات الاختبار الثاني '!BC15</f>
        <v/>
      </c>
      <c r="Y20" s="224" t="str">
        <f>'ادخال درجات الاختبار الثاني '!BE15</f>
        <v/>
      </c>
      <c r="Z20" s="224" t="str">
        <f>'ادخال درجات الاختبار الثاني '!BG15</f>
        <v/>
      </c>
      <c r="AA20" s="224" t="str">
        <f>'ادخال درجات الاختبار الثاني '!BI15</f>
        <v/>
      </c>
      <c r="AB20" s="224" t="str">
        <f>'ادخال درجات الاختبار الثاني '!BK15</f>
        <v/>
      </c>
      <c r="AC20" s="224" t="str">
        <f>'ادخال درجات الاختبار الثاني '!BM15</f>
        <v/>
      </c>
      <c r="AD20" s="224" t="str">
        <f>'ادخال درجات الاختبار الثاني '!BO15</f>
        <v/>
      </c>
      <c r="AE20" s="224" t="str">
        <f>'ادخال درجات الاختبار الثاني '!BQ15</f>
        <v/>
      </c>
      <c r="AF20" s="224" t="str">
        <f>'ادخال درجات الاختبار الثاني '!BS15</f>
        <v/>
      </c>
      <c r="AG20" s="224" t="str">
        <f>'ادخال درجات الاختبار الثاني '!BU15</f>
        <v/>
      </c>
      <c r="AH20" s="224" t="str">
        <f>'ادخال درجات الاختبار الثاني '!BW15</f>
        <v/>
      </c>
      <c r="AI20" s="224" t="str">
        <f>'ادخال درجات الاختبار الثاني '!BY15</f>
        <v/>
      </c>
      <c r="AJ20" s="224" t="str">
        <f>'ادخال درجات الاختبار الثاني '!CA15</f>
        <v/>
      </c>
      <c r="AK20" s="224" t="str">
        <f>'ادخال درجات الاختبار الثاني '!CC15</f>
        <v/>
      </c>
      <c r="AL20" s="224" t="str">
        <f>'ادخال درجات الاختبار الثاني '!CE15</f>
        <v/>
      </c>
      <c r="AM20" s="224" t="str">
        <f>'ادخال درجات الاختبار الثاني '!CG15</f>
        <v/>
      </c>
      <c r="AN20" s="224" t="str">
        <f>'ادخال درجات الاختبار الثاني '!CI15</f>
        <v/>
      </c>
      <c r="AX20" s="91">
        <v>10</v>
      </c>
      <c r="AY20" s="19" t="str">
        <f t="shared" si="4"/>
        <v/>
      </c>
      <c r="AZ20" s="92" t="str">
        <f t="shared" si="5"/>
        <v/>
      </c>
    </row>
    <row r="21" spans="1:52">
      <c r="A21" s="91">
        <f>'ادخال درجات التشخيصي'!A17</f>
        <v>11</v>
      </c>
      <c r="B21" s="19" t="str">
        <f>IF('ادخال درجات الاختبار الثاني '!B16="","",'ادخال درجات الاختبار الثاني '!B16)</f>
        <v/>
      </c>
      <c r="C21" s="19" t="str">
        <f>'ادخال درجات الاختبار الثاني '!AC16</f>
        <v/>
      </c>
      <c r="D21" s="92" t="str">
        <f>'ادخال درجات الاختبار الثاني '!AD16</f>
        <v/>
      </c>
      <c r="G21" t="str">
        <f>IF(B21="","",RANK(D21,$D:$D,1)+COUNTIF(D$11:$D21,D21)-1)</f>
        <v/>
      </c>
      <c r="H21" t="str">
        <f>IF(B21="","",RANK(D21,$D:$D)+COUNTIF($D$11:D21,D21)-1)</f>
        <v/>
      </c>
      <c r="J21" s="91">
        <v>11</v>
      </c>
      <c r="K21" s="19" t="str">
        <f t="shared" si="0"/>
        <v/>
      </c>
      <c r="L21" s="92" t="str">
        <f t="shared" si="1"/>
        <v/>
      </c>
      <c r="M21" s="219"/>
      <c r="N21" s="228">
        <f t="shared" si="2"/>
        <v>11</v>
      </c>
      <c r="O21" s="188" t="str">
        <f t="shared" si="3"/>
        <v/>
      </c>
      <c r="P21" s="166" t="str">
        <f>'ادخال درجات الاختبار الثاني '!AM16</f>
        <v/>
      </c>
      <c r="Q21" s="166" t="str">
        <f>'ادخال درجات الاختبار الثاني '!AO16</f>
        <v/>
      </c>
      <c r="R21" s="166" t="str">
        <f>'ادخال درجات الاختبار الثاني '!AQ16</f>
        <v/>
      </c>
      <c r="S21" s="166" t="str">
        <f>'ادخال درجات الاختبار الثاني '!AS16</f>
        <v/>
      </c>
      <c r="T21" s="166" t="str">
        <f>'ادخال درجات الاختبار الثاني '!AU16</f>
        <v/>
      </c>
      <c r="U21" s="166" t="str">
        <f>'ادخال درجات الاختبار الثاني '!AW16</f>
        <v/>
      </c>
      <c r="V21" s="166" t="str">
        <f>'ادخال درجات الاختبار الثاني '!AY16</f>
        <v/>
      </c>
      <c r="W21" s="166" t="str">
        <f>'ادخال درجات الاختبار الثاني '!BA16</f>
        <v/>
      </c>
      <c r="X21" s="166" t="str">
        <f>'ادخال درجات الاختبار الثاني '!BC16</f>
        <v/>
      </c>
      <c r="Y21" s="224" t="str">
        <f>'ادخال درجات الاختبار الثاني '!BE16</f>
        <v/>
      </c>
      <c r="Z21" s="224" t="str">
        <f>'ادخال درجات الاختبار الثاني '!BG16</f>
        <v/>
      </c>
      <c r="AA21" s="224" t="str">
        <f>'ادخال درجات الاختبار الثاني '!BI16</f>
        <v/>
      </c>
      <c r="AB21" s="224" t="str">
        <f>'ادخال درجات الاختبار الثاني '!BK16</f>
        <v/>
      </c>
      <c r="AC21" s="224" t="str">
        <f>'ادخال درجات الاختبار الثاني '!BM16</f>
        <v/>
      </c>
      <c r="AD21" s="224" t="str">
        <f>'ادخال درجات الاختبار الثاني '!BO16</f>
        <v/>
      </c>
      <c r="AE21" s="224" t="str">
        <f>'ادخال درجات الاختبار الثاني '!BQ16</f>
        <v/>
      </c>
      <c r="AF21" s="224" t="str">
        <f>'ادخال درجات الاختبار الثاني '!BS16</f>
        <v/>
      </c>
      <c r="AG21" s="224" t="str">
        <f>'ادخال درجات الاختبار الثاني '!BU16</f>
        <v/>
      </c>
      <c r="AH21" s="224" t="str">
        <f>'ادخال درجات الاختبار الثاني '!BW16</f>
        <v/>
      </c>
      <c r="AI21" s="224" t="str">
        <f>'ادخال درجات الاختبار الثاني '!BY16</f>
        <v/>
      </c>
      <c r="AJ21" s="224" t="str">
        <f>'ادخال درجات الاختبار الثاني '!CA16</f>
        <v/>
      </c>
      <c r="AK21" s="224" t="str">
        <f>'ادخال درجات الاختبار الثاني '!CC16</f>
        <v/>
      </c>
      <c r="AL21" s="224" t="str">
        <f>'ادخال درجات الاختبار الثاني '!CE16</f>
        <v/>
      </c>
      <c r="AM21" s="224" t="str">
        <f>'ادخال درجات الاختبار الثاني '!CG16</f>
        <v/>
      </c>
      <c r="AN21" s="224" t="str">
        <f>'ادخال درجات الاختبار الثاني '!CI16</f>
        <v/>
      </c>
      <c r="AX21" s="91">
        <v>11</v>
      </c>
      <c r="AY21" s="19" t="str">
        <f t="shared" si="4"/>
        <v/>
      </c>
      <c r="AZ21" s="92" t="str">
        <f t="shared" si="5"/>
        <v/>
      </c>
    </row>
    <row r="22" spans="1:52">
      <c r="A22" s="91">
        <f>'ادخال درجات التشخيصي'!A18</f>
        <v>12</v>
      </c>
      <c r="B22" s="19" t="str">
        <f>IF('ادخال درجات الاختبار الثاني '!B17="","",'ادخال درجات الاختبار الثاني '!B17)</f>
        <v/>
      </c>
      <c r="C22" s="19" t="str">
        <f>'ادخال درجات الاختبار الثاني '!AC17</f>
        <v/>
      </c>
      <c r="D22" s="92" t="str">
        <f>'ادخال درجات الاختبار الثاني '!AD17</f>
        <v/>
      </c>
      <c r="G22" t="str">
        <f>IF(B22="","",RANK(D22,$D:$D,1)+COUNTIF(D$11:$D22,D22)-1)</f>
        <v/>
      </c>
      <c r="H22" t="str">
        <f>IF(B22="","",RANK(D22,$D:$D)+COUNTIF($D$11:D22,D22)-1)</f>
        <v/>
      </c>
      <c r="J22" s="91">
        <v>12</v>
      </c>
      <c r="K22" s="19" t="str">
        <f t="shared" si="0"/>
        <v/>
      </c>
      <c r="L22" s="92" t="str">
        <f t="shared" si="1"/>
        <v/>
      </c>
      <c r="M22" s="219"/>
      <c r="N22" s="228">
        <f t="shared" si="2"/>
        <v>12</v>
      </c>
      <c r="O22" s="188" t="str">
        <f t="shared" si="3"/>
        <v/>
      </c>
      <c r="P22" s="166" t="str">
        <f>'ادخال درجات الاختبار الثاني '!AM17</f>
        <v/>
      </c>
      <c r="Q22" s="166" t="str">
        <f>'ادخال درجات الاختبار الثاني '!AO17</f>
        <v/>
      </c>
      <c r="R22" s="166" t="str">
        <f>'ادخال درجات الاختبار الثاني '!AQ17</f>
        <v/>
      </c>
      <c r="S22" s="166" t="str">
        <f>'ادخال درجات الاختبار الثاني '!AS17</f>
        <v/>
      </c>
      <c r="T22" s="166" t="str">
        <f>'ادخال درجات الاختبار الثاني '!AU17</f>
        <v/>
      </c>
      <c r="U22" s="166" t="str">
        <f>'ادخال درجات الاختبار الثاني '!AW17</f>
        <v/>
      </c>
      <c r="V22" s="166" t="str">
        <f>'ادخال درجات الاختبار الثاني '!AY17</f>
        <v/>
      </c>
      <c r="W22" s="166" t="str">
        <f>'ادخال درجات الاختبار الثاني '!BA17</f>
        <v/>
      </c>
      <c r="X22" s="166" t="str">
        <f>'ادخال درجات الاختبار الثاني '!BC17</f>
        <v/>
      </c>
      <c r="Y22" s="224" t="str">
        <f>'ادخال درجات الاختبار الثاني '!BE17</f>
        <v/>
      </c>
      <c r="Z22" s="224" t="str">
        <f>'ادخال درجات الاختبار الثاني '!BG17</f>
        <v/>
      </c>
      <c r="AA22" s="224" t="str">
        <f>'ادخال درجات الاختبار الثاني '!BI17</f>
        <v/>
      </c>
      <c r="AB22" s="224" t="str">
        <f>'ادخال درجات الاختبار الثاني '!BK17</f>
        <v/>
      </c>
      <c r="AC22" s="224" t="str">
        <f>'ادخال درجات الاختبار الثاني '!BM17</f>
        <v/>
      </c>
      <c r="AD22" s="224" t="str">
        <f>'ادخال درجات الاختبار الثاني '!BO17</f>
        <v/>
      </c>
      <c r="AE22" s="224" t="str">
        <f>'ادخال درجات الاختبار الثاني '!BQ17</f>
        <v/>
      </c>
      <c r="AF22" s="224" t="str">
        <f>'ادخال درجات الاختبار الثاني '!BS17</f>
        <v/>
      </c>
      <c r="AG22" s="224" t="str">
        <f>'ادخال درجات الاختبار الثاني '!BU17</f>
        <v/>
      </c>
      <c r="AH22" s="224" t="str">
        <f>'ادخال درجات الاختبار الثاني '!BW17</f>
        <v/>
      </c>
      <c r="AI22" s="224" t="str">
        <f>'ادخال درجات الاختبار الثاني '!BY17</f>
        <v/>
      </c>
      <c r="AJ22" s="224" t="str">
        <f>'ادخال درجات الاختبار الثاني '!CA17</f>
        <v/>
      </c>
      <c r="AK22" s="224" t="str">
        <f>'ادخال درجات الاختبار الثاني '!CC17</f>
        <v/>
      </c>
      <c r="AL22" s="224" t="str">
        <f>'ادخال درجات الاختبار الثاني '!CE17</f>
        <v/>
      </c>
      <c r="AM22" s="224" t="str">
        <f>'ادخال درجات الاختبار الثاني '!CG17</f>
        <v/>
      </c>
      <c r="AN22" s="224" t="str">
        <f>'ادخال درجات الاختبار الثاني '!CI17</f>
        <v/>
      </c>
      <c r="AX22" s="91">
        <v>12</v>
      </c>
      <c r="AY22" s="19" t="str">
        <f t="shared" si="4"/>
        <v/>
      </c>
      <c r="AZ22" s="92" t="str">
        <f t="shared" si="5"/>
        <v/>
      </c>
    </row>
    <row r="23" spans="1:52">
      <c r="A23" s="91">
        <f>'ادخال درجات التشخيصي'!A19</f>
        <v>13</v>
      </c>
      <c r="B23" s="19" t="str">
        <f>IF('ادخال درجات الاختبار الثاني '!B18="","",'ادخال درجات الاختبار الثاني '!B18)</f>
        <v/>
      </c>
      <c r="C23" s="19" t="str">
        <f>'ادخال درجات الاختبار الثاني '!AC18</f>
        <v/>
      </c>
      <c r="D23" s="92" t="str">
        <f>'ادخال درجات الاختبار الثاني '!AD18</f>
        <v/>
      </c>
      <c r="G23" t="str">
        <f>IF(B23="","",RANK(D23,$D:$D,1)+COUNTIF(D$11:$D23,D23)-1)</f>
        <v/>
      </c>
      <c r="H23" t="str">
        <f>IF(B23="","",RANK(D23,$D:$D)+COUNTIF($D$11:D23,D23)-1)</f>
        <v/>
      </c>
      <c r="J23" s="91">
        <v>13</v>
      </c>
      <c r="K23" s="19" t="str">
        <f t="shared" si="0"/>
        <v/>
      </c>
      <c r="L23" s="92" t="str">
        <f t="shared" si="1"/>
        <v/>
      </c>
      <c r="M23" s="219"/>
      <c r="N23" s="228">
        <f t="shared" si="2"/>
        <v>13</v>
      </c>
      <c r="O23" s="188" t="str">
        <f t="shared" si="3"/>
        <v/>
      </c>
      <c r="P23" s="166" t="str">
        <f>'ادخال درجات الاختبار الثاني '!AM18</f>
        <v/>
      </c>
      <c r="Q23" s="166" t="str">
        <f>'ادخال درجات الاختبار الثاني '!AO18</f>
        <v/>
      </c>
      <c r="R23" s="166" t="str">
        <f>'ادخال درجات الاختبار الثاني '!AQ18</f>
        <v/>
      </c>
      <c r="S23" s="166" t="str">
        <f>'ادخال درجات الاختبار الثاني '!AS18</f>
        <v/>
      </c>
      <c r="T23" s="166" t="str">
        <f>'ادخال درجات الاختبار الثاني '!AU18</f>
        <v/>
      </c>
      <c r="U23" s="166" t="str">
        <f>'ادخال درجات الاختبار الثاني '!AW18</f>
        <v/>
      </c>
      <c r="V23" s="166" t="str">
        <f>'ادخال درجات الاختبار الثاني '!AY18</f>
        <v/>
      </c>
      <c r="W23" s="166" t="str">
        <f>'ادخال درجات الاختبار الثاني '!BA18</f>
        <v/>
      </c>
      <c r="X23" s="166" t="str">
        <f>'ادخال درجات الاختبار الثاني '!BC18</f>
        <v/>
      </c>
      <c r="Y23" s="224" t="str">
        <f>'ادخال درجات الاختبار الثاني '!BE18</f>
        <v/>
      </c>
      <c r="Z23" s="224" t="str">
        <f>'ادخال درجات الاختبار الثاني '!BG18</f>
        <v/>
      </c>
      <c r="AA23" s="224" t="str">
        <f>'ادخال درجات الاختبار الثاني '!BI18</f>
        <v/>
      </c>
      <c r="AB23" s="224" t="str">
        <f>'ادخال درجات الاختبار الثاني '!BK18</f>
        <v/>
      </c>
      <c r="AC23" s="224" t="str">
        <f>'ادخال درجات الاختبار الثاني '!BM18</f>
        <v/>
      </c>
      <c r="AD23" s="224" t="str">
        <f>'ادخال درجات الاختبار الثاني '!BO18</f>
        <v/>
      </c>
      <c r="AE23" s="224" t="str">
        <f>'ادخال درجات الاختبار الثاني '!BQ18</f>
        <v/>
      </c>
      <c r="AF23" s="224" t="str">
        <f>'ادخال درجات الاختبار الثاني '!BS18</f>
        <v/>
      </c>
      <c r="AG23" s="224" t="str">
        <f>'ادخال درجات الاختبار الثاني '!BU18</f>
        <v/>
      </c>
      <c r="AH23" s="224" t="str">
        <f>'ادخال درجات الاختبار الثاني '!BW18</f>
        <v/>
      </c>
      <c r="AI23" s="224" t="str">
        <f>'ادخال درجات الاختبار الثاني '!BY18</f>
        <v/>
      </c>
      <c r="AJ23" s="224" t="str">
        <f>'ادخال درجات الاختبار الثاني '!CA18</f>
        <v/>
      </c>
      <c r="AK23" s="224" t="str">
        <f>'ادخال درجات الاختبار الثاني '!CC18</f>
        <v/>
      </c>
      <c r="AL23" s="224" t="str">
        <f>'ادخال درجات الاختبار الثاني '!CE18</f>
        <v/>
      </c>
      <c r="AM23" s="224" t="str">
        <f>'ادخال درجات الاختبار الثاني '!CG18</f>
        <v/>
      </c>
      <c r="AN23" s="224" t="str">
        <f>'ادخال درجات الاختبار الثاني '!CI18</f>
        <v/>
      </c>
      <c r="AX23" s="91">
        <v>13</v>
      </c>
      <c r="AY23" s="19" t="str">
        <f t="shared" si="4"/>
        <v/>
      </c>
      <c r="AZ23" s="92" t="str">
        <f t="shared" si="5"/>
        <v/>
      </c>
    </row>
    <row r="24" spans="1:52">
      <c r="A24" s="91">
        <f>'ادخال درجات التشخيصي'!A20</f>
        <v>14</v>
      </c>
      <c r="B24" s="19" t="str">
        <f>IF('ادخال درجات الاختبار الثاني '!B19="","",'ادخال درجات الاختبار الثاني '!B19)</f>
        <v/>
      </c>
      <c r="C24" s="19" t="str">
        <f>'ادخال درجات الاختبار الثاني '!AC19</f>
        <v/>
      </c>
      <c r="D24" s="92" t="str">
        <f>'ادخال درجات الاختبار الثاني '!AD19</f>
        <v/>
      </c>
      <c r="G24" t="str">
        <f>IF(B24="","",RANK(D24,$D:$D,1)+COUNTIF(D$11:$D24,D24)-1)</f>
        <v/>
      </c>
      <c r="H24" t="str">
        <f>IF(B24="","",RANK(D24,$D:$D)+COUNTIF($D$11:D24,D24)-1)</f>
        <v/>
      </c>
      <c r="J24" s="91">
        <v>14</v>
      </c>
      <c r="K24" s="19" t="str">
        <f t="shared" si="0"/>
        <v/>
      </c>
      <c r="L24" s="92" t="str">
        <f t="shared" si="1"/>
        <v/>
      </c>
      <c r="M24" s="219"/>
      <c r="N24" s="228">
        <f t="shared" si="2"/>
        <v>14</v>
      </c>
      <c r="O24" s="188" t="str">
        <f t="shared" si="3"/>
        <v/>
      </c>
      <c r="P24" s="166" t="str">
        <f>'ادخال درجات الاختبار الثاني '!AM19</f>
        <v/>
      </c>
      <c r="Q24" s="166" t="str">
        <f>'ادخال درجات الاختبار الثاني '!AO19</f>
        <v/>
      </c>
      <c r="R24" s="166" t="str">
        <f>'ادخال درجات الاختبار الثاني '!AQ19</f>
        <v/>
      </c>
      <c r="S24" s="166" t="str">
        <f>'ادخال درجات الاختبار الثاني '!AS19</f>
        <v/>
      </c>
      <c r="T24" s="166" t="str">
        <f>'ادخال درجات الاختبار الثاني '!AU19</f>
        <v/>
      </c>
      <c r="U24" s="166" t="str">
        <f>'ادخال درجات الاختبار الثاني '!AW19</f>
        <v/>
      </c>
      <c r="V24" s="166" t="str">
        <f>'ادخال درجات الاختبار الثاني '!AY19</f>
        <v/>
      </c>
      <c r="W24" s="166" t="str">
        <f>'ادخال درجات الاختبار الثاني '!BA19</f>
        <v/>
      </c>
      <c r="X24" s="166" t="str">
        <f>'ادخال درجات الاختبار الثاني '!BC19</f>
        <v/>
      </c>
      <c r="Y24" s="224" t="str">
        <f>'ادخال درجات الاختبار الثاني '!BE19</f>
        <v/>
      </c>
      <c r="Z24" s="224" t="str">
        <f>'ادخال درجات الاختبار الثاني '!BG19</f>
        <v/>
      </c>
      <c r="AA24" s="224" t="str">
        <f>'ادخال درجات الاختبار الثاني '!BI19</f>
        <v/>
      </c>
      <c r="AB24" s="224" t="str">
        <f>'ادخال درجات الاختبار الثاني '!BK19</f>
        <v/>
      </c>
      <c r="AC24" s="224" t="str">
        <f>'ادخال درجات الاختبار الثاني '!BM19</f>
        <v/>
      </c>
      <c r="AD24" s="224" t="str">
        <f>'ادخال درجات الاختبار الثاني '!BO19</f>
        <v/>
      </c>
      <c r="AE24" s="224" t="str">
        <f>'ادخال درجات الاختبار الثاني '!BQ19</f>
        <v/>
      </c>
      <c r="AF24" s="224" t="str">
        <f>'ادخال درجات الاختبار الثاني '!BS19</f>
        <v/>
      </c>
      <c r="AG24" s="224" t="str">
        <f>'ادخال درجات الاختبار الثاني '!BU19</f>
        <v/>
      </c>
      <c r="AH24" s="224" t="str">
        <f>'ادخال درجات الاختبار الثاني '!BW19</f>
        <v/>
      </c>
      <c r="AI24" s="224" t="str">
        <f>'ادخال درجات الاختبار الثاني '!BY19</f>
        <v/>
      </c>
      <c r="AJ24" s="224" t="str">
        <f>'ادخال درجات الاختبار الثاني '!CA19</f>
        <v/>
      </c>
      <c r="AK24" s="224" t="str">
        <f>'ادخال درجات الاختبار الثاني '!CC19</f>
        <v/>
      </c>
      <c r="AL24" s="224" t="str">
        <f>'ادخال درجات الاختبار الثاني '!CE19</f>
        <v/>
      </c>
      <c r="AM24" s="224" t="str">
        <f>'ادخال درجات الاختبار الثاني '!CG19</f>
        <v/>
      </c>
      <c r="AN24" s="224" t="str">
        <f>'ادخال درجات الاختبار الثاني '!CI19</f>
        <v/>
      </c>
      <c r="AX24" s="91">
        <v>14</v>
      </c>
      <c r="AY24" s="19" t="str">
        <f t="shared" si="4"/>
        <v/>
      </c>
      <c r="AZ24" s="92" t="str">
        <f t="shared" si="5"/>
        <v/>
      </c>
    </row>
    <row r="25" spans="1:52">
      <c r="A25" s="91">
        <f>'ادخال درجات التشخيصي'!A21</f>
        <v>15</v>
      </c>
      <c r="B25" s="19" t="str">
        <f>IF('ادخال درجات الاختبار الثاني '!B20="","",'ادخال درجات الاختبار الثاني '!B20)</f>
        <v/>
      </c>
      <c r="C25" s="19" t="str">
        <f>'ادخال درجات الاختبار الثاني '!AC20</f>
        <v/>
      </c>
      <c r="D25" s="92" t="str">
        <f>'ادخال درجات الاختبار الثاني '!AD20</f>
        <v/>
      </c>
      <c r="G25" t="str">
        <f>IF(B25="","",RANK(D25,$D:$D,1)+COUNTIF(D$11:$D25,D25)-1)</f>
        <v/>
      </c>
      <c r="H25" t="str">
        <f>IF(B25="","",RANK(D25,$D:$D)+COUNTIF($D$11:D25,D25)-1)</f>
        <v/>
      </c>
      <c r="J25" s="91">
        <v>15</v>
      </c>
      <c r="K25" s="19" t="str">
        <f t="shared" si="0"/>
        <v/>
      </c>
      <c r="L25" s="92" t="str">
        <f t="shared" si="1"/>
        <v/>
      </c>
      <c r="M25" s="219"/>
      <c r="N25" s="228">
        <f t="shared" si="2"/>
        <v>15</v>
      </c>
      <c r="O25" s="188" t="str">
        <f t="shared" si="3"/>
        <v/>
      </c>
      <c r="P25" s="166" t="str">
        <f>'ادخال درجات الاختبار الثاني '!AM20</f>
        <v/>
      </c>
      <c r="Q25" s="166" t="str">
        <f>'ادخال درجات الاختبار الثاني '!AO20</f>
        <v/>
      </c>
      <c r="R25" s="166" t="str">
        <f>'ادخال درجات الاختبار الثاني '!AQ20</f>
        <v/>
      </c>
      <c r="S25" s="166" t="str">
        <f>'ادخال درجات الاختبار الثاني '!AS20</f>
        <v/>
      </c>
      <c r="T25" s="166" t="str">
        <f>'ادخال درجات الاختبار الثاني '!AU20</f>
        <v/>
      </c>
      <c r="U25" s="166" t="str">
        <f>'ادخال درجات الاختبار الثاني '!AW20</f>
        <v/>
      </c>
      <c r="V25" s="166" t="str">
        <f>'ادخال درجات الاختبار الثاني '!AY20</f>
        <v/>
      </c>
      <c r="W25" s="166" t="str">
        <f>'ادخال درجات الاختبار الثاني '!BA20</f>
        <v/>
      </c>
      <c r="X25" s="166" t="str">
        <f>'ادخال درجات الاختبار الثاني '!BC20</f>
        <v/>
      </c>
      <c r="Y25" s="224" t="str">
        <f>'ادخال درجات الاختبار الثاني '!BE20</f>
        <v/>
      </c>
      <c r="Z25" s="224" t="str">
        <f>'ادخال درجات الاختبار الثاني '!BG20</f>
        <v/>
      </c>
      <c r="AA25" s="224" t="str">
        <f>'ادخال درجات الاختبار الثاني '!BI20</f>
        <v/>
      </c>
      <c r="AB25" s="224" t="str">
        <f>'ادخال درجات الاختبار الثاني '!BK20</f>
        <v/>
      </c>
      <c r="AC25" s="224" t="str">
        <f>'ادخال درجات الاختبار الثاني '!BM20</f>
        <v/>
      </c>
      <c r="AD25" s="224" t="str">
        <f>'ادخال درجات الاختبار الثاني '!BO20</f>
        <v/>
      </c>
      <c r="AE25" s="224" t="str">
        <f>'ادخال درجات الاختبار الثاني '!BQ20</f>
        <v/>
      </c>
      <c r="AF25" s="224" t="str">
        <f>'ادخال درجات الاختبار الثاني '!BS20</f>
        <v/>
      </c>
      <c r="AG25" s="224" t="str">
        <f>'ادخال درجات الاختبار الثاني '!BU20</f>
        <v/>
      </c>
      <c r="AH25" s="224" t="str">
        <f>'ادخال درجات الاختبار الثاني '!BW20</f>
        <v/>
      </c>
      <c r="AI25" s="224" t="str">
        <f>'ادخال درجات الاختبار الثاني '!BY20</f>
        <v/>
      </c>
      <c r="AJ25" s="224" t="str">
        <f>'ادخال درجات الاختبار الثاني '!CA20</f>
        <v/>
      </c>
      <c r="AK25" s="224" t="str">
        <f>'ادخال درجات الاختبار الثاني '!CC20</f>
        <v/>
      </c>
      <c r="AL25" s="224" t="str">
        <f>'ادخال درجات الاختبار الثاني '!CE20</f>
        <v/>
      </c>
      <c r="AM25" s="224" t="str">
        <f>'ادخال درجات الاختبار الثاني '!CG20</f>
        <v/>
      </c>
      <c r="AN25" s="224" t="str">
        <f>'ادخال درجات الاختبار الثاني '!CI20</f>
        <v/>
      </c>
      <c r="AX25" s="91">
        <v>15</v>
      </c>
      <c r="AY25" s="19" t="str">
        <f t="shared" si="4"/>
        <v/>
      </c>
      <c r="AZ25" s="92" t="str">
        <f t="shared" si="5"/>
        <v/>
      </c>
    </row>
    <row r="26" spans="1:52">
      <c r="A26" s="91">
        <f>'ادخال درجات التشخيصي'!A22</f>
        <v>16</v>
      </c>
      <c r="B26" s="19" t="str">
        <f>IF('ادخال درجات الاختبار الثاني '!B21="","",'ادخال درجات الاختبار الثاني '!B21)</f>
        <v/>
      </c>
      <c r="C26" s="19" t="str">
        <f>'ادخال درجات الاختبار الثاني '!AC21</f>
        <v/>
      </c>
      <c r="D26" s="92" t="str">
        <f>'ادخال درجات الاختبار الثاني '!AD21</f>
        <v/>
      </c>
      <c r="G26" t="str">
        <f>IF(B26="","",RANK(D26,$D:$D,1)+COUNTIF(D$11:$D26,D26)-1)</f>
        <v/>
      </c>
      <c r="H26" t="str">
        <f>IF(B26="","",RANK(D26,$D:$D)+COUNTIF($D$11:D26,D26)-1)</f>
        <v/>
      </c>
      <c r="J26" s="91">
        <v>16</v>
      </c>
      <c r="K26" s="19" t="str">
        <f t="shared" si="0"/>
        <v/>
      </c>
      <c r="L26" s="92" t="str">
        <f t="shared" si="1"/>
        <v/>
      </c>
      <c r="M26" s="219"/>
      <c r="N26" s="228">
        <f t="shared" si="2"/>
        <v>16</v>
      </c>
      <c r="O26" s="188" t="str">
        <f t="shared" si="3"/>
        <v/>
      </c>
      <c r="P26" s="166" t="str">
        <f>'ادخال درجات الاختبار الثاني '!AM21</f>
        <v/>
      </c>
      <c r="Q26" s="166" t="str">
        <f>'ادخال درجات الاختبار الثاني '!AO21</f>
        <v/>
      </c>
      <c r="R26" s="166" t="str">
        <f>'ادخال درجات الاختبار الثاني '!AQ21</f>
        <v/>
      </c>
      <c r="S26" s="166" t="str">
        <f>'ادخال درجات الاختبار الثاني '!AS21</f>
        <v/>
      </c>
      <c r="T26" s="166" t="str">
        <f>'ادخال درجات الاختبار الثاني '!AU21</f>
        <v/>
      </c>
      <c r="U26" s="166" t="str">
        <f>'ادخال درجات الاختبار الثاني '!AW21</f>
        <v/>
      </c>
      <c r="V26" s="166" t="str">
        <f>'ادخال درجات الاختبار الثاني '!AY21</f>
        <v/>
      </c>
      <c r="W26" s="166" t="str">
        <f>'ادخال درجات الاختبار الثاني '!BA21</f>
        <v/>
      </c>
      <c r="X26" s="166" t="str">
        <f>'ادخال درجات الاختبار الثاني '!BC21</f>
        <v/>
      </c>
      <c r="Y26" s="224" t="str">
        <f>'ادخال درجات الاختبار الثاني '!BE21</f>
        <v/>
      </c>
      <c r="Z26" s="224" t="str">
        <f>'ادخال درجات الاختبار الثاني '!BG21</f>
        <v/>
      </c>
      <c r="AA26" s="224" t="str">
        <f>'ادخال درجات الاختبار الثاني '!BI21</f>
        <v/>
      </c>
      <c r="AB26" s="224" t="str">
        <f>'ادخال درجات الاختبار الثاني '!BK21</f>
        <v/>
      </c>
      <c r="AC26" s="224" t="str">
        <f>'ادخال درجات الاختبار الثاني '!BM21</f>
        <v/>
      </c>
      <c r="AD26" s="224" t="str">
        <f>'ادخال درجات الاختبار الثاني '!BO21</f>
        <v/>
      </c>
      <c r="AE26" s="224" t="str">
        <f>'ادخال درجات الاختبار الثاني '!BQ21</f>
        <v/>
      </c>
      <c r="AF26" s="224" t="str">
        <f>'ادخال درجات الاختبار الثاني '!BS21</f>
        <v/>
      </c>
      <c r="AG26" s="224" t="str">
        <f>'ادخال درجات الاختبار الثاني '!BU21</f>
        <v/>
      </c>
      <c r="AH26" s="224" t="str">
        <f>'ادخال درجات الاختبار الثاني '!BW21</f>
        <v/>
      </c>
      <c r="AI26" s="224" t="str">
        <f>'ادخال درجات الاختبار الثاني '!BY21</f>
        <v/>
      </c>
      <c r="AJ26" s="224" t="str">
        <f>'ادخال درجات الاختبار الثاني '!CA21</f>
        <v/>
      </c>
      <c r="AK26" s="224" t="str">
        <f>'ادخال درجات الاختبار الثاني '!CC21</f>
        <v/>
      </c>
      <c r="AL26" s="224" t="str">
        <f>'ادخال درجات الاختبار الثاني '!CE21</f>
        <v/>
      </c>
      <c r="AM26" s="224" t="str">
        <f>'ادخال درجات الاختبار الثاني '!CG21</f>
        <v/>
      </c>
      <c r="AN26" s="224" t="str">
        <f>'ادخال درجات الاختبار الثاني '!CI21</f>
        <v/>
      </c>
      <c r="AX26" s="91">
        <v>16</v>
      </c>
      <c r="AY26" s="19" t="str">
        <f t="shared" si="4"/>
        <v/>
      </c>
      <c r="AZ26" s="92" t="str">
        <f t="shared" si="5"/>
        <v/>
      </c>
    </row>
    <row r="27" spans="1:52">
      <c r="A27" s="91">
        <f>'ادخال درجات التشخيصي'!A23</f>
        <v>17</v>
      </c>
      <c r="B27" s="19" t="str">
        <f>IF('ادخال درجات الاختبار الثاني '!B22="","",'ادخال درجات الاختبار الثاني '!B22)</f>
        <v/>
      </c>
      <c r="C27" s="19" t="str">
        <f>'ادخال درجات الاختبار الثاني '!AC22</f>
        <v/>
      </c>
      <c r="D27" s="92" t="str">
        <f>'ادخال درجات الاختبار الثاني '!AD22</f>
        <v/>
      </c>
      <c r="G27" t="str">
        <f>IF(B27="","",RANK(D27,$D:$D,1)+COUNTIF(D$11:$D27,D27)-1)</f>
        <v/>
      </c>
      <c r="H27" t="str">
        <f>IF(B27="","",RANK(D27,$D:$D)+COUNTIF($D$11:D27,D27)-1)</f>
        <v/>
      </c>
      <c r="J27" s="91">
        <v>17</v>
      </c>
      <c r="K27" s="19" t="str">
        <f t="shared" si="0"/>
        <v/>
      </c>
      <c r="L27" s="92" t="str">
        <f t="shared" si="1"/>
        <v/>
      </c>
      <c r="M27" s="219"/>
      <c r="N27" s="228">
        <f t="shared" si="2"/>
        <v>17</v>
      </c>
      <c r="O27" s="188" t="str">
        <f t="shared" si="3"/>
        <v/>
      </c>
      <c r="P27" s="166" t="str">
        <f>'ادخال درجات الاختبار الثاني '!AM22</f>
        <v/>
      </c>
      <c r="Q27" s="166" t="str">
        <f>'ادخال درجات الاختبار الثاني '!AO22</f>
        <v/>
      </c>
      <c r="R27" s="166" t="str">
        <f>'ادخال درجات الاختبار الثاني '!AQ22</f>
        <v/>
      </c>
      <c r="S27" s="166" t="str">
        <f>'ادخال درجات الاختبار الثاني '!AS22</f>
        <v/>
      </c>
      <c r="T27" s="166" t="str">
        <f>'ادخال درجات الاختبار الثاني '!AU22</f>
        <v/>
      </c>
      <c r="U27" s="166" t="str">
        <f>'ادخال درجات الاختبار الثاني '!AW22</f>
        <v/>
      </c>
      <c r="V27" s="166" t="str">
        <f>'ادخال درجات الاختبار الثاني '!AY22</f>
        <v/>
      </c>
      <c r="W27" s="166" t="str">
        <f>'ادخال درجات الاختبار الثاني '!BA22</f>
        <v/>
      </c>
      <c r="X27" s="166" t="str">
        <f>'ادخال درجات الاختبار الثاني '!BC22</f>
        <v/>
      </c>
      <c r="Y27" s="224" t="str">
        <f>'ادخال درجات الاختبار الثاني '!BE22</f>
        <v/>
      </c>
      <c r="Z27" s="224" t="str">
        <f>'ادخال درجات الاختبار الثاني '!BG22</f>
        <v/>
      </c>
      <c r="AA27" s="224" t="str">
        <f>'ادخال درجات الاختبار الثاني '!BI22</f>
        <v/>
      </c>
      <c r="AB27" s="224" t="str">
        <f>'ادخال درجات الاختبار الثاني '!BK22</f>
        <v/>
      </c>
      <c r="AC27" s="224" t="str">
        <f>'ادخال درجات الاختبار الثاني '!BM22</f>
        <v/>
      </c>
      <c r="AD27" s="224" t="str">
        <f>'ادخال درجات الاختبار الثاني '!BO22</f>
        <v/>
      </c>
      <c r="AE27" s="224" t="str">
        <f>'ادخال درجات الاختبار الثاني '!BQ22</f>
        <v/>
      </c>
      <c r="AF27" s="224" t="str">
        <f>'ادخال درجات الاختبار الثاني '!BS22</f>
        <v/>
      </c>
      <c r="AG27" s="224" t="str">
        <f>'ادخال درجات الاختبار الثاني '!BU22</f>
        <v/>
      </c>
      <c r="AH27" s="224" t="str">
        <f>'ادخال درجات الاختبار الثاني '!BW22</f>
        <v/>
      </c>
      <c r="AI27" s="224" t="str">
        <f>'ادخال درجات الاختبار الثاني '!BY22</f>
        <v/>
      </c>
      <c r="AJ27" s="224" t="str">
        <f>'ادخال درجات الاختبار الثاني '!CA22</f>
        <v/>
      </c>
      <c r="AK27" s="224" t="str">
        <f>'ادخال درجات الاختبار الثاني '!CC22</f>
        <v/>
      </c>
      <c r="AL27" s="224" t="str">
        <f>'ادخال درجات الاختبار الثاني '!CE22</f>
        <v/>
      </c>
      <c r="AM27" s="224" t="str">
        <f>'ادخال درجات الاختبار الثاني '!CG22</f>
        <v/>
      </c>
      <c r="AN27" s="224" t="str">
        <f>'ادخال درجات الاختبار الثاني '!CI22</f>
        <v/>
      </c>
      <c r="AX27" s="91">
        <v>17</v>
      </c>
      <c r="AY27" s="19" t="str">
        <f t="shared" si="4"/>
        <v/>
      </c>
      <c r="AZ27" s="92" t="str">
        <f t="shared" si="5"/>
        <v/>
      </c>
    </row>
    <row r="28" spans="1:52">
      <c r="A28" s="91">
        <f>'ادخال درجات التشخيصي'!A24</f>
        <v>18</v>
      </c>
      <c r="B28" s="19" t="str">
        <f>IF('ادخال درجات الاختبار الثاني '!B23="","",'ادخال درجات الاختبار الثاني '!B23)</f>
        <v/>
      </c>
      <c r="C28" s="19" t="str">
        <f>'ادخال درجات الاختبار الثاني '!AC23</f>
        <v/>
      </c>
      <c r="D28" s="92" t="str">
        <f>'ادخال درجات الاختبار الثاني '!AD23</f>
        <v/>
      </c>
      <c r="G28" t="str">
        <f>IF(B28="","",RANK(D28,$D:$D,1)+COUNTIF(D$11:$D28,D28)-1)</f>
        <v/>
      </c>
      <c r="H28" t="str">
        <f>IF(B28="","",RANK(D28,$D:$D)+COUNTIF($D$11:D28,D28)-1)</f>
        <v/>
      </c>
      <c r="J28" s="91">
        <v>18</v>
      </c>
      <c r="K28" s="19" t="str">
        <f t="shared" si="0"/>
        <v/>
      </c>
      <c r="L28" s="92" t="str">
        <f t="shared" si="1"/>
        <v/>
      </c>
      <c r="M28" s="219"/>
      <c r="N28" s="228">
        <f t="shared" si="2"/>
        <v>18</v>
      </c>
      <c r="O28" s="188" t="str">
        <f t="shared" si="3"/>
        <v/>
      </c>
      <c r="P28" s="166" t="str">
        <f>'ادخال درجات الاختبار الثاني '!AM23</f>
        <v/>
      </c>
      <c r="Q28" s="166" t="str">
        <f>'ادخال درجات الاختبار الثاني '!AO23</f>
        <v/>
      </c>
      <c r="R28" s="166" t="str">
        <f>'ادخال درجات الاختبار الثاني '!AQ23</f>
        <v/>
      </c>
      <c r="S28" s="166" t="str">
        <f>'ادخال درجات الاختبار الثاني '!AS23</f>
        <v/>
      </c>
      <c r="T28" s="166" t="str">
        <f>'ادخال درجات الاختبار الثاني '!AU23</f>
        <v/>
      </c>
      <c r="U28" s="166" t="str">
        <f>'ادخال درجات الاختبار الثاني '!AW23</f>
        <v/>
      </c>
      <c r="V28" s="166" t="str">
        <f>'ادخال درجات الاختبار الثاني '!AY23</f>
        <v/>
      </c>
      <c r="W28" s="166" t="str">
        <f>'ادخال درجات الاختبار الثاني '!BA23</f>
        <v/>
      </c>
      <c r="X28" s="166" t="str">
        <f>'ادخال درجات الاختبار الثاني '!BC23</f>
        <v/>
      </c>
      <c r="Y28" s="224" t="str">
        <f>'ادخال درجات الاختبار الثاني '!BE23</f>
        <v/>
      </c>
      <c r="Z28" s="224" t="str">
        <f>'ادخال درجات الاختبار الثاني '!BG23</f>
        <v/>
      </c>
      <c r="AA28" s="224" t="str">
        <f>'ادخال درجات الاختبار الثاني '!BI23</f>
        <v/>
      </c>
      <c r="AB28" s="224" t="str">
        <f>'ادخال درجات الاختبار الثاني '!BK23</f>
        <v/>
      </c>
      <c r="AC28" s="224" t="str">
        <f>'ادخال درجات الاختبار الثاني '!BM23</f>
        <v/>
      </c>
      <c r="AD28" s="224" t="str">
        <f>'ادخال درجات الاختبار الثاني '!BO23</f>
        <v/>
      </c>
      <c r="AE28" s="224" t="str">
        <f>'ادخال درجات الاختبار الثاني '!BQ23</f>
        <v/>
      </c>
      <c r="AF28" s="224" t="str">
        <f>'ادخال درجات الاختبار الثاني '!BS23</f>
        <v/>
      </c>
      <c r="AG28" s="224" t="str">
        <f>'ادخال درجات الاختبار الثاني '!BU23</f>
        <v/>
      </c>
      <c r="AH28" s="224" t="str">
        <f>'ادخال درجات الاختبار الثاني '!BW23</f>
        <v/>
      </c>
      <c r="AI28" s="224" t="str">
        <f>'ادخال درجات الاختبار الثاني '!BY23</f>
        <v/>
      </c>
      <c r="AJ28" s="224" t="str">
        <f>'ادخال درجات الاختبار الثاني '!CA23</f>
        <v/>
      </c>
      <c r="AK28" s="224" t="str">
        <f>'ادخال درجات الاختبار الثاني '!CC23</f>
        <v/>
      </c>
      <c r="AL28" s="224" t="str">
        <f>'ادخال درجات الاختبار الثاني '!CE23</f>
        <v/>
      </c>
      <c r="AM28" s="224" t="str">
        <f>'ادخال درجات الاختبار الثاني '!CG23</f>
        <v/>
      </c>
      <c r="AN28" s="224" t="str">
        <f>'ادخال درجات الاختبار الثاني '!CI23</f>
        <v/>
      </c>
      <c r="AX28" s="91">
        <v>18</v>
      </c>
      <c r="AY28" s="19" t="str">
        <f t="shared" si="4"/>
        <v/>
      </c>
      <c r="AZ28" s="92" t="str">
        <f t="shared" si="5"/>
        <v/>
      </c>
    </row>
    <row r="29" spans="1:52">
      <c r="A29" s="91">
        <f>'ادخال درجات التشخيصي'!A25</f>
        <v>19</v>
      </c>
      <c r="B29" s="19" t="str">
        <f>IF('ادخال درجات الاختبار الثاني '!B24="","",'ادخال درجات الاختبار الثاني '!B24)</f>
        <v/>
      </c>
      <c r="C29" s="19" t="str">
        <f>'ادخال درجات الاختبار الثاني '!AC24</f>
        <v/>
      </c>
      <c r="D29" s="92" t="str">
        <f>'ادخال درجات الاختبار الثاني '!AD24</f>
        <v/>
      </c>
      <c r="G29" t="str">
        <f>IF(B29="","",RANK(D29,$D:$D,1)+COUNTIF(D$11:$D29,D29)-1)</f>
        <v/>
      </c>
      <c r="H29" t="str">
        <f>IF(B29="","",RANK(D29,$D:$D)+COUNTIF($D$11:D29,D29)-1)</f>
        <v/>
      </c>
      <c r="J29" s="91">
        <v>19</v>
      </c>
      <c r="K29" s="19" t="str">
        <f t="shared" si="0"/>
        <v/>
      </c>
      <c r="L29" s="92" t="str">
        <f t="shared" si="1"/>
        <v/>
      </c>
      <c r="M29" s="219"/>
      <c r="N29" s="228">
        <f t="shared" si="2"/>
        <v>19</v>
      </c>
      <c r="O29" s="188" t="str">
        <f t="shared" si="3"/>
        <v/>
      </c>
      <c r="P29" s="166" t="str">
        <f>'ادخال درجات الاختبار الثاني '!AM24</f>
        <v/>
      </c>
      <c r="Q29" s="166" t="str">
        <f>'ادخال درجات الاختبار الثاني '!AO24</f>
        <v/>
      </c>
      <c r="R29" s="166" t="str">
        <f>'ادخال درجات الاختبار الثاني '!AQ24</f>
        <v/>
      </c>
      <c r="S29" s="166" t="str">
        <f>'ادخال درجات الاختبار الثاني '!AS24</f>
        <v/>
      </c>
      <c r="T29" s="166" t="str">
        <f>'ادخال درجات الاختبار الثاني '!AU24</f>
        <v/>
      </c>
      <c r="U29" s="166" t="str">
        <f>'ادخال درجات الاختبار الثاني '!AW24</f>
        <v/>
      </c>
      <c r="V29" s="166" t="str">
        <f>'ادخال درجات الاختبار الثاني '!AY24</f>
        <v/>
      </c>
      <c r="W29" s="166" t="str">
        <f>'ادخال درجات الاختبار الثاني '!BA24</f>
        <v/>
      </c>
      <c r="X29" s="166" t="str">
        <f>'ادخال درجات الاختبار الثاني '!BC24</f>
        <v/>
      </c>
      <c r="Y29" s="224" t="str">
        <f>'ادخال درجات الاختبار الثاني '!BE24</f>
        <v/>
      </c>
      <c r="Z29" s="224" t="str">
        <f>'ادخال درجات الاختبار الثاني '!BG24</f>
        <v/>
      </c>
      <c r="AA29" s="224" t="str">
        <f>'ادخال درجات الاختبار الثاني '!BI24</f>
        <v/>
      </c>
      <c r="AB29" s="224" t="str">
        <f>'ادخال درجات الاختبار الثاني '!BK24</f>
        <v/>
      </c>
      <c r="AC29" s="224" t="str">
        <f>'ادخال درجات الاختبار الثاني '!BM24</f>
        <v/>
      </c>
      <c r="AD29" s="224" t="str">
        <f>'ادخال درجات الاختبار الثاني '!BO24</f>
        <v/>
      </c>
      <c r="AE29" s="224" t="str">
        <f>'ادخال درجات الاختبار الثاني '!BQ24</f>
        <v/>
      </c>
      <c r="AF29" s="224" t="str">
        <f>'ادخال درجات الاختبار الثاني '!BS24</f>
        <v/>
      </c>
      <c r="AG29" s="224" t="str">
        <f>'ادخال درجات الاختبار الثاني '!BU24</f>
        <v/>
      </c>
      <c r="AH29" s="224" t="str">
        <f>'ادخال درجات الاختبار الثاني '!BW24</f>
        <v/>
      </c>
      <c r="AI29" s="224" t="str">
        <f>'ادخال درجات الاختبار الثاني '!BY24</f>
        <v/>
      </c>
      <c r="AJ29" s="224" t="str">
        <f>'ادخال درجات الاختبار الثاني '!CA24</f>
        <v/>
      </c>
      <c r="AK29" s="224" t="str">
        <f>'ادخال درجات الاختبار الثاني '!CC24</f>
        <v/>
      </c>
      <c r="AL29" s="224" t="str">
        <f>'ادخال درجات الاختبار الثاني '!CE24</f>
        <v/>
      </c>
      <c r="AM29" s="224" t="str">
        <f>'ادخال درجات الاختبار الثاني '!CG24</f>
        <v/>
      </c>
      <c r="AN29" s="224" t="str">
        <f>'ادخال درجات الاختبار الثاني '!CI24</f>
        <v/>
      </c>
      <c r="AX29" s="91">
        <v>19</v>
      </c>
      <c r="AY29" s="19" t="str">
        <f t="shared" si="4"/>
        <v/>
      </c>
      <c r="AZ29" s="92" t="str">
        <f t="shared" si="5"/>
        <v/>
      </c>
    </row>
    <row r="30" spans="1:52">
      <c r="A30" s="91">
        <f>'ادخال درجات التشخيصي'!A26</f>
        <v>20</v>
      </c>
      <c r="B30" s="19" t="str">
        <f>IF('ادخال درجات الاختبار الثاني '!B25="","",'ادخال درجات الاختبار الثاني '!B25)</f>
        <v/>
      </c>
      <c r="C30" s="19" t="str">
        <f>'ادخال درجات الاختبار الثاني '!AC25</f>
        <v/>
      </c>
      <c r="D30" s="92" t="str">
        <f>'ادخال درجات الاختبار الثاني '!AD25</f>
        <v/>
      </c>
      <c r="G30" t="str">
        <f>IF(B30="","",RANK(D30,$D:$D,1)+COUNTIF(D$11:$D30,D30)-1)</f>
        <v/>
      </c>
      <c r="H30" t="str">
        <f>IF(B30="","",RANK(D30,$D:$D)+COUNTIF($D$11:D30,D30)-1)</f>
        <v/>
      </c>
      <c r="J30" s="91">
        <v>20</v>
      </c>
      <c r="K30" s="19" t="str">
        <f t="shared" si="0"/>
        <v/>
      </c>
      <c r="L30" s="92" t="str">
        <f t="shared" si="1"/>
        <v/>
      </c>
      <c r="M30" s="219"/>
      <c r="N30" s="228">
        <f t="shared" si="2"/>
        <v>20</v>
      </c>
      <c r="O30" s="188" t="str">
        <f t="shared" si="3"/>
        <v/>
      </c>
      <c r="P30" s="166" t="str">
        <f>'ادخال درجات الاختبار الثاني '!AM25</f>
        <v/>
      </c>
      <c r="Q30" s="166" t="str">
        <f>'ادخال درجات الاختبار الثاني '!AO25</f>
        <v/>
      </c>
      <c r="R30" s="166" t="str">
        <f>'ادخال درجات الاختبار الثاني '!AQ25</f>
        <v/>
      </c>
      <c r="S30" s="166" t="str">
        <f>'ادخال درجات الاختبار الثاني '!AS25</f>
        <v/>
      </c>
      <c r="T30" s="166" t="str">
        <f>'ادخال درجات الاختبار الثاني '!AU25</f>
        <v/>
      </c>
      <c r="U30" s="166" t="str">
        <f>'ادخال درجات الاختبار الثاني '!AW25</f>
        <v/>
      </c>
      <c r="V30" s="166" t="str">
        <f>'ادخال درجات الاختبار الثاني '!AY25</f>
        <v/>
      </c>
      <c r="W30" s="166" t="str">
        <f>'ادخال درجات الاختبار الثاني '!BA25</f>
        <v/>
      </c>
      <c r="X30" s="166" t="str">
        <f>'ادخال درجات الاختبار الثاني '!BC25</f>
        <v/>
      </c>
      <c r="Y30" s="224" t="str">
        <f>'ادخال درجات الاختبار الثاني '!BE25</f>
        <v/>
      </c>
      <c r="Z30" s="224" t="str">
        <f>'ادخال درجات الاختبار الثاني '!BG25</f>
        <v/>
      </c>
      <c r="AA30" s="224" t="str">
        <f>'ادخال درجات الاختبار الثاني '!BI25</f>
        <v/>
      </c>
      <c r="AB30" s="224" t="str">
        <f>'ادخال درجات الاختبار الثاني '!BK25</f>
        <v/>
      </c>
      <c r="AC30" s="224" t="str">
        <f>'ادخال درجات الاختبار الثاني '!BM25</f>
        <v/>
      </c>
      <c r="AD30" s="224" t="str">
        <f>'ادخال درجات الاختبار الثاني '!BO25</f>
        <v/>
      </c>
      <c r="AE30" s="224" t="str">
        <f>'ادخال درجات الاختبار الثاني '!BQ25</f>
        <v/>
      </c>
      <c r="AF30" s="224" t="str">
        <f>'ادخال درجات الاختبار الثاني '!BS25</f>
        <v/>
      </c>
      <c r="AG30" s="224" t="str">
        <f>'ادخال درجات الاختبار الثاني '!BU25</f>
        <v/>
      </c>
      <c r="AH30" s="224" t="str">
        <f>'ادخال درجات الاختبار الثاني '!BW25</f>
        <v/>
      </c>
      <c r="AI30" s="224" t="str">
        <f>'ادخال درجات الاختبار الثاني '!BY25</f>
        <v/>
      </c>
      <c r="AJ30" s="224" t="str">
        <f>'ادخال درجات الاختبار الثاني '!CA25</f>
        <v/>
      </c>
      <c r="AK30" s="224" t="str">
        <f>'ادخال درجات الاختبار الثاني '!CC25</f>
        <v/>
      </c>
      <c r="AL30" s="224" t="str">
        <f>'ادخال درجات الاختبار الثاني '!CE25</f>
        <v/>
      </c>
      <c r="AM30" s="224" t="str">
        <f>'ادخال درجات الاختبار الثاني '!CG25</f>
        <v/>
      </c>
      <c r="AN30" s="224" t="str">
        <f>'ادخال درجات الاختبار الثاني '!CI25</f>
        <v/>
      </c>
      <c r="AX30" s="91">
        <v>20</v>
      </c>
      <c r="AY30" s="19" t="str">
        <f t="shared" si="4"/>
        <v/>
      </c>
      <c r="AZ30" s="92" t="str">
        <f t="shared" si="5"/>
        <v/>
      </c>
    </row>
    <row r="31" spans="1:52">
      <c r="A31" s="91">
        <f>'ادخال درجات التشخيصي'!A27</f>
        <v>21</v>
      </c>
      <c r="B31" s="19" t="str">
        <f>IF('ادخال درجات الاختبار الثاني '!B26="","",'ادخال درجات الاختبار الثاني '!B26)</f>
        <v/>
      </c>
      <c r="C31" s="19" t="str">
        <f>'ادخال درجات الاختبار الثاني '!AC26</f>
        <v/>
      </c>
      <c r="D31" s="92" t="str">
        <f>'ادخال درجات الاختبار الثاني '!AD26</f>
        <v/>
      </c>
      <c r="G31" t="str">
        <f>IF(B31="","",RANK(D31,$D:$D,1)+COUNTIF(D$11:$D31,D31)-1)</f>
        <v/>
      </c>
      <c r="H31" t="str">
        <f>IF(B31="","",RANK(D31,$D:$D)+COUNTIF($D$11:D31,D31)-1)</f>
        <v/>
      </c>
      <c r="J31" s="91">
        <v>21</v>
      </c>
      <c r="K31" s="19" t="str">
        <f t="shared" si="0"/>
        <v/>
      </c>
      <c r="L31" s="92" t="str">
        <f t="shared" si="1"/>
        <v/>
      </c>
      <c r="M31" s="219"/>
      <c r="N31" s="228">
        <f t="shared" si="2"/>
        <v>21</v>
      </c>
      <c r="O31" s="188" t="str">
        <f t="shared" si="3"/>
        <v/>
      </c>
      <c r="P31" s="166" t="str">
        <f>'ادخال درجات الاختبار الثاني '!AM26</f>
        <v/>
      </c>
      <c r="Q31" s="166" t="str">
        <f>'ادخال درجات الاختبار الثاني '!AO26</f>
        <v/>
      </c>
      <c r="R31" s="166" t="str">
        <f>'ادخال درجات الاختبار الثاني '!AQ26</f>
        <v/>
      </c>
      <c r="S31" s="166" t="str">
        <f>'ادخال درجات الاختبار الثاني '!AS26</f>
        <v/>
      </c>
      <c r="T31" s="166" t="str">
        <f>'ادخال درجات الاختبار الثاني '!AU26</f>
        <v/>
      </c>
      <c r="U31" s="166" t="str">
        <f>'ادخال درجات الاختبار الثاني '!AW26</f>
        <v/>
      </c>
      <c r="V31" s="166" t="str">
        <f>'ادخال درجات الاختبار الثاني '!AY26</f>
        <v/>
      </c>
      <c r="W31" s="166" t="str">
        <f>'ادخال درجات الاختبار الثاني '!BA26</f>
        <v/>
      </c>
      <c r="X31" s="166" t="str">
        <f>'ادخال درجات الاختبار الثاني '!BC26</f>
        <v/>
      </c>
      <c r="Y31" s="224" t="str">
        <f>'ادخال درجات الاختبار الثاني '!BE26</f>
        <v/>
      </c>
      <c r="Z31" s="224" t="str">
        <f>'ادخال درجات الاختبار الثاني '!BG26</f>
        <v/>
      </c>
      <c r="AA31" s="224" t="str">
        <f>'ادخال درجات الاختبار الثاني '!BI26</f>
        <v/>
      </c>
      <c r="AB31" s="224" t="str">
        <f>'ادخال درجات الاختبار الثاني '!BK26</f>
        <v/>
      </c>
      <c r="AC31" s="224" t="str">
        <f>'ادخال درجات الاختبار الثاني '!BM26</f>
        <v/>
      </c>
      <c r="AD31" s="224" t="str">
        <f>'ادخال درجات الاختبار الثاني '!BO26</f>
        <v/>
      </c>
      <c r="AE31" s="224" t="str">
        <f>'ادخال درجات الاختبار الثاني '!BQ26</f>
        <v/>
      </c>
      <c r="AF31" s="224" t="str">
        <f>'ادخال درجات الاختبار الثاني '!BS26</f>
        <v/>
      </c>
      <c r="AG31" s="224" t="str">
        <f>'ادخال درجات الاختبار الثاني '!BU26</f>
        <v/>
      </c>
      <c r="AH31" s="224" t="str">
        <f>'ادخال درجات الاختبار الثاني '!BW26</f>
        <v/>
      </c>
      <c r="AI31" s="224" t="str">
        <f>'ادخال درجات الاختبار الثاني '!BY26</f>
        <v/>
      </c>
      <c r="AJ31" s="224" t="str">
        <f>'ادخال درجات الاختبار الثاني '!CA26</f>
        <v/>
      </c>
      <c r="AK31" s="224" t="str">
        <f>'ادخال درجات الاختبار الثاني '!CC26</f>
        <v/>
      </c>
      <c r="AL31" s="224" t="str">
        <f>'ادخال درجات الاختبار الثاني '!CE26</f>
        <v/>
      </c>
      <c r="AM31" s="224" t="str">
        <f>'ادخال درجات الاختبار الثاني '!CG26</f>
        <v/>
      </c>
      <c r="AN31" s="224" t="str">
        <f>'ادخال درجات الاختبار الثاني '!CI26</f>
        <v/>
      </c>
      <c r="AX31" s="91">
        <v>21</v>
      </c>
      <c r="AY31" s="19" t="str">
        <f t="shared" si="4"/>
        <v/>
      </c>
      <c r="AZ31" s="92" t="str">
        <f t="shared" si="5"/>
        <v/>
      </c>
    </row>
    <row r="32" spans="1:52">
      <c r="A32" s="91">
        <f>'ادخال درجات التشخيصي'!A28</f>
        <v>22</v>
      </c>
      <c r="B32" s="19" t="str">
        <f>IF('ادخال درجات الاختبار الثاني '!B27="","",'ادخال درجات الاختبار الثاني '!B27)</f>
        <v/>
      </c>
      <c r="C32" s="19" t="str">
        <f>'ادخال درجات الاختبار الثاني '!AC27</f>
        <v/>
      </c>
      <c r="D32" s="92" t="str">
        <f>'ادخال درجات الاختبار الثاني '!AD27</f>
        <v/>
      </c>
      <c r="G32" t="str">
        <f>IF(B32="","",RANK(D32,$D:$D,1)+COUNTIF(D$11:$D32,D32)-1)</f>
        <v/>
      </c>
      <c r="H32" t="str">
        <f>IF(B32="","",RANK(D32,$D:$D)+COUNTIF($D$11:D32,D32)-1)</f>
        <v/>
      </c>
      <c r="J32" s="91">
        <v>22</v>
      </c>
      <c r="K32" s="19" t="str">
        <f t="shared" si="0"/>
        <v/>
      </c>
      <c r="L32" s="92" t="str">
        <f t="shared" si="1"/>
        <v/>
      </c>
      <c r="M32" s="219"/>
      <c r="N32" s="228">
        <f t="shared" si="2"/>
        <v>22</v>
      </c>
      <c r="O32" s="188" t="str">
        <f t="shared" si="3"/>
        <v/>
      </c>
      <c r="P32" s="166" t="str">
        <f>'ادخال درجات الاختبار الثاني '!AM27</f>
        <v/>
      </c>
      <c r="Q32" s="166" t="str">
        <f>'ادخال درجات الاختبار الثاني '!AO27</f>
        <v/>
      </c>
      <c r="R32" s="166" t="str">
        <f>'ادخال درجات الاختبار الثاني '!AQ27</f>
        <v/>
      </c>
      <c r="S32" s="166" t="str">
        <f>'ادخال درجات الاختبار الثاني '!AS27</f>
        <v/>
      </c>
      <c r="T32" s="166" t="str">
        <f>'ادخال درجات الاختبار الثاني '!AU27</f>
        <v/>
      </c>
      <c r="U32" s="166" t="str">
        <f>'ادخال درجات الاختبار الثاني '!AW27</f>
        <v/>
      </c>
      <c r="V32" s="166" t="str">
        <f>'ادخال درجات الاختبار الثاني '!AY27</f>
        <v/>
      </c>
      <c r="W32" s="166" t="str">
        <f>'ادخال درجات الاختبار الثاني '!BA27</f>
        <v/>
      </c>
      <c r="X32" s="166" t="str">
        <f>'ادخال درجات الاختبار الثاني '!BC27</f>
        <v/>
      </c>
      <c r="Y32" s="224" t="str">
        <f>'ادخال درجات الاختبار الثاني '!BE27</f>
        <v/>
      </c>
      <c r="Z32" s="224" t="str">
        <f>'ادخال درجات الاختبار الثاني '!BG27</f>
        <v/>
      </c>
      <c r="AA32" s="224" t="str">
        <f>'ادخال درجات الاختبار الثاني '!BI27</f>
        <v/>
      </c>
      <c r="AB32" s="224" t="str">
        <f>'ادخال درجات الاختبار الثاني '!BK27</f>
        <v/>
      </c>
      <c r="AC32" s="224" t="str">
        <f>'ادخال درجات الاختبار الثاني '!BM27</f>
        <v/>
      </c>
      <c r="AD32" s="224" t="str">
        <f>'ادخال درجات الاختبار الثاني '!BO27</f>
        <v/>
      </c>
      <c r="AE32" s="224" t="str">
        <f>'ادخال درجات الاختبار الثاني '!BQ27</f>
        <v/>
      </c>
      <c r="AF32" s="224" t="str">
        <f>'ادخال درجات الاختبار الثاني '!BS27</f>
        <v/>
      </c>
      <c r="AG32" s="224" t="str">
        <f>'ادخال درجات الاختبار الثاني '!BU27</f>
        <v/>
      </c>
      <c r="AH32" s="224" t="str">
        <f>'ادخال درجات الاختبار الثاني '!BW27</f>
        <v/>
      </c>
      <c r="AI32" s="224" t="str">
        <f>'ادخال درجات الاختبار الثاني '!BY27</f>
        <v/>
      </c>
      <c r="AJ32" s="224" t="str">
        <f>'ادخال درجات الاختبار الثاني '!CA27</f>
        <v/>
      </c>
      <c r="AK32" s="224" t="str">
        <f>'ادخال درجات الاختبار الثاني '!CC27</f>
        <v/>
      </c>
      <c r="AL32" s="224" t="str">
        <f>'ادخال درجات الاختبار الثاني '!CE27</f>
        <v/>
      </c>
      <c r="AM32" s="224" t="str">
        <f>'ادخال درجات الاختبار الثاني '!CG27</f>
        <v/>
      </c>
      <c r="AN32" s="224" t="str">
        <f>'ادخال درجات الاختبار الثاني '!CI27</f>
        <v/>
      </c>
      <c r="AX32" s="91">
        <v>22</v>
      </c>
      <c r="AY32" s="19" t="str">
        <f t="shared" si="4"/>
        <v/>
      </c>
      <c r="AZ32" s="92" t="str">
        <f t="shared" si="5"/>
        <v/>
      </c>
    </row>
    <row r="33" spans="1:52">
      <c r="A33" s="91">
        <f>'ادخال درجات التشخيصي'!A29</f>
        <v>23</v>
      </c>
      <c r="B33" s="19" t="str">
        <f>IF('ادخال درجات الاختبار الثاني '!B28="","",'ادخال درجات الاختبار الثاني '!B28)</f>
        <v/>
      </c>
      <c r="C33" s="19" t="str">
        <f>'ادخال درجات الاختبار الثاني '!AC28</f>
        <v/>
      </c>
      <c r="D33" s="92" t="str">
        <f>'ادخال درجات الاختبار الثاني '!AD28</f>
        <v/>
      </c>
      <c r="G33" t="str">
        <f>IF(B33="","",RANK(D33,$D:$D,1)+COUNTIF(D$11:$D33,D33)-1)</f>
        <v/>
      </c>
      <c r="H33" t="str">
        <f>IF(B33="","",RANK(D33,$D:$D)+COUNTIF($D$11:D33,D33)-1)</f>
        <v/>
      </c>
      <c r="J33" s="91">
        <v>23</v>
      </c>
      <c r="K33" s="19" t="str">
        <f t="shared" si="0"/>
        <v/>
      </c>
      <c r="L33" s="92" t="str">
        <f t="shared" si="1"/>
        <v/>
      </c>
      <c r="M33" s="219"/>
      <c r="N33" s="228">
        <f t="shared" si="2"/>
        <v>23</v>
      </c>
      <c r="O33" s="188" t="str">
        <f t="shared" si="3"/>
        <v/>
      </c>
      <c r="P33" s="166" t="str">
        <f>'ادخال درجات الاختبار الثاني '!AM28</f>
        <v/>
      </c>
      <c r="Q33" s="166" t="str">
        <f>'ادخال درجات الاختبار الثاني '!AO28</f>
        <v/>
      </c>
      <c r="R33" s="166" t="str">
        <f>'ادخال درجات الاختبار الثاني '!AQ28</f>
        <v/>
      </c>
      <c r="S33" s="166" t="str">
        <f>'ادخال درجات الاختبار الثاني '!AS28</f>
        <v/>
      </c>
      <c r="T33" s="166" t="str">
        <f>'ادخال درجات الاختبار الثاني '!AU28</f>
        <v/>
      </c>
      <c r="U33" s="166" t="str">
        <f>'ادخال درجات الاختبار الثاني '!AW28</f>
        <v/>
      </c>
      <c r="V33" s="166" t="str">
        <f>'ادخال درجات الاختبار الثاني '!AY28</f>
        <v/>
      </c>
      <c r="W33" s="166" t="str">
        <f>'ادخال درجات الاختبار الثاني '!BA28</f>
        <v/>
      </c>
      <c r="X33" s="166" t="str">
        <f>'ادخال درجات الاختبار الثاني '!BC28</f>
        <v/>
      </c>
      <c r="Y33" s="224" t="str">
        <f>'ادخال درجات الاختبار الثاني '!BE28</f>
        <v/>
      </c>
      <c r="Z33" s="224" t="str">
        <f>'ادخال درجات الاختبار الثاني '!BG28</f>
        <v/>
      </c>
      <c r="AA33" s="224" t="str">
        <f>'ادخال درجات الاختبار الثاني '!BI28</f>
        <v/>
      </c>
      <c r="AB33" s="224" t="str">
        <f>'ادخال درجات الاختبار الثاني '!BK28</f>
        <v/>
      </c>
      <c r="AC33" s="224" t="str">
        <f>'ادخال درجات الاختبار الثاني '!BM28</f>
        <v/>
      </c>
      <c r="AD33" s="224" t="str">
        <f>'ادخال درجات الاختبار الثاني '!BO28</f>
        <v/>
      </c>
      <c r="AE33" s="224" t="str">
        <f>'ادخال درجات الاختبار الثاني '!BQ28</f>
        <v/>
      </c>
      <c r="AF33" s="224" t="str">
        <f>'ادخال درجات الاختبار الثاني '!BS28</f>
        <v/>
      </c>
      <c r="AG33" s="224" t="str">
        <f>'ادخال درجات الاختبار الثاني '!BU28</f>
        <v/>
      </c>
      <c r="AH33" s="224" t="str">
        <f>'ادخال درجات الاختبار الثاني '!BW28</f>
        <v/>
      </c>
      <c r="AI33" s="224" t="str">
        <f>'ادخال درجات الاختبار الثاني '!BY28</f>
        <v/>
      </c>
      <c r="AJ33" s="224" t="str">
        <f>'ادخال درجات الاختبار الثاني '!CA28</f>
        <v/>
      </c>
      <c r="AK33" s="224" t="str">
        <f>'ادخال درجات الاختبار الثاني '!CC28</f>
        <v/>
      </c>
      <c r="AL33" s="224" t="str">
        <f>'ادخال درجات الاختبار الثاني '!CE28</f>
        <v/>
      </c>
      <c r="AM33" s="224" t="str">
        <f>'ادخال درجات الاختبار الثاني '!CG28</f>
        <v/>
      </c>
      <c r="AN33" s="224" t="str">
        <f>'ادخال درجات الاختبار الثاني '!CI28</f>
        <v/>
      </c>
      <c r="AX33" s="91">
        <v>23</v>
      </c>
      <c r="AY33" s="19" t="str">
        <f t="shared" si="4"/>
        <v/>
      </c>
      <c r="AZ33" s="92" t="str">
        <f t="shared" si="5"/>
        <v/>
      </c>
    </row>
    <row r="34" spans="1:52">
      <c r="A34" s="91">
        <f>'ادخال درجات التشخيصي'!A30</f>
        <v>24</v>
      </c>
      <c r="B34" s="19" t="str">
        <f>IF('ادخال درجات الاختبار الثاني '!B29="","",'ادخال درجات الاختبار الثاني '!B29)</f>
        <v/>
      </c>
      <c r="C34" s="19" t="str">
        <f>'ادخال درجات الاختبار الثاني '!AC29</f>
        <v/>
      </c>
      <c r="D34" s="92" t="str">
        <f>'ادخال درجات الاختبار الثاني '!AD29</f>
        <v/>
      </c>
      <c r="G34" t="str">
        <f>IF(B34="","",RANK(D34,$D:$D,1)+COUNTIF(D$11:$D34,D34)-1)</f>
        <v/>
      </c>
      <c r="H34" t="str">
        <f>IF(B34="","",RANK(D34,$D:$D)+COUNTIF($D$11:D34,D34)-1)</f>
        <v/>
      </c>
      <c r="J34" s="91">
        <v>24</v>
      </c>
      <c r="K34" s="19" t="str">
        <f t="shared" si="0"/>
        <v/>
      </c>
      <c r="L34" s="92" t="str">
        <f t="shared" si="1"/>
        <v/>
      </c>
      <c r="M34" s="219"/>
      <c r="N34" s="228">
        <f t="shared" si="2"/>
        <v>24</v>
      </c>
      <c r="O34" s="188" t="str">
        <f t="shared" si="3"/>
        <v/>
      </c>
      <c r="P34" s="166" t="str">
        <f>'ادخال درجات الاختبار الثاني '!AM29</f>
        <v/>
      </c>
      <c r="Q34" s="166" t="str">
        <f>'ادخال درجات الاختبار الثاني '!AO29</f>
        <v/>
      </c>
      <c r="R34" s="166" t="str">
        <f>'ادخال درجات الاختبار الثاني '!AQ29</f>
        <v/>
      </c>
      <c r="S34" s="166" t="str">
        <f>'ادخال درجات الاختبار الثاني '!AS29</f>
        <v/>
      </c>
      <c r="T34" s="166" t="str">
        <f>'ادخال درجات الاختبار الثاني '!AU29</f>
        <v/>
      </c>
      <c r="U34" s="166" t="str">
        <f>'ادخال درجات الاختبار الثاني '!AW29</f>
        <v/>
      </c>
      <c r="V34" s="166" t="str">
        <f>'ادخال درجات الاختبار الثاني '!AY29</f>
        <v/>
      </c>
      <c r="W34" s="166" t="str">
        <f>'ادخال درجات الاختبار الثاني '!BA29</f>
        <v/>
      </c>
      <c r="X34" s="166" t="str">
        <f>'ادخال درجات الاختبار الثاني '!BC29</f>
        <v/>
      </c>
      <c r="Y34" s="224" t="str">
        <f>'ادخال درجات الاختبار الثاني '!BE29</f>
        <v/>
      </c>
      <c r="Z34" s="224" t="str">
        <f>'ادخال درجات الاختبار الثاني '!BG29</f>
        <v/>
      </c>
      <c r="AA34" s="224" t="str">
        <f>'ادخال درجات الاختبار الثاني '!BI29</f>
        <v/>
      </c>
      <c r="AB34" s="224" t="str">
        <f>'ادخال درجات الاختبار الثاني '!BK29</f>
        <v/>
      </c>
      <c r="AC34" s="224" t="str">
        <f>'ادخال درجات الاختبار الثاني '!BM29</f>
        <v/>
      </c>
      <c r="AD34" s="224" t="str">
        <f>'ادخال درجات الاختبار الثاني '!BO29</f>
        <v/>
      </c>
      <c r="AE34" s="224" t="str">
        <f>'ادخال درجات الاختبار الثاني '!BQ29</f>
        <v/>
      </c>
      <c r="AF34" s="224" t="str">
        <f>'ادخال درجات الاختبار الثاني '!BS29</f>
        <v/>
      </c>
      <c r="AG34" s="224" t="str">
        <f>'ادخال درجات الاختبار الثاني '!BU29</f>
        <v/>
      </c>
      <c r="AH34" s="224" t="str">
        <f>'ادخال درجات الاختبار الثاني '!BW29</f>
        <v/>
      </c>
      <c r="AI34" s="224" t="str">
        <f>'ادخال درجات الاختبار الثاني '!BY29</f>
        <v/>
      </c>
      <c r="AJ34" s="224" t="str">
        <f>'ادخال درجات الاختبار الثاني '!CA29</f>
        <v/>
      </c>
      <c r="AK34" s="224" t="str">
        <f>'ادخال درجات الاختبار الثاني '!CC29</f>
        <v/>
      </c>
      <c r="AL34" s="224" t="str">
        <f>'ادخال درجات الاختبار الثاني '!CE29</f>
        <v/>
      </c>
      <c r="AM34" s="224" t="str">
        <f>'ادخال درجات الاختبار الثاني '!CG29</f>
        <v/>
      </c>
      <c r="AN34" s="224" t="str">
        <f>'ادخال درجات الاختبار الثاني '!CI29</f>
        <v/>
      </c>
      <c r="AX34" s="91">
        <v>24</v>
      </c>
      <c r="AY34" s="19" t="str">
        <f t="shared" si="4"/>
        <v/>
      </c>
      <c r="AZ34" s="92" t="str">
        <f t="shared" si="5"/>
        <v/>
      </c>
    </row>
    <row r="35" spans="1:52">
      <c r="A35" s="91">
        <f>'ادخال درجات التشخيصي'!A31</f>
        <v>25</v>
      </c>
      <c r="B35" s="19" t="str">
        <f>IF('ادخال درجات الاختبار الثاني '!B30="","",'ادخال درجات الاختبار الثاني '!B30)</f>
        <v/>
      </c>
      <c r="C35" s="19" t="str">
        <f>'ادخال درجات الاختبار الثاني '!AC30</f>
        <v/>
      </c>
      <c r="D35" s="92" t="str">
        <f>'ادخال درجات الاختبار الثاني '!AD30</f>
        <v/>
      </c>
      <c r="G35" t="str">
        <f>IF(B35="","",RANK(D35,$D:$D,1)+COUNTIF(D$11:$D35,D35)-1)</f>
        <v/>
      </c>
      <c r="H35" t="str">
        <f>IF(B35="","",RANK(D35,$D:$D)+COUNTIF($D$11:D35,D35)-1)</f>
        <v/>
      </c>
      <c r="J35" s="91">
        <v>25</v>
      </c>
      <c r="K35" s="19" t="str">
        <f t="shared" si="0"/>
        <v/>
      </c>
      <c r="L35" s="92" t="str">
        <f t="shared" si="1"/>
        <v/>
      </c>
      <c r="M35" s="219"/>
      <c r="N35" s="228">
        <f t="shared" si="2"/>
        <v>25</v>
      </c>
      <c r="O35" s="188" t="str">
        <f t="shared" si="3"/>
        <v/>
      </c>
      <c r="P35" s="166" t="str">
        <f>'ادخال درجات الاختبار الثاني '!AM30</f>
        <v/>
      </c>
      <c r="Q35" s="166" t="str">
        <f>'ادخال درجات الاختبار الثاني '!AO30</f>
        <v/>
      </c>
      <c r="R35" s="166" t="str">
        <f>'ادخال درجات الاختبار الثاني '!AQ30</f>
        <v/>
      </c>
      <c r="S35" s="166" t="str">
        <f>'ادخال درجات الاختبار الثاني '!AS30</f>
        <v/>
      </c>
      <c r="T35" s="166" t="str">
        <f>'ادخال درجات الاختبار الثاني '!AU30</f>
        <v/>
      </c>
      <c r="U35" s="166" t="str">
        <f>'ادخال درجات الاختبار الثاني '!AW30</f>
        <v/>
      </c>
      <c r="V35" s="166" t="str">
        <f>'ادخال درجات الاختبار الثاني '!AY30</f>
        <v/>
      </c>
      <c r="W35" s="166" t="str">
        <f>'ادخال درجات الاختبار الثاني '!BA30</f>
        <v/>
      </c>
      <c r="X35" s="166" t="str">
        <f>'ادخال درجات الاختبار الثاني '!BC30</f>
        <v/>
      </c>
      <c r="Y35" s="224" t="str">
        <f>'ادخال درجات الاختبار الثاني '!BE30</f>
        <v/>
      </c>
      <c r="Z35" s="224" t="str">
        <f>'ادخال درجات الاختبار الثاني '!BG30</f>
        <v/>
      </c>
      <c r="AA35" s="224" t="str">
        <f>'ادخال درجات الاختبار الثاني '!BI30</f>
        <v/>
      </c>
      <c r="AB35" s="224" t="str">
        <f>'ادخال درجات الاختبار الثاني '!BK30</f>
        <v/>
      </c>
      <c r="AC35" s="224" t="str">
        <f>'ادخال درجات الاختبار الثاني '!BM30</f>
        <v/>
      </c>
      <c r="AD35" s="224" t="str">
        <f>'ادخال درجات الاختبار الثاني '!BO30</f>
        <v/>
      </c>
      <c r="AE35" s="224" t="str">
        <f>'ادخال درجات الاختبار الثاني '!BQ30</f>
        <v/>
      </c>
      <c r="AF35" s="224" t="str">
        <f>'ادخال درجات الاختبار الثاني '!BS30</f>
        <v/>
      </c>
      <c r="AG35" s="224" t="str">
        <f>'ادخال درجات الاختبار الثاني '!BU30</f>
        <v/>
      </c>
      <c r="AH35" s="224" t="str">
        <f>'ادخال درجات الاختبار الثاني '!BW30</f>
        <v/>
      </c>
      <c r="AI35" s="224" t="str">
        <f>'ادخال درجات الاختبار الثاني '!BY30</f>
        <v/>
      </c>
      <c r="AJ35" s="224" t="str">
        <f>'ادخال درجات الاختبار الثاني '!CA30</f>
        <v/>
      </c>
      <c r="AK35" s="224" t="str">
        <f>'ادخال درجات الاختبار الثاني '!CC30</f>
        <v/>
      </c>
      <c r="AL35" s="224" t="str">
        <f>'ادخال درجات الاختبار الثاني '!CE30</f>
        <v/>
      </c>
      <c r="AM35" s="224" t="str">
        <f>'ادخال درجات الاختبار الثاني '!CG30</f>
        <v/>
      </c>
      <c r="AN35" s="224" t="str">
        <f>'ادخال درجات الاختبار الثاني '!CI30</f>
        <v/>
      </c>
      <c r="AX35" s="91">
        <v>25</v>
      </c>
      <c r="AY35" s="19" t="str">
        <f t="shared" si="4"/>
        <v/>
      </c>
      <c r="AZ35" s="92" t="str">
        <f t="shared" si="5"/>
        <v/>
      </c>
    </row>
    <row r="36" spans="1:52">
      <c r="A36" s="91">
        <f>'ادخال درجات التشخيصي'!A32</f>
        <v>26</v>
      </c>
      <c r="B36" s="19" t="str">
        <f>IF('ادخال درجات الاختبار الثاني '!B31="","",'ادخال درجات الاختبار الثاني '!B31)</f>
        <v/>
      </c>
      <c r="C36" s="19" t="str">
        <f>'ادخال درجات الاختبار الثاني '!AC31</f>
        <v/>
      </c>
      <c r="D36" s="92" t="str">
        <f>'ادخال درجات الاختبار الثاني '!AD31</f>
        <v/>
      </c>
      <c r="G36" t="str">
        <f>IF(B36="","",RANK(D36,$D:$D,1)+COUNTIF(D$11:$D36,D36)-1)</f>
        <v/>
      </c>
      <c r="H36" t="str">
        <f>IF(B36="","",RANK(D36,$D:$D)+COUNTIF($D$11:D36,D36)-1)</f>
        <v/>
      </c>
      <c r="J36" s="91">
        <v>26</v>
      </c>
      <c r="K36" s="19" t="str">
        <f t="shared" si="0"/>
        <v/>
      </c>
      <c r="L36" s="92" t="str">
        <f t="shared" si="1"/>
        <v/>
      </c>
      <c r="M36" s="219"/>
      <c r="N36" s="228">
        <f t="shared" si="2"/>
        <v>26</v>
      </c>
      <c r="O36" s="188" t="str">
        <f t="shared" si="3"/>
        <v/>
      </c>
      <c r="P36" s="166" t="str">
        <f>'ادخال درجات الاختبار الثاني '!AM31</f>
        <v/>
      </c>
      <c r="Q36" s="166" t="str">
        <f>'ادخال درجات الاختبار الثاني '!AO31</f>
        <v/>
      </c>
      <c r="R36" s="166" t="str">
        <f>'ادخال درجات الاختبار الثاني '!AQ31</f>
        <v/>
      </c>
      <c r="S36" s="166" t="str">
        <f>'ادخال درجات الاختبار الثاني '!AS31</f>
        <v/>
      </c>
      <c r="T36" s="166" t="str">
        <f>'ادخال درجات الاختبار الثاني '!AU31</f>
        <v/>
      </c>
      <c r="U36" s="166" t="str">
        <f>'ادخال درجات الاختبار الثاني '!AW31</f>
        <v/>
      </c>
      <c r="V36" s="166" t="str">
        <f>'ادخال درجات الاختبار الثاني '!AY31</f>
        <v/>
      </c>
      <c r="W36" s="166" t="str">
        <f>'ادخال درجات الاختبار الثاني '!BA31</f>
        <v/>
      </c>
      <c r="X36" s="166" t="str">
        <f>'ادخال درجات الاختبار الثاني '!BC31</f>
        <v/>
      </c>
      <c r="Y36" s="224" t="str">
        <f>'ادخال درجات الاختبار الثاني '!BE31</f>
        <v/>
      </c>
      <c r="Z36" s="224" t="str">
        <f>'ادخال درجات الاختبار الثاني '!BG31</f>
        <v/>
      </c>
      <c r="AA36" s="224" t="str">
        <f>'ادخال درجات الاختبار الثاني '!BI31</f>
        <v/>
      </c>
      <c r="AB36" s="224" t="str">
        <f>'ادخال درجات الاختبار الثاني '!BK31</f>
        <v/>
      </c>
      <c r="AC36" s="224" t="str">
        <f>'ادخال درجات الاختبار الثاني '!BM31</f>
        <v/>
      </c>
      <c r="AD36" s="224" t="str">
        <f>'ادخال درجات الاختبار الثاني '!BO31</f>
        <v/>
      </c>
      <c r="AE36" s="224" t="str">
        <f>'ادخال درجات الاختبار الثاني '!BQ31</f>
        <v/>
      </c>
      <c r="AF36" s="224" t="str">
        <f>'ادخال درجات الاختبار الثاني '!BS31</f>
        <v/>
      </c>
      <c r="AG36" s="224" t="str">
        <f>'ادخال درجات الاختبار الثاني '!BU31</f>
        <v/>
      </c>
      <c r="AH36" s="224" t="str">
        <f>'ادخال درجات الاختبار الثاني '!BW31</f>
        <v/>
      </c>
      <c r="AI36" s="224" t="str">
        <f>'ادخال درجات الاختبار الثاني '!BY31</f>
        <v/>
      </c>
      <c r="AJ36" s="224" t="str">
        <f>'ادخال درجات الاختبار الثاني '!CA31</f>
        <v/>
      </c>
      <c r="AK36" s="224" t="str">
        <f>'ادخال درجات الاختبار الثاني '!CC31</f>
        <v/>
      </c>
      <c r="AL36" s="224" t="str">
        <f>'ادخال درجات الاختبار الثاني '!CE31</f>
        <v/>
      </c>
      <c r="AM36" s="224" t="str">
        <f>'ادخال درجات الاختبار الثاني '!CG31</f>
        <v/>
      </c>
      <c r="AN36" s="224" t="str">
        <f>'ادخال درجات الاختبار الثاني '!CI31</f>
        <v/>
      </c>
      <c r="AX36" s="91">
        <v>26</v>
      </c>
      <c r="AY36" s="19" t="str">
        <f t="shared" si="4"/>
        <v/>
      </c>
      <c r="AZ36" s="92" t="str">
        <f t="shared" si="5"/>
        <v/>
      </c>
    </row>
    <row r="37" spans="1:52">
      <c r="A37" s="91">
        <f>'ادخال درجات التشخيصي'!A33</f>
        <v>27</v>
      </c>
      <c r="B37" s="19" t="str">
        <f>IF('ادخال درجات الاختبار الثاني '!B32="","",'ادخال درجات الاختبار الثاني '!B32)</f>
        <v/>
      </c>
      <c r="C37" s="19" t="str">
        <f>'ادخال درجات الاختبار الثاني '!AC32</f>
        <v/>
      </c>
      <c r="D37" s="92" t="str">
        <f>'ادخال درجات الاختبار الثاني '!AD32</f>
        <v/>
      </c>
      <c r="G37" t="str">
        <f>IF(B37="","",RANK(D37,$D:$D,1)+COUNTIF(D$11:$D37,D37)-1)</f>
        <v/>
      </c>
      <c r="H37" t="str">
        <f>IF(B37="","",RANK(D37,$D:$D)+COUNTIF($D$11:D37,D37)-1)</f>
        <v/>
      </c>
      <c r="J37" s="91">
        <v>27</v>
      </c>
      <c r="K37" s="19" t="str">
        <f t="shared" si="0"/>
        <v/>
      </c>
      <c r="L37" s="92" t="str">
        <f t="shared" si="1"/>
        <v/>
      </c>
      <c r="M37" s="219"/>
      <c r="N37" s="228">
        <f t="shared" si="2"/>
        <v>27</v>
      </c>
      <c r="O37" s="188" t="str">
        <f t="shared" si="3"/>
        <v/>
      </c>
      <c r="P37" s="166" t="str">
        <f>'ادخال درجات الاختبار الثاني '!AM32</f>
        <v/>
      </c>
      <c r="Q37" s="166" t="str">
        <f>'ادخال درجات الاختبار الثاني '!AO32</f>
        <v/>
      </c>
      <c r="R37" s="166" t="str">
        <f>'ادخال درجات الاختبار الثاني '!AQ32</f>
        <v/>
      </c>
      <c r="S37" s="166" t="str">
        <f>'ادخال درجات الاختبار الثاني '!AS32</f>
        <v/>
      </c>
      <c r="T37" s="166" t="str">
        <f>'ادخال درجات الاختبار الثاني '!AU32</f>
        <v/>
      </c>
      <c r="U37" s="166" t="str">
        <f>'ادخال درجات الاختبار الثاني '!AW32</f>
        <v/>
      </c>
      <c r="V37" s="166" t="str">
        <f>'ادخال درجات الاختبار الثاني '!AY32</f>
        <v/>
      </c>
      <c r="W37" s="166" t="str">
        <f>'ادخال درجات الاختبار الثاني '!BA32</f>
        <v/>
      </c>
      <c r="X37" s="166" t="str">
        <f>'ادخال درجات الاختبار الثاني '!BC32</f>
        <v/>
      </c>
      <c r="Y37" s="224" t="str">
        <f>'ادخال درجات الاختبار الثاني '!BE32</f>
        <v/>
      </c>
      <c r="Z37" s="224" t="str">
        <f>'ادخال درجات الاختبار الثاني '!BG32</f>
        <v/>
      </c>
      <c r="AA37" s="224" t="str">
        <f>'ادخال درجات الاختبار الثاني '!BI32</f>
        <v/>
      </c>
      <c r="AB37" s="224" t="str">
        <f>'ادخال درجات الاختبار الثاني '!BK32</f>
        <v/>
      </c>
      <c r="AC37" s="224" t="str">
        <f>'ادخال درجات الاختبار الثاني '!BM32</f>
        <v/>
      </c>
      <c r="AD37" s="224" t="str">
        <f>'ادخال درجات الاختبار الثاني '!BO32</f>
        <v/>
      </c>
      <c r="AE37" s="224" t="str">
        <f>'ادخال درجات الاختبار الثاني '!BQ32</f>
        <v/>
      </c>
      <c r="AF37" s="224" t="str">
        <f>'ادخال درجات الاختبار الثاني '!BS32</f>
        <v/>
      </c>
      <c r="AG37" s="224" t="str">
        <f>'ادخال درجات الاختبار الثاني '!BU32</f>
        <v/>
      </c>
      <c r="AH37" s="224" t="str">
        <f>'ادخال درجات الاختبار الثاني '!BW32</f>
        <v/>
      </c>
      <c r="AI37" s="224" t="str">
        <f>'ادخال درجات الاختبار الثاني '!BY32</f>
        <v/>
      </c>
      <c r="AJ37" s="224" t="str">
        <f>'ادخال درجات الاختبار الثاني '!CA32</f>
        <v/>
      </c>
      <c r="AK37" s="224" t="str">
        <f>'ادخال درجات الاختبار الثاني '!CC32</f>
        <v/>
      </c>
      <c r="AL37" s="224" t="str">
        <f>'ادخال درجات الاختبار الثاني '!CE32</f>
        <v/>
      </c>
      <c r="AM37" s="224" t="str">
        <f>'ادخال درجات الاختبار الثاني '!CG32</f>
        <v/>
      </c>
      <c r="AN37" s="224" t="str">
        <f>'ادخال درجات الاختبار الثاني '!CI32</f>
        <v/>
      </c>
      <c r="AX37" s="91">
        <v>27</v>
      </c>
      <c r="AY37" s="19" t="str">
        <f t="shared" si="4"/>
        <v/>
      </c>
      <c r="AZ37" s="92" t="str">
        <f t="shared" si="5"/>
        <v/>
      </c>
    </row>
    <row r="38" spans="1:52">
      <c r="A38" s="91">
        <f>'ادخال درجات التشخيصي'!A34</f>
        <v>28</v>
      </c>
      <c r="B38" s="19" t="str">
        <f>IF('ادخال درجات الاختبار الثاني '!B33="","",'ادخال درجات الاختبار الثاني '!B33)</f>
        <v/>
      </c>
      <c r="C38" s="19" t="str">
        <f>'ادخال درجات الاختبار الثاني '!AC33</f>
        <v/>
      </c>
      <c r="D38" s="92" t="str">
        <f>'ادخال درجات الاختبار الثاني '!AD33</f>
        <v/>
      </c>
      <c r="G38" t="str">
        <f>IF(B38="","",RANK(D38,$D:$D,1)+COUNTIF(D$11:$D38,D38)-1)</f>
        <v/>
      </c>
      <c r="H38" t="str">
        <f>IF(B38="","",RANK(D38,$D:$D)+COUNTIF($D$11:D38,D38)-1)</f>
        <v/>
      </c>
      <c r="J38" s="91">
        <v>28</v>
      </c>
      <c r="K38" s="19" t="str">
        <f t="shared" si="0"/>
        <v/>
      </c>
      <c r="L38" s="92" t="str">
        <f t="shared" si="1"/>
        <v/>
      </c>
      <c r="M38" s="219"/>
      <c r="N38" s="228">
        <f t="shared" si="2"/>
        <v>28</v>
      </c>
      <c r="O38" s="188" t="str">
        <f t="shared" si="3"/>
        <v/>
      </c>
      <c r="P38" s="166" t="str">
        <f>'ادخال درجات الاختبار الثاني '!AM33</f>
        <v/>
      </c>
      <c r="Q38" s="166" t="str">
        <f>'ادخال درجات الاختبار الثاني '!AO33</f>
        <v/>
      </c>
      <c r="R38" s="166" t="str">
        <f>'ادخال درجات الاختبار الثاني '!AQ33</f>
        <v/>
      </c>
      <c r="S38" s="166" t="str">
        <f>'ادخال درجات الاختبار الثاني '!AS33</f>
        <v/>
      </c>
      <c r="T38" s="166" t="str">
        <f>'ادخال درجات الاختبار الثاني '!AU33</f>
        <v/>
      </c>
      <c r="U38" s="166" t="str">
        <f>'ادخال درجات الاختبار الثاني '!AW33</f>
        <v/>
      </c>
      <c r="V38" s="166" t="str">
        <f>'ادخال درجات الاختبار الثاني '!AY33</f>
        <v/>
      </c>
      <c r="W38" s="166" t="str">
        <f>'ادخال درجات الاختبار الثاني '!BA33</f>
        <v/>
      </c>
      <c r="X38" s="166" t="str">
        <f>'ادخال درجات الاختبار الثاني '!BC33</f>
        <v/>
      </c>
      <c r="Y38" s="224" t="str">
        <f>'ادخال درجات الاختبار الثاني '!BE33</f>
        <v/>
      </c>
      <c r="Z38" s="224" t="str">
        <f>'ادخال درجات الاختبار الثاني '!BG33</f>
        <v/>
      </c>
      <c r="AA38" s="224" t="str">
        <f>'ادخال درجات الاختبار الثاني '!BI33</f>
        <v/>
      </c>
      <c r="AB38" s="224" t="str">
        <f>'ادخال درجات الاختبار الثاني '!BK33</f>
        <v/>
      </c>
      <c r="AC38" s="224" t="str">
        <f>'ادخال درجات الاختبار الثاني '!BM33</f>
        <v/>
      </c>
      <c r="AD38" s="224" t="str">
        <f>'ادخال درجات الاختبار الثاني '!BO33</f>
        <v/>
      </c>
      <c r="AE38" s="224" t="str">
        <f>'ادخال درجات الاختبار الثاني '!BQ33</f>
        <v/>
      </c>
      <c r="AF38" s="224" t="str">
        <f>'ادخال درجات الاختبار الثاني '!BS33</f>
        <v/>
      </c>
      <c r="AG38" s="224" t="str">
        <f>'ادخال درجات الاختبار الثاني '!BU33</f>
        <v/>
      </c>
      <c r="AH38" s="224" t="str">
        <f>'ادخال درجات الاختبار الثاني '!BW33</f>
        <v/>
      </c>
      <c r="AI38" s="224" t="str">
        <f>'ادخال درجات الاختبار الثاني '!BY33</f>
        <v/>
      </c>
      <c r="AJ38" s="224" t="str">
        <f>'ادخال درجات الاختبار الثاني '!CA33</f>
        <v/>
      </c>
      <c r="AK38" s="224" t="str">
        <f>'ادخال درجات الاختبار الثاني '!CC33</f>
        <v/>
      </c>
      <c r="AL38" s="224" t="str">
        <f>'ادخال درجات الاختبار الثاني '!CE33</f>
        <v/>
      </c>
      <c r="AM38" s="224" t="str">
        <f>'ادخال درجات الاختبار الثاني '!CG33</f>
        <v/>
      </c>
      <c r="AN38" s="224" t="str">
        <f>'ادخال درجات الاختبار الثاني '!CI33</f>
        <v/>
      </c>
      <c r="AX38" s="91">
        <v>28</v>
      </c>
      <c r="AY38" s="19" t="str">
        <f t="shared" si="4"/>
        <v/>
      </c>
      <c r="AZ38" s="92" t="str">
        <f t="shared" si="5"/>
        <v/>
      </c>
    </row>
    <row r="39" spans="1:52">
      <c r="A39" s="91">
        <f>'ادخال درجات التشخيصي'!A35</f>
        <v>29</v>
      </c>
      <c r="B39" s="19" t="str">
        <f>IF('ادخال درجات الاختبار الثاني '!B34="","",'ادخال درجات الاختبار الثاني '!B34)</f>
        <v/>
      </c>
      <c r="C39" s="19" t="str">
        <f>'ادخال درجات الاختبار الثاني '!AC34</f>
        <v/>
      </c>
      <c r="D39" s="92" t="str">
        <f>'ادخال درجات الاختبار الثاني '!AD34</f>
        <v/>
      </c>
      <c r="G39" t="str">
        <f>IF(B39="","",RANK(D39,$D:$D,1)+COUNTIF(D$11:$D39,D39)-1)</f>
        <v/>
      </c>
      <c r="H39" t="str">
        <f>IF(B39="","",RANK(D39,$D:$D)+COUNTIF($D$11:D39,D39)-1)</f>
        <v/>
      </c>
      <c r="J39" s="91">
        <v>29</v>
      </c>
      <c r="K39" s="19" t="str">
        <f t="shared" si="0"/>
        <v/>
      </c>
      <c r="L39" s="92" t="str">
        <f t="shared" si="1"/>
        <v/>
      </c>
      <c r="M39" s="219"/>
      <c r="N39" s="228">
        <f t="shared" si="2"/>
        <v>29</v>
      </c>
      <c r="O39" s="188" t="str">
        <f t="shared" si="3"/>
        <v/>
      </c>
      <c r="P39" s="166" t="str">
        <f>'ادخال درجات الاختبار الثاني '!AM34</f>
        <v/>
      </c>
      <c r="Q39" s="166" t="str">
        <f>'ادخال درجات الاختبار الثاني '!AO34</f>
        <v/>
      </c>
      <c r="R39" s="166" t="str">
        <f>'ادخال درجات الاختبار الثاني '!AQ34</f>
        <v/>
      </c>
      <c r="S39" s="166" t="str">
        <f>'ادخال درجات الاختبار الثاني '!AS34</f>
        <v/>
      </c>
      <c r="T39" s="166" t="str">
        <f>'ادخال درجات الاختبار الثاني '!AU34</f>
        <v/>
      </c>
      <c r="U39" s="166" t="str">
        <f>'ادخال درجات الاختبار الثاني '!AW34</f>
        <v/>
      </c>
      <c r="V39" s="166" t="str">
        <f>'ادخال درجات الاختبار الثاني '!AY34</f>
        <v/>
      </c>
      <c r="W39" s="166" t="str">
        <f>'ادخال درجات الاختبار الثاني '!BA34</f>
        <v/>
      </c>
      <c r="X39" s="166" t="str">
        <f>'ادخال درجات الاختبار الثاني '!BC34</f>
        <v/>
      </c>
      <c r="Y39" s="224" t="str">
        <f>'ادخال درجات الاختبار الثاني '!BE34</f>
        <v/>
      </c>
      <c r="Z39" s="224" t="str">
        <f>'ادخال درجات الاختبار الثاني '!BG34</f>
        <v/>
      </c>
      <c r="AA39" s="224" t="str">
        <f>'ادخال درجات الاختبار الثاني '!BI34</f>
        <v/>
      </c>
      <c r="AB39" s="224" t="str">
        <f>'ادخال درجات الاختبار الثاني '!BK34</f>
        <v/>
      </c>
      <c r="AC39" s="224" t="str">
        <f>'ادخال درجات الاختبار الثاني '!BM34</f>
        <v/>
      </c>
      <c r="AD39" s="224" t="str">
        <f>'ادخال درجات الاختبار الثاني '!BO34</f>
        <v/>
      </c>
      <c r="AE39" s="224" t="str">
        <f>'ادخال درجات الاختبار الثاني '!BQ34</f>
        <v/>
      </c>
      <c r="AF39" s="224" t="str">
        <f>'ادخال درجات الاختبار الثاني '!BS34</f>
        <v/>
      </c>
      <c r="AG39" s="224" t="str">
        <f>'ادخال درجات الاختبار الثاني '!BU34</f>
        <v/>
      </c>
      <c r="AH39" s="224" t="str">
        <f>'ادخال درجات الاختبار الثاني '!BW34</f>
        <v/>
      </c>
      <c r="AI39" s="224" t="str">
        <f>'ادخال درجات الاختبار الثاني '!BY34</f>
        <v/>
      </c>
      <c r="AJ39" s="224" t="str">
        <f>'ادخال درجات الاختبار الثاني '!CA34</f>
        <v/>
      </c>
      <c r="AK39" s="224" t="str">
        <f>'ادخال درجات الاختبار الثاني '!CC34</f>
        <v/>
      </c>
      <c r="AL39" s="224" t="str">
        <f>'ادخال درجات الاختبار الثاني '!CE34</f>
        <v/>
      </c>
      <c r="AM39" s="224" t="str">
        <f>'ادخال درجات الاختبار الثاني '!CG34</f>
        <v/>
      </c>
      <c r="AN39" s="224" t="str">
        <f>'ادخال درجات الاختبار الثاني '!CI34</f>
        <v/>
      </c>
      <c r="AX39" s="91">
        <v>29</v>
      </c>
      <c r="AY39" s="19" t="str">
        <f t="shared" si="4"/>
        <v/>
      </c>
      <c r="AZ39" s="92" t="str">
        <f t="shared" si="5"/>
        <v/>
      </c>
    </row>
    <row r="40" spans="1:52">
      <c r="A40" s="91">
        <f>'ادخال درجات التشخيصي'!A36</f>
        <v>30</v>
      </c>
      <c r="B40" s="19" t="str">
        <f>IF('ادخال درجات الاختبار الثاني '!B35="","",'ادخال درجات الاختبار الثاني '!B35)</f>
        <v/>
      </c>
      <c r="C40" s="19" t="str">
        <f>'ادخال درجات الاختبار الثاني '!AC35</f>
        <v/>
      </c>
      <c r="D40" s="92" t="str">
        <f>'ادخال درجات الاختبار الثاني '!AD35</f>
        <v/>
      </c>
      <c r="G40" t="str">
        <f>IF(B40="","",RANK(D40,$D:$D,1)+COUNTIF(D$11:$D40,D40)-1)</f>
        <v/>
      </c>
      <c r="H40" t="str">
        <f>IF(B40="","",RANK(D40,$D:$D)+COUNTIF($D$11:D40,D40)-1)</f>
        <v/>
      </c>
      <c r="J40" s="91">
        <v>30</v>
      </c>
      <c r="K40" s="19" t="str">
        <f t="shared" si="0"/>
        <v/>
      </c>
      <c r="L40" s="92" t="str">
        <f t="shared" si="1"/>
        <v/>
      </c>
      <c r="M40" s="219"/>
      <c r="N40" s="228">
        <f t="shared" si="2"/>
        <v>30</v>
      </c>
      <c r="O40" s="188" t="str">
        <f t="shared" si="3"/>
        <v/>
      </c>
      <c r="P40" s="166" t="str">
        <f>'ادخال درجات الاختبار الثاني '!AM35</f>
        <v/>
      </c>
      <c r="Q40" s="166" t="str">
        <f>'ادخال درجات الاختبار الثاني '!AO35</f>
        <v/>
      </c>
      <c r="R40" s="166" t="str">
        <f>'ادخال درجات الاختبار الثاني '!AQ35</f>
        <v/>
      </c>
      <c r="S40" s="166" t="str">
        <f>'ادخال درجات الاختبار الثاني '!AS35</f>
        <v/>
      </c>
      <c r="T40" s="166" t="str">
        <f>'ادخال درجات الاختبار الثاني '!AU35</f>
        <v/>
      </c>
      <c r="U40" s="166" t="str">
        <f>'ادخال درجات الاختبار الثاني '!AW35</f>
        <v/>
      </c>
      <c r="V40" s="166" t="str">
        <f>'ادخال درجات الاختبار الثاني '!AY35</f>
        <v/>
      </c>
      <c r="W40" s="166" t="str">
        <f>'ادخال درجات الاختبار الثاني '!BA35</f>
        <v/>
      </c>
      <c r="X40" s="166" t="str">
        <f>'ادخال درجات الاختبار الثاني '!BC35</f>
        <v/>
      </c>
      <c r="Y40" s="224" t="str">
        <f>'ادخال درجات الاختبار الثاني '!BE35</f>
        <v/>
      </c>
      <c r="Z40" s="224" t="str">
        <f>'ادخال درجات الاختبار الثاني '!BG35</f>
        <v/>
      </c>
      <c r="AA40" s="224" t="str">
        <f>'ادخال درجات الاختبار الثاني '!BI35</f>
        <v/>
      </c>
      <c r="AB40" s="224" t="str">
        <f>'ادخال درجات الاختبار الثاني '!BK35</f>
        <v/>
      </c>
      <c r="AC40" s="224" t="str">
        <f>'ادخال درجات الاختبار الثاني '!BM35</f>
        <v/>
      </c>
      <c r="AD40" s="224" t="str">
        <f>'ادخال درجات الاختبار الثاني '!BO35</f>
        <v/>
      </c>
      <c r="AE40" s="224" t="str">
        <f>'ادخال درجات الاختبار الثاني '!BQ35</f>
        <v/>
      </c>
      <c r="AF40" s="224" t="str">
        <f>'ادخال درجات الاختبار الثاني '!BS35</f>
        <v/>
      </c>
      <c r="AG40" s="224" t="str">
        <f>'ادخال درجات الاختبار الثاني '!BU35</f>
        <v/>
      </c>
      <c r="AH40" s="224" t="str">
        <f>'ادخال درجات الاختبار الثاني '!BW35</f>
        <v/>
      </c>
      <c r="AI40" s="224" t="str">
        <f>'ادخال درجات الاختبار الثاني '!BY35</f>
        <v/>
      </c>
      <c r="AJ40" s="224" t="str">
        <f>'ادخال درجات الاختبار الثاني '!CA35</f>
        <v/>
      </c>
      <c r="AK40" s="224" t="str">
        <f>'ادخال درجات الاختبار الثاني '!CC35</f>
        <v/>
      </c>
      <c r="AL40" s="224" t="str">
        <f>'ادخال درجات الاختبار الثاني '!CE35</f>
        <v/>
      </c>
      <c r="AM40" s="224" t="str">
        <f>'ادخال درجات الاختبار الثاني '!CG35</f>
        <v/>
      </c>
      <c r="AN40" s="224" t="str">
        <f>'ادخال درجات الاختبار الثاني '!CI35</f>
        <v/>
      </c>
      <c r="AX40" s="91">
        <v>30</v>
      </c>
      <c r="AY40" s="19" t="str">
        <f t="shared" si="4"/>
        <v/>
      </c>
      <c r="AZ40" s="92" t="str">
        <f t="shared" si="5"/>
        <v/>
      </c>
    </row>
    <row r="41" spans="1:52">
      <c r="A41" s="91">
        <f>'ادخال درجات التشخيصي'!A37</f>
        <v>31</v>
      </c>
      <c r="B41" s="19" t="str">
        <f>IF('ادخال درجات الاختبار الثاني '!B36="","",'ادخال درجات الاختبار الثاني '!B36)</f>
        <v/>
      </c>
      <c r="C41" s="19" t="str">
        <f>'ادخال درجات الاختبار الثاني '!AC36</f>
        <v/>
      </c>
      <c r="D41" s="92" t="str">
        <f>'ادخال درجات الاختبار الثاني '!AD36</f>
        <v/>
      </c>
      <c r="G41" t="str">
        <f>IF(B41="","",RANK(D41,$D:$D,1)+COUNTIF(D$11:$D41,D41)-1)</f>
        <v/>
      </c>
      <c r="H41" t="str">
        <f>IF(B41="","",RANK(D41,$D:$D)+COUNTIF($D$11:D41,D41)-1)</f>
        <v/>
      </c>
      <c r="J41" s="91">
        <v>31</v>
      </c>
      <c r="K41" s="19" t="str">
        <f t="shared" si="0"/>
        <v/>
      </c>
      <c r="L41" s="92" t="str">
        <f t="shared" si="1"/>
        <v/>
      </c>
      <c r="M41" s="219"/>
      <c r="N41" s="228">
        <f t="shared" si="2"/>
        <v>31</v>
      </c>
      <c r="O41" s="188" t="str">
        <f t="shared" si="3"/>
        <v/>
      </c>
      <c r="P41" s="166" t="str">
        <f>'ادخال درجات الاختبار الثاني '!AM36</f>
        <v/>
      </c>
      <c r="Q41" s="166" t="str">
        <f>'ادخال درجات الاختبار الثاني '!AO36</f>
        <v/>
      </c>
      <c r="R41" s="166" t="str">
        <f>'ادخال درجات الاختبار الثاني '!AQ36</f>
        <v/>
      </c>
      <c r="S41" s="166" t="str">
        <f>'ادخال درجات الاختبار الثاني '!AS36</f>
        <v/>
      </c>
      <c r="T41" s="166" t="str">
        <f>'ادخال درجات الاختبار الثاني '!AU36</f>
        <v/>
      </c>
      <c r="U41" s="166" t="str">
        <f>'ادخال درجات الاختبار الثاني '!AW36</f>
        <v/>
      </c>
      <c r="V41" s="166" t="str">
        <f>'ادخال درجات الاختبار الثاني '!AY36</f>
        <v/>
      </c>
      <c r="W41" s="166" t="str">
        <f>'ادخال درجات الاختبار الثاني '!BA36</f>
        <v/>
      </c>
      <c r="X41" s="166" t="str">
        <f>'ادخال درجات الاختبار الثاني '!BC36</f>
        <v/>
      </c>
      <c r="Y41" s="224" t="str">
        <f>'ادخال درجات الاختبار الثاني '!BE36</f>
        <v/>
      </c>
      <c r="Z41" s="224" t="str">
        <f>'ادخال درجات الاختبار الثاني '!BG36</f>
        <v/>
      </c>
      <c r="AA41" s="224" t="str">
        <f>'ادخال درجات الاختبار الثاني '!BI36</f>
        <v/>
      </c>
      <c r="AB41" s="224" t="str">
        <f>'ادخال درجات الاختبار الثاني '!BK36</f>
        <v/>
      </c>
      <c r="AC41" s="224" t="str">
        <f>'ادخال درجات الاختبار الثاني '!BM36</f>
        <v/>
      </c>
      <c r="AD41" s="224" t="str">
        <f>'ادخال درجات الاختبار الثاني '!BO36</f>
        <v/>
      </c>
      <c r="AE41" s="224" t="str">
        <f>'ادخال درجات الاختبار الثاني '!BQ36</f>
        <v/>
      </c>
      <c r="AF41" s="224" t="str">
        <f>'ادخال درجات الاختبار الثاني '!BS36</f>
        <v/>
      </c>
      <c r="AG41" s="224" t="str">
        <f>'ادخال درجات الاختبار الثاني '!BU36</f>
        <v/>
      </c>
      <c r="AH41" s="224" t="str">
        <f>'ادخال درجات الاختبار الثاني '!BW36</f>
        <v/>
      </c>
      <c r="AI41" s="224" t="str">
        <f>'ادخال درجات الاختبار الثاني '!BY36</f>
        <v/>
      </c>
      <c r="AJ41" s="224" t="str">
        <f>'ادخال درجات الاختبار الثاني '!CA36</f>
        <v/>
      </c>
      <c r="AK41" s="224" t="str">
        <f>'ادخال درجات الاختبار الثاني '!CC36</f>
        <v/>
      </c>
      <c r="AL41" s="224" t="str">
        <f>'ادخال درجات الاختبار الثاني '!CE36</f>
        <v/>
      </c>
      <c r="AM41" s="224" t="str">
        <f>'ادخال درجات الاختبار الثاني '!CG36</f>
        <v/>
      </c>
      <c r="AN41" s="224" t="str">
        <f>'ادخال درجات الاختبار الثاني '!CI36</f>
        <v/>
      </c>
      <c r="AX41" s="91">
        <v>31</v>
      </c>
      <c r="AY41" s="19" t="str">
        <f t="shared" si="4"/>
        <v/>
      </c>
      <c r="AZ41" s="92" t="str">
        <f t="shared" si="5"/>
        <v/>
      </c>
    </row>
    <row r="42" spans="1:52">
      <c r="A42" s="91">
        <f>'ادخال درجات التشخيصي'!A38</f>
        <v>32</v>
      </c>
      <c r="B42" s="19" t="str">
        <f>IF('ادخال درجات الاختبار الثاني '!B37="","",'ادخال درجات الاختبار الثاني '!B37)</f>
        <v/>
      </c>
      <c r="C42" s="19" t="str">
        <f>'ادخال درجات الاختبار الثاني '!AC37</f>
        <v/>
      </c>
      <c r="D42" s="92" t="str">
        <f>'ادخال درجات الاختبار الثاني '!AD37</f>
        <v/>
      </c>
      <c r="G42" t="str">
        <f>IF(B42="","",RANK(D42,$D:$D,1)+COUNTIF(D$11:$D42,D42)-1)</f>
        <v/>
      </c>
      <c r="H42" t="str">
        <f>IF(B42="","",RANK(D42,$D:$D)+COUNTIF($D$11:D42,D42)-1)</f>
        <v/>
      </c>
      <c r="J42" s="91">
        <v>32</v>
      </c>
      <c r="K42" s="19" t="str">
        <f t="shared" si="0"/>
        <v/>
      </c>
      <c r="L42" s="92" t="str">
        <f t="shared" si="1"/>
        <v/>
      </c>
      <c r="M42" s="219"/>
      <c r="N42" s="228">
        <f t="shared" si="2"/>
        <v>32</v>
      </c>
      <c r="O42" s="188" t="str">
        <f t="shared" si="3"/>
        <v/>
      </c>
      <c r="P42" s="166" t="str">
        <f>'ادخال درجات الاختبار الثاني '!AM37</f>
        <v/>
      </c>
      <c r="Q42" s="166" t="str">
        <f>'ادخال درجات الاختبار الثاني '!AO37</f>
        <v/>
      </c>
      <c r="R42" s="166" t="str">
        <f>'ادخال درجات الاختبار الثاني '!AQ37</f>
        <v/>
      </c>
      <c r="S42" s="166" t="str">
        <f>'ادخال درجات الاختبار الثاني '!AS37</f>
        <v/>
      </c>
      <c r="T42" s="166" t="str">
        <f>'ادخال درجات الاختبار الثاني '!AU37</f>
        <v/>
      </c>
      <c r="U42" s="166" t="str">
        <f>'ادخال درجات الاختبار الثاني '!AW37</f>
        <v/>
      </c>
      <c r="V42" s="166" t="str">
        <f>'ادخال درجات الاختبار الثاني '!AY37</f>
        <v/>
      </c>
      <c r="W42" s="166" t="str">
        <f>'ادخال درجات الاختبار الثاني '!BA37</f>
        <v/>
      </c>
      <c r="X42" s="166" t="str">
        <f>'ادخال درجات الاختبار الثاني '!BC37</f>
        <v/>
      </c>
      <c r="Y42" s="224" t="str">
        <f>'ادخال درجات الاختبار الثاني '!BE37</f>
        <v/>
      </c>
      <c r="Z42" s="224" t="str">
        <f>'ادخال درجات الاختبار الثاني '!BG37</f>
        <v/>
      </c>
      <c r="AA42" s="224" t="str">
        <f>'ادخال درجات الاختبار الثاني '!BI37</f>
        <v/>
      </c>
      <c r="AB42" s="224" t="str">
        <f>'ادخال درجات الاختبار الثاني '!BK37</f>
        <v/>
      </c>
      <c r="AC42" s="224" t="str">
        <f>'ادخال درجات الاختبار الثاني '!BM37</f>
        <v/>
      </c>
      <c r="AD42" s="224" t="str">
        <f>'ادخال درجات الاختبار الثاني '!BO37</f>
        <v/>
      </c>
      <c r="AE42" s="224" t="str">
        <f>'ادخال درجات الاختبار الثاني '!BQ37</f>
        <v/>
      </c>
      <c r="AF42" s="224" t="str">
        <f>'ادخال درجات الاختبار الثاني '!BS37</f>
        <v/>
      </c>
      <c r="AG42" s="224" t="str">
        <f>'ادخال درجات الاختبار الثاني '!BU37</f>
        <v/>
      </c>
      <c r="AH42" s="224" t="str">
        <f>'ادخال درجات الاختبار الثاني '!BW37</f>
        <v/>
      </c>
      <c r="AI42" s="224" t="str">
        <f>'ادخال درجات الاختبار الثاني '!BY37</f>
        <v/>
      </c>
      <c r="AJ42" s="224" t="str">
        <f>'ادخال درجات الاختبار الثاني '!CA37</f>
        <v/>
      </c>
      <c r="AK42" s="224" t="str">
        <f>'ادخال درجات الاختبار الثاني '!CC37</f>
        <v/>
      </c>
      <c r="AL42" s="224" t="str">
        <f>'ادخال درجات الاختبار الثاني '!CE37</f>
        <v/>
      </c>
      <c r="AM42" s="224" t="str">
        <f>'ادخال درجات الاختبار الثاني '!CG37</f>
        <v/>
      </c>
      <c r="AN42" s="224" t="str">
        <f>'ادخال درجات الاختبار الثاني '!CI37</f>
        <v/>
      </c>
      <c r="AX42" s="91">
        <v>32</v>
      </c>
      <c r="AY42" s="19" t="str">
        <f t="shared" si="4"/>
        <v/>
      </c>
      <c r="AZ42" s="92" t="str">
        <f t="shared" si="5"/>
        <v/>
      </c>
    </row>
    <row r="43" spans="1:52">
      <c r="A43" s="91">
        <f>'ادخال درجات التشخيصي'!A39</f>
        <v>33</v>
      </c>
      <c r="B43" s="19" t="str">
        <f>IF('ادخال درجات الاختبار الثاني '!B38="","",'ادخال درجات الاختبار الثاني '!B38)</f>
        <v/>
      </c>
      <c r="C43" s="19" t="str">
        <f>'ادخال درجات الاختبار الثاني '!AC38</f>
        <v/>
      </c>
      <c r="D43" s="92" t="str">
        <f>'ادخال درجات الاختبار الثاني '!AD38</f>
        <v/>
      </c>
      <c r="G43" t="str">
        <f>IF(B43="","",RANK(D43,$D:$D,1)+COUNTIF(D$11:$D43,D43)-1)</f>
        <v/>
      </c>
      <c r="H43" t="str">
        <f>IF(B43="","",RANK(D43,$D:$D)+COUNTIF($D$11:D43,D43)-1)</f>
        <v/>
      </c>
      <c r="J43" s="91">
        <v>33</v>
      </c>
      <c r="K43" s="19" t="str">
        <f t="shared" si="0"/>
        <v/>
      </c>
      <c r="L43" s="92" t="str">
        <f t="shared" si="1"/>
        <v/>
      </c>
      <c r="M43" s="219"/>
      <c r="N43" s="228">
        <f t="shared" si="2"/>
        <v>33</v>
      </c>
      <c r="O43" s="188" t="str">
        <f t="shared" si="3"/>
        <v/>
      </c>
      <c r="P43" s="166" t="str">
        <f>'ادخال درجات الاختبار الثاني '!AM38</f>
        <v/>
      </c>
      <c r="Q43" s="166" t="str">
        <f>'ادخال درجات الاختبار الثاني '!AO38</f>
        <v/>
      </c>
      <c r="R43" s="166" t="str">
        <f>'ادخال درجات الاختبار الثاني '!AQ38</f>
        <v/>
      </c>
      <c r="S43" s="166" t="str">
        <f>'ادخال درجات الاختبار الثاني '!AS38</f>
        <v/>
      </c>
      <c r="T43" s="166" t="str">
        <f>'ادخال درجات الاختبار الثاني '!AU38</f>
        <v/>
      </c>
      <c r="U43" s="166" t="str">
        <f>'ادخال درجات الاختبار الثاني '!AW38</f>
        <v/>
      </c>
      <c r="V43" s="166" t="str">
        <f>'ادخال درجات الاختبار الثاني '!AY38</f>
        <v/>
      </c>
      <c r="W43" s="166" t="str">
        <f>'ادخال درجات الاختبار الثاني '!BA38</f>
        <v/>
      </c>
      <c r="X43" s="166" t="str">
        <f>'ادخال درجات الاختبار الثاني '!BC38</f>
        <v/>
      </c>
      <c r="Y43" s="224" t="str">
        <f>'ادخال درجات الاختبار الثاني '!BE38</f>
        <v/>
      </c>
      <c r="Z43" s="224" t="str">
        <f>'ادخال درجات الاختبار الثاني '!BG38</f>
        <v/>
      </c>
      <c r="AA43" s="224" t="str">
        <f>'ادخال درجات الاختبار الثاني '!BI38</f>
        <v/>
      </c>
      <c r="AB43" s="224" t="str">
        <f>'ادخال درجات الاختبار الثاني '!BK38</f>
        <v/>
      </c>
      <c r="AC43" s="224" t="str">
        <f>'ادخال درجات الاختبار الثاني '!BM38</f>
        <v/>
      </c>
      <c r="AD43" s="224" t="str">
        <f>'ادخال درجات الاختبار الثاني '!BO38</f>
        <v/>
      </c>
      <c r="AE43" s="224" t="str">
        <f>'ادخال درجات الاختبار الثاني '!BQ38</f>
        <v/>
      </c>
      <c r="AF43" s="224" t="str">
        <f>'ادخال درجات الاختبار الثاني '!BS38</f>
        <v/>
      </c>
      <c r="AG43" s="224" t="str">
        <f>'ادخال درجات الاختبار الثاني '!BU38</f>
        <v/>
      </c>
      <c r="AH43" s="224" t="str">
        <f>'ادخال درجات الاختبار الثاني '!BW38</f>
        <v/>
      </c>
      <c r="AI43" s="224" t="str">
        <f>'ادخال درجات الاختبار الثاني '!BY38</f>
        <v/>
      </c>
      <c r="AJ43" s="224" t="str">
        <f>'ادخال درجات الاختبار الثاني '!CA38</f>
        <v/>
      </c>
      <c r="AK43" s="224" t="str">
        <f>'ادخال درجات الاختبار الثاني '!CC38</f>
        <v/>
      </c>
      <c r="AL43" s="224" t="str">
        <f>'ادخال درجات الاختبار الثاني '!CE38</f>
        <v/>
      </c>
      <c r="AM43" s="224" t="str">
        <f>'ادخال درجات الاختبار الثاني '!CG38</f>
        <v/>
      </c>
      <c r="AN43" s="224" t="str">
        <f>'ادخال درجات الاختبار الثاني '!CI38</f>
        <v/>
      </c>
      <c r="AX43" s="91">
        <v>33</v>
      </c>
      <c r="AY43" s="19" t="str">
        <f t="shared" si="4"/>
        <v/>
      </c>
      <c r="AZ43" s="92" t="str">
        <f t="shared" si="5"/>
        <v/>
      </c>
    </row>
    <row r="44" spans="1:52">
      <c r="A44" s="91">
        <f>'ادخال درجات التشخيصي'!A40</f>
        <v>34</v>
      </c>
      <c r="B44" s="19" t="str">
        <f>IF('ادخال درجات الاختبار الثاني '!B39="","",'ادخال درجات الاختبار الثاني '!B39)</f>
        <v/>
      </c>
      <c r="C44" s="19" t="str">
        <f>'ادخال درجات الاختبار الثاني '!AC39</f>
        <v/>
      </c>
      <c r="D44" s="92" t="str">
        <f>'ادخال درجات الاختبار الثاني '!AD39</f>
        <v/>
      </c>
      <c r="G44" t="str">
        <f>IF(B44="","",RANK(D44,$D:$D,1)+COUNTIF(D$11:$D44,D44)-1)</f>
        <v/>
      </c>
      <c r="H44" t="str">
        <f>IF(B44="","",RANK(D44,$D:$D)+COUNTIF($D$11:D44,D44)-1)</f>
        <v/>
      </c>
      <c r="J44" s="91">
        <v>34</v>
      </c>
      <c r="K44" s="19" t="str">
        <f t="shared" si="0"/>
        <v/>
      </c>
      <c r="L44" s="92" t="str">
        <f t="shared" si="1"/>
        <v/>
      </c>
      <c r="M44" s="219"/>
      <c r="N44" s="228">
        <f t="shared" si="2"/>
        <v>34</v>
      </c>
      <c r="O44" s="188" t="str">
        <f t="shared" si="3"/>
        <v/>
      </c>
      <c r="P44" s="166" t="str">
        <f>'ادخال درجات الاختبار الثاني '!AM39</f>
        <v/>
      </c>
      <c r="Q44" s="166" t="str">
        <f>'ادخال درجات الاختبار الثاني '!AO39</f>
        <v/>
      </c>
      <c r="R44" s="166" t="str">
        <f>'ادخال درجات الاختبار الثاني '!AQ39</f>
        <v/>
      </c>
      <c r="S44" s="166" t="str">
        <f>'ادخال درجات الاختبار الثاني '!AS39</f>
        <v/>
      </c>
      <c r="T44" s="166" t="str">
        <f>'ادخال درجات الاختبار الثاني '!AU39</f>
        <v/>
      </c>
      <c r="U44" s="166" t="str">
        <f>'ادخال درجات الاختبار الثاني '!AW39</f>
        <v/>
      </c>
      <c r="V44" s="166" t="str">
        <f>'ادخال درجات الاختبار الثاني '!AY39</f>
        <v/>
      </c>
      <c r="W44" s="166" t="str">
        <f>'ادخال درجات الاختبار الثاني '!BA39</f>
        <v/>
      </c>
      <c r="X44" s="166" t="str">
        <f>'ادخال درجات الاختبار الثاني '!BC39</f>
        <v/>
      </c>
      <c r="Y44" s="224" t="str">
        <f>'ادخال درجات الاختبار الثاني '!BE39</f>
        <v/>
      </c>
      <c r="Z44" s="224" t="str">
        <f>'ادخال درجات الاختبار الثاني '!BG39</f>
        <v/>
      </c>
      <c r="AA44" s="224" t="str">
        <f>'ادخال درجات الاختبار الثاني '!BI39</f>
        <v/>
      </c>
      <c r="AB44" s="224" t="str">
        <f>'ادخال درجات الاختبار الثاني '!BK39</f>
        <v/>
      </c>
      <c r="AC44" s="224" t="str">
        <f>'ادخال درجات الاختبار الثاني '!BM39</f>
        <v/>
      </c>
      <c r="AD44" s="224" t="str">
        <f>'ادخال درجات الاختبار الثاني '!BO39</f>
        <v/>
      </c>
      <c r="AE44" s="224" t="str">
        <f>'ادخال درجات الاختبار الثاني '!BQ39</f>
        <v/>
      </c>
      <c r="AF44" s="224" t="str">
        <f>'ادخال درجات الاختبار الثاني '!BS39</f>
        <v/>
      </c>
      <c r="AG44" s="224" t="str">
        <f>'ادخال درجات الاختبار الثاني '!BU39</f>
        <v/>
      </c>
      <c r="AH44" s="224" t="str">
        <f>'ادخال درجات الاختبار الثاني '!BW39</f>
        <v/>
      </c>
      <c r="AI44" s="224" t="str">
        <f>'ادخال درجات الاختبار الثاني '!BY39</f>
        <v/>
      </c>
      <c r="AJ44" s="224" t="str">
        <f>'ادخال درجات الاختبار الثاني '!CA39</f>
        <v/>
      </c>
      <c r="AK44" s="224" t="str">
        <f>'ادخال درجات الاختبار الثاني '!CC39</f>
        <v/>
      </c>
      <c r="AL44" s="224" t="str">
        <f>'ادخال درجات الاختبار الثاني '!CE39</f>
        <v/>
      </c>
      <c r="AM44" s="224" t="str">
        <f>'ادخال درجات الاختبار الثاني '!CG39</f>
        <v/>
      </c>
      <c r="AN44" s="224" t="str">
        <f>'ادخال درجات الاختبار الثاني '!CI39</f>
        <v/>
      </c>
      <c r="AX44" s="91">
        <v>34</v>
      </c>
      <c r="AY44" s="19" t="str">
        <f t="shared" si="4"/>
        <v/>
      </c>
      <c r="AZ44" s="92" t="str">
        <f t="shared" si="5"/>
        <v/>
      </c>
    </row>
    <row r="45" spans="1:52">
      <c r="A45" s="91">
        <f>'ادخال درجات التشخيصي'!A41</f>
        <v>35</v>
      </c>
      <c r="B45" s="19" t="str">
        <f>IF('ادخال درجات الاختبار الثاني '!B40="","",'ادخال درجات الاختبار الثاني '!B40)</f>
        <v/>
      </c>
      <c r="C45" s="19" t="str">
        <f>'ادخال درجات الاختبار الثاني '!AC40</f>
        <v/>
      </c>
      <c r="D45" s="92" t="str">
        <f>'ادخال درجات الاختبار الثاني '!AD40</f>
        <v/>
      </c>
      <c r="G45" t="str">
        <f>IF(B45="","",RANK(D45,$D:$D,1)+COUNTIF(D$11:$D45,D45)-1)</f>
        <v/>
      </c>
      <c r="H45" t="str">
        <f>IF(B45="","",RANK(D45,$D:$D)+COUNTIF($D$11:D45,D45)-1)</f>
        <v/>
      </c>
      <c r="J45" s="91">
        <v>35</v>
      </c>
      <c r="K45" s="19" t="str">
        <f t="shared" si="0"/>
        <v/>
      </c>
      <c r="L45" s="92" t="str">
        <f t="shared" si="1"/>
        <v/>
      </c>
      <c r="M45" s="219"/>
      <c r="N45" s="228">
        <f t="shared" si="2"/>
        <v>35</v>
      </c>
      <c r="O45" s="188" t="str">
        <f t="shared" si="3"/>
        <v/>
      </c>
      <c r="P45" s="166" t="str">
        <f>'ادخال درجات الاختبار الثاني '!AM40</f>
        <v/>
      </c>
      <c r="Q45" s="166" t="str">
        <f>'ادخال درجات الاختبار الثاني '!AO40</f>
        <v/>
      </c>
      <c r="R45" s="166" t="str">
        <f>'ادخال درجات الاختبار الثاني '!AQ40</f>
        <v/>
      </c>
      <c r="S45" s="166" t="str">
        <f>'ادخال درجات الاختبار الثاني '!AS40</f>
        <v/>
      </c>
      <c r="T45" s="166" t="str">
        <f>'ادخال درجات الاختبار الثاني '!AU40</f>
        <v/>
      </c>
      <c r="U45" s="166" t="str">
        <f>'ادخال درجات الاختبار الثاني '!AW40</f>
        <v/>
      </c>
      <c r="V45" s="166" t="str">
        <f>'ادخال درجات الاختبار الثاني '!AY40</f>
        <v/>
      </c>
      <c r="W45" s="166" t="str">
        <f>'ادخال درجات الاختبار الثاني '!BA40</f>
        <v/>
      </c>
      <c r="X45" s="166" t="str">
        <f>'ادخال درجات الاختبار الثاني '!BC40</f>
        <v/>
      </c>
      <c r="Y45" s="224" t="str">
        <f>'ادخال درجات الاختبار الثاني '!BE40</f>
        <v/>
      </c>
      <c r="Z45" s="224" t="str">
        <f>'ادخال درجات الاختبار الثاني '!BG40</f>
        <v/>
      </c>
      <c r="AA45" s="224" t="str">
        <f>'ادخال درجات الاختبار الثاني '!BI40</f>
        <v/>
      </c>
      <c r="AB45" s="224" t="str">
        <f>'ادخال درجات الاختبار الثاني '!BK40</f>
        <v/>
      </c>
      <c r="AC45" s="224" t="str">
        <f>'ادخال درجات الاختبار الثاني '!BM40</f>
        <v/>
      </c>
      <c r="AD45" s="224" t="str">
        <f>'ادخال درجات الاختبار الثاني '!BO40</f>
        <v/>
      </c>
      <c r="AE45" s="224" t="str">
        <f>'ادخال درجات الاختبار الثاني '!BQ40</f>
        <v/>
      </c>
      <c r="AF45" s="224" t="str">
        <f>'ادخال درجات الاختبار الثاني '!BS40</f>
        <v/>
      </c>
      <c r="AG45" s="224" t="str">
        <f>'ادخال درجات الاختبار الثاني '!BU40</f>
        <v/>
      </c>
      <c r="AH45" s="224" t="str">
        <f>'ادخال درجات الاختبار الثاني '!BW40</f>
        <v/>
      </c>
      <c r="AI45" s="224" t="str">
        <f>'ادخال درجات الاختبار الثاني '!BY40</f>
        <v/>
      </c>
      <c r="AJ45" s="224" t="str">
        <f>'ادخال درجات الاختبار الثاني '!CA40</f>
        <v/>
      </c>
      <c r="AK45" s="224" t="str">
        <f>'ادخال درجات الاختبار الثاني '!CC40</f>
        <v/>
      </c>
      <c r="AL45" s="224" t="str">
        <f>'ادخال درجات الاختبار الثاني '!CE40</f>
        <v/>
      </c>
      <c r="AM45" s="224" t="str">
        <f>'ادخال درجات الاختبار الثاني '!CG40</f>
        <v/>
      </c>
      <c r="AN45" s="224" t="str">
        <f>'ادخال درجات الاختبار الثاني '!CI40</f>
        <v/>
      </c>
      <c r="AX45" s="91">
        <v>35</v>
      </c>
      <c r="AY45" s="19" t="str">
        <f t="shared" si="4"/>
        <v/>
      </c>
      <c r="AZ45" s="92" t="str">
        <f t="shared" si="5"/>
        <v/>
      </c>
    </row>
    <row r="46" spans="1:52">
      <c r="A46" s="91">
        <f>'ادخال درجات التشخيصي'!A42</f>
        <v>36</v>
      </c>
      <c r="B46" s="19" t="str">
        <f>IF('ادخال درجات الاختبار الثاني '!B41="","",'ادخال درجات الاختبار الثاني '!B41)</f>
        <v/>
      </c>
      <c r="C46" s="19" t="str">
        <f>'ادخال درجات الاختبار الثاني '!AC41</f>
        <v/>
      </c>
      <c r="D46" s="92" t="str">
        <f>'ادخال درجات الاختبار الثاني '!AD41</f>
        <v/>
      </c>
      <c r="G46" t="str">
        <f>IF(B46="","",RANK(D46,$D:$D,1)+COUNTIF(D$11:$D46,D46)-1)</f>
        <v/>
      </c>
      <c r="H46" t="str">
        <f>IF(B46="","",RANK(D46,$D:$D)+COUNTIF($D$11:D46,D46)-1)</f>
        <v/>
      </c>
      <c r="J46" s="91">
        <v>36</v>
      </c>
      <c r="K46" s="19" t="str">
        <f t="shared" si="0"/>
        <v/>
      </c>
      <c r="L46" s="92" t="str">
        <f t="shared" si="1"/>
        <v/>
      </c>
      <c r="M46" s="219"/>
      <c r="N46" s="228">
        <f t="shared" si="2"/>
        <v>36</v>
      </c>
      <c r="O46" s="188" t="str">
        <f t="shared" si="3"/>
        <v/>
      </c>
      <c r="P46" s="166" t="str">
        <f>'ادخال درجات الاختبار الثاني '!AM41</f>
        <v/>
      </c>
      <c r="Q46" s="166" t="str">
        <f>'ادخال درجات الاختبار الثاني '!AO41</f>
        <v/>
      </c>
      <c r="R46" s="166" t="str">
        <f>'ادخال درجات الاختبار الثاني '!AQ41</f>
        <v/>
      </c>
      <c r="S46" s="166" t="str">
        <f>'ادخال درجات الاختبار الثاني '!AS41</f>
        <v/>
      </c>
      <c r="T46" s="166" t="str">
        <f>'ادخال درجات الاختبار الثاني '!AU41</f>
        <v/>
      </c>
      <c r="U46" s="166" t="str">
        <f>'ادخال درجات الاختبار الثاني '!AW41</f>
        <v/>
      </c>
      <c r="V46" s="166" t="str">
        <f>'ادخال درجات الاختبار الثاني '!AY41</f>
        <v/>
      </c>
      <c r="W46" s="166" t="str">
        <f>'ادخال درجات الاختبار الثاني '!BA41</f>
        <v/>
      </c>
      <c r="X46" s="166" t="str">
        <f>'ادخال درجات الاختبار الثاني '!BC41</f>
        <v/>
      </c>
      <c r="Y46" s="224" t="str">
        <f>'ادخال درجات الاختبار الثاني '!BE41</f>
        <v/>
      </c>
      <c r="Z46" s="224" t="str">
        <f>'ادخال درجات الاختبار الثاني '!BG41</f>
        <v/>
      </c>
      <c r="AA46" s="224" t="str">
        <f>'ادخال درجات الاختبار الثاني '!BI41</f>
        <v/>
      </c>
      <c r="AB46" s="224" t="str">
        <f>'ادخال درجات الاختبار الثاني '!BK41</f>
        <v/>
      </c>
      <c r="AC46" s="224" t="str">
        <f>'ادخال درجات الاختبار الثاني '!BM41</f>
        <v/>
      </c>
      <c r="AD46" s="224" t="str">
        <f>'ادخال درجات الاختبار الثاني '!BO41</f>
        <v/>
      </c>
      <c r="AE46" s="224" t="str">
        <f>'ادخال درجات الاختبار الثاني '!BQ41</f>
        <v/>
      </c>
      <c r="AF46" s="224" t="str">
        <f>'ادخال درجات الاختبار الثاني '!BS41</f>
        <v/>
      </c>
      <c r="AG46" s="224" t="str">
        <f>'ادخال درجات الاختبار الثاني '!BU41</f>
        <v/>
      </c>
      <c r="AH46" s="224" t="str">
        <f>'ادخال درجات الاختبار الثاني '!BW41</f>
        <v/>
      </c>
      <c r="AI46" s="224" t="str">
        <f>'ادخال درجات الاختبار الثاني '!BY41</f>
        <v/>
      </c>
      <c r="AJ46" s="224" t="str">
        <f>'ادخال درجات الاختبار الثاني '!CA41</f>
        <v/>
      </c>
      <c r="AK46" s="224" t="str">
        <f>'ادخال درجات الاختبار الثاني '!CC41</f>
        <v/>
      </c>
      <c r="AL46" s="224" t="str">
        <f>'ادخال درجات الاختبار الثاني '!CE41</f>
        <v/>
      </c>
      <c r="AM46" s="224" t="str">
        <f>'ادخال درجات الاختبار الثاني '!CG41</f>
        <v/>
      </c>
      <c r="AN46" s="224" t="str">
        <f>'ادخال درجات الاختبار الثاني '!CI41</f>
        <v/>
      </c>
      <c r="AX46" s="91">
        <v>36</v>
      </c>
      <c r="AY46" s="19" t="str">
        <f t="shared" si="4"/>
        <v/>
      </c>
      <c r="AZ46" s="92" t="str">
        <f t="shared" si="5"/>
        <v/>
      </c>
    </row>
    <row r="47" spans="1:52">
      <c r="A47" s="91">
        <f>'ادخال درجات التشخيصي'!A43</f>
        <v>37</v>
      </c>
      <c r="B47" s="19" t="str">
        <f>IF('ادخال درجات الاختبار الثاني '!B42="","",'ادخال درجات الاختبار الثاني '!B42)</f>
        <v/>
      </c>
      <c r="C47" s="19" t="str">
        <f>'ادخال درجات الاختبار الثاني '!AC42</f>
        <v/>
      </c>
      <c r="D47" s="92" t="str">
        <f>'ادخال درجات الاختبار الثاني '!AD42</f>
        <v/>
      </c>
      <c r="G47" t="str">
        <f>IF(B47="","",RANK(D47,$D:$D,1)+COUNTIF(D$11:$D47,D47)-1)</f>
        <v/>
      </c>
      <c r="H47" t="str">
        <f>IF(B47="","",RANK(D47,$D:$D)+COUNTIF($D$11:D47,D47)-1)</f>
        <v/>
      </c>
      <c r="J47" s="91">
        <v>37</v>
      </c>
      <c r="K47" s="19" t="str">
        <f t="shared" si="0"/>
        <v/>
      </c>
      <c r="L47" s="92" t="str">
        <f t="shared" si="1"/>
        <v/>
      </c>
      <c r="M47" s="219"/>
      <c r="N47" s="228">
        <f t="shared" si="2"/>
        <v>37</v>
      </c>
      <c r="O47" s="188" t="str">
        <f t="shared" si="3"/>
        <v/>
      </c>
      <c r="P47" s="166" t="str">
        <f>'ادخال درجات الاختبار الثاني '!AM42</f>
        <v/>
      </c>
      <c r="Q47" s="166" t="str">
        <f>'ادخال درجات الاختبار الثاني '!AO42</f>
        <v/>
      </c>
      <c r="R47" s="166" t="str">
        <f>'ادخال درجات الاختبار الثاني '!AQ42</f>
        <v/>
      </c>
      <c r="S47" s="166" t="str">
        <f>'ادخال درجات الاختبار الثاني '!AS42</f>
        <v/>
      </c>
      <c r="T47" s="166" t="str">
        <f>'ادخال درجات الاختبار الثاني '!AU42</f>
        <v/>
      </c>
      <c r="U47" s="166" t="str">
        <f>'ادخال درجات الاختبار الثاني '!AW42</f>
        <v/>
      </c>
      <c r="V47" s="166" t="str">
        <f>'ادخال درجات الاختبار الثاني '!AY42</f>
        <v/>
      </c>
      <c r="W47" s="166" t="str">
        <f>'ادخال درجات الاختبار الثاني '!BA42</f>
        <v/>
      </c>
      <c r="X47" s="166" t="str">
        <f>'ادخال درجات الاختبار الثاني '!BC42</f>
        <v/>
      </c>
      <c r="Y47" s="224" t="str">
        <f>'ادخال درجات الاختبار الثاني '!BE42</f>
        <v/>
      </c>
      <c r="Z47" s="224" t="str">
        <f>'ادخال درجات الاختبار الثاني '!BG42</f>
        <v/>
      </c>
      <c r="AA47" s="224" t="str">
        <f>'ادخال درجات الاختبار الثاني '!BI42</f>
        <v/>
      </c>
      <c r="AB47" s="224" t="str">
        <f>'ادخال درجات الاختبار الثاني '!BK42</f>
        <v/>
      </c>
      <c r="AC47" s="224" t="str">
        <f>'ادخال درجات الاختبار الثاني '!BM42</f>
        <v/>
      </c>
      <c r="AD47" s="224" t="str">
        <f>'ادخال درجات الاختبار الثاني '!BO42</f>
        <v/>
      </c>
      <c r="AE47" s="224" t="str">
        <f>'ادخال درجات الاختبار الثاني '!BQ42</f>
        <v/>
      </c>
      <c r="AF47" s="224" t="str">
        <f>'ادخال درجات الاختبار الثاني '!BS42</f>
        <v/>
      </c>
      <c r="AG47" s="224" t="str">
        <f>'ادخال درجات الاختبار الثاني '!BU42</f>
        <v/>
      </c>
      <c r="AH47" s="224" t="str">
        <f>'ادخال درجات الاختبار الثاني '!BW42</f>
        <v/>
      </c>
      <c r="AI47" s="224" t="str">
        <f>'ادخال درجات الاختبار الثاني '!BY42</f>
        <v/>
      </c>
      <c r="AJ47" s="224" t="str">
        <f>'ادخال درجات الاختبار الثاني '!CA42</f>
        <v/>
      </c>
      <c r="AK47" s="224" t="str">
        <f>'ادخال درجات الاختبار الثاني '!CC42</f>
        <v/>
      </c>
      <c r="AL47" s="224" t="str">
        <f>'ادخال درجات الاختبار الثاني '!CE42</f>
        <v/>
      </c>
      <c r="AM47" s="224" t="str">
        <f>'ادخال درجات الاختبار الثاني '!CG42</f>
        <v/>
      </c>
      <c r="AN47" s="224" t="str">
        <f>'ادخال درجات الاختبار الثاني '!CI42</f>
        <v/>
      </c>
      <c r="AX47" s="91">
        <v>37</v>
      </c>
      <c r="AY47" s="19" t="str">
        <f t="shared" si="4"/>
        <v/>
      </c>
      <c r="AZ47" s="92" t="str">
        <f t="shared" si="5"/>
        <v/>
      </c>
    </row>
    <row r="48" spans="1:52">
      <c r="A48" s="91">
        <f>'ادخال درجات التشخيصي'!A44</f>
        <v>38</v>
      </c>
      <c r="B48" s="19" t="str">
        <f>IF('ادخال درجات الاختبار الثاني '!B43="","",'ادخال درجات الاختبار الثاني '!B43)</f>
        <v/>
      </c>
      <c r="C48" s="19" t="str">
        <f>'ادخال درجات الاختبار الثاني '!AC43</f>
        <v/>
      </c>
      <c r="D48" s="92" t="str">
        <f>'ادخال درجات الاختبار الثاني '!AD43</f>
        <v/>
      </c>
      <c r="G48" t="str">
        <f>IF(B48="","",RANK(D48,$D:$D,1)+COUNTIF(D$11:$D48,D48)-1)</f>
        <v/>
      </c>
      <c r="H48" t="str">
        <f>IF(B48="","",RANK(D48,$D:$D)+COUNTIF($D$11:D48,D48)-1)</f>
        <v/>
      </c>
      <c r="J48" s="91">
        <v>38</v>
      </c>
      <c r="K48" s="19" t="str">
        <f t="shared" si="0"/>
        <v/>
      </c>
      <c r="L48" s="92" t="str">
        <f t="shared" si="1"/>
        <v/>
      </c>
      <c r="M48" s="219"/>
      <c r="N48" s="228">
        <f t="shared" si="2"/>
        <v>38</v>
      </c>
      <c r="O48" s="188" t="str">
        <f t="shared" si="3"/>
        <v/>
      </c>
      <c r="P48" s="166" t="str">
        <f>'ادخال درجات الاختبار الثاني '!AM43</f>
        <v/>
      </c>
      <c r="Q48" s="166" t="str">
        <f>'ادخال درجات الاختبار الثاني '!AO43</f>
        <v/>
      </c>
      <c r="R48" s="166" t="str">
        <f>'ادخال درجات الاختبار الثاني '!AQ43</f>
        <v/>
      </c>
      <c r="S48" s="166" t="str">
        <f>'ادخال درجات الاختبار الثاني '!AS43</f>
        <v/>
      </c>
      <c r="T48" s="166" t="str">
        <f>'ادخال درجات الاختبار الثاني '!AU43</f>
        <v/>
      </c>
      <c r="U48" s="166" t="str">
        <f>'ادخال درجات الاختبار الثاني '!AW43</f>
        <v/>
      </c>
      <c r="V48" s="166" t="str">
        <f>'ادخال درجات الاختبار الثاني '!AY43</f>
        <v/>
      </c>
      <c r="W48" s="166" t="str">
        <f>'ادخال درجات الاختبار الثاني '!BA43</f>
        <v/>
      </c>
      <c r="X48" s="166" t="str">
        <f>'ادخال درجات الاختبار الثاني '!BC43</f>
        <v/>
      </c>
      <c r="Y48" s="224" t="str">
        <f>'ادخال درجات الاختبار الثاني '!BE43</f>
        <v/>
      </c>
      <c r="Z48" s="224" t="str">
        <f>'ادخال درجات الاختبار الثاني '!BG43</f>
        <v/>
      </c>
      <c r="AA48" s="224" t="str">
        <f>'ادخال درجات الاختبار الثاني '!BI43</f>
        <v/>
      </c>
      <c r="AB48" s="224" t="str">
        <f>'ادخال درجات الاختبار الثاني '!BK43</f>
        <v/>
      </c>
      <c r="AC48" s="224" t="str">
        <f>'ادخال درجات الاختبار الثاني '!BM43</f>
        <v/>
      </c>
      <c r="AD48" s="224" t="str">
        <f>'ادخال درجات الاختبار الثاني '!BO43</f>
        <v/>
      </c>
      <c r="AE48" s="224" t="str">
        <f>'ادخال درجات الاختبار الثاني '!BQ43</f>
        <v/>
      </c>
      <c r="AF48" s="224" t="str">
        <f>'ادخال درجات الاختبار الثاني '!BS43</f>
        <v/>
      </c>
      <c r="AG48" s="224" t="str">
        <f>'ادخال درجات الاختبار الثاني '!BU43</f>
        <v/>
      </c>
      <c r="AH48" s="224" t="str">
        <f>'ادخال درجات الاختبار الثاني '!BW43</f>
        <v/>
      </c>
      <c r="AI48" s="224" t="str">
        <f>'ادخال درجات الاختبار الثاني '!BY43</f>
        <v/>
      </c>
      <c r="AJ48" s="224" t="str">
        <f>'ادخال درجات الاختبار الثاني '!CA43</f>
        <v/>
      </c>
      <c r="AK48" s="224" t="str">
        <f>'ادخال درجات الاختبار الثاني '!CC43</f>
        <v/>
      </c>
      <c r="AL48" s="224" t="str">
        <f>'ادخال درجات الاختبار الثاني '!CE43</f>
        <v/>
      </c>
      <c r="AM48" s="224" t="str">
        <f>'ادخال درجات الاختبار الثاني '!CG43</f>
        <v/>
      </c>
      <c r="AN48" s="224" t="str">
        <f>'ادخال درجات الاختبار الثاني '!CI43</f>
        <v/>
      </c>
      <c r="AX48" s="91">
        <v>38</v>
      </c>
      <c r="AY48" s="19" t="str">
        <f t="shared" si="4"/>
        <v/>
      </c>
      <c r="AZ48" s="92" t="str">
        <f t="shared" si="5"/>
        <v/>
      </c>
    </row>
    <row r="49" spans="1:52">
      <c r="A49" s="91">
        <f>'ادخال درجات التشخيصي'!A45</f>
        <v>39</v>
      </c>
      <c r="B49" s="19" t="str">
        <f>IF('ادخال درجات الاختبار الثاني '!B44="","",'ادخال درجات الاختبار الثاني '!B44)</f>
        <v/>
      </c>
      <c r="C49" s="19" t="str">
        <f>'ادخال درجات الاختبار الثاني '!AC44</f>
        <v/>
      </c>
      <c r="D49" s="92" t="str">
        <f>'ادخال درجات الاختبار الثاني '!AD44</f>
        <v/>
      </c>
      <c r="G49" t="str">
        <f>IF(B49="","",RANK(D49,$D:$D,1)+COUNTIF(D$11:$D49,D49)-1)</f>
        <v/>
      </c>
      <c r="H49" t="str">
        <f>IF(B49="","",RANK(D49,$D:$D)+COUNTIF($D$11:D49,D49)-1)</f>
        <v/>
      </c>
      <c r="J49" s="91">
        <v>39</v>
      </c>
      <c r="K49" s="19" t="str">
        <f t="shared" si="0"/>
        <v/>
      </c>
      <c r="L49" s="92" t="str">
        <f t="shared" si="1"/>
        <v/>
      </c>
      <c r="M49" s="219"/>
      <c r="N49" s="228">
        <f t="shared" si="2"/>
        <v>39</v>
      </c>
      <c r="O49" s="188" t="str">
        <f t="shared" si="3"/>
        <v/>
      </c>
      <c r="P49" s="166" t="str">
        <f>'ادخال درجات الاختبار الثاني '!AM44</f>
        <v/>
      </c>
      <c r="Q49" s="166" t="str">
        <f>'ادخال درجات الاختبار الثاني '!AO44</f>
        <v/>
      </c>
      <c r="R49" s="166" t="str">
        <f>'ادخال درجات الاختبار الثاني '!AQ44</f>
        <v/>
      </c>
      <c r="S49" s="166" t="str">
        <f>'ادخال درجات الاختبار الثاني '!AS44</f>
        <v/>
      </c>
      <c r="T49" s="166" t="str">
        <f>'ادخال درجات الاختبار الثاني '!AU44</f>
        <v/>
      </c>
      <c r="U49" s="166" t="str">
        <f>'ادخال درجات الاختبار الثاني '!AW44</f>
        <v/>
      </c>
      <c r="V49" s="166" t="str">
        <f>'ادخال درجات الاختبار الثاني '!AY44</f>
        <v/>
      </c>
      <c r="W49" s="166" t="str">
        <f>'ادخال درجات الاختبار الثاني '!BA44</f>
        <v/>
      </c>
      <c r="X49" s="166" t="str">
        <f>'ادخال درجات الاختبار الثاني '!BC44</f>
        <v/>
      </c>
      <c r="Y49" s="224" t="str">
        <f>'ادخال درجات الاختبار الثاني '!BE44</f>
        <v/>
      </c>
      <c r="Z49" s="224" t="str">
        <f>'ادخال درجات الاختبار الثاني '!BG44</f>
        <v/>
      </c>
      <c r="AA49" s="224" t="str">
        <f>'ادخال درجات الاختبار الثاني '!BI44</f>
        <v/>
      </c>
      <c r="AB49" s="224" t="str">
        <f>'ادخال درجات الاختبار الثاني '!BK44</f>
        <v/>
      </c>
      <c r="AC49" s="224" t="str">
        <f>'ادخال درجات الاختبار الثاني '!BM44</f>
        <v/>
      </c>
      <c r="AD49" s="224" t="str">
        <f>'ادخال درجات الاختبار الثاني '!BO44</f>
        <v/>
      </c>
      <c r="AE49" s="224" t="str">
        <f>'ادخال درجات الاختبار الثاني '!BQ44</f>
        <v/>
      </c>
      <c r="AF49" s="224" t="str">
        <f>'ادخال درجات الاختبار الثاني '!BS44</f>
        <v/>
      </c>
      <c r="AG49" s="224" t="str">
        <f>'ادخال درجات الاختبار الثاني '!BU44</f>
        <v/>
      </c>
      <c r="AH49" s="224" t="str">
        <f>'ادخال درجات الاختبار الثاني '!BW44</f>
        <v/>
      </c>
      <c r="AI49" s="224" t="str">
        <f>'ادخال درجات الاختبار الثاني '!BY44</f>
        <v/>
      </c>
      <c r="AJ49" s="224" t="str">
        <f>'ادخال درجات الاختبار الثاني '!CA44</f>
        <v/>
      </c>
      <c r="AK49" s="224" t="str">
        <f>'ادخال درجات الاختبار الثاني '!CC44</f>
        <v/>
      </c>
      <c r="AL49" s="224" t="str">
        <f>'ادخال درجات الاختبار الثاني '!CE44</f>
        <v/>
      </c>
      <c r="AM49" s="224" t="str">
        <f>'ادخال درجات الاختبار الثاني '!CG44</f>
        <v/>
      </c>
      <c r="AN49" s="224" t="str">
        <f>'ادخال درجات الاختبار الثاني '!CI44</f>
        <v/>
      </c>
      <c r="AX49" s="91">
        <v>39</v>
      </c>
      <c r="AY49" s="19" t="str">
        <f t="shared" si="4"/>
        <v/>
      </c>
      <c r="AZ49" s="92" t="str">
        <f t="shared" si="5"/>
        <v/>
      </c>
    </row>
    <row r="50" spans="1:52">
      <c r="A50" s="91">
        <f>'ادخال درجات التشخيصي'!A46</f>
        <v>40</v>
      </c>
      <c r="B50" s="19" t="str">
        <f>IF('ادخال درجات الاختبار الثاني '!B45="","",'ادخال درجات الاختبار الثاني '!B45)</f>
        <v/>
      </c>
      <c r="C50" s="19" t="str">
        <f>'ادخال درجات الاختبار الثاني '!AC45</f>
        <v/>
      </c>
      <c r="D50" s="92" t="str">
        <f>'ادخال درجات الاختبار الثاني '!AD45</f>
        <v/>
      </c>
      <c r="G50" t="str">
        <f>IF(B50="","",RANK(D50,$D:$D,1)+COUNTIF(D$11:$D50,D50)-1)</f>
        <v/>
      </c>
      <c r="H50" t="str">
        <f>IF(B50="","",RANK(D50,$D:$D)+COUNTIF($D$11:D50,D50)-1)</f>
        <v/>
      </c>
      <c r="J50" s="91">
        <v>40</v>
      </c>
      <c r="K50" s="19" t="str">
        <f t="shared" si="0"/>
        <v/>
      </c>
      <c r="L50" s="92" t="str">
        <f t="shared" si="1"/>
        <v/>
      </c>
      <c r="M50" s="219"/>
      <c r="N50" s="228">
        <f t="shared" si="2"/>
        <v>40</v>
      </c>
      <c r="O50" s="188" t="str">
        <f t="shared" si="3"/>
        <v/>
      </c>
      <c r="P50" s="166" t="str">
        <f>'ادخال درجات الاختبار الثاني '!AM45</f>
        <v/>
      </c>
      <c r="Q50" s="166" t="str">
        <f>'ادخال درجات الاختبار الثاني '!AO45</f>
        <v/>
      </c>
      <c r="R50" s="166" t="str">
        <f>'ادخال درجات الاختبار الثاني '!AQ45</f>
        <v/>
      </c>
      <c r="S50" s="166" t="str">
        <f>'ادخال درجات الاختبار الثاني '!AS45</f>
        <v/>
      </c>
      <c r="T50" s="166" t="str">
        <f>'ادخال درجات الاختبار الثاني '!AU45</f>
        <v/>
      </c>
      <c r="U50" s="166" t="str">
        <f>'ادخال درجات الاختبار الثاني '!AW45</f>
        <v/>
      </c>
      <c r="V50" s="166" t="str">
        <f>'ادخال درجات الاختبار الثاني '!AY45</f>
        <v/>
      </c>
      <c r="W50" s="166" t="str">
        <f>'ادخال درجات الاختبار الثاني '!BA45</f>
        <v/>
      </c>
      <c r="X50" s="166" t="str">
        <f>'ادخال درجات الاختبار الثاني '!BC45</f>
        <v/>
      </c>
      <c r="Y50" s="224" t="str">
        <f>'ادخال درجات الاختبار الثاني '!BE45</f>
        <v/>
      </c>
      <c r="Z50" s="224" t="str">
        <f>'ادخال درجات الاختبار الثاني '!BG45</f>
        <v/>
      </c>
      <c r="AA50" s="224" t="str">
        <f>'ادخال درجات الاختبار الثاني '!BI45</f>
        <v/>
      </c>
      <c r="AB50" s="224" t="str">
        <f>'ادخال درجات الاختبار الثاني '!BK45</f>
        <v/>
      </c>
      <c r="AC50" s="224" t="str">
        <f>'ادخال درجات الاختبار الثاني '!BM45</f>
        <v/>
      </c>
      <c r="AD50" s="224" t="str">
        <f>'ادخال درجات الاختبار الثاني '!BO45</f>
        <v/>
      </c>
      <c r="AE50" s="224" t="str">
        <f>'ادخال درجات الاختبار الثاني '!BQ45</f>
        <v/>
      </c>
      <c r="AF50" s="224" t="str">
        <f>'ادخال درجات الاختبار الثاني '!BS45</f>
        <v/>
      </c>
      <c r="AG50" s="224" t="str">
        <f>'ادخال درجات الاختبار الثاني '!BU45</f>
        <v/>
      </c>
      <c r="AH50" s="224" t="str">
        <f>'ادخال درجات الاختبار الثاني '!BW45</f>
        <v/>
      </c>
      <c r="AI50" s="224" t="str">
        <f>'ادخال درجات الاختبار الثاني '!BY45</f>
        <v/>
      </c>
      <c r="AJ50" s="224" t="str">
        <f>'ادخال درجات الاختبار الثاني '!CA45</f>
        <v/>
      </c>
      <c r="AK50" s="224" t="str">
        <f>'ادخال درجات الاختبار الثاني '!CC45</f>
        <v/>
      </c>
      <c r="AL50" s="224" t="str">
        <f>'ادخال درجات الاختبار الثاني '!CE45</f>
        <v/>
      </c>
      <c r="AM50" s="224" t="str">
        <f>'ادخال درجات الاختبار الثاني '!CG45</f>
        <v/>
      </c>
      <c r="AN50" s="224" t="str">
        <f>'ادخال درجات الاختبار الثاني '!CI45</f>
        <v/>
      </c>
      <c r="AX50" s="91">
        <v>40</v>
      </c>
      <c r="AY50" s="19" t="str">
        <f t="shared" si="4"/>
        <v/>
      </c>
      <c r="AZ50" s="92" t="str">
        <f t="shared" si="5"/>
        <v/>
      </c>
    </row>
    <row r="51" spans="1:52">
      <c r="A51" s="91">
        <f>'ادخال درجات التشخيصي'!A47</f>
        <v>41</v>
      </c>
      <c r="B51" s="19" t="str">
        <f>IF('ادخال درجات الاختبار الثاني '!B46="","",'ادخال درجات الاختبار الثاني '!B46)</f>
        <v/>
      </c>
      <c r="C51" s="19" t="str">
        <f>'ادخال درجات الاختبار الثاني '!AC46</f>
        <v/>
      </c>
      <c r="D51" s="92" t="str">
        <f>'ادخال درجات الاختبار الثاني '!AD46</f>
        <v/>
      </c>
      <c r="G51" t="str">
        <f>IF(B51="","",RANK(D51,$D:$D,1)+COUNTIF(D$11:$D51,D51)-1)</f>
        <v/>
      </c>
      <c r="H51" t="str">
        <f>IF(B51="","",RANK(D51,$D:$D)+COUNTIF($D$11:D51,D51)-1)</f>
        <v/>
      </c>
      <c r="J51" s="91">
        <v>41</v>
      </c>
      <c r="K51" s="19" t="str">
        <f t="shared" si="0"/>
        <v/>
      </c>
      <c r="L51" s="92" t="str">
        <f t="shared" si="1"/>
        <v/>
      </c>
      <c r="M51" s="219"/>
      <c r="N51" s="228">
        <f t="shared" si="2"/>
        <v>41</v>
      </c>
      <c r="O51" s="188" t="str">
        <f t="shared" si="3"/>
        <v/>
      </c>
      <c r="P51" s="166" t="str">
        <f>'ادخال درجات الاختبار الثاني '!AM46</f>
        <v/>
      </c>
      <c r="Q51" s="166" t="str">
        <f>'ادخال درجات الاختبار الثاني '!AO46</f>
        <v/>
      </c>
      <c r="R51" s="166" t="str">
        <f>'ادخال درجات الاختبار الثاني '!AQ46</f>
        <v/>
      </c>
      <c r="S51" s="166" t="str">
        <f>'ادخال درجات الاختبار الثاني '!AS46</f>
        <v/>
      </c>
      <c r="T51" s="166" t="str">
        <f>'ادخال درجات الاختبار الثاني '!AU46</f>
        <v/>
      </c>
      <c r="U51" s="166" t="str">
        <f>'ادخال درجات الاختبار الثاني '!AW46</f>
        <v/>
      </c>
      <c r="V51" s="166" t="str">
        <f>'ادخال درجات الاختبار الثاني '!AY46</f>
        <v/>
      </c>
      <c r="W51" s="166" t="str">
        <f>'ادخال درجات الاختبار الثاني '!BA46</f>
        <v/>
      </c>
      <c r="X51" s="166" t="str">
        <f>'ادخال درجات الاختبار الثاني '!BC46</f>
        <v/>
      </c>
      <c r="Y51" s="224" t="str">
        <f>'ادخال درجات الاختبار الثاني '!BE46</f>
        <v/>
      </c>
      <c r="Z51" s="224" t="str">
        <f>'ادخال درجات الاختبار الثاني '!BG46</f>
        <v/>
      </c>
      <c r="AA51" s="224" t="str">
        <f>'ادخال درجات الاختبار الثاني '!BI46</f>
        <v/>
      </c>
      <c r="AB51" s="224" t="str">
        <f>'ادخال درجات الاختبار الثاني '!BK46</f>
        <v/>
      </c>
      <c r="AC51" s="224" t="str">
        <f>'ادخال درجات الاختبار الثاني '!BM46</f>
        <v/>
      </c>
      <c r="AD51" s="224" t="str">
        <f>'ادخال درجات الاختبار الثاني '!BO46</f>
        <v/>
      </c>
      <c r="AE51" s="224" t="str">
        <f>'ادخال درجات الاختبار الثاني '!BQ46</f>
        <v/>
      </c>
      <c r="AF51" s="224" t="str">
        <f>'ادخال درجات الاختبار الثاني '!BS46</f>
        <v/>
      </c>
      <c r="AG51" s="224" t="str">
        <f>'ادخال درجات الاختبار الثاني '!BU46</f>
        <v/>
      </c>
      <c r="AH51" s="224" t="str">
        <f>'ادخال درجات الاختبار الثاني '!BW46</f>
        <v/>
      </c>
      <c r="AI51" s="224" t="str">
        <f>'ادخال درجات الاختبار الثاني '!BY46</f>
        <v/>
      </c>
      <c r="AJ51" s="224" t="str">
        <f>'ادخال درجات الاختبار الثاني '!CA46</f>
        <v/>
      </c>
      <c r="AK51" s="224" t="str">
        <f>'ادخال درجات الاختبار الثاني '!CC46</f>
        <v/>
      </c>
      <c r="AL51" s="224" t="str">
        <f>'ادخال درجات الاختبار الثاني '!CE46</f>
        <v/>
      </c>
      <c r="AM51" s="224" t="str">
        <f>'ادخال درجات الاختبار الثاني '!CG46</f>
        <v/>
      </c>
      <c r="AN51" s="224" t="str">
        <f>'ادخال درجات الاختبار الثاني '!CI46</f>
        <v/>
      </c>
      <c r="AX51" s="91">
        <v>41</v>
      </c>
      <c r="AY51" s="19" t="str">
        <f t="shared" si="4"/>
        <v/>
      </c>
      <c r="AZ51" s="92" t="str">
        <f t="shared" si="5"/>
        <v/>
      </c>
    </row>
    <row r="52" spans="1:52">
      <c r="A52" s="91">
        <f>'ادخال درجات التشخيصي'!A48</f>
        <v>42</v>
      </c>
      <c r="B52" s="19" t="str">
        <f>IF('ادخال درجات الاختبار الثاني '!B47="","",'ادخال درجات الاختبار الثاني '!B47)</f>
        <v/>
      </c>
      <c r="C52" s="19" t="str">
        <f>'ادخال درجات الاختبار الثاني '!AC47</f>
        <v/>
      </c>
      <c r="D52" s="92" t="str">
        <f>'ادخال درجات الاختبار الثاني '!AD47</f>
        <v/>
      </c>
      <c r="G52" t="str">
        <f>IF(B52="","",RANK(D52,$D:$D,1)+COUNTIF(D$11:$D52,D52)-1)</f>
        <v/>
      </c>
      <c r="H52" t="str">
        <f>IF(B52="","",RANK(D52,$D:$D)+COUNTIF($D$11:D52,D52)-1)</f>
        <v/>
      </c>
      <c r="J52" s="91">
        <v>42</v>
      </c>
      <c r="K52" s="19" t="str">
        <f t="shared" si="0"/>
        <v/>
      </c>
      <c r="L52" s="92" t="str">
        <f t="shared" si="1"/>
        <v/>
      </c>
      <c r="M52" s="219"/>
      <c r="N52" s="228">
        <f t="shared" si="2"/>
        <v>42</v>
      </c>
      <c r="O52" s="188" t="str">
        <f t="shared" si="3"/>
        <v/>
      </c>
      <c r="P52" s="166" t="str">
        <f>'ادخال درجات الاختبار الثاني '!AM47</f>
        <v/>
      </c>
      <c r="Q52" s="166" t="str">
        <f>'ادخال درجات الاختبار الثاني '!AO47</f>
        <v/>
      </c>
      <c r="R52" s="166" t="str">
        <f>'ادخال درجات الاختبار الثاني '!AQ47</f>
        <v/>
      </c>
      <c r="S52" s="166" t="str">
        <f>'ادخال درجات الاختبار الثاني '!AS47</f>
        <v/>
      </c>
      <c r="T52" s="166" t="str">
        <f>'ادخال درجات الاختبار الثاني '!AU47</f>
        <v/>
      </c>
      <c r="U52" s="166" t="str">
        <f>'ادخال درجات الاختبار الثاني '!AW47</f>
        <v/>
      </c>
      <c r="V52" s="166" t="str">
        <f>'ادخال درجات الاختبار الثاني '!AY47</f>
        <v/>
      </c>
      <c r="W52" s="166" t="str">
        <f>'ادخال درجات الاختبار الثاني '!BA47</f>
        <v/>
      </c>
      <c r="X52" s="166" t="str">
        <f>'ادخال درجات الاختبار الثاني '!BC47</f>
        <v/>
      </c>
      <c r="Y52" s="224" t="str">
        <f>'ادخال درجات الاختبار الثاني '!BE47</f>
        <v/>
      </c>
      <c r="Z52" s="224" t="str">
        <f>'ادخال درجات الاختبار الثاني '!BG47</f>
        <v/>
      </c>
      <c r="AA52" s="224" t="str">
        <f>'ادخال درجات الاختبار الثاني '!BI47</f>
        <v/>
      </c>
      <c r="AB52" s="224" t="str">
        <f>'ادخال درجات الاختبار الثاني '!BK47</f>
        <v/>
      </c>
      <c r="AC52" s="224" t="str">
        <f>'ادخال درجات الاختبار الثاني '!BM47</f>
        <v/>
      </c>
      <c r="AD52" s="224" t="str">
        <f>'ادخال درجات الاختبار الثاني '!BO47</f>
        <v/>
      </c>
      <c r="AE52" s="224" t="str">
        <f>'ادخال درجات الاختبار الثاني '!BQ47</f>
        <v/>
      </c>
      <c r="AF52" s="224" t="str">
        <f>'ادخال درجات الاختبار الثاني '!BS47</f>
        <v/>
      </c>
      <c r="AG52" s="224" t="str">
        <f>'ادخال درجات الاختبار الثاني '!BU47</f>
        <v/>
      </c>
      <c r="AH52" s="224" t="str">
        <f>'ادخال درجات الاختبار الثاني '!BW47</f>
        <v/>
      </c>
      <c r="AI52" s="224" t="str">
        <f>'ادخال درجات الاختبار الثاني '!BY47</f>
        <v/>
      </c>
      <c r="AJ52" s="224" t="str">
        <f>'ادخال درجات الاختبار الثاني '!CA47</f>
        <v/>
      </c>
      <c r="AK52" s="224" t="str">
        <f>'ادخال درجات الاختبار الثاني '!CC47</f>
        <v/>
      </c>
      <c r="AL52" s="224" t="str">
        <f>'ادخال درجات الاختبار الثاني '!CE47</f>
        <v/>
      </c>
      <c r="AM52" s="224" t="str">
        <f>'ادخال درجات الاختبار الثاني '!CG47</f>
        <v/>
      </c>
      <c r="AN52" s="224" t="str">
        <f>'ادخال درجات الاختبار الثاني '!CI47</f>
        <v/>
      </c>
      <c r="AX52" s="91">
        <v>42</v>
      </c>
      <c r="AY52" s="19" t="str">
        <f t="shared" si="4"/>
        <v/>
      </c>
      <c r="AZ52" s="92" t="str">
        <f t="shared" si="5"/>
        <v/>
      </c>
    </row>
    <row r="53" spans="1:52">
      <c r="A53" s="91">
        <f>'ادخال درجات التشخيصي'!A49</f>
        <v>43</v>
      </c>
      <c r="B53" s="19" t="str">
        <f>IF('ادخال درجات الاختبار الثاني '!B48="","",'ادخال درجات الاختبار الثاني '!B48)</f>
        <v/>
      </c>
      <c r="C53" s="19" t="str">
        <f>'ادخال درجات الاختبار الثاني '!AC48</f>
        <v/>
      </c>
      <c r="D53" s="92" t="str">
        <f>'ادخال درجات الاختبار الثاني '!AD48</f>
        <v/>
      </c>
      <c r="G53" t="str">
        <f>IF(B53="","",RANK(D53,$D:$D,1)+COUNTIF(D$11:$D53,D53)-1)</f>
        <v/>
      </c>
      <c r="H53" t="str">
        <f>IF(B53="","",RANK(D53,$D:$D)+COUNTIF($D$11:D53,D53)-1)</f>
        <v/>
      </c>
      <c r="J53" s="91">
        <v>43</v>
      </c>
      <c r="K53" s="19" t="str">
        <f t="shared" si="0"/>
        <v/>
      </c>
      <c r="L53" s="92" t="str">
        <f t="shared" si="1"/>
        <v/>
      </c>
      <c r="M53" s="219"/>
      <c r="N53" s="228">
        <f t="shared" si="2"/>
        <v>43</v>
      </c>
      <c r="O53" s="188" t="str">
        <f t="shared" si="3"/>
        <v/>
      </c>
      <c r="P53" s="166" t="str">
        <f>'ادخال درجات الاختبار الثاني '!AM48</f>
        <v/>
      </c>
      <c r="Q53" s="166" t="str">
        <f>'ادخال درجات الاختبار الثاني '!AO48</f>
        <v/>
      </c>
      <c r="R53" s="166" t="str">
        <f>'ادخال درجات الاختبار الثاني '!AQ48</f>
        <v/>
      </c>
      <c r="S53" s="166" t="str">
        <f>'ادخال درجات الاختبار الثاني '!AS48</f>
        <v/>
      </c>
      <c r="T53" s="166" t="str">
        <f>'ادخال درجات الاختبار الثاني '!AU48</f>
        <v/>
      </c>
      <c r="U53" s="166" t="str">
        <f>'ادخال درجات الاختبار الثاني '!AW48</f>
        <v/>
      </c>
      <c r="V53" s="166" t="str">
        <f>'ادخال درجات الاختبار الثاني '!AY48</f>
        <v/>
      </c>
      <c r="W53" s="166" t="str">
        <f>'ادخال درجات الاختبار الثاني '!BA48</f>
        <v/>
      </c>
      <c r="X53" s="166" t="str">
        <f>'ادخال درجات الاختبار الثاني '!BC48</f>
        <v/>
      </c>
      <c r="Y53" s="224" t="str">
        <f>'ادخال درجات الاختبار الثاني '!BE48</f>
        <v/>
      </c>
      <c r="Z53" s="224" t="str">
        <f>'ادخال درجات الاختبار الثاني '!BG48</f>
        <v/>
      </c>
      <c r="AA53" s="224" t="str">
        <f>'ادخال درجات الاختبار الثاني '!BI48</f>
        <v/>
      </c>
      <c r="AB53" s="224" t="str">
        <f>'ادخال درجات الاختبار الثاني '!BK48</f>
        <v/>
      </c>
      <c r="AC53" s="224" t="str">
        <f>'ادخال درجات الاختبار الثاني '!BM48</f>
        <v/>
      </c>
      <c r="AD53" s="224" t="str">
        <f>'ادخال درجات الاختبار الثاني '!BO48</f>
        <v/>
      </c>
      <c r="AE53" s="224" t="str">
        <f>'ادخال درجات الاختبار الثاني '!BQ48</f>
        <v/>
      </c>
      <c r="AF53" s="224" t="str">
        <f>'ادخال درجات الاختبار الثاني '!BS48</f>
        <v/>
      </c>
      <c r="AG53" s="224" t="str">
        <f>'ادخال درجات الاختبار الثاني '!BU48</f>
        <v/>
      </c>
      <c r="AH53" s="224" t="str">
        <f>'ادخال درجات الاختبار الثاني '!BW48</f>
        <v/>
      </c>
      <c r="AI53" s="224" t="str">
        <f>'ادخال درجات الاختبار الثاني '!BY48</f>
        <v/>
      </c>
      <c r="AJ53" s="224" t="str">
        <f>'ادخال درجات الاختبار الثاني '!CA48</f>
        <v/>
      </c>
      <c r="AK53" s="224" t="str">
        <f>'ادخال درجات الاختبار الثاني '!CC48</f>
        <v/>
      </c>
      <c r="AL53" s="224" t="str">
        <f>'ادخال درجات الاختبار الثاني '!CE48</f>
        <v/>
      </c>
      <c r="AM53" s="224" t="str">
        <f>'ادخال درجات الاختبار الثاني '!CG48</f>
        <v/>
      </c>
      <c r="AN53" s="224" t="str">
        <f>'ادخال درجات الاختبار الثاني '!CI48</f>
        <v/>
      </c>
      <c r="AX53" s="91">
        <v>43</v>
      </c>
      <c r="AY53" s="19" t="str">
        <f t="shared" si="4"/>
        <v/>
      </c>
      <c r="AZ53" s="92" t="str">
        <f t="shared" si="5"/>
        <v/>
      </c>
    </row>
    <row r="54" spans="1:52">
      <c r="A54" s="91">
        <f>'ادخال درجات التشخيصي'!A50</f>
        <v>44</v>
      </c>
      <c r="B54" s="19" t="str">
        <f>IF('ادخال درجات الاختبار الثاني '!B49="","",'ادخال درجات الاختبار الثاني '!B49)</f>
        <v/>
      </c>
      <c r="C54" s="19" t="str">
        <f>'ادخال درجات الاختبار الثاني '!AC49</f>
        <v/>
      </c>
      <c r="D54" s="92" t="str">
        <f>'ادخال درجات الاختبار الثاني '!AD49</f>
        <v/>
      </c>
      <c r="G54" t="str">
        <f>IF(B54="","",RANK(D54,$D:$D,1)+COUNTIF(D$11:$D54,D54)-1)</f>
        <v/>
      </c>
      <c r="H54" t="str">
        <f>IF(B54="","",RANK(D54,$D:$D)+COUNTIF($D$11:D54,D54)-1)</f>
        <v/>
      </c>
      <c r="J54" s="91">
        <v>44</v>
      </c>
      <c r="K54" s="19" t="str">
        <f t="shared" si="0"/>
        <v/>
      </c>
      <c r="L54" s="92" t="str">
        <f t="shared" si="1"/>
        <v/>
      </c>
      <c r="M54" s="219"/>
      <c r="N54" s="228">
        <f t="shared" si="2"/>
        <v>44</v>
      </c>
      <c r="O54" s="188" t="str">
        <f t="shared" si="3"/>
        <v/>
      </c>
      <c r="P54" s="166" t="str">
        <f>'ادخال درجات الاختبار الثاني '!AM49</f>
        <v/>
      </c>
      <c r="Q54" s="166" t="str">
        <f>'ادخال درجات الاختبار الثاني '!AO49</f>
        <v/>
      </c>
      <c r="R54" s="166" t="str">
        <f>'ادخال درجات الاختبار الثاني '!AQ49</f>
        <v/>
      </c>
      <c r="S54" s="166" t="str">
        <f>'ادخال درجات الاختبار الثاني '!AS49</f>
        <v/>
      </c>
      <c r="T54" s="166" t="str">
        <f>'ادخال درجات الاختبار الثاني '!AU49</f>
        <v/>
      </c>
      <c r="U54" s="166" t="str">
        <f>'ادخال درجات الاختبار الثاني '!AW49</f>
        <v/>
      </c>
      <c r="V54" s="166" t="str">
        <f>'ادخال درجات الاختبار الثاني '!AY49</f>
        <v/>
      </c>
      <c r="W54" s="166" t="str">
        <f>'ادخال درجات الاختبار الثاني '!BA49</f>
        <v/>
      </c>
      <c r="X54" s="166" t="str">
        <f>'ادخال درجات الاختبار الثاني '!BC49</f>
        <v/>
      </c>
      <c r="Y54" s="224" t="str">
        <f>'ادخال درجات الاختبار الثاني '!BE49</f>
        <v/>
      </c>
      <c r="Z54" s="224" t="str">
        <f>'ادخال درجات الاختبار الثاني '!BG49</f>
        <v/>
      </c>
      <c r="AA54" s="224" t="str">
        <f>'ادخال درجات الاختبار الثاني '!BI49</f>
        <v/>
      </c>
      <c r="AB54" s="224" t="str">
        <f>'ادخال درجات الاختبار الثاني '!BK49</f>
        <v/>
      </c>
      <c r="AC54" s="224" t="str">
        <f>'ادخال درجات الاختبار الثاني '!BM49</f>
        <v/>
      </c>
      <c r="AD54" s="224" t="str">
        <f>'ادخال درجات الاختبار الثاني '!BO49</f>
        <v/>
      </c>
      <c r="AE54" s="224" t="str">
        <f>'ادخال درجات الاختبار الثاني '!BQ49</f>
        <v/>
      </c>
      <c r="AF54" s="224" t="str">
        <f>'ادخال درجات الاختبار الثاني '!BS49</f>
        <v/>
      </c>
      <c r="AG54" s="224" t="str">
        <f>'ادخال درجات الاختبار الثاني '!BU49</f>
        <v/>
      </c>
      <c r="AH54" s="224" t="str">
        <f>'ادخال درجات الاختبار الثاني '!BW49</f>
        <v/>
      </c>
      <c r="AI54" s="224" t="str">
        <f>'ادخال درجات الاختبار الثاني '!BY49</f>
        <v/>
      </c>
      <c r="AJ54" s="224" t="str">
        <f>'ادخال درجات الاختبار الثاني '!CA49</f>
        <v/>
      </c>
      <c r="AK54" s="224" t="str">
        <f>'ادخال درجات الاختبار الثاني '!CC49</f>
        <v/>
      </c>
      <c r="AL54" s="224" t="str">
        <f>'ادخال درجات الاختبار الثاني '!CE49</f>
        <v/>
      </c>
      <c r="AM54" s="224" t="str">
        <f>'ادخال درجات الاختبار الثاني '!CG49</f>
        <v/>
      </c>
      <c r="AN54" s="224" t="str">
        <f>'ادخال درجات الاختبار الثاني '!CI49</f>
        <v/>
      </c>
      <c r="AX54" s="91">
        <v>44</v>
      </c>
      <c r="AY54" s="19" t="str">
        <f t="shared" si="4"/>
        <v/>
      </c>
      <c r="AZ54" s="92" t="str">
        <f t="shared" si="5"/>
        <v/>
      </c>
    </row>
    <row r="55" spans="1:52">
      <c r="A55" s="91">
        <f>'ادخال درجات التشخيصي'!A51</f>
        <v>45</v>
      </c>
      <c r="B55" s="19" t="str">
        <f>IF('ادخال درجات الاختبار الثاني '!B50="","",'ادخال درجات الاختبار الثاني '!B50)</f>
        <v/>
      </c>
      <c r="C55" s="19" t="str">
        <f>'ادخال درجات الاختبار الثاني '!AC50</f>
        <v/>
      </c>
      <c r="D55" s="92" t="str">
        <f>'ادخال درجات الاختبار الثاني '!AD50</f>
        <v/>
      </c>
      <c r="G55" t="str">
        <f>IF(B55="","",RANK(D55,$D:$D,1)+COUNTIF(D$11:$D55,D55)-1)</f>
        <v/>
      </c>
      <c r="H55" t="str">
        <f>IF(B55="","",RANK(D55,$D:$D)+COUNTIF($D$11:D55,D55)-1)</f>
        <v/>
      </c>
      <c r="J55" s="91">
        <v>45</v>
      </c>
      <c r="K55" s="19" t="str">
        <f t="shared" si="0"/>
        <v/>
      </c>
      <c r="L55" s="92" t="str">
        <f t="shared" si="1"/>
        <v/>
      </c>
      <c r="M55" s="219"/>
      <c r="N55" s="228">
        <f t="shared" si="2"/>
        <v>45</v>
      </c>
      <c r="O55" s="188" t="str">
        <f t="shared" si="3"/>
        <v/>
      </c>
      <c r="P55" s="166" t="str">
        <f>'ادخال درجات الاختبار الثاني '!AM50</f>
        <v/>
      </c>
      <c r="Q55" s="166" t="str">
        <f>'ادخال درجات الاختبار الثاني '!AO50</f>
        <v/>
      </c>
      <c r="R55" s="166" t="str">
        <f>'ادخال درجات الاختبار الثاني '!AQ50</f>
        <v/>
      </c>
      <c r="S55" s="166" t="str">
        <f>'ادخال درجات الاختبار الثاني '!AS50</f>
        <v/>
      </c>
      <c r="T55" s="166" t="str">
        <f>'ادخال درجات الاختبار الثاني '!AU50</f>
        <v/>
      </c>
      <c r="U55" s="166" t="str">
        <f>'ادخال درجات الاختبار الثاني '!AW50</f>
        <v/>
      </c>
      <c r="V55" s="166" t="str">
        <f>'ادخال درجات الاختبار الثاني '!AY50</f>
        <v/>
      </c>
      <c r="W55" s="166" t="str">
        <f>'ادخال درجات الاختبار الثاني '!BA50</f>
        <v/>
      </c>
      <c r="X55" s="166" t="str">
        <f>'ادخال درجات الاختبار الثاني '!BC50</f>
        <v/>
      </c>
      <c r="Y55" s="224" t="str">
        <f>'ادخال درجات الاختبار الثاني '!BE50</f>
        <v/>
      </c>
      <c r="Z55" s="224" t="str">
        <f>'ادخال درجات الاختبار الثاني '!BG50</f>
        <v/>
      </c>
      <c r="AA55" s="224" t="str">
        <f>'ادخال درجات الاختبار الثاني '!BI50</f>
        <v/>
      </c>
      <c r="AB55" s="224" t="str">
        <f>'ادخال درجات الاختبار الثاني '!BK50</f>
        <v/>
      </c>
      <c r="AC55" s="224" t="str">
        <f>'ادخال درجات الاختبار الثاني '!BM50</f>
        <v/>
      </c>
      <c r="AD55" s="224" t="str">
        <f>'ادخال درجات الاختبار الثاني '!BO50</f>
        <v/>
      </c>
      <c r="AE55" s="224" t="str">
        <f>'ادخال درجات الاختبار الثاني '!BQ50</f>
        <v/>
      </c>
      <c r="AF55" s="224" t="str">
        <f>'ادخال درجات الاختبار الثاني '!BS50</f>
        <v/>
      </c>
      <c r="AG55" s="224" t="str">
        <f>'ادخال درجات الاختبار الثاني '!BU50</f>
        <v/>
      </c>
      <c r="AH55" s="224" t="str">
        <f>'ادخال درجات الاختبار الثاني '!BW50</f>
        <v/>
      </c>
      <c r="AI55" s="224" t="str">
        <f>'ادخال درجات الاختبار الثاني '!BY50</f>
        <v/>
      </c>
      <c r="AJ55" s="224" t="str">
        <f>'ادخال درجات الاختبار الثاني '!CA50</f>
        <v/>
      </c>
      <c r="AK55" s="224" t="str">
        <f>'ادخال درجات الاختبار الثاني '!CC50</f>
        <v/>
      </c>
      <c r="AL55" s="224" t="str">
        <f>'ادخال درجات الاختبار الثاني '!CE50</f>
        <v/>
      </c>
      <c r="AM55" s="224" t="str">
        <f>'ادخال درجات الاختبار الثاني '!CG50</f>
        <v/>
      </c>
      <c r="AN55" s="224" t="str">
        <f>'ادخال درجات الاختبار الثاني '!CI50</f>
        <v/>
      </c>
      <c r="AX55" s="91">
        <v>45</v>
      </c>
      <c r="AY55" s="19" t="str">
        <f t="shared" si="4"/>
        <v/>
      </c>
      <c r="AZ55" s="92" t="str">
        <f t="shared" si="5"/>
        <v/>
      </c>
    </row>
    <row r="56" spans="1:52">
      <c r="A56" s="91">
        <f>'ادخال درجات التشخيصي'!A52</f>
        <v>46</v>
      </c>
      <c r="B56" s="19" t="str">
        <f>IF('ادخال درجات الاختبار الثاني '!B51="","",'ادخال درجات الاختبار الثاني '!B51)</f>
        <v/>
      </c>
      <c r="C56" s="19" t="str">
        <f>'ادخال درجات الاختبار الثاني '!AC51</f>
        <v/>
      </c>
      <c r="D56" s="92" t="str">
        <f>'ادخال درجات الاختبار الثاني '!AD51</f>
        <v/>
      </c>
      <c r="G56" t="str">
        <f>IF(B56="","",RANK(D56,$D:$D,1)+COUNTIF(D$11:$D56,D56)-1)</f>
        <v/>
      </c>
      <c r="H56" t="str">
        <f>IF(B56="","",RANK(D56,$D:$D)+COUNTIF($D$11:D56,D56)-1)</f>
        <v/>
      </c>
      <c r="J56" s="91">
        <v>46</v>
      </c>
      <c r="K56" s="19" t="str">
        <f t="shared" si="0"/>
        <v/>
      </c>
      <c r="L56" s="92" t="str">
        <f t="shared" si="1"/>
        <v/>
      </c>
      <c r="M56" s="219"/>
      <c r="N56" s="228">
        <f t="shared" si="2"/>
        <v>46</v>
      </c>
      <c r="O56" s="188" t="str">
        <f t="shared" si="3"/>
        <v/>
      </c>
      <c r="P56" s="166" t="str">
        <f>'ادخال درجات الاختبار الثاني '!AM51</f>
        <v/>
      </c>
      <c r="Q56" s="166" t="str">
        <f>'ادخال درجات الاختبار الثاني '!AO51</f>
        <v/>
      </c>
      <c r="R56" s="166" t="str">
        <f>'ادخال درجات الاختبار الثاني '!AQ51</f>
        <v/>
      </c>
      <c r="S56" s="166" t="str">
        <f>'ادخال درجات الاختبار الثاني '!AS51</f>
        <v/>
      </c>
      <c r="T56" s="166" t="str">
        <f>'ادخال درجات الاختبار الثاني '!AU51</f>
        <v/>
      </c>
      <c r="U56" s="166" t="str">
        <f>'ادخال درجات الاختبار الثاني '!AW51</f>
        <v/>
      </c>
      <c r="V56" s="166" t="str">
        <f>'ادخال درجات الاختبار الثاني '!AY51</f>
        <v/>
      </c>
      <c r="W56" s="166" t="str">
        <f>'ادخال درجات الاختبار الثاني '!BA51</f>
        <v/>
      </c>
      <c r="X56" s="166" t="str">
        <f>'ادخال درجات الاختبار الثاني '!BC51</f>
        <v/>
      </c>
      <c r="Y56" s="224" t="str">
        <f>'ادخال درجات الاختبار الثاني '!BE51</f>
        <v/>
      </c>
      <c r="Z56" s="224" t="str">
        <f>'ادخال درجات الاختبار الثاني '!BG51</f>
        <v/>
      </c>
      <c r="AA56" s="224" t="str">
        <f>'ادخال درجات الاختبار الثاني '!BI51</f>
        <v/>
      </c>
      <c r="AB56" s="224" t="str">
        <f>'ادخال درجات الاختبار الثاني '!BK51</f>
        <v/>
      </c>
      <c r="AC56" s="224" t="str">
        <f>'ادخال درجات الاختبار الثاني '!BM51</f>
        <v/>
      </c>
      <c r="AD56" s="224" t="str">
        <f>'ادخال درجات الاختبار الثاني '!BO51</f>
        <v/>
      </c>
      <c r="AE56" s="224" t="str">
        <f>'ادخال درجات الاختبار الثاني '!BQ51</f>
        <v/>
      </c>
      <c r="AF56" s="224" t="str">
        <f>'ادخال درجات الاختبار الثاني '!BS51</f>
        <v/>
      </c>
      <c r="AG56" s="224" t="str">
        <f>'ادخال درجات الاختبار الثاني '!BU51</f>
        <v/>
      </c>
      <c r="AH56" s="224" t="str">
        <f>'ادخال درجات الاختبار الثاني '!BW51</f>
        <v/>
      </c>
      <c r="AI56" s="224" t="str">
        <f>'ادخال درجات الاختبار الثاني '!BY51</f>
        <v/>
      </c>
      <c r="AJ56" s="224" t="str">
        <f>'ادخال درجات الاختبار الثاني '!CA51</f>
        <v/>
      </c>
      <c r="AK56" s="224" t="str">
        <f>'ادخال درجات الاختبار الثاني '!CC51</f>
        <v/>
      </c>
      <c r="AL56" s="224" t="str">
        <f>'ادخال درجات الاختبار الثاني '!CE51</f>
        <v/>
      </c>
      <c r="AM56" s="224" t="str">
        <f>'ادخال درجات الاختبار الثاني '!CG51</f>
        <v/>
      </c>
      <c r="AN56" s="224" t="str">
        <f>'ادخال درجات الاختبار الثاني '!CI51</f>
        <v/>
      </c>
      <c r="AX56" s="91">
        <v>46</v>
      </c>
      <c r="AY56" s="19" t="str">
        <f t="shared" si="4"/>
        <v/>
      </c>
      <c r="AZ56" s="92" t="str">
        <f t="shared" si="5"/>
        <v/>
      </c>
    </row>
    <row r="57" spans="1:52">
      <c r="A57" s="91">
        <f>'ادخال درجات التشخيصي'!A53</f>
        <v>47</v>
      </c>
      <c r="B57" s="19" t="str">
        <f>IF('ادخال درجات الاختبار الثاني '!B52="","",'ادخال درجات الاختبار الثاني '!B52)</f>
        <v/>
      </c>
      <c r="C57" s="19" t="str">
        <f>'ادخال درجات الاختبار الثاني '!AC52</f>
        <v/>
      </c>
      <c r="D57" s="92" t="str">
        <f>'ادخال درجات الاختبار الثاني '!AD52</f>
        <v/>
      </c>
      <c r="G57" t="str">
        <f>IF(B57="","",RANK(D57,$D:$D,1)+COUNTIF(D$11:$D57,D57)-1)</f>
        <v/>
      </c>
      <c r="H57" t="str">
        <f>IF(B57="","",RANK(D57,$D:$D)+COUNTIF($D$11:D57,D57)-1)</f>
        <v/>
      </c>
      <c r="J57" s="91">
        <v>47</v>
      </c>
      <c r="K57" s="19" t="str">
        <f t="shared" si="0"/>
        <v/>
      </c>
      <c r="L57" s="92" t="str">
        <f t="shared" si="1"/>
        <v/>
      </c>
      <c r="M57" s="219"/>
      <c r="N57" s="228">
        <f t="shared" si="2"/>
        <v>47</v>
      </c>
      <c r="O57" s="188" t="str">
        <f t="shared" si="3"/>
        <v/>
      </c>
      <c r="P57" s="166" t="str">
        <f>'ادخال درجات الاختبار الثاني '!AM52</f>
        <v/>
      </c>
      <c r="Q57" s="166" t="str">
        <f>'ادخال درجات الاختبار الثاني '!AO52</f>
        <v/>
      </c>
      <c r="R57" s="166" t="str">
        <f>'ادخال درجات الاختبار الثاني '!AQ52</f>
        <v/>
      </c>
      <c r="S57" s="166" t="str">
        <f>'ادخال درجات الاختبار الثاني '!AS52</f>
        <v/>
      </c>
      <c r="T57" s="166" t="str">
        <f>'ادخال درجات الاختبار الثاني '!AU52</f>
        <v/>
      </c>
      <c r="U57" s="166" t="str">
        <f>'ادخال درجات الاختبار الثاني '!AW52</f>
        <v/>
      </c>
      <c r="V57" s="166" t="str">
        <f>'ادخال درجات الاختبار الثاني '!AY52</f>
        <v/>
      </c>
      <c r="W57" s="166" t="str">
        <f>'ادخال درجات الاختبار الثاني '!BA52</f>
        <v/>
      </c>
      <c r="X57" s="166" t="str">
        <f>'ادخال درجات الاختبار الثاني '!BC52</f>
        <v/>
      </c>
      <c r="Y57" s="224" t="str">
        <f>'ادخال درجات الاختبار الثاني '!BE52</f>
        <v/>
      </c>
      <c r="Z57" s="224" t="str">
        <f>'ادخال درجات الاختبار الثاني '!BG52</f>
        <v/>
      </c>
      <c r="AA57" s="224" t="str">
        <f>'ادخال درجات الاختبار الثاني '!BI52</f>
        <v/>
      </c>
      <c r="AB57" s="224" t="str">
        <f>'ادخال درجات الاختبار الثاني '!BK52</f>
        <v/>
      </c>
      <c r="AC57" s="224" t="str">
        <f>'ادخال درجات الاختبار الثاني '!BM52</f>
        <v/>
      </c>
      <c r="AD57" s="224" t="str">
        <f>'ادخال درجات الاختبار الثاني '!BO52</f>
        <v/>
      </c>
      <c r="AE57" s="224" t="str">
        <f>'ادخال درجات الاختبار الثاني '!BQ52</f>
        <v/>
      </c>
      <c r="AF57" s="224" t="str">
        <f>'ادخال درجات الاختبار الثاني '!BS52</f>
        <v/>
      </c>
      <c r="AG57" s="224" t="str">
        <f>'ادخال درجات الاختبار الثاني '!BU52</f>
        <v/>
      </c>
      <c r="AH57" s="224" t="str">
        <f>'ادخال درجات الاختبار الثاني '!BW52</f>
        <v/>
      </c>
      <c r="AI57" s="224" t="str">
        <f>'ادخال درجات الاختبار الثاني '!BY52</f>
        <v/>
      </c>
      <c r="AJ57" s="224" t="str">
        <f>'ادخال درجات الاختبار الثاني '!CA52</f>
        <v/>
      </c>
      <c r="AK57" s="224" t="str">
        <f>'ادخال درجات الاختبار الثاني '!CC52</f>
        <v/>
      </c>
      <c r="AL57" s="224" t="str">
        <f>'ادخال درجات الاختبار الثاني '!CE52</f>
        <v/>
      </c>
      <c r="AM57" s="224" t="str">
        <f>'ادخال درجات الاختبار الثاني '!CG52</f>
        <v/>
      </c>
      <c r="AN57" s="224" t="str">
        <f>'ادخال درجات الاختبار الثاني '!CI52</f>
        <v/>
      </c>
      <c r="AX57" s="91">
        <v>47</v>
      </c>
      <c r="AY57" s="19" t="str">
        <f t="shared" si="4"/>
        <v/>
      </c>
      <c r="AZ57" s="92" t="str">
        <f t="shared" si="5"/>
        <v/>
      </c>
    </row>
    <row r="58" spans="1:52">
      <c r="A58" s="91">
        <f>'ادخال درجات التشخيصي'!A54</f>
        <v>48</v>
      </c>
      <c r="B58" s="19" t="str">
        <f>IF('ادخال درجات الاختبار الثاني '!B53="","",'ادخال درجات الاختبار الثاني '!B53)</f>
        <v/>
      </c>
      <c r="C58" s="19" t="str">
        <f>'ادخال درجات الاختبار الثاني '!AC53</f>
        <v/>
      </c>
      <c r="D58" s="92" t="str">
        <f>'ادخال درجات الاختبار الثاني '!AD53</f>
        <v/>
      </c>
      <c r="G58" t="str">
        <f>IF(B58="","",RANK(D58,$D:$D,1)+COUNTIF(D$11:$D58,D58)-1)</f>
        <v/>
      </c>
      <c r="H58" t="str">
        <f>IF(B58="","",RANK(D58,$D:$D)+COUNTIF($D$11:D58,D58)-1)</f>
        <v/>
      </c>
      <c r="J58" s="91">
        <v>48</v>
      </c>
      <c r="K58" s="19" t="str">
        <f t="shared" si="0"/>
        <v/>
      </c>
      <c r="L58" s="92" t="str">
        <f t="shared" si="1"/>
        <v/>
      </c>
      <c r="M58" s="219"/>
      <c r="N58" s="228">
        <f t="shared" si="2"/>
        <v>48</v>
      </c>
      <c r="O58" s="188" t="str">
        <f t="shared" si="3"/>
        <v/>
      </c>
      <c r="P58" s="166" t="str">
        <f>'ادخال درجات الاختبار الثاني '!AM53</f>
        <v/>
      </c>
      <c r="Q58" s="166" t="str">
        <f>'ادخال درجات الاختبار الثاني '!AO53</f>
        <v/>
      </c>
      <c r="R58" s="166" t="str">
        <f>'ادخال درجات الاختبار الثاني '!AQ53</f>
        <v/>
      </c>
      <c r="S58" s="166" t="str">
        <f>'ادخال درجات الاختبار الثاني '!AS53</f>
        <v/>
      </c>
      <c r="T58" s="166" t="str">
        <f>'ادخال درجات الاختبار الثاني '!AU53</f>
        <v/>
      </c>
      <c r="U58" s="166" t="str">
        <f>'ادخال درجات الاختبار الثاني '!AW53</f>
        <v/>
      </c>
      <c r="V58" s="166" t="str">
        <f>'ادخال درجات الاختبار الثاني '!AY53</f>
        <v/>
      </c>
      <c r="W58" s="166" t="str">
        <f>'ادخال درجات الاختبار الثاني '!BA53</f>
        <v/>
      </c>
      <c r="X58" s="166" t="str">
        <f>'ادخال درجات الاختبار الثاني '!BC53</f>
        <v/>
      </c>
      <c r="Y58" s="224" t="str">
        <f>'ادخال درجات الاختبار الثاني '!BE53</f>
        <v/>
      </c>
      <c r="Z58" s="224" t="str">
        <f>'ادخال درجات الاختبار الثاني '!BG53</f>
        <v/>
      </c>
      <c r="AA58" s="224" t="str">
        <f>'ادخال درجات الاختبار الثاني '!BI53</f>
        <v/>
      </c>
      <c r="AB58" s="224" t="str">
        <f>'ادخال درجات الاختبار الثاني '!BK53</f>
        <v/>
      </c>
      <c r="AC58" s="224" t="str">
        <f>'ادخال درجات الاختبار الثاني '!BM53</f>
        <v/>
      </c>
      <c r="AD58" s="224" t="str">
        <f>'ادخال درجات الاختبار الثاني '!BO53</f>
        <v/>
      </c>
      <c r="AE58" s="224" t="str">
        <f>'ادخال درجات الاختبار الثاني '!BQ53</f>
        <v/>
      </c>
      <c r="AF58" s="224" t="str">
        <f>'ادخال درجات الاختبار الثاني '!BS53</f>
        <v/>
      </c>
      <c r="AG58" s="224" t="str">
        <f>'ادخال درجات الاختبار الثاني '!BU53</f>
        <v/>
      </c>
      <c r="AH58" s="224" t="str">
        <f>'ادخال درجات الاختبار الثاني '!BW53</f>
        <v/>
      </c>
      <c r="AI58" s="224" t="str">
        <f>'ادخال درجات الاختبار الثاني '!BY53</f>
        <v/>
      </c>
      <c r="AJ58" s="224" t="str">
        <f>'ادخال درجات الاختبار الثاني '!CA53</f>
        <v/>
      </c>
      <c r="AK58" s="224" t="str">
        <f>'ادخال درجات الاختبار الثاني '!CC53</f>
        <v/>
      </c>
      <c r="AL58" s="224" t="str">
        <f>'ادخال درجات الاختبار الثاني '!CE53</f>
        <v/>
      </c>
      <c r="AM58" s="224" t="str">
        <f>'ادخال درجات الاختبار الثاني '!CG53</f>
        <v/>
      </c>
      <c r="AN58" s="224" t="str">
        <f>'ادخال درجات الاختبار الثاني '!CI53</f>
        <v/>
      </c>
      <c r="AX58" s="91">
        <v>48</v>
      </c>
      <c r="AY58" s="19" t="str">
        <f t="shared" si="4"/>
        <v/>
      </c>
      <c r="AZ58" s="92" t="str">
        <f t="shared" si="5"/>
        <v/>
      </c>
    </row>
    <row r="59" spans="1:52">
      <c r="A59" s="91">
        <f>'ادخال درجات التشخيصي'!A55</f>
        <v>49</v>
      </c>
      <c r="B59" s="19" t="str">
        <f>IF('ادخال درجات الاختبار الثاني '!B54="","",'ادخال درجات الاختبار الثاني '!B54)</f>
        <v/>
      </c>
      <c r="C59" s="19" t="str">
        <f>'ادخال درجات الاختبار الثاني '!AC54</f>
        <v/>
      </c>
      <c r="D59" s="92" t="str">
        <f>'ادخال درجات الاختبار الثاني '!AD54</f>
        <v/>
      </c>
      <c r="G59" t="str">
        <f>IF(B59="","",RANK(D59,$D:$D,1)+COUNTIF(D$11:$D59,D59)-1)</f>
        <v/>
      </c>
      <c r="H59" t="str">
        <f>IF(B59="","",RANK(D59,$D:$D)+COUNTIF($D$11:D59,D59)-1)</f>
        <v/>
      </c>
      <c r="J59" s="91">
        <v>49</v>
      </c>
      <c r="K59" s="19" t="str">
        <f t="shared" si="0"/>
        <v/>
      </c>
      <c r="L59" s="92" t="str">
        <f t="shared" si="1"/>
        <v/>
      </c>
      <c r="M59" s="219"/>
      <c r="N59" s="228">
        <f t="shared" si="2"/>
        <v>49</v>
      </c>
      <c r="O59" s="188" t="str">
        <f t="shared" si="3"/>
        <v/>
      </c>
      <c r="P59" s="166" t="str">
        <f>'ادخال درجات الاختبار الثاني '!AM54</f>
        <v/>
      </c>
      <c r="Q59" s="166" t="str">
        <f>'ادخال درجات الاختبار الثاني '!AO54</f>
        <v/>
      </c>
      <c r="R59" s="166" t="str">
        <f>'ادخال درجات الاختبار الثاني '!AQ54</f>
        <v/>
      </c>
      <c r="S59" s="166" t="str">
        <f>'ادخال درجات الاختبار الثاني '!AS54</f>
        <v/>
      </c>
      <c r="T59" s="166" t="str">
        <f>'ادخال درجات الاختبار الثاني '!AU54</f>
        <v/>
      </c>
      <c r="U59" s="166" t="str">
        <f>'ادخال درجات الاختبار الثاني '!AW54</f>
        <v/>
      </c>
      <c r="V59" s="166" t="str">
        <f>'ادخال درجات الاختبار الثاني '!AY54</f>
        <v/>
      </c>
      <c r="W59" s="166" t="str">
        <f>'ادخال درجات الاختبار الثاني '!BA54</f>
        <v/>
      </c>
      <c r="X59" s="166" t="str">
        <f>'ادخال درجات الاختبار الثاني '!BC54</f>
        <v/>
      </c>
      <c r="Y59" s="224" t="str">
        <f>'ادخال درجات الاختبار الثاني '!BE54</f>
        <v/>
      </c>
      <c r="Z59" s="224" t="str">
        <f>'ادخال درجات الاختبار الثاني '!BG54</f>
        <v/>
      </c>
      <c r="AA59" s="224" t="str">
        <f>'ادخال درجات الاختبار الثاني '!BI54</f>
        <v/>
      </c>
      <c r="AB59" s="224" t="str">
        <f>'ادخال درجات الاختبار الثاني '!BK54</f>
        <v/>
      </c>
      <c r="AC59" s="224" t="str">
        <f>'ادخال درجات الاختبار الثاني '!BM54</f>
        <v/>
      </c>
      <c r="AD59" s="224" t="str">
        <f>'ادخال درجات الاختبار الثاني '!BO54</f>
        <v/>
      </c>
      <c r="AE59" s="224" t="str">
        <f>'ادخال درجات الاختبار الثاني '!BQ54</f>
        <v/>
      </c>
      <c r="AF59" s="224" t="str">
        <f>'ادخال درجات الاختبار الثاني '!BS54</f>
        <v/>
      </c>
      <c r="AG59" s="224" t="str">
        <f>'ادخال درجات الاختبار الثاني '!BU54</f>
        <v/>
      </c>
      <c r="AH59" s="224" t="str">
        <f>'ادخال درجات الاختبار الثاني '!BW54</f>
        <v/>
      </c>
      <c r="AI59" s="224" t="str">
        <f>'ادخال درجات الاختبار الثاني '!BY54</f>
        <v/>
      </c>
      <c r="AJ59" s="224" t="str">
        <f>'ادخال درجات الاختبار الثاني '!CA54</f>
        <v/>
      </c>
      <c r="AK59" s="224" t="str">
        <f>'ادخال درجات الاختبار الثاني '!CC54</f>
        <v/>
      </c>
      <c r="AL59" s="224" t="str">
        <f>'ادخال درجات الاختبار الثاني '!CE54</f>
        <v/>
      </c>
      <c r="AM59" s="224" t="str">
        <f>'ادخال درجات الاختبار الثاني '!CG54</f>
        <v/>
      </c>
      <c r="AN59" s="224" t="str">
        <f>'ادخال درجات الاختبار الثاني '!CI54</f>
        <v/>
      </c>
      <c r="AX59" s="91">
        <v>49</v>
      </c>
      <c r="AY59" s="19" t="str">
        <f t="shared" si="4"/>
        <v/>
      </c>
      <c r="AZ59" s="92" t="str">
        <f t="shared" si="5"/>
        <v/>
      </c>
    </row>
    <row r="60" spans="1:52">
      <c r="A60" s="91">
        <f>'ادخال درجات التشخيصي'!A56</f>
        <v>50</v>
      </c>
      <c r="B60" s="19" t="str">
        <f>IF('ادخال درجات الاختبار الثاني '!B55="","",'ادخال درجات الاختبار الثاني '!B55)</f>
        <v/>
      </c>
      <c r="C60" s="19" t="str">
        <f>'ادخال درجات الاختبار الثاني '!AC55</f>
        <v/>
      </c>
      <c r="D60" s="92" t="str">
        <f>'ادخال درجات الاختبار الثاني '!AD55</f>
        <v/>
      </c>
      <c r="G60" t="str">
        <f>IF(B60="","",RANK(D60,$D:$D,1)+COUNTIF(D$11:$D60,D60)-1)</f>
        <v/>
      </c>
      <c r="H60" t="str">
        <f>IF(B60="","",RANK(D60,$D:$D)+COUNTIF($D$11:D60,D60)-1)</f>
        <v/>
      </c>
      <c r="J60" s="91">
        <v>50</v>
      </c>
      <c r="K60" s="19" t="str">
        <f t="shared" si="0"/>
        <v/>
      </c>
      <c r="L60" s="92" t="str">
        <f t="shared" si="1"/>
        <v/>
      </c>
      <c r="M60" s="219"/>
      <c r="N60" s="228">
        <f t="shared" si="2"/>
        <v>50</v>
      </c>
      <c r="O60" s="188" t="str">
        <f t="shared" si="3"/>
        <v/>
      </c>
      <c r="P60" s="166" t="str">
        <f>'ادخال درجات الاختبار الثاني '!AM55</f>
        <v/>
      </c>
      <c r="Q60" s="166" t="str">
        <f>'ادخال درجات الاختبار الثاني '!AO55</f>
        <v/>
      </c>
      <c r="R60" s="166" t="str">
        <f>'ادخال درجات الاختبار الثاني '!AQ55</f>
        <v/>
      </c>
      <c r="S60" s="166" t="str">
        <f>'ادخال درجات الاختبار الثاني '!AS55</f>
        <v/>
      </c>
      <c r="T60" s="166" t="str">
        <f>'ادخال درجات الاختبار الثاني '!AU55</f>
        <v/>
      </c>
      <c r="U60" s="166" t="str">
        <f>'ادخال درجات الاختبار الثاني '!AW55</f>
        <v/>
      </c>
      <c r="V60" s="166" t="str">
        <f>'ادخال درجات الاختبار الثاني '!AY55</f>
        <v/>
      </c>
      <c r="W60" s="166" t="str">
        <f>'ادخال درجات الاختبار الثاني '!BA55</f>
        <v/>
      </c>
      <c r="X60" s="166" t="str">
        <f>'ادخال درجات الاختبار الثاني '!BC55</f>
        <v/>
      </c>
      <c r="Y60" s="224" t="str">
        <f>'ادخال درجات الاختبار الثاني '!BE55</f>
        <v/>
      </c>
      <c r="Z60" s="224" t="str">
        <f>'ادخال درجات الاختبار الثاني '!BG55</f>
        <v/>
      </c>
      <c r="AA60" s="224" t="str">
        <f>'ادخال درجات الاختبار الثاني '!BI55</f>
        <v/>
      </c>
      <c r="AB60" s="224" t="str">
        <f>'ادخال درجات الاختبار الثاني '!BK55</f>
        <v/>
      </c>
      <c r="AC60" s="224" t="str">
        <f>'ادخال درجات الاختبار الثاني '!BM55</f>
        <v/>
      </c>
      <c r="AD60" s="224" t="str">
        <f>'ادخال درجات الاختبار الثاني '!BO55</f>
        <v/>
      </c>
      <c r="AE60" s="224" t="str">
        <f>'ادخال درجات الاختبار الثاني '!BQ55</f>
        <v/>
      </c>
      <c r="AF60" s="224" t="str">
        <f>'ادخال درجات الاختبار الثاني '!BS55</f>
        <v/>
      </c>
      <c r="AG60" s="224" t="str">
        <f>'ادخال درجات الاختبار الثاني '!BU55</f>
        <v/>
      </c>
      <c r="AH60" s="224" t="str">
        <f>'ادخال درجات الاختبار الثاني '!BW55</f>
        <v/>
      </c>
      <c r="AI60" s="224" t="str">
        <f>'ادخال درجات الاختبار الثاني '!BY55</f>
        <v/>
      </c>
      <c r="AJ60" s="224" t="str">
        <f>'ادخال درجات الاختبار الثاني '!CA55</f>
        <v/>
      </c>
      <c r="AK60" s="224" t="str">
        <f>'ادخال درجات الاختبار الثاني '!CC55</f>
        <v/>
      </c>
      <c r="AL60" s="224" t="str">
        <f>'ادخال درجات الاختبار الثاني '!CE55</f>
        <v/>
      </c>
      <c r="AM60" s="224" t="str">
        <f>'ادخال درجات الاختبار الثاني '!CG55</f>
        <v/>
      </c>
      <c r="AN60" s="224" t="str">
        <f>'ادخال درجات الاختبار الثاني '!CI55</f>
        <v/>
      </c>
      <c r="AX60" s="91">
        <v>50</v>
      </c>
      <c r="AY60" s="19" t="str">
        <f t="shared" si="4"/>
        <v/>
      </c>
      <c r="AZ60" s="92" t="str">
        <f t="shared" si="5"/>
        <v/>
      </c>
    </row>
    <row r="61" spans="1:52">
      <c r="A61" s="91">
        <f>'ادخال درجات التشخيصي'!A57</f>
        <v>51</v>
      </c>
      <c r="B61" s="19" t="str">
        <f>IF('ادخال درجات الاختبار الثاني '!B56="","",'ادخال درجات الاختبار الثاني '!B56)</f>
        <v/>
      </c>
      <c r="C61" s="19" t="str">
        <f>'ادخال درجات الاختبار الثاني '!AC56</f>
        <v/>
      </c>
      <c r="D61" s="92" t="str">
        <f>'ادخال درجات الاختبار الثاني '!AD56</f>
        <v/>
      </c>
      <c r="G61" t="str">
        <f>IF(B61="","",RANK(D61,$D:$D,1)+COUNTIF(D$11:$D61,D61)-1)</f>
        <v/>
      </c>
      <c r="H61" t="str">
        <f>IF(B61="","",RANK(D61,$D:$D)+COUNTIF($D$11:D61,D61)-1)</f>
        <v/>
      </c>
      <c r="J61" s="91">
        <v>51</v>
      </c>
      <c r="K61" s="19" t="str">
        <f t="shared" si="0"/>
        <v/>
      </c>
      <c r="L61" s="92" t="str">
        <f t="shared" si="1"/>
        <v/>
      </c>
      <c r="M61" s="219"/>
      <c r="N61" s="228">
        <f t="shared" si="2"/>
        <v>51</v>
      </c>
      <c r="O61" s="188" t="str">
        <f t="shared" si="3"/>
        <v/>
      </c>
      <c r="P61" s="166" t="str">
        <f>'ادخال درجات الاختبار الثاني '!AM56</f>
        <v/>
      </c>
      <c r="Q61" s="166" t="str">
        <f>'ادخال درجات الاختبار الثاني '!AO56</f>
        <v/>
      </c>
      <c r="R61" s="166" t="str">
        <f>'ادخال درجات الاختبار الثاني '!AQ56</f>
        <v/>
      </c>
      <c r="S61" s="166" t="str">
        <f>'ادخال درجات الاختبار الثاني '!AS56</f>
        <v/>
      </c>
      <c r="T61" s="166" t="str">
        <f>'ادخال درجات الاختبار الثاني '!AU56</f>
        <v/>
      </c>
      <c r="U61" s="166" t="str">
        <f>'ادخال درجات الاختبار الثاني '!AW56</f>
        <v/>
      </c>
      <c r="V61" s="166" t="str">
        <f>'ادخال درجات الاختبار الثاني '!AY56</f>
        <v/>
      </c>
      <c r="W61" s="166" t="str">
        <f>'ادخال درجات الاختبار الثاني '!BA56</f>
        <v/>
      </c>
      <c r="X61" s="166" t="str">
        <f>'ادخال درجات الاختبار الثاني '!BC56</f>
        <v/>
      </c>
      <c r="Y61" s="224" t="str">
        <f>'ادخال درجات الاختبار الثاني '!BE56</f>
        <v/>
      </c>
      <c r="Z61" s="224" t="str">
        <f>'ادخال درجات الاختبار الثاني '!BG56</f>
        <v/>
      </c>
      <c r="AA61" s="224" t="str">
        <f>'ادخال درجات الاختبار الثاني '!BI56</f>
        <v/>
      </c>
      <c r="AB61" s="224" t="str">
        <f>'ادخال درجات الاختبار الثاني '!BK56</f>
        <v/>
      </c>
      <c r="AC61" s="224" t="str">
        <f>'ادخال درجات الاختبار الثاني '!BM56</f>
        <v/>
      </c>
      <c r="AD61" s="224" t="str">
        <f>'ادخال درجات الاختبار الثاني '!BO56</f>
        <v/>
      </c>
      <c r="AE61" s="224" t="str">
        <f>'ادخال درجات الاختبار الثاني '!BQ56</f>
        <v/>
      </c>
      <c r="AF61" s="224" t="str">
        <f>'ادخال درجات الاختبار الثاني '!BS56</f>
        <v/>
      </c>
      <c r="AG61" s="224" t="str">
        <f>'ادخال درجات الاختبار الثاني '!BU56</f>
        <v/>
      </c>
      <c r="AH61" s="224" t="str">
        <f>'ادخال درجات الاختبار الثاني '!BW56</f>
        <v/>
      </c>
      <c r="AI61" s="224" t="str">
        <f>'ادخال درجات الاختبار الثاني '!BY56</f>
        <v/>
      </c>
      <c r="AJ61" s="224" t="str">
        <f>'ادخال درجات الاختبار الثاني '!CA56</f>
        <v/>
      </c>
      <c r="AK61" s="224" t="str">
        <f>'ادخال درجات الاختبار الثاني '!CC56</f>
        <v/>
      </c>
      <c r="AL61" s="224" t="str">
        <f>'ادخال درجات الاختبار الثاني '!CE56</f>
        <v/>
      </c>
      <c r="AM61" s="224" t="str">
        <f>'ادخال درجات الاختبار الثاني '!CG56</f>
        <v/>
      </c>
      <c r="AN61" s="224" t="str">
        <f>'ادخال درجات الاختبار الثاني '!CI56</f>
        <v/>
      </c>
      <c r="AX61" s="91">
        <v>51</v>
      </c>
      <c r="AY61" s="19" t="str">
        <f t="shared" si="4"/>
        <v/>
      </c>
      <c r="AZ61" s="92" t="str">
        <f t="shared" si="5"/>
        <v/>
      </c>
    </row>
    <row r="62" spans="1:52">
      <c r="A62" s="91">
        <f>'ادخال درجات التشخيصي'!A58</f>
        <v>52</v>
      </c>
      <c r="B62" s="19" t="str">
        <f>IF('ادخال درجات الاختبار الثاني '!B57="","",'ادخال درجات الاختبار الثاني '!B57)</f>
        <v/>
      </c>
      <c r="C62" s="19" t="str">
        <f>'ادخال درجات الاختبار الثاني '!AC57</f>
        <v/>
      </c>
      <c r="D62" s="92" t="str">
        <f>'ادخال درجات الاختبار الثاني '!AD57</f>
        <v/>
      </c>
      <c r="G62" t="str">
        <f>IF(B62="","",RANK(D62,$D:$D,1)+COUNTIF(D$11:$D62,D62)-1)</f>
        <v/>
      </c>
      <c r="H62" t="str">
        <f>IF(B62="","",RANK(D62,$D:$D)+COUNTIF($D$11:D62,D62)-1)</f>
        <v/>
      </c>
      <c r="J62" s="91">
        <v>52</v>
      </c>
      <c r="K62" s="19" t="str">
        <f t="shared" si="0"/>
        <v/>
      </c>
      <c r="L62" s="92" t="str">
        <f t="shared" si="1"/>
        <v/>
      </c>
      <c r="M62" s="219"/>
      <c r="N62" s="228">
        <f t="shared" si="2"/>
        <v>52</v>
      </c>
      <c r="O62" s="188" t="str">
        <f t="shared" si="3"/>
        <v/>
      </c>
      <c r="P62" s="166" t="str">
        <f>'ادخال درجات الاختبار الثاني '!AM57</f>
        <v/>
      </c>
      <c r="Q62" s="166" t="str">
        <f>'ادخال درجات الاختبار الثاني '!AO57</f>
        <v/>
      </c>
      <c r="R62" s="166" t="str">
        <f>'ادخال درجات الاختبار الثاني '!AQ57</f>
        <v/>
      </c>
      <c r="S62" s="166" t="str">
        <f>'ادخال درجات الاختبار الثاني '!AS57</f>
        <v/>
      </c>
      <c r="T62" s="166" t="str">
        <f>'ادخال درجات الاختبار الثاني '!AU57</f>
        <v/>
      </c>
      <c r="U62" s="166" t="str">
        <f>'ادخال درجات الاختبار الثاني '!AW57</f>
        <v/>
      </c>
      <c r="V62" s="166" t="str">
        <f>'ادخال درجات الاختبار الثاني '!AY57</f>
        <v/>
      </c>
      <c r="W62" s="166" t="str">
        <f>'ادخال درجات الاختبار الثاني '!BA57</f>
        <v/>
      </c>
      <c r="X62" s="166" t="str">
        <f>'ادخال درجات الاختبار الثاني '!BC57</f>
        <v/>
      </c>
      <c r="Y62" s="224" t="str">
        <f>'ادخال درجات الاختبار الثاني '!BE57</f>
        <v/>
      </c>
      <c r="Z62" s="224" t="str">
        <f>'ادخال درجات الاختبار الثاني '!BG57</f>
        <v/>
      </c>
      <c r="AA62" s="224" t="str">
        <f>'ادخال درجات الاختبار الثاني '!BI57</f>
        <v/>
      </c>
      <c r="AB62" s="224" t="str">
        <f>'ادخال درجات الاختبار الثاني '!BK57</f>
        <v/>
      </c>
      <c r="AC62" s="224" t="str">
        <f>'ادخال درجات الاختبار الثاني '!BM57</f>
        <v/>
      </c>
      <c r="AD62" s="224" t="str">
        <f>'ادخال درجات الاختبار الثاني '!BO57</f>
        <v/>
      </c>
      <c r="AE62" s="224" t="str">
        <f>'ادخال درجات الاختبار الثاني '!BQ57</f>
        <v/>
      </c>
      <c r="AF62" s="224" t="str">
        <f>'ادخال درجات الاختبار الثاني '!BS57</f>
        <v/>
      </c>
      <c r="AG62" s="224" t="str">
        <f>'ادخال درجات الاختبار الثاني '!BU57</f>
        <v/>
      </c>
      <c r="AH62" s="224" t="str">
        <f>'ادخال درجات الاختبار الثاني '!BW57</f>
        <v/>
      </c>
      <c r="AI62" s="224" t="str">
        <f>'ادخال درجات الاختبار الثاني '!BY57</f>
        <v/>
      </c>
      <c r="AJ62" s="224" t="str">
        <f>'ادخال درجات الاختبار الثاني '!CA57</f>
        <v/>
      </c>
      <c r="AK62" s="224" t="str">
        <f>'ادخال درجات الاختبار الثاني '!CC57</f>
        <v/>
      </c>
      <c r="AL62" s="224" t="str">
        <f>'ادخال درجات الاختبار الثاني '!CE57</f>
        <v/>
      </c>
      <c r="AM62" s="224" t="str">
        <f>'ادخال درجات الاختبار الثاني '!CG57</f>
        <v/>
      </c>
      <c r="AN62" s="224" t="str">
        <f>'ادخال درجات الاختبار الثاني '!CI57</f>
        <v/>
      </c>
      <c r="AX62" s="91">
        <v>52</v>
      </c>
      <c r="AY62" s="19" t="str">
        <f t="shared" si="4"/>
        <v/>
      </c>
      <c r="AZ62" s="92" t="str">
        <f t="shared" si="5"/>
        <v/>
      </c>
    </row>
    <row r="63" spans="1:52">
      <c r="A63" s="91">
        <f>'ادخال درجات التشخيصي'!A59</f>
        <v>53</v>
      </c>
      <c r="B63" s="19" t="str">
        <f>IF('ادخال درجات الاختبار الثاني '!B58="","",'ادخال درجات الاختبار الثاني '!B58)</f>
        <v/>
      </c>
      <c r="C63" s="19" t="str">
        <f>'ادخال درجات الاختبار الثاني '!AC58</f>
        <v/>
      </c>
      <c r="D63" s="92" t="str">
        <f>'ادخال درجات الاختبار الثاني '!AD58</f>
        <v/>
      </c>
      <c r="G63" t="str">
        <f>IF(B63="","",RANK(D63,$D:$D,1)+COUNTIF(D$11:$D63,D63)-1)</f>
        <v/>
      </c>
      <c r="H63" t="str">
        <f>IF(B63="","",RANK(D63,$D:$D)+COUNTIF($D$11:D63,D63)-1)</f>
        <v/>
      </c>
      <c r="J63" s="91">
        <v>53</v>
      </c>
      <c r="K63" s="19" t="str">
        <f t="shared" si="0"/>
        <v/>
      </c>
      <c r="L63" s="92" t="str">
        <f t="shared" si="1"/>
        <v/>
      </c>
      <c r="M63" s="219"/>
      <c r="N63" s="228">
        <f t="shared" si="2"/>
        <v>53</v>
      </c>
      <c r="O63" s="188" t="str">
        <f t="shared" si="3"/>
        <v/>
      </c>
      <c r="P63" s="166" t="str">
        <f>'ادخال درجات الاختبار الثاني '!AM58</f>
        <v/>
      </c>
      <c r="Q63" s="166" t="str">
        <f>'ادخال درجات الاختبار الثاني '!AO58</f>
        <v/>
      </c>
      <c r="R63" s="166" t="str">
        <f>'ادخال درجات الاختبار الثاني '!AQ58</f>
        <v/>
      </c>
      <c r="S63" s="166" t="str">
        <f>'ادخال درجات الاختبار الثاني '!AS58</f>
        <v/>
      </c>
      <c r="T63" s="166" t="str">
        <f>'ادخال درجات الاختبار الثاني '!AU58</f>
        <v/>
      </c>
      <c r="U63" s="166" t="str">
        <f>'ادخال درجات الاختبار الثاني '!AW58</f>
        <v/>
      </c>
      <c r="V63" s="166" t="str">
        <f>'ادخال درجات الاختبار الثاني '!AY58</f>
        <v/>
      </c>
      <c r="W63" s="166" t="str">
        <f>'ادخال درجات الاختبار الثاني '!BA58</f>
        <v/>
      </c>
      <c r="X63" s="166" t="str">
        <f>'ادخال درجات الاختبار الثاني '!BC58</f>
        <v/>
      </c>
      <c r="Y63" s="224" t="str">
        <f>'ادخال درجات الاختبار الثاني '!BE58</f>
        <v/>
      </c>
      <c r="Z63" s="224" t="str">
        <f>'ادخال درجات الاختبار الثاني '!BG58</f>
        <v/>
      </c>
      <c r="AA63" s="224" t="str">
        <f>'ادخال درجات الاختبار الثاني '!BI58</f>
        <v/>
      </c>
      <c r="AB63" s="224" t="str">
        <f>'ادخال درجات الاختبار الثاني '!BK58</f>
        <v/>
      </c>
      <c r="AC63" s="224" t="str">
        <f>'ادخال درجات الاختبار الثاني '!BM58</f>
        <v/>
      </c>
      <c r="AD63" s="224" t="str">
        <f>'ادخال درجات الاختبار الثاني '!BO58</f>
        <v/>
      </c>
      <c r="AE63" s="224" t="str">
        <f>'ادخال درجات الاختبار الثاني '!BQ58</f>
        <v/>
      </c>
      <c r="AF63" s="224" t="str">
        <f>'ادخال درجات الاختبار الثاني '!BS58</f>
        <v/>
      </c>
      <c r="AG63" s="224" t="str">
        <f>'ادخال درجات الاختبار الثاني '!BU58</f>
        <v/>
      </c>
      <c r="AH63" s="224" t="str">
        <f>'ادخال درجات الاختبار الثاني '!BW58</f>
        <v/>
      </c>
      <c r="AI63" s="224" t="str">
        <f>'ادخال درجات الاختبار الثاني '!BY58</f>
        <v/>
      </c>
      <c r="AJ63" s="224" t="str">
        <f>'ادخال درجات الاختبار الثاني '!CA58</f>
        <v/>
      </c>
      <c r="AK63" s="224" t="str">
        <f>'ادخال درجات الاختبار الثاني '!CC58</f>
        <v/>
      </c>
      <c r="AL63" s="224" t="str">
        <f>'ادخال درجات الاختبار الثاني '!CE58</f>
        <v/>
      </c>
      <c r="AM63" s="224" t="str">
        <f>'ادخال درجات الاختبار الثاني '!CG58</f>
        <v/>
      </c>
      <c r="AN63" s="224" t="str">
        <f>'ادخال درجات الاختبار الثاني '!CI58</f>
        <v/>
      </c>
      <c r="AX63" s="91">
        <v>53</v>
      </c>
      <c r="AY63" s="19" t="str">
        <f t="shared" si="4"/>
        <v/>
      </c>
      <c r="AZ63" s="92" t="str">
        <f t="shared" si="5"/>
        <v/>
      </c>
    </row>
    <row r="64" spans="1:52">
      <c r="A64" s="91">
        <f>'ادخال درجات التشخيصي'!A60</f>
        <v>54</v>
      </c>
      <c r="B64" s="19" t="str">
        <f>IF('ادخال درجات الاختبار الثاني '!B59="","",'ادخال درجات الاختبار الثاني '!B59)</f>
        <v/>
      </c>
      <c r="C64" s="19" t="str">
        <f>'ادخال درجات الاختبار الثاني '!AC59</f>
        <v/>
      </c>
      <c r="D64" s="92" t="str">
        <f>'ادخال درجات الاختبار الثاني '!AD59</f>
        <v/>
      </c>
      <c r="G64" t="str">
        <f>IF(B64="","",RANK(D64,$D:$D,1)+COUNTIF(D$11:$D64,D64)-1)</f>
        <v/>
      </c>
      <c r="H64" t="str">
        <f>IF(B64="","",RANK(D64,$D:$D)+COUNTIF($D$11:D64,D64)-1)</f>
        <v/>
      </c>
      <c r="J64" s="91">
        <v>54</v>
      </c>
      <c r="K64" s="19" t="str">
        <f t="shared" si="0"/>
        <v/>
      </c>
      <c r="L64" s="92" t="str">
        <f t="shared" si="1"/>
        <v/>
      </c>
      <c r="M64" s="219"/>
      <c r="N64" s="228">
        <f t="shared" si="2"/>
        <v>54</v>
      </c>
      <c r="O64" s="188" t="str">
        <f t="shared" si="3"/>
        <v/>
      </c>
      <c r="P64" s="166" t="str">
        <f>'ادخال درجات الاختبار الثاني '!AM59</f>
        <v/>
      </c>
      <c r="Q64" s="166" t="str">
        <f>'ادخال درجات الاختبار الثاني '!AO59</f>
        <v/>
      </c>
      <c r="R64" s="166" t="str">
        <f>'ادخال درجات الاختبار الثاني '!AQ59</f>
        <v/>
      </c>
      <c r="S64" s="166" t="str">
        <f>'ادخال درجات الاختبار الثاني '!AS59</f>
        <v/>
      </c>
      <c r="T64" s="166" t="str">
        <f>'ادخال درجات الاختبار الثاني '!AU59</f>
        <v/>
      </c>
      <c r="U64" s="166" t="str">
        <f>'ادخال درجات الاختبار الثاني '!AW59</f>
        <v/>
      </c>
      <c r="V64" s="166" t="str">
        <f>'ادخال درجات الاختبار الثاني '!AY59</f>
        <v/>
      </c>
      <c r="W64" s="166" t="str">
        <f>'ادخال درجات الاختبار الثاني '!BA59</f>
        <v/>
      </c>
      <c r="X64" s="166" t="str">
        <f>'ادخال درجات الاختبار الثاني '!BC59</f>
        <v/>
      </c>
      <c r="Y64" s="224" t="str">
        <f>'ادخال درجات الاختبار الثاني '!BE59</f>
        <v/>
      </c>
      <c r="Z64" s="224" t="str">
        <f>'ادخال درجات الاختبار الثاني '!BG59</f>
        <v/>
      </c>
      <c r="AA64" s="224" t="str">
        <f>'ادخال درجات الاختبار الثاني '!BI59</f>
        <v/>
      </c>
      <c r="AB64" s="224" t="str">
        <f>'ادخال درجات الاختبار الثاني '!BK59</f>
        <v/>
      </c>
      <c r="AC64" s="224" t="str">
        <f>'ادخال درجات الاختبار الثاني '!BM59</f>
        <v/>
      </c>
      <c r="AD64" s="224" t="str">
        <f>'ادخال درجات الاختبار الثاني '!BO59</f>
        <v/>
      </c>
      <c r="AE64" s="224" t="str">
        <f>'ادخال درجات الاختبار الثاني '!BQ59</f>
        <v/>
      </c>
      <c r="AF64" s="224" t="str">
        <f>'ادخال درجات الاختبار الثاني '!BS59</f>
        <v/>
      </c>
      <c r="AG64" s="224" t="str">
        <f>'ادخال درجات الاختبار الثاني '!BU59</f>
        <v/>
      </c>
      <c r="AH64" s="224" t="str">
        <f>'ادخال درجات الاختبار الثاني '!BW59</f>
        <v/>
      </c>
      <c r="AI64" s="224" t="str">
        <f>'ادخال درجات الاختبار الثاني '!BY59</f>
        <v/>
      </c>
      <c r="AJ64" s="224" t="str">
        <f>'ادخال درجات الاختبار الثاني '!CA59</f>
        <v/>
      </c>
      <c r="AK64" s="224" t="str">
        <f>'ادخال درجات الاختبار الثاني '!CC59</f>
        <v/>
      </c>
      <c r="AL64" s="224" t="str">
        <f>'ادخال درجات الاختبار الثاني '!CE59</f>
        <v/>
      </c>
      <c r="AM64" s="224" t="str">
        <f>'ادخال درجات الاختبار الثاني '!CG59</f>
        <v/>
      </c>
      <c r="AN64" s="224" t="str">
        <f>'ادخال درجات الاختبار الثاني '!CI59</f>
        <v/>
      </c>
      <c r="AX64" s="91">
        <v>54</v>
      </c>
      <c r="AY64" s="19" t="str">
        <f t="shared" si="4"/>
        <v/>
      </c>
      <c r="AZ64" s="92" t="str">
        <f t="shared" si="5"/>
        <v/>
      </c>
    </row>
    <row r="65" spans="1:52">
      <c r="A65" s="91">
        <f>'ادخال درجات التشخيصي'!A61</f>
        <v>55</v>
      </c>
      <c r="B65" s="19" t="str">
        <f>IF('ادخال درجات الاختبار الثاني '!B60="","",'ادخال درجات الاختبار الثاني '!B60)</f>
        <v/>
      </c>
      <c r="C65" s="19" t="str">
        <f>'ادخال درجات الاختبار الثاني '!AC60</f>
        <v/>
      </c>
      <c r="D65" s="92" t="str">
        <f>'ادخال درجات الاختبار الثاني '!AD60</f>
        <v/>
      </c>
      <c r="G65" t="str">
        <f>IF(B65="","",RANK(D65,$D:$D,1)+COUNTIF(D$11:$D65,D65)-1)</f>
        <v/>
      </c>
      <c r="H65" t="str">
        <f>IF(B65="","",RANK(D65,$D:$D)+COUNTIF($D$11:D65,D65)-1)</f>
        <v/>
      </c>
      <c r="J65" s="91">
        <v>55</v>
      </c>
      <c r="K65" s="19" t="str">
        <f t="shared" si="0"/>
        <v/>
      </c>
      <c r="L65" s="92" t="str">
        <f t="shared" si="1"/>
        <v/>
      </c>
      <c r="M65" s="219"/>
      <c r="N65" s="228">
        <f t="shared" si="2"/>
        <v>55</v>
      </c>
      <c r="O65" s="188" t="str">
        <f t="shared" si="3"/>
        <v/>
      </c>
      <c r="P65" s="166" t="str">
        <f>'ادخال درجات الاختبار الثاني '!AM60</f>
        <v/>
      </c>
      <c r="Q65" s="166" t="str">
        <f>'ادخال درجات الاختبار الثاني '!AO60</f>
        <v/>
      </c>
      <c r="R65" s="166" t="str">
        <f>'ادخال درجات الاختبار الثاني '!AQ60</f>
        <v/>
      </c>
      <c r="S65" s="166" t="str">
        <f>'ادخال درجات الاختبار الثاني '!AS60</f>
        <v/>
      </c>
      <c r="T65" s="166" t="str">
        <f>'ادخال درجات الاختبار الثاني '!AU60</f>
        <v/>
      </c>
      <c r="U65" s="166" t="str">
        <f>'ادخال درجات الاختبار الثاني '!AW60</f>
        <v/>
      </c>
      <c r="V65" s="166" t="str">
        <f>'ادخال درجات الاختبار الثاني '!AY60</f>
        <v/>
      </c>
      <c r="W65" s="166" t="str">
        <f>'ادخال درجات الاختبار الثاني '!BA60</f>
        <v/>
      </c>
      <c r="X65" s="166" t="str">
        <f>'ادخال درجات الاختبار الثاني '!BC60</f>
        <v/>
      </c>
      <c r="Y65" s="224" t="str">
        <f>'ادخال درجات الاختبار الثاني '!BE60</f>
        <v/>
      </c>
      <c r="Z65" s="224" t="str">
        <f>'ادخال درجات الاختبار الثاني '!BG60</f>
        <v/>
      </c>
      <c r="AA65" s="224" t="str">
        <f>'ادخال درجات الاختبار الثاني '!BI60</f>
        <v/>
      </c>
      <c r="AB65" s="224" t="str">
        <f>'ادخال درجات الاختبار الثاني '!BK60</f>
        <v/>
      </c>
      <c r="AC65" s="224" t="str">
        <f>'ادخال درجات الاختبار الثاني '!BM60</f>
        <v/>
      </c>
      <c r="AD65" s="224" t="str">
        <f>'ادخال درجات الاختبار الثاني '!BO60</f>
        <v/>
      </c>
      <c r="AE65" s="224" t="str">
        <f>'ادخال درجات الاختبار الثاني '!BQ60</f>
        <v/>
      </c>
      <c r="AF65" s="224" t="str">
        <f>'ادخال درجات الاختبار الثاني '!BS60</f>
        <v/>
      </c>
      <c r="AG65" s="224" t="str">
        <f>'ادخال درجات الاختبار الثاني '!BU60</f>
        <v/>
      </c>
      <c r="AH65" s="224" t="str">
        <f>'ادخال درجات الاختبار الثاني '!BW60</f>
        <v/>
      </c>
      <c r="AI65" s="224" t="str">
        <f>'ادخال درجات الاختبار الثاني '!BY60</f>
        <v/>
      </c>
      <c r="AJ65" s="224" t="str">
        <f>'ادخال درجات الاختبار الثاني '!CA60</f>
        <v/>
      </c>
      <c r="AK65" s="224" t="str">
        <f>'ادخال درجات الاختبار الثاني '!CC60</f>
        <v/>
      </c>
      <c r="AL65" s="224" t="str">
        <f>'ادخال درجات الاختبار الثاني '!CE60</f>
        <v/>
      </c>
      <c r="AM65" s="224" t="str">
        <f>'ادخال درجات الاختبار الثاني '!CG60</f>
        <v/>
      </c>
      <c r="AN65" s="224" t="str">
        <f>'ادخال درجات الاختبار الثاني '!CI60</f>
        <v/>
      </c>
      <c r="AX65" s="91">
        <v>55</v>
      </c>
      <c r="AY65" s="19" t="str">
        <f t="shared" si="4"/>
        <v/>
      </c>
      <c r="AZ65" s="92" t="str">
        <f t="shared" si="5"/>
        <v/>
      </c>
    </row>
    <row r="66" spans="1:52">
      <c r="A66" s="91">
        <f>'ادخال درجات التشخيصي'!A62</f>
        <v>56</v>
      </c>
      <c r="B66" s="19" t="str">
        <f>IF('ادخال درجات الاختبار الثاني '!B61="","",'ادخال درجات الاختبار الثاني '!B61)</f>
        <v/>
      </c>
      <c r="C66" s="19" t="str">
        <f>'ادخال درجات الاختبار الثاني '!AC61</f>
        <v/>
      </c>
      <c r="D66" s="92" t="str">
        <f>'ادخال درجات الاختبار الثاني '!AD61</f>
        <v/>
      </c>
      <c r="G66" t="str">
        <f>IF(B66="","",RANK(D66,$D:$D,1)+COUNTIF(D$11:$D66,D66)-1)</f>
        <v/>
      </c>
      <c r="H66" t="str">
        <f>IF(B66="","",RANK(D66,$D:$D)+COUNTIF($D$11:D66,D66)-1)</f>
        <v/>
      </c>
      <c r="J66" s="91">
        <v>56</v>
      </c>
      <c r="K66" s="19" t="str">
        <f t="shared" si="0"/>
        <v/>
      </c>
      <c r="L66" s="92" t="str">
        <f t="shared" si="1"/>
        <v/>
      </c>
      <c r="M66" s="219"/>
      <c r="N66" s="228">
        <f t="shared" si="2"/>
        <v>56</v>
      </c>
      <c r="O66" s="188" t="str">
        <f t="shared" si="3"/>
        <v/>
      </c>
      <c r="P66" s="166" t="str">
        <f>'ادخال درجات الاختبار الثاني '!AM61</f>
        <v/>
      </c>
      <c r="Q66" s="166" t="str">
        <f>'ادخال درجات الاختبار الثاني '!AO61</f>
        <v/>
      </c>
      <c r="R66" s="166" t="str">
        <f>'ادخال درجات الاختبار الثاني '!AQ61</f>
        <v/>
      </c>
      <c r="S66" s="166" t="str">
        <f>'ادخال درجات الاختبار الثاني '!AS61</f>
        <v/>
      </c>
      <c r="T66" s="166" t="str">
        <f>'ادخال درجات الاختبار الثاني '!AU61</f>
        <v/>
      </c>
      <c r="U66" s="166" t="str">
        <f>'ادخال درجات الاختبار الثاني '!AW61</f>
        <v/>
      </c>
      <c r="V66" s="166" t="str">
        <f>'ادخال درجات الاختبار الثاني '!AY61</f>
        <v/>
      </c>
      <c r="W66" s="166" t="str">
        <f>'ادخال درجات الاختبار الثاني '!BA61</f>
        <v/>
      </c>
      <c r="X66" s="166" t="str">
        <f>'ادخال درجات الاختبار الثاني '!BC61</f>
        <v/>
      </c>
      <c r="Y66" s="224" t="str">
        <f>'ادخال درجات الاختبار الثاني '!BE61</f>
        <v/>
      </c>
      <c r="Z66" s="224" t="str">
        <f>'ادخال درجات الاختبار الثاني '!BG61</f>
        <v/>
      </c>
      <c r="AA66" s="224" t="str">
        <f>'ادخال درجات الاختبار الثاني '!BI61</f>
        <v/>
      </c>
      <c r="AB66" s="224" t="str">
        <f>'ادخال درجات الاختبار الثاني '!BK61</f>
        <v/>
      </c>
      <c r="AC66" s="224" t="str">
        <f>'ادخال درجات الاختبار الثاني '!BM61</f>
        <v/>
      </c>
      <c r="AD66" s="224" t="str">
        <f>'ادخال درجات الاختبار الثاني '!BO61</f>
        <v/>
      </c>
      <c r="AE66" s="224" t="str">
        <f>'ادخال درجات الاختبار الثاني '!BQ61</f>
        <v/>
      </c>
      <c r="AF66" s="224" t="str">
        <f>'ادخال درجات الاختبار الثاني '!BS61</f>
        <v/>
      </c>
      <c r="AG66" s="224" t="str">
        <f>'ادخال درجات الاختبار الثاني '!BU61</f>
        <v/>
      </c>
      <c r="AH66" s="224" t="str">
        <f>'ادخال درجات الاختبار الثاني '!BW61</f>
        <v/>
      </c>
      <c r="AI66" s="224" t="str">
        <f>'ادخال درجات الاختبار الثاني '!BY61</f>
        <v/>
      </c>
      <c r="AJ66" s="224" t="str">
        <f>'ادخال درجات الاختبار الثاني '!CA61</f>
        <v/>
      </c>
      <c r="AK66" s="224" t="str">
        <f>'ادخال درجات الاختبار الثاني '!CC61</f>
        <v/>
      </c>
      <c r="AL66" s="224" t="str">
        <f>'ادخال درجات الاختبار الثاني '!CE61</f>
        <v/>
      </c>
      <c r="AM66" s="224" t="str">
        <f>'ادخال درجات الاختبار الثاني '!CG61</f>
        <v/>
      </c>
      <c r="AN66" s="224" t="str">
        <f>'ادخال درجات الاختبار الثاني '!CI61</f>
        <v/>
      </c>
      <c r="AX66" s="91">
        <v>56</v>
      </c>
      <c r="AY66" s="19" t="str">
        <f t="shared" si="4"/>
        <v/>
      </c>
      <c r="AZ66" s="92" t="str">
        <f t="shared" si="5"/>
        <v/>
      </c>
    </row>
    <row r="67" spans="1:52">
      <c r="A67" s="91">
        <f>'ادخال درجات التشخيصي'!A63</f>
        <v>57</v>
      </c>
      <c r="B67" s="19" t="str">
        <f>IF('ادخال درجات الاختبار الثاني '!B62="","",'ادخال درجات الاختبار الثاني '!B62)</f>
        <v/>
      </c>
      <c r="C67" s="19" t="str">
        <f>'ادخال درجات الاختبار الثاني '!AC62</f>
        <v/>
      </c>
      <c r="D67" s="92" t="str">
        <f>'ادخال درجات الاختبار الثاني '!AD62</f>
        <v/>
      </c>
      <c r="G67" t="str">
        <f>IF(B67="","",RANK(D67,$D:$D,1)+COUNTIF(D$11:$D67,D67)-1)</f>
        <v/>
      </c>
      <c r="H67" t="str">
        <f>IF(B67="","",RANK(D67,$D:$D)+COUNTIF($D$11:D67,D67)-1)</f>
        <v/>
      </c>
      <c r="J67" s="91">
        <v>57</v>
      </c>
      <c r="K67" s="19" t="str">
        <f t="shared" si="0"/>
        <v/>
      </c>
      <c r="L67" s="92" t="str">
        <f t="shared" si="1"/>
        <v/>
      </c>
      <c r="M67" s="219"/>
      <c r="N67" s="228">
        <f t="shared" si="2"/>
        <v>57</v>
      </c>
      <c r="O67" s="188" t="str">
        <f t="shared" si="3"/>
        <v/>
      </c>
      <c r="P67" s="166" t="str">
        <f>'ادخال درجات الاختبار الثاني '!AM62</f>
        <v/>
      </c>
      <c r="Q67" s="166" t="str">
        <f>'ادخال درجات الاختبار الثاني '!AO62</f>
        <v/>
      </c>
      <c r="R67" s="166" t="str">
        <f>'ادخال درجات الاختبار الثاني '!AQ62</f>
        <v/>
      </c>
      <c r="S67" s="166" t="str">
        <f>'ادخال درجات الاختبار الثاني '!AS62</f>
        <v/>
      </c>
      <c r="T67" s="166" t="str">
        <f>'ادخال درجات الاختبار الثاني '!AU62</f>
        <v/>
      </c>
      <c r="U67" s="166" t="str">
        <f>'ادخال درجات الاختبار الثاني '!AW62</f>
        <v/>
      </c>
      <c r="V67" s="166" t="str">
        <f>'ادخال درجات الاختبار الثاني '!AY62</f>
        <v/>
      </c>
      <c r="W67" s="166" t="str">
        <f>'ادخال درجات الاختبار الثاني '!BA62</f>
        <v/>
      </c>
      <c r="X67" s="166" t="str">
        <f>'ادخال درجات الاختبار الثاني '!BC62</f>
        <v/>
      </c>
      <c r="Y67" s="224" t="str">
        <f>'ادخال درجات الاختبار الثاني '!BE62</f>
        <v/>
      </c>
      <c r="Z67" s="224" t="str">
        <f>'ادخال درجات الاختبار الثاني '!BG62</f>
        <v/>
      </c>
      <c r="AA67" s="224" t="str">
        <f>'ادخال درجات الاختبار الثاني '!BI62</f>
        <v/>
      </c>
      <c r="AB67" s="224" t="str">
        <f>'ادخال درجات الاختبار الثاني '!BK62</f>
        <v/>
      </c>
      <c r="AC67" s="224" t="str">
        <f>'ادخال درجات الاختبار الثاني '!BM62</f>
        <v/>
      </c>
      <c r="AD67" s="224" t="str">
        <f>'ادخال درجات الاختبار الثاني '!BO62</f>
        <v/>
      </c>
      <c r="AE67" s="224" t="str">
        <f>'ادخال درجات الاختبار الثاني '!BQ62</f>
        <v/>
      </c>
      <c r="AF67" s="224" t="str">
        <f>'ادخال درجات الاختبار الثاني '!BS62</f>
        <v/>
      </c>
      <c r="AG67" s="224" t="str">
        <f>'ادخال درجات الاختبار الثاني '!BU62</f>
        <v/>
      </c>
      <c r="AH67" s="224" t="str">
        <f>'ادخال درجات الاختبار الثاني '!BW62</f>
        <v/>
      </c>
      <c r="AI67" s="224" t="str">
        <f>'ادخال درجات الاختبار الثاني '!BY62</f>
        <v/>
      </c>
      <c r="AJ67" s="224" t="str">
        <f>'ادخال درجات الاختبار الثاني '!CA62</f>
        <v/>
      </c>
      <c r="AK67" s="224" t="str">
        <f>'ادخال درجات الاختبار الثاني '!CC62</f>
        <v/>
      </c>
      <c r="AL67" s="224" t="str">
        <f>'ادخال درجات الاختبار الثاني '!CE62</f>
        <v/>
      </c>
      <c r="AM67" s="224" t="str">
        <f>'ادخال درجات الاختبار الثاني '!CG62</f>
        <v/>
      </c>
      <c r="AN67" s="224" t="str">
        <f>'ادخال درجات الاختبار الثاني '!CI62</f>
        <v/>
      </c>
      <c r="AX67" s="91">
        <v>57</v>
      </c>
      <c r="AY67" s="19" t="str">
        <f t="shared" si="4"/>
        <v/>
      </c>
      <c r="AZ67" s="92" t="str">
        <f t="shared" si="5"/>
        <v/>
      </c>
    </row>
    <row r="68" spans="1:52">
      <c r="A68" s="91">
        <f>'ادخال درجات التشخيصي'!A64</f>
        <v>58</v>
      </c>
      <c r="B68" s="19" t="str">
        <f>IF('ادخال درجات الاختبار الثاني '!B63="","",'ادخال درجات الاختبار الثاني '!B63)</f>
        <v/>
      </c>
      <c r="C68" s="19" t="str">
        <f>'ادخال درجات الاختبار الثاني '!AC63</f>
        <v/>
      </c>
      <c r="D68" s="92" t="str">
        <f>'ادخال درجات الاختبار الثاني '!AD63</f>
        <v/>
      </c>
      <c r="G68" t="str">
        <f>IF(B68="","",RANK(D68,$D:$D,1)+COUNTIF(D$11:$D68,D68)-1)</f>
        <v/>
      </c>
      <c r="H68" t="str">
        <f>IF(B68="","",RANK(D68,$D:$D)+COUNTIF($D$11:D68,D68)-1)</f>
        <v/>
      </c>
      <c r="J68" s="91">
        <v>58</v>
      </c>
      <c r="K68" s="19" t="str">
        <f t="shared" si="0"/>
        <v/>
      </c>
      <c r="L68" s="92" t="str">
        <f t="shared" si="1"/>
        <v/>
      </c>
      <c r="M68" s="219"/>
      <c r="N68" s="228">
        <f t="shared" si="2"/>
        <v>58</v>
      </c>
      <c r="O68" s="188" t="str">
        <f t="shared" si="3"/>
        <v/>
      </c>
      <c r="P68" s="166" t="str">
        <f>'ادخال درجات الاختبار الثاني '!AM63</f>
        <v/>
      </c>
      <c r="Q68" s="166" t="str">
        <f>'ادخال درجات الاختبار الثاني '!AO63</f>
        <v/>
      </c>
      <c r="R68" s="166" t="str">
        <f>'ادخال درجات الاختبار الثاني '!AQ63</f>
        <v/>
      </c>
      <c r="S68" s="166" t="str">
        <f>'ادخال درجات الاختبار الثاني '!AS63</f>
        <v/>
      </c>
      <c r="T68" s="166" t="str">
        <f>'ادخال درجات الاختبار الثاني '!AU63</f>
        <v/>
      </c>
      <c r="U68" s="166" t="str">
        <f>'ادخال درجات الاختبار الثاني '!AW63</f>
        <v/>
      </c>
      <c r="V68" s="166" t="str">
        <f>'ادخال درجات الاختبار الثاني '!AY63</f>
        <v/>
      </c>
      <c r="W68" s="166" t="str">
        <f>'ادخال درجات الاختبار الثاني '!BA63</f>
        <v/>
      </c>
      <c r="X68" s="166" t="str">
        <f>'ادخال درجات الاختبار الثاني '!BC63</f>
        <v/>
      </c>
      <c r="Y68" s="224" t="str">
        <f>'ادخال درجات الاختبار الثاني '!BE63</f>
        <v/>
      </c>
      <c r="Z68" s="224" t="str">
        <f>'ادخال درجات الاختبار الثاني '!BG63</f>
        <v/>
      </c>
      <c r="AA68" s="224" t="str">
        <f>'ادخال درجات الاختبار الثاني '!BI63</f>
        <v/>
      </c>
      <c r="AB68" s="224" t="str">
        <f>'ادخال درجات الاختبار الثاني '!BK63</f>
        <v/>
      </c>
      <c r="AC68" s="224" t="str">
        <f>'ادخال درجات الاختبار الثاني '!BM63</f>
        <v/>
      </c>
      <c r="AD68" s="224" t="str">
        <f>'ادخال درجات الاختبار الثاني '!BO63</f>
        <v/>
      </c>
      <c r="AE68" s="224" t="str">
        <f>'ادخال درجات الاختبار الثاني '!BQ63</f>
        <v/>
      </c>
      <c r="AF68" s="224" t="str">
        <f>'ادخال درجات الاختبار الثاني '!BS63</f>
        <v/>
      </c>
      <c r="AG68" s="224" t="str">
        <f>'ادخال درجات الاختبار الثاني '!BU63</f>
        <v/>
      </c>
      <c r="AH68" s="224" t="str">
        <f>'ادخال درجات الاختبار الثاني '!BW63</f>
        <v/>
      </c>
      <c r="AI68" s="224" t="str">
        <f>'ادخال درجات الاختبار الثاني '!BY63</f>
        <v/>
      </c>
      <c r="AJ68" s="224" t="str">
        <f>'ادخال درجات الاختبار الثاني '!CA63</f>
        <v/>
      </c>
      <c r="AK68" s="224" t="str">
        <f>'ادخال درجات الاختبار الثاني '!CC63</f>
        <v/>
      </c>
      <c r="AL68" s="224" t="str">
        <f>'ادخال درجات الاختبار الثاني '!CE63</f>
        <v/>
      </c>
      <c r="AM68" s="224" t="str">
        <f>'ادخال درجات الاختبار الثاني '!CG63</f>
        <v/>
      </c>
      <c r="AN68" s="224" t="str">
        <f>'ادخال درجات الاختبار الثاني '!CI63</f>
        <v/>
      </c>
      <c r="AX68" s="91">
        <v>58</v>
      </c>
      <c r="AY68" s="19" t="str">
        <f t="shared" si="4"/>
        <v/>
      </c>
      <c r="AZ68" s="92" t="str">
        <f t="shared" si="5"/>
        <v/>
      </c>
    </row>
    <row r="69" spans="1:52">
      <c r="A69" s="91">
        <f>'ادخال درجات التشخيصي'!A65</f>
        <v>59</v>
      </c>
      <c r="B69" s="19" t="str">
        <f>IF('ادخال درجات الاختبار الثاني '!B64="","",'ادخال درجات الاختبار الثاني '!B64)</f>
        <v/>
      </c>
      <c r="C69" s="19" t="str">
        <f>'ادخال درجات الاختبار الثاني '!AC64</f>
        <v/>
      </c>
      <c r="D69" s="92" t="str">
        <f>'ادخال درجات الاختبار الثاني '!AD64</f>
        <v/>
      </c>
      <c r="G69" t="str">
        <f>IF(B69="","",RANK(D69,$D:$D,1)+COUNTIF(D$11:$D69,D69)-1)</f>
        <v/>
      </c>
      <c r="H69" t="str">
        <f>IF(B69="","",RANK(D69,$D:$D)+COUNTIF($D$11:D69,D69)-1)</f>
        <v/>
      </c>
      <c r="J69" s="91">
        <v>59</v>
      </c>
      <c r="K69" s="19" t="str">
        <f t="shared" si="0"/>
        <v/>
      </c>
      <c r="L69" s="92" t="str">
        <f t="shared" si="1"/>
        <v/>
      </c>
      <c r="M69" s="219"/>
      <c r="N69" s="228">
        <f t="shared" si="2"/>
        <v>59</v>
      </c>
      <c r="O69" s="188" t="str">
        <f t="shared" si="3"/>
        <v/>
      </c>
      <c r="P69" s="166" t="str">
        <f>'ادخال درجات الاختبار الثاني '!AM64</f>
        <v/>
      </c>
      <c r="Q69" s="166" t="str">
        <f>'ادخال درجات الاختبار الثاني '!AO64</f>
        <v/>
      </c>
      <c r="R69" s="166" t="str">
        <f>'ادخال درجات الاختبار الثاني '!AQ64</f>
        <v/>
      </c>
      <c r="S69" s="166" t="str">
        <f>'ادخال درجات الاختبار الثاني '!AS64</f>
        <v/>
      </c>
      <c r="T69" s="166" t="str">
        <f>'ادخال درجات الاختبار الثاني '!AU64</f>
        <v/>
      </c>
      <c r="U69" s="166" t="str">
        <f>'ادخال درجات الاختبار الثاني '!AW64</f>
        <v/>
      </c>
      <c r="V69" s="166" t="str">
        <f>'ادخال درجات الاختبار الثاني '!AY64</f>
        <v/>
      </c>
      <c r="W69" s="166" t="str">
        <f>'ادخال درجات الاختبار الثاني '!BA64</f>
        <v/>
      </c>
      <c r="X69" s="166" t="str">
        <f>'ادخال درجات الاختبار الثاني '!BC64</f>
        <v/>
      </c>
      <c r="Y69" s="224" t="str">
        <f>'ادخال درجات الاختبار الثاني '!BE64</f>
        <v/>
      </c>
      <c r="Z69" s="224" t="str">
        <f>'ادخال درجات الاختبار الثاني '!BG64</f>
        <v/>
      </c>
      <c r="AA69" s="224" t="str">
        <f>'ادخال درجات الاختبار الثاني '!BI64</f>
        <v/>
      </c>
      <c r="AB69" s="224" t="str">
        <f>'ادخال درجات الاختبار الثاني '!BK64</f>
        <v/>
      </c>
      <c r="AC69" s="224" t="str">
        <f>'ادخال درجات الاختبار الثاني '!BM64</f>
        <v/>
      </c>
      <c r="AD69" s="224" t="str">
        <f>'ادخال درجات الاختبار الثاني '!BO64</f>
        <v/>
      </c>
      <c r="AE69" s="224" t="str">
        <f>'ادخال درجات الاختبار الثاني '!BQ64</f>
        <v/>
      </c>
      <c r="AF69" s="224" t="str">
        <f>'ادخال درجات الاختبار الثاني '!BS64</f>
        <v/>
      </c>
      <c r="AG69" s="224" t="str">
        <f>'ادخال درجات الاختبار الثاني '!BU64</f>
        <v/>
      </c>
      <c r="AH69" s="224" t="str">
        <f>'ادخال درجات الاختبار الثاني '!BW64</f>
        <v/>
      </c>
      <c r="AI69" s="224" t="str">
        <f>'ادخال درجات الاختبار الثاني '!BY64</f>
        <v/>
      </c>
      <c r="AJ69" s="224" t="str">
        <f>'ادخال درجات الاختبار الثاني '!CA64</f>
        <v/>
      </c>
      <c r="AK69" s="224" t="str">
        <f>'ادخال درجات الاختبار الثاني '!CC64</f>
        <v/>
      </c>
      <c r="AL69" s="224" t="str">
        <f>'ادخال درجات الاختبار الثاني '!CE64</f>
        <v/>
      </c>
      <c r="AM69" s="224" t="str">
        <f>'ادخال درجات الاختبار الثاني '!CG64</f>
        <v/>
      </c>
      <c r="AN69" s="224" t="str">
        <f>'ادخال درجات الاختبار الثاني '!CI64</f>
        <v/>
      </c>
      <c r="AX69" s="91">
        <v>59</v>
      </c>
      <c r="AY69" s="19" t="str">
        <f t="shared" si="4"/>
        <v/>
      </c>
      <c r="AZ69" s="92" t="str">
        <f t="shared" si="5"/>
        <v/>
      </c>
    </row>
    <row r="70" spans="1:52">
      <c r="A70" s="91">
        <f>'ادخال درجات التشخيصي'!A66</f>
        <v>60</v>
      </c>
      <c r="B70" s="19" t="str">
        <f>IF('ادخال درجات الاختبار الثاني '!B65="","",'ادخال درجات الاختبار الثاني '!B65)</f>
        <v/>
      </c>
      <c r="C70" s="19" t="str">
        <f>'ادخال درجات الاختبار الثاني '!AC65</f>
        <v/>
      </c>
      <c r="D70" s="92" t="str">
        <f>'ادخال درجات الاختبار الثاني '!AD65</f>
        <v/>
      </c>
      <c r="G70" t="str">
        <f>IF(B70="","",RANK(D70,$D:$D,1)+COUNTIF(D$11:$D70,D70)-1)</f>
        <v/>
      </c>
      <c r="H70" t="str">
        <f>IF(B70="","",RANK(D70,$D:$D)+COUNTIF($D$11:D70,D70)-1)</f>
        <v/>
      </c>
      <c r="J70" s="91">
        <v>60</v>
      </c>
      <c r="K70" s="19" t="str">
        <f t="shared" si="0"/>
        <v/>
      </c>
      <c r="L70" s="92" t="str">
        <f t="shared" si="1"/>
        <v/>
      </c>
      <c r="M70" s="219"/>
      <c r="N70" s="228">
        <f t="shared" si="2"/>
        <v>60</v>
      </c>
      <c r="O70" s="188" t="str">
        <f t="shared" si="3"/>
        <v/>
      </c>
      <c r="P70" s="166" t="str">
        <f>'ادخال درجات الاختبار الثاني '!AM65</f>
        <v/>
      </c>
      <c r="Q70" s="166" t="str">
        <f>'ادخال درجات الاختبار الثاني '!AO65</f>
        <v/>
      </c>
      <c r="R70" s="166" t="str">
        <f>'ادخال درجات الاختبار الثاني '!AQ65</f>
        <v/>
      </c>
      <c r="S70" s="166" t="str">
        <f>'ادخال درجات الاختبار الثاني '!AS65</f>
        <v/>
      </c>
      <c r="T70" s="166" t="str">
        <f>'ادخال درجات الاختبار الثاني '!AU65</f>
        <v/>
      </c>
      <c r="U70" s="166" t="str">
        <f>'ادخال درجات الاختبار الثاني '!AW65</f>
        <v/>
      </c>
      <c r="V70" s="166" t="str">
        <f>'ادخال درجات الاختبار الثاني '!AY65</f>
        <v/>
      </c>
      <c r="W70" s="166" t="str">
        <f>'ادخال درجات الاختبار الثاني '!BA65</f>
        <v/>
      </c>
      <c r="X70" s="166" t="str">
        <f>'ادخال درجات الاختبار الثاني '!BC65</f>
        <v/>
      </c>
      <c r="Y70" s="224" t="str">
        <f>'ادخال درجات الاختبار الثاني '!BE65</f>
        <v/>
      </c>
      <c r="Z70" s="224" t="str">
        <f>'ادخال درجات الاختبار الثاني '!BG65</f>
        <v/>
      </c>
      <c r="AA70" s="224" t="str">
        <f>'ادخال درجات الاختبار الثاني '!BI65</f>
        <v/>
      </c>
      <c r="AB70" s="224" t="str">
        <f>'ادخال درجات الاختبار الثاني '!BK65</f>
        <v/>
      </c>
      <c r="AC70" s="224" t="str">
        <f>'ادخال درجات الاختبار الثاني '!BM65</f>
        <v/>
      </c>
      <c r="AD70" s="224" t="str">
        <f>'ادخال درجات الاختبار الثاني '!BO65</f>
        <v/>
      </c>
      <c r="AE70" s="224" t="str">
        <f>'ادخال درجات الاختبار الثاني '!BQ65</f>
        <v/>
      </c>
      <c r="AF70" s="224" t="str">
        <f>'ادخال درجات الاختبار الثاني '!BS65</f>
        <v/>
      </c>
      <c r="AG70" s="224" t="str">
        <f>'ادخال درجات الاختبار الثاني '!BU65</f>
        <v/>
      </c>
      <c r="AH70" s="224" t="str">
        <f>'ادخال درجات الاختبار الثاني '!BW65</f>
        <v/>
      </c>
      <c r="AI70" s="224" t="str">
        <f>'ادخال درجات الاختبار الثاني '!BY65</f>
        <v/>
      </c>
      <c r="AJ70" s="224" t="str">
        <f>'ادخال درجات الاختبار الثاني '!CA65</f>
        <v/>
      </c>
      <c r="AK70" s="224" t="str">
        <f>'ادخال درجات الاختبار الثاني '!CC65</f>
        <v/>
      </c>
      <c r="AL70" s="224" t="str">
        <f>'ادخال درجات الاختبار الثاني '!CE65</f>
        <v/>
      </c>
      <c r="AM70" s="224" t="str">
        <f>'ادخال درجات الاختبار الثاني '!CG65</f>
        <v/>
      </c>
      <c r="AN70" s="224" t="str">
        <f>'ادخال درجات الاختبار الثاني '!CI65</f>
        <v/>
      </c>
      <c r="AX70" s="91">
        <v>60</v>
      </c>
      <c r="AY70" s="19" t="str">
        <f t="shared" si="4"/>
        <v/>
      </c>
      <c r="AZ70" s="92" t="str">
        <f t="shared" si="5"/>
        <v/>
      </c>
    </row>
    <row r="71" spans="1:52">
      <c r="A71" s="91">
        <f>'ادخال درجات التشخيصي'!A67</f>
        <v>61</v>
      </c>
      <c r="B71" s="19" t="str">
        <f>IF('ادخال درجات الاختبار الثاني '!B66="","",'ادخال درجات الاختبار الثاني '!B66)</f>
        <v/>
      </c>
      <c r="C71" s="19" t="str">
        <f>'ادخال درجات الاختبار الثاني '!AC66</f>
        <v/>
      </c>
      <c r="D71" s="92" t="str">
        <f>'ادخال درجات الاختبار الثاني '!AD66</f>
        <v/>
      </c>
      <c r="G71" t="str">
        <f>IF(B71="","",RANK(D71,$D:$D,1)+COUNTIF(D$11:$D71,D71)-1)</f>
        <v/>
      </c>
      <c r="H71" t="str">
        <f>IF(B71="","",RANK(D71,$D:$D)+COUNTIF($D$11:D71,D71)-1)</f>
        <v/>
      </c>
      <c r="J71" s="91">
        <v>61</v>
      </c>
      <c r="K71" s="19" t="str">
        <f t="shared" si="0"/>
        <v/>
      </c>
      <c r="L71" s="92" t="str">
        <f t="shared" si="1"/>
        <v/>
      </c>
      <c r="M71" s="219"/>
      <c r="N71" s="228">
        <f t="shared" si="2"/>
        <v>61</v>
      </c>
      <c r="O71" s="188" t="str">
        <f t="shared" si="3"/>
        <v/>
      </c>
      <c r="P71" s="166" t="str">
        <f>'ادخال درجات الاختبار الثاني '!AM66</f>
        <v/>
      </c>
      <c r="Q71" s="166" t="str">
        <f>'ادخال درجات الاختبار الثاني '!AO66</f>
        <v/>
      </c>
      <c r="R71" s="166" t="str">
        <f>'ادخال درجات الاختبار الثاني '!AQ66</f>
        <v/>
      </c>
      <c r="S71" s="166" t="str">
        <f>'ادخال درجات الاختبار الثاني '!AS66</f>
        <v/>
      </c>
      <c r="T71" s="166" t="str">
        <f>'ادخال درجات الاختبار الثاني '!AU66</f>
        <v/>
      </c>
      <c r="U71" s="166" t="str">
        <f>'ادخال درجات الاختبار الثاني '!AW66</f>
        <v/>
      </c>
      <c r="V71" s="166" t="str">
        <f>'ادخال درجات الاختبار الثاني '!AY66</f>
        <v/>
      </c>
      <c r="W71" s="166" t="str">
        <f>'ادخال درجات الاختبار الثاني '!BA66</f>
        <v/>
      </c>
      <c r="X71" s="166" t="str">
        <f>'ادخال درجات الاختبار الثاني '!BC66</f>
        <v/>
      </c>
      <c r="Y71" s="224" t="str">
        <f>'ادخال درجات الاختبار الثاني '!BE66</f>
        <v/>
      </c>
      <c r="Z71" s="224" t="str">
        <f>'ادخال درجات الاختبار الثاني '!BG66</f>
        <v/>
      </c>
      <c r="AA71" s="224" t="str">
        <f>'ادخال درجات الاختبار الثاني '!BI66</f>
        <v/>
      </c>
      <c r="AB71" s="224" t="str">
        <f>'ادخال درجات الاختبار الثاني '!BK66</f>
        <v/>
      </c>
      <c r="AC71" s="224" t="str">
        <f>'ادخال درجات الاختبار الثاني '!BM66</f>
        <v/>
      </c>
      <c r="AD71" s="224" t="str">
        <f>'ادخال درجات الاختبار الثاني '!BO66</f>
        <v/>
      </c>
      <c r="AE71" s="224" t="str">
        <f>'ادخال درجات الاختبار الثاني '!BQ66</f>
        <v/>
      </c>
      <c r="AF71" s="224" t="str">
        <f>'ادخال درجات الاختبار الثاني '!BS66</f>
        <v/>
      </c>
      <c r="AG71" s="224" t="str">
        <f>'ادخال درجات الاختبار الثاني '!BU66</f>
        <v/>
      </c>
      <c r="AH71" s="224" t="str">
        <f>'ادخال درجات الاختبار الثاني '!BW66</f>
        <v/>
      </c>
      <c r="AI71" s="224" t="str">
        <f>'ادخال درجات الاختبار الثاني '!BY66</f>
        <v/>
      </c>
      <c r="AJ71" s="224" t="str">
        <f>'ادخال درجات الاختبار الثاني '!CA66</f>
        <v/>
      </c>
      <c r="AK71" s="224" t="str">
        <f>'ادخال درجات الاختبار الثاني '!CC66</f>
        <v/>
      </c>
      <c r="AL71" s="224" t="str">
        <f>'ادخال درجات الاختبار الثاني '!CE66</f>
        <v/>
      </c>
      <c r="AM71" s="224" t="str">
        <f>'ادخال درجات الاختبار الثاني '!CG66</f>
        <v/>
      </c>
      <c r="AN71" s="224" t="str">
        <f>'ادخال درجات الاختبار الثاني '!CI66</f>
        <v/>
      </c>
      <c r="AX71" s="91">
        <v>61</v>
      </c>
      <c r="AY71" s="19" t="str">
        <f t="shared" si="4"/>
        <v/>
      </c>
      <c r="AZ71" s="92" t="str">
        <f t="shared" si="5"/>
        <v/>
      </c>
    </row>
    <row r="72" spans="1:52">
      <c r="A72" s="91">
        <f>'ادخال درجات التشخيصي'!A68</f>
        <v>62</v>
      </c>
      <c r="B72" s="19" t="str">
        <f>IF('ادخال درجات الاختبار الثاني '!B67="","",'ادخال درجات الاختبار الثاني '!B67)</f>
        <v/>
      </c>
      <c r="C72" s="19" t="str">
        <f>'ادخال درجات الاختبار الثاني '!AC67</f>
        <v/>
      </c>
      <c r="D72" s="92" t="str">
        <f>'ادخال درجات الاختبار الثاني '!AD67</f>
        <v/>
      </c>
      <c r="G72" t="str">
        <f>IF(B72="","",RANK(D72,$D:$D,1)+COUNTIF(D$11:$D72,D72)-1)</f>
        <v/>
      </c>
      <c r="H72" t="str">
        <f>IF(B72="","",RANK(D72,$D:$D)+COUNTIF($D$11:D72,D72)-1)</f>
        <v/>
      </c>
      <c r="J72" s="91">
        <v>62</v>
      </c>
      <c r="K72" s="19" t="str">
        <f t="shared" si="0"/>
        <v/>
      </c>
      <c r="L72" s="92" t="str">
        <f t="shared" si="1"/>
        <v/>
      </c>
      <c r="M72" s="219"/>
      <c r="N72" s="228">
        <f t="shared" si="2"/>
        <v>62</v>
      </c>
      <c r="O72" s="188" t="str">
        <f t="shared" si="3"/>
        <v/>
      </c>
      <c r="P72" s="166" t="str">
        <f>'ادخال درجات الاختبار الثاني '!AM67</f>
        <v/>
      </c>
      <c r="Q72" s="166" t="str">
        <f>'ادخال درجات الاختبار الثاني '!AO67</f>
        <v/>
      </c>
      <c r="R72" s="166" t="str">
        <f>'ادخال درجات الاختبار الثاني '!AQ67</f>
        <v/>
      </c>
      <c r="S72" s="166" t="str">
        <f>'ادخال درجات الاختبار الثاني '!AS67</f>
        <v/>
      </c>
      <c r="T72" s="166" t="str">
        <f>'ادخال درجات الاختبار الثاني '!AU67</f>
        <v/>
      </c>
      <c r="U72" s="166" t="str">
        <f>'ادخال درجات الاختبار الثاني '!AW67</f>
        <v/>
      </c>
      <c r="V72" s="166" t="str">
        <f>'ادخال درجات الاختبار الثاني '!AY67</f>
        <v/>
      </c>
      <c r="W72" s="166" t="str">
        <f>'ادخال درجات الاختبار الثاني '!BA67</f>
        <v/>
      </c>
      <c r="X72" s="166" t="str">
        <f>'ادخال درجات الاختبار الثاني '!BC67</f>
        <v/>
      </c>
      <c r="Y72" s="224" t="str">
        <f>'ادخال درجات الاختبار الثاني '!BE67</f>
        <v/>
      </c>
      <c r="Z72" s="224" t="str">
        <f>'ادخال درجات الاختبار الثاني '!BG67</f>
        <v/>
      </c>
      <c r="AA72" s="224" t="str">
        <f>'ادخال درجات الاختبار الثاني '!BI67</f>
        <v/>
      </c>
      <c r="AB72" s="224" t="str">
        <f>'ادخال درجات الاختبار الثاني '!BK67</f>
        <v/>
      </c>
      <c r="AC72" s="224" t="str">
        <f>'ادخال درجات الاختبار الثاني '!BM67</f>
        <v/>
      </c>
      <c r="AD72" s="224" t="str">
        <f>'ادخال درجات الاختبار الثاني '!BO67</f>
        <v/>
      </c>
      <c r="AE72" s="224" t="str">
        <f>'ادخال درجات الاختبار الثاني '!BQ67</f>
        <v/>
      </c>
      <c r="AF72" s="224" t="str">
        <f>'ادخال درجات الاختبار الثاني '!BS67</f>
        <v/>
      </c>
      <c r="AG72" s="224" t="str">
        <f>'ادخال درجات الاختبار الثاني '!BU67</f>
        <v/>
      </c>
      <c r="AH72" s="224" t="str">
        <f>'ادخال درجات الاختبار الثاني '!BW67</f>
        <v/>
      </c>
      <c r="AI72" s="224" t="str">
        <f>'ادخال درجات الاختبار الثاني '!BY67</f>
        <v/>
      </c>
      <c r="AJ72" s="224" t="str">
        <f>'ادخال درجات الاختبار الثاني '!CA67</f>
        <v/>
      </c>
      <c r="AK72" s="224" t="str">
        <f>'ادخال درجات الاختبار الثاني '!CC67</f>
        <v/>
      </c>
      <c r="AL72" s="224" t="str">
        <f>'ادخال درجات الاختبار الثاني '!CE67</f>
        <v/>
      </c>
      <c r="AM72" s="224" t="str">
        <f>'ادخال درجات الاختبار الثاني '!CG67</f>
        <v/>
      </c>
      <c r="AN72" s="224" t="str">
        <f>'ادخال درجات الاختبار الثاني '!CI67</f>
        <v/>
      </c>
      <c r="AX72" s="91">
        <v>62</v>
      </c>
      <c r="AY72" s="19" t="str">
        <f t="shared" si="4"/>
        <v/>
      </c>
      <c r="AZ72" s="92" t="str">
        <f t="shared" si="5"/>
        <v/>
      </c>
    </row>
    <row r="73" spans="1:52">
      <c r="A73" s="91">
        <f>'ادخال درجات التشخيصي'!A69</f>
        <v>63</v>
      </c>
      <c r="B73" s="19" t="str">
        <f>IF('ادخال درجات الاختبار الثاني '!B68="","",'ادخال درجات الاختبار الثاني '!B68)</f>
        <v/>
      </c>
      <c r="C73" s="19" t="str">
        <f>'ادخال درجات الاختبار الثاني '!AC68</f>
        <v/>
      </c>
      <c r="D73" s="92" t="str">
        <f>'ادخال درجات الاختبار الثاني '!AD68</f>
        <v/>
      </c>
      <c r="G73" t="str">
        <f>IF(B73="","",RANK(D73,$D:$D,1)+COUNTIF(D$11:$D73,D73)-1)</f>
        <v/>
      </c>
      <c r="H73" t="str">
        <f>IF(B73="","",RANK(D73,$D:$D)+COUNTIF($D$11:D73,D73)-1)</f>
        <v/>
      </c>
      <c r="J73" s="91">
        <v>63</v>
      </c>
      <c r="K73" s="19" t="str">
        <f t="shared" si="0"/>
        <v/>
      </c>
      <c r="L73" s="92" t="str">
        <f t="shared" si="1"/>
        <v/>
      </c>
      <c r="M73" s="219"/>
      <c r="N73" s="228">
        <f t="shared" si="2"/>
        <v>63</v>
      </c>
      <c r="O73" s="188" t="str">
        <f t="shared" si="3"/>
        <v/>
      </c>
      <c r="P73" s="166" t="str">
        <f>'ادخال درجات الاختبار الثاني '!AM68</f>
        <v/>
      </c>
      <c r="Q73" s="166" t="str">
        <f>'ادخال درجات الاختبار الثاني '!AO68</f>
        <v/>
      </c>
      <c r="R73" s="166" t="str">
        <f>'ادخال درجات الاختبار الثاني '!AQ68</f>
        <v/>
      </c>
      <c r="S73" s="166" t="str">
        <f>'ادخال درجات الاختبار الثاني '!AS68</f>
        <v/>
      </c>
      <c r="T73" s="166" t="str">
        <f>'ادخال درجات الاختبار الثاني '!AU68</f>
        <v/>
      </c>
      <c r="U73" s="166" t="str">
        <f>'ادخال درجات الاختبار الثاني '!AW68</f>
        <v/>
      </c>
      <c r="V73" s="166" t="str">
        <f>'ادخال درجات الاختبار الثاني '!AY68</f>
        <v/>
      </c>
      <c r="W73" s="166" t="str">
        <f>'ادخال درجات الاختبار الثاني '!BA68</f>
        <v/>
      </c>
      <c r="X73" s="166" t="str">
        <f>'ادخال درجات الاختبار الثاني '!BC68</f>
        <v/>
      </c>
      <c r="Y73" s="224" t="str">
        <f>'ادخال درجات الاختبار الثاني '!BE68</f>
        <v/>
      </c>
      <c r="Z73" s="224" t="str">
        <f>'ادخال درجات الاختبار الثاني '!BG68</f>
        <v/>
      </c>
      <c r="AA73" s="224" t="str">
        <f>'ادخال درجات الاختبار الثاني '!BI68</f>
        <v/>
      </c>
      <c r="AB73" s="224" t="str">
        <f>'ادخال درجات الاختبار الثاني '!BK68</f>
        <v/>
      </c>
      <c r="AC73" s="224" t="str">
        <f>'ادخال درجات الاختبار الثاني '!BM68</f>
        <v/>
      </c>
      <c r="AD73" s="224" t="str">
        <f>'ادخال درجات الاختبار الثاني '!BO68</f>
        <v/>
      </c>
      <c r="AE73" s="224" t="str">
        <f>'ادخال درجات الاختبار الثاني '!BQ68</f>
        <v/>
      </c>
      <c r="AF73" s="224" t="str">
        <f>'ادخال درجات الاختبار الثاني '!BS68</f>
        <v/>
      </c>
      <c r="AG73" s="224" t="str">
        <f>'ادخال درجات الاختبار الثاني '!BU68</f>
        <v/>
      </c>
      <c r="AH73" s="224" t="str">
        <f>'ادخال درجات الاختبار الثاني '!BW68</f>
        <v/>
      </c>
      <c r="AI73" s="224" t="str">
        <f>'ادخال درجات الاختبار الثاني '!BY68</f>
        <v/>
      </c>
      <c r="AJ73" s="224" t="str">
        <f>'ادخال درجات الاختبار الثاني '!CA68</f>
        <v/>
      </c>
      <c r="AK73" s="224" t="str">
        <f>'ادخال درجات الاختبار الثاني '!CC68</f>
        <v/>
      </c>
      <c r="AL73" s="224" t="str">
        <f>'ادخال درجات الاختبار الثاني '!CE68</f>
        <v/>
      </c>
      <c r="AM73" s="224" t="str">
        <f>'ادخال درجات الاختبار الثاني '!CG68</f>
        <v/>
      </c>
      <c r="AN73" s="224" t="str">
        <f>'ادخال درجات الاختبار الثاني '!CI68</f>
        <v/>
      </c>
      <c r="AX73" s="91">
        <v>63</v>
      </c>
      <c r="AY73" s="19" t="str">
        <f t="shared" si="4"/>
        <v/>
      </c>
      <c r="AZ73" s="92" t="str">
        <f t="shared" si="5"/>
        <v/>
      </c>
    </row>
    <row r="74" spans="1:52">
      <c r="A74" s="91">
        <f>'ادخال درجات التشخيصي'!A70</f>
        <v>64</v>
      </c>
      <c r="B74" s="19" t="str">
        <f>IF('ادخال درجات الاختبار الثاني '!B69="","",'ادخال درجات الاختبار الثاني '!B69)</f>
        <v/>
      </c>
      <c r="C74" s="19" t="str">
        <f>'ادخال درجات الاختبار الثاني '!AC69</f>
        <v/>
      </c>
      <c r="D74" s="92" t="str">
        <f>'ادخال درجات الاختبار الثاني '!AD69</f>
        <v/>
      </c>
      <c r="G74" t="str">
        <f>IF(B74="","",RANK(D74,$D:$D,1)+COUNTIF(D$11:$D74,D74)-1)</f>
        <v/>
      </c>
      <c r="H74" t="str">
        <f>IF(B74="","",RANK(D74,$D:$D)+COUNTIF($D$11:D74,D74)-1)</f>
        <v/>
      </c>
      <c r="J74" s="91">
        <v>64</v>
      </c>
      <c r="K74" s="19" t="str">
        <f t="shared" si="0"/>
        <v/>
      </c>
      <c r="L74" s="92" t="str">
        <f t="shared" si="1"/>
        <v/>
      </c>
      <c r="M74" s="219"/>
      <c r="N74" s="228">
        <f t="shared" si="2"/>
        <v>64</v>
      </c>
      <c r="O74" s="188" t="str">
        <f t="shared" si="3"/>
        <v/>
      </c>
      <c r="P74" s="166" t="str">
        <f>'ادخال درجات الاختبار الثاني '!AM69</f>
        <v/>
      </c>
      <c r="Q74" s="166" t="str">
        <f>'ادخال درجات الاختبار الثاني '!AO69</f>
        <v/>
      </c>
      <c r="R74" s="166" t="str">
        <f>'ادخال درجات الاختبار الثاني '!AQ69</f>
        <v/>
      </c>
      <c r="S74" s="166" t="str">
        <f>'ادخال درجات الاختبار الثاني '!AS69</f>
        <v/>
      </c>
      <c r="T74" s="166" t="str">
        <f>'ادخال درجات الاختبار الثاني '!AU69</f>
        <v/>
      </c>
      <c r="U74" s="166" t="str">
        <f>'ادخال درجات الاختبار الثاني '!AW69</f>
        <v/>
      </c>
      <c r="V74" s="166" t="str">
        <f>'ادخال درجات الاختبار الثاني '!AY69</f>
        <v/>
      </c>
      <c r="W74" s="166" t="str">
        <f>'ادخال درجات الاختبار الثاني '!BA69</f>
        <v/>
      </c>
      <c r="X74" s="166" t="str">
        <f>'ادخال درجات الاختبار الثاني '!BC69</f>
        <v/>
      </c>
      <c r="Y74" s="224" t="str">
        <f>'ادخال درجات الاختبار الثاني '!BE69</f>
        <v/>
      </c>
      <c r="Z74" s="224" t="str">
        <f>'ادخال درجات الاختبار الثاني '!BG69</f>
        <v/>
      </c>
      <c r="AA74" s="224" t="str">
        <f>'ادخال درجات الاختبار الثاني '!BI69</f>
        <v/>
      </c>
      <c r="AB74" s="224" t="str">
        <f>'ادخال درجات الاختبار الثاني '!BK69</f>
        <v/>
      </c>
      <c r="AC74" s="224" t="str">
        <f>'ادخال درجات الاختبار الثاني '!BM69</f>
        <v/>
      </c>
      <c r="AD74" s="224" t="str">
        <f>'ادخال درجات الاختبار الثاني '!BO69</f>
        <v/>
      </c>
      <c r="AE74" s="224" t="str">
        <f>'ادخال درجات الاختبار الثاني '!BQ69</f>
        <v/>
      </c>
      <c r="AF74" s="224" t="str">
        <f>'ادخال درجات الاختبار الثاني '!BS69</f>
        <v/>
      </c>
      <c r="AG74" s="224" t="str">
        <f>'ادخال درجات الاختبار الثاني '!BU69</f>
        <v/>
      </c>
      <c r="AH74" s="224" t="str">
        <f>'ادخال درجات الاختبار الثاني '!BW69</f>
        <v/>
      </c>
      <c r="AI74" s="224" t="str">
        <f>'ادخال درجات الاختبار الثاني '!BY69</f>
        <v/>
      </c>
      <c r="AJ74" s="224" t="str">
        <f>'ادخال درجات الاختبار الثاني '!CA69</f>
        <v/>
      </c>
      <c r="AK74" s="224" t="str">
        <f>'ادخال درجات الاختبار الثاني '!CC69</f>
        <v/>
      </c>
      <c r="AL74" s="224" t="str">
        <f>'ادخال درجات الاختبار الثاني '!CE69</f>
        <v/>
      </c>
      <c r="AM74" s="224" t="str">
        <f>'ادخال درجات الاختبار الثاني '!CG69</f>
        <v/>
      </c>
      <c r="AN74" s="224" t="str">
        <f>'ادخال درجات الاختبار الثاني '!CI69</f>
        <v/>
      </c>
      <c r="AX74" s="91">
        <v>64</v>
      </c>
      <c r="AY74" s="19" t="str">
        <f t="shared" si="4"/>
        <v/>
      </c>
      <c r="AZ74" s="92" t="str">
        <f t="shared" si="5"/>
        <v/>
      </c>
    </row>
    <row r="75" spans="1:52">
      <c r="A75" s="91">
        <f>'ادخال درجات التشخيصي'!A71</f>
        <v>65</v>
      </c>
      <c r="B75" s="19" t="str">
        <f>IF('ادخال درجات الاختبار الثاني '!B70="","",'ادخال درجات الاختبار الثاني '!B70)</f>
        <v/>
      </c>
      <c r="C75" s="19" t="str">
        <f>'ادخال درجات الاختبار الثاني '!AC70</f>
        <v/>
      </c>
      <c r="D75" s="92" t="str">
        <f>'ادخال درجات الاختبار الثاني '!AD70</f>
        <v/>
      </c>
      <c r="G75" t="str">
        <f>IF(B75="","",RANK(D75,$D:$D,1)+COUNTIF(D$11:$D75,D75)-1)</f>
        <v/>
      </c>
      <c r="H75" t="str">
        <f>IF(B75="","",RANK(D75,$D:$D)+COUNTIF($D$11:D75,D75)-1)</f>
        <v/>
      </c>
      <c r="J75" s="91">
        <v>65</v>
      </c>
      <c r="K75" s="19" t="str">
        <f t="shared" si="0"/>
        <v/>
      </c>
      <c r="L75" s="92" t="str">
        <f t="shared" si="1"/>
        <v/>
      </c>
      <c r="M75" s="219"/>
      <c r="N75" s="228">
        <f t="shared" si="2"/>
        <v>65</v>
      </c>
      <c r="O75" s="188" t="str">
        <f t="shared" si="3"/>
        <v/>
      </c>
      <c r="P75" s="166" t="str">
        <f>'ادخال درجات الاختبار الثاني '!AM70</f>
        <v/>
      </c>
      <c r="Q75" s="166" t="str">
        <f>'ادخال درجات الاختبار الثاني '!AO70</f>
        <v/>
      </c>
      <c r="R75" s="166" t="str">
        <f>'ادخال درجات الاختبار الثاني '!AQ70</f>
        <v/>
      </c>
      <c r="S75" s="166" t="str">
        <f>'ادخال درجات الاختبار الثاني '!AS70</f>
        <v/>
      </c>
      <c r="T75" s="166" t="str">
        <f>'ادخال درجات الاختبار الثاني '!AU70</f>
        <v/>
      </c>
      <c r="U75" s="166" t="str">
        <f>'ادخال درجات الاختبار الثاني '!AW70</f>
        <v/>
      </c>
      <c r="V75" s="166" t="str">
        <f>'ادخال درجات الاختبار الثاني '!AY70</f>
        <v/>
      </c>
      <c r="W75" s="166" t="str">
        <f>'ادخال درجات الاختبار الثاني '!BA70</f>
        <v/>
      </c>
      <c r="X75" s="166" t="str">
        <f>'ادخال درجات الاختبار الثاني '!BC70</f>
        <v/>
      </c>
      <c r="Y75" s="224" t="str">
        <f>'ادخال درجات الاختبار الثاني '!BE70</f>
        <v/>
      </c>
      <c r="Z75" s="224" t="str">
        <f>'ادخال درجات الاختبار الثاني '!BG70</f>
        <v/>
      </c>
      <c r="AA75" s="224" t="str">
        <f>'ادخال درجات الاختبار الثاني '!BI70</f>
        <v/>
      </c>
      <c r="AB75" s="224" t="str">
        <f>'ادخال درجات الاختبار الثاني '!BK70</f>
        <v/>
      </c>
      <c r="AC75" s="224" t="str">
        <f>'ادخال درجات الاختبار الثاني '!BM70</f>
        <v/>
      </c>
      <c r="AD75" s="224" t="str">
        <f>'ادخال درجات الاختبار الثاني '!BO70</f>
        <v/>
      </c>
      <c r="AE75" s="224" t="str">
        <f>'ادخال درجات الاختبار الثاني '!BQ70</f>
        <v/>
      </c>
      <c r="AF75" s="224" t="str">
        <f>'ادخال درجات الاختبار الثاني '!BS70</f>
        <v/>
      </c>
      <c r="AG75" s="224" t="str">
        <f>'ادخال درجات الاختبار الثاني '!BU70</f>
        <v/>
      </c>
      <c r="AH75" s="224" t="str">
        <f>'ادخال درجات الاختبار الثاني '!BW70</f>
        <v/>
      </c>
      <c r="AI75" s="224" t="str">
        <f>'ادخال درجات الاختبار الثاني '!BY70</f>
        <v/>
      </c>
      <c r="AJ75" s="224" t="str">
        <f>'ادخال درجات الاختبار الثاني '!CA70</f>
        <v/>
      </c>
      <c r="AK75" s="224" t="str">
        <f>'ادخال درجات الاختبار الثاني '!CC70</f>
        <v/>
      </c>
      <c r="AL75" s="224" t="str">
        <f>'ادخال درجات الاختبار الثاني '!CE70</f>
        <v/>
      </c>
      <c r="AM75" s="224" t="str">
        <f>'ادخال درجات الاختبار الثاني '!CG70</f>
        <v/>
      </c>
      <c r="AN75" s="224" t="str">
        <f>'ادخال درجات الاختبار الثاني '!CI70</f>
        <v/>
      </c>
      <c r="AX75" s="91">
        <v>65</v>
      </c>
      <c r="AY75" s="19" t="str">
        <f t="shared" si="4"/>
        <v/>
      </c>
      <c r="AZ75" s="92" t="str">
        <f t="shared" si="5"/>
        <v/>
      </c>
    </row>
    <row r="76" spans="1:52">
      <c r="A76" s="91">
        <f>'ادخال درجات التشخيصي'!A72</f>
        <v>66</v>
      </c>
      <c r="B76" s="19" t="str">
        <f>IF('ادخال درجات الاختبار الثاني '!B71="","",'ادخال درجات الاختبار الثاني '!B71)</f>
        <v/>
      </c>
      <c r="C76" s="19" t="str">
        <f>'ادخال درجات الاختبار الثاني '!AC71</f>
        <v/>
      </c>
      <c r="D76" s="92" t="str">
        <f>'ادخال درجات الاختبار الثاني '!AD71</f>
        <v/>
      </c>
      <c r="G76" t="str">
        <f>IF(B76="","",RANK(D76,$D:$D,1)+COUNTIF(D$11:$D76,D76)-1)</f>
        <v/>
      </c>
      <c r="H76" t="str">
        <f>IF(B76="","",RANK(D76,$D:$D)+COUNTIF($D$11:D76,D76)-1)</f>
        <v/>
      </c>
      <c r="J76" s="91">
        <v>66</v>
      </c>
      <c r="K76" s="19" t="str">
        <f t="shared" ref="K76:K130" si="6">IF(B76="","",INDEX($B$11:$B$454,MATCH(J76,$H$11:$H$454,0)))</f>
        <v/>
      </c>
      <c r="L76" s="92" t="str">
        <f t="shared" ref="L76:L130" si="7">IF(D76="","",INDEX($D$11:$D$454,MATCH(J76,$H$11:$H$454,0)))</f>
        <v/>
      </c>
      <c r="M76" s="219"/>
      <c r="N76" s="228">
        <f t="shared" ref="N76:N131" si="8">A76</f>
        <v>66</v>
      </c>
      <c r="O76" s="188" t="str">
        <f t="shared" ref="O76:O131" si="9">B76</f>
        <v/>
      </c>
      <c r="P76" s="166" t="str">
        <f>'ادخال درجات الاختبار الثاني '!AM71</f>
        <v/>
      </c>
      <c r="Q76" s="166" t="str">
        <f>'ادخال درجات الاختبار الثاني '!AO71</f>
        <v/>
      </c>
      <c r="R76" s="166" t="str">
        <f>'ادخال درجات الاختبار الثاني '!AQ71</f>
        <v/>
      </c>
      <c r="S76" s="166" t="str">
        <f>'ادخال درجات الاختبار الثاني '!AS71</f>
        <v/>
      </c>
      <c r="T76" s="166" t="str">
        <f>'ادخال درجات الاختبار الثاني '!AU71</f>
        <v/>
      </c>
      <c r="U76" s="166" t="str">
        <f>'ادخال درجات الاختبار الثاني '!AW71</f>
        <v/>
      </c>
      <c r="V76" s="166" t="str">
        <f>'ادخال درجات الاختبار الثاني '!AY71</f>
        <v/>
      </c>
      <c r="W76" s="166" t="str">
        <f>'ادخال درجات الاختبار الثاني '!BA71</f>
        <v/>
      </c>
      <c r="X76" s="166" t="str">
        <f>'ادخال درجات الاختبار الثاني '!BC71</f>
        <v/>
      </c>
      <c r="Y76" s="224" t="str">
        <f>'ادخال درجات الاختبار الثاني '!BE71</f>
        <v/>
      </c>
      <c r="Z76" s="224" t="str">
        <f>'ادخال درجات الاختبار الثاني '!BG71</f>
        <v/>
      </c>
      <c r="AA76" s="224" t="str">
        <f>'ادخال درجات الاختبار الثاني '!BI71</f>
        <v/>
      </c>
      <c r="AB76" s="224" t="str">
        <f>'ادخال درجات الاختبار الثاني '!BK71</f>
        <v/>
      </c>
      <c r="AC76" s="224" t="str">
        <f>'ادخال درجات الاختبار الثاني '!BM71</f>
        <v/>
      </c>
      <c r="AD76" s="224" t="str">
        <f>'ادخال درجات الاختبار الثاني '!BO71</f>
        <v/>
      </c>
      <c r="AE76" s="224" t="str">
        <f>'ادخال درجات الاختبار الثاني '!BQ71</f>
        <v/>
      </c>
      <c r="AF76" s="224" t="str">
        <f>'ادخال درجات الاختبار الثاني '!BS71</f>
        <v/>
      </c>
      <c r="AG76" s="224" t="str">
        <f>'ادخال درجات الاختبار الثاني '!BU71</f>
        <v/>
      </c>
      <c r="AH76" s="224" t="str">
        <f>'ادخال درجات الاختبار الثاني '!BW71</f>
        <v/>
      </c>
      <c r="AI76" s="224" t="str">
        <f>'ادخال درجات الاختبار الثاني '!BY71</f>
        <v/>
      </c>
      <c r="AJ76" s="224" t="str">
        <f>'ادخال درجات الاختبار الثاني '!CA71</f>
        <v/>
      </c>
      <c r="AK76" s="224" t="str">
        <f>'ادخال درجات الاختبار الثاني '!CC71</f>
        <v/>
      </c>
      <c r="AL76" s="224" t="str">
        <f>'ادخال درجات الاختبار الثاني '!CE71</f>
        <v/>
      </c>
      <c r="AM76" s="224" t="str">
        <f>'ادخال درجات الاختبار الثاني '!CG71</f>
        <v/>
      </c>
      <c r="AN76" s="224" t="str">
        <f>'ادخال درجات الاختبار الثاني '!CI71</f>
        <v/>
      </c>
      <c r="AX76" s="91">
        <v>66</v>
      </c>
      <c r="AY76" s="19" t="str">
        <f t="shared" ref="AY76:AY130" si="10">IF(B76="","",INDEX($B$11:$B$454,MATCH(AX76,$G$11:$G$454,0)))</f>
        <v/>
      </c>
      <c r="AZ76" s="92" t="str">
        <f t="shared" ref="AZ76:AZ130" si="11">IF(B76="","",INDEX($D$11:$D$454,MATCH(AX76,$G$11:$G$454,0)))</f>
        <v/>
      </c>
    </row>
    <row r="77" spans="1:52">
      <c r="A77" s="91">
        <f>'ادخال درجات التشخيصي'!A73</f>
        <v>67</v>
      </c>
      <c r="B77" s="19" t="str">
        <f>IF('ادخال درجات الاختبار الثاني '!B72="","",'ادخال درجات الاختبار الثاني '!B72)</f>
        <v/>
      </c>
      <c r="C77" s="19" t="str">
        <f>'ادخال درجات الاختبار الثاني '!AC72</f>
        <v/>
      </c>
      <c r="D77" s="92" t="str">
        <f>'ادخال درجات الاختبار الثاني '!AD72</f>
        <v/>
      </c>
      <c r="G77" t="str">
        <f>IF(B77="","",RANK(D77,$D:$D,1)+COUNTIF(D$11:$D77,D77)-1)</f>
        <v/>
      </c>
      <c r="H77" t="str">
        <f>IF(B77="","",RANK(D77,$D:$D)+COUNTIF($D$11:D77,D77)-1)</f>
        <v/>
      </c>
      <c r="J77" s="91">
        <v>67</v>
      </c>
      <c r="K77" s="19" t="str">
        <f t="shared" si="6"/>
        <v/>
      </c>
      <c r="L77" s="92" t="str">
        <f t="shared" si="7"/>
        <v/>
      </c>
      <c r="M77" s="219"/>
      <c r="N77" s="228">
        <f t="shared" si="8"/>
        <v>67</v>
      </c>
      <c r="O77" s="188" t="str">
        <f t="shared" si="9"/>
        <v/>
      </c>
      <c r="P77" s="166" t="str">
        <f>'ادخال درجات الاختبار الثاني '!AM72</f>
        <v/>
      </c>
      <c r="Q77" s="166" t="str">
        <f>'ادخال درجات الاختبار الثاني '!AO72</f>
        <v/>
      </c>
      <c r="R77" s="166" t="str">
        <f>'ادخال درجات الاختبار الثاني '!AQ72</f>
        <v/>
      </c>
      <c r="S77" s="166" t="str">
        <f>'ادخال درجات الاختبار الثاني '!AS72</f>
        <v/>
      </c>
      <c r="T77" s="166" t="str">
        <f>'ادخال درجات الاختبار الثاني '!AU72</f>
        <v/>
      </c>
      <c r="U77" s="166" t="str">
        <f>'ادخال درجات الاختبار الثاني '!AW72</f>
        <v/>
      </c>
      <c r="V77" s="166" t="str">
        <f>'ادخال درجات الاختبار الثاني '!AY72</f>
        <v/>
      </c>
      <c r="W77" s="166" t="str">
        <f>'ادخال درجات الاختبار الثاني '!BA72</f>
        <v/>
      </c>
      <c r="X77" s="166" t="str">
        <f>'ادخال درجات الاختبار الثاني '!BC72</f>
        <v/>
      </c>
      <c r="Y77" s="224" t="str">
        <f>'ادخال درجات الاختبار الثاني '!BE72</f>
        <v/>
      </c>
      <c r="Z77" s="224" t="str">
        <f>'ادخال درجات الاختبار الثاني '!BG72</f>
        <v/>
      </c>
      <c r="AA77" s="224" t="str">
        <f>'ادخال درجات الاختبار الثاني '!BI72</f>
        <v/>
      </c>
      <c r="AB77" s="224" t="str">
        <f>'ادخال درجات الاختبار الثاني '!BK72</f>
        <v/>
      </c>
      <c r="AC77" s="224" t="str">
        <f>'ادخال درجات الاختبار الثاني '!BM72</f>
        <v/>
      </c>
      <c r="AD77" s="224" t="str">
        <f>'ادخال درجات الاختبار الثاني '!BO72</f>
        <v/>
      </c>
      <c r="AE77" s="224" t="str">
        <f>'ادخال درجات الاختبار الثاني '!BQ72</f>
        <v/>
      </c>
      <c r="AF77" s="224" t="str">
        <f>'ادخال درجات الاختبار الثاني '!BS72</f>
        <v/>
      </c>
      <c r="AG77" s="224" t="str">
        <f>'ادخال درجات الاختبار الثاني '!BU72</f>
        <v/>
      </c>
      <c r="AH77" s="224" t="str">
        <f>'ادخال درجات الاختبار الثاني '!BW72</f>
        <v/>
      </c>
      <c r="AI77" s="224" t="str">
        <f>'ادخال درجات الاختبار الثاني '!BY72</f>
        <v/>
      </c>
      <c r="AJ77" s="224" t="str">
        <f>'ادخال درجات الاختبار الثاني '!CA72</f>
        <v/>
      </c>
      <c r="AK77" s="224" t="str">
        <f>'ادخال درجات الاختبار الثاني '!CC72</f>
        <v/>
      </c>
      <c r="AL77" s="224" t="str">
        <f>'ادخال درجات الاختبار الثاني '!CE72</f>
        <v/>
      </c>
      <c r="AM77" s="224" t="str">
        <f>'ادخال درجات الاختبار الثاني '!CG72</f>
        <v/>
      </c>
      <c r="AN77" s="224" t="str">
        <f>'ادخال درجات الاختبار الثاني '!CI72</f>
        <v/>
      </c>
      <c r="AX77" s="91">
        <v>67</v>
      </c>
      <c r="AY77" s="19" t="str">
        <f t="shared" si="10"/>
        <v/>
      </c>
      <c r="AZ77" s="92" t="str">
        <f t="shared" si="11"/>
        <v/>
      </c>
    </row>
    <row r="78" spans="1:52">
      <c r="A78" s="91">
        <f>'ادخال درجات التشخيصي'!A74</f>
        <v>68</v>
      </c>
      <c r="B78" s="19" t="str">
        <f>IF('ادخال درجات الاختبار الثاني '!B73="","",'ادخال درجات الاختبار الثاني '!B73)</f>
        <v/>
      </c>
      <c r="C78" s="19" t="str">
        <f>'ادخال درجات الاختبار الثاني '!AC73</f>
        <v/>
      </c>
      <c r="D78" s="92" t="str">
        <f>'ادخال درجات الاختبار الثاني '!AD73</f>
        <v/>
      </c>
      <c r="G78" t="str">
        <f>IF(B78="","",RANK(D78,$D:$D,1)+COUNTIF(D$11:$D78,D78)-1)</f>
        <v/>
      </c>
      <c r="H78" t="str">
        <f>IF(B78="","",RANK(D78,$D:$D)+COUNTIF($D$11:D78,D78)-1)</f>
        <v/>
      </c>
      <c r="J78" s="91">
        <v>68</v>
      </c>
      <c r="K78" s="19" t="str">
        <f t="shared" si="6"/>
        <v/>
      </c>
      <c r="L78" s="92" t="str">
        <f t="shared" si="7"/>
        <v/>
      </c>
      <c r="M78" s="219"/>
      <c r="N78" s="228">
        <f t="shared" si="8"/>
        <v>68</v>
      </c>
      <c r="O78" s="188" t="str">
        <f t="shared" si="9"/>
        <v/>
      </c>
      <c r="P78" s="166" t="str">
        <f>'ادخال درجات الاختبار الثاني '!AM73</f>
        <v/>
      </c>
      <c r="Q78" s="166" t="str">
        <f>'ادخال درجات الاختبار الثاني '!AO73</f>
        <v/>
      </c>
      <c r="R78" s="166" t="str">
        <f>'ادخال درجات الاختبار الثاني '!AQ73</f>
        <v/>
      </c>
      <c r="S78" s="166" t="str">
        <f>'ادخال درجات الاختبار الثاني '!AS73</f>
        <v/>
      </c>
      <c r="T78" s="166" t="str">
        <f>'ادخال درجات الاختبار الثاني '!AU73</f>
        <v/>
      </c>
      <c r="U78" s="166" t="str">
        <f>'ادخال درجات الاختبار الثاني '!AW73</f>
        <v/>
      </c>
      <c r="V78" s="166" t="str">
        <f>'ادخال درجات الاختبار الثاني '!AY73</f>
        <v/>
      </c>
      <c r="W78" s="166" t="str">
        <f>'ادخال درجات الاختبار الثاني '!BA73</f>
        <v/>
      </c>
      <c r="X78" s="166" t="str">
        <f>'ادخال درجات الاختبار الثاني '!BC73</f>
        <v/>
      </c>
      <c r="Y78" s="224" t="str">
        <f>'ادخال درجات الاختبار الثاني '!BE73</f>
        <v/>
      </c>
      <c r="Z78" s="224" t="str">
        <f>'ادخال درجات الاختبار الثاني '!BG73</f>
        <v/>
      </c>
      <c r="AA78" s="224" t="str">
        <f>'ادخال درجات الاختبار الثاني '!BI73</f>
        <v/>
      </c>
      <c r="AB78" s="224" t="str">
        <f>'ادخال درجات الاختبار الثاني '!BK73</f>
        <v/>
      </c>
      <c r="AC78" s="224" t="str">
        <f>'ادخال درجات الاختبار الثاني '!BM73</f>
        <v/>
      </c>
      <c r="AD78" s="224" t="str">
        <f>'ادخال درجات الاختبار الثاني '!BO73</f>
        <v/>
      </c>
      <c r="AE78" s="224" t="str">
        <f>'ادخال درجات الاختبار الثاني '!BQ73</f>
        <v/>
      </c>
      <c r="AF78" s="224" t="str">
        <f>'ادخال درجات الاختبار الثاني '!BS73</f>
        <v/>
      </c>
      <c r="AG78" s="224" t="str">
        <f>'ادخال درجات الاختبار الثاني '!BU73</f>
        <v/>
      </c>
      <c r="AH78" s="224" t="str">
        <f>'ادخال درجات الاختبار الثاني '!BW73</f>
        <v/>
      </c>
      <c r="AI78" s="224" t="str">
        <f>'ادخال درجات الاختبار الثاني '!BY73</f>
        <v/>
      </c>
      <c r="AJ78" s="224" t="str">
        <f>'ادخال درجات الاختبار الثاني '!CA73</f>
        <v/>
      </c>
      <c r="AK78" s="224" t="str">
        <f>'ادخال درجات الاختبار الثاني '!CC73</f>
        <v/>
      </c>
      <c r="AL78" s="224" t="str">
        <f>'ادخال درجات الاختبار الثاني '!CE73</f>
        <v/>
      </c>
      <c r="AM78" s="224" t="str">
        <f>'ادخال درجات الاختبار الثاني '!CG73</f>
        <v/>
      </c>
      <c r="AN78" s="224" t="str">
        <f>'ادخال درجات الاختبار الثاني '!CI73</f>
        <v/>
      </c>
      <c r="AX78" s="91">
        <v>68</v>
      </c>
      <c r="AY78" s="19" t="str">
        <f t="shared" si="10"/>
        <v/>
      </c>
      <c r="AZ78" s="92" t="str">
        <f t="shared" si="11"/>
        <v/>
      </c>
    </row>
    <row r="79" spans="1:52">
      <c r="A79" s="91">
        <f>'ادخال درجات التشخيصي'!A75</f>
        <v>69</v>
      </c>
      <c r="B79" s="19" t="str">
        <f>IF('ادخال درجات الاختبار الثاني '!B74="","",'ادخال درجات الاختبار الثاني '!B74)</f>
        <v/>
      </c>
      <c r="C79" s="19" t="str">
        <f>'ادخال درجات الاختبار الثاني '!AC74</f>
        <v/>
      </c>
      <c r="D79" s="92" t="str">
        <f>'ادخال درجات الاختبار الثاني '!AD74</f>
        <v/>
      </c>
      <c r="G79" t="str">
        <f>IF(B79="","",RANK(D79,$D:$D,1)+COUNTIF(D$11:$D79,D79)-1)</f>
        <v/>
      </c>
      <c r="H79" t="str">
        <f>IF(B79="","",RANK(D79,$D:$D)+COUNTIF($D$11:D79,D79)-1)</f>
        <v/>
      </c>
      <c r="J79" s="91">
        <v>69</v>
      </c>
      <c r="K79" s="19" t="str">
        <f t="shared" si="6"/>
        <v/>
      </c>
      <c r="L79" s="92" t="str">
        <f t="shared" si="7"/>
        <v/>
      </c>
      <c r="M79" s="219"/>
      <c r="N79" s="228">
        <f t="shared" si="8"/>
        <v>69</v>
      </c>
      <c r="O79" s="188" t="str">
        <f t="shared" si="9"/>
        <v/>
      </c>
      <c r="P79" s="166" t="str">
        <f>'ادخال درجات الاختبار الثاني '!AM74</f>
        <v/>
      </c>
      <c r="Q79" s="166" t="str">
        <f>'ادخال درجات الاختبار الثاني '!AO74</f>
        <v/>
      </c>
      <c r="R79" s="166" t="str">
        <f>'ادخال درجات الاختبار الثاني '!AQ74</f>
        <v/>
      </c>
      <c r="S79" s="166" t="str">
        <f>'ادخال درجات الاختبار الثاني '!AS74</f>
        <v/>
      </c>
      <c r="T79" s="166" t="str">
        <f>'ادخال درجات الاختبار الثاني '!AU74</f>
        <v/>
      </c>
      <c r="U79" s="166" t="str">
        <f>'ادخال درجات الاختبار الثاني '!AW74</f>
        <v/>
      </c>
      <c r="V79" s="166" t="str">
        <f>'ادخال درجات الاختبار الثاني '!AY74</f>
        <v/>
      </c>
      <c r="W79" s="166" t="str">
        <f>'ادخال درجات الاختبار الثاني '!BA74</f>
        <v/>
      </c>
      <c r="X79" s="166" t="str">
        <f>'ادخال درجات الاختبار الثاني '!BC74</f>
        <v/>
      </c>
      <c r="Y79" s="224" t="str">
        <f>'ادخال درجات الاختبار الثاني '!BE74</f>
        <v/>
      </c>
      <c r="Z79" s="224" t="str">
        <f>'ادخال درجات الاختبار الثاني '!BG74</f>
        <v/>
      </c>
      <c r="AA79" s="224" t="str">
        <f>'ادخال درجات الاختبار الثاني '!BI74</f>
        <v/>
      </c>
      <c r="AB79" s="224" t="str">
        <f>'ادخال درجات الاختبار الثاني '!BK74</f>
        <v/>
      </c>
      <c r="AC79" s="224" t="str">
        <f>'ادخال درجات الاختبار الثاني '!BM74</f>
        <v/>
      </c>
      <c r="AD79" s="224" t="str">
        <f>'ادخال درجات الاختبار الثاني '!BO74</f>
        <v/>
      </c>
      <c r="AE79" s="224" t="str">
        <f>'ادخال درجات الاختبار الثاني '!BQ74</f>
        <v/>
      </c>
      <c r="AF79" s="224" t="str">
        <f>'ادخال درجات الاختبار الثاني '!BS74</f>
        <v/>
      </c>
      <c r="AG79" s="224" t="str">
        <f>'ادخال درجات الاختبار الثاني '!BU74</f>
        <v/>
      </c>
      <c r="AH79" s="224" t="str">
        <f>'ادخال درجات الاختبار الثاني '!BW74</f>
        <v/>
      </c>
      <c r="AI79" s="224" t="str">
        <f>'ادخال درجات الاختبار الثاني '!BY74</f>
        <v/>
      </c>
      <c r="AJ79" s="224" t="str">
        <f>'ادخال درجات الاختبار الثاني '!CA74</f>
        <v/>
      </c>
      <c r="AK79" s="224" t="str">
        <f>'ادخال درجات الاختبار الثاني '!CC74</f>
        <v/>
      </c>
      <c r="AL79" s="224" t="str">
        <f>'ادخال درجات الاختبار الثاني '!CE74</f>
        <v/>
      </c>
      <c r="AM79" s="224" t="str">
        <f>'ادخال درجات الاختبار الثاني '!CG74</f>
        <v/>
      </c>
      <c r="AN79" s="224" t="str">
        <f>'ادخال درجات الاختبار الثاني '!CI74</f>
        <v/>
      </c>
      <c r="AX79" s="91">
        <v>69</v>
      </c>
      <c r="AY79" s="19" t="str">
        <f t="shared" si="10"/>
        <v/>
      </c>
      <c r="AZ79" s="92" t="str">
        <f t="shared" si="11"/>
        <v/>
      </c>
    </row>
    <row r="80" spans="1:52">
      <c r="A80" s="91">
        <f>'ادخال درجات التشخيصي'!A76</f>
        <v>70</v>
      </c>
      <c r="B80" s="19" t="str">
        <f>IF('ادخال درجات الاختبار الثاني '!B75="","",'ادخال درجات الاختبار الثاني '!B75)</f>
        <v/>
      </c>
      <c r="C80" s="19" t="str">
        <f>'ادخال درجات الاختبار الثاني '!AC75</f>
        <v/>
      </c>
      <c r="D80" s="92" t="str">
        <f>'ادخال درجات الاختبار الثاني '!AD75</f>
        <v/>
      </c>
      <c r="G80" t="str">
        <f>IF(B80="","",RANK(D80,$D:$D,1)+COUNTIF(D$11:$D80,D80)-1)</f>
        <v/>
      </c>
      <c r="H80" t="str">
        <f>IF(B80="","",RANK(D80,$D:$D)+COUNTIF($D$11:D80,D80)-1)</f>
        <v/>
      </c>
      <c r="J80" s="91">
        <v>70</v>
      </c>
      <c r="K80" s="19" t="str">
        <f t="shared" si="6"/>
        <v/>
      </c>
      <c r="L80" s="92" t="str">
        <f t="shared" si="7"/>
        <v/>
      </c>
      <c r="M80" s="219"/>
      <c r="N80" s="228">
        <f t="shared" si="8"/>
        <v>70</v>
      </c>
      <c r="O80" s="188" t="str">
        <f t="shared" si="9"/>
        <v/>
      </c>
      <c r="P80" s="166" t="str">
        <f>'ادخال درجات الاختبار الثاني '!AM75</f>
        <v/>
      </c>
      <c r="Q80" s="166" t="str">
        <f>'ادخال درجات الاختبار الثاني '!AO75</f>
        <v/>
      </c>
      <c r="R80" s="166" t="str">
        <f>'ادخال درجات الاختبار الثاني '!AQ75</f>
        <v/>
      </c>
      <c r="S80" s="166" t="str">
        <f>'ادخال درجات الاختبار الثاني '!AS75</f>
        <v/>
      </c>
      <c r="T80" s="166" t="str">
        <f>'ادخال درجات الاختبار الثاني '!AU75</f>
        <v/>
      </c>
      <c r="U80" s="166" t="str">
        <f>'ادخال درجات الاختبار الثاني '!AW75</f>
        <v/>
      </c>
      <c r="V80" s="166" t="str">
        <f>'ادخال درجات الاختبار الثاني '!AY75</f>
        <v/>
      </c>
      <c r="W80" s="166" t="str">
        <f>'ادخال درجات الاختبار الثاني '!BA75</f>
        <v/>
      </c>
      <c r="X80" s="166" t="str">
        <f>'ادخال درجات الاختبار الثاني '!BC75</f>
        <v/>
      </c>
      <c r="Y80" s="224" t="str">
        <f>'ادخال درجات الاختبار الثاني '!BE75</f>
        <v/>
      </c>
      <c r="Z80" s="224" t="str">
        <f>'ادخال درجات الاختبار الثاني '!BG75</f>
        <v/>
      </c>
      <c r="AA80" s="224" t="str">
        <f>'ادخال درجات الاختبار الثاني '!BI75</f>
        <v/>
      </c>
      <c r="AB80" s="224" t="str">
        <f>'ادخال درجات الاختبار الثاني '!BK75</f>
        <v/>
      </c>
      <c r="AC80" s="224" t="str">
        <f>'ادخال درجات الاختبار الثاني '!BM75</f>
        <v/>
      </c>
      <c r="AD80" s="224" t="str">
        <f>'ادخال درجات الاختبار الثاني '!BO75</f>
        <v/>
      </c>
      <c r="AE80" s="224" t="str">
        <f>'ادخال درجات الاختبار الثاني '!BQ75</f>
        <v/>
      </c>
      <c r="AF80" s="224" t="str">
        <f>'ادخال درجات الاختبار الثاني '!BS75</f>
        <v/>
      </c>
      <c r="AG80" s="224" t="str">
        <f>'ادخال درجات الاختبار الثاني '!BU75</f>
        <v/>
      </c>
      <c r="AH80" s="224" t="str">
        <f>'ادخال درجات الاختبار الثاني '!BW75</f>
        <v/>
      </c>
      <c r="AI80" s="224" t="str">
        <f>'ادخال درجات الاختبار الثاني '!BY75</f>
        <v/>
      </c>
      <c r="AJ80" s="224" t="str">
        <f>'ادخال درجات الاختبار الثاني '!CA75</f>
        <v/>
      </c>
      <c r="AK80" s="224" t="str">
        <f>'ادخال درجات الاختبار الثاني '!CC75</f>
        <v/>
      </c>
      <c r="AL80" s="224" t="str">
        <f>'ادخال درجات الاختبار الثاني '!CE75</f>
        <v/>
      </c>
      <c r="AM80" s="224" t="str">
        <f>'ادخال درجات الاختبار الثاني '!CG75</f>
        <v/>
      </c>
      <c r="AN80" s="224" t="str">
        <f>'ادخال درجات الاختبار الثاني '!CI75</f>
        <v/>
      </c>
      <c r="AX80" s="91">
        <v>70</v>
      </c>
      <c r="AY80" s="19" t="str">
        <f t="shared" si="10"/>
        <v/>
      </c>
      <c r="AZ80" s="92" t="str">
        <f t="shared" si="11"/>
        <v/>
      </c>
    </row>
    <row r="81" spans="1:52">
      <c r="A81" s="91">
        <f>'ادخال درجات التشخيصي'!A77</f>
        <v>71</v>
      </c>
      <c r="B81" s="19" t="str">
        <f>IF('ادخال درجات الاختبار الثاني '!B76="","",'ادخال درجات الاختبار الثاني '!B76)</f>
        <v/>
      </c>
      <c r="C81" s="19" t="str">
        <f>'ادخال درجات الاختبار الثاني '!AC76</f>
        <v/>
      </c>
      <c r="D81" s="92" t="str">
        <f>'ادخال درجات الاختبار الثاني '!AD76</f>
        <v/>
      </c>
      <c r="G81" t="str">
        <f>IF(B81="","",RANK(D81,$D:$D,1)+COUNTIF(D$11:$D81,D81)-1)</f>
        <v/>
      </c>
      <c r="H81" t="str">
        <f>IF(B81="","",RANK(D81,$D:$D)+COUNTIF($D$11:D81,D81)-1)</f>
        <v/>
      </c>
      <c r="J81" s="91">
        <v>71</v>
      </c>
      <c r="K81" s="19" t="str">
        <f t="shared" si="6"/>
        <v/>
      </c>
      <c r="L81" s="92" t="str">
        <f t="shared" si="7"/>
        <v/>
      </c>
      <c r="M81" s="219"/>
      <c r="N81" s="228">
        <f t="shared" si="8"/>
        <v>71</v>
      </c>
      <c r="O81" s="188" t="str">
        <f t="shared" si="9"/>
        <v/>
      </c>
      <c r="P81" s="166" t="str">
        <f>'ادخال درجات الاختبار الثاني '!AM76</f>
        <v/>
      </c>
      <c r="Q81" s="166" t="str">
        <f>'ادخال درجات الاختبار الثاني '!AO76</f>
        <v/>
      </c>
      <c r="R81" s="166" t="str">
        <f>'ادخال درجات الاختبار الثاني '!AQ76</f>
        <v/>
      </c>
      <c r="S81" s="166" t="str">
        <f>'ادخال درجات الاختبار الثاني '!AS76</f>
        <v/>
      </c>
      <c r="T81" s="166" t="str">
        <f>'ادخال درجات الاختبار الثاني '!AU76</f>
        <v/>
      </c>
      <c r="U81" s="166" t="str">
        <f>'ادخال درجات الاختبار الثاني '!AW76</f>
        <v/>
      </c>
      <c r="V81" s="166" t="str">
        <f>'ادخال درجات الاختبار الثاني '!AY76</f>
        <v/>
      </c>
      <c r="W81" s="166" t="str">
        <f>'ادخال درجات الاختبار الثاني '!BA76</f>
        <v/>
      </c>
      <c r="X81" s="166" t="str">
        <f>'ادخال درجات الاختبار الثاني '!BC76</f>
        <v/>
      </c>
      <c r="Y81" s="224" t="str">
        <f>'ادخال درجات الاختبار الثاني '!BE76</f>
        <v/>
      </c>
      <c r="Z81" s="224" t="str">
        <f>'ادخال درجات الاختبار الثاني '!BG76</f>
        <v/>
      </c>
      <c r="AA81" s="224" t="str">
        <f>'ادخال درجات الاختبار الثاني '!BI76</f>
        <v/>
      </c>
      <c r="AB81" s="224" t="str">
        <f>'ادخال درجات الاختبار الثاني '!BK76</f>
        <v/>
      </c>
      <c r="AC81" s="224" t="str">
        <f>'ادخال درجات الاختبار الثاني '!BM76</f>
        <v/>
      </c>
      <c r="AD81" s="224" t="str">
        <f>'ادخال درجات الاختبار الثاني '!BO76</f>
        <v/>
      </c>
      <c r="AE81" s="224" t="str">
        <f>'ادخال درجات الاختبار الثاني '!BQ76</f>
        <v/>
      </c>
      <c r="AF81" s="224" t="str">
        <f>'ادخال درجات الاختبار الثاني '!BS76</f>
        <v/>
      </c>
      <c r="AG81" s="224" t="str">
        <f>'ادخال درجات الاختبار الثاني '!BU76</f>
        <v/>
      </c>
      <c r="AH81" s="224" t="str">
        <f>'ادخال درجات الاختبار الثاني '!BW76</f>
        <v/>
      </c>
      <c r="AI81" s="224" t="str">
        <f>'ادخال درجات الاختبار الثاني '!BY76</f>
        <v/>
      </c>
      <c r="AJ81" s="224" t="str">
        <f>'ادخال درجات الاختبار الثاني '!CA76</f>
        <v/>
      </c>
      <c r="AK81" s="224" t="str">
        <f>'ادخال درجات الاختبار الثاني '!CC76</f>
        <v/>
      </c>
      <c r="AL81" s="224" t="str">
        <f>'ادخال درجات الاختبار الثاني '!CE76</f>
        <v/>
      </c>
      <c r="AM81" s="224" t="str">
        <f>'ادخال درجات الاختبار الثاني '!CG76</f>
        <v/>
      </c>
      <c r="AN81" s="224" t="str">
        <f>'ادخال درجات الاختبار الثاني '!CI76</f>
        <v/>
      </c>
      <c r="AX81" s="91">
        <v>71</v>
      </c>
      <c r="AY81" s="19" t="str">
        <f t="shared" si="10"/>
        <v/>
      </c>
      <c r="AZ81" s="92" t="str">
        <f t="shared" si="11"/>
        <v/>
      </c>
    </row>
    <row r="82" spans="1:52">
      <c r="A82" s="91">
        <f>'ادخال درجات التشخيصي'!A78</f>
        <v>72</v>
      </c>
      <c r="B82" s="19" t="str">
        <f>IF('ادخال درجات الاختبار الثاني '!B77="","",'ادخال درجات الاختبار الثاني '!B77)</f>
        <v/>
      </c>
      <c r="C82" s="19" t="str">
        <f>'ادخال درجات الاختبار الثاني '!AC77</f>
        <v/>
      </c>
      <c r="D82" s="92" t="str">
        <f>'ادخال درجات الاختبار الثاني '!AD77</f>
        <v/>
      </c>
      <c r="G82" t="str">
        <f>IF(B82="","",RANK(D82,$D:$D,1)+COUNTIF(D$11:$D82,D82)-1)</f>
        <v/>
      </c>
      <c r="H82" t="str">
        <f>IF(B82="","",RANK(D82,$D:$D)+COUNTIF($D$11:D82,D82)-1)</f>
        <v/>
      </c>
      <c r="J82" s="91">
        <v>72</v>
      </c>
      <c r="K82" s="19" t="str">
        <f t="shared" si="6"/>
        <v/>
      </c>
      <c r="L82" s="92" t="str">
        <f t="shared" si="7"/>
        <v/>
      </c>
      <c r="M82" s="219"/>
      <c r="N82" s="228">
        <f t="shared" si="8"/>
        <v>72</v>
      </c>
      <c r="O82" s="188" t="str">
        <f t="shared" si="9"/>
        <v/>
      </c>
      <c r="P82" s="166" t="str">
        <f>'ادخال درجات الاختبار الثاني '!AM77</f>
        <v/>
      </c>
      <c r="Q82" s="166" t="str">
        <f>'ادخال درجات الاختبار الثاني '!AO77</f>
        <v/>
      </c>
      <c r="R82" s="166" t="str">
        <f>'ادخال درجات الاختبار الثاني '!AQ77</f>
        <v/>
      </c>
      <c r="S82" s="166" t="str">
        <f>'ادخال درجات الاختبار الثاني '!AS77</f>
        <v/>
      </c>
      <c r="T82" s="166" t="str">
        <f>'ادخال درجات الاختبار الثاني '!AU77</f>
        <v/>
      </c>
      <c r="U82" s="166" t="str">
        <f>'ادخال درجات الاختبار الثاني '!AW77</f>
        <v/>
      </c>
      <c r="V82" s="166" t="str">
        <f>'ادخال درجات الاختبار الثاني '!AY77</f>
        <v/>
      </c>
      <c r="W82" s="166" t="str">
        <f>'ادخال درجات الاختبار الثاني '!BA77</f>
        <v/>
      </c>
      <c r="X82" s="166" t="str">
        <f>'ادخال درجات الاختبار الثاني '!BC77</f>
        <v/>
      </c>
      <c r="Y82" s="224" t="str">
        <f>'ادخال درجات الاختبار الثاني '!BE77</f>
        <v/>
      </c>
      <c r="Z82" s="224" t="str">
        <f>'ادخال درجات الاختبار الثاني '!BG77</f>
        <v/>
      </c>
      <c r="AA82" s="224" t="str">
        <f>'ادخال درجات الاختبار الثاني '!BI77</f>
        <v/>
      </c>
      <c r="AB82" s="224" t="str">
        <f>'ادخال درجات الاختبار الثاني '!BK77</f>
        <v/>
      </c>
      <c r="AC82" s="224" t="str">
        <f>'ادخال درجات الاختبار الثاني '!BM77</f>
        <v/>
      </c>
      <c r="AD82" s="224" t="str">
        <f>'ادخال درجات الاختبار الثاني '!BO77</f>
        <v/>
      </c>
      <c r="AE82" s="224" t="str">
        <f>'ادخال درجات الاختبار الثاني '!BQ77</f>
        <v/>
      </c>
      <c r="AF82" s="224" t="str">
        <f>'ادخال درجات الاختبار الثاني '!BS77</f>
        <v/>
      </c>
      <c r="AG82" s="224" t="str">
        <f>'ادخال درجات الاختبار الثاني '!BU77</f>
        <v/>
      </c>
      <c r="AH82" s="224" t="str">
        <f>'ادخال درجات الاختبار الثاني '!BW77</f>
        <v/>
      </c>
      <c r="AI82" s="224" t="str">
        <f>'ادخال درجات الاختبار الثاني '!BY77</f>
        <v/>
      </c>
      <c r="AJ82" s="224" t="str">
        <f>'ادخال درجات الاختبار الثاني '!CA77</f>
        <v/>
      </c>
      <c r="AK82" s="224" t="str">
        <f>'ادخال درجات الاختبار الثاني '!CC77</f>
        <v/>
      </c>
      <c r="AL82" s="224" t="str">
        <f>'ادخال درجات الاختبار الثاني '!CE77</f>
        <v/>
      </c>
      <c r="AM82" s="224" t="str">
        <f>'ادخال درجات الاختبار الثاني '!CG77</f>
        <v/>
      </c>
      <c r="AN82" s="224" t="str">
        <f>'ادخال درجات الاختبار الثاني '!CI77</f>
        <v/>
      </c>
      <c r="AX82" s="91">
        <v>72</v>
      </c>
      <c r="AY82" s="19" t="str">
        <f t="shared" si="10"/>
        <v/>
      </c>
      <c r="AZ82" s="92" t="str">
        <f t="shared" si="11"/>
        <v/>
      </c>
    </row>
    <row r="83" spans="1:52">
      <c r="A83" s="91">
        <f>'ادخال درجات التشخيصي'!A79</f>
        <v>73</v>
      </c>
      <c r="B83" s="19" t="str">
        <f>IF('ادخال درجات الاختبار الثاني '!B78="","",'ادخال درجات الاختبار الثاني '!B78)</f>
        <v/>
      </c>
      <c r="C83" s="19" t="str">
        <f>'ادخال درجات الاختبار الثاني '!AC78</f>
        <v/>
      </c>
      <c r="D83" s="92" t="str">
        <f>'ادخال درجات الاختبار الثاني '!AD78</f>
        <v/>
      </c>
      <c r="G83" t="str">
        <f>IF(B83="","",RANK(D83,$D:$D,1)+COUNTIF(D$11:$D83,D83)-1)</f>
        <v/>
      </c>
      <c r="H83" t="str">
        <f>IF(B83="","",RANK(D83,$D:$D)+COUNTIF($D$11:D83,D83)-1)</f>
        <v/>
      </c>
      <c r="J83" s="91">
        <v>73</v>
      </c>
      <c r="K83" s="19" t="str">
        <f t="shared" si="6"/>
        <v/>
      </c>
      <c r="L83" s="92" t="str">
        <f t="shared" si="7"/>
        <v/>
      </c>
      <c r="M83" s="219"/>
      <c r="N83" s="228">
        <f t="shared" si="8"/>
        <v>73</v>
      </c>
      <c r="O83" s="188" t="str">
        <f t="shared" si="9"/>
        <v/>
      </c>
      <c r="P83" s="166" t="str">
        <f>'ادخال درجات الاختبار الثاني '!AM78</f>
        <v/>
      </c>
      <c r="Q83" s="166" t="str">
        <f>'ادخال درجات الاختبار الثاني '!AO78</f>
        <v/>
      </c>
      <c r="R83" s="166" t="str">
        <f>'ادخال درجات الاختبار الثاني '!AQ78</f>
        <v/>
      </c>
      <c r="S83" s="166" t="str">
        <f>'ادخال درجات الاختبار الثاني '!AS78</f>
        <v/>
      </c>
      <c r="T83" s="166" t="str">
        <f>'ادخال درجات الاختبار الثاني '!AU78</f>
        <v/>
      </c>
      <c r="U83" s="166" t="str">
        <f>'ادخال درجات الاختبار الثاني '!AW78</f>
        <v/>
      </c>
      <c r="V83" s="166" t="str">
        <f>'ادخال درجات الاختبار الثاني '!AY78</f>
        <v/>
      </c>
      <c r="W83" s="166" t="str">
        <f>'ادخال درجات الاختبار الثاني '!BA78</f>
        <v/>
      </c>
      <c r="X83" s="166" t="str">
        <f>'ادخال درجات الاختبار الثاني '!BC78</f>
        <v/>
      </c>
      <c r="Y83" s="224" t="str">
        <f>'ادخال درجات الاختبار الثاني '!BE78</f>
        <v/>
      </c>
      <c r="Z83" s="224" t="str">
        <f>'ادخال درجات الاختبار الثاني '!BG78</f>
        <v/>
      </c>
      <c r="AA83" s="224" t="str">
        <f>'ادخال درجات الاختبار الثاني '!BI78</f>
        <v/>
      </c>
      <c r="AB83" s="224" t="str">
        <f>'ادخال درجات الاختبار الثاني '!BK78</f>
        <v/>
      </c>
      <c r="AC83" s="224" t="str">
        <f>'ادخال درجات الاختبار الثاني '!BM78</f>
        <v/>
      </c>
      <c r="AD83" s="224" t="str">
        <f>'ادخال درجات الاختبار الثاني '!BO78</f>
        <v/>
      </c>
      <c r="AE83" s="224" t="str">
        <f>'ادخال درجات الاختبار الثاني '!BQ78</f>
        <v/>
      </c>
      <c r="AF83" s="224" t="str">
        <f>'ادخال درجات الاختبار الثاني '!BS78</f>
        <v/>
      </c>
      <c r="AG83" s="224" t="str">
        <f>'ادخال درجات الاختبار الثاني '!BU78</f>
        <v/>
      </c>
      <c r="AH83" s="224" t="str">
        <f>'ادخال درجات الاختبار الثاني '!BW78</f>
        <v/>
      </c>
      <c r="AI83" s="224" t="str">
        <f>'ادخال درجات الاختبار الثاني '!BY78</f>
        <v/>
      </c>
      <c r="AJ83" s="224" t="str">
        <f>'ادخال درجات الاختبار الثاني '!CA78</f>
        <v/>
      </c>
      <c r="AK83" s="224" t="str">
        <f>'ادخال درجات الاختبار الثاني '!CC78</f>
        <v/>
      </c>
      <c r="AL83" s="224" t="str">
        <f>'ادخال درجات الاختبار الثاني '!CE78</f>
        <v/>
      </c>
      <c r="AM83" s="224" t="str">
        <f>'ادخال درجات الاختبار الثاني '!CG78</f>
        <v/>
      </c>
      <c r="AN83" s="224" t="str">
        <f>'ادخال درجات الاختبار الثاني '!CI78</f>
        <v/>
      </c>
      <c r="AX83" s="91">
        <v>73</v>
      </c>
      <c r="AY83" s="19" t="str">
        <f t="shared" si="10"/>
        <v/>
      </c>
      <c r="AZ83" s="92" t="str">
        <f t="shared" si="11"/>
        <v/>
      </c>
    </row>
    <row r="84" spans="1:52">
      <c r="A84" s="91">
        <f>'ادخال درجات التشخيصي'!A80</f>
        <v>74</v>
      </c>
      <c r="B84" s="19" t="str">
        <f>IF('ادخال درجات الاختبار الثاني '!B79="","",'ادخال درجات الاختبار الثاني '!B79)</f>
        <v/>
      </c>
      <c r="C84" s="19" t="str">
        <f>'ادخال درجات الاختبار الثاني '!AC79</f>
        <v/>
      </c>
      <c r="D84" s="92" t="str">
        <f>'ادخال درجات الاختبار الثاني '!AD79</f>
        <v/>
      </c>
      <c r="G84" t="str">
        <f>IF(B84="","",RANK(D84,$D:$D,1)+COUNTIF(D$11:$D84,D84)-1)</f>
        <v/>
      </c>
      <c r="H84" t="str">
        <f>IF(B84="","",RANK(D84,$D:$D)+COUNTIF($D$11:D84,D84)-1)</f>
        <v/>
      </c>
      <c r="J84" s="91">
        <v>74</v>
      </c>
      <c r="K84" s="19" t="str">
        <f t="shared" si="6"/>
        <v/>
      </c>
      <c r="L84" s="92" t="str">
        <f t="shared" si="7"/>
        <v/>
      </c>
      <c r="M84" s="219"/>
      <c r="N84" s="228">
        <f t="shared" si="8"/>
        <v>74</v>
      </c>
      <c r="O84" s="188" t="str">
        <f t="shared" si="9"/>
        <v/>
      </c>
      <c r="P84" s="166" t="str">
        <f>'ادخال درجات الاختبار الثاني '!AM79</f>
        <v/>
      </c>
      <c r="Q84" s="166" t="str">
        <f>'ادخال درجات الاختبار الثاني '!AO79</f>
        <v/>
      </c>
      <c r="R84" s="166" t="str">
        <f>'ادخال درجات الاختبار الثاني '!AQ79</f>
        <v/>
      </c>
      <c r="S84" s="166" t="str">
        <f>'ادخال درجات الاختبار الثاني '!AS79</f>
        <v/>
      </c>
      <c r="T84" s="166" t="str">
        <f>'ادخال درجات الاختبار الثاني '!AU79</f>
        <v/>
      </c>
      <c r="U84" s="166" t="str">
        <f>'ادخال درجات الاختبار الثاني '!AW79</f>
        <v/>
      </c>
      <c r="V84" s="166" t="str">
        <f>'ادخال درجات الاختبار الثاني '!AY79</f>
        <v/>
      </c>
      <c r="W84" s="166" t="str">
        <f>'ادخال درجات الاختبار الثاني '!BA79</f>
        <v/>
      </c>
      <c r="X84" s="166" t="str">
        <f>'ادخال درجات الاختبار الثاني '!BC79</f>
        <v/>
      </c>
      <c r="Y84" s="224" t="str">
        <f>'ادخال درجات الاختبار الثاني '!BE79</f>
        <v/>
      </c>
      <c r="Z84" s="224" t="str">
        <f>'ادخال درجات الاختبار الثاني '!BG79</f>
        <v/>
      </c>
      <c r="AA84" s="224" t="str">
        <f>'ادخال درجات الاختبار الثاني '!BI79</f>
        <v/>
      </c>
      <c r="AB84" s="224" t="str">
        <f>'ادخال درجات الاختبار الثاني '!BK79</f>
        <v/>
      </c>
      <c r="AC84" s="224" t="str">
        <f>'ادخال درجات الاختبار الثاني '!BM79</f>
        <v/>
      </c>
      <c r="AD84" s="224" t="str">
        <f>'ادخال درجات الاختبار الثاني '!BO79</f>
        <v/>
      </c>
      <c r="AE84" s="224" t="str">
        <f>'ادخال درجات الاختبار الثاني '!BQ79</f>
        <v/>
      </c>
      <c r="AF84" s="224" t="str">
        <f>'ادخال درجات الاختبار الثاني '!BS79</f>
        <v/>
      </c>
      <c r="AG84" s="224" t="str">
        <f>'ادخال درجات الاختبار الثاني '!BU79</f>
        <v/>
      </c>
      <c r="AH84" s="224" t="str">
        <f>'ادخال درجات الاختبار الثاني '!BW79</f>
        <v/>
      </c>
      <c r="AI84" s="224" t="str">
        <f>'ادخال درجات الاختبار الثاني '!BY79</f>
        <v/>
      </c>
      <c r="AJ84" s="224" t="str">
        <f>'ادخال درجات الاختبار الثاني '!CA79</f>
        <v/>
      </c>
      <c r="AK84" s="224" t="str">
        <f>'ادخال درجات الاختبار الثاني '!CC79</f>
        <v/>
      </c>
      <c r="AL84" s="224" t="str">
        <f>'ادخال درجات الاختبار الثاني '!CE79</f>
        <v/>
      </c>
      <c r="AM84" s="224" t="str">
        <f>'ادخال درجات الاختبار الثاني '!CG79</f>
        <v/>
      </c>
      <c r="AN84" s="224" t="str">
        <f>'ادخال درجات الاختبار الثاني '!CI79</f>
        <v/>
      </c>
      <c r="AX84" s="91">
        <v>74</v>
      </c>
      <c r="AY84" s="19" t="str">
        <f t="shared" si="10"/>
        <v/>
      </c>
      <c r="AZ84" s="92" t="str">
        <f t="shared" si="11"/>
        <v/>
      </c>
    </row>
    <row r="85" spans="1:52">
      <c r="A85" s="91">
        <f>'ادخال درجات التشخيصي'!A81</f>
        <v>75</v>
      </c>
      <c r="B85" s="19" t="str">
        <f>IF('ادخال درجات الاختبار الثاني '!B80="","",'ادخال درجات الاختبار الثاني '!B80)</f>
        <v/>
      </c>
      <c r="C85" s="19" t="str">
        <f>'ادخال درجات الاختبار الثاني '!AC80</f>
        <v/>
      </c>
      <c r="D85" s="92" t="str">
        <f>'ادخال درجات الاختبار الثاني '!AD80</f>
        <v/>
      </c>
      <c r="G85" t="str">
        <f>IF(B85="","",RANK(D85,$D:$D,1)+COUNTIF(D$11:$D85,D85)-1)</f>
        <v/>
      </c>
      <c r="H85" t="str">
        <f>IF(B85="","",RANK(D85,$D:$D)+COUNTIF($D$11:D85,D85)-1)</f>
        <v/>
      </c>
      <c r="J85" s="91">
        <v>75</v>
      </c>
      <c r="K85" s="19" t="str">
        <f t="shared" si="6"/>
        <v/>
      </c>
      <c r="L85" s="92" t="str">
        <f t="shared" si="7"/>
        <v/>
      </c>
      <c r="M85" s="219"/>
      <c r="N85" s="228">
        <f t="shared" si="8"/>
        <v>75</v>
      </c>
      <c r="O85" s="188" t="str">
        <f t="shared" si="9"/>
        <v/>
      </c>
      <c r="P85" s="166" t="str">
        <f>'ادخال درجات الاختبار الثاني '!AM80</f>
        <v/>
      </c>
      <c r="Q85" s="166" t="str">
        <f>'ادخال درجات الاختبار الثاني '!AO80</f>
        <v/>
      </c>
      <c r="R85" s="166" t="str">
        <f>'ادخال درجات الاختبار الثاني '!AQ80</f>
        <v/>
      </c>
      <c r="S85" s="166" t="str">
        <f>'ادخال درجات الاختبار الثاني '!AS80</f>
        <v/>
      </c>
      <c r="T85" s="166" t="str">
        <f>'ادخال درجات الاختبار الثاني '!AU80</f>
        <v/>
      </c>
      <c r="U85" s="166" t="str">
        <f>'ادخال درجات الاختبار الثاني '!AW80</f>
        <v/>
      </c>
      <c r="V85" s="166" t="str">
        <f>'ادخال درجات الاختبار الثاني '!AY80</f>
        <v/>
      </c>
      <c r="W85" s="166" t="str">
        <f>'ادخال درجات الاختبار الثاني '!BA80</f>
        <v/>
      </c>
      <c r="X85" s="166" t="str">
        <f>'ادخال درجات الاختبار الثاني '!BC80</f>
        <v/>
      </c>
      <c r="Y85" s="224" t="str">
        <f>'ادخال درجات الاختبار الثاني '!BE80</f>
        <v/>
      </c>
      <c r="Z85" s="224" t="str">
        <f>'ادخال درجات الاختبار الثاني '!BG80</f>
        <v/>
      </c>
      <c r="AA85" s="224" t="str">
        <f>'ادخال درجات الاختبار الثاني '!BI80</f>
        <v/>
      </c>
      <c r="AB85" s="224" t="str">
        <f>'ادخال درجات الاختبار الثاني '!BK80</f>
        <v/>
      </c>
      <c r="AC85" s="224" t="str">
        <f>'ادخال درجات الاختبار الثاني '!BM80</f>
        <v/>
      </c>
      <c r="AD85" s="224" t="str">
        <f>'ادخال درجات الاختبار الثاني '!BO80</f>
        <v/>
      </c>
      <c r="AE85" s="224" t="str">
        <f>'ادخال درجات الاختبار الثاني '!BQ80</f>
        <v/>
      </c>
      <c r="AF85" s="224" t="str">
        <f>'ادخال درجات الاختبار الثاني '!BS80</f>
        <v/>
      </c>
      <c r="AG85" s="224" t="str">
        <f>'ادخال درجات الاختبار الثاني '!BU80</f>
        <v/>
      </c>
      <c r="AH85" s="224" t="str">
        <f>'ادخال درجات الاختبار الثاني '!BW80</f>
        <v/>
      </c>
      <c r="AI85" s="224" t="str">
        <f>'ادخال درجات الاختبار الثاني '!BY80</f>
        <v/>
      </c>
      <c r="AJ85" s="224" t="str">
        <f>'ادخال درجات الاختبار الثاني '!CA80</f>
        <v/>
      </c>
      <c r="AK85" s="224" t="str">
        <f>'ادخال درجات الاختبار الثاني '!CC80</f>
        <v/>
      </c>
      <c r="AL85" s="224" t="str">
        <f>'ادخال درجات الاختبار الثاني '!CE80</f>
        <v/>
      </c>
      <c r="AM85" s="224" t="str">
        <f>'ادخال درجات الاختبار الثاني '!CG80</f>
        <v/>
      </c>
      <c r="AN85" s="224" t="str">
        <f>'ادخال درجات الاختبار الثاني '!CI80</f>
        <v/>
      </c>
      <c r="AX85" s="91">
        <v>75</v>
      </c>
      <c r="AY85" s="19" t="str">
        <f t="shared" si="10"/>
        <v/>
      </c>
      <c r="AZ85" s="92" t="str">
        <f t="shared" si="11"/>
        <v/>
      </c>
    </row>
    <row r="86" spans="1:52">
      <c r="A86" s="91">
        <f>'ادخال درجات التشخيصي'!A82</f>
        <v>76</v>
      </c>
      <c r="B86" s="19" t="str">
        <f>IF('ادخال درجات الاختبار الثاني '!B81="","",'ادخال درجات الاختبار الثاني '!B81)</f>
        <v/>
      </c>
      <c r="C86" s="19" t="str">
        <f>'ادخال درجات الاختبار الثاني '!AC81</f>
        <v/>
      </c>
      <c r="D86" s="92" t="str">
        <f>'ادخال درجات الاختبار الثاني '!AD81</f>
        <v/>
      </c>
      <c r="G86" t="str">
        <f>IF(B86="","",RANK(D86,$D:$D,1)+COUNTIF(D$11:$D86,D86)-1)</f>
        <v/>
      </c>
      <c r="H86" t="str">
        <f>IF(B86="","",RANK(D86,$D:$D)+COUNTIF($D$11:D86,D86)-1)</f>
        <v/>
      </c>
      <c r="J86" s="91">
        <v>76</v>
      </c>
      <c r="K86" s="19" t="str">
        <f t="shared" si="6"/>
        <v/>
      </c>
      <c r="L86" s="92" t="str">
        <f t="shared" si="7"/>
        <v/>
      </c>
      <c r="M86" s="219"/>
      <c r="N86" s="228">
        <f t="shared" si="8"/>
        <v>76</v>
      </c>
      <c r="O86" s="188" t="str">
        <f t="shared" si="9"/>
        <v/>
      </c>
      <c r="P86" s="166" t="str">
        <f>'ادخال درجات الاختبار الثاني '!AM81</f>
        <v/>
      </c>
      <c r="Q86" s="166" t="str">
        <f>'ادخال درجات الاختبار الثاني '!AO81</f>
        <v/>
      </c>
      <c r="R86" s="166" t="str">
        <f>'ادخال درجات الاختبار الثاني '!AQ81</f>
        <v/>
      </c>
      <c r="S86" s="166" t="str">
        <f>'ادخال درجات الاختبار الثاني '!AS81</f>
        <v/>
      </c>
      <c r="T86" s="166" t="str">
        <f>'ادخال درجات الاختبار الثاني '!AU81</f>
        <v/>
      </c>
      <c r="U86" s="166" t="str">
        <f>'ادخال درجات الاختبار الثاني '!AW81</f>
        <v/>
      </c>
      <c r="V86" s="166" t="str">
        <f>'ادخال درجات الاختبار الثاني '!AY81</f>
        <v/>
      </c>
      <c r="W86" s="166" t="str">
        <f>'ادخال درجات الاختبار الثاني '!BA81</f>
        <v/>
      </c>
      <c r="X86" s="166" t="str">
        <f>'ادخال درجات الاختبار الثاني '!BC81</f>
        <v/>
      </c>
      <c r="Y86" s="224" t="str">
        <f>'ادخال درجات الاختبار الثاني '!BE81</f>
        <v/>
      </c>
      <c r="Z86" s="224" t="str">
        <f>'ادخال درجات الاختبار الثاني '!BG81</f>
        <v/>
      </c>
      <c r="AA86" s="224" t="str">
        <f>'ادخال درجات الاختبار الثاني '!BI81</f>
        <v/>
      </c>
      <c r="AB86" s="224" t="str">
        <f>'ادخال درجات الاختبار الثاني '!BK81</f>
        <v/>
      </c>
      <c r="AC86" s="224" t="str">
        <f>'ادخال درجات الاختبار الثاني '!BM81</f>
        <v/>
      </c>
      <c r="AD86" s="224" t="str">
        <f>'ادخال درجات الاختبار الثاني '!BO81</f>
        <v/>
      </c>
      <c r="AE86" s="224" t="str">
        <f>'ادخال درجات الاختبار الثاني '!BQ81</f>
        <v/>
      </c>
      <c r="AF86" s="224" t="str">
        <f>'ادخال درجات الاختبار الثاني '!BS81</f>
        <v/>
      </c>
      <c r="AG86" s="224" t="str">
        <f>'ادخال درجات الاختبار الثاني '!BU81</f>
        <v/>
      </c>
      <c r="AH86" s="224" t="str">
        <f>'ادخال درجات الاختبار الثاني '!BW81</f>
        <v/>
      </c>
      <c r="AI86" s="224" t="str">
        <f>'ادخال درجات الاختبار الثاني '!BY81</f>
        <v/>
      </c>
      <c r="AJ86" s="224" t="str">
        <f>'ادخال درجات الاختبار الثاني '!CA81</f>
        <v/>
      </c>
      <c r="AK86" s="224" t="str">
        <f>'ادخال درجات الاختبار الثاني '!CC81</f>
        <v/>
      </c>
      <c r="AL86" s="224" t="str">
        <f>'ادخال درجات الاختبار الثاني '!CE81</f>
        <v/>
      </c>
      <c r="AM86" s="224" t="str">
        <f>'ادخال درجات الاختبار الثاني '!CG81</f>
        <v/>
      </c>
      <c r="AN86" s="224" t="str">
        <f>'ادخال درجات الاختبار الثاني '!CI81</f>
        <v/>
      </c>
      <c r="AX86" s="91">
        <v>76</v>
      </c>
      <c r="AY86" s="19" t="str">
        <f t="shared" si="10"/>
        <v/>
      </c>
      <c r="AZ86" s="92" t="str">
        <f t="shared" si="11"/>
        <v/>
      </c>
    </row>
    <row r="87" spans="1:52">
      <c r="A87" s="91">
        <f>'ادخال درجات التشخيصي'!A83</f>
        <v>77</v>
      </c>
      <c r="B87" s="19" t="str">
        <f>IF('ادخال درجات الاختبار الثاني '!B82="","",'ادخال درجات الاختبار الثاني '!B82)</f>
        <v/>
      </c>
      <c r="C87" s="19" t="str">
        <f>'ادخال درجات الاختبار الثاني '!AC82</f>
        <v/>
      </c>
      <c r="D87" s="92" t="str">
        <f>'ادخال درجات الاختبار الثاني '!AD82</f>
        <v/>
      </c>
      <c r="G87" t="str">
        <f>IF(B87="","",RANK(D87,$D:$D,1)+COUNTIF(D$11:$D87,D87)-1)</f>
        <v/>
      </c>
      <c r="H87" t="str">
        <f>IF(B87="","",RANK(D87,$D:$D)+COUNTIF($D$11:D87,D87)-1)</f>
        <v/>
      </c>
      <c r="J87" s="91">
        <v>77</v>
      </c>
      <c r="K87" s="19" t="str">
        <f t="shared" si="6"/>
        <v/>
      </c>
      <c r="L87" s="92" t="str">
        <f t="shared" si="7"/>
        <v/>
      </c>
      <c r="M87" s="219"/>
      <c r="N87" s="228">
        <f t="shared" si="8"/>
        <v>77</v>
      </c>
      <c r="O87" s="188" t="str">
        <f t="shared" si="9"/>
        <v/>
      </c>
      <c r="P87" s="166" t="str">
        <f>'ادخال درجات الاختبار الثاني '!AM82</f>
        <v/>
      </c>
      <c r="Q87" s="166" t="str">
        <f>'ادخال درجات الاختبار الثاني '!AO82</f>
        <v/>
      </c>
      <c r="R87" s="166" t="str">
        <f>'ادخال درجات الاختبار الثاني '!AQ82</f>
        <v/>
      </c>
      <c r="S87" s="166" t="str">
        <f>'ادخال درجات الاختبار الثاني '!AS82</f>
        <v/>
      </c>
      <c r="T87" s="166" t="str">
        <f>'ادخال درجات الاختبار الثاني '!AU82</f>
        <v/>
      </c>
      <c r="U87" s="166" t="str">
        <f>'ادخال درجات الاختبار الثاني '!AW82</f>
        <v/>
      </c>
      <c r="V87" s="166" t="str">
        <f>'ادخال درجات الاختبار الثاني '!AY82</f>
        <v/>
      </c>
      <c r="W87" s="166" t="str">
        <f>'ادخال درجات الاختبار الثاني '!BA82</f>
        <v/>
      </c>
      <c r="X87" s="166" t="str">
        <f>'ادخال درجات الاختبار الثاني '!BC82</f>
        <v/>
      </c>
      <c r="Y87" s="224" t="str">
        <f>'ادخال درجات الاختبار الثاني '!BE82</f>
        <v/>
      </c>
      <c r="Z87" s="224" t="str">
        <f>'ادخال درجات الاختبار الثاني '!BG82</f>
        <v/>
      </c>
      <c r="AA87" s="224" t="str">
        <f>'ادخال درجات الاختبار الثاني '!BI82</f>
        <v/>
      </c>
      <c r="AB87" s="224" t="str">
        <f>'ادخال درجات الاختبار الثاني '!BK82</f>
        <v/>
      </c>
      <c r="AC87" s="224" t="str">
        <f>'ادخال درجات الاختبار الثاني '!BM82</f>
        <v/>
      </c>
      <c r="AD87" s="224" t="str">
        <f>'ادخال درجات الاختبار الثاني '!BO82</f>
        <v/>
      </c>
      <c r="AE87" s="224" t="str">
        <f>'ادخال درجات الاختبار الثاني '!BQ82</f>
        <v/>
      </c>
      <c r="AF87" s="224" t="str">
        <f>'ادخال درجات الاختبار الثاني '!BS82</f>
        <v/>
      </c>
      <c r="AG87" s="224" t="str">
        <f>'ادخال درجات الاختبار الثاني '!BU82</f>
        <v/>
      </c>
      <c r="AH87" s="224" t="str">
        <f>'ادخال درجات الاختبار الثاني '!BW82</f>
        <v/>
      </c>
      <c r="AI87" s="224" t="str">
        <f>'ادخال درجات الاختبار الثاني '!BY82</f>
        <v/>
      </c>
      <c r="AJ87" s="224" t="str">
        <f>'ادخال درجات الاختبار الثاني '!CA82</f>
        <v/>
      </c>
      <c r="AK87" s="224" t="str">
        <f>'ادخال درجات الاختبار الثاني '!CC82</f>
        <v/>
      </c>
      <c r="AL87" s="224" t="str">
        <f>'ادخال درجات الاختبار الثاني '!CE82</f>
        <v/>
      </c>
      <c r="AM87" s="224" t="str">
        <f>'ادخال درجات الاختبار الثاني '!CG82</f>
        <v/>
      </c>
      <c r="AN87" s="224" t="str">
        <f>'ادخال درجات الاختبار الثاني '!CI82</f>
        <v/>
      </c>
      <c r="AX87" s="91">
        <v>77</v>
      </c>
      <c r="AY87" s="19" t="str">
        <f t="shared" si="10"/>
        <v/>
      </c>
      <c r="AZ87" s="92" t="str">
        <f t="shared" si="11"/>
        <v/>
      </c>
    </row>
    <row r="88" spans="1:52">
      <c r="A88" s="91">
        <f>'ادخال درجات التشخيصي'!A84</f>
        <v>78</v>
      </c>
      <c r="B88" s="19" t="str">
        <f>IF('ادخال درجات الاختبار الثاني '!B83="","",'ادخال درجات الاختبار الثاني '!B83)</f>
        <v/>
      </c>
      <c r="C88" s="19" t="str">
        <f>'ادخال درجات الاختبار الثاني '!AC83</f>
        <v/>
      </c>
      <c r="D88" s="92" t="str">
        <f>'ادخال درجات الاختبار الثاني '!AD83</f>
        <v/>
      </c>
      <c r="G88" t="str">
        <f>IF(B88="","",RANK(D88,$D:$D,1)+COUNTIF(D$11:$D88,D88)-1)</f>
        <v/>
      </c>
      <c r="H88" t="str">
        <f>IF(B88="","",RANK(D88,$D:$D)+COUNTIF($D$11:D88,D88)-1)</f>
        <v/>
      </c>
      <c r="J88" s="91">
        <v>78</v>
      </c>
      <c r="K88" s="19" t="str">
        <f t="shared" si="6"/>
        <v/>
      </c>
      <c r="L88" s="92" t="str">
        <f t="shared" si="7"/>
        <v/>
      </c>
      <c r="M88" s="219"/>
      <c r="N88" s="228">
        <f t="shared" si="8"/>
        <v>78</v>
      </c>
      <c r="O88" s="188" t="str">
        <f t="shared" si="9"/>
        <v/>
      </c>
      <c r="P88" s="166" t="str">
        <f>'ادخال درجات الاختبار الثاني '!AM83</f>
        <v/>
      </c>
      <c r="Q88" s="166" t="str">
        <f>'ادخال درجات الاختبار الثاني '!AO83</f>
        <v/>
      </c>
      <c r="R88" s="166" t="str">
        <f>'ادخال درجات الاختبار الثاني '!AQ83</f>
        <v/>
      </c>
      <c r="S88" s="166" t="str">
        <f>'ادخال درجات الاختبار الثاني '!AS83</f>
        <v/>
      </c>
      <c r="T88" s="166" t="str">
        <f>'ادخال درجات الاختبار الثاني '!AU83</f>
        <v/>
      </c>
      <c r="U88" s="166" t="str">
        <f>'ادخال درجات الاختبار الثاني '!AW83</f>
        <v/>
      </c>
      <c r="V88" s="166" t="str">
        <f>'ادخال درجات الاختبار الثاني '!AY83</f>
        <v/>
      </c>
      <c r="W88" s="166" t="str">
        <f>'ادخال درجات الاختبار الثاني '!BA83</f>
        <v/>
      </c>
      <c r="X88" s="166" t="str">
        <f>'ادخال درجات الاختبار الثاني '!BC83</f>
        <v/>
      </c>
      <c r="Y88" s="224" t="str">
        <f>'ادخال درجات الاختبار الثاني '!BE83</f>
        <v/>
      </c>
      <c r="Z88" s="224" t="str">
        <f>'ادخال درجات الاختبار الثاني '!BG83</f>
        <v/>
      </c>
      <c r="AA88" s="224" t="str">
        <f>'ادخال درجات الاختبار الثاني '!BI83</f>
        <v/>
      </c>
      <c r="AB88" s="224" t="str">
        <f>'ادخال درجات الاختبار الثاني '!BK83</f>
        <v/>
      </c>
      <c r="AC88" s="224" t="str">
        <f>'ادخال درجات الاختبار الثاني '!BM83</f>
        <v/>
      </c>
      <c r="AD88" s="224" t="str">
        <f>'ادخال درجات الاختبار الثاني '!BO83</f>
        <v/>
      </c>
      <c r="AE88" s="224" t="str">
        <f>'ادخال درجات الاختبار الثاني '!BQ83</f>
        <v/>
      </c>
      <c r="AF88" s="224" t="str">
        <f>'ادخال درجات الاختبار الثاني '!BS83</f>
        <v/>
      </c>
      <c r="AG88" s="224" t="str">
        <f>'ادخال درجات الاختبار الثاني '!BU83</f>
        <v/>
      </c>
      <c r="AH88" s="224" t="str">
        <f>'ادخال درجات الاختبار الثاني '!BW83</f>
        <v/>
      </c>
      <c r="AI88" s="224" t="str">
        <f>'ادخال درجات الاختبار الثاني '!BY83</f>
        <v/>
      </c>
      <c r="AJ88" s="224" t="str">
        <f>'ادخال درجات الاختبار الثاني '!CA83</f>
        <v/>
      </c>
      <c r="AK88" s="224" t="str">
        <f>'ادخال درجات الاختبار الثاني '!CC83</f>
        <v/>
      </c>
      <c r="AL88" s="224" t="str">
        <f>'ادخال درجات الاختبار الثاني '!CE83</f>
        <v/>
      </c>
      <c r="AM88" s="224" t="str">
        <f>'ادخال درجات الاختبار الثاني '!CG83</f>
        <v/>
      </c>
      <c r="AN88" s="224" t="str">
        <f>'ادخال درجات الاختبار الثاني '!CI83</f>
        <v/>
      </c>
      <c r="AX88" s="91">
        <v>78</v>
      </c>
      <c r="AY88" s="19" t="str">
        <f t="shared" si="10"/>
        <v/>
      </c>
      <c r="AZ88" s="92" t="str">
        <f t="shared" si="11"/>
        <v/>
      </c>
    </row>
    <row r="89" spans="1:52">
      <c r="A89" s="91">
        <f>'ادخال درجات التشخيصي'!A85</f>
        <v>79</v>
      </c>
      <c r="B89" s="19" t="str">
        <f>IF('ادخال درجات الاختبار الثاني '!B84="","",'ادخال درجات الاختبار الثاني '!B84)</f>
        <v/>
      </c>
      <c r="C89" s="19" t="str">
        <f>'ادخال درجات الاختبار الثاني '!AC84</f>
        <v/>
      </c>
      <c r="D89" s="92" t="str">
        <f>'ادخال درجات الاختبار الثاني '!AD84</f>
        <v/>
      </c>
      <c r="G89" t="str">
        <f>IF(B89="","",RANK(D89,$D:$D,1)+COUNTIF(D$11:$D89,D89)-1)</f>
        <v/>
      </c>
      <c r="H89" t="str">
        <f>IF(B89="","",RANK(D89,$D:$D)+COUNTIF($D$11:D89,D89)-1)</f>
        <v/>
      </c>
      <c r="J89" s="91">
        <v>79</v>
      </c>
      <c r="K89" s="19" t="str">
        <f t="shared" si="6"/>
        <v/>
      </c>
      <c r="L89" s="92" t="str">
        <f t="shared" si="7"/>
        <v/>
      </c>
      <c r="M89" s="219"/>
      <c r="N89" s="228">
        <f t="shared" si="8"/>
        <v>79</v>
      </c>
      <c r="O89" s="188" t="str">
        <f t="shared" si="9"/>
        <v/>
      </c>
      <c r="P89" s="166" t="str">
        <f>'ادخال درجات الاختبار الثاني '!AM84</f>
        <v/>
      </c>
      <c r="Q89" s="166" t="str">
        <f>'ادخال درجات الاختبار الثاني '!AO84</f>
        <v/>
      </c>
      <c r="R89" s="166" t="str">
        <f>'ادخال درجات الاختبار الثاني '!AQ84</f>
        <v/>
      </c>
      <c r="S89" s="166" t="str">
        <f>'ادخال درجات الاختبار الثاني '!AS84</f>
        <v/>
      </c>
      <c r="T89" s="166" t="str">
        <f>'ادخال درجات الاختبار الثاني '!AU84</f>
        <v/>
      </c>
      <c r="U89" s="166" t="str">
        <f>'ادخال درجات الاختبار الثاني '!AW84</f>
        <v/>
      </c>
      <c r="V89" s="166" t="str">
        <f>'ادخال درجات الاختبار الثاني '!AY84</f>
        <v/>
      </c>
      <c r="W89" s="166" t="str">
        <f>'ادخال درجات الاختبار الثاني '!BA84</f>
        <v/>
      </c>
      <c r="X89" s="166" t="str">
        <f>'ادخال درجات الاختبار الثاني '!BC84</f>
        <v/>
      </c>
      <c r="Y89" s="224" t="str">
        <f>'ادخال درجات الاختبار الثاني '!BE84</f>
        <v/>
      </c>
      <c r="Z89" s="224" t="str">
        <f>'ادخال درجات الاختبار الثاني '!BG84</f>
        <v/>
      </c>
      <c r="AA89" s="224" t="str">
        <f>'ادخال درجات الاختبار الثاني '!BI84</f>
        <v/>
      </c>
      <c r="AB89" s="224" t="str">
        <f>'ادخال درجات الاختبار الثاني '!BK84</f>
        <v/>
      </c>
      <c r="AC89" s="224" t="str">
        <f>'ادخال درجات الاختبار الثاني '!BM84</f>
        <v/>
      </c>
      <c r="AD89" s="224" t="str">
        <f>'ادخال درجات الاختبار الثاني '!BO84</f>
        <v/>
      </c>
      <c r="AE89" s="224" t="str">
        <f>'ادخال درجات الاختبار الثاني '!BQ84</f>
        <v/>
      </c>
      <c r="AF89" s="224" t="str">
        <f>'ادخال درجات الاختبار الثاني '!BS84</f>
        <v/>
      </c>
      <c r="AG89" s="224" t="str">
        <f>'ادخال درجات الاختبار الثاني '!BU84</f>
        <v/>
      </c>
      <c r="AH89" s="224" t="str">
        <f>'ادخال درجات الاختبار الثاني '!BW84</f>
        <v/>
      </c>
      <c r="AI89" s="224" t="str">
        <f>'ادخال درجات الاختبار الثاني '!BY84</f>
        <v/>
      </c>
      <c r="AJ89" s="224" t="str">
        <f>'ادخال درجات الاختبار الثاني '!CA84</f>
        <v/>
      </c>
      <c r="AK89" s="224" t="str">
        <f>'ادخال درجات الاختبار الثاني '!CC84</f>
        <v/>
      </c>
      <c r="AL89" s="224" t="str">
        <f>'ادخال درجات الاختبار الثاني '!CE84</f>
        <v/>
      </c>
      <c r="AM89" s="224" t="str">
        <f>'ادخال درجات الاختبار الثاني '!CG84</f>
        <v/>
      </c>
      <c r="AN89" s="224" t="str">
        <f>'ادخال درجات الاختبار الثاني '!CI84</f>
        <v/>
      </c>
      <c r="AX89" s="91">
        <v>79</v>
      </c>
      <c r="AY89" s="19" t="str">
        <f t="shared" si="10"/>
        <v/>
      </c>
      <c r="AZ89" s="92" t="str">
        <f t="shared" si="11"/>
        <v/>
      </c>
    </row>
    <row r="90" spans="1:52">
      <c r="A90" s="91">
        <f>'ادخال درجات التشخيصي'!A86</f>
        <v>80</v>
      </c>
      <c r="B90" s="19" t="str">
        <f>IF('ادخال درجات الاختبار الثاني '!B85="","",'ادخال درجات الاختبار الثاني '!B85)</f>
        <v/>
      </c>
      <c r="C90" s="19" t="str">
        <f>'ادخال درجات الاختبار الثاني '!AC85</f>
        <v/>
      </c>
      <c r="D90" s="92" t="str">
        <f>'ادخال درجات الاختبار الثاني '!AD85</f>
        <v/>
      </c>
      <c r="G90" t="str">
        <f>IF(B90="","",RANK(D90,$D:$D,1)+COUNTIF(D$11:$D90,D90)-1)</f>
        <v/>
      </c>
      <c r="H90" t="str">
        <f>IF(B90="","",RANK(D90,$D:$D)+COUNTIF($D$11:D90,D90)-1)</f>
        <v/>
      </c>
      <c r="J90" s="91">
        <v>80</v>
      </c>
      <c r="K90" s="19" t="str">
        <f t="shared" si="6"/>
        <v/>
      </c>
      <c r="L90" s="92" t="str">
        <f t="shared" si="7"/>
        <v/>
      </c>
      <c r="M90" s="219"/>
      <c r="N90" s="228">
        <f t="shared" si="8"/>
        <v>80</v>
      </c>
      <c r="O90" s="188" t="str">
        <f t="shared" si="9"/>
        <v/>
      </c>
      <c r="P90" s="166" t="str">
        <f>'ادخال درجات الاختبار الثاني '!AM85</f>
        <v/>
      </c>
      <c r="Q90" s="166" t="str">
        <f>'ادخال درجات الاختبار الثاني '!AO85</f>
        <v/>
      </c>
      <c r="R90" s="166" t="str">
        <f>'ادخال درجات الاختبار الثاني '!AQ85</f>
        <v/>
      </c>
      <c r="S90" s="166" t="str">
        <f>'ادخال درجات الاختبار الثاني '!AS85</f>
        <v/>
      </c>
      <c r="T90" s="166" t="str">
        <f>'ادخال درجات الاختبار الثاني '!AU85</f>
        <v/>
      </c>
      <c r="U90" s="166" t="str">
        <f>'ادخال درجات الاختبار الثاني '!AW85</f>
        <v/>
      </c>
      <c r="V90" s="166" t="str">
        <f>'ادخال درجات الاختبار الثاني '!AY85</f>
        <v/>
      </c>
      <c r="W90" s="166" t="str">
        <f>'ادخال درجات الاختبار الثاني '!BA85</f>
        <v/>
      </c>
      <c r="X90" s="166" t="str">
        <f>'ادخال درجات الاختبار الثاني '!BC85</f>
        <v/>
      </c>
      <c r="Y90" s="224" t="str">
        <f>'ادخال درجات الاختبار الثاني '!BE85</f>
        <v/>
      </c>
      <c r="Z90" s="224" t="str">
        <f>'ادخال درجات الاختبار الثاني '!BG85</f>
        <v/>
      </c>
      <c r="AA90" s="224" t="str">
        <f>'ادخال درجات الاختبار الثاني '!BI85</f>
        <v/>
      </c>
      <c r="AB90" s="224" t="str">
        <f>'ادخال درجات الاختبار الثاني '!BK85</f>
        <v/>
      </c>
      <c r="AC90" s="224" t="str">
        <f>'ادخال درجات الاختبار الثاني '!BM85</f>
        <v/>
      </c>
      <c r="AD90" s="224" t="str">
        <f>'ادخال درجات الاختبار الثاني '!BO85</f>
        <v/>
      </c>
      <c r="AE90" s="224" t="str">
        <f>'ادخال درجات الاختبار الثاني '!BQ85</f>
        <v/>
      </c>
      <c r="AF90" s="224" t="str">
        <f>'ادخال درجات الاختبار الثاني '!BS85</f>
        <v/>
      </c>
      <c r="AG90" s="224" t="str">
        <f>'ادخال درجات الاختبار الثاني '!BU85</f>
        <v/>
      </c>
      <c r="AH90" s="224" t="str">
        <f>'ادخال درجات الاختبار الثاني '!BW85</f>
        <v/>
      </c>
      <c r="AI90" s="224" t="str">
        <f>'ادخال درجات الاختبار الثاني '!BY85</f>
        <v/>
      </c>
      <c r="AJ90" s="224" t="str">
        <f>'ادخال درجات الاختبار الثاني '!CA85</f>
        <v/>
      </c>
      <c r="AK90" s="224" t="str">
        <f>'ادخال درجات الاختبار الثاني '!CC85</f>
        <v/>
      </c>
      <c r="AL90" s="224" t="str">
        <f>'ادخال درجات الاختبار الثاني '!CE85</f>
        <v/>
      </c>
      <c r="AM90" s="224" t="str">
        <f>'ادخال درجات الاختبار الثاني '!CG85</f>
        <v/>
      </c>
      <c r="AN90" s="224" t="str">
        <f>'ادخال درجات الاختبار الثاني '!CI85</f>
        <v/>
      </c>
      <c r="AX90" s="91">
        <v>80</v>
      </c>
      <c r="AY90" s="19" t="str">
        <f t="shared" si="10"/>
        <v/>
      </c>
      <c r="AZ90" s="92" t="str">
        <f t="shared" si="11"/>
        <v/>
      </c>
    </row>
    <row r="91" spans="1:52">
      <c r="A91" s="91">
        <f>'ادخال درجات التشخيصي'!A87</f>
        <v>81</v>
      </c>
      <c r="B91" s="19" t="str">
        <f>IF('ادخال درجات الاختبار الثاني '!B86="","",'ادخال درجات الاختبار الثاني '!B86)</f>
        <v/>
      </c>
      <c r="C91" s="19" t="str">
        <f>'ادخال درجات الاختبار الثاني '!AC86</f>
        <v/>
      </c>
      <c r="D91" s="92" t="str">
        <f>'ادخال درجات الاختبار الثاني '!AD86</f>
        <v/>
      </c>
      <c r="G91" t="str">
        <f>IF(B91="","",RANK(D91,$D:$D,1)+COUNTIF(D$11:$D91,D91)-1)</f>
        <v/>
      </c>
      <c r="H91" t="str">
        <f>IF(B91="","",RANK(D91,$D:$D)+COUNTIF($D$11:D91,D91)-1)</f>
        <v/>
      </c>
      <c r="J91" s="91">
        <v>81</v>
      </c>
      <c r="K91" s="19" t="str">
        <f t="shared" si="6"/>
        <v/>
      </c>
      <c r="L91" s="92" t="str">
        <f t="shared" si="7"/>
        <v/>
      </c>
      <c r="M91" s="219"/>
      <c r="N91" s="228">
        <f t="shared" si="8"/>
        <v>81</v>
      </c>
      <c r="O91" s="188" t="str">
        <f t="shared" si="9"/>
        <v/>
      </c>
      <c r="P91" s="166" t="str">
        <f>'ادخال درجات الاختبار الثاني '!AM86</f>
        <v/>
      </c>
      <c r="Q91" s="166" t="str">
        <f>'ادخال درجات الاختبار الثاني '!AO86</f>
        <v/>
      </c>
      <c r="R91" s="166" t="str">
        <f>'ادخال درجات الاختبار الثاني '!AQ86</f>
        <v/>
      </c>
      <c r="S91" s="166" t="str">
        <f>'ادخال درجات الاختبار الثاني '!AS86</f>
        <v/>
      </c>
      <c r="T91" s="166" t="str">
        <f>'ادخال درجات الاختبار الثاني '!AU86</f>
        <v/>
      </c>
      <c r="U91" s="166" t="str">
        <f>'ادخال درجات الاختبار الثاني '!AW86</f>
        <v/>
      </c>
      <c r="V91" s="166" t="str">
        <f>'ادخال درجات الاختبار الثاني '!AY86</f>
        <v/>
      </c>
      <c r="W91" s="166" t="str">
        <f>'ادخال درجات الاختبار الثاني '!BA86</f>
        <v/>
      </c>
      <c r="X91" s="166" t="str">
        <f>'ادخال درجات الاختبار الثاني '!BC86</f>
        <v/>
      </c>
      <c r="Y91" s="224" t="str">
        <f>'ادخال درجات الاختبار الثاني '!BE86</f>
        <v/>
      </c>
      <c r="Z91" s="224" t="str">
        <f>'ادخال درجات الاختبار الثاني '!BG86</f>
        <v/>
      </c>
      <c r="AA91" s="224" t="str">
        <f>'ادخال درجات الاختبار الثاني '!BI86</f>
        <v/>
      </c>
      <c r="AB91" s="224" t="str">
        <f>'ادخال درجات الاختبار الثاني '!BK86</f>
        <v/>
      </c>
      <c r="AC91" s="224" t="str">
        <f>'ادخال درجات الاختبار الثاني '!BM86</f>
        <v/>
      </c>
      <c r="AD91" s="224" t="str">
        <f>'ادخال درجات الاختبار الثاني '!BO86</f>
        <v/>
      </c>
      <c r="AE91" s="224" t="str">
        <f>'ادخال درجات الاختبار الثاني '!BQ86</f>
        <v/>
      </c>
      <c r="AF91" s="224" t="str">
        <f>'ادخال درجات الاختبار الثاني '!BS86</f>
        <v/>
      </c>
      <c r="AG91" s="224" t="str">
        <f>'ادخال درجات الاختبار الثاني '!BU86</f>
        <v/>
      </c>
      <c r="AH91" s="224" t="str">
        <f>'ادخال درجات الاختبار الثاني '!BW86</f>
        <v/>
      </c>
      <c r="AI91" s="224" t="str">
        <f>'ادخال درجات الاختبار الثاني '!BY86</f>
        <v/>
      </c>
      <c r="AJ91" s="224" t="str">
        <f>'ادخال درجات الاختبار الثاني '!CA86</f>
        <v/>
      </c>
      <c r="AK91" s="224" t="str">
        <f>'ادخال درجات الاختبار الثاني '!CC86</f>
        <v/>
      </c>
      <c r="AL91" s="224" t="str">
        <f>'ادخال درجات الاختبار الثاني '!CE86</f>
        <v/>
      </c>
      <c r="AM91" s="224" t="str">
        <f>'ادخال درجات الاختبار الثاني '!CG86</f>
        <v/>
      </c>
      <c r="AN91" s="224" t="str">
        <f>'ادخال درجات الاختبار الثاني '!CI86</f>
        <v/>
      </c>
      <c r="AX91" s="91">
        <v>81</v>
      </c>
      <c r="AY91" s="19" t="str">
        <f t="shared" si="10"/>
        <v/>
      </c>
      <c r="AZ91" s="92" t="str">
        <f t="shared" si="11"/>
        <v/>
      </c>
    </row>
    <row r="92" spans="1:52">
      <c r="A92" s="91">
        <f>'ادخال درجات التشخيصي'!A88</f>
        <v>82</v>
      </c>
      <c r="B92" s="19" t="str">
        <f>IF('ادخال درجات الاختبار الثاني '!B87="","",'ادخال درجات الاختبار الثاني '!B87)</f>
        <v/>
      </c>
      <c r="C92" s="19" t="str">
        <f>'ادخال درجات الاختبار الثاني '!AC87</f>
        <v/>
      </c>
      <c r="D92" s="92" t="str">
        <f>'ادخال درجات الاختبار الثاني '!AD87</f>
        <v/>
      </c>
      <c r="G92" t="str">
        <f>IF(B92="","",RANK(D92,$D:$D,1)+COUNTIF(D$11:$D92,D92)-1)</f>
        <v/>
      </c>
      <c r="H92" t="str">
        <f>IF(B92="","",RANK(D92,$D:$D)+COUNTIF($D$11:D92,D92)-1)</f>
        <v/>
      </c>
      <c r="J92" s="91">
        <v>82</v>
      </c>
      <c r="K92" s="19" t="str">
        <f t="shared" si="6"/>
        <v/>
      </c>
      <c r="L92" s="92" t="str">
        <f t="shared" si="7"/>
        <v/>
      </c>
      <c r="M92" s="219"/>
      <c r="N92" s="228">
        <f t="shared" si="8"/>
        <v>82</v>
      </c>
      <c r="O92" s="188" t="str">
        <f t="shared" si="9"/>
        <v/>
      </c>
      <c r="P92" s="166" t="str">
        <f>'ادخال درجات الاختبار الثاني '!AM87</f>
        <v/>
      </c>
      <c r="Q92" s="166" t="str">
        <f>'ادخال درجات الاختبار الثاني '!AO87</f>
        <v/>
      </c>
      <c r="R92" s="166" t="str">
        <f>'ادخال درجات الاختبار الثاني '!AQ87</f>
        <v/>
      </c>
      <c r="S92" s="166" t="str">
        <f>'ادخال درجات الاختبار الثاني '!AS87</f>
        <v/>
      </c>
      <c r="T92" s="166" t="str">
        <f>'ادخال درجات الاختبار الثاني '!AU87</f>
        <v/>
      </c>
      <c r="U92" s="166" t="str">
        <f>'ادخال درجات الاختبار الثاني '!AW87</f>
        <v/>
      </c>
      <c r="V92" s="166" t="str">
        <f>'ادخال درجات الاختبار الثاني '!AY87</f>
        <v/>
      </c>
      <c r="W92" s="166" t="str">
        <f>'ادخال درجات الاختبار الثاني '!BA87</f>
        <v/>
      </c>
      <c r="X92" s="166" t="str">
        <f>'ادخال درجات الاختبار الثاني '!BC87</f>
        <v/>
      </c>
      <c r="Y92" s="224" t="str">
        <f>'ادخال درجات الاختبار الثاني '!BE87</f>
        <v/>
      </c>
      <c r="Z92" s="224" t="str">
        <f>'ادخال درجات الاختبار الثاني '!BG87</f>
        <v/>
      </c>
      <c r="AA92" s="224" t="str">
        <f>'ادخال درجات الاختبار الثاني '!BI87</f>
        <v/>
      </c>
      <c r="AB92" s="224" t="str">
        <f>'ادخال درجات الاختبار الثاني '!BK87</f>
        <v/>
      </c>
      <c r="AC92" s="224" t="str">
        <f>'ادخال درجات الاختبار الثاني '!BM87</f>
        <v/>
      </c>
      <c r="AD92" s="224" t="str">
        <f>'ادخال درجات الاختبار الثاني '!BO87</f>
        <v/>
      </c>
      <c r="AE92" s="224" t="str">
        <f>'ادخال درجات الاختبار الثاني '!BQ87</f>
        <v/>
      </c>
      <c r="AF92" s="224" t="str">
        <f>'ادخال درجات الاختبار الثاني '!BS87</f>
        <v/>
      </c>
      <c r="AG92" s="224" t="str">
        <f>'ادخال درجات الاختبار الثاني '!BU87</f>
        <v/>
      </c>
      <c r="AH92" s="224" t="str">
        <f>'ادخال درجات الاختبار الثاني '!BW87</f>
        <v/>
      </c>
      <c r="AI92" s="224" t="str">
        <f>'ادخال درجات الاختبار الثاني '!BY87</f>
        <v/>
      </c>
      <c r="AJ92" s="224" t="str">
        <f>'ادخال درجات الاختبار الثاني '!CA87</f>
        <v/>
      </c>
      <c r="AK92" s="224" t="str">
        <f>'ادخال درجات الاختبار الثاني '!CC87</f>
        <v/>
      </c>
      <c r="AL92" s="224" t="str">
        <f>'ادخال درجات الاختبار الثاني '!CE87</f>
        <v/>
      </c>
      <c r="AM92" s="224" t="str">
        <f>'ادخال درجات الاختبار الثاني '!CG87</f>
        <v/>
      </c>
      <c r="AN92" s="224" t="str">
        <f>'ادخال درجات الاختبار الثاني '!CI87</f>
        <v/>
      </c>
      <c r="AX92" s="91">
        <v>82</v>
      </c>
      <c r="AY92" s="19" t="str">
        <f t="shared" si="10"/>
        <v/>
      </c>
      <c r="AZ92" s="92" t="str">
        <f t="shared" si="11"/>
        <v/>
      </c>
    </row>
    <row r="93" spans="1:52">
      <c r="A93" s="91">
        <f>'ادخال درجات التشخيصي'!A89</f>
        <v>83</v>
      </c>
      <c r="B93" s="19" t="str">
        <f>IF('ادخال درجات الاختبار الثاني '!B88="","",'ادخال درجات الاختبار الثاني '!B88)</f>
        <v/>
      </c>
      <c r="C93" s="19" t="str">
        <f>'ادخال درجات الاختبار الثاني '!AC88</f>
        <v/>
      </c>
      <c r="D93" s="92" t="str">
        <f>'ادخال درجات الاختبار الثاني '!AD88</f>
        <v/>
      </c>
      <c r="G93" t="str">
        <f>IF(B93="","",RANK(D93,$D:$D,1)+COUNTIF(D$11:$D93,D93)-1)</f>
        <v/>
      </c>
      <c r="H93" t="str">
        <f>IF(B93="","",RANK(D93,$D:$D)+COUNTIF($D$11:D93,D93)-1)</f>
        <v/>
      </c>
      <c r="J93" s="91">
        <v>83</v>
      </c>
      <c r="K93" s="19" t="str">
        <f t="shared" si="6"/>
        <v/>
      </c>
      <c r="L93" s="92" t="str">
        <f t="shared" si="7"/>
        <v/>
      </c>
      <c r="M93" s="219"/>
      <c r="N93" s="228">
        <f t="shared" si="8"/>
        <v>83</v>
      </c>
      <c r="O93" s="188" t="str">
        <f t="shared" si="9"/>
        <v/>
      </c>
      <c r="P93" s="166" t="str">
        <f>'ادخال درجات الاختبار الثاني '!AM88</f>
        <v/>
      </c>
      <c r="Q93" s="166" t="str">
        <f>'ادخال درجات الاختبار الثاني '!AO88</f>
        <v/>
      </c>
      <c r="R93" s="166" t="str">
        <f>'ادخال درجات الاختبار الثاني '!AQ88</f>
        <v/>
      </c>
      <c r="S93" s="166" t="str">
        <f>'ادخال درجات الاختبار الثاني '!AS88</f>
        <v/>
      </c>
      <c r="T93" s="166" t="str">
        <f>'ادخال درجات الاختبار الثاني '!AU88</f>
        <v/>
      </c>
      <c r="U93" s="166" t="str">
        <f>'ادخال درجات الاختبار الثاني '!AW88</f>
        <v/>
      </c>
      <c r="V93" s="166" t="str">
        <f>'ادخال درجات الاختبار الثاني '!AY88</f>
        <v/>
      </c>
      <c r="W93" s="166" t="str">
        <f>'ادخال درجات الاختبار الثاني '!BA88</f>
        <v/>
      </c>
      <c r="X93" s="166" t="str">
        <f>'ادخال درجات الاختبار الثاني '!BC88</f>
        <v/>
      </c>
      <c r="Y93" s="224" t="str">
        <f>'ادخال درجات الاختبار الثاني '!BE88</f>
        <v/>
      </c>
      <c r="Z93" s="224" t="str">
        <f>'ادخال درجات الاختبار الثاني '!BG88</f>
        <v/>
      </c>
      <c r="AA93" s="224" t="str">
        <f>'ادخال درجات الاختبار الثاني '!BI88</f>
        <v/>
      </c>
      <c r="AB93" s="224" t="str">
        <f>'ادخال درجات الاختبار الثاني '!BK88</f>
        <v/>
      </c>
      <c r="AC93" s="224" t="str">
        <f>'ادخال درجات الاختبار الثاني '!BM88</f>
        <v/>
      </c>
      <c r="AD93" s="224" t="str">
        <f>'ادخال درجات الاختبار الثاني '!BO88</f>
        <v/>
      </c>
      <c r="AE93" s="224" t="str">
        <f>'ادخال درجات الاختبار الثاني '!BQ88</f>
        <v/>
      </c>
      <c r="AF93" s="224" t="str">
        <f>'ادخال درجات الاختبار الثاني '!BS88</f>
        <v/>
      </c>
      <c r="AG93" s="224" t="str">
        <f>'ادخال درجات الاختبار الثاني '!BU88</f>
        <v/>
      </c>
      <c r="AH93" s="224" t="str">
        <f>'ادخال درجات الاختبار الثاني '!BW88</f>
        <v/>
      </c>
      <c r="AI93" s="224" t="str">
        <f>'ادخال درجات الاختبار الثاني '!BY88</f>
        <v/>
      </c>
      <c r="AJ93" s="224" t="str">
        <f>'ادخال درجات الاختبار الثاني '!CA88</f>
        <v/>
      </c>
      <c r="AK93" s="224" t="str">
        <f>'ادخال درجات الاختبار الثاني '!CC88</f>
        <v/>
      </c>
      <c r="AL93" s="224" t="str">
        <f>'ادخال درجات الاختبار الثاني '!CE88</f>
        <v/>
      </c>
      <c r="AM93" s="224" t="str">
        <f>'ادخال درجات الاختبار الثاني '!CG88</f>
        <v/>
      </c>
      <c r="AN93" s="224" t="str">
        <f>'ادخال درجات الاختبار الثاني '!CI88</f>
        <v/>
      </c>
      <c r="AX93" s="91">
        <v>83</v>
      </c>
      <c r="AY93" s="19" t="str">
        <f t="shared" si="10"/>
        <v/>
      </c>
      <c r="AZ93" s="92" t="str">
        <f t="shared" si="11"/>
        <v/>
      </c>
    </row>
    <row r="94" spans="1:52">
      <c r="A94" s="91">
        <f>'ادخال درجات التشخيصي'!A90</f>
        <v>84</v>
      </c>
      <c r="B94" s="19" t="str">
        <f>IF('ادخال درجات الاختبار الثاني '!B89="","",'ادخال درجات الاختبار الثاني '!B89)</f>
        <v/>
      </c>
      <c r="C94" s="19" t="str">
        <f>'ادخال درجات الاختبار الثاني '!AC89</f>
        <v/>
      </c>
      <c r="D94" s="92" t="str">
        <f>'ادخال درجات الاختبار الثاني '!AD89</f>
        <v/>
      </c>
      <c r="G94" t="str">
        <f>IF(B94="","",RANK(D94,$D:$D,1)+COUNTIF(D$11:$D94,D94)-1)</f>
        <v/>
      </c>
      <c r="H94" t="str">
        <f>IF(B94="","",RANK(D94,$D:$D)+COUNTIF($D$11:D94,D94)-1)</f>
        <v/>
      </c>
      <c r="J94" s="91">
        <v>84</v>
      </c>
      <c r="K94" s="19" t="str">
        <f t="shared" si="6"/>
        <v/>
      </c>
      <c r="L94" s="92" t="str">
        <f t="shared" si="7"/>
        <v/>
      </c>
      <c r="M94" s="219"/>
      <c r="N94" s="228">
        <f t="shared" si="8"/>
        <v>84</v>
      </c>
      <c r="O94" s="188" t="str">
        <f t="shared" si="9"/>
        <v/>
      </c>
      <c r="P94" s="166" t="str">
        <f>'ادخال درجات الاختبار الثاني '!AM89</f>
        <v/>
      </c>
      <c r="Q94" s="166" t="str">
        <f>'ادخال درجات الاختبار الثاني '!AO89</f>
        <v/>
      </c>
      <c r="R94" s="166" t="str">
        <f>'ادخال درجات الاختبار الثاني '!AQ89</f>
        <v/>
      </c>
      <c r="S94" s="166" t="str">
        <f>'ادخال درجات الاختبار الثاني '!AS89</f>
        <v/>
      </c>
      <c r="T94" s="166" t="str">
        <f>'ادخال درجات الاختبار الثاني '!AU89</f>
        <v/>
      </c>
      <c r="U94" s="166" t="str">
        <f>'ادخال درجات الاختبار الثاني '!AW89</f>
        <v/>
      </c>
      <c r="V94" s="166" t="str">
        <f>'ادخال درجات الاختبار الثاني '!AY89</f>
        <v/>
      </c>
      <c r="W94" s="166" t="str">
        <f>'ادخال درجات الاختبار الثاني '!BA89</f>
        <v/>
      </c>
      <c r="X94" s="166" t="str">
        <f>'ادخال درجات الاختبار الثاني '!BC89</f>
        <v/>
      </c>
      <c r="Y94" s="224" t="str">
        <f>'ادخال درجات الاختبار الثاني '!BE89</f>
        <v/>
      </c>
      <c r="Z94" s="224" t="str">
        <f>'ادخال درجات الاختبار الثاني '!BG89</f>
        <v/>
      </c>
      <c r="AA94" s="224" t="str">
        <f>'ادخال درجات الاختبار الثاني '!BI89</f>
        <v/>
      </c>
      <c r="AB94" s="224" t="str">
        <f>'ادخال درجات الاختبار الثاني '!BK89</f>
        <v/>
      </c>
      <c r="AC94" s="224" t="str">
        <f>'ادخال درجات الاختبار الثاني '!BM89</f>
        <v/>
      </c>
      <c r="AD94" s="224" t="str">
        <f>'ادخال درجات الاختبار الثاني '!BO89</f>
        <v/>
      </c>
      <c r="AE94" s="224" t="str">
        <f>'ادخال درجات الاختبار الثاني '!BQ89</f>
        <v/>
      </c>
      <c r="AF94" s="224" t="str">
        <f>'ادخال درجات الاختبار الثاني '!BS89</f>
        <v/>
      </c>
      <c r="AG94" s="224" t="str">
        <f>'ادخال درجات الاختبار الثاني '!BU89</f>
        <v/>
      </c>
      <c r="AH94" s="224" t="str">
        <f>'ادخال درجات الاختبار الثاني '!BW89</f>
        <v/>
      </c>
      <c r="AI94" s="224" t="str">
        <f>'ادخال درجات الاختبار الثاني '!BY89</f>
        <v/>
      </c>
      <c r="AJ94" s="224" t="str">
        <f>'ادخال درجات الاختبار الثاني '!CA89</f>
        <v/>
      </c>
      <c r="AK94" s="224" t="str">
        <f>'ادخال درجات الاختبار الثاني '!CC89</f>
        <v/>
      </c>
      <c r="AL94" s="224" t="str">
        <f>'ادخال درجات الاختبار الثاني '!CE89</f>
        <v/>
      </c>
      <c r="AM94" s="224" t="str">
        <f>'ادخال درجات الاختبار الثاني '!CG89</f>
        <v/>
      </c>
      <c r="AN94" s="224" t="str">
        <f>'ادخال درجات الاختبار الثاني '!CI89</f>
        <v/>
      </c>
      <c r="AX94" s="91">
        <v>84</v>
      </c>
      <c r="AY94" s="19" t="str">
        <f t="shared" si="10"/>
        <v/>
      </c>
      <c r="AZ94" s="92" t="str">
        <f t="shared" si="11"/>
        <v/>
      </c>
    </row>
    <row r="95" spans="1:52">
      <c r="A95" s="91">
        <f>'ادخال درجات التشخيصي'!A91</f>
        <v>85</v>
      </c>
      <c r="B95" s="19" t="str">
        <f>IF('ادخال درجات الاختبار الثاني '!B90="","",'ادخال درجات الاختبار الثاني '!B90)</f>
        <v/>
      </c>
      <c r="C95" s="19" t="str">
        <f>'ادخال درجات الاختبار الثاني '!AC90</f>
        <v/>
      </c>
      <c r="D95" s="92" t="str">
        <f>'ادخال درجات الاختبار الثاني '!AD90</f>
        <v/>
      </c>
      <c r="G95" t="str">
        <f>IF(B95="","",RANK(D95,$D:$D,1)+COUNTIF(D$11:$D95,D95)-1)</f>
        <v/>
      </c>
      <c r="H95" t="str">
        <f>IF(B95="","",RANK(D95,$D:$D)+COUNTIF($D$11:D95,D95)-1)</f>
        <v/>
      </c>
      <c r="J95" s="91">
        <v>85</v>
      </c>
      <c r="K95" s="19" t="str">
        <f t="shared" si="6"/>
        <v/>
      </c>
      <c r="L95" s="92" t="str">
        <f t="shared" si="7"/>
        <v/>
      </c>
      <c r="M95" s="219"/>
      <c r="N95" s="228">
        <f t="shared" si="8"/>
        <v>85</v>
      </c>
      <c r="O95" s="188" t="str">
        <f t="shared" si="9"/>
        <v/>
      </c>
      <c r="P95" s="166" t="str">
        <f>'ادخال درجات الاختبار الثاني '!AM90</f>
        <v/>
      </c>
      <c r="Q95" s="166" t="str">
        <f>'ادخال درجات الاختبار الثاني '!AO90</f>
        <v/>
      </c>
      <c r="R95" s="166" t="str">
        <f>'ادخال درجات الاختبار الثاني '!AQ90</f>
        <v/>
      </c>
      <c r="S95" s="166" t="str">
        <f>'ادخال درجات الاختبار الثاني '!AS90</f>
        <v/>
      </c>
      <c r="T95" s="166" t="str">
        <f>'ادخال درجات الاختبار الثاني '!AU90</f>
        <v/>
      </c>
      <c r="U95" s="166" t="str">
        <f>'ادخال درجات الاختبار الثاني '!AW90</f>
        <v/>
      </c>
      <c r="V95" s="166" t="str">
        <f>'ادخال درجات الاختبار الثاني '!AY90</f>
        <v/>
      </c>
      <c r="W95" s="166" t="str">
        <f>'ادخال درجات الاختبار الثاني '!BA90</f>
        <v/>
      </c>
      <c r="X95" s="166" t="str">
        <f>'ادخال درجات الاختبار الثاني '!BC90</f>
        <v/>
      </c>
      <c r="Y95" s="224" t="str">
        <f>'ادخال درجات الاختبار الثاني '!BE90</f>
        <v/>
      </c>
      <c r="Z95" s="224" t="str">
        <f>'ادخال درجات الاختبار الثاني '!BG90</f>
        <v/>
      </c>
      <c r="AA95" s="224" t="str">
        <f>'ادخال درجات الاختبار الثاني '!BI90</f>
        <v/>
      </c>
      <c r="AB95" s="224" t="str">
        <f>'ادخال درجات الاختبار الثاني '!BK90</f>
        <v/>
      </c>
      <c r="AC95" s="224" t="str">
        <f>'ادخال درجات الاختبار الثاني '!BM90</f>
        <v/>
      </c>
      <c r="AD95" s="224" t="str">
        <f>'ادخال درجات الاختبار الثاني '!BO90</f>
        <v/>
      </c>
      <c r="AE95" s="224" t="str">
        <f>'ادخال درجات الاختبار الثاني '!BQ90</f>
        <v/>
      </c>
      <c r="AF95" s="224" t="str">
        <f>'ادخال درجات الاختبار الثاني '!BS90</f>
        <v/>
      </c>
      <c r="AG95" s="224" t="str">
        <f>'ادخال درجات الاختبار الثاني '!BU90</f>
        <v/>
      </c>
      <c r="AH95" s="224" t="str">
        <f>'ادخال درجات الاختبار الثاني '!BW90</f>
        <v/>
      </c>
      <c r="AI95" s="224" t="str">
        <f>'ادخال درجات الاختبار الثاني '!BY90</f>
        <v/>
      </c>
      <c r="AJ95" s="224" t="str">
        <f>'ادخال درجات الاختبار الثاني '!CA90</f>
        <v/>
      </c>
      <c r="AK95" s="224" t="str">
        <f>'ادخال درجات الاختبار الثاني '!CC90</f>
        <v/>
      </c>
      <c r="AL95" s="224" t="str">
        <f>'ادخال درجات الاختبار الثاني '!CE90</f>
        <v/>
      </c>
      <c r="AM95" s="224" t="str">
        <f>'ادخال درجات الاختبار الثاني '!CG90</f>
        <v/>
      </c>
      <c r="AN95" s="224" t="str">
        <f>'ادخال درجات الاختبار الثاني '!CI90</f>
        <v/>
      </c>
      <c r="AX95" s="91">
        <v>85</v>
      </c>
      <c r="AY95" s="19" t="str">
        <f t="shared" si="10"/>
        <v/>
      </c>
      <c r="AZ95" s="92" t="str">
        <f t="shared" si="11"/>
        <v/>
      </c>
    </row>
    <row r="96" spans="1:52">
      <c r="A96" s="91">
        <f>'ادخال درجات التشخيصي'!A92</f>
        <v>86</v>
      </c>
      <c r="B96" s="19" t="str">
        <f>IF('ادخال درجات الاختبار الثاني '!B91="","",'ادخال درجات الاختبار الثاني '!B91)</f>
        <v/>
      </c>
      <c r="C96" s="19" t="str">
        <f>'ادخال درجات الاختبار الثاني '!AC91</f>
        <v/>
      </c>
      <c r="D96" s="92" t="str">
        <f>'ادخال درجات الاختبار الثاني '!AD91</f>
        <v/>
      </c>
      <c r="G96" t="str">
        <f>IF(B96="","",RANK(D96,$D:$D,1)+COUNTIF(D$11:$D96,D96)-1)</f>
        <v/>
      </c>
      <c r="H96" t="str">
        <f>IF(B96="","",RANK(D96,$D:$D)+COUNTIF($D$11:D96,D96)-1)</f>
        <v/>
      </c>
      <c r="J96" s="91">
        <v>86</v>
      </c>
      <c r="K96" s="19" t="str">
        <f t="shared" si="6"/>
        <v/>
      </c>
      <c r="L96" s="92" t="str">
        <f t="shared" si="7"/>
        <v/>
      </c>
      <c r="M96" s="219"/>
      <c r="N96" s="228">
        <f t="shared" si="8"/>
        <v>86</v>
      </c>
      <c r="O96" s="188" t="str">
        <f t="shared" si="9"/>
        <v/>
      </c>
      <c r="P96" s="166" t="str">
        <f>'ادخال درجات الاختبار الثاني '!AM91</f>
        <v/>
      </c>
      <c r="Q96" s="166" t="str">
        <f>'ادخال درجات الاختبار الثاني '!AO91</f>
        <v/>
      </c>
      <c r="R96" s="166" t="str">
        <f>'ادخال درجات الاختبار الثاني '!AQ91</f>
        <v/>
      </c>
      <c r="S96" s="166" t="str">
        <f>'ادخال درجات الاختبار الثاني '!AS91</f>
        <v/>
      </c>
      <c r="T96" s="166" t="str">
        <f>'ادخال درجات الاختبار الثاني '!AU91</f>
        <v/>
      </c>
      <c r="U96" s="166" t="str">
        <f>'ادخال درجات الاختبار الثاني '!AW91</f>
        <v/>
      </c>
      <c r="V96" s="166" t="str">
        <f>'ادخال درجات الاختبار الثاني '!AY91</f>
        <v/>
      </c>
      <c r="W96" s="166" t="str">
        <f>'ادخال درجات الاختبار الثاني '!BA91</f>
        <v/>
      </c>
      <c r="X96" s="166" t="str">
        <f>'ادخال درجات الاختبار الثاني '!BC91</f>
        <v/>
      </c>
      <c r="Y96" s="224" t="str">
        <f>'ادخال درجات الاختبار الثاني '!BE91</f>
        <v/>
      </c>
      <c r="Z96" s="224" t="str">
        <f>'ادخال درجات الاختبار الثاني '!BG91</f>
        <v/>
      </c>
      <c r="AA96" s="224" t="str">
        <f>'ادخال درجات الاختبار الثاني '!BI91</f>
        <v/>
      </c>
      <c r="AB96" s="224" t="str">
        <f>'ادخال درجات الاختبار الثاني '!BK91</f>
        <v/>
      </c>
      <c r="AC96" s="224" t="str">
        <f>'ادخال درجات الاختبار الثاني '!BM91</f>
        <v/>
      </c>
      <c r="AD96" s="224" t="str">
        <f>'ادخال درجات الاختبار الثاني '!BO91</f>
        <v/>
      </c>
      <c r="AE96" s="224" t="str">
        <f>'ادخال درجات الاختبار الثاني '!BQ91</f>
        <v/>
      </c>
      <c r="AF96" s="224" t="str">
        <f>'ادخال درجات الاختبار الثاني '!BS91</f>
        <v/>
      </c>
      <c r="AG96" s="224" t="str">
        <f>'ادخال درجات الاختبار الثاني '!BU91</f>
        <v/>
      </c>
      <c r="AH96" s="224" t="str">
        <f>'ادخال درجات الاختبار الثاني '!BW91</f>
        <v/>
      </c>
      <c r="AI96" s="224" t="str">
        <f>'ادخال درجات الاختبار الثاني '!BY91</f>
        <v/>
      </c>
      <c r="AJ96" s="224" t="str">
        <f>'ادخال درجات الاختبار الثاني '!CA91</f>
        <v/>
      </c>
      <c r="AK96" s="224" t="str">
        <f>'ادخال درجات الاختبار الثاني '!CC91</f>
        <v/>
      </c>
      <c r="AL96" s="224" t="str">
        <f>'ادخال درجات الاختبار الثاني '!CE91</f>
        <v/>
      </c>
      <c r="AM96" s="224" t="str">
        <f>'ادخال درجات الاختبار الثاني '!CG91</f>
        <v/>
      </c>
      <c r="AN96" s="224" t="str">
        <f>'ادخال درجات الاختبار الثاني '!CI91</f>
        <v/>
      </c>
      <c r="AX96" s="91">
        <v>86</v>
      </c>
      <c r="AY96" s="19" t="str">
        <f t="shared" si="10"/>
        <v/>
      </c>
      <c r="AZ96" s="92" t="str">
        <f t="shared" si="11"/>
        <v/>
      </c>
    </row>
    <row r="97" spans="1:52">
      <c r="A97" s="91">
        <f>'ادخال درجات التشخيصي'!A93</f>
        <v>87</v>
      </c>
      <c r="B97" s="19" t="str">
        <f>IF('ادخال درجات الاختبار الثاني '!B92="","",'ادخال درجات الاختبار الثاني '!B92)</f>
        <v/>
      </c>
      <c r="C97" s="19" t="str">
        <f>'ادخال درجات الاختبار الثاني '!AC92</f>
        <v/>
      </c>
      <c r="D97" s="92" t="str">
        <f>'ادخال درجات الاختبار الثاني '!AD92</f>
        <v/>
      </c>
      <c r="G97" t="str">
        <f>IF(B97="","",RANK(D97,$D:$D,1)+COUNTIF(D$11:$D97,D97)-1)</f>
        <v/>
      </c>
      <c r="H97" t="str">
        <f>IF(B97="","",RANK(D97,$D:$D)+COUNTIF($D$11:D97,D97)-1)</f>
        <v/>
      </c>
      <c r="J97" s="91">
        <v>87</v>
      </c>
      <c r="K97" s="19" t="str">
        <f t="shared" si="6"/>
        <v/>
      </c>
      <c r="L97" s="92" t="str">
        <f t="shared" si="7"/>
        <v/>
      </c>
      <c r="M97" s="219"/>
      <c r="N97" s="228">
        <f t="shared" si="8"/>
        <v>87</v>
      </c>
      <c r="O97" s="188" t="str">
        <f t="shared" si="9"/>
        <v/>
      </c>
      <c r="P97" s="166" t="str">
        <f>'ادخال درجات الاختبار الثاني '!AM92</f>
        <v/>
      </c>
      <c r="Q97" s="166" t="str">
        <f>'ادخال درجات الاختبار الثاني '!AO92</f>
        <v/>
      </c>
      <c r="R97" s="166" t="str">
        <f>'ادخال درجات الاختبار الثاني '!AQ92</f>
        <v/>
      </c>
      <c r="S97" s="166" t="str">
        <f>'ادخال درجات الاختبار الثاني '!AS92</f>
        <v/>
      </c>
      <c r="T97" s="166" t="str">
        <f>'ادخال درجات الاختبار الثاني '!AU92</f>
        <v/>
      </c>
      <c r="U97" s="166" t="str">
        <f>'ادخال درجات الاختبار الثاني '!AW92</f>
        <v/>
      </c>
      <c r="V97" s="166" t="str">
        <f>'ادخال درجات الاختبار الثاني '!AY92</f>
        <v/>
      </c>
      <c r="W97" s="166" t="str">
        <f>'ادخال درجات الاختبار الثاني '!BA92</f>
        <v/>
      </c>
      <c r="X97" s="166" t="str">
        <f>'ادخال درجات الاختبار الثاني '!BC92</f>
        <v/>
      </c>
      <c r="Y97" s="224" t="str">
        <f>'ادخال درجات الاختبار الثاني '!BE92</f>
        <v/>
      </c>
      <c r="Z97" s="224" t="str">
        <f>'ادخال درجات الاختبار الثاني '!BG92</f>
        <v/>
      </c>
      <c r="AA97" s="224" t="str">
        <f>'ادخال درجات الاختبار الثاني '!BI92</f>
        <v/>
      </c>
      <c r="AB97" s="224" t="str">
        <f>'ادخال درجات الاختبار الثاني '!BK92</f>
        <v/>
      </c>
      <c r="AC97" s="224" t="str">
        <f>'ادخال درجات الاختبار الثاني '!BM92</f>
        <v/>
      </c>
      <c r="AD97" s="224" t="str">
        <f>'ادخال درجات الاختبار الثاني '!BO92</f>
        <v/>
      </c>
      <c r="AE97" s="224" t="str">
        <f>'ادخال درجات الاختبار الثاني '!BQ92</f>
        <v/>
      </c>
      <c r="AF97" s="224" t="str">
        <f>'ادخال درجات الاختبار الثاني '!BS92</f>
        <v/>
      </c>
      <c r="AG97" s="224" t="str">
        <f>'ادخال درجات الاختبار الثاني '!BU92</f>
        <v/>
      </c>
      <c r="AH97" s="224" t="str">
        <f>'ادخال درجات الاختبار الثاني '!BW92</f>
        <v/>
      </c>
      <c r="AI97" s="224" t="str">
        <f>'ادخال درجات الاختبار الثاني '!BY92</f>
        <v/>
      </c>
      <c r="AJ97" s="224" t="str">
        <f>'ادخال درجات الاختبار الثاني '!CA92</f>
        <v/>
      </c>
      <c r="AK97" s="224" t="str">
        <f>'ادخال درجات الاختبار الثاني '!CC92</f>
        <v/>
      </c>
      <c r="AL97" s="224" t="str">
        <f>'ادخال درجات الاختبار الثاني '!CE92</f>
        <v/>
      </c>
      <c r="AM97" s="224" t="str">
        <f>'ادخال درجات الاختبار الثاني '!CG92</f>
        <v/>
      </c>
      <c r="AN97" s="224" t="str">
        <f>'ادخال درجات الاختبار الثاني '!CI92</f>
        <v/>
      </c>
      <c r="AX97" s="91">
        <v>87</v>
      </c>
      <c r="AY97" s="19" t="str">
        <f t="shared" si="10"/>
        <v/>
      </c>
      <c r="AZ97" s="92" t="str">
        <f t="shared" si="11"/>
        <v/>
      </c>
    </row>
    <row r="98" spans="1:52">
      <c r="A98" s="91">
        <f>'ادخال درجات التشخيصي'!A94</f>
        <v>88</v>
      </c>
      <c r="B98" s="19" t="str">
        <f>IF('ادخال درجات الاختبار الثاني '!B93="","",'ادخال درجات الاختبار الثاني '!B93)</f>
        <v/>
      </c>
      <c r="C98" s="19" t="str">
        <f>'ادخال درجات الاختبار الثاني '!AC93</f>
        <v/>
      </c>
      <c r="D98" s="92" t="str">
        <f>'ادخال درجات الاختبار الثاني '!AD93</f>
        <v/>
      </c>
      <c r="G98" t="str">
        <f>IF(B98="","",RANK(D98,$D:$D,1)+COUNTIF(D$11:$D98,D98)-1)</f>
        <v/>
      </c>
      <c r="H98" t="str">
        <f>IF(B98="","",RANK(D98,$D:$D)+COUNTIF($D$11:D98,D98)-1)</f>
        <v/>
      </c>
      <c r="J98" s="91">
        <v>88</v>
      </c>
      <c r="K98" s="19" t="str">
        <f t="shared" si="6"/>
        <v/>
      </c>
      <c r="L98" s="92" t="str">
        <f t="shared" si="7"/>
        <v/>
      </c>
      <c r="M98" s="219"/>
      <c r="N98" s="228">
        <f t="shared" si="8"/>
        <v>88</v>
      </c>
      <c r="O98" s="188" t="str">
        <f t="shared" si="9"/>
        <v/>
      </c>
      <c r="P98" s="166" t="str">
        <f>'ادخال درجات الاختبار الثاني '!AM93</f>
        <v/>
      </c>
      <c r="Q98" s="166" t="str">
        <f>'ادخال درجات الاختبار الثاني '!AO93</f>
        <v/>
      </c>
      <c r="R98" s="166" t="str">
        <f>'ادخال درجات الاختبار الثاني '!AQ93</f>
        <v/>
      </c>
      <c r="S98" s="166" t="str">
        <f>'ادخال درجات الاختبار الثاني '!AS93</f>
        <v/>
      </c>
      <c r="T98" s="166" t="str">
        <f>'ادخال درجات الاختبار الثاني '!AU93</f>
        <v/>
      </c>
      <c r="U98" s="166" t="str">
        <f>'ادخال درجات الاختبار الثاني '!AW93</f>
        <v/>
      </c>
      <c r="V98" s="166" t="str">
        <f>'ادخال درجات الاختبار الثاني '!AY93</f>
        <v/>
      </c>
      <c r="W98" s="166" t="str">
        <f>'ادخال درجات الاختبار الثاني '!BA93</f>
        <v/>
      </c>
      <c r="X98" s="166" t="str">
        <f>'ادخال درجات الاختبار الثاني '!BC93</f>
        <v/>
      </c>
      <c r="Y98" s="224" t="str">
        <f>'ادخال درجات الاختبار الثاني '!BE93</f>
        <v/>
      </c>
      <c r="Z98" s="224" t="str">
        <f>'ادخال درجات الاختبار الثاني '!BG93</f>
        <v/>
      </c>
      <c r="AA98" s="224" t="str">
        <f>'ادخال درجات الاختبار الثاني '!BI93</f>
        <v/>
      </c>
      <c r="AB98" s="224" t="str">
        <f>'ادخال درجات الاختبار الثاني '!BK93</f>
        <v/>
      </c>
      <c r="AC98" s="224" t="str">
        <f>'ادخال درجات الاختبار الثاني '!BM93</f>
        <v/>
      </c>
      <c r="AD98" s="224" t="str">
        <f>'ادخال درجات الاختبار الثاني '!BO93</f>
        <v/>
      </c>
      <c r="AE98" s="224" t="str">
        <f>'ادخال درجات الاختبار الثاني '!BQ93</f>
        <v/>
      </c>
      <c r="AF98" s="224" t="str">
        <f>'ادخال درجات الاختبار الثاني '!BS93</f>
        <v/>
      </c>
      <c r="AG98" s="224" t="str">
        <f>'ادخال درجات الاختبار الثاني '!BU93</f>
        <v/>
      </c>
      <c r="AH98" s="224" t="str">
        <f>'ادخال درجات الاختبار الثاني '!BW93</f>
        <v/>
      </c>
      <c r="AI98" s="224" t="str">
        <f>'ادخال درجات الاختبار الثاني '!BY93</f>
        <v/>
      </c>
      <c r="AJ98" s="224" t="str">
        <f>'ادخال درجات الاختبار الثاني '!CA93</f>
        <v/>
      </c>
      <c r="AK98" s="224" t="str">
        <f>'ادخال درجات الاختبار الثاني '!CC93</f>
        <v/>
      </c>
      <c r="AL98" s="224" t="str">
        <f>'ادخال درجات الاختبار الثاني '!CE93</f>
        <v/>
      </c>
      <c r="AM98" s="224" t="str">
        <f>'ادخال درجات الاختبار الثاني '!CG93</f>
        <v/>
      </c>
      <c r="AN98" s="224" t="str">
        <f>'ادخال درجات الاختبار الثاني '!CI93</f>
        <v/>
      </c>
      <c r="AX98" s="91">
        <v>88</v>
      </c>
      <c r="AY98" s="19" t="str">
        <f t="shared" si="10"/>
        <v/>
      </c>
      <c r="AZ98" s="92" t="str">
        <f t="shared" si="11"/>
        <v/>
      </c>
    </row>
    <row r="99" spans="1:52">
      <c r="A99" s="91">
        <f>'ادخال درجات التشخيصي'!A95</f>
        <v>89</v>
      </c>
      <c r="B99" s="19" t="str">
        <f>IF('ادخال درجات الاختبار الثاني '!B94="","",'ادخال درجات الاختبار الثاني '!B94)</f>
        <v/>
      </c>
      <c r="C99" s="19" t="str">
        <f>'ادخال درجات الاختبار الثاني '!AC94</f>
        <v/>
      </c>
      <c r="D99" s="92" t="str">
        <f>'ادخال درجات الاختبار الثاني '!AD94</f>
        <v/>
      </c>
      <c r="G99" t="str">
        <f>IF(B99="","",RANK(D99,$D:$D,1)+COUNTIF(D$11:$D99,D99)-1)</f>
        <v/>
      </c>
      <c r="H99" t="str">
        <f>IF(B99="","",RANK(D99,$D:$D)+COUNTIF($D$11:D99,D99)-1)</f>
        <v/>
      </c>
      <c r="J99" s="91">
        <v>89</v>
      </c>
      <c r="K99" s="19" t="str">
        <f t="shared" si="6"/>
        <v/>
      </c>
      <c r="L99" s="92" t="str">
        <f t="shared" si="7"/>
        <v/>
      </c>
      <c r="M99" s="219"/>
      <c r="N99" s="228">
        <f t="shared" si="8"/>
        <v>89</v>
      </c>
      <c r="O99" s="188" t="str">
        <f t="shared" si="9"/>
        <v/>
      </c>
      <c r="P99" s="166" t="str">
        <f>'ادخال درجات الاختبار الثاني '!AM94</f>
        <v/>
      </c>
      <c r="Q99" s="166" t="str">
        <f>'ادخال درجات الاختبار الثاني '!AO94</f>
        <v/>
      </c>
      <c r="R99" s="166" t="str">
        <f>'ادخال درجات الاختبار الثاني '!AQ94</f>
        <v/>
      </c>
      <c r="S99" s="166" t="str">
        <f>'ادخال درجات الاختبار الثاني '!AS94</f>
        <v/>
      </c>
      <c r="T99" s="166" t="str">
        <f>'ادخال درجات الاختبار الثاني '!AU94</f>
        <v/>
      </c>
      <c r="U99" s="166" t="str">
        <f>'ادخال درجات الاختبار الثاني '!AW94</f>
        <v/>
      </c>
      <c r="V99" s="166" t="str">
        <f>'ادخال درجات الاختبار الثاني '!AY94</f>
        <v/>
      </c>
      <c r="W99" s="166" t="str">
        <f>'ادخال درجات الاختبار الثاني '!BA94</f>
        <v/>
      </c>
      <c r="X99" s="166" t="str">
        <f>'ادخال درجات الاختبار الثاني '!BC94</f>
        <v/>
      </c>
      <c r="Y99" s="224" t="str">
        <f>'ادخال درجات الاختبار الثاني '!BE94</f>
        <v/>
      </c>
      <c r="Z99" s="224" t="str">
        <f>'ادخال درجات الاختبار الثاني '!BG94</f>
        <v/>
      </c>
      <c r="AA99" s="224" t="str">
        <f>'ادخال درجات الاختبار الثاني '!BI94</f>
        <v/>
      </c>
      <c r="AB99" s="224" t="str">
        <f>'ادخال درجات الاختبار الثاني '!BK94</f>
        <v/>
      </c>
      <c r="AC99" s="224" t="str">
        <f>'ادخال درجات الاختبار الثاني '!BM94</f>
        <v/>
      </c>
      <c r="AD99" s="224" t="str">
        <f>'ادخال درجات الاختبار الثاني '!BO94</f>
        <v/>
      </c>
      <c r="AE99" s="224" t="str">
        <f>'ادخال درجات الاختبار الثاني '!BQ94</f>
        <v/>
      </c>
      <c r="AF99" s="224" t="str">
        <f>'ادخال درجات الاختبار الثاني '!BS94</f>
        <v/>
      </c>
      <c r="AG99" s="224" t="str">
        <f>'ادخال درجات الاختبار الثاني '!BU94</f>
        <v/>
      </c>
      <c r="AH99" s="224" t="str">
        <f>'ادخال درجات الاختبار الثاني '!BW94</f>
        <v/>
      </c>
      <c r="AI99" s="224" t="str">
        <f>'ادخال درجات الاختبار الثاني '!BY94</f>
        <v/>
      </c>
      <c r="AJ99" s="224" t="str">
        <f>'ادخال درجات الاختبار الثاني '!CA94</f>
        <v/>
      </c>
      <c r="AK99" s="224" t="str">
        <f>'ادخال درجات الاختبار الثاني '!CC94</f>
        <v/>
      </c>
      <c r="AL99" s="224" t="str">
        <f>'ادخال درجات الاختبار الثاني '!CE94</f>
        <v/>
      </c>
      <c r="AM99" s="224" t="str">
        <f>'ادخال درجات الاختبار الثاني '!CG94</f>
        <v/>
      </c>
      <c r="AN99" s="224" t="str">
        <f>'ادخال درجات الاختبار الثاني '!CI94</f>
        <v/>
      </c>
      <c r="AX99" s="91">
        <v>89</v>
      </c>
      <c r="AY99" s="19" t="str">
        <f t="shared" si="10"/>
        <v/>
      </c>
      <c r="AZ99" s="92" t="str">
        <f t="shared" si="11"/>
        <v/>
      </c>
    </row>
    <row r="100" spans="1:52">
      <c r="A100" s="91">
        <f>'ادخال درجات التشخيصي'!A96</f>
        <v>90</v>
      </c>
      <c r="B100" s="19" t="str">
        <f>IF('ادخال درجات الاختبار الثاني '!B95="","",'ادخال درجات الاختبار الثاني '!B95)</f>
        <v/>
      </c>
      <c r="C100" s="19" t="str">
        <f>'ادخال درجات الاختبار الثاني '!AC95</f>
        <v/>
      </c>
      <c r="D100" s="92" t="str">
        <f>'ادخال درجات الاختبار الثاني '!AD95</f>
        <v/>
      </c>
      <c r="G100" t="str">
        <f>IF(B100="","",RANK(D100,$D:$D,1)+COUNTIF(D$11:$D100,D100)-1)</f>
        <v/>
      </c>
      <c r="H100" t="str">
        <f>IF(B100="","",RANK(D100,$D:$D)+COUNTIF($D$11:D100,D100)-1)</f>
        <v/>
      </c>
      <c r="J100" s="91">
        <v>90</v>
      </c>
      <c r="K100" s="19" t="str">
        <f t="shared" si="6"/>
        <v/>
      </c>
      <c r="L100" s="92" t="str">
        <f t="shared" si="7"/>
        <v/>
      </c>
      <c r="M100" s="219"/>
      <c r="N100" s="228">
        <f t="shared" si="8"/>
        <v>90</v>
      </c>
      <c r="O100" s="188" t="str">
        <f t="shared" si="9"/>
        <v/>
      </c>
      <c r="P100" s="166" t="str">
        <f>'ادخال درجات الاختبار الثاني '!AM95</f>
        <v/>
      </c>
      <c r="Q100" s="166" t="str">
        <f>'ادخال درجات الاختبار الثاني '!AO95</f>
        <v/>
      </c>
      <c r="R100" s="166" t="str">
        <f>'ادخال درجات الاختبار الثاني '!AQ95</f>
        <v/>
      </c>
      <c r="S100" s="166" t="str">
        <f>'ادخال درجات الاختبار الثاني '!AS95</f>
        <v/>
      </c>
      <c r="T100" s="166" t="str">
        <f>'ادخال درجات الاختبار الثاني '!AU95</f>
        <v/>
      </c>
      <c r="U100" s="166" t="str">
        <f>'ادخال درجات الاختبار الثاني '!AW95</f>
        <v/>
      </c>
      <c r="V100" s="166" t="str">
        <f>'ادخال درجات الاختبار الثاني '!AY95</f>
        <v/>
      </c>
      <c r="W100" s="166" t="str">
        <f>'ادخال درجات الاختبار الثاني '!BA95</f>
        <v/>
      </c>
      <c r="X100" s="166" t="str">
        <f>'ادخال درجات الاختبار الثاني '!BC95</f>
        <v/>
      </c>
      <c r="Y100" s="224" t="str">
        <f>'ادخال درجات الاختبار الثاني '!BE95</f>
        <v/>
      </c>
      <c r="Z100" s="224" t="str">
        <f>'ادخال درجات الاختبار الثاني '!BG95</f>
        <v/>
      </c>
      <c r="AA100" s="224" t="str">
        <f>'ادخال درجات الاختبار الثاني '!BI95</f>
        <v/>
      </c>
      <c r="AB100" s="224" t="str">
        <f>'ادخال درجات الاختبار الثاني '!BK95</f>
        <v/>
      </c>
      <c r="AC100" s="224" t="str">
        <f>'ادخال درجات الاختبار الثاني '!BM95</f>
        <v/>
      </c>
      <c r="AD100" s="224" t="str">
        <f>'ادخال درجات الاختبار الثاني '!BO95</f>
        <v/>
      </c>
      <c r="AE100" s="224" t="str">
        <f>'ادخال درجات الاختبار الثاني '!BQ95</f>
        <v/>
      </c>
      <c r="AF100" s="224" t="str">
        <f>'ادخال درجات الاختبار الثاني '!BS95</f>
        <v/>
      </c>
      <c r="AG100" s="224" t="str">
        <f>'ادخال درجات الاختبار الثاني '!BU95</f>
        <v/>
      </c>
      <c r="AH100" s="224" t="str">
        <f>'ادخال درجات الاختبار الثاني '!BW95</f>
        <v/>
      </c>
      <c r="AI100" s="224" t="str">
        <f>'ادخال درجات الاختبار الثاني '!BY95</f>
        <v/>
      </c>
      <c r="AJ100" s="224" t="str">
        <f>'ادخال درجات الاختبار الثاني '!CA95</f>
        <v/>
      </c>
      <c r="AK100" s="224" t="str">
        <f>'ادخال درجات الاختبار الثاني '!CC95</f>
        <v/>
      </c>
      <c r="AL100" s="224" t="str">
        <f>'ادخال درجات الاختبار الثاني '!CE95</f>
        <v/>
      </c>
      <c r="AM100" s="224" t="str">
        <f>'ادخال درجات الاختبار الثاني '!CG95</f>
        <v/>
      </c>
      <c r="AN100" s="224" t="str">
        <f>'ادخال درجات الاختبار الثاني '!CI95</f>
        <v/>
      </c>
      <c r="AX100" s="91">
        <v>90</v>
      </c>
      <c r="AY100" s="19" t="str">
        <f t="shared" si="10"/>
        <v/>
      </c>
      <c r="AZ100" s="92" t="str">
        <f t="shared" si="11"/>
        <v/>
      </c>
    </row>
    <row r="101" spans="1:52">
      <c r="A101" s="91">
        <f>'ادخال درجات التشخيصي'!A97</f>
        <v>91</v>
      </c>
      <c r="B101" s="19" t="str">
        <f>IF('ادخال درجات الاختبار الثاني '!B96="","",'ادخال درجات الاختبار الثاني '!B96)</f>
        <v/>
      </c>
      <c r="C101" s="19" t="str">
        <f>'ادخال درجات الاختبار الثاني '!AC96</f>
        <v/>
      </c>
      <c r="D101" s="92" t="str">
        <f>'ادخال درجات الاختبار الثاني '!AD96</f>
        <v/>
      </c>
      <c r="G101" t="str">
        <f>IF(B101="","",RANK(D101,$D:$D,1)+COUNTIF(D$11:$D101,D101)-1)</f>
        <v/>
      </c>
      <c r="H101" t="str">
        <f>IF(B101="","",RANK(D101,$D:$D)+COUNTIF($D$11:D101,D101)-1)</f>
        <v/>
      </c>
      <c r="J101" s="91">
        <v>91</v>
      </c>
      <c r="K101" s="19" t="str">
        <f t="shared" si="6"/>
        <v/>
      </c>
      <c r="L101" s="92" t="str">
        <f t="shared" si="7"/>
        <v/>
      </c>
      <c r="M101" s="219"/>
      <c r="N101" s="228">
        <f t="shared" si="8"/>
        <v>91</v>
      </c>
      <c r="O101" s="188" t="str">
        <f t="shared" si="9"/>
        <v/>
      </c>
      <c r="P101" s="166" t="str">
        <f>'ادخال درجات الاختبار الثاني '!AM96</f>
        <v/>
      </c>
      <c r="Q101" s="166" t="str">
        <f>'ادخال درجات الاختبار الثاني '!AO96</f>
        <v/>
      </c>
      <c r="R101" s="166" t="str">
        <f>'ادخال درجات الاختبار الثاني '!AQ96</f>
        <v/>
      </c>
      <c r="S101" s="166" t="str">
        <f>'ادخال درجات الاختبار الثاني '!AS96</f>
        <v/>
      </c>
      <c r="T101" s="166" t="str">
        <f>'ادخال درجات الاختبار الثاني '!AU96</f>
        <v/>
      </c>
      <c r="U101" s="166" t="str">
        <f>'ادخال درجات الاختبار الثاني '!AW96</f>
        <v/>
      </c>
      <c r="V101" s="166" t="str">
        <f>'ادخال درجات الاختبار الثاني '!AY96</f>
        <v/>
      </c>
      <c r="W101" s="166" t="str">
        <f>'ادخال درجات الاختبار الثاني '!BA96</f>
        <v/>
      </c>
      <c r="X101" s="166" t="str">
        <f>'ادخال درجات الاختبار الثاني '!BC96</f>
        <v/>
      </c>
      <c r="Y101" s="224" t="str">
        <f>'ادخال درجات الاختبار الثاني '!BE96</f>
        <v/>
      </c>
      <c r="Z101" s="224" t="str">
        <f>'ادخال درجات الاختبار الثاني '!BG96</f>
        <v/>
      </c>
      <c r="AA101" s="224" t="str">
        <f>'ادخال درجات الاختبار الثاني '!BI96</f>
        <v/>
      </c>
      <c r="AB101" s="224" t="str">
        <f>'ادخال درجات الاختبار الثاني '!BK96</f>
        <v/>
      </c>
      <c r="AC101" s="224" t="str">
        <f>'ادخال درجات الاختبار الثاني '!BM96</f>
        <v/>
      </c>
      <c r="AD101" s="224" t="str">
        <f>'ادخال درجات الاختبار الثاني '!BO96</f>
        <v/>
      </c>
      <c r="AE101" s="224" t="str">
        <f>'ادخال درجات الاختبار الثاني '!BQ96</f>
        <v/>
      </c>
      <c r="AF101" s="224" t="str">
        <f>'ادخال درجات الاختبار الثاني '!BS96</f>
        <v/>
      </c>
      <c r="AG101" s="224" t="str">
        <f>'ادخال درجات الاختبار الثاني '!BU96</f>
        <v/>
      </c>
      <c r="AH101" s="224" t="str">
        <f>'ادخال درجات الاختبار الثاني '!BW96</f>
        <v/>
      </c>
      <c r="AI101" s="224" t="str">
        <f>'ادخال درجات الاختبار الثاني '!BY96</f>
        <v/>
      </c>
      <c r="AJ101" s="224" t="str">
        <f>'ادخال درجات الاختبار الثاني '!CA96</f>
        <v/>
      </c>
      <c r="AK101" s="224" t="str">
        <f>'ادخال درجات الاختبار الثاني '!CC96</f>
        <v/>
      </c>
      <c r="AL101" s="224" t="str">
        <f>'ادخال درجات الاختبار الثاني '!CE96</f>
        <v/>
      </c>
      <c r="AM101" s="224" t="str">
        <f>'ادخال درجات الاختبار الثاني '!CG96</f>
        <v/>
      </c>
      <c r="AN101" s="224" t="str">
        <f>'ادخال درجات الاختبار الثاني '!CI96</f>
        <v/>
      </c>
      <c r="AX101" s="91">
        <v>91</v>
      </c>
      <c r="AY101" s="19" t="str">
        <f t="shared" si="10"/>
        <v/>
      </c>
      <c r="AZ101" s="92" t="str">
        <f t="shared" si="11"/>
        <v/>
      </c>
    </row>
    <row r="102" spans="1:52">
      <c r="A102" s="91">
        <f>'ادخال درجات التشخيصي'!A98</f>
        <v>92</v>
      </c>
      <c r="B102" s="19" t="str">
        <f>IF('ادخال درجات الاختبار الثاني '!B97="","",'ادخال درجات الاختبار الثاني '!B97)</f>
        <v/>
      </c>
      <c r="C102" s="19" t="str">
        <f>'ادخال درجات الاختبار الثاني '!AC97</f>
        <v/>
      </c>
      <c r="D102" s="92" t="str">
        <f>'ادخال درجات الاختبار الثاني '!AD97</f>
        <v/>
      </c>
      <c r="G102" t="str">
        <f>IF(B102="","",RANK(D102,$D:$D,1)+COUNTIF(D$11:$D102,D102)-1)</f>
        <v/>
      </c>
      <c r="H102" t="str">
        <f>IF(B102="","",RANK(D102,$D:$D)+COUNTIF($D$11:D102,D102)-1)</f>
        <v/>
      </c>
      <c r="J102" s="91">
        <v>92</v>
      </c>
      <c r="K102" s="19" t="str">
        <f t="shared" si="6"/>
        <v/>
      </c>
      <c r="L102" s="92" t="str">
        <f t="shared" si="7"/>
        <v/>
      </c>
      <c r="M102" s="219"/>
      <c r="N102" s="228">
        <f t="shared" si="8"/>
        <v>92</v>
      </c>
      <c r="O102" s="188" t="str">
        <f t="shared" si="9"/>
        <v/>
      </c>
      <c r="P102" s="166" t="str">
        <f>'ادخال درجات الاختبار الثاني '!AM97</f>
        <v/>
      </c>
      <c r="Q102" s="166" t="str">
        <f>'ادخال درجات الاختبار الثاني '!AO97</f>
        <v/>
      </c>
      <c r="R102" s="166" t="str">
        <f>'ادخال درجات الاختبار الثاني '!AQ97</f>
        <v/>
      </c>
      <c r="S102" s="166" t="str">
        <f>'ادخال درجات الاختبار الثاني '!AS97</f>
        <v/>
      </c>
      <c r="T102" s="166" t="str">
        <f>'ادخال درجات الاختبار الثاني '!AU97</f>
        <v/>
      </c>
      <c r="U102" s="166" t="str">
        <f>'ادخال درجات الاختبار الثاني '!AW97</f>
        <v/>
      </c>
      <c r="V102" s="166" t="str">
        <f>'ادخال درجات الاختبار الثاني '!AY97</f>
        <v/>
      </c>
      <c r="W102" s="166" t="str">
        <f>'ادخال درجات الاختبار الثاني '!BA97</f>
        <v/>
      </c>
      <c r="X102" s="166" t="str">
        <f>'ادخال درجات الاختبار الثاني '!BC97</f>
        <v/>
      </c>
      <c r="Y102" s="224" t="str">
        <f>'ادخال درجات الاختبار الثاني '!BE97</f>
        <v/>
      </c>
      <c r="Z102" s="224" t="str">
        <f>'ادخال درجات الاختبار الثاني '!BG97</f>
        <v/>
      </c>
      <c r="AA102" s="224" t="str">
        <f>'ادخال درجات الاختبار الثاني '!BI97</f>
        <v/>
      </c>
      <c r="AB102" s="224" t="str">
        <f>'ادخال درجات الاختبار الثاني '!BK97</f>
        <v/>
      </c>
      <c r="AC102" s="224" t="str">
        <f>'ادخال درجات الاختبار الثاني '!BM97</f>
        <v/>
      </c>
      <c r="AD102" s="224" t="str">
        <f>'ادخال درجات الاختبار الثاني '!BO97</f>
        <v/>
      </c>
      <c r="AE102" s="224" t="str">
        <f>'ادخال درجات الاختبار الثاني '!BQ97</f>
        <v/>
      </c>
      <c r="AF102" s="224" t="str">
        <f>'ادخال درجات الاختبار الثاني '!BS97</f>
        <v/>
      </c>
      <c r="AG102" s="224" t="str">
        <f>'ادخال درجات الاختبار الثاني '!BU97</f>
        <v/>
      </c>
      <c r="AH102" s="224" t="str">
        <f>'ادخال درجات الاختبار الثاني '!BW97</f>
        <v/>
      </c>
      <c r="AI102" s="224" t="str">
        <f>'ادخال درجات الاختبار الثاني '!BY97</f>
        <v/>
      </c>
      <c r="AJ102" s="224" t="str">
        <f>'ادخال درجات الاختبار الثاني '!CA97</f>
        <v/>
      </c>
      <c r="AK102" s="224" t="str">
        <f>'ادخال درجات الاختبار الثاني '!CC97</f>
        <v/>
      </c>
      <c r="AL102" s="224" t="str">
        <f>'ادخال درجات الاختبار الثاني '!CE97</f>
        <v/>
      </c>
      <c r="AM102" s="224" t="str">
        <f>'ادخال درجات الاختبار الثاني '!CG97</f>
        <v/>
      </c>
      <c r="AN102" s="224" t="str">
        <f>'ادخال درجات الاختبار الثاني '!CI97</f>
        <v/>
      </c>
      <c r="AX102" s="91">
        <v>92</v>
      </c>
      <c r="AY102" s="19" t="str">
        <f t="shared" si="10"/>
        <v/>
      </c>
      <c r="AZ102" s="92" t="str">
        <f t="shared" si="11"/>
        <v/>
      </c>
    </row>
    <row r="103" spans="1:52">
      <c r="A103" s="91">
        <f>'ادخال درجات التشخيصي'!A99</f>
        <v>93</v>
      </c>
      <c r="B103" s="19" t="str">
        <f>IF('ادخال درجات الاختبار الثاني '!B98="","",'ادخال درجات الاختبار الثاني '!B98)</f>
        <v/>
      </c>
      <c r="C103" s="19" t="str">
        <f>'ادخال درجات الاختبار الثاني '!AC98</f>
        <v/>
      </c>
      <c r="D103" s="92" t="str">
        <f>'ادخال درجات الاختبار الثاني '!AD98</f>
        <v/>
      </c>
      <c r="G103" t="str">
        <f>IF(B103="","",RANK(D103,$D:$D,1)+COUNTIF(D$11:$D103,D103)-1)</f>
        <v/>
      </c>
      <c r="H103" t="str">
        <f>IF(B103="","",RANK(D103,$D:$D)+COUNTIF($D$11:D103,D103)-1)</f>
        <v/>
      </c>
      <c r="J103" s="91">
        <v>93</v>
      </c>
      <c r="K103" s="19" t="str">
        <f t="shared" si="6"/>
        <v/>
      </c>
      <c r="L103" s="92" t="str">
        <f t="shared" si="7"/>
        <v/>
      </c>
      <c r="M103" s="219"/>
      <c r="N103" s="228">
        <f t="shared" si="8"/>
        <v>93</v>
      </c>
      <c r="O103" s="188" t="str">
        <f t="shared" si="9"/>
        <v/>
      </c>
      <c r="P103" s="166" t="str">
        <f>'ادخال درجات الاختبار الثاني '!AM98</f>
        <v/>
      </c>
      <c r="Q103" s="166" t="str">
        <f>'ادخال درجات الاختبار الثاني '!AO98</f>
        <v/>
      </c>
      <c r="R103" s="166" t="str">
        <f>'ادخال درجات الاختبار الثاني '!AQ98</f>
        <v/>
      </c>
      <c r="S103" s="166" t="str">
        <f>'ادخال درجات الاختبار الثاني '!AS98</f>
        <v/>
      </c>
      <c r="T103" s="166" t="str">
        <f>'ادخال درجات الاختبار الثاني '!AU98</f>
        <v/>
      </c>
      <c r="U103" s="166" t="str">
        <f>'ادخال درجات الاختبار الثاني '!AW98</f>
        <v/>
      </c>
      <c r="V103" s="166" t="str">
        <f>'ادخال درجات الاختبار الثاني '!AY98</f>
        <v/>
      </c>
      <c r="W103" s="166" t="str">
        <f>'ادخال درجات الاختبار الثاني '!BA98</f>
        <v/>
      </c>
      <c r="X103" s="166" t="str">
        <f>'ادخال درجات الاختبار الثاني '!BC98</f>
        <v/>
      </c>
      <c r="Y103" s="224" t="str">
        <f>'ادخال درجات الاختبار الثاني '!BE98</f>
        <v/>
      </c>
      <c r="Z103" s="224" t="str">
        <f>'ادخال درجات الاختبار الثاني '!BG98</f>
        <v/>
      </c>
      <c r="AA103" s="224" t="str">
        <f>'ادخال درجات الاختبار الثاني '!BI98</f>
        <v/>
      </c>
      <c r="AB103" s="224" t="str">
        <f>'ادخال درجات الاختبار الثاني '!BK98</f>
        <v/>
      </c>
      <c r="AC103" s="224" t="str">
        <f>'ادخال درجات الاختبار الثاني '!BM98</f>
        <v/>
      </c>
      <c r="AD103" s="224" t="str">
        <f>'ادخال درجات الاختبار الثاني '!BO98</f>
        <v/>
      </c>
      <c r="AE103" s="224" t="str">
        <f>'ادخال درجات الاختبار الثاني '!BQ98</f>
        <v/>
      </c>
      <c r="AF103" s="224" t="str">
        <f>'ادخال درجات الاختبار الثاني '!BS98</f>
        <v/>
      </c>
      <c r="AG103" s="224" t="str">
        <f>'ادخال درجات الاختبار الثاني '!BU98</f>
        <v/>
      </c>
      <c r="AH103" s="224" t="str">
        <f>'ادخال درجات الاختبار الثاني '!BW98</f>
        <v/>
      </c>
      <c r="AI103" s="224" t="str">
        <f>'ادخال درجات الاختبار الثاني '!BY98</f>
        <v/>
      </c>
      <c r="AJ103" s="224" t="str">
        <f>'ادخال درجات الاختبار الثاني '!CA98</f>
        <v/>
      </c>
      <c r="AK103" s="224" t="str">
        <f>'ادخال درجات الاختبار الثاني '!CC98</f>
        <v/>
      </c>
      <c r="AL103" s="224" t="str">
        <f>'ادخال درجات الاختبار الثاني '!CE98</f>
        <v/>
      </c>
      <c r="AM103" s="224" t="str">
        <f>'ادخال درجات الاختبار الثاني '!CG98</f>
        <v/>
      </c>
      <c r="AN103" s="224" t="str">
        <f>'ادخال درجات الاختبار الثاني '!CI98</f>
        <v/>
      </c>
      <c r="AX103" s="91">
        <v>93</v>
      </c>
      <c r="AY103" s="19" t="str">
        <f t="shared" si="10"/>
        <v/>
      </c>
      <c r="AZ103" s="92" t="str">
        <f t="shared" si="11"/>
        <v/>
      </c>
    </row>
    <row r="104" spans="1:52">
      <c r="A104" s="91">
        <f>'ادخال درجات التشخيصي'!A100</f>
        <v>94</v>
      </c>
      <c r="B104" s="19" t="str">
        <f>IF('ادخال درجات الاختبار الثاني '!B99="","",'ادخال درجات الاختبار الثاني '!B99)</f>
        <v/>
      </c>
      <c r="C104" s="19" t="str">
        <f>'ادخال درجات الاختبار الثاني '!AC99</f>
        <v/>
      </c>
      <c r="D104" s="92" t="str">
        <f>'ادخال درجات الاختبار الثاني '!AD99</f>
        <v/>
      </c>
      <c r="G104" t="str">
        <f>IF(B104="","",RANK(D104,$D:$D,1)+COUNTIF(D$11:$D104,D104)-1)</f>
        <v/>
      </c>
      <c r="H104" t="str">
        <f>IF(B104="","",RANK(D104,$D:$D)+COUNTIF($D$11:D104,D104)-1)</f>
        <v/>
      </c>
      <c r="J104" s="91">
        <v>94</v>
      </c>
      <c r="K104" s="19" t="str">
        <f t="shared" si="6"/>
        <v/>
      </c>
      <c r="L104" s="92" t="str">
        <f t="shared" si="7"/>
        <v/>
      </c>
      <c r="M104" s="219"/>
      <c r="N104" s="228">
        <f t="shared" si="8"/>
        <v>94</v>
      </c>
      <c r="O104" s="188" t="str">
        <f t="shared" si="9"/>
        <v/>
      </c>
      <c r="P104" s="166" t="str">
        <f>'ادخال درجات الاختبار الثاني '!AM99</f>
        <v/>
      </c>
      <c r="Q104" s="166" t="str">
        <f>'ادخال درجات الاختبار الثاني '!AO99</f>
        <v/>
      </c>
      <c r="R104" s="166" t="str">
        <f>'ادخال درجات الاختبار الثاني '!AQ99</f>
        <v/>
      </c>
      <c r="S104" s="166" t="str">
        <f>'ادخال درجات الاختبار الثاني '!AS99</f>
        <v/>
      </c>
      <c r="T104" s="166" t="str">
        <f>'ادخال درجات الاختبار الثاني '!AU99</f>
        <v/>
      </c>
      <c r="U104" s="166" t="str">
        <f>'ادخال درجات الاختبار الثاني '!AW99</f>
        <v/>
      </c>
      <c r="V104" s="166" t="str">
        <f>'ادخال درجات الاختبار الثاني '!AY99</f>
        <v/>
      </c>
      <c r="W104" s="166" t="str">
        <f>'ادخال درجات الاختبار الثاني '!BA99</f>
        <v/>
      </c>
      <c r="X104" s="166" t="str">
        <f>'ادخال درجات الاختبار الثاني '!BC99</f>
        <v/>
      </c>
      <c r="Y104" s="224" t="str">
        <f>'ادخال درجات الاختبار الثاني '!BE99</f>
        <v/>
      </c>
      <c r="Z104" s="224" t="str">
        <f>'ادخال درجات الاختبار الثاني '!BG99</f>
        <v/>
      </c>
      <c r="AA104" s="224" t="str">
        <f>'ادخال درجات الاختبار الثاني '!BI99</f>
        <v/>
      </c>
      <c r="AB104" s="224" t="str">
        <f>'ادخال درجات الاختبار الثاني '!BK99</f>
        <v/>
      </c>
      <c r="AC104" s="224" t="str">
        <f>'ادخال درجات الاختبار الثاني '!BM99</f>
        <v/>
      </c>
      <c r="AD104" s="224" t="str">
        <f>'ادخال درجات الاختبار الثاني '!BO99</f>
        <v/>
      </c>
      <c r="AE104" s="224" t="str">
        <f>'ادخال درجات الاختبار الثاني '!BQ99</f>
        <v/>
      </c>
      <c r="AF104" s="224" t="str">
        <f>'ادخال درجات الاختبار الثاني '!BS99</f>
        <v/>
      </c>
      <c r="AG104" s="224" t="str">
        <f>'ادخال درجات الاختبار الثاني '!BU99</f>
        <v/>
      </c>
      <c r="AH104" s="224" t="str">
        <f>'ادخال درجات الاختبار الثاني '!BW99</f>
        <v/>
      </c>
      <c r="AI104" s="224" t="str">
        <f>'ادخال درجات الاختبار الثاني '!BY99</f>
        <v/>
      </c>
      <c r="AJ104" s="224" t="str">
        <f>'ادخال درجات الاختبار الثاني '!CA99</f>
        <v/>
      </c>
      <c r="AK104" s="224" t="str">
        <f>'ادخال درجات الاختبار الثاني '!CC99</f>
        <v/>
      </c>
      <c r="AL104" s="224" t="str">
        <f>'ادخال درجات الاختبار الثاني '!CE99</f>
        <v/>
      </c>
      <c r="AM104" s="224" t="str">
        <f>'ادخال درجات الاختبار الثاني '!CG99</f>
        <v/>
      </c>
      <c r="AN104" s="224" t="str">
        <f>'ادخال درجات الاختبار الثاني '!CI99</f>
        <v/>
      </c>
      <c r="AX104" s="91">
        <v>94</v>
      </c>
      <c r="AY104" s="19" t="str">
        <f t="shared" si="10"/>
        <v/>
      </c>
      <c r="AZ104" s="92" t="str">
        <f t="shared" si="11"/>
        <v/>
      </c>
    </row>
    <row r="105" spans="1:52">
      <c r="A105" s="91">
        <f>'ادخال درجات التشخيصي'!A101</f>
        <v>95</v>
      </c>
      <c r="B105" s="19" t="str">
        <f>IF('ادخال درجات الاختبار الثاني '!B100="","",'ادخال درجات الاختبار الثاني '!B100)</f>
        <v/>
      </c>
      <c r="C105" s="19" t="str">
        <f>'ادخال درجات الاختبار الثاني '!AC100</f>
        <v/>
      </c>
      <c r="D105" s="92" t="str">
        <f>'ادخال درجات الاختبار الثاني '!AD100</f>
        <v/>
      </c>
      <c r="G105" t="str">
        <f>IF(B105="","",RANK(D105,$D:$D,1)+COUNTIF(D$11:$D105,D105)-1)</f>
        <v/>
      </c>
      <c r="H105" t="str">
        <f>IF(B105="","",RANK(D105,$D:$D)+COUNTIF($D$11:D105,D105)-1)</f>
        <v/>
      </c>
      <c r="J105" s="91">
        <v>95</v>
      </c>
      <c r="K105" s="19" t="str">
        <f t="shared" si="6"/>
        <v/>
      </c>
      <c r="L105" s="92" t="str">
        <f t="shared" si="7"/>
        <v/>
      </c>
      <c r="M105" s="219"/>
      <c r="N105" s="228">
        <f t="shared" si="8"/>
        <v>95</v>
      </c>
      <c r="O105" s="188" t="str">
        <f t="shared" si="9"/>
        <v/>
      </c>
      <c r="P105" s="166" t="str">
        <f>'ادخال درجات الاختبار الثاني '!AM100</f>
        <v/>
      </c>
      <c r="Q105" s="166" t="str">
        <f>'ادخال درجات الاختبار الثاني '!AO100</f>
        <v/>
      </c>
      <c r="R105" s="166" t="str">
        <f>'ادخال درجات الاختبار الثاني '!AQ100</f>
        <v/>
      </c>
      <c r="S105" s="166" t="str">
        <f>'ادخال درجات الاختبار الثاني '!AS100</f>
        <v/>
      </c>
      <c r="T105" s="166" t="str">
        <f>'ادخال درجات الاختبار الثاني '!AU100</f>
        <v/>
      </c>
      <c r="U105" s="166" t="str">
        <f>'ادخال درجات الاختبار الثاني '!AW100</f>
        <v/>
      </c>
      <c r="V105" s="166" t="str">
        <f>'ادخال درجات الاختبار الثاني '!AY100</f>
        <v/>
      </c>
      <c r="W105" s="166" t="str">
        <f>'ادخال درجات الاختبار الثاني '!BA100</f>
        <v/>
      </c>
      <c r="X105" s="166" t="str">
        <f>'ادخال درجات الاختبار الثاني '!BC100</f>
        <v/>
      </c>
      <c r="Y105" s="224" t="str">
        <f>'ادخال درجات الاختبار الثاني '!BE100</f>
        <v/>
      </c>
      <c r="Z105" s="224" t="str">
        <f>'ادخال درجات الاختبار الثاني '!BG100</f>
        <v/>
      </c>
      <c r="AA105" s="224" t="str">
        <f>'ادخال درجات الاختبار الثاني '!BI100</f>
        <v/>
      </c>
      <c r="AB105" s="224" t="str">
        <f>'ادخال درجات الاختبار الثاني '!BK100</f>
        <v/>
      </c>
      <c r="AC105" s="224" t="str">
        <f>'ادخال درجات الاختبار الثاني '!BM100</f>
        <v/>
      </c>
      <c r="AD105" s="224" t="str">
        <f>'ادخال درجات الاختبار الثاني '!BO100</f>
        <v/>
      </c>
      <c r="AE105" s="224" t="str">
        <f>'ادخال درجات الاختبار الثاني '!BQ100</f>
        <v/>
      </c>
      <c r="AF105" s="224" t="str">
        <f>'ادخال درجات الاختبار الثاني '!BS100</f>
        <v/>
      </c>
      <c r="AG105" s="224" t="str">
        <f>'ادخال درجات الاختبار الثاني '!BU100</f>
        <v/>
      </c>
      <c r="AH105" s="224" t="str">
        <f>'ادخال درجات الاختبار الثاني '!BW100</f>
        <v/>
      </c>
      <c r="AI105" s="224" t="str">
        <f>'ادخال درجات الاختبار الثاني '!BY100</f>
        <v/>
      </c>
      <c r="AJ105" s="224" t="str">
        <f>'ادخال درجات الاختبار الثاني '!CA100</f>
        <v/>
      </c>
      <c r="AK105" s="224" t="str">
        <f>'ادخال درجات الاختبار الثاني '!CC100</f>
        <v/>
      </c>
      <c r="AL105" s="224" t="str">
        <f>'ادخال درجات الاختبار الثاني '!CE100</f>
        <v/>
      </c>
      <c r="AM105" s="224" t="str">
        <f>'ادخال درجات الاختبار الثاني '!CG100</f>
        <v/>
      </c>
      <c r="AN105" s="224" t="str">
        <f>'ادخال درجات الاختبار الثاني '!CI100</f>
        <v/>
      </c>
      <c r="AX105" s="91">
        <v>95</v>
      </c>
      <c r="AY105" s="19" t="str">
        <f t="shared" si="10"/>
        <v/>
      </c>
      <c r="AZ105" s="92" t="str">
        <f t="shared" si="11"/>
        <v/>
      </c>
    </row>
    <row r="106" spans="1:52">
      <c r="A106" s="91">
        <f>'ادخال درجات التشخيصي'!A102</f>
        <v>96</v>
      </c>
      <c r="B106" s="19" t="str">
        <f>IF('ادخال درجات الاختبار الثاني '!B101="","",'ادخال درجات الاختبار الثاني '!B101)</f>
        <v/>
      </c>
      <c r="C106" s="19" t="str">
        <f>'ادخال درجات الاختبار الثاني '!AC101</f>
        <v/>
      </c>
      <c r="D106" s="92" t="str">
        <f>'ادخال درجات الاختبار الثاني '!AD101</f>
        <v/>
      </c>
      <c r="G106" t="str">
        <f>IF(B106="","",RANK(D106,$D:$D,1)+COUNTIF(D$11:$D106,D106)-1)</f>
        <v/>
      </c>
      <c r="H106" t="str">
        <f>IF(B106="","",RANK(D106,$D:$D)+COUNTIF($D$11:D106,D106)-1)</f>
        <v/>
      </c>
      <c r="J106" s="91">
        <v>96</v>
      </c>
      <c r="K106" s="19" t="str">
        <f t="shared" si="6"/>
        <v/>
      </c>
      <c r="L106" s="92" t="str">
        <f t="shared" si="7"/>
        <v/>
      </c>
      <c r="M106" s="219"/>
      <c r="N106" s="228">
        <f t="shared" si="8"/>
        <v>96</v>
      </c>
      <c r="O106" s="188" t="str">
        <f t="shared" si="9"/>
        <v/>
      </c>
      <c r="P106" s="166" t="str">
        <f>'ادخال درجات الاختبار الثاني '!AM101</f>
        <v/>
      </c>
      <c r="Q106" s="166" t="str">
        <f>'ادخال درجات الاختبار الثاني '!AO101</f>
        <v/>
      </c>
      <c r="R106" s="166" t="str">
        <f>'ادخال درجات الاختبار الثاني '!AQ101</f>
        <v/>
      </c>
      <c r="S106" s="166" t="str">
        <f>'ادخال درجات الاختبار الثاني '!AS101</f>
        <v/>
      </c>
      <c r="T106" s="166" t="str">
        <f>'ادخال درجات الاختبار الثاني '!AU101</f>
        <v/>
      </c>
      <c r="U106" s="166" t="str">
        <f>'ادخال درجات الاختبار الثاني '!AW101</f>
        <v/>
      </c>
      <c r="V106" s="166" t="str">
        <f>'ادخال درجات الاختبار الثاني '!AY101</f>
        <v/>
      </c>
      <c r="W106" s="166" t="str">
        <f>'ادخال درجات الاختبار الثاني '!BA101</f>
        <v/>
      </c>
      <c r="X106" s="166" t="str">
        <f>'ادخال درجات الاختبار الثاني '!BC101</f>
        <v/>
      </c>
      <c r="Y106" s="224" t="str">
        <f>'ادخال درجات الاختبار الثاني '!BE101</f>
        <v/>
      </c>
      <c r="Z106" s="224" t="str">
        <f>'ادخال درجات الاختبار الثاني '!BG101</f>
        <v/>
      </c>
      <c r="AA106" s="224" t="str">
        <f>'ادخال درجات الاختبار الثاني '!BI101</f>
        <v/>
      </c>
      <c r="AB106" s="224" t="str">
        <f>'ادخال درجات الاختبار الثاني '!BK101</f>
        <v/>
      </c>
      <c r="AC106" s="224" t="str">
        <f>'ادخال درجات الاختبار الثاني '!BM101</f>
        <v/>
      </c>
      <c r="AD106" s="224" t="str">
        <f>'ادخال درجات الاختبار الثاني '!BO101</f>
        <v/>
      </c>
      <c r="AE106" s="224" t="str">
        <f>'ادخال درجات الاختبار الثاني '!BQ101</f>
        <v/>
      </c>
      <c r="AF106" s="224" t="str">
        <f>'ادخال درجات الاختبار الثاني '!BS101</f>
        <v/>
      </c>
      <c r="AG106" s="224" t="str">
        <f>'ادخال درجات الاختبار الثاني '!BU101</f>
        <v/>
      </c>
      <c r="AH106" s="224" t="str">
        <f>'ادخال درجات الاختبار الثاني '!BW101</f>
        <v/>
      </c>
      <c r="AI106" s="224" t="str">
        <f>'ادخال درجات الاختبار الثاني '!BY101</f>
        <v/>
      </c>
      <c r="AJ106" s="224" t="str">
        <f>'ادخال درجات الاختبار الثاني '!CA101</f>
        <v/>
      </c>
      <c r="AK106" s="224" t="str">
        <f>'ادخال درجات الاختبار الثاني '!CC101</f>
        <v/>
      </c>
      <c r="AL106" s="224" t="str">
        <f>'ادخال درجات الاختبار الثاني '!CE101</f>
        <v/>
      </c>
      <c r="AM106" s="224" t="str">
        <f>'ادخال درجات الاختبار الثاني '!CG101</f>
        <v/>
      </c>
      <c r="AN106" s="224" t="str">
        <f>'ادخال درجات الاختبار الثاني '!CI101</f>
        <v/>
      </c>
      <c r="AX106" s="91">
        <v>96</v>
      </c>
      <c r="AY106" s="19" t="str">
        <f t="shared" si="10"/>
        <v/>
      </c>
      <c r="AZ106" s="92" t="str">
        <f t="shared" si="11"/>
        <v/>
      </c>
    </row>
    <row r="107" spans="1:52">
      <c r="A107" s="91">
        <f>'ادخال درجات التشخيصي'!A103</f>
        <v>97</v>
      </c>
      <c r="B107" s="19" t="str">
        <f>IF('ادخال درجات الاختبار الثاني '!B102="","",'ادخال درجات الاختبار الثاني '!B102)</f>
        <v/>
      </c>
      <c r="C107" s="19" t="str">
        <f>'ادخال درجات الاختبار الثاني '!AC102</f>
        <v/>
      </c>
      <c r="D107" s="92" t="str">
        <f>'ادخال درجات الاختبار الثاني '!AD102</f>
        <v/>
      </c>
      <c r="G107" t="str">
        <f>IF(B107="","",RANK(D107,$D:$D,1)+COUNTIF(D$11:$D107,D107)-1)</f>
        <v/>
      </c>
      <c r="H107" t="str">
        <f>IF(B107="","",RANK(D107,$D:$D)+COUNTIF($D$11:D107,D107)-1)</f>
        <v/>
      </c>
      <c r="J107" s="91">
        <v>97</v>
      </c>
      <c r="K107" s="19" t="str">
        <f t="shared" si="6"/>
        <v/>
      </c>
      <c r="L107" s="92" t="str">
        <f t="shared" si="7"/>
        <v/>
      </c>
      <c r="M107" s="219"/>
      <c r="N107" s="228">
        <f t="shared" si="8"/>
        <v>97</v>
      </c>
      <c r="O107" s="188" t="str">
        <f t="shared" si="9"/>
        <v/>
      </c>
      <c r="P107" s="166" t="str">
        <f>'ادخال درجات الاختبار الثاني '!AM102</f>
        <v/>
      </c>
      <c r="Q107" s="166" t="str">
        <f>'ادخال درجات الاختبار الثاني '!AO102</f>
        <v/>
      </c>
      <c r="R107" s="166" t="str">
        <f>'ادخال درجات الاختبار الثاني '!AQ102</f>
        <v/>
      </c>
      <c r="S107" s="166" t="str">
        <f>'ادخال درجات الاختبار الثاني '!AS102</f>
        <v/>
      </c>
      <c r="T107" s="166" t="str">
        <f>'ادخال درجات الاختبار الثاني '!AU102</f>
        <v/>
      </c>
      <c r="U107" s="166" t="str">
        <f>'ادخال درجات الاختبار الثاني '!AW102</f>
        <v/>
      </c>
      <c r="V107" s="166" t="str">
        <f>'ادخال درجات الاختبار الثاني '!AY102</f>
        <v/>
      </c>
      <c r="W107" s="166" t="str">
        <f>'ادخال درجات الاختبار الثاني '!BA102</f>
        <v/>
      </c>
      <c r="X107" s="166" t="str">
        <f>'ادخال درجات الاختبار الثاني '!BC102</f>
        <v/>
      </c>
      <c r="Y107" s="224" t="str">
        <f>'ادخال درجات الاختبار الثاني '!BE102</f>
        <v/>
      </c>
      <c r="Z107" s="224" t="str">
        <f>'ادخال درجات الاختبار الثاني '!BG102</f>
        <v/>
      </c>
      <c r="AA107" s="224" t="str">
        <f>'ادخال درجات الاختبار الثاني '!BI102</f>
        <v/>
      </c>
      <c r="AB107" s="224" t="str">
        <f>'ادخال درجات الاختبار الثاني '!BK102</f>
        <v/>
      </c>
      <c r="AC107" s="224" t="str">
        <f>'ادخال درجات الاختبار الثاني '!BM102</f>
        <v/>
      </c>
      <c r="AD107" s="224" t="str">
        <f>'ادخال درجات الاختبار الثاني '!BO102</f>
        <v/>
      </c>
      <c r="AE107" s="224" t="str">
        <f>'ادخال درجات الاختبار الثاني '!BQ102</f>
        <v/>
      </c>
      <c r="AF107" s="224" t="str">
        <f>'ادخال درجات الاختبار الثاني '!BS102</f>
        <v/>
      </c>
      <c r="AG107" s="224" t="str">
        <f>'ادخال درجات الاختبار الثاني '!BU102</f>
        <v/>
      </c>
      <c r="AH107" s="224" t="str">
        <f>'ادخال درجات الاختبار الثاني '!BW102</f>
        <v/>
      </c>
      <c r="AI107" s="224" t="str">
        <f>'ادخال درجات الاختبار الثاني '!BY102</f>
        <v/>
      </c>
      <c r="AJ107" s="224" t="str">
        <f>'ادخال درجات الاختبار الثاني '!CA102</f>
        <v/>
      </c>
      <c r="AK107" s="224" t="str">
        <f>'ادخال درجات الاختبار الثاني '!CC102</f>
        <v/>
      </c>
      <c r="AL107" s="224" t="str">
        <f>'ادخال درجات الاختبار الثاني '!CE102</f>
        <v/>
      </c>
      <c r="AM107" s="224" t="str">
        <f>'ادخال درجات الاختبار الثاني '!CG102</f>
        <v/>
      </c>
      <c r="AN107" s="224" t="str">
        <f>'ادخال درجات الاختبار الثاني '!CI102</f>
        <v/>
      </c>
      <c r="AX107" s="91">
        <v>97</v>
      </c>
      <c r="AY107" s="19" t="str">
        <f t="shared" si="10"/>
        <v/>
      </c>
      <c r="AZ107" s="92" t="str">
        <f t="shared" si="11"/>
        <v/>
      </c>
    </row>
    <row r="108" spans="1:52">
      <c r="A108" s="91">
        <f>'ادخال درجات التشخيصي'!A104</f>
        <v>98</v>
      </c>
      <c r="B108" s="19" t="str">
        <f>IF('ادخال درجات الاختبار الثاني '!B103="","",'ادخال درجات الاختبار الثاني '!B103)</f>
        <v/>
      </c>
      <c r="C108" s="19" t="str">
        <f>'ادخال درجات الاختبار الثاني '!AC103</f>
        <v/>
      </c>
      <c r="D108" s="92" t="str">
        <f>'ادخال درجات الاختبار الثاني '!AD103</f>
        <v/>
      </c>
      <c r="G108" t="str">
        <f>IF(B108="","",RANK(D108,$D:$D,1)+COUNTIF(D$11:$D108,D108)-1)</f>
        <v/>
      </c>
      <c r="H108" t="str">
        <f>IF(B108="","",RANK(D108,$D:$D)+COUNTIF($D$11:D108,D108)-1)</f>
        <v/>
      </c>
      <c r="J108" s="91">
        <v>98</v>
      </c>
      <c r="K108" s="19" t="str">
        <f t="shared" si="6"/>
        <v/>
      </c>
      <c r="L108" s="92" t="str">
        <f t="shared" si="7"/>
        <v/>
      </c>
      <c r="M108" s="219"/>
      <c r="N108" s="228">
        <f t="shared" si="8"/>
        <v>98</v>
      </c>
      <c r="O108" s="188" t="str">
        <f t="shared" si="9"/>
        <v/>
      </c>
      <c r="P108" s="166" t="str">
        <f>'ادخال درجات الاختبار الثاني '!AM103</f>
        <v/>
      </c>
      <c r="Q108" s="166" t="str">
        <f>'ادخال درجات الاختبار الثاني '!AO103</f>
        <v/>
      </c>
      <c r="R108" s="166" t="str">
        <f>'ادخال درجات الاختبار الثاني '!AQ103</f>
        <v/>
      </c>
      <c r="S108" s="166" t="str">
        <f>'ادخال درجات الاختبار الثاني '!AS103</f>
        <v/>
      </c>
      <c r="T108" s="166" t="str">
        <f>'ادخال درجات الاختبار الثاني '!AU103</f>
        <v/>
      </c>
      <c r="U108" s="166" t="str">
        <f>'ادخال درجات الاختبار الثاني '!AW103</f>
        <v/>
      </c>
      <c r="V108" s="166" t="str">
        <f>'ادخال درجات الاختبار الثاني '!AY103</f>
        <v/>
      </c>
      <c r="W108" s="166" t="str">
        <f>'ادخال درجات الاختبار الثاني '!BA103</f>
        <v/>
      </c>
      <c r="X108" s="166" t="str">
        <f>'ادخال درجات الاختبار الثاني '!BC103</f>
        <v/>
      </c>
      <c r="Y108" s="224" t="str">
        <f>'ادخال درجات الاختبار الثاني '!BE103</f>
        <v/>
      </c>
      <c r="Z108" s="224" t="str">
        <f>'ادخال درجات الاختبار الثاني '!BG103</f>
        <v/>
      </c>
      <c r="AA108" s="224" t="str">
        <f>'ادخال درجات الاختبار الثاني '!BI103</f>
        <v/>
      </c>
      <c r="AB108" s="224" t="str">
        <f>'ادخال درجات الاختبار الثاني '!BK103</f>
        <v/>
      </c>
      <c r="AC108" s="224" t="str">
        <f>'ادخال درجات الاختبار الثاني '!BM103</f>
        <v/>
      </c>
      <c r="AD108" s="224" t="str">
        <f>'ادخال درجات الاختبار الثاني '!BO103</f>
        <v/>
      </c>
      <c r="AE108" s="224" t="str">
        <f>'ادخال درجات الاختبار الثاني '!BQ103</f>
        <v/>
      </c>
      <c r="AF108" s="224" t="str">
        <f>'ادخال درجات الاختبار الثاني '!BS103</f>
        <v/>
      </c>
      <c r="AG108" s="224" t="str">
        <f>'ادخال درجات الاختبار الثاني '!BU103</f>
        <v/>
      </c>
      <c r="AH108" s="224" t="str">
        <f>'ادخال درجات الاختبار الثاني '!BW103</f>
        <v/>
      </c>
      <c r="AI108" s="224" t="str">
        <f>'ادخال درجات الاختبار الثاني '!BY103</f>
        <v/>
      </c>
      <c r="AJ108" s="224" t="str">
        <f>'ادخال درجات الاختبار الثاني '!CA103</f>
        <v/>
      </c>
      <c r="AK108" s="224" t="str">
        <f>'ادخال درجات الاختبار الثاني '!CC103</f>
        <v/>
      </c>
      <c r="AL108" s="224" t="str">
        <f>'ادخال درجات الاختبار الثاني '!CE103</f>
        <v/>
      </c>
      <c r="AM108" s="224" t="str">
        <f>'ادخال درجات الاختبار الثاني '!CG103</f>
        <v/>
      </c>
      <c r="AN108" s="224" t="str">
        <f>'ادخال درجات الاختبار الثاني '!CI103</f>
        <v/>
      </c>
      <c r="AX108" s="91">
        <v>98</v>
      </c>
      <c r="AY108" s="19" t="str">
        <f t="shared" si="10"/>
        <v/>
      </c>
      <c r="AZ108" s="92" t="str">
        <f t="shared" si="11"/>
        <v/>
      </c>
    </row>
    <row r="109" spans="1:52">
      <c r="A109" s="91">
        <f>'ادخال درجات التشخيصي'!A105</f>
        <v>99</v>
      </c>
      <c r="B109" s="19" t="str">
        <f>IF('ادخال درجات الاختبار الثاني '!B104="","",'ادخال درجات الاختبار الثاني '!B104)</f>
        <v/>
      </c>
      <c r="C109" s="19" t="str">
        <f>'ادخال درجات الاختبار الثاني '!AC104</f>
        <v/>
      </c>
      <c r="D109" s="92" t="str">
        <f>'ادخال درجات الاختبار الثاني '!AD104</f>
        <v/>
      </c>
      <c r="G109" t="str">
        <f>IF(B109="","",RANK(D109,$D:$D,1)+COUNTIF(D$11:$D109,D109)-1)</f>
        <v/>
      </c>
      <c r="H109" t="str">
        <f>IF(B109="","",RANK(D109,$D:$D)+COUNTIF($D$11:D109,D109)-1)</f>
        <v/>
      </c>
      <c r="J109" s="91">
        <v>99</v>
      </c>
      <c r="K109" s="19" t="str">
        <f t="shared" si="6"/>
        <v/>
      </c>
      <c r="L109" s="92" t="str">
        <f t="shared" si="7"/>
        <v/>
      </c>
      <c r="M109" s="219"/>
      <c r="N109" s="228">
        <f t="shared" si="8"/>
        <v>99</v>
      </c>
      <c r="O109" s="188" t="str">
        <f t="shared" si="9"/>
        <v/>
      </c>
      <c r="P109" s="166" t="str">
        <f>'ادخال درجات الاختبار الثاني '!AM104</f>
        <v/>
      </c>
      <c r="Q109" s="166" t="str">
        <f>'ادخال درجات الاختبار الثاني '!AO104</f>
        <v/>
      </c>
      <c r="R109" s="166" t="str">
        <f>'ادخال درجات الاختبار الثاني '!AQ104</f>
        <v/>
      </c>
      <c r="S109" s="166" t="str">
        <f>'ادخال درجات الاختبار الثاني '!AS104</f>
        <v/>
      </c>
      <c r="T109" s="166" t="str">
        <f>'ادخال درجات الاختبار الثاني '!AU104</f>
        <v/>
      </c>
      <c r="U109" s="166" t="str">
        <f>'ادخال درجات الاختبار الثاني '!AW104</f>
        <v/>
      </c>
      <c r="V109" s="166" t="str">
        <f>'ادخال درجات الاختبار الثاني '!AY104</f>
        <v/>
      </c>
      <c r="W109" s="166" t="str">
        <f>'ادخال درجات الاختبار الثاني '!BA104</f>
        <v/>
      </c>
      <c r="X109" s="166" t="str">
        <f>'ادخال درجات الاختبار الثاني '!BC104</f>
        <v/>
      </c>
      <c r="Y109" s="224" t="str">
        <f>'ادخال درجات الاختبار الثاني '!BE104</f>
        <v/>
      </c>
      <c r="Z109" s="224" t="str">
        <f>'ادخال درجات الاختبار الثاني '!BG104</f>
        <v/>
      </c>
      <c r="AA109" s="224" t="str">
        <f>'ادخال درجات الاختبار الثاني '!BI104</f>
        <v/>
      </c>
      <c r="AB109" s="224" t="str">
        <f>'ادخال درجات الاختبار الثاني '!BK104</f>
        <v/>
      </c>
      <c r="AC109" s="224" t="str">
        <f>'ادخال درجات الاختبار الثاني '!BM104</f>
        <v/>
      </c>
      <c r="AD109" s="224" t="str">
        <f>'ادخال درجات الاختبار الثاني '!BO104</f>
        <v/>
      </c>
      <c r="AE109" s="224" t="str">
        <f>'ادخال درجات الاختبار الثاني '!BQ104</f>
        <v/>
      </c>
      <c r="AF109" s="224" t="str">
        <f>'ادخال درجات الاختبار الثاني '!BS104</f>
        <v/>
      </c>
      <c r="AG109" s="224" t="str">
        <f>'ادخال درجات الاختبار الثاني '!BU104</f>
        <v/>
      </c>
      <c r="AH109" s="224" t="str">
        <f>'ادخال درجات الاختبار الثاني '!BW104</f>
        <v/>
      </c>
      <c r="AI109" s="224" t="str">
        <f>'ادخال درجات الاختبار الثاني '!BY104</f>
        <v/>
      </c>
      <c r="AJ109" s="224" t="str">
        <f>'ادخال درجات الاختبار الثاني '!CA104</f>
        <v/>
      </c>
      <c r="AK109" s="224" t="str">
        <f>'ادخال درجات الاختبار الثاني '!CC104</f>
        <v/>
      </c>
      <c r="AL109" s="224" t="str">
        <f>'ادخال درجات الاختبار الثاني '!CE104</f>
        <v/>
      </c>
      <c r="AM109" s="224" t="str">
        <f>'ادخال درجات الاختبار الثاني '!CG104</f>
        <v/>
      </c>
      <c r="AN109" s="224" t="str">
        <f>'ادخال درجات الاختبار الثاني '!CI104</f>
        <v/>
      </c>
      <c r="AX109" s="91">
        <v>99</v>
      </c>
      <c r="AY109" s="19" t="str">
        <f t="shared" si="10"/>
        <v/>
      </c>
      <c r="AZ109" s="92" t="str">
        <f t="shared" si="11"/>
        <v/>
      </c>
    </row>
    <row r="110" spans="1:52">
      <c r="A110" s="91">
        <f>'ادخال درجات التشخيصي'!A106</f>
        <v>100</v>
      </c>
      <c r="B110" s="19" t="str">
        <f>IF('ادخال درجات الاختبار الثاني '!B105="","",'ادخال درجات الاختبار الثاني '!B105)</f>
        <v/>
      </c>
      <c r="C110" s="19" t="str">
        <f>'ادخال درجات الاختبار الثاني '!AC105</f>
        <v/>
      </c>
      <c r="D110" s="92" t="str">
        <f>'ادخال درجات الاختبار الثاني '!AD105</f>
        <v/>
      </c>
      <c r="G110" t="str">
        <f>IF(B110="","",RANK(D110,$D:$D,1)+COUNTIF(D$11:$D110,D110)-1)</f>
        <v/>
      </c>
      <c r="H110" t="str">
        <f>IF(B110="","",RANK(D110,$D:$D)+COUNTIF($D$11:D110,D110)-1)</f>
        <v/>
      </c>
      <c r="J110" s="91">
        <v>100</v>
      </c>
      <c r="K110" s="19" t="str">
        <f t="shared" si="6"/>
        <v/>
      </c>
      <c r="L110" s="92" t="str">
        <f t="shared" si="7"/>
        <v/>
      </c>
      <c r="M110" s="219"/>
      <c r="N110" s="228">
        <f t="shared" si="8"/>
        <v>100</v>
      </c>
      <c r="O110" s="188" t="str">
        <f t="shared" si="9"/>
        <v/>
      </c>
      <c r="P110" s="166" t="str">
        <f>'ادخال درجات الاختبار الثاني '!AM105</f>
        <v/>
      </c>
      <c r="Q110" s="166" t="str">
        <f>'ادخال درجات الاختبار الثاني '!AO105</f>
        <v/>
      </c>
      <c r="R110" s="166" t="str">
        <f>'ادخال درجات الاختبار الثاني '!AQ105</f>
        <v/>
      </c>
      <c r="S110" s="166" t="str">
        <f>'ادخال درجات الاختبار الثاني '!AS105</f>
        <v/>
      </c>
      <c r="T110" s="166" t="str">
        <f>'ادخال درجات الاختبار الثاني '!AU105</f>
        <v/>
      </c>
      <c r="U110" s="166" t="str">
        <f>'ادخال درجات الاختبار الثاني '!AW105</f>
        <v/>
      </c>
      <c r="V110" s="166" t="str">
        <f>'ادخال درجات الاختبار الثاني '!AY105</f>
        <v/>
      </c>
      <c r="W110" s="166" t="str">
        <f>'ادخال درجات الاختبار الثاني '!BA105</f>
        <v/>
      </c>
      <c r="X110" s="166" t="str">
        <f>'ادخال درجات الاختبار الثاني '!BC105</f>
        <v/>
      </c>
      <c r="Y110" s="224" t="str">
        <f>'ادخال درجات الاختبار الثاني '!BE105</f>
        <v/>
      </c>
      <c r="Z110" s="224" t="str">
        <f>'ادخال درجات الاختبار الثاني '!BG105</f>
        <v/>
      </c>
      <c r="AA110" s="224" t="str">
        <f>'ادخال درجات الاختبار الثاني '!BI105</f>
        <v/>
      </c>
      <c r="AB110" s="224" t="str">
        <f>'ادخال درجات الاختبار الثاني '!BK105</f>
        <v/>
      </c>
      <c r="AC110" s="224" t="str">
        <f>'ادخال درجات الاختبار الثاني '!BM105</f>
        <v/>
      </c>
      <c r="AD110" s="224" t="str">
        <f>'ادخال درجات الاختبار الثاني '!BO105</f>
        <v/>
      </c>
      <c r="AE110" s="224" t="str">
        <f>'ادخال درجات الاختبار الثاني '!BQ105</f>
        <v/>
      </c>
      <c r="AF110" s="224" t="str">
        <f>'ادخال درجات الاختبار الثاني '!BS105</f>
        <v/>
      </c>
      <c r="AG110" s="224" t="str">
        <f>'ادخال درجات الاختبار الثاني '!BU105</f>
        <v/>
      </c>
      <c r="AH110" s="224" t="str">
        <f>'ادخال درجات الاختبار الثاني '!BW105</f>
        <v/>
      </c>
      <c r="AI110" s="224" t="str">
        <f>'ادخال درجات الاختبار الثاني '!BY105</f>
        <v/>
      </c>
      <c r="AJ110" s="224" t="str">
        <f>'ادخال درجات الاختبار الثاني '!CA105</f>
        <v/>
      </c>
      <c r="AK110" s="224" t="str">
        <f>'ادخال درجات الاختبار الثاني '!CC105</f>
        <v/>
      </c>
      <c r="AL110" s="224" t="str">
        <f>'ادخال درجات الاختبار الثاني '!CE105</f>
        <v/>
      </c>
      <c r="AM110" s="224" t="str">
        <f>'ادخال درجات الاختبار الثاني '!CG105</f>
        <v/>
      </c>
      <c r="AN110" s="224" t="str">
        <f>'ادخال درجات الاختبار الثاني '!CI105</f>
        <v/>
      </c>
      <c r="AX110" s="91">
        <v>100</v>
      </c>
      <c r="AY110" s="19" t="str">
        <f t="shared" si="10"/>
        <v/>
      </c>
      <c r="AZ110" s="92" t="str">
        <f t="shared" si="11"/>
        <v/>
      </c>
    </row>
    <row r="111" spans="1:52">
      <c r="A111" s="91">
        <f>'ادخال درجات التشخيصي'!A107</f>
        <v>101</v>
      </c>
      <c r="B111" s="19" t="str">
        <f>IF('ادخال درجات الاختبار الثاني '!B106="","",'ادخال درجات الاختبار الثاني '!B106)</f>
        <v/>
      </c>
      <c r="C111" s="19" t="str">
        <f>'ادخال درجات الاختبار الثاني '!AC106</f>
        <v/>
      </c>
      <c r="D111" s="92" t="str">
        <f>'ادخال درجات الاختبار الثاني '!AD106</f>
        <v/>
      </c>
      <c r="G111" t="str">
        <f>IF(B111="","",RANK(D111,$D:$D,1)+COUNTIF(D$11:$D111,D111)-1)</f>
        <v/>
      </c>
      <c r="H111" t="str">
        <f>IF(B111="","",RANK(D111,$D:$D)+COUNTIF($D$11:D111,D111)-1)</f>
        <v/>
      </c>
      <c r="J111" s="91">
        <v>101</v>
      </c>
      <c r="K111" s="19" t="str">
        <f t="shared" si="6"/>
        <v/>
      </c>
      <c r="L111" s="92" t="str">
        <f t="shared" si="7"/>
        <v/>
      </c>
      <c r="M111" s="219"/>
      <c r="N111" s="228">
        <f t="shared" si="8"/>
        <v>101</v>
      </c>
      <c r="O111" s="188" t="str">
        <f t="shared" si="9"/>
        <v/>
      </c>
      <c r="P111" s="166" t="str">
        <f>'ادخال درجات الاختبار الثاني '!AM106</f>
        <v/>
      </c>
      <c r="Q111" s="166" t="str">
        <f>'ادخال درجات الاختبار الثاني '!AO106</f>
        <v/>
      </c>
      <c r="R111" s="166" t="str">
        <f>'ادخال درجات الاختبار الثاني '!AQ106</f>
        <v/>
      </c>
      <c r="S111" s="166" t="str">
        <f>'ادخال درجات الاختبار الثاني '!AS106</f>
        <v/>
      </c>
      <c r="T111" s="166" t="str">
        <f>'ادخال درجات الاختبار الثاني '!AU106</f>
        <v/>
      </c>
      <c r="U111" s="166" t="str">
        <f>'ادخال درجات الاختبار الثاني '!AW106</f>
        <v/>
      </c>
      <c r="V111" s="166" t="str">
        <f>'ادخال درجات الاختبار الثاني '!AY106</f>
        <v/>
      </c>
      <c r="W111" s="166" t="str">
        <f>'ادخال درجات الاختبار الثاني '!BA106</f>
        <v/>
      </c>
      <c r="X111" s="166" t="str">
        <f>'ادخال درجات الاختبار الثاني '!BC106</f>
        <v/>
      </c>
      <c r="Y111" s="224" t="str">
        <f>'ادخال درجات الاختبار الثاني '!BE106</f>
        <v/>
      </c>
      <c r="Z111" s="224" t="str">
        <f>'ادخال درجات الاختبار الثاني '!BG106</f>
        <v/>
      </c>
      <c r="AA111" s="224" t="str">
        <f>'ادخال درجات الاختبار الثاني '!BI106</f>
        <v/>
      </c>
      <c r="AB111" s="224" t="str">
        <f>'ادخال درجات الاختبار الثاني '!BK106</f>
        <v/>
      </c>
      <c r="AC111" s="224" t="str">
        <f>'ادخال درجات الاختبار الثاني '!BM106</f>
        <v/>
      </c>
      <c r="AD111" s="224" t="str">
        <f>'ادخال درجات الاختبار الثاني '!BO106</f>
        <v/>
      </c>
      <c r="AE111" s="224" t="str">
        <f>'ادخال درجات الاختبار الثاني '!BQ106</f>
        <v/>
      </c>
      <c r="AF111" s="224" t="str">
        <f>'ادخال درجات الاختبار الثاني '!BS106</f>
        <v/>
      </c>
      <c r="AG111" s="224" t="str">
        <f>'ادخال درجات الاختبار الثاني '!BU106</f>
        <v/>
      </c>
      <c r="AH111" s="224" t="str">
        <f>'ادخال درجات الاختبار الثاني '!BW106</f>
        <v/>
      </c>
      <c r="AI111" s="224" t="str">
        <f>'ادخال درجات الاختبار الثاني '!BY106</f>
        <v/>
      </c>
      <c r="AJ111" s="224" t="str">
        <f>'ادخال درجات الاختبار الثاني '!CA106</f>
        <v/>
      </c>
      <c r="AK111" s="224" t="str">
        <f>'ادخال درجات الاختبار الثاني '!CC106</f>
        <v/>
      </c>
      <c r="AL111" s="224" t="str">
        <f>'ادخال درجات الاختبار الثاني '!CE106</f>
        <v/>
      </c>
      <c r="AM111" s="224" t="str">
        <f>'ادخال درجات الاختبار الثاني '!CG106</f>
        <v/>
      </c>
      <c r="AN111" s="224" t="str">
        <f>'ادخال درجات الاختبار الثاني '!CI106</f>
        <v/>
      </c>
      <c r="AX111" s="91">
        <v>101</v>
      </c>
      <c r="AY111" s="19" t="str">
        <f t="shared" si="10"/>
        <v/>
      </c>
      <c r="AZ111" s="92" t="str">
        <f t="shared" si="11"/>
        <v/>
      </c>
    </row>
    <row r="112" spans="1:52">
      <c r="A112" s="91">
        <f>'ادخال درجات التشخيصي'!A108</f>
        <v>102</v>
      </c>
      <c r="B112" s="19" t="str">
        <f>IF('ادخال درجات الاختبار الثاني '!B107="","",'ادخال درجات الاختبار الثاني '!B107)</f>
        <v/>
      </c>
      <c r="C112" s="19" t="str">
        <f>'ادخال درجات الاختبار الثاني '!AC107</f>
        <v/>
      </c>
      <c r="D112" s="92" t="str">
        <f>'ادخال درجات الاختبار الثاني '!AD107</f>
        <v/>
      </c>
      <c r="G112" t="str">
        <f>IF(B112="","",RANK(D112,$D:$D,1)+COUNTIF(D$11:$D112,D112)-1)</f>
        <v/>
      </c>
      <c r="H112" t="str">
        <f>IF(B112="","",RANK(D112,$D:$D)+COUNTIF($D$11:D112,D112)-1)</f>
        <v/>
      </c>
      <c r="J112" s="91">
        <v>102</v>
      </c>
      <c r="K112" s="19" t="str">
        <f t="shared" si="6"/>
        <v/>
      </c>
      <c r="L112" s="92" t="str">
        <f t="shared" si="7"/>
        <v/>
      </c>
      <c r="M112" s="219"/>
      <c r="N112" s="228">
        <f t="shared" si="8"/>
        <v>102</v>
      </c>
      <c r="O112" s="188" t="str">
        <f t="shared" si="9"/>
        <v/>
      </c>
      <c r="P112" s="166" t="str">
        <f>'ادخال درجات الاختبار الثاني '!AM107</f>
        <v/>
      </c>
      <c r="Q112" s="166" t="str">
        <f>'ادخال درجات الاختبار الثاني '!AO107</f>
        <v/>
      </c>
      <c r="R112" s="166" t="str">
        <f>'ادخال درجات الاختبار الثاني '!AQ107</f>
        <v/>
      </c>
      <c r="S112" s="166" t="str">
        <f>'ادخال درجات الاختبار الثاني '!AS107</f>
        <v/>
      </c>
      <c r="T112" s="166" t="str">
        <f>'ادخال درجات الاختبار الثاني '!AU107</f>
        <v/>
      </c>
      <c r="U112" s="166" t="str">
        <f>'ادخال درجات الاختبار الثاني '!AW107</f>
        <v/>
      </c>
      <c r="V112" s="166" t="str">
        <f>'ادخال درجات الاختبار الثاني '!AY107</f>
        <v/>
      </c>
      <c r="W112" s="166" t="str">
        <f>'ادخال درجات الاختبار الثاني '!BA107</f>
        <v/>
      </c>
      <c r="X112" s="166" t="str">
        <f>'ادخال درجات الاختبار الثاني '!BC107</f>
        <v/>
      </c>
      <c r="Y112" s="224" t="str">
        <f>'ادخال درجات الاختبار الثاني '!BE107</f>
        <v/>
      </c>
      <c r="Z112" s="224" t="str">
        <f>'ادخال درجات الاختبار الثاني '!BG107</f>
        <v/>
      </c>
      <c r="AA112" s="224" t="str">
        <f>'ادخال درجات الاختبار الثاني '!BI107</f>
        <v/>
      </c>
      <c r="AB112" s="224" t="str">
        <f>'ادخال درجات الاختبار الثاني '!BK107</f>
        <v/>
      </c>
      <c r="AC112" s="224" t="str">
        <f>'ادخال درجات الاختبار الثاني '!BM107</f>
        <v/>
      </c>
      <c r="AD112" s="224" t="str">
        <f>'ادخال درجات الاختبار الثاني '!BO107</f>
        <v/>
      </c>
      <c r="AE112" s="224" t="str">
        <f>'ادخال درجات الاختبار الثاني '!BQ107</f>
        <v/>
      </c>
      <c r="AF112" s="224" t="str">
        <f>'ادخال درجات الاختبار الثاني '!BS107</f>
        <v/>
      </c>
      <c r="AG112" s="224" t="str">
        <f>'ادخال درجات الاختبار الثاني '!BU107</f>
        <v/>
      </c>
      <c r="AH112" s="224" t="str">
        <f>'ادخال درجات الاختبار الثاني '!BW107</f>
        <v/>
      </c>
      <c r="AI112" s="224" t="str">
        <f>'ادخال درجات الاختبار الثاني '!BY107</f>
        <v/>
      </c>
      <c r="AJ112" s="224" t="str">
        <f>'ادخال درجات الاختبار الثاني '!CA107</f>
        <v/>
      </c>
      <c r="AK112" s="224" t="str">
        <f>'ادخال درجات الاختبار الثاني '!CC107</f>
        <v/>
      </c>
      <c r="AL112" s="224" t="str">
        <f>'ادخال درجات الاختبار الثاني '!CE107</f>
        <v/>
      </c>
      <c r="AM112" s="224" t="str">
        <f>'ادخال درجات الاختبار الثاني '!CG107</f>
        <v/>
      </c>
      <c r="AN112" s="224" t="str">
        <f>'ادخال درجات الاختبار الثاني '!CI107</f>
        <v/>
      </c>
      <c r="AX112" s="91">
        <v>102</v>
      </c>
      <c r="AY112" s="19" t="str">
        <f t="shared" si="10"/>
        <v/>
      </c>
      <c r="AZ112" s="92" t="str">
        <f t="shared" si="11"/>
        <v/>
      </c>
    </row>
    <row r="113" spans="1:52">
      <c r="A113" s="91">
        <f>'ادخال درجات التشخيصي'!A109</f>
        <v>103</v>
      </c>
      <c r="B113" s="19" t="str">
        <f>IF('ادخال درجات الاختبار الثاني '!B108="","",'ادخال درجات الاختبار الثاني '!B108)</f>
        <v/>
      </c>
      <c r="C113" s="19" t="str">
        <f>'ادخال درجات الاختبار الثاني '!AC108</f>
        <v/>
      </c>
      <c r="D113" s="92" t="str">
        <f>'ادخال درجات الاختبار الثاني '!AD108</f>
        <v/>
      </c>
      <c r="G113" t="str">
        <f>IF(B113="","",RANK(D113,$D:$D,1)+COUNTIF(D$11:$D113,D113)-1)</f>
        <v/>
      </c>
      <c r="H113" t="str">
        <f>IF(B113="","",RANK(D113,$D:$D)+COUNTIF($D$11:D113,D113)-1)</f>
        <v/>
      </c>
      <c r="J113" s="91">
        <v>103</v>
      </c>
      <c r="K113" s="19" t="str">
        <f t="shared" si="6"/>
        <v/>
      </c>
      <c r="L113" s="92" t="str">
        <f t="shared" si="7"/>
        <v/>
      </c>
      <c r="M113" s="219"/>
      <c r="N113" s="228">
        <f t="shared" si="8"/>
        <v>103</v>
      </c>
      <c r="O113" s="188" t="str">
        <f t="shared" si="9"/>
        <v/>
      </c>
      <c r="P113" s="166" t="str">
        <f>'ادخال درجات الاختبار الثاني '!AM108</f>
        <v/>
      </c>
      <c r="Q113" s="166" t="str">
        <f>'ادخال درجات الاختبار الثاني '!AO108</f>
        <v/>
      </c>
      <c r="R113" s="166" t="str">
        <f>'ادخال درجات الاختبار الثاني '!AQ108</f>
        <v/>
      </c>
      <c r="S113" s="166" t="str">
        <f>'ادخال درجات الاختبار الثاني '!AS108</f>
        <v/>
      </c>
      <c r="T113" s="166" t="str">
        <f>'ادخال درجات الاختبار الثاني '!AU108</f>
        <v/>
      </c>
      <c r="U113" s="166" t="str">
        <f>'ادخال درجات الاختبار الثاني '!AW108</f>
        <v/>
      </c>
      <c r="V113" s="166" t="str">
        <f>'ادخال درجات الاختبار الثاني '!AY108</f>
        <v/>
      </c>
      <c r="W113" s="166" t="str">
        <f>'ادخال درجات الاختبار الثاني '!BA108</f>
        <v/>
      </c>
      <c r="X113" s="166" t="str">
        <f>'ادخال درجات الاختبار الثاني '!BC108</f>
        <v/>
      </c>
      <c r="Y113" s="224" t="str">
        <f>'ادخال درجات الاختبار الثاني '!BE108</f>
        <v/>
      </c>
      <c r="Z113" s="224" t="str">
        <f>'ادخال درجات الاختبار الثاني '!BG108</f>
        <v/>
      </c>
      <c r="AA113" s="224" t="str">
        <f>'ادخال درجات الاختبار الثاني '!BI108</f>
        <v/>
      </c>
      <c r="AB113" s="224" t="str">
        <f>'ادخال درجات الاختبار الثاني '!BK108</f>
        <v/>
      </c>
      <c r="AC113" s="224" t="str">
        <f>'ادخال درجات الاختبار الثاني '!BM108</f>
        <v/>
      </c>
      <c r="AD113" s="224" t="str">
        <f>'ادخال درجات الاختبار الثاني '!BO108</f>
        <v/>
      </c>
      <c r="AE113" s="224" t="str">
        <f>'ادخال درجات الاختبار الثاني '!BQ108</f>
        <v/>
      </c>
      <c r="AF113" s="224" t="str">
        <f>'ادخال درجات الاختبار الثاني '!BS108</f>
        <v/>
      </c>
      <c r="AG113" s="224" t="str">
        <f>'ادخال درجات الاختبار الثاني '!BU108</f>
        <v/>
      </c>
      <c r="AH113" s="224" t="str">
        <f>'ادخال درجات الاختبار الثاني '!BW108</f>
        <v/>
      </c>
      <c r="AI113" s="224" t="str">
        <f>'ادخال درجات الاختبار الثاني '!BY108</f>
        <v/>
      </c>
      <c r="AJ113" s="224" t="str">
        <f>'ادخال درجات الاختبار الثاني '!CA108</f>
        <v/>
      </c>
      <c r="AK113" s="224" t="str">
        <f>'ادخال درجات الاختبار الثاني '!CC108</f>
        <v/>
      </c>
      <c r="AL113" s="224" t="str">
        <f>'ادخال درجات الاختبار الثاني '!CE108</f>
        <v/>
      </c>
      <c r="AM113" s="224" t="str">
        <f>'ادخال درجات الاختبار الثاني '!CG108</f>
        <v/>
      </c>
      <c r="AN113" s="224" t="str">
        <f>'ادخال درجات الاختبار الثاني '!CI108</f>
        <v/>
      </c>
      <c r="AX113" s="91">
        <v>103</v>
      </c>
      <c r="AY113" s="19" t="str">
        <f t="shared" si="10"/>
        <v/>
      </c>
      <c r="AZ113" s="92" t="str">
        <f t="shared" si="11"/>
        <v/>
      </c>
    </row>
    <row r="114" spans="1:52">
      <c r="A114" s="91">
        <f>'ادخال درجات التشخيصي'!A110</f>
        <v>104</v>
      </c>
      <c r="B114" s="19" t="str">
        <f>IF('ادخال درجات الاختبار الثاني '!B109="","",'ادخال درجات الاختبار الثاني '!B109)</f>
        <v/>
      </c>
      <c r="C114" s="19" t="str">
        <f>'ادخال درجات الاختبار الثاني '!AC109</f>
        <v/>
      </c>
      <c r="D114" s="92" t="str">
        <f>'ادخال درجات الاختبار الثاني '!AD109</f>
        <v/>
      </c>
      <c r="G114" t="str">
        <f>IF(B114="","",RANK(D114,$D:$D,1)+COUNTIF(D$11:$D114,D114)-1)</f>
        <v/>
      </c>
      <c r="H114" t="str">
        <f>IF(B114="","",RANK(D114,$D:$D)+COUNTIF($D$11:D114,D114)-1)</f>
        <v/>
      </c>
      <c r="J114" s="91">
        <v>104</v>
      </c>
      <c r="K114" s="19" t="str">
        <f t="shared" si="6"/>
        <v/>
      </c>
      <c r="L114" s="92" t="str">
        <f t="shared" si="7"/>
        <v/>
      </c>
      <c r="M114" s="219"/>
      <c r="N114" s="228">
        <f t="shared" si="8"/>
        <v>104</v>
      </c>
      <c r="O114" s="188" t="str">
        <f t="shared" si="9"/>
        <v/>
      </c>
      <c r="P114" s="166" t="str">
        <f>'ادخال درجات الاختبار الثاني '!AM109</f>
        <v/>
      </c>
      <c r="Q114" s="166" t="str">
        <f>'ادخال درجات الاختبار الثاني '!AO109</f>
        <v/>
      </c>
      <c r="R114" s="166" t="str">
        <f>'ادخال درجات الاختبار الثاني '!AQ109</f>
        <v/>
      </c>
      <c r="S114" s="166" t="str">
        <f>'ادخال درجات الاختبار الثاني '!AS109</f>
        <v/>
      </c>
      <c r="T114" s="166" t="str">
        <f>'ادخال درجات الاختبار الثاني '!AU109</f>
        <v/>
      </c>
      <c r="U114" s="166" t="str">
        <f>'ادخال درجات الاختبار الثاني '!AW109</f>
        <v/>
      </c>
      <c r="V114" s="166" t="str">
        <f>'ادخال درجات الاختبار الثاني '!AY109</f>
        <v/>
      </c>
      <c r="W114" s="166" t="str">
        <f>'ادخال درجات الاختبار الثاني '!BA109</f>
        <v/>
      </c>
      <c r="X114" s="166" t="str">
        <f>'ادخال درجات الاختبار الثاني '!BC109</f>
        <v/>
      </c>
      <c r="Y114" s="224" t="str">
        <f>'ادخال درجات الاختبار الثاني '!BE109</f>
        <v/>
      </c>
      <c r="Z114" s="224" t="str">
        <f>'ادخال درجات الاختبار الثاني '!BG109</f>
        <v/>
      </c>
      <c r="AA114" s="224" t="str">
        <f>'ادخال درجات الاختبار الثاني '!BI109</f>
        <v/>
      </c>
      <c r="AB114" s="224" t="str">
        <f>'ادخال درجات الاختبار الثاني '!BK109</f>
        <v/>
      </c>
      <c r="AC114" s="224" t="str">
        <f>'ادخال درجات الاختبار الثاني '!BM109</f>
        <v/>
      </c>
      <c r="AD114" s="224" t="str">
        <f>'ادخال درجات الاختبار الثاني '!BO109</f>
        <v/>
      </c>
      <c r="AE114" s="224" t="str">
        <f>'ادخال درجات الاختبار الثاني '!BQ109</f>
        <v/>
      </c>
      <c r="AF114" s="224" t="str">
        <f>'ادخال درجات الاختبار الثاني '!BS109</f>
        <v/>
      </c>
      <c r="AG114" s="224" t="str">
        <f>'ادخال درجات الاختبار الثاني '!BU109</f>
        <v/>
      </c>
      <c r="AH114" s="224" t="str">
        <f>'ادخال درجات الاختبار الثاني '!BW109</f>
        <v/>
      </c>
      <c r="AI114" s="224" t="str">
        <f>'ادخال درجات الاختبار الثاني '!BY109</f>
        <v/>
      </c>
      <c r="AJ114" s="224" t="str">
        <f>'ادخال درجات الاختبار الثاني '!CA109</f>
        <v/>
      </c>
      <c r="AK114" s="224" t="str">
        <f>'ادخال درجات الاختبار الثاني '!CC109</f>
        <v/>
      </c>
      <c r="AL114" s="224" t="str">
        <f>'ادخال درجات الاختبار الثاني '!CE109</f>
        <v/>
      </c>
      <c r="AM114" s="224" t="str">
        <f>'ادخال درجات الاختبار الثاني '!CG109</f>
        <v/>
      </c>
      <c r="AN114" s="224" t="str">
        <f>'ادخال درجات الاختبار الثاني '!CI109</f>
        <v/>
      </c>
      <c r="AX114" s="91">
        <v>104</v>
      </c>
      <c r="AY114" s="19" t="str">
        <f t="shared" si="10"/>
        <v/>
      </c>
      <c r="AZ114" s="92" t="str">
        <f t="shared" si="11"/>
        <v/>
      </c>
    </row>
    <row r="115" spans="1:52">
      <c r="A115" s="91">
        <f>'ادخال درجات التشخيصي'!A111</f>
        <v>105</v>
      </c>
      <c r="B115" s="19" t="str">
        <f>IF('ادخال درجات الاختبار الثاني '!B110="","",'ادخال درجات الاختبار الثاني '!B110)</f>
        <v/>
      </c>
      <c r="C115" s="19" t="str">
        <f>'ادخال درجات الاختبار الثاني '!AC110</f>
        <v/>
      </c>
      <c r="D115" s="92" t="str">
        <f>'ادخال درجات الاختبار الثاني '!AD110</f>
        <v/>
      </c>
      <c r="G115" t="str">
        <f>IF(B115="","",RANK(D115,$D:$D,1)+COUNTIF(D$11:$D115,D115)-1)</f>
        <v/>
      </c>
      <c r="H115" t="str">
        <f>IF(B115="","",RANK(D115,$D:$D)+COUNTIF($D$11:D115,D115)-1)</f>
        <v/>
      </c>
      <c r="J115" s="91">
        <v>105</v>
      </c>
      <c r="K115" s="19" t="str">
        <f t="shared" si="6"/>
        <v/>
      </c>
      <c r="L115" s="92" t="str">
        <f t="shared" si="7"/>
        <v/>
      </c>
      <c r="M115" s="219"/>
      <c r="N115" s="228">
        <f t="shared" si="8"/>
        <v>105</v>
      </c>
      <c r="O115" s="188" t="str">
        <f t="shared" si="9"/>
        <v/>
      </c>
      <c r="P115" s="166" t="str">
        <f>'ادخال درجات الاختبار الثاني '!AM110</f>
        <v/>
      </c>
      <c r="Q115" s="166" t="str">
        <f>'ادخال درجات الاختبار الثاني '!AO110</f>
        <v/>
      </c>
      <c r="R115" s="166" t="str">
        <f>'ادخال درجات الاختبار الثاني '!AQ110</f>
        <v/>
      </c>
      <c r="S115" s="166" t="str">
        <f>'ادخال درجات الاختبار الثاني '!AS110</f>
        <v/>
      </c>
      <c r="T115" s="166" t="str">
        <f>'ادخال درجات الاختبار الثاني '!AU110</f>
        <v/>
      </c>
      <c r="U115" s="166" t="str">
        <f>'ادخال درجات الاختبار الثاني '!AW110</f>
        <v/>
      </c>
      <c r="V115" s="166" t="str">
        <f>'ادخال درجات الاختبار الثاني '!AY110</f>
        <v/>
      </c>
      <c r="W115" s="166" t="str">
        <f>'ادخال درجات الاختبار الثاني '!BA110</f>
        <v/>
      </c>
      <c r="X115" s="166" t="str">
        <f>'ادخال درجات الاختبار الثاني '!BC110</f>
        <v/>
      </c>
      <c r="Y115" s="224" t="str">
        <f>'ادخال درجات الاختبار الثاني '!BE110</f>
        <v/>
      </c>
      <c r="Z115" s="224" t="str">
        <f>'ادخال درجات الاختبار الثاني '!BG110</f>
        <v/>
      </c>
      <c r="AA115" s="224" t="str">
        <f>'ادخال درجات الاختبار الثاني '!BI110</f>
        <v/>
      </c>
      <c r="AB115" s="224" t="str">
        <f>'ادخال درجات الاختبار الثاني '!BK110</f>
        <v/>
      </c>
      <c r="AC115" s="224" t="str">
        <f>'ادخال درجات الاختبار الثاني '!BM110</f>
        <v/>
      </c>
      <c r="AD115" s="224" t="str">
        <f>'ادخال درجات الاختبار الثاني '!BO110</f>
        <v/>
      </c>
      <c r="AE115" s="224" t="str">
        <f>'ادخال درجات الاختبار الثاني '!BQ110</f>
        <v/>
      </c>
      <c r="AF115" s="224" t="str">
        <f>'ادخال درجات الاختبار الثاني '!BS110</f>
        <v/>
      </c>
      <c r="AG115" s="224" t="str">
        <f>'ادخال درجات الاختبار الثاني '!BU110</f>
        <v/>
      </c>
      <c r="AH115" s="224" t="str">
        <f>'ادخال درجات الاختبار الثاني '!BW110</f>
        <v/>
      </c>
      <c r="AI115" s="224" t="str">
        <f>'ادخال درجات الاختبار الثاني '!BY110</f>
        <v/>
      </c>
      <c r="AJ115" s="224" t="str">
        <f>'ادخال درجات الاختبار الثاني '!CA110</f>
        <v/>
      </c>
      <c r="AK115" s="224" t="str">
        <f>'ادخال درجات الاختبار الثاني '!CC110</f>
        <v/>
      </c>
      <c r="AL115" s="224" t="str">
        <f>'ادخال درجات الاختبار الثاني '!CE110</f>
        <v/>
      </c>
      <c r="AM115" s="224" t="str">
        <f>'ادخال درجات الاختبار الثاني '!CG110</f>
        <v/>
      </c>
      <c r="AN115" s="224" t="str">
        <f>'ادخال درجات الاختبار الثاني '!CI110</f>
        <v/>
      </c>
      <c r="AX115" s="91">
        <v>105</v>
      </c>
      <c r="AY115" s="19" t="str">
        <f t="shared" si="10"/>
        <v/>
      </c>
      <c r="AZ115" s="92" t="str">
        <f t="shared" si="11"/>
        <v/>
      </c>
    </row>
    <row r="116" spans="1:52">
      <c r="A116" s="91">
        <f>'ادخال درجات التشخيصي'!A112</f>
        <v>106</v>
      </c>
      <c r="B116" s="19" t="str">
        <f>IF('ادخال درجات الاختبار الثاني '!B111="","",'ادخال درجات الاختبار الثاني '!B111)</f>
        <v/>
      </c>
      <c r="C116" s="19" t="str">
        <f>'ادخال درجات الاختبار الثاني '!AC111</f>
        <v/>
      </c>
      <c r="D116" s="92" t="str">
        <f>'ادخال درجات الاختبار الثاني '!AD111</f>
        <v/>
      </c>
      <c r="G116" t="str">
        <f>IF(B116="","",RANK(D116,$D:$D,1)+COUNTIF(D$11:$D116,D116)-1)</f>
        <v/>
      </c>
      <c r="H116" t="str">
        <f>IF(B116="","",RANK(D116,$D:$D)+COUNTIF($D$11:D116,D116)-1)</f>
        <v/>
      </c>
      <c r="J116" s="91">
        <v>106</v>
      </c>
      <c r="K116" s="19" t="str">
        <f t="shared" si="6"/>
        <v/>
      </c>
      <c r="L116" s="92" t="str">
        <f t="shared" si="7"/>
        <v/>
      </c>
      <c r="M116" s="219"/>
      <c r="N116" s="228">
        <f t="shared" si="8"/>
        <v>106</v>
      </c>
      <c r="O116" s="188" t="str">
        <f t="shared" si="9"/>
        <v/>
      </c>
      <c r="P116" s="166" t="str">
        <f>'ادخال درجات الاختبار الثاني '!AM111</f>
        <v/>
      </c>
      <c r="Q116" s="166" t="str">
        <f>'ادخال درجات الاختبار الثاني '!AO111</f>
        <v/>
      </c>
      <c r="R116" s="166" t="str">
        <f>'ادخال درجات الاختبار الثاني '!AQ111</f>
        <v/>
      </c>
      <c r="S116" s="166" t="str">
        <f>'ادخال درجات الاختبار الثاني '!AS111</f>
        <v/>
      </c>
      <c r="T116" s="166" t="str">
        <f>'ادخال درجات الاختبار الثاني '!AU111</f>
        <v/>
      </c>
      <c r="U116" s="166" t="str">
        <f>'ادخال درجات الاختبار الثاني '!AW111</f>
        <v/>
      </c>
      <c r="V116" s="166" t="str">
        <f>'ادخال درجات الاختبار الثاني '!AY111</f>
        <v/>
      </c>
      <c r="W116" s="166" t="str">
        <f>'ادخال درجات الاختبار الثاني '!BA111</f>
        <v/>
      </c>
      <c r="X116" s="166" t="str">
        <f>'ادخال درجات الاختبار الثاني '!BC111</f>
        <v/>
      </c>
      <c r="Y116" s="224" t="str">
        <f>'ادخال درجات الاختبار الثاني '!BE111</f>
        <v/>
      </c>
      <c r="Z116" s="224" t="str">
        <f>'ادخال درجات الاختبار الثاني '!BG111</f>
        <v/>
      </c>
      <c r="AA116" s="224" t="str">
        <f>'ادخال درجات الاختبار الثاني '!BI111</f>
        <v/>
      </c>
      <c r="AB116" s="224" t="str">
        <f>'ادخال درجات الاختبار الثاني '!BK111</f>
        <v/>
      </c>
      <c r="AC116" s="224" t="str">
        <f>'ادخال درجات الاختبار الثاني '!BM111</f>
        <v/>
      </c>
      <c r="AD116" s="224" t="str">
        <f>'ادخال درجات الاختبار الثاني '!BO111</f>
        <v/>
      </c>
      <c r="AE116" s="224" t="str">
        <f>'ادخال درجات الاختبار الثاني '!BQ111</f>
        <v/>
      </c>
      <c r="AF116" s="224" t="str">
        <f>'ادخال درجات الاختبار الثاني '!BS111</f>
        <v/>
      </c>
      <c r="AG116" s="224" t="str">
        <f>'ادخال درجات الاختبار الثاني '!BU111</f>
        <v/>
      </c>
      <c r="AH116" s="224" t="str">
        <f>'ادخال درجات الاختبار الثاني '!BW111</f>
        <v/>
      </c>
      <c r="AI116" s="224" t="str">
        <f>'ادخال درجات الاختبار الثاني '!BY111</f>
        <v/>
      </c>
      <c r="AJ116" s="224" t="str">
        <f>'ادخال درجات الاختبار الثاني '!CA111</f>
        <v/>
      </c>
      <c r="AK116" s="224" t="str">
        <f>'ادخال درجات الاختبار الثاني '!CC111</f>
        <v/>
      </c>
      <c r="AL116" s="224" t="str">
        <f>'ادخال درجات الاختبار الثاني '!CE111</f>
        <v/>
      </c>
      <c r="AM116" s="224" t="str">
        <f>'ادخال درجات الاختبار الثاني '!CG111</f>
        <v/>
      </c>
      <c r="AN116" s="224" t="str">
        <f>'ادخال درجات الاختبار الثاني '!CI111</f>
        <v/>
      </c>
      <c r="AX116" s="91">
        <v>106</v>
      </c>
      <c r="AY116" s="19" t="str">
        <f t="shared" si="10"/>
        <v/>
      </c>
      <c r="AZ116" s="92" t="str">
        <f t="shared" si="11"/>
        <v/>
      </c>
    </row>
    <row r="117" spans="1:52">
      <c r="A117" s="91">
        <f>'ادخال درجات التشخيصي'!A113</f>
        <v>107</v>
      </c>
      <c r="B117" s="19" t="str">
        <f>IF('ادخال درجات الاختبار الثاني '!B112="","",'ادخال درجات الاختبار الثاني '!B112)</f>
        <v/>
      </c>
      <c r="C117" s="19" t="str">
        <f>'ادخال درجات الاختبار الثاني '!AC112</f>
        <v/>
      </c>
      <c r="D117" s="92" t="str">
        <f>'ادخال درجات الاختبار الثاني '!AD112</f>
        <v/>
      </c>
      <c r="G117" t="str">
        <f>IF(B117="","",RANK(D117,$D:$D,1)+COUNTIF(D$11:$D117,D117)-1)</f>
        <v/>
      </c>
      <c r="H117" t="str">
        <f>IF(B117="","",RANK(D117,$D:$D)+COUNTIF($D$11:D117,D117)-1)</f>
        <v/>
      </c>
      <c r="J117" s="91">
        <v>107</v>
      </c>
      <c r="K117" s="19" t="str">
        <f t="shared" si="6"/>
        <v/>
      </c>
      <c r="L117" s="92" t="str">
        <f t="shared" si="7"/>
        <v/>
      </c>
      <c r="M117" s="219"/>
      <c r="N117" s="228">
        <f t="shared" si="8"/>
        <v>107</v>
      </c>
      <c r="O117" s="188" t="str">
        <f t="shared" si="9"/>
        <v/>
      </c>
      <c r="P117" s="166" t="str">
        <f>'ادخال درجات الاختبار الثاني '!AM112</f>
        <v/>
      </c>
      <c r="Q117" s="166" t="str">
        <f>'ادخال درجات الاختبار الثاني '!AO112</f>
        <v/>
      </c>
      <c r="R117" s="166" t="str">
        <f>'ادخال درجات الاختبار الثاني '!AQ112</f>
        <v/>
      </c>
      <c r="S117" s="166" t="str">
        <f>'ادخال درجات الاختبار الثاني '!AS112</f>
        <v/>
      </c>
      <c r="T117" s="166" t="str">
        <f>'ادخال درجات الاختبار الثاني '!AU112</f>
        <v/>
      </c>
      <c r="U117" s="166" t="str">
        <f>'ادخال درجات الاختبار الثاني '!AW112</f>
        <v/>
      </c>
      <c r="V117" s="166" t="str">
        <f>'ادخال درجات الاختبار الثاني '!AY112</f>
        <v/>
      </c>
      <c r="W117" s="166" t="str">
        <f>'ادخال درجات الاختبار الثاني '!BA112</f>
        <v/>
      </c>
      <c r="X117" s="166" t="str">
        <f>'ادخال درجات الاختبار الثاني '!BC112</f>
        <v/>
      </c>
      <c r="Y117" s="224" t="str">
        <f>'ادخال درجات الاختبار الثاني '!BE112</f>
        <v/>
      </c>
      <c r="Z117" s="224" t="str">
        <f>'ادخال درجات الاختبار الثاني '!BG112</f>
        <v/>
      </c>
      <c r="AA117" s="224" t="str">
        <f>'ادخال درجات الاختبار الثاني '!BI112</f>
        <v/>
      </c>
      <c r="AB117" s="224" t="str">
        <f>'ادخال درجات الاختبار الثاني '!BK112</f>
        <v/>
      </c>
      <c r="AC117" s="224" t="str">
        <f>'ادخال درجات الاختبار الثاني '!BM112</f>
        <v/>
      </c>
      <c r="AD117" s="224" t="str">
        <f>'ادخال درجات الاختبار الثاني '!BO112</f>
        <v/>
      </c>
      <c r="AE117" s="224" t="str">
        <f>'ادخال درجات الاختبار الثاني '!BQ112</f>
        <v/>
      </c>
      <c r="AF117" s="224" t="str">
        <f>'ادخال درجات الاختبار الثاني '!BS112</f>
        <v/>
      </c>
      <c r="AG117" s="224" t="str">
        <f>'ادخال درجات الاختبار الثاني '!BU112</f>
        <v/>
      </c>
      <c r="AH117" s="224" t="str">
        <f>'ادخال درجات الاختبار الثاني '!BW112</f>
        <v/>
      </c>
      <c r="AI117" s="224" t="str">
        <f>'ادخال درجات الاختبار الثاني '!BY112</f>
        <v/>
      </c>
      <c r="AJ117" s="224" t="str">
        <f>'ادخال درجات الاختبار الثاني '!CA112</f>
        <v/>
      </c>
      <c r="AK117" s="224" t="str">
        <f>'ادخال درجات الاختبار الثاني '!CC112</f>
        <v/>
      </c>
      <c r="AL117" s="224" t="str">
        <f>'ادخال درجات الاختبار الثاني '!CE112</f>
        <v/>
      </c>
      <c r="AM117" s="224" t="str">
        <f>'ادخال درجات الاختبار الثاني '!CG112</f>
        <v/>
      </c>
      <c r="AN117" s="224" t="str">
        <f>'ادخال درجات الاختبار الثاني '!CI112</f>
        <v/>
      </c>
      <c r="AX117" s="91">
        <v>107</v>
      </c>
      <c r="AY117" s="19" t="str">
        <f t="shared" si="10"/>
        <v/>
      </c>
      <c r="AZ117" s="92" t="str">
        <f t="shared" si="11"/>
        <v/>
      </c>
    </row>
    <row r="118" spans="1:52">
      <c r="A118" s="91">
        <f>'ادخال درجات التشخيصي'!A114</f>
        <v>108</v>
      </c>
      <c r="B118" s="19" t="str">
        <f>IF('ادخال درجات الاختبار الثاني '!B113="","",'ادخال درجات الاختبار الثاني '!B113)</f>
        <v/>
      </c>
      <c r="C118" s="19" t="str">
        <f>'ادخال درجات الاختبار الثاني '!AC113</f>
        <v/>
      </c>
      <c r="D118" s="92" t="str">
        <f>'ادخال درجات الاختبار الثاني '!AD113</f>
        <v/>
      </c>
      <c r="G118" t="str">
        <f>IF(B118="","",RANK(D118,$D:$D,1)+COUNTIF(D$11:$D118,D118)-1)</f>
        <v/>
      </c>
      <c r="H118" t="str">
        <f>IF(B118="","",RANK(D118,$D:$D)+COUNTIF($D$11:D118,D118)-1)</f>
        <v/>
      </c>
      <c r="J118" s="91">
        <v>108</v>
      </c>
      <c r="K118" s="19" t="str">
        <f t="shared" si="6"/>
        <v/>
      </c>
      <c r="L118" s="92" t="str">
        <f t="shared" si="7"/>
        <v/>
      </c>
      <c r="M118" s="219"/>
      <c r="N118" s="228">
        <f t="shared" si="8"/>
        <v>108</v>
      </c>
      <c r="O118" s="188" t="str">
        <f t="shared" si="9"/>
        <v/>
      </c>
      <c r="P118" s="166" t="str">
        <f>'ادخال درجات الاختبار الثاني '!AM113</f>
        <v/>
      </c>
      <c r="Q118" s="166" t="str">
        <f>'ادخال درجات الاختبار الثاني '!AO113</f>
        <v/>
      </c>
      <c r="R118" s="166" t="str">
        <f>'ادخال درجات الاختبار الثاني '!AQ113</f>
        <v/>
      </c>
      <c r="S118" s="166" t="str">
        <f>'ادخال درجات الاختبار الثاني '!AS113</f>
        <v/>
      </c>
      <c r="T118" s="166" t="str">
        <f>'ادخال درجات الاختبار الثاني '!AU113</f>
        <v/>
      </c>
      <c r="U118" s="166" t="str">
        <f>'ادخال درجات الاختبار الثاني '!AW113</f>
        <v/>
      </c>
      <c r="V118" s="166" t="str">
        <f>'ادخال درجات الاختبار الثاني '!AY113</f>
        <v/>
      </c>
      <c r="W118" s="166" t="str">
        <f>'ادخال درجات الاختبار الثاني '!BA113</f>
        <v/>
      </c>
      <c r="X118" s="166" t="str">
        <f>'ادخال درجات الاختبار الثاني '!BC113</f>
        <v/>
      </c>
      <c r="Y118" s="224" t="str">
        <f>'ادخال درجات الاختبار الثاني '!BE113</f>
        <v/>
      </c>
      <c r="Z118" s="224" t="str">
        <f>'ادخال درجات الاختبار الثاني '!BG113</f>
        <v/>
      </c>
      <c r="AA118" s="224" t="str">
        <f>'ادخال درجات الاختبار الثاني '!BI113</f>
        <v/>
      </c>
      <c r="AB118" s="224" t="str">
        <f>'ادخال درجات الاختبار الثاني '!BK113</f>
        <v/>
      </c>
      <c r="AC118" s="224" t="str">
        <f>'ادخال درجات الاختبار الثاني '!BM113</f>
        <v/>
      </c>
      <c r="AD118" s="224" t="str">
        <f>'ادخال درجات الاختبار الثاني '!BO113</f>
        <v/>
      </c>
      <c r="AE118" s="224" t="str">
        <f>'ادخال درجات الاختبار الثاني '!BQ113</f>
        <v/>
      </c>
      <c r="AF118" s="224" t="str">
        <f>'ادخال درجات الاختبار الثاني '!BS113</f>
        <v/>
      </c>
      <c r="AG118" s="224" t="str">
        <f>'ادخال درجات الاختبار الثاني '!BU113</f>
        <v/>
      </c>
      <c r="AH118" s="224" t="str">
        <f>'ادخال درجات الاختبار الثاني '!BW113</f>
        <v/>
      </c>
      <c r="AI118" s="224" t="str">
        <f>'ادخال درجات الاختبار الثاني '!BY113</f>
        <v/>
      </c>
      <c r="AJ118" s="224" t="str">
        <f>'ادخال درجات الاختبار الثاني '!CA113</f>
        <v/>
      </c>
      <c r="AK118" s="224" t="str">
        <f>'ادخال درجات الاختبار الثاني '!CC113</f>
        <v/>
      </c>
      <c r="AL118" s="224" t="str">
        <f>'ادخال درجات الاختبار الثاني '!CE113</f>
        <v/>
      </c>
      <c r="AM118" s="224" t="str">
        <f>'ادخال درجات الاختبار الثاني '!CG113</f>
        <v/>
      </c>
      <c r="AN118" s="224" t="str">
        <f>'ادخال درجات الاختبار الثاني '!CI113</f>
        <v/>
      </c>
      <c r="AX118" s="91">
        <v>108</v>
      </c>
      <c r="AY118" s="19" t="str">
        <f t="shared" si="10"/>
        <v/>
      </c>
      <c r="AZ118" s="92" t="str">
        <f t="shared" si="11"/>
        <v/>
      </c>
    </row>
    <row r="119" spans="1:52">
      <c r="A119" s="91">
        <f>'ادخال درجات التشخيصي'!A115</f>
        <v>109</v>
      </c>
      <c r="B119" s="19" t="str">
        <f>IF('ادخال درجات الاختبار الثاني '!B114="","",'ادخال درجات الاختبار الثاني '!B114)</f>
        <v/>
      </c>
      <c r="C119" s="19" t="str">
        <f>'ادخال درجات الاختبار الثاني '!AC114</f>
        <v/>
      </c>
      <c r="D119" s="92" t="str">
        <f>'ادخال درجات الاختبار الثاني '!AD114</f>
        <v/>
      </c>
      <c r="G119" t="str">
        <f>IF(B119="","",RANK(D119,$D:$D,1)+COUNTIF(D$11:$D119,D119)-1)</f>
        <v/>
      </c>
      <c r="H119" t="str">
        <f>IF(B119="","",RANK(D119,$D:$D)+COUNTIF($D$11:D119,D119)-1)</f>
        <v/>
      </c>
      <c r="J119" s="91">
        <v>109</v>
      </c>
      <c r="K119" s="19" t="str">
        <f t="shared" si="6"/>
        <v/>
      </c>
      <c r="L119" s="92" t="str">
        <f t="shared" si="7"/>
        <v/>
      </c>
      <c r="M119" s="219"/>
      <c r="N119" s="228">
        <f t="shared" si="8"/>
        <v>109</v>
      </c>
      <c r="O119" s="188" t="str">
        <f t="shared" si="9"/>
        <v/>
      </c>
      <c r="P119" s="166" t="str">
        <f>'ادخال درجات الاختبار الثاني '!AM114</f>
        <v/>
      </c>
      <c r="Q119" s="166" t="str">
        <f>'ادخال درجات الاختبار الثاني '!AO114</f>
        <v/>
      </c>
      <c r="R119" s="166" t="str">
        <f>'ادخال درجات الاختبار الثاني '!AQ114</f>
        <v/>
      </c>
      <c r="S119" s="166" t="str">
        <f>'ادخال درجات الاختبار الثاني '!AS114</f>
        <v/>
      </c>
      <c r="T119" s="166" t="str">
        <f>'ادخال درجات الاختبار الثاني '!AU114</f>
        <v/>
      </c>
      <c r="U119" s="166" t="str">
        <f>'ادخال درجات الاختبار الثاني '!AW114</f>
        <v/>
      </c>
      <c r="V119" s="166" t="str">
        <f>'ادخال درجات الاختبار الثاني '!AY114</f>
        <v/>
      </c>
      <c r="W119" s="166" t="str">
        <f>'ادخال درجات الاختبار الثاني '!BA114</f>
        <v/>
      </c>
      <c r="X119" s="166" t="str">
        <f>'ادخال درجات الاختبار الثاني '!BC114</f>
        <v/>
      </c>
      <c r="Y119" s="224" t="str">
        <f>'ادخال درجات الاختبار الثاني '!BE114</f>
        <v/>
      </c>
      <c r="Z119" s="224" t="str">
        <f>'ادخال درجات الاختبار الثاني '!BG114</f>
        <v/>
      </c>
      <c r="AA119" s="224" t="str">
        <f>'ادخال درجات الاختبار الثاني '!BI114</f>
        <v/>
      </c>
      <c r="AB119" s="224" t="str">
        <f>'ادخال درجات الاختبار الثاني '!BK114</f>
        <v/>
      </c>
      <c r="AC119" s="224" t="str">
        <f>'ادخال درجات الاختبار الثاني '!BM114</f>
        <v/>
      </c>
      <c r="AD119" s="224" t="str">
        <f>'ادخال درجات الاختبار الثاني '!BO114</f>
        <v/>
      </c>
      <c r="AE119" s="224" t="str">
        <f>'ادخال درجات الاختبار الثاني '!BQ114</f>
        <v/>
      </c>
      <c r="AF119" s="224" t="str">
        <f>'ادخال درجات الاختبار الثاني '!BS114</f>
        <v/>
      </c>
      <c r="AG119" s="224" t="str">
        <f>'ادخال درجات الاختبار الثاني '!BU114</f>
        <v/>
      </c>
      <c r="AH119" s="224" t="str">
        <f>'ادخال درجات الاختبار الثاني '!BW114</f>
        <v/>
      </c>
      <c r="AI119" s="224" t="str">
        <f>'ادخال درجات الاختبار الثاني '!BY114</f>
        <v/>
      </c>
      <c r="AJ119" s="224" t="str">
        <f>'ادخال درجات الاختبار الثاني '!CA114</f>
        <v/>
      </c>
      <c r="AK119" s="224" t="str">
        <f>'ادخال درجات الاختبار الثاني '!CC114</f>
        <v/>
      </c>
      <c r="AL119" s="224" t="str">
        <f>'ادخال درجات الاختبار الثاني '!CE114</f>
        <v/>
      </c>
      <c r="AM119" s="224" t="str">
        <f>'ادخال درجات الاختبار الثاني '!CG114</f>
        <v/>
      </c>
      <c r="AN119" s="224" t="str">
        <f>'ادخال درجات الاختبار الثاني '!CI114</f>
        <v/>
      </c>
      <c r="AX119" s="91">
        <v>109</v>
      </c>
      <c r="AY119" s="19" t="str">
        <f t="shared" si="10"/>
        <v/>
      </c>
      <c r="AZ119" s="92" t="str">
        <f t="shared" si="11"/>
        <v/>
      </c>
    </row>
    <row r="120" spans="1:52">
      <c r="A120" s="91">
        <f>'ادخال درجات التشخيصي'!A116</f>
        <v>110</v>
      </c>
      <c r="B120" s="19" t="str">
        <f>IF('ادخال درجات الاختبار الثاني '!B115="","",'ادخال درجات الاختبار الثاني '!B115)</f>
        <v/>
      </c>
      <c r="C120" s="19" t="str">
        <f>'ادخال درجات الاختبار الثاني '!AC115</f>
        <v/>
      </c>
      <c r="D120" s="92" t="str">
        <f>'ادخال درجات الاختبار الثاني '!AD115</f>
        <v/>
      </c>
      <c r="G120" t="str">
        <f>IF(B120="","",RANK(D120,$D:$D,1)+COUNTIF(D$11:$D120,D120)-1)</f>
        <v/>
      </c>
      <c r="H120" t="str">
        <f>IF(B120="","",RANK(D120,$D:$D)+COUNTIF($D$11:D120,D120)-1)</f>
        <v/>
      </c>
      <c r="J120" s="91">
        <v>110</v>
      </c>
      <c r="K120" s="19" t="str">
        <f t="shared" si="6"/>
        <v/>
      </c>
      <c r="L120" s="92" t="str">
        <f t="shared" si="7"/>
        <v/>
      </c>
      <c r="M120" s="219"/>
      <c r="N120" s="228">
        <f t="shared" si="8"/>
        <v>110</v>
      </c>
      <c r="O120" s="188" t="str">
        <f t="shared" si="9"/>
        <v/>
      </c>
      <c r="P120" s="166" t="str">
        <f>'ادخال درجات الاختبار الثاني '!AM115</f>
        <v/>
      </c>
      <c r="Q120" s="166" t="str">
        <f>'ادخال درجات الاختبار الثاني '!AO115</f>
        <v/>
      </c>
      <c r="R120" s="166" t="str">
        <f>'ادخال درجات الاختبار الثاني '!AQ115</f>
        <v/>
      </c>
      <c r="S120" s="166" t="str">
        <f>'ادخال درجات الاختبار الثاني '!AS115</f>
        <v/>
      </c>
      <c r="T120" s="166" t="str">
        <f>'ادخال درجات الاختبار الثاني '!AU115</f>
        <v/>
      </c>
      <c r="U120" s="166" t="str">
        <f>'ادخال درجات الاختبار الثاني '!AW115</f>
        <v/>
      </c>
      <c r="V120" s="166" t="str">
        <f>'ادخال درجات الاختبار الثاني '!AY115</f>
        <v/>
      </c>
      <c r="W120" s="166" t="str">
        <f>'ادخال درجات الاختبار الثاني '!BA115</f>
        <v/>
      </c>
      <c r="X120" s="166" t="str">
        <f>'ادخال درجات الاختبار الثاني '!BC115</f>
        <v/>
      </c>
      <c r="Y120" s="224" t="str">
        <f>'ادخال درجات الاختبار الثاني '!BE115</f>
        <v/>
      </c>
      <c r="Z120" s="224" t="str">
        <f>'ادخال درجات الاختبار الثاني '!BG115</f>
        <v/>
      </c>
      <c r="AA120" s="224" t="str">
        <f>'ادخال درجات الاختبار الثاني '!BI115</f>
        <v/>
      </c>
      <c r="AB120" s="224" t="str">
        <f>'ادخال درجات الاختبار الثاني '!BK115</f>
        <v/>
      </c>
      <c r="AC120" s="224" t="str">
        <f>'ادخال درجات الاختبار الثاني '!BM115</f>
        <v/>
      </c>
      <c r="AD120" s="224" t="str">
        <f>'ادخال درجات الاختبار الثاني '!BO115</f>
        <v/>
      </c>
      <c r="AE120" s="224" t="str">
        <f>'ادخال درجات الاختبار الثاني '!BQ115</f>
        <v/>
      </c>
      <c r="AF120" s="224" t="str">
        <f>'ادخال درجات الاختبار الثاني '!BS115</f>
        <v/>
      </c>
      <c r="AG120" s="224" t="str">
        <f>'ادخال درجات الاختبار الثاني '!BU115</f>
        <v/>
      </c>
      <c r="AH120" s="224" t="str">
        <f>'ادخال درجات الاختبار الثاني '!BW115</f>
        <v/>
      </c>
      <c r="AI120" s="224" t="str">
        <f>'ادخال درجات الاختبار الثاني '!BY115</f>
        <v/>
      </c>
      <c r="AJ120" s="224" t="str">
        <f>'ادخال درجات الاختبار الثاني '!CA115</f>
        <v/>
      </c>
      <c r="AK120" s="224" t="str">
        <f>'ادخال درجات الاختبار الثاني '!CC115</f>
        <v/>
      </c>
      <c r="AL120" s="224" t="str">
        <f>'ادخال درجات الاختبار الثاني '!CE115</f>
        <v/>
      </c>
      <c r="AM120" s="224" t="str">
        <f>'ادخال درجات الاختبار الثاني '!CG115</f>
        <v/>
      </c>
      <c r="AN120" s="224" t="str">
        <f>'ادخال درجات الاختبار الثاني '!CI115</f>
        <v/>
      </c>
      <c r="AX120" s="91">
        <v>110</v>
      </c>
      <c r="AY120" s="19" t="str">
        <f t="shared" si="10"/>
        <v/>
      </c>
      <c r="AZ120" s="92" t="str">
        <f t="shared" si="11"/>
        <v/>
      </c>
    </row>
    <row r="121" spans="1:52">
      <c r="A121" s="91">
        <f>'ادخال درجات التشخيصي'!A117</f>
        <v>111</v>
      </c>
      <c r="B121" s="19" t="str">
        <f>IF('ادخال درجات الاختبار الثاني '!B116="","",'ادخال درجات الاختبار الثاني '!B116)</f>
        <v/>
      </c>
      <c r="C121" s="19" t="str">
        <f>'ادخال درجات الاختبار الثاني '!AC116</f>
        <v/>
      </c>
      <c r="D121" s="92" t="str">
        <f>'ادخال درجات الاختبار الثاني '!AD116</f>
        <v/>
      </c>
      <c r="G121" t="str">
        <f>IF(B121="","",RANK(D121,$D:$D,1)+COUNTIF(D$11:$D121,D121)-1)</f>
        <v/>
      </c>
      <c r="H121" t="str">
        <f>IF(B121="","",RANK(D121,$D:$D)+COUNTIF($D$11:D121,D121)-1)</f>
        <v/>
      </c>
      <c r="J121" s="91">
        <v>111</v>
      </c>
      <c r="K121" s="19" t="str">
        <f t="shared" si="6"/>
        <v/>
      </c>
      <c r="L121" s="92" t="str">
        <f t="shared" si="7"/>
        <v/>
      </c>
      <c r="M121" s="219"/>
      <c r="N121" s="228">
        <f t="shared" si="8"/>
        <v>111</v>
      </c>
      <c r="O121" s="188" t="str">
        <f t="shared" si="9"/>
        <v/>
      </c>
      <c r="P121" s="166" t="str">
        <f>'ادخال درجات الاختبار الثاني '!AM116</f>
        <v/>
      </c>
      <c r="Q121" s="166" t="str">
        <f>'ادخال درجات الاختبار الثاني '!AO116</f>
        <v/>
      </c>
      <c r="R121" s="166" t="str">
        <f>'ادخال درجات الاختبار الثاني '!AQ116</f>
        <v/>
      </c>
      <c r="S121" s="166" t="str">
        <f>'ادخال درجات الاختبار الثاني '!AS116</f>
        <v/>
      </c>
      <c r="T121" s="166" t="str">
        <f>'ادخال درجات الاختبار الثاني '!AU116</f>
        <v/>
      </c>
      <c r="U121" s="166" t="str">
        <f>'ادخال درجات الاختبار الثاني '!AW116</f>
        <v/>
      </c>
      <c r="V121" s="166" t="str">
        <f>'ادخال درجات الاختبار الثاني '!AY116</f>
        <v/>
      </c>
      <c r="W121" s="166" t="str">
        <f>'ادخال درجات الاختبار الثاني '!BA116</f>
        <v/>
      </c>
      <c r="X121" s="166" t="str">
        <f>'ادخال درجات الاختبار الثاني '!BC116</f>
        <v/>
      </c>
      <c r="Y121" s="224" t="str">
        <f>'ادخال درجات الاختبار الثاني '!BE116</f>
        <v/>
      </c>
      <c r="Z121" s="224" t="str">
        <f>'ادخال درجات الاختبار الثاني '!BG116</f>
        <v/>
      </c>
      <c r="AA121" s="224" t="str">
        <f>'ادخال درجات الاختبار الثاني '!BI116</f>
        <v/>
      </c>
      <c r="AB121" s="224" t="str">
        <f>'ادخال درجات الاختبار الثاني '!BK116</f>
        <v/>
      </c>
      <c r="AC121" s="224" t="str">
        <f>'ادخال درجات الاختبار الثاني '!BM116</f>
        <v/>
      </c>
      <c r="AD121" s="224" t="str">
        <f>'ادخال درجات الاختبار الثاني '!BO116</f>
        <v/>
      </c>
      <c r="AE121" s="224" t="str">
        <f>'ادخال درجات الاختبار الثاني '!BQ116</f>
        <v/>
      </c>
      <c r="AF121" s="224" t="str">
        <f>'ادخال درجات الاختبار الثاني '!BS116</f>
        <v/>
      </c>
      <c r="AG121" s="224" t="str">
        <f>'ادخال درجات الاختبار الثاني '!BU116</f>
        <v/>
      </c>
      <c r="AH121" s="224" t="str">
        <f>'ادخال درجات الاختبار الثاني '!BW116</f>
        <v/>
      </c>
      <c r="AI121" s="224" t="str">
        <f>'ادخال درجات الاختبار الثاني '!BY116</f>
        <v/>
      </c>
      <c r="AJ121" s="224" t="str">
        <f>'ادخال درجات الاختبار الثاني '!CA116</f>
        <v/>
      </c>
      <c r="AK121" s="224" t="str">
        <f>'ادخال درجات الاختبار الثاني '!CC116</f>
        <v/>
      </c>
      <c r="AL121" s="224" t="str">
        <f>'ادخال درجات الاختبار الثاني '!CE116</f>
        <v/>
      </c>
      <c r="AM121" s="224" t="str">
        <f>'ادخال درجات الاختبار الثاني '!CG116</f>
        <v/>
      </c>
      <c r="AN121" s="224" t="str">
        <f>'ادخال درجات الاختبار الثاني '!CI116</f>
        <v/>
      </c>
      <c r="AX121" s="91">
        <v>111</v>
      </c>
      <c r="AY121" s="19" t="str">
        <f t="shared" si="10"/>
        <v/>
      </c>
      <c r="AZ121" s="92" t="str">
        <f t="shared" si="11"/>
        <v/>
      </c>
    </row>
    <row r="122" spans="1:52">
      <c r="A122" s="91">
        <f>'ادخال درجات التشخيصي'!A118</f>
        <v>112</v>
      </c>
      <c r="B122" s="19" t="str">
        <f>IF('ادخال درجات الاختبار الثاني '!B117="","",'ادخال درجات الاختبار الثاني '!B117)</f>
        <v/>
      </c>
      <c r="C122" s="19" t="str">
        <f>'ادخال درجات الاختبار الثاني '!AC117</f>
        <v/>
      </c>
      <c r="D122" s="92" t="str">
        <f>'ادخال درجات الاختبار الثاني '!AD117</f>
        <v/>
      </c>
      <c r="G122" t="str">
        <f>IF(B122="","",RANK(D122,$D:$D,1)+COUNTIF(D$11:$D122,D122)-1)</f>
        <v/>
      </c>
      <c r="H122" t="str">
        <f>IF(B122="","",RANK(D122,$D:$D)+COUNTIF($D$11:D122,D122)-1)</f>
        <v/>
      </c>
      <c r="J122" s="91">
        <v>112</v>
      </c>
      <c r="K122" s="19" t="str">
        <f t="shared" si="6"/>
        <v/>
      </c>
      <c r="L122" s="92" t="str">
        <f t="shared" si="7"/>
        <v/>
      </c>
      <c r="M122" s="219"/>
      <c r="N122" s="228">
        <f t="shared" si="8"/>
        <v>112</v>
      </c>
      <c r="O122" s="188" t="str">
        <f t="shared" si="9"/>
        <v/>
      </c>
      <c r="P122" s="166" t="str">
        <f>'ادخال درجات الاختبار الثاني '!AM117</f>
        <v/>
      </c>
      <c r="Q122" s="166" t="str">
        <f>'ادخال درجات الاختبار الثاني '!AO117</f>
        <v/>
      </c>
      <c r="R122" s="166" t="str">
        <f>'ادخال درجات الاختبار الثاني '!AQ117</f>
        <v/>
      </c>
      <c r="S122" s="166" t="str">
        <f>'ادخال درجات الاختبار الثاني '!AS117</f>
        <v/>
      </c>
      <c r="T122" s="166" t="str">
        <f>'ادخال درجات الاختبار الثاني '!AU117</f>
        <v/>
      </c>
      <c r="U122" s="166" t="str">
        <f>'ادخال درجات الاختبار الثاني '!AW117</f>
        <v/>
      </c>
      <c r="V122" s="166" t="str">
        <f>'ادخال درجات الاختبار الثاني '!AY117</f>
        <v/>
      </c>
      <c r="W122" s="166" t="str">
        <f>'ادخال درجات الاختبار الثاني '!BA117</f>
        <v/>
      </c>
      <c r="X122" s="166" t="str">
        <f>'ادخال درجات الاختبار الثاني '!BC117</f>
        <v/>
      </c>
      <c r="Y122" s="224" t="str">
        <f>'ادخال درجات الاختبار الثاني '!BE117</f>
        <v/>
      </c>
      <c r="Z122" s="224" t="str">
        <f>'ادخال درجات الاختبار الثاني '!BG117</f>
        <v/>
      </c>
      <c r="AA122" s="224" t="str">
        <f>'ادخال درجات الاختبار الثاني '!BI117</f>
        <v/>
      </c>
      <c r="AB122" s="224" t="str">
        <f>'ادخال درجات الاختبار الثاني '!BK117</f>
        <v/>
      </c>
      <c r="AC122" s="224" t="str">
        <f>'ادخال درجات الاختبار الثاني '!BM117</f>
        <v/>
      </c>
      <c r="AD122" s="224" t="str">
        <f>'ادخال درجات الاختبار الثاني '!BO117</f>
        <v/>
      </c>
      <c r="AE122" s="224" t="str">
        <f>'ادخال درجات الاختبار الثاني '!BQ117</f>
        <v/>
      </c>
      <c r="AF122" s="224" t="str">
        <f>'ادخال درجات الاختبار الثاني '!BS117</f>
        <v/>
      </c>
      <c r="AG122" s="224" t="str">
        <f>'ادخال درجات الاختبار الثاني '!BU117</f>
        <v/>
      </c>
      <c r="AH122" s="224" t="str">
        <f>'ادخال درجات الاختبار الثاني '!BW117</f>
        <v/>
      </c>
      <c r="AI122" s="224" t="str">
        <f>'ادخال درجات الاختبار الثاني '!BY117</f>
        <v/>
      </c>
      <c r="AJ122" s="224" t="str">
        <f>'ادخال درجات الاختبار الثاني '!CA117</f>
        <v/>
      </c>
      <c r="AK122" s="224" t="str">
        <f>'ادخال درجات الاختبار الثاني '!CC117</f>
        <v/>
      </c>
      <c r="AL122" s="224" t="str">
        <f>'ادخال درجات الاختبار الثاني '!CE117</f>
        <v/>
      </c>
      <c r="AM122" s="224" t="str">
        <f>'ادخال درجات الاختبار الثاني '!CG117</f>
        <v/>
      </c>
      <c r="AN122" s="224" t="str">
        <f>'ادخال درجات الاختبار الثاني '!CI117</f>
        <v/>
      </c>
      <c r="AX122" s="91">
        <v>112</v>
      </c>
      <c r="AY122" s="19" t="str">
        <f t="shared" si="10"/>
        <v/>
      </c>
      <c r="AZ122" s="92" t="str">
        <f t="shared" si="11"/>
        <v/>
      </c>
    </row>
    <row r="123" spans="1:52">
      <c r="A123" s="91">
        <f>'ادخال درجات التشخيصي'!A119</f>
        <v>113</v>
      </c>
      <c r="B123" s="19" t="str">
        <f>IF('ادخال درجات الاختبار الثاني '!B118="","",'ادخال درجات الاختبار الثاني '!B118)</f>
        <v/>
      </c>
      <c r="C123" s="19" t="str">
        <f>'ادخال درجات الاختبار الثاني '!AC118</f>
        <v/>
      </c>
      <c r="D123" s="92" t="str">
        <f>'ادخال درجات الاختبار الثاني '!AD118</f>
        <v/>
      </c>
      <c r="G123" t="str">
        <f>IF(B123="","",RANK(D123,$D:$D,1)+COUNTIF(D$11:$D123,D123)-1)</f>
        <v/>
      </c>
      <c r="H123" t="str">
        <f>IF(B123="","",RANK(D123,$D:$D)+COUNTIF($D$11:D123,D123)-1)</f>
        <v/>
      </c>
      <c r="J123" s="91">
        <v>113</v>
      </c>
      <c r="K123" s="19" t="str">
        <f t="shared" si="6"/>
        <v/>
      </c>
      <c r="L123" s="92" t="str">
        <f t="shared" si="7"/>
        <v/>
      </c>
      <c r="M123" s="219"/>
      <c r="N123" s="228">
        <f t="shared" si="8"/>
        <v>113</v>
      </c>
      <c r="O123" s="188" t="str">
        <f t="shared" si="9"/>
        <v/>
      </c>
      <c r="P123" s="166" t="str">
        <f>'ادخال درجات الاختبار الثاني '!AM118</f>
        <v/>
      </c>
      <c r="Q123" s="166" t="str">
        <f>'ادخال درجات الاختبار الثاني '!AO118</f>
        <v/>
      </c>
      <c r="R123" s="166" t="str">
        <f>'ادخال درجات الاختبار الثاني '!AQ118</f>
        <v/>
      </c>
      <c r="S123" s="166" t="str">
        <f>'ادخال درجات الاختبار الثاني '!AS118</f>
        <v/>
      </c>
      <c r="T123" s="166" t="str">
        <f>'ادخال درجات الاختبار الثاني '!AU118</f>
        <v/>
      </c>
      <c r="U123" s="166" t="str">
        <f>'ادخال درجات الاختبار الثاني '!AW118</f>
        <v/>
      </c>
      <c r="V123" s="166" t="str">
        <f>'ادخال درجات الاختبار الثاني '!AY118</f>
        <v/>
      </c>
      <c r="W123" s="166" t="str">
        <f>'ادخال درجات الاختبار الثاني '!BA118</f>
        <v/>
      </c>
      <c r="X123" s="166" t="str">
        <f>'ادخال درجات الاختبار الثاني '!BC118</f>
        <v/>
      </c>
      <c r="Y123" s="224" t="str">
        <f>'ادخال درجات الاختبار الثاني '!BE118</f>
        <v/>
      </c>
      <c r="Z123" s="224" t="str">
        <f>'ادخال درجات الاختبار الثاني '!BG118</f>
        <v/>
      </c>
      <c r="AA123" s="224" t="str">
        <f>'ادخال درجات الاختبار الثاني '!BI118</f>
        <v/>
      </c>
      <c r="AB123" s="224" t="str">
        <f>'ادخال درجات الاختبار الثاني '!BK118</f>
        <v/>
      </c>
      <c r="AC123" s="224" t="str">
        <f>'ادخال درجات الاختبار الثاني '!BM118</f>
        <v/>
      </c>
      <c r="AD123" s="224" t="str">
        <f>'ادخال درجات الاختبار الثاني '!BO118</f>
        <v/>
      </c>
      <c r="AE123" s="224" t="str">
        <f>'ادخال درجات الاختبار الثاني '!BQ118</f>
        <v/>
      </c>
      <c r="AF123" s="224" t="str">
        <f>'ادخال درجات الاختبار الثاني '!BS118</f>
        <v/>
      </c>
      <c r="AG123" s="224" t="str">
        <f>'ادخال درجات الاختبار الثاني '!BU118</f>
        <v/>
      </c>
      <c r="AH123" s="224" t="str">
        <f>'ادخال درجات الاختبار الثاني '!BW118</f>
        <v/>
      </c>
      <c r="AI123" s="224" t="str">
        <f>'ادخال درجات الاختبار الثاني '!BY118</f>
        <v/>
      </c>
      <c r="AJ123" s="224" t="str">
        <f>'ادخال درجات الاختبار الثاني '!CA118</f>
        <v/>
      </c>
      <c r="AK123" s="224" t="str">
        <f>'ادخال درجات الاختبار الثاني '!CC118</f>
        <v/>
      </c>
      <c r="AL123" s="224" t="str">
        <f>'ادخال درجات الاختبار الثاني '!CE118</f>
        <v/>
      </c>
      <c r="AM123" s="224" t="str">
        <f>'ادخال درجات الاختبار الثاني '!CG118</f>
        <v/>
      </c>
      <c r="AN123" s="224" t="str">
        <f>'ادخال درجات الاختبار الثاني '!CI118</f>
        <v/>
      </c>
      <c r="AX123" s="91">
        <v>113</v>
      </c>
      <c r="AY123" s="19" t="str">
        <f t="shared" si="10"/>
        <v/>
      </c>
      <c r="AZ123" s="92" t="str">
        <f t="shared" si="11"/>
        <v/>
      </c>
    </row>
    <row r="124" spans="1:52">
      <c r="A124" s="91">
        <f>'ادخال درجات التشخيصي'!A120</f>
        <v>114</v>
      </c>
      <c r="B124" s="19" t="str">
        <f>IF('ادخال درجات الاختبار الثاني '!B119="","",'ادخال درجات الاختبار الثاني '!B119)</f>
        <v/>
      </c>
      <c r="C124" s="19" t="str">
        <f>'ادخال درجات الاختبار الثاني '!AC119</f>
        <v/>
      </c>
      <c r="D124" s="92" t="str">
        <f>'ادخال درجات الاختبار الثاني '!AD119</f>
        <v/>
      </c>
      <c r="G124" t="str">
        <f>IF(B124="","",RANK(D124,$D:$D,1)+COUNTIF(D$11:$D124,D124)-1)</f>
        <v/>
      </c>
      <c r="H124" t="str">
        <f>IF(B124="","",RANK(D124,$D:$D)+COUNTIF($D$11:D124,D124)-1)</f>
        <v/>
      </c>
      <c r="J124" s="91">
        <v>114</v>
      </c>
      <c r="K124" s="19" t="str">
        <f t="shared" si="6"/>
        <v/>
      </c>
      <c r="L124" s="92" t="str">
        <f t="shared" si="7"/>
        <v/>
      </c>
      <c r="M124" s="219"/>
      <c r="N124" s="228">
        <f t="shared" si="8"/>
        <v>114</v>
      </c>
      <c r="O124" s="188" t="str">
        <f t="shared" si="9"/>
        <v/>
      </c>
      <c r="P124" s="166" t="str">
        <f>'ادخال درجات الاختبار الثاني '!AM119</f>
        <v/>
      </c>
      <c r="Q124" s="166" t="str">
        <f>'ادخال درجات الاختبار الثاني '!AO119</f>
        <v/>
      </c>
      <c r="R124" s="166" t="str">
        <f>'ادخال درجات الاختبار الثاني '!AQ119</f>
        <v/>
      </c>
      <c r="S124" s="166" t="str">
        <f>'ادخال درجات الاختبار الثاني '!AS119</f>
        <v/>
      </c>
      <c r="T124" s="166" t="str">
        <f>'ادخال درجات الاختبار الثاني '!AU119</f>
        <v/>
      </c>
      <c r="U124" s="166" t="str">
        <f>'ادخال درجات الاختبار الثاني '!AW119</f>
        <v/>
      </c>
      <c r="V124" s="166" t="str">
        <f>'ادخال درجات الاختبار الثاني '!AY119</f>
        <v/>
      </c>
      <c r="W124" s="166" t="str">
        <f>'ادخال درجات الاختبار الثاني '!BA119</f>
        <v/>
      </c>
      <c r="X124" s="166" t="str">
        <f>'ادخال درجات الاختبار الثاني '!BC119</f>
        <v/>
      </c>
      <c r="Y124" s="224" t="str">
        <f>'ادخال درجات الاختبار الثاني '!BE119</f>
        <v/>
      </c>
      <c r="Z124" s="224" t="str">
        <f>'ادخال درجات الاختبار الثاني '!BG119</f>
        <v/>
      </c>
      <c r="AA124" s="224" t="str">
        <f>'ادخال درجات الاختبار الثاني '!BI119</f>
        <v/>
      </c>
      <c r="AB124" s="224" t="str">
        <f>'ادخال درجات الاختبار الثاني '!BK119</f>
        <v/>
      </c>
      <c r="AC124" s="224" t="str">
        <f>'ادخال درجات الاختبار الثاني '!BM119</f>
        <v/>
      </c>
      <c r="AD124" s="224" t="str">
        <f>'ادخال درجات الاختبار الثاني '!BO119</f>
        <v/>
      </c>
      <c r="AE124" s="224" t="str">
        <f>'ادخال درجات الاختبار الثاني '!BQ119</f>
        <v/>
      </c>
      <c r="AF124" s="224" t="str">
        <f>'ادخال درجات الاختبار الثاني '!BS119</f>
        <v/>
      </c>
      <c r="AG124" s="224" t="str">
        <f>'ادخال درجات الاختبار الثاني '!BU119</f>
        <v/>
      </c>
      <c r="AH124" s="224" t="str">
        <f>'ادخال درجات الاختبار الثاني '!BW119</f>
        <v/>
      </c>
      <c r="AI124" s="224" t="str">
        <f>'ادخال درجات الاختبار الثاني '!BY119</f>
        <v/>
      </c>
      <c r="AJ124" s="224" t="str">
        <f>'ادخال درجات الاختبار الثاني '!CA119</f>
        <v/>
      </c>
      <c r="AK124" s="224" t="str">
        <f>'ادخال درجات الاختبار الثاني '!CC119</f>
        <v/>
      </c>
      <c r="AL124" s="224" t="str">
        <f>'ادخال درجات الاختبار الثاني '!CE119</f>
        <v/>
      </c>
      <c r="AM124" s="224" t="str">
        <f>'ادخال درجات الاختبار الثاني '!CG119</f>
        <v/>
      </c>
      <c r="AN124" s="224" t="str">
        <f>'ادخال درجات الاختبار الثاني '!CI119</f>
        <v/>
      </c>
      <c r="AX124" s="91">
        <v>114</v>
      </c>
      <c r="AY124" s="19" t="str">
        <f t="shared" si="10"/>
        <v/>
      </c>
      <c r="AZ124" s="92" t="str">
        <f t="shared" si="11"/>
        <v/>
      </c>
    </row>
    <row r="125" spans="1:52">
      <c r="A125" s="91">
        <f>'ادخال درجات التشخيصي'!A121</f>
        <v>115</v>
      </c>
      <c r="B125" s="19" t="str">
        <f>IF('ادخال درجات الاختبار الثاني '!B120="","",'ادخال درجات الاختبار الثاني '!B120)</f>
        <v/>
      </c>
      <c r="C125" s="19" t="str">
        <f>'ادخال درجات الاختبار الثاني '!AC120</f>
        <v/>
      </c>
      <c r="D125" s="92" t="str">
        <f>'ادخال درجات الاختبار الثاني '!AD120</f>
        <v/>
      </c>
      <c r="G125" t="str">
        <f>IF(B125="","",RANK(D125,$D:$D,1)+COUNTIF(D$11:$D125,D125)-1)</f>
        <v/>
      </c>
      <c r="H125" t="str">
        <f>IF(B125="","",RANK(D125,$D:$D)+COUNTIF($D$11:D125,D125)-1)</f>
        <v/>
      </c>
      <c r="J125" s="91">
        <v>115</v>
      </c>
      <c r="K125" s="19" t="str">
        <f t="shared" si="6"/>
        <v/>
      </c>
      <c r="L125" s="92" t="str">
        <f t="shared" si="7"/>
        <v/>
      </c>
      <c r="M125" s="219"/>
      <c r="N125" s="228">
        <f t="shared" si="8"/>
        <v>115</v>
      </c>
      <c r="O125" s="188" t="str">
        <f t="shared" si="9"/>
        <v/>
      </c>
      <c r="P125" s="166" t="str">
        <f>'ادخال درجات الاختبار الثاني '!AM120</f>
        <v/>
      </c>
      <c r="Q125" s="166" t="str">
        <f>'ادخال درجات الاختبار الثاني '!AO120</f>
        <v/>
      </c>
      <c r="R125" s="166" t="str">
        <f>'ادخال درجات الاختبار الثاني '!AQ120</f>
        <v/>
      </c>
      <c r="S125" s="166" t="str">
        <f>'ادخال درجات الاختبار الثاني '!AS120</f>
        <v/>
      </c>
      <c r="T125" s="166" t="str">
        <f>'ادخال درجات الاختبار الثاني '!AU120</f>
        <v/>
      </c>
      <c r="U125" s="166" t="str">
        <f>'ادخال درجات الاختبار الثاني '!AW120</f>
        <v/>
      </c>
      <c r="V125" s="166" t="str">
        <f>'ادخال درجات الاختبار الثاني '!AY120</f>
        <v/>
      </c>
      <c r="W125" s="166" t="str">
        <f>'ادخال درجات الاختبار الثاني '!BA120</f>
        <v/>
      </c>
      <c r="X125" s="166" t="str">
        <f>'ادخال درجات الاختبار الثاني '!BC120</f>
        <v/>
      </c>
      <c r="Y125" s="224" t="str">
        <f>'ادخال درجات الاختبار الثاني '!BE120</f>
        <v/>
      </c>
      <c r="Z125" s="224" t="str">
        <f>'ادخال درجات الاختبار الثاني '!BG120</f>
        <v/>
      </c>
      <c r="AA125" s="224" t="str">
        <f>'ادخال درجات الاختبار الثاني '!BI120</f>
        <v/>
      </c>
      <c r="AB125" s="224" t="str">
        <f>'ادخال درجات الاختبار الثاني '!BK120</f>
        <v/>
      </c>
      <c r="AC125" s="224" t="str">
        <f>'ادخال درجات الاختبار الثاني '!BM120</f>
        <v/>
      </c>
      <c r="AD125" s="224" t="str">
        <f>'ادخال درجات الاختبار الثاني '!BO120</f>
        <v/>
      </c>
      <c r="AE125" s="224" t="str">
        <f>'ادخال درجات الاختبار الثاني '!BQ120</f>
        <v/>
      </c>
      <c r="AF125" s="224" t="str">
        <f>'ادخال درجات الاختبار الثاني '!BS120</f>
        <v/>
      </c>
      <c r="AG125" s="224" t="str">
        <f>'ادخال درجات الاختبار الثاني '!BU120</f>
        <v/>
      </c>
      <c r="AH125" s="224" t="str">
        <f>'ادخال درجات الاختبار الثاني '!BW120</f>
        <v/>
      </c>
      <c r="AI125" s="224" t="str">
        <f>'ادخال درجات الاختبار الثاني '!BY120</f>
        <v/>
      </c>
      <c r="AJ125" s="224" t="str">
        <f>'ادخال درجات الاختبار الثاني '!CA120</f>
        <v/>
      </c>
      <c r="AK125" s="224" t="str">
        <f>'ادخال درجات الاختبار الثاني '!CC120</f>
        <v/>
      </c>
      <c r="AL125" s="224" t="str">
        <f>'ادخال درجات الاختبار الثاني '!CE120</f>
        <v/>
      </c>
      <c r="AM125" s="224" t="str">
        <f>'ادخال درجات الاختبار الثاني '!CG120</f>
        <v/>
      </c>
      <c r="AN125" s="224" t="str">
        <f>'ادخال درجات الاختبار الثاني '!CI120</f>
        <v/>
      </c>
      <c r="AX125" s="91">
        <v>115</v>
      </c>
      <c r="AY125" s="19" t="str">
        <f t="shared" si="10"/>
        <v/>
      </c>
      <c r="AZ125" s="92" t="str">
        <f t="shared" si="11"/>
        <v/>
      </c>
    </row>
    <row r="126" spans="1:52">
      <c r="A126" s="91">
        <f>'ادخال درجات التشخيصي'!A122</f>
        <v>116</v>
      </c>
      <c r="B126" s="19" t="str">
        <f>IF('ادخال درجات الاختبار الثاني '!B121="","",'ادخال درجات الاختبار الثاني '!B121)</f>
        <v/>
      </c>
      <c r="C126" s="19" t="str">
        <f>'ادخال درجات الاختبار الثاني '!AC121</f>
        <v/>
      </c>
      <c r="D126" s="92" t="str">
        <f>'ادخال درجات الاختبار الثاني '!AD121</f>
        <v/>
      </c>
      <c r="G126" t="str">
        <f>IF(B126="","",RANK(D126,$D:$D,1)+COUNTIF(D$11:$D126,D126)-1)</f>
        <v/>
      </c>
      <c r="H126" t="str">
        <f>IF(B126="","",RANK(D126,$D:$D)+COUNTIF($D$11:D126,D126)-1)</f>
        <v/>
      </c>
      <c r="J126" s="91">
        <v>116</v>
      </c>
      <c r="K126" s="19" t="str">
        <f t="shared" si="6"/>
        <v/>
      </c>
      <c r="L126" s="92" t="str">
        <f t="shared" si="7"/>
        <v/>
      </c>
      <c r="M126" s="219"/>
      <c r="N126" s="228">
        <f t="shared" si="8"/>
        <v>116</v>
      </c>
      <c r="O126" s="188" t="str">
        <f t="shared" si="9"/>
        <v/>
      </c>
      <c r="P126" s="166" t="str">
        <f>'ادخال درجات الاختبار الثاني '!AM121</f>
        <v/>
      </c>
      <c r="Q126" s="166" t="str">
        <f>'ادخال درجات الاختبار الثاني '!AO121</f>
        <v/>
      </c>
      <c r="R126" s="166" t="str">
        <f>'ادخال درجات الاختبار الثاني '!AQ121</f>
        <v/>
      </c>
      <c r="S126" s="166" t="str">
        <f>'ادخال درجات الاختبار الثاني '!AS121</f>
        <v/>
      </c>
      <c r="T126" s="166" t="str">
        <f>'ادخال درجات الاختبار الثاني '!AU121</f>
        <v/>
      </c>
      <c r="U126" s="166" t="str">
        <f>'ادخال درجات الاختبار الثاني '!AW121</f>
        <v/>
      </c>
      <c r="V126" s="166" t="str">
        <f>'ادخال درجات الاختبار الثاني '!AY121</f>
        <v/>
      </c>
      <c r="W126" s="166" t="str">
        <f>'ادخال درجات الاختبار الثاني '!BA121</f>
        <v/>
      </c>
      <c r="X126" s="166" t="str">
        <f>'ادخال درجات الاختبار الثاني '!BC121</f>
        <v/>
      </c>
      <c r="Y126" s="224" t="str">
        <f>'ادخال درجات الاختبار الثاني '!BE121</f>
        <v/>
      </c>
      <c r="Z126" s="224" t="str">
        <f>'ادخال درجات الاختبار الثاني '!BG121</f>
        <v/>
      </c>
      <c r="AA126" s="224" t="str">
        <f>'ادخال درجات الاختبار الثاني '!BI121</f>
        <v/>
      </c>
      <c r="AB126" s="224" t="str">
        <f>'ادخال درجات الاختبار الثاني '!BK121</f>
        <v/>
      </c>
      <c r="AC126" s="224" t="str">
        <f>'ادخال درجات الاختبار الثاني '!BM121</f>
        <v/>
      </c>
      <c r="AD126" s="224" t="str">
        <f>'ادخال درجات الاختبار الثاني '!BO121</f>
        <v/>
      </c>
      <c r="AE126" s="224" t="str">
        <f>'ادخال درجات الاختبار الثاني '!BQ121</f>
        <v/>
      </c>
      <c r="AF126" s="224" t="str">
        <f>'ادخال درجات الاختبار الثاني '!BS121</f>
        <v/>
      </c>
      <c r="AG126" s="224" t="str">
        <f>'ادخال درجات الاختبار الثاني '!BU121</f>
        <v/>
      </c>
      <c r="AH126" s="224" t="str">
        <f>'ادخال درجات الاختبار الثاني '!BW121</f>
        <v/>
      </c>
      <c r="AI126" s="224" t="str">
        <f>'ادخال درجات الاختبار الثاني '!BY121</f>
        <v/>
      </c>
      <c r="AJ126" s="224" t="str">
        <f>'ادخال درجات الاختبار الثاني '!CA121</f>
        <v/>
      </c>
      <c r="AK126" s="224" t="str">
        <f>'ادخال درجات الاختبار الثاني '!CC121</f>
        <v/>
      </c>
      <c r="AL126" s="224" t="str">
        <f>'ادخال درجات الاختبار الثاني '!CE121</f>
        <v/>
      </c>
      <c r="AM126" s="224" t="str">
        <f>'ادخال درجات الاختبار الثاني '!CG121</f>
        <v/>
      </c>
      <c r="AN126" s="224" t="str">
        <f>'ادخال درجات الاختبار الثاني '!CI121</f>
        <v/>
      </c>
      <c r="AX126" s="91">
        <v>116</v>
      </c>
      <c r="AY126" s="19" t="str">
        <f t="shared" si="10"/>
        <v/>
      </c>
      <c r="AZ126" s="92" t="str">
        <f t="shared" si="11"/>
        <v/>
      </c>
    </row>
    <row r="127" spans="1:52">
      <c r="A127" s="91">
        <f>'ادخال درجات التشخيصي'!A123</f>
        <v>117</v>
      </c>
      <c r="B127" s="19" t="str">
        <f>IF('ادخال درجات الاختبار الثاني '!B122="","",'ادخال درجات الاختبار الثاني '!B122)</f>
        <v/>
      </c>
      <c r="C127" s="19" t="str">
        <f>'ادخال درجات الاختبار الثاني '!AC122</f>
        <v/>
      </c>
      <c r="D127" s="92" t="str">
        <f>'ادخال درجات الاختبار الثاني '!AD122</f>
        <v/>
      </c>
      <c r="G127" t="str">
        <f>IF(B127="","",RANK(D127,$D:$D,1)+COUNTIF(D$11:$D127,D127)-1)</f>
        <v/>
      </c>
      <c r="H127" t="str">
        <f>IF(B127="","",RANK(D127,$D:$D)+COUNTIF($D$11:D127,D127)-1)</f>
        <v/>
      </c>
      <c r="J127" s="91">
        <v>117</v>
      </c>
      <c r="K127" s="19" t="str">
        <f t="shared" si="6"/>
        <v/>
      </c>
      <c r="L127" s="92" t="str">
        <f t="shared" si="7"/>
        <v/>
      </c>
      <c r="M127" s="219"/>
      <c r="N127" s="228">
        <f t="shared" si="8"/>
        <v>117</v>
      </c>
      <c r="O127" s="188" t="str">
        <f t="shared" si="9"/>
        <v/>
      </c>
      <c r="P127" s="166" t="str">
        <f>'ادخال درجات الاختبار الثاني '!AM122</f>
        <v/>
      </c>
      <c r="Q127" s="166" t="str">
        <f>'ادخال درجات الاختبار الثاني '!AO122</f>
        <v/>
      </c>
      <c r="R127" s="166" t="str">
        <f>'ادخال درجات الاختبار الثاني '!AQ122</f>
        <v/>
      </c>
      <c r="S127" s="166" t="str">
        <f>'ادخال درجات الاختبار الثاني '!AS122</f>
        <v/>
      </c>
      <c r="T127" s="166" t="str">
        <f>'ادخال درجات الاختبار الثاني '!AU122</f>
        <v/>
      </c>
      <c r="U127" s="166" t="str">
        <f>'ادخال درجات الاختبار الثاني '!AW122</f>
        <v/>
      </c>
      <c r="V127" s="166" t="str">
        <f>'ادخال درجات الاختبار الثاني '!AY122</f>
        <v/>
      </c>
      <c r="W127" s="166" t="str">
        <f>'ادخال درجات الاختبار الثاني '!BA122</f>
        <v/>
      </c>
      <c r="X127" s="166" t="str">
        <f>'ادخال درجات الاختبار الثاني '!BC122</f>
        <v/>
      </c>
      <c r="Y127" s="224" t="str">
        <f>'ادخال درجات الاختبار الثاني '!BE122</f>
        <v/>
      </c>
      <c r="Z127" s="224" t="str">
        <f>'ادخال درجات الاختبار الثاني '!BG122</f>
        <v/>
      </c>
      <c r="AA127" s="224" t="str">
        <f>'ادخال درجات الاختبار الثاني '!BI122</f>
        <v/>
      </c>
      <c r="AB127" s="224" t="str">
        <f>'ادخال درجات الاختبار الثاني '!BK122</f>
        <v/>
      </c>
      <c r="AC127" s="224" t="str">
        <f>'ادخال درجات الاختبار الثاني '!BM122</f>
        <v/>
      </c>
      <c r="AD127" s="224" t="str">
        <f>'ادخال درجات الاختبار الثاني '!BO122</f>
        <v/>
      </c>
      <c r="AE127" s="224" t="str">
        <f>'ادخال درجات الاختبار الثاني '!BQ122</f>
        <v/>
      </c>
      <c r="AF127" s="224" t="str">
        <f>'ادخال درجات الاختبار الثاني '!BS122</f>
        <v/>
      </c>
      <c r="AG127" s="224" t="str">
        <f>'ادخال درجات الاختبار الثاني '!BU122</f>
        <v/>
      </c>
      <c r="AH127" s="224" t="str">
        <f>'ادخال درجات الاختبار الثاني '!BW122</f>
        <v/>
      </c>
      <c r="AI127" s="224" t="str">
        <f>'ادخال درجات الاختبار الثاني '!BY122</f>
        <v/>
      </c>
      <c r="AJ127" s="224" t="str">
        <f>'ادخال درجات الاختبار الثاني '!CA122</f>
        <v/>
      </c>
      <c r="AK127" s="224" t="str">
        <f>'ادخال درجات الاختبار الثاني '!CC122</f>
        <v/>
      </c>
      <c r="AL127" s="224" t="str">
        <f>'ادخال درجات الاختبار الثاني '!CE122</f>
        <v/>
      </c>
      <c r="AM127" s="224" t="str">
        <f>'ادخال درجات الاختبار الثاني '!CG122</f>
        <v/>
      </c>
      <c r="AN127" s="224" t="str">
        <f>'ادخال درجات الاختبار الثاني '!CI122</f>
        <v/>
      </c>
      <c r="AX127" s="91">
        <v>117</v>
      </c>
      <c r="AY127" s="19" t="str">
        <f t="shared" si="10"/>
        <v/>
      </c>
      <c r="AZ127" s="92" t="str">
        <f t="shared" si="11"/>
        <v/>
      </c>
    </row>
    <row r="128" spans="1:52">
      <c r="A128" s="91">
        <f>'ادخال درجات التشخيصي'!A124</f>
        <v>118</v>
      </c>
      <c r="B128" s="19" t="str">
        <f>IF('ادخال درجات الاختبار الثاني '!B123="","",'ادخال درجات الاختبار الثاني '!B123)</f>
        <v/>
      </c>
      <c r="C128" s="19" t="str">
        <f>'ادخال درجات الاختبار الثاني '!AC123</f>
        <v/>
      </c>
      <c r="D128" s="92" t="str">
        <f>'ادخال درجات الاختبار الثاني '!AD123</f>
        <v/>
      </c>
      <c r="G128" t="str">
        <f>IF(B128="","",RANK(D128,$D:$D,1)+COUNTIF(D$11:$D128,D128)-1)</f>
        <v/>
      </c>
      <c r="H128" t="str">
        <f>IF(B128="","",RANK(D128,$D:$D)+COUNTIF($D$11:D128,D128)-1)</f>
        <v/>
      </c>
      <c r="J128" s="91">
        <v>118</v>
      </c>
      <c r="K128" s="19" t="str">
        <f t="shared" si="6"/>
        <v/>
      </c>
      <c r="L128" s="92" t="str">
        <f t="shared" si="7"/>
        <v/>
      </c>
      <c r="M128" s="219"/>
      <c r="N128" s="228">
        <f t="shared" si="8"/>
        <v>118</v>
      </c>
      <c r="O128" s="188" t="str">
        <f t="shared" si="9"/>
        <v/>
      </c>
      <c r="P128" s="166" t="str">
        <f>'ادخال درجات الاختبار الثاني '!AM123</f>
        <v/>
      </c>
      <c r="Q128" s="166" t="str">
        <f>'ادخال درجات الاختبار الثاني '!AO123</f>
        <v/>
      </c>
      <c r="R128" s="166" t="str">
        <f>'ادخال درجات الاختبار الثاني '!AQ123</f>
        <v/>
      </c>
      <c r="S128" s="166" t="str">
        <f>'ادخال درجات الاختبار الثاني '!AS123</f>
        <v/>
      </c>
      <c r="T128" s="166" t="str">
        <f>'ادخال درجات الاختبار الثاني '!AU123</f>
        <v/>
      </c>
      <c r="U128" s="166" t="str">
        <f>'ادخال درجات الاختبار الثاني '!AW123</f>
        <v/>
      </c>
      <c r="V128" s="166" t="str">
        <f>'ادخال درجات الاختبار الثاني '!AY123</f>
        <v/>
      </c>
      <c r="W128" s="166" t="str">
        <f>'ادخال درجات الاختبار الثاني '!BA123</f>
        <v/>
      </c>
      <c r="X128" s="166" t="str">
        <f>'ادخال درجات الاختبار الثاني '!BC123</f>
        <v/>
      </c>
      <c r="Y128" s="224" t="str">
        <f>'ادخال درجات الاختبار الثاني '!BE123</f>
        <v/>
      </c>
      <c r="Z128" s="224" t="str">
        <f>'ادخال درجات الاختبار الثاني '!BG123</f>
        <v/>
      </c>
      <c r="AA128" s="224" t="str">
        <f>'ادخال درجات الاختبار الثاني '!BI123</f>
        <v/>
      </c>
      <c r="AB128" s="224" t="str">
        <f>'ادخال درجات الاختبار الثاني '!BK123</f>
        <v/>
      </c>
      <c r="AC128" s="224" t="str">
        <f>'ادخال درجات الاختبار الثاني '!BM123</f>
        <v/>
      </c>
      <c r="AD128" s="224" t="str">
        <f>'ادخال درجات الاختبار الثاني '!BO123</f>
        <v/>
      </c>
      <c r="AE128" s="224" t="str">
        <f>'ادخال درجات الاختبار الثاني '!BQ123</f>
        <v/>
      </c>
      <c r="AF128" s="224" t="str">
        <f>'ادخال درجات الاختبار الثاني '!BS123</f>
        <v/>
      </c>
      <c r="AG128" s="224" t="str">
        <f>'ادخال درجات الاختبار الثاني '!BU123</f>
        <v/>
      </c>
      <c r="AH128" s="224" t="str">
        <f>'ادخال درجات الاختبار الثاني '!BW123</f>
        <v/>
      </c>
      <c r="AI128" s="224" t="str">
        <f>'ادخال درجات الاختبار الثاني '!BY123</f>
        <v/>
      </c>
      <c r="AJ128" s="224" t="str">
        <f>'ادخال درجات الاختبار الثاني '!CA123</f>
        <v/>
      </c>
      <c r="AK128" s="224" t="str">
        <f>'ادخال درجات الاختبار الثاني '!CC123</f>
        <v/>
      </c>
      <c r="AL128" s="224" t="str">
        <f>'ادخال درجات الاختبار الثاني '!CE123</f>
        <v/>
      </c>
      <c r="AM128" s="224" t="str">
        <f>'ادخال درجات الاختبار الثاني '!CG123</f>
        <v/>
      </c>
      <c r="AN128" s="224" t="str">
        <f>'ادخال درجات الاختبار الثاني '!CI123</f>
        <v/>
      </c>
      <c r="AX128" s="91">
        <v>118</v>
      </c>
      <c r="AY128" s="19" t="str">
        <f t="shared" si="10"/>
        <v/>
      </c>
      <c r="AZ128" s="92" t="str">
        <f t="shared" si="11"/>
        <v/>
      </c>
    </row>
    <row r="129" spans="1:52">
      <c r="A129" s="91">
        <f>'ادخال درجات التشخيصي'!A125</f>
        <v>119</v>
      </c>
      <c r="B129" s="19" t="str">
        <f>IF('ادخال درجات الاختبار الثاني '!B124="","",'ادخال درجات الاختبار الثاني '!B124)</f>
        <v/>
      </c>
      <c r="C129" s="19" t="str">
        <f>'ادخال درجات الاختبار الثاني '!AC124</f>
        <v/>
      </c>
      <c r="D129" s="92" t="str">
        <f>'ادخال درجات الاختبار الثاني '!AD124</f>
        <v/>
      </c>
      <c r="G129" t="str">
        <f>IF(B129="","",RANK(D129,$D:$D,1)+COUNTIF(D$11:$D129,D129)-1)</f>
        <v/>
      </c>
      <c r="H129" t="str">
        <f>IF(B129="","",RANK(D129,$D:$D)+COUNTIF($D$11:D129,D129)-1)</f>
        <v/>
      </c>
      <c r="J129" s="91">
        <v>119</v>
      </c>
      <c r="K129" s="19" t="str">
        <f t="shared" si="6"/>
        <v/>
      </c>
      <c r="L129" s="92" t="str">
        <f t="shared" si="7"/>
        <v/>
      </c>
      <c r="M129" s="219"/>
      <c r="N129" s="228">
        <f t="shared" si="8"/>
        <v>119</v>
      </c>
      <c r="O129" s="188" t="str">
        <f t="shared" si="9"/>
        <v/>
      </c>
      <c r="P129" s="166" t="str">
        <f>'ادخال درجات الاختبار الثاني '!AM124</f>
        <v/>
      </c>
      <c r="Q129" s="166" t="str">
        <f>'ادخال درجات الاختبار الثاني '!AO124</f>
        <v/>
      </c>
      <c r="R129" s="166" t="str">
        <f>'ادخال درجات الاختبار الثاني '!AQ124</f>
        <v/>
      </c>
      <c r="S129" s="166" t="str">
        <f>'ادخال درجات الاختبار الثاني '!AS124</f>
        <v/>
      </c>
      <c r="T129" s="166" t="str">
        <f>'ادخال درجات الاختبار الثاني '!AU124</f>
        <v/>
      </c>
      <c r="U129" s="166" t="str">
        <f>'ادخال درجات الاختبار الثاني '!AW124</f>
        <v/>
      </c>
      <c r="V129" s="166" t="str">
        <f>'ادخال درجات الاختبار الثاني '!AY124</f>
        <v/>
      </c>
      <c r="W129" s="166" t="str">
        <f>'ادخال درجات الاختبار الثاني '!BA124</f>
        <v/>
      </c>
      <c r="X129" s="166" t="str">
        <f>'ادخال درجات الاختبار الثاني '!BC124</f>
        <v/>
      </c>
      <c r="Y129" s="224" t="str">
        <f>'ادخال درجات الاختبار الثاني '!BE124</f>
        <v/>
      </c>
      <c r="Z129" s="224" t="str">
        <f>'ادخال درجات الاختبار الثاني '!BG124</f>
        <v/>
      </c>
      <c r="AA129" s="224" t="str">
        <f>'ادخال درجات الاختبار الثاني '!BI124</f>
        <v/>
      </c>
      <c r="AB129" s="224" t="str">
        <f>'ادخال درجات الاختبار الثاني '!BK124</f>
        <v/>
      </c>
      <c r="AC129" s="224" t="str">
        <f>'ادخال درجات الاختبار الثاني '!BM124</f>
        <v/>
      </c>
      <c r="AD129" s="224" t="str">
        <f>'ادخال درجات الاختبار الثاني '!BO124</f>
        <v/>
      </c>
      <c r="AE129" s="224" t="str">
        <f>'ادخال درجات الاختبار الثاني '!BQ124</f>
        <v/>
      </c>
      <c r="AF129" s="224" t="str">
        <f>'ادخال درجات الاختبار الثاني '!BS124</f>
        <v/>
      </c>
      <c r="AG129" s="224" t="str">
        <f>'ادخال درجات الاختبار الثاني '!BU124</f>
        <v/>
      </c>
      <c r="AH129" s="224" t="str">
        <f>'ادخال درجات الاختبار الثاني '!BW124</f>
        <v/>
      </c>
      <c r="AI129" s="224" t="str">
        <f>'ادخال درجات الاختبار الثاني '!BY124</f>
        <v/>
      </c>
      <c r="AJ129" s="224" t="str">
        <f>'ادخال درجات الاختبار الثاني '!CA124</f>
        <v/>
      </c>
      <c r="AK129" s="224" t="str">
        <f>'ادخال درجات الاختبار الثاني '!CC124</f>
        <v/>
      </c>
      <c r="AL129" s="224" t="str">
        <f>'ادخال درجات الاختبار الثاني '!CE124</f>
        <v/>
      </c>
      <c r="AM129" s="224" t="str">
        <f>'ادخال درجات الاختبار الثاني '!CG124</f>
        <v/>
      </c>
      <c r="AN129" s="224" t="str">
        <f>'ادخال درجات الاختبار الثاني '!CI124</f>
        <v/>
      </c>
      <c r="AX129" s="91">
        <v>119</v>
      </c>
      <c r="AY129" s="19" t="str">
        <f t="shared" si="10"/>
        <v/>
      </c>
      <c r="AZ129" s="92" t="str">
        <f t="shared" si="11"/>
        <v/>
      </c>
    </row>
    <row r="130" spans="1:52">
      <c r="A130" s="91">
        <f>'ادخال درجات التشخيصي'!A126</f>
        <v>120</v>
      </c>
      <c r="B130" s="19" t="str">
        <f>IF('ادخال درجات الاختبار الثاني '!B125="","",'ادخال درجات الاختبار الثاني '!B125)</f>
        <v/>
      </c>
      <c r="C130" s="19" t="str">
        <f>'ادخال درجات الاختبار الثاني '!AC125</f>
        <v/>
      </c>
      <c r="D130" s="92" t="str">
        <f>'ادخال درجات الاختبار الثاني '!AD125</f>
        <v/>
      </c>
      <c r="G130" t="str">
        <f>IF(B130="","",RANK(D130,$D:$D,1)+COUNTIF(D$11:$D130,D130)-1)</f>
        <v/>
      </c>
      <c r="H130" t="str">
        <f>IF(B130="","",RANK(D130,$D:$D)+COUNTIF($D$11:D130,D130)-1)</f>
        <v/>
      </c>
      <c r="J130" s="91">
        <v>120</v>
      </c>
      <c r="K130" s="19" t="str">
        <f t="shared" si="6"/>
        <v/>
      </c>
      <c r="L130" s="92" t="str">
        <f t="shared" si="7"/>
        <v/>
      </c>
      <c r="M130" s="219"/>
      <c r="N130" s="228">
        <f t="shared" si="8"/>
        <v>120</v>
      </c>
      <c r="O130" s="188" t="str">
        <f t="shared" si="9"/>
        <v/>
      </c>
      <c r="P130" s="166" t="str">
        <f>'ادخال درجات الاختبار الثاني '!AM125</f>
        <v/>
      </c>
      <c r="Q130" s="166" t="str">
        <f>'ادخال درجات الاختبار الثاني '!AO125</f>
        <v/>
      </c>
      <c r="R130" s="166" t="str">
        <f>'ادخال درجات الاختبار الثاني '!AQ125</f>
        <v/>
      </c>
      <c r="S130" s="166" t="str">
        <f>'ادخال درجات الاختبار الثاني '!AS125</f>
        <v/>
      </c>
      <c r="T130" s="166" t="str">
        <f>'ادخال درجات الاختبار الثاني '!AU125</f>
        <v/>
      </c>
      <c r="U130" s="166" t="str">
        <f>'ادخال درجات الاختبار الثاني '!AW125</f>
        <v/>
      </c>
      <c r="V130" s="166" t="str">
        <f>'ادخال درجات الاختبار الثاني '!AY125</f>
        <v/>
      </c>
      <c r="W130" s="166" t="str">
        <f>'ادخال درجات الاختبار الثاني '!BA125</f>
        <v/>
      </c>
      <c r="X130" s="166" t="str">
        <f>'ادخال درجات الاختبار الثاني '!BC125</f>
        <v/>
      </c>
      <c r="Y130" s="224" t="str">
        <f>'ادخال درجات الاختبار الثاني '!BE125</f>
        <v/>
      </c>
      <c r="Z130" s="224" t="str">
        <f>'ادخال درجات الاختبار الثاني '!BG125</f>
        <v/>
      </c>
      <c r="AA130" s="224" t="str">
        <f>'ادخال درجات الاختبار الثاني '!BI125</f>
        <v/>
      </c>
      <c r="AB130" s="224" t="str">
        <f>'ادخال درجات الاختبار الثاني '!BK125</f>
        <v/>
      </c>
      <c r="AC130" s="224" t="str">
        <f>'ادخال درجات الاختبار الثاني '!BM125</f>
        <v/>
      </c>
      <c r="AD130" s="224" t="str">
        <f>'ادخال درجات الاختبار الثاني '!BO125</f>
        <v/>
      </c>
      <c r="AE130" s="224" t="str">
        <f>'ادخال درجات الاختبار الثاني '!BQ125</f>
        <v/>
      </c>
      <c r="AF130" s="224" t="str">
        <f>'ادخال درجات الاختبار الثاني '!BS125</f>
        <v/>
      </c>
      <c r="AG130" s="224" t="str">
        <f>'ادخال درجات الاختبار الثاني '!BU125</f>
        <v/>
      </c>
      <c r="AH130" s="224" t="str">
        <f>'ادخال درجات الاختبار الثاني '!BW125</f>
        <v/>
      </c>
      <c r="AI130" s="224" t="str">
        <f>'ادخال درجات الاختبار الثاني '!BY125</f>
        <v/>
      </c>
      <c r="AJ130" s="224" t="str">
        <f>'ادخال درجات الاختبار الثاني '!CA125</f>
        <v/>
      </c>
      <c r="AK130" s="224" t="str">
        <f>'ادخال درجات الاختبار الثاني '!CC125</f>
        <v/>
      </c>
      <c r="AL130" s="224" t="str">
        <f>'ادخال درجات الاختبار الثاني '!CE125</f>
        <v/>
      </c>
      <c r="AM130" s="224" t="str">
        <f>'ادخال درجات الاختبار الثاني '!CG125</f>
        <v/>
      </c>
      <c r="AN130" s="224" t="str">
        <f>'ادخال درجات الاختبار الثاني '!CI125</f>
        <v/>
      </c>
      <c r="AX130" s="91">
        <v>120</v>
      </c>
      <c r="AY130" s="19" t="str">
        <f t="shared" si="10"/>
        <v/>
      </c>
      <c r="AZ130" s="92" t="str">
        <f t="shared" si="11"/>
        <v/>
      </c>
    </row>
    <row r="131" spans="1:52">
      <c r="J131" s="19"/>
      <c r="K131" s="19"/>
      <c r="L131" s="19"/>
      <c r="N131" s="227">
        <f t="shared" si="8"/>
        <v>0</v>
      </c>
      <c r="O131" s="188">
        <f t="shared" si="9"/>
        <v>0</v>
      </c>
      <c r="P131" s="165"/>
      <c r="Q131" s="165"/>
      <c r="R131" s="165"/>
      <c r="S131" s="165"/>
      <c r="T131" s="130"/>
      <c r="U131" s="130"/>
      <c r="V131" s="130"/>
      <c r="W131" s="130"/>
      <c r="X131" s="130"/>
    </row>
  </sheetData>
  <sheetProtection algorithmName="SHA-512" hashValue="/blappDCNaZ0j3CIWeiLw/f/W6qln2anFGHko72SB2+xh30spiKo0eOUYDmFXR5XntzckI5SkmeSD4CTeEpIPA==" saltValue="vrEtffbiO7nnBvQv8L7GBw==" spinCount="100000" sheet="1" objects="1" scenarios="1"/>
  <mergeCells count="43">
    <mergeCell ref="AX7:AZ7"/>
    <mergeCell ref="AX8:AX10"/>
    <mergeCell ref="AY8:AY10"/>
    <mergeCell ref="AZ8:AZ10"/>
    <mergeCell ref="C2:D5"/>
    <mergeCell ref="T2:T10"/>
    <mergeCell ref="K3:K4"/>
    <mergeCell ref="L3:L4"/>
    <mergeCell ref="AA2:AA10"/>
    <mergeCell ref="AB2:AB10"/>
    <mergeCell ref="AC2:AC10"/>
    <mergeCell ref="P2:P10"/>
    <mergeCell ref="Q2:Q10"/>
    <mergeCell ref="R2:R10"/>
    <mergeCell ref="S2:S10"/>
    <mergeCell ref="X2:X10"/>
    <mergeCell ref="AN2:AN10"/>
    <mergeCell ref="O8:O10"/>
    <mergeCell ref="AL2:AL10"/>
    <mergeCell ref="AM2:AM10"/>
    <mergeCell ref="A8:A10"/>
    <mergeCell ref="B8:B10"/>
    <mergeCell ref="C8:C10"/>
    <mergeCell ref="D8:D10"/>
    <mergeCell ref="J7:L7"/>
    <mergeCell ref="K8:K10"/>
    <mergeCell ref="L8:L10"/>
    <mergeCell ref="J8:J10"/>
    <mergeCell ref="N8:N10"/>
    <mergeCell ref="N2:O7"/>
    <mergeCell ref="AI2:AI10"/>
    <mergeCell ref="AJ2:AJ10"/>
    <mergeCell ref="AK2:AK10"/>
    <mergeCell ref="AD2:AD10"/>
    <mergeCell ref="AE2:AE10"/>
    <mergeCell ref="AF2:AF10"/>
    <mergeCell ref="AG2:AG10"/>
    <mergeCell ref="AH2:AH10"/>
    <mergeCell ref="Y2:Y10"/>
    <mergeCell ref="Z2:Z10"/>
    <mergeCell ref="W2:W10"/>
    <mergeCell ref="U2:U10"/>
    <mergeCell ref="V2:V10"/>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1D300-B1EE-4D88-BA43-8BBD414194AC}">
  <dimension ref="A3:AD212"/>
  <sheetViews>
    <sheetView rightToLeft="1" topLeftCell="E1" workbookViewId="0">
      <selection activeCell="F5" sqref="F5:G6"/>
    </sheetView>
  </sheetViews>
  <sheetFormatPr defaultColWidth="0" defaultRowHeight="15"/>
  <cols>
    <col min="1" max="1" width="12.625" hidden="1" customWidth="1"/>
    <col min="2" max="2" width="14" hidden="1" customWidth="1"/>
    <col min="3" max="3" width="84.75" hidden="1" customWidth="1"/>
    <col min="4" max="4" width="9" hidden="1" customWidth="1"/>
    <col min="5" max="6" width="9" customWidth="1"/>
    <col min="7" max="7" width="87.75" style="2" customWidth="1"/>
    <col min="8" max="14" width="9" customWidth="1"/>
    <col min="15" max="16" width="9" hidden="1" customWidth="1"/>
    <col min="17" max="20" width="9" style="194" hidden="1" customWidth="1"/>
    <col min="21" max="21" width="12.625" style="236" hidden="1" customWidth="1"/>
    <col min="22" max="22" width="69.25" hidden="1" customWidth="1"/>
    <col min="23" max="23" width="36" hidden="1" customWidth="1"/>
    <col min="24" max="24" width="29" hidden="1" customWidth="1"/>
    <col min="25" max="25" width="36" hidden="1" customWidth="1"/>
    <col min="26" max="26" width="60.875" hidden="1" customWidth="1"/>
    <col min="27" max="27" width="56.125" hidden="1" customWidth="1"/>
    <col min="28" max="28" width="71" hidden="1" customWidth="1"/>
    <col min="29" max="29" width="57" hidden="1" customWidth="1"/>
    <col min="30" max="30" width="48.875" hidden="1" customWidth="1"/>
    <col min="31" max="16384" width="9" hidden="1"/>
  </cols>
  <sheetData>
    <row r="3" spans="1:30" ht="18">
      <c r="A3" s="252" t="s">
        <v>291</v>
      </c>
      <c r="B3" s="251" t="s">
        <v>290</v>
      </c>
      <c r="C3" s="251" t="s">
        <v>292</v>
      </c>
      <c r="G3" s="253" t="s">
        <v>538</v>
      </c>
      <c r="U3" s="250" t="s">
        <v>291</v>
      </c>
      <c r="W3" s="131" t="s">
        <v>511</v>
      </c>
      <c r="X3" s="131" t="s">
        <v>504</v>
      </c>
      <c r="Y3" s="131" t="s">
        <v>510</v>
      </c>
      <c r="Z3" s="131" t="s">
        <v>509</v>
      </c>
      <c r="AA3" s="131" t="s">
        <v>508</v>
      </c>
      <c r="AB3" s="131" t="s">
        <v>507</v>
      </c>
      <c r="AC3" s="131" t="s">
        <v>506</v>
      </c>
      <c r="AD3" s="131" t="s">
        <v>505</v>
      </c>
    </row>
    <row r="4" spans="1:30" ht="18.75" thickBot="1">
      <c r="A4" t="s">
        <v>440</v>
      </c>
      <c r="B4" s="238" t="s">
        <v>293</v>
      </c>
      <c r="C4" s="240" t="s">
        <v>441</v>
      </c>
      <c r="U4" s="435" t="s">
        <v>440</v>
      </c>
      <c r="V4" t="str">
        <f t="shared" ref="V4:V67" si="0">B4&amp;" : "&amp;C4</f>
        <v>المرتفع : يحدد المترادفات والمتضادات من السياق أو من غيره</v>
      </c>
      <c r="W4" t="str">
        <f t="shared" ref="W4:W32" si="1">V92</f>
        <v>المرتفع :  يحل مسائل رياضية على الكسور الاعتيادية والكسور العشرية</v>
      </c>
      <c r="X4" t="str">
        <f t="shared" ref="X4:X25" si="2">V70</f>
        <v>المرتفع : يقدر ناتج جمع وطرح الأعداد ضمن أربع منازل</v>
      </c>
      <c r="Y4" t="str">
        <f t="shared" ref="Y4:Y21" si="3">V4</f>
        <v>المرتفع : يحدد المترادفات والمتضادات من السياق أو من غيره</v>
      </c>
      <c r="Z4" t="str">
        <f t="shared" ref="Z4:Z25" si="4">V22</f>
        <v>المرتفع : يحدد المترادفات والمتضادات من السياق أو من غيره</v>
      </c>
      <c r="AA4" t="str">
        <f t="shared" ref="AA4:AA29" si="5">V44</f>
        <v>المرتفع : يستنتج معاني مصطلحات تستخدم في مجالات علمية مختلفة</v>
      </c>
      <c r="AB4" t="str">
        <f t="shared" ref="AB4:AB37" si="6">V121</f>
        <v>المرتفع :  يصمم ويجري التجارب العلمية، ويحلل البيانات؛ ليقدم تفسيرات منطقية</v>
      </c>
      <c r="AC4" t="str">
        <f t="shared" ref="AC4:AC31" si="7">V155</f>
        <v>المرتفع :  يقدم أدلة تثبت أن المخلوقات الحية مكونة من خلايا</v>
      </c>
      <c r="AD4" t="str">
        <f t="shared" ref="AD4:AD33" si="8">V183</f>
        <v>المرتفع :  يحل المعادلات الخطية، ويحل نظام المعادلات الخطية</v>
      </c>
    </row>
    <row r="5" spans="1:30" ht="18.75" thickBot="1">
      <c r="A5" t="s">
        <v>440</v>
      </c>
      <c r="B5" s="238" t="s">
        <v>293</v>
      </c>
      <c r="C5" s="249" t="s">
        <v>442</v>
      </c>
      <c r="F5" s="255" t="s">
        <v>291</v>
      </c>
      <c r="G5" s="256"/>
      <c r="I5" s="434" t="s">
        <v>549</v>
      </c>
      <c r="J5" s="434"/>
      <c r="K5" s="434"/>
      <c r="L5" s="434"/>
      <c r="U5" s="435"/>
      <c r="V5" t="str">
        <f t="shared" si="0"/>
        <v>المرتفع : يفرق بين المفرد والمثنى والجمع من خلال السياق أو بدونه</v>
      </c>
      <c r="W5" t="str">
        <f t="shared" si="1"/>
        <v>المرتفع :  يقسم الأعداد الكسرية ويبسطها</v>
      </c>
      <c r="X5" t="str">
        <f t="shared" si="2"/>
        <v>المرتفع : يطبق خصائص الجمع والضرب</v>
      </c>
      <c r="Y5" t="str">
        <f t="shared" si="3"/>
        <v>المرتفع : يفرق بين المفرد والمثنى والجمع من خلال السياق أو بدونه</v>
      </c>
      <c r="Z5" t="str">
        <f t="shared" si="4"/>
        <v>المرتفع : يستنتج معاني مفردات تغيرت دلالاتها بتغير الزمن والسياق</v>
      </c>
      <c r="AA5" t="str">
        <f t="shared" si="5"/>
        <v>المرتفع :  يصنف معاني المصطلحات الجديدة وفقا لدلالاتها</v>
      </c>
      <c r="AB5" t="str">
        <f t="shared" si="6"/>
        <v>المرتفع :  يستكشف الدور الرئيس للجينات في نقل الصفات عبر الأجيال</v>
      </c>
      <c r="AC5" t="str">
        <f t="shared" si="7"/>
        <v xml:space="preserve">المرتفع :  يبني تفسيرًا مدعمًا بالأدلة حول كيفية عمل أجهزة الجسم وتفواعلها مع بعضها </v>
      </c>
      <c r="AD5" t="str">
        <f t="shared" si="8"/>
        <v>المرتفع :  يحل المتباينات الخطية في متغير واحد جبريًّا، ومتباينات تتضمن قيمة مطلقة</v>
      </c>
    </row>
    <row r="6" spans="1:30" ht="18">
      <c r="A6" t="s">
        <v>440</v>
      </c>
      <c r="B6" s="238" t="s">
        <v>293</v>
      </c>
      <c r="C6" s="240" t="s">
        <v>443</v>
      </c>
      <c r="F6" s="254" t="s">
        <v>512</v>
      </c>
      <c r="G6" s="257"/>
      <c r="I6" s="91" t="s">
        <v>293</v>
      </c>
      <c r="J6" s="260" t="s">
        <v>299</v>
      </c>
      <c r="K6" s="189" t="s">
        <v>308</v>
      </c>
      <c r="L6" s="135" t="s">
        <v>548</v>
      </c>
      <c r="O6" t="str">
        <f>IFERROR(LEFT(G6,FIND(":",G6,1)-1),"")</f>
        <v/>
      </c>
      <c r="R6" s="193" cm="1">
        <f t="array" ref="R6">_xlfn.UNIQUE(G6:G30)</f>
        <v>0</v>
      </c>
      <c r="U6" s="435"/>
      <c r="V6" t="str">
        <f t="shared" si="0"/>
        <v>المرتفع : يوضح معاني المفردات من خلال السياق أو بدونه</v>
      </c>
      <c r="W6" t="str">
        <f t="shared" si="1"/>
        <v>المرتفع :  يحل مسائل رياضية على النسبة والمعدل والنسبة المئوية والتناسب</v>
      </c>
      <c r="X6" t="str">
        <f t="shared" si="2"/>
        <v>المرتفع : يكتب جملاً عددية على العمليات الأربع ويوجد قيمتها</v>
      </c>
      <c r="Y6" t="str">
        <f t="shared" si="3"/>
        <v>المرتفع : يوضح معاني المفردات من خلال السياق أو بدونه</v>
      </c>
      <c r="Z6" t="str">
        <f t="shared" si="4"/>
        <v>المرتفع : يفهم النصوص المقروءة مع القدرة على تحليلها وتقويمها والتعبير عما يستنتج منها</v>
      </c>
      <c r="AA6" t="str">
        <f t="shared" si="5"/>
        <v>المرتفع :  يستنتج معاني المفردات الجديدة من خلال التفسير والتعريف</v>
      </c>
      <c r="AB6" t="str">
        <f t="shared" si="6"/>
        <v>المرتفع :  يميز التركيب والوظيفة في المخلوقات الحية</v>
      </c>
      <c r="AC6" t="str">
        <f t="shared" si="7"/>
        <v>المرتفع :  يوضح كيف تؤثر التغيرات في تركيب الجينات  الطفرات( الموجودة على الكروموسومات في صنع البروتين)</v>
      </c>
      <c r="AD6" t="str">
        <f t="shared" si="8"/>
        <v>المرتفع :  يحل مسائل على الدالة الخطية</v>
      </c>
    </row>
    <row r="7" spans="1:30" ht="18">
      <c r="A7" t="s">
        <v>440</v>
      </c>
      <c r="B7" s="238" t="s">
        <v>293</v>
      </c>
      <c r="C7" s="240" t="s">
        <v>444</v>
      </c>
      <c r="F7" s="189" t="s">
        <v>513</v>
      </c>
      <c r="G7" s="19"/>
      <c r="I7" s="19">
        <f>COUNTIF($O$6:$O$30,"المرتفع ")</f>
        <v>0</v>
      </c>
      <c r="J7" s="19">
        <f>COUNTIF($O$6:$O$30,"المتوسط ")</f>
        <v>0</v>
      </c>
      <c r="K7" s="19">
        <f>COUNTIF($O$6:$O$30,"المنخفض ")</f>
        <v>0</v>
      </c>
      <c r="L7" s="19">
        <f>COUNTIF($O$6:$O$30,"المنخفض جداً ")</f>
        <v>0</v>
      </c>
      <c r="O7" t="str">
        <f t="shared" ref="O7:O30" si="9">IFERROR(LEFT(G7,FIND(":",G7,1)-1),"")</f>
        <v/>
      </c>
      <c r="U7" s="435"/>
      <c r="V7" t="str">
        <f t="shared" si="0"/>
        <v xml:space="preserve">المرتفع : يحلل النصوص المقروءة ويقومها ويعبر عما يستنتج منها </v>
      </c>
      <c r="W7" t="str">
        <f t="shared" si="1"/>
        <v>المرتفع :  يحل مسائل رياضية على الأنماط العددية والدوال</v>
      </c>
      <c r="X7" t="str">
        <f t="shared" si="2"/>
        <v>المرتفع : يحل مسائل رياضية تتضمن تطبيقات مالية على النقود</v>
      </c>
      <c r="Y7" t="str">
        <f t="shared" si="3"/>
        <v xml:space="preserve">المرتفع : يحلل النصوص المقروءة ويقومها ويعبر عما يستنتج منها </v>
      </c>
      <c r="Z7" t="str">
        <f t="shared" si="4"/>
        <v>المرتفع : يميز نوع النص المقروء، ويحلل خصائصه، ويستنتج الأفكار الرئيسة والفرعية والضمنية فيه</v>
      </c>
      <c r="AA7" t="str">
        <f t="shared" si="5"/>
        <v>المرتفع :  يستنتج معاني المفردات الجديدة من خلال الترادف، والتضاد</v>
      </c>
      <c r="AB7" t="str">
        <f t="shared" si="6"/>
        <v>المرتفع : يستخدم الأدلة العلمية لإيجاد حلول لبعض المشاكل التي تواجه النباتات والحيوانات؛ بسبب التغيرات البيئية</v>
      </c>
      <c r="AC7" t="str">
        <f t="shared" si="7"/>
        <v>المرتفع :  يجمع معلومات حول التقنيات الحديثة التي غيرت طرق البشر في توريث الصفات المرغوبة للمخلوقات الحية</v>
      </c>
      <c r="AD7" t="str">
        <f t="shared" si="8"/>
        <v>المرتفع :  يحل مسائل على الدالة التربيعية</v>
      </c>
    </row>
    <row r="8" spans="1:30" ht="18">
      <c r="A8" t="s">
        <v>440</v>
      </c>
      <c r="B8" s="238" t="s">
        <v>293</v>
      </c>
      <c r="C8" s="240" t="s">
        <v>445</v>
      </c>
      <c r="F8" s="189" t="s">
        <v>514</v>
      </c>
      <c r="G8" s="257"/>
      <c r="O8" t="str">
        <f t="shared" si="9"/>
        <v/>
      </c>
      <c r="U8" s="435"/>
      <c r="V8" t="str">
        <f t="shared" si="0"/>
        <v>المرتفع : يستنتج فكرة النص المنظور الرئيسة، ويستخرج قيمه وأفكاره الفرعية</v>
      </c>
      <c r="W8" t="str">
        <f t="shared" si="1"/>
        <v>المرتفع :  يوجد قاعدة دالة ما من خلال جدول</v>
      </c>
      <c r="X8" t="str">
        <f t="shared" si="2"/>
        <v>المرتفع : يحلل البيانات الممثلة في الرسوم البيانية</v>
      </c>
      <c r="Y8" t="str">
        <f t="shared" si="3"/>
        <v>المرتفع : يستنتج فكرة النص المنظور الرئيسة، ويستخرج قيمه وأفكاره الفرعية</v>
      </c>
      <c r="Z8" t="str">
        <f t="shared" si="4"/>
        <v>المرتفع : يستنتج المفاهيم من أفكار النص والعلاقات بينها</v>
      </c>
      <c r="AA8" t="str">
        <f t="shared" si="5"/>
        <v>المرتفع : يستنتج معاني المفردات الجديدة من خلال السياق وبدونه</v>
      </c>
      <c r="AB8" t="str">
        <f t="shared" si="6"/>
        <v>المرتفع :  يبتكر طرًقًا جديدة ةعادة التدوير للحفاظ على الأرض</v>
      </c>
      <c r="AC8" t="str">
        <f t="shared" si="7"/>
        <v>المرتفع : يتعرف على أمثلة الانتخاب الصناعي  الانتقائي( لصفات معينة في النباتات والحيوانات)</v>
      </c>
      <c r="AD8" t="str">
        <f t="shared" si="8"/>
        <v>المرتفع :  يوجد قيم الدوال المثلثية باستخدام الآلة الحاسبة</v>
      </c>
    </row>
    <row r="9" spans="1:30" ht="18">
      <c r="A9" t="s">
        <v>440</v>
      </c>
      <c r="B9" s="238" t="s">
        <v>293</v>
      </c>
      <c r="C9" s="240" t="s">
        <v>446</v>
      </c>
      <c r="F9" s="189" t="s">
        <v>515</v>
      </c>
      <c r="G9" s="19"/>
      <c r="I9" s="434" t="s">
        <v>550</v>
      </c>
      <c r="J9" s="434"/>
      <c r="K9" s="434"/>
      <c r="L9" s="19">
        <f>I7+J7+K7+L7</f>
        <v>0</v>
      </c>
      <c r="O9" t="str">
        <f t="shared" si="9"/>
        <v/>
      </c>
      <c r="U9" s="435"/>
      <c r="V9" t="str">
        <f t="shared" si="0"/>
        <v>المرتفع : يحلل أحداث النصوص المتشابكة وتسلسلها ويحدد شخصياتها</v>
      </c>
      <c r="W9" t="str">
        <f t="shared" si="1"/>
        <v>المرتفع :  يوجد زوايا قياسات مجهولة في المثلن أو الشكل الرباعي</v>
      </c>
      <c r="X9" t="str">
        <f t="shared" si="2"/>
        <v>المتوسط : يميز القيمة المنزلية لعدد ضمن سبع منازل</v>
      </c>
      <c r="Y9" t="str">
        <f t="shared" si="3"/>
        <v>المرتفع : يحلل أحداث النصوص المتشابكة وتسلسلها ويحدد شخصياتها</v>
      </c>
      <c r="Z9" t="str">
        <f t="shared" si="4"/>
        <v>المرتفع :   يستنتج القيم والاتجاهات الإيجابية والسلبية من النص المقروء وأثرها في الفرد والمجتمع</v>
      </c>
      <c r="AA9" t="str">
        <f t="shared" si="5"/>
        <v>المرتفع :  يميز الفروق الأساسية في بنية النص المقروء</v>
      </c>
      <c r="AB9" t="str">
        <f t="shared" si="6"/>
        <v>المرتفع :  يميز مصادر الطاقة البديلة للحفاظ على البيئة</v>
      </c>
      <c r="AC9" t="str">
        <f t="shared" si="7"/>
        <v>المرتفع :  يتنبأ بتغيرات الأرض المسببة للكوارث الطبيعية ويقترح حلولاً لتقليل تأثير تلك التغيرات</v>
      </c>
      <c r="AD9" t="str">
        <f t="shared" si="8"/>
        <v>المرتفع :  يحل مسائل على اةحصاء والاحتمالات</v>
      </c>
    </row>
    <row r="10" spans="1:30" ht="18">
      <c r="A10" t="s">
        <v>440</v>
      </c>
      <c r="B10" s="238" t="s">
        <v>299</v>
      </c>
      <c r="C10" s="240" t="s">
        <v>447</v>
      </c>
      <c r="F10" s="189" t="s">
        <v>516</v>
      </c>
      <c r="G10" s="257"/>
      <c r="O10" t="str">
        <f t="shared" si="9"/>
        <v/>
      </c>
      <c r="U10" s="435"/>
      <c r="V10" t="str">
        <f t="shared" si="0"/>
        <v>المتوسط : يحدد المترادفات والأضداد من خلال السياق</v>
      </c>
      <c r="W10" t="str">
        <f t="shared" si="1"/>
        <v>المرتفع :  يحل مسائل رياضية تتضمن حساب المحيط والمساحة والحجم</v>
      </c>
      <c r="X10" t="str">
        <f t="shared" si="2"/>
        <v>المتوسط : يكتب الأعداد الكلية في الصور القياسية واللفظية والتحليلية</v>
      </c>
      <c r="Y10" t="str">
        <f t="shared" si="3"/>
        <v>المتوسط : يحدد المترادفات والأضداد من خلال السياق</v>
      </c>
      <c r="Z10" t="str">
        <f t="shared" si="4"/>
        <v>المتوسط : يحدد المترادفات والأضداد من خلال السياق</v>
      </c>
      <c r="AA10" t="str">
        <f t="shared" si="5"/>
        <v>المرتفع : يحلل النصوص المقروءة من حيث الترتيب الزمني والمكاني والأهمية والمقارنة والمقابلة والقضية العامة والأدلة الداعمة</v>
      </c>
      <c r="AB10" t="str">
        <f t="shared" si="6"/>
        <v>المرتفع :  يستكشف الخصائص والتغيرات الفيزيائية والكيميائية للمادة</v>
      </c>
      <c r="AC10" t="str">
        <f t="shared" si="7"/>
        <v>المرتفع :  يتنبأ باتجاه حركة جسمٍ ما عند رميه أو إسقاطه</v>
      </c>
      <c r="AD10" t="str">
        <f t="shared" si="8"/>
        <v>المرتفع : يوجد القيم العظمى والصغرى للدالة التربيعية</v>
      </c>
    </row>
    <row r="11" spans="1:30" ht="18">
      <c r="A11" t="s">
        <v>440</v>
      </c>
      <c r="B11" s="238" t="s">
        <v>299</v>
      </c>
      <c r="C11" s="240" t="s">
        <v>448</v>
      </c>
      <c r="F11" s="189" t="s">
        <v>517</v>
      </c>
      <c r="G11" s="19"/>
      <c r="O11" t="str">
        <f t="shared" si="9"/>
        <v/>
      </c>
      <c r="U11" s="435"/>
      <c r="V11" t="str">
        <f t="shared" si="0"/>
        <v>المتوسط : يوضح معاني بعض المفردات من خلال السياق</v>
      </c>
      <c r="W11" t="str">
        <f t="shared" si="1"/>
        <v>المرتفع :  يمثل البيانات ويحللها لحل المسائل الرياضية</v>
      </c>
      <c r="X11" t="str">
        <f t="shared" si="2"/>
        <v>المتوسط : يصف كسور الوحدة ويميزها ويمثلها على خط الأعداد</v>
      </c>
      <c r="Y11" t="str">
        <f t="shared" si="3"/>
        <v>المتوسط : يوضح معاني بعض المفردات من خلال السياق</v>
      </c>
      <c r="Z11" t="str">
        <f t="shared" si="4"/>
        <v>المتوسط :  يستنتج بعض مرادفات الكلمات الجديدة بدون سياق</v>
      </c>
      <c r="AA11" t="str">
        <f t="shared" si="5"/>
        <v>المرتفع : يستنتج الأفكار الرئيسة والفرعية والضمنية من النص المقروء</v>
      </c>
      <c r="AB11" t="str">
        <f t="shared" si="6"/>
        <v>المرتفع :  يتنبأ بالقوى المؤثرة على الأجسام ويفسر العلاقات باستخدام قوانين نيوتن</v>
      </c>
      <c r="AC11" t="str">
        <f t="shared" si="7"/>
        <v>المرتفع : يقارن بين الخصائص الفيزيائية لمادةٍ ما بناءً على حالتها وشكلها ولونها وملمسها</v>
      </c>
      <c r="AD11" t="str">
        <f t="shared" si="8"/>
        <v>المتوسط :  يبسط العبارات الرياضية ويوجد قيمها</v>
      </c>
    </row>
    <row r="12" spans="1:30" ht="18">
      <c r="A12" t="s">
        <v>440</v>
      </c>
      <c r="B12" s="238" t="s">
        <v>299</v>
      </c>
      <c r="C12" s="240" t="s">
        <v>449</v>
      </c>
      <c r="F12" s="189" t="s">
        <v>518</v>
      </c>
      <c r="G12" s="257"/>
      <c r="O12" t="str">
        <f t="shared" si="9"/>
        <v/>
      </c>
      <c r="U12" s="435"/>
      <c r="V12" t="str">
        <f t="shared" si="0"/>
        <v>المتوسط : يفرق بين المفرد والمثنى والجمع من خلال السياق</v>
      </c>
      <c r="W12" t="str">
        <f t="shared" si="1"/>
        <v>المرتفع : يدرك الفروق بين مقاييس النزعة المركزية</v>
      </c>
      <c r="X12" t="str">
        <f t="shared" si="2"/>
        <v>المتوسط : يُجري العمليات الأربع باستخدام  ستراتيجيات حل المسائل ضمن أربع منازل</v>
      </c>
      <c r="Y12" t="str">
        <f t="shared" si="3"/>
        <v>المتوسط : يفرق بين المفرد والمثنى والجمع من خلال السياق</v>
      </c>
      <c r="Z12" t="str">
        <f t="shared" si="4"/>
        <v>المتوسط : يستنتج معاني بعض المفردات التي تغيرت دلالتها بتغير الزمن من خلالالسياق</v>
      </c>
      <c r="AA12" t="str">
        <f t="shared" si="5"/>
        <v>المرتفع : يقوّم النصوص المقروءة من خلال ما تتضمنه من قيم إيجابية وسلبية، ويحدد تأثيرها في الفرد والمجتمع</v>
      </c>
      <c r="AB12" t="str">
        <f t="shared" si="6"/>
        <v>المرتفع : يصمم نموذج لوصف حركة الأرض والقمر والشمس ويفسر الظواهر المرتبطة بها</v>
      </c>
      <c r="AC12" t="str">
        <f t="shared" si="7"/>
        <v>المرتفع : يستكشف مجموعات عناصر الجدول الدوري، ويميز التفاعلات الكيميائية والعوامل المؤثرة عليها</v>
      </c>
      <c r="AD12" t="str">
        <f t="shared" si="8"/>
        <v>المتوسط :  يحل معادلات تتضمن قيمة مطلقة</v>
      </c>
    </row>
    <row r="13" spans="1:30" ht="18">
      <c r="A13" t="s">
        <v>440</v>
      </c>
      <c r="B13" s="238" t="s">
        <v>299</v>
      </c>
      <c r="C13" s="240" t="s">
        <v>450</v>
      </c>
      <c r="F13" s="189" t="s">
        <v>519</v>
      </c>
      <c r="G13" s="19"/>
      <c r="H13" s="545" t="s">
        <v>564</v>
      </c>
      <c r="I13" s="545"/>
      <c r="J13" s="545"/>
      <c r="K13" s="545"/>
      <c r="L13" s="545"/>
      <c r="M13" s="93" t="str">
        <f>'ادخال درجات الاختبار الثاني '!AH231</f>
        <v>لايوجد</v>
      </c>
      <c r="N13" s="307"/>
      <c r="O13" t="str">
        <f t="shared" si="9"/>
        <v/>
      </c>
      <c r="P13" s="307"/>
      <c r="Q13" s="16"/>
      <c r="R13" s="16"/>
      <c r="S13" s="16"/>
      <c r="T13" s="16"/>
      <c r="U13" s="435"/>
      <c r="V13" t="str">
        <f t="shared" si="0"/>
        <v>المتوسط : يجيب عن بعض الأسئلة التحليلية للنص المقروء</v>
      </c>
      <c r="W13" t="str">
        <f t="shared" si="1"/>
        <v xml:space="preserve">المتوسط :  يطبق العمليات على الكسور والأعداد العشرية </v>
      </c>
      <c r="X13" t="str">
        <f t="shared" si="2"/>
        <v>المتوسط : يميز الأنماط ويوسعها</v>
      </c>
      <c r="Y13" t="str">
        <f t="shared" si="3"/>
        <v>المتوسط : يجيب عن بعض الأسئلة التحليلية للنص المقروء</v>
      </c>
      <c r="Z13" t="str">
        <f t="shared" si="4"/>
        <v>المتوسط : يفهم النصوص المقروءة، ويجيب عن بعض الأسئلة التحليلية وبعض الأسئلةالاستنتاجية</v>
      </c>
      <c r="AA13" t="str">
        <f t="shared" si="5"/>
        <v>المتوسط :  يستنتج بعض معاني المصطلحات التي تستخدم في مجالات علمية مختلفة</v>
      </c>
      <c r="AB13" t="str">
        <f t="shared" si="6"/>
        <v>المتوسط : يصف تراكيب ووظائف كل من الخلايا والأنسجة والأعضاء والأجهزة في المخلوقات الحية</v>
      </c>
      <c r="AC13" t="str">
        <f t="shared" si="7"/>
        <v>المتوسط :  يستخدم بعض الأدوات لتمثيل مفهوم علمي</v>
      </c>
      <c r="AD13" t="str">
        <f t="shared" si="8"/>
        <v>المتوسط :  يوجد معدل التغير لدالة ما</v>
      </c>
    </row>
    <row r="14" spans="1:30" ht="18">
      <c r="A14" t="s">
        <v>440</v>
      </c>
      <c r="B14" s="238" t="s">
        <v>299</v>
      </c>
      <c r="C14" s="240" t="s">
        <v>451</v>
      </c>
      <c r="F14" s="189" t="s">
        <v>520</v>
      </c>
      <c r="G14" s="257"/>
      <c r="H14" s="545" t="s">
        <v>565</v>
      </c>
      <c r="I14" s="545"/>
      <c r="J14" s="545"/>
      <c r="K14" s="545"/>
      <c r="L14" s="545"/>
      <c r="M14" s="93" t="str">
        <f>'ادخال درجات الاختبار الثاني '!AH232</f>
        <v>لايوجد</v>
      </c>
      <c r="N14" s="307"/>
      <c r="O14" t="str">
        <f t="shared" si="9"/>
        <v/>
      </c>
      <c r="P14" s="307"/>
      <c r="Q14" s="16"/>
      <c r="R14" s="16"/>
      <c r="S14" s="16"/>
      <c r="T14" s="16"/>
      <c r="U14" s="435"/>
      <c r="V14" t="str">
        <f t="shared" si="0"/>
        <v>المتوسط : يتعرف على أحداث النص، وعلى شخصياته</v>
      </c>
      <c r="W14" t="str">
        <f t="shared" si="1"/>
        <v>المتوسط :  يوجد النسبة المئوية</v>
      </c>
      <c r="X14" t="str">
        <f t="shared" si="2"/>
        <v>المتوسط :    يصف الأشكال الهندسية ثلاثية الأبعاد وفق خصائص(عدد الأوجه وأشكالها، وعدد الرؤوس والأحرف</v>
      </c>
      <c r="Y14" t="str">
        <f t="shared" si="3"/>
        <v>المتوسط : يتعرف على أحداث النص، وعلى شخصياته</v>
      </c>
      <c r="Z14" t="str">
        <f t="shared" si="4"/>
        <v>المتوسط : يميز نوع النص المقروء وخصائصه وغرضه، ويستنتج الأفكار الرئيسة وبعضالأفكار الفرعية منه</v>
      </c>
      <c r="AA14" t="str">
        <f t="shared" si="5"/>
        <v>المتوسط :  يصنف بعض معاني المصطلحات الجديدة وفقا لدلالاتها</v>
      </c>
      <c r="AB14" t="str">
        <f t="shared" si="6"/>
        <v>المتوسط :  يوضح أوجه التشابه والاختلاف بين أجهزة الجسم</v>
      </c>
      <c r="AC14" t="str">
        <f t="shared" si="7"/>
        <v>المتوسط :  يوضح كيف يتكون الجسم من أجهزة مترابطة مكونة من خلايا وأنسجة وأعضاء تعمل معًا للحفاظ على التوازن</v>
      </c>
      <c r="AD14" t="str">
        <f t="shared" si="8"/>
        <v>المتوسط :  يوضح مفهوم الدالة</v>
      </c>
    </row>
    <row r="15" spans="1:30" ht="18">
      <c r="A15" t="s">
        <v>440</v>
      </c>
      <c r="B15" s="238" t="s">
        <v>299</v>
      </c>
      <c r="C15" s="240" t="s">
        <v>452</v>
      </c>
      <c r="F15" s="189" t="s">
        <v>521</v>
      </c>
      <c r="G15" s="19"/>
      <c r="H15" s="545" t="s">
        <v>566</v>
      </c>
      <c r="I15" s="545"/>
      <c r="J15" s="545"/>
      <c r="K15" s="545"/>
      <c r="L15" s="545"/>
      <c r="M15" s="93" t="str">
        <f>'ادخال درجات الاختبار الثاني '!AH233</f>
        <v>لايوجد</v>
      </c>
      <c r="N15" s="307"/>
      <c r="O15" t="str">
        <f t="shared" si="9"/>
        <v/>
      </c>
      <c r="P15" s="307"/>
      <c r="Q15" s="16"/>
      <c r="R15" s="16"/>
      <c r="S15" s="16"/>
      <c r="T15" s="16"/>
      <c r="U15" s="435"/>
      <c r="V15" t="str">
        <f t="shared" si="0"/>
        <v>المتوسط : يحدد الفكرة الرئيسة للنص المنظور</v>
      </c>
      <c r="W15" t="str">
        <f t="shared" si="1"/>
        <v>المتوسط :  يوجد قاعدة دالة ما</v>
      </c>
      <c r="X15" t="str">
        <f t="shared" si="2"/>
        <v>المتوسط : يحسب المحيط والمساحة للأشكال الهندسية</v>
      </c>
      <c r="Y15" t="str">
        <f t="shared" si="3"/>
        <v>المتوسط : يحدد الفكرة الرئيسة للنص المنظور</v>
      </c>
      <c r="Z15" t="str">
        <f t="shared" si="4"/>
        <v>المتوسط : يوضح المفاهيم الواردة في أفكار النص المقروء والعلاقات بينها</v>
      </c>
      <c r="AA15" t="str">
        <f t="shared" si="5"/>
        <v>المتوسط : يستنتج بعض معاني المفردات الجديدة من خلال التفسير والتعريف</v>
      </c>
      <c r="AB15" t="str">
        <f t="shared" si="6"/>
        <v>المتوسط :  يقارن بين دورات الحياة في النباتات والحيوانات</v>
      </c>
      <c r="AC15" t="str">
        <f t="shared" si="7"/>
        <v>المتوسط : يوضح تركيب الحمض النووي وتأثير أي تغيرات من الممكن أن تحدث في تسلسل الجينات (على سبيل المثال الطفرات)</v>
      </c>
      <c r="AD15" t="str">
        <f t="shared" si="8"/>
        <v>المتوسط :  يمثل المعادلة الخطية باستخدام المقطع السيني والصادي</v>
      </c>
    </row>
    <row r="16" spans="1:30" ht="18">
      <c r="A16" t="s">
        <v>440</v>
      </c>
      <c r="B16" s="237" t="s">
        <v>308</v>
      </c>
      <c r="C16" s="240" t="s">
        <v>453</v>
      </c>
      <c r="F16" s="189" t="s">
        <v>522</v>
      </c>
      <c r="G16" s="257"/>
      <c r="H16" s="545" t="s">
        <v>567</v>
      </c>
      <c r="I16" s="545"/>
      <c r="J16" s="545"/>
      <c r="K16" s="545"/>
      <c r="L16" s="545"/>
      <c r="M16" s="93" t="str">
        <f>'ادخال درجات الاختبار الثاني '!AH234</f>
        <v>لايوجد</v>
      </c>
      <c r="N16" s="307"/>
      <c r="O16" t="str">
        <f t="shared" si="9"/>
        <v/>
      </c>
      <c r="P16" s="307"/>
      <c r="Q16" s="16"/>
      <c r="R16" s="16"/>
      <c r="S16" s="16"/>
      <c r="T16" s="16"/>
      <c r="U16" s="435"/>
      <c r="V16" t="str">
        <f t="shared" si="0"/>
        <v>المنخفض : يتعرف على بعض المترادفات والمتضادات الواضحة من خلال السياق</v>
      </c>
      <c r="W16" t="str">
        <f t="shared" si="1"/>
        <v>المتوسط :  يوجد العامل المشترك الأكبر والمضاعف المشترك الأصغر لعددين أو أكثر</v>
      </c>
      <c r="X16" t="str">
        <f t="shared" si="2"/>
        <v>المتوسط : يحدد الوحدة المناسبة للقياس</v>
      </c>
      <c r="Y16" t="str">
        <f t="shared" si="3"/>
        <v>المنخفض : يتعرف على بعض المترادفات والمتضادات الواضحة من خلال السياق</v>
      </c>
      <c r="Z16" t="str">
        <f t="shared" si="4"/>
        <v>المتوسط : يستنتج بعض القيم والاتجاهات الإيجابية والسلبية من النص وأثرها في الفرد والمجتمع</v>
      </c>
      <c r="AA16" t="str">
        <f t="shared" si="5"/>
        <v>المتوسط :  يستنتج بعض معاني المفردات الجديدة من خلال الترادف، والتضاد</v>
      </c>
      <c r="AB16" t="str">
        <f t="shared" si="6"/>
        <v>المتوسط :   يوضح أن بعض المخلوقات الحية لديها تكيفات تمكنها من البقاء في النظام البيئي بشكل أفضل</v>
      </c>
      <c r="AC16" t="str">
        <f t="shared" si="7"/>
        <v>المتوسط :  يشرح التغيرات التي تطرأ على سطح الأرض وتسبب الكوارث الطبيعية (مثل الزلازل والبراكين)</v>
      </c>
      <c r="AD16" t="str">
        <f t="shared" si="8"/>
        <v>المتوسط :  يحدد ما  ذا كان المستقيمان متوازيين أو متعامدين بمعلومية معادلة أو ميل</v>
      </c>
    </row>
    <row r="17" spans="1:30" ht="18">
      <c r="A17" t="s">
        <v>440</v>
      </c>
      <c r="B17" s="237" t="s">
        <v>308</v>
      </c>
      <c r="C17" s="240" t="s">
        <v>454</v>
      </c>
      <c r="F17" s="189" t="s">
        <v>523</v>
      </c>
      <c r="G17" s="19"/>
      <c r="O17" t="str">
        <f t="shared" si="9"/>
        <v/>
      </c>
      <c r="U17" s="435"/>
      <c r="V17" t="str">
        <f t="shared" si="0"/>
        <v xml:space="preserve">المنخفض :  يوضح معاني بعض المفردات الواضحة من خلال السياق </v>
      </c>
      <c r="W17" t="str">
        <f t="shared" si="1"/>
        <v>المتوسط :  يحل مسائل رياضية تتعلق بالزوايا والمضلعات</v>
      </c>
      <c r="X17" t="str">
        <f t="shared" si="2"/>
        <v>المنخفض : يقارن ويرتب الأعداد تصاعديًّا وتنازليًّا</v>
      </c>
      <c r="Y17" t="str">
        <f t="shared" si="3"/>
        <v xml:space="preserve">المنخفض :  يوضح معاني بعض المفردات الواضحة من خلال السياق </v>
      </c>
      <c r="Z17" t="str">
        <f t="shared" si="4"/>
        <v xml:space="preserve">المنخفض : يحدد بعض المترادفات والأضداد من خلال السياق. </v>
      </c>
      <c r="AA17" t="str">
        <f t="shared" si="5"/>
        <v>المتوسط :  يستنتج معاني المفردات الجديدة من خلال السياق</v>
      </c>
      <c r="AB17" t="str">
        <f t="shared" si="6"/>
        <v>المتوسط : يتنبأ بالتركيب الجيني المحتمل لصفات مختارة من الأبوين، ويميز بين الصفات الموروثة والمكتسبة</v>
      </c>
      <c r="AC17" t="str">
        <f t="shared" si="7"/>
        <v>المتوسط :  يفرق بين العناصر والمركبات والمخاليط ويميز بين خصائص المواد</v>
      </c>
      <c r="AD17" t="str">
        <f t="shared" si="8"/>
        <v>المتوسط :  يحل المتباينات</v>
      </c>
    </row>
    <row r="18" spans="1:30" ht="18">
      <c r="A18" t="s">
        <v>440</v>
      </c>
      <c r="B18" s="237" t="s">
        <v>308</v>
      </c>
      <c r="C18" s="240" t="s">
        <v>455</v>
      </c>
      <c r="F18" s="189" t="s">
        <v>524</v>
      </c>
      <c r="G18" s="257"/>
      <c r="O18" t="str">
        <f t="shared" si="9"/>
        <v/>
      </c>
      <c r="U18" s="435"/>
      <c r="V18" t="str">
        <f t="shared" si="0"/>
        <v>المنخفض : يجيب عن أسئلة الاسترجاع للمعلومة الواردة صريحة في النص</v>
      </c>
      <c r="W18" t="str">
        <f t="shared" si="1"/>
        <v>المتوسط :  يحسب محيط الأشكال المستوية</v>
      </c>
      <c r="X18" t="str">
        <f t="shared" si="2"/>
        <v>المنخفض : يجمع الأعداد ضمن أربع منازل ويطرحها ذهنيًّا</v>
      </c>
      <c r="Y18" t="str">
        <f t="shared" si="3"/>
        <v>المنخفض : يجيب عن أسئلة الاسترجاع للمعلومة الواردة صريحة في النص</v>
      </c>
      <c r="Z18" t="str">
        <f t="shared" si="4"/>
        <v xml:space="preserve">المنخفض : يوضح معاني بعض المفردات من خلال السياق. </v>
      </c>
      <c r="AA18" t="str">
        <f t="shared" si="5"/>
        <v>المتوسط :  يميز الفروق الأساسية في بنية النص المقروء</v>
      </c>
      <c r="AB18" t="str">
        <f t="shared" si="6"/>
        <v>المتوسط :  يصنف المخلوقات الحية بحسب مستويات الطاقة في بيئتها</v>
      </c>
      <c r="AC18" t="str">
        <f t="shared" si="7"/>
        <v>المتوسط :  يحدد التفاعلات الكيميائية البسيطة ويوضح كيف أن العدد الكلي للذرات لا يتغير في التفاعل الكيميائي</v>
      </c>
      <c r="AD18" t="str">
        <f t="shared" si="8"/>
        <v>المتوسط :  يحل مسائل رياضية على نظرية فيثاغورس</v>
      </c>
    </row>
    <row r="19" spans="1:30" ht="18">
      <c r="A19" t="s">
        <v>440</v>
      </c>
      <c r="B19" s="237" t="s">
        <v>308</v>
      </c>
      <c r="C19" s="240" t="s">
        <v>456</v>
      </c>
      <c r="F19" s="189" t="s">
        <v>525</v>
      </c>
      <c r="G19" s="19"/>
      <c r="O19" t="str">
        <f t="shared" si="9"/>
        <v/>
      </c>
      <c r="U19" s="435"/>
      <c r="V19" t="str">
        <f t="shared" si="0"/>
        <v>المنخفض : يتعرف على بعض أهداف النص المنظور</v>
      </c>
      <c r="W19" t="str">
        <f t="shared" si="1"/>
        <v>المتوسط :  يصنف المثلثات وفًقًا لأطوال أضلاعها، وقياسات زواياها ويوجد قياسات الزوايا المجهولة للأشكال الرباعية</v>
      </c>
      <c r="X19" t="str">
        <f t="shared" si="2"/>
        <v>المنخفض : يصف ويصنف الأشكال الهندسية  نائية الأبعاد</v>
      </c>
      <c r="Y19" t="str">
        <f t="shared" si="3"/>
        <v>المنخفض : يتعرف على بعض أهداف النص المنظور</v>
      </c>
      <c r="Z19" t="str">
        <f t="shared" si="4"/>
        <v xml:space="preserve">المنخفض : يجيب عن بعض أسئلة النصوص المقروءة المباشرة. </v>
      </c>
      <c r="AA19" t="str">
        <f t="shared" si="5"/>
        <v>المتوسط :  يستنتج الأفكار الرئيسة في النص</v>
      </c>
      <c r="AB19" t="str">
        <f t="shared" si="6"/>
        <v>المتوسط :  يوضح العلاقات بين مخلوقات حية محددة داخل بيئة معينة</v>
      </c>
      <c r="AC19" t="str">
        <f t="shared" si="7"/>
        <v>المتوسط :  يطبق قوانين نيوتن لتفسير التغيرات التي تحدث للأجسام المتحركة</v>
      </c>
      <c r="AD19" t="str">
        <f t="shared" si="8"/>
        <v>المتوسط :  يوجد النسب المثلثية</v>
      </c>
    </row>
    <row r="20" spans="1:30" ht="18">
      <c r="A20" t="s">
        <v>440</v>
      </c>
      <c r="B20" s="238" t="s">
        <v>314</v>
      </c>
      <c r="C20" s="240" t="s">
        <v>457</v>
      </c>
      <c r="F20" s="189" t="s">
        <v>526</v>
      </c>
      <c r="G20" s="257"/>
      <c r="O20" t="str">
        <f t="shared" si="9"/>
        <v/>
      </c>
      <c r="U20" s="435"/>
      <c r="V20" t="str">
        <f t="shared" si="0"/>
        <v>المنخفض جداً : يتعرف على بعض المترادفات من خلال السياق</v>
      </c>
      <c r="W20" t="str">
        <f t="shared" si="1"/>
        <v>المتوسط :  يحسب مقاييس النزعة المركزية والمدى</v>
      </c>
      <c r="X20" t="str">
        <f t="shared" si="2"/>
        <v>المنخفض : يصف التما ل في شكل ويحدد خط التما ل</v>
      </c>
      <c r="Y20" t="str">
        <f t="shared" si="3"/>
        <v>المنخفض جداً : يتعرف على بعض المترادفات من خلال السياق</v>
      </c>
      <c r="Z20" t="str">
        <f t="shared" si="4"/>
        <v xml:space="preserve">المنخفض : يميز نوع النص المقروء. </v>
      </c>
      <c r="AA20" t="str">
        <f t="shared" si="5"/>
        <v>المتوسط :  يرتب الأحداث الواردة في النص</v>
      </c>
      <c r="AB20" t="str">
        <f t="shared" si="6"/>
        <v>المتوسط : يوضح كيف يسبب دوران الأرض، وميلان محورها وتفاعلها مع الشمس في حدوث الفصول الأربعة والتغير في ساعات النهار والليل</v>
      </c>
      <c r="AC20" t="str">
        <f t="shared" si="7"/>
        <v>المتوسط :  يقدم أدلة تثبت أن التغير في حركة الجسم تعتمد على كتلة الجسوم وعلى مجموع القوى المؤثرة عليه</v>
      </c>
      <c r="AD20" t="str">
        <f t="shared" si="8"/>
        <v>المتوسط : يوجد احتمال حدث لتجربة معينة</v>
      </c>
    </row>
    <row r="21" spans="1:30" ht="18">
      <c r="A21" t="s">
        <v>440</v>
      </c>
      <c r="B21" s="238" t="s">
        <v>314</v>
      </c>
      <c r="C21" s="240" t="s">
        <v>458</v>
      </c>
      <c r="F21" s="189" t="s">
        <v>527</v>
      </c>
      <c r="G21" s="19"/>
      <c r="O21" t="str">
        <f t="shared" si="9"/>
        <v/>
      </c>
      <c r="U21" s="435"/>
      <c r="V21" t="str">
        <f t="shared" si="0"/>
        <v>المنخفض جداً : يجيب عن أسئلة عن معلومات واردة صريحة في النص</v>
      </c>
      <c r="W21" t="str">
        <f t="shared" si="1"/>
        <v>المتوسط : يحل مسائل رياضية على الاحتمالات</v>
      </c>
      <c r="X21" t="str">
        <f t="shared" si="2"/>
        <v>المنخفض : يمثل البيانات باستخدام النقاط والرسوم البيانية</v>
      </c>
      <c r="Y21" t="str">
        <f t="shared" si="3"/>
        <v>المنخفض جداً : يجيب عن أسئلة عن معلومات واردة صريحة في النص</v>
      </c>
      <c r="Z21" t="str">
        <f t="shared" si="4"/>
        <v xml:space="preserve">المنخفض : يستنتج بعض الأفكار الرئيسة من النص المقروء. </v>
      </c>
      <c r="AA21" t="str">
        <f t="shared" si="5"/>
        <v>المتوسط : يحدد بعض القيم ا ةيجابية والسلبية الواردة في النص</v>
      </c>
      <c r="AB21" t="str">
        <f t="shared" si="6"/>
        <v>المتوسط :  يبحث ويوضح ما إذا كان خلط المواد ينتج مادة جديدة</v>
      </c>
      <c r="AC21" t="str">
        <f t="shared" si="7"/>
        <v>المتوسط : يوضح بعض العوامل التي تؤثر على شدة القوى الكهربائية والمغناطيسية</v>
      </c>
      <c r="AD21" t="str">
        <f t="shared" si="8"/>
        <v>المنخفض :  يكتب الجذر التربيعي لعدد في أبسط صورة ويوجد قيمته</v>
      </c>
    </row>
    <row r="22" spans="1:30" ht="18">
      <c r="A22" t="s">
        <v>265</v>
      </c>
      <c r="B22" s="238" t="s">
        <v>293</v>
      </c>
      <c r="C22" s="248" t="s">
        <v>441</v>
      </c>
      <c r="F22" s="189" t="s">
        <v>528</v>
      </c>
      <c r="G22" s="257"/>
      <c r="O22" t="str">
        <f t="shared" si="9"/>
        <v/>
      </c>
      <c r="U22" s="436" t="s">
        <v>265</v>
      </c>
      <c r="V22" t="str">
        <f t="shared" si="0"/>
        <v>المرتفع : يحدد المترادفات والمتضادات من السياق أو من غيره</v>
      </c>
      <c r="W22" t="str">
        <f t="shared" si="1"/>
        <v>المنخفض : يوجد حاصل ضرب وقسمة الكسور العشرية وحاصل جمع وطرح الكسور المتشابهة المقام</v>
      </c>
      <c r="X22" t="str">
        <f t="shared" si="2"/>
        <v>المنخفض جداً : يقارن بين عددين طبيعيين</v>
      </c>
      <c r="Z22" t="str">
        <f t="shared" si="4"/>
        <v xml:space="preserve">المنخفض : يوضح بعض المفاهيم الشائعة الواردة في أفكار النص المقروء. </v>
      </c>
      <c r="AA22" t="str">
        <f t="shared" si="5"/>
        <v>المنخفض :  يستنتج بعض معاني المفردات من خلال الترادف، والتضاد</v>
      </c>
      <c r="AB22" t="str">
        <f t="shared" si="6"/>
        <v>المتوسط : يستقصي حركة الجسوم ليتنبأ بالحركة المستقبلية ويفسر تأثير القوى المتزنة وغير المتزنة</v>
      </c>
      <c r="AC22" t="str">
        <f t="shared" si="7"/>
        <v>المنخفض :  يتعرف على التراكيب الأساسية لأجسام المخلوقات الحية</v>
      </c>
      <c r="AD22" t="str">
        <f t="shared" si="8"/>
        <v>المنخفض :  يحل معادلة من خطوة واحدة</v>
      </c>
    </row>
    <row r="23" spans="1:30" ht="18">
      <c r="A23" t="s">
        <v>265</v>
      </c>
      <c r="B23" s="238" t="s">
        <v>293</v>
      </c>
      <c r="C23" s="248" t="s">
        <v>481</v>
      </c>
      <c r="F23" s="189" t="s">
        <v>529</v>
      </c>
      <c r="G23" s="19"/>
      <c r="O23" t="str">
        <f t="shared" si="9"/>
        <v/>
      </c>
      <c r="U23" s="436"/>
      <c r="V23" t="str">
        <f t="shared" si="0"/>
        <v>المرتفع : يستنتج معاني مفردات تغيرت دلالاتها بتغير الزمن والسياق</v>
      </c>
      <c r="W23" t="str">
        <f t="shared" si="1"/>
        <v>المنخفض :  يوجد النسبة المئوية ويحولها  لى كسر أو العكس</v>
      </c>
      <c r="X23" t="str">
        <f t="shared" si="2"/>
        <v>المنخفض جداً : يحدد الوقت والزمن ويختار الوحدات المناسبة</v>
      </c>
      <c r="Z23" t="str">
        <f t="shared" si="4"/>
        <v xml:space="preserve">المنخفض جداً : يتعرف على بعض المترادفات من خلال السياق. </v>
      </c>
      <c r="AA23" t="str">
        <f t="shared" si="5"/>
        <v xml:space="preserve">المنخفض : يستنتج بعض معاني المفردات الجديدة الواضحة من خلال السياق </v>
      </c>
      <c r="AB23" t="str">
        <f t="shared" si="6"/>
        <v>المتوسط :  يتنبأ بالقوى المؤ رة على جسمٍ ما يتحرك على أسطح مختلفة</v>
      </c>
      <c r="AC23" t="str">
        <f t="shared" si="7"/>
        <v>المنخفض :  يصوف بعض التغيرات التي تطرأ على سوطح الأرض وتسوبب الكوارث الطبيعية  مثل الزلازل والبراكين</v>
      </c>
      <c r="AD23" t="str">
        <f t="shared" si="8"/>
        <v>المنخفض :  يحدد ما  ذا كانت العلاقة تمثل دالة</v>
      </c>
    </row>
    <row r="24" spans="1:30" ht="18">
      <c r="A24" t="s">
        <v>265</v>
      </c>
      <c r="B24" s="238" t="s">
        <v>293</v>
      </c>
      <c r="C24" s="248" t="s">
        <v>482</v>
      </c>
      <c r="F24" s="189" t="s">
        <v>530</v>
      </c>
      <c r="G24" s="257"/>
      <c r="O24" t="str">
        <f t="shared" si="9"/>
        <v/>
      </c>
      <c r="U24" s="436"/>
      <c r="V24" t="str">
        <f t="shared" si="0"/>
        <v>المرتفع : يفهم النصوص المقروءة مع القدرة على تحليلها وتقويمها والتعبير عما يستنتج منها</v>
      </c>
      <c r="W24" t="str">
        <f t="shared" si="1"/>
        <v>المنخفض :  يبسط العبارات الجبرية ويوجد قيمتها</v>
      </c>
      <c r="X24" t="str">
        <f t="shared" si="2"/>
        <v xml:space="preserve">المنخفض جداً : يميز بين فئات النقود المعدنية والورقية، ويستخدمها في عد المبالم ضمن 9999 ريالاً
</v>
      </c>
      <c r="Z24" t="str">
        <f t="shared" si="4"/>
        <v xml:space="preserve">المنخفض جداً : يوضح معاني بعض المفردات من خلال السياق. </v>
      </c>
      <c r="AA24" t="str">
        <f t="shared" si="5"/>
        <v>المنخفض :  يرتب بعض أحداث النص الواضحة</v>
      </c>
      <c r="AB24" t="str">
        <f t="shared" si="6"/>
        <v>المتوسط : يستخدم أدلة؛ ليفسر تحولات الطاقة</v>
      </c>
      <c r="AC24" t="str">
        <f t="shared" si="7"/>
        <v xml:space="preserve">المنخفض :  يتعرف على مفهوم العناصر، والمركبات، والمخاليط </v>
      </c>
      <c r="AD24" t="str">
        <f t="shared" si="8"/>
        <v>المنخفض :  يوجد معادلة المستقيم</v>
      </c>
    </row>
    <row r="25" spans="1:30" ht="18">
      <c r="A25" t="s">
        <v>265</v>
      </c>
      <c r="B25" s="238" t="s">
        <v>293</v>
      </c>
      <c r="C25" s="248" t="s">
        <v>483</v>
      </c>
      <c r="F25" s="189" t="s">
        <v>531</v>
      </c>
      <c r="G25" s="19"/>
      <c r="O25" t="str">
        <f t="shared" si="9"/>
        <v/>
      </c>
      <c r="U25" s="436"/>
      <c r="V25" t="str">
        <f t="shared" si="0"/>
        <v>المرتفع : يميز نوع النص المقروء، ويحلل خصائصه، ويستنتج الأفكار الرئيسة والفرعية والضمنية فيه</v>
      </c>
      <c r="W25" t="str">
        <f t="shared" si="1"/>
        <v>المنخفض :  يتعرف على قانون محيط الدائرة</v>
      </c>
      <c r="X25" t="str">
        <f t="shared" si="2"/>
        <v>المنخفض جداً : يجمع البيانات وينظمها في الجداول التكرارية</v>
      </c>
      <c r="Z25" t="str">
        <f t="shared" si="4"/>
        <v xml:space="preserve">المنخفض جداً : يجيب عن بعض أسئلة النصوص المقروءة الواضحة. </v>
      </c>
      <c r="AA25" t="str">
        <f t="shared" si="5"/>
        <v>المنخفض :  يجيب عن بعض الأسئلة المباشرة الواضحة</v>
      </c>
      <c r="AB25" t="str">
        <f t="shared" si="6"/>
        <v>المنخفض :  يتعرف على بعض تراكيب الخلايا والأنسجة والأعضاء والأجهزة في المخلوقات الحية</v>
      </c>
      <c r="AC25" t="str">
        <f t="shared" si="7"/>
        <v>المنخفض :  يتعرف على التفاعل الكيميائي البسيط</v>
      </c>
      <c r="AD25" t="str">
        <f t="shared" si="8"/>
        <v>المنخفض :  يحلل كثيرات الحدود</v>
      </c>
    </row>
    <row r="26" spans="1:30" ht="18">
      <c r="A26" t="s">
        <v>265</v>
      </c>
      <c r="B26" s="238" t="s">
        <v>293</v>
      </c>
      <c r="C26" s="248" t="s">
        <v>484</v>
      </c>
      <c r="F26" s="189" t="s">
        <v>532</v>
      </c>
      <c r="G26" s="257"/>
      <c r="O26" t="str">
        <f t="shared" si="9"/>
        <v/>
      </c>
      <c r="U26" s="436"/>
      <c r="V26" t="str">
        <f t="shared" si="0"/>
        <v>المرتفع : يستنتج المفاهيم من أفكار النص والعلاقات بينها</v>
      </c>
      <c r="W26" t="str">
        <f t="shared" si="1"/>
        <v>المنخفض : يوجد احتمال حدث بسيط لتجربة معينة</v>
      </c>
      <c r="AA26" t="str">
        <f t="shared" si="5"/>
        <v>المنخفض : يتعرف على الفكرة الرئيسة في النص</v>
      </c>
      <c r="AB26" t="str">
        <f t="shared" si="6"/>
        <v>المنخفض :  يتعرف على أوجه التشابه والاختلاف بين الخلايا النباتية والحيوانية</v>
      </c>
      <c r="AC26" t="str">
        <f t="shared" si="7"/>
        <v>المنخفض : يتعرف على الطاقة الكامنة والحركية، ويميز بين القوى المتزنة وغير المتزنة المؤثرة على الأجسام</v>
      </c>
      <c r="AD26" t="str">
        <f t="shared" si="8"/>
        <v>المنخفض :  يوجد قياسات المضلعات المجهولة باستخدام نظرية فيثاغورس</v>
      </c>
    </row>
    <row r="27" spans="1:30" ht="18">
      <c r="A27" t="s">
        <v>265</v>
      </c>
      <c r="B27" s="238" t="s">
        <v>293</v>
      </c>
      <c r="C27" s="247" t="s">
        <v>485</v>
      </c>
      <c r="F27" s="189" t="s">
        <v>533</v>
      </c>
      <c r="G27" s="19"/>
      <c r="O27" t="str">
        <f t="shared" si="9"/>
        <v/>
      </c>
      <c r="U27" s="436"/>
      <c r="V27" t="str">
        <f t="shared" si="0"/>
        <v>المرتفع :   يستنتج القيم والاتجاهات الإيجابية والسلبية من النص المقروء وأثرها في الفرد والمجتمع</v>
      </c>
      <c r="W27" t="str">
        <f t="shared" si="1"/>
        <v>المنخفض جداً :  يحلل الأعداد إلى العوامل الأولية</v>
      </c>
      <c r="AA27" t="str">
        <f t="shared" si="5"/>
        <v>المنخفض جداً :  يستنتج بعض معاني المفردات الجديدة من خلال الترادف</v>
      </c>
      <c r="AB27" t="str">
        <f t="shared" si="6"/>
        <v>المنخفض :  يتعرف على نموذج حركة كل من الأرض والشمس والقمر</v>
      </c>
      <c r="AC27" t="str">
        <f t="shared" si="7"/>
        <v>المنخفض جداً :  يتعرف على التراكيب التي تدعم النمو والبقاء والسلوك والتكاثر</v>
      </c>
      <c r="AD27" t="str">
        <f t="shared" si="8"/>
        <v>المنخفض :  يحسب مقاييس النزعة المركزية ويتعرف على مقاييس التشتت</v>
      </c>
    </row>
    <row r="28" spans="1:30" ht="18">
      <c r="A28" t="s">
        <v>265</v>
      </c>
      <c r="B28" s="238" t="s">
        <v>299</v>
      </c>
      <c r="C28" s="246" t="s">
        <v>447</v>
      </c>
      <c r="F28" s="189" t="s">
        <v>534</v>
      </c>
      <c r="G28" s="257"/>
      <c r="O28" t="str">
        <f t="shared" si="9"/>
        <v/>
      </c>
      <c r="U28" s="436"/>
      <c r="V28" t="str">
        <f t="shared" si="0"/>
        <v>المتوسط : يحدد المترادفات والأضداد من خلال السياق</v>
      </c>
      <c r="W28" t="str">
        <f t="shared" si="1"/>
        <v>المنخفض جداً :  يجمع ويطرح الأعداد العشرية</v>
      </c>
      <c r="AA28" t="str">
        <f t="shared" si="5"/>
        <v>المنخفض جداً :  يتعرف على معاني بعض المفردات الجديدة من خلال السياق</v>
      </c>
      <c r="AB28" t="str">
        <f t="shared" si="6"/>
        <v>المنخفض :  يتعرف على بعض الصفات المورو ة من الأبوين</v>
      </c>
      <c r="AC28" t="str">
        <f t="shared" si="7"/>
        <v>المنخفض جداً :  يتعرف على بعض التغيرات التي تطرأ على سطح الأرض مثل الزلازل والبراكين</v>
      </c>
      <c r="AD28" t="str">
        <f t="shared" si="8"/>
        <v>المنخفض : يتعرف على التباديل والتوافيق</v>
      </c>
    </row>
    <row r="29" spans="1:30" ht="18">
      <c r="A29" t="s">
        <v>265</v>
      </c>
      <c r="B29" s="238" t="s">
        <v>299</v>
      </c>
      <c r="C29" s="246" t="s">
        <v>503</v>
      </c>
      <c r="F29" s="189" t="s">
        <v>535</v>
      </c>
      <c r="G29" s="19"/>
      <c r="O29" t="str">
        <f t="shared" si="9"/>
        <v/>
      </c>
      <c r="U29" s="436"/>
      <c r="V29" t="str">
        <f t="shared" si="0"/>
        <v>المتوسط :  يستنتج بعض مرادفات الكلمات الجديدة بدون سياق</v>
      </c>
      <c r="W29" t="str">
        <f t="shared" si="1"/>
        <v>المنخفض جداً :  يتعرف على مفاهيم الكسور الاعتيادية والنسبة والمعدل والنسبة المئوية</v>
      </c>
      <c r="AA29" t="str">
        <f t="shared" si="5"/>
        <v>المنخفض جداً : يجيب عن بعض الأسئلة المباشرة الواضحة</v>
      </c>
      <c r="AB29" t="str">
        <f t="shared" si="6"/>
        <v>المنخفض :  يستكشف خصائص المواد  الفيزيائية والكيميائية</v>
      </c>
      <c r="AC29" t="str">
        <f t="shared" si="7"/>
        <v>المنخفض جداً :  يتعرف على بعض خصائص المادة</v>
      </c>
      <c r="AD29" t="str">
        <f t="shared" si="8"/>
        <v>المنخفض جداً :  يحل معادلة بمتغير واحد</v>
      </c>
    </row>
    <row r="30" spans="1:30" ht="18">
      <c r="A30" t="s">
        <v>265</v>
      </c>
      <c r="B30" s="238" t="s">
        <v>299</v>
      </c>
      <c r="C30" s="246" t="s">
        <v>486</v>
      </c>
      <c r="F30" s="189" t="s">
        <v>536</v>
      </c>
      <c r="G30" s="257"/>
      <c r="O30" t="str">
        <f t="shared" si="9"/>
        <v/>
      </c>
      <c r="U30" s="436"/>
      <c r="V30" t="str">
        <f t="shared" si="0"/>
        <v>المتوسط : يستنتج معاني بعض المفردات التي تغيرت دلالتها بتغير الزمن من خلالالسياق</v>
      </c>
      <c r="W30" t="str">
        <f t="shared" si="1"/>
        <v>المنخفض جداً :  يستوعب مفهوم المتباينات</v>
      </c>
      <c r="AB30" t="str">
        <f t="shared" si="6"/>
        <v>المنخفض :  يصف حركة الجسم ويوضح كيف تؤ ر القوة والكتلة على حركة الجسم</v>
      </c>
      <c r="AC30" t="str">
        <f t="shared" si="7"/>
        <v>المنخفض جداً :  يتعرف على بعض المصطلحات مثل: السرعة، الجاذبية</v>
      </c>
      <c r="AD30" t="str">
        <f t="shared" si="8"/>
        <v>المنخفض جداً :  يتعرف على نظام معادلتين خطيتين متسق وغير متسق ومستقل وغير مستقل</v>
      </c>
    </row>
    <row r="31" spans="1:30" ht="18">
      <c r="A31" t="s">
        <v>265</v>
      </c>
      <c r="B31" s="238" t="s">
        <v>299</v>
      </c>
      <c r="C31" s="246" t="s">
        <v>487</v>
      </c>
      <c r="U31" s="436"/>
      <c r="V31" t="str">
        <f t="shared" si="0"/>
        <v>المتوسط : يفهم النصوص المقروءة، ويجيب عن بعض الأسئلة التحليلية وبعض الأسئلةالاستنتاجية</v>
      </c>
      <c r="W31" t="str">
        <f t="shared" si="1"/>
        <v>المنخفض جداً :  يستوعب المفاهيم الهندسية الأولية (الزاوية والمستقيم) ومفهومي الحجم والمساحة</v>
      </c>
      <c r="AB31" t="str">
        <f t="shared" si="6"/>
        <v>المنخفض : يتعرف على تحولات الطاقة</v>
      </c>
      <c r="AC31" t="str">
        <f t="shared" si="7"/>
        <v>المنخفض جداً : يتعرف على قوانين نيوتن</v>
      </c>
      <c r="AD31" t="str">
        <f t="shared" si="8"/>
        <v>المنخفض جداً :  يوجد حدود المتتابعة الحسابية</v>
      </c>
    </row>
    <row r="32" spans="1:30" ht="18">
      <c r="A32" t="s">
        <v>265</v>
      </c>
      <c r="B32" s="238" t="s">
        <v>299</v>
      </c>
      <c r="C32" s="246" t="s">
        <v>488</v>
      </c>
      <c r="U32" s="436"/>
      <c r="V32" t="str">
        <f t="shared" si="0"/>
        <v>المتوسط : يميز نوع النص المقروء وخصائصه وغرضه، ويستنتج الأفكار الرئيسة وبعضالأفكار الفرعية منه</v>
      </c>
      <c r="W32" t="str">
        <f t="shared" si="1"/>
        <v xml:space="preserve">المنخفض جداً : يقرأ البيانات من تمثيلاتها وتحليلها؛ لاستنتاج معلومات. </v>
      </c>
      <c r="AB32" t="str">
        <f t="shared" si="6"/>
        <v>المنخفض جداً :  يتعرف على الاحتياجات الأساسية للمخلوقات الحية</v>
      </c>
      <c r="AD32" t="str">
        <f t="shared" si="8"/>
        <v>المنخفض جداً :  يتعرف على نظرية فيثاغورس</v>
      </c>
    </row>
    <row r="33" spans="1:30" ht="18">
      <c r="A33" t="s">
        <v>265</v>
      </c>
      <c r="B33" s="238" t="s">
        <v>299</v>
      </c>
      <c r="C33" s="246" t="s">
        <v>489</v>
      </c>
      <c r="U33" s="436"/>
      <c r="V33" t="str">
        <f t="shared" si="0"/>
        <v>المتوسط : يوضح المفاهيم الواردة في أفكار النص المقروء والعلاقات بينها</v>
      </c>
      <c r="AB33" t="str">
        <f t="shared" si="6"/>
        <v>المنخفض جداً :  يتعرف على العوامل الحيوية واللاحيوية في البيئة</v>
      </c>
      <c r="AD33" t="str">
        <f t="shared" si="8"/>
        <v>المنخفض جداً : يوجد مقاييس النزعة المركزية</v>
      </c>
    </row>
    <row r="34" spans="1:30" ht="18">
      <c r="A34" t="s">
        <v>265</v>
      </c>
      <c r="B34" s="238" t="s">
        <v>299</v>
      </c>
      <c r="C34" s="245" t="s">
        <v>490</v>
      </c>
      <c r="U34" s="436"/>
      <c r="V34" t="str">
        <f t="shared" si="0"/>
        <v>المتوسط : يستنتج بعض القيم والاتجاهات الإيجابية والسلبية من النص وأثرها في الفرد والمجتمع</v>
      </c>
      <c r="AB34" t="str">
        <f t="shared" si="6"/>
        <v>المنخفض جداً :  يتعرف على حركة الأرض حول محورها وحول الشمس</v>
      </c>
    </row>
    <row r="35" spans="1:30" ht="18">
      <c r="A35" t="s">
        <v>265</v>
      </c>
      <c r="B35" s="237" t="s">
        <v>308</v>
      </c>
      <c r="C35" s="246" t="s">
        <v>491</v>
      </c>
      <c r="U35" s="436"/>
      <c r="V35" t="str">
        <f t="shared" si="0"/>
        <v xml:space="preserve">المنخفض : يحدد بعض المترادفات والأضداد من خلال السياق. </v>
      </c>
      <c r="AB35" t="str">
        <f t="shared" si="6"/>
        <v>المنخفض جداً :  يتعرف على بعض خصائص المادة</v>
      </c>
    </row>
    <row r="36" spans="1:30" ht="18">
      <c r="A36" t="s">
        <v>265</v>
      </c>
      <c r="B36" s="237" t="s">
        <v>308</v>
      </c>
      <c r="C36" s="246" t="s">
        <v>492</v>
      </c>
      <c r="U36" s="436"/>
      <c r="V36" t="str">
        <f t="shared" si="0"/>
        <v xml:space="preserve">المنخفض : يوضح معاني بعض المفردات من خلال السياق. </v>
      </c>
      <c r="AB36" t="str">
        <f t="shared" si="6"/>
        <v>المنخفض جداً :  يتعرف على المفاهيم الأساسية (الموقع، والمسافة، والسرعة)</v>
      </c>
    </row>
    <row r="37" spans="1:30" ht="18">
      <c r="A37" t="s">
        <v>265</v>
      </c>
      <c r="B37" s="237" t="s">
        <v>308</v>
      </c>
      <c r="C37" s="246" t="s">
        <v>493</v>
      </c>
      <c r="U37" s="436"/>
      <c r="V37" t="str">
        <f t="shared" si="0"/>
        <v xml:space="preserve">المنخفض : يجيب عن بعض أسئلة النصوص المقروءة المباشرة. </v>
      </c>
      <c r="AB37" t="str">
        <f t="shared" si="6"/>
        <v>المنخفض جداً : يتعرف على بعض أشكال الطاقة</v>
      </c>
    </row>
    <row r="38" spans="1:30" ht="18">
      <c r="A38" t="s">
        <v>265</v>
      </c>
      <c r="B38" s="237" t="s">
        <v>308</v>
      </c>
      <c r="C38" s="246" t="s">
        <v>494</v>
      </c>
      <c r="U38" s="436"/>
      <c r="V38" t="str">
        <f t="shared" si="0"/>
        <v xml:space="preserve">المنخفض : يميز نوع النص المقروء. </v>
      </c>
    </row>
    <row r="39" spans="1:30" ht="18">
      <c r="A39" t="s">
        <v>265</v>
      </c>
      <c r="B39" s="237" t="s">
        <v>308</v>
      </c>
      <c r="C39" s="246" t="s">
        <v>495</v>
      </c>
      <c r="U39" s="436"/>
      <c r="V39" t="str">
        <f t="shared" si="0"/>
        <v xml:space="preserve">المنخفض : يستنتج بعض الأفكار الرئيسة من النص المقروء. </v>
      </c>
    </row>
    <row r="40" spans="1:30" ht="18">
      <c r="A40" t="s">
        <v>265</v>
      </c>
      <c r="B40" s="237" t="s">
        <v>308</v>
      </c>
      <c r="C40" s="245" t="s">
        <v>496</v>
      </c>
      <c r="U40" s="436"/>
      <c r="V40" t="str">
        <f t="shared" si="0"/>
        <v xml:space="preserve">المنخفض : يوضح بعض المفاهيم الشائعة الواردة في أفكار النص المقروء. </v>
      </c>
    </row>
    <row r="41" spans="1:30" ht="18">
      <c r="A41" t="s">
        <v>265</v>
      </c>
      <c r="B41" s="238" t="s">
        <v>314</v>
      </c>
      <c r="C41" s="246" t="s">
        <v>497</v>
      </c>
      <c r="U41" s="436"/>
      <c r="V41" t="str">
        <f t="shared" si="0"/>
        <v xml:space="preserve">المنخفض جداً : يتعرف على بعض المترادفات من خلال السياق. </v>
      </c>
    </row>
    <row r="42" spans="1:30" ht="18">
      <c r="A42" t="s">
        <v>265</v>
      </c>
      <c r="B42" s="238" t="s">
        <v>314</v>
      </c>
      <c r="C42" s="246" t="s">
        <v>492</v>
      </c>
      <c r="U42" s="436"/>
      <c r="V42" t="str">
        <f t="shared" si="0"/>
        <v xml:space="preserve">المنخفض جداً : يوضح معاني بعض المفردات من خلال السياق. </v>
      </c>
    </row>
    <row r="43" spans="1:30" ht="18">
      <c r="A43" t="s">
        <v>265</v>
      </c>
      <c r="B43" s="238" t="s">
        <v>314</v>
      </c>
      <c r="C43" s="245" t="s">
        <v>498</v>
      </c>
      <c r="U43" s="436"/>
      <c r="V43" t="str">
        <f t="shared" si="0"/>
        <v xml:space="preserve">المنخفض جداً : يجيب عن بعض أسئلة النصوص المقروءة الواضحة. </v>
      </c>
    </row>
    <row r="44" spans="1:30" ht="18">
      <c r="A44" t="s">
        <v>264</v>
      </c>
      <c r="B44" s="238" t="s">
        <v>293</v>
      </c>
      <c r="C44" s="237" t="s">
        <v>459</v>
      </c>
      <c r="U44" s="435" t="s">
        <v>264</v>
      </c>
      <c r="V44" t="str">
        <f t="shared" si="0"/>
        <v>المرتفع : يستنتج معاني مصطلحات تستخدم في مجالات علمية مختلفة</v>
      </c>
    </row>
    <row r="45" spans="1:30" ht="18">
      <c r="A45" t="s">
        <v>264</v>
      </c>
      <c r="B45" s="238" t="s">
        <v>293</v>
      </c>
      <c r="C45" s="237" t="s">
        <v>502</v>
      </c>
      <c r="U45" s="435"/>
      <c r="V45" t="str">
        <f t="shared" si="0"/>
        <v>المرتفع :  يصنف معاني المصطلحات الجديدة وفقا لدلالاتها</v>
      </c>
    </row>
    <row r="46" spans="1:30" ht="18">
      <c r="A46" t="s">
        <v>264</v>
      </c>
      <c r="B46" s="238" t="s">
        <v>293</v>
      </c>
      <c r="C46" s="237" t="s">
        <v>501</v>
      </c>
      <c r="U46" s="435"/>
      <c r="V46" t="str">
        <f t="shared" si="0"/>
        <v>المرتفع :  يستنتج معاني المفردات الجديدة من خلال التفسير والتعريف</v>
      </c>
    </row>
    <row r="47" spans="1:30" ht="18">
      <c r="A47" t="s">
        <v>264</v>
      </c>
      <c r="B47" s="238" t="s">
        <v>293</v>
      </c>
      <c r="C47" s="237" t="s">
        <v>500</v>
      </c>
      <c r="U47" s="435"/>
      <c r="V47" t="str">
        <f t="shared" si="0"/>
        <v>المرتفع :  يستنتج معاني المفردات الجديدة من خلال الترادف، والتضاد</v>
      </c>
    </row>
    <row r="48" spans="1:30" ht="18">
      <c r="A48" t="s">
        <v>264</v>
      </c>
      <c r="B48" s="238" t="s">
        <v>293</v>
      </c>
      <c r="C48" s="237" t="s">
        <v>460</v>
      </c>
      <c r="U48" s="435"/>
      <c r="V48" t="str">
        <f t="shared" si="0"/>
        <v>المرتفع : يستنتج معاني المفردات الجديدة من خلال السياق وبدونه</v>
      </c>
    </row>
    <row r="49" spans="1:22" ht="18">
      <c r="A49" t="s">
        <v>264</v>
      </c>
      <c r="B49" s="238" t="s">
        <v>293</v>
      </c>
      <c r="C49" s="237" t="s">
        <v>499</v>
      </c>
      <c r="U49" s="435"/>
      <c r="V49" t="str">
        <f t="shared" si="0"/>
        <v>المرتفع :  يميز الفروق الأساسية في بنية النص المقروء</v>
      </c>
    </row>
    <row r="50" spans="1:22" ht="36">
      <c r="A50" t="s">
        <v>264</v>
      </c>
      <c r="B50" s="238" t="s">
        <v>293</v>
      </c>
      <c r="C50" s="237" t="s">
        <v>462</v>
      </c>
      <c r="U50" s="435"/>
      <c r="V50" t="str">
        <f t="shared" si="0"/>
        <v>المرتفع : يحلل النصوص المقروءة من حيث الترتيب الزمني والمكاني والأهمية والمقارنة والمقابلة والقضية العامة والأدلة الداعمة</v>
      </c>
    </row>
    <row r="51" spans="1:22" ht="18">
      <c r="A51" t="s">
        <v>264</v>
      </c>
      <c r="B51" s="238" t="s">
        <v>293</v>
      </c>
      <c r="C51" s="237" t="s">
        <v>463</v>
      </c>
      <c r="U51" s="435"/>
      <c r="V51" t="str">
        <f t="shared" si="0"/>
        <v>المرتفع : يستنتج الأفكار الرئيسة والفرعية والضمنية من النص المقروء</v>
      </c>
    </row>
    <row r="52" spans="1:22" ht="18">
      <c r="A52" t="s">
        <v>264</v>
      </c>
      <c r="B52" s="238" t="s">
        <v>293</v>
      </c>
      <c r="C52" s="237" t="s">
        <v>464</v>
      </c>
      <c r="U52" s="435"/>
      <c r="V52" t="str">
        <f t="shared" si="0"/>
        <v>المرتفع : يقوّم النصوص المقروءة من خلال ما تتضمنه من قيم إيجابية وسلبية، ويحدد تأثيرها في الفرد والمجتمع</v>
      </c>
    </row>
    <row r="53" spans="1:22" ht="18">
      <c r="A53" t="s">
        <v>264</v>
      </c>
      <c r="B53" s="238" t="s">
        <v>299</v>
      </c>
      <c r="C53" s="237" t="s">
        <v>465</v>
      </c>
      <c r="U53" s="435"/>
      <c r="V53" t="str">
        <f t="shared" si="0"/>
        <v>المتوسط :  يستنتج بعض معاني المصطلحات التي تستخدم في مجالات علمية مختلفة</v>
      </c>
    </row>
    <row r="54" spans="1:22" ht="18">
      <c r="A54" t="s">
        <v>264</v>
      </c>
      <c r="B54" s="238" t="s">
        <v>299</v>
      </c>
      <c r="C54" s="237" t="s">
        <v>466</v>
      </c>
      <c r="U54" s="435"/>
      <c r="V54" t="str">
        <f t="shared" si="0"/>
        <v>المتوسط :  يصنف بعض معاني المصطلحات الجديدة وفقا لدلالاتها</v>
      </c>
    </row>
    <row r="55" spans="1:22" ht="18">
      <c r="A55" t="s">
        <v>264</v>
      </c>
      <c r="B55" s="238" t="s">
        <v>299</v>
      </c>
      <c r="C55" s="237" t="s">
        <v>467</v>
      </c>
      <c r="U55" s="435"/>
      <c r="V55" t="str">
        <f t="shared" si="0"/>
        <v>المتوسط : يستنتج بعض معاني المفردات الجديدة من خلال التفسير والتعريف</v>
      </c>
    </row>
    <row r="56" spans="1:22" ht="18">
      <c r="A56" t="s">
        <v>264</v>
      </c>
      <c r="B56" s="238" t="s">
        <v>299</v>
      </c>
      <c r="C56" s="237" t="s">
        <v>468</v>
      </c>
      <c r="U56" s="435"/>
      <c r="V56" t="str">
        <f t="shared" si="0"/>
        <v>المتوسط :  يستنتج بعض معاني المفردات الجديدة من خلال الترادف، والتضاد</v>
      </c>
    </row>
    <row r="57" spans="1:22" ht="18">
      <c r="A57" t="s">
        <v>264</v>
      </c>
      <c r="B57" s="238" t="s">
        <v>299</v>
      </c>
      <c r="C57" s="237" t="s">
        <v>469</v>
      </c>
      <c r="U57" s="435"/>
      <c r="V57" t="str">
        <f t="shared" si="0"/>
        <v>المتوسط :  يستنتج معاني المفردات الجديدة من خلال السياق</v>
      </c>
    </row>
    <row r="58" spans="1:22" ht="18">
      <c r="A58" t="s">
        <v>264</v>
      </c>
      <c r="B58" s="238" t="s">
        <v>299</v>
      </c>
      <c r="C58" s="237" t="s">
        <v>461</v>
      </c>
      <c r="U58" s="435"/>
      <c r="V58" t="str">
        <f t="shared" si="0"/>
        <v>المتوسط :  يميز الفروق الأساسية في بنية النص المقروء</v>
      </c>
    </row>
    <row r="59" spans="1:22" ht="18">
      <c r="A59" t="s">
        <v>264</v>
      </c>
      <c r="B59" s="238" t="s">
        <v>299</v>
      </c>
      <c r="C59" s="237" t="s">
        <v>470</v>
      </c>
      <c r="U59" s="435"/>
      <c r="V59" t="str">
        <f t="shared" si="0"/>
        <v>المتوسط :  يستنتج الأفكار الرئيسة في النص</v>
      </c>
    </row>
    <row r="60" spans="1:22" ht="18">
      <c r="A60" t="s">
        <v>264</v>
      </c>
      <c r="B60" s="238" t="s">
        <v>299</v>
      </c>
      <c r="C60" s="237" t="s">
        <v>471</v>
      </c>
      <c r="U60" s="435"/>
      <c r="V60" t="str">
        <f t="shared" si="0"/>
        <v>المتوسط :  يرتب الأحداث الواردة في النص</v>
      </c>
    </row>
    <row r="61" spans="1:22" ht="18">
      <c r="A61" t="s">
        <v>264</v>
      </c>
      <c r="B61" s="238" t="s">
        <v>299</v>
      </c>
      <c r="C61" s="237" t="s">
        <v>472</v>
      </c>
      <c r="U61" s="435"/>
      <c r="V61" t="str">
        <f t="shared" si="0"/>
        <v>المتوسط : يحدد بعض القيم ا ةيجابية والسلبية الواردة في النص</v>
      </c>
    </row>
    <row r="62" spans="1:22" ht="18">
      <c r="A62" t="s">
        <v>264</v>
      </c>
      <c r="B62" s="237" t="s">
        <v>308</v>
      </c>
      <c r="C62" s="237" t="s">
        <v>473</v>
      </c>
      <c r="U62" s="435"/>
      <c r="V62" t="str">
        <f t="shared" si="0"/>
        <v>المنخفض :  يستنتج بعض معاني المفردات من خلال الترادف، والتضاد</v>
      </c>
    </row>
    <row r="63" spans="1:22" ht="18">
      <c r="A63" t="s">
        <v>264</v>
      </c>
      <c r="B63" s="237" t="s">
        <v>308</v>
      </c>
      <c r="C63" s="237" t="s">
        <v>474</v>
      </c>
      <c r="U63" s="435"/>
      <c r="V63" t="str">
        <f t="shared" si="0"/>
        <v xml:space="preserve">المنخفض : يستنتج بعض معاني المفردات الجديدة الواضحة من خلال السياق </v>
      </c>
    </row>
    <row r="64" spans="1:22" ht="18">
      <c r="A64" t="s">
        <v>264</v>
      </c>
      <c r="B64" s="237" t="s">
        <v>308</v>
      </c>
      <c r="C64" s="237" t="s">
        <v>475</v>
      </c>
      <c r="U64" s="435"/>
      <c r="V64" t="str">
        <f t="shared" si="0"/>
        <v>المنخفض :  يرتب بعض أحداث النص الواضحة</v>
      </c>
    </row>
    <row r="65" spans="1:22" ht="18">
      <c r="A65" t="s">
        <v>264</v>
      </c>
      <c r="B65" s="237" t="s">
        <v>308</v>
      </c>
      <c r="C65" s="237" t="s">
        <v>476</v>
      </c>
      <c r="U65" s="435"/>
      <c r="V65" t="str">
        <f t="shared" si="0"/>
        <v>المنخفض :  يجيب عن بعض الأسئلة المباشرة الواضحة</v>
      </c>
    </row>
    <row r="66" spans="1:22" ht="18">
      <c r="A66" t="s">
        <v>264</v>
      </c>
      <c r="B66" s="237" t="s">
        <v>308</v>
      </c>
      <c r="C66" s="237" t="s">
        <v>477</v>
      </c>
      <c r="U66" s="435"/>
      <c r="V66" t="str">
        <f t="shared" si="0"/>
        <v>المنخفض : يتعرف على الفكرة الرئيسة في النص</v>
      </c>
    </row>
    <row r="67" spans="1:22" ht="18">
      <c r="A67" t="s">
        <v>264</v>
      </c>
      <c r="B67" s="238" t="s">
        <v>314</v>
      </c>
      <c r="C67" s="237" t="s">
        <v>478</v>
      </c>
      <c r="U67" s="435"/>
      <c r="V67" t="str">
        <f t="shared" si="0"/>
        <v>المنخفض جداً :  يستنتج بعض معاني المفردات الجديدة من خلال الترادف</v>
      </c>
    </row>
    <row r="68" spans="1:22" ht="18">
      <c r="A68" t="s">
        <v>264</v>
      </c>
      <c r="B68" s="238" t="s">
        <v>314</v>
      </c>
      <c r="C68" s="237" t="s">
        <v>479</v>
      </c>
      <c r="U68" s="435"/>
      <c r="V68" t="str">
        <f t="shared" ref="V68:V131" si="10">B68&amp;" : "&amp;C68</f>
        <v>المنخفض جداً :  يتعرف على معاني بعض المفردات الجديدة من خلال السياق</v>
      </c>
    </row>
    <row r="69" spans="1:22" ht="18">
      <c r="A69" t="s">
        <v>264</v>
      </c>
      <c r="B69" s="238" t="s">
        <v>314</v>
      </c>
      <c r="C69" s="237" t="s">
        <v>480</v>
      </c>
      <c r="U69" s="435"/>
      <c r="V69" t="str">
        <f t="shared" si="10"/>
        <v>المنخفض جداً : يجيب عن بعض الأسئلة المباشرة الواضحة</v>
      </c>
    </row>
    <row r="70" spans="1:22" ht="18">
      <c r="A70" t="s">
        <v>260</v>
      </c>
      <c r="B70" s="238" t="s">
        <v>293</v>
      </c>
      <c r="C70" s="240" t="s">
        <v>294</v>
      </c>
      <c r="U70" s="436" t="s">
        <v>260</v>
      </c>
      <c r="V70" t="str">
        <f t="shared" si="10"/>
        <v>المرتفع : يقدر ناتج جمع وطرح الأعداد ضمن أربع منازل</v>
      </c>
    </row>
    <row r="71" spans="1:22" ht="18">
      <c r="A71" t="s">
        <v>260</v>
      </c>
      <c r="B71" s="238" t="s">
        <v>293</v>
      </c>
      <c r="C71" s="240" t="s">
        <v>295</v>
      </c>
      <c r="U71" s="436"/>
      <c r="V71" t="str">
        <f t="shared" si="10"/>
        <v>المرتفع : يطبق خصائص الجمع والضرب</v>
      </c>
    </row>
    <row r="72" spans="1:22" ht="18">
      <c r="A72" t="s">
        <v>260</v>
      </c>
      <c r="B72" s="238" t="s">
        <v>293</v>
      </c>
      <c r="C72" s="240" t="s">
        <v>296</v>
      </c>
      <c r="U72" s="436"/>
      <c r="V72" t="str">
        <f t="shared" si="10"/>
        <v>المرتفع : يكتب جملاً عددية على العمليات الأربع ويوجد قيمتها</v>
      </c>
    </row>
    <row r="73" spans="1:22" ht="18">
      <c r="A73" t="s">
        <v>260</v>
      </c>
      <c r="B73" s="238" t="s">
        <v>293</v>
      </c>
      <c r="C73" s="240" t="s">
        <v>297</v>
      </c>
      <c r="U73" s="436"/>
      <c r="V73" t="str">
        <f t="shared" si="10"/>
        <v>المرتفع : يحل مسائل رياضية تتضمن تطبيقات مالية على النقود</v>
      </c>
    </row>
    <row r="74" spans="1:22" ht="18">
      <c r="A74" t="s">
        <v>260</v>
      </c>
      <c r="B74" s="238" t="s">
        <v>293</v>
      </c>
      <c r="C74" s="240" t="s">
        <v>298</v>
      </c>
      <c r="U74" s="436"/>
      <c r="V74" t="str">
        <f t="shared" si="10"/>
        <v>المرتفع : يحلل البيانات الممثلة في الرسوم البيانية</v>
      </c>
    </row>
    <row r="75" spans="1:22" ht="18">
      <c r="A75" t="s">
        <v>260</v>
      </c>
      <c r="B75" s="237" t="s">
        <v>299</v>
      </c>
      <c r="C75" s="240" t="s">
        <v>300</v>
      </c>
      <c r="U75" s="436"/>
      <c r="V75" t="str">
        <f t="shared" si="10"/>
        <v>المتوسط : يميز القيمة المنزلية لعدد ضمن سبع منازل</v>
      </c>
    </row>
    <row r="76" spans="1:22" ht="18">
      <c r="A76" t="s">
        <v>260</v>
      </c>
      <c r="B76" s="237" t="s">
        <v>299</v>
      </c>
      <c r="C76" s="240" t="s">
        <v>301</v>
      </c>
      <c r="U76" s="436"/>
      <c r="V76" t="str">
        <f t="shared" si="10"/>
        <v>المتوسط : يكتب الأعداد الكلية في الصور القياسية واللفظية والتحليلية</v>
      </c>
    </row>
    <row r="77" spans="1:22" ht="18">
      <c r="A77" t="s">
        <v>260</v>
      </c>
      <c r="B77" s="237" t="s">
        <v>299</v>
      </c>
      <c r="C77" s="240" t="s">
        <v>302</v>
      </c>
      <c r="U77" s="436"/>
      <c r="V77" t="str">
        <f t="shared" si="10"/>
        <v>المتوسط : يصف كسور الوحدة ويميزها ويمثلها على خط الأعداد</v>
      </c>
    </row>
    <row r="78" spans="1:22" ht="18">
      <c r="A78" t="s">
        <v>260</v>
      </c>
      <c r="B78" s="237" t="s">
        <v>299</v>
      </c>
      <c r="C78" s="240" t="s">
        <v>303</v>
      </c>
      <c r="U78" s="436"/>
      <c r="V78" t="str">
        <f t="shared" si="10"/>
        <v>المتوسط : يُجري العمليات الأربع باستخدام  ستراتيجيات حل المسائل ضمن أربع منازل</v>
      </c>
    </row>
    <row r="79" spans="1:22" ht="18">
      <c r="A79" t="s">
        <v>260</v>
      </c>
      <c r="B79" s="237" t="s">
        <v>299</v>
      </c>
      <c r="C79" s="240" t="s">
        <v>304</v>
      </c>
      <c r="U79" s="436"/>
      <c r="V79" t="str">
        <f t="shared" si="10"/>
        <v>المتوسط : يميز الأنماط ويوسعها</v>
      </c>
    </row>
    <row r="80" spans="1:22" ht="18">
      <c r="A80" t="s">
        <v>260</v>
      </c>
      <c r="B80" s="237" t="s">
        <v>299</v>
      </c>
      <c r="C80" s="240" t="s">
        <v>305</v>
      </c>
      <c r="U80" s="436"/>
      <c r="V80" t="str">
        <f t="shared" si="10"/>
        <v>المتوسط :    يصف الأشكال الهندسية ثلاثية الأبعاد وفق خصائص(عدد الأوجه وأشكالها، وعدد الرؤوس والأحرف</v>
      </c>
    </row>
    <row r="81" spans="1:22" ht="18">
      <c r="A81" t="s">
        <v>260</v>
      </c>
      <c r="B81" s="237" t="s">
        <v>299</v>
      </c>
      <c r="C81" s="240" t="s">
        <v>306</v>
      </c>
      <c r="U81" s="436"/>
      <c r="V81" t="str">
        <f t="shared" si="10"/>
        <v>المتوسط : يحسب المحيط والمساحة للأشكال الهندسية</v>
      </c>
    </row>
    <row r="82" spans="1:22" ht="18">
      <c r="A82" t="s">
        <v>260</v>
      </c>
      <c r="B82" s="237" t="s">
        <v>299</v>
      </c>
      <c r="C82" s="240" t="s">
        <v>307</v>
      </c>
      <c r="U82" s="436"/>
      <c r="V82" t="str">
        <f t="shared" si="10"/>
        <v>المتوسط : يحدد الوحدة المناسبة للقياس</v>
      </c>
    </row>
    <row r="83" spans="1:22" ht="18">
      <c r="A83" t="s">
        <v>260</v>
      </c>
      <c r="B83" s="237" t="s">
        <v>308</v>
      </c>
      <c r="C83" s="240" t="s">
        <v>309</v>
      </c>
      <c r="U83" s="436"/>
      <c r="V83" t="str">
        <f t="shared" si="10"/>
        <v>المنخفض : يقارن ويرتب الأعداد تصاعديًّا وتنازليًّا</v>
      </c>
    </row>
    <row r="84" spans="1:22" ht="18">
      <c r="A84" t="s">
        <v>260</v>
      </c>
      <c r="B84" s="237" t="s">
        <v>308</v>
      </c>
      <c r="C84" s="240" t="s">
        <v>310</v>
      </c>
      <c r="U84" s="436"/>
      <c r="V84" t="str">
        <f t="shared" si="10"/>
        <v>المنخفض : يجمع الأعداد ضمن أربع منازل ويطرحها ذهنيًّا</v>
      </c>
    </row>
    <row r="85" spans="1:22" ht="18">
      <c r="A85" t="s">
        <v>260</v>
      </c>
      <c r="B85" s="237" t="s">
        <v>308</v>
      </c>
      <c r="C85" s="240" t="s">
        <v>311</v>
      </c>
      <c r="U85" s="436"/>
      <c r="V85" t="str">
        <f t="shared" si="10"/>
        <v>المنخفض : يصف ويصنف الأشكال الهندسية  نائية الأبعاد</v>
      </c>
    </row>
    <row r="86" spans="1:22" ht="18">
      <c r="A86" t="s">
        <v>260</v>
      </c>
      <c r="B86" s="237" t="s">
        <v>308</v>
      </c>
      <c r="C86" s="240" t="s">
        <v>312</v>
      </c>
      <c r="U86" s="436"/>
      <c r="V86" t="str">
        <f t="shared" si="10"/>
        <v>المنخفض : يصف التما ل في شكل ويحدد خط التما ل</v>
      </c>
    </row>
    <row r="87" spans="1:22" ht="18">
      <c r="A87" t="s">
        <v>260</v>
      </c>
      <c r="B87" s="237" t="s">
        <v>308</v>
      </c>
      <c r="C87" s="240" t="s">
        <v>313</v>
      </c>
      <c r="U87" s="436"/>
      <c r="V87" t="str">
        <f t="shared" si="10"/>
        <v>المنخفض : يمثل البيانات باستخدام النقاط والرسوم البيانية</v>
      </c>
    </row>
    <row r="88" spans="1:22" ht="18">
      <c r="A88" t="s">
        <v>260</v>
      </c>
      <c r="B88" s="237" t="s">
        <v>314</v>
      </c>
      <c r="C88" s="240" t="s">
        <v>315</v>
      </c>
      <c r="U88" s="436"/>
      <c r="V88" t="str">
        <f t="shared" si="10"/>
        <v>المنخفض جداً : يقارن بين عددين طبيعيين</v>
      </c>
    </row>
    <row r="89" spans="1:22" ht="18">
      <c r="A89" t="s">
        <v>260</v>
      </c>
      <c r="B89" s="237" t="s">
        <v>314</v>
      </c>
      <c r="C89" s="240" t="s">
        <v>316</v>
      </c>
      <c r="U89" s="436"/>
      <c r="V89" t="str">
        <f t="shared" si="10"/>
        <v>المنخفض جداً : يحدد الوقت والزمن ويختار الوحدات المناسبة</v>
      </c>
    </row>
    <row r="90" spans="1:22" ht="36">
      <c r="A90" t="s">
        <v>260</v>
      </c>
      <c r="B90" s="237" t="s">
        <v>314</v>
      </c>
      <c r="C90" s="240" t="s">
        <v>317</v>
      </c>
      <c r="U90" s="436"/>
      <c r="V90" t="str">
        <f t="shared" si="10"/>
        <v xml:space="preserve">المنخفض جداً : يميز بين فئات النقود المعدنية والورقية، ويستخدمها في عد المبالم ضمن 9999 ريالاً
</v>
      </c>
    </row>
    <row r="91" spans="1:22" ht="18">
      <c r="A91" t="s">
        <v>260</v>
      </c>
      <c r="B91" s="244" t="s">
        <v>314</v>
      </c>
      <c r="C91" s="243" t="s">
        <v>318</v>
      </c>
      <c r="U91" s="436"/>
      <c r="V91" t="str">
        <f t="shared" si="10"/>
        <v>المنخفض جداً : يجمع البيانات وينظمها في الجداول التكرارية</v>
      </c>
    </row>
    <row r="92" spans="1:22" ht="18">
      <c r="A92" t="s">
        <v>349</v>
      </c>
      <c r="B92" s="238" t="s">
        <v>293</v>
      </c>
      <c r="C92" s="237" t="s">
        <v>350</v>
      </c>
      <c r="U92" s="435" t="s">
        <v>349</v>
      </c>
      <c r="V92" t="str">
        <f t="shared" si="10"/>
        <v>المرتفع :  يحل مسائل رياضية على الكسور الاعتيادية والكسور العشرية</v>
      </c>
    </row>
    <row r="93" spans="1:22" ht="18">
      <c r="A93" t="s">
        <v>349</v>
      </c>
      <c r="B93" s="238" t="s">
        <v>293</v>
      </c>
      <c r="C93" s="237" t="s">
        <v>351</v>
      </c>
      <c r="U93" s="435"/>
      <c r="V93" t="str">
        <f t="shared" si="10"/>
        <v>المرتفع :  يقسم الأعداد الكسرية ويبسطها</v>
      </c>
    </row>
    <row r="94" spans="1:22" ht="18">
      <c r="A94" t="s">
        <v>349</v>
      </c>
      <c r="B94" s="238" t="s">
        <v>293</v>
      </c>
      <c r="C94" s="237" t="s">
        <v>352</v>
      </c>
      <c r="U94" s="435"/>
      <c r="V94" t="str">
        <f t="shared" si="10"/>
        <v>المرتفع :  يحل مسائل رياضية على النسبة والمعدل والنسبة المئوية والتناسب</v>
      </c>
    </row>
    <row r="95" spans="1:22" ht="18">
      <c r="A95" t="s">
        <v>349</v>
      </c>
      <c r="B95" s="238" t="s">
        <v>293</v>
      </c>
      <c r="C95" s="237" t="s">
        <v>353</v>
      </c>
      <c r="U95" s="435"/>
      <c r="V95" t="str">
        <f t="shared" si="10"/>
        <v>المرتفع :  يحل مسائل رياضية على الأنماط العددية والدوال</v>
      </c>
    </row>
    <row r="96" spans="1:22" ht="18">
      <c r="A96" t="s">
        <v>349</v>
      </c>
      <c r="B96" s="238" t="s">
        <v>293</v>
      </c>
      <c r="C96" s="237" t="s">
        <v>354</v>
      </c>
      <c r="U96" s="435"/>
      <c r="V96" t="str">
        <f t="shared" si="10"/>
        <v>المرتفع :  يوجد قاعدة دالة ما من خلال جدول</v>
      </c>
    </row>
    <row r="97" spans="1:22" ht="18">
      <c r="A97" t="s">
        <v>349</v>
      </c>
      <c r="B97" s="238" t="s">
        <v>293</v>
      </c>
      <c r="C97" s="237" t="s">
        <v>355</v>
      </c>
      <c r="U97" s="435"/>
      <c r="V97" t="str">
        <f t="shared" si="10"/>
        <v>المرتفع :  يوجد زوايا قياسات مجهولة في المثلن أو الشكل الرباعي</v>
      </c>
    </row>
    <row r="98" spans="1:22" ht="18">
      <c r="A98" t="s">
        <v>349</v>
      </c>
      <c r="B98" s="238" t="s">
        <v>293</v>
      </c>
      <c r="C98" s="237" t="s">
        <v>356</v>
      </c>
      <c r="U98" s="435"/>
      <c r="V98" t="str">
        <f t="shared" si="10"/>
        <v>المرتفع :  يحل مسائل رياضية تتضمن حساب المحيط والمساحة والحجم</v>
      </c>
    </row>
    <row r="99" spans="1:22" ht="18">
      <c r="A99" t="s">
        <v>349</v>
      </c>
      <c r="B99" s="238" t="s">
        <v>293</v>
      </c>
      <c r="C99" s="237" t="s">
        <v>357</v>
      </c>
      <c r="U99" s="435"/>
      <c r="V99" t="str">
        <f t="shared" si="10"/>
        <v>المرتفع :  يمثل البيانات ويحللها لحل المسائل الرياضية</v>
      </c>
    </row>
    <row r="100" spans="1:22" ht="18">
      <c r="A100" t="s">
        <v>349</v>
      </c>
      <c r="B100" s="238" t="s">
        <v>293</v>
      </c>
      <c r="C100" s="237" t="s">
        <v>358</v>
      </c>
      <c r="U100" s="435"/>
      <c r="V100" t="str">
        <f t="shared" si="10"/>
        <v>المرتفع : يدرك الفروق بين مقاييس النزعة المركزية</v>
      </c>
    </row>
    <row r="101" spans="1:22" ht="18">
      <c r="A101" t="s">
        <v>349</v>
      </c>
      <c r="B101" s="238" t="s">
        <v>299</v>
      </c>
      <c r="C101" s="237" t="s">
        <v>359</v>
      </c>
      <c r="U101" s="435"/>
      <c r="V101" t="str">
        <f t="shared" si="10"/>
        <v xml:space="preserve">المتوسط :  يطبق العمليات على الكسور والأعداد العشرية </v>
      </c>
    </row>
    <row r="102" spans="1:22" ht="18">
      <c r="A102" t="s">
        <v>349</v>
      </c>
      <c r="B102" s="238" t="s">
        <v>299</v>
      </c>
      <c r="C102" s="237" t="s">
        <v>360</v>
      </c>
      <c r="U102" s="435"/>
      <c r="V102" t="str">
        <f t="shared" si="10"/>
        <v>المتوسط :  يوجد النسبة المئوية</v>
      </c>
    </row>
    <row r="103" spans="1:22" ht="18">
      <c r="A103" t="s">
        <v>349</v>
      </c>
      <c r="B103" s="238" t="s">
        <v>299</v>
      </c>
      <c r="C103" s="237" t="s">
        <v>361</v>
      </c>
      <c r="U103" s="435"/>
      <c r="V103" t="str">
        <f t="shared" si="10"/>
        <v>المتوسط :  يوجد قاعدة دالة ما</v>
      </c>
    </row>
    <row r="104" spans="1:22" ht="18">
      <c r="A104" t="s">
        <v>349</v>
      </c>
      <c r="B104" s="238" t="s">
        <v>299</v>
      </c>
      <c r="C104" s="237" t="s">
        <v>362</v>
      </c>
      <c r="U104" s="435"/>
      <c r="V104" t="str">
        <f t="shared" si="10"/>
        <v>المتوسط :  يوجد العامل المشترك الأكبر والمضاعف المشترك الأصغر لعددين أو أكثر</v>
      </c>
    </row>
    <row r="105" spans="1:22" ht="18">
      <c r="A105" t="s">
        <v>349</v>
      </c>
      <c r="B105" s="238" t="s">
        <v>299</v>
      </c>
      <c r="C105" s="237" t="s">
        <v>363</v>
      </c>
      <c r="U105" s="435"/>
      <c r="V105" t="str">
        <f t="shared" si="10"/>
        <v>المتوسط :  يحل مسائل رياضية تتعلق بالزوايا والمضلعات</v>
      </c>
    </row>
    <row r="106" spans="1:22" ht="18">
      <c r="A106" t="s">
        <v>349</v>
      </c>
      <c r="B106" s="238" t="s">
        <v>299</v>
      </c>
      <c r="C106" s="237" t="s">
        <v>364</v>
      </c>
      <c r="U106" s="435"/>
      <c r="V106" t="str">
        <f t="shared" si="10"/>
        <v>المتوسط :  يحسب محيط الأشكال المستوية</v>
      </c>
    </row>
    <row r="107" spans="1:22" ht="18">
      <c r="A107" t="s">
        <v>349</v>
      </c>
      <c r="B107" s="238" t="s">
        <v>299</v>
      </c>
      <c r="C107" s="237" t="s">
        <v>365</v>
      </c>
      <c r="U107" s="435"/>
      <c r="V107" t="str">
        <f t="shared" si="10"/>
        <v>المتوسط :  يصنف المثلثات وفًقًا لأطوال أضلاعها، وقياسات زواياها ويوجد قياسات الزوايا المجهولة للأشكال الرباعية</v>
      </c>
    </row>
    <row r="108" spans="1:22" ht="18">
      <c r="A108" t="s">
        <v>349</v>
      </c>
      <c r="B108" s="238" t="s">
        <v>299</v>
      </c>
      <c r="C108" s="237" t="s">
        <v>366</v>
      </c>
      <c r="U108" s="435"/>
      <c r="V108" t="str">
        <f t="shared" si="10"/>
        <v>المتوسط :  يحسب مقاييس النزعة المركزية والمدى</v>
      </c>
    </row>
    <row r="109" spans="1:22" ht="18">
      <c r="A109" t="s">
        <v>349</v>
      </c>
      <c r="B109" s="238" t="s">
        <v>299</v>
      </c>
      <c r="C109" s="237" t="s">
        <v>367</v>
      </c>
      <c r="U109" s="435"/>
      <c r="V109" t="str">
        <f t="shared" si="10"/>
        <v>المتوسط : يحل مسائل رياضية على الاحتمالات</v>
      </c>
    </row>
    <row r="110" spans="1:22" ht="18">
      <c r="A110" t="s">
        <v>349</v>
      </c>
      <c r="B110" s="242" t="s">
        <v>308</v>
      </c>
      <c r="C110" s="237" t="s">
        <v>368</v>
      </c>
      <c r="U110" s="435"/>
      <c r="V110" t="str">
        <f t="shared" si="10"/>
        <v>المنخفض : يوجد حاصل ضرب وقسمة الكسور العشرية وحاصل جمع وطرح الكسور المتشابهة المقام</v>
      </c>
    </row>
    <row r="111" spans="1:22" ht="18">
      <c r="A111" t="s">
        <v>349</v>
      </c>
      <c r="B111" s="238" t="s">
        <v>308</v>
      </c>
      <c r="C111" s="237" t="s">
        <v>369</v>
      </c>
      <c r="U111" s="435"/>
      <c r="V111" t="str">
        <f t="shared" si="10"/>
        <v>المنخفض :  يوجد النسبة المئوية ويحولها  لى كسر أو العكس</v>
      </c>
    </row>
    <row r="112" spans="1:22" ht="18">
      <c r="A112" t="s">
        <v>349</v>
      </c>
      <c r="B112" s="238" t="s">
        <v>308</v>
      </c>
      <c r="C112" s="237" t="s">
        <v>370</v>
      </c>
      <c r="U112" s="435"/>
      <c r="V112" t="str">
        <f t="shared" si="10"/>
        <v>المنخفض :  يبسط العبارات الجبرية ويوجد قيمتها</v>
      </c>
    </row>
    <row r="113" spans="1:22" ht="18">
      <c r="A113" t="s">
        <v>349</v>
      </c>
      <c r="B113" s="238" t="s">
        <v>308</v>
      </c>
      <c r="C113" s="237" t="s">
        <v>371</v>
      </c>
      <c r="U113" s="435"/>
      <c r="V113" t="str">
        <f t="shared" si="10"/>
        <v>المنخفض :  يتعرف على قانون محيط الدائرة</v>
      </c>
    </row>
    <row r="114" spans="1:22" ht="18">
      <c r="A114" t="s">
        <v>349</v>
      </c>
      <c r="B114" s="238" t="s">
        <v>308</v>
      </c>
      <c r="C114" s="237" t="s">
        <v>372</v>
      </c>
      <c r="U114" s="435"/>
      <c r="V114" t="str">
        <f t="shared" si="10"/>
        <v>المنخفض : يوجد احتمال حدث بسيط لتجربة معينة</v>
      </c>
    </row>
    <row r="115" spans="1:22" ht="18">
      <c r="A115" t="s">
        <v>349</v>
      </c>
      <c r="B115" s="238" t="s">
        <v>314</v>
      </c>
      <c r="C115" s="237" t="s">
        <v>373</v>
      </c>
      <c r="U115" s="435"/>
      <c r="V115" t="str">
        <f t="shared" si="10"/>
        <v>المنخفض جداً :  يحلل الأعداد إلى العوامل الأولية</v>
      </c>
    </row>
    <row r="116" spans="1:22" ht="18">
      <c r="A116" t="s">
        <v>349</v>
      </c>
      <c r="B116" s="238" t="s">
        <v>314</v>
      </c>
      <c r="C116" s="237" t="s">
        <v>374</v>
      </c>
      <c r="U116" s="435"/>
      <c r="V116" t="str">
        <f t="shared" si="10"/>
        <v>المنخفض جداً :  يجمع ويطرح الأعداد العشرية</v>
      </c>
    </row>
    <row r="117" spans="1:22" ht="18">
      <c r="A117" t="s">
        <v>349</v>
      </c>
      <c r="B117" s="238" t="s">
        <v>314</v>
      </c>
      <c r="C117" s="237" t="s">
        <v>375</v>
      </c>
      <c r="U117" s="435"/>
      <c r="V117" t="str">
        <f t="shared" si="10"/>
        <v>المنخفض جداً :  يتعرف على مفاهيم الكسور الاعتيادية والنسبة والمعدل والنسبة المئوية</v>
      </c>
    </row>
    <row r="118" spans="1:22" ht="18">
      <c r="A118" t="s">
        <v>349</v>
      </c>
      <c r="B118" s="238" t="s">
        <v>314</v>
      </c>
      <c r="C118" s="237" t="s">
        <v>376</v>
      </c>
      <c r="U118" s="435"/>
      <c r="V118" t="str">
        <f t="shared" si="10"/>
        <v>المنخفض جداً :  يستوعب مفهوم المتباينات</v>
      </c>
    </row>
    <row r="119" spans="1:22" ht="18">
      <c r="A119" t="s">
        <v>349</v>
      </c>
      <c r="B119" s="238" t="s">
        <v>314</v>
      </c>
      <c r="C119" s="237" t="s">
        <v>377</v>
      </c>
      <c r="U119" s="435"/>
      <c r="V119" t="str">
        <f t="shared" si="10"/>
        <v>المنخفض جداً :  يستوعب المفاهيم الهندسية الأولية (الزاوية والمستقيم) ومفهومي الحجم والمساحة</v>
      </c>
    </row>
    <row r="120" spans="1:22" ht="18">
      <c r="A120" t="s">
        <v>349</v>
      </c>
      <c r="B120" s="238" t="s">
        <v>314</v>
      </c>
      <c r="C120" s="237" t="s">
        <v>378</v>
      </c>
      <c r="U120" s="435"/>
      <c r="V120" t="str">
        <f t="shared" si="10"/>
        <v xml:space="preserve">المنخفض جداً : يقرأ البيانات من تمثيلاتها وتحليلها؛ لاستنتاج معلومات. </v>
      </c>
    </row>
    <row r="121" spans="1:22" ht="18">
      <c r="A121" t="s">
        <v>263</v>
      </c>
      <c r="B121" s="238" t="s">
        <v>293</v>
      </c>
      <c r="C121" s="237" t="s">
        <v>407</v>
      </c>
      <c r="U121" s="436" t="s">
        <v>263</v>
      </c>
      <c r="V121" t="str">
        <f t="shared" si="10"/>
        <v>المرتفع :  يصمم ويجري التجارب العلمية، ويحلل البيانات؛ ليقدم تفسيرات منطقية</v>
      </c>
    </row>
    <row r="122" spans="1:22" ht="18">
      <c r="A122" t="s">
        <v>263</v>
      </c>
      <c r="B122" s="238" t="s">
        <v>293</v>
      </c>
      <c r="C122" s="237" t="s">
        <v>408</v>
      </c>
      <c r="U122" s="436"/>
      <c r="V122" t="str">
        <f t="shared" si="10"/>
        <v>المرتفع :  يستكشف الدور الرئيس للجينات في نقل الصفات عبر الأجيال</v>
      </c>
    </row>
    <row r="123" spans="1:22" ht="18">
      <c r="A123" t="s">
        <v>263</v>
      </c>
      <c r="B123" s="238" t="s">
        <v>293</v>
      </c>
      <c r="C123" s="237" t="s">
        <v>409</v>
      </c>
      <c r="U123" s="436"/>
      <c r="V123" t="str">
        <f t="shared" si="10"/>
        <v>المرتفع :  يميز التركيب والوظيفة في المخلوقات الحية</v>
      </c>
    </row>
    <row r="124" spans="1:22" ht="18">
      <c r="A124" t="s">
        <v>263</v>
      </c>
      <c r="B124" s="238" t="s">
        <v>293</v>
      </c>
      <c r="C124" s="237" t="s">
        <v>410</v>
      </c>
      <c r="U124" s="436"/>
      <c r="V124" t="str">
        <f t="shared" si="10"/>
        <v>المرتفع : يستخدم الأدلة العلمية لإيجاد حلول لبعض المشاكل التي تواجه النباتات والحيوانات؛ بسبب التغيرات البيئية</v>
      </c>
    </row>
    <row r="125" spans="1:22" ht="18">
      <c r="A125" t="s">
        <v>263</v>
      </c>
      <c r="B125" s="238" t="s">
        <v>293</v>
      </c>
      <c r="C125" s="237" t="s">
        <v>411</v>
      </c>
      <c r="U125" s="436"/>
      <c r="V125" t="str">
        <f t="shared" si="10"/>
        <v>المرتفع :  يبتكر طرًقًا جديدة ةعادة التدوير للحفاظ على الأرض</v>
      </c>
    </row>
    <row r="126" spans="1:22" ht="18">
      <c r="A126" t="s">
        <v>263</v>
      </c>
      <c r="B126" s="238" t="s">
        <v>293</v>
      </c>
      <c r="C126" s="237" t="s">
        <v>412</v>
      </c>
      <c r="U126" s="436"/>
      <c r="V126" t="str">
        <f t="shared" si="10"/>
        <v>المرتفع :  يميز مصادر الطاقة البديلة للحفاظ على البيئة</v>
      </c>
    </row>
    <row r="127" spans="1:22" ht="18">
      <c r="A127" t="s">
        <v>263</v>
      </c>
      <c r="B127" s="238" t="s">
        <v>293</v>
      </c>
      <c r="C127" s="237" t="s">
        <v>413</v>
      </c>
      <c r="U127" s="436"/>
      <c r="V127" t="str">
        <f t="shared" si="10"/>
        <v>المرتفع :  يستكشف الخصائص والتغيرات الفيزيائية والكيميائية للمادة</v>
      </c>
    </row>
    <row r="128" spans="1:22" ht="18">
      <c r="A128" t="s">
        <v>263</v>
      </c>
      <c r="B128" s="238" t="s">
        <v>293</v>
      </c>
      <c r="C128" s="239" t="s">
        <v>414</v>
      </c>
      <c r="U128" s="436"/>
      <c r="V128" t="str">
        <f t="shared" si="10"/>
        <v>المرتفع :  يتنبأ بالقوى المؤثرة على الأجسام ويفسر العلاقات باستخدام قوانين نيوتن</v>
      </c>
    </row>
    <row r="129" spans="1:22" ht="18">
      <c r="A129" t="s">
        <v>263</v>
      </c>
      <c r="B129" s="238" t="s">
        <v>293</v>
      </c>
      <c r="C129" s="237" t="s">
        <v>415</v>
      </c>
      <c r="U129" s="436"/>
      <c r="V129" t="str">
        <f t="shared" si="10"/>
        <v>المرتفع : يصمم نموذج لوصف حركة الأرض والقمر والشمس ويفسر الظواهر المرتبطة بها</v>
      </c>
    </row>
    <row r="130" spans="1:22" ht="18">
      <c r="A130" t="s">
        <v>263</v>
      </c>
      <c r="B130" s="238" t="s">
        <v>299</v>
      </c>
      <c r="C130" s="237" t="s">
        <v>416</v>
      </c>
      <c r="U130" s="436"/>
      <c r="V130" t="str">
        <f t="shared" si="10"/>
        <v>المتوسط : يصف تراكيب ووظائف كل من الخلايا والأنسجة والأعضاء والأجهزة في المخلوقات الحية</v>
      </c>
    </row>
    <row r="131" spans="1:22" ht="18">
      <c r="A131" t="s">
        <v>263</v>
      </c>
      <c r="B131" s="238" t="s">
        <v>299</v>
      </c>
      <c r="C131" s="237" t="s">
        <v>417</v>
      </c>
      <c r="U131" s="436"/>
      <c r="V131" t="str">
        <f t="shared" si="10"/>
        <v>المتوسط :  يوضح أوجه التشابه والاختلاف بين أجهزة الجسم</v>
      </c>
    </row>
    <row r="132" spans="1:22" ht="18">
      <c r="A132" t="s">
        <v>263</v>
      </c>
      <c r="B132" s="238" t="s">
        <v>299</v>
      </c>
      <c r="C132" s="237" t="s">
        <v>418</v>
      </c>
      <c r="U132" s="436"/>
      <c r="V132" t="str">
        <f t="shared" ref="V132:V195" si="11">B132&amp;" : "&amp;C132</f>
        <v>المتوسط :  يقارن بين دورات الحياة في النباتات والحيوانات</v>
      </c>
    </row>
    <row r="133" spans="1:22" ht="18">
      <c r="A133" t="s">
        <v>263</v>
      </c>
      <c r="B133" s="238" t="s">
        <v>299</v>
      </c>
      <c r="C133" s="237" t="s">
        <v>419</v>
      </c>
      <c r="U133" s="436"/>
      <c r="V133" t="str">
        <f t="shared" si="11"/>
        <v>المتوسط :   يوضح أن بعض المخلوقات الحية لديها تكيفات تمكنها من البقاء في النظام البيئي بشكل أفضل</v>
      </c>
    </row>
    <row r="134" spans="1:22" ht="18">
      <c r="A134" t="s">
        <v>263</v>
      </c>
      <c r="B134" s="238" t="s">
        <v>299</v>
      </c>
      <c r="C134" s="237" t="s">
        <v>420</v>
      </c>
      <c r="U134" s="436"/>
      <c r="V134" t="str">
        <f t="shared" si="11"/>
        <v>المتوسط : يتنبأ بالتركيب الجيني المحتمل لصفات مختارة من الأبوين، ويميز بين الصفات الموروثة والمكتسبة</v>
      </c>
    </row>
    <row r="135" spans="1:22" ht="18">
      <c r="A135" t="s">
        <v>263</v>
      </c>
      <c r="B135" s="238" t="s">
        <v>299</v>
      </c>
      <c r="C135" s="237" t="s">
        <v>421</v>
      </c>
      <c r="U135" s="436"/>
      <c r="V135" t="str">
        <f t="shared" si="11"/>
        <v>المتوسط :  يصنف المخلوقات الحية بحسب مستويات الطاقة في بيئتها</v>
      </c>
    </row>
    <row r="136" spans="1:22" ht="18">
      <c r="A136" t="s">
        <v>263</v>
      </c>
      <c r="B136" s="238" t="s">
        <v>299</v>
      </c>
      <c r="C136" s="237" t="s">
        <v>422</v>
      </c>
      <c r="U136" s="436"/>
      <c r="V136" t="str">
        <f t="shared" si="11"/>
        <v>المتوسط :  يوضح العلاقات بين مخلوقات حية محددة داخل بيئة معينة</v>
      </c>
    </row>
    <row r="137" spans="1:22" ht="36">
      <c r="A137" t="s">
        <v>263</v>
      </c>
      <c r="B137" s="238" t="s">
        <v>299</v>
      </c>
      <c r="C137" s="237" t="s">
        <v>423</v>
      </c>
      <c r="U137" s="436"/>
      <c r="V137" t="str">
        <f t="shared" si="11"/>
        <v>المتوسط : يوضح كيف يسبب دوران الأرض، وميلان محورها وتفاعلها مع الشمس في حدوث الفصول الأربعة والتغير في ساعات النهار والليل</v>
      </c>
    </row>
    <row r="138" spans="1:22" ht="18">
      <c r="A138" t="s">
        <v>263</v>
      </c>
      <c r="B138" s="238" t="s">
        <v>299</v>
      </c>
      <c r="C138" s="237" t="s">
        <v>424</v>
      </c>
      <c r="U138" s="436"/>
      <c r="V138" t="str">
        <f t="shared" si="11"/>
        <v>المتوسط :  يبحث ويوضح ما إذا كان خلط المواد ينتج مادة جديدة</v>
      </c>
    </row>
    <row r="139" spans="1:22" ht="18">
      <c r="A139" t="s">
        <v>263</v>
      </c>
      <c r="B139" s="238" t="s">
        <v>299</v>
      </c>
      <c r="C139" s="237" t="s">
        <v>425</v>
      </c>
      <c r="U139" s="436"/>
      <c r="V139" t="str">
        <f t="shared" si="11"/>
        <v>المتوسط : يستقصي حركة الجسوم ليتنبأ بالحركة المستقبلية ويفسر تأثير القوى المتزنة وغير المتزنة</v>
      </c>
    </row>
    <row r="140" spans="1:22" ht="18">
      <c r="A140" t="s">
        <v>263</v>
      </c>
      <c r="B140" s="238" t="s">
        <v>299</v>
      </c>
      <c r="C140" s="237" t="s">
        <v>426</v>
      </c>
      <c r="U140" s="436"/>
      <c r="V140" t="str">
        <f t="shared" si="11"/>
        <v>المتوسط :  يتنبأ بالقوى المؤ رة على جسمٍ ما يتحرك على أسطح مختلفة</v>
      </c>
    </row>
    <row r="141" spans="1:22" ht="18">
      <c r="A141" t="s">
        <v>263</v>
      </c>
      <c r="B141" s="238" t="s">
        <v>299</v>
      </c>
      <c r="C141" s="237" t="s">
        <v>427</v>
      </c>
      <c r="U141" s="436"/>
      <c r="V141" t="str">
        <f t="shared" si="11"/>
        <v>المتوسط : يستخدم أدلة؛ ليفسر تحولات الطاقة</v>
      </c>
    </row>
    <row r="142" spans="1:22" ht="18">
      <c r="A142" t="s">
        <v>263</v>
      </c>
      <c r="B142" s="237" t="s">
        <v>308</v>
      </c>
      <c r="C142" s="237" t="s">
        <v>428</v>
      </c>
      <c r="U142" s="436"/>
      <c r="V142" t="str">
        <f t="shared" si="11"/>
        <v>المنخفض :  يتعرف على بعض تراكيب الخلايا والأنسجة والأعضاء والأجهزة في المخلوقات الحية</v>
      </c>
    </row>
    <row r="143" spans="1:22" ht="18">
      <c r="A143" t="s">
        <v>263</v>
      </c>
      <c r="B143" s="237" t="s">
        <v>308</v>
      </c>
      <c r="C143" s="237" t="s">
        <v>429</v>
      </c>
      <c r="U143" s="436"/>
      <c r="V143" t="str">
        <f t="shared" si="11"/>
        <v>المنخفض :  يتعرف على أوجه التشابه والاختلاف بين الخلايا النباتية والحيوانية</v>
      </c>
    </row>
    <row r="144" spans="1:22" ht="18">
      <c r="A144" t="s">
        <v>263</v>
      </c>
      <c r="B144" s="237" t="s">
        <v>308</v>
      </c>
      <c r="C144" s="237" t="s">
        <v>430</v>
      </c>
      <c r="U144" s="436"/>
      <c r="V144" t="str">
        <f t="shared" si="11"/>
        <v>المنخفض :  يتعرف على نموذج حركة كل من الأرض والشمس والقمر</v>
      </c>
    </row>
    <row r="145" spans="1:22" ht="18">
      <c r="A145" t="s">
        <v>263</v>
      </c>
      <c r="B145" s="237" t="s">
        <v>308</v>
      </c>
      <c r="C145" s="237" t="s">
        <v>431</v>
      </c>
      <c r="U145" s="436"/>
      <c r="V145" t="str">
        <f t="shared" si="11"/>
        <v>المنخفض :  يتعرف على بعض الصفات المورو ة من الأبوين</v>
      </c>
    </row>
    <row r="146" spans="1:22" ht="18">
      <c r="A146" t="s">
        <v>263</v>
      </c>
      <c r="B146" s="237" t="s">
        <v>308</v>
      </c>
      <c r="C146" s="237" t="s">
        <v>432</v>
      </c>
      <c r="U146" s="436"/>
      <c r="V146" t="str">
        <f t="shared" si="11"/>
        <v>المنخفض :  يستكشف خصائص المواد  الفيزيائية والكيميائية</v>
      </c>
    </row>
    <row r="147" spans="1:22" ht="18">
      <c r="A147" t="s">
        <v>263</v>
      </c>
      <c r="B147" s="237" t="s">
        <v>308</v>
      </c>
      <c r="C147" s="237" t="s">
        <v>433</v>
      </c>
      <c r="U147" s="436"/>
      <c r="V147" t="str">
        <f t="shared" si="11"/>
        <v>المنخفض :  يصف حركة الجسم ويوضح كيف تؤ ر القوة والكتلة على حركة الجسم</v>
      </c>
    </row>
    <row r="148" spans="1:22" ht="18">
      <c r="A148" t="s">
        <v>263</v>
      </c>
      <c r="B148" s="237" t="s">
        <v>308</v>
      </c>
      <c r="C148" s="237" t="s">
        <v>434</v>
      </c>
      <c r="U148" s="436"/>
      <c r="V148" t="str">
        <f t="shared" si="11"/>
        <v>المنخفض : يتعرف على تحولات الطاقة</v>
      </c>
    </row>
    <row r="149" spans="1:22" ht="18">
      <c r="A149" t="s">
        <v>263</v>
      </c>
      <c r="B149" s="238" t="s">
        <v>314</v>
      </c>
      <c r="C149" s="237" t="s">
        <v>435</v>
      </c>
      <c r="U149" s="436"/>
      <c r="V149" t="str">
        <f t="shared" si="11"/>
        <v>المنخفض جداً :  يتعرف على الاحتياجات الأساسية للمخلوقات الحية</v>
      </c>
    </row>
    <row r="150" spans="1:22" ht="18">
      <c r="A150" t="s">
        <v>263</v>
      </c>
      <c r="B150" s="238" t="s">
        <v>314</v>
      </c>
      <c r="C150" s="237" t="s">
        <v>436</v>
      </c>
      <c r="U150" s="436"/>
      <c r="V150" t="str">
        <f t="shared" si="11"/>
        <v>المنخفض جداً :  يتعرف على العوامل الحيوية واللاحيوية في البيئة</v>
      </c>
    </row>
    <row r="151" spans="1:22" ht="18">
      <c r="A151" t="s">
        <v>263</v>
      </c>
      <c r="B151" s="238" t="s">
        <v>314</v>
      </c>
      <c r="C151" s="237" t="s">
        <v>437</v>
      </c>
      <c r="U151" s="436"/>
      <c r="V151" t="str">
        <f t="shared" si="11"/>
        <v>المنخفض جداً :  يتعرف على حركة الأرض حول محورها وحول الشمس</v>
      </c>
    </row>
    <row r="152" spans="1:22" ht="18">
      <c r="A152" t="s">
        <v>263</v>
      </c>
      <c r="B152" s="238" t="s">
        <v>314</v>
      </c>
      <c r="C152" s="237" t="s">
        <v>404</v>
      </c>
      <c r="U152" s="436"/>
      <c r="V152" t="str">
        <f t="shared" si="11"/>
        <v>المنخفض جداً :  يتعرف على بعض خصائص المادة</v>
      </c>
    </row>
    <row r="153" spans="1:22" ht="18">
      <c r="A153" t="s">
        <v>263</v>
      </c>
      <c r="B153" s="238" t="s">
        <v>314</v>
      </c>
      <c r="C153" s="237" t="s">
        <v>438</v>
      </c>
      <c r="U153" s="436"/>
      <c r="V153" t="str">
        <f t="shared" si="11"/>
        <v>المنخفض جداً :  يتعرف على المفاهيم الأساسية (الموقع، والمسافة، والسرعة)</v>
      </c>
    </row>
    <row r="154" spans="1:22" ht="18">
      <c r="A154" t="s">
        <v>263</v>
      </c>
      <c r="B154" s="238" t="s">
        <v>314</v>
      </c>
      <c r="C154" s="237" t="s">
        <v>439</v>
      </c>
      <c r="U154" s="436"/>
      <c r="V154" t="str">
        <f t="shared" si="11"/>
        <v>المنخفض جداً : يتعرف على بعض أشكال الطاقة</v>
      </c>
    </row>
    <row r="155" spans="1:22" ht="18">
      <c r="A155" t="s">
        <v>262</v>
      </c>
      <c r="B155" s="238" t="s">
        <v>293</v>
      </c>
      <c r="C155" s="240" t="s">
        <v>379</v>
      </c>
      <c r="U155" s="435" t="s">
        <v>262</v>
      </c>
      <c r="V155" t="str">
        <f t="shared" si="11"/>
        <v>المرتفع :  يقدم أدلة تثبت أن المخلوقات الحية مكونة من خلايا</v>
      </c>
    </row>
    <row r="156" spans="1:22" ht="18">
      <c r="A156" t="s">
        <v>262</v>
      </c>
      <c r="B156" s="238" t="s">
        <v>293</v>
      </c>
      <c r="C156" s="240" t="s">
        <v>380</v>
      </c>
      <c r="U156" s="435"/>
      <c r="V156" t="str">
        <f t="shared" si="11"/>
        <v xml:space="preserve">المرتفع :  يبني تفسيرًا مدعمًا بالأدلة حول كيفية عمل أجهزة الجسم وتفواعلها مع بعضها </v>
      </c>
    </row>
    <row r="157" spans="1:22" ht="18">
      <c r="A157" t="s">
        <v>262</v>
      </c>
      <c r="B157" s="238" t="s">
        <v>293</v>
      </c>
      <c r="C157" s="240" t="s">
        <v>381</v>
      </c>
      <c r="U157" s="435"/>
      <c r="V157" t="str">
        <f t="shared" si="11"/>
        <v>المرتفع :  يوضح كيف تؤثر التغيرات في تركيب الجينات  الطفرات( الموجودة على الكروموسومات في صنع البروتين)</v>
      </c>
    </row>
    <row r="158" spans="1:22" ht="18">
      <c r="A158" t="s">
        <v>262</v>
      </c>
      <c r="B158" s="238" t="s">
        <v>293</v>
      </c>
      <c r="C158" s="240" t="s">
        <v>382</v>
      </c>
      <c r="U158" s="435"/>
      <c r="V158" t="str">
        <f t="shared" si="11"/>
        <v>المرتفع :  يجمع معلومات حول التقنيات الحديثة التي غيرت طرق البشر في توريث الصفات المرغوبة للمخلوقات الحية</v>
      </c>
    </row>
    <row r="159" spans="1:22" ht="18">
      <c r="A159" t="s">
        <v>262</v>
      </c>
      <c r="B159" s="238" t="s">
        <v>293</v>
      </c>
      <c r="C159" s="240" t="s">
        <v>383</v>
      </c>
      <c r="U159" s="435"/>
      <c r="V159" t="str">
        <f t="shared" si="11"/>
        <v>المرتفع : يتعرف على أمثلة الانتخاب الصناعي  الانتقائي( لصفات معينة في النباتات والحيوانات)</v>
      </c>
    </row>
    <row r="160" spans="1:22" ht="18">
      <c r="A160" t="s">
        <v>262</v>
      </c>
      <c r="B160" s="238" t="s">
        <v>293</v>
      </c>
      <c r="C160" s="240" t="s">
        <v>384</v>
      </c>
      <c r="U160" s="435"/>
      <c r="V160" t="str">
        <f t="shared" si="11"/>
        <v>المرتفع :  يتنبأ بتغيرات الأرض المسببة للكوارث الطبيعية ويقترح حلولاً لتقليل تأثير تلك التغيرات</v>
      </c>
    </row>
    <row r="161" spans="1:22" ht="18">
      <c r="A161" t="s">
        <v>262</v>
      </c>
      <c r="B161" s="238" t="s">
        <v>293</v>
      </c>
      <c r="C161" s="240" t="s">
        <v>385</v>
      </c>
      <c r="U161" s="435"/>
      <c r="V161" t="str">
        <f t="shared" si="11"/>
        <v>المرتفع :  يتنبأ باتجاه حركة جسمٍ ما عند رميه أو إسقاطه</v>
      </c>
    </row>
    <row r="162" spans="1:22" ht="18">
      <c r="A162" t="s">
        <v>262</v>
      </c>
      <c r="B162" s="238" t="s">
        <v>293</v>
      </c>
      <c r="C162" s="240" t="s">
        <v>386</v>
      </c>
      <c r="U162" s="435"/>
      <c r="V162" t="str">
        <f t="shared" si="11"/>
        <v>المرتفع : يقارن بين الخصائص الفيزيائية لمادةٍ ما بناءً على حالتها وشكلها ولونها وملمسها</v>
      </c>
    </row>
    <row r="163" spans="1:22" ht="18">
      <c r="A163" t="s">
        <v>262</v>
      </c>
      <c r="B163" s="238" t="s">
        <v>293</v>
      </c>
      <c r="C163" s="240" t="s">
        <v>387</v>
      </c>
      <c r="U163" s="435"/>
      <c r="V163" t="str">
        <f t="shared" si="11"/>
        <v>المرتفع : يستكشف مجموعات عناصر الجدول الدوري، ويميز التفاعلات الكيميائية والعوامل المؤثرة عليها</v>
      </c>
    </row>
    <row r="164" spans="1:22" ht="18">
      <c r="A164" t="s">
        <v>262</v>
      </c>
      <c r="B164" s="241" t="s">
        <v>299</v>
      </c>
      <c r="C164" s="240" t="s">
        <v>388</v>
      </c>
      <c r="U164" s="435"/>
      <c r="V164" t="str">
        <f t="shared" si="11"/>
        <v>المتوسط :  يستخدم بعض الأدوات لتمثيل مفهوم علمي</v>
      </c>
    </row>
    <row r="165" spans="1:22" ht="36">
      <c r="A165" t="s">
        <v>262</v>
      </c>
      <c r="B165" s="241" t="s">
        <v>299</v>
      </c>
      <c r="C165" s="240" t="s">
        <v>389</v>
      </c>
      <c r="U165" s="435"/>
      <c r="V165" t="str">
        <f t="shared" si="11"/>
        <v>المتوسط :  يوضح كيف يتكون الجسم من أجهزة مترابطة مكونة من خلايا وأنسجة وأعضاء تعمل معًا للحفاظ على التوازن</v>
      </c>
    </row>
    <row r="166" spans="1:22" ht="36">
      <c r="A166" t="s">
        <v>262</v>
      </c>
      <c r="B166" s="241" t="s">
        <v>299</v>
      </c>
      <c r="C166" s="240" t="s">
        <v>390</v>
      </c>
      <c r="U166" s="435"/>
      <c r="V166" t="str">
        <f t="shared" si="11"/>
        <v>المتوسط : يوضح تركيب الحمض النووي وتأثير أي تغيرات من الممكن أن تحدث في تسلسل الجينات (على سبيل المثال الطفرات)</v>
      </c>
    </row>
    <row r="167" spans="1:22" ht="18">
      <c r="A167" t="s">
        <v>262</v>
      </c>
      <c r="B167" s="241" t="s">
        <v>299</v>
      </c>
      <c r="C167" s="240" t="s">
        <v>391</v>
      </c>
      <c r="U167" s="435"/>
      <c r="V167" t="str">
        <f t="shared" si="11"/>
        <v>المتوسط :  يشرح التغيرات التي تطرأ على سطح الأرض وتسبب الكوارث الطبيعية (مثل الزلازل والبراكين)</v>
      </c>
    </row>
    <row r="168" spans="1:22" ht="18">
      <c r="A168" t="s">
        <v>262</v>
      </c>
      <c r="B168" s="241" t="s">
        <v>299</v>
      </c>
      <c r="C168" s="240" t="s">
        <v>392</v>
      </c>
      <c r="U168" s="435"/>
      <c r="V168" t="str">
        <f t="shared" si="11"/>
        <v>المتوسط :  يفرق بين العناصر والمركبات والمخاليط ويميز بين خصائص المواد</v>
      </c>
    </row>
    <row r="169" spans="1:22" ht="18">
      <c r="A169" t="s">
        <v>262</v>
      </c>
      <c r="B169" s="241" t="s">
        <v>299</v>
      </c>
      <c r="C169" s="240" t="s">
        <v>393</v>
      </c>
      <c r="U169" s="435"/>
      <c r="V169" t="str">
        <f t="shared" si="11"/>
        <v>المتوسط :  يحدد التفاعلات الكيميائية البسيطة ويوضح كيف أن العدد الكلي للذرات لا يتغير في التفاعل الكيميائي</v>
      </c>
    </row>
    <row r="170" spans="1:22" ht="18">
      <c r="A170" t="s">
        <v>262</v>
      </c>
      <c r="B170" s="241" t="s">
        <v>299</v>
      </c>
      <c r="C170" s="240" t="s">
        <v>394</v>
      </c>
      <c r="U170" s="435"/>
      <c r="V170" t="str">
        <f t="shared" si="11"/>
        <v>المتوسط :  يطبق قوانين نيوتن لتفسير التغيرات التي تحدث للأجسام المتحركة</v>
      </c>
    </row>
    <row r="171" spans="1:22" ht="18">
      <c r="A171" t="s">
        <v>262</v>
      </c>
      <c r="B171" s="241" t="s">
        <v>299</v>
      </c>
      <c r="C171" s="240" t="s">
        <v>395</v>
      </c>
      <c r="U171" s="435"/>
      <c r="V171" t="str">
        <f t="shared" si="11"/>
        <v>المتوسط :  يقدم أدلة تثبت أن التغير في حركة الجسم تعتمد على كتلة الجسوم وعلى مجموع القوى المؤثرة عليه</v>
      </c>
    </row>
    <row r="172" spans="1:22" ht="18">
      <c r="A172" t="s">
        <v>262</v>
      </c>
      <c r="B172" s="241" t="s">
        <v>299</v>
      </c>
      <c r="C172" s="240" t="s">
        <v>396</v>
      </c>
      <c r="U172" s="435"/>
      <c r="V172" t="str">
        <f t="shared" si="11"/>
        <v>المتوسط : يوضح بعض العوامل التي تؤثر على شدة القوى الكهربائية والمغناطيسية</v>
      </c>
    </row>
    <row r="173" spans="1:22" ht="18">
      <c r="A173" t="s">
        <v>262</v>
      </c>
      <c r="B173" s="237" t="s">
        <v>308</v>
      </c>
      <c r="C173" s="240" t="s">
        <v>397</v>
      </c>
      <c r="U173" s="435"/>
      <c r="V173" t="str">
        <f t="shared" si="11"/>
        <v>المنخفض :  يتعرف على التراكيب الأساسية لأجسام المخلوقات الحية</v>
      </c>
    </row>
    <row r="174" spans="1:22" ht="18">
      <c r="A174" t="s">
        <v>262</v>
      </c>
      <c r="B174" s="237" t="s">
        <v>308</v>
      </c>
      <c r="C174" s="240" t="s">
        <v>398</v>
      </c>
      <c r="U174" s="435"/>
      <c r="V174" t="str">
        <f t="shared" si="11"/>
        <v>المنخفض :  يصوف بعض التغيرات التي تطرأ على سوطح الأرض وتسوبب الكوارث الطبيعية  مثل الزلازل والبراكين</v>
      </c>
    </row>
    <row r="175" spans="1:22" ht="18">
      <c r="A175" t="s">
        <v>262</v>
      </c>
      <c r="B175" s="237" t="s">
        <v>308</v>
      </c>
      <c r="C175" s="240" t="s">
        <v>399</v>
      </c>
      <c r="U175" s="435"/>
      <c r="V175" t="str">
        <f t="shared" si="11"/>
        <v xml:space="preserve">المنخفض :  يتعرف على مفهوم العناصر، والمركبات، والمخاليط </v>
      </c>
    </row>
    <row r="176" spans="1:22" ht="18">
      <c r="A176" t="s">
        <v>262</v>
      </c>
      <c r="B176" s="237" t="s">
        <v>308</v>
      </c>
      <c r="C176" s="240" t="s">
        <v>400</v>
      </c>
      <c r="U176" s="435"/>
      <c r="V176" t="str">
        <f t="shared" si="11"/>
        <v>المنخفض :  يتعرف على التفاعل الكيميائي البسيط</v>
      </c>
    </row>
    <row r="177" spans="1:22" ht="18">
      <c r="A177" t="s">
        <v>262</v>
      </c>
      <c r="B177" s="237" t="s">
        <v>308</v>
      </c>
      <c r="C177" s="240" t="s">
        <v>401</v>
      </c>
      <c r="U177" s="435"/>
      <c r="V177" t="str">
        <f t="shared" si="11"/>
        <v>المنخفض : يتعرف على الطاقة الكامنة والحركية، ويميز بين القوى المتزنة وغير المتزنة المؤثرة على الأجسام</v>
      </c>
    </row>
    <row r="178" spans="1:22" ht="18">
      <c r="A178" t="s">
        <v>262</v>
      </c>
      <c r="B178" s="238" t="s">
        <v>314</v>
      </c>
      <c r="C178" s="240" t="s">
        <v>402</v>
      </c>
      <c r="U178" s="435"/>
      <c r="V178" t="str">
        <f t="shared" si="11"/>
        <v>المنخفض جداً :  يتعرف على التراكيب التي تدعم النمو والبقاء والسلوك والتكاثر</v>
      </c>
    </row>
    <row r="179" spans="1:22" ht="18">
      <c r="A179" t="s">
        <v>262</v>
      </c>
      <c r="B179" s="238" t="s">
        <v>314</v>
      </c>
      <c r="C179" s="240" t="s">
        <v>403</v>
      </c>
      <c r="U179" s="435"/>
      <c r="V179" t="str">
        <f t="shared" si="11"/>
        <v>المنخفض جداً :  يتعرف على بعض التغيرات التي تطرأ على سطح الأرض مثل الزلازل والبراكين</v>
      </c>
    </row>
    <row r="180" spans="1:22" ht="18">
      <c r="A180" t="s">
        <v>262</v>
      </c>
      <c r="B180" s="238" t="s">
        <v>314</v>
      </c>
      <c r="C180" s="240" t="s">
        <v>404</v>
      </c>
      <c r="U180" s="435"/>
      <c r="V180" t="str">
        <f t="shared" si="11"/>
        <v>المنخفض جداً :  يتعرف على بعض خصائص المادة</v>
      </c>
    </row>
    <row r="181" spans="1:22" ht="18">
      <c r="A181" t="s">
        <v>262</v>
      </c>
      <c r="B181" s="238" t="s">
        <v>314</v>
      </c>
      <c r="C181" s="240" t="s">
        <v>405</v>
      </c>
      <c r="U181" s="435"/>
      <c r="V181" t="str">
        <f t="shared" si="11"/>
        <v>المنخفض جداً :  يتعرف على بعض المصطلحات مثل: السرعة، الجاذبية</v>
      </c>
    </row>
    <row r="182" spans="1:22" ht="18">
      <c r="A182" t="s">
        <v>262</v>
      </c>
      <c r="B182" s="238" t="s">
        <v>314</v>
      </c>
      <c r="C182" s="240" t="s">
        <v>406</v>
      </c>
      <c r="U182" s="435"/>
      <c r="V182" t="str">
        <f t="shared" si="11"/>
        <v>المنخفض جداً : يتعرف على قوانين نيوتن</v>
      </c>
    </row>
    <row r="183" spans="1:22" ht="18">
      <c r="A183" t="s">
        <v>261</v>
      </c>
      <c r="B183" s="238" t="s">
        <v>293</v>
      </c>
      <c r="C183" s="237" t="s">
        <v>319</v>
      </c>
      <c r="U183" s="436" t="s">
        <v>261</v>
      </c>
      <c r="V183" t="str">
        <f t="shared" si="11"/>
        <v>المرتفع :  يحل المعادلات الخطية، ويحل نظام المعادلات الخطية</v>
      </c>
    </row>
    <row r="184" spans="1:22" ht="18">
      <c r="A184" t="s">
        <v>261</v>
      </c>
      <c r="B184" s="238" t="s">
        <v>293</v>
      </c>
      <c r="C184" s="239" t="s">
        <v>320</v>
      </c>
      <c r="U184" s="436"/>
      <c r="V184" t="str">
        <f t="shared" si="11"/>
        <v>المرتفع :  يحل المتباينات الخطية في متغير واحد جبريًّا، ومتباينات تتضمن قيمة مطلقة</v>
      </c>
    </row>
    <row r="185" spans="1:22" ht="18">
      <c r="A185" t="s">
        <v>261</v>
      </c>
      <c r="B185" s="238" t="s">
        <v>293</v>
      </c>
      <c r="C185" s="237" t="s">
        <v>321</v>
      </c>
      <c r="U185" s="436"/>
      <c r="V185" t="str">
        <f t="shared" si="11"/>
        <v>المرتفع :  يحل مسائل على الدالة الخطية</v>
      </c>
    </row>
    <row r="186" spans="1:22" ht="18">
      <c r="A186" t="s">
        <v>261</v>
      </c>
      <c r="B186" s="238" t="s">
        <v>293</v>
      </c>
      <c r="C186" s="237" t="s">
        <v>322</v>
      </c>
      <c r="U186" s="436"/>
      <c r="V186" t="str">
        <f t="shared" si="11"/>
        <v>المرتفع :  يحل مسائل على الدالة التربيعية</v>
      </c>
    </row>
    <row r="187" spans="1:22" ht="18">
      <c r="A187" t="s">
        <v>261</v>
      </c>
      <c r="B187" s="238" t="s">
        <v>293</v>
      </c>
      <c r="C187" s="237" t="s">
        <v>323</v>
      </c>
      <c r="U187" s="436"/>
      <c r="V187" t="str">
        <f t="shared" si="11"/>
        <v>المرتفع :  يوجد قيم الدوال المثلثية باستخدام الآلة الحاسبة</v>
      </c>
    </row>
    <row r="188" spans="1:22" ht="18">
      <c r="A188" t="s">
        <v>261</v>
      </c>
      <c r="B188" s="238" t="s">
        <v>293</v>
      </c>
      <c r="C188" s="237" t="s">
        <v>324</v>
      </c>
      <c r="U188" s="436"/>
      <c r="V188" t="str">
        <f t="shared" si="11"/>
        <v>المرتفع :  يحل مسائل على اةحصاء والاحتمالات</v>
      </c>
    </row>
    <row r="189" spans="1:22" ht="18">
      <c r="A189" t="s">
        <v>261</v>
      </c>
      <c r="B189" s="238" t="s">
        <v>293</v>
      </c>
      <c r="C189" s="237" t="s">
        <v>325</v>
      </c>
      <c r="U189" s="436"/>
      <c r="V189" t="str">
        <f t="shared" si="11"/>
        <v>المرتفع : يوجد القيم العظمى والصغرى للدالة التربيعية</v>
      </c>
    </row>
    <row r="190" spans="1:22" ht="18">
      <c r="A190" t="s">
        <v>261</v>
      </c>
      <c r="B190" s="238" t="s">
        <v>299</v>
      </c>
      <c r="C190" s="237" t="s">
        <v>326</v>
      </c>
      <c r="U190" s="436"/>
      <c r="V190" t="str">
        <f t="shared" si="11"/>
        <v>المتوسط :  يبسط العبارات الرياضية ويوجد قيمها</v>
      </c>
    </row>
    <row r="191" spans="1:22" ht="18">
      <c r="A191" t="s">
        <v>261</v>
      </c>
      <c r="B191" s="238" t="s">
        <v>299</v>
      </c>
      <c r="C191" s="237" t="s">
        <v>327</v>
      </c>
      <c r="U191" s="436"/>
      <c r="V191" t="str">
        <f t="shared" si="11"/>
        <v>المتوسط :  يحل معادلات تتضمن قيمة مطلقة</v>
      </c>
    </row>
    <row r="192" spans="1:22" ht="18">
      <c r="A192" t="s">
        <v>261</v>
      </c>
      <c r="B192" s="238" t="s">
        <v>299</v>
      </c>
      <c r="C192" s="237" t="s">
        <v>328</v>
      </c>
      <c r="U192" s="436"/>
      <c r="V192" t="str">
        <f t="shared" si="11"/>
        <v>المتوسط :  يوجد معدل التغير لدالة ما</v>
      </c>
    </row>
    <row r="193" spans="1:22" ht="18">
      <c r="A193" t="s">
        <v>261</v>
      </c>
      <c r="B193" s="238" t="s">
        <v>299</v>
      </c>
      <c r="C193" s="237" t="s">
        <v>329</v>
      </c>
      <c r="U193" s="436"/>
      <c r="V193" t="str">
        <f t="shared" si="11"/>
        <v>المتوسط :  يوضح مفهوم الدالة</v>
      </c>
    </row>
    <row r="194" spans="1:22" ht="18">
      <c r="A194" t="s">
        <v>261</v>
      </c>
      <c r="B194" s="238" t="s">
        <v>299</v>
      </c>
      <c r="C194" s="237" t="s">
        <v>330</v>
      </c>
      <c r="U194" s="436"/>
      <c r="V194" t="str">
        <f t="shared" si="11"/>
        <v>المتوسط :  يمثل المعادلة الخطية باستخدام المقطع السيني والصادي</v>
      </c>
    </row>
    <row r="195" spans="1:22" ht="18">
      <c r="A195" t="s">
        <v>261</v>
      </c>
      <c r="B195" s="238" t="s">
        <v>299</v>
      </c>
      <c r="C195" s="237" t="s">
        <v>331</v>
      </c>
      <c r="U195" s="436"/>
      <c r="V195" t="str">
        <f t="shared" si="11"/>
        <v>المتوسط :  يحدد ما  ذا كان المستقيمان متوازيين أو متعامدين بمعلومية معادلة أو ميل</v>
      </c>
    </row>
    <row r="196" spans="1:22" ht="18">
      <c r="A196" t="s">
        <v>261</v>
      </c>
      <c r="B196" s="238" t="s">
        <v>299</v>
      </c>
      <c r="C196" s="237" t="s">
        <v>332</v>
      </c>
      <c r="U196" s="436"/>
      <c r="V196" t="str">
        <f t="shared" ref="V196:V212" si="12">B196&amp;" : "&amp;C196</f>
        <v>المتوسط :  يحل المتباينات</v>
      </c>
    </row>
    <row r="197" spans="1:22" ht="18">
      <c r="A197" t="s">
        <v>261</v>
      </c>
      <c r="B197" s="238" t="s">
        <v>299</v>
      </c>
      <c r="C197" s="237" t="s">
        <v>333</v>
      </c>
      <c r="U197" s="436"/>
      <c r="V197" t="str">
        <f t="shared" si="12"/>
        <v>المتوسط :  يحل مسائل رياضية على نظرية فيثاغورس</v>
      </c>
    </row>
    <row r="198" spans="1:22" ht="18">
      <c r="A198" t="s">
        <v>261</v>
      </c>
      <c r="B198" s="238" t="s">
        <v>299</v>
      </c>
      <c r="C198" s="237" t="s">
        <v>334</v>
      </c>
      <c r="U198" s="436"/>
      <c r="V198" t="str">
        <f t="shared" si="12"/>
        <v>المتوسط :  يوجد النسب المثلثية</v>
      </c>
    </row>
    <row r="199" spans="1:22" ht="18">
      <c r="A199" t="s">
        <v>261</v>
      </c>
      <c r="B199" s="238" t="s">
        <v>299</v>
      </c>
      <c r="C199" s="237" t="s">
        <v>335</v>
      </c>
      <c r="U199" s="436"/>
      <c r="V199" t="str">
        <f t="shared" si="12"/>
        <v>المتوسط : يوجد احتمال حدث لتجربة معينة</v>
      </c>
    </row>
    <row r="200" spans="1:22" ht="18">
      <c r="A200" t="s">
        <v>261</v>
      </c>
      <c r="B200" s="237" t="s">
        <v>308</v>
      </c>
      <c r="C200" s="237" t="s">
        <v>336</v>
      </c>
      <c r="U200" s="436"/>
      <c r="V200" t="str">
        <f t="shared" si="12"/>
        <v>المنخفض :  يكتب الجذر التربيعي لعدد في أبسط صورة ويوجد قيمته</v>
      </c>
    </row>
    <row r="201" spans="1:22" ht="18">
      <c r="A201" t="s">
        <v>261</v>
      </c>
      <c r="B201" s="237" t="s">
        <v>308</v>
      </c>
      <c r="C201" s="237" t="s">
        <v>337</v>
      </c>
      <c r="U201" s="436"/>
      <c r="V201" t="str">
        <f t="shared" si="12"/>
        <v>المنخفض :  يحل معادلة من خطوة واحدة</v>
      </c>
    </row>
    <row r="202" spans="1:22" ht="18">
      <c r="A202" t="s">
        <v>261</v>
      </c>
      <c r="B202" s="237" t="s">
        <v>308</v>
      </c>
      <c r="C202" s="237" t="s">
        <v>338</v>
      </c>
      <c r="U202" s="436"/>
      <c r="V202" t="str">
        <f t="shared" si="12"/>
        <v>المنخفض :  يحدد ما  ذا كانت العلاقة تمثل دالة</v>
      </c>
    </row>
    <row r="203" spans="1:22" ht="18">
      <c r="A203" t="s">
        <v>261</v>
      </c>
      <c r="B203" s="237" t="s">
        <v>308</v>
      </c>
      <c r="C203" s="237" t="s">
        <v>339</v>
      </c>
      <c r="U203" s="436"/>
      <c r="V203" t="str">
        <f t="shared" si="12"/>
        <v>المنخفض :  يوجد معادلة المستقيم</v>
      </c>
    </row>
    <row r="204" spans="1:22" ht="18">
      <c r="A204" t="s">
        <v>261</v>
      </c>
      <c r="B204" s="237" t="s">
        <v>308</v>
      </c>
      <c r="C204" s="237" t="s">
        <v>340</v>
      </c>
      <c r="U204" s="436"/>
      <c r="V204" t="str">
        <f t="shared" si="12"/>
        <v>المنخفض :  يحلل كثيرات الحدود</v>
      </c>
    </row>
    <row r="205" spans="1:22" ht="18">
      <c r="A205" t="s">
        <v>261</v>
      </c>
      <c r="B205" s="237" t="s">
        <v>308</v>
      </c>
      <c r="C205" s="237" t="s">
        <v>341</v>
      </c>
      <c r="U205" s="436"/>
      <c r="V205" t="str">
        <f t="shared" si="12"/>
        <v>المنخفض :  يوجد قياسات المضلعات المجهولة باستخدام نظرية فيثاغورس</v>
      </c>
    </row>
    <row r="206" spans="1:22" ht="18">
      <c r="A206" t="s">
        <v>261</v>
      </c>
      <c r="B206" s="237" t="s">
        <v>308</v>
      </c>
      <c r="C206" s="237" t="s">
        <v>342</v>
      </c>
      <c r="U206" s="436"/>
      <c r="V206" t="str">
        <f t="shared" si="12"/>
        <v>المنخفض :  يحسب مقاييس النزعة المركزية ويتعرف على مقاييس التشتت</v>
      </c>
    </row>
    <row r="207" spans="1:22" ht="18">
      <c r="A207" t="s">
        <v>261</v>
      </c>
      <c r="B207" s="237" t="s">
        <v>308</v>
      </c>
      <c r="C207" s="237" t="s">
        <v>343</v>
      </c>
      <c r="U207" s="436"/>
      <c r="V207" t="str">
        <f t="shared" si="12"/>
        <v>المنخفض : يتعرف على التباديل والتوافيق</v>
      </c>
    </row>
    <row r="208" spans="1:22" ht="18">
      <c r="A208" t="s">
        <v>261</v>
      </c>
      <c r="B208" s="238" t="s">
        <v>314</v>
      </c>
      <c r="C208" s="237" t="s">
        <v>344</v>
      </c>
      <c r="U208" s="436"/>
      <c r="V208" t="str">
        <f t="shared" si="12"/>
        <v>المنخفض جداً :  يحل معادلة بمتغير واحد</v>
      </c>
    </row>
    <row r="209" spans="1:22" ht="18">
      <c r="A209" t="s">
        <v>261</v>
      </c>
      <c r="B209" s="238" t="s">
        <v>314</v>
      </c>
      <c r="C209" s="237" t="s">
        <v>345</v>
      </c>
      <c r="U209" s="436"/>
      <c r="V209" t="str">
        <f t="shared" si="12"/>
        <v>المنخفض جداً :  يتعرف على نظام معادلتين خطيتين متسق وغير متسق ومستقل وغير مستقل</v>
      </c>
    </row>
    <row r="210" spans="1:22" ht="18">
      <c r="A210" t="s">
        <v>261</v>
      </c>
      <c r="B210" s="238" t="s">
        <v>314</v>
      </c>
      <c r="C210" s="237" t="s">
        <v>346</v>
      </c>
      <c r="U210" s="436"/>
      <c r="V210" t="str">
        <f t="shared" si="12"/>
        <v>المنخفض جداً :  يوجد حدود المتتابعة الحسابية</v>
      </c>
    </row>
    <row r="211" spans="1:22" ht="18">
      <c r="A211" t="s">
        <v>261</v>
      </c>
      <c r="B211" s="238" t="s">
        <v>314</v>
      </c>
      <c r="C211" s="237" t="s">
        <v>347</v>
      </c>
      <c r="U211" s="436"/>
      <c r="V211" t="str">
        <f t="shared" si="12"/>
        <v>المنخفض جداً :  يتعرف على نظرية فيثاغورس</v>
      </c>
    </row>
    <row r="212" spans="1:22" ht="18">
      <c r="A212" t="s">
        <v>261</v>
      </c>
      <c r="B212" s="238" t="s">
        <v>314</v>
      </c>
      <c r="C212" s="237" t="s">
        <v>348</v>
      </c>
      <c r="U212" s="436"/>
      <c r="V212" t="str">
        <f t="shared" si="12"/>
        <v>المنخفض جداً : يوجد مقاييس النزعة المركزية</v>
      </c>
    </row>
  </sheetData>
  <mergeCells count="14">
    <mergeCell ref="H15:L15"/>
    <mergeCell ref="H16:L16"/>
    <mergeCell ref="U155:U182"/>
    <mergeCell ref="U183:U212"/>
    <mergeCell ref="I5:L5"/>
    <mergeCell ref="I9:K9"/>
    <mergeCell ref="U4:U21"/>
    <mergeCell ref="U22:U43"/>
    <mergeCell ref="U44:U69"/>
    <mergeCell ref="U70:U91"/>
    <mergeCell ref="U92:U120"/>
    <mergeCell ref="U121:U154"/>
    <mergeCell ref="H13:L13"/>
    <mergeCell ref="H14:L14"/>
  </mergeCells>
  <dataValidations count="2">
    <dataValidation type="list" allowBlank="1" showInputMessage="1" showErrorMessage="1" sqref="G6:G30" xr:uid="{D7E8C9B7-8EDD-4272-8F94-FCB34A043812}">
      <formula1>INDIRECT($G$5)</formula1>
    </dataValidation>
    <dataValidation type="list" allowBlank="1" showInputMessage="1" showErrorMessage="1" sqref="G5" xr:uid="{A793C8A9-5C21-4674-B138-3F3C592A9BB5}">
      <formula1>$W$3:$AD$3</formula1>
    </dataValidation>
  </dataValidation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2499C-4744-4CF0-BB05-824852B8505E}">
  <sheetPr codeName="ورقة10">
    <tabColor theme="5" tint="-0.249977111117893"/>
  </sheetPr>
  <dimension ref="A1:FS282"/>
  <sheetViews>
    <sheetView rightToLeft="1" workbookViewId="0">
      <selection activeCell="F5" sqref="F5:G6"/>
    </sheetView>
  </sheetViews>
  <sheetFormatPr defaultColWidth="0" defaultRowHeight="15" customHeight="1" zeroHeight="1"/>
  <cols>
    <col min="1" max="1" width="5.625" style="7" customWidth="1"/>
    <col min="2" max="2" width="25.25" style="1" customWidth="1"/>
    <col min="3" max="3" width="1.375" style="3" customWidth="1"/>
    <col min="4" max="4" width="7.125" style="2" customWidth="1"/>
    <col min="5" max="28" width="5.75" style="2" customWidth="1"/>
    <col min="29" max="29" width="8" style="2" customWidth="1"/>
    <col min="30" max="30" width="7.25" style="15" customWidth="1"/>
    <col min="31" max="38" width="5.75" style="2" customWidth="1"/>
    <col min="39" max="39" width="6.875" style="2" customWidth="1"/>
    <col min="40" max="40" width="5.75" style="2" customWidth="1"/>
    <col min="41" max="41" width="5.5" style="2" customWidth="1"/>
    <col min="42" max="42" width="4.625" style="2" customWidth="1"/>
    <col min="43" max="43" width="7.75" style="2" customWidth="1"/>
    <col min="44" max="44" width="4.625" style="2" customWidth="1"/>
    <col min="45" max="45" width="5.5" style="2" customWidth="1"/>
    <col min="46" max="46" width="4.625" style="2" customWidth="1"/>
    <col min="47" max="47" width="5.5" style="2" customWidth="1"/>
    <col min="48" max="48" width="4.625" style="2" customWidth="1"/>
    <col min="49" max="49" width="5.5" style="2" customWidth="1"/>
    <col min="50" max="50" width="4.625" style="2" customWidth="1"/>
    <col min="51" max="51" width="5.5" style="2" customWidth="1"/>
    <col min="52" max="52" width="4.625" style="2" customWidth="1"/>
    <col min="53" max="53" width="5.625" style="2" customWidth="1"/>
    <col min="54" max="54" width="4.625" style="2" customWidth="1"/>
    <col min="55" max="55" width="5.5" style="2" customWidth="1"/>
    <col min="56" max="89" width="4.625" style="2" customWidth="1"/>
    <col min="90" max="104" width="4.625" style="2" hidden="1" customWidth="1"/>
    <col min="105" max="105" width="4.625" style="2" customWidth="1"/>
    <col min="106" max="127" width="12.625" style="2" customWidth="1"/>
    <col min="128" max="130" width="12.625" customWidth="1"/>
    <col min="131" max="134" width="4.625" customWidth="1"/>
    <col min="135" max="175" width="0" hidden="1" customWidth="1"/>
    <col min="176" max="16384" width="4.625" hidden="1"/>
  </cols>
  <sheetData>
    <row r="1" spans="1:175" ht="15" customHeight="1">
      <c r="A1" s="5"/>
      <c r="B1" s="3"/>
      <c r="D1" s="442" t="str">
        <f>IF(س2!$B14="","",س2!$B14)</f>
        <v/>
      </c>
      <c r="E1" s="442" t="str">
        <f>IF(س2!$B16="","",س2!$B16)</f>
        <v/>
      </c>
      <c r="F1" s="442" t="str">
        <f>IF(س2!$B18="","",س2!$B18)</f>
        <v/>
      </c>
      <c r="G1" s="442" t="str">
        <f>IF(س2!$B20="","",س2!$B20)</f>
        <v/>
      </c>
      <c r="H1" s="442" t="str">
        <f>IF(س2!$B22="","",س2!$B22)</f>
        <v/>
      </c>
      <c r="I1" s="442" t="str">
        <f>IF(س2!$B24="","",س2!$B24)</f>
        <v/>
      </c>
      <c r="J1" s="442" t="str">
        <f>IF(س2!$B26="","",س2!$B26)</f>
        <v/>
      </c>
      <c r="K1" s="442" t="str">
        <f>IF(س2!$B28="","",س2!$B28)</f>
        <v/>
      </c>
      <c r="L1" s="442" t="str">
        <f>IF(س2!$B30="","",س2!$B30)</f>
        <v/>
      </c>
      <c r="M1" s="443" t="str">
        <f>IF(س2!$B32="","",س2!$B32)</f>
        <v/>
      </c>
      <c r="N1" s="443" t="str">
        <f>IF(س2!$B34="","",س2!$B34)</f>
        <v/>
      </c>
      <c r="O1" s="443" t="str">
        <f>IF(س2!$B36="","",س2!$B36)</f>
        <v/>
      </c>
      <c r="P1" s="443" t="str">
        <f>IF(س2!$B38="","",س2!$B38)</f>
        <v/>
      </c>
      <c r="Q1" s="443" t="str">
        <f>IF(س2!$B40="","",س2!$B40)</f>
        <v/>
      </c>
      <c r="R1" s="443" t="str">
        <f>IF(س2!$B42="","",س2!$B42)</f>
        <v/>
      </c>
      <c r="S1" s="443" t="str">
        <f>IF(س2!$B44="","",س2!$B44)</f>
        <v/>
      </c>
      <c r="T1" s="443" t="str">
        <f>IF(س2!$B46="","",س2!$B46)</f>
        <v/>
      </c>
      <c r="U1" s="443" t="str">
        <f>IF(س2!$B48="","",س2!$B48)</f>
        <v/>
      </c>
      <c r="V1" s="443" t="str">
        <f>IF(س2!$B50="","",س2!$B50)</f>
        <v/>
      </c>
      <c r="W1" s="443" t="str">
        <f>IF(س2!$B52="","",س2!$B52)</f>
        <v/>
      </c>
      <c r="X1" s="443" t="str">
        <f>IF(س2!$B54="","",س2!$B54)</f>
        <v/>
      </c>
      <c r="Y1" s="443" t="str">
        <f>IF(س2!$B56="","",س2!$B56)</f>
        <v/>
      </c>
      <c r="Z1" s="443" t="str">
        <f>IF(س2!$B58="","",س2!$B58)</f>
        <v/>
      </c>
      <c r="AA1" s="442" t="str">
        <f>IF(س2!$B60="","",س2!$B60)</f>
        <v/>
      </c>
      <c r="AB1" s="442" t="str">
        <f>IF(س2!$B62="","",س2!$B62)</f>
        <v/>
      </c>
      <c r="AM1" s="2">
        <v>1</v>
      </c>
      <c r="AO1" s="2">
        <v>2</v>
      </c>
      <c r="AQ1" s="2">
        <v>3</v>
      </c>
      <c r="AS1" s="2">
        <v>4</v>
      </c>
      <c r="AU1" s="2">
        <v>5</v>
      </c>
      <c r="AW1" s="2">
        <v>6</v>
      </c>
      <c r="AY1" s="2">
        <v>7</v>
      </c>
      <c r="BA1" s="2">
        <v>8</v>
      </c>
      <c r="BC1" s="2">
        <v>9</v>
      </c>
      <c r="BE1" s="2">
        <v>10</v>
      </c>
      <c r="BG1" s="2">
        <v>11</v>
      </c>
      <c r="BI1" s="2">
        <v>12</v>
      </c>
      <c r="BK1" s="2">
        <v>13</v>
      </c>
      <c r="BM1" s="2">
        <v>14</v>
      </c>
      <c r="BO1" s="2">
        <v>15</v>
      </c>
      <c r="BQ1" s="2">
        <v>16</v>
      </c>
      <c r="BS1" s="2">
        <v>17</v>
      </c>
      <c r="BU1" s="2">
        <v>18</v>
      </c>
      <c r="BW1" s="2">
        <v>19</v>
      </c>
      <c r="BY1" s="2">
        <v>20</v>
      </c>
      <c r="CA1" s="2">
        <v>21</v>
      </c>
      <c r="CC1" s="2">
        <v>22</v>
      </c>
      <c r="CE1" s="2">
        <v>23</v>
      </c>
      <c r="CG1" s="2">
        <v>24</v>
      </c>
      <c r="CI1" s="2">
        <v>25</v>
      </c>
    </row>
    <row r="2" spans="1:175" s="156" customFormat="1">
      <c r="A2" s="155"/>
      <c r="B2" s="154" t="s">
        <v>282</v>
      </c>
      <c r="D2" s="442"/>
      <c r="E2" s="442"/>
      <c r="F2" s="442"/>
      <c r="G2" s="442"/>
      <c r="H2" s="442"/>
      <c r="I2" s="442"/>
      <c r="J2" s="442"/>
      <c r="K2" s="442"/>
      <c r="L2" s="442"/>
      <c r="M2" s="444"/>
      <c r="N2" s="444"/>
      <c r="O2" s="444"/>
      <c r="P2" s="444"/>
      <c r="Q2" s="444"/>
      <c r="R2" s="444"/>
      <c r="S2" s="444"/>
      <c r="T2" s="444"/>
      <c r="U2" s="444"/>
      <c r="V2" s="444"/>
      <c r="W2" s="444"/>
      <c r="X2" s="444"/>
      <c r="Y2" s="444"/>
      <c r="Z2" s="444"/>
      <c r="AA2" s="442"/>
      <c r="AB2" s="442"/>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BM2" s="157"/>
      <c r="BN2" s="157"/>
      <c r="BO2" s="157"/>
      <c r="BP2" s="157"/>
      <c r="BQ2" s="157"/>
      <c r="BR2" s="157"/>
      <c r="BS2" s="157"/>
      <c r="BT2" s="157"/>
      <c r="BU2" s="157"/>
      <c r="BV2" s="157"/>
      <c r="BW2" s="157"/>
      <c r="BX2" s="157"/>
      <c r="BY2" s="157"/>
      <c r="BZ2" s="157"/>
      <c r="CA2" s="157"/>
      <c r="CB2" s="157"/>
      <c r="CC2" s="157"/>
      <c r="CD2" s="157"/>
      <c r="CE2" s="157"/>
      <c r="CF2" s="157"/>
      <c r="CG2" s="157"/>
      <c r="CH2" s="157"/>
      <c r="CI2" s="157"/>
      <c r="CJ2" s="157"/>
      <c r="CK2" s="157"/>
      <c r="CL2" s="157"/>
      <c r="CM2" s="157"/>
      <c r="CN2" s="157"/>
      <c r="CO2" s="157"/>
      <c r="CP2" s="157"/>
      <c r="CQ2" s="157"/>
      <c r="CR2" s="157"/>
      <c r="CS2" s="157"/>
      <c r="CT2" s="157"/>
      <c r="CU2" s="157"/>
      <c r="CV2" s="157"/>
      <c r="CW2" s="157"/>
      <c r="CX2" s="157"/>
      <c r="CY2" s="157"/>
      <c r="CZ2" s="157"/>
      <c r="DA2" s="157"/>
      <c r="DB2" s="157"/>
      <c r="DC2" s="157"/>
      <c r="DD2" s="157"/>
      <c r="DE2" s="157"/>
      <c r="DF2" s="157"/>
      <c r="DG2" s="157"/>
      <c r="DH2" s="157"/>
      <c r="DI2" s="157"/>
      <c r="DJ2" s="157"/>
      <c r="DK2" s="157"/>
      <c r="DL2" s="157"/>
      <c r="DM2" s="157"/>
      <c r="DN2" s="157"/>
      <c r="DO2" s="157"/>
      <c r="DP2" s="157"/>
      <c r="DQ2" s="157"/>
      <c r="DR2" s="157"/>
      <c r="DS2" s="157"/>
      <c r="DT2" s="157"/>
      <c r="DU2" s="157"/>
      <c r="DV2" s="157"/>
      <c r="DW2" s="157"/>
    </row>
    <row r="3" spans="1:175" s="156" customFormat="1">
      <c r="A3" s="155"/>
      <c r="D3" s="442"/>
      <c r="E3" s="442"/>
      <c r="F3" s="442"/>
      <c r="G3" s="442"/>
      <c r="H3" s="442"/>
      <c r="I3" s="442"/>
      <c r="J3" s="442"/>
      <c r="K3" s="442"/>
      <c r="L3" s="442"/>
      <c r="M3" s="444"/>
      <c r="N3" s="444"/>
      <c r="O3" s="444"/>
      <c r="P3" s="444"/>
      <c r="Q3" s="444"/>
      <c r="R3" s="444"/>
      <c r="S3" s="444"/>
      <c r="T3" s="444"/>
      <c r="U3" s="444"/>
      <c r="V3" s="444"/>
      <c r="W3" s="444"/>
      <c r="X3" s="444"/>
      <c r="Y3" s="444"/>
      <c r="Z3" s="444"/>
      <c r="AA3" s="442"/>
      <c r="AB3" s="442"/>
      <c r="AC3" s="85">
        <f>COUNTIF(D6:AB6,"")</f>
        <v>25</v>
      </c>
      <c r="AD3" s="85"/>
      <c r="AE3" s="85">
        <f>25-AC3</f>
        <v>0</v>
      </c>
      <c r="AF3" s="157"/>
      <c r="AG3" s="157"/>
      <c r="AH3" s="157"/>
      <c r="AI3" s="157"/>
      <c r="AJ3" s="157"/>
      <c r="AK3" s="157"/>
      <c r="AL3" s="157">
        <f>COUNTIF(D6:I6,"")</f>
        <v>6</v>
      </c>
      <c r="AM3" s="2">
        <f>COUNTIF($D$1:$AB$4,AL4)</f>
        <v>0</v>
      </c>
      <c r="AN3" s="157">
        <f>COUNTIF(J6:O6,"")</f>
        <v>6</v>
      </c>
      <c r="AO3" s="2">
        <f>COUNTIF($D$1:$AB$4,AN4)</f>
        <v>0</v>
      </c>
      <c r="AP3" s="157">
        <f>COUNTIF(P6:U6,"")</f>
        <v>6</v>
      </c>
      <c r="AQ3" s="2">
        <f>COUNTIF($D$1:$AB$4,AP4)</f>
        <v>0</v>
      </c>
      <c r="AR3" s="157">
        <f>COUNTIF(V6:AB6,"")</f>
        <v>7</v>
      </c>
      <c r="AS3" s="2">
        <f>COUNTIF($D$1:$AB$4,AR4)</f>
        <v>0</v>
      </c>
      <c r="AT3" s="157"/>
      <c r="AU3" s="2">
        <f>COUNTIF($D$1:$AB$4,AT4)</f>
        <v>0</v>
      </c>
      <c r="AV3" s="157"/>
      <c r="AW3" s="2">
        <f>COUNTIF($D$1:$AB$4,AV4)</f>
        <v>0</v>
      </c>
      <c r="AX3" s="157"/>
      <c r="AY3" s="2">
        <f>COUNTIF($D$1:$AB$4,AX4)</f>
        <v>0</v>
      </c>
      <c r="AZ3" s="157"/>
      <c r="BA3" s="2">
        <f>COUNTIF($D$1:$AB$4,AZ4)</f>
        <v>0</v>
      </c>
      <c r="BB3" s="157"/>
      <c r="BC3" s="2">
        <f>COUNTIF($D$1:$AB$4,BB4)</f>
        <v>0</v>
      </c>
      <c r="BD3" s="157"/>
      <c r="BE3" s="2">
        <f>COUNTIF($D$1:$AB$4,BD4)</f>
        <v>0</v>
      </c>
      <c r="BF3" s="157"/>
      <c r="BG3" s="2">
        <f>COUNTIF($D$1:$AB$4,BF4)</f>
        <v>0</v>
      </c>
      <c r="BH3" s="157"/>
      <c r="BI3" s="2">
        <f>COUNTIF($D$1:$AB$4,BH4)</f>
        <v>0</v>
      </c>
      <c r="BJ3" s="157"/>
      <c r="BK3" s="2">
        <f>COUNTIF($D$1:$AB$4,BJ4)</f>
        <v>0</v>
      </c>
      <c r="BL3" s="157"/>
      <c r="BM3" s="2">
        <f>COUNTIF($D$1:$AB$4,BL4)</f>
        <v>0</v>
      </c>
      <c r="BN3" s="157"/>
      <c r="BO3" s="2">
        <f>COUNTIF($D$1:$AB$4,BN4)</f>
        <v>0</v>
      </c>
      <c r="BP3" s="157"/>
      <c r="BQ3" s="2">
        <f>COUNTIF($D$1:$AB$4,BP4)</f>
        <v>0</v>
      </c>
      <c r="BR3" s="157"/>
      <c r="BS3" s="2">
        <f>COUNTIF($D$1:$AB$4,BR4)</f>
        <v>0</v>
      </c>
      <c r="BT3" s="157"/>
      <c r="BU3" s="2">
        <f>COUNTIF($D$1:$AB$4,BT4)</f>
        <v>0</v>
      </c>
      <c r="BV3" s="157"/>
      <c r="BW3" s="2">
        <f>COUNTIF($D$1:$AB$4,BV4)</f>
        <v>0</v>
      </c>
      <c r="BX3" s="157"/>
      <c r="BY3" s="2">
        <f>COUNTIF($D$1:$AB$4,BX4)</f>
        <v>0</v>
      </c>
      <c r="BZ3" s="157"/>
      <c r="CA3" s="2">
        <f>COUNTIF($D$1:$AB$4,BZ4)</f>
        <v>0</v>
      </c>
      <c r="CB3" s="157"/>
      <c r="CC3" s="2">
        <f>COUNTIF($D$1:$AB$4,CB4)</f>
        <v>0</v>
      </c>
      <c r="CD3" s="157"/>
      <c r="CE3" s="2">
        <f>COUNTIF($D$1:$AB$4,CD4)</f>
        <v>0</v>
      </c>
      <c r="CF3" s="157"/>
      <c r="CG3" s="2">
        <f>COUNTIF($D$1:$AB$4,CF4)</f>
        <v>0</v>
      </c>
      <c r="CH3" s="157"/>
      <c r="CI3" s="2">
        <f>COUNTIF($D$1:$AB$4,CH4)</f>
        <v>0</v>
      </c>
      <c r="CJ3" s="157"/>
      <c r="CK3" s="157"/>
      <c r="CL3" s="157"/>
      <c r="CM3" s="157"/>
      <c r="CN3" s="157"/>
      <c r="CO3" s="157"/>
      <c r="CP3" s="157"/>
      <c r="CQ3" s="157"/>
      <c r="CR3" s="157"/>
      <c r="CS3" s="157"/>
      <c r="CT3" s="157"/>
      <c r="CU3" s="157"/>
      <c r="CV3" s="157"/>
      <c r="CW3" s="157"/>
      <c r="CX3" s="157"/>
      <c r="CY3" s="157"/>
      <c r="CZ3" s="157"/>
      <c r="DA3" s="157"/>
      <c r="DB3" s="157">
        <v>1</v>
      </c>
      <c r="DC3" s="157">
        <v>2</v>
      </c>
      <c r="DD3" s="157">
        <v>3</v>
      </c>
      <c r="DE3" s="157">
        <v>4</v>
      </c>
      <c r="DF3" s="157">
        <v>5</v>
      </c>
      <c r="DG3" s="157">
        <v>6</v>
      </c>
      <c r="DH3" s="157">
        <v>7</v>
      </c>
      <c r="DI3" s="157">
        <v>8</v>
      </c>
      <c r="DJ3" s="157">
        <v>9</v>
      </c>
      <c r="DK3" s="157">
        <v>10</v>
      </c>
      <c r="DL3" s="157">
        <v>11</v>
      </c>
      <c r="DM3" s="157">
        <v>12</v>
      </c>
      <c r="DN3" s="157">
        <v>13</v>
      </c>
      <c r="DO3" s="157">
        <v>14</v>
      </c>
      <c r="DP3" s="157">
        <v>15</v>
      </c>
      <c r="DQ3" s="157">
        <v>16</v>
      </c>
      <c r="DR3" s="157">
        <v>17</v>
      </c>
      <c r="DS3" s="157">
        <v>18</v>
      </c>
      <c r="DT3" s="157">
        <v>19</v>
      </c>
      <c r="DU3" s="157">
        <v>20</v>
      </c>
      <c r="DV3" s="157">
        <v>21</v>
      </c>
      <c r="DW3" s="157">
        <v>22</v>
      </c>
      <c r="DX3" s="157">
        <v>23</v>
      </c>
      <c r="DY3" s="157">
        <v>24</v>
      </c>
      <c r="DZ3" s="157">
        <v>25</v>
      </c>
    </row>
    <row r="4" spans="1:175" s="95" customFormat="1" ht="114" customHeight="1">
      <c r="A4" s="94"/>
      <c r="D4" s="442"/>
      <c r="E4" s="442"/>
      <c r="F4" s="442"/>
      <c r="G4" s="442"/>
      <c r="H4" s="442"/>
      <c r="I4" s="442"/>
      <c r="J4" s="442"/>
      <c r="K4" s="442"/>
      <c r="L4" s="442"/>
      <c r="M4" s="445"/>
      <c r="N4" s="445"/>
      <c r="O4" s="445"/>
      <c r="P4" s="445"/>
      <c r="Q4" s="445"/>
      <c r="R4" s="445"/>
      <c r="S4" s="445"/>
      <c r="T4" s="445"/>
      <c r="U4" s="445"/>
      <c r="V4" s="445"/>
      <c r="W4" s="445"/>
      <c r="X4" s="445"/>
      <c r="Y4" s="445"/>
      <c r="Z4" s="445"/>
      <c r="AA4" s="442"/>
      <c r="AB4" s="442"/>
      <c r="AC4" s="96"/>
      <c r="AD4" s="495" t="s">
        <v>244</v>
      </c>
      <c r="AE4" s="495"/>
      <c r="AF4" s="495"/>
      <c r="AG4" s="496" t="s">
        <v>245</v>
      </c>
      <c r="AH4" s="496"/>
      <c r="AI4" s="496"/>
      <c r="AJ4" s="96"/>
      <c r="AK4" s="96"/>
      <c r="AL4" s="494" t="str">
        <f>'احصائيات 2'!B3</f>
        <v>-</v>
      </c>
      <c r="AM4" s="494"/>
      <c r="AN4" s="494" t="str">
        <f>'احصائيات 2'!B4</f>
        <v>-</v>
      </c>
      <c r="AO4" s="494"/>
      <c r="AP4" s="494" t="str">
        <f>'احصائيات 2'!B5</f>
        <v>-</v>
      </c>
      <c r="AQ4" s="494"/>
      <c r="AR4" s="494" t="str">
        <f>'احصائيات 2'!B6</f>
        <v>-</v>
      </c>
      <c r="AS4" s="494"/>
      <c r="AT4" s="494" t="str">
        <f>'احصائيات 2'!B7</f>
        <v>-</v>
      </c>
      <c r="AU4" s="494"/>
      <c r="AV4" s="494" t="str">
        <f>'احصائيات 2'!B8</f>
        <v>-</v>
      </c>
      <c r="AW4" s="494"/>
      <c r="AX4" s="494" t="str">
        <f>'احصائيات 2'!B9</f>
        <v>-</v>
      </c>
      <c r="AY4" s="494"/>
      <c r="AZ4" s="494" t="str">
        <f>'احصائيات 2'!B10</f>
        <v>-</v>
      </c>
      <c r="BA4" s="494"/>
      <c r="BB4" s="494" t="str">
        <f>'احصائيات 2'!B11</f>
        <v>-</v>
      </c>
      <c r="BC4" s="494"/>
      <c r="BD4" s="494" t="str">
        <f>'احصائيات 2'!B12</f>
        <v>-</v>
      </c>
      <c r="BE4" s="494"/>
      <c r="BF4" s="494" t="str">
        <f>'احصائيات 2'!B13</f>
        <v>-</v>
      </c>
      <c r="BG4" s="494"/>
      <c r="BH4" s="494" t="str">
        <f>'احصائيات 2'!B14</f>
        <v>-</v>
      </c>
      <c r="BI4" s="494"/>
      <c r="BJ4" s="494" t="str">
        <f>'احصائيات 2'!B15</f>
        <v>-</v>
      </c>
      <c r="BK4" s="494"/>
      <c r="BL4" s="494" t="str">
        <f>'احصائيات 2'!B16</f>
        <v>-</v>
      </c>
      <c r="BM4" s="494"/>
      <c r="BN4" s="494" t="str">
        <f>'احصائيات 2'!B17</f>
        <v>-</v>
      </c>
      <c r="BO4" s="494"/>
      <c r="BP4" s="494" t="str">
        <f>'احصائيات 2'!B18</f>
        <v>-</v>
      </c>
      <c r="BQ4" s="494"/>
      <c r="BR4" s="494" t="str">
        <f>'احصائيات 2'!B19</f>
        <v>-</v>
      </c>
      <c r="BS4" s="494"/>
      <c r="BT4" s="494" t="str">
        <f>'احصائيات 2'!B20</f>
        <v>-</v>
      </c>
      <c r="BU4" s="494"/>
      <c r="BV4" s="494" t="str">
        <f>'احصائيات 2'!B21</f>
        <v>-</v>
      </c>
      <c r="BW4" s="494"/>
      <c r="BX4" s="494" t="str">
        <f>'احصائيات 2'!B22</f>
        <v>-</v>
      </c>
      <c r="BY4" s="494"/>
      <c r="BZ4" s="494" t="str">
        <f>'احصائيات 2'!B23</f>
        <v>-</v>
      </c>
      <c r="CA4" s="494"/>
      <c r="CB4" s="494" t="str">
        <f>'احصائيات 2'!B24</f>
        <v>-</v>
      </c>
      <c r="CC4" s="494"/>
      <c r="CD4" s="494" t="str">
        <f>'احصائيات 2'!B25</f>
        <v>-</v>
      </c>
      <c r="CE4" s="494"/>
      <c r="CF4" s="494" t="str">
        <f>'احصائيات 2'!B26</f>
        <v>-</v>
      </c>
      <c r="CG4" s="494"/>
      <c r="CH4" s="494" t="str">
        <f>'احصائيات 2'!B27</f>
        <v>-</v>
      </c>
      <c r="CI4" s="494"/>
      <c r="CJ4" s="96"/>
      <c r="CK4" s="96"/>
      <c r="CL4" s="96"/>
      <c r="CM4" s="96"/>
      <c r="CN4" s="96"/>
      <c r="CO4" s="96"/>
      <c r="CP4" s="96"/>
      <c r="CQ4" s="96"/>
      <c r="CR4" s="96"/>
      <c r="CS4" s="96"/>
      <c r="CT4" s="96"/>
      <c r="CU4" s="96"/>
      <c r="CV4" s="96"/>
      <c r="CW4" s="96"/>
      <c r="CX4" s="96"/>
      <c r="CY4" s="96"/>
      <c r="CZ4" s="96"/>
      <c r="DA4" s="96"/>
      <c r="DB4" s="163" t="str">
        <f>AL4</f>
        <v>-</v>
      </c>
      <c r="DC4" s="163" t="str">
        <f>AN4</f>
        <v>-</v>
      </c>
      <c r="DD4" s="163" t="str">
        <f>AP4</f>
        <v>-</v>
      </c>
      <c r="DE4" s="163" t="str">
        <f>AR4</f>
        <v>-</v>
      </c>
      <c r="DF4" s="163" t="str">
        <f>AT4</f>
        <v>-</v>
      </c>
      <c r="DG4" s="163" t="str">
        <f>AV4</f>
        <v>-</v>
      </c>
      <c r="DH4" s="163" t="str">
        <f>AX4</f>
        <v>-</v>
      </c>
      <c r="DI4" s="163" t="str">
        <f>AZ4</f>
        <v>-</v>
      </c>
      <c r="DJ4" s="163" t="str">
        <f>BB4</f>
        <v>-</v>
      </c>
      <c r="DK4" s="191" t="str">
        <f>BD4</f>
        <v>-</v>
      </c>
      <c r="DL4" s="191" t="str">
        <f>BF4</f>
        <v>-</v>
      </c>
      <c r="DM4" s="191" t="str">
        <f>BH4</f>
        <v>-</v>
      </c>
      <c r="DN4" s="191" t="str">
        <f>BJ4</f>
        <v>-</v>
      </c>
      <c r="DO4" s="191" t="str">
        <f>BL4</f>
        <v>-</v>
      </c>
      <c r="DP4" s="191" t="str">
        <f>BN4</f>
        <v>-</v>
      </c>
      <c r="DQ4" s="191" t="str">
        <f>BP4</f>
        <v>-</v>
      </c>
      <c r="DR4" s="191" t="str">
        <f>BR4</f>
        <v>-</v>
      </c>
      <c r="DS4" s="191" t="str">
        <f>BT4</f>
        <v>-</v>
      </c>
      <c r="DT4" s="191" t="str">
        <f>BV4</f>
        <v>-</v>
      </c>
      <c r="DU4" s="191" t="str">
        <f>BX4</f>
        <v>-</v>
      </c>
      <c r="DV4" s="191" t="str">
        <f>BZ4</f>
        <v>-</v>
      </c>
      <c r="DW4" s="191" t="str">
        <f>CB4</f>
        <v>-</v>
      </c>
      <c r="DX4" s="223" t="str">
        <f>CD4</f>
        <v>-</v>
      </c>
      <c r="DY4" s="223" t="str">
        <f>CF4</f>
        <v>-</v>
      </c>
      <c r="DZ4" s="223" t="str">
        <f>CH4</f>
        <v>-</v>
      </c>
    </row>
    <row r="5" spans="1:175" s="9" customFormat="1" ht="21.75" customHeight="1" thickBot="1">
      <c r="A5" s="9" t="s">
        <v>0</v>
      </c>
      <c r="B5" s="10" t="s">
        <v>1</v>
      </c>
      <c r="C5" s="11"/>
      <c r="D5" s="158" t="s">
        <v>2</v>
      </c>
      <c r="E5" s="159" t="s">
        <v>3</v>
      </c>
      <c r="F5" s="160" t="s">
        <v>4</v>
      </c>
      <c r="G5" s="159" t="s">
        <v>5</v>
      </c>
      <c r="H5" s="160" t="s">
        <v>6</v>
      </c>
      <c r="I5" s="161" t="s">
        <v>7</v>
      </c>
      <c r="J5" s="158" t="s">
        <v>8</v>
      </c>
      <c r="K5" s="159" t="s">
        <v>9</v>
      </c>
      <c r="L5" s="160" t="s">
        <v>10</v>
      </c>
      <c r="M5" s="159" t="s">
        <v>11</v>
      </c>
      <c r="N5" s="160" t="s">
        <v>12</v>
      </c>
      <c r="O5" s="161" t="s">
        <v>13</v>
      </c>
      <c r="P5" s="158" t="s">
        <v>14</v>
      </c>
      <c r="Q5" s="159" t="s">
        <v>15</v>
      </c>
      <c r="R5" s="160" t="s">
        <v>16</v>
      </c>
      <c r="S5" s="159" t="s">
        <v>17</v>
      </c>
      <c r="T5" s="160" t="s">
        <v>18</v>
      </c>
      <c r="U5" s="161" t="s">
        <v>19</v>
      </c>
      <c r="V5" s="158" t="s">
        <v>20</v>
      </c>
      <c r="W5" s="159" t="s">
        <v>21</v>
      </c>
      <c r="X5" s="160" t="s">
        <v>22</v>
      </c>
      <c r="Y5" s="159" t="s">
        <v>23</v>
      </c>
      <c r="Z5" s="160" t="s">
        <v>24</v>
      </c>
      <c r="AA5" s="159" t="s">
        <v>25</v>
      </c>
      <c r="AB5" s="162" t="s">
        <v>26</v>
      </c>
      <c r="AC5" s="112" t="s">
        <v>31</v>
      </c>
      <c r="AD5" s="9" t="s">
        <v>32</v>
      </c>
      <c r="AL5" s="84" t="s">
        <v>0</v>
      </c>
      <c r="AM5" s="84" t="s">
        <v>166</v>
      </c>
      <c r="AN5" s="84" t="s">
        <v>0</v>
      </c>
      <c r="AO5" s="84" t="s">
        <v>166</v>
      </c>
      <c r="AP5" s="84" t="s">
        <v>0</v>
      </c>
      <c r="AQ5" s="84" t="s">
        <v>166</v>
      </c>
      <c r="AR5" s="84" t="s">
        <v>0</v>
      </c>
      <c r="AS5" s="84" t="s">
        <v>166</v>
      </c>
      <c r="AT5" s="84" t="s">
        <v>0</v>
      </c>
      <c r="AU5" s="84" t="s">
        <v>166</v>
      </c>
      <c r="AV5" s="84" t="s">
        <v>0</v>
      </c>
      <c r="AW5" s="84" t="s">
        <v>166</v>
      </c>
      <c r="AX5" s="84" t="s">
        <v>0</v>
      </c>
      <c r="AY5" s="84" t="s">
        <v>166</v>
      </c>
      <c r="AZ5" s="84" t="s">
        <v>0</v>
      </c>
      <c r="BA5" s="84" t="s">
        <v>166</v>
      </c>
      <c r="BB5" s="84" t="s">
        <v>0</v>
      </c>
      <c r="BC5" s="84" t="s">
        <v>166</v>
      </c>
      <c r="BD5" s="84" t="s">
        <v>0</v>
      </c>
      <c r="BE5" s="84" t="s">
        <v>166</v>
      </c>
      <c r="BF5" s="84" t="s">
        <v>0</v>
      </c>
      <c r="BG5" s="84" t="s">
        <v>166</v>
      </c>
      <c r="BH5" s="84" t="s">
        <v>0</v>
      </c>
      <c r="BI5" s="84" t="s">
        <v>166</v>
      </c>
      <c r="BJ5" s="84" t="s">
        <v>0</v>
      </c>
      <c r="BK5" s="84" t="s">
        <v>166</v>
      </c>
      <c r="BL5" s="84" t="s">
        <v>0</v>
      </c>
      <c r="BM5" s="84" t="s">
        <v>166</v>
      </c>
      <c r="BN5" s="84" t="s">
        <v>0</v>
      </c>
      <c r="BO5" s="84" t="s">
        <v>166</v>
      </c>
      <c r="BP5" s="84" t="s">
        <v>0</v>
      </c>
      <c r="BQ5" s="84" t="s">
        <v>166</v>
      </c>
      <c r="BR5" s="84" t="s">
        <v>0</v>
      </c>
      <c r="BS5" s="84" t="s">
        <v>166</v>
      </c>
      <c r="BT5" s="84" t="s">
        <v>0</v>
      </c>
      <c r="BU5" s="84" t="s">
        <v>166</v>
      </c>
      <c r="BV5" s="84" t="s">
        <v>0</v>
      </c>
      <c r="BW5" s="84" t="s">
        <v>166</v>
      </c>
      <c r="BX5" s="84" t="s">
        <v>0</v>
      </c>
      <c r="BY5" s="84" t="s">
        <v>166</v>
      </c>
      <c r="BZ5" s="84" t="s">
        <v>0</v>
      </c>
      <c r="CA5" s="84" t="s">
        <v>166</v>
      </c>
      <c r="CB5" s="84" t="s">
        <v>0</v>
      </c>
      <c r="CC5" s="84" t="s">
        <v>166</v>
      </c>
      <c r="CD5" s="84" t="s">
        <v>0</v>
      </c>
      <c r="CE5" s="84" t="s">
        <v>166</v>
      </c>
      <c r="CF5" s="84" t="s">
        <v>0</v>
      </c>
      <c r="CG5" s="84" t="s">
        <v>166</v>
      </c>
      <c r="CH5" s="84" t="s">
        <v>0</v>
      </c>
      <c r="CI5" s="84" t="s">
        <v>166</v>
      </c>
      <c r="DB5" s="164" t="e">
        <f>AVERAGE(AM6:AM125)</f>
        <v>#DIV/0!</v>
      </c>
      <c r="DC5" s="164" t="e">
        <f>AVERAGE(AO6:AO125)</f>
        <v>#DIV/0!</v>
      </c>
      <c r="DD5" s="164" t="e">
        <f>AVERAGE(AQ6:AQ125)</f>
        <v>#DIV/0!</v>
      </c>
      <c r="DE5" s="164" t="e">
        <f>AVERAGE(AS6:AS125)</f>
        <v>#DIV/0!</v>
      </c>
      <c r="DF5" s="164" t="e">
        <f>AVERAGE(AU6:AU125)</f>
        <v>#DIV/0!</v>
      </c>
      <c r="DG5" s="164" t="e">
        <f>AVERAGE(AW6:AW125)</f>
        <v>#DIV/0!</v>
      </c>
      <c r="DH5" s="164" t="e">
        <f>AVERAGE(AY6:AY125)</f>
        <v>#DIV/0!</v>
      </c>
      <c r="DI5" s="164" t="e">
        <f>AVERAGE(BA6:BA125)</f>
        <v>#DIV/0!</v>
      </c>
      <c r="DJ5" s="164" t="e">
        <f>AVERAGE(BC6:BC125)</f>
        <v>#DIV/0!</v>
      </c>
      <c r="DK5" s="164" t="e">
        <f>AVERAGE(BE6:BE125)</f>
        <v>#DIV/0!</v>
      </c>
      <c r="DL5" s="164" t="e">
        <f>AVERAGE(BG6:BG125)</f>
        <v>#DIV/0!</v>
      </c>
      <c r="DM5" s="164" t="e">
        <f>AVERAGE(BI6:BI125)</f>
        <v>#DIV/0!</v>
      </c>
      <c r="DN5" s="164" t="e">
        <f>AVERAGE(BK6:BK125)</f>
        <v>#DIV/0!</v>
      </c>
      <c r="DO5" s="164" t="e">
        <f>AVERAGE(BM6:BM125)</f>
        <v>#DIV/0!</v>
      </c>
      <c r="DP5" s="164" t="e">
        <f>AVERAGE(BO6:BO125)</f>
        <v>#DIV/0!</v>
      </c>
      <c r="DQ5" s="164" t="e">
        <f>AVERAGE(BQ6:BQ125)</f>
        <v>#DIV/0!</v>
      </c>
      <c r="DR5" s="164" t="e">
        <f>AVERAGE(BS6:BS125)</f>
        <v>#DIV/0!</v>
      </c>
      <c r="DS5" s="164" t="e">
        <f>AVERAGE(BU6:BU125)</f>
        <v>#DIV/0!</v>
      </c>
      <c r="DT5" s="164" t="e">
        <f>AVERAGE(BW6:BW125)</f>
        <v>#DIV/0!</v>
      </c>
      <c r="DU5" s="164" t="e">
        <f>AVERAGE(BY6:BY125)</f>
        <v>#DIV/0!</v>
      </c>
      <c r="DV5" s="164" t="e">
        <f>AVERAGE(CA6:CA125)</f>
        <v>#DIV/0!</v>
      </c>
      <c r="DW5" s="164" t="e">
        <f>AVERAGE(CC6:CC125)</f>
        <v>#DIV/0!</v>
      </c>
      <c r="DX5" s="164" t="e">
        <f>AVERAGE(CE6:CE125)</f>
        <v>#DIV/0!</v>
      </c>
      <c r="DY5" s="164" t="e">
        <f>AVERAGE(CG6:CG125)</f>
        <v>#DIV/0!</v>
      </c>
      <c r="DZ5" s="164" t="e">
        <f>AVERAGE(CI6:CI125)</f>
        <v>#DIV/0!</v>
      </c>
    </row>
    <row r="6" spans="1:175" ht="15.75" thickBot="1">
      <c r="A6" s="6">
        <v>1</v>
      </c>
      <c r="B6" s="8"/>
      <c r="D6" s="117"/>
      <c r="E6" s="117"/>
      <c r="F6" s="117"/>
      <c r="G6" s="117"/>
      <c r="H6" s="117"/>
      <c r="I6" s="117"/>
      <c r="J6" s="173"/>
      <c r="K6" s="173"/>
      <c r="L6" s="173"/>
      <c r="M6" s="173"/>
      <c r="N6" s="173"/>
      <c r="O6" s="173"/>
      <c r="P6" s="119"/>
      <c r="Q6" s="119"/>
      <c r="R6" s="119"/>
      <c r="S6" s="119"/>
      <c r="T6" s="119"/>
      <c r="U6" s="119"/>
      <c r="V6" s="121"/>
      <c r="W6" s="121"/>
      <c r="X6" s="121"/>
      <c r="Y6" s="121"/>
      <c r="Z6" s="121"/>
      <c r="AA6" s="121"/>
      <c r="AB6" s="176"/>
      <c r="AC6" s="171" t="str">
        <f t="shared" ref="AC6:AC14" si="0">IF(B6="","",SUM(D6:AB6))</f>
        <v/>
      </c>
      <c r="AD6" s="172" t="str">
        <f t="shared" ref="AD6:AD69" si="1">IF(AC6="","",SUM(D6:AB6)/$AE$3)</f>
        <v/>
      </c>
      <c r="AL6" s="2" t="str" cm="1">
        <f t="array" ref="AL6">IF(B6="","",SUMPRODUCT(($D$1:$AB$4=$AL$4)*D6:AB6))</f>
        <v/>
      </c>
      <c r="AM6" s="15" t="str">
        <f>IFERROR(IF($AM$3=0,"",AL6/$AM$3),"")</f>
        <v/>
      </c>
      <c r="AN6" s="2" t="str" cm="1">
        <f t="array" ref="AN6">IF(B6="","",SUMPRODUCT(($D$1:$AB$4=$AN$4)*D6:AB6))</f>
        <v/>
      </c>
      <c r="AO6" s="15" t="str">
        <f>IFERROR(IF($AO$3=0,"",AN6/$AO$3),"")</f>
        <v/>
      </c>
      <c r="AP6" s="2" t="str" cm="1">
        <f t="array" ref="AP6">IF(B6="","",SUMPRODUCT(($D$1:$AB$4=$AP$4)*D6:AB6))</f>
        <v/>
      </c>
      <c r="AQ6" s="15" t="str">
        <f>IFERROR(IF($AQ$3=0,"",AP6/$AQ$3),"")</f>
        <v/>
      </c>
      <c r="AR6" s="2" t="str" cm="1">
        <f t="array" ref="AR6">IF(B6="","",SUMPRODUCT(($D$1:$AB$4=$AR$4)*D6:AB6))</f>
        <v/>
      </c>
      <c r="AS6" s="15" t="str">
        <f>IFERROR(IF($AS$3=0,"",AR6/$AS$3),"")</f>
        <v/>
      </c>
      <c r="AT6" s="2" t="str" cm="1">
        <f t="array" ref="AT6">IF(B6="","",SUMPRODUCT(($D$1:$AB$4=$AT$4)*$D6:$AB6))</f>
        <v/>
      </c>
      <c r="AU6" s="15" t="str">
        <f>IFERROR(IF($AU$3=0,"",AT6/$AU$3),"")</f>
        <v/>
      </c>
      <c r="AV6" s="2" t="str" cm="1">
        <f t="array" ref="AV6">IF(B6="","",SUMPRODUCT(($D$1:$AB$4=$AV$4)*$D6:$AB6))</f>
        <v/>
      </c>
      <c r="AW6" s="15" t="str">
        <f>IFERROR(IF($AW$3=0,"",AV6/$AW$3),"")</f>
        <v/>
      </c>
      <c r="AX6" s="2" t="str" cm="1">
        <f t="array" ref="AX6">IF(B6="","",SUMPRODUCT(($D$1:$AB$4=$AX$4)*$D6:$AB6))</f>
        <v/>
      </c>
      <c r="AY6" s="15" t="str">
        <f>IFERROR(IF($AY$3=0,"",AX6/$AY$3),"")</f>
        <v/>
      </c>
      <c r="AZ6" s="2" t="str" cm="1">
        <f t="array" ref="AZ6">IF(B6="","",SUMPRODUCT(($D$1:$AB$4=$AZ$4)*$D6:$AB6))</f>
        <v/>
      </c>
      <c r="BA6" s="15" t="str">
        <f>IFERROR(IF($BA$3=0,"",AZ6/$BA$3),"")</f>
        <v/>
      </c>
      <c r="BB6" s="2" t="str" cm="1">
        <f t="array" ref="BB6">IF(B6="","",SUMPRODUCT(($D$1:$AB$4=$BB$4)*$D6:$AB6))</f>
        <v/>
      </c>
      <c r="BC6" s="15" t="str">
        <f>IFERROR(IF($BC$3=0,"",BB6/$BC$3),"")</f>
        <v/>
      </c>
      <c r="BD6" s="2" t="str" cm="1">
        <f t="array" ref="BD6">IF(B6="","",SUMPRODUCT(($D$1:$AB$4=$BD$4)*$D6:$AB6))</f>
        <v/>
      </c>
      <c r="BE6" s="15" t="str">
        <f>IFERROR(IF($BE$3=0,"",BD6/$BE$3),"")</f>
        <v/>
      </c>
      <c r="BF6" s="2" t="str" cm="1">
        <f t="array" ref="BF6">IF(B6="","",SUMPRODUCT(($D$1:$AB$4=$BF$4)*$D6:$AB6))</f>
        <v/>
      </c>
      <c r="BG6" s="15" t="str">
        <f>IFERROR(IF($BG$3=0,"",BF6/$BG$3),"")</f>
        <v/>
      </c>
      <c r="BH6" s="2" t="str" cm="1">
        <f t="array" ref="BH6">IF(B6="","",SUMPRODUCT(($D$1:$AB$4=$BH$4)*$D6:$AB6))</f>
        <v/>
      </c>
      <c r="BI6" s="15" t="str">
        <f>IFERROR(IF($BI$3=0,"",BH6/$BI$3),"")</f>
        <v/>
      </c>
      <c r="BJ6" s="2" t="str" cm="1">
        <f t="array" ref="BJ6">IF(B6="","",SUMPRODUCT(($D$1:$AB$4=$BJ$4)*$D6:$AB6))</f>
        <v/>
      </c>
      <c r="BK6" s="15" t="str">
        <f>IFERROR(IF($BK$3=0,"",BJ6/$BK$3),"")</f>
        <v/>
      </c>
      <c r="BL6" s="2" t="str" cm="1">
        <f t="array" ref="BL6">IF(B6="","",SUMPRODUCT(($D$1:$AB$4=$BL$4)*$D6:$AB6))</f>
        <v/>
      </c>
      <c r="BM6" s="15" t="str">
        <f>IFERROR(IF($BM$3=0,"",BL6/$BM$3),"")</f>
        <v/>
      </c>
      <c r="BN6" s="2" t="str" cm="1">
        <f t="array" ref="BN6">IF(B6="","",SUMPRODUCT(($D$1:$AB$4=$BN$4)*$D6:$AB6))</f>
        <v/>
      </c>
      <c r="BO6" s="15" t="str">
        <f>IFERROR(IF($BO$3=0,"",BN6/$BO$3),"")</f>
        <v/>
      </c>
      <c r="BP6" s="2" t="str" cm="1">
        <f t="array" ref="BP6">IF(B6="","",SUMPRODUCT(($D$1:$AB$4=$BP$4)*$D6:$AB6))</f>
        <v/>
      </c>
      <c r="BQ6" s="15" t="str">
        <f>IFERROR(IF($BQ$3=0,"",BP6/$BQ$3),"")</f>
        <v/>
      </c>
      <c r="BR6" s="2" t="str" cm="1">
        <f t="array" ref="BR6">IF(B6="","",SUMPRODUCT(($D$1:$AB$4=$BR$4)*$D6:$AB6))</f>
        <v/>
      </c>
      <c r="BS6" s="15" t="str">
        <f>IFERROR(IF($BS$3=0,"",BR6/$BS$3),"")</f>
        <v/>
      </c>
      <c r="BT6" s="2" t="str" cm="1">
        <f t="array" ref="BT6">IF(B6="","",SUMPRODUCT(($D$1:$AB$4=$BT$4)*$D6:$AB6))</f>
        <v/>
      </c>
      <c r="BU6" s="15" t="str">
        <f>IFERROR(IF($BU$3=0,"",BT6/$BU$3),"")</f>
        <v/>
      </c>
      <c r="BV6" s="2" t="str" cm="1">
        <f t="array" ref="BV6">IF(B6="","",SUMPRODUCT(($D$1:$AB$4=$BV$4)*$D6:$AB6))</f>
        <v/>
      </c>
      <c r="BW6" s="15" t="str">
        <f>IFERROR(IF($BW$3=0,"",BV6/$BW$3),"")</f>
        <v/>
      </c>
      <c r="BX6" s="2" t="str" cm="1">
        <f t="array" ref="BX6">IF(B6="","",SUMPRODUCT(($D$1:$AB$4=$BX$4)*$D6:$AB6))</f>
        <v/>
      </c>
      <c r="BY6" s="15" t="str">
        <f>IFERROR(IF($BY$3=0,"",BX6/$BY$3),"")</f>
        <v/>
      </c>
      <c r="BZ6" s="2" t="str" cm="1">
        <f t="array" ref="BZ6">IF(B6="","",SUMPRODUCT(($D$1:$AB$4=$BZ$4)*$D6:$AB6))</f>
        <v/>
      </c>
      <c r="CA6" s="15" t="str">
        <f>IFERROR(IF($CA$3=0,"",BZ6/$CA$3),"")</f>
        <v/>
      </c>
      <c r="CB6" s="2" t="str" cm="1">
        <f t="array" ref="CB6">IF(B6="","",SUMPRODUCT(($D$1:$AB$4=$CB$4)*$D6:$AB6))</f>
        <v/>
      </c>
      <c r="CC6" s="15" t="str">
        <f>IFERROR(IF($CC$3=0,"",CB6/$CC$3),"")</f>
        <v/>
      </c>
      <c r="CD6" s="2" t="str" cm="1">
        <f t="array" ref="CD6">IF(B6="","",SUMPRODUCT(($D$1:$AB$4=$CD$4)*$D6:$AB6))</f>
        <v/>
      </c>
      <c r="CE6" s="15" t="str">
        <f>IFERROR(IF($CE$3=0,"",CD6/$CE$3),"")</f>
        <v/>
      </c>
      <c r="CF6" s="2" t="str" cm="1">
        <f t="array" ref="CF6">IF(B6="","",SUMPRODUCT(($D$1:$AB$4=$CF$4)*$D6:$AB6))</f>
        <v/>
      </c>
      <c r="CG6" s="15" t="str">
        <f>IFERROR(IF($CG$3=0,"",CF6/$CG$3),"")</f>
        <v/>
      </c>
      <c r="CH6" s="2" t="str" cm="1">
        <f t="array" ref="CH6">IF(B6="","",SUMPRODUCT(($D$1:$AB$4=$CH$4)*$D6:$AB6))</f>
        <v/>
      </c>
      <c r="CI6" s="15" t="str">
        <f>IFERROR(IF($CI$3=0,"",CH6/$CI$3),"")</f>
        <v/>
      </c>
    </row>
    <row r="7" spans="1:175" ht="15" customHeight="1">
      <c r="A7" s="7">
        <v>2</v>
      </c>
      <c r="B7" s="8"/>
      <c r="D7" s="97"/>
      <c r="E7" s="97"/>
      <c r="F7" s="97"/>
      <c r="G7" s="97"/>
      <c r="H7" s="97"/>
      <c r="I7" s="117"/>
      <c r="J7" s="173"/>
      <c r="K7" s="173"/>
      <c r="L7" s="173"/>
      <c r="M7" s="173"/>
      <c r="N7" s="173"/>
      <c r="O7" s="173"/>
      <c r="P7" s="119"/>
      <c r="Q7" s="119"/>
      <c r="R7" s="119"/>
      <c r="S7" s="119"/>
      <c r="T7" s="119"/>
      <c r="U7" s="119"/>
      <c r="V7" s="121"/>
      <c r="W7" s="121"/>
      <c r="X7" s="121"/>
      <c r="Y7" s="121"/>
      <c r="Z7" s="121"/>
      <c r="AA7" s="121"/>
      <c r="AB7" s="176"/>
      <c r="AC7" s="171" t="str">
        <f t="shared" si="0"/>
        <v/>
      </c>
      <c r="AD7" s="172" t="str">
        <f t="shared" si="1"/>
        <v/>
      </c>
      <c r="AF7" s="450" t="s">
        <v>250</v>
      </c>
      <c r="AG7" s="451"/>
      <c r="AH7" s="451"/>
      <c r="AI7" s="451"/>
      <c r="AJ7" s="452"/>
      <c r="AL7" s="2" t="str" cm="1">
        <f t="array" ref="AL7">IF(B7="","",SUMPRODUCT(($D$1:$AB$4=$AL$4)*D7:AB7))</f>
        <v/>
      </c>
      <c r="AM7" s="15" t="str">
        <f t="shared" ref="AM7:AM70" si="2">IFERROR(IF($AM$3=0,"",AL7/$AM$3),"")</f>
        <v/>
      </c>
      <c r="AN7" s="2" t="str" cm="1">
        <f t="array" ref="AN7">IF(B7="","",SUMPRODUCT(($D$1:$AB$4=$AN$4)*D7:AB7))</f>
        <v/>
      </c>
      <c r="AO7" s="15" t="str">
        <f t="shared" ref="AO7:AO70" si="3">IFERROR(IF($AO$3=0,"",AN7/$AO$3),"")</f>
        <v/>
      </c>
      <c r="AP7" s="2" t="str" cm="1">
        <f t="array" ref="AP7">IF(B7="","",SUMPRODUCT(($D$1:$AB$4=$AP$4)*D7:AB7))</f>
        <v/>
      </c>
      <c r="AQ7" s="15" t="str">
        <f t="shared" ref="AQ7:AQ70" si="4">IFERROR(IF($AQ$3=0,"",AP7/$AQ$3),"")</f>
        <v/>
      </c>
      <c r="AR7" s="2" t="str" cm="1">
        <f t="array" ref="AR7">IF(B7="","",SUMPRODUCT(($D$1:$AB$4=$AR$4)*D7:AB7))</f>
        <v/>
      </c>
      <c r="AS7" s="15" t="str">
        <f t="shared" ref="AS7:AS70" si="5">IFERROR(IF($AS$3=0,"",AR7/$AS$3),"")</f>
        <v/>
      </c>
      <c r="AT7" s="2" t="str" cm="1">
        <f t="array" ref="AT7">IF(B7="","",SUMPRODUCT(($D$1:$AB$4=$AT$4)*$D7:$AB7))</f>
        <v/>
      </c>
      <c r="AU7" s="15" t="str">
        <f t="shared" ref="AU7:AU70" si="6">IFERROR(IF($AU$3=0,"",AT7/$AU$3),"")</f>
        <v/>
      </c>
      <c r="AV7" s="2" t="str" cm="1">
        <f t="array" ref="AV7">IF(B7="","",SUMPRODUCT(($D$1:$AB$4=$AV$4)*$D7:$AB7))</f>
        <v/>
      </c>
      <c r="AW7" s="15" t="str">
        <f t="shared" ref="AW7:AW70" si="7">IFERROR(IF($AW$3=0,"",AV7/$AW$3),"")</f>
        <v/>
      </c>
      <c r="AX7" s="2" t="str" cm="1">
        <f t="array" ref="AX7">IF(B7="","",SUMPRODUCT(($D$1:$AB$4=$AX$4)*$D7:$AB7))</f>
        <v/>
      </c>
      <c r="AY7" s="15" t="str">
        <f t="shared" ref="AY7:AY70" si="8">IFERROR(IF($AY$3=0,"",AX7/$AY$3),"")</f>
        <v/>
      </c>
      <c r="AZ7" s="2" t="str" cm="1">
        <f t="array" ref="AZ7">IF(B7="","",SUMPRODUCT(($D$1:$AB$4=$AZ$4)*$D7:$AB7))</f>
        <v/>
      </c>
      <c r="BA7" s="15" t="str">
        <f t="shared" ref="BA7:BA70" si="9">IFERROR(IF($BA$3=0,"",AZ7/$BA$3),"")</f>
        <v/>
      </c>
      <c r="BB7" s="2" t="str" cm="1">
        <f t="array" ref="BB7">IF(B7="","",SUMPRODUCT(($D$1:$AB$4=$BB$4)*$D7:$AB7))</f>
        <v/>
      </c>
      <c r="BC7" s="15" t="str">
        <f t="shared" ref="BC7:BC70" si="10">IFERROR(IF($BC$3=0,"",BB7/$BC$3),"")</f>
        <v/>
      </c>
      <c r="BD7" s="2" t="str" cm="1">
        <f t="array" ref="BD7">IF(B7="","",SUMPRODUCT(($D$1:$AB$4=$BD$4)*$D7:$AB7))</f>
        <v/>
      </c>
      <c r="BE7" s="15" t="str">
        <f t="shared" ref="BE7:BE70" si="11">IFERROR(IF($BE$3=0,"",BD7/$BE$3),"")</f>
        <v/>
      </c>
      <c r="BF7" s="2" t="str" cm="1">
        <f t="array" ref="BF7">IF(B7="","",SUMPRODUCT(($D$1:$AB$4=$BF$4)*$D7:$AB7))</f>
        <v/>
      </c>
      <c r="BG7" s="15" t="str">
        <f t="shared" ref="BG7:BG70" si="12">IFERROR(IF($BG$3=0,"",BF7/$BG$3),"")</f>
        <v/>
      </c>
      <c r="BH7" s="2" t="str" cm="1">
        <f t="array" ref="BH7">IF(B7="","",SUMPRODUCT(($D$1:$AB$4=$BH$4)*$D7:$AB7))</f>
        <v/>
      </c>
      <c r="BI7" s="15" t="str">
        <f t="shared" ref="BI7:BI70" si="13">IFERROR(IF($BI$3=0,"",BH7/$BI$3),"")</f>
        <v/>
      </c>
      <c r="BJ7" s="2" t="str" cm="1">
        <f t="array" ref="BJ7">IF(B7="","",SUMPRODUCT(($D$1:$AB$4=$BJ$4)*$D7:$AB7))</f>
        <v/>
      </c>
      <c r="BK7" s="15" t="str">
        <f t="shared" ref="BK7:BK70" si="14">IFERROR(IF($BK$3=0,"",BJ7/$BK$3),"")</f>
        <v/>
      </c>
      <c r="BL7" s="2" t="str" cm="1">
        <f t="array" ref="BL7">IF(B7="","",SUMPRODUCT(($D$1:$AB$4=$BL$4)*$D7:$AB7))</f>
        <v/>
      </c>
      <c r="BM7" s="15" t="str">
        <f t="shared" ref="BM7:BM70" si="15">IFERROR(IF($BM$3=0,"",BL7/$BM$3),"")</f>
        <v/>
      </c>
      <c r="BN7" s="2" t="str" cm="1">
        <f t="array" ref="BN7">IF(B7="","",SUMPRODUCT(($D$1:$AB$4=$BN$4)*$D7:$AB7))</f>
        <v/>
      </c>
      <c r="BO7" s="15" t="str">
        <f t="shared" ref="BO7:BO70" si="16">IFERROR(IF($BO$3=0,"",BN7/$BO$3),"")</f>
        <v/>
      </c>
      <c r="BP7" s="2" t="str" cm="1">
        <f t="array" ref="BP7">IF(B7="","",SUMPRODUCT(($D$1:$AB$4=$BP$4)*$D7:$AB7))</f>
        <v/>
      </c>
      <c r="BQ7" s="15" t="str">
        <f t="shared" ref="BQ7:BQ70" si="17">IFERROR(IF($BQ$3=0,"",BP7/$BQ$3),"")</f>
        <v/>
      </c>
      <c r="BR7" s="2" t="str" cm="1">
        <f t="array" ref="BR7">IF(B7="","",SUMPRODUCT(($D$1:$AB$4=$BR$4)*$D7:$AB7))</f>
        <v/>
      </c>
      <c r="BS7" s="15" t="str">
        <f t="shared" ref="BS7:BS70" si="18">IFERROR(IF($BS$3=0,"",BR7/$BS$3),"")</f>
        <v/>
      </c>
      <c r="BT7" s="2" t="str" cm="1">
        <f t="array" ref="BT7">IF(B7="","",SUMPRODUCT(($D$1:$AB$4=$BT$4)*$D7:$AB7))</f>
        <v/>
      </c>
      <c r="BU7" s="15" t="str">
        <f t="shared" ref="BU7:BU70" si="19">IFERROR(IF($BU$3=0,"",BT7/$BU$3),"")</f>
        <v/>
      </c>
      <c r="BV7" s="2" t="str" cm="1">
        <f t="array" ref="BV7">IF(B7="","",SUMPRODUCT(($D$1:$AB$4=$BV$4)*$D7:$AB7))</f>
        <v/>
      </c>
      <c r="BW7" s="15" t="str">
        <f t="shared" ref="BW7:BW70" si="20">IFERROR(IF($BW$3=0,"",BV7/$BW$3),"")</f>
        <v/>
      </c>
      <c r="BX7" s="2" t="str" cm="1">
        <f t="array" ref="BX7">IF(B7="","",SUMPRODUCT(($D$1:$AB$4=$BX$4)*$D7:$AB7))</f>
        <v/>
      </c>
      <c r="BY7" s="15" t="str">
        <f t="shared" ref="BY7:BY70" si="21">IFERROR(IF($BY$3=0,"",BX7/$BY$3),"")</f>
        <v/>
      </c>
      <c r="BZ7" s="2" t="str" cm="1">
        <f t="array" ref="BZ7">IF(B7="","",SUMPRODUCT(($D$1:$AB$4=$BZ$4)*$D7:$AB7))</f>
        <v/>
      </c>
      <c r="CA7" s="15" t="str">
        <f t="shared" ref="CA7:CA70" si="22">IFERROR(IF($CA$3=0,"",BZ7/$CA$3),"")</f>
        <v/>
      </c>
      <c r="CB7" s="2" t="str" cm="1">
        <f t="array" ref="CB7">IF(B7="","",SUMPRODUCT(($D$1:$AB$4=$CB$4)*$D7:$AB7))</f>
        <v/>
      </c>
      <c r="CC7" s="15" t="str">
        <f t="shared" ref="CC7:CC70" si="23">IFERROR(IF($CC$3=0,"",CB7/$CC$3),"")</f>
        <v/>
      </c>
      <c r="CD7" s="2" t="str" cm="1">
        <f t="array" ref="CD7">IF(B7="","",SUMPRODUCT(($D$1:$AB$4=$CD$4)*$D7:$AB7))</f>
        <v/>
      </c>
      <c r="CE7" s="15" t="str">
        <f t="shared" ref="CE7:CE70" si="24">IFERROR(IF($CE$3=0,"",CD7/$CE$3),"")</f>
        <v/>
      </c>
      <c r="CF7" s="2" t="str" cm="1">
        <f t="array" ref="CF7">IF(B7="","",SUMPRODUCT(($D$1:$AB$4=$CF$4)*$D7:$AB7))</f>
        <v/>
      </c>
      <c r="CG7" s="15" t="str">
        <f t="shared" ref="CG7:CG70" si="25">IFERROR(IF($CG$3=0,"",CF7/$CG$3),"")</f>
        <v/>
      </c>
      <c r="CH7" s="2" t="str" cm="1">
        <f t="array" ref="CH7">IF(B7="","",SUMPRODUCT(($D$1:$AB$4=$CH$4)*$D7:$AB7))</f>
        <v/>
      </c>
      <c r="CI7" s="15" t="str">
        <f t="shared" ref="CI7:CI70" si="26">IFERROR(IF($CI$3=0,"",CH7/$CI$3),"")</f>
        <v/>
      </c>
    </row>
    <row r="8" spans="1:175">
      <c r="A8" s="6">
        <v>3</v>
      </c>
      <c r="B8" s="8"/>
      <c r="D8" s="97"/>
      <c r="E8" s="97"/>
      <c r="F8" s="97"/>
      <c r="G8" s="97"/>
      <c r="H8" s="97"/>
      <c r="I8" s="117"/>
      <c r="J8" s="174"/>
      <c r="K8" s="174"/>
      <c r="L8" s="174"/>
      <c r="M8" s="174"/>
      <c r="N8" s="174"/>
      <c r="O8" s="174"/>
      <c r="P8" s="107"/>
      <c r="Q8" s="107"/>
      <c r="R8" s="107"/>
      <c r="S8" s="107"/>
      <c r="T8" s="107"/>
      <c r="U8" s="107"/>
      <c r="V8" s="113"/>
      <c r="W8" s="113"/>
      <c r="X8" s="113"/>
      <c r="Y8" s="113"/>
      <c r="Z8" s="113"/>
      <c r="AA8" s="113"/>
      <c r="AB8" s="177"/>
      <c r="AC8" s="171" t="str">
        <f t="shared" si="0"/>
        <v/>
      </c>
      <c r="AD8" s="172" t="str">
        <f t="shared" si="1"/>
        <v/>
      </c>
      <c r="AF8" s="453"/>
      <c r="AG8" s="454"/>
      <c r="AH8" s="454"/>
      <c r="AI8" s="454"/>
      <c r="AJ8" s="455"/>
      <c r="AL8" s="2" t="str" cm="1">
        <f t="array" ref="AL8">IF(B8="","",SUMPRODUCT(($D$1:$AB$4=$AL$4)*D8:AB8))</f>
        <v/>
      </c>
      <c r="AM8" s="15" t="str">
        <f t="shared" si="2"/>
        <v/>
      </c>
      <c r="AN8" s="2" t="str" cm="1">
        <f t="array" ref="AN8">IF(B8="","",SUMPRODUCT(($D$1:$AB$4=$AN$4)*D8:AB8))</f>
        <v/>
      </c>
      <c r="AO8" s="15" t="str">
        <f t="shared" si="3"/>
        <v/>
      </c>
      <c r="AP8" s="2" t="str" cm="1">
        <f t="array" ref="AP8">IF(B8="","",SUMPRODUCT(($D$1:$AB$4=$AP$4)*D8:AB8))</f>
        <v/>
      </c>
      <c r="AQ8" s="15" t="str">
        <f t="shared" si="4"/>
        <v/>
      </c>
      <c r="AR8" s="2" t="str" cm="1">
        <f t="array" ref="AR8">IF(B8="","",SUMPRODUCT(($D$1:$AB$4=$AR$4)*D8:AB8))</f>
        <v/>
      </c>
      <c r="AS8" s="15" t="str">
        <f t="shared" si="5"/>
        <v/>
      </c>
      <c r="AT8" s="2" t="str" cm="1">
        <f t="array" ref="AT8">IF(B8="","",SUMPRODUCT(($D$1:$AB$4=$AT$4)*$D8:$AB8))</f>
        <v/>
      </c>
      <c r="AU8" s="15" t="str">
        <f t="shared" si="6"/>
        <v/>
      </c>
      <c r="AV8" s="2" t="str" cm="1">
        <f t="array" ref="AV8">IF(B8="","",SUMPRODUCT(($D$1:$AB$4=$AV$4)*$D8:$AB8))</f>
        <v/>
      </c>
      <c r="AW8" s="15" t="str">
        <f t="shared" si="7"/>
        <v/>
      </c>
      <c r="AX8" s="2" t="str" cm="1">
        <f t="array" ref="AX8">IF(B8="","",SUMPRODUCT(($D$1:$AB$4=$AX$4)*$D8:$AB8))</f>
        <v/>
      </c>
      <c r="AY8" s="15" t="str">
        <f t="shared" si="8"/>
        <v/>
      </c>
      <c r="AZ8" s="2" t="str" cm="1">
        <f t="array" ref="AZ8">IF(B8="","",SUMPRODUCT(($D$1:$AB$4=$AZ$4)*$D8:$AB8))</f>
        <v/>
      </c>
      <c r="BA8" s="15" t="str">
        <f t="shared" si="9"/>
        <v/>
      </c>
      <c r="BB8" s="2" t="str" cm="1">
        <f t="array" ref="BB8">IF(B8="","",SUMPRODUCT(($D$1:$AB$4=$BB$4)*$D8:$AB8))</f>
        <v/>
      </c>
      <c r="BC8" s="15" t="str">
        <f t="shared" si="10"/>
        <v/>
      </c>
      <c r="BD8" s="2" t="str" cm="1">
        <f t="array" ref="BD8">IF(B8="","",SUMPRODUCT(($D$1:$AB$4=$BD$4)*$D8:$AB8))</f>
        <v/>
      </c>
      <c r="BE8" s="15" t="str">
        <f t="shared" si="11"/>
        <v/>
      </c>
      <c r="BF8" s="2" t="str" cm="1">
        <f t="array" ref="BF8">IF(B8="","",SUMPRODUCT(($D$1:$AB$4=$BF$4)*$D8:$AB8))</f>
        <v/>
      </c>
      <c r="BG8" s="15" t="str">
        <f t="shared" si="12"/>
        <v/>
      </c>
      <c r="BH8" s="2" t="str" cm="1">
        <f t="array" ref="BH8">IF(B8="","",SUMPRODUCT(($D$1:$AB$4=$BH$4)*$D8:$AB8))</f>
        <v/>
      </c>
      <c r="BI8" s="15" t="str">
        <f t="shared" si="13"/>
        <v/>
      </c>
      <c r="BJ8" s="2" t="str" cm="1">
        <f t="array" ref="BJ8">IF(B8="","",SUMPRODUCT(($D$1:$AB$4=$BJ$4)*$D8:$AB8))</f>
        <v/>
      </c>
      <c r="BK8" s="15" t="str">
        <f t="shared" si="14"/>
        <v/>
      </c>
      <c r="BL8" s="2" t="str" cm="1">
        <f t="array" ref="BL8">IF(B8="","",SUMPRODUCT(($D$1:$AB$4=$BL$4)*$D8:$AB8))</f>
        <v/>
      </c>
      <c r="BM8" s="15" t="str">
        <f t="shared" si="15"/>
        <v/>
      </c>
      <c r="BN8" s="2" t="str" cm="1">
        <f t="array" ref="BN8">IF(B8="","",SUMPRODUCT(($D$1:$AB$4=$BN$4)*$D8:$AB8))</f>
        <v/>
      </c>
      <c r="BO8" s="15" t="str">
        <f t="shared" si="16"/>
        <v/>
      </c>
      <c r="BP8" s="2" t="str" cm="1">
        <f t="array" ref="BP8">IF(B8="","",SUMPRODUCT(($D$1:$AB$4=$BP$4)*$D8:$AB8))</f>
        <v/>
      </c>
      <c r="BQ8" s="15" t="str">
        <f t="shared" si="17"/>
        <v/>
      </c>
      <c r="BR8" s="2" t="str" cm="1">
        <f t="array" ref="BR8">IF(B8="","",SUMPRODUCT(($D$1:$AB$4=$BR$4)*$D8:$AB8))</f>
        <v/>
      </c>
      <c r="BS8" s="15" t="str">
        <f t="shared" si="18"/>
        <v/>
      </c>
      <c r="BT8" s="2" t="str" cm="1">
        <f t="array" ref="BT8">IF(B8="","",SUMPRODUCT(($D$1:$AB$4=$BT$4)*$D8:$AB8))</f>
        <v/>
      </c>
      <c r="BU8" s="15" t="str">
        <f t="shared" si="19"/>
        <v/>
      </c>
      <c r="BV8" s="2" t="str" cm="1">
        <f t="array" ref="BV8">IF(B8="","",SUMPRODUCT(($D$1:$AB$4=$BV$4)*$D8:$AB8))</f>
        <v/>
      </c>
      <c r="BW8" s="15" t="str">
        <f t="shared" si="20"/>
        <v/>
      </c>
      <c r="BX8" s="2" t="str" cm="1">
        <f t="array" ref="BX8">IF(B8="","",SUMPRODUCT(($D$1:$AB$4=$BX$4)*$D8:$AB8))</f>
        <v/>
      </c>
      <c r="BY8" s="15" t="str">
        <f t="shared" si="21"/>
        <v/>
      </c>
      <c r="BZ8" s="2" t="str" cm="1">
        <f t="array" ref="BZ8">IF(B8="","",SUMPRODUCT(($D$1:$AB$4=$BZ$4)*$D8:$AB8))</f>
        <v/>
      </c>
      <c r="CA8" s="15" t="str">
        <f t="shared" si="22"/>
        <v/>
      </c>
      <c r="CB8" s="2" t="str" cm="1">
        <f t="array" ref="CB8">IF(B8="","",SUMPRODUCT(($D$1:$AB$4=$CB$4)*$D8:$AB8))</f>
        <v/>
      </c>
      <c r="CC8" s="15" t="str">
        <f t="shared" si="23"/>
        <v/>
      </c>
      <c r="CD8" s="2" t="str" cm="1">
        <f t="array" ref="CD8">IF(B8="","",SUMPRODUCT(($D$1:$AB$4=$CD$4)*$D8:$AB8))</f>
        <v/>
      </c>
      <c r="CE8" s="15" t="str">
        <f t="shared" si="24"/>
        <v/>
      </c>
      <c r="CF8" s="2" t="str" cm="1">
        <f t="array" ref="CF8">IF(B8="","",SUMPRODUCT(($D$1:$AB$4=$CF$4)*$D8:$AB8))</f>
        <v/>
      </c>
      <c r="CG8" s="15" t="str">
        <f t="shared" si="25"/>
        <v/>
      </c>
      <c r="CH8" s="2" t="str" cm="1">
        <f t="array" ref="CH8">IF(B8="","",SUMPRODUCT(($D$1:$AB$4=$CH$4)*$D8:$AB8))</f>
        <v/>
      </c>
      <c r="CI8" s="15" t="str">
        <f t="shared" si="26"/>
        <v/>
      </c>
    </row>
    <row r="9" spans="1:175">
      <c r="A9" s="7">
        <v>4</v>
      </c>
      <c r="B9" s="8"/>
      <c r="D9" s="97"/>
      <c r="E9" s="97"/>
      <c r="F9" s="97"/>
      <c r="G9" s="97"/>
      <c r="H9" s="97"/>
      <c r="I9" s="117"/>
      <c r="J9" s="174"/>
      <c r="K9" s="128"/>
      <c r="L9" s="175"/>
      <c r="M9" s="175"/>
      <c r="N9" s="175"/>
      <c r="O9" s="129"/>
      <c r="P9" s="107"/>
      <c r="Q9" s="120"/>
      <c r="R9" s="88"/>
      <c r="S9" s="88"/>
      <c r="T9" s="88"/>
      <c r="U9" s="108"/>
      <c r="V9" s="113"/>
      <c r="W9" s="114"/>
      <c r="X9" s="89"/>
      <c r="Y9" s="89"/>
      <c r="Z9" s="89"/>
      <c r="AA9" s="89"/>
      <c r="AB9" s="169"/>
      <c r="AC9" s="171" t="str">
        <f t="shared" si="0"/>
        <v/>
      </c>
      <c r="AD9" s="172" t="str">
        <f t="shared" si="1"/>
        <v/>
      </c>
      <c r="AF9" s="453"/>
      <c r="AG9" s="454"/>
      <c r="AH9" s="454"/>
      <c r="AI9" s="454"/>
      <c r="AJ9" s="455"/>
      <c r="AL9" s="2" t="str" cm="1">
        <f t="array" ref="AL9">IF(B9="","",SUMPRODUCT(($D$1:$AB$4=$AL$4)*D9:AB9))</f>
        <v/>
      </c>
      <c r="AM9" s="15" t="str">
        <f t="shared" si="2"/>
        <v/>
      </c>
      <c r="AN9" s="2" t="str" cm="1">
        <f t="array" ref="AN9">IF(B9="","",SUMPRODUCT(($D$1:$AB$4=$AN$4)*D9:AB9))</f>
        <v/>
      </c>
      <c r="AO9" s="15" t="str">
        <f t="shared" si="3"/>
        <v/>
      </c>
      <c r="AP9" s="2" t="str" cm="1">
        <f t="array" ref="AP9">IF(B9="","",SUMPRODUCT(($D$1:$AB$4=$AP$4)*D9:AB9))</f>
        <v/>
      </c>
      <c r="AQ9" s="15" t="str">
        <f t="shared" si="4"/>
        <v/>
      </c>
      <c r="AR9" s="2" t="str" cm="1">
        <f t="array" ref="AR9">IF(B9="","",SUMPRODUCT(($D$1:$AB$4=$AR$4)*D9:AB9))</f>
        <v/>
      </c>
      <c r="AS9" s="15" t="str">
        <f t="shared" si="5"/>
        <v/>
      </c>
      <c r="AT9" s="2" t="str" cm="1">
        <f t="array" ref="AT9">IF(B9="","",SUMPRODUCT(($D$1:$AB$4=$AT$4)*$D9:$AB9))</f>
        <v/>
      </c>
      <c r="AU9" s="15" t="str">
        <f t="shared" si="6"/>
        <v/>
      </c>
      <c r="AV9" s="2" t="str" cm="1">
        <f t="array" ref="AV9">IF(B9="","",SUMPRODUCT(($D$1:$AB$4=$AV$4)*$D9:$AB9))</f>
        <v/>
      </c>
      <c r="AW9" s="15" t="str">
        <f t="shared" si="7"/>
        <v/>
      </c>
      <c r="AX9" s="2" t="str" cm="1">
        <f t="array" ref="AX9">IF(B9="","",SUMPRODUCT(($D$1:$AB$4=$AX$4)*$D9:$AB9))</f>
        <v/>
      </c>
      <c r="AY9" s="15" t="str">
        <f t="shared" si="8"/>
        <v/>
      </c>
      <c r="AZ9" s="2" t="str" cm="1">
        <f t="array" ref="AZ9">IF(B9="","",SUMPRODUCT(($D$1:$AB$4=$AZ$4)*$D9:$AB9))</f>
        <v/>
      </c>
      <c r="BA9" s="15" t="str">
        <f t="shared" si="9"/>
        <v/>
      </c>
      <c r="BB9" s="2" t="str" cm="1">
        <f t="array" ref="BB9">IF(B9="","",SUMPRODUCT(($D$1:$AB$4=$BB$4)*$D9:$AB9))</f>
        <v/>
      </c>
      <c r="BC9" s="15" t="str">
        <f t="shared" si="10"/>
        <v/>
      </c>
      <c r="BD9" s="2" t="str" cm="1">
        <f t="array" ref="BD9">IF(B9="","",SUMPRODUCT(($D$1:$AB$4=$BD$4)*$D9:$AB9))</f>
        <v/>
      </c>
      <c r="BE9" s="15" t="str">
        <f t="shared" si="11"/>
        <v/>
      </c>
      <c r="BF9" s="2" t="str" cm="1">
        <f t="array" ref="BF9">IF(B9="","",SUMPRODUCT(($D$1:$AB$4=$BF$4)*$D9:$AB9))</f>
        <v/>
      </c>
      <c r="BG9" s="15" t="str">
        <f t="shared" si="12"/>
        <v/>
      </c>
      <c r="BH9" s="2" t="str" cm="1">
        <f t="array" ref="BH9">IF(B9="","",SUMPRODUCT(($D$1:$AB$4=$BH$4)*$D9:$AB9))</f>
        <v/>
      </c>
      <c r="BI9" s="15" t="str">
        <f t="shared" si="13"/>
        <v/>
      </c>
      <c r="BJ9" s="2" t="str" cm="1">
        <f t="array" ref="BJ9">IF(B9="","",SUMPRODUCT(($D$1:$AB$4=$BJ$4)*$D9:$AB9))</f>
        <v/>
      </c>
      <c r="BK9" s="15" t="str">
        <f t="shared" si="14"/>
        <v/>
      </c>
      <c r="BL9" s="2" t="str" cm="1">
        <f t="array" ref="BL9">IF(B9="","",SUMPRODUCT(($D$1:$AB$4=$BL$4)*$D9:$AB9))</f>
        <v/>
      </c>
      <c r="BM9" s="15" t="str">
        <f t="shared" si="15"/>
        <v/>
      </c>
      <c r="BN9" s="2" t="str" cm="1">
        <f t="array" ref="BN9">IF(B9="","",SUMPRODUCT(($D$1:$AB$4=$BN$4)*$D9:$AB9))</f>
        <v/>
      </c>
      <c r="BO9" s="15" t="str">
        <f t="shared" si="16"/>
        <v/>
      </c>
      <c r="BP9" s="2" t="str" cm="1">
        <f t="array" ref="BP9">IF(B9="","",SUMPRODUCT(($D$1:$AB$4=$BP$4)*$D9:$AB9))</f>
        <v/>
      </c>
      <c r="BQ9" s="15" t="str">
        <f t="shared" si="17"/>
        <v/>
      </c>
      <c r="BR9" s="2" t="str" cm="1">
        <f t="array" ref="BR9">IF(B9="","",SUMPRODUCT(($D$1:$AB$4=$BR$4)*$D9:$AB9))</f>
        <v/>
      </c>
      <c r="BS9" s="15" t="str">
        <f t="shared" si="18"/>
        <v/>
      </c>
      <c r="BT9" s="2" t="str" cm="1">
        <f t="array" ref="BT9">IF(B9="","",SUMPRODUCT(($D$1:$AB$4=$BT$4)*$D9:$AB9))</f>
        <v/>
      </c>
      <c r="BU9" s="15" t="str">
        <f t="shared" si="19"/>
        <v/>
      </c>
      <c r="BV9" s="2" t="str" cm="1">
        <f t="array" ref="BV9">IF(B9="","",SUMPRODUCT(($D$1:$AB$4=$BV$4)*$D9:$AB9))</f>
        <v/>
      </c>
      <c r="BW9" s="15" t="str">
        <f t="shared" si="20"/>
        <v/>
      </c>
      <c r="BX9" s="2" t="str" cm="1">
        <f t="array" ref="BX9">IF(B9="","",SUMPRODUCT(($D$1:$AB$4=$BX$4)*$D9:$AB9))</f>
        <v/>
      </c>
      <c r="BY9" s="15" t="str">
        <f t="shared" si="21"/>
        <v/>
      </c>
      <c r="BZ9" s="2" t="str" cm="1">
        <f t="array" ref="BZ9">IF(B9="","",SUMPRODUCT(($D$1:$AB$4=$BZ$4)*$D9:$AB9))</f>
        <v/>
      </c>
      <c r="CA9" s="15" t="str">
        <f t="shared" si="22"/>
        <v/>
      </c>
      <c r="CB9" s="2" t="str" cm="1">
        <f t="array" ref="CB9">IF(B9="","",SUMPRODUCT(($D$1:$AB$4=$CB$4)*$D9:$AB9))</f>
        <v/>
      </c>
      <c r="CC9" s="15" t="str">
        <f t="shared" si="23"/>
        <v/>
      </c>
      <c r="CD9" s="2" t="str" cm="1">
        <f t="array" ref="CD9">IF(B9="","",SUMPRODUCT(($D$1:$AB$4=$CD$4)*$D9:$AB9))</f>
        <v/>
      </c>
      <c r="CE9" s="15" t="str">
        <f t="shared" si="24"/>
        <v/>
      </c>
      <c r="CF9" s="2" t="str" cm="1">
        <f t="array" ref="CF9">IF(B9="","",SUMPRODUCT(($D$1:$AB$4=$CF$4)*$D9:$AB9))</f>
        <v/>
      </c>
      <c r="CG9" s="15" t="str">
        <f t="shared" si="25"/>
        <v/>
      </c>
      <c r="CH9" s="2" t="str" cm="1">
        <f t="array" ref="CH9">IF(B9="","",SUMPRODUCT(($D$1:$AB$4=$CH$4)*$D9:$AB9))</f>
        <v/>
      </c>
      <c r="CI9" s="15" t="str">
        <f t="shared" si="26"/>
        <v/>
      </c>
      <c r="FS9" t="e" cm="1">
        <f t="array" ref="FS9:FS33">TRANSPOSE(DB5:DZ5)</f>
        <v>#DIV/0!</v>
      </c>
    </row>
    <row r="10" spans="1:175" ht="15.75" thickBot="1">
      <c r="A10" s="6">
        <v>5</v>
      </c>
      <c r="B10" s="8"/>
      <c r="D10" s="97"/>
      <c r="E10" s="97"/>
      <c r="F10" s="97"/>
      <c r="G10" s="97"/>
      <c r="H10" s="97"/>
      <c r="I10" s="117"/>
      <c r="J10" s="174"/>
      <c r="K10" s="128"/>
      <c r="L10" s="175"/>
      <c r="M10" s="175"/>
      <c r="N10" s="175"/>
      <c r="O10" s="129"/>
      <c r="P10" s="107"/>
      <c r="Q10" s="120"/>
      <c r="R10" s="88"/>
      <c r="S10" s="88"/>
      <c r="T10" s="88"/>
      <c r="U10" s="108"/>
      <c r="V10" s="113"/>
      <c r="W10" s="114"/>
      <c r="X10" s="89"/>
      <c r="Y10" s="89"/>
      <c r="Z10" s="89"/>
      <c r="AA10" s="89"/>
      <c r="AB10" s="169"/>
      <c r="AC10" s="171" t="str">
        <f t="shared" si="0"/>
        <v/>
      </c>
      <c r="AD10" s="172" t="str">
        <f t="shared" si="1"/>
        <v/>
      </c>
      <c r="AF10" s="456"/>
      <c r="AG10" s="457"/>
      <c r="AH10" s="457"/>
      <c r="AI10" s="457"/>
      <c r="AJ10" s="458"/>
      <c r="AL10" s="2" t="str" cm="1">
        <f t="array" ref="AL10">IF(B10="","",SUMPRODUCT(($D$1:$AB$4=$AL$4)*D10:AB10))</f>
        <v/>
      </c>
      <c r="AM10" s="15" t="str">
        <f t="shared" si="2"/>
        <v/>
      </c>
      <c r="AN10" s="2" t="str" cm="1">
        <f t="array" ref="AN10">IF(B10="","",SUMPRODUCT(($D$1:$AB$4=$AN$4)*D10:AB10))</f>
        <v/>
      </c>
      <c r="AO10" s="15" t="str">
        <f t="shared" si="3"/>
        <v/>
      </c>
      <c r="AP10" s="2" t="str" cm="1">
        <f t="array" ref="AP10">IF(B10="","",SUMPRODUCT(($D$1:$AB$4=$AP$4)*D10:AB10))</f>
        <v/>
      </c>
      <c r="AQ10" s="15" t="str">
        <f t="shared" si="4"/>
        <v/>
      </c>
      <c r="AR10" s="2" t="str" cm="1">
        <f t="array" ref="AR10">IF(B10="","",SUMPRODUCT(($D$1:$AB$4=$AR$4)*D10:AB10))</f>
        <v/>
      </c>
      <c r="AS10" s="15" t="str">
        <f t="shared" si="5"/>
        <v/>
      </c>
      <c r="AT10" s="2" t="str" cm="1">
        <f t="array" ref="AT10">IF(B10="","",SUMPRODUCT(($D$1:$AB$4=$AT$4)*$D10:$AB10))</f>
        <v/>
      </c>
      <c r="AU10" s="15" t="str">
        <f t="shared" si="6"/>
        <v/>
      </c>
      <c r="AV10" s="2" t="str" cm="1">
        <f t="array" ref="AV10">IF(B10="","",SUMPRODUCT(($D$1:$AB$4=$AV$4)*$D10:$AB10))</f>
        <v/>
      </c>
      <c r="AW10" s="15" t="str">
        <f t="shared" si="7"/>
        <v/>
      </c>
      <c r="AX10" s="2" t="str" cm="1">
        <f t="array" ref="AX10">IF(B10="","",SUMPRODUCT(($D$1:$AB$4=$AX$4)*$D10:$AB10))</f>
        <v/>
      </c>
      <c r="AY10" s="15" t="str">
        <f t="shared" si="8"/>
        <v/>
      </c>
      <c r="AZ10" s="2" t="str" cm="1">
        <f t="array" ref="AZ10">IF(B10="","",SUMPRODUCT(($D$1:$AB$4=$AZ$4)*$D10:$AB10))</f>
        <v/>
      </c>
      <c r="BA10" s="15" t="str">
        <f t="shared" si="9"/>
        <v/>
      </c>
      <c r="BB10" s="2" t="str" cm="1">
        <f t="array" ref="BB10">IF(B10="","",SUMPRODUCT(($D$1:$AB$4=$BB$4)*$D10:$AB10))</f>
        <v/>
      </c>
      <c r="BC10" s="15" t="str">
        <f t="shared" si="10"/>
        <v/>
      </c>
      <c r="BD10" s="2" t="str" cm="1">
        <f t="array" ref="BD10">IF(B10="","",SUMPRODUCT(($D$1:$AB$4=$BD$4)*$D10:$AB10))</f>
        <v/>
      </c>
      <c r="BE10" s="15" t="str">
        <f t="shared" si="11"/>
        <v/>
      </c>
      <c r="BF10" s="2" t="str" cm="1">
        <f t="array" ref="BF10">IF(B10="","",SUMPRODUCT(($D$1:$AB$4=$BF$4)*$D10:$AB10))</f>
        <v/>
      </c>
      <c r="BG10" s="15" t="str">
        <f t="shared" si="12"/>
        <v/>
      </c>
      <c r="BH10" s="2" t="str" cm="1">
        <f t="array" ref="BH10">IF(B10="","",SUMPRODUCT(($D$1:$AB$4=$BH$4)*$D10:$AB10))</f>
        <v/>
      </c>
      <c r="BI10" s="15" t="str">
        <f t="shared" si="13"/>
        <v/>
      </c>
      <c r="BJ10" s="2" t="str" cm="1">
        <f t="array" ref="BJ10">IF(B10="","",SUMPRODUCT(($D$1:$AB$4=$BJ$4)*$D10:$AB10))</f>
        <v/>
      </c>
      <c r="BK10" s="15" t="str">
        <f t="shared" si="14"/>
        <v/>
      </c>
      <c r="BL10" s="2" t="str" cm="1">
        <f t="array" ref="BL10">IF(B10="","",SUMPRODUCT(($D$1:$AB$4=$BL$4)*$D10:$AB10))</f>
        <v/>
      </c>
      <c r="BM10" s="15" t="str">
        <f t="shared" si="15"/>
        <v/>
      </c>
      <c r="BN10" s="2" t="str" cm="1">
        <f t="array" ref="BN10">IF(B10="","",SUMPRODUCT(($D$1:$AB$4=$BN$4)*$D10:$AB10))</f>
        <v/>
      </c>
      <c r="BO10" s="15" t="str">
        <f t="shared" si="16"/>
        <v/>
      </c>
      <c r="BP10" s="2" t="str" cm="1">
        <f t="array" ref="BP10">IF(B10="","",SUMPRODUCT(($D$1:$AB$4=$BP$4)*$D10:$AB10))</f>
        <v/>
      </c>
      <c r="BQ10" s="15" t="str">
        <f t="shared" si="17"/>
        <v/>
      </c>
      <c r="BR10" s="2" t="str" cm="1">
        <f t="array" ref="BR10">IF(B10="","",SUMPRODUCT(($D$1:$AB$4=$BR$4)*$D10:$AB10))</f>
        <v/>
      </c>
      <c r="BS10" s="15" t="str">
        <f t="shared" si="18"/>
        <v/>
      </c>
      <c r="BT10" s="2" t="str" cm="1">
        <f t="array" ref="BT10">IF(B10="","",SUMPRODUCT(($D$1:$AB$4=$BT$4)*$D10:$AB10))</f>
        <v/>
      </c>
      <c r="BU10" s="15" t="str">
        <f t="shared" si="19"/>
        <v/>
      </c>
      <c r="BV10" s="2" t="str" cm="1">
        <f t="array" ref="BV10">IF(B10="","",SUMPRODUCT(($D$1:$AB$4=$BV$4)*$D10:$AB10))</f>
        <v/>
      </c>
      <c r="BW10" s="15" t="str">
        <f t="shared" si="20"/>
        <v/>
      </c>
      <c r="BX10" s="2" t="str" cm="1">
        <f t="array" ref="BX10">IF(B10="","",SUMPRODUCT(($D$1:$AB$4=$BX$4)*$D10:$AB10))</f>
        <v/>
      </c>
      <c r="BY10" s="15" t="str">
        <f t="shared" si="21"/>
        <v/>
      </c>
      <c r="BZ10" s="2" t="str" cm="1">
        <f t="array" ref="BZ10">IF(B10="","",SUMPRODUCT(($D$1:$AB$4=$BZ$4)*$D10:$AB10))</f>
        <v/>
      </c>
      <c r="CA10" s="15" t="str">
        <f t="shared" si="22"/>
        <v/>
      </c>
      <c r="CB10" s="2" t="str" cm="1">
        <f t="array" ref="CB10">IF(B10="","",SUMPRODUCT(($D$1:$AB$4=$CB$4)*$D10:$AB10))</f>
        <v/>
      </c>
      <c r="CC10" s="15" t="str">
        <f t="shared" si="23"/>
        <v/>
      </c>
      <c r="CD10" s="2" t="str" cm="1">
        <f t="array" ref="CD10">IF(B10="","",SUMPRODUCT(($D$1:$AB$4=$CD$4)*$D10:$AB10))</f>
        <v/>
      </c>
      <c r="CE10" s="15" t="str">
        <f t="shared" si="24"/>
        <v/>
      </c>
      <c r="CF10" s="2" t="str" cm="1">
        <f t="array" ref="CF10">IF(B10="","",SUMPRODUCT(($D$1:$AB$4=$CF$4)*$D10:$AB10))</f>
        <v/>
      </c>
      <c r="CG10" s="15" t="str">
        <f t="shared" si="25"/>
        <v/>
      </c>
      <c r="CH10" s="2" t="str" cm="1">
        <f t="array" ref="CH10">IF(B10="","",SUMPRODUCT(($D$1:$AB$4=$CH$4)*$D10:$AB10))</f>
        <v/>
      </c>
      <c r="CI10" s="15" t="str">
        <f t="shared" si="26"/>
        <v/>
      </c>
      <c r="FS10" t="e">
        <v>#DIV/0!</v>
      </c>
    </row>
    <row r="11" spans="1:175">
      <c r="A11" s="7">
        <v>6</v>
      </c>
      <c r="D11" s="97"/>
      <c r="E11" s="97"/>
      <c r="F11" s="97"/>
      <c r="G11" s="86"/>
      <c r="H11" s="86"/>
      <c r="I11" s="98"/>
      <c r="J11" s="102"/>
      <c r="K11" s="128"/>
      <c r="L11" s="87"/>
      <c r="M11" s="87"/>
      <c r="N11" s="87"/>
      <c r="O11" s="103"/>
      <c r="P11" s="107"/>
      <c r="Q11" s="120"/>
      <c r="R11" s="88"/>
      <c r="S11" s="88"/>
      <c r="T11" s="88"/>
      <c r="U11" s="108"/>
      <c r="V11" s="113"/>
      <c r="W11" s="114"/>
      <c r="X11" s="89"/>
      <c r="Y11" s="89"/>
      <c r="Z11" s="89"/>
      <c r="AA11" s="89"/>
      <c r="AB11" s="169"/>
      <c r="AC11" s="171" t="str">
        <f t="shared" si="0"/>
        <v/>
      </c>
      <c r="AD11" s="172" t="str">
        <f t="shared" si="1"/>
        <v/>
      </c>
      <c r="AL11" s="2" t="str" cm="1">
        <f t="array" ref="AL11">IF(B11="","",SUMPRODUCT(($D$1:$AB$4=$AL$4)*D11:AB11))</f>
        <v/>
      </c>
      <c r="AM11" s="15" t="str">
        <f t="shared" si="2"/>
        <v/>
      </c>
      <c r="AN11" s="2" t="str" cm="1">
        <f t="array" ref="AN11">IF(B11="","",SUMPRODUCT(($D$1:$AB$4=$AN$4)*D11:AB11))</f>
        <v/>
      </c>
      <c r="AO11" s="15" t="str">
        <f t="shared" si="3"/>
        <v/>
      </c>
      <c r="AP11" s="2" t="str" cm="1">
        <f t="array" ref="AP11">IF(B11="","",SUMPRODUCT(($D$1:$AB$4=$AP$4)*D11:AB11))</f>
        <v/>
      </c>
      <c r="AQ11" s="15" t="str">
        <f t="shared" si="4"/>
        <v/>
      </c>
      <c r="AR11" s="2" t="str" cm="1">
        <f t="array" ref="AR11">IF(B11="","",SUMPRODUCT(($D$1:$AB$4=$AR$4)*D11:AB11))</f>
        <v/>
      </c>
      <c r="AS11" s="15" t="str">
        <f t="shared" si="5"/>
        <v/>
      </c>
      <c r="AT11" s="2" t="str" cm="1">
        <f t="array" ref="AT11">IF(B11="","",SUMPRODUCT(($D$1:$AB$4=$AT$4)*$D11:$AB11))</f>
        <v/>
      </c>
      <c r="AU11" s="15" t="str">
        <f t="shared" si="6"/>
        <v/>
      </c>
      <c r="AV11" s="2" t="str" cm="1">
        <f t="array" ref="AV11">IF(B11="","",SUMPRODUCT(($D$1:$AB$4=$AV$4)*$D11:$AB11))</f>
        <v/>
      </c>
      <c r="AW11" s="15" t="str">
        <f t="shared" si="7"/>
        <v/>
      </c>
      <c r="AX11" s="2" t="str" cm="1">
        <f t="array" ref="AX11">IF(B11="","",SUMPRODUCT(($D$1:$AB$4=$AX$4)*$D11:$AB11))</f>
        <v/>
      </c>
      <c r="AY11" s="15" t="str">
        <f t="shared" si="8"/>
        <v/>
      </c>
      <c r="AZ11" s="2" t="str" cm="1">
        <f t="array" ref="AZ11">IF(B11="","",SUMPRODUCT(($D$1:$AB$4=$AZ$4)*$D11:$AB11))</f>
        <v/>
      </c>
      <c r="BA11" s="15" t="str">
        <f t="shared" si="9"/>
        <v/>
      </c>
      <c r="BB11" s="2" t="str" cm="1">
        <f t="array" ref="BB11">IF(B11="","",SUMPRODUCT(($D$1:$AB$4=$BB$4)*$D11:$AB11))</f>
        <v/>
      </c>
      <c r="BC11" s="15" t="str">
        <f t="shared" si="10"/>
        <v/>
      </c>
      <c r="BD11" s="2" t="str" cm="1">
        <f t="array" ref="BD11">IF(B11="","",SUMPRODUCT(($D$1:$AB$4=$BD$4)*$D11:$AB11))</f>
        <v/>
      </c>
      <c r="BE11" s="15" t="str">
        <f t="shared" si="11"/>
        <v/>
      </c>
      <c r="BF11" s="2" t="str" cm="1">
        <f t="array" ref="BF11">IF(B11="","",SUMPRODUCT(($D$1:$AB$4=$BF$4)*$D11:$AB11))</f>
        <v/>
      </c>
      <c r="BG11" s="15" t="str">
        <f t="shared" si="12"/>
        <v/>
      </c>
      <c r="BH11" s="2" t="str" cm="1">
        <f t="array" ref="BH11">IF(B11="","",SUMPRODUCT(($D$1:$AB$4=$BH$4)*$D11:$AB11))</f>
        <v/>
      </c>
      <c r="BI11" s="15" t="str">
        <f t="shared" si="13"/>
        <v/>
      </c>
      <c r="BJ11" s="2" t="str" cm="1">
        <f t="array" ref="BJ11">IF(B11="","",SUMPRODUCT(($D$1:$AB$4=$BJ$4)*$D11:$AB11))</f>
        <v/>
      </c>
      <c r="BK11" s="15" t="str">
        <f t="shared" si="14"/>
        <v/>
      </c>
      <c r="BL11" s="2" t="str" cm="1">
        <f t="array" ref="BL11">IF(B11="","",SUMPRODUCT(($D$1:$AB$4=$BL$4)*$D11:$AB11))</f>
        <v/>
      </c>
      <c r="BM11" s="15" t="str">
        <f t="shared" si="15"/>
        <v/>
      </c>
      <c r="BN11" s="2" t="str" cm="1">
        <f t="array" ref="BN11">IF(B11="","",SUMPRODUCT(($D$1:$AB$4=$BN$4)*$D11:$AB11))</f>
        <v/>
      </c>
      <c r="BO11" s="15" t="str">
        <f t="shared" si="16"/>
        <v/>
      </c>
      <c r="BP11" s="2" t="str" cm="1">
        <f t="array" ref="BP11">IF(B11="","",SUMPRODUCT(($D$1:$AB$4=$BP$4)*$D11:$AB11))</f>
        <v/>
      </c>
      <c r="BQ11" s="15" t="str">
        <f t="shared" si="17"/>
        <v/>
      </c>
      <c r="BR11" s="2" t="str" cm="1">
        <f t="array" ref="BR11">IF(B11="","",SUMPRODUCT(($D$1:$AB$4=$BR$4)*$D11:$AB11))</f>
        <v/>
      </c>
      <c r="BS11" s="15" t="str">
        <f t="shared" si="18"/>
        <v/>
      </c>
      <c r="BT11" s="2" t="str" cm="1">
        <f t="array" ref="BT11">IF(B11="","",SUMPRODUCT(($D$1:$AB$4=$BT$4)*$D11:$AB11))</f>
        <v/>
      </c>
      <c r="BU11" s="15" t="str">
        <f t="shared" si="19"/>
        <v/>
      </c>
      <c r="BV11" s="2" t="str" cm="1">
        <f t="array" ref="BV11">IF(B11="","",SUMPRODUCT(($D$1:$AB$4=$BV$4)*$D11:$AB11))</f>
        <v/>
      </c>
      <c r="BW11" s="15" t="str">
        <f t="shared" si="20"/>
        <v/>
      </c>
      <c r="BX11" s="2" t="str" cm="1">
        <f t="array" ref="BX11">IF(B11="","",SUMPRODUCT(($D$1:$AB$4=$BX$4)*$D11:$AB11))</f>
        <v/>
      </c>
      <c r="BY11" s="15" t="str">
        <f t="shared" si="21"/>
        <v/>
      </c>
      <c r="BZ11" s="2" t="str" cm="1">
        <f t="array" ref="BZ11">IF(B11="","",SUMPRODUCT(($D$1:$AB$4=$BZ$4)*$D11:$AB11))</f>
        <v/>
      </c>
      <c r="CA11" s="15" t="str">
        <f t="shared" si="22"/>
        <v/>
      </c>
      <c r="CB11" s="2" t="str" cm="1">
        <f t="array" ref="CB11">IF(B11="","",SUMPRODUCT(($D$1:$AB$4=$CB$4)*$D11:$AB11))</f>
        <v/>
      </c>
      <c r="CC11" s="15" t="str">
        <f t="shared" si="23"/>
        <v/>
      </c>
      <c r="CD11" s="2" t="str" cm="1">
        <f t="array" ref="CD11">IF(B11="","",SUMPRODUCT(($D$1:$AB$4=$CD$4)*$D11:$AB11))</f>
        <v/>
      </c>
      <c r="CE11" s="15" t="str">
        <f t="shared" si="24"/>
        <v/>
      </c>
      <c r="CF11" s="2" t="str" cm="1">
        <f t="array" ref="CF11">IF(B11="","",SUMPRODUCT(($D$1:$AB$4=$CF$4)*$D11:$AB11))</f>
        <v/>
      </c>
      <c r="CG11" s="15" t="str">
        <f t="shared" si="25"/>
        <v/>
      </c>
      <c r="CH11" s="2" t="str" cm="1">
        <f t="array" ref="CH11">IF(B11="","",SUMPRODUCT(($D$1:$AB$4=$CH$4)*$D11:$AB11))</f>
        <v/>
      </c>
      <c r="CI11" s="15" t="str">
        <f t="shared" si="26"/>
        <v/>
      </c>
      <c r="FS11" t="e">
        <v>#DIV/0!</v>
      </c>
    </row>
    <row r="12" spans="1:175">
      <c r="A12" s="6">
        <v>7</v>
      </c>
      <c r="D12" s="97"/>
      <c r="E12" s="97"/>
      <c r="F12" s="97"/>
      <c r="G12" s="86"/>
      <c r="H12" s="86"/>
      <c r="I12" s="98"/>
      <c r="J12" s="102"/>
      <c r="K12" s="87"/>
      <c r="L12" s="87"/>
      <c r="M12" s="87"/>
      <c r="N12" s="87"/>
      <c r="O12" s="103"/>
      <c r="P12" s="107"/>
      <c r="Q12" s="88"/>
      <c r="R12" s="88"/>
      <c r="S12" s="88"/>
      <c r="T12" s="88"/>
      <c r="U12" s="108"/>
      <c r="V12" s="113"/>
      <c r="W12" s="89"/>
      <c r="X12" s="89"/>
      <c r="Y12" s="89"/>
      <c r="Z12" s="89"/>
      <c r="AA12" s="89"/>
      <c r="AB12" s="169"/>
      <c r="AC12" s="171" t="str">
        <f t="shared" si="0"/>
        <v/>
      </c>
      <c r="AD12" s="172" t="str">
        <f t="shared" si="1"/>
        <v/>
      </c>
      <c r="AL12" s="2" t="str" cm="1">
        <f t="array" ref="AL12">IF(B12="","",SUMPRODUCT(($D$1:$AB$4=$AL$4)*D12:AB12))</f>
        <v/>
      </c>
      <c r="AM12" s="15" t="str">
        <f t="shared" si="2"/>
        <v/>
      </c>
      <c r="AN12" s="2" t="str" cm="1">
        <f t="array" ref="AN12">IF(B12="","",SUMPRODUCT(($D$1:$AB$4=$AN$4)*D12:AB12))</f>
        <v/>
      </c>
      <c r="AO12" s="15" t="str">
        <f t="shared" si="3"/>
        <v/>
      </c>
      <c r="AP12" s="2" t="str" cm="1">
        <f t="array" ref="AP12">IF(B12="","",SUMPRODUCT(($D$1:$AB$4=$AP$4)*D12:AB12))</f>
        <v/>
      </c>
      <c r="AQ12" s="15" t="str">
        <f t="shared" si="4"/>
        <v/>
      </c>
      <c r="AR12" s="2" t="str" cm="1">
        <f t="array" ref="AR12">IF(B12="","",SUMPRODUCT(($D$1:$AB$4=$AR$4)*D12:AB12))</f>
        <v/>
      </c>
      <c r="AS12" s="15" t="str">
        <f t="shared" si="5"/>
        <v/>
      </c>
      <c r="AT12" s="2" t="str" cm="1">
        <f t="array" ref="AT12">IF(B12="","",SUMPRODUCT(($D$1:$AB$4=$AT$4)*$D12:$AB12))</f>
        <v/>
      </c>
      <c r="AU12" s="15" t="str">
        <f t="shared" si="6"/>
        <v/>
      </c>
      <c r="AV12" s="2" t="str" cm="1">
        <f t="array" ref="AV12">IF(B12="","",SUMPRODUCT(($D$1:$AB$4=$AV$4)*$D12:$AB12))</f>
        <v/>
      </c>
      <c r="AW12" s="15" t="str">
        <f t="shared" si="7"/>
        <v/>
      </c>
      <c r="AX12" s="2" t="str" cm="1">
        <f t="array" ref="AX12">IF(B12="","",SUMPRODUCT(($D$1:$AB$4=$AX$4)*$D12:$AB12))</f>
        <v/>
      </c>
      <c r="AY12" s="15" t="str">
        <f t="shared" si="8"/>
        <v/>
      </c>
      <c r="AZ12" s="2" t="str" cm="1">
        <f t="array" ref="AZ12">IF(B12="","",SUMPRODUCT(($D$1:$AB$4=$AZ$4)*$D12:$AB12))</f>
        <v/>
      </c>
      <c r="BA12" s="15" t="str">
        <f t="shared" si="9"/>
        <v/>
      </c>
      <c r="BB12" s="2" t="str" cm="1">
        <f t="array" ref="BB12">IF(B12="","",SUMPRODUCT(($D$1:$AB$4=$BB$4)*$D12:$AB12))</f>
        <v/>
      </c>
      <c r="BC12" s="15" t="str">
        <f t="shared" si="10"/>
        <v/>
      </c>
      <c r="BD12" s="2" t="str" cm="1">
        <f t="array" ref="BD12">IF(B12="","",SUMPRODUCT(($D$1:$AB$4=$BD$4)*$D12:$AB12))</f>
        <v/>
      </c>
      <c r="BE12" s="15" t="str">
        <f t="shared" si="11"/>
        <v/>
      </c>
      <c r="BF12" s="2" t="str" cm="1">
        <f t="array" ref="BF12">IF(B12="","",SUMPRODUCT(($D$1:$AB$4=$BF$4)*$D12:$AB12))</f>
        <v/>
      </c>
      <c r="BG12" s="15" t="str">
        <f t="shared" si="12"/>
        <v/>
      </c>
      <c r="BH12" s="2" t="str" cm="1">
        <f t="array" ref="BH12">IF(B12="","",SUMPRODUCT(($D$1:$AB$4=$BH$4)*$D12:$AB12))</f>
        <v/>
      </c>
      <c r="BI12" s="15" t="str">
        <f t="shared" si="13"/>
        <v/>
      </c>
      <c r="BJ12" s="2" t="str" cm="1">
        <f t="array" ref="BJ12">IF(B12="","",SUMPRODUCT(($D$1:$AB$4=$BJ$4)*$D12:$AB12))</f>
        <v/>
      </c>
      <c r="BK12" s="15" t="str">
        <f t="shared" si="14"/>
        <v/>
      </c>
      <c r="BL12" s="2" t="str" cm="1">
        <f t="array" ref="BL12">IF(B12="","",SUMPRODUCT(($D$1:$AB$4=$BL$4)*$D12:$AB12))</f>
        <v/>
      </c>
      <c r="BM12" s="15" t="str">
        <f t="shared" si="15"/>
        <v/>
      </c>
      <c r="BN12" s="2" t="str" cm="1">
        <f t="array" ref="BN12">IF(B12="","",SUMPRODUCT(($D$1:$AB$4=$BN$4)*$D12:$AB12))</f>
        <v/>
      </c>
      <c r="BO12" s="15" t="str">
        <f t="shared" si="16"/>
        <v/>
      </c>
      <c r="BP12" s="2" t="str" cm="1">
        <f t="array" ref="BP12">IF(B12="","",SUMPRODUCT(($D$1:$AB$4=$BP$4)*$D12:$AB12))</f>
        <v/>
      </c>
      <c r="BQ12" s="15" t="str">
        <f t="shared" si="17"/>
        <v/>
      </c>
      <c r="BR12" s="2" t="str" cm="1">
        <f t="array" ref="BR12">IF(B12="","",SUMPRODUCT(($D$1:$AB$4=$BR$4)*$D12:$AB12))</f>
        <v/>
      </c>
      <c r="BS12" s="15" t="str">
        <f t="shared" si="18"/>
        <v/>
      </c>
      <c r="BT12" s="2" t="str" cm="1">
        <f t="array" ref="BT12">IF(B12="","",SUMPRODUCT(($D$1:$AB$4=$BT$4)*$D12:$AB12))</f>
        <v/>
      </c>
      <c r="BU12" s="15" t="str">
        <f t="shared" si="19"/>
        <v/>
      </c>
      <c r="BV12" s="2" t="str" cm="1">
        <f t="array" ref="BV12">IF(B12="","",SUMPRODUCT(($D$1:$AB$4=$BV$4)*$D12:$AB12))</f>
        <v/>
      </c>
      <c r="BW12" s="15" t="str">
        <f t="shared" si="20"/>
        <v/>
      </c>
      <c r="BX12" s="2" t="str" cm="1">
        <f t="array" ref="BX12">IF(B12="","",SUMPRODUCT(($D$1:$AB$4=$BX$4)*$D12:$AB12))</f>
        <v/>
      </c>
      <c r="BY12" s="15" t="str">
        <f t="shared" si="21"/>
        <v/>
      </c>
      <c r="BZ12" s="2" t="str" cm="1">
        <f t="array" ref="BZ12">IF(B12="","",SUMPRODUCT(($D$1:$AB$4=$BZ$4)*$D12:$AB12))</f>
        <v/>
      </c>
      <c r="CA12" s="15" t="str">
        <f t="shared" si="22"/>
        <v/>
      </c>
      <c r="CB12" s="2" t="str" cm="1">
        <f t="array" ref="CB12">IF(B12="","",SUMPRODUCT(($D$1:$AB$4=$CB$4)*$D12:$AB12))</f>
        <v/>
      </c>
      <c r="CC12" s="15" t="str">
        <f t="shared" si="23"/>
        <v/>
      </c>
      <c r="CD12" s="2" t="str" cm="1">
        <f t="array" ref="CD12">IF(B12="","",SUMPRODUCT(($D$1:$AB$4=$CD$4)*$D12:$AB12))</f>
        <v/>
      </c>
      <c r="CE12" s="15" t="str">
        <f t="shared" si="24"/>
        <v/>
      </c>
      <c r="CF12" s="2" t="str" cm="1">
        <f t="array" ref="CF12">IF(B12="","",SUMPRODUCT(($D$1:$AB$4=$CF$4)*$D12:$AB12))</f>
        <v/>
      </c>
      <c r="CG12" s="15" t="str">
        <f t="shared" si="25"/>
        <v/>
      </c>
      <c r="CH12" s="2" t="str" cm="1">
        <f t="array" ref="CH12">IF(B12="","",SUMPRODUCT(($D$1:$AB$4=$CH$4)*$D12:$AB12))</f>
        <v/>
      </c>
      <c r="CI12" s="15" t="str">
        <f t="shared" si="26"/>
        <v/>
      </c>
      <c r="FS12" t="e">
        <v>#DIV/0!</v>
      </c>
    </row>
    <row r="13" spans="1:175">
      <c r="A13" s="7">
        <v>8</v>
      </c>
      <c r="D13" s="97"/>
      <c r="E13" s="97"/>
      <c r="F13" s="97"/>
      <c r="G13" s="86"/>
      <c r="H13" s="86"/>
      <c r="I13" s="98"/>
      <c r="J13" s="102"/>
      <c r="K13" s="87"/>
      <c r="L13" s="87"/>
      <c r="M13" s="87"/>
      <c r="N13" s="87"/>
      <c r="O13" s="103"/>
      <c r="P13" s="107"/>
      <c r="Q13" s="88"/>
      <c r="R13" s="88"/>
      <c r="S13" s="88"/>
      <c r="T13" s="88"/>
      <c r="U13" s="108"/>
      <c r="V13" s="113"/>
      <c r="W13" s="89"/>
      <c r="X13" s="89"/>
      <c r="Y13" s="89"/>
      <c r="Z13" s="89"/>
      <c r="AA13" s="89"/>
      <c r="AB13" s="169"/>
      <c r="AC13" s="171" t="str">
        <f t="shared" si="0"/>
        <v/>
      </c>
      <c r="AD13" s="172" t="str">
        <f t="shared" si="1"/>
        <v/>
      </c>
      <c r="AL13" s="2" t="str" cm="1">
        <f t="array" ref="AL13">IF(B13="","",SUMPRODUCT(($D$1:$AB$4=$AL$4)*D13:AB13))</f>
        <v/>
      </c>
      <c r="AM13" s="15" t="str">
        <f t="shared" si="2"/>
        <v/>
      </c>
      <c r="AN13" s="2" t="str" cm="1">
        <f t="array" ref="AN13">IF(B13="","",SUMPRODUCT(($D$1:$AB$4=$AN$4)*D13:AB13))</f>
        <v/>
      </c>
      <c r="AO13" s="15" t="str">
        <f t="shared" si="3"/>
        <v/>
      </c>
      <c r="AP13" s="2" t="str" cm="1">
        <f t="array" ref="AP13">IF(B13="","",SUMPRODUCT(($D$1:$AB$4=$AP$4)*D13:AB13))</f>
        <v/>
      </c>
      <c r="AQ13" s="15" t="str">
        <f t="shared" si="4"/>
        <v/>
      </c>
      <c r="AR13" s="2" t="str" cm="1">
        <f t="array" ref="AR13">IF(B13="","",SUMPRODUCT(($D$1:$AB$4=$AR$4)*D13:AB13))</f>
        <v/>
      </c>
      <c r="AS13" s="15" t="str">
        <f t="shared" si="5"/>
        <v/>
      </c>
      <c r="AT13" s="2" t="str" cm="1">
        <f t="array" ref="AT13">IF(B13="","",SUMPRODUCT(($D$1:$AB$4=$AT$4)*$D13:$AB13))</f>
        <v/>
      </c>
      <c r="AU13" s="15" t="str">
        <f t="shared" si="6"/>
        <v/>
      </c>
      <c r="AV13" s="2" t="str" cm="1">
        <f t="array" ref="AV13">IF(B13="","",SUMPRODUCT(($D$1:$AB$4=$AV$4)*$D13:$AB13))</f>
        <v/>
      </c>
      <c r="AW13" s="15" t="str">
        <f t="shared" si="7"/>
        <v/>
      </c>
      <c r="AX13" s="2" t="str" cm="1">
        <f t="array" ref="AX13">IF(B13="","",SUMPRODUCT(($D$1:$AB$4=$AX$4)*$D13:$AB13))</f>
        <v/>
      </c>
      <c r="AY13" s="15" t="str">
        <f t="shared" si="8"/>
        <v/>
      </c>
      <c r="AZ13" s="2" t="str" cm="1">
        <f t="array" ref="AZ13">IF(B13="","",SUMPRODUCT(($D$1:$AB$4=$AZ$4)*$D13:$AB13))</f>
        <v/>
      </c>
      <c r="BA13" s="15" t="str">
        <f t="shared" si="9"/>
        <v/>
      </c>
      <c r="BB13" s="2" t="str" cm="1">
        <f t="array" ref="BB13">IF(B13="","",SUMPRODUCT(($D$1:$AB$4=$BB$4)*$D13:$AB13))</f>
        <v/>
      </c>
      <c r="BC13" s="15" t="str">
        <f t="shared" si="10"/>
        <v/>
      </c>
      <c r="BD13" s="2" t="str" cm="1">
        <f t="array" ref="BD13">IF(B13="","",SUMPRODUCT(($D$1:$AB$4=$BD$4)*$D13:$AB13))</f>
        <v/>
      </c>
      <c r="BE13" s="15" t="str">
        <f t="shared" si="11"/>
        <v/>
      </c>
      <c r="BF13" s="2" t="str" cm="1">
        <f t="array" ref="BF13">IF(B13="","",SUMPRODUCT(($D$1:$AB$4=$BF$4)*$D13:$AB13))</f>
        <v/>
      </c>
      <c r="BG13" s="15" t="str">
        <f t="shared" si="12"/>
        <v/>
      </c>
      <c r="BH13" s="2" t="str" cm="1">
        <f t="array" ref="BH13">IF(B13="","",SUMPRODUCT(($D$1:$AB$4=$BH$4)*$D13:$AB13))</f>
        <v/>
      </c>
      <c r="BI13" s="15" t="str">
        <f t="shared" si="13"/>
        <v/>
      </c>
      <c r="BJ13" s="2" t="str" cm="1">
        <f t="array" ref="BJ13">IF(B13="","",SUMPRODUCT(($D$1:$AB$4=$BJ$4)*$D13:$AB13))</f>
        <v/>
      </c>
      <c r="BK13" s="15" t="str">
        <f t="shared" si="14"/>
        <v/>
      </c>
      <c r="BL13" s="2" t="str" cm="1">
        <f t="array" ref="BL13">IF(B13="","",SUMPRODUCT(($D$1:$AB$4=$BL$4)*$D13:$AB13))</f>
        <v/>
      </c>
      <c r="BM13" s="15" t="str">
        <f t="shared" si="15"/>
        <v/>
      </c>
      <c r="BN13" s="2" t="str" cm="1">
        <f t="array" ref="BN13">IF(B13="","",SUMPRODUCT(($D$1:$AB$4=$BN$4)*$D13:$AB13))</f>
        <v/>
      </c>
      <c r="BO13" s="15" t="str">
        <f t="shared" si="16"/>
        <v/>
      </c>
      <c r="BP13" s="2" t="str" cm="1">
        <f t="array" ref="BP13">IF(B13="","",SUMPRODUCT(($D$1:$AB$4=$BP$4)*$D13:$AB13))</f>
        <v/>
      </c>
      <c r="BQ13" s="15" t="str">
        <f t="shared" si="17"/>
        <v/>
      </c>
      <c r="BR13" s="2" t="str" cm="1">
        <f t="array" ref="BR13">IF(B13="","",SUMPRODUCT(($D$1:$AB$4=$BR$4)*$D13:$AB13))</f>
        <v/>
      </c>
      <c r="BS13" s="15" t="str">
        <f t="shared" si="18"/>
        <v/>
      </c>
      <c r="BT13" s="2" t="str" cm="1">
        <f t="array" ref="BT13">IF(B13="","",SUMPRODUCT(($D$1:$AB$4=$BT$4)*$D13:$AB13))</f>
        <v/>
      </c>
      <c r="BU13" s="15" t="str">
        <f t="shared" si="19"/>
        <v/>
      </c>
      <c r="BV13" s="2" t="str" cm="1">
        <f t="array" ref="BV13">IF(B13="","",SUMPRODUCT(($D$1:$AB$4=$BV$4)*$D13:$AB13))</f>
        <v/>
      </c>
      <c r="BW13" s="15" t="str">
        <f t="shared" si="20"/>
        <v/>
      </c>
      <c r="BX13" s="2" t="str" cm="1">
        <f t="array" ref="BX13">IF(B13="","",SUMPRODUCT(($D$1:$AB$4=$BX$4)*$D13:$AB13))</f>
        <v/>
      </c>
      <c r="BY13" s="15" t="str">
        <f t="shared" si="21"/>
        <v/>
      </c>
      <c r="BZ13" s="2" t="str" cm="1">
        <f t="array" ref="BZ13">IF(B13="","",SUMPRODUCT(($D$1:$AB$4=$BZ$4)*$D13:$AB13))</f>
        <v/>
      </c>
      <c r="CA13" s="15" t="str">
        <f t="shared" si="22"/>
        <v/>
      </c>
      <c r="CB13" s="2" t="str" cm="1">
        <f t="array" ref="CB13">IF(B13="","",SUMPRODUCT(($D$1:$AB$4=$CB$4)*$D13:$AB13))</f>
        <v/>
      </c>
      <c r="CC13" s="15" t="str">
        <f t="shared" si="23"/>
        <v/>
      </c>
      <c r="CD13" s="2" t="str" cm="1">
        <f t="array" ref="CD13">IF(B13="","",SUMPRODUCT(($D$1:$AB$4=$CD$4)*$D13:$AB13))</f>
        <v/>
      </c>
      <c r="CE13" s="15" t="str">
        <f t="shared" si="24"/>
        <v/>
      </c>
      <c r="CF13" s="2" t="str" cm="1">
        <f t="array" ref="CF13">IF(B13="","",SUMPRODUCT(($D$1:$AB$4=$CF$4)*$D13:$AB13))</f>
        <v/>
      </c>
      <c r="CG13" s="15" t="str">
        <f t="shared" si="25"/>
        <v/>
      </c>
      <c r="CH13" s="2" t="str" cm="1">
        <f t="array" ref="CH13">IF(B13="","",SUMPRODUCT(($D$1:$AB$4=$CH$4)*$D13:$AB13))</f>
        <v/>
      </c>
      <c r="CI13" s="15" t="str">
        <f t="shared" si="26"/>
        <v/>
      </c>
      <c r="FS13" t="e">
        <v>#DIV/0!</v>
      </c>
    </row>
    <row r="14" spans="1:175">
      <c r="A14" s="6">
        <v>9</v>
      </c>
      <c r="D14" s="97"/>
      <c r="E14" s="97"/>
      <c r="F14" s="97"/>
      <c r="G14" s="86"/>
      <c r="H14" s="86"/>
      <c r="I14" s="98"/>
      <c r="J14" s="102"/>
      <c r="K14" s="87"/>
      <c r="L14" s="87"/>
      <c r="M14" s="87"/>
      <c r="N14" s="87"/>
      <c r="O14" s="103"/>
      <c r="P14" s="107"/>
      <c r="Q14" s="88"/>
      <c r="R14" s="88"/>
      <c r="S14" s="88"/>
      <c r="T14" s="88"/>
      <c r="U14" s="108"/>
      <c r="V14" s="113"/>
      <c r="W14" s="89"/>
      <c r="X14" s="89"/>
      <c r="Y14" s="89"/>
      <c r="Z14" s="89"/>
      <c r="AA14" s="89"/>
      <c r="AB14" s="169"/>
      <c r="AC14" s="171" t="str">
        <f t="shared" si="0"/>
        <v/>
      </c>
      <c r="AD14" s="172" t="str">
        <f t="shared" si="1"/>
        <v/>
      </c>
      <c r="AL14" s="2" t="str" cm="1">
        <f t="array" ref="AL14">IF(B14="","",SUMPRODUCT(($D$1:$AB$4=$AL$4)*D14:AB14))</f>
        <v/>
      </c>
      <c r="AM14" s="15" t="str">
        <f t="shared" si="2"/>
        <v/>
      </c>
      <c r="AN14" s="2" t="str" cm="1">
        <f t="array" ref="AN14">IF(B14="","",SUMPRODUCT(($D$1:$AB$4=$AN$4)*D14:AB14))</f>
        <v/>
      </c>
      <c r="AO14" s="15" t="str">
        <f t="shared" si="3"/>
        <v/>
      </c>
      <c r="AP14" s="2" t="str" cm="1">
        <f t="array" ref="AP14">IF(B14="","",SUMPRODUCT(($D$1:$AB$4=$AP$4)*D14:AB14))</f>
        <v/>
      </c>
      <c r="AQ14" s="15" t="str">
        <f t="shared" si="4"/>
        <v/>
      </c>
      <c r="AR14" s="2" t="str" cm="1">
        <f t="array" ref="AR14">IF(B14="","",SUMPRODUCT(($D$1:$AB$4=$AR$4)*D14:AB14))</f>
        <v/>
      </c>
      <c r="AS14" s="15" t="str">
        <f t="shared" si="5"/>
        <v/>
      </c>
      <c r="AT14" s="2" t="str" cm="1">
        <f t="array" ref="AT14">IF(B14="","",SUMPRODUCT(($D$1:$AB$4=$AT$4)*$D14:$AB14))</f>
        <v/>
      </c>
      <c r="AU14" s="15" t="str">
        <f t="shared" si="6"/>
        <v/>
      </c>
      <c r="AV14" s="2" t="str" cm="1">
        <f t="array" ref="AV14">IF(B14="","",SUMPRODUCT(($D$1:$AB$4=$AV$4)*$D14:$AB14))</f>
        <v/>
      </c>
      <c r="AW14" s="15" t="str">
        <f t="shared" si="7"/>
        <v/>
      </c>
      <c r="AX14" s="2" t="str" cm="1">
        <f t="array" ref="AX14">IF(B14="","",SUMPRODUCT(($D$1:$AB$4=$AX$4)*$D14:$AB14))</f>
        <v/>
      </c>
      <c r="AY14" s="15" t="str">
        <f t="shared" si="8"/>
        <v/>
      </c>
      <c r="AZ14" s="2" t="str" cm="1">
        <f t="array" ref="AZ14">IF(B14="","",SUMPRODUCT(($D$1:$AB$4=$AZ$4)*$D14:$AB14))</f>
        <v/>
      </c>
      <c r="BA14" s="15" t="str">
        <f t="shared" si="9"/>
        <v/>
      </c>
      <c r="BB14" s="2" t="str" cm="1">
        <f t="array" ref="BB14">IF(B14="","",SUMPRODUCT(($D$1:$AB$4=$BB$4)*$D14:$AB14))</f>
        <v/>
      </c>
      <c r="BC14" s="15" t="str">
        <f t="shared" si="10"/>
        <v/>
      </c>
      <c r="BD14" s="2" t="str" cm="1">
        <f t="array" ref="BD14">IF(B14="","",SUMPRODUCT(($D$1:$AB$4=$BD$4)*$D14:$AB14))</f>
        <v/>
      </c>
      <c r="BE14" s="15" t="str">
        <f t="shared" si="11"/>
        <v/>
      </c>
      <c r="BF14" s="2" t="str" cm="1">
        <f t="array" ref="BF14">IF(B14="","",SUMPRODUCT(($D$1:$AB$4=$BF$4)*$D14:$AB14))</f>
        <v/>
      </c>
      <c r="BG14" s="15" t="str">
        <f t="shared" si="12"/>
        <v/>
      </c>
      <c r="BH14" s="2" t="str" cm="1">
        <f t="array" ref="BH14">IF(B14="","",SUMPRODUCT(($D$1:$AB$4=$BH$4)*$D14:$AB14))</f>
        <v/>
      </c>
      <c r="BI14" s="15" t="str">
        <f t="shared" si="13"/>
        <v/>
      </c>
      <c r="BJ14" s="2" t="str" cm="1">
        <f t="array" ref="BJ14">IF(B14="","",SUMPRODUCT(($D$1:$AB$4=$BJ$4)*$D14:$AB14))</f>
        <v/>
      </c>
      <c r="BK14" s="15" t="str">
        <f t="shared" si="14"/>
        <v/>
      </c>
      <c r="BL14" s="2" t="str" cm="1">
        <f t="array" ref="BL14">IF(B14="","",SUMPRODUCT(($D$1:$AB$4=$BL$4)*$D14:$AB14))</f>
        <v/>
      </c>
      <c r="BM14" s="15" t="str">
        <f t="shared" si="15"/>
        <v/>
      </c>
      <c r="BN14" s="2" t="str" cm="1">
        <f t="array" ref="BN14">IF(B14="","",SUMPRODUCT(($D$1:$AB$4=$BN$4)*$D14:$AB14))</f>
        <v/>
      </c>
      <c r="BO14" s="15" t="str">
        <f t="shared" si="16"/>
        <v/>
      </c>
      <c r="BP14" s="2" t="str" cm="1">
        <f t="array" ref="BP14">IF(B14="","",SUMPRODUCT(($D$1:$AB$4=$BP$4)*$D14:$AB14))</f>
        <v/>
      </c>
      <c r="BQ14" s="15" t="str">
        <f t="shared" si="17"/>
        <v/>
      </c>
      <c r="BR14" s="2" t="str" cm="1">
        <f t="array" ref="BR14">IF(B14="","",SUMPRODUCT(($D$1:$AB$4=$BR$4)*$D14:$AB14))</f>
        <v/>
      </c>
      <c r="BS14" s="15" t="str">
        <f t="shared" si="18"/>
        <v/>
      </c>
      <c r="BT14" s="2" t="str" cm="1">
        <f t="array" ref="BT14">IF(B14="","",SUMPRODUCT(($D$1:$AB$4=$BT$4)*$D14:$AB14))</f>
        <v/>
      </c>
      <c r="BU14" s="15" t="str">
        <f t="shared" si="19"/>
        <v/>
      </c>
      <c r="BV14" s="2" t="str" cm="1">
        <f t="array" ref="BV14">IF(B14="","",SUMPRODUCT(($D$1:$AB$4=$BV$4)*$D14:$AB14))</f>
        <v/>
      </c>
      <c r="BW14" s="15" t="str">
        <f t="shared" si="20"/>
        <v/>
      </c>
      <c r="BX14" s="2" t="str" cm="1">
        <f t="array" ref="BX14">IF(B14="","",SUMPRODUCT(($D$1:$AB$4=$BX$4)*$D14:$AB14))</f>
        <v/>
      </c>
      <c r="BY14" s="15" t="str">
        <f t="shared" si="21"/>
        <v/>
      </c>
      <c r="BZ14" s="2" t="str" cm="1">
        <f t="array" ref="BZ14">IF(B14="","",SUMPRODUCT(($D$1:$AB$4=$BZ$4)*$D14:$AB14))</f>
        <v/>
      </c>
      <c r="CA14" s="15" t="str">
        <f t="shared" si="22"/>
        <v/>
      </c>
      <c r="CB14" s="2" t="str" cm="1">
        <f t="array" ref="CB14">IF(B14="","",SUMPRODUCT(($D$1:$AB$4=$CB$4)*$D14:$AB14))</f>
        <v/>
      </c>
      <c r="CC14" s="15" t="str">
        <f t="shared" si="23"/>
        <v/>
      </c>
      <c r="CD14" s="2" t="str" cm="1">
        <f t="array" ref="CD14">IF(B14="","",SUMPRODUCT(($D$1:$AB$4=$CD$4)*$D14:$AB14))</f>
        <v/>
      </c>
      <c r="CE14" s="15" t="str">
        <f t="shared" si="24"/>
        <v/>
      </c>
      <c r="CF14" s="2" t="str" cm="1">
        <f t="array" ref="CF14">IF(B14="","",SUMPRODUCT(($D$1:$AB$4=$CF$4)*$D14:$AB14))</f>
        <v/>
      </c>
      <c r="CG14" s="15" t="str">
        <f t="shared" si="25"/>
        <v/>
      </c>
      <c r="CH14" s="2" t="str" cm="1">
        <f t="array" ref="CH14">IF(B14="","",SUMPRODUCT(($D$1:$AB$4=$CH$4)*$D14:$AB14))</f>
        <v/>
      </c>
      <c r="CI14" s="15" t="str">
        <f t="shared" si="26"/>
        <v/>
      </c>
      <c r="FS14" t="e">
        <v>#DIV/0!</v>
      </c>
    </row>
    <row r="15" spans="1:175">
      <c r="A15" s="7">
        <v>10</v>
      </c>
      <c r="D15" s="97"/>
      <c r="E15" s="97"/>
      <c r="F15" s="97"/>
      <c r="G15" s="86"/>
      <c r="H15" s="86"/>
      <c r="I15" s="98"/>
      <c r="J15" s="102"/>
      <c r="K15" s="87"/>
      <c r="L15" s="87"/>
      <c r="M15" s="87"/>
      <c r="N15" s="87"/>
      <c r="O15" s="103"/>
      <c r="P15" s="107"/>
      <c r="Q15" s="88"/>
      <c r="R15" s="88"/>
      <c r="S15" s="88"/>
      <c r="T15" s="88"/>
      <c r="U15" s="108"/>
      <c r="V15" s="113"/>
      <c r="W15" s="89"/>
      <c r="X15" s="89"/>
      <c r="Y15" s="89"/>
      <c r="Z15" s="89"/>
      <c r="AA15" s="89"/>
      <c r="AB15" s="169"/>
      <c r="AC15" s="171" t="str">
        <f t="shared" ref="AC15:AC78" si="27">IF(B15="","",SUM(D15:AB15))</f>
        <v/>
      </c>
      <c r="AD15" s="172" t="str">
        <f t="shared" si="1"/>
        <v/>
      </c>
      <c r="AL15" s="2" t="str" cm="1">
        <f t="array" ref="AL15">IF(B15="","",SUMPRODUCT(($D$1:$AB$4=$AL$4)*D15:AB15))</f>
        <v/>
      </c>
      <c r="AM15" s="15" t="str">
        <f t="shared" si="2"/>
        <v/>
      </c>
      <c r="AN15" s="2" t="str" cm="1">
        <f t="array" ref="AN15">IF(B15="","",SUMPRODUCT(($D$1:$AB$4=$AN$4)*D15:AB15))</f>
        <v/>
      </c>
      <c r="AO15" s="15" t="str">
        <f t="shared" si="3"/>
        <v/>
      </c>
      <c r="AP15" s="2" t="str" cm="1">
        <f t="array" ref="AP15">IF(B15="","",SUMPRODUCT(($D$1:$AB$4=$AP$4)*D15:AB15))</f>
        <v/>
      </c>
      <c r="AQ15" s="15" t="str">
        <f t="shared" si="4"/>
        <v/>
      </c>
      <c r="AR15" s="2" t="str" cm="1">
        <f t="array" ref="AR15">IF(B15="","",SUMPRODUCT(($D$1:$AB$4=$AR$4)*D15:AB15))</f>
        <v/>
      </c>
      <c r="AS15" s="15" t="str">
        <f t="shared" si="5"/>
        <v/>
      </c>
      <c r="AT15" s="2" t="str" cm="1">
        <f t="array" ref="AT15">IF(B15="","",SUMPRODUCT(($D$1:$AB$4=$AT$4)*$D15:$AB15))</f>
        <v/>
      </c>
      <c r="AU15" s="15" t="str">
        <f t="shared" si="6"/>
        <v/>
      </c>
      <c r="AV15" s="2" t="str" cm="1">
        <f t="array" ref="AV15">IF(B15="","",SUMPRODUCT(($D$1:$AB$4=$AV$4)*$D15:$AB15))</f>
        <v/>
      </c>
      <c r="AW15" s="15" t="str">
        <f t="shared" si="7"/>
        <v/>
      </c>
      <c r="AX15" s="2" t="str" cm="1">
        <f t="array" ref="AX15">IF(B15="","",SUMPRODUCT(($D$1:$AB$4=$AX$4)*$D15:$AB15))</f>
        <v/>
      </c>
      <c r="AY15" s="15" t="str">
        <f t="shared" si="8"/>
        <v/>
      </c>
      <c r="AZ15" s="2" t="str" cm="1">
        <f t="array" ref="AZ15">IF(B15="","",SUMPRODUCT(($D$1:$AB$4=$AZ$4)*$D15:$AB15))</f>
        <v/>
      </c>
      <c r="BA15" s="15" t="str">
        <f t="shared" si="9"/>
        <v/>
      </c>
      <c r="BB15" s="2" t="str" cm="1">
        <f t="array" ref="BB15">IF(B15="","",SUMPRODUCT(($D$1:$AB$4=$BB$4)*$D15:$AB15))</f>
        <v/>
      </c>
      <c r="BC15" s="15" t="str">
        <f t="shared" si="10"/>
        <v/>
      </c>
      <c r="BD15" s="2" t="str" cm="1">
        <f t="array" ref="BD15">IF(B15="","",SUMPRODUCT(($D$1:$AB$4=$BD$4)*$D15:$AB15))</f>
        <v/>
      </c>
      <c r="BE15" s="15" t="str">
        <f t="shared" si="11"/>
        <v/>
      </c>
      <c r="BF15" s="2" t="str" cm="1">
        <f t="array" ref="BF15">IF(B15="","",SUMPRODUCT(($D$1:$AB$4=$BF$4)*$D15:$AB15))</f>
        <v/>
      </c>
      <c r="BG15" s="15" t="str">
        <f t="shared" si="12"/>
        <v/>
      </c>
      <c r="BH15" s="2" t="str" cm="1">
        <f t="array" ref="BH15">IF(B15="","",SUMPRODUCT(($D$1:$AB$4=$BH$4)*$D15:$AB15))</f>
        <v/>
      </c>
      <c r="BI15" s="15" t="str">
        <f t="shared" si="13"/>
        <v/>
      </c>
      <c r="BJ15" s="2" t="str" cm="1">
        <f t="array" ref="BJ15">IF(B15="","",SUMPRODUCT(($D$1:$AB$4=$BJ$4)*$D15:$AB15))</f>
        <v/>
      </c>
      <c r="BK15" s="15" t="str">
        <f t="shared" si="14"/>
        <v/>
      </c>
      <c r="BL15" s="2" t="str" cm="1">
        <f t="array" ref="BL15">IF(B15="","",SUMPRODUCT(($D$1:$AB$4=$BL$4)*$D15:$AB15))</f>
        <v/>
      </c>
      <c r="BM15" s="15" t="str">
        <f t="shared" si="15"/>
        <v/>
      </c>
      <c r="BN15" s="2" t="str" cm="1">
        <f t="array" ref="BN15">IF(B15="","",SUMPRODUCT(($D$1:$AB$4=$BN$4)*$D15:$AB15))</f>
        <v/>
      </c>
      <c r="BO15" s="15" t="str">
        <f t="shared" si="16"/>
        <v/>
      </c>
      <c r="BP15" s="2" t="str" cm="1">
        <f t="array" ref="BP15">IF(B15="","",SUMPRODUCT(($D$1:$AB$4=$BP$4)*$D15:$AB15))</f>
        <v/>
      </c>
      <c r="BQ15" s="15" t="str">
        <f t="shared" si="17"/>
        <v/>
      </c>
      <c r="BR15" s="2" t="str" cm="1">
        <f t="array" ref="BR15">IF(B15="","",SUMPRODUCT(($D$1:$AB$4=$BR$4)*$D15:$AB15))</f>
        <v/>
      </c>
      <c r="BS15" s="15" t="str">
        <f t="shared" si="18"/>
        <v/>
      </c>
      <c r="BT15" s="2" t="str" cm="1">
        <f t="array" ref="BT15">IF(B15="","",SUMPRODUCT(($D$1:$AB$4=$BT$4)*$D15:$AB15))</f>
        <v/>
      </c>
      <c r="BU15" s="15" t="str">
        <f t="shared" si="19"/>
        <v/>
      </c>
      <c r="BV15" s="2" t="str" cm="1">
        <f t="array" ref="BV15">IF(B15="","",SUMPRODUCT(($D$1:$AB$4=$BV$4)*$D15:$AB15))</f>
        <v/>
      </c>
      <c r="BW15" s="15" t="str">
        <f t="shared" si="20"/>
        <v/>
      </c>
      <c r="BX15" s="2" t="str" cm="1">
        <f t="array" ref="BX15">IF(B15="","",SUMPRODUCT(($D$1:$AB$4=$BX$4)*$D15:$AB15))</f>
        <v/>
      </c>
      <c r="BY15" s="15" t="str">
        <f t="shared" si="21"/>
        <v/>
      </c>
      <c r="BZ15" s="2" t="str" cm="1">
        <f t="array" ref="BZ15">IF(B15="","",SUMPRODUCT(($D$1:$AB$4=$BZ$4)*$D15:$AB15))</f>
        <v/>
      </c>
      <c r="CA15" s="15" t="str">
        <f t="shared" si="22"/>
        <v/>
      </c>
      <c r="CB15" s="2" t="str" cm="1">
        <f t="array" ref="CB15">IF(B15="","",SUMPRODUCT(($D$1:$AB$4=$CB$4)*$D15:$AB15))</f>
        <v/>
      </c>
      <c r="CC15" s="15" t="str">
        <f t="shared" si="23"/>
        <v/>
      </c>
      <c r="CD15" s="2" t="str" cm="1">
        <f t="array" ref="CD15">IF(B15="","",SUMPRODUCT(($D$1:$AB$4=$CD$4)*$D15:$AB15))</f>
        <v/>
      </c>
      <c r="CE15" s="15" t="str">
        <f t="shared" si="24"/>
        <v/>
      </c>
      <c r="CF15" s="2" t="str" cm="1">
        <f t="array" ref="CF15">IF(B15="","",SUMPRODUCT(($D$1:$AB$4=$CF$4)*$D15:$AB15))</f>
        <v/>
      </c>
      <c r="CG15" s="15" t="str">
        <f t="shared" si="25"/>
        <v/>
      </c>
      <c r="CH15" s="2" t="str" cm="1">
        <f t="array" ref="CH15">IF(B15="","",SUMPRODUCT(($D$1:$AB$4=$CH$4)*$D15:$AB15))</f>
        <v/>
      </c>
      <c r="CI15" s="15" t="str">
        <f t="shared" si="26"/>
        <v/>
      </c>
      <c r="FS15" t="e">
        <v>#DIV/0!</v>
      </c>
    </row>
    <row r="16" spans="1:175">
      <c r="A16" s="6">
        <v>11</v>
      </c>
      <c r="D16" s="97"/>
      <c r="E16" s="97"/>
      <c r="F16" s="97"/>
      <c r="G16" s="86"/>
      <c r="H16" s="86"/>
      <c r="I16" s="98"/>
      <c r="J16" s="102"/>
      <c r="K16" s="87"/>
      <c r="L16" s="87"/>
      <c r="M16" s="87"/>
      <c r="N16" s="87"/>
      <c r="O16" s="103"/>
      <c r="P16" s="107"/>
      <c r="Q16" s="88"/>
      <c r="R16" s="88"/>
      <c r="S16" s="88"/>
      <c r="T16" s="88"/>
      <c r="U16" s="108"/>
      <c r="V16" s="113"/>
      <c r="W16" s="89"/>
      <c r="X16" s="89"/>
      <c r="Y16" s="89"/>
      <c r="Z16" s="89"/>
      <c r="AA16" s="89"/>
      <c r="AB16" s="169"/>
      <c r="AC16" s="171" t="str">
        <f t="shared" si="27"/>
        <v/>
      </c>
      <c r="AD16" s="172" t="str">
        <f t="shared" si="1"/>
        <v/>
      </c>
      <c r="AL16" s="2" t="str" cm="1">
        <f t="array" ref="AL16">IF(B16="","",SUMPRODUCT(($D$1:$AB$4=$AL$4)*D16:AB16))</f>
        <v/>
      </c>
      <c r="AM16" s="15" t="str">
        <f t="shared" si="2"/>
        <v/>
      </c>
      <c r="AN16" s="2" t="str" cm="1">
        <f t="array" ref="AN16">IF(B16="","",SUMPRODUCT(($D$1:$AB$4=$AN$4)*D16:AB16))</f>
        <v/>
      </c>
      <c r="AO16" s="15" t="str">
        <f t="shared" si="3"/>
        <v/>
      </c>
      <c r="AP16" s="2" t="str" cm="1">
        <f t="array" ref="AP16">IF(B16="","",SUMPRODUCT(($D$1:$AB$4=$AP$4)*D16:AB16))</f>
        <v/>
      </c>
      <c r="AQ16" s="15" t="str">
        <f t="shared" si="4"/>
        <v/>
      </c>
      <c r="AR16" s="2" t="str" cm="1">
        <f t="array" ref="AR16">IF(B16="","",SUMPRODUCT(($D$1:$AB$4=$AR$4)*D16:AB16))</f>
        <v/>
      </c>
      <c r="AS16" s="15" t="str">
        <f t="shared" si="5"/>
        <v/>
      </c>
      <c r="AT16" s="2" t="str" cm="1">
        <f t="array" ref="AT16">IF(B16="","",SUMPRODUCT(($D$1:$AB$4=$AT$4)*$D16:$AB16))</f>
        <v/>
      </c>
      <c r="AU16" s="15" t="str">
        <f t="shared" si="6"/>
        <v/>
      </c>
      <c r="AV16" s="2" t="str" cm="1">
        <f t="array" ref="AV16">IF(B16="","",SUMPRODUCT(($D$1:$AB$4=$AV$4)*$D16:$AB16))</f>
        <v/>
      </c>
      <c r="AW16" s="15" t="str">
        <f t="shared" si="7"/>
        <v/>
      </c>
      <c r="AX16" s="2" t="str" cm="1">
        <f t="array" ref="AX16">IF(B16="","",SUMPRODUCT(($D$1:$AB$4=$AX$4)*$D16:$AB16))</f>
        <v/>
      </c>
      <c r="AY16" s="15" t="str">
        <f t="shared" si="8"/>
        <v/>
      </c>
      <c r="AZ16" s="2" t="str" cm="1">
        <f t="array" ref="AZ16">IF(B16="","",SUMPRODUCT(($D$1:$AB$4=$AZ$4)*$D16:$AB16))</f>
        <v/>
      </c>
      <c r="BA16" s="15" t="str">
        <f t="shared" si="9"/>
        <v/>
      </c>
      <c r="BB16" s="2" t="str" cm="1">
        <f t="array" ref="BB16">IF(B16="","",SUMPRODUCT(($D$1:$AB$4=$BB$4)*$D16:$AB16))</f>
        <v/>
      </c>
      <c r="BC16" s="15" t="str">
        <f t="shared" si="10"/>
        <v/>
      </c>
      <c r="BD16" s="2" t="str" cm="1">
        <f t="array" ref="BD16">IF(B16="","",SUMPRODUCT(($D$1:$AB$4=$BD$4)*$D16:$AB16))</f>
        <v/>
      </c>
      <c r="BE16" s="15" t="str">
        <f t="shared" si="11"/>
        <v/>
      </c>
      <c r="BF16" s="2" t="str" cm="1">
        <f t="array" ref="BF16">IF(B16="","",SUMPRODUCT(($D$1:$AB$4=$BF$4)*$D16:$AB16))</f>
        <v/>
      </c>
      <c r="BG16" s="15" t="str">
        <f t="shared" si="12"/>
        <v/>
      </c>
      <c r="BH16" s="2" t="str" cm="1">
        <f t="array" ref="BH16">IF(B16="","",SUMPRODUCT(($D$1:$AB$4=$BH$4)*$D16:$AB16))</f>
        <v/>
      </c>
      <c r="BI16" s="15" t="str">
        <f t="shared" si="13"/>
        <v/>
      </c>
      <c r="BJ16" s="2" t="str" cm="1">
        <f t="array" ref="BJ16">IF(B16="","",SUMPRODUCT(($D$1:$AB$4=$BJ$4)*$D16:$AB16))</f>
        <v/>
      </c>
      <c r="BK16" s="15" t="str">
        <f t="shared" si="14"/>
        <v/>
      </c>
      <c r="BL16" s="2" t="str" cm="1">
        <f t="array" ref="BL16">IF(B16="","",SUMPRODUCT(($D$1:$AB$4=$BL$4)*$D16:$AB16))</f>
        <v/>
      </c>
      <c r="BM16" s="15" t="str">
        <f t="shared" si="15"/>
        <v/>
      </c>
      <c r="BN16" s="2" t="str" cm="1">
        <f t="array" ref="BN16">IF(B16="","",SUMPRODUCT(($D$1:$AB$4=$BN$4)*$D16:$AB16))</f>
        <v/>
      </c>
      <c r="BO16" s="15" t="str">
        <f t="shared" si="16"/>
        <v/>
      </c>
      <c r="BP16" s="2" t="str" cm="1">
        <f t="array" ref="BP16">IF(B16="","",SUMPRODUCT(($D$1:$AB$4=$BP$4)*$D16:$AB16))</f>
        <v/>
      </c>
      <c r="BQ16" s="15" t="str">
        <f t="shared" si="17"/>
        <v/>
      </c>
      <c r="BR16" s="2" t="str" cm="1">
        <f t="array" ref="BR16">IF(B16="","",SUMPRODUCT(($D$1:$AB$4=$BR$4)*$D16:$AB16))</f>
        <v/>
      </c>
      <c r="BS16" s="15" t="str">
        <f t="shared" si="18"/>
        <v/>
      </c>
      <c r="BT16" s="2" t="str" cm="1">
        <f t="array" ref="BT16">IF(B16="","",SUMPRODUCT(($D$1:$AB$4=$BT$4)*$D16:$AB16))</f>
        <v/>
      </c>
      <c r="BU16" s="15" t="str">
        <f t="shared" si="19"/>
        <v/>
      </c>
      <c r="BV16" s="2" t="str" cm="1">
        <f t="array" ref="BV16">IF(B16="","",SUMPRODUCT(($D$1:$AB$4=$BV$4)*$D16:$AB16))</f>
        <v/>
      </c>
      <c r="BW16" s="15" t="str">
        <f t="shared" si="20"/>
        <v/>
      </c>
      <c r="BX16" s="2" t="str" cm="1">
        <f t="array" ref="BX16">IF(B16="","",SUMPRODUCT(($D$1:$AB$4=$BX$4)*$D16:$AB16))</f>
        <v/>
      </c>
      <c r="BY16" s="15" t="str">
        <f t="shared" si="21"/>
        <v/>
      </c>
      <c r="BZ16" s="2" t="str" cm="1">
        <f t="array" ref="BZ16">IF(B16="","",SUMPRODUCT(($D$1:$AB$4=$BZ$4)*$D16:$AB16))</f>
        <v/>
      </c>
      <c r="CA16" s="15" t="str">
        <f t="shared" si="22"/>
        <v/>
      </c>
      <c r="CB16" s="2" t="str" cm="1">
        <f t="array" ref="CB16">IF(B16="","",SUMPRODUCT(($D$1:$AB$4=$CB$4)*$D16:$AB16))</f>
        <v/>
      </c>
      <c r="CC16" s="15" t="str">
        <f t="shared" si="23"/>
        <v/>
      </c>
      <c r="CD16" s="2" t="str" cm="1">
        <f t="array" ref="CD16">IF(B16="","",SUMPRODUCT(($D$1:$AB$4=$CD$4)*$D16:$AB16))</f>
        <v/>
      </c>
      <c r="CE16" s="15" t="str">
        <f t="shared" si="24"/>
        <v/>
      </c>
      <c r="CF16" s="2" t="str" cm="1">
        <f t="array" ref="CF16">IF(B16="","",SUMPRODUCT(($D$1:$AB$4=$CF$4)*$D16:$AB16))</f>
        <v/>
      </c>
      <c r="CG16" s="15" t="str">
        <f t="shared" si="25"/>
        <v/>
      </c>
      <c r="CH16" s="2" t="str" cm="1">
        <f t="array" ref="CH16">IF(B16="","",SUMPRODUCT(($D$1:$AB$4=$CH$4)*$D16:$AB16))</f>
        <v/>
      </c>
      <c r="CI16" s="15" t="str">
        <f t="shared" si="26"/>
        <v/>
      </c>
      <c r="FS16" t="e">
        <v>#DIV/0!</v>
      </c>
    </row>
    <row r="17" spans="1:175">
      <c r="A17" s="7">
        <v>12</v>
      </c>
      <c r="D17" s="97"/>
      <c r="E17" s="97"/>
      <c r="F17" s="97"/>
      <c r="G17" s="86"/>
      <c r="H17" s="86"/>
      <c r="I17" s="98"/>
      <c r="J17" s="102"/>
      <c r="K17" s="87"/>
      <c r="L17" s="87"/>
      <c r="M17" s="87"/>
      <c r="N17" s="87"/>
      <c r="O17" s="103"/>
      <c r="P17" s="107"/>
      <c r="Q17" s="88"/>
      <c r="R17" s="88"/>
      <c r="S17" s="88"/>
      <c r="T17" s="88"/>
      <c r="U17" s="108"/>
      <c r="V17" s="113"/>
      <c r="W17" s="89"/>
      <c r="X17" s="89"/>
      <c r="Y17" s="89"/>
      <c r="Z17" s="89"/>
      <c r="AA17" s="89"/>
      <c r="AB17" s="169"/>
      <c r="AC17" s="171" t="str">
        <f t="shared" si="27"/>
        <v/>
      </c>
      <c r="AD17" s="172" t="str">
        <f t="shared" si="1"/>
        <v/>
      </c>
      <c r="AL17" s="2" t="str" cm="1">
        <f t="array" ref="AL17">IF(B17="","",SUMPRODUCT(($D$1:$AB$4=$AL$4)*D17:AB17))</f>
        <v/>
      </c>
      <c r="AM17" s="15" t="str">
        <f t="shared" si="2"/>
        <v/>
      </c>
      <c r="AN17" s="2" t="str" cm="1">
        <f t="array" ref="AN17">IF(B17="","",SUMPRODUCT(($D$1:$AB$4=$AN$4)*D17:AB17))</f>
        <v/>
      </c>
      <c r="AO17" s="15" t="str">
        <f t="shared" si="3"/>
        <v/>
      </c>
      <c r="AP17" s="2" t="str" cm="1">
        <f t="array" ref="AP17">IF(B17="","",SUMPRODUCT(($D$1:$AB$4=$AP$4)*D17:AB17))</f>
        <v/>
      </c>
      <c r="AQ17" s="15" t="str">
        <f t="shared" si="4"/>
        <v/>
      </c>
      <c r="AR17" s="2" t="str" cm="1">
        <f t="array" ref="AR17">IF(B17="","",SUMPRODUCT(($D$1:$AB$4=$AR$4)*D17:AB17))</f>
        <v/>
      </c>
      <c r="AS17" s="15" t="str">
        <f t="shared" si="5"/>
        <v/>
      </c>
      <c r="AT17" s="2" t="str" cm="1">
        <f t="array" ref="AT17">IF(B17="","",SUMPRODUCT(($D$1:$AB$4=$AT$4)*$D17:$AB17))</f>
        <v/>
      </c>
      <c r="AU17" s="15" t="str">
        <f t="shared" si="6"/>
        <v/>
      </c>
      <c r="AV17" s="2" t="str" cm="1">
        <f t="array" ref="AV17">IF(B17="","",SUMPRODUCT(($D$1:$AB$4=$AV$4)*$D17:$AB17))</f>
        <v/>
      </c>
      <c r="AW17" s="15" t="str">
        <f t="shared" si="7"/>
        <v/>
      </c>
      <c r="AX17" s="2" t="str" cm="1">
        <f t="array" ref="AX17">IF(B17="","",SUMPRODUCT(($D$1:$AB$4=$AX$4)*$D17:$AB17))</f>
        <v/>
      </c>
      <c r="AY17" s="15" t="str">
        <f t="shared" si="8"/>
        <v/>
      </c>
      <c r="AZ17" s="2" t="str" cm="1">
        <f t="array" ref="AZ17">IF(B17="","",SUMPRODUCT(($D$1:$AB$4=$AZ$4)*$D17:$AB17))</f>
        <v/>
      </c>
      <c r="BA17" s="15" t="str">
        <f t="shared" si="9"/>
        <v/>
      </c>
      <c r="BB17" s="2" t="str" cm="1">
        <f t="array" ref="BB17">IF(B17="","",SUMPRODUCT(($D$1:$AB$4=$BB$4)*$D17:$AB17))</f>
        <v/>
      </c>
      <c r="BC17" s="15" t="str">
        <f t="shared" si="10"/>
        <v/>
      </c>
      <c r="BD17" s="2" t="str" cm="1">
        <f t="array" ref="BD17">IF(B17="","",SUMPRODUCT(($D$1:$AB$4=$BD$4)*$D17:$AB17))</f>
        <v/>
      </c>
      <c r="BE17" s="15" t="str">
        <f t="shared" si="11"/>
        <v/>
      </c>
      <c r="BF17" s="2" t="str" cm="1">
        <f t="array" ref="BF17">IF(B17="","",SUMPRODUCT(($D$1:$AB$4=$BF$4)*$D17:$AB17))</f>
        <v/>
      </c>
      <c r="BG17" s="15" t="str">
        <f t="shared" si="12"/>
        <v/>
      </c>
      <c r="BH17" s="2" t="str" cm="1">
        <f t="array" ref="BH17">IF(B17="","",SUMPRODUCT(($D$1:$AB$4=$BH$4)*$D17:$AB17))</f>
        <v/>
      </c>
      <c r="BI17" s="15" t="str">
        <f t="shared" si="13"/>
        <v/>
      </c>
      <c r="BJ17" s="2" t="str" cm="1">
        <f t="array" ref="BJ17">IF(B17="","",SUMPRODUCT(($D$1:$AB$4=$BJ$4)*$D17:$AB17))</f>
        <v/>
      </c>
      <c r="BK17" s="15" t="str">
        <f t="shared" si="14"/>
        <v/>
      </c>
      <c r="BL17" s="2" t="str" cm="1">
        <f t="array" ref="BL17">IF(B17="","",SUMPRODUCT(($D$1:$AB$4=$BL$4)*$D17:$AB17))</f>
        <v/>
      </c>
      <c r="BM17" s="15" t="str">
        <f t="shared" si="15"/>
        <v/>
      </c>
      <c r="BN17" s="2" t="str" cm="1">
        <f t="array" ref="BN17">IF(B17="","",SUMPRODUCT(($D$1:$AB$4=$BN$4)*$D17:$AB17))</f>
        <v/>
      </c>
      <c r="BO17" s="15" t="str">
        <f t="shared" si="16"/>
        <v/>
      </c>
      <c r="BP17" s="2" t="str" cm="1">
        <f t="array" ref="BP17">IF(B17="","",SUMPRODUCT(($D$1:$AB$4=$BP$4)*$D17:$AB17))</f>
        <v/>
      </c>
      <c r="BQ17" s="15" t="str">
        <f t="shared" si="17"/>
        <v/>
      </c>
      <c r="BR17" s="2" t="str" cm="1">
        <f t="array" ref="BR17">IF(B17="","",SUMPRODUCT(($D$1:$AB$4=$BR$4)*$D17:$AB17))</f>
        <v/>
      </c>
      <c r="BS17" s="15" t="str">
        <f t="shared" si="18"/>
        <v/>
      </c>
      <c r="BT17" s="2" t="str" cm="1">
        <f t="array" ref="BT17">IF(B17="","",SUMPRODUCT(($D$1:$AB$4=$BT$4)*$D17:$AB17))</f>
        <v/>
      </c>
      <c r="BU17" s="15" t="str">
        <f t="shared" si="19"/>
        <v/>
      </c>
      <c r="BV17" s="2" t="str" cm="1">
        <f t="array" ref="BV17">IF(B17="","",SUMPRODUCT(($D$1:$AB$4=$BV$4)*$D17:$AB17))</f>
        <v/>
      </c>
      <c r="BW17" s="15" t="str">
        <f t="shared" si="20"/>
        <v/>
      </c>
      <c r="BX17" s="2" t="str" cm="1">
        <f t="array" ref="BX17">IF(B17="","",SUMPRODUCT(($D$1:$AB$4=$BX$4)*$D17:$AB17))</f>
        <v/>
      </c>
      <c r="BY17" s="15" t="str">
        <f t="shared" si="21"/>
        <v/>
      </c>
      <c r="BZ17" s="2" t="str" cm="1">
        <f t="array" ref="BZ17">IF(B17="","",SUMPRODUCT(($D$1:$AB$4=$BZ$4)*$D17:$AB17))</f>
        <v/>
      </c>
      <c r="CA17" s="15" t="str">
        <f t="shared" si="22"/>
        <v/>
      </c>
      <c r="CB17" s="2" t="str" cm="1">
        <f t="array" ref="CB17">IF(B17="","",SUMPRODUCT(($D$1:$AB$4=$CB$4)*$D17:$AB17))</f>
        <v/>
      </c>
      <c r="CC17" s="15" t="str">
        <f t="shared" si="23"/>
        <v/>
      </c>
      <c r="CD17" s="2" t="str" cm="1">
        <f t="array" ref="CD17">IF(B17="","",SUMPRODUCT(($D$1:$AB$4=$CD$4)*$D17:$AB17))</f>
        <v/>
      </c>
      <c r="CE17" s="15" t="str">
        <f t="shared" si="24"/>
        <v/>
      </c>
      <c r="CF17" s="2" t="str" cm="1">
        <f t="array" ref="CF17">IF(B17="","",SUMPRODUCT(($D$1:$AB$4=$CF$4)*$D17:$AB17))</f>
        <v/>
      </c>
      <c r="CG17" s="15" t="str">
        <f t="shared" si="25"/>
        <v/>
      </c>
      <c r="CH17" s="2" t="str" cm="1">
        <f t="array" ref="CH17">IF(B17="","",SUMPRODUCT(($D$1:$AB$4=$CH$4)*$D17:$AB17))</f>
        <v/>
      </c>
      <c r="CI17" s="15" t="str">
        <f t="shared" si="26"/>
        <v/>
      </c>
      <c r="FS17" t="e">
        <v>#DIV/0!</v>
      </c>
    </row>
    <row r="18" spans="1:175">
      <c r="A18" s="6">
        <v>13</v>
      </c>
      <c r="D18" s="97"/>
      <c r="E18" s="97"/>
      <c r="F18" s="97"/>
      <c r="G18" s="86"/>
      <c r="H18" s="86"/>
      <c r="I18" s="98"/>
      <c r="J18" s="102"/>
      <c r="K18" s="87"/>
      <c r="L18" s="87"/>
      <c r="M18" s="87"/>
      <c r="N18" s="87"/>
      <c r="O18" s="103"/>
      <c r="P18" s="107"/>
      <c r="Q18" s="88"/>
      <c r="R18" s="88"/>
      <c r="S18" s="88"/>
      <c r="T18" s="88"/>
      <c r="U18" s="108"/>
      <c r="V18" s="113"/>
      <c r="W18" s="89"/>
      <c r="X18" s="89"/>
      <c r="Y18" s="89"/>
      <c r="Z18" s="89"/>
      <c r="AA18" s="89"/>
      <c r="AB18" s="169"/>
      <c r="AC18" s="171" t="str">
        <f t="shared" si="27"/>
        <v/>
      </c>
      <c r="AD18" s="172" t="str">
        <f t="shared" si="1"/>
        <v/>
      </c>
      <c r="AL18" s="2" t="str" cm="1">
        <f t="array" ref="AL18">IF(B18="","",SUMPRODUCT(($D$1:$AB$4=$AL$4)*D18:AB18))</f>
        <v/>
      </c>
      <c r="AM18" s="15" t="str">
        <f t="shared" si="2"/>
        <v/>
      </c>
      <c r="AN18" s="2" t="str" cm="1">
        <f t="array" ref="AN18">IF(B18="","",SUMPRODUCT(($D$1:$AB$4=$AN$4)*D18:AB18))</f>
        <v/>
      </c>
      <c r="AO18" s="15" t="str">
        <f t="shared" si="3"/>
        <v/>
      </c>
      <c r="AP18" s="2" t="str" cm="1">
        <f t="array" ref="AP18">IF(B18="","",SUMPRODUCT(($D$1:$AB$4=$AP$4)*D18:AB18))</f>
        <v/>
      </c>
      <c r="AQ18" s="15" t="str">
        <f t="shared" si="4"/>
        <v/>
      </c>
      <c r="AR18" s="2" t="str" cm="1">
        <f t="array" ref="AR18">IF(B18="","",SUMPRODUCT(($D$1:$AB$4=$AR$4)*D18:AB18))</f>
        <v/>
      </c>
      <c r="AS18" s="15" t="str">
        <f t="shared" si="5"/>
        <v/>
      </c>
      <c r="AT18" s="2" t="str" cm="1">
        <f t="array" ref="AT18">IF(B18="","",SUMPRODUCT(($D$1:$AB$4=$AT$4)*$D18:$AB18))</f>
        <v/>
      </c>
      <c r="AU18" s="15" t="str">
        <f t="shared" si="6"/>
        <v/>
      </c>
      <c r="AV18" s="2" t="str" cm="1">
        <f t="array" ref="AV18">IF(B18="","",SUMPRODUCT(($D$1:$AB$4=$AV$4)*$D18:$AB18))</f>
        <v/>
      </c>
      <c r="AW18" s="15" t="str">
        <f t="shared" si="7"/>
        <v/>
      </c>
      <c r="AX18" s="2" t="str" cm="1">
        <f t="array" ref="AX18">IF(B18="","",SUMPRODUCT(($D$1:$AB$4=$AX$4)*$D18:$AB18))</f>
        <v/>
      </c>
      <c r="AY18" s="15" t="str">
        <f t="shared" si="8"/>
        <v/>
      </c>
      <c r="AZ18" s="2" t="str" cm="1">
        <f t="array" ref="AZ18">IF(B18="","",SUMPRODUCT(($D$1:$AB$4=$AZ$4)*$D18:$AB18))</f>
        <v/>
      </c>
      <c r="BA18" s="15" t="str">
        <f t="shared" si="9"/>
        <v/>
      </c>
      <c r="BB18" s="2" t="str" cm="1">
        <f t="array" ref="BB18">IF(B18="","",SUMPRODUCT(($D$1:$AB$4=$BB$4)*$D18:$AB18))</f>
        <v/>
      </c>
      <c r="BC18" s="15" t="str">
        <f t="shared" si="10"/>
        <v/>
      </c>
      <c r="BD18" s="2" t="str" cm="1">
        <f t="array" ref="BD18">IF(B18="","",SUMPRODUCT(($D$1:$AB$4=$BD$4)*$D18:$AB18))</f>
        <v/>
      </c>
      <c r="BE18" s="15" t="str">
        <f t="shared" si="11"/>
        <v/>
      </c>
      <c r="BF18" s="2" t="str" cm="1">
        <f t="array" ref="BF18">IF(B18="","",SUMPRODUCT(($D$1:$AB$4=$BF$4)*$D18:$AB18))</f>
        <v/>
      </c>
      <c r="BG18" s="15" t="str">
        <f t="shared" si="12"/>
        <v/>
      </c>
      <c r="BH18" s="2" t="str" cm="1">
        <f t="array" ref="BH18">IF(B18="","",SUMPRODUCT(($D$1:$AB$4=$BH$4)*$D18:$AB18))</f>
        <v/>
      </c>
      <c r="BI18" s="15" t="str">
        <f t="shared" si="13"/>
        <v/>
      </c>
      <c r="BJ18" s="2" t="str" cm="1">
        <f t="array" ref="BJ18">IF(B18="","",SUMPRODUCT(($D$1:$AB$4=$BJ$4)*$D18:$AB18))</f>
        <v/>
      </c>
      <c r="BK18" s="15" t="str">
        <f t="shared" si="14"/>
        <v/>
      </c>
      <c r="BL18" s="2" t="str" cm="1">
        <f t="array" ref="BL18">IF(B18="","",SUMPRODUCT(($D$1:$AB$4=$BL$4)*$D18:$AB18))</f>
        <v/>
      </c>
      <c r="BM18" s="15" t="str">
        <f t="shared" si="15"/>
        <v/>
      </c>
      <c r="BN18" s="2" t="str" cm="1">
        <f t="array" ref="BN18">IF(B18="","",SUMPRODUCT(($D$1:$AB$4=$BN$4)*$D18:$AB18))</f>
        <v/>
      </c>
      <c r="BO18" s="15" t="str">
        <f t="shared" si="16"/>
        <v/>
      </c>
      <c r="BP18" s="2" t="str" cm="1">
        <f t="array" ref="BP18">IF(B18="","",SUMPRODUCT(($D$1:$AB$4=$BP$4)*$D18:$AB18))</f>
        <v/>
      </c>
      <c r="BQ18" s="15" t="str">
        <f t="shared" si="17"/>
        <v/>
      </c>
      <c r="BR18" s="2" t="str" cm="1">
        <f t="array" ref="BR18">IF(B18="","",SUMPRODUCT(($D$1:$AB$4=$BR$4)*$D18:$AB18))</f>
        <v/>
      </c>
      <c r="BS18" s="15" t="str">
        <f t="shared" si="18"/>
        <v/>
      </c>
      <c r="BT18" s="2" t="str" cm="1">
        <f t="array" ref="BT18">IF(B18="","",SUMPRODUCT(($D$1:$AB$4=$BT$4)*$D18:$AB18))</f>
        <v/>
      </c>
      <c r="BU18" s="15" t="str">
        <f t="shared" si="19"/>
        <v/>
      </c>
      <c r="BV18" s="2" t="str" cm="1">
        <f t="array" ref="BV18">IF(B18="","",SUMPRODUCT(($D$1:$AB$4=$BV$4)*$D18:$AB18))</f>
        <v/>
      </c>
      <c r="BW18" s="15" t="str">
        <f t="shared" si="20"/>
        <v/>
      </c>
      <c r="BX18" s="2" t="str" cm="1">
        <f t="array" ref="BX18">IF(B18="","",SUMPRODUCT(($D$1:$AB$4=$BX$4)*$D18:$AB18))</f>
        <v/>
      </c>
      <c r="BY18" s="15" t="str">
        <f t="shared" si="21"/>
        <v/>
      </c>
      <c r="BZ18" s="2" t="str" cm="1">
        <f t="array" ref="BZ18">IF(B18="","",SUMPRODUCT(($D$1:$AB$4=$BZ$4)*$D18:$AB18))</f>
        <v/>
      </c>
      <c r="CA18" s="15" t="str">
        <f t="shared" si="22"/>
        <v/>
      </c>
      <c r="CB18" s="2" t="str" cm="1">
        <f t="array" ref="CB18">IF(B18="","",SUMPRODUCT(($D$1:$AB$4=$CB$4)*$D18:$AB18))</f>
        <v/>
      </c>
      <c r="CC18" s="15" t="str">
        <f t="shared" si="23"/>
        <v/>
      </c>
      <c r="CD18" s="2" t="str" cm="1">
        <f t="array" ref="CD18">IF(B18="","",SUMPRODUCT(($D$1:$AB$4=$CD$4)*$D18:$AB18))</f>
        <v/>
      </c>
      <c r="CE18" s="15" t="str">
        <f t="shared" si="24"/>
        <v/>
      </c>
      <c r="CF18" s="2" t="str" cm="1">
        <f t="array" ref="CF18">IF(B18="","",SUMPRODUCT(($D$1:$AB$4=$CF$4)*$D18:$AB18))</f>
        <v/>
      </c>
      <c r="CG18" s="15" t="str">
        <f t="shared" si="25"/>
        <v/>
      </c>
      <c r="CH18" s="2" t="str" cm="1">
        <f t="array" ref="CH18">IF(B18="","",SUMPRODUCT(($D$1:$AB$4=$CH$4)*$D18:$AB18))</f>
        <v/>
      </c>
      <c r="CI18" s="15" t="str">
        <f t="shared" si="26"/>
        <v/>
      </c>
      <c r="FS18" t="e">
        <v>#DIV/0!</v>
      </c>
    </row>
    <row r="19" spans="1:175">
      <c r="A19" s="7">
        <v>14</v>
      </c>
      <c r="D19" s="97"/>
      <c r="E19" s="97"/>
      <c r="F19" s="97"/>
      <c r="G19" s="86"/>
      <c r="H19" s="86"/>
      <c r="I19" s="98"/>
      <c r="J19" s="102"/>
      <c r="K19" s="87"/>
      <c r="L19" s="87"/>
      <c r="M19" s="87"/>
      <c r="N19" s="87"/>
      <c r="O19" s="103"/>
      <c r="P19" s="107"/>
      <c r="Q19" s="88"/>
      <c r="R19" s="88"/>
      <c r="S19" s="88"/>
      <c r="T19" s="88"/>
      <c r="U19" s="108"/>
      <c r="V19" s="113"/>
      <c r="W19" s="89"/>
      <c r="X19" s="89"/>
      <c r="Y19" s="89"/>
      <c r="Z19" s="89"/>
      <c r="AA19" s="89"/>
      <c r="AB19" s="169"/>
      <c r="AC19" s="171" t="str">
        <f t="shared" si="27"/>
        <v/>
      </c>
      <c r="AD19" s="172" t="str">
        <f t="shared" si="1"/>
        <v/>
      </c>
      <c r="AL19" s="2" t="str" cm="1">
        <f t="array" ref="AL19">IF(B19="","",SUMPRODUCT(($D$1:$AB$4=$AL$4)*D19:AB19))</f>
        <v/>
      </c>
      <c r="AM19" s="15" t="str">
        <f t="shared" si="2"/>
        <v/>
      </c>
      <c r="AN19" s="2" t="str" cm="1">
        <f t="array" ref="AN19">IF(B19="","",SUMPRODUCT(($D$1:$AB$4=$AN$4)*D19:AB19))</f>
        <v/>
      </c>
      <c r="AO19" s="15" t="str">
        <f t="shared" si="3"/>
        <v/>
      </c>
      <c r="AP19" s="2" t="str" cm="1">
        <f t="array" ref="AP19">IF(B19="","",SUMPRODUCT(($D$1:$AB$4=$AP$4)*D19:AB19))</f>
        <v/>
      </c>
      <c r="AQ19" s="15" t="str">
        <f t="shared" si="4"/>
        <v/>
      </c>
      <c r="AR19" s="2" t="str" cm="1">
        <f t="array" ref="AR19">IF(B19="","",SUMPRODUCT(($D$1:$AB$4=$AR$4)*D19:AB19))</f>
        <v/>
      </c>
      <c r="AS19" s="15" t="str">
        <f t="shared" si="5"/>
        <v/>
      </c>
      <c r="AT19" s="2" t="str" cm="1">
        <f t="array" ref="AT19">IF(B19="","",SUMPRODUCT(($D$1:$AB$4=$AT$4)*$D19:$AB19))</f>
        <v/>
      </c>
      <c r="AU19" s="15" t="str">
        <f t="shared" si="6"/>
        <v/>
      </c>
      <c r="AV19" s="2" t="str" cm="1">
        <f t="array" ref="AV19">IF(B19="","",SUMPRODUCT(($D$1:$AB$4=$AV$4)*$D19:$AB19))</f>
        <v/>
      </c>
      <c r="AW19" s="15" t="str">
        <f t="shared" si="7"/>
        <v/>
      </c>
      <c r="AX19" s="2" t="str" cm="1">
        <f t="array" ref="AX19">IF(B19="","",SUMPRODUCT(($D$1:$AB$4=$AX$4)*$D19:$AB19))</f>
        <v/>
      </c>
      <c r="AY19" s="15" t="str">
        <f t="shared" si="8"/>
        <v/>
      </c>
      <c r="AZ19" s="2" t="str" cm="1">
        <f t="array" ref="AZ19">IF(B19="","",SUMPRODUCT(($D$1:$AB$4=$AZ$4)*$D19:$AB19))</f>
        <v/>
      </c>
      <c r="BA19" s="15" t="str">
        <f t="shared" si="9"/>
        <v/>
      </c>
      <c r="BB19" s="2" t="str" cm="1">
        <f t="array" ref="BB19">IF(B19="","",SUMPRODUCT(($D$1:$AB$4=$BB$4)*$D19:$AB19))</f>
        <v/>
      </c>
      <c r="BC19" s="15" t="str">
        <f t="shared" si="10"/>
        <v/>
      </c>
      <c r="BD19" s="2" t="str" cm="1">
        <f t="array" ref="BD19">IF(B19="","",SUMPRODUCT(($D$1:$AB$4=$BD$4)*$D19:$AB19))</f>
        <v/>
      </c>
      <c r="BE19" s="15" t="str">
        <f t="shared" si="11"/>
        <v/>
      </c>
      <c r="BF19" s="2" t="str" cm="1">
        <f t="array" ref="BF19">IF(B19="","",SUMPRODUCT(($D$1:$AB$4=$BF$4)*$D19:$AB19))</f>
        <v/>
      </c>
      <c r="BG19" s="15" t="str">
        <f t="shared" si="12"/>
        <v/>
      </c>
      <c r="BH19" s="2" t="str" cm="1">
        <f t="array" ref="BH19">IF(B19="","",SUMPRODUCT(($D$1:$AB$4=$BH$4)*$D19:$AB19))</f>
        <v/>
      </c>
      <c r="BI19" s="15" t="str">
        <f t="shared" si="13"/>
        <v/>
      </c>
      <c r="BJ19" s="2" t="str" cm="1">
        <f t="array" ref="BJ19">IF(B19="","",SUMPRODUCT(($D$1:$AB$4=$BJ$4)*$D19:$AB19))</f>
        <v/>
      </c>
      <c r="BK19" s="15" t="str">
        <f t="shared" si="14"/>
        <v/>
      </c>
      <c r="BL19" s="2" t="str" cm="1">
        <f t="array" ref="BL19">IF(B19="","",SUMPRODUCT(($D$1:$AB$4=$BL$4)*$D19:$AB19))</f>
        <v/>
      </c>
      <c r="BM19" s="15" t="str">
        <f t="shared" si="15"/>
        <v/>
      </c>
      <c r="BN19" s="2" t="str" cm="1">
        <f t="array" ref="BN19">IF(B19="","",SUMPRODUCT(($D$1:$AB$4=$BN$4)*$D19:$AB19))</f>
        <v/>
      </c>
      <c r="BO19" s="15" t="str">
        <f t="shared" si="16"/>
        <v/>
      </c>
      <c r="BP19" s="2" t="str" cm="1">
        <f t="array" ref="BP19">IF(B19="","",SUMPRODUCT(($D$1:$AB$4=$BP$4)*$D19:$AB19))</f>
        <v/>
      </c>
      <c r="BQ19" s="15" t="str">
        <f t="shared" si="17"/>
        <v/>
      </c>
      <c r="BR19" s="2" t="str" cm="1">
        <f t="array" ref="BR19">IF(B19="","",SUMPRODUCT(($D$1:$AB$4=$BR$4)*$D19:$AB19))</f>
        <v/>
      </c>
      <c r="BS19" s="15" t="str">
        <f t="shared" si="18"/>
        <v/>
      </c>
      <c r="BT19" s="2" t="str" cm="1">
        <f t="array" ref="BT19">IF(B19="","",SUMPRODUCT(($D$1:$AB$4=$BT$4)*$D19:$AB19))</f>
        <v/>
      </c>
      <c r="BU19" s="15" t="str">
        <f t="shared" si="19"/>
        <v/>
      </c>
      <c r="BV19" s="2" t="str" cm="1">
        <f t="array" ref="BV19">IF(B19="","",SUMPRODUCT(($D$1:$AB$4=$BV$4)*$D19:$AB19))</f>
        <v/>
      </c>
      <c r="BW19" s="15" t="str">
        <f t="shared" si="20"/>
        <v/>
      </c>
      <c r="BX19" s="2" t="str" cm="1">
        <f t="array" ref="BX19">IF(B19="","",SUMPRODUCT(($D$1:$AB$4=$BX$4)*$D19:$AB19))</f>
        <v/>
      </c>
      <c r="BY19" s="15" t="str">
        <f t="shared" si="21"/>
        <v/>
      </c>
      <c r="BZ19" s="2" t="str" cm="1">
        <f t="array" ref="BZ19">IF(B19="","",SUMPRODUCT(($D$1:$AB$4=$BZ$4)*$D19:$AB19))</f>
        <v/>
      </c>
      <c r="CA19" s="15" t="str">
        <f t="shared" si="22"/>
        <v/>
      </c>
      <c r="CB19" s="2" t="str" cm="1">
        <f t="array" ref="CB19">IF(B19="","",SUMPRODUCT(($D$1:$AB$4=$CB$4)*$D19:$AB19))</f>
        <v/>
      </c>
      <c r="CC19" s="15" t="str">
        <f t="shared" si="23"/>
        <v/>
      </c>
      <c r="CD19" s="2" t="str" cm="1">
        <f t="array" ref="CD19">IF(B19="","",SUMPRODUCT(($D$1:$AB$4=$CD$4)*$D19:$AB19))</f>
        <v/>
      </c>
      <c r="CE19" s="15" t="str">
        <f t="shared" si="24"/>
        <v/>
      </c>
      <c r="CF19" s="2" t="str" cm="1">
        <f t="array" ref="CF19">IF(B19="","",SUMPRODUCT(($D$1:$AB$4=$CF$4)*$D19:$AB19))</f>
        <v/>
      </c>
      <c r="CG19" s="15" t="str">
        <f t="shared" si="25"/>
        <v/>
      </c>
      <c r="CH19" s="2" t="str" cm="1">
        <f t="array" ref="CH19">IF(B19="","",SUMPRODUCT(($D$1:$AB$4=$CH$4)*$D19:$AB19))</f>
        <v/>
      </c>
      <c r="CI19" s="15" t="str">
        <f t="shared" si="26"/>
        <v/>
      </c>
      <c r="FS19" t="e">
        <v>#DIV/0!</v>
      </c>
    </row>
    <row r="20" spans="1:175">
      <c r="A20" s="6">
        <v>15</v>
      </c>
      <c r="D20" s="97"/>
      <c r="E20" s="86"/>
      <c r="F20" s="86"/>
      <c r="G20" s="86"/>
      <c r="H20" s="86"/>
      <c r="I20" s="98"/>
      <c r="J20" s="102"/>
      <c r="K20" s="87"/>
      <c r="L20" s="87"/>
      <c r="M20" s="87"/>
      <c r="N20" s="87"/>
      <c r="O20" s="103"/>
      <c r="P20" s="107"/>
      <c r="Q20" s="88"/>
      <c r="R20" s="88"/>
      <c r="S20" s="88"/>
      <c r="T20" s="88"/>
      <c r="U20" s="108"/>
      <c r="V20" s="113"/>
      <c r="W20" s="89"/>
      <c r="X20" s="89"/>
      <c r="Y20" s="89"/>
      <c r="Z20" s="89"/>
      <c r="AA20" s="89"/>
      <c r="AB20" s="169"/>
      <c r="AC20" s="171" t="str">
        <f t="shared" si="27"/>
        <v/>
      </c>
      <c r="AD20" s="172" t="str">
        <f t="shared" si="1"/>
        <v/>
      </c>
      <c r="AL20" s="2" t="str" cm="1">
        <f t="array" ref="AL20">IF(B20="","",SUMPRODUCT(($D$1:$AB$4=$AL$4)*D20:AB20))</f>
        <v/>
      </c>
      <c r="AM20" s="15" t="str">
        <f t="shared" si="2"/>
        <v/>
      </c>
      <c r="AN20" s="2" t="str" cm="1">
        <f t="array" ref="AN20">IF(B20="","",SUMPRODUCT(($D$1:$AB$4=$AN$4)*D20:AB20))</f>
        <v/>
      </c>
      <c r="AO20" s="15" t="str">
        <f t="shared" si="3"/>
        <v/>
      </c>
      <c r="AP20" s="2" t="str" cm="1">
        <f t="array" ref="AP20">IF(B20="","",SUMPRODUCT(($D$1:$AB$4=$AP$4)*D20:AB20))</f>
        <v/>
      </c>
      <c r="AQ20" s="15" t="str">
        <f t="shared" si="4"/>
        <v/>
      </c>
      <c r="AR20" s="2" t="str" cm="1">
        <f t="array" ref="AR20">IF(B20="","",SUMPRODUCT(($D$1:$AB$4=$AR$4)*D20:AB20))</f>
        <v/>
      </c>
      <c r="AS20" s="15" t="str">
        <f t="shared" si="5"/>
        <v/>
      </c>
      <c r="AT20" s="2" t="str" cm="1">
        <f t="array" ref="AT20">IF(B20="","",SUMPRODUCT(($D$1:$AB$4=$AT$4)*$D20:$AB20))</f>
        <v/>
      </c>
      <c r="AU20" s="15" t="str">
        <f t="shared" si="6"/>
        <v/>
      </c>
      <c r="AV20" s="2" t="str" cm="1">
        <f t="array" ref="AV20">IF(B20="","",SUMPRODUCT(($D$1:$AB$4=$AV$4)*$D20:$AB20))</f>
        <v/>
      </c>
      <c r="AW20" s="15" t="str">
        <f t="shared" si="7"/>
        <v/>
      </c>
      <c r="AX20" s="2" t="str" cm="1">
        <f t="array" ref="AX20">IF(B20="","",SUMPRODUCT(($D$1:$AB$4=$AX$4)*$D20:$AB20))</f>
        <v/>
      </c>
      <c r="AY20" s="15" t="str">
        <f t="shared" si="8"/>
        <v/>
      </c>
      <c r="AZ20" s="2" t="str" cm="1">
        <f t="array" ref="AZ20">IF(B20="","",SUMPRODUCT(($D$1:$AB$4=$AZ$4)*$D20:$AB20))</f>
        <v/>
      </c>
      <c r="BA20" s="15" t="str">
        <f t="shared" si="9"/>
        <v/>
      </c>
      <c r="BB20" s="2" t="str" cm="1">
        <f t="array" ref="BB20">IF(B20="","",SUMPRODUCT(($D$1:$AB$4=$BB$4)*$D20:$AB20))</f>
        <v/>
      </c>
      <c r="BC20" s="15" t="str">
        <f t="shared" si="10"/>
        <v/>
      </c>
      <c r="BD20" s="2" t="str" cm="1">
        <f t="array" ref="BD20">IF(B20="","",SUMPRODUCT(($D$1:$AB$4=$BD$4)*$D20:$AB20))</f>
        <v/>
      </c>
      <c r="BE20" s="15" t="str">
        <f t="shared" si="11"/>
        <v/>
      </c>
      <c r="BF20" s="2" t="str" cm="1">
        <f t="array" ref="BF20">IF(B20="","",SUMPRODUCT(($D$1:$AB$4=$BF$4)*$D20:$AB20))</f>
        <v/>
      </c>
      <c r="BG20" s="15" t="str">
        <f t="shared" si="12"/>
        <v/>
      </c>
      <c r="BH20" s="2" t="str" cm="1">
        <f t="array" ref="BH20">IF(B20="","",SUMPRODUCT(($D$1:$AB$4=$BH$4)*$D20:$AB20))</f>
        <v/>
      </c>
      <c r="BI20" s="15" t="str">
        <f t="shared" si="13"/>
        <v/>
      </c>
      <c r="BJ20" s="2" t="str" cm="1">
        <f t="array" ref="BJ20">IF(B20="","",SUMPRODUCT(($D$1:$AB$4=$BJ$4)*$D20:$AB20))</f>
        <v/>
      </c>
      <c r="BK20" s="15" t="str">
        <f t="shared" si="14"/>
        <v/>
      </c>
      <c r="BL20" s="2" t="str" cm="1">
        <f t="array" ref="BL20">IF(B20="","",SUMPRODUCT(($D$1:$AB$4=$BL$4)*$D20:$AB20))</f>
        <v/>
      </c>
      <c r="BM20" s="15" t="str">
        <f t="shared" si="15"/>
        <v/>
      </c>
      <c r="BN20" s="2" t="str" cm="1">
        <f t="array" ref="BN20">IF(B20="","",SUMPRODUCT(($D$1:$AB$4=$BN$4)*$D20:$AB20))</f>
        <v/>
      </c>
      <c r="BO20" s="15" t="str">
        <f t="shared" si="16"/>
        <v/>
      </c>
      <c r="BP20" s="2" t="str" cm="1">
        <f t="array" ref="BP20">IF(B20="","",SUMPRODUCT(($D$1:$AB$4=$BP$4)*$D20:$AB20))</f>
        <v/>
      </c>
      <c r="BQ20" s="15" t="str">
        <f t="shared" si="17"/>
        <v/>
      </c>
      <c r="BR20" s="2" t="str" cm="1">
        <f t="array" ref="BR20">IF(B20="","",SUMPRODUCT(($D$1:$AB$4=$BR$4)*$D20:$AB20))</f>
        <v/>
      </c>
      <c r="BS20" s="15" t="str">
        <f t="shared" si="18"/>
        <v/>
      </c>
      <c r="BT20" s="2" t="str" cm="1">
        <f t="array" ref="BT20">IF(B20="","",SUMPRODUCT(($D$1:$AB$4=$BT$4)*$D20:$AB20))</f>
        <v/>
      </c>
      <c r="BU20" s="15" t="str">
        <f t="shared" si="19"/>
        <v/>
      </c>
      <c r="BV20" s="2" t="str" cm="1">
        <f t="array" ref="BV20">IF(B20="","",SUMPRODUCT(($D$1:$AB$4=$BV$4)*$D20:$AB20))</f>
        <v/>
      </c>
      <c r="BW20" s="15" t="str">
        <f t="shared" si="20"/>
        <v/>
      </c>
      <c r="BX20" s="2" t="str" cm="1">
        <f t="array" ref="BX20">IF(B20="","",SUMPRODUCT(($D$1:$AB$4=$BX$4)*$D20:$AB20))</f>
        <v/>
      </c>
      <c r="BY20" s="15" t="str">
        <f t="shared" si="21"/>
        <v/>
      </c>
      <c r="BZ20" s="2" t="str" cm="1">
        <f t="array" ref="BZ20">IF(B20="","",SUMPRODUCT(($D$1:$AB$4=$BZ$4)*$D20:$AB20))</f>
        <v/>
      </c>
      <c r="CA20" s="15" t="str">
        <f t="shared" si="22"/>
        <v/>
      </c>
      <c r="CB20" s="2" t="str" cm="1">
        <f t="array" ref="CB20">IF(B20="","",SUMPRODUCT(($D$1:$AB$4=$CB$4)*$D20:$AB20))</f>
        <v/>
      </c>
      <c r="CC20" s="15" t="str">
        <f t="shared" si="23"/>
        <v/>
      </c>
      <c r="CD20" s="2" t="str" cm="1">
        <f t="array" ref="CD20">IF(B20="","",SUMPRODUCT(($D$1:$AB$4=$CD$4)*$D20:$AB20))</f>
        <v/>
      </c>
      <c r="CE20" s="15" t="str">
        <f t="shared" si="24"/>
        <v/>
      </c>
      <c r="CF20" s="2" t="str" cm="1">
        <f t="array" ref="CF20">IF(B20="","",SUMPRODUCT(($D$1:$AB$4=$CF$4)*$D20:$AB20))</f>
        <v/>
      </c>
      <c r="CG20" s="15" t="str">
        <f t="shared" si="25"/>
        <v/>
      </c>
      <c r="CH20" s="2" t="str" cm="1">
        <f t="array" ref="CH20">IF(B20="","",SUMPRODUCT(($D$1:$AB$4=$CH$4)*$D20:$AB20))</f>
        <v/>
      </c>
      <c r="CI20" s="15" t="str">
        <f t="shared" si="26"/>
        <v/>
      </c>
      <c r="FS20" t="e">
        <v>#DIV/0!</v>
      </c>
    </row>
    <row r="21" spans="1:175">
      <c r="A21" s="7">
        <v>16</v>
      </c>
      <c r="D21" s="97"/>
      <c r="E21" s="86"/>
      <c r="F21" s="86"/>
      <c r="G21" s="86"/>
      <c r="H21" s="86"/>
      <c r="I21" s="98"/>
      <c r="J21" s="102"/>
      <c r="K21" s="87"/>
      <c r="L21" s="87"/>
      <c r="M21" s="87"/>
      <c r="N21" s="87"/>
      <c r="O21" s="103"/>
      <c r="P21" s="107"/>
      <c r="Q21" s="88"/>
      <c r="R21" s="88"/>
      <c r="S21" s="88"/>
      <c r="T21" s="88"/>
      <c r="U21" s="108"/>
      <c r="V21" s="113"/>
      <c r="W21" s="89"/>
      <c r="X21" s="89"/>
      <c r="Y21" s="89"/>
      <c r="Z21" s="89"/>
      <c r="AA21" s="89"/>
      <c r="AB21" s="169"/>
      <c r="AC21" s="171" t="str">
        <f t="shared" si="27"/>
        <v/>
      </c>
      <c r="AD21" s="172" t="str">
        <f t="shared" si="1"/>
        <v/>
      </c>
      <c r="AL21" s="2" t="str" cm="1">
        <f t="array" ref="AL21">IF(B21="","",SUMPRODUCT(($D$1:$AB$4=$AL$4)*D21:AB21))</f>
        <v/>
      </c>
      <c r="AM21" s="15" t="str">
        <f t="shared" si="2"/>
        <v/>
      </c>
      <c r="AN21" s="2" t="str" cm="1">
        <f t="array" ref="AN21">IF(B21="","",SUMPRODUCT(($D$1:$AB$4=$AN$4)*D21:AB21))</f>
        <v/>
      </c>
      <c r="AO21" s="15" t="str">
        <f t="shared" si="3"/>
        <v/>
      </c>
      <c r="AP21" s="2" t="str" cm="1">
        <f t="array" ref="AP21">IF(B21="","",SUMPRODUCT(($D$1:$AB$4=$AP$4)*D21:AB21))</f>
        <v/>
      </c>
      <c r="AQ21" s="15" t="str">
        <f t="shared" si="4"/>
        <v/>
      </c>
      <c r="AR21" s="2" t="str" cm="1">
        <f t="array" ref="AR21">IF(B21="","",SUMPRODUCT(($D$1:$AB$4=$AR$4)*D21:AB21))</f>
        <v/>
      </c>
      <c r="AS21" s="15" t="str">
        <f t="shared" si="5"/>
        <v/>
      </c>
      <c r="AT21" s="2" t="str" cm="1">
        <f t="array" ref="AT21">IF(B21="","",SUMPRODUCT(($D$1:$AB$4=$AT$4)*$D21:$AB21))</f>
        <v/>
      </c>
      <c r="AU21" s="15" t="str">
        <f t="shared" si="6"/>
        <v/>
      </c>
      <c r="AV21" s="2" t="str" cm="1">
        <f t="array" ref="AV21">IF(B21="","",SUMPRODUCT(($D$1:$AB$4=$AV$4)*$D21:$AB21))</f>
        <v/>
      </c>
      <c r="AW21" s="15" t="str">
        <f t="shared" si="7"/>
        <v/>
      </c>
      <c r="AX21" s="2" t="str" cm="1">
        <f t="array" ref="AX21">IF(B21="","",SUMPRODUCT(($D$1:$AB$4=$AX$4)*$D21:$AB21))</f>
        <v/>
      </c>
      <c r="AY21" s="15" t="str">
        <f t="shared" si="8"/>
        <v/>
      </c>
      <c r="AZ21" s="2" t="str" cm="1">
        <f t="array" ref="AZ21">IF(B21="","",SUMPRODUCT(($D$1:$AB$4=$AZ$4)*$D21:$AB21))</f>
        <v/>
      </c>
      <c r="BA21" s="15" t="str">
        <f t="shared" si="9"/>
        <v/>
      </c>
      <c r="BB21" s="2" t="str" cm="1">
        <f t="array" ref="BB21">IF(B21="","",SUMPRODUCT(($D$1:$AB$4=$BB$4)*$D21:$AB21))</f>
        <v/>
      </c>
      <c r="BC21" s="15" t="str">
        <f t="shared" si="10"/>
        <v/>
      </c>
      <c r="BD21" s="2" t="str" cm="1">
        <f t="array" ref="BD21">IF(B21="","",SUMPRODUCT(($D$1:$AB$4=$BD$4)*$D21:$AB21))</f>
        <v/>
      </c>
      <c r="BE21" s="15" t="str">
        <f t="shared" si="11"/>
        <v/>
      </c>
      <c r="BF21" s="2" t="str" cm="1">
        <f t="array" ref="BF21">IF(B21="","",SUMPRODUCT(($D$1:$AB$4=$BF$4)*$D21:$AB21))</f>
        <v/>
      </c>
      <c r="BG21" s="15" t="str">
        <f t="shared" si="12"/>
        <v/>
      </c>
      <c r="BH21" s="2" t="str" cm="1">
        <f t="array" ref="BH21">IF(B21="","",SUMPRODUCT(($D$1:$AB$4=$BH$4)*$D21:$AB21))</f>
        <v/>
      </c>
      <c r="BI21" s="15" t="str">
        <f t="shared" si="13"/>
        <v/>
      </c>
      <c r="BJ21" s="2" t="str" cm="1">
        <f t="array" ref="BJ21">IF(B21="","",SUMPRODUCT(($D$1:$AB$4=$BJ$4)*$D21:$AB21))</f>
        <v/>
      </c>
      <c r="BK21" s="15" t="str">
        <f t="shared" si="14"/>
        <v/>
      </c>
      <c r="BL21" s="2" t="str" cm="1">
        <f t="array" ref="BL21">IF(B21="","",SUMPRODUCT(($D$1:$AB$4=$BL$4)*$D21:$AB21))</f>
        <v/>
      </c>
      <c r="BM21" s="15" t="str">
        <f t="shared" si="15"/>
        <v/>
      </c>
      <c r="BN21" s="2" t="str" cm="1">
        <f t="array" ref="BN21">IF(B21="","",SUMPRODUCT(($D$1:$AB$4=$BN$4)*$D21:$AB21))</f>
        <v/>
      </c>
      <c r="BO21" s="15" t="str">
        <f t="shared" si="16"/>
        <v/>
      </c>
      <c r="BP21" s="2" t="str" cm="1">
        <f t="array" ref="BP21">IF(B21="","",SUMPRODUCT(($D$1:$AB$4=$BP$4)*$D21:$AB21))</f>
        <v/>
      </c>
      <c r="BQ21" s="15" t="str">
        <f t="shared" si="17"/>
        <v/>
      </c>
      <c r="BR21" s="2" t="str" cm="1">
        <f t="array" ref="BR21">IF(B21="","",SUMPRODUCT(($D$1:$AB$4=$BR$4)*$D21:$AB21))</f>
        <v/>
      </c>
      <c r="BS21" s="15" t="str">
        <f t="shared" si="18"/>
        <v/>
      </c>
      <c r="BT21" s="2" t="str" cm="1">
        <f t="array" ref="BT21">IF(B21="","",SUMPRODUCT(($D$1:$AB$4=$BT$4)*$D21:$AB21))</f>
        <v/>
      </c>
      <c r="BU21" s="15" t="str">
        <f t="shared" si="19"/>
        <v/>
      </c>
      <c r="BV21" s="2" t="str" cm="1">
        <f t="array" ref="BV21">IF(B21="","",SUMPRODUCT(($D$1:$AB$4=$BV$4)*$D21:$AB21))</f>
        <v/>
      </c>
      <c r="BW21" s="15" t="str">
        <f t="shared" si="20"/>
        <v/>
      </c>
      <c r="BX21" s="2" t="str" cm="1">
        <f t="array" ref="BX21">IF(B21="","",SUMPRODUCT(($D$1:$AB$4=$BX$4)*$D21:$AB21))</f>
        <v/>
      </c>
      <c r="BY21" s="15" t="str">
        <f t="shared" si="21"/>
        <v/>
      </c>
      <c r="BZ21" s="2" t="str" cm="1">
        <f t="array" ref="BZ21">IF(B21="","",SUMPRODUCT(($D$1:$AB$4=$BZ$4)*$D21:$AB21))</f>
        <v/>
      </c>
      <c r="CA21" s="15" t="str">
        <f t="shared" si="22"/>
        <v/>
      </c>
      <c r="CB21" s="2" t="str" cm="1">
        <f t="array" ref="CB21">IF(B21="","",SUMPRODUCT(($D$1:$AB$4=$CB$4)*$D21:$AB21))</f>
        <v/>
      </c>
      <c r="CC21" s="15" t="str">
        <f t="shared" si="23"/>
        <v/>
      </c>
      <c r="CD21" s="2" t="str" cm="1">
        <f t="array" ref="CD21">IF(B21="","",SUMPRODUCT(($D$1:$AB$4=$CD$4)*$D21:$AB21))</f>
        <v/>
      </c>
      <c r="CE21" s="15" t="str">
        <f t="shared" si="24"/>
        <v/>
      </c>
      <c r="CF21" s="2" t="str" cm="1">
        <f t="array" ref="CF21">IF(B21="","",SUMPRODUCT(($D$1:$AB$4=$CF$4)*$D21:$AB21))</f>
        <v/>
      </c>
      <c r="CG21" s="15" t="str">
        <f t="shared" si="25"/>
        <v/>
      </c>
      <c r="CH21" s="2" t="str" cm="1">
        <f t="array" ref="CH21">IF(B21="","",SUMPRODUCT(($D$1:$AB$4=$CH$4)*$D21:$AB21))</f>
        <v/>
      </c>
      <c r="CI21" s="15" t="str">
        <f t="shared" si="26"/>
        <v/>
      </c>
      <c r="FS21" t="e">
        <v>#DIV/0!</v>
      </c>
    </row>
    <row r="22" spans="1:175">
      <c r="A22" s="6">
        <v>17</v>
      </c>
      <c r="D22" s="97"/>
      <c r="E22" s="86"/>
      <c r="F22" s="86"/>
      <c r="G22" s="86"/>
      <c r="H22" s="86"/>
      <c r="I22" s="98"/>
      <c r="J22" s="102"/>
      <c r="K22" s="87"/>
      <c r="L22" s="87"/>
      <c r="M22" s="87"/>
      <c r="N22" s="87"/>
      <c r="O22" s="103"/>
      <c r="P22" s="107"/>
      <c r="Q22" s="88"/>
      <c r="R22" s="88"/>
      <c r="S22" s="88"/>
      <c r="T22" s="88"/>
      <c r="U22" s="108"/>
      <c r="V22" s="113"/>
      <c r="W22" s="89"/>
      <c r="X22" s="89"/>
      <c r="Y22" s="89"/>
      <c r="Z22" s="89"/>
      <c r="AA22" s="89"/>
      <c r="AB22" s="169"/>
      <c r="AC22" s="171" t="str">
        <f t="shared" si="27"/>
        <v/>
      </c>
      <c r="AD22" s="172" t="str">
        <f t="shared" si="1"/>
        <v/>
      </c>
      <c r="AL22" s="2" t="str" cm="1">
        <f t="array" ref="AL22">IF(B22="","",SUMPRODUCT(($D$1:$AB$4=$AL$4)*D22:AB22))</f>
        <v/>
      </c>
      <c r="AM22" s="15" t="str">
        <f t="shared" si="2"/>
        <v/>
      </c>
      <c r="AN22" s="2" t="str" cm="1">
        <f t="array" ref="AN22">IF(B22="","",SUMPRODUCT(($D$1:$AB$4=$AN$4)*D22:AB22))</f>
        <v/>
      </c>
      <c r="AO22" s="15" t="str">
        <f t="shared" si="3"/>
        <v/>
      </c>
      <c r="AP22" s="2" t="str" cm="1">
        <f t="array" ref="AP22">IF(B22="","",SUMPRODUCT(($D$1:$AB$4=$AP$4)*D22:AB22))</f>
        <v/>
      </c>
      <c r="AQ22" s="15" t="str">
        <f t="shared" si="4"/>
        <v/>
      </c>
      <c r="AR22" s="2" t="str" cm="1">
        <f t="array" ref="AR22">IF(B22="","",SUMPRODUCT(($D$1:$AB$4=$AR$4)*D22:AB22))</f>
        <v/>
      </c>
      <c r="AS22" s="15" t="str">
        <f t="shared" si="5"/>
        <v/>
      </c>
      <c r="AT22" s="2" t="str" cm="1">
        <f t="array" ref="AT22">IF(B22="","",SUMPRODUCT(($D$1:$AB$4=$AT$4)*$D22:$AB22))</f>
        <v/>
      </c>
      <c r="AU22" s="15" t="str">
        <f t="shared" si="6"/>
        <v/>
      </c>
      <c r="AV22" s="2" t="str" cm="1">
        <f t="array" ref="AV22">IF(B22="","",SUMPRODUCT(($D$1:$AB$4=$AV$4)*$D22:$AB22))</f>
        <v/>
      </c>
      <c r="AW22" s="15" t="str">
        <f t="shared" si="7"/>
        <v/>
      </c>
      <c r="AX22" s="2" t="str" cm="1">
        <f t="array" ref="AX22">IF(B22="","",SUMPRODUCT(($D$1:$AB$4=$AX$4)*$D22:$AB22))</f>
        <v/>
      </c>
      <c r="AY22" s="15" t="str">
        <f t="shared" si="8"/>
        <v/>
      </c>
      <c r="AZ22" s="2" t="str" cm="1">
        <f t="array" ref="AZ22">IF(B22="","",SUMPRODUCT(($D$1:$AB$4=$AZ$4)*$D22:$AB22))</f>
        <v/>
      </c>
      <c r="BA22" s="15" t="str">
        <f t="shared" si="9"/>
        <v/>
      </c>
      <c r="BB22" s="2" t="str" cm="1">
        <f t="array" ref="BB22">IF(B22="","",SUMPRODUCT(($D$1:$AB$4=$BB$4)*$D22:$AB22))</f>
        <v/>
      </c>
      <c r="BC22" s="15" t="str">
        <f t="shared" si="10"/>
        <v/>
      </c>
      <c r="BD22" s="2" t="str" cm="1">
        <f t="array" ref="BD22">IF(B22="","",SUMPRODUCT(($D$1:$AB$4=$BD$4)*$D22:$AB22))</f>
        <v/>
      </c>
      <c r="BE22" s="15" t="str">
        <f t="shared" si="11"/>
        <v/>
      </c>
      <c r="BF22" s="2" t="str" cm="1">
        <f t="array" ref="BF22">IF(B22="","",SUMPRODUCT(($D$1:$AB$4=$BF$4)*$D22:$AB22))</f>
        <v/>
      </c>
      <c r="BG22" s="15" t="str">
        <f t="shared" si="12"/>
        <v/>
      </c>
      <c r="BH22" s="2" t="str" cm="1">
        <f t="array" ref="BH22">IF(B22="","",SUMPRODUCT(($D$1:$AB$4=$BH$4)*$D22:$AB22))</f>
        <v/>
      </c>
      <c r="BI22" s="15" t="str">
        <f t="shared" si="13"/>
        <v/>
      </c>
      <c r="BJ22" s="2" t="str" cm="1">
        <f t="array" ref="BJ22">IF(B22="","",SUMPRODUCT(($D$1:$AB$4=$BJ$4)*$D22:$AB22))</f>
        <v/>
      </c>
      <c r="BK22" s="15" t="str">
        <f t="shared" si="14"/>
        <v/>
      </c>
      <c r="BL22" s="2" t="str" cm="1">
        <f t="array" ref="BL22">IF(B22="","",SUMPRODUCT(($D$1:$AB$4=$BL$4)*$D22:$AB22))</f>
        <v/>
      </c>
      <c r="BM22" s="15" t="str">
        <f t="shared" si="15"/>
        <v/>
      </c>
      <c r="BN22" s="2" t="str" cm="1">
        <f t="array" ref="BN22">IF(B22="","",SUMPRODUCT(($D$1:$AB$4=$BN$4)*$D22:$AB22))</f>
        <v/>
      </c>
      <c r="BO22" s="15" t="str">
        <f t="shared" si="16"/>
        <v/>
      </c>
      <c r="BP22" s="2" t="str" cm="1">
        <f t="array" ref="BP22">IF(B22="","",SUMPRODUCT(($D$1:$AB$4=$BP$4)*$D22:$AB22))</f>
        <v/>
      </c>
      <c r="BQ22" s="15" t="str">
        <f t="shared" si="17"/>
        <v/>
      </c>
      <c r="BR22" s="2" t="str" cm="1">
        <f t="array" ref="BR22">IF(B22="","",SUMPRODUCT(($D$1:$AB$4=$BR$4)*$D22:$AB22))</f>
        <v/>
      </c>
      <c r="BS22" s="15" t="str">
        <f t="shared" si="18"/>
        <v/>
      </c>
      <c r="BT22" s="2" t="str" cm="1">
        <f t="array" ref="BT22">IF(B22="","",SUMPRODUCT(($D$1:$AB$4=$BT$4)*$D22:$AB22))</f>
        <v/>
      </c>
      <c r="BU22" s="15" t="str">
        <f t="shared" si="19"/>
        <v/>
      </c>
      <c r="BV22" s="2" t="str" cm="1">
        <f t="array" ref="BV22">IF(B22="","",SUMPRODUCT(($D$1:$AB$4=$BV$4)*$D22:$AB22))</f>
        <v/>
      </c>
      <c r="BW22" s="15" t="str">
        <f t="shared" si="20"/>
        <v/>
      </c>
      <c r="BX22" s="2" t="str" cm="1">
        <f t="array" ref="BX22">IF(B22="","",SUMPRODUCT(($D$1:$AB$4=$BX$4)*$D22:$AB22))</f>
        <v/>
      </c>
      <c r="BY22" s="15" t="str">
        <f t="shared" si="21"/>
        <v/>
      </c>
      <c r="BZ22" s="2" t="str" cm="1">
        <f t="array" ref="BZ22">IF(B22="","",SUMPRODUCT(($D$1:$AB$4=$BZ$4)*$D22:$AB22))</f>
        <v/>
      </c>
      <c r="CA22" s="15" t="str">
        <f t="shared" si="22"/>
        <v/>
      </c>
      <c r="CB22" s="2" t="str" cm="1">
        <f t="array" ref="CB22">IF(B22="","",SUMPRODUCT(($D$1:$AB$4=$CB$4)*$D22:$AB22))</f>
        <v/>
      </c>
      <c r="CC22" s="15" t="str">
        <f t="shared" si="23"/>
        <v/>
      </c>
      <c r="CD22" s="2" t="str" cm="1">
        <f t="array" ref="CD22">IF(B22="","",SUMPRODUCT(($D$1:$AB$4=$CD$4)*$D22:$AB22))</f>
        <v/>
      </c>
      <c r="CE22" s="15" t="str">
        <f t="shared" si="24"/>
        <v/>
      </c>
      <c r="CF22" s="2" t="str" cm="1">
        <f t="array" ref="CF22">IF(B22="","",SUMPRODUCT(($D$1:$AB$4=$CF$4)*$D22:$AB22))</f>
        <v/>
      </c>
      <c r="CG22" s="15" t="str">
        <f t="shared" si="25"/>
        <v/>
      </c>
      <c r="CH22" s="2" t="str" cm="1">
        <f t="array" ref="CH22">IF(B22="","",SUMPRODUCT(($D$1:$AB$4=$CH$4)*$D22:$AB22))</f>
        <v/>
      </c>
      <c r="CI22" s="15" t="str">
        <f t="shared" si="26"/>
        <v/>
      </c>
      <c r="FS22" t="e">
        <v>#DIV/0!</v>
      </c>
    </row>
    <row r="23" spans="1:175">
      <c r="A23" s="7">
        <v>18</v>
      </c>
      <c r="D23" s="97"/>
      <c r="E23" s="86"/>
      <c r="F23" s="86"/>
      <c r="G23" s="86"/>
      <c r="H23" s="86"/>
      <c r="I23" s="98"/>
      <c r="J23" s="102"/>
      <c r="K23" s="87"/>
      <c r="L23" s="87"/>
      <c r="M23" s="87"/>
      <c r="N23" s="87"/>
      <c r="O23" s="103"/>
      <c r="P23" s="107"/>
      <c r="Q23" s="88"/>
      <c r="R23" s="88"/>
      <c r="S23" s="88"/>
      <c r="T23" s="88"/>
      <c r="U23" s="108"/>
      <c r="V23" s="113"/>
      <c r="W23" s="89"/>
      <c r="X23" s="89"/>
      <c r="Y23" s="89"/>
      <c r="Z23" s="89"/>
      <c r="AA23" s="89"/>
      <c r="AB23" s="169"/>
      <c r="AC23" s="171" t="str">
        <f t="shared" si="27"/>
        <v/>
      </c>
      <c r="AD23" s="172" t="str">
        <f t="shared" si="1"/>
        <v/>
      </c>
      <c r="AL23" s="2" t="str" cm="1">
        <f t="array" ref="AL23">IF(B23="","",SUMPRODUCT(($D$1:$AB$4=$AL$4)*D23:AB23))</f>
        <v/>
      </c>
      <c r="AM23" s="15" t="str">
        <f t="shared" si="2"/>
        <v/>
      </c>
      <c r="AN23" s="2" t="str" cm="1">
        <f t="array" ref="AN23">IF(B23="","",SUMPRODUCT(($D$1:$AB$4=$AN$4)*D23:AB23))</f>
        <v/>
      </c>
      <c r="AO23" s="15" t="str">
        <f t="shared" si="3"/>
        <v/>
      </c>
      <c r="AP23" s="2" t="str" cm="1">
        <f t="array" ref="AP23">IF(B23="","",SUMPRODUCT(($D$1:$AB$4=$AP$4)*D23:AB23))</f>
        <v/>
      </c>
      <c r="AQ23" s="15" t="str">
        <f t="shared" si="4"/>
        <v/>
      </c>
      <c r="AR23" s="2" t="str" cm="1">
        <f t="array" ref="AR23">IF(B23="","",SUMPRODUCT(($D$1:$AB$4=$AR$4)*D23:AB23))</f>
        <v/>
      </c>
      <c r="AS23" s="15" t="str">
        <f t="shared" si="5"/>
        <v/>
      </c>
      <c r="AT23" s="2" t="str" cm="1">
        <f t="array" ref="AT23">IF(B23="","",SUMPRODUCT(($D$1:$AB$4=$AT$4)*$D23:$AB23))</f>
        <v/>
      </c>
      <c r="AU23" s="15" t="str">
        <f t="shared" si="6"/>
        <v/>
      </c>
      <c r="AV23" s="2" t="str" cm="1">
        <f t="array" ref="AV23">IF(B23="","",SUMPRODUCT(($D$1:$AB$4=$AV$4)*$D23:$AB23))</f>
        <v/>
      </c>
      <c r="AW23" s="15" t="str">
        <f t="shared" si="7"/>
        <v/>
      </c>
      <c r="AX23" s="2" t="str" cm="1">
        <f t="array" ref="AX23">IF(B23="","",SUMPRODUCT(($D$1:$AB$4=$AX$4)*$D23:$AB23))</f>
        <v/>
      </c>
      <c r="AY23" s="15" t="str">
        <f t="shared" si="8"/>
        <v/>
      </c>
      <c r="AZ23" s="2" t="str" cm="1">
        <f t="array" ref="AZ23">IF(B23="","",SUMPRODUCT(($D$1:$AB$4=$AZ$4)*$D23:$AB23))</f>
        <v/>
      </c>
      <c r="BA23" s="15" t="str">
        <f t="shared" si="9"/>
        <v/>
      </c>
      <c r="BB23" s="2" t="str" cm="1">
        <f t="array" ref="BB23">IF(B23="","",SUMPRODUCT(($D$1:$AB$4=$BB$4)*$D23:$AB23))</f>
        <v/>
      </c>
      <c r="BC23" s="15" t="str">
        <f t="shared" si="10"/>
        <v/>
      </c>
      <c r="BD23" s="2" t="str" cm="1">
        <f t="array" ref="BD23">IF(B23="","",SUMPRODUCT(($D$1:$AB$4=$BD$4)*$D23:$AB23))</f>
        <v/>
      </c>
      <c r="BE23" s="15" t="str">
        <f t="shared" si="11"/>
        <v/>
      </c>
      <c r="BF23" s="2" t="str" cm="1">
        <f t="array" ref="BF23">IF(B23="","",SUMPRODUCT(($D$1:$AB$4=$BF$4)*$D23:$AB23))</f>
        <v/>
      </c>
      <c r="BG23" s="15" t="str">
        <f t="shared" si="12"/>
        <v/>
      </c>
      <c r="BH23" s="2" t="str" cm="1">
        <f t="array" ref="BH23">IF(B23="","",SUMPRODUCT(($D$1:$AB$4=$BH$4)*$D23:$AB23))</f>
        <v/>
      </c>
      <c r="BI23" s="15" t="str">
        <f t="shared" si="13"/>
        <v/>
      </c>
      <c r="BJ23" s="2" t="str" cm="1">
        <f t="array" ref="BJ23">IF(B23="","",SUMPRODUCT(($D$1:$AB$4=$BJ$4)*$D23:$AB23))</f>
        <v/>
      </c>
      <c r="BK23" s="15" t="str">
        <f t="shared" si="14"/>
        <v/>
      </c>
      <c r="BL23" s="2" t="str" cm="1">
        <f t="array" ref="BL23">IF(B23="","",SUMPRODUCT(($D$1:$AB$4=$BL$4)*$D23:$AB23))</f>
        <v/>
      </c>
      <c r="BM23" s="15" t="str">
        <f t="shared" si="15"/>
        <v/>
      </c>
      <c r="BN23" s="2" t="str" cm="1">
        <f t="array" ref="BN23">IF(B23="","",SUMPRODUCT(($D$1:$AB$4=$BN$4)*$D23:$AB23))</f>
        <v/>
      </c>
      <c r="BO23" s="15" t="str">
        <f t="shared" si="16"/>
        <v/>
      </c>
      <c r="BP23" s="2" t="str" cm="1">
        <f t="array" ref="BP23">IF(B23="","",SUMPRODUCT(($D$1:$AB$4=$BP$4)*$D23:$AB23))</f>
        <v/>
      </c>
      <c r="BQ23" s="15" t="str">
        <f t="shared" si="17"/>
        <v/>
      </c>
      <c r="BR23" s="2" t="str" cm="1">
        <f t="array" ref="BR23">IF(B23="","",SUMPRODUCT(($D$1:$AB$4=$BR$4)*$D23:$AB23))</f>
        <v/>
      </c>
      <c r="BS23" s="15" t="str">
        <f t="shared" si="18"/>
        <v/>
      </c>
      <c r="BT23" s="2" t="str" cm="1">
        <f t="array" ref="BT23">IF(B23="","",SUMPRODUCT(($D$1:$AB$4=$BT$4)*$D23:$AB23))</f>
        <v/>
      </c>
      <c r="BU23" s="15" t="str">
        <f t="shared" si="19"/>
        <v/>
      </c>
      <c r="BV23" s="2" t="str" cm="1">
        <f t="array" ref="BV23">IF(B23="","",SUMPRODUCT(($D$1:$AB$4=$BV$4)*$D23:$AB23))</f>
        <v/>
      </c>
      <c r="BW23" s="15" t="str">
        <f t="shared" si="20"/>
        <v/>
      </c>
      <c r="BX23" s="2" t="str" cm="1">
        <f t="array" ref="BX23">IF(B23="","",SUMPRODUCT(($D$1:$AB$4=$BX$4)*$D23:$AB23))</f>
        <v/>
      </c>
      <c r="BY23" s="15" t="str">
        <f t="shared" si="21"/>
        <v/>
      </c>
      <c r="BZ23" s="2" t="str" cm="1">
        <f t="array" ref="BZ23">IF(B23="","",SUMPRODUCT(($D$1:$AB$4=$BZ$4)*$D23:$AB23))</f>
        <v/>
      </c>
      <c r="CA23" s="15" t="str">
        <f t="shared" si="22"/>
        <v/>
      </c>
      <c r="CB23" s="2" t="str" cm="1">
        <f t="array" ref="CB23">IF(B23="","",SUMPRODUCT(($D$1:$AB$4=$CB$4)*$D23:$AB23))</f>
        <v/>
      </c>
      <c r="CC23" s="15" t="str">
        <f t="shared" si="23"/>
        <v/>
      </c>
      <c r="CD23" s="2" t="str" cm="1">
        <f t="array" ref="CD23">IF(B23="","",SUMPRODUCT(($D$1:$AB$4=$CD$4)*$D23:$AB23))</f>
        <v/>
      </c>
      <c r="CE23" s="15" t="str">
        <f t="shared" si="24"/>
        <v/>
      </c>
      <c r="CF23" s="2" t="str" cm="1">
        <f t="array" ref="CF23">IF(B23="","",SUMPRODUCT(($D$1:$AB$4=$CF$4)*$D23:$AB23))</f>
        <v/>
      </c>
      <c r="CG23" s="15" t="str">
        <f t="shared" si="25"/>
        <v/>
      </c>
      <c r="CH23" s="2" t="str" cm="1">
        <f t="array" ref="CH23">IF(B23="","",SUMPRODUCT(($D$1:$AB$4=$CH$4)*$D23:$AB23))</f>
        <v/>
      </c>
      <c r="CI23" s="15" t="str">
        <f t="shared" si="26"/>
        <v/>
      </c>
      <c r="FS23" t="e">
        <v>#DIV/0!</v>
      </c>
    </row>
    <row r="24" spans="1:175">
      <c r="A24" s="6">
        <v>19</v>
      </c>
      <c r="D24" s="97"/>
      <c r="E24" s="86"/>
      <c r="F24" s="86"/>
      <c r="G24" s="86"/>
      <c r="H24" s="86"/>
      <c r="I24" s="98"/>
      <c r="J24" s="102"/>
      <c r="K24" s="87"/>
      <c r="L24" s="87"/>
      <c r="M24" s="87"/>
      <c r="N24" s="87"/>
      <c r="O24" s="103"/>
      <c r="P24" s="107"/>
      <c r="Q24" s="88"/>
      <c r="R24" s="88"/>
      <c r="S24" s="88"/>
      <c r="T24" s="88"/>
      <c r="U24" s="108"/>
      <c r="V24" s="113"/>
      <c r="W24" s="89"/>
      <c r="X24" s="89"/>
      <c r="Y24" s="89"/>
      <c r="Z24" s="89"/>
      <c r="AA24" s="89"/>
      <c r="AB24" s="169"/>
      <c r="AC24" s="171" t="str">
        <f t="shared" si="27"/>
        <v/>
      </c>
      <c r="AD24" s="172" t="str">
        <f t="shared" si="1"/>
        <v/>
      </c>
      <c r="AL24" s="2" t="str" cm="1">
        <f t="array" ref="AL24">IF(B24="","",SUMPRODUCT(($D$1:$AB$4=$AL$4)*D24:AB24))</f>
        <v/>
      </c>
      <c r="AM24" s="15" t="str">
        <f t="shared" si="2"/>
        <v/>
      </c>
      <c r="AN24" s="2" t="str" cm="1">
        <f t="array" ref="AN24">IF(B24="","",SUMPRODUCT(($D$1:$AB$4=$AN$4)*D24:AB24))</f>
        <v/>
      </c>
      <c r="AO24" s="15" t="str">
        <f t="shared" si="3"/>
        <v/>
      </c>
      <c r="AP24" s="2" t="str" cm="1">
        <f t="array" ref="AP24">IF(B24="","",SUMPRODUCT(($D$1:$AB$4=$AP$4)*D24:AB24))</f>
        <v/>
      </c>
      <c r="AQ24" s="15" t="str">
        <f t="shared" si="4"/>
        <v/>
      </c>
      <c r="AR24" s="2" t="str" cm="1">
        <f t="array" ref="AR24">IF(B24="","",SUMPRODUCT(($D$1:$AB$4=$AR$4)*D24:AB24))</f>
        <v/>
      </c>
      <c r="AS24" s="15" t="str">
        <f t="shared" si="5"/>
        <v/>
      </c>
      <c r="AT24" s="2" t="str" cm="1">
        <f t="array" ref="AT24">IF(B24="","",SUMPRODUCT(($D$1:$AB$4=$AT$4)*$D24:$AB24))</f>
        <v/>
      </c>
      <c r="AU24" s="15" t="str">
        <f t="shared" si="6"/>
        <v/>
      </c>
      <c r="AV24" s="2" t="str" cm="1">
        <f t="array" ref="AV24">IF(B24="","",SUMPRODUCT(($D$1:$AB$4=$AV$4)*$D24:$AB24))</f>
        <v/>
      </c>
      <c r="AW24" s="15" t="str">
        <f t="shared" si="7"/>
        <v/>
      </c>
      <c r="AX24" s="2" t="str" cm="1">
        <f t="array" ref="AX24">IF(B24="","",SUMPRODUCT(($D$1:$AB$4=$AX$4)*$D24:$AB24))</f>
        <v/>
      </c>
      <c r="AY24" s="15" t="str">
        <f t="shared" si="8"/>
        <v/>
      </c>
      <c r="AZ24" s="2" t="str" cm="1">
        <f t="array" ref="AZ24">IF(B24="","",SUMPRODUCT(($D$1:$AB$4=$AZ$4)*$D24:$AB24))</f>
        <v/>
      </c>
      <c r="BA24" s="15" t="str">
        <f t="shared" si="9"/>
        <v/>
      </c>
      <c r="BB24" s="2" t="str" cm="1">
        <f t="array" ref="BB24">IF(B24="","",SUMPRODUCT(($D$1:$AB$4=$BB$4)*$D24:$AB24))</f>
        <v/>
      </c>
      <c r="BC24" s="15" t="str">
        <f t="shared" si="10"/>
        <v/>
      </c>
      <c r="BD24" s="2" t="str" cm="1">
        <f t="array" ref="BD24">IF(B24="","",SUMPRODUCT(($D$1:$AB$4=$BD$4)*$D24:$AB24))</f>
        <v/>
      </c>
      <c r="BE24" s="15" t="str">
        <f t="shared" si="11"/>
        <v/>
      </c>
      <c r="BF24" s="2" t="str" cm="1">
        <f t="array" ref="BF24">IF(B24="","",SUMPRODUCT(($D$1:$AB$4=$BF$4)*$D24:$AB24))</f>
        <v/>
      </c>
      <c r="BG24" s="15" t="str">
        <f t="shared" si="12"/>
        <v/>
      </c>
      <c r="BH24" s="2" t="str" cm="1">
        <f t="array" ref="BH24">IF(B24="","",SUMPRODUCT(($D$1:$AB$4=$BH$4)*$D24:$AB24))</f>
        <v/>
      </c>
      <c r="BI24" s="15" t="str">
        <f t="shared" si="13"/>
        <v/>
      </c>
      <c r="BJ24" s="2" t="str" cm="1">
        <f t="array" ref="BJ24">IF(B24="","",SUMPRODUCT(($D$1:$AB$4=$BJ$4)*$D24:$AB24))</f>
        <v/>
      </c>
      <c r="BK24" s="15" t="str">
        <f t="shared" si="14"/>
        <v/>
      </c>
      <c r="BL24" s="2" t="str" cm="1">
        <f t="array" ref="BL24">IF(B24="","",SUMPRODUCT(($D$1:$AB$4=$BL$4)*$D24:$AB24))</f>
        <v/>
      </c>
      <c r="BM24" s="15" t="str">
        <f t="shared" si="15"/>
        <v/>
      </c>
      <c r="BN24" s="2" t="str" cm="1">
        <f t="array" ref="BN24">IF(B24="","",SUMPRODUCT(($D$1:$AB$4=$BN$4)*$D24:$AB24))</f>
        <v/>
      </c>
      <c r="BO24" s="15" t="str">
        <f t="shared" si="16"/>
        <v/>
      </c>
      <c r="BP24" s="2" t="str" cm="1">
        <f t="array" ref="BP24">IF(B24="","",SUMPRODUCT(($D$1:$AB$4=$BP$4)*$D24:$AB24))</f>
        <v/>
      </c>
      <c r="BQ24" s="15" t="str">
        <f t="shared" si="17"/>
        <v/>
      </c>
      <c r="BR24" s="2" t="str" cm="1">
        <f t="array" ref="BR24">IF(B24="","",SUMPRODUCT(($D$1:$AB$4=$BR$4)*$D24:$AB24))</f>
        <v/>
      </c>
      <c r="BS24" s="15" t="str">
        <f t="shared" si="18"/>
        <v/>
      </c>
      <c r="BT24" s="2" t="str" cm="1">
        <f t="array" ref="BT24">IF(B24="","",SUMPRODUCT(($D$1:$AB$4=$BT$4)*$D24:$AB24))</f>
        <v/>
      </c>
      <c r="BU24" s="15" t="str">
        <f t="shared" si="19"/>
        <v/>
      </c>
      <c r="BV24" s="2" t="str" cm="1">
        <f t="array" ref="BV24">IF(B24="","",SUMPRODUCT(($D$1:$AB$4=$BV$4)*$D24:$AB24))</f>
        <v/>
      </c>
      <c r="BW24" s="15" t="str">
        <f t="shared" si="20"/>
        <v/>
      </c>
      <c r="BX24" s="2" t="str" cm="1">
        <f t="array" ref="BX24">IF(B24="","",SUMPRODUCT(($D$1:$AB$4=$BX$4)*$D24:$AB24))</f>
        <v/>
      </c>
      <c r="BY24" s="15" t="str">
        <f t="shared" si="21"/>
        <v/>
      </c>
      <c r="BZ24" s="2" t="str" cm="1">
        <f t="array" ref="BZ24">IF(B24="","",SUMPRODUCT(($D$1:$AB$4=$BZ$4)*$D24:$AB24))</f>
        <v/>
      </c>
      <c r="CA24" s="15" t="str">
        <f t="shared" si="22"/>
        <v/>
      </c>
      <c r="CB24" s="2" t="str" cm="1">
        <f t="array" ref="CB24">IF(B24="","",SUMPRODUCT(($D$1:$AB$4=$CB$4)*$D24:$AB24))</f>
        <v/>
      </c>
      <c r="CC24" s="15" t="str">
        <f t="shared" si="23"/>
        <v/>
      </c>
      <c r="CD24" s="2" t="str" cm="1">
        <f t="array" ref="CD24">IF(B24="","",SUMPRODUCT(($D$1:$AB$4=$CD$4)*$D24:$AB24))</f>
        <v/>
      </c>
      <c r="CE24" s="15" t="str">
        <f t="shared" si="24"/>
        <v/>
      </c>
      <c r="CF24" s="2" t="str" cm="1">
        <f t="array" ref="CF24">IF(B24="","",SUMPRODUCT(($D$1:$AB$4=$CF$4)*$D24:$AB24))</f>
        <v/>
      </c>
      <c r="CG24" s="15" t="str">
        <f t="shared" si="25"/>
        <v/>
      </c>
      <c r="CH24" s="2" t="str" cm="1">
        <f t="array" ref="CH24">IF(B24="","",SUMPRODUCT(($D$1:$AB$4=$CH$4)*$D24:$AB24))</f>
        <v/>
      </c>
      <c r="CI24" s="15" t="str">
        <f t="shared" si="26"/>
        <v/>
      </c>
      <c r="FS24" t="e">
        <v>#DIV/0!</v>
      </c>
    </row>
    <row r="25" spans="1:175">
      <c r="A25" s="7">
        <v>20</v>
      </c>
      <c r="D25" s="97"/>
      <c r="E25" s="86"/>
      <c r="F25" s="86"/>
      <c r="G25" s="86"/>
      <c r="H25" s="86"/>
      <c r="I25" s="98"/>
      <c r="J25" s="102"/>
      <c r="K25" s="87"/>
      <c r="L25" s="87"/>
      <c r="M25" s="87"/>
      <c r="N25" s="87"/>
      <c r="O25" s="103"/>
      <c r="P25" s="107"/>
      <c r="Q25" s="88"/>
      <c r="R25" s="88"/>
      <c r="S25" s="88"/>
      <c r="T25" s="88"/>
      <c r="U25" s="108"/>
      <c r="V25" s="113"/>
      <c r="W25" s="89"/>
      <c r="X25" s="89"/>
      <c r="Y25" s="89"/>
      <c r="Z25" s="89"/>
      <c r="AA25" s="89"/>
      <c r="AB25" s="169"/>
      <c r="AC25" s="171" t="str">
        <f t="shared" si="27"/>
        <v/>
      </c>
      <c r="AD25" s="172" t="str">
        <f t="shared" si="1"/>
        <v/>
      </c>
      <c r="AL25" s="2" t="str" cm="1">
        <f t="array" ref="AL25">IF(B25="","",SUMPRODUCT(($D$1:$AB$4=$AL$4)*D25:AB25))</f>
        <v/>
      </c>
      <c r="AM25" s="15" t="str">
        <f t="shared" si="2"/>
        <v/>
      </c>
      <c r="AN25" s="2" t="str" cm="1">
        <f t="array" ref="AN25">IF(B25="","",SUMPRODUCT(($D$1:$AB$4=$AN$4)*D25:AB25))</f>
        <v/>
      </c>
      <c r="AO25" s="15" t="str">
        <f t="shared" si="3"/>
        <v/>
      </c>
      <c r="AP25" s="2" t="str" cm="1">
        <f t="array" ref="AP25">IF(B25="","",SUMPRODUCT(($D$1:$AB$4=$AP$4)*D25:AB25))</f>
        <v/>
      </c>
      <c r="AQ25" s="15" t="str">
        <f t="shared" si="4"/>
        <v/>
      </c>
      <c r="AR25" s="2" t="str" cm="1">
        <f t="array" ref="AR25">IF(B25="","",SUMPRODUCT(($D$1:$AB$4=$AR$4)*D25:AB25))</f>
        <v/>
      </c>
      <c r="AS25" s="15" t="str">
        <f t="shared" si="5"/>
        <v/>
      </c>
      <c r="AT25" s="2" t="str" cm="1">
        <f t="array" ref="AT25">IF(B25="","",SUMPRODUCT(($D$1:$AB$4=$AT$4)*$D25:$AB25))</f>
        <v/>
      </c>
      <c r="AU25" s="15" t="str">
        <f t="shared" si="6"/>
        <v/>
      </c>
      <c r="AV25" s="2" t="str" cm="1">
        <f t="array" ref="AV25">IF(B25="","",SUMPRODUCT(($D$1:$AB$4=$AV$4)*$D25:$AB25))</f>
        <v/>
      </c>
      <c r="AW25" s="15" t="str">
        <f t="shared" si="7"/>
        <v/>
      </c>
      <c r="AX25" s="2" t="str" cm="1">
        <f t="array" ref="AX25">IF(B25="","",SUMPRODUCT(($D$1:$AB$4=$AX$4)*$D25:$AB25))</f>
        <v/>
      </c>
      <c r="AY25" s="15" t="str">
        <f t="shared" si="8"/>
        <v/>
      </c>
      <c r="AZ25" s="2" t="str" cm="1">
        <f t="array" ref="AZ25">IF(B25="","",SUMPRODUCT(($D$1:$AB$4=$AZ$4)*$D25:$AB25))</f>
        <v/>
      </c>
      <c r="BA25" s="15" t="str">
        <f t="shared" si="9"/>
        <v/>
      </c>
      <c r="BB25" s="2" t="str" cm="1">
        <f t="array" ref="BB25">IF(B25="","",SUMPRODUCT(($D$1:$AB$4=$BB$4)*$D25:$AB25))</f>
        <v/>
      </c>
      <c r="BC25" s="15" t="str">
        <f t="shared" si="10"/>
        <v/>
      </c>
      <c r="BD25" s="2" t="str" cm="1">
        <f t="array" ref="BD25">IF(B25="","",SUMPRODUCT(($D$1:$AB$4=$BD$4)*$D25:$AB25))</f>
        <v/>
      </c>
      <c r="BE25" s="15" t="str">
        <f t="shared" si="11"/>
        <v/>
      </c>
      <c r="BF25" s="2" t="str" cm="1">
        <f t="array" ref="BF25">IF(B25="","",SUMPRODUCT(($D$1:$AB$4=$BF$4)*$D25:$AB25))</f>
        <v/>
      </c>
      <c r="BG25" s="15" t="str">
        <f t="shared" si="12"/>
        <v/>
      </c>
      <c r="BH25" s="2" t="str" cm="1">
        <f t="array" ref="BH25">IF(B25="","",SUMPRODUCT(($D$1:$AB$4=$BH$4)*$D25:$AB25))</f>
        <v/>
      </c>
      <c r="BI25" s="15" t="str">
        <f t="shared" si="13"/>
        <v/>
      </c>
      <c r="BJ25" s="2" t="str" cm="1">
        <f t="array" ref="BJ25">IF(B25="","",SUMPRODUCT(($D$1:$AB$4=$BJ$4)*$D25:$AB25))</f>
        <v/>
      </c>
      <c r="BK25" s="15" t="str">
        <f t="shared" si="14"/>
        <v/>
      </c>
      <c r="BL25" s="2" t="str" cm="1">
        <f t="array" ref="BL25">IF(B25="","",SUMPRODUCT(($D$1:$AB$4=$BL$4)*$D25:$AB25))</f>
        <v/>
      </c>
      <c r="BM25" s="15" t="str">
        <f t="shared" si="15"/>
        <v/>
      </c>
      <c r="BN25" s="2" t="str" cm="1">
        <f t="array" ref="BN25">IF(B25="","",SUMPRODUCT(($D$1:$AB$4=$BN$4)*$D25:$AB25))</f>
        <v/>
      </c>
      <c r="BO25" s="15" t="str">
        <f t="shared" si="16"/>
        <v/>
      </c>
      <c r="BP25" s="2" t="str" cm="1">
        <f t="array" ref="BP25">IF(B25="","",SUMPRODUCT(($D$1:$AB$4=$BP$4)*$D25:$AB25))</f>
        <v/>
      </c>
      <c r="BQ25" s="15" t="str">
        <f t="shared" si="17"/>
        <v/>
      </c>
      <c r="BR25" s="2" t="str" cm="1">
        <f t="array" ref="BR25">IF(B25="","",SUMPRODUCT(($D$1:$AB$4=$BR$4)*$D25:$AB25))</f>
        <v/>
      </c>
      <c r="BS25" s="15" t="str">
        <f t="shared" si="18"/>
        <v/>
      </c>
      <c r="BT25" s="2" t="str" cm="1">
        <f t="array" ref="BT25">IF(B25="","",SUMPRODUCT(($D$1:$AB$4=$BT$4)*$D25:$AB25))</f>
        <v/>
      </c>
      <c r="BU25" s="15" t="str">
        <f t="shared" si="19"/>
        <v/>
      </c>
      <c r="BV25" s="2" t="str" cm="1">
        <f t="array" ref="BV25">IF(B25="","",SUMPRODUCT(($D$1:$AB$4=$BV$4)*$D25:$AB25))</f>
        <v/>
      </c>
      <c r="BW25" s="15" t="str">
        <f t="shared" si="20"/>
        <v/>
      </c>
      <c r="BX25" s="2" t="str" cm="1">
        <f t="array" ref="BX25">IF(B25="","",SUMPRODUCT(($D$1:$AB$4=$BX$4)*$D25:$AB25))</f>
        <v/>
      </c>
      <c r="BY25" s="15" t="str">
        <f t="shared" si="21"/>
        <v/>
      </c>
      <c r="BZ25" s="2" t="str" cm="1">
        <f t="array" ref="BZ25">IF(B25="","",SUMPRODUCT(($D$1:$AB$4=$BZ$4)*$D25:$AB25))</f>
        <v/>
      </c>
      <c r="CA25" s="15" t="str">
        <f t="shared" si="22"/>
        <v/>
      </c>
      <c r="CB25" s="2" t="str" cm="1">
        <f t="array" ref="CB25">IF(B25="","",SUMPRODUCT(($D$1:$AB$4=$CB$4)*$D25:$AB25))</f>
        <v/>
      </c>
      <c r="CC25" s="15" t="str">
        <f t="shared" si="23"/>
        <v/>
      </c>
      <c r="CD25" s="2" t="str" cm="1">
        <f t="array" ref="CD25">IF(B25="","",SUMPRODUCT(($D$1:$AB$4=$CD$4)*$D25:$AB25))</f>
        <v/>
      </c>
      <c r="CE25" s="15" t="str">
        <f t="shared" si="24"/>
        <v/>
      </c>
      <c r="CF25" s="2" t="str" cm="1">
        <f t="array" ref="CF25">IF(B25="","",SUMPRODUCT(($D$1:$AB$4=$CF$4)*$D25:$AB25))</f>
        <v/>
      </c>
      <c r="CG25" s="15" t="str">
        <f t="shared" si="25"/>
        <v/>
      </c>
      <c r="CH25" s="2" t="str" cm="1">
        <f t="array" ref="CH25">IF(B25="","",SUMPRODUCT(($D$1:$AB$4=$CH$4)*$D25:$AB25))</f>
        <v/>
      </c>
      <c r="CI25" s="15" t="str">
        <f t="shared" si="26"/>
        <v/>
      </c>
      <c r="FS25" t="e">
        <v>#DIV/0!</v>
      </c>
    </row>
    <row r="26" spans="1:175">
      <c r="A26" s="6">
        <v>21</v>
      </c>
      <c r="D26" s="97"/>
      <c r="E26" s="86"/>
      <c r="F26" s="86"/>
      <c r="G26" s="86"/>
      <c r="H26" s="86"/>
      <c r="I26" s="98"/>
      <c r="J26" s="102"/>
      <c r="K26" s="87"/>
      <c r="L26" s="87"/>
      <c r="M26" s="87"/>
      <c r="N26" s="87"/>
      <c r="O26" s="103"/>
      <c r="P26" s="107"/>
      <c r="Q26" s="88"/>
      <c r="R26" s="88"/>
      <c r="S26" s="88"/>
      <c r="T26" s="88"/>
      <c r="U26" s="108"/>
      <c r="V26" s="113"/>
      <c r="W26" s="89"/>
      <c r="X26" s="89"/>
      <c r="Y26" s="89"/>
      <c r="Z26" s="89"/>
      <c r="AA26" s="89"/>
      <c r="AB26" s="169"/>
      <c r="AC26" s="171" t="str">
        <f t="shared" si="27"/>
        <v/>
      </c>
      <c r="AD26" s="172" t="str">
        <f t="shared" si="1"/>
        <v/>
      </c>
      <c r="AL26" s="2" t="str" cm="1">
        <f t="array" ref="AL26">IF(B26="","",SUMPRODUCT(($D$1:$AB$4=$AL$4)*D26:AB26))</f>
        <v/>
      </c>
      <c r="AM26" s="15" t="str">
        <f t="shared" si="2"/>
        <v/>
      </c>
      <c r="AN26" s="2" t="str" cm="1">
        <f t="array" ref="AN26">IF(B26="","",SUMPRODUCT(($D$1:$AB$4=$AN$4)*D26:AB26))</f>
        <v/>
      </c>
      <c r="AO26" s="15" t="str">
        <f t="shared" si="3"/>
        <v/>
      </c>
      <c r="AP26" s="2" t="str" cm="1">
        <f t="array" ref="AP26">IF(B26="","",SUMPRODUCT(($D$1:$AB$4=$AP$4)*D26:AB26))</f>
        <v/>
      </c>
      <c r="AQ26" s="15" t="str">
        <f t="shared" si="4"/>
        <v/>
      </c>
      <c r="AR26" s="2" t="str" cm="1">
        <f t="array" ref="AR26">IF(B26="","",SUMPRODUCT(($D$1:$AB$4=$AR$4)*D26:AB26))</f>
        <v/>
      </c>
      <c r="AS26" s="15" t="str">
        <f t="shared" si="5"/>
        <v/>
      </c>
      <c r="AT26" s="2" t="str" cm="1">
        <f t="array" ref="AT26">IF(B26="","",SUMPRODUCT(($D$1:$AB$4=$AT$4)*$D26:$AB26))</f>
        <v/>
      </c>
      <c r="AU26" s="15" t="str">
        <f t="shared" si="6"/>
        <v/>
      </c>
      <c r="AV26" s="2" t="str" cm="1">
        <f t="array" ref="AV26">IF(B26="","",SUMPRODUCT(($D$1:$AB$4=$AV$4)*$D26:$AB26))</f>
        <v/>
      </c>
      <c r="AW26" s="15" t="str">
        <f t="shared" si="7"/>
        <v/>
      </c>
      <c r="AX26" s="2" t="str" cm="1">
        <f t="array" ref="AX26">IF(B26="","",SUMPRODUCT(($D$1:$AB$4=$AX$4)*$D26:$AB26))</f>
        <v/>
      </c>
      <c r="AY26" s="15" t="str">
        <f t="shared" si="8"/>
        <v/>
      </c>
      <c r="AZ26" s="2" t="str" cm="1">
        <f t="array" ref="AZ26">IF(B26="","",SUMPRODUCT(($D$1:$AB$4=$AZ$4)*$D26:$AB26))</f>
        <v/>
      </c>
      <c r="BA26" s="15" t="str">
        <f t="shared" si="9"/>
        <v/>
      </c>
      <c r="BB26" s="2" t="str" cm="1">
        <f t="array" ref="BB26">IF(B26="","",SUMPRODUCT(($D$1:$AB$4=$BB$4)*$D26:$AB26))</f>
        <v/>
      </c>
      <c r="BC26" s="15" t="str">
        <f t="shared" si="10"/>
        <v/>
      </c>
      <c r="BD26" s="2" t="str" cm="1">
        <f t="array" ref="BD26">IF(B26="","",SUMPRODUCT(($D$1:$AB$4=$BD$4)*$D26:$AB26))</f>
        <v/>
      </c>
      <c r="BE26" s="15" t="str">
        <f t="shared" si="11"/>
        <v/>
      </c>
      <c r="BF26" s="2" t="str" cm="1">
        <f t="array" ref="BF26">IF(B26="","",SUMPRODUCT(($D$1:$AB$4=$BF$4)*$D26:$AB26))</f>
        <v/>
      </c>
      <c r="BG26" s="15" t="str">
        <f t="shared" si="12"/>
        <v/>
      </c>
      <c r="BH26" s="2" t="str" cm="1">
        <f t="array" ref="BH26">IF(B26="","",SUMPRODUCT(($D$1:$AB$4=$BH$4)*$D26:$AB26))</f>
        <v/>
      </c>
      <c r="BI26" s="15" t="str">
        <f t="shared" si="13"/>
        <v/>
      </c>
      <c r="BJ26" s="2" t="str" cm="1">
        <f t="array" ref="BJ26">IF(B26="","",SUMPRODUCT(($D$1:$AB$4=$BJ$4)*$D26:$AB26))</f>
        <v/>
      </c>
      <c r="BK26" s="15" t="str">
        <f t="shared" si="14"/>
        <v/>
      </c>
      <c r="BL26" s="2" t="str" cm="1">
        <f t="array" ref="BL26">IF(B26="","",SUMPRODUCT(($D$1:$AB$4=$BL$4)*$D26:$AB26))</f>
        <v/>
      </c>
      <c r="BM26" s="15" t="str">
        <f t="shared" si="15"/>
        <v/>
      </c>
      <c r="BN26" s="2" t="str" cm="1">
        <f t="array" ref="BN26">IF(B26="","",SUMPRODUCT(($D$1:$AB$4=$BN$4)*$D26:$AB26))</f>
        <v/>
      </c>
      <c r="BO26" s="15" t="str">
        <f t="shared" si="16"/>
        <v/>
      </c>
      <c r="BP26" s="2" t="str" cm="1">
        <f t="array" ref="BP26">IF(B26="","",SUMPRODUCT(($D$1:$AB$4=$BP$4)*$D26:$AB26))</f>
        <v/>
      </c>
      <c r="BQ26" s="15" t="str">
        <f t="shared" si="17"/>
        <v/>
      </c>
      <c r="BR26" s="2" t="str" cm="1">
        <f t="array" ref="BR26">IF(B26="","",SUMPRODUCT(($D$1:$AB$4=$BR$4)*$D26:$AB26))</f>
        <v/>
      </c>
      <c r="BS26" s="15" t="str">
        <f t="shared" si="18"/>
        <v/>
      </c>
      <c r="BT26" s="2" t="str" cm="1">
        <f t="array" ref="BT26">IF(B26="","",SUMPRODUCT(($D$1:$AB$4=$BT$4)*$D26:$AB26))</f>
        <v/>
      </c>
      <c r="BU26" s="15" t="str">
        <f t="shared" si="19"/>
        <v/>
      </c>
      <c r="BV26" s="2" t="str" cm="1">
        <f t="array" ref="BV26">IF(B26="","",SUMPRODUCT(($D$1:$AB$4=$BV$4)*$D26:$AB26))</f>
        <v/>
      </c>
      <c r="BW26" s="15" t="str">
        <f t="shared" si="20"/>
        <v/>
      </c>
      <c r="BX26" s="2" t="str" cm="1">
        <f t="array" ref="BX26">IF(B26="","",SUMPRODUCT(($D$1:$AB$4=$BX$4)*$D26:$AB26))</f>
        <v/>
      </c>
      <c r="BY26" s="15" t="str">
        <f t="shared" si="21"/>
        <v/>
      </c>
      <c r="BZ26" s="2" t="str" cm="1">
        <f t="array" ref="BZ26">IF(B26="","",SUMPRODUCT(($D$1:$AB$4=$BZ$4)*$D26:$AB26))</f>
        <v/>
      </c>
      <c r="CA26" s="15" t="str">
        <f t="shared" si="22"/>
        <v/>
      </c>
      <c r="CB26" s="2" t="str" cm="1">
        <f t="array" ref="CB26">IF(B26="","",SUMPRODUCT(($D$1:$AB$4=$CB$4)*$D26:$AB26))</f>
        <v/>
      </c>
      <c r="CC26" s="15" t="str">
        <f t="shared" si="23"/>
        <v/>
      </c>
      <c r="CD26" s="2" t="str" cm="1">
        <f t="array" ref="CD26">IF(B26="","",SUMPRODUCT(($D$1:$AB$4=$CD$4)*$D26:$AB26))</f>
        <v/>
      </c>
      <c r="CE26" s="15" t="str">
        <f t="shared" si="24"/>
        <v/>
      </c>
      <c r="CF26" s="2" t="str" cm="1">
        <f t="array" ref="CF26">IF(B26="","",SUMPRODUCT(($D$1:$AB$4=$CF$4)*$D26:$AB26))</f>
        <v/>
      </c>
      <c r="CG26" s="15" t="str">
        <f t="shared" si="25"/>
        <v/>
      </c>
      <c r="CH26" s="2" t="str" cm="1">
        <f t="array" ref="CH26">IF(B26="","",SUMPRODUCT(($D$1:$AB$4=$CH$4)*$D26:$AB26))</f>
        <v/>
      </c>
      <c r="CI26" s="15" t="str">
        <f t="shared" si="26"/>
        <v/>
      </c>
      <c r="FS26" t="e">
        <v>#DIV/0!</v>
      </c>
    </row>
    <row r="27" spans="1:175">
      <c r="A27" s="7">
        <v>22</v>
      </c>
      <c r="D27" s="97"/>
      <c r="E27" s="86"/>
      <c r="F27" s="86"/>
      <c r="G27" s="86"/>
      <c r="H27" s="86"/>
      <c r="I27" s="98"/>
      <c r="J27" s="102"/>
      <c r="K27" s="87"/>
      <c r="L27" s="87"/>
      <c r="M27" s="87"/>
      <c r="N27" s="87"/>
      <c r="O27" s="103"/>
      <c r="P27" s="107"/>
      <c r="Q27" s="88"/>
      <c r="R27" s="88"/>
      <c r="S27" s="88"/>
      <c r="T27" s="88"/>
      <c r="U27" s="108"/>
      <c r="V27" s="113"/>
      <c r="W27" s="89"/>
      <c r="X27" s="89"/>
      <c r="Y27" s="89"/>
      <c r="Z27" s="89"/>
      <c r="AA27" s="89"/>
      <c r="AB27" s="169"/>
      <c r="AC27" s="171" t="str">
        <f t="shared" si="27"/>
        <v/>
      </c>
      <c r="AD27" s="172" t="str">
        <f t="shared" si="1"/>
        <v/>
      </c>
      <c r="AL27" s="2" t="str" cm="1">
        <f t="array" ref="AL27">IF(B27="","",SUMPRODUCT(($D$1:$AB$4=$AL$4)*D27:AB27))</f>
        <v/>
      </c>
      <c r="AM27" s="15" t="str">
        <f t="shared" si="2"/>
        <v/>
      </c>
      <c r="AN27" s="2" t="str" cm="1">
        <f t="array" ref="AN27">IF(B27="","",SUMPRODUCT(($D$1:$AB$4=$AN$4)*D27:AB27))</f>
        <v/>
      </c>
      <c r="AO27" s="15" t="str">
        <f t="shared" si="3"/>
        <v/>
      </c>
      <c r="AP27" s="2" t="str" cm="1">
        <f t="array" ref="AP27">IF(B27="","",SUMPRODUCT(($D$1:$AB$4=$AP$4)*D27:AB27))</f>
        <v/>
      </c>
      <c r="AQ27" s="15" t="str">
        <f t="shared" si="4"/>
        <v/>
      </c>
      <c r="AR27" s="2" t="str" cm="1">
        <f t="array" ref="AR27">IF(B27="","",SUMPRODUCT(($D$1:$AB$4=$AR$4)*D27:AB27))</f>
        <v/>
      </c>
      <c r="AS27" s="15" t="str">
        <f t="shared" si="5"/>
        <v/>
      </c>
      <c r="AT27" s="2" t="str" cm="1">
        <f t="array" ref="AT27">IF(B27="","",SUMPRODUCT(($D$1:$AB$4=$AT$4)*$D27:$AB27))</f>
        <v/>
      </c>
      <c r="AU27" s="15" t="str">
        <f t="shared" si="6"/>
        <v/>
      </c>
      <c r="AV27" s="2" t="str" cm="1">
        <f t="array" ref="AV27">IF(B27="","",SUMPRODUCT(($D$1:$AB$4=$AV$4)*$D27:$AB27))</f>
        <v/>
      </c>
      <c r="AW27" s="15" t="str">
        <f t="shared" si="7"/>
        <v/>
      </c>
      <c r="AX27" s="2" t="str" cm="1">
        <f t="array" ref="AX27">IF(B27="","",SUMPRODUCT(($D$1:$AB$4=$AX$4)*$D27:$AB27))</f>
        <v/>
      </c>
      <c r="AY27" s="15" t="str">
        <f t="shared" si="8"/>
        <v/>
      </c>
      <c r="AZ27" s="2" t="str" cm="1">
        <f t="array" ref="AZ27">IF(B27="","",SUMPRODUCT(($D$1:$AB$4=$AZ$4)*$D27:$AB27))</f>
        <v/>
      </c>
      <c r="BA27" s="15" t="str">
        <f t="shared" si="9"/>
        <v/>
      </c>
      <c r="BB27" s="2" t="str" cm="1">
        <f t="array" ref="BB27">IF(B27="","",SUMPRODUCT(($D$1:$AB$4=$BB$4)*$D27:$AB27))</f>
        <v/>
      </c>
      <c r="BC27" s="15" t="str">
        <f t="shared" si="10"/>
        <v/>
      </c>
      <c r="BD27" s="2" t="str" cm="1">
        <f t="array" ref="BD27">IF(B27="","",SUMPRODUCT(($D$1:$AB$4=$BD$4)*$D27:$AB27))</f>
        <v/>
      </c>
      <c r="BE27" s="15" t="str">
        <f t="shared" si="11"/>
        <v/>
      </c>
      <c r="BF27" s="2" t="str" cm="1">
        <f t="array" ref="BF27">IF(B27="","",SUMPRODUCT(($D$1:$AB$4=$BF$4)*$D27:$AB27))</f>
        <v/>
      </c>
      <c r="BG27" s="15" t="str">
        <f t="shared" si="12"/>
        <v/>
      </c>
      <c r="BH27" s="2" t="str" cm="1">
        <f t="array" ref="BH27">IF(B27="","",SUMPRODUCT(($D$1:$AB$4=$BH$4)*$D27:$AB27))</f>
        <v/>
      </c>
      <c r="BI27" s="15" t="str">
        <f t="shared" si="13"/>
        <v/>
      </c>
      <c r="BJ27" s="2" t="str" cm="1">
        <f t="array" ref="BJ27">IF(B27="","",SUMPRODUCT(($D$1:$AB$4=$BJ$4)*$D27:$AB27))</f>
        <v/>
      </c>
      <c r="BK27" s="15" t="str">
        <f t="shared" si="14"/>
        <v/>
      </c>
      <c r="BL27" s="2" t="str" cm="1">
        <f t="array" ref="BL27">IF(B27="","",SUMPRODUCT(($D$1:$AB$4=$BL$4)*$D27:$AB27))</f>
        <v/>
      </c>
      <c r="BM27" s="15" t="str">
        <f t="shared" si="15"/>
        <v/>
      </c>
      <c r="BN27" s="2" t="str" cm="1">
        <f t="array" ref="BN27">IF(B27="","",SUMPRODUCT(($D$1:$AB$4=$BN$4)*$D27:$AB27))</f>
        <v/>
      </c>
      <c r="BO27" s="15" t="str">
        <f t="shared" si="16"/>
        <v/>
      </c>
      <c r="BP27" s="2" t="str" cm="1">
        <f t="array" ref="BP27">IF(B27="","",SUMPRODUCT(($D$1:$AB$4=$BP$4)*$D27:$AB27))</f>
        <v/>
      </c>
      <c r="BQ27" s="15" t="str">
        <f t="shared" si="17"/>
        <v/>
      </c>
      <c r="BR27" s="2" t="str" cm="1">
        <f t="array" ref="BR27">IF(B27="","",SUMPRODUCT(($D$1:$AB$4=$BR$4)*$D27:$AB27))</f>
        <v/>
      </c>
      <c r="BS27" s="15" t="str">
        <f t="shared" si="18"/>
        <v/>
      </c>
      <c r="BT27" s="2" t="str" cm="1">
        <f t="array" ref="BT27">IF(B27="","",SUMPRODUCT(($D$1:$AB$4=$BT$4)*$D27:$AB27))</f>
        <v/>
      </c>
      <c r="BU27" s="15" t="str">
        <f t="shared" si="19"/>
        <v/>
      </c>
      <c r="BV27" s="2" t="str" cm="1">
        <f t="array" ref="BV27">IF(B27="","",SUMPRODUCT(($D$1:$AB$4=$BV$4)*$D27:$AB27))</f>
        <v/>
      </c>
      <c r="BW27" s="15" t="str">
        <f t="shared" si="20"/>
        <v/>
      </c>
      <c r="BX27" s="2" t="str" cm="1">
        <f t="array" ref="BX27">IF(B27="","",SUMPRODUCT(($D$1:$AB$4=$BX$4)*$D27:$AB27))</f>
        <v/>
      </c>
      <c r="BY27" s="15" t="str">
        <f t="shared" si="21"/>
        <v/>
      </c>
      <c r="BZ27" s="2" t="str" cm="1">
        <f t="array" ref="BZ27">IF(B27="","",SUMPRODUCT(($D$1:$AB$4=$BZ$4)*$D27:$AB27))</f>
        <v/>
      </c>
      <c r="CA27" s="15" t="str">
        <f t="shared" si="22"/>
        <v/>
      </c>
      <c r="CB27" s="2" t="str" cm="1">
        <f t="array" ref="CB27">IF(B27="","",SUMPRODUCT(($D$1:$AB$4=$CB$4)*$D27:$AB27))</f>
        <v/>
      </c>
      <c r="CC27" s="15" t="str">
        <f t="shared" si="23"/>
        <v/>
      </c>
      <c r="CD27" s="2" t="str" cm="1">
        <f t="array" ref="CD27">IF(B27="","",SUMPRODUCT(($D$1:$AB$4=$CD$4)*$D27:$AB27))</f>
        <v/>
      </c>
      <c r="CE27" s="15" t="str">
        <f t="shared" si="24"/>
        <v/>
      </c>
      <c r="CF27" s="2" t="str" cm="1">
        <f t="array" ref="CF27">IF(B27="","",SUMPRODUCT(($D$1:$AB$4=$CF$4)*$D27:$AB27))</f>
        <v/>
      </c>
      <c r="CG27" s="15" t="str">
        <f t="shared" si="25"/>
        <v/>
      </c>
      <c r="CH27" s="2" t="str" cm="1">
        <f t="array" ref="CH27">IF(B27="","",SUMPRODUCT(($D$1:$AB$4=$CH$4)*$D27:$AB27))</f>
        <v/>
      </c>
      <c r="CI27" s="15" t="str">
        <f t="shared" si="26"/>
        <v/>
      </c>
      <c r="FS27" t="e">
        <v>#DIV/0!</v>
      </c>
    </row>
    <row r="28" spans="1:175">
      <c r="A28" s="6">
        <v>23</v>
      </c>
      <c r="D28" s="97"/>
      <c r="E28" s="86"/>
      <c r="F28" s="86"/>
      <c r="G28" s="86"/>
      <c r="H28" s="86"/>
      <c r="I28" s="98"/>
      <c r="J28" s="102"/>
      <c r="K28" s="87"/>
      <c r="L28" s="87"/>
      <c r="M28" s="87"/>
      <c r="N28" s="87"/>
      <c r="O28" s="103"/>
      <c r="P28" s="107"/>
      <c r="Q28" s="88"/>
      <c r="R28" s="88"/>
      <c r="S28" s="88"/>
      <c r="T28" s="88"/>
      <c r="U28" s="108"/>
      <c r="V28" s="113"/>
      <c r="W28" s="89"/>
      <c r="X28" s="89"/>
      <c r="Y28" s="89"/>
      <c r="Z28" s="89"/>
      <c r="AA28" s="89"/>
      <c r="AB28" s="169"/>
      <c r="AC28" s="171" t="str">
        <f t="shared" si="27"/>
        <v/>
      </c>
      <c r="AD28" s="172" t="str">
        <f t="shared" si="1"/>
        <v/>
      </c>
      <c r="AL28" s="2" t="str" cm="1">
        <f t="array" ref="AL28">IF(B28="","",SUMPRODUCT(($D$1:$AB$4=$AL$4)*D28:AB28))</f>
        <v/>
      </c>
      <c r="AM28" s="15" t="str">
        <f t="shared" si="2"/>
        <v/>
      </c>
      <c r="AN28" s="2" t="str" cm="1">
        <f t="array" ref="AN28">IF(B28="","",SUMPRODUCT(($D$1:$AB$4=$AN$4)*D28:AB28))</f>
        <v/>
      </c>
      <c r="AO28" s="15" t="str">
        <f t="shared" si="3"/>
        <v/>
      </c>
      <c r="AP28" s="2" t="str" cm="1">
        <f t="array" ref="AP28">IF(B28="","",SUMPRODUCT(($D$1:$AB$4=$AP$4)*D28:AB28))</f>
        <v/>
      </c>
      <c r="AQ28" s="15" t="str">
        <f t="shared" si="4"/>
        <v/>
      </c>
      <c r="AR28" s="2" t="str" cm="1">
        <f t="array" ref="AR28">IF(B28="","",SUMPRODUCT(($D$1:$AB$4=$AR$4)*D28:AB28))</f>
        <v/>
      </c>
      <c r="AS28" s="15" t="str">
        <f t="shared" si="5"/>
        <v/>
      </c>
      <c r="AT28" s="2" t="str" cm="1">
        <f t="array" ref="AT28">IF(B28="","",SUMPRODUCT(($D$1:$AB$4=$AT$4)*$D28:$AB28))</f>
        <v/>
      </c>
      <c r="AU28" s="15" t="str">
        <f t="shared" si="6"/>
        <v/>
      </c>
      <c r="AV28" s="2" t="str" cm="1">
        <f t="array" ref="AV28">IF(B28="","",SUMPRODUCT(($D$1:$AB$4=$AV$4)*$D28:$AB28))</f>
        <v/>
      </c>
      <c r="AW28" s="15" t="str">
        <f t="shared" si="7"/>
        <v/>
      </c>
      <c r="AX28" s="2" t="str" cm="1">
        <f t="array" ref="AX28">IF(B28="","",SUMPRODUCT(($D$1:$AB$4=$AX$4)*$D28:$AB28))</f>
        <v/>
      </c>
      <c r="AY28" s="15" t="str">
        <f t="shared" si="8"/>
        <v/>
      </c>
      <c r="AZ28" s="2" t="str" cm="1">
        <f t="array" ref="AZ28">IF(B28="","",SUMPRODUCT(($D$1:$AB$4=$AZ$4)*$D28:$AB28))</f>
        <v/>
      </c>
      <c r="BA28" s="15" t="str">
        <f t="shared" si="9"/>
        <v/>
      </c>
      <c r="BB28" s="2" t="str" cm="1">
        <f t="array" ref="BB28">IF(B28="","",SUMPRODUCT(($D$1:$AB$4=$BB$4)*$D28:$AB28))</f>
        <v/>
      </c>
      <c r="BC28" s="15" t="str">
        <f t="shared" si="10"/>
        <v/>
      </c>
      <c r="BD28" s="2" t="str" cm="1">
        <f t="array" ref="BD28">IF(B28="","",SUMPRODUCT(($D$1:$AB$4=$BD$4)*$D28:$AB28))</f>
        <v/>
      </c>
      <c r="BE28" s="15" t="str">
        <f t="shared" si="11"/>
        <v/>
      </c>
      <c r="BF28" s="2" t="str" cm="1">
        <f t="array" ref="BF28">IF(B28="","",SUMPRODUCT(($D$1:$AB$4=$BF$4)*$D28:$AB28))</f>
        <v/>
      </c>
      <c r="BG28" s="15" t="str">
        <f t="shared" si="12"/>
        <v/>
      </c>
      <c r="BH28" s="2" t="str" cm="1">
        <f t="array" ref="BH28">IF(B28="","",SUMPRODUCT(($D$1:$AB$4=$BH$4)*$D28:$AB28))</f>
        <v/>
      </c>
      <c r="BI28" s="15" t="str">
        <f t="shared" si="13"/>
        <v/>
      </c>
      <c r="BJ28" s="2" t="str" cm="1">
        <f t="array" ref="BJ28">IF(B28="","",SUMPRODUCT(($D$1:$AB$4=$BJ$4)*$D28:$AB28))</f>
        <v/>
      </c>
      <c r="BK28" s="15" t="str">
        <f t="shared" si="14"/>
        <v/>
      </c>
      <c r="BL28" s="2" t="str" cm="1">
        <f t="array" ref="BL28">IF(B28="","",SUMPRODUCT(($D$1:$AB$4=$BL$4)*$D28:$AB28))</f>
        <v/>
      </c>
      <c r="BM28" s="15" t="str">
        <f t="shared" si="15"/>
        <v/>
      </c>
      <c r="BN28" s="2" t="str" cm="1">
        <f t="array" ref="BN28">IF(B28="","",SUMPRODUCT(($D$1:$AB$4=$BN$4)*$D28:$AB28))</f>
        <v/>
      </c>
      <c r="BO28" s="15" t="str">
        <f t="shared" si="16"/>
        <v/>
      </c>
      <c r="BP28" s="2" t="str" cm="1">
        <f t="array" ref="BP28">IF(B28="","",SUMPRODUCT(($D$1:$AB$4=$BP$4)*$D28:$AB28))</f>
        <v/>
      </c>
      <c r="BQ28" s="15" t="str">
        <f t="shared" si="17"/>
        <v/>
      </c>
      <c r="BR28" s="2" t="str" cm="1">
        <f t="array" ref="BR28">IF(B28="","",SUMPRODUCT(($D$1:$AB$4=$BR$4)*$D28:$AB28))</f>
        <v/>
      </c>
      <c r="BS28" s="15" t="str">
        <f t="shared" si="18"/>
        <v/>
      </c>
      <c r="BT28" s="2" t="str" cm="1">
        <f t="array" ref="BT28">IF(B28="","",SUMPRODUCT(($D$1:$AB$4=$BT$4)*$D28:$AB28))</f>
        <v/>
      </c>
      <c r="BU28" s="15" t="str">
        <f t="shared" si="19"/>
        <v/>
      </c>
      <c r="BV28" s="2" t="str" cm="1">
        <f t="array" ref="BV28">IF(B28="","",SUMPRODUCT(($D$1:$AB$4=$BV$4)*$D28:$AB28))</f>
        <v/>
      </c>
      <c r="BW28" s="15" t="str">
        <f t="shared" si="20"/>
        <v/>
      </c>
      <c r="BX28" s="2" t="str" cm="1">
        <f t="array" ref="BX28">IF(B28="","",SUMPRODUCT(($D$1:$AB$4=$BX$4)*$D28:$AB28))</f>
        <v/>
      </c>
      <c r="BY28" s="15" t="str">
        <f t="shared" si="21"/>
        <v/>
      </c>
      <c r="BZ28" s="2" t="str" cm="1">
        <f t="array" ref="BZ28">IF(B28="","",SUMPRODUCT(($D$1:$AB$4=$BZ$4)*$D28:$AB28))</f>
        <v/>
      </c>
      <c r="CA28" s="15" t="str">
        <f t="shared" si="22"/>
        <v/>
      </c>
      <c r="CB28" s="2" t="str" cm="1">
        <f t="array" ref="CB28">IF(B28="","",SUMPRODUCT(($D$1:$AB$4=$CB$4)*$D28:$AB28))</f>
        <v/>
      </c>
      <c r="CC28" s="15" t="str">
        <f t="shared" si="23"/>
        <v/>
      </c>
      <c r="CD28" s="2" t="str" cm="1">
        <f t="array" ref="CD28">IF(B28="","",SUMPRODUCT(($D$1:$AB$4=$CD$4)*$D28:$AB28))</f>
        <v/>
      </c>
      <c r="CE28" s="15" t="str">
        <f t="shared" si="24"/>
        <v/>
      </c>
      <c r="CF28" s="2" t="str" cm="1">
        <f t="array" ref="CF28">IF(B28="","",SUMPRODUCT(($D$1:$AB$4=$CF$4)*$D28:$AB28))</f>
        <v/>
      </c>
      <c r="CG28" s="15" t="str">
        <f t="shared" si="25"/>
        <v/>
      </c>
      <c r="CH28" s="2" t="str" cm="1">
        <f t="array" ref="CH28">IF(B28="","",SUMPRODUCT(($D$1:$AB$4=$CH$4)*$D28:$AB28))</f>
        <v/>
      </c>
      <c r="CI28" s="15" t="str">
        <f t="shared" si="26"/>
        <v/>
      </c>
      <c r="FS28" t="e">
        <v>#DIV/0!</v>
      </c>
    </row>
    <row r="29" spans="1:175">
      <c r="A29" s="7">
        <v>24</v>
      </c>
      <c r="D29" s="97"/>
      <c r="E29" s="86"/>
      <c r="F29" s="86"/>
      <c r="G29" s="86"/>
      <c r="H29" s="86"/>
      <c r="I29" s="98"/>
      <c r="J29" s="102"/>
      <c r="K29" s="87"/>
      <c r="L29" s="87"/>
      <c r="M29" s="87"/>
      <c r="N29" s="87"/>
      <c r="O29" s="103"/>
      <c r="P29" s="107"/>
      <c r="Q29" s="88"/>
      <c r="R29" s="88"/>
      <c r="S29" s="88"/>
      <c r="T29" s="88"/>
      <c r="U29" s="108"/>
      <c r="V29" s="113"/>
      <c r="W29" s="89"/>
      <c r="X29" s="89"/>
      <c r="Y29" s="89"/>
      <c r="Z29" s="89"/>
      <c r="AA29" s="89"/>
      <c r="AB29" s="169"/>
      <c r="AC29" s="171" t="str">
        <f t="shared" si="27"/>
        <v/>
      </c>
      <c r="AD29" s="172" t="str">
        <f t="shared" si="1"/>
        <v/>
      </c>
      <c r="AL29" s="2" t="str" cm="1">
        <f t="array" ref="AL29">IF(B29="","",SUMPRODUCT(($D$1:$AB$4=$AL$4)*D29:AB29))</f>
        <v/>
      </c>
      <c r="AM29" s="15" t="str">
        <f t="shared" si="2"/>
        <v/>
      </c>
      <c r="AN29" s="2" t="str" cm="1">
        <f t="array" ref="AN29">IF(B29="","",SUMPRODUCT(($D$1:$AB$4=$AN$4)*D29:AB29))</f>
        <v/>
      </c>
      <c r="AO29" s="15" t="str">
        <f t="shared" si="3"/>
        <v/>
      </c>
      <c r="AP29" s="2" t="str" cm="1">
        <f t="array" ref="AP29">IF(B29="","",SUMPRODUCT(($D$1:$AB$4=$AP$4)*D29:AB29))</f>
        <v/>
      </c>
      <c r="AQ29" s="15" t="str">
        <f t="shared" si="4"/>
        <v/>
      </c>
      <c r="AR29" s="2" t="str" cm="1">
        <f t="array" ref="AR29">IF(B29="","",SUMPRODUCT(($D$1:$AB$4=$AR$4)*D29:AB29))</f>
        <v/>
      </c>
      <c r="AS29" s="15" t="str">
        <f t="shared" si="5"/>
        <v/>
      </c>
      <c r="AT29" s="2" t="str" cm="1">
        <f t="array" ref="AT29">IF(B29="","",SUMPRODUCT(($D$1:$AB$4=$AT$4)*$D29:$AB29))</f>
        <v/>
      </c>
      <c r="AU29" s="15" t="str">
        <f t="shared" si="6"/>
        <v/>
      </c>
      <c r="AV29" s="2" t="str" cm="1">
        <f t="array" ref="AV29">IF(B29="","",SUMPRODUCT(($D$1:$AB$4=$AV$4)*$D29:$AB29))</f>
        <v/>
      </c>
      <c r="AW29" s="15" t="str">
        <f t="shared" si="7"/>
        <v/>
      </c>
      <c r="AX29" s="2" t="str" cm="1">
        <f t="array" ref="AX29">IF(B29="","",SUMPRODUCT(($D$1:$AB$4=$AX$4)*$D29:$AB29))</f>
        <v/>
      </c>
      <c r="AY29" s="15" t="str">
        <f t="shared" si="8"/>
        <v/>
      </c>
      <c r="AZ29" s="2" t="str" cm="1">
        <f t="array" ref="AZ29">IF(B29="","",SUMPRODUCT(($D$1:$AB$4=$AZ$4)*$D29:$AB29))</f>
        <v/>
      </c>
      <c r="BA29" s="15" t="str">
        <f t="shared" si="9"/>
        <v/>
      </c>
      <c r="BB29" s="2" t="str" cm="1">
        <f t="array" ref="BB29">IF(B29="","",SUMPRODUCT(($D$1:$AB$4=$BB$4)*$D29:$AB29))</f>
        <v/>
      </c>
      <c r="BC29" s="15" t="str">
        <f t="shared" si="10"/>
        <v/>
      </c>
      <c r="BD29" s="2" t="str" cm="1">
        <f t="array" ref="BD29">IF(B29="","",SUMPRODUCT(($D$1:$AB$4=$BD$4)*$D29:$AB29))</f>
        <v/>
      </c>
      <c r="BE29" s="15" t="str">
        <f t="shared" si="11"/>
        <v/>
      </c>
      <c r="BF29" s="2" t="str" cm="1">
        <f t="array" ref="BF29">IF(B29="","",SUMPRODUCT(($D$1:$AB$4=$BF$4)*$D29:$AB29))</f>
        <v/>
      </c>
      <c r="BG29" s="15" t="str">
        <f t="shared" si="12"/>
        <v/>
      </c>
      <c r="BH29" s="2" t="str" cm="1">
        <f t="array" ref="BH29">IF(B29="","",SUMPRODUCT(($D$1:$AB$4=$BH$4)*$D29:$AB29))</f>
        <v/>
      </c>
      <c r="BI29" s="15" t="str">
        <f t="shared" si="13"/>
        <v/>
      </c>
      <c r="BJ29" s="2" t="str" cm="1">
        <f t="array" ref="BJ29">IF(B29="","",SUMPRODUCT(($D$1:$AB$4=$BJ$4)*$D29:$AB29))</f>
        <v/>
      </c>
      <c r="BK29" s="15" t="str">
        <f t="shared" si="14"/>
        <v/>
      </c>
      <c r="BL29" s="2" t="str" cm="1">
        <f t="array" ref="BL29">IF(B29="","",SUMPRODUCT(($D$1:$AB$4=$BL$4)*$D29:$AB29))</f>
        <v/>
      </c>
      <c r="BM29" s="15" t="str">
        <f t="shared" si="15"/>
        <v/>
      </c>
      <c r="BN29" s="2" t="str" cm="1">
        <f t="array" ref="BN29">IF(B29="","",SUMPRODUCT(($D$1:$AB$4=$BN$4)*$D29:$AB29))</f>
        <v/>
      </c>
      <c r="BO29" s="15" t="str">
        <f t="shared" si="16"/>
        <v/>
      </c>
      <c r="BP29" s="2" t="str" cm="1">
        <f t="array" ref="BP29">IF(B29="","",SUMPRODUCT(($D$1:$AB$4=$BP$4)*$D29:$AB29))</f>
        <v/>
      </c>
      <c r="BQ29" s="15" t="str">
        <f t="shared" si="17"/>
        <v/>
      </c>
      <c r="BR29" s="2" t="str" cm="1">
        <f t="array" ref="BR29">IF(B29="","",SUMPRODUCT(($D$1:$AB$4=$BR$4)*$D29:$AB29))</f>
        <v/>
      </c>
      <c r="BS29" s="15" t="str">
        <f t="shared" si="18"/>
        <v/>
      </c>
      <c r="BT29" s="2" t="str" cm="1">
        <f t="array" ref="BT29">IF(B29="","",SUMPRODUCT(($D$1:$AB$4=$BT$4)*$D29:$AB29))</f>
        <v/>
      </c>
      <c r="BU29" s="15" t="str">
        <f t="shared" si="19"/>
        <v/>
      </c>
      <c r="BV29" s="2" t="str" cm="1">
        <f t="array" ref="BV29">IF(B29="","",SUMPRODUCT(($D$1:$AB$4=$BV$4)*$D29:$AB29))</f>
        <v/>
      </c>
      <c r="BW29" s="15" t="str">
        <f t="shared" si="20"/>
        <v/>
      </c>
      <c r="BX29" s="2" t="str" cm="1">
        <f t="array" ref="BX29">IF(B29="","",SUMPRODUCT(($D$1:$AB$4=$BX$4)*$D29:$AB29))</f>
        <v/>
      </c>
      <c r="BY29" s="15" t="str">
        <f t="shared" si="21"/>
        <v/>
      </c>
      <c r="BZ29" s="2" t="str" cm="1">
        <f t="array" ref="BZ29">IF(B29="","",SUMPRODUCT(($D$1:$AB$4=$BZ$4)*$D29:$AB29))</f>
        <v/>
      </c>
      <c r="CA29" s="15" t="str">
        <f t="shared" si="22"/>
        <v/>
      </c>
      <c r="CB29" s="2" t="str" cm="1">
        <f t="array" ref="CB29">IF(B29="","",SUMPRODUCT(($D$1:$AB$4=$CB$4)*$D29:$AB29))</f>
        <v/>
      </c>
      <c r="CC29" s="15" t="str">
        <f t="shared" si="23"/>
        <v/>
      </c>
      <c r="CD29" s="2" t="str" cm="1">
        <f t="array" ref="CD29">IF(B29="","",SUMPRODUCT(($D$1:$AB$4=$CD$4)*$D29:$AB29))</f>
        <v/>
      </c>
      <c r="CE29" s="15" t="str">
        <f t="shared" si="24"/>
        <v/>
      </c>
      <c r="CF29" s="2" t="str" cm="1">
        <f t="array" ref="CF29">IF(B29="","",SUMPRODUCT(($D$1:$AB$4=$CF$4)*$D29:$AB29))</f>
        <v/>
      </c>
      <c r="CG29" s="15" t="str">
        <f t="shared" si="25"/>
        <v/>
      </c>
      <c r="CH29" s="2" t="str" cm="1">
        <f t="array" ref="CH29">IF(B29="","",SUMPRODUCT(($D$1:$AB$4=$CH$4)*$D29:$AB29))</f>
        <v/>
      </c>
      <c r="CI29" s="15" t="str">
        <f t="shared" si="26"/>
        <v/>
      </c>
      <c r="FS29" t="e">
        <v>#DIV/0!</v>
      </c>
    </row>
    <row r="30" spans="1:175">
      <c r="A30" s="6">
        <v>25</v>
      </c>
      <c r="D30" s="97"/>
      <c r="E30" s="86"/>
      <c r="F30" s="86"/>
      <c r="G30" s="86"/>
      <c r="H30" s="86"/>
      <c r="I30" s="98"/>
      <c r="J30" s="102"/>
      <c r="K30" s="87"/>
      <c r="L30" s="87"/>
      <c r="M30" s="87"/>
      <c r="N30" s="87"/>
      <c r="O30" s="103"/>
      <c r="P30" s="107"/>
      <c r="Q30" s="88"/>
      <c r="R30" s="88"/>
      <c r="S30" s="88"/>
      <c r="T30" s="88"/>
      <c r="U30" s="108"/>
      <c r="V30" s="113"/>
      <c r="W30" s="89"/>
      <c r="X30" s="89"/>
      <c r="Y30" s="89"/>
      <c r="Z30" s="89"/>
      <c r="AA30" s="89"/>
      <c r="AB30" s="169"/>
      <c r="AC30" s="171" t="str">
        <f t="shared" si="27"/>
        <v/>
      </c>
      <c r="AD30" s="172" t="str">
        <f t="shared" si="1"/>
        <v/>
      </c>
      <c r="AL30" s="2" t="str" cm="1">
        <f t="array" ref="AL30">IF(B30="","",SUMPRODUCT(($D$1:$AB$4=$AL$4)*D30:AB30))</f>
        <v/>
      </c>
      <c r="AM30" s="15" t="str">
        <f t="shared" si="2"/>
        <v/>
      </c>
      <c r="AN30" s="2" t="str" cm="1">
        <f t="array" ref="AN30">IF(B30="","",SUMPRODUCT(($D$1:$AB$4=$AN$4)*D30:AB30))</f>
        <v/>
      </c>
      <c r="AO30" s="15" t="str">
        <f t="shared" si="3"/>
        <v/>
      </c>
      <c r="AP30" s="2" t="str" cm="1">
        <f t="array" ref="AP30">IF(B30="","",SUMPRODUCT(($D$1:$AB$4=$AP$4)*D30:AB30))</f>
        <v/>
      </c>
      <c r="AQ30" s="15" t="str">
        <f t="shared" si="4"/>
        <v/>
      </c>
      <c r="AR30" s="2" t="str" cm="1">
        <f t="array" ref="AR30">IF(B30="","",SUMPRODUCT(($D$1:$AB$4=$AR$4)*D30:AB30))</f>
        <v/>
      </c>
      <c r="AS30" s="15" t="str">
        <f t="shared" si="5"/>
        <v/>
      </c>
      <c r="AT30" s="2" t="str" cm="1">
        <f t="array" ref="AT30">IF(B30="","",SUMPRODUCT(($D$1:$AB$4=$AT$4)*$D30:$AB30))</f>
        <v/>
      </c>
      <c r="AU30" s="15" t="str">
        <f t="shared" si="6"/>
        <v/>
      </c>
      <c r="AV30" s="2" t="str" cm="1">
        <f t="array" ref="AV30">IF(B30="","",SUMPRODUCT(($D$1:$AB$4=$AV$4)*$D30:$AB30))</f>
        <v/>
      </c>
      <c r="AW30" s="15" t="str">
        <f t="shared" si="7"/>
        <v/>
      </c>
      <c r="AX30" s="2" t="str" cm="1">
        <f t="array" ref="AX30">IF(B30="","",SUMPRODUCT(($D$1:$AB$4=$AX$4)*$D30:$AB30))</f>
        <v/>
      </c>
      <c r="AY30" s="15" t="str">
        <f t="shared" si="8"/>
        <v/>
      </c>
      <c r="AZ30" s="2" t="str" cm="1">
        <f t="array" ref="AZ30">IF(B30="","",SUMPRODUCT(($D$1:$AB$4=$AZ$4)*$D30:$AB30))</f>
        <v/>
      </c>
      <c r="BA30" s="15" t="str">
        <f t="shared" si="9"/>
        <v/>
      </c>
      <c r="BB30" s="2" t="str" cm="1">
        <f t="array" ref="BB30">IF(B30="","",SUMPRODUCT(($D$1:$AB$4=$BB$4)*$D30:$AB30))</f>
        <v/>
      </c>
      <c r="BC30" s="15" t="str">
        <f t="shared" si="10"/>
        <v/>
      </c>
      <c r="BD30" s="2" t="str" cm="1">
        <f t="array" ref="BD30">IF(B30="","",SUMPRODUCT(($D$1:$AB$4=$BD$4)*$D30:$AB30))</f>
        <v/>
      </c>
      <c r="BE30" s="15" t="str">
        <f t="shared" si="11"/>
        <v/>
      </c>
      <c r="BF30" s="2" t="str" cm="1">
        <f t="array" ref="BF30">IF(B30="","",SUMPRODUCT(($D$1:$AB$4=$BF$4)*$D30:$AB30))</f>
        <v/>
      </c>
      <c r="BG30" s="15" t="str">
        <f t="shared" si="12"/>
        <v/>
      </c>
      <c r="BH30" s="2" t="str" cm="1">
        <f t="array" ref="BH30">IF(B30="","",SUMPRODUCT(($D$1:$AB$4=$BH$4)*$D30:$AB30))</f>
        <v/>
      </c>
      <c r="BI30" s="15" t="str">
        <f t="shared" si="13"/>
        <v/>
      </c>
      <c r="BJ30" s="2" t="str" cm="1">
        <f t="array" ref="BJ30">IF(B30="","",SUMPRODUCT(($D$1:$AB$4=$BJ$4)*$D30:$AB30))</f>
        <v/>
      </c>
      <c r="BK30" s="15" t="str">
        <f t="shared" si="14"/>
        <v/>
      </c>
      <c r="BL30" s="2" t="str" cm="1">
        <f t="array" ref="BL30">IF(B30="","",SUMPRODUCT(($D$1:$AB$4=$BL$4)*$D30:$AB30))</f>
        <v/>
      </c>
      <c r="BM30" s="15" t="str">
        <f t="shared" si="15"/>
        <v/>
      </c>
      <c r="BN30" s="2" t="str" cm="1">
        <f t="array" ref="BN30">IF(B30="","",SUMPRODUCT(($D$1:$AB$4=$BN$4)*$D30:$AB30))</f>
        <v/>
      </c>
      <c r="BO30" s="15" t="str">
        <f t="shared" si="16"/>
        <v/>
      </c>
      <c r="BP30" s="2" t="str" cm="1">
        <f t="array" ref="BP30">IF(B30="","",SUMPRODUCT(($D$1:$AB$4=$BP$4)*$D30:$AB30))</f>
        <v/>
      </c>
      <c r="BQ30" s="15" t="str">
        <f t="shared" si="17"/>
        <v/>
      </c>
      <c r="BR30" s="2" t="str" cm="1">
        <f t="array" ref="BR30">IF(B30="","",SUMPRODUCT(($D$1:$AB$4=$BR$4)*$D30:$AB30))</f>
        <v/>
      </c>
      <c r="BS30" s="15" t="str">
        <f t="shared" si="18"/>
        <v/>
      </c>
      <c r="BT30" s="2" t="str" cm="1">
        <f t="array" ref="BT30">IF(B30="","",SUMPRODUCT(($D$1:$AB$4=$BT$4)*$D30:$AB30))</f>
        <v/>
      </c>
      <c r="BU30" s="15" t="str">
        <f t="shared" si="19"/>
        <v/>
      </c>
      <c r="BV30" s="2" t="str" cm="1">
        <f t="array" ref="BV30">IF(B30="","",SUMPRODUCT(($D$1:$AB$4=$BV$4)*$D30:$AB30))</f>
        <v/>
      </c>
      <c r="BW30" s="15" t="str">
        <f t="shared" si="20"/>
        <v/>
      </c>
      <c r="BX30" s="2" t="str" cm="1">
        <f t="array" ref="BX30">IF(B30="","",SUMPRODUCT(($D$1:$AB$4=$BX$4)*$D30:$AB30))</f>
        <v/>
      </c>
      <c r="BY30" s="15" t="str">
        <f t="shared" si="21"/>
        <v/>
      </c>
      <c r="BZ30" s="2" t="str" cm="1">
        <f t="array" ref="BZ30">IF(B30="","",SUMPRODUCT(($D$1:$AB$4=$BZ$4)*$D30:$AB30))</f>
        <v/>
      </c>
      <c r="CA30" s="15" t="str">
        <f t="shared" si="22"/>
        <v/>
      </c>
      <c r="CB30" s="2" t="str" cm="1">
        <f t="array" ref="CB30">IF(B30="","",SUMPRODUCT(($D$1:$AB$4=$CB$4)*$D30:$AB30))</f>
        <v/>
      </c>
      <c r="CC30" s="15" t="str">
        <f t="shared" si="23"/>
        <v/>
      </c>
      <c r="CD30" s="2" t="str" cm="1">
        <f t="array" ref="CD30">IF(B30="","",SUMPRODUCT(($D$1:$AB$4=$CD$4)*$D30:$AB30))</f>
        <v/>
      </c>
      <c r="CE30" s="15" t="str">
        <f t="shared" si="24"/>
        <v/>
      </c>
      <c r="CF30" s="2" t="str" cm="1">
        <f t="array" ref="CF30">IF(B30="","",SUMPRODUCT(($D$1:$AB$4=$CF$4)*$D30:$AB30))</f>
        <v/>
      </c>
      <c r="CG30" s="15" t="str">
        <f t="shared" si="25"/>
        <v/>
      </c>
      <c r="CH30" s="2" t="str" cm="1">
        <f t="array" ref="CH30">IF(B30="","",SUMPRODUCT(($D$1:$AB$4=$CH$4)*$D30:$AB30))</f>
        <v/>
      </c>
      <c r="CI30" s="15" t="str">
        <f t="shared" si="26"/>
        <v/>
      </c>
      <c r="FS30" t="e">
        <v>#DIV/0!</v>
      </c>
    </row>
    <row r="31" spans="1:175">
      <c r="A31" s="7">
        <v>26</v>
      </c>
      <c r="D31" s="97"/>
      <c r="E31" s="86"/>
      <c r="F31" s="86"/>
      <c r="G31" s="86"/>
      <c r="H31" s="86"/>
      <c r="I31" s="98"/>
      <c r="J31" s="102"/>
      <c r="K31" s="87"/>
      <c r="L31" s="87"/>
      <c r="M31" s="87"/>
      <c r="N31" s="87"/>
      <c r="O31" s="103"/>
      <c r="P31" s="107"/>
      <c r="Q31" s="88"/>
      <c r="R31" s="88"/>
      <c r="S31" s="88"/>
      <c r="T31" s="88"/>
      <c r="U31" s="108"/>
      <c r="V31" s="113"/>
      <c r="W31" s="89"/>
      <c r="X31" s="89"/>
      <c r="Y31" s="89"/>
      <c r="Z31" s="89"/>
      <c r="AA31" s="89"/>
      <c r="AB31" s="169"/>
      <c r="AC31" s="171" t="str">
        <f t="shared" si="27"/>
        <v/>
      </c>
      <c r="AD31" s="172" t="str">
        <f t="shared" si="1"/>
        <v/>
      </c>
      <c r="AL31" s="2" t="str" cm="1">
        <f t="array" ref="AL31">IF(B31="","",SUMPRODUCT(($D$1:$AB$4=$AL$4)*D31:AB31))</f>
        <v/>
      </c>
      <c r="AM31" s="15" t="str">
        <f t="shared" si="2"/>
        <v/>
      </c>
      <c r="AN31" s="2" t="str" cm="1">
        <f t="array" ref="AN31">IF(B31="","",SUMPRODUCT(($D$1:$AB$4=$AN$4)*D31:AB31))</f>
        <v/>
      </c>
      <c r="AO31" s="15" t="str">
        <f t="shared" si="3"/>
        <v/>
      </c>
      <c r="AP31" s="2" t="str" cm="1">
        <f t="array" ref="AP31">IF(B31="","",SUMPRODUCT(($D$1:$AB$4=$AP$4)*D31:AB31))</f>
        <v/>
      </c>
      <c r="AQ31" s="15" t="str">
        <f t="shared" si="4"/>
        <v/>
      </c>
      <c r="AR31" s="2" t="str" cm="1">
        <f t="array" ref="AR31">IF(B31="","",SUMPRODUCT(($D$1:$AB$4=$AR$4)*D31:AB31))</f>
        <v/>
      </c>
      <c r="AS31" s="15" t="str">
        <f t="shared" si="5"/>
        <v/>
      </c>
      <c r="AT31" s="2" t="str" cm="1">
        <f t="array" ref="AT31">IF(B31="","",SUMPRODUCT(($D$1:$AB$4=$AT$4)*$D31:$AB31))</f>
        <v/>
      </c>
      <c r="AU31" s="15" t="str">
        <f t="shared" si="6"/>
        <v/>
      </c>
      <c r="AV31" s="2" t="str" cm="1">
        <f t="array" ref="AV31">IF(B31="","",SUMPRODUCT(($D$1:$AB$4=$AV$4)*$D31:$AB31))</f>
        <v/>
      </c>
      <c r="AW31" s="15" t="str">
        <f t="shared" si="7"/>
        <v/>
      </c>
      <c r="AX31" s="2" t="str" cm="1">
        <f t="array" ref="AX31">IF(B31="","",SUMPRODUCT(($D$1:$AB$4=$AX$4)*$D31:$AB31))</f>
        <v/>
      </c>
      <c r="AY31" s="15" t="str">
        <f t="shared" si="8"/>
        <v/>
      </c>
      <c r="AZ31" s="2" t="str" cm="1">
        <f t="array" ref="AZ31">IF(B31="","",SUMPRODUCT(($D$1:$AB$4=$AZ$4)*$D31:$AB31))</f>
        <v/>
      </c>
      <c r="BA31" s="15" t="str">
        <f t="shared" si="9"/>
        <v/>
      </c>
      <c r="BB31" s="2" t="str" cm="1">
        <f t="array" ref="BB31">IF(B31="","",SUMPRODUCT(($D$1:$AB$4=$BB$4)*$D31:$AB31))</f>
        <v/>
      </c>
      <c r="BC31" s="15" t="str">
        <f t="shared" si="10"/>
        <v/>
      </c>
      <c r="BD31" s="2" t="str" cm="1">
        <f t="array" ref="BD31">IF(B31="","",SUMPRODUCT(($D$1:$AB$4=$BD$4)*$D31:$AB31))</f>
        <v/>
      </c>
      <c r="BE31" s="15" t="str">
        <f t="shared" si="11"/>
        <v/>
      </c>
      <c r="BF31" s="2" t="str" cm="1">
        <f t="array" ref="BF31">IF(B31="","",SUMPRODUCT(($D$1:$AB$4=$BF$4)*$D31:$AB31))</f>
        <v/>
      </c>
      <c r="BG31" s="15" t="str">
        <f t="shared" si="12"/>
        <v/>
      </c>
      <c r="BH31" s="2" t="str" cm="1">
        <f t="array" ref="BH31">IF(B31="","",SUMPRODUCT(($D$1:$AB$4=$BH$4)*$D31:$AB31))</f>
        <v/>
      </c>
      <c r="BI31" s="15" t="str">
        <f t="shared" si="13"/>
        <v/>
      </c>
      <c r="BJ31" s="2" t="str" cm="1">
        <f t="array" ref="BJ31">IF(B31="","",SUMPRODUCT(($D$1:$AB$4=$BJ$4)*$D31:$AB31))</f>
        <v/>
      </c>
      <c r="BK31" s="15" t="str">
        <f t="shared" si="14"/>
        <v/>
      </c>
      <c r="BL31" s="2" t="str" cm="1">
        <f t="array" ref="BL31">IF(B31="","",SUMPRODUCT(($D$1:$AB$4=$BL$4)*$D31:$AB31))</f>
        <v/>
      </c>
      <c r="BM31" s="15" t="str">
        <f t="shared" si="15"/>
        <v/>
      </c>
      <c r="BN31" s="2" t="str" cm="1">
        <f t="array" ref="BN31">IF(B31="","",SUMPRODUCT(($D$1:$AB$4=$BN$4)*$D31:$AB31))</f>
        <v/>
      </c>
      <c r="BO31" s="15" t="str">
        <f t="shared" si="16"/>
        <v/>
      </c>
      <c r="BP31" s="2" t="str" cm="1">
        <f t="array" ref="BP31">IF(B31="","",SUMPRODUCT(($D$1:$AB$4=$BP$4)*$D31:$AB31))</f>
        <v/>
      </c>
      <c r="BQ31" s="15" t="str">
        <f t="shared" si="17"/>
        <v/>
      </c>
      <c r="BR31" s="2" t="str" cm="1">
        <f t="array" ref="BR31">IF(B31="","",SUMPRODUCT(($D$1:$AB$4=$BR$4)*$D31:$AB31))</f>
        <v/>
      </c>
      <c r="BS31" s="15" t="str">
        <f t="shared" si="18"/>
        <v/>
      </c>
      <c r="BT31" s="2" t="str" cm="1">
        <f t="array" ref="BT31">IF(B31="","",SUMPRODUCT(($D$1:$AB$4=$BT$4)*$D31:$AB31))</f>
        <v/>
      </c>
      <c r="BU31" s="15" t="str">
        <f t="shared" si="19"/>
        <v/>
      </c>
      <c r="BV31" s="2" t="str" cm="1">
        <f t="array" ref="BV31">IF(B31="","",SUMPRODUCT(($D$1:$AB$4=$BV$4)*$D31:$AB31))</f>
        <v/>
      </c>
      <c r="BW31" s="15" t="str">
        <f t="shared" si="20"/>
        <v/>
      </c>
      <c r="BX31" s="2" t="str" cm="1">
        <f t="array" ref="BX31">IF(B31="","",SUMPRODUCT(($D$1:$AB$4=$BX$4)*$D31:$AB31))</f>
        <v/>
      </c>
      <c r="BY31" s="15" t="str">
        <f t="shared" si="21"/>
        <v/>
      </c>
      <c r="BZ31" s="2" t="str" cm="1">
        <f t="array" ref="BZ31">IF(B31="","",SUMPRODUCT(($D$1:$AB$4=$BZ$4)*$D31:$AB31))</f>
        <v/>
      </c>
      <c r="CA31" s="15" t="str">
        <f t="shared" si="22"/>
        <v/>
      </c>
      <c r="CB31" s="2" t="str" cm="1">
        <f t="array" ref="CB31">IF(B31="","",SUMPRODUCT(($D$1:$AB$4=$CB$4)*$D31:$AB31))</f>
        <v/>
      </c>
      <c r="CC31" s="15" t="str">
        <f t="shared" si="23"/>
        <v/>
      </c>
      <c r="CD31" s="2" t="str" cm="1">
        <f t="array" ref="CD31">IF(B31="","",SUMPRODUCT(($D$1:$AB$4=$CD$4)*$D31:$AB31))</f>
        <v/>
      </c>
      <c r="CE31" s="15" t="str">
        <f t="shared" si="24"/>
        <v/>
      </c>
      <c r="CF31" s="2" t="str" cm="1">
        <f t="array" ref="CF31">IF(B31="","",SUMPRODUCT(($D$1:$AB$4=$CF$4)*$D31:$AB31))</f>
        <v/>
      </c>
      <c r="CG31" s="15" t="str">
        <f t="shared" si="25"/>
        <v/>
      </c>
      <c r="CH31" s="2" t="str" cm="1">
        <f t="array" ref="CH31">IF(B31="","",SUMPRODUCT(($D$1:$AB$4=$CH$4)*$D31:$AB31))</f>
        <v/>
      </c>
      <c r="CI31" s="15" t="str">
        <f t="shared" si="26"/>
        <v/>
      </c>
      <c r="FS31" t="e">
        <v>#DIV/0!</v>
      </c>
    </row>
    <row r="32" spans="1:175">
      <c r="A32" s="6">
        <v>27</v>
      </c>
      <c r="D32" s="97"/>
      <c r="E32" s="86"/>
      <c r="F32" s="86"/>
      <c r="G32" s="86"/>
      <c r="H32" s="86"/>
      <c r="I32" s="98"/>
      <c r="J32" s="102"/>
      <c r="K32" s="87"/>
      <c r="L32" s="87"/>
      <c r="M32" s="87"/>
      <c r="N32" s="87"/>
      <c r="O32" s="103"/>
      <c r="P32" s="107"/>
      <c r="Q32" s="88"/>
      <c r="R32" s="88"/>
      <c r="S32" s="88"/>
      <c r="T32" s="88"/>
      <c r="U32" s="108"/>
      <c r="V32" s="113"/>
      <c r="W32" s="89"/>
      <c r="X32" s="89"/>
      <c r="Y32" s="89"/>
      <c r="Z32" s="89"/>
      <c r="AA32" s="89"/>
      <c r="AB32" s="169"/>
      <c r="AC32" s="171" t="str">
        <f t="shared" si="27"/>
        <v/>
      </c>
      <c r="AD32" s="172" t="str">
        <f t="shared" si="1"/>
        <v/>
      </c>
      <c r="AL32" s="2" t="str" cm="1">
        <f t="array" ref="AL32">IF(B32="","",SUMPRODUCT(($D$1:$AB$4=$AL$4)*D32:AB32))</f>
        <v/>
      </c>
      <c r="AM32" s="15" t="str">
        <f t="shared" si="2"/>
        <v/>
      </c>
      <c r="AN32" s="2" t="str" cm="1">
        <f t="array" ref="AN32">IF(B32="","",SUMPRODUCT(($D$1:$AB$4=$AN$4)*D32:AB32))</f>
        <v/>
      </c>
      <c r="AO32" s="15" t="str">
        <f t="shared" si="3"/>
        <v/>
      </c>
      <c r="AP32" s="2" t="str" cm="1">
        <f t="array" ref="AP32">IF(B32="","",SUMPRODUCT(($D$1:$AB$4=$AP$4)*D32:AB32))</f>
        <v/>
      </c>
      <c r="AQ32" s="15" t="str">
        <f t="shared" si="4"/>
        <v/>
      </c>
      <c r="AR32" s="2" t="str" cm="1">
        <f t="array" ref="AR32">IF(B32="","",SUMPRODUCT(($D$1:$AB$4=$AR$4)*D32:AB32))</f>
        <v/>
      </c>
      <c r="AS32" s="15" t="str">
        <f t="shared" si="5"/>
        <v/>
      </c>
      <c r="AT32" s="2" t="str" cm="1">
        <f t="array" ref="AT32">IF(B32="","",SUMPRODUCT(($D$1:$AB$4=$AT$4)*$D32:$AB32))</f>
        <v/>
      </c>
      <c r="AU32" s="15" t="str">
        <f t="shared" si="6"/>
        <v/>
      </c>
      <c r="AV32" s="2" t="str" cm="1">
        <f t="array" ref="AV32">IF(B32="","",SUMPRODUCT(($D$1:$AB$4=$AV$4)*$D32:$AB32))</f>
        <v/>
      </c>
      <c r="AW32" s="15" t="str">
        <f t="shared" si="7"/>
        <v/>
      </c>
      <c r="AX32" s="2" t="str" cm="1">
        <f t="array" ref="AX32">IF(B32="","",SUMPRODUCT(($D$1:$AB$4=$AX$4)*$D32:$AB32))</f>
        <v/>
      </c>
      <c r="AY32" s="15" t="str">
        <f t="shared" si="8"/>
        <v/>
      </c>
      <c r="AZ32" s="2" t="str" cm="1">
        <f t="array" ref="AZ32">IF(B32="","",SUMPRODUCT(($D$1:$AB$4=$AZ$4)*$D32:$AB32))</f>
        <v/>
      </c>
      <c r="BA32" s="15" t="str">
        <f t="shared" si="9"/>
        <v/>
      </c>
      <c r="BB32" s="2" t="str" cm="1">
        <f t="array" ref="BB32">IF(B32="","",SUMPRODUCT(($D$1:$AB$4=$BB$4)*$D32:$AB32))</f>
        <v/>
      </c>
      <c r="BC32" s="15" t="str">
        <f t="shared" si="10"/>
        <v/>
      </c>
      <c r="BD32" s="2" t="str" cm="1">
        <f t="array" ref="BD32">IF(B32="","",SUMPRODUCT(($D$1:$AB$4=$BD$4)*$D32:$AB32))</f>
        <v/>
      </c>
      <c r="BE32" s="15" t="str">
        <f t="shared" si="11"/>
        <v/>
      </c>
      <c r="BF32" s="2" t="str" cm="1">
        <f t="array" ref="BF32">IF(B32="","",SUMPRODUCT(($D$1:$AB$4=$BF$4)*$D32:$AB32))</f>
        <v/>
      </c>
      <c r="BG32" s="15" t="str">
        <f t="shared" si="12"/>
        <v/>
      </c>
      <c r="BH32" s="2" t="str" cm="1">
        <f t="array" ref="BH32">IF(B32="","",SUMPRODUCT(($D$1:$AB$4=$BH$4)*$D32:$AB32))</f>
        <v/>
      </c>
      <c r="BI32" s="15" t="str">
        <f t="shared" si="13"/>
        <v/>
      </c>
      <c r="BJ32" s="2" t="str" cm="1">
        <f t="array" ref="BJ32">IF(B32="","",SUMPRODUCT(($D$1:$AB$4=$BJ$4)*$D32:$AB32))</f>
        <v/>
      </c>
      <c r="BK32" s="15" t="str">
        <f t="shared" si="14"/>
        <v/>
      </c>
      <c r="BL32" s="2" t="str" cm="1">
        <f t="array" ref="BL32">IF(B32="","",SUMPRODUCT(($D$1:$AB$4=$BL$4)*$D32:$AB32))</f>
        <v/>
      </c>
      <c r="BM32" s="15" t="str">
        <f t="shared" si="15"/>
        <v/>
      </c>
      <c r="BN32" s="2" t="str" cm="1">
        <f t="array" ref="BN32">IF(B32="","",SUMPRODUCT(($D$1:$AB$4=$BN$4)*$D32:$AB32))</f>
        <v/>
      </c>
      <c r="BO32" s="15" t="str">
        <f t="shared" si="16"/>
        <v/>
      </c>
      <c r="BP32" s="2" t="str" cm="1">
        <f t="array" ref="BP32">IF(B32="","",SUMPRODUCT(($D$1:$AB$4=$BP$4)*$D32:$AB32))</f>
        <v/>
      </c>
      <c r="BQ32" s="15" t="str">
        <f t="shared" si="17"/>
        <v/>
      </c>
      <c r="BR32" s="2" t="str" cm="1">
        <f t="array" ref="BR32">IF(B32="","",SUMPRODUCT(($D$1:$AB$4=$BR$4)*$D32:$AB32))</f>
        <v/>
      </c>
      <c r="BS32" s="15" t="str">
        <f t="shared" si="18"/>
        <v/>
      </c>
      <c r="BT32" s="2" t="str" cm="1">
        <f t="array" ref="BT32">IF(B32="","",SUMPRODUCT(($D$1:$AB$4=$BT$4)*$D32:$AB32))</f>
        <v/>
      </c>
      <c r="BU32" s="15" t="str">
        <f t="shared" si="19"/>
        <v/>
      </c>
      <c r="BV32" s="2" t="str" cm="1">
        <f t="array" ref="BV32">IF(B32="","",SUMPRODUCT(($D$1:$AB$4=$BV$4)*$D32:$AB32))</f>
        <v/>
      </c>
      <c r="BW32" s="15" t="str">
        <f t="shared" si="20"/>
        <v/>
      </c>
      <c r="BX32" s="2" t="str" cm="1">
        <f t="array" ref="BX32">IF(B32="","",SUMPRODUCT(($D$1:$AB$4=$BX$4)*$D32:$AB32))</f>
        <v/>
      </c>
      <c r="BY32" s="15" t="str">
        <f t="shared" si="21"/>
        <v/>
      </c>
      <c r="BZ32" s="2" t="str" cm="1">
        <f t="array" ref="BZ32">IF(B32="","",SUMPRODUCT(($D$1:$AB$4=$BZ$4)*$D32:$AB32))</f>
        <v/>
      </c>
      <c r="CA32" s="15" t="str">
        <f t="shared" si="22"/>
        <v/>
      </c>
      <c r="CB32" s="2" t="str" cm="1">
        <f t="array" ref="CB32">IF(B32="","",SUMPRODUCT(($D$1:$AB$4=$CB$4)*$D32:$AB32))</f>
        <v/>
      </c>
      <c r="CC32" s="15" t="str">
        <f t="shared" si="23"/>
        <v/>
      </c>
      <c r="CD32" s="2" t="str" cm="1">
        <f t="array" ref="CD32">IF(B32="","",SUMPRODUCT(($D$1:$AB$4=$CD$4)*$D32:$AB32))</f>
        <v/>
      </c>
      <c r="CE32" s="15" t="str">
        <f t="shared" si="24"/>
        <v/>
      </c>
      <c r="CF32" s="2" t="str" cm="1">
        <f t="array" ref="CF32">IF(B32="","",SUMPRODUCT(($D$1:$AB$4=$CF$4)*$D32:$AB32))</f>
        <v/>
      </c>
      <c r="CG32" s="15" t="str">
        <f t="shared" si="25"/>
        <v/>
      </c>
      <c r="CH32" s="2" t="str" cm="1">
        <f t="array" ref="CH32">IF(B32="","",SUMPRODUCT(($D$1:$AB$4=$CH$4)*$D32:$AB32))</f>
        <v/>
      </c>
      <c r="CI32" s="15" t="str">
        <f t="shared" si="26"/>
        <v/>
      </c>
      <c r="FS32" t="e">
        <v>#DIV/0!</v>
      </c>
    </row>
    <row r="33" spans="1:175">
      <c r="A33" s="7">
        <v>28</v>
      </c>
      <c r="D33" s="97"/>
      <c r="E33" s="86"/>
      <c r="F33" s="86"/>
      <c r="G33" s="86"/>
      <c r="H33" s="86"/>
      <c r="I33" s="98"/>
      <c r="J33" s="102"/>
      <c r="K33" s="87"/>
      <c r="L33" s="87"/>
      <c r="M33" s="87"/>
      <c r="N33" s="87"/>
      <c r="O33" s="103"/>
      <c r="P33" s="107"/>
      <c r="Q33" s="88"/>
      <c r="R33" s="88"/>
      <c r="S33" s="88"/>
      <c r="T33" s="88"/>
      <c r="U33" s="108"/>
      <c r="V33" s="113"/>
      <c r="W33" s="89"/>
      <c r="X33" s="89"/>
      <c r="Y33" s="89"/>
      <c r="Z33" s="89"/>
      <c r="AA33" s="89"/>
      <c r="AB33" s="169"/>
      <c r="AC33" s="171" t="str">
        <f t="shared" si="27"/>
        <v/>
      </c>
      <c r="AD33" s="172" t="str">
        <f t="shared" si="1"/>
        <v/>
      </c>
      <c r="AL33" s="2" t="str" cm="1">
        <f t="array" ref="AL33">IF(B33="","",SUMPRODUCT(($D$1:$AB$4=$AL$4)*D33:AB33))</f>
        <v/>
      </c>
      <c r="AM33" s="15" t="str">
        <f t="shared" si="2"/>
        <v/>
      </c>
      <c r="AN33" s="2" t="str" cm="1">
        <f t="array" ref="AN33">IF(B33="","",SUMPRODUCT(($D$1:$AB$4=$AN$4)*D33:AB33))</f>
        <v/>
      </c>
      <c r="AO33" s="15" t="str">
        <f t="shared" si="3"/>
        <v/>
      </c>
      <c r="AP33" s="2" t="str" cm="1">
        <f t="array" ref="AP33">IF(B33="","",SUMPRODUCT(($D$1:$AB$4=$AP$4)*D33:AB33))</f>
        <v/>
      </c>
      <c r="AQ33" s="15" t="str">
        <f t="shared" si="4"/>
        <v/>
      </c>
      <c r="AR33" s="2" t="str" cm="1">
        <f t="array" ref="AR33">IF(B33="","",SUMPRODUCT(($D$1:$AB$4=$AR$4)*D33:AB33))</f>
        <v/>
      </c>
      <c r="AS33" s="15" t="str">
        <f t="shared" si="5"/>
        <v/>
      </c>
      <c r="AT33" s="2" t="str" cm="1">
        <f t="array" ref="AT33">IF(B33="","",SUMPRODUCT(($D$1:$AB$4=$AT$4)*$D33:$AB33))</f>
        <v/>
      </c>
      <c r="AU33" s="15" t="str">
        <f t="shared" si="6"/>
        <v/>
      </c>
      <c r="AV33" s="2" t="str" cm="1">
        <f t="array" ref="AV33">IF(B33="","",SUMPRODUCT(($D$1:$AB$4=$AV$4)*$D33:$AB33))</f>
        <v/>
      </c>
      <c r="AW33" s="15" t="str">
        <f t="shared" si="7"/>
        <v/>
      </c>
      <c r="AX33" s="2" t="str" cm="1">
        <f t="array" ref="AX33">IF(B33="","",SUMPRODUCT(($D$1:$AB$4=$AX$4)*$D33:$AB33))</f>
        <v/>
      </c>
      <c r="AY33" s="15" t="str">
        <f t="shared" si="8"/>
        <v/>
      </c>
      <c r="AZ33" s="2" t="str" cm="1">
        <f t="array" ref="AZ33">IF(B33="","",SUMPRODUCT(($D$1:$AB$4=$AZ$4)*$D33:$AB33))</f>
        <v/>
      </c>
      <c r="BA33" s="15" t="str">
        <f t="shared" si="9"/>
        <v/>
      </c>
      <c r="BB33" s="2" t="str" cm="1">
        <f t="array" ref="BB33">IF(B33="","",SUMPRODUCT(($D$1:$AB$4=$BB$4)*$D33:$AB33))</f>
        <v/>
      </c>
      <c r="BC33" s="15" t="str">
        <f t="shared" si="10"/>
        <v/>
      </c>
      <c r="BD33" s="2" t="str" cm="1">
        <f t="array" ref="BD33">IF(B33="","",SUMPRODUCT(($D$1:$AB$4=$BD$4)*$D33:$AB33))</f>
        <v/>
      </c>
      <c r="BE33" s="15" t="str">
        <f t="shared" si="11"/>
        <v/>
      </c>
      <c r="BF33" s="2" t="str" cm="1">
        <f t="array" ref="BF33">IF(B33="","",SUMPRODUCT(($D$1:$AB$4=$BF$4)*$D33:$AB33))</f>
        <v/>
      </c>
      <c r="BG33" s="15" t="str">
        <f t="shared" si="12"/>
        <v/>
      </c>
      <c r="BH33" s="2" t="str" cm="1">
        <f t="array" ref="BH33">IF(B33="","",SUMPRODUCT(($D$1:$AB$4=$BH$4)*$D33:$AB33))</f>
        <v/>
      </c>
      <c r="BI33" s="15" t="str">
        <f t="shared" si="13"/>
        <v/>
      </c>
      <c r="BJ33" s="2" t="str" cm="1">
        <f t="array" ref="BJ33">IF(B33="","",SUMPRODUCT(($D$1:$AB$4=$BJ$4)*$D33:$AB33))</f>
        <v/>
      </c>
      <c r="BK33" s="15" t="str">
        <f t="shared" si="14"/>
        <v/>
      </c>
      <c r="BL33" s="2" t="str" cm="1">
        <f t="array" ref="BL33">IF(B33="","",SUMPRODUCT(($D$1:$AB$4=$BL$4)*$D33:$AB33))</f>
        <v/>
      </c>
      <c r="BM33" s="15" t="str">
        <f t="shared" si="15"/>
        <v/>
      </c>
      <c r="BN33" s="2" t="str" cm="1">
        <f t="array" ref="BN33">IF(B33="","",SUMPRODUCT(($D$1:$AB$4=$BN$4)*$D33:$AB33))</f>
        <v/>
      </c>
      <c r="BO33" s="15" t="str">
        <f t="shared" si="16"/>
        <v/>
      </c>
      <c r="BP33" s="2" t="str" cm="1">
        <f t="array" ref="BP33">IF(B33="","",SUMPRODUCT(($D$1:$AB$4=$BP$4)*$D33:$AB33))</f>
        <v/>
      </c>
      <c r="BQ33" s="15" t="str">
        <f t="shared" si="17"/>
        <v/>
      </c>
      <c r="BR33" s="2" t="str" cm="1">
        <f t="array" ref="BR33">IF(B33="","",SUMPRODUCT(($D$1:$AB$4=$BR$4)*$D33:$AB33))</f>
        <v/>
      </c>
      <c r="BS33" s="15" t="str">
        <f t="shared" si="18"/>
        <v/>
      </c>
      <c r="BT33" s="2" t="str" cm="1">
        <f t="array" ref="BT33">IF(B33="","",SUMPRODUCT(($D$1:$AB$4=$BT$4)*$D33:$AB33))</f>
        <v/>
      </c>
      <c r="BU33" s="15" t="str">
        <f t="shared" si="19"/>
        <v/>
      </c>
      <c r="BV33" s="2" t="str" cm="1">
        <f t="array" ref="BV33">IF(B33="","",SUMPRODUCT(($D$1:$AB$4=$BV$4)*$D33:$AB33))</f>
        <v/>
      </c>
      <c r="BW33" s="15" t="str">
        <f t="shared" si="20"/>
        <v/>
      </c>
      <c r="BX33" s="2" t="str" cm="1">
        <f t="array" ref="BX33">IF(B33="","",SUMPRODUCT(($D$1:$AB$4=$BX$4)*$D33:$AB33))</f>
        <v/>
      </c>
      <c r="BY33" s="15" t="str">
        <f t="shared" si="21"/>
        <v/>
      </c>
      <c r="BZ33" s="2" t="str" cm="1">
        <f t="array" ref="BZ33">IF(B33="","",SUMPRODUCT(($D$1:$AB$4=$BZ$4)*$D33:$AB33))</f>
        <v/>
      </c>
      <c r="CA33" s="15" t="str">
        <f t="shared" si="22"/>
        <v/>
      </c>
      <c r="CB33" s="2" t="str" cm="1">
        <f t="array" ref="CB33">IF(B33="","",SUMPRODUCT(($D$1:$AB$4=$CB$4)*$D33:$AB33))</f>
        <v/>
      </c>
      <c r="CC33" s="15" t="str">
        <f t="shared" si="23"/>
        <v/>
      </c>
      <c r="CD33" s="2" t="str" cm="1">
        <f t="array" ref="CD33">IF(B33="","",SUMPRODUCT(($D$1:$AB$4=$CD$4)*$D33:$AB33))</f>
        <v/>
      </c>
      <c r="CE33" s="15" t="str">
        <f t="shared" si="24"/>
        <v/>
      </c>
      <c r="CF33" s="2" t="str" cm="1">
        <f t="array" ref="CF33">IF(B33="","",SUMPRODUCT(($D$1:$AB$4=$CF$4)*$D33:$AB33))</f>
        <v/>
      </c>
      <c r="CG33" s="15" t="str">
        <f t="shared" si="25"/>
        <v/>
      </c>
      <c r="CH33" s="2" t="str" cm="1">
        <f t="array" ref="CH33">IF(B33="","",SUMPRODUCT(($D$1:$AB$4=$CH$4)*$D33:$AB33))</f>
        <v/>
      </c>
      <c r="CI33" s="15" t="str">
        <f t="shared" si="26"/>
        <v/>
      </c>
      <c r="FS33" t="e">
        <v>#DIV/0!</v>
      </c>
    </row>
    <row r="34" spans="1:175">
      <c r="A34" s="6">
        <v>29</v>
      </c>
      <c r="D34" s="97"/>
      <c r="E34" s="86"/>
      <c r="F34" s="86"/>
      <c r="G34" s="86"/>
      <c r="H34" s="86"/>
      <c r="I34" s="98"/>
      <c r="J34" s="102"/>
      <c r="K34" s="87"/>
      <c r="L34" s="87"/>
      <c r="M34" s="87"/>
      <c r="N34" s="87"/>
      <c r="O34" s="103"/>
      <c r="P34" s="107"/>
      <c r="Q34" s="88"/>
      <c r="R34" s="88"/>
      <c r="S34" s="88"/>
      <c r="T34" s="88"/>
      <c r="U34" s="108"/>
      <c r="V34" s="113"/>
      <c r="W34" s="89"/>
      <c r="X34" s="89"/>
      <c r="Y34" s="89"/>
      <c r="Z34" s="89"/>
      <c r="AA34" s="89"/>
      <c r="AB34" s="169"/>
      <c r="AC34" s="171" t="str">
        <f t="shared" si="27"/>
        <v/>
      </c>
      <c r="AD34" s="172" t="str">
        <f t="shared" si="1"/>
        <v/>
      </c>
      <c r="AL34" s="2" t="str" cm="1">
        <f t="array" ref="AL34">IF(B34="","",SUMPRODUCT(($D$1:$AB$4=$AL$4)*D34:AB34))</f>
        <v/>
      </c>
      <c r="AM34" s="15" t="str">
        <f t="shared" si="2"/>
        <v/>
      </c>
      <c r="AN34" s="2" t="str" cm="1">
        <f t="array" ref="AN34">IF(B34="","",SUMPRODUCT(($D$1:$AB$4=$AN$4)*D34:AB34))</f>
        <v/>
      </c>
      <c r="AO34" s="15" t="str">
        <f t="shared" si="3"/>
        <v/>
      </c>
      <c r="AP34" s="2" t="str" cm="1">
        <f t="array" ref="AP34">IF(B34="","",SUMPRODUCT(($D$1:$AB$4=$AP$4)*D34:AB34))</f>
        <v/>
      </c>
      <c r="AQ34" s="15" t="str">
        <f t="shared" si="4"/>
        <v/>
      </c>
      <c r="AR34" s="2" t="str" cm="1">
        <f t="array" ref="AR34">IF(B34="","",SUMPRODUCT(($D$1:$AB$4=$AR$4)*D34:AB34))</f>
        <v/>
      </c>
      <c r="AS34" s="15" t="str">
        <f t="shared" si="5"/>
        <v/>
      </c>
      <c r="AT34" s="2" t="str" cm="1">
        <f t="array" ref="AT34">IF(B34="","",SUMPRODUCT(($D$1:$AB$4=$AT$4)*$D34:$AB34))</f>
        <v/>
      </c>
      <c r="AU34" s="15" t="str">
        <f t="shared" si="6"/>
        <v/>
      </c>
      <c r="AV34" s="2" t="str" cm="1">
        <f t="array" ref="AV34">IF(B34="","",SUMPRODUCT(($D$1:$AB$4=$AV$4)*$D34:$AB34))</f>
        <v/>
      </c>
      <c r="AW34" s="15" t="str">
        <f t="shared" si="7"/>
        <v/>
      </c>
      <c r="AX34" s="2" t="str" cm="1">
        <f t="array" ref="AX34">IF(B34="","",SUMPRODUCT(($D$1:$AB$4=$AX$4)*$D34:$AB34))</f>
        <v/>
      </c>
      <c r="AY34" s="15" t="str">
        <f t="shared" si="8"/>
        <v/>
      </c>
      <c r="AZ34" s="2" t="str" cm="1">
        <f t="array" ref="AZ34">IF(B34="","",SUMPRODUCT(($D$1:$AB$4=$AZ$4)*$D34:$AB34))</f>
        <v/>
      </c>
      <c r="BA34" s="15" t="str">
        <f t="shared" si="9"/>
        <v/>
      </c>
      <c r="BB34" s="2" t="str" cm="1">
        <f t="array" ref="BB34">IF(B34="","",SUMPRODUCT(($D$1:$AB$4=$BB$4)*$D34:$AB34))</f>
        <v/>
      </c>
      <c r="BC34" s="15" t="str">
        <f t="shared" si="10"/>
        <v/>
      </c>
      <c r="BD34" s="2" t="str" cm="1">
        <f t="array" ref="BD34">IF(B34="","",SUMPRODUCT(($D$1:$AB$4=$BD$4)*$D34:$AB34))</f>
        <v/>
      </c>
      <c r="BE34" s="15" t="str">
        <f t="shared" si="11"/>
        <v/>
      </c>
      <c r="BF34" s="2" t="str" cm="1">
        <f t="array" ref="BF34">IF(B34="","",SUMPRODUCT(($D$1:$AB$4=$BF$4)*$D34:$AB34))</f>
        <v/>
      </c>
      <c r="BG34" s="15" t="str">
        <f t="shared" si="12"/>
        <v/>
      </c>
      <c r="BH34" s="2" t="str" cm="1">
        <f t="array" ref="BH34">IF(B34="","",SUMPRODUCT(($D$1:$AB$4=$BH$4)*$D34:$AB34))</f>
        <v/>
      </c>
      <c r="BI34" s="15" t="str">
        <f t="shared" si="13"/>
        <v/>
      </c>
      <c r="BJ34" s="2" t="str" cm="1">
        <f t="array" ref="BJ34">IF(B34="","",SUMPRODUCT(($D$1:$AB$4=$BJ$4)*$D34:$AB34))</f>
        <v/>
      </c>
      <c r="BK34" s="15" t="str">
        <f t="shared" si="14"/>
        <v/>
      </c>
      <c r="BL34" s="2" t="str" cm="1">
        <f t="array" ref="BL34">IF(B34="","",SUMPRODUCT(($D$1:$AB$4=$BL$4)*$D34:$AB34))</f>
        <v/>
      </c>
      <c r="BM34" s="15" t="str">
        <f t="shared" si="15"/>
        <v/>
      </c>
      <c r="BN34" s="2" t="str" cm="1">
        <f t="array" ref="BN34">IF(B34="","",SUMPRODUCT(($D$1:$AB$4=$BN$4)*$D34:$AB34))</f>
        <v/>
      </c>
      <c r="BO34" s="15" t="str">
        <f t="shared" si="16"/>
        <v/>
      </c>
      <c r="BP34" s="2" t="str" cm="1">
        <f t="array" ref="BP34">IF(B34="","",SUMPRODUCT(($D$1:$AB$4=$BP$4)*$D34:$AB34))</f>
        <v/>
      </c>
      <c r="BQ34" s="15" t="str">
        <f t="shared" si="17"/>
        <v/>
      </c>
      <c r="BR34" s="2" t="str" cm="1">
        <f t="array" ref="BR34">IF(B34="","",SUMPRODUCT(($D$1:$AB$4=$BR$4)*$D34:$AB34))</f>
        <v/>
      </c>
      <c r="BS34" s="15" t="str">
        <f t="shared" si="18"/>
        <v/>
      </c>
      <c r="BT34" s="2" t="str" cm="1">
        <f t="array" ref="BT34">IF(B34="","",SUMPRODUCT(($D$1:$AB$4=$BT$4)*$D34:$AB34))</f>
        <v/>
      </c>
      <c r="BU34" s="15" t="str">
        <f t="shared" si="19"/>
        <v/>
      </c>
      <c r="BV34" s="2" t="str" cm="1">
        <f t="array" ref="BV34">IF(B34="","",SUMPRODUCT(($D$1:$AB$4=$BV$4)*$D34:$AB34))</f>
        <v/>
      </c>
      <c r="BW34" s="15" t="str">
        <f t="shared" si="20"/>
        <v/>
      </c>
      <c r="BX34" s="2" t="str" cm="1">
        <f t="array" ref="BX34">IF(B34="","",SUMPRODUCT(($D$1:$AB$4=$BX$4)*$D34:$AB34))</f>
        <v/>
      </c>
      <c r="BY34" s="15" t="str">
        <f t="shared" si="21"/>
        <v/>
      </c>
      <c r="BZ34" s="2" t="str" cm="1">
        <f t="array" ref="BZ34">IF(B34="","",SUMPRODUCT(($D$1:$AB$4=$BZ$4)*$D34:$AB34))</f>
        <v/>
      </c>
      <c r="CA34" s="15" t="str">
        <f t="shared" si="22"/>
        <v/>
      </c>
      <c r="CB34" s="2" t="str" cm="1">
        <f t="array" ref="CB34">IF(B34="","",SUMPRODUCT(($D$1:$AB$4=$CB$4)*$D34:$AB34))</f>
        <v/>
      </c>
      <c r="CC34" s="15" t="str">
        <f t="shared" si="23"/>
        <v/>
      </c>
      <c r="CD34" s="2" t="str" cm="1">
        <f t="array" ref="CD34">IF(B34="","",SUMPRODUCT(($D$1:$AB$4=$CD$4)*$D34:$AB34))</f>
        <v/>
      </c>
      <c r="CE34" s="15" t="str">
        <f t="shared" si="24"/>
        <v/>
      </c>
      <c r="CF34" s="2" t="str" cm="1">
        <f t="array" ref="CF34">IF(B34="","",SUMPRODUCT(($D$1:$AB$4=$CF$4)*$D34:$AB34))</f>
        <v/>
      </c>
      <c r="CG34" s="15" t="str">
        <f t="shared" si="25"/>
        <v/>
      </c>
      <c r="CH34" s="2" t="str" cm="1">
        <f t="array" ref="CH34">IF(B34="","",SUMPRODUCT(($D$1:$AB$4=$CH$4)*$D34:$AB34))</f>
        <v/>
      </c>
      <c r="CI34" s="15" t="str">
        <f t="shared" si="26"/>
        <v/>
      </c>
    </row>
    <row r="35" spans="1:175">
      <c r="A35" s="7">
        <v>30</v>
      </c>
      <c r="D35" s="97"/>
      <c r="E35" s="86"/>
      <c r="F35" s="86"/>
      <c r="G35" s="86"/>
      <c r="H35" s="86"/>
      <c r="I35" s="98"/>
      <c r="J35" s="102"/>
      <c r="K35" s="87"/>
      <c r="L35" s="87"/>
      <c r="M35" s="87"/>
      <c r="N35" s="87"/>
      <c r="O35" s="103"/>
      <c r="P35" s="107"/>
      <c r="Q35" s="88"/>
      <c r="R35" s="88"/>
      <c r="S35" s="88"/>
      <c r="T35" s="88"/>
      <c r="U35" s="108"/>
      <c r="V35" s="113"/>
      <c r="W35" s="89"/>
      <c r="X35" s="89"/>
      <c r="Y35" s="89"/>
      <c r="Z35" s="89"/>
      <c r="AA35" s="89"/>
      <c r="AB35" s="169"/>
      <c r="AC35" s="171" t="str">
        <f t="shared" si="27"/>
        <v/>
      </c>
      <c r="AD35" s="172" t="str">
        <f t="shared" si="1"/>
        <v/>
      </c>
      <c r="AL35" s="2" t="str" cm="1">
        <f t="array" ref="AL35">IF(B35="","",SUMPRODUCT(($D$1:$AB$4=$AL$4)*D35:AB35))</f>
        <v/>
      </c>
      <c r="AM35" s="15" t="str">
        <f t="shared" si="2"/>
        <v/>
      </c>
      <c r="AN35" s="2" t="str" cm="1">
        <f t="array" ref="AN35">IF(B35="","",SUMPRODUCT(($D$1:$AB$4=$AN$4)*D35:AB35))</f>
        <v/>
      </c>
      <c r="AO35" s="15" t="str">
        <f t="shared" si="3"/>
        <v/>
      </c>
      <c r="AP35" s="2" t="str" cm="1">
        <f t="array" ref="AP35">IF(B35="","",SUMPRODUCT(($D$1:$AB$4=$AP$4)*D35:AB35))</f>
        <v/>
      </c>
      <c r="AQ35" s="15" t="str">
        <f t="shared" si="4"/>
        <v/>
      </c>
      <c r="AR35" s="2" t="str" cm="1">
        <f t="array" ref="AR35">IF(B35="","",SUMPRODUCT(($D$1:$AB$4=$AR$4)*D35:AB35))</f>
        <v/>
      </c>
      <c r="AS35" s="15" t="str">
        <f t="shared" si="5"/>
        <v/>
      </c>
      <c r="AT35" s="2" t="str" cm="1">
        <f t="array" ref="AT35">IF(B35="","",SUMPRODUCT(($D$1:$AB$4=$AT$4)*$D35:$AB35))</f>
        <v/>
      </c>
      <c r="AU35" s="15" t="str">
        <f t="shared" si="6"/>
        <v/>
      </c>
      <c r="AV35" s="2" t="str" cm="1">
        <f t="array" ref="AV35">IF(B35="","",SUMPRODUCT(($D$1:$AB$4=$AV$4)*$D35:$AB35))</f>
        <v/>
      </c>
      <c r="AW35" s="15" t="str">
        <f t="shared" si="7"/>
        <v/>
      </c>
      <c r="AX35" s="2" t="str" cm="1">
        <f t="array" ref="AX35">IF(B35="","",SUMPRODUCT(($D$1:$AB$4=$AX$4)*$D35:$AB35))</f>
        <v/>
      </c>
      <c r="AY35" s="15" t="str">
        <f t="shared" si="8"/>
        <v/>
      </c>
      <c r="AZ35" s="2" t="str" cm="1">
        <f t="array" ref="AZ35">IF(B35="","",SUMPRODUCT(($D$1:$AB$4=$AZ$4)*$D35:$AB35))</f>
        <v/>
      </c>
      <c r="BA35" s="15" t="str">
        <f t="shared" si="9"/>
        <v/>
      </c>
      <c r="BB35" s="2" t="str" cm="1">
        <f t="array" ref="BB35">IF(B35="","",SUMPRODUCT(($D$1:$AB$4=$BB$4)*$D35:$AB35))</f>
        <v/>
      </c>
      <c r="BC35" s="15" t="str">
        <f t="shared" si="10"/>
        <v/>
      </c>
      <c r="BD35" s="2" t="str" cm="1">
        <f t="array" ref="BD35">IF(B35="","",SUMPRODUCT(($D$1:$AB$4=$BD$4)*$D35:$AB35))</f>
        <v/>
      </c>
      <c r="BE35" s="15" t="str">
        <f t="shared" si="11"/>
        <v/>
      </c>
      <c r="BF35" s="2" t="str" cm="1">
        <f t="array" ref="BF35">IF(B35="","",SUMPRODUCT(($D$1:$AB$4=$BF$4)*$D35:$AB35))</f>
        <v/>
      </c>
      <c r="BG35" s="15" t="str">
        <f t="shared" si="12"/>
        <v/>
      </c>
      <c r="BH35" s="2" t="str" cm="1">
        <f t="array" ref="BH35">IF(B35="","",SUMPRODUCT(($D$1:$AB$4=$BH$4)*$D35:$AB35))</f>
        <v/>
      </c>
      <c r="BI35" s="15" t="str">
        <f t="shared" si="13"/>
        <v/>
      </c>
      <c r="BJ35" s="2" t="str" cm="1">
        <f t="array" ref="BJ35">IF(B35="","",SUMPRODUCT(($D$1:$AB$4=$BJ$4)*$D35:$AB35))</f>
        <v/>
      </c>
      <c r="BK35" s="15" t="str">
        <f t="shared" si="14"/>
        <v/>
      </c>
      <c r="BL35" s="2" t="str" cm="1">
        <f t="array" ref="BL35">IF(B35="","",SUMPRODUCT(($D$1:$AB$4=$BL$4)*$D35:$AB35))</f>
        <v/>
      </c>
      <c r="BM35" s="15" t="str">
        <f t="shared" si="15"/>
        <v/>
      </c>
      <c r="BN35" s="2" t="str" cm="1">
        <f t="array" ref="BN35">IF(B35="","",SUMPRODUCT(($D$1:$AB$4=$BN$4)*$D35:$AB35))</f>
        <v/>
      </c>
      <c r="BO35" s="15" t="str">
        <f t="shared" si="16"/>
        <v/>
      </c>
      <c r="BP35" s="2" t="str" cm="1">
        <f t="array" ref="BP35">IF(B35="","",SUMPRODUCT(($D$1:$AB$4=$BP$4)*$D35:$AB35))</f>
        <v/>
      </c>
      <c r="BQ35" s="15" t="str">
        <f t="shared" si="17"/>
        <v/>
      </c>
      <c r="BR35" s="2" t="str" cm="1">
        <f t="array" ref="BR35">IF(B35="","",SUMPRODUCT(($D$1:$AB$4=$BR$4)*$D35:$AB35))</f>
        <v/>
      </c>
      <c r="BS35" s="15" t="str">
        <f t="shared" si="18"/>
        <v/>
      </c>
      <c r="BT35" s="2" t="str" cm="1">
        <f t="array" ref="BT35">IF(B35="","",SUMPRODUCT(($D$1:$AB$4=$BT$4)*$D35:$AB35))</f>
        <v/>
      </c>
      <c r="BU35" s="15" t="str">
        <f t="shared" si="19"/>
        <v/>
      </c>
      <c r="BV35" s="2" t="str" cm="1">
        <f t="array" ref="BV35">IF(B35="","",SUMPRODUCT(($D$1:$AB$4=$BV$4)*$D35:$AB35))</f>
        <v/>
      </c>
      <c r="BW35" s="15" t="str">
        <f t="shared" si="20"/>
        <v/>
      </c>
      <c r="BX35" s="2" t="str" cm="1">
        <f t="array" ref="BX35">IF(B35="","",SUMPRODUCT(($D$1:$AB$4=$BX$4)*$D35:$AB35))</f>
        <v/>
      </c>
      <c r="BY35" s="15" t="str">
        <f t="shared" si="21"/>
        <v/>
      </c>
      <c r="BZ35" s="2" t="str" cm="1">
        <f t="array" ref="BZ35">IF(B35="","",SUMPRODUCT(($D$1:$AB$4=$BZ$4)*$D35:$AB35))</f>
        <v/>
      </c>
      <c r="CA35" s="15" t="str">
        <f t="shared" si="22"/>
        <v/>
      </c>
      <c r="CB35" s="2" t="str" cm="1">
        <f t="array" ref="CB35">IF(B35="","",SUMPRODUCT(($D$1:$AB$4=$CB$4)*$D35:$AB35))</f>
        <v/>
      </c>
      <c r="CC35" s="15" t="str">
        <f t="shared" si="23"/>
        <v/>
      </c>
      <c r="CD35" s="2" t="str" cm="1">
        <f t="array" ref="CD35">IF(B35="","",SUMPRODUCT(($D$1:$AB$4=$CD$4)*$D35:$AB35))</f>
        <v/>
      </c>
      <c r="CE35" s="15" t="str">
        <f t="shared" si="24"/>
        <v/>
      </c>
      <c r="CF35" s="2" t="str" cm="1">
        <f t="array" ref="CF35">IF(B35="","",SUMPRODUCT(($D$1:$AB$4=$CF$4)*$D35:$AB35))</f>
        <v/>
      </c>
      <c r="CG35" s="15" t="str">
        <f t="shared" si="25"/>
        <v/>
      </c>
      <c r="CH35" s="2" t="str" cm="1">
        <f t="array" ref="CH35">IF(B35="","",SUMPRODUCT(($D$1:$AB$4=$CH$4)*$D35:$AB35))</f>
        <v/>
      </c>
      <c r="CI35" s="15" t="str">
        <f t="shared" si="26"/>
        <v/>
      </c>
    </row>
    <row r="36" spans="1:175">
      <c r="A36" s="6">
        <v>31</v>
      </c>
      <c r="D36" s="97"/>
      <c r="E36" s="86"/>
      <c r="F36" s="86"/>
      <c r="G36" s="86"/>
      <c r="H36" s="86"/>
      <c r="I36" s="98"/>
      <c r="J36" s="102"/>
      <c r="K36" s="87"/>
      <c r="L36" s="87"/>
      <c r="M36" s="87"/>
      <c r="N36" s="87"/>
      <c r="O36" s="103"/>
      <c r="P36" s="107"/>
      <c r="Q36" s="88"/>
      <c r="R36" s="88"/>
      <c r="S36" s="88"/>
      <c r="T36" s="88"/>
      <c r="U36" s="108"/>
      <c r="V36" s="113"/>
      <c r="W36" s="89"/>
      <c r="X36" s="89"/>
      <c r="Y36" s="89"/>
      <c r="Z36" s="89"/>
      <c r="AA36" s="89"/>
      <c r="AB36" s="169"/>
      <c r="AC36" s="171" t="str">
        <f t="shared" si="27"/>
        <v/>
      </c>
      <c r="AD36" s="172" t="str">
        <f t="shared" si="1"/>
        <v/>
      </c>
      <c r="AL36" s="2" t="str" cm="1">
        <f t="array" ref="AL36">IF(B36="","",SUMPRODUCT(($D$1:$AB$4=$AL$4)*D36:AB36))</f>
        <v/>
      </c>
      <c r="AM36" s="15" t="str">
        <f t="shared" si="2"/>
        <v/>
      </c>
      <c r="AN36" s="2" t="str" cm="1">
        <f t="array" ref="AN36">IF(B36="","",SUMPRODUCT(($D$1:$AB$4=$AN$4)*D36:AB36))</f>
        <v/>
      </c>
      <c r="AO36" s="15" t="str">
        <f t="shared" si="3"/>
        <v/>
      </c>
      <c r="AP36" s="2" t="str" cm="1">
        <f t="array" ref="AP36">IF(B36="","",SUMPRODUCT(($D$1:$AB$4=$AP$4)*D36:AB36))</f>
        <v/>
      </c>
      <c r="AQ36" s="15" t="str">
        <f t="shared" si="4"/>
        <v/>
      </c>
      <c r="AR36" s="2" t="str" cm="1">
        <f t="array" ref="AR36">IF(B36="","",SUMPRODUCT(($D$1:$AB$4=$AR$4)*D36:AB36))</f>
        <v/>
      </c>
      <c r="AS36" s="15" t="str">
        <f t="shared" si="5"/>
        <v/>
      </c>
      <c r="AT36" s="2" t="str" cm="1">
        <f t="array" ref="AT36">IF(B36="","",SUMPRODUCT(($D$1:$AB$4=$AT$4)*$D36:$AB36))</f>
        <v/>
      </c>
      <c r="AU36" s="15" t="str">
        <f t="shared" si="6"/>
        <v/>
      </c>
      <c r="AV36" s="2" t="str" cm="1">
        <f t="array" ref="AV36">IF(B36="","",SUMPRODUCT(($D$1:$AB$4=$AV$4)*$D36:$AB36))</f>
        <v/>
      </c>
      <c r="AW36" s="15" t="str">
        <f t="shared" si="7"/>
        <v/>
      </c>
      <c r="AX36" s="2" t="str" cm="1">
        <f t="array" ref="AX36">IF(B36="","",SUMPRODUCT(($D$1:$AB$4=$AX$4)*$D36:$AB36))</f>
        <v/>
      </c>
      <c r="AY36" s="15" t="str">
        <f t="shared" si="8"/>
        <v/>
      </c>
      <c r="AZ36" s="2" t="str" cm="1">
        <f t="array" ref="AZ36">IF(B36="","",SUMPRODUCT(($D$1:$AB$4=$AZ$4)*$D36:$AB36))</f>
        <v/>
      </c>
      <c r="BA36" s="15" t="str">
        <f t="shared" si="9"/>
        <v/>
      </c>
      <c r="BB36" s="2" t="str" cm="1">
        <f t="array" ref="BB36">IF(B36="","",SUMPRODUCT(($D$1:$AB$4=$BB$4)*$D36:$AB36))</f>
        <v/>
      </c>
      <c r="BC36" s="15" t="str">
        <f t="shared" si="10"/>
        <v/>
      </c>
      <c r="BD36" s="2" t="str" cm="1">
        <f t="array" ref="BD36">IF(B36="","",SUMPRODUCT(($D$1:$AB$4=$BD$4)*$D36:$AB36))</f>
        <v/>
      </c>
      <c r="BE36" s="15" t="str">
        <f t="shared" si="11"/>
        <v/>
      </c>
      <c r="BF36" s="2" t="str" cm="1">
        <f t="array" ref="BF36">IF(B36="","",SUMPRODUCT(($D$1:$AB$4=$BF$4)*$D36:$AB36))</f>
        <v/>
      </c>
      <c r="BG36" s="15" t="str">
        <f t="shared" si="12"/>
        <v/>
      </c>
      <c r="BH36" s="2" t="str" cm="1">
        <f t="array" ref="BH36">IF(B36="","",SUMPRODUCT(($D$1:$AB$4=$BH$4)*$D36:$AB36))</f>
        <v/>
      </c>
      <c r="BI36" s="15" t="str">
        <f t="shared" si="13"/>
        <v/>
      </c>
      <c r="BJ36" s="2" t="str" cm="1">
        <f t="array" ref="BJ36">IF(B36="","",SUMPRODUCT(($D$1:$AB$4=$BJ$4)*$D36:$AB36))</f>
        <v/>
      </c>
      <c r="BK36" s="15" t="str">
        <f t="shared" si="14"/>
        <v/>
      </c>
      <c r="BL36" s="2" t="str" cm="1">
        <f t="array" ref="BL36">IF(B36="","",SUMPRODUCT(($D$1:$AB$4=$BL$4)*$D36:$AB36))</f>
        <v/>
      </c>
      <c r="BM36" s="15" t="str">
        <f t="shared" si="15"/>
        <v/>
      </c>
      <c r="BN36" s="2" t="str" cm="1">
        <f t="array" ref="BN36">IF(B36="","",SUMPRODUCT(($D$1:$AB$4=$BN$4)*$D36:$AB36))</f>
        <v/>
      </c>
      <c r="BO36" s="15" t="str">
        <f t="shared" si="16"/>
        <v/>
      </c>
      <c r="BP36" s="2" t="str" cm="1">
        <f t="array" ref="BP36">IF(B36="","",SUMPRODUCT(($D$1:$AB$4=$BP$4)*$D36:$AB36))</f>
        <v/>
      </c>
      <c r="BQ36" s="15" t="str">
        <f t="shared" si="17"/>
        <v/>
      </c>
      <c r="BR36" s="2" t="str" cm="1">
        <f t="array" ref="BR36">IF(B36="","",SUMPRODUCT(($D$1:$AB$4=$BR$4)*$D36:$AB36))</f>
        <v/>
      </c>
      <c r="BS36" s="15" t="str">
        <f t="shared" si="18"/>
        <v/>
      </c>
      <c r="BT36" s="2" t="str" cm="1">
        <f t="array" ref="BT36">IF(B36="","",SUMPRODUCT(($D$1:$AB$4=$BT$4)*$D36:$AB36))</f>
        <v/>
      </c>
      <c r="BU36" s="15" t="str">
        <f t="shared" si="19"/>
        <v/>
      </c>
      <c r="BV36" s="2" t="str" cm="1">
        <f t="array" ref="BV36">IF(B36="","",SUMPRODUCT(($D$1:$AB$4=$BV$4)*$D36:$AB36))</f>
        <v/>
      </c>
      <c r="BW36" s="15" t="str">
        <f t="shared" si="20"/>
        <v/>
      </c>
      <c r="BX36" s="2" t="str" cm="1">
        <f t="array" ref="BX36">IF(B36="","",SUMPRODUCT(($D$1:$AB$4=$BX$4)*$D36:$AB36))</f>
        <v/>
      </c>
      <c r="BY36" s="15" t="str">
        <f t="shared" si="21"/>
        <v/>
      </c>
      <c r="BZ36" s="2" t="str" cm="1">
        <f t="array" ref="BZ36">IF(B36="","",SUMPRODUCT(($D$1:$AB$4=$BZ$4)*$D36:$AB36))</f>
        <v/>
      </c>
      <c r="CA36" s="15" t="str">
        <f t="shared" si="22"/>
        <v/>
      </c>
      <c r="CB36" s="2" t="str" cm="1">
        <f t="array" ref="CB36">IF(B36="","",SUMPRODUCT(($D$1:$AB$4=$CB$4)*$D36:$AB36))</f>
        <v/>
      </c>
      <c r="CC36" s="15" t="str">
        <f t="shared" si="23"/>
        <v/>
      </c>
      <c r="CD36" s="2" t="str" cm="1">
        <f t="array" ref="CD36">IF(B36="","",SUMPRODUCT(($D$1:$AB$4=$CD$4)*$D36:$AB36))</f>
        <v/>
      </c>
      <c r="CE36" s="15" t="str">
        <f t="shared" si="24"/>
        <v/>
      </c>
      <c r="CF36" s="2" t="str" cm="1">
        <f t="array" ref="CF36">IF(B36="","",SUMPRODUCT(($D$1:$AB$4=$CF$4)*$D36:$AB36))</f>
        <v/>
      </c>
      <c r="CG36" s="15" t="str">
        <f t="shared" si="25"/>
        <v/>
      </c>
      <c r="CH36" s="2" t="str" cm="1">
        <f t="array" ref="CH36">IF(B36="","",SUMPRODUCT(($D$1:$AB$4=$CH$4)*$D36:$AB36))</f>
        <v/>
      </c>
      <c r="CI36" s="15" t="str">
        <f t="shared" si="26"/>
        <v/>
      </c>
    </row>
    <row r="37" spans="1:175">
      <c r="A37" s="7">
        <v>32</v>
      </c>
      <c r="D37" s="97"/>
      <c r="E37" s="86"/>
      <c r="F37" s="86"/>
      <c r="G37" s="86"/>
      <c r="H37" s="86"/>
      <c r="I37" s="98"/>
      <c r="J37" s="102"/>
      <c r="K37" s="87"/>
      <c r="L37" s="87"/>
      <c r="M37" s="87"/>
      <c r="N37" s="87"/>
      <c r="O37" s="103"/>
      <c r="P37" s="107"/>
      <c r="Q37" s="88"/>
      <c r="R37" s="88"/>
      <c r="S37" s="88"/>
      <c r="T37" s="88"/>
      <c r="U37" s="108"/>
      <c r="V37" s="113"/>
      <c r="W37" s="89"/>
      <c r="X37" s="89"/>
      <c r="Y37" s="89"/>
      <c r="Z37" s="89"/>
      <c r="AA37" s="89"/>
      <c r="AB37" s="169"/>
      <c r="AC37" s="171" t="str">
        <f t="shared" si="27"/>
        <v/>
      </c>
      <c r="AD37" s="172" t="str">
        <f t="shared" si="1"/>
        <v/>
      </c>
      <c r="AL37" s="2" t="str" cm="1">
        <f t="array" ref="AL37">IF(B37="","",SUMPRODUCT(($D$1:$AB$4=$AL$4)*D37:AB37))</f>
        <v/>
      </c>
      <c r="AM37" s="15" t="str">
        <f t="shared" si="2"/>
        <v/>
      </c>
      <c r="AN37" s="2" t="str" cm="1">
        <f t="array" ref="AN37">IF(B37="","",SUMPRODUCT(($D$1:$AB$4=$AN$4)*D37:AB37))</f>
        <v/>
      </c>
      <c r="AO37" s="15" t="str">
        <f t="shared" si="3"/>
        <v/>
      </c>
      <c r="AP37" s="2" t="str" cm="1">
        <f t="array" ref="AP37">IF(B37="","",SUMPRODUCT(($D$1:$AB$4=$AP$4)*D37:AB37))</f>
        <v/>
      </c>
      <c r="AQ37" s="15" t="str">
        <f t="shared" si="4"/>
        <v/>
      </c>
      <c r="AR37" s="2" t="str" cm="1">
        <f t="array" ref="AR37">IF(B37="","",SUMPRODUCT(($D$1:$AB$4=$AR$4)*D37:AB37))</f>
        <v/>
      </c>
      <c r="AS37" s="15" t="str">
        <f t="shared" si="5"/>
        <v/>
      </c>
      <c r="AT37" s="2" t="str" cm="1">
        <f t="array" ref="AT37">IF(B37="","",SUMPRODUCT(($D$1:$AB$4=$AT$4)*$D37:$AB37))</f>
        <v/>
      </c>
      <c r="AU37" s="15" t="str">
        <f t="shared" si="6"/>
        <v/>
      </c>
      <c r="AV37" s="2" t="str" cm="1">
        <f t="array" ref="AV37">IF(B37="","",SUMPRODUCT(($D$1:$AB$4=$AV$4)*$D37:$AB37))</f>
        <v/>
      </c>
      <c r="AW37" s="15" t="str">
        <f t="shared" si="7"/>
        <v/>
      </c>
      <c r="AX37" s="2" t="str" cm="1">
        <f t="array" ref="AX37">IF(B37="","",SUMPRODUCT(($D$1:$AB$4=$AX$4)*$D37:$AB37))</f>
        <v/>
      </c>
      <c r="AY37" s="15" t="str">
        <f t="shared" si="8"/>
        <v/>
      </c>
      <c r="AZ37" s="2" t="str" cm="1">
        <f t="array" ref="AZ37">IF(B37="","",SUMPRODUCT(($D$1:$AB$4=$AZ$4)*$D37:$AB37))</f>
        <v/>
      </c>
      <c r="BA37" s="15" t="str">
        <f t="shared" si="9"/>
        <v/>
      </c>
      <c r="BB37" s="2" t="str" cm="1">
        <f t="array" ref="BB37">IF(B37="","",SUMPRODUCT(($D$1:$AB$4=$BB$4)*$D37:$AB37))</f>
        <v/>
      </c>
      <c r="BC37" s="15" t="str">
        <f t="shared" si="10"/>
        <v/>
      </c>
      <c r="BD37" s="2" t="str" cm="1">
        <f t="array" ref="BD37">IF(B37="","",SUMPRODUCT(($D$1:$AB$4=$BD$4)*$D37:$AB37))</f>
        <v/>
      </c>
      <c r="BE37" s="15" t="str">
        <f t="shared" si="11"/>
        <v/>
      </c>
      <c r="BF37" s="2" t="str" cm="1">
        <f t="array" ref="BF37">IF(B37="","",SUMPRODUCT(($D$1:$AB$4=$BF$4)*$D37:$AB37))</f>
        <v/>
      </c>
      <c r="BG37" s="15" t="str">
        <f t="shared" si="12"/>
        <v/>
      </c>
      <c r="BH37" s="2" t="str" cm="1">
        <f t="array" ref="BH37">IF(B37="","",SUMPRODUCT(($D$1:$AB$4=$BH$4)*$D37:$AB37))</f>
        <v/>
      </c>
      <c r="BI37" s="15" t="str">
        <f t="shared" si="13"/>
        <v/>
      </c>
      <c r="BJ37" s="2" t="str" cm="1">
        <f t="array" ref="BJ37">IF(B37="","",SUMPRODUCT(($D$1:$AB$4=$BJ$4)*$D37:$AB37))</f>
        <v/>
      </c>
      <c r="BK37" s="15" t="str">
        <f t="shared" si="14"/>
        <v/>
      </c>
      <c r="BL37" s="2" t="str" cm="1">
        <f t="array" ref="BL37">IF(B37="","",SUMPRODUCT(($D$1:$AB$4=$BL$4)*$D37:$AB37))</f>
        <v/>
      </c>
      <c r="BM37" s="15" t="str">
        <f t="shared" si="15"/>
        <v/>
      </c>
      <c r="BN37" s="2" t="str" cm="1">
        <f t="array" ref="BN37">IF(B37="","",SUMPRODUCT(($D$1:$AB$4=$BN$4)*$D37:$AB37))</f>
        <v/>
      </c>
      <c r="BO37" s="15" t="str">
        <f t="shared" si="16"/>
        <v/>
      </c>
      <c r="BP37" s="2" t="str" cm="1">
        <f t="array" ref="BP37">IF(B37="","",SUMPRODUCT(($D$1:$AB$4=$BP$4)*$D37:$AB37))</f>
        <v/>
      </c>
      <c r="BQ37" s="15" t="str">
        <f t="shared" si="17"/>
        <v/>
      </c>
      <c r="BR37" s="2" t="str" cm="1">
        <f t="array" ref="BR37">IF(B37="","",SUMPRODUCT(($D$1:$AB$4=$BR$4)*$D37:$AB37))</f>
        <v/>
      </c>
      <c r="BS37" s="15" t="str">
        <f t="shared" si="18"/>
        <v/>
      </c>
      <c r="BT37" s="2" t="str" cm="1">
        <f t="array" ref="BT37">IF(B37="","",SUMPRODUCT(($D$1:$AB$4=$BT$4)*$D37:$AB37))</f>
        <v/>
      </c>
      <c r="BU37" s="15" t="str">
        <f t="shared" si="19"/>
        <v/>
      </c>
      <c r="BV37" s="2" t="str" cm="1">
        <f t="array" ref="BV37">IF(B37="","",SUMPRODUCT(($D$1:$AB$4=$BV$4)*$D37:$AB37))</f>
        <v/>
      </c>
      <c r="BW37" s="15" t="str">
        <f t="shared" si="20"/>
        <v/>
      </c>
      <c r="BX37" s="2" t="str" cm="1">
        <f t="array" ref="BX37">IF(B37="","",SUMPRODUCT(($D$1:$AB$4=$BX$4)*$D37:$AB37))</f>
        <v/>
      </c>
      <c r="BY37" s="15" t="str">
        <f t="shared" si="21"/>
        <v/>
      </c>
      <c r="BZ37" s="2" t="str" cm="1">
        <f t="array" ref="BZ37">IF(B37="","",SUMPRODUCT(($D$1:$AB$4=$BZ$4)*$D37:$AB37))</f>
        <v/>
      </c>
      <c r="CA37" s="15" t="str">
        <f t="shared" si="22"/>
        <v/>
      </c>
      <c r="CB37" s="2" t="str" cm="1">
        <f t="array" ref="CB37">IF(B37="","",SUMPRODUCT(($D$1:$AB$4=$CB$4)*$D37:$AB37))</f>
        <v/>
      </c>
      <c r="CC37" s="15" t="str">
        <f t="shared" si="23"/>
        <v/>
      </c>
      <c r="CD37" s="2" t="str" cm="1">
        <f t="array" ref="CD37">IF(B37="","",SUMPRODUCT(($D$1:$AB$4=$CD$4)*$D37:$AB37))</f>
        <v/>
      </c>
      <c r="CE37" s="15" t="str">
        <f t="shared" si="24"/>
        <v/>
      </c>
      <c r="CF37" s="2" t="str" cm="1">
        <f t="array" ref="CF37">IF(B37="","",SUMPRODUCT(($D$1:$AB$4=$CF$4)*$D37:$AB37))</f>
        <v/>
      </c>
      <c r="CG37" s="15" t="str">
        <f t="shared" si="25"/>
        <v/>
      </c>
      <c r="CH37" s="2" t="str" cm="1">
        <f t="array" ref="CH37">IF(B37="","",SUMPRODUCT(($D$1:$AB$4=$CH$4)*$D37:$AB37))</f>
        <v/>
      </c>
      <c r="CI37" s="15" t="str">
        <f t="shared" si="26"/>
        <v/>
      </c>
    </row>
    <row r="38" spans="1:175">
      <c r="A38" s="6">
        <v>33</v>
      </c>
      <c r="D38" s="97"/>
      <c r="E38" s="86"/>
      <c r="F38" s="86"/>
      <c r="G38" s="86"/>
      <c r="H38" s="86"/>
      <c r="I38" s="98"/>
      <c r="J38" s="102"/>
      <c r="K38" s="87"/>
      <c r="L38" s="87"/>
      <c r="M38" s="87"/>
      <c r="N38" s="87"/>
      <c r="O38" s="103"/>
      <c r="P38" s="107"/>
      <c r="Q38" s="88"/>
      <c r="R38" s="88"/>
      <c r="S38" s="88"/>
      <c r="T38" s="88"/>
      <c r="U38" s="108"/>
      <c r="V38" s="113"/>
      <c r="W38" s="89"/>
      <c r="X38" s="89"/>
      <c r="Y38" s="89"/>
      <c r="Z38" s="89"/>
      <c r="AA38" s="89"/>
      <c r="AB38" s="169"/>
      <c r="AC38" s="171" t="str">
        <f t="shared" si="27"/>
        <v/>
      </c>
      <c r="AD38" s="172" t="str">
        <f t="shared" si="1"/>
        <v/>
      </c>
      <c r="AL38" s="2" t="str" cm="1">
        <f t="array" ref="AL38">IF(B38="","",SUMPRODUCT(($D$1:$AB$4=$AL$4)*D38:AB38))</f>
        <v/>
      </c>
      <c r="AM38" s="15" t="str">
        <f t="shared" si="2"/>
        <v/>
      </c>
      <c r="AN38" s="2" t="str" cm="1">
        <f t="array" ref="AN38">IF(B38="","",SUMPRODUCT(($D$1:$AB$4=$AN$4)*D38:AB38))</f>
        <v/>
      </c>
      <c r="AO38" s="15" t="str">
        <f t="shared" si="3"/>
        <v/>
      </c>
      <c r="AP38" s="2" t="str" cm="1">
        <f t="array" ref="AP38">IF(B38="","",SUMPRODUCT(($D$1:$AB$4=$AP$4)*D38:AB38))</f>
        <v/>
      </c>
      <c r="AQ38" s="15" t="str">
        <f t="shared" si="4"/>
        <v/>
      </c>
      <c r="AR38" s="2" t="str" cm="1">
        <f t="array" ref="AR38">IF(B38="","",SUMPRODUCT(($D$1:$AB$4=$AR$4)*D38:AB38))</f>
        <v/>
      </c>
      <c r="AS38" s="15" t="str">
        <f t="shared" si="5"/>
        <v/>
      </c>
      <c r="AT38" s="2" t="str" cm="1">
        <f t="array" ref="AT38">IF(B38="","",SUMPRODUCT(($D$1:$AB$4=$AT$4)*$D38:$AB38))</f>
        <v/>
      </c>
      <c r="AU38" s="15" t="str">
        <f t="shared" si="6"/>
        <v/>
      </c>
      <c r="AV38" s="2" t="str" cm="1">
        <f t="array" ref="AV38">IF(B38="","",SUMPRODUCT(($D$1:$AB$4=$AV$4)*$D38:$AB38))</f>
        <v/>
      </c>
      <c r="AW38" s="15" t="str">
        <f t="shared" si="7"/>
        <v/>
      </c>
      <c r="AX38" s="2" t="str" cm="1">
        <f t="array" ref="AX38">IF(B38="","",SUMPRODUCT(($D$1:$AB$4=$AX$4)*$D38:$AB38))</f>
        <v/>
      </c>
      <c r="AY38" s="15" t="str">
        <f t="shared" si="8"/>
        <v/>
      </c>
      <c r="AZ38" s="2" t="str" cm="1">
        <f t="array" ref="AZ38">IF(B38="","",SUMPRODUCT(($D$1:$AB$4=$AZ$4)*$D38:$AB38))</f>
        <v/>
      </c>
      <c r="BA38" s="15" t="str">
        <f t="shared" si="9"/>
        <v/>
      </c>
      <c r="BB38" s="2" t="str" cm="1">
        <f t="array" ref="BB38">IF(B38="","",SUMPRODUCT(($D$1:$AB$4=$BB$4)*$D38:$AB38))</f>
        <v/>
      </c>
      <c r="BC38" s="15" t="str">
        <f t="shared" si="10"/>
        <v/>
      </c>
      <c r="BD38" s="2" t="str" cm="1">
        <f t="array" ref="BD38">IF(B38="","",SUMPRODUCT(($D$1:$AB$4=$BD$4)*$D38:$AB38))</f>
        <v/>
      </c>
      <c r="BE38" s="15" t="str">
        <f t="shared" si="11"/>
        <v/>
      </c>
      <c r="BF38" s="2" t="str" cm="1">
        <f t="array" ref="BF38">IF(B38="","",SUMPRODUCT(($D$1:$AB$4=$BF$4)*$D38:$AB38))</f>
        <v/>
      </c>
      <c r="BG38" s="15" t="str">
        <f t="shared" si="12"/>
        <v/>
      </c>
      <c r="BH38" s="2" t="str" cm="1">
        <f t="array" ref="BH38">IF(B38="","",SUMPRODUCT(($D$1:$AB$4=$BH$4)*$D38:$AB38))</f>
        <v/>
      </c>
      <c r="BI38" s="15" t="str">
        <f t="shared" si="13"/>
        <v/>
      </c>
      <c r="BJ38" s="2" t="str" cm="1">
        <f t="array" ref="BJ38">IF(B38="","",SUMPRODUCT(($D$1:$AB$4=$BJ$4)*$D38:$AB38))</f>
        <v/>
      </c>
      <c r="BK38" s="15" t="str">
        <f t="shared" si="14"/>
        <v/>
      </c>
      <c r="BL38" s="2" t="str" cm="1">
        <f t="array" ref="BL38">IF(B38="","",SUMPRODUCT(($D$1:$AB$4=$BL$4)*$D38:$AB38))</f>
        <v/>
      </c>
      <c r="BM38" s="15" t="str">
        <f t="shared" si="15"/>
        <v/>
      </c>
      <c r="BN38" s="2" t="str" cm="1">
        <f t="array" ref="BN38">IF(B38="","",SUMPRODUCT(($D$1:$AB$4=$BN$4)*$D38:$AB38))</f>
        <v/>
      </c>
      <c r="BO38" s="15" t="str">
        <f t="shared" si="16"/>
        <v/>
      </c>
      <c r="BP38" s="2" t="str" cm="1">
        <f t="array" ref="BP38">IF(B38="","",SUMPRODUCT(($D$1:$AB$4=$BP$4)*$D38:$AB38))</f>
        <v/>
      </c>
      <c r="BQ38" s="15" t="str">
        <f t="shared" si="17"/>
        <v/>
      </c>
      <c r="BR38" s="2" t="str" cm="1">
        <f t="array" ref="BR38">IF(B38="","",SUMPRODUCT(($D$1:$AB$4=$BR$4)*$D38:$AB38))</f>
        <v/>
      </c>
      <c r="BS38" s="15" t="str">
        <f t="shared" si="18"/>
        <v/>
      </c>
      <c r="BT38" s="2" t="str" cm="1">
        <f t="array" ref="BT38">IF(B38="","",SUMPRODUCT(($D$1:$AB$4=$BT$4)*$D38:$AB38))</f>
        <v/>
      </c>
      <c r="BU38" s="15" t="str">
        <f t="shared" si="19"/>
        <v/>
      </c>
      <c r="BV38" s="2" t="str" cm="1">
        <f t="array" ref="BV38">IF(B38="","",SUMPRODUCT(($D$1:$AB$4=$BV$4)*$D38:$AB38))</f>
        <v/>
      </c>
      <c r="BW38" s="15" t="str">
        <f t="shared" si="20"/>
        <v/>
      </c>
      <c r="BX38" s="2" t="str" cm="1">
        <f t="array" ref="BX38">IF(B38="","",SUMPRODUCT(($D$1:$AB$4=$BX$4)*$D38:$AB38))</f>
        <v/>
      </c>
      <c r="BY38" s="15" t="str">
        <f t="shared" si="21"/>
        <v/>
      </c>
      <c r="BZ38" s="2" t="str" cm="1">
        <f t="array" ref="BZ38">IF(B38="","",SUMPRODUCT(($D$1:$AB$4=$BZ$4)*$D38:$AB38))</f>
        <v/>
      </c>
      <c r="CA38" s="15" t="str">
        <f t="shared" si="22"/>
        <v/>
      </c>
      <c r="CB38" s="2" t="str" cm="1">
        <f t="array" ref="CB38">IF(B38="","",SUMPRODUCT(($D$1:$AB$4=$CB$4)*$D38:$AB38))</f>
        <v/>
      </c>
      <c r="CC38" s="15" t="str">
        <f t="shared" si="23"/>
        <v/>
      </c>
      <c r="CD38" s="2" t="str" cm="1">
        <f t="array" ref="CD38">IF(B38="","",SUMPRODUCT(($D$1:$AB$4=$CD$4)*$D38:$AB38))</f>
        <v/>
      </c>
      <c r="CE38" s="15" t="str">
        <f t="shared" si="24"/>
        <v/>
      </c>
      <c r="CF38" s="2" t="str" cm="1">
        <f t="array" ref="CF38">IF(B38="","",SUMPRODUCT(($D$1:$AB$4=$CF$4)*$D38:$AB38))</f>
        <v/>
      </c>
      <c r="CG38" s="15" t="str">
        <f t="shared" si="25"/>
        <v/>
      </c>
      <c r="CH38" s="2" t="str" cm="1">
        <f t="array" ref="CH38">IF(B38="","",SUMPRODUCT(($D$1:$AB$4=$CH$4)*$D38:$AB38))</f>
        <v/>
      </c>
      <c r="CI38" s="15" t="str">
        <f t="shared" si="26"/>
        <v/>
      </c>
    </row>
    <row r="39" spans="1:175">
      <c r="A39" s="7">
        <v>34</v>
      </c>
      <c r="D39" s="97"/>
      <c r="E39" s="86"/>
      <c r="F39" s="86"/>
      <c r="G39" s="86"/>
      <c r="H39" s="86"/>
      <c r="I39" s="98"/>
      <c r="J39" s="102"/>
      <c r="K39" s="87"/>
      <c r="L39" s="87"/>
      <c r="M39" s="87"/>
      <c r="N39" s="87"/>
      <c r="O39" s="103"/>
      <c r="P39" s="107"/>
      <c r="Q39" s="88"/>
      <c r="R39" s="88"/>
      <c r="S39" s="88"/>
      <c r="T39" s="88"/>
      <c r="U39" s="108"/>
      <c r="V39" s="113"/>
      <c r="W39" s="89"/>
      <c r="X39" s="89"/>
      <c r="Y39" s="89"/>
      <c r="Z39" s="89"/>
      <c r="AA39" s="89"/>
      <c r="AB39" s="169"/>
      <c r="AC39" s="171" t="str">
        <f t="shared" si="27"/>
        <v/>
      </c>
      <c r="AD39" s="172" t="str">
        <f t="shared" si="1"/>
        <v/>
      </c>
      <c r="AL39" s="2" t="str" cm="1">
        <f t="array" ref="AL39">IF(B39="","",SUMPRODUCT(($D$1:$AB$4=$AL$4)*D39:AB39))</f>
        <v/>
      </c>
      <c r="AM39" s="15" t="str">
        <f t="shared" si="2"/>
        <v/>
      </c>
      <c r="AN39" s="2" t="str" cm="1">
        <f t="array" ref="AN39">IF(B39="","",SUMPRODUCT(($D$1:$AB$4=$AN$4)*D39:AB39))</f>
        <v/>
      </c>
      <c r="AO39" s="15" t="str">
        <f t="shared" si="3"/>
        <v/>
      </c>
      <c r="AP39" s="2" t="str" cm="1">
        <f t="array" ref="AP39">IF(B39="","",SUMPRODUCT(($D$1:$AB$4=$AP$4)*D39:AB39))</f>
        <v/>
      </c>
      <c r="AQ39" s="15" t="str">
        <f t="shared" si="4"/>
        <v/>
      </c>
      <c r="AR39" s="2" t="str" cm="1">
        <f t="array" ref="AR39">IF(B39="","",SUMPRODUCT(($D$1:$AB$4=$AR$4)*D39:AB39))</f>
        <v/>
      </c>
      <c r="AS39" s="15" t="str">
        <f t="shared" si="5"/>
        <v/>
      </c>
      <c r="AT39" s="2" t="str" cm="1">
        <f t="array" ref="AT39">IF(B39="","",SUMPRODUCT(($D$1:$AB$4=$AT$4)*$D39:$AB39))</f>
        <v/>
      </c>
      <c r="AU39" s="15" t="str">
        <f t="shared" si="6"/>
        <v/>
      </c>
      <c r="AV39" s="2" t="str" cm="1">
        <f t="array" ref="AV39">IF(B39="","",SUMPRODUCT(($D$1:$AB$4=$AV$4)*$D39:$AB39))</f>
        <v/>
      </c>
      <c r="AW39" s="15" t="str">
        <f t="shared" si="7"/>
        <v/>
      </c>
      <c r="AX39" s="2" t="str" cm="1">
        <f t="array" ref="AX39">IF(B39="","",SUMPRODUCT(($D$1:$AB$4=$AX$4)*$D39:$AB39))</f>
        <v/>
      </c>
      <c r="AY39" s="15" t="str">
        <f t="shared" si="8"/>
        <v/>
      </c>
      <c r="AZ39" s="2" t="str" cm="1">
        <f t="array" ref="AZ39">IF(B39="","",SUMPRODUCT(($D$1:$AB$4=$AZ$4)*$D39:$AB39))</f>
        <v/>
      </c>
      <c r="BA39" s="15" t="str">
        <f t="shared" si="9"/>
        <v/>
      </c>
      <c r="BB39" s="2" t="str" cm="1">
        <f t="array" ref="BB39">IF(B39="","",SUMPRODUCT(($D$1:$AB$4=$BB$4)*$D39:$AB39))</f>
        <v/>
      </c>
      <c r="BC39" s="15" t="str">
        <f t="shared" si="10"/>
        <v/>
      </c>
      <c r="BD39" s="2" t="str" cm="1">
        <f t="array" ref="BD39">IF(B39="","",SUMPRODUCT(($D$1:$AB$4=$BD$4)*$D39:$AB39))</f>
        <v/>
      </c>
      <c r="BE39" s="15" t="str">
        <f t="shared" si="11"/>
        <v/>
      </c>
      <c r="BF39" s="2" t="str" cm="1">
        <f t="array" ref="BF39">IF(B39="","",SUMPRODUCT(($D$1:$AB$4=$BF$4)*$D39:$AB39))</f>
        <v/>
      </c>
      <c r="BG39" s="15" t="str">
        <f t="shared" si="12"/>
        <v/>
      </c>
      <c r="BH39" s="2" t="str" cm="1">
        <f t="array" ref="BH39">IF(B39="","",SUMPRODUCT(($D$1:$AB$4=$BH$4)*$D39:$AB39))</f>
        <v/>
      </c>
      <c r="BI39" s="15" t="str">
        <f t="shared" si="13"/>
        <v/>
      </c>
      <c r="BJ39" s="2" t="str" cm="1">
        <f t="array" ref="BJ39">IF(B39="","",SUMPRODUCT(($D$1:$AB$4=$BJ$4)*$D39:$AB39))</f>
        <v/>
      </c>
      <c r="BK39" s="15" t="str">
        <f t="shared" si="14"/>
        <v/>
      </c>
      <c r="BL39" s="2" t="str" cm="1">
        <f t="array" ref="BL39">IF(B39="","",SUMPRODUCT(($D$1:$AB$4=$BL$4)*$D39:$AB39))</f>
        <v/>
      </c>
      <c r="BM39" s="15" t="str">
        <f t="shared" si="15"/>
        <v/>
      </c>
      <c r="BN39" s="2" t="str" cm="1">
        <f t="array" ref="BN39">IF(B39="","",SUMPRODUCT(($D$1:$AB$4=$BN$4)*$D39:$AB39))</f>
        <v/>
      </c>
      <c r="BO39" s="15" t="str">
        <f t="shared" si="16"/>
        <v/>
      </c>
      <c r="BP39" s="2" t="str" cm="1">
        <f t="array" ref="BP39">IF(B39="","",SUMPRODUCT(($D$1:$AB$4=$BP$4)*$D39:$AB39))</f>
        <v/>
      </c>
      <c r="BQ39" s="15" t="str">
        <f t="shared" si="17"/>
        <v/>
      </c>
      <c r="BR39" s="2" t="str" cm="1">
        <f t="array" ref="BR39">IF(B39="","",SUMPRODUCT(($D$1:$AB$4=$BR$4)*$D39:$AB39))</f>
        <v/>
      </c>
      <c r="BS39" s="15" t="str">
        <f t="shared" si="18"/>
        <v/>
      </c>
      <c r="BT39" s="2" t="str" cm="1">
        <f t="array" ref="BT39">IF(B39="","",SUMPRODUCT(($D$1:$AB$4=$BT$4)*$D39:$AB39))</f>
        <v/>
      </c>
      <c r="BU39" s="15" t="str">
        <f t="shared" si="19"/>
        <v/>
      </c>
      <c r="BV39" s="2" t="str" cm="1">
        <f t="array" ref="BV39">IF(B39="","",SUMPRODUCT(($D$1:$AB$4=$BV$4)*$D39:$AB39))</f>
        <v/>
      </c>
      <c r="BW39" s="15" t="str">
        <f t="shared" si="20"/>
        <v/>
      </c>
      <c r="BX39" s="2" t="str" cm="1">
        <f t="array" ref="BX39">IF(B39="","",SUMPRODUCT(($D$1:$AB$4=$BX$4)*$D39:$AB39))</f>
        <v/>
      </c>
      <c r="BY39" s="15" t="str">
        <f t="shared" si="21"/>
        <v/>
      </c>
      <c r="BZ39" s="2" t="str" cm="1">
        <f t="array" ref="BZ39">IF(B39="","",SUMPRODUCT(($D$1:$AB$4=$BZ$4)*$D39:$AB39))</f>
        <v/>
      </c>
      <c r="CA39" s="15" t="str">
        <f t="shared" si="22"/>
        <v/>
      </c>
      <c r="CB39" s="2" t="str" cm="1">
        <f t="array" ref="CB39">IF(B39="","",SUMPRODUCT(($D$1:$AB$4=$CB$4)*$D39:$AB39))</f>
        <v/>
      </c>
      <c r="CC39" s="15" t="str">
        <f t="shared" si="23"/>
        <v/>
      </c>
      <c r="CD39" s="2" t="str" cm="1">
        <f t="array" ref="CD39">IF(B39="","",SUMPRODUCT(($D$1:$AB$4=$CD$4)*$D39:$AB39))</f>
        <v/>
      </c>
      <c r="CE39" s="15" t="str">
        <f t="shared" si="24"/>
        <v/>
      </c>
      <c r="CF39" s="2" t="str" cm="1">
        <f t="array" ref="CF39">IF(B39="","",SUMPRODUCT(($D$1:$AB$4=$CF$4)*$D39:$AB39))</f>
        <v/>
      </c>
      <c r="CG39" s="15" t="str">
        <f t="shared" si="25"/>
        <v/>
      </c>
      <c r="CH39" s="2" t="str" cm="1">
        <f t="array" ref="CH39">IF(B39="","",SUMPRODUCT(($D$1:$AB$4=$CH$4)*$D39:$AB39))</f>
        <v/>
      </c>
      <c r="CI39" s="15" t="str">
        <f t="shared" si="26"/>
        <v/>
      </c>
    </row>
    <row r="40" spans="1:175">
      <c r="A40" s="6">
        <v>35</v>
      </c>
      <c r="D40" s="97"/>
      <c r="E40" s="86"/>
      <c r="F40" s="86"/>
      <c r="G40" s="86"/>
      <c r="H40" s="86"/>
      <c r="I40" s="98"/>
      <c r="J40" s="102"/>
      <c r="K40" s="87"/>
      <c r="L40" s="87"/>
      <c r="M40" s="87"/>
      <c r="N40" s="87"/>
      <c r="O40" s="103"/>
      <c r="P40" s="107"/>
      <c r="Q40" s="88"/>
      <c r="R40" s="88"/>
      <c r="S40" s="88"/>
      <c r="T40" s="88"/>
      <c r="U40" s="108"/>
      <c r="V40" s="113"/>
      <c r="W40" s="89"/>
      <c r="X40" s="89"/>
      <c r="Y40" s="89"/>
      <c r="Z40" s="89"/>
      <c r="AA40" s="89"/>
      <c r="AB40" s="169"/>
      <c r="AC40" s="171" t="str">
        <f t="shared" si="27"/>
        <v/>
      </c>
      <c r="AD40" s="172" t="str">
        <f t="shared" si="1"/>
        <v/>
      </c>
      <c r="AL40" s="2" t="str" cm="1">
        <f t="array" ref="AL40">IF(B40="","",SUMPRODUCT(($D$1:$AB$4=$AL$4)*D40:AB40))</f>
        <v/>
      </c>
      <c r="AM40" s="15" t="str">
        <f t="shared" si="2"/>
        <v/>
      </c>
      <c r="AN40" s="2" t="str" cm="1">
        <f t="array" ref="AN40">IF(B40="","",SUMPRODUCT(($D$1:$AB$4=$AN$4)*D40:AB40))</f>
        <v/>
      </c>
      <c r="AO40" s="15" t="str">
        <f t="shared" si="3"/>
        <v/>
      </c>
      <c r="AP40" s="2" t="str" cm="1">
        <f t="array" ref="AP40">IF(B40="","",SUMPRODUCT(($D$1:$AB$4=$AP$4)*D40:AB40))</f>
        <v/>
      </c>
      <c r="AQ40" s="15" t="str">
        <f t="shared" si="4"/>
        <v/>
      </c>
      <c r="AR40" s="2" t="str" cm="1">
        <f t="array" ref="AR40">IF(B40="","",SUMPRODUCT(($D$1:$AB$4=$AR$4)*D40:AB40))</f>
        <v/>
      </c>
      <c r="AS40" s="15" t="str">
        <f t="shared" si="5"/>
        <v/>
      </c>
      <c r="AT40" s="2" t="str" cm="1">
        <f t="array" ref="AT40">IF(B40="","",SUMPRODUCT(($D$1:$AB$4=$AT$4)*$D40:$AB40))</f>
        <v/>
      </c>
      <c r="AU40" s="15" t="str">
        <f t="shared" si="6"/>
        <v/>
      </c>
      <c r="AV40" s="2" t="str" cm="1">
        <f t="array" ref="AV40">IF(B40="","",SUMPRODUCT(($D$1:$AB$4=$AV$4)*$D40:$AB40))</f>
        <v/>
      </c>
      <c r="AW40" s="15" t="str">
        <f t="shared" si="7"/>
        <v/>
      </c>
      <c r="AX40" s="2" t="str" cm="1">
        <f t="array" ref="AX40">IF(B40="","",SUMPRODUCT(($D$1:$AB$4=$AX$4)*$D40:$AB40))</f>
        <v/>
      </c>
      <c r="AY40" s="15" t="str">
        <f t="shared" si="8"/>
        <v/>
      </c>
      <c r="AZ40" s="2" t="str" cm="1">
        <f t="array" ref="AZ40">IF(B40="","",SUMPRODUCT(($D$1:$AB$4=$AZ$4)*$D40:$AB40))</f>
        <v/>
      </c>
      <c r="BA40" s="15" t="str">
        <f t="shared" si="9"/>
        <v/>
      </c>
      <c r="BB40" s="2" t="str" cm="1">
        <f t="array" ref="BB40">IF(B40="","",SUMPRODUCT(($D$1:$AB$4=$BB$4)*$D40:$AB40))</f>
        <v/>
      </c>
      <c r="BC40" s="15" t="str">
        <f t="shared" si="10"/>
        <v/>
      </c>
      <c r="BD40" s="2" t="str" cm="1">
        <f t="array" ref="BD40">IF(B40="","",SUMPRODUCT(($D$1:$AB$4=$BD$4)*$D40:$AB40))</f>
        <v/>
      </c>
      <c r="BE40" s="15" t="str">
        <f t="shared" si="11"/>
        <v/>
      </c>
      <c r="BF40" s="2" t="str" cm="1">
        <f t="array" ref="BF40">IF(B40="","",SUMPRODUCT(($D$1:$AB$4=$BF$4)*$D40:$AB40))</f>
        <v/>
      </c>
      <c r="BG40" s="15" t="str">
        <f t="shared" si="12"/>
        <v/>
      </c>
      <c r="BH40" s="2" t="str" cm="1">
        <f t="array" ref="BH40">IF(B40="","",SUMPRODUCT(($D$1:$AB$4=$BH$4)*$D40:$AB40))</f>
        <v/>
      </c>
      <c r="BI40" s="15" t="str">
        <f t="shared" si="13"/>
        <v/>
      </c>
      <c r="BJ40" s="2" t="str" cm="1">
        <f t="array" ref="BJ40">IF(B40="","",SUMPRODUCT(($D$1:$AB$4=$BJ$4)*$D40:$AB40))</f>
        <v/>
      </c>
      <c r="BK40" s="15" t="str">
        <f t="shared" si="14"/>
        <v/>
      </c>
      <c r="BL40" s="2" t="str" cm="1">
        <f t="array" ref="BL40">IF(B40="","",SUMPRODUCT(($D$1:$AB$4=$BL$4)*$D40:$AB40))</f>
        <v/>
      </c>
      <c r="BM40" s="15" t="str">
        <f t="shared" si="15"/>
        <v/>
      </c>
      <c r="BN40" s="2" t="str" cm="1">
        <f t="array" ref="BN40">IF(B40="","",SUMPRODUCT(($D$1:$AB$4=$BN$4)*$D40:$AB40))</f>
        <v/>
      </c>
      <c r="BO40" s="15" t="str">
        <f t="shared" si="16"/>
        <v/>
      </c>
      <c r="BP40" s="2" t="str" cm="1">
        <f t="array" ref="BP40">IF(B40="","",SUMPRODUCT(($D$1:$AB$4=$BP$4)*$D40:$AB40))</f>
        <v/>
      </c>
      <c r="BQ40" s="15" t="str">
        <f t="shared" si="17"/>
        <v/>
      </c>
      <c r="BR40" s="2" t="str" cm="1">
        <f t="array" ref="BR40">IF(B40="","",SUMPRODUCT(($D$1:$AB$4=$BR$4)*$D40:$AB40))</f>
        <v/>
      </c>
      <c r="BS40" s="15" t="str">
        <f t="shared" si="18"/>
        <v/>
      </c>
      <c r="BT40" s="2" t="str" cm="1">
        <f t="array" ref="BT40">IF(B40="","",SUMPRODUCT(($D$1:$AB$4=$BT$4)*$D40:$AB40))</f>
        <v/>
      </c>
      <c r="BU40" s="15" t="str">
        <f t="shared" si="19"/>
        <v/>
      </c>
      <c r="BV40" s="2" t="str" cm="1">
        <f t="array" ref="BV40">IF(B40="","",SUMPRODUCT(($D$1:$AB$4=$BV$4)*$D40:$AB40))</f>
        <v/>
      </c>
      <c r="BW40" s="15" t="str">
        <f t="shared" si="20"/>
        <v/>
      </c>
      <c r="BX40" s="2" t="str" cm="1">
        <f t="array" ref="BX40">IF(B40="","",SUMPRODUCT(($D$1:$AB$4=$BX$4)*$D40:$AB40))</f>
        <v/>
      </c>
      <c r="BY40" s="15" t="str">
        <f t="shared" si="21"/>
        <v/>
      </c>
      <c r="BZ40" s="2" t="str" cm="1">
        <f t="array" ref="BZ40">IF(B40="","",SUMPRODUCT(($D$1:$AB$4=$BZ$4)*$D40:$AB40))</f>
        <v/>
      </c>
      <c r="CA40" s="15" t="str">
        <f t="shared" si="22"/>
        <v/>
      </c>
      <c r="CB40" s="2" t="str" cm="1">
        <f t="array" ref="CB40">IF(B40="","",SUMPRODUCT(($D$1:$AB$4=$CB$4)*$D40:$AB40))</f>
        <v/>
      </c>
      <c r="CC40" s="15" t="str">
        <f t="shared" si="23"/>
        <v/>
      </c>
      <c r="CD40" s="2" t="str" cm="1">
        <f t="array" ref="CD40">IF(B40="","",SUMPRODUCT(($D$1:$AB$4=$CD$4)*$D40:$AB40))</f>
        <v/>
      </c>
      <c r="CE40" s="15" t="str">
        <f t="shared" si="24"/>
        <v/>
      </c>
      <c r="CF40" s="2" t="str" cm="1">
        <f t="array" ref="CF40">IF(B40="","",SUMPRODUCT(($D$1:$AB$4=$CF$4)*$D40:$AB40))</f>
        <v/>
      </c>
      <c r="CG40" s="15" t="str">
        <f t="shared" si="25"/>
        <v/>
      </c>
      <c r="CH40" s="2" t="str" cm="1">
        <f t="array" ref="CH40">IF(B40="","",SUMPRODUCT(($D$1:$AB$4=$CH$4)*$D40:$AB40))</f>
        <v/>
      </c>
      <c r="CI40" s="15" t="str">
        <f t="shared" si="26"/>
        <v/>
      </c>
    </row>
    <row r="41" spans="1:175">
      <c r="A41" s="7">
        <v>36</v>
      </c>
      <c r="D41" s="97"/>
      <c r="E41" s="86"/>
      <c r="F41" s="86"/>
      <c r="G41" s="86"/>
      <c r="H41" s="86"/>
      <c r="I41" s="98"/>
      <c r="J41" s="102"/>
      <c r="K41" s="87"/>
      <c r="L41" s="87"/>
      <c r="M41" s="87"/>
      <c r="N41" s="87"/>
      <c r="O41" s="103"/>
      <c r="P41" s="107"/>
      <c r="Q41" s="88"/>
      <c r="R41" s="88"/>
      <c r="S41" s="88"/>
      <c r="T41" s="88"/>
      <c r="U41" s="108"/>
      <c r="V41" s="113"/>
      <c r="W41" s="89"/>
      <c r="X41" s="89"/>
      <c r="Y41" s="89"/>
      <c r="Z41" s="89"/>
      <c r="AA41" s="89"/>
      <c r="AB41" s="169"/>
      <c r="AC41" s="171" t="str">
        <f t="shared" si="27"/>
        <v/>
      </c>
      <c r="AD41" s="172" t="str">
        <f t="shared" si="1"/>
        <v/>
      </c>
      <c r="AL41" s="2" t="str" cm="1">
        <f t="array" ref="AL41">IF(B41="","",SUMPRODUCT(($D$1:$AB$4=$AL$4)*D41:AB41))</f>
        <v/>
      </c>
      <c r="AM41" s="15" t="str">
        <f t="shared" si="2"/>
        <v/>
      </c>
      <c r="AN41" s="2" t="str" cm="1">
        <f t="array" ref="AN41">IF(B41="","",SUMPRODUCT(($D$1:$AB$4=$AN$4)*D41:AB41))</f>
        <v/>
      </c>
      <c r="AO41" s="15" t="str">
        <f t="shared" si="3"/>
        <v/>
      </c>
      <c r="AP41" s="2" t="str" cm="1">
        <f t="array" ref="AP41">IF(B41="","",SUMPRODUCT(($D$1:$AB$4=$AP$4)*D41:AB41))</f>
        <v/>
      </c>
      <c r="AQ41" s="15" t="str">
        <f t="shared" si="4"/>
        <v/>
      </c>
      <c r="AR41" s="2" t="str" cm="1">
        <f t="array" ref="AR41">IF(B41="","",SUMPRODUCT(($D$1:$AB$4=$AR$4)*D41:AB41))</f>
        <v/>
      </c>
      <c r="AS41" s="15" t="str">
        <f t="shared" si="5"/>
        <v/>
      </c>
      <c r="AT41" s="2" t="str" cm="1">
        <f t="array" ref="AT41">IF(B41="","",SUMPRODUCT(($D$1:$AB$4=$AT$4)*$D41:$AB41))</f>
        <v/>
      </c>
      <c r="AU41" s="15" t="str">
        <f t="shared" si="6"/>
        <v/>
      </c>
      <c r="AV41" s="2" t="str" cm="1">
        <f t="array" ref="AV41">IF(B41="","",SUMPRODUCT(($D$1:$AB$4=$AV$4)*$D41:$AB41))</f>
        <v/>
      </c>
      <c r="AW41" s="15" t="str">
        <f t="shared" si="7"/>
        <v/>
      </c>
      <c r="AX41" s="2" t="str" cm="1">
        <f t="array" ref="AX41">IF(B41="","",SUMPRODUCT(($D$1:$AB$4=$AX$4)*$D41:$AB41))</f>
        <v/>
      </c>
      <c r="AY41" s="15" t="str">
        <f t="shared" si="8"/>
        <v/>
      </c>
      <c r="AZ41" s="2" t="str" cm="1">
        <f t="array" ref="AZ41">IF(B41="","",SUMPRODUCT(($D$1:$AB$4=$AZ$4)*$D41:$AB41))</f>
        <v/>
      </c>
      <c r="BA41" s="15" t="str">
        <f t="shared" si="9"/>
        <v/>
      </c>
      <c r="BB41" s="2" t="str" cm="1">
        <f t="array" ref="BB41">IF(B41="","",SUMPRODUCT(($D$1:$AB$4=$BB$4)*$D41:$AB41))</f>
        <v/>
      </c>
      <c r="BC41" s="15" t="str">
        <f t="shared" si="10"/>
        <v/>
      </c>
      <c r="BD41" s="2" t="str" cm="1">
        <f t="array" ref="BD41">IF(B41="","",SUMPRODUCT(($D$1:$AB$4=$BD$4)*$D41:$AB41))</f>
        <v/>
      </c>
      <c r="BE41" s="15" t="str">
        <f t="shared" si="11"/>
        <v/>
      </c>
      <c r="BF41" s="2" t="str" cm="1">
        <f t="array" ref="BF41">IF(B41="","",SUMPRODUCT(($D$1:$AB$4=$BF$4)*$D41:$AB41))</f>
        <v/>
      </c>
      <c r="BG41" s="15" t="str">
        <f t="shared" si="12"/>
        <v/>
      </c>
      <c r="BH41" s="2" t="str" cm="1">
        <f t="array" ref="BH41">IF(B41="","",SUMPRODUCT(($D$1:$AB$4=$BH$4)*$D41:$AB41))</f>
        <v/>
      </c>
      <c r="BI41" s="15" t="str">
        <f t="shared" si="13"/>
        <v/>
      </c>
      <c r="BJ41" s="2" t="str" cm="1">
        <f t="array" ref="BJ41">IF(B41="","",SUMPRODUCT(($D$1:$AB$4=$BJ$4)*$D41:$AB41))</f>
        <v/>
      </c>
      <c r="BK41" s="15" t="str">
        <f t="shared" si="14"/>
        <v/>
      </c>
      <c r="BL41" s="2" t="str" cm="1">
        <f t="array" ref="BL41">IF(B41="","",SUMPRODUCT(($D$1:$AB$4=$BL$4)*$D41:$AB41))</f>
        <v/>
      </c>
      <c r="BM41" s="15" t="str">
        <f t="shared" si="15"/>
        <v/>
      </c>
      <c r="BN41" s="2" t="str" cm="1">
        <f t="array" ref="BN41">IF(B41="","",SUMPRODUCT(($D$1:$AB$4=$BN$4)*$D41:$AB41))</f>
        <v/>
      </c>
      <c r="BO41" s="15" t="str">
        <f t="shared" si="16"/>
        <v/>
      </c>
      <c r="BP41" s="2" t="str" cm="1">
        <f t="array" ref="BP41">IF(B41="","",SUMPRODUCT(($D$1:$AB$4=$BP$4)*$D41:$AB41))</f>
        <v/>
      </c>
      <c r="BQ41" s="15" t="str">
        <f t="shared" si="17"/>
        <v/>
      </c>
      <c r="BR41" s="2" t="str" cm="1">
        <f t="array" ref="BR41">IF(B41="","",SUMPRODUCT(($D$1:$AB$4=$BR$4)*$D41:$AB41))</f>
        <v/>
      </c>
      <c r="BS41" s="15" t="str">
        <f t="shared" si="18"/>
        <v/>
      </c>
      <c r="BT41" s="2" t="str" cm="1">
        <f t="array" ref="BT41">IF(B41="","",SUMPRODUCT(($D$1:$AB$4=$BT$4)*$D41:$AB41))</f>
        <v/>
      </c>
      <c r="BU41" s="15" t="str">
        <f t="shared" si="19"/>
        <v/>
      </c>
      <c r="BV41" s="2" t="str" cm="1">
        <f t="array" ref="BV41">IF(B41="","",SUMPRODUCT(($D$1:$AB$4=$BV$4)*$D41:$AB41))</f>
        <v/>
      </c>
      <c r="BW41" s="15" t="str">
        <f t="shared" si="20"/>
        <v/>
      </c>
      <c r="BX41" s="2" t="str" cm="1">
        <f t="array" ref="BX41">IF(B41="","",SUMPRODUCT(($D$1:$AB$4=$BX$4)*$D41:$AB41))</f>
        <v/>
      </c>
      <c r="BY41" s="15" t="str">
        <f t="shared" si="21"/>
        <v/>
      </c>
      <c r="BZ41" s="2" t="str" cm="1">
        <f t="array" ref="BZ41">IF(B41="","",SUMPRODUCT(($D$1:$AB$4=$BZ$4)*$D41:$AB41))</f>
        <v/>
      </c>
      <c r="CA41" s="15" t="str">
        <f t="shared" si="22"/>
        <v/>
      </c>
      <c r="CB41" s="2" t="str" cm="1">
        <f t="array" ref="CB41">IF(B41="","",SUMPRODUCT(($D$1:$AB$4=$CB$4)*$D41:$AB41))</f>
        <v/>
      </c>
      <c r="CC41" s="15" t="str">
        <f t="shared" si="23"/>
        <v/>
      </c>
      <c r="CD41" s="2" t="str" cm="1">
        <f t="array" ref="CD41">IF(B41="","",SUMPRODUCT(($D$1:$AB$4=$CD$4)*$D41:$AB41))</f>
        <v/>
      </c>
      <c r="CE41" s="15" t="str">
        <f t="shared" si="24"/>
        <v/>
      </c>
      <c r="CF41" s="2" t="str" cm="1">
        <f t="array" ref="CF41">IF(B41="","",SUMPRODUCT(($D$1:$AB$4=$CF$4)*$D41:$AB41))</f>
        <v/>
      </c>
      <c r="CG41" s="15" t="str">
        <f t="shared" si="25"/>
        <v/>
      </c>
      <c r="CH41" s="2" t="str" cm="1">
        <f t="array" ref="CH41">IF(B41="","",SUMPRODUCT(($D$1:$AB$4=$CH$4)*$D41:$AB41))</f>
        <v/>
      </c>
      <c r="CI41" s="15" t="str">
        <f t="shared" si="26"/>
        <v/>
      </c>
    </row>
    <row r="42" spans="1:175">
      <c r="A42" s="6">
        <v>37</v>
      </c>
      <c r="D42" s="97"/>
      <c r="E42" s="86"/>
      <c r="F42" s="86"/>
      <c r="G42" s="86"/>
      <c r="H42" s="86"/>
      <c r="I42" s="98"/>
      <c r="J42" s="102"/>
      <c r="K42" s="87"/>
      <c r="L42" s="87"/>
      <c r="M42" s="87"/>
      <c r="N42" s="87"/>
      <c r="O42" s="103"/>
      <c r="P42" s="107"/>
      <c r="Q42" s="88"/>
      <c r="R42" s="88"/>
      <c r="S42" s="88"/>
      <c r="T42" s="88"/>
      <c r="U42" s="108"/>
      <c r="V42" s="113"/>
      <c r="W42" s="89"/>
      <c r="X42" s="89"/>
      <c r="Y42" s="89"/>
      <c r="Z42" s="89"/>
      <c r="AA42" s="89"/>
      <c r="AB42" s="169"/>
      <c r="AC42" s="171" t="str">
        <f t="shared" si="27"/>
        <v/>
      </c>
      <c r="AD42" s="172" t="str">
        <f t="shared" si="1"/>
        <v/>
      </c>
      <c r="AL42" s="2" t="str" cm="1">
        <f t="array" ref="AL42">IF(B42="","",SUMPRODUCT(($D$1:$AB$4=$AL$4)*D42:AB42))</f>
        <v/>
      </c>
      <c r="AM42" s="15" t="str">
        <f t="shared" si="2"/>
        <v/>
      </c>
      <c r="AN42" s="2" t="str" cm="1">
        <f t="array" ref="AN42">IF(B42="","",SUMPRODUCT(($D$1:$AB$4=$AN$4)*D42:AB42))</f>
        <v/>
      </c>
      <c r="AO42" s="15" t="str">
        <f t="shared" si="3"/>
        <v/>
      </c>
      <c r="AP42" s="2" t="str" cm="1">
        <f t="array" ref="AP42">IF(B42="","",SUMPRODUCT(($D$1:$AB$4=$AP$4)*D42:AB42))</f>
        <v/>
      </c>
      <c r="AQ42" s="15" t="str">
        <f t="shared" si="4"/>
        <v/>
      </c>
      <c r="AR42" s="2" t="str" cm="1">
        <f t="array" ref="AR42">IF(B42="","",SUMPRODUCT(($D$1:$AB$4=$AR$4)*D42:AB42))</f>
        <v/>
      </c>
      <c r="AS42" s="15" t="str">
        <f t="shared" si="5"/>
        <v/>
      </c>
      <c r="AT42" s="2" t="str" cm="1">
        <f t="array" ref="AT42">IF(B42="","",SUMPRODUCT(($D$1:$AB$4=$AT$4)*$D42:$AB42))</f>
        <v/>
      </c>
      <c r="AU42" s="15" t="str">
        <f t="shared" si="6"/>
        <v/>
      </c>
      <c r="AV42" s="2" t="str" cm="1">
        <f t="array" ref="AV42">IF(B42="","",SUMPRODUCT(($D$1:$AB$4=$AV$4)*$D42:$AB42))</f>
        <v/>
      </c>
      <c r="AW42" s="15" t="str">
        <f t="shared" si="7"/>
        <v/>
      </c>
      <c r="AX42" s="2" t="str" cm="1">
        <f t="array" ref="AX42">IF(B42="","",SUMPRODUCT(($D$1:$AB$4=$AX$4)*$D42:$AB42))</f>
        <v/>
      </c>
      <c r="AY42" s="15" t="str">
        <f t="shared" si="8"/>
        <v/>
      </c>
      <c r="AZ42" s="2" t="str" cm="1">
        <f t="array" ref="AZ42">IF(B42="","",SUMPRODUCT(($D$1:$AB$4=$AZ$4)*$D42:$AB42))</f>
        <v/>
      </c>
      <c r="BA42" s="15" t="str">
        <f t="shared" si="9"/>
        <v/>
      </c>
      <c r="BB42" s="2" t="str" cm="1">
        <f t="array" ref="BB42">IF(B42="","",SUMPRODUCT(($D$1:$AB$4=$BB$4)*$D42:$AB42))</f>
        <v/>
      </c>
      <c r="BC42" s="15" t="str">
        <f t="shared" si="10"/>
        <v/>
      </c>
      <c r="BD42" s="2" t="str" cm="1">
        <f t="array" ref="BD42">IF(B42="","",SUMPRODUCT(($D$1:$AB$4=$BD$4)*$D42:$AB42))</f>
        <v/>
      </c>
      <c r="BE42" s="15" t="str">
        <f t="shared" si="11"/>
        <v/>
      </c>
      <c r="BF42" s="2" t="str" cm="1">
        <f t="array" ref="BF42">IF(B42="","",SUMPRODUCT(($D$1:$AB$4=$BF$4)*$D42:$AB42))</f>
        <v/>
      </c>
      <c r="BG42" s="15" t="str">
        <f t="shared" si="12"/>
        <v/>
      </c>
      <c r="BH42" s="2" t="str" cm="1">
        <f t="array" ref="BH42">IF(B42="","",SUMPRODUCT(($D$1:$AB$4=$BH$4)*$D42:$AB42))</f>
        <v/>
      </c>
      <c r="BI42" s="15" t="str">
        <f t="shared" si="13"/>
        <v/>
      </c>
      <c r="BJ42" s="2" t="str" cm="1">
        <f t="array" ref="BJ42">IF(B42="","",SUMPRODUCT(($D$1:$AB$4=$BJ$4)*$D42:$AB42))</f>
        <v/>
      </c>
      <c r="BK42" s="15" t="str">
        <f t="shared" si="14"/>
        <v/>
      </c>
      <c r="BL42" s="2" t="str" cm="1">
        <f t="array" ref="BL42">IF(B42="","",SUMPRODUCT(($D$1:$AB$4=$BL$4)*$D42:$AB42))</f>
        <v/>
      </c>
      <c r="BM42" s="15" t="str">
        <f t="shared" si="15"/>
        <v/>
      </c>
      <c r="BN42" s="2" t="str" cm="1">
        <f t="array" ref="BN42">IF(B42="","",SUMPRODUCT(($D$1:$AB$4=$BN$4)*$D42:$AB42))</f>
        <v/>
      </c>
      <c r="BO42" s="15" t="str">
        <f t="shared" si="16"/>
        <v/>
      </c>
      <c r="BP42" s="2" t="str" cm="1">
        <f t="array" ref="BP42">IF(B42="","",SUMPRODUCT(($D$1:$AB$4=$BP$4)*$D42:$AB42))</f>
        <v/>
      </c>
      <c r="BQ42" s="15" t="str">
        <f t="shared" si="17"/>
        <v/>
      </c>
      <c r="BR42" s="2" t="str" cm="1">
        <f t="array" ref="BR42">IF(B42="","",SUMPRODUCT(($D$1:$AB$4=$BR$4)*$D42:$AB42))</f>
        <v/>
      </c>
      <c r="BS42" s="15" t="str">
        <f t="shared" si="18"/>
        <v/>
      </c>
      <c r="BT42" s="2" t="str" cm="1">
        <f t="array" ref="BT42">IF(B42="","",SUMPRODUCT(($D$1:$AB$4=$BT$4)*$D42:$AB42))</f>
        <v/>
      </c>
      <c r="BU42" s="15" t="str">
        <f t="shared" si="19"/>
        <v/>
      </c>
      <c r="BV42" s="2" t="str" cm="1">
        <f t="array" ref="BV42">IF(B42="","",SUMPRODUCT(($D$1:$AB$4=$BV$4)*$D42:$AB42))</f>
        <v/>
      </c>
      <c r="BW42" s="15" t="str">
        <f t="shared" si="20"/>
        <v/>
      </c>
      <c r="BX42" s="2" t="str" cm="1">
        <f t="array" ref="BX42">IF(B42="","",SUMPRODUCT(($D$1:$AB$4=$BX$4)*$D42:$AB42))</f>
        <v/>
      </c>
      <c r="BY42" s="15" t="str">
        <f t="shared" si="21"/>
        <v/>
      </c>
      <c r="BZ42" s="2" t="str" cm="1">
        <f t="array" ref="BZ42">IF(B42="","",SUMPRODUCT(($D$1:$AB$4=$BZ$4)*$D42:$AB42))</f>
        <v/>
      </c>
      <c r="CA42" s="15" t="str">
        <f t="shared" si="22"/>
        <v/>
      </c>
      <c r="CB42" s="2" t="str" cm="1">
        <f t="array" ref="CB42">IF(B42="","",SUMPRODUCT(($D$1:$AB$4=$CB$4)*$D42:$AB42))</f>
        <v/>
      </c>
      <c r="CC42" s="15" t="str">
        <f t="shared" si="23"/>
        <v/>
      </c>
      <c r="CD42" s="2" t="str" cm="1">
        <f t="array" ref="CD42">IF(B42="","",SUMPRODUCT(($D$1:$AB$4=$CD$4)*$D42:$AB42))</f>
        <v/>
      </c>
      <c r="CE42" s="15" t="str">
        <f t="shared" si="24"/>
        <v/>
      </c>
      <c r="CF42" s="2" t="str" cm="1">
        <f t="array" ref="CF42">IF(B42="","",SUMPRODUCT(($D$1:$AB$4=$CF$4)*$D42:$AB42))</f>
        <v/>
      </c>
      <c r="CG42" s="15" t="str">
        <f t="shared" si="25"/>
        <v/>
      </c>
      <c r="CH42" s="2" t="str" cm="1">
        <f t="array" ref="CH42">IF(B42="","",SUMPRODUCT(($D$1:$AB$4=$CH$4)*$D42:$AB42))</f>
        <v/>
      </c>
      <c r="CI42" s="15" t="str">
        <f t="shared" si="26"/>
        <v/>
      </c>
    </row>
    <row r="43" spans="1:175">
      <c r="A43" s="7">
        <v>38</v>
      </c>
      <c r="D43" s="97"/>
      <c r="E43" s="86"/>
      <c r="F43" s="86"/>
      <c r="G43" s="86"/>
      <c r="H43" s="86"/>
      <c r="I43" s="98"/>
      <c r="J43" s="102"/>
      <c r="K43" s="87"/>
      <c r="L43" s="87"/>
      <c r="M43" s="87"/>
      <c r="N43" s="87"/>
      <c r="O43" s="103"/>
      <c r="P43" s="107"/>
      <c r="Q43" s="88"/>
      <c r="R43" s="88"/>
      <c r="S43" s="88"/>
      <c r="T43" s="88"/>
      <c r="U43" s="108"/>
      <c r="V43" s="113"/>
      <c r="W43" s="89"/>
      <c r="X43" s="89"/>
      <c r="Y43" s="89"/>
      <c r="Z43" s="89"/>
      <c r="AA43" s="89"/>
      <c r="AB43" s="169"/>
      <c r="AC43" s="171" t="str">
        <f t="shared" si="27"/>
        <v/>
      </c>
      <c r="AD43" s="172" t="str">
        <f t="shared" si="1"/>
        <v/>
      </c>
      <c r="AL43" s="2" t="str" cm="1">
        <f t="array" ref="AL43">IF(B43="","",SUMPRODUCT(($D$1:$AB$4=$AL$4)*D43:AB43))</f>
        <v/>
      </c>
      <c r="AM43" s="15" t="str">
        <f t="shared" si="2"/>
        <v/>
      </c>
      <c r="AN43" s="2" t="str" cm="1">
        <f t="array" ref="AN43">IF(B43="","",SUMPRODUCT(($D$1:$AB$4=$AN$4)*D43:AB43))</f>
        <v/>
      </c>
      <c r="AO43" s="15" t="str">
        <f t="shared" si="3"/>
        <v/>
      </c>
      <c r="AP43" s="2" t="str" cm="1">
        <f t="array" ref="AP43">IF(B43="","",SUMPRODUCT(($D$1:$AB$4=$AP$4)*D43:AB43))</f>
        <v/>
      </c>
      <c r="AQ43" s="15" t="str">
        <f t="shared" si="4"/>
        <v/>
      </c>
      <c r="AR43" s="2" t="str" cm="1">
        <f t="array" ref="AR43">IF(B43="","",SUMPRODUCT(($D$1:$AB$4=$AR$4)*D43:AB43))</f>
        <v/>
      </c>
      <c r="AS43" s="15" t="str">
        <f t="shared" si="5"/>
        <v/>
      </c>
      <c r="AT43" s="2" t="str" cm="1">
        <f t="array" ref="AT43">IF(B43="","",SUMPRODUCT(($D$1:$AB$4=$AT$4)*$D43:$AB43))</f>
        <v/>
      </c>
      <c r="AU43" s="15" t="str">
        <f t="shared" si="6"/>
        <v/>
      </c>
      <c r="AV43" s="2" t="str" cm="1">
        <f t="array" ref="AV43">IF(B43="","",SUMPRODUCT(($D$1:$AB$4=$AV$4)*$D43:$AB43))</f>
        <v/>
      </c>
      <c r="AW43" s="15" t="str">
        <f t="shared" si="7"/>
        <v/>
      </c>
      <c r="AX43" s="2" t="str" cm="1">
        <f t="array" ref="AX43">IF(B43="","",SUMPRODUCT(($D$1:$AB$4=$AX$4)*$D43:$AB43))</f>
        <v/>
      </c>
      <c r="AY43" s="15" t="str">
        <f t="shared" si="8"/>
        <v/>
      </c>
      <c r="AZ43" s="2" t="str" cm="1">
        <f t="array" ref="AZ43">IF(B43="","",SUMPRODUCT(($D$1:$AB$4=$AZ$4)*$D43:$AB43))</f>
        <v/>
      </c>
      <c r="BA43" s="15" t="str">
        <f t="shared" si="9"/>
        <v/>
      </c>
      <c r="BB43" s="2" t="str" cm="1">
        <f t="array" ref="BB43">IF(B43="","",SUMPRODUCT(($D$1:$AB$4=$BB$4)*$D43:$AB43))</f>
        <v/>
      </c>
      <c r="BC43" s="15" t="str">
        <f t="shared" si="10"/>
        <v/>
      </c>
      <c r="BD43" s="2" t="str" cm="1">
        <f t="array" ref="BD43">IF(B43="","",SUMPRODUCT(($D$1:$AB$4=$BD$4)*$D43:$AB43))</f>
        <v/>
      </c>
      <c r="BE43" s="15" t="str">
        <f t="shared" si="11"/>
        <v/>
      </c>
      <c r="BF43" s="2" t="str" cm="1">
        <f t="array" ref="BF43">IF(B43="","",SUMPRODUCT(($D$1:$AB$4=$BF$4)*$D43:$AB43))</f>
        <v/>
      </c>
      <c r="BG43" s="15" t="str">
        <f t="shared" si="12"/>
        <v/>
      </c>
      <c r="BH43" s="2" t="str" cm="1">
        <f t="array" ref="BH43">IF(B43="","",SUMPRODUCT(($D$1:$AB$4=$BH$4)*$D43:$AB43))</f>
        <v/>
      </c>
      <c r="BI43" s="15" t="str">
        <f t="shared" si="13"/>
        <v/>
      </c>
      <c r="BJ43" s="2" t="str" cm="1">
        <f t="array" ref="BJ43">IF(B43="","",SUMPRODUCT(($D$1:$AB$4=$BJ$4)*$D43:$AB43))</f>
        <v/>
      </c>
      <c r="BK43" s="15" t="str">
        <f t="shared" si="14"/>
        <v/>
      </c>
      <c r="BL43" s="2" t="str" cm="1">
        <f t="array" ref="BL43">IF(B43="","",SUMPRODUCT(($D$1:$AB$4=$BL$4)*$D43:$AB43))</f>
        <v/>
      </c>
      <c r="BM43" s="15" t="str">
        <f t="shared" si="15"/>
        <v/>
      </c>
      <c r="BN43" s="2" t="str" cm="1">
        <f t="array" ref="BN43">IF(B43="","",SUMPRODUCT(($D$1:$AB$4=$BN$4)*$D43:$AB43))</f>
        <v/>
      </c>
      <c r="BO43" s="15" t="str">
        <f t="shared" si="16"/>
        <v/>
      </c>
      <c r="BP43" s="2" t="str" cm="1">
        <f t="array" ref="BP43">IF(B43="","",SUMPRODUCT(($D$1:$AB$4=$BP$4)*$D43:$AB43))</f>
        <v/>
      </c>
      <c r="BQ43" s="15" t="str">
        <f t="shared" si="17"/>
        <v/>
      </c>
      <c r="BR43" s="2" t="str" cm="1">
        <f t="array" ref="BR43">IF(B43="","",SUMPRODUCT(($D$1:$AB$4=$BR$4)*$D43:$AB43))</f>
        <v/>
      </c>
      <c r="BS43" s="15" t="str">
        <f t="shared" si="18"/>
        <v/>
      </c>
      <c r="BT43" s="2" t="str" cm="1">
        <f t="array" ref="BT43">IF(B43="","",SUMPRODUCT(($D$1:$AB$4=$BT$4)*$D43:$AB43))</f>
        <v/>
      </c>
      <c r="BU43" s="15" t="str">
        <f t="shared" si="19"/>
        <v/>
      </c>
      <c r="BV43" s="2" t="str" cm="1">
        <f t="array" ref="BV43">IF(B43="","",SUMPRODUCT(($D$1:$AB$4=$BV$4)*$D43:$AB43))</f>
        <v/>
      </c>
      <c r="BW43" s="15" t="str">
        <f t="shared" si="20"/>
        <v/>
      </c>
      <c r="BX43" s="2" t="str" cm="1">
        <f t="array" ref="BX43">IF(B43="","",SUMPRODUCT(($D$1:$AB$4=$BX$4)*$D43:$AB43))</f>
        <v/>
      </c>
      <c r="BY43" s="15" t="str">
        <f t="shared" si="21"/>
        <v/>
      </c>
      <c r="BZ43" s="2" t="str" cm="1">
        <f t="array" ref="BZ43">IF(B43="","",SUMPRODUCT(($D$1:$AB$4=$BZ$4)*$D43:$AB43))</f>
        <v/>
      </c>
      <c r="CA43" s="15" t="str">
        <f t="shared" si="22"/>
        <v/>
      </c>
      <c r="CB43" s="2" t="str" cm="1">
        <f t="array" ref="CB43">IF(B43="","",SUMPRODUCT(($D$1:$AB$4=$CB$4)*$D43:$AB43))</f>
        <v/>
      </c>
      <c r="CC43" s="15" t="str">
        <f t="shared" si="23"/>
        <v/>
      </c>
      <c r="CD43" s="2" t="str" cm="1">
        <f t="array" ref="CD43">IF(B43="","",SUMPRODUCT(($D$1:$AB$4=$CD$4)*$D43:$AB43))</f>
        <v/>
      </c>
      <c r="CE43" s="15" t="str">
        <f t="shared" si="24"/>
        <v/>
      </c>
      <c r="CF43" s="2" t="str" cm="1">
        <f t="array" ref="CF43">IF(B43="","",SUMPRODUCT(($D$1:$AB$4=$CF$4)*$D43:$AB43))</f>
        <v/>
      </c>
      <c r="CG43" s="15" t="str">
        <f t="shared" si="25"/>
        <v/>
      </c>
      <c r="CH43" s="2" t="str" cm="1">
        <f t="array" ref="CH43">IF(B43="","",SUMPRODUCT(($D$1:$AB$4=$CH$4)*$D43:$AB43))</f>
        <v/>
      </c>
      <c r="CI43" s="15" t="str">
        <f t="shared" si="26"/>
        <v/>
      </c>
    </row>
    <row r="44" spans="1:175">
      <c r="A44" s="6">
        <v>39</v>
      </c>
      <c r="D44" s="97"/>
      <c r="E44" s="86"/>
      <c r="F44" s="86"/>
      <c r="G44" s="86"/>
      <c r="H44" s="86"/>
      <c r="I44" s="98"/>
      <c r="J44" s="102"/>
      <c r="K44" s="87"/>
      <c r="L44" s="87"/>
      <c r="M44" s="87"/>
      <c r="N44" s="87"/>
      <c r="O44" s="103"/>
      <c r="P44" s="107"/>
      <c r="Q44" s="88"/>
      <c r="R44" s="88"/>
      <c r="S44" s="88"/>
      <c r="T44" s="88"/>
      <c r="U44" s="108"/>
      <c r="V44" s="113"/>
      <c r="W44" s="89"/>
      <c r="X44" s="89"/>
      <c r="Y44" s="89"/>
      <c r="Z44" s="89"/>
      <c r="AA44" s="89"/>
      <c r="AB44" s="169"/>
      <c r="AC44" s="171" t="str">
        <f t="shared" si="27"/>
        <v/>
      </c>
      <c r="AD44" s="172" t="str">
        <f t="shared" si="1"/>
        <v/>
      </c>
      <c r="AL44" s="2" t="str" cm="1">
        <f t="array" ref="AL44">IF(B44="","",SUMPRODUCT(($D$1:$AB$4=$AL$4)*D44:AB44))</f>
        <v/>
      </c>
      <c r="AM44" s="15" t="str">
        <f t="shared" si="2"/>
        <v/>
      </c>
      <c r="AN44" s="2" t="str" cm="1">
        <f t="array" ref="AN44">IF(B44="","",SUMPRODUCT(($D$1:$AB$4=$AN$4)*D44:AB44))</f>
        <v/>
      </c>
      <c r="AO44" s="15" t="str">
        <f t="shared" si="3"/>
        <v/>
      </c>
      <c r="AP44" s="2" t="str" cm="1">
        <f t="array" ref="AP44">IF(B44="","",SUMPRODUCT(($D$1:$AB$4=$AP$4)*D44:AB44))</f>
        <v/>
      </c>
      <c r="AQ44" s="15" t="str">
        <f t="shared" si="4"/>
        <v/>
      </c>
      <c r="AR44" s="2" t="str" cm="1">
        <f t="array" ref="AR44">IF(B44="","",SUMPRODUCT(($D$1:$AB$4=$AR$4)*D44:AB44))</f>
        <v/>
      </c>
      <c r="AS44" s="15" t="str">
        <f t="shared" si="5"/>
        <v/>
      </c>
      <c r="AT44" s="2" t="str" cm="1">
        <f t="array" ref="AT44">IF(B44="","",SUMPRODUCT(($D$1:$AB$4=$AT$4)*$D44:$AB44))</f>
        <v/>
      </c>
      <c r="AU44" s="15" t="str">
        <f t="shared" si="6"/>
        <v/>
      </c>
      <c r="AV44" s="2" t="str" cm="1">
        <f t="array" ref="AV44">IF(B44="","",SUMPRODUCT(($D$1:$AB$4=$AV$4)*$D44:$AB44))</f>
        <v/>
      </c>
      <c r="AW44" s="15" t="str">
        <f t="shared" si="7"/>
        <v/>
      </c>
      <c r="AX44" s="2" t="str" cm="1">
        <f t="array" ref="AX44">IF(B44="","",SUMPRODUCT(($D$1:$AB$4=$AX$4)*$D44:$AB44))</f>
        <v/>
      </c>
      <c r="AY44" s="15" t="str">
        <f t="shared" si="8"/>
        <v/>
      </c>
      <c r="AZ44" s="2" t="str" cm="1">
        <f t="array" ref="AZ44">IF(B44="","",SUMPRODUCT(($D$1:$AB$4=$AZ$4)*$D44:$AB44))</f>
        <v/>
      </c>
      <c r="BA44" s="15" t="str">
        <f t="shared" si="9"/>
        <v/>
      </c>
      <c r="BB44" s="2" t="str" cm="1">
        <f t="array" ref="BB44">IF(B44="","",SUMPRODUCT(($D$1:$AB$4=$BB$4)*$D44:$AB44))</f>
        <v/>
      </c>
      <c r="BC44" s="15" t="str">
        <f t="shared" si="10"/>
        <v/>
      </c>
      <c r="BD44" s="2" t="str" cm="1">
        <f t="array" ref="BD44">IF(B44="","",SUMPRODUCT(($D$1:$AB$4=$BD$4)*$D44:$AB44))</f>
        <v/>
      </c>
      <c r="BE44" s="15" t="str">
        <f t="shared" si="11"/>
        <v/>
      </c>
      <c r="BF44" s="2" t="str" cm="1">
        <f t="array" ref="BF44">IF(B44="","",SUMPRODUCT(($D$1:$AB$4=$BF$4)*$D44:$AB44))</f>
        <v/>
      </c>
      <c r="BG44" s="15" t="str">
        <f t="shared" si="12"/>
        <v/>
      </c>
      <c r="BH44" s="2" t="str" cm="1">
        <f t="array" ref="BH44">IF(B44="","",SUMPRODUCT(($D$1:$AB$4=$BH$4)*$D44:$AB44))</f>
        <v/>
      </c>
      <c r="BI44" s="15" t="str">
        <f t="shared" si="13"/>
        <v/>
      </c>
      <c r="BJ44" s="2" t="str" cm="1">
        <f t="array" ref="BJ44">IF(B44="","",SUMPRODUCT(($D$1:$AB$4=$BJ$4)*$D44:$AB44))</f>
        <v/>
      </c>
      <c r="BK44" s="15" t="str">
        <f t="shared" si="14"/>
        <v/>
      </c>
      <c r="BL44" s="2" t="str" cm="1">
        <f t="array" ref="BL44">IF(B44="","",SUMPRODUCT(($D$1:$AB$4=$BL$4)*$D44:$AB44))</f>
        <v/>
      </c>
      <c r="BM44" s="15" t="str">
        <f t="shared" si="15"/>
        <v/>
      </c>
      <c r="BN44" s="2" t="str" cm="1">
        <f t="array" ref="BN44">IF(B44="","",SUMPRODUCT(($D$1:$AB$4=$BN$4)*$D44:$AB44))</f>
        <v/>
      </c>
      <c r="BO44" s="15" t="str">
        <f t="shared" si="16"/>
        <v/>
      </c>
      <c r="BP44" s="2" t="str" cm="1">
        <f t="array" ref="BP44">IF(B44="","",SUMPRODUCT(($D$1:$AB$4=$BP$4)*$D44:$AB44))</f>
        <v/>
      </c>
      <c r="BQ44" s="15" t="str">
        <f t="shared" si="17"/>
        <v/>
      </c>
      <c r="BR44" s="2" t="str" cm="1">
        <f t="array" ref="BR44">IF(B44="","",SUMPRODUCT(($D$1:$AB$4=$BR$4)*$D44:$AB44))</f>
        <v/>
      </c>
      <c r="BS44" s="15" t="str">
        <f t="shared" si="18"/>
        <v/>
      </c>
      <c r="BT44" s="2" t="str" cm="1">
        <f t="array" ref="BT44">IF(B44="","",SUMPRODUCT(($D$1:$AB$4=$BT$4)*$D44:$AB44))</f>
        <v/>
      </c>
      <c r="BU44" s="15" t="str">
        <f t="shared" si="19"/>
        <v/>
      </c>
      <c r="BV44" s="2" t="str" cm="1">
        <f t="array" ref="BV44">IF(B44="","",SUMPRODUCT(($D$1:$AB$4=$BV$4)*$D44:$AB44))</f>
        <v/>
      </c>
      <c r="BW44" s="15" t="str">
        <f t="shared" si="20"/>
        <v/>
      </c>
      <c r="BX44" s="2" t="str" cm="1">
        <f t="array" ref="BX44">IF(B44="","",SUMPRODUCT(($D$1:$AB$4=$BX$4)*$D44:$AB44))</f>
        <v/>
      </c>
      <c r="BY44" s="15" t="str">
        <f t="shared" si="21"/>
        <v/>
      </c>
      <c r="BZ44" s="2" t="str" cm="1">
        <f t="array" ref="BZ44">IF(B44="","",SUMPRODUCT(($D$1:$AB$4=$BZ$4)*$D44:$AB44))</f>
        <v/>
      </c>
      <c r="CA44" s="15" t="str">
        <f t="shared" si="22"/>
        <v/>
      </c>
      <c r="CB44" s="2" t="str" cm="1">
        <f t="array" ref="CB44">IF(B44="","",SUMPRODUCT(($D$1:$AB$4=$CB$4)*$D44:$AB44))</f>
        <v/>
      </c>
      <c r="CC44" s="15" t="str">
        <f t="shared" si="23"/>
        <v/>
      </c>
      <c r="CD44" s="2" t="str" cm="1">
        <f t="array" ref="CD44">IF(B44="","",SUMPRODUCT(($D$1:$AB$4=$CD$4)*$D44:$AB44))</f>
        <v/>
      </c>
      <c r="CE44" s="15" t="str">
        <f t="shared" si="24"/>
        <v/>
      </c>
      <c r="CF44" s="2" t="str" cm="1">
        <f t="array" ref="CF44">IF(B44="","",SUMPRODUCT(($D$1:$AB$4=$CF$4)*$D44:$AB44))</f>
        <v/>
      </c>
      <c r="CG44" s="15" t="str">
        <f t="shared" si="25"/>
        <v/>
      </c>
      <c r="CH44" s="2" t="str" cm="1">
        <f t="array" ref="CH44">IF(B44="","",SUMPRODUCT(($D$1:$AB$4=$CH$4)*$D44:$AB44))</f>
        <v/>
      </c>
      <c r="CI44" s="15" t="str">
        <f t="shared" si="26"/>
        <v/>
      </c>
    </row>
    <row r="45" spans="1:175">
      <c r="A45" s="7">
        <v>40</v>
      </c>
      <c r="D45" s="97"/>
      <c r="E45" s="86"/>
      <c r="F45" s="86"/>
      <c r="G45" s="86"/>
      <c r="H45" s="86"/>
      <c r="I45" s="98"/>
      <c r="J45" s="102"/>
      <c r="K45" s="87"/>
      <c r="L45" s="87"/>
      <c r="M45" s="87"/>
      <c r="N45" s="87"/>
      <c r="O45" s="103"/>
      <c r="P45" s="107"/>
      <c r="Q45" s="88"/>
      <c r="R45" s="88"/>
      <c r="S45" s="88"/>
      <c r="T45" s="88"/>
      <c r="U45" s="108"/>
      <c r="V45" s="113"/>
      <c r="W45" s="89"/>
      <c r="X45" s="89"/>
      <c r="Y45" s="89"/>
      <c r="Z45" s="89"/>
      <c r="AA45" s="89"/>
      <c r="AB45" s="169"/>
      <c r="AC45" s="171" t="str">
        <f t="shared" si="27"/>
        <v/>
      </c>
      <c r="AD45" s="172" t="str">
        <f t="shared" si="1"/>
        <v/>
      </c>
      <c r="AL45" s="2" t="str" cm="1">
        <f t="array" ref="AL45">IF(B45="","",SUMPRODUCT(($D$1:$AB$4=$AL$4)*D45:AB45))</f>
        <v/>
      </c>
      <c r="AM45" s="15" t="str">
        <f t="shared" si="2"/>
        <v/>
      </c>
      <c r="AN45" s="2" t="str" cm="1">
        <f t="array" ref="AN45">IF(B45="","",SUMPRODUCT(($D$1:$AB$4=$AN$4)*D45:AB45))</f>
        <v/>
      </c>
      <c r="AO45" s="15" t="str">
        <f t="shared" si="3"/>
        <v/>
      </c>
      <c r="AP45" s="2" t="str" cm="1">
        <f t="array" ref="AP45">IF(B45="","",SUMPRODUCT(($D$1:$AB$4=$AP$4)*D45:AB45))</f>
        <v/>
      </c>
      <c r="AQ45" s="15" t="str">
        <f t="shared" si="4"/>
        <v/>
      </c>
      <c r="AR45" s="2" t="str" cm="1">
        <f t="array" ref="AR45">IF(B45="","",SUMPRODUCT(($D$1:$AB$4=$AR$4)*D45:AB45))</f>
        <v/>
      </c>
      <c r="AS45" s="15" t="str">
        <f t="shared" si="5"/>
        <v/>
      </c>
      <c r="AT45" s="2" t="str" cm="1">
        <f t="array" ref="AT45">IF(B45="","",SUMPRODUCT(($D$1:$AB$4=$AT$4)*$D45:$AB45))</f>
        <v/>
      </c>
      <c r="AU45" s="15" t="str">
        <f t="shared" si="6"/>
        <v/>
      </c>
      <c r="AV45" s="2" t="str" cm="1">
        <f t="array" ref="AV45">IF(B45="","",SUMPRODUCT(($D$1:$AB$4=$AV$4)*$D45:$AB45))</f>
        <v/>
      </c>
      <c r="AW45" s="15" t="str">
        <f t="shared" si="7"/>
        <v/>
      </c>
      <c r="AX45" s="2" t="str" cm="1">
        <f t="array" ref="AX45">IF(B45="","",SUMPRODUCT(($D$1:$AB$4=$AX$4)*$D45:$AB45))</f>
        <v/>
      </c>
      <c r="AY45" s="15" t="str">
        <f t="shared" si="8"/>
        <v/>
      </c>
      <c r="AZ45" s="2" t="str" cm="1">
        <f t="array" ref="AZ45">IF(B45="","",SUMPRODUCT(($D$1:$AB$4=$AZ$4)*$D45:$AB45))</f>
        <v/>
      </c>
      <c r="BA45" s="15" t="str">
        <f t="shared" si="9"/>
        <v/>
      </c>
      <c r="BB45" s="2" t="str" cm="1">
        <f t="array" ref="BB45">IF(B45="","",SUMPRODUCT(($D$1:$AB$4=$BB$4)*$D45:$AB45))</f>
        <v/>
      </c>
      <c r="BC45" s="15" t="str">
        <f t="shared" si="10"/>
        <v/>
      </c>
      <c r="BD45" s="2" t="str" cm="1">
        <f t="array" ref="BD45">IF(B45="","",SUMPRODUCT(($D$1:$AB$4=$BD$4)*$D45:$AB45))</f>
        <v/>
      </c>
      <c r="BE45" s="15" t="str">
        <f t="shared" si="11"/>
        <v/>
      </c>
      <c r="BF45" s="2" t="str" cm="1">
        <f t="array" ref="BF45">IF(B45="","",SUMPRODUCT(($D$1:$AB$4=$BF$4)*$D45:$AB45))</f>
        <v/>
      </c>
      <c r="BG45" s="15" t="str">
        <f t="shared" si="12"/>
        <v/>
      </c>
      <c r="BH45" s="2" t="str" cm="1">
        <f t="array" ref="BH45">IF(B45="","",SUMPRODUCT(($D$1:$AB$4=$BH$4)*$D45:$AB45))</f>
        <v/>
      </c>
      <c r="BI45" s="15" t="str">
        <f t="shared" si="13"/>
        <v/>
      </c>
      <c r="BJ45" s="2" t="str" cm="1">
        <f t="array" ref="BJ45">IF(B45="","",SUMPRODUCT(($D$1:$AB$4=$BJ$4)*$D45:$AB45))</f>
        <v/>
      </c>
      <c r="BK45" s="15" t="str">
        <f t="shared" si="14"/>
        <v/>
      </c>
      <c r="BL45" s="2" t="str" cm="1">
        <f t="array" ref="BL45">IF(B45="","",SUMPRODUCT(($D$1:$AB$4=$BL$4)*$D45:$AB45))</f>
        <v/>
      </c>
      <c r="BM45" s="15" t="str">
        <f t="shared" si="15"/>
        <v/>
      </c>
      <c r="BN45" s="2" t="str" cm="1">
        <f t="array" ref="BN45">IF(B45="","",SUMPRODUCT(($D$1:$AB$4=$BN$4)*$D45:$AB45))</f>
        <v/>
      </c>
      <c r="BO45" s="15" t="str">
        <f t="shared" si="16"/>
        <v/>
      </c>
      <c r="BP45" s="2" t="str" cm="1">
        <f t="array" ref="BP45">IF(B45="","",SUMPRODUCT(($D$1:$AB$4=$BP$4)*$D45:$AB45))</f>
        <v/>
      </c>
      <c r="BQ45" s="15" t="str">
        <f t="shared" si="17"/>
        <v/>
      </c>
      <c r="BR45" s="2" t="str" cm="1">
        <f t="array" ref="BR45">IF(B45="","",SUMPRODUCT(($D$1:$AB$4=$BR$4)*$D45:$AB45))</f>
        <v/>
      </c>
      <c r="BS45" s="15" t="str">
        <f t="shared" si="18"/>
        <v/>
      </c>
      <c r="BT45" s="2" t="str" cm="1">
        <f t="array" ref="BT45">IF(B45="","",SUMPRODUCT(($D$1:$AB$4=$BT$4)*$D45:$AB45))</f>
        <v/>
      </c>
      <c r="BU45" s="15" t="str">
        <f t="shared" si="19"/>
        <v/>
      </c>
      <c r="BV45" s="2" t="str" cm="1">
        <f t="array" ref="BV45">IF(B45="","",SUMPRODUCT(($D$1:$AB$4=$BV$4)*$D45:$AB45))</f>
        <v/>
      </c>
      <c r="BW45" s="15" t="str">
        <f t="shared" si="20"/>
        <v/>
      </c>
      <c r="BX45" s="2" t="str" cm="1">
        <f t="array" ref="BX45">IF(B45="","",SUMPRODUCT(($D$1:$AB$4=$BX$4)*$D45:$AB45))</f>
        <v/>
      </c>
      <c r="BY45" s="15" t="str">
        <f t="shared" si="21"/>
        <v/>
      </c>
      <c r="BZ45" s="2" t="str" cm="1">
        <f t="array" ref="BZ45">IF(B45="","",SUMPRODUCT(($D$1:$AB$4=$BZ$4)*$D45:$AB45))</f>
        <v/>
      </c>
      <c r="CA45" s="15" t="str">
        <f t="shared" si="22"/>
        <v/>
      </c>
      <c r="CB45" s="2" t="str" cm="1">
        <f t="array" ref="CB45">IF(B45="","",SUMPRODUCT(($D$1:$AB$4=$CB$4)*$D45:$AB45))</f>
        <v/>
      </c>
      <c r="CC45" s="15" t="str">
        <f t="shared" si="23"/>
        <v/>
      </c>
      <c r="CD45" s="2" t="str" cm="1">
        <f t="array" ref="CD45">IF(B45="","",SUMPRODUCT(($D$1:$AB$4=$CD$4)*$D45:$AB45))</f>
        <v/>
      </c>
      <c r="CE45" s="15" t="str">
        <f t="shared" si="24"/>
        <v/>
      </c>
      <c r="CF45" s="2" t="str" cm="1">
        <f t="array" ref="CF45">IF(B45="","",SUMPRODUCT(($D$1:$AB$4=$CF$4)*$D45:$AB45))</f>
        <v/>
      </c>
      <c r="CG45" s="15" t="str">
        <f t="shared" si="25"/>
        <v/>
      </c>
      <c r="CH45" s="2" t="str" cm="1">
        <f t="array" ref="CH45">IF(B45="","",SUMPRODUCT(($D$1:$AB$4=$CH$4)*$D45:$AB45))</f>
        <v/>
      </c>
      <c r="CI45" s="15" t="str">
        <f t="shared" si="26"/>
        <v/>
      </c>
    </row>
    <row r="46" spans="1:175">
      <c r="A46" s="6">
        <v>41</v>
      </c>
      <c r="D46" s="97"/>
      <c r="E46" s="86"/>
      <c r="F46" s="86"/>
      <c r="G46" s="86"/>
      <c r="H46" s="86"/>
      <c r="I46" s="98"/>
      <c r="J46" s="102"/>
      <c r="K46" s="87"/>
      <c r="L46" s="87"/>
      <c r="M46" s="87"/>
      <c r="N46" s="87"/>
      <c r="O46" s="103"/>
      <c r="P46" s="107"/>
      <c r="Q46" s="88"/>
      <c r="R46" s="88"/>
      <c r="S46" s="88"/>
      <c r="T46" s="88"/>
      <c r="U46" s="108"/>
      <c r="V46" s="113"/>
      <c r="W46" s="89"/>
      <c r="X46" s="89"/>
      <c r="Y46" s="89"/>
      <c r="Z46" s="89"/>
      <c r="AA46" s="89"/>
      <c r="AB46" s="169"/>
      <c r="AC46" s="171" t="str">
        <f t="shared" si="27"/>
        <v/>
      </c>
      <c r="AD46" s="172" t="str">
        <f t="shared" si="1"/>
        <v/>
      </c>
      <c r="AL46" s="2" t="str" cm="1">
        <f t="array" ref="AL46">IF(B46="","",SUMPRODUCT(($D$1:$AB$4=$AL$4)*D46:AB46))</f>
        <v/>
      </c>
      <c r="AM46" s="15" t="str">
        <f t="shared" si="2"/>
        <v/>
      </c>
      <c r="AN46" s="2" t="str" cm="1">
        <f t="array" ref="AN46">IF(B46="","",SUMPRODUCT(($D$1:$AB$4=$AN$4)*D46:AB46))</f>
        <v/>
      </c>
      <c r="AO46" s="15" t="str">
        <f t="shared" si="3"/>
        <v/>
      </c>
      <c r="AP46" s="2" t="str" cm="1">
        <f t="array" ref="AP46">IF(B46="","",SUMPRODUCT(($D$1:$AB$4=$AP$4)*D46:AB46))</f>
        <v/>
      </c>
      <c r="AQ46" s="15" t="str">
        <f t="shared" si="4"/>
        <v/>
      </c>
      <c r="AR46" s="2" t="str" cm="1">
        <f t="array" ref="AR46">IF(B46="","",SUMPRODUCT(($D$1:$AB$4=$AR$4)*D46:AB46))</f>
        <v/>
      </c>
      <c r="AS46" s="15" t="str">
        <f t="shared" si="5"/>
        <v/>
      </c>
      <c r="AT46" s="2" t="str" cm="1">
        <f t="array" ref="AT46">IF(B46="","",SUMPRODUCT(($D$1:$AB$4=$AT$4)*$D46:$AB46))</f>
        <v/>
      </c>
      <c r="AU46" s="15" t="str">
        <f t="shared" si="6"/>
        <v/>
      </c>
      <c r="AV46" s="2" t="str" cm="1">
        <f t="array" ref="AV46">IF(B46="","",SUMPRODUCT(($D$1:$AB$4=$AV$4)*$D46:$AB46))</f>
        <v/>
      </c>
      <c r="AW46" s="15" t="str">
        <f t="shared" si="7"/>
        <v/>
      </c>
      <c r="AX46" s="2" t="str" cm="1">
        <f t="array" ref="AX46">IF(B46="","",SUMPRODUCT(($D$1:$AB$4=$AX$4)*$D46:$AB46))</f>
        <v/>
      </c>
      <c r="AY46" s="15" t="str">
        <f t="shared" si="8"/>
        <v/>
      </c>
      <c r="AZ46" s="2" t="str" cm="1">
        <f t="array" ref="AZ46">IF(B46="","",SUMPRODUCT(($D$1:$AB$4=$AZ$4)*$D46:$AB46))</f>
        <v/>
      </c>
      <c r="BA46" s="15" t="str">
        <f t="shared" si="9"/>
        <v/>
      </c>
      <c r="BB46" s="2" t="str" cm="1">
        <f t="array" ref="BB46">IF(B46="","",SUMPRODUCT(($D$1:$AB$4=$BB$4)*$D46:$AB46))</f>
        <v/>
      </c>
      <c r="BC46" s="15" t="str">
        <f t="shared" si="10"/>
        <v/>
      </c>
      <c r="BD46" s="2" t="str" cm="1">
        <f t="array" ref="BD46">IF(B46="","",SUMPRODUCT(($D$1:$AB$4=$BD$4)*$D46:$AB46))</f>
        <v/>
      </c>
      <c r="BE46" s="15" t="str">
        <f t="shared" si="11"/>
        <v/>
      </c>
      <c r="BF46" s="2" t="str" cm="1">
        <f t="array" ref="BF46">IF(B46="","",SUMPRODUCT(($D$1:$AB$4=$BF$4)*$D46:$AB46))</f>
        <v/>
      </c>
      <c r="BG46" s="15" t="str">
        <f t="shared" si="12"/>
        <v/>
      </c>
      <c r="BH46" s="2" t="str" cm="1">
        <f t="array" ref="BH46">IF(B46="","",SUMPRODUCT(($D$1:$AB$4=$BH$4)*$D46:$AB46))</f>
        <v/>
      </c>
      <c r="BI46" s="15" t="str">
        <f t="shared" si="13"/>
        <v/>
      </c>
      <c r="BJ46" s="2" t="str" cm="1">
        <f t="array" ref="BJ46">IF(B46="","",SUMPRODUCT(($D$1:$AB$4=$BJ$4)*$D46:$AB46))</f>
        <v/>
      </c>
      <c r="BK46" s="15" t="str">
        <f t="shared" si="14"/>
        <v/>
      </c>
      <c r="BL46" s="2" t="str" cm="1">
        <f t="array" ref="BL46">IF(B46="","",SUMPRODUCT(($D$1:$AB$4=$BL$4)*$D46:$AB46))</f>
        <v/>
      </c>
      <c r="BM46" s="15" t="str">
        <f t="shared" si="15"/>
        <v/>
      </c>
      <c r="BN46" s="2" t="str" cm="1">
        <f t="array" ref="BN46">IF(B46="","",SUMPRODUCT(($D$1:$AB$4=$BN$4)*$D46:$AB46))</f>
        <v/>
      </c>
      <c r="BO46" s="15" t="str">
        <f t="shared" si="16"/>
        <v/>
      </c>
      <c r="BP46" s="2" t="str" cm="1">
        <f t="array" ref="BP46">IF(B46="","",SUMPRODUCT(($D$1:$AB$4=$BP$4)*$D46:$AB46))</f>
        <v/>
      </c>
      <c r="BQ46" s="15" t="str">
        <f t="shared" si="17"/>
        <v/>
      </c>
      <c r="BR46" s="2" t="str" cm="1">
        <f t="array" ref="BR46">IF(B46="","",SUMPRODUCT(($D$1:$AB$4=$BR$4)*$D46:$AB46))</f>
        <v/>
      </c>
      <c r="BS46" s="15" t="str">
        <f t="shared" si="18"/>
        <v/>
      </c>
      <c r="BT46" s="2" t="str" cm="1">
        <f t="array" ref="BT46">IF(B46="","",SUMPRODUCT(($D$1:$AB$4=$BT$4)*$D46:$AB46))</f>
        <v/>
      </c>
      <c r="BU46" s="15" t="str">
        <f t="shared" si="19"/>
        <v/>
      </c>
      <c r="BV46" s="2" t="str" cm="1">
        <f t="array" ref="BV46">IF(B46="","",SUMPRODUCT(($D$1:$AB$4=$BV$4)*$D46:$AB46))</f>
        <v/>
      </c>
      <c r="BW46" s="15" t="str">
        <f t="shared" si="20"/>
        <v/>
      </c>
      <c r="BX46" s="2" t="str" cm="1">
        <f t="array" ref="BX46">IF(B46="","",SUMPRODUCT(($D$1:$AB$4=$BX$4)*$D46:$AB46))</f>
        <v/>
      </c>
      <c r="BY46" s="15" t="str">
        <f t="shared" si="21"/>
        <v/>
      </c>
      <c r="BZ46" s="2" t="str" cm="1">
        <f t="array" ref="BZ46">IF(B46="","",SUMPRODUCT(($D$1:$AB$4=$BZ$4)*$D46:$AB46))</f>
        <v/>
      </c>
      <c r="CA46" s="15" t="str">
        <f t="shared" si="22"/>
        <v/>
      </c>
      <c r="CB46" s="2" t="str" cm="1">
        <f t="array" ref="CB46">IF(B46="","",SUMPRODUCT(($D$1:$AB$4=$CB$4)*$D46:$AB46))</f>
        <v/>
      </c>
      <c r="CC46" s="15" t="str">
        <f t="shared" si="23"/>
        <v/>
      </c>
      <c r="CD46" s="2" t="str" cm="1">
        <f t="array" ref="CD46">IF(B46="","",SUMPRODUCT(($D$1:$AB$4=$CD$4)*$D46:$AB46))</f>
        <v/>
      </c>
      <c r="CE46" s="15" t="str">
        <f t="shared" si="24"/>
        <v/>
      </c>
      <c r="CF46" s="2" t="str" cm="1">
        <f t="array" ref="CF46">IF(B46="","",SUMPRODUCT(($D$1:$AB$4=$CF$4)*$D46:$AB46))</f>
        <v/>
      </c>
      <c r="CG46" s="15" t="str">
        <f t="shared" si="25"/>
        <v/>
      </c>
      <c r="CH46" s="2" t="str" cm="1">
        <f t="array" ref="CH46">IF(B46="","",SUMPRODUCT(($D$1:$AB$4=$CH$4)*$D46:$AB46))</f>
        <v/>
      </c>
      <c r="CI46" s="15" t="str">
        <f t="shared" si="26"/>
        <v/>
      </c>
    </row>
    <row r="47" spans="1:175">
      <c r="A47" s="7">
        <v>42</v>
      </c>
      <c r="D47" s="97"/>
      <c r="E47" s="86"/>
      <c r="F47" s="86"/>
      <c r="G47" s="86"/>
      <c r="H47" s="86"/>
      <c r="I47" s="98"/>
      <c r="J47" s="102"/>
      <c r="K47" s="87"/>
      <c r="L47" s="87"/>
      <c r="M47" s="87"/>
      <c r="N47" s="87"/>
      <c r="O47" s="103"/>
      <c r="P47" s="107"/>
      <c r="Q47" s="88"/>
      <c r="R47" s="88"/>
      <c r="S47" s="88"/>
      <c r="T47" s="88"/>
      <c r="U47" s="108"/>
      <c r="V47" s="113"/>
      <c r="W47" s="89"/>
      <c r="X47" s="89"/>
      <c r="Y47" s="89"/>
      <c r="Z47" s="89"/>
      <c r="AA47" s="89"/>
      <c r="AB47" s="169"/>
      <c r="AC47" s="171" t="str">
        <f t="shared" si="27"/>
        <v/>
      </c>
      <c r="AD47" s="172" t="str">
        <f t="shared" si="1"/>
        <v/>
      </c>
      <c r="AL47" s="2" t="str" cm="1">
        <f t="array" ref="AL47">IF(B47="","",SUMPRODUCT(($D$1:$AB$4=$AL$4)*D47:AB47))</f>
        <v/>
      </c>
      <c r="AM47" s="15" t="str">
        <f t="shared" si="2"/>
        <v/>
      </c>
      <c r="AN47" s="2" t="str" cm="1">
        <f t="array" ref="AN47">IF(B47="","",SUMPRODUCT(($D$1:$AB$4=$AN$4)*D47:AB47))</f>
        <v/>
      </c>
      <c r="AO47" s="15" t="str">
        <f t="shared" si="3"/>
        <v/>
      </c>
      <c r="AP47" s="2" t="str" cm="1">
        <f t="array" ref="AP47">IF(B47="","",SUMPRODUCT(($D$1:$AB$4=$AP$4)*D47:AB47))</f>
        <v/>
      </c>
      <c r="AQ47" s="15" t="str">
        <f t="shared" si="4"/>
        <v/>
      </c>
      <c r="AR47" s="2" t="str" cm="1">
        <f t="array" ref="AR47">IF(B47="","",SUMPRODUCT(($D$1:$AB$4=$AR$4)*D47:AB47))</f>
        <v/>
      </c>
      <c r="AS47" s="15" t="str">
        <f t="shared" si="5"/>
        <v/>
      </c>
      <c r="AT47" s="2" t="str" cm="1">
        <f t="array" ref="AT47">IF(B47="","",SUMPRODUCT(($D$1:$AB$4=$AT$4)*$D47:$AB47))</f>
        <v/>
      </c>
      <c r="AU47" s="15" t="str">
        <f t="shared" si="6"/>
        <v/>
      </c>
      <c r="AV47" s="2" t="str" cm="1">
        <f t="array" ref="AV47">IF(B47="","",SUMPRODUCT(($D$1:$AB$4=$AV$4)*$D47:$AB47))</f>
        <v/>
      </c>
      <c r="AW47" s="15" t="str">
        <f t="shared" si="7"/>
        <v/>
      </c>
      <c r="AX47" s="2" t="str" cm="1">
        <f t="array" ref="AX47">IF(B47="","",SUMPRODUCT(($D$1:$AB$4=$AX$4)*$D47:$AB47))</f>
        <v/>
      </c>
      <c r="AY47" s="15" t="str">
        <f t="shared" si="8"/>
        <v/>
      </c>
      <c r="AZ47" s="2" t="str" cm="1">
        <f t="array" ref="AZ47">IF(B47="","",SUMPRODUCT(($D$1:$AB$4=$AZ$4)*$D47:$AB47))</f>
        <v/>
      </c>
      <c r="BA47" s="15" t="str">
        <f t="shared" si="9"/>
        <v/>
      </c>
      <c r="BB47" s="2" t="str" cm="1">
        <f t="array" ref="BB47">IF(B47="","",SUMPRODUCT(($D$1:$AB$4=$BB$4)*$D47:$AB47))</f>
        <v/>
      </c>
      <c r="BC47" s="15" t="str">
        <f t="shared" si="10"/>
        <v/>
      </c>
      <c r="BD47" s="2" t="str" cm="1">
        <f t="array" ref="BD47">IF(B47="","",SUMPRODUCT(($D$1:$AB$4=$BD$4)*$D47:$AB47))</f>
        <v/>
      </c>
      <c r="BE47" s="15" t="str">
        <f t="shared" si="11"/>
        <v/>
      </c>
      <c r="BF47" s="2" t="str" cm="1">
        <f t="array" ref="BF47">IF(B47="","",SUMPRODUCT(($D$1:$AB$4=$BF$4)*$D47:$AB47))</f>
        <v/>
      </c>
      <c r="BG47" s="15" t="str">
        <f t="shared" si="12"/>
        <v/>
      </c>
      <c r="BH47" s="2" t="str" cm="1">
        <f t="array" ref="BH47">IF(B47="","",SUMPRODUCT(($D$1:$AB$4=$BH$4)*$D47:$AB47))</f>
        <v/>
      </c>
      <c r="BI47" s="15" t="str">
        <f t="shared" si="13"/>
        <v/>
      </c>
      <c r="BJ47" s="2" t="str" cm="1">
        <f t="array" ref="BJ47">IF(B47="","",SUMPRODUCT(($D$1:$AB$4=$BJ$4)*$D47:$AB47))</f>
        <v/>
      </c>
      <c r="BK47" s="15" t="str">
        <f t="shared" si="14"/>
        <v/>
      </c>
      <c r="BL47" s="2" t="str" cm="1">
        <f t="array" ref="BL47">IF(B47="","",SUMPRODUCT(($D$1:$AB$4=$BL$4)*$D47:$AB47))</f>
        <v/>
      </c>
      <c r="BM47" s="15" t="str">
        <f t="shared" si="15"/>
        <v/>
      </c>
      <c r="BN47" s="2" t="str" cm="1">
        <f t="array" ref="BN47">IF(B47="","",SUMPRODUCT(($D$1:$AB$4=$BN$4)*$D47:$AB47))</f>
        <v/>
      </c>
      <c r="BO47" s="15" t="str">
        <f t="shared" si="16"/>
        <v/>
      </c>
      <c r="BP47" s="2" t="str" cm="1">
        <f t="array" ref="BP47">IF(B47="","",SUMPRODUCT(($D$1:$AB$4=$BP$4)*$D47:$AB47))</f>
        <v/>
      </c>
      <c r="BQ47" s="15" t="str">
        <f t="shared" si="17"/>
        <v/>
      </c>
      <c r="BR47" s="2" t="str" cm="1">
        <f t="array" ref="BR47">IF(B47="","",SUMPRODUCT(($D$1:$AB$4=$BR$4)*$D47:$AB47))</f>
        <v/>
      </c>
      <c r="BS47" s="15" t="str">
        <f t="shared" si="18"/>
        <v/>
      </c>
      <c r="BT47" s="2" t="str" cm="1">
        <f t="array" ref="BT47">IF(B47="","",SUMPRODUCT(($D$1:$AB$4=$BT$4)*$D47:$AB47))</f>
        <v/>
      </c>
      <c r="BU47" s="15" t="str">
        <f t="shared" si="19"/>
        <v/>
      </c>
      <c r="BV47" s="2" t="str" cm="1">
        <f t="array" ref="BV47">IF(B47="","",SUMPRODUCT(($D$1:$AB$4=$BV$4)*$D47:$AB47))</f>
        <v/>
      </c>
      <c r="BW47" s="15" t="str">
        <f t="shared" si="20"/>
        <v/>
      </c>
      <c r="BX47" s="2" t="str" cm="1">
        <f t="array" ref="BX47">IF(B47="","",SUMPRODUCT(($D$1:$AB$4=$BX$4)*$D47:$AB47))</f>
        <v/>
      </c>
      <c r="BY47" s="15" t="str">
        <f t="shared" si="21"/>
        <v/>
      </c>
      <c r="BZ47" s="2" t="str" cm="1">
        <f t="array" ref="BZ47">IF(B47="","",SUMPRODUCT(($D$1:$AB$4=$BZ$4)*$D47:$AB47))</f>
        <v/>
      </c>
      <c r="CA47" s="15" t="str">
        <f t="shared" si="22"/>
        <v/>
      </c>
      <c r="CB47" s="2" t="str" cm="1">
        <f t="array" ref="CB47">IF(B47="","",SUMPRODUCT(($D$1:$AB$4=$CB$4)*$D47:$AB47))</f>
        <v/>
      </c>
      <c r="CC47" s="15" t="str">
        <f t="shared" si="23"/>
        <v/>
      </c>
      <c r="CD47" s="2" t="str" cm="1">
        <f t="array" ref="CD47">IF(B47="","",SUMPRODUCT(($D$1:$AB$4=$CD$4)*$D47:$AB47))</f>
        <v/>
      </c>
      <c r="CE47" s="15" t="str">
        <f t="shared" si="24"/>
        <v/>
      </c>
      <c r="CF47" s="2" t="str" cm="1">
        <f t="array" ref="CF47">IF(B47="","",SUMPRODUCT(($D$1:$AB$4=$CF$4)*$D47:$AB47))</f>
        <v/>
      </c>
      <c r="CG47" s="15" t="str">
        <f t="shared" si="25"/>
        <v/>
      </c>
      <c r="CH47" s="2" t="str" cm="1">
        <f t="array" ref="CH47">IF(B47="","",SUMPRODUCT(($D$1:$AB$4=$CH$4)*$D47:$AB47))</f>
        <v/>
      </c>
      <c r="CI47" s="15" t="str">
        <f t="shared" si="26"/>
        <v/>
      </c>
    </row>
    <row r="48" spans="1:175">
      <c r="A48" s="6">
        <v>43</v>
      </c>
      <c r="D48" s="97"/>
      <c r="E48" s="86"/>
      <c r="F48" s="86"/>
      <c r="G48" s="86"/>
      <c r="H48" s="86"/>
      <c r="I48" s="98"/>
      <c r="J48" s="102"/>
      <c r="K48" s="87"/>
      <c r="L48" s="87"/>
      <c r="M48" s="87"/>
      <c r="N48" s="87"/>
      <c r="O48" s="103"/>
      <c r="P48" s="107"/>
      <c r="Q48" s="88"/>
      <c r="R48" s="88"/>
      <c r="S48" s="88"/>
      <c r="T48" s="88"/>
      <c r="U48" s="108"/>
      <c r="V48" s="113"/>
      <c r="W48" s="89"/>
      <c r="X48" s="89"/>
      <c r="Y48" s="89"/>
      <c r="Z48" s="89"/>
      <c r="AA48" s="89"/>
      <c r="AB48" s="169"/>
      <c r="AC48" s="171" t="str">
        <f t="shared" si="27"/>
        <v/>
      </c>
      <c r="AD48" s="172" t="str">
        <f t="shared" si="1"/>
        <v/>
      </c>
      <c r="AL48" s="2" t="str" cm="1">
        <f t="array" ref="AL48">IF(B48="","",SUMPRODUCT(($D$1:$AB$4=$AL$4)*D48:AB48))</f>
        <v/>
      </c>
      <c r="AM48" s="15" t="str">
        <f t="shared" si="2"/>
        <v/>
      </c>
      <c r="AN48" s="2" t="str" cm="1">
        <f t="array" ref="AN48">IF(B48="","",SUMPRODUCT(($D$1:$AB$4=$AN$4)*D48:AB48))</f>
        <v/>
      </c>
      <c r="AO48" s="15" t="str">
        <f t="shared" si="3"/>
        <v/>
      </c>
      <c r="AP48" s="2" t="str" cm="1">
        <f t="array" ref="AP48">IF(B48="","",SUMPRODUCT(($D$1:$AB$4=$AP$4)*D48:AB48))</f>
        <v/>
      </c>
      <c r="AQ48" s="15" t="str">
        <f t="shared" si="4"/>
        <v/>
      </c>
      <c r="AR48" s="2" t="str" cm="1">
        <f t="array" ref="AR48">IF(B48="","",SUMPRODUCT(($D$1:$AB$4=$AR$4)*D48:AB48))</f>
        <v/>
      </c>
      <c r="AS48" s="15" t="str">
        <f t="shared" si="5"/>
        <v/>
      </c>
      <c r="AT48" s="2" t="str" cm="1">
        <f t="array" ref="AT48">IF(B48="","",SUMPRODUCT(($D$1:$AB$4=$AT$4)*$D48:$AB48))</f>
        <v/>
      </c>
      <c r="AU48" s="15" t="str">
        <f t="shared" si="6"/>
        <v/>
      </c>
      <c r="AV48" s="2" t="str" cm="1">
        <f t="array" ref="AV48">IF(B48="","",SUMPRODUCT(($D$1:$AB$4=$AV$4)*$D48:$AB48))</f>
        <v/>
      </c>
      <c r="AW48" s="15" t="str">
        <f t="shared" si="7"/>
        <v/>
      </c>
      <c r="AX48" s="2" t="str" cm="1">
        <f t="array" ref="AX48">IF(B48="","",SUMPRODUCT(($D$1:$AB$4=$AX$4)*$D48:$AB48))</f>
        <v/>
      </c>
      <c r="AY48" s="15" t="str">
        <f t="shared" si="8"/>
        <v/>
      </c>
      <c r="AZ48" s="2" t="str" cm="1">
        <f t="array" ref="AZ48">IF(B48="","",SUMPRODUCT(($D$1:$AB$4=$AZ$4)*$D48:$AB48))</f>
        <v/>
      </c>
      <c r="BA48" s="15" t="str">
        <f t="shared" si="9"/>
        <v/>
      </c>
      <c r="BB48" s="2" t="str" cm="1">
        <f t="array" ref="BB48">IF(B48="","",SUMPRODUCT(($D$1:$AB$4=$BB$4)*$D48:$AB48))</f>
        <v/>
      </c>
      <c r="BC48" s="15" t="str">
        <f t="shared" si="10"/>
        <v/>
      </c>
      <c r="BD48" s="2" t="str" cm="1">
        <f t="array" ref="BD48">IF(B48="","",SUMPRODUCT(($D$1:$AB$4=$BD$4)*$D48:$AB48))</f>
        <v/>
      </c>
      <c r="BE48" s="15" t="str">
        <f t="shared" si="11"/>
        <v/>
      </c>
      <c r="BF48" s="2" t="str" cm="1">
        <f t="array" ref="BF48">IF(B48="","",SUMPRODUCT(($D$1:$AB$4=$BF$4)*$D48:$AB48))</f>
        <v/>
      </c>
      <c r="BG48" s="15" t="str">
        <f t="shared" si="12"/>
        <v/>
      </c>
      <c r="BH48" s="2" t="str" cm="1">
        <f t="array" ref="BH48">IF(B48="","",SUMPRODUCT(($D$1:$AB$4=$BH$4)*$D48:$AB48))</f>
        <v/>
      </c>
      <c r="BI48" s="15" t="str">
        <f t="shared" si="13"/>
        <v/>
      </c>
      <c r="BJ48" s="2" t="str" cm="1">
        <f t="array" ref="BJ48">IF(B48="","",SUMPRODUCT(($D$1:$AB$4=$BJ$4)*$D48:$AB48))</f>
        <v/>
      </c>
      <c r="BK48" s="15" t="str">
        <f t="shared" si="14"/>
        <v/>
      </c>
      <c r="BL48" s="2" t="str" cm="1">
        <f t="array" ref="BL48">IF(B48="","",SUMPRODUCT(($D$1:$AB$4=$BL$4)*$D48:$AB48))</f>
        <v/>
      </c>
      <c r="BM48" s="15" t="str">
        <f t="shared" si="15"/>
        <v/>
      </c>
      <c r="BN48" s="2" t="str" cm="1">
        <f t="array" ref="BN48">IF(B48="","",SUMPRODUCT(($D$1:$AB$4=$BN$4)*$D48:$AB48))</f>
        <v/>
      </c>
      <c r="BO48" s="15" t="str">
        <f t="shared" si="16"/>
        <v/>
      </c>
      <c r="BP48" s="2" t="str" cm="1">
        <f t="array" ref="BP48">IF(B48="","",SUMPRODUCT(($D$1:$AB$4=$BP$4)*$D48:$AB48))</f>
        <v/>
      </c>
      <c r="BQ48" s="15" t="str">
        <f t="shared" si="17"/>
        <v/>
      </c>
      <c r="BR48" s="2" t="str" cm="1">
        <f t="array" ref="BR48">IF(B48="","",SUMPRODUCT(($D$1:$AB$4=$BR$4)*$D48:$AB48))</f>
        <v/>
      </c>
      <c r="BS48" s="15" t="str">
        <f t="shared" si="18"/>
        <v/>
      </c>
      <c r="BT48" s="2" t="str" cm="1">
        <f t="array" ref="BT48">IF(B48="","",SUMPRODUCT(($D$1:$AB$4=$BT$4)*$D48:$AB48))</f>
        <v/>
      </c>
      <c r="BU48" s="15" t="str">
        <f t="shared" si="19"/>
        <v/>
      </c>
      <c r="BV48" s="2" t="str" cm="1">
        <f t="array" ref="BV48">IF(B48="","",SUMPRODUCT(($D$1:$AB$4=$BV$4)*$D48:$AB48))</f>
        <v/>
      </c>
      <c r="BW48" s="15" t="str">
        <f t="shared" si="20"/>
        <v/>
      </c>
      <c r="BX48" s="2" t="str" cm="1">
        <f t="array" ref="BX48">IF(B48="","",SUMPRODUCT(($D$1:$AB$4=$BX$4)*$D48:$AB48))</f>
        <v/>
      </c>
      <c r="BY48" s="15" t="str">
        <f t="shared" si="21"/>
        <v/>
      </c>
      <c r="BZ48" s="2" t="str" cm="1">
        <f t="array" ref="BZ48">IF(B48="","",SUMPRODUCT(($D$1:$AB$4=$BZ$4)*$D48:$AB48))</f>
        <v/>
      </c>
      <c r="CA48" s="15" t="str">
        <f t="shared" si="22"/>
        <v/>
      </c>
      <c r="CB48" s="2" t="str" cm="1">
        <f t="array" ref="CB48">IF(B48="","",SUMPRODUCT(($D$1:$AB$4=$CB$4)*$D48:$AB48))</f>
        <v/>
      </c>
      <c r="CC48" s="15" t="str">
        <f t="shared" si="23"/>
        <v/>
      </c>
      <c r="CD48" s="2" t="str" cm="1">
        <f t="array" ref="CD48">IF(B48="","",SUMPRODUCT(($D$1:$AB$4=$CD$4)*$D48:$AB48))</f>
        <v/>
      </c>
      <c r="CE48" s="15" t="str">
        <f t="shared" si="24"/>
        <v/>
      </c>
      <c r="CF48" s="2" t="str" cm="1">
        <f t="array" ref="CF48">IF(B48="","",SUMPRODUCT(($D$1:$AB$4=$CF$4)*$D48:$AB48))</f>
        <v/>
      </c>
      <c r="CG48" s="15" t="str">
        <f t="shared" si="25"/>
        <v/>
      </c>
      <c r="CH48" s="2" t="str" cm="1">
        <f t="array" ref="CH48">IF(B48="","",SUMPRODUCT(($D$1:$AB$4=$CH$4)*$D48:$AB48))</f>
        <v/>
      </c>
      <c r="CI48" s="15" t="str">
        <f t="shared" si="26"/>
        <v/>
      </c>
    </row>
    <row r="49" spans="1:87">
      <c r="A49" s="7">
        <v>44</v>
      </c>
      <c r="D49" s="97"/>
      <c r="E49" s="86"/>
      <c r="F49" s="86"/>
      <c r="G49" s="86"/>
      <c r="H49" s="86"/>
      <c r="I49" s="98"/>
      <c r="J49" s="102"/>
      <c r="K49" s="87"/>
      <c r="L49" s="87"/>
      <c r="M49" s="87"/>
      <c r="N49" s="87"/>
      <c r="O49" s="103"/>
      <c r="P49" s="107"/>
      <c r="Q49" s="88"/>
      <c r="R49" s="88"/>
      <c r="S49" s="88"/>
      <c r="T49" s="88"/>
      <c r="U49" s="108"/>
      <c r="V49" s="113"/>
      <c r="W49" s="89"/>
      <c r="X49" s="89"/>
      <c r="Y49" s="89"/>
      <c r="Z49" s="89"/>
      <c r="AA49" s="89"/>
      <c r="AB49" s="169"/>
      <c r="AC49" s="171" t="str">
        <f t="shared" si="27"/>
        <v/>
      </c>
      <c r="AD49" s="172" t="str">
        <f t="shared" si="1"/>
        <v/>
      </c>
      <c r="AL49" s="2" t="str" cm="1">
        <f t="array" ref="AL49">IF(B49="","",SUMPRODUCT(($D$1:$AB$4=$AL$4)*D49:AB49))</f>
        <v/>
      </c>
      <c r="AM49" s="15" t="str">
        <f t="shared" si="2"/>
        <v/>
      </c>
      <c r="AN49" s="2" t="str" cm="1">
        <f t="array" ref="AN49">IF(B49="","",SUMPRODUCT(($D$1:$AB$4=$AN$4)*D49:AB49))</f>
        <v/>
      </c>
      <c r="AO49" s="15" t="str">
        <f t="shared" si="3"/>
        <v/>
      </c>
      <c r="AP49" s="2" t="str" cm="1">
        <f t="array" ref="AP49">IF(B49="","",SUMPRODUCT(($D$1:$AB$4=$AP$4)*D49:AB49))</f>
        <v/>
      </c>
      <c r="AQ49" s="15" t="str">
        <f t="shared" si="4"/>
        <v/>
      </c>
      <c r="AR49" s="2" t="str" cm="1">
        <f t="array" ref="AR49">IF(B49="","",SUMPRODUCT(($D$1:$AB$4=$AR$4)*D49:AB49))</f>
        <v/>
      </c>
      <c r="AS49" s="15" t="str">
        <f t="shared" si="5"/>
        <v/>
      </c>
      <c r="AT49" s="2" t="str" cm="1">
        <f t="array" ref="AT49">IF(B49="","",SUMPRODUCT(($D$1:$AB$4=$AT$4)*$D49:$AB49))</f>
        <v/>
      </c>
      <c r="AU49" s="15" t="str">
        <f t="shared" si="6"/>
        <v/>
      </c>
      <c r="AV49" s="2" t="str" cm="1">
        <f t="array" ref="AV49">IF(B49="","",SUMPRODUCT(($D$1:$AB$4=$AV$4)*$D49:$AB49))</f>
        <v/>
      </c>
      <c r="AW49" s="15" t="str">
        <f t="shared" si="7"/>
        <v/>
      </c>
      <c r="AX49" s="2" t="str" cm="1">
        <f t="array" ref="AX49">IF(B49="","",SUMPRODUCT(($D$1:$AB$4=$AX$4)*$D49:$AB49))</f>
        <v/>
      </c>
      <c r="AY49" s="15" t="str">
        <f t="shared" si="8"/>
        <v/>
      </c>
      <c r="AZ49" s="2" t="str" cm="1">
        <f t="array" ref="AZ49">IF(B49="","",SUMPRODUCT(($D$1:$AB$4=$AZ$4)*$D49:$AB49))</f>
        <v/>
      </c>
      <c r="BA49" s="15" t="str">
        <f t="shared" si="9"/>
        <v/>
      </c>
      <c r="BB49" s="2" t="str" cm="1">
        <f t="array" ref="BB49">IF(B49="","",SUMPRODUCT(($D$1:$AB$4=$BB$4)*$D49:$AB49))</f>
        <v/>
      </c>
      <c r="BC49" s="15" t="str">
        <f t="shared" si="10"/>
        <v/>
      </c>
      <c r="BD49" s="2" t="str" cm="1">
        <f t="array" ref="BD49">IF(B49="","",SUMPRODUCT(($D$1:$AB$4=$BD$4)*$D49:$AB49))</f>
        <v/>
      </c>
      <c r="BE49" s="15" t="str">
        <f t="shared" si="11"/>
        <v/>
      </c>
      <c r="BF49" s="2" t="str" cm="1">
        <f t="array" ref="BF49">IF(B49="","",SUMPRODUCT(($D$1:$AB$4=$BF$4)*$D49:$AB49))</f>
        <v/>
      </c>
      <c r="BG49" s="15" t="str">
        <f t="shared" si="12"/>
        <v/>
      </c>
      <c r="BH49" s="2" t="str" cm="1">
        <f t="array" ref="BH49">IF(B49="","",SUMPRODUCT(($D$1:$AB$4=$BH$4)*$D49:$AB49))</f>
        <v/>
      </c>
      <c r="BI49" s="15" t="str">
        <f t="shared" si="13"/>
        <v/>
      </c>
      <c r="BJ49" s="2" t="str" cm="1">
        <f t="array" ref="BJ49">IF(B49="","",SUMPRODUCT(($D$1:$AB$4=$BJ$4)*$D49:$AB49))</f>
        <v/>
      </c>
      <c r="BK49" s="15" t="str">
        <f t="shared" si="14"/>
        <v/>
      </c>
      <c r="BL49" s="2" t="str" cm="1">
        <f t="array" ref="BL49">IF(B49="","",SUMPRODUCT(($D$1:$AB$4=$BL$4)*$D49:$AB49))</f>
        <v/>
      </c>
      <c r="BM49" s="15" t="str">
        <f t="shared" si="15"/>
        <v/>
      </c>
      <c r="BN49" s="2" t="str" cm="1">
        <f t="array" ref="BN49">IF(B49="","",SUMPRODUCT(($D$1:$AB$4=$BN$4)*$D49:$AB49))</f>
        <v/>
      </c>
      <c r="BO49" s="15" t="str">
        <f t="shared" si="16"/>
        <v/>
      </c>
      <c r="BP49" s="2" t="str" cm="1">
        <f t="array" ref="BP49">IF(B49="","",SUMPRODUCT(($D$1:$AB$4=$BP$4)*$D49:$AB49))</f>
        <v/>
      </c>
      <c r="BQ49" s="15" t="str">
        <f t="shared" si="17"/>
        <v/>
      </c>
      <c r="BR49" s="2" t="str" cm="1">
        <f t="array" ref="BR49">IF(B49="","",SUMPRODUCT(($D$1:$AB$4=$BR$4)*$D49:$AB49))</f>
        <v/>
      </c>
      <c r="BS49" s="15" t="str">
        <f t="shared" si="18"/>
        <v/>
      </c>
      <c r="BT49" s="2" t="str" cm="1">
        <f t="array" ref="BT49">IF(B49="","",SUMPRODUCT(($D$1:$AB$4=$BT$4)*$D49:$AB49))</f>
        <v/>
      </c>
      <c r="BU49" s="15" t="str">
        <f t="shared" si="19"/>
        <v/>
      </c>
      <c r="BV49" s="2" t="str" cm="1">
        <f t="array" ref="BV49">IF(B49="","",SUMPRODUCT(($D$1:$AB$4=$BV$4)*$D49:$AB49))</f>
        <v/>
      </c>
      <c r="BW49" s="15" t="str">
        <f t="shared" si="20"/>
        <v/>
      </c>
      <c r="BX49" s="2" t="str" cm="1">
        <f t="array" ref="BX49">IF(B49="","",SUMPRODUCT(($D$1:$AB$4=$BX$4)*$D49:$AB49))</f>
        <v/>
      </c>
      <c r="BY49" s="15" t="str">
        <f t="shared" si="21"/>
        <v/>
      </c>
      <c r="BZ49" s="2" t="str" cm="1">
        <f t="array" ref="BZ49">IF(B49="","",SUMPRODUCT(($D$1:$AB$4=$BZ$4)*$D49:$AB49))</f>
        <v/>
      </c>
      <c r="CA49" s="15" t="str">
        <f t="shared" si="22"/>
        <v/>
      </c>
      <c r="CB49" s="2" t="str" cm="1">
        <f t="array" ref="CB49">IF(B49="","",SUMPRODUCT(($D$1:$AB$4=$CB$4)*$D49:$AB49))</f>
        <v/>
      </c>
      <c r="CC49" s="15" t="str">
        <f t="shared" si="23"/>
        <v/>
      </c>
      <c r="CD49" s="2" t="str" cm="1">
        <f t="array" ref="CD49">IF(B49="","",SUMPRODUCT(($D$1:$AB$4=$CD$4)*$D49:$AB49))</f>
        <v/>
      </c>
      <c r="CE49" s="15" t="str">
        <f t="shared" si="24"/>
        <v/>
      </c>
      <c r="CF49" s="2" t="str" cm="1">
        <f t="array" ref="CF49">IF(B49="","",SUMPRODUCT(($D$1:$AB$4=$CF$4)*$D49:$AB49))</f>
        <v/>
      </c>
      <c r="CG49" s="15" t="str">
        <f t="shared" si="25"/>
        <v/>
      </c>
      <c r="CH49" s="2" t="str" cm="1">
        <f t="array" ref="CH49">IF(B49="","",SUMPRODUCT(($D$1:$AB$4=$CH$4)*$D49:$AB49))</f>
        <v/>
      </c>
      <c r="CI49" s="15" t="str">
        <f t="shared" si="26"/>
        <v/>
      </c>
    </row>
    <row r="50" spans="1:87">
      <c r="A50" s="6">
        <v>45</v>
      </c>
      <c r="D50" s="97"/>
      <c r="E50" s="86"/>
      <c r="F50" s="86"/>
      <c r="G50" s="86"/>
      <c r="H50" s="86"/>
      <c r="I50" s="98"/>
      <c r="J50" s="102"/>
      <c r="K50" s="87"/>
      <c r="L50" s="87"/>
      <c r="M50" s="87"/>
      <c r="N50" s="87"/>
      <c r="O50" s="103"/>
      <c r="P50" s="107"/>
      <c r="Q50" s="88"/>
      <c r="R50" s="88"/>
      <c r="S50" s="88"/>
      <c r="T50" s="88"/>
      <c r="U50" s="108"/>
      <c r="V50" s="113"/>
      <c r="W50" s="89"/>
      <c r="X50" s="89"/>
      <c r="Y50" s="89"/>
      <c r="Z50" s="89"/>
      <c r="AA50" s="89"/>
      <c r="AB50" s="169"/>
      <c r="AC50" s="171" t="str">
        <f t="shared" si="27"/>
        <v/>
      </c>
      <c r="AD50" s="172" t="str">
        <f t="shared" si="1"/>
        <v/>
      </c>
      <c r="AL50" s="2" t="str" cm="1">
        <f t="array" ref="AL50">IF(B50="","",SUMPRODUCT(($D$1:$AB$4=$AL$4)*D50:AB50))</f>
        <v/>
      </c>
      <c r="AM50" s="15" t="str">
        <f t="shared" si="2"/>
        <v/>
      </c>
      <c r="AN50" s="2" t="str" cm="1">
        <f t="array" ref="AN50">IF(B50="","",SUMPRODUCT(($D$1:$AB$4=$AN$4)*D50:AB50))</f>
        <v/>
      </c>
      <c r="AO50" s="15" t="str">
        <f t="shared" si="3"/>
        <v/>
      </c>
      <c r="AP50" s="2" t="str" cm="1">
        <f t="array" ref="AP50">IF(B50="","",SUMPRODUCT(($D$1:$AB$4=$AP$4)*D50:AB50))</f>
        <v/>
      </c>
      <c r="AQ50" s="15" t="str">
        <f t="shared" si="4"/>
        <v/>
      </c>
      <c r="AR50" s="2" t="str" cm="1">
        <f t="array" ref="AR50">IF(B50="","",SUMPRODUCT(($D$1:$AB$4=$AR$4)*D50:AB50))</f>
        <v/>
      </c>
      <c r="AS50" s="15" t="str">
        <f t="shared" si="5"/>
        <v/>
      </c>
      <c r="AT50" s="2" t="str" cm="1">
        <f t="array" ref="AT50">IF(B50="","",SUMPRODUCT(($D$1:$AB$4=$AT$4)*$D50:$AB50))</f>
        <v/>
      </c>
      <c r="AU50" s="15" t="str">
        <f t="shared" si="6"/>
        <v/>
      </c>
      <c r="AV50" s="2" t="str" cm="1">
        <f t="array" ref="AV50">IF(B50="","",SUMPRODUCT(($D$1:$AB$4=$AV$4)*$D50:$AB50))</f>
        <v/>
      </c>
      <c r="AW50" s="15" t="str">
        <f t="shared" si="7"/>
        <v/>
      </c>
      <c r="AX50" s="2" t="str" cm="1">
        <f t="array" ref="AX50">IF(B50="","",SUMPRODUCT(($D$1:$AB$4=$AX$4)*$D50:$AB50))</f>
        <v/>
      </c>
      <c r="AY50" s="15" t="str">
        <f t="shared" si="8"/>
        <v/>
      </c>
      <c r="AZ50" s="2" t="str" cm="1">
        <f t="array" ref="AZ50">IF(B50="","",SUMPRODUCT(($D$1:$AB$4=$AZ$4)*$D50:$AB50))</f>
        <v/>
      </c>
      <c r="BA50" s="15" t="str">
        <f t="shared" si="9"/>
        <v/>
      </c>
      <c r="BB50" s="2" t="str" cm="1">
        <f t="array" ref="BB50">IF(B50="","",SUMPRODUCT(($D$1:$AB$4=$BB$4)*$D50:$AB50))</f>
        <v/>
      </c>
      <c r="BC50" s="15" t="str">
        <f t="shared" si="10"/>
        <v/>
      </c>
      <c r="BD50" s="2" t="str" cm="1">
        <f t="array" ref="BD50">IF(B50="","",SUMPRODUCT(($D$1:$AB$4=$BD$4)*$D50:$AB50))</f>
        <v/>
      </c>
      <c r="BE50" s="15" t="str">
        <f t="shared" si="11"/>
        <v/>
      </c>
      <c r="BF50" s="2" t="str" cm="1">
        <f t="array" ref="BF50">IF(B50="","",SUMPRODUCT(($D$1:$AB$4=$BF$4)*$D50:$AB50))</f>
        <v/>
      </c>
      <c r="BG50" s="15" t="str">
        <f t="shared" si="12"/>
        <v/>
      </c>
      <c r="BH50" s="2" t="str" cm="1">
        <f t="array" ref="BH50">IF(B50="","",SUMPRODUCT(($D$1:$AB$4=$BH$4)*$D50:$AB50))</f>
        <v/>
      </c>
      <c r="BI50" s="15" t="str">
        <f t="shared" si="13"/>
        <v/>
      </c>
      <c r="BJ50" s="2" t="str" cm="1">
        <f t="array" ref="BJ50">IF(B50="","",SUMPRODUCT(($D$1:$AB$4=$BJ$4)*$D50:$AB50))</f>
        <v/>
      </c>
      <c r="BK50" s="15" t="str">
        <f t="shared" si="14"/>
        <v/>
      </c>
      <c r="BL50" s="2" t="str" cm="1">
        <f t="array" ref="BL50">IF(B50="","",SUMPRODUCT(($D$1:$AB$4=$BL$4)*$D50:$AB50))</f>
        <v/>
      </c>
      <c r="BM50" s="15" t="str">
        <f t="shared" si="15"/>
        <v/>
      </c>
      <c r="BN50" s="2" t="str" cm="1">
        <f t="array" ref="BN50">IF(B50="","",SUMPRODUCT(($D$1:$AB$4=$BN$4)*$D50:$AB50))</f>
        <v/>
      </c>
      <c r="BO50" s="15" t="str">
        <f t="shared" si="16"/>
        <v/>
      </c>
      <c r="BP50" s="2" t="str" cm="1">
        <f t="array" ref="BP50">IF(B50="","",SUMPRODUCT(($D$1:$AB$4=$BP$4)*$D50:$AB50))</f>
        <v/>
      </c>
      <c r="BQ50" s="15" t="str">
        <f t="shared" si="17"/>
        <v/>
      </c>
      <c r="BR50" s="2" t="str" cm="1">
        <f t="array" ref="BR50">IF(B50="","",SUMPRODUCT(($D$1:$AB$4=$BR$4)*$D50:$AB50))</f>
        <v/>
      </c>
      <c r="BS50" s="15" t="str">
        <f t="shared" si="18"/>
        <v/>
      </c>
      <c r="BT50" s="2" t="str" cm="1">
        <f t="array" ref="BT50">IF(B50="","",SUMPRODUCT(($D$1:$AB$4=$BT$4)*$D50:$AB50))</f>
        <v/>
      </c>
      <c r="BU50" s="15" t="str">
        <f t="shared" si="19"/>
        <v/>
      </c>
      <c r="BV50" s="2" t="str" cm="1">
        <f t="array" ref="BV50">IF(B50="","",SUMPRODUCT(($D$1:$AB$4=$BV$4)*$D50:$AB50))</f>
        <v/>
      </c>
      <c r="BW50" s="15" t="str">
        <f t="shared" si="20"/>
        <v/>
      </c>
      <c r="BX50" s="2" t="str" cm="1">
        <f t="array" ref="BX50">IF(B50="","",SUMPRODUCT(($D$1:$AB$4=$BX$4)*$D50:$AB50))</f>
        <v/>
      </c>
      <c r="BY50" s="15" t="str">
        <f t="shared" si="21"/>
        <v/>
      </c>
      <c r="BZ50" s="2" t="str" cm="1">
        <f t="array" ref="BZ50">IF(B50="","",SUMPRODUCT(($D$1:$AB$4=$BZ$4)*$D50:$AB50))</f>
        <v/>
      </c>
      <c r="CA50" s="15" t="str">
        <f t="shared" si="22"/>
        <v/>
      </c>
      <c r="CB50" s="2" t="str" cm="1">
        <f t="array" ref="CB50">IF(B50="","",SUMPRODUCT(($D$1:$AB$4=$CB$4)*$D50:$AB50))</f>
        <v/>
      </c>
      <c r="CC50" s="15" t="str">
        <f t="shared" si="23"/>
        <v/>
      </c>
      <c r="CD50" s="2" t="str" cm="1">
        <f t="array" ref="CD50">IF(B50="","",SUMPRODUCT(($D$1:$AB$4=$CD$4)*$D50:$AB50))</f>
        <v/>
      </c>
      <c r="CE50" s="15" t="str">
        <f t="shared" si="24"/>
        <v/>
      </c>
      <c r="CF50" s="2" t="str" cm="1">
        <f t="array" ref="CF50">IF(B50="","",SUMPRODUCT(($D$1:$AB$4=$CF$4)*$D50:$AB50))</f>
        <v/>
      </c>
      <c r="CG50" s="15" t="str">
        <f t="shared" si="25"/>
        <v/>
      </c>
      <c r="CH50" s="2" t="str" cm="1">
        <f t="array" ref="CH50">IF(B50="","",SUMPRODUCT(($D$1:$AB$4=$CH$4)*$D50:$AB50))</f>
        <v/>
      </c>
      <c r="CI50" s="15" t="str">
        <f t="shared" si="26"/>
        <v/>
      </c>
    </row>
    <row r="51" spans="1:87">
      <c r="A51" s="7">
        <v>46</v>
      </c>
      <c r="D51" s="97"/>
      <c r="E51" s="86"/>
      <c r="F51" s="86"/>
      <c r="G51" s="86"/>
      <c r="H51" s="86"/>
      <c r="I51" s="98"/>
      <c r="J51" s="102"/>
      <c r="K51" s="87"/>
      <c r="L51" s="87"/>
      <c r="M51" s="87"/>
      <c r="N51" s="87"/>
      <c r="O51" s="103"/>
      <c r="P51" s="107"/>
      <c r="Q51" s="88"/>
      <c r="R51" s="88"/>
      <c r="S51" s="88"/>
      <c r="T51" s="88"/>
      <c r="U51" s="108"/>
      <c r="V51" s="113"/>
      <c r="W51" s="89"/>
      <c r="X51" s="89"/>
      <c r="Y51" s="89"/>
      <c r="Z51" s="89"/>
      <c r="AA51" s="89"/>
      <c r="AB51" s="169"/>
      <c r="AC51" s="171" t="str">
        <f t="shared" si="27"/>
        <v/>
      </c>
      <c r="AD51" s="172" t="str">
        <f t="shared" si="1"/>
        <v/>
      </c>
      <c r="AL51" s="2" t="str" cm="1">
        <f t="array" ref="AL51">IF(B51="","",SUMPRODUCT(($D$1:$AB$4=$AL$4)*D51:AB51))</f>
        <v/>
      </c>
      <c r="AM51" s="15" t="str">
        <f t="shared" si="2"/>
        <v/>
      </c>
      <c r="AN51" s="2" t="str" cm="1">
        <f t="array" ref="AN51">IF(B51="","",SUMPRODUCT(($D$1:$AB$4=$AN$4)*D51:AB51))</f>
        <v/>
      </c>
      <c r="AO51" s="15" t="str">
        <f t="shared" si="3"/>
        <v/>
      </c>
      <c r="AP51" s="2" t="str" cm="1">
        <f t="array" ref="AP51">IF(B51="","",SUMPRODUCT(($D$1:$AB$4=$AP$4)*D51:AB51))</f>
        <v/>
      </c>
      <c r="AQ51" s="15" t="str">
        <f t="shared" si="4"/>
        <v/>
      </c>
      <c r="AR51" s="2" t="str" cm="1">
        <f t="array" ref="AR51">IF(B51="","",SUMPRODUCT(($D$1:$AB$4=$AR$4)*D51:AB51))</f>
        <v/>
      </c>
      <c r="AS51" s="15" t="str">
        <f t="shared" si="5"/>
        <v/>
      </c>
      <c r="AT51" s="2" t="str" cm="1">
        <f t="array" ref="AT51">IF(B51="","",SUMPRODUCT(($D$1:$AB$4=$AT$4)*$D51:$AB51))</f>
        <v/>
      </c>
      <c r="AU51" s="15" t="str">
        <f t="shared" si="6"/>
        <v/>
      </c>
      <c r="AV51" s="2" t="str" cm="1">
        <f t="array" ref="AV51">IF(B51="","",SUMPRODUCT(($D$1:$AB$4=$AV$4)*$D51:$AB51))</f>
        <v/>
      </c>
      <c r="AW51" s="15" t="str">
        <f t="shared" si="7"/>
        <v/>
      </c>
      <c r="AX51" s="2" t="str" cm="1">
        <f t="array" ref="AX51">IF(B51="","",SUMPRODUCT(($D$1:$AB$4=$AX$4)*$D51:$AB51))</f>
        <v/>
      </c>
      <c r="AY51" s="15" t="str">
        <f t="shared" si="8"/>
        <v/>
      </c>
      <c r="AZ51" s="2" t="str" cm="1">
        <f t="array" ref="AZ51">IF(B51="","",SUMPRODUCT(($D$1:$AB$4=$AZ$4)*$D51:$AB51))</f>
        <v/>
      </c>
      <c r="BA51" s="15" t="str">
        <f t="shared" si="9"/>
        <v/>
      </c>
      <c r="BB51" s="2" t="str" cm="1">
        <f t="array" ref="BB51">IF(B51="","",SUMPRODUCT(($D$1:$AB$4=$BB$4)*$D51:$AB51))</f>
        <v/>
      </c>
      <c r="BC51" s="15" t="str">
        <f t="shared" si="10"/>
        <v/>
      </c>
      <c r="BD51" s="2" t="str" cm="1">
        <f t="array" ref="BD51">IF(B51="","",SUMPRODUCT(($D$1:$AB$4=$BD$4)*$D51:$AB51))</f>
        <v/>
      </c>
      <c r="BE51" s="15" t="str">
        <f t="shared" si="11"/>
        <v/>
      </c>
      <c r="BF51" s="2" t="str" cm="1">
        <f t="array" ref="BF51">IF(B51="","",SUMPRODUCT(($D$1:$AB$4=$BF$4)*$D51:$AB51))</f>
        <v/>
      </c>
      <c r="BG51" s="15" t="str">
        <f t="shared" si="12"/>
        <v/>
      </c>
      <c r="BH51" s="2" t="str" cm="1">
        <f t="array" ref="BH51">IF(B51="","",SUMPRODUCT(($D$1:$AB$4=$BH$4)*$D51:$AB51))</f>
        <v/>
      </c>
      <c r="BI51" s="15" t="str">
        <f t="shared" si="13"/>
        <v/>
      </c>
      <c r="BJ51" s="2" t="str" cm="1">
        <f t="array" ref="BJ51">IF(B51="","",SUMPRODUCT(($D$1:$AB$4=$BJ$4)*$D51:$AB51))</f>
        <v/>
      </c>
      <c r="BK51" s="15" t="str">
        <f t="shared" si="14"/>
        <v/>
      </c>
      <c r="BL51" s="2" t="str" cm="1">
        <f t="array" ref="BL51">IF(B51="","",SUMPRODUCT(($D$1:$AB$4=$BL$4)*$D51:$AB51))</f>
        <v/>
      </c>
      <c r="BM51" s="15" t="str">
        <f t="shared" si="15"/>
        <v/>
      </c>
      <c r="BN51" s="2" t="str" cm="1">
        <f t="array" ref="BN51">IF(B51="","",SUMPRODUCT(($D$1:$AB$4=$BN$4)*$D51:$AB51))</f>
        <v/>
      </c>
      <c r="BO51" s="15" t="str">
        <f t="shared" si="16"/>
        <v/>
      </c>
      <c r="BP51" s="2" t="str" cm="1">
        <f t="array" ref="BP51">IF(B51="","",SUMPRODUCT(($D$1:$AB$4=$BP$4)*$D51:$AB51))</f>
        <v/>
      </c>
      <c r="BQ51" s="15" t="str">
        <f t="shared" si="17"/>
        <v/>
      </c>
      <c r="BR51" s="2" t="str" cm="1">
        <f t="array" ref="BR51">IF(B51="","",SUMPRODUCT(($D$1:$AB$4=$BR$4)*$D51:$AB51))</f>
        <v/>
      </c>
      <c r="BS51" s="15" t="str">
        <f t="shared" si="18"/>
        <v/>
      </c>
      <c r="BT51" s="2" t="str" cm="1">
        <f t="array" ref="BT51">IF(B51="","",SUMPRODUCT(($D$1:$AB$4=$BT$4)*$D51:$AB51))</f>
        <v/>
      </c>
      <c r="BU51" s="15" t="str">
        <f t="shared" si="19"/>
        <v/>
      </c>
      <c r="BV51" s="2" t="str" cm="1">
        <f t="array" ref="BV51">IF(B51="","",SUMPRODUCT(($D$1:$AB$4=$BV$4)*$D51:$AB51))</f>
        <v/>
      </c>
      <c r="BW51" s="15" t="str">
        <f t="shared" si="20"/>
        <v/>
      </c>
      <c r="BX51" s="2" t="str" cm="1">
        <f t="array" ref="BX51">IF(B51="","",SUMPRODUCT(($D$1:$AB$4=$BX$4)*$D51:$AB51))</f>
        <v/>
      </c>
      <c r="BY51" s="15" t="str">
        <f t="shared" si="21"/>
        <v/>
      </c>
      <c r="BZ51" s="2" t="str" cm="1">
        <f t="array" ref="BZ51">IF(B51="","",SUMPRODUCT(($D$1:$AB$4=$BZ$4)*$D51:$AB51))</f>
        <v/>
      </c>
      <c r="CA51" s="15" t="str">
        <f t="shared" si="22"/>
        <v/>
      </c>
      <c r="CB51" s="2" t="str" cm="1">
        <f t="array" ref="CB51">IF(B51="","",SUMPRODUCT(($D$1:$AB$4=$CB$4)*$D51:$AB51))</f>
        <v/>
      </c>
      <c r="CC51" s="15" t="str">
        <f t="shared" si="23"/>
        <v/>
      </c>
      <c r="CD51" s="2" t="str" cm="1">
        <f t="array" ref="CD51">IF(B51="","",SUMPRODUCT(($D$1:$AB$4=$CD$4)*$D51:$AB51))</f>
        <v/>
      </c>
      <c r="CE51" s="15" t="str">
        <f t="shared" si="24"/>
        <v/>
      </c>
      <c r="CF51" s="2" t="str" cm="1">
        <f t="array" ref="CF51">IF(B51="","",SUMPRODUCT(($D$1:$AB$4=$CF$4)*$D51:$AB51))</f>
        <v/>
      </c>
      <c r="CG51" s="15" t="str">
        <f t="shared" si="25"/>
        <v/>
      </c>
      <c r="CH51" s="2" t="str" cm="1">
        <f t="array" ref="CH51">IF(B51="","",SUMPRODUCT(($D$1:$AB$4=$CH$4)*$D51:$AB51))</f>
        <v/>
      </c>
      <c r="CI51" s="15" t="str">
        <f t="shared" si="26"/>
        <v/>
      </c>
    </row>
    <row r="52" spans="1:87">
      <c r="A52" s="6">
        <v>47</v>
      </c>
      <c r="D52" s="97"/>
      <c r="E52" s="86"/>
      <c r="F52" s="86"/>
      <c r="G52" s="86"/>
      <c r="H52" s="86"/>
      <c r="I52" s="98"/>
      <c r="J52" s="102"/>
      <c r="K52" s="87"/>
      <c r="L52" s="87"/>
      <c r="M52" s="87"/>
      <c r="N52" s="87"/>
      <c r="O52" s="103"/>
      <c r="P52" s="107"/>
      <c r="Q52" s="88"/>
      <c r="R52" s="88"/>
      <c r="S52" s="88"/>
      <c r="T52" s="88"/>
      <c r="U52" s="108"/>
      <c r="V52" s="113"/>
      <c r="W52" s="89"/>
      <c r="X52" s="89"/>
      <c r="Y52" s="89"/>
      <c r="Z52" s="89"/>
      <c r="AA52" s="89"/>
      <c r="AB52" s="169"/>
      <c r="AC52" s="171" t="str">
        <f t="shared" si="27"/>
        <v/>
      </c>
      <c r="AD52" s="172" t="str">
        <f t="shared" si="1"/>
        <v/>
      </c>
      <c r="AL52" s="2" t="str" cm="1">
        <f t="array" ref="AL52">IF(B52="","",SUMPRODUCT(($D$1:$AB$4=$AL$4)*D52:AB52))</f>
        <v/>
      </c>
      <c r="AM52" s="15" t="str">
        <f t="shared" si="2"/>
        <v/>
      </c>
      <c r="AN52" s="2" t="str" cm="1">
        <f t="array" ref="AN52">IF(B52="","",SUMPRODUCT(($D$1:$AB$4=$AN$4)*D52:AB52))</f>
        <v/>
      </c>
      <c r="AO52" s="15" t="str">
        <f t="shared" si="3"/>
        <v/>
      </c>
      <c r="AP52" s="2" t="str" cm="1">
        <f t="array" ref="AP52">IF(B52="","",SUMPRODUCT(($D$1:$AB$4=$AP$4)*D52:AB52))</f>
        <v/>
      </c>
      <c r="AQ52" s="15" t="str">
        <f t="shared" si="4"/>
        <v/>
      </c>
      <c r="AR52" s="2" t="str" cm="1">
        <f t="array" ref="AR52">IF(B52="","",SUMPRODUCT(($D$1:$AB$4=$AR$4)*D52:AB52))</f>
        <v/>
      </c>
      <c r="AS52" s="15" t="str">
        <f t="shared" si="5"/>
        <v/>
      </c>
      <c r="AT52" s="2" t="str" cm="1">
        <f t="array" ref="AT52">IF(B52="","",SUMPRODUCT(($D$1:$AB$4=$AT$4)*$D52:$AB52))</f>
        <v/>
      </c>
      <c r="AU52" s="15" t="str">
        <f t="shared" si="6"/>
        <v/>
      </c>
      <c r="AV52" s="2" t="str" cm="1">
        <f t="array" ref="AV52">IF(B52="","",SUMPRODUCT(($D$1:$AB$4=$AV$4)*$D52:$AB52))</f>
        <v/>
      </c>
      <c r="AW52" s="15" t="str">
        <f t="shared" si="7"/>
        <v/>
      </c>
      <c r="AX52" s="2" t="str" cm="1">
        <f t="array" ref="AX52">IF(B52="","",SUMPRODUCT(($D$1:$AB$4=$AX$4)*$D52:$AB52))</f>
        <v/>
      </c>
      <c r="AY52" s="15" t="str">
        <f t="shared" si="8"/>
        <v/>
      </c>
      <c r="AZ52" s="2" t="str" cm="1">
        <f t="array" ref="AZ52">IF(B52="","",SUMPRODUCT(($D$1:$AB$4=$AZ$4)*$D52:$AB52))</f>
        <v/>
      </c>
      <c r="BA52" s="15" t="str">
        <f t="shared" si="9"/>
        <v/>
      </c>
      <c r="BB52" s="2" t="str" cm="1">
        <f t="array" ref="BB52">IF(B52="","",SUMPRODUCT(($D$1:$AB$4=$BB$4)*$D52:$AB52))</f>
        <v/>
      </c>
      <c r="BC52" s="15" t="str">
        <f t="shared" si="10"/>
        <v/>
      </c>
      <c r="BD52" s="2" t="str" cm="1">
        <f t="array" ref="BD52">IF(B52="","",SUMPRODUCT(($D$1:$AB$4=$BD$4)*$D52:$AB52))</f>
        <v/>
      </c>
      <c r="BE52" s="15" t="str">
        <f t="shared" si="11"/>
        <v/>
      </c>
      <c r="BF52" s="2" t="str" cm="1">
        <f t="array" ref="BF52">IF(B52="","",SUMPRODUCT(($D$1:$AB$4=$BF$4)*$D52:$AB52))</f>
        <v/>
      </c>
      <c r="BG52" s="15" t="str">
        <f t="shared" si="12"/>
        <v/>
      </c>
      <c r="BH52" s="2" t="str" cm="1">
        <f t="array" ref="BH52">IF(B52="","",SUMPRODUCT(($D$1:$AB$4=$BH$4)*$D52:$AB52))</f>
        <v/>
      </c>
      <c r="BI52" s="15" t="str">
        <f t="shared" si="13"/>
        <v/>
      </c>
      <c r="BJ52" s="2" t="str" cm="1">
        <f t="array" ref="BJ52">IF(B52="","",SUMPRODUCT(($D$1:$AB$4=$BJ$4)*$D52:$AB52))</f>
        <v/>
      </c>
      <c r="BK52" s="15" t="str">
        <f t="shared" si="14"/>
        <v/>
      </c>
      <c r="BL52" s="2" t="str" cm="1">
        <f t="array" ref="BL52">IF(B52="","",SUMPRODUCT(($D$1:$AB$4=$BL$4)*$D52:$AB52))</f>
        <v/>
      </c>
      <c r="BM52" s="15" t="str">
        <f t="shared" si="15"/>
        <v/>
      </c>
      <c r="BN52" s="2" t="str" cm="1">
        <f t="array" ref="BN52">IF(B52="","",SUMPRODUCT(($D$1:$AB$4=$BN$4)*$D52:$AB52))</f>
        <v/>
      </c>
      <c r="BO52" s="15" t="str">
        <f t="shared" si="16"/>
        <v/>
      </c>
      <c r="BP52" s="2" t="str" cm="1">
        <f t="array" ref="BP52">IF(B52="","",SUMPRODUCT(($D$1:$AB$4=$BP$4)*$D52:$AB52))</f>
        <v/>
      </c>
      <c r="BQ52" s="15" t="str">
        <f t="shared" si="17"/>
        <v/>
      </c>
      <c r="BR52" s="2" t="str" cm="1">
        <f t="array" ref="BR52">IF(B52="","",SUMPRODUCT(($D$1:$AB$4=$BR$4)*$D52:$AB52))</f>
        <v/>
      </c>
      <c r="BS52" s="15" t="str">
        <f t="shared" si="18"/>
        <v/>
      </c>
      <c r="BT52" s="2" t="str" cm="1">
        <f t="array" ref="BT52">IF(B52="","",SUMPRODUCT(($D$1:$AB$4=$BT$4)*$D52:$AB52))</f>
        <v/>
      </c>
      <c r="BU52" s="15" t="str">
        <f t="shared" si="19"/>
        <v/>
      </c>
      <c r="BV52" s="2" t="str" cm="1">
        <f t="array" ref="BV52">IF(B52="","",SUMPRODUCT(($D$1:$AB$4=$BV$4)*$D52:$AB52))</f>
        <v/>
      </c>
      <c r="BW52" s="15" t="str">
        <f t="shared" si="20"/>
        <v/>
      </c>
      <c r="BX52" s="2" t="str" cm="1">
        <f t="array" ref="BX52">IF(B52="","",SUMPRODUCT(($D$1:$AB$4=$BX$4)*$D52:$AB52))</f>
        <v/>
      </c>
      <c r="BY52" s="15" t="str">
        <f t="shared" si="21"/>
        <v/>
      </c>
      <c r="BZ52" s="2" t="str" cm="1">
        <f t="array" ref="BZ52">IF(B52="","",SUMPRODUCT(($D$1:$AB$4=$BZ$4)*$D52:$AB52))</f>
        <v/>
      </c>
      <c r="CA52" s="15" t="str">
        <f t="shared" si="22"/>
        <v/>
      </c>
      <c r="CB52" s="2" t="str" cm="1">
        <f t="array" ref="CB52">IF(B52="","",SUMPRODUCT(($D$1:$AB$4=$CB$4)*$D52:$AB52))</f>
        <v/>
      </c>
      <c r="CC52" s="15" t="str">
        <f t="shared" si="23"/>
        <v/>
      </c>
      <c r="CD52" s="2" t="str" cm="1">
        <f t="array" ref="CD52">IF(B52="","",SUMPRODUCT(($D$1:$AB$4=$CD$4)*$D52:$AB52))</f>
        <v/>
      </c>
      <c r="CE52" s="15" t="str">
        <f t="shared" si="24"/>
        <v/>
      </c>
      <c r="CF52" s="2" t="str" cm="1">
        <f t="array" ref="CF52">IF(B52="","",SUMPRODUCT(($D$1:$AB$4=$CF$4)*$D52:$AB52))</f>
        <v/>
      </c>
      <c r="CG52" s="15" t="str">
        <f t="shared" si="25"/>
        <v/>
      </c>
      <c r="CH52" s="2" t="str" cm="1">
        <f t="array" ref="CH52">IF(B52="","",SUMPRODUCT(($D$1:$AB$4=$CH$4)*$D52:$AB52))</f>
        <v/>
      </c>
      <c r="CI52" s="15" t="str">
        <f t="shared" si="26"/>
        <v/>
      </c>
    </row>
    <row r="53" spans="1:87">
      <c r="A53" s="7">
        <v>48</v>
      </c>
      <c r="D53" s="97"/>
      <c r="E53" s="86"/>
      <c r="F53" s="86"/>
      <c r="G53" s="86"/>
      <c r="H53" s="86"/>
      <c r="I53" s="98"/>
      <c r="J53" s="102"/>
      <c r="K53" s="87"/>
      <c r="L53" s="87"/>
      <c r="M53" s="87"/>
      <c r="N53" s="87"/>
      <c r="O53" s="103"/>
      <c r="P53" s="107"/>
      <c r="Q53" s="88"/>
      <c r="R53" s="88"/>
      <c r="S53" s="88"/>
      <c r="T53" s="88"/>
      <c r="U53" s="108"/>
      <c r="V53" s="113"/>
      <c r="W53" s="89"/>
      <c r="X53" s="89"/>
      <c r="Y53" s="89"/>
      <c r="Z53" s="89"/>
      <c r="AA53" s="89"/>
      <c r="AB53" s="169"/>
      <c r="AC53" s="171" t="str">
        <f t="shared" si="27"/>
        <v/>
      </c>
      <c r="AD53" s="172" t="str">
        <f t="shared" si="1"/>
        <v/>
      </c>
      <c r="AL53" s="2" t="str" cm="1">
        <f t="array" ref="AL53">IF(B53="","",SUMPRODUCT(($D$1:$AB$4=$AL$4)*D53:AB53))</f>
        <v/>
      </c>
      <c r="AM53" s="15" t="str">
        <f t="shared" si="2"/>
        <v/>
      </c>
      <c r="AN53" s="2" t="str" cm="1">
        <f t="array" ref="AN53">IF(B53="","",SUMPRODUCT(($D$1:$AB$4=$AN$4)*D53:AB53))</f>
        <v/>
      </c>
      <c r="AO53" s="15" t="str">
        <f t="shared" si="3"/>
        <v/>
      </c>
      <c r="AP53" s="2" t="str" cm="1">
        <f t="array" ref="AP53">IF(B53="","",SUMPRODUCT(($D$1:$AB$4=$AP$4)*D53:AB53))</f>
        <v/>
      </c>
      <c r="AQ53" s="15" t="str">
        <f t="shared" si="4"/>
        <v/>
      </c>
      <c r="AR53" s="2" t="str" cm="1">
        <f t="array" ref="AR53">IF(B53="","",SUMPRODUCT(($D$1:$AB$4=$AR$4)*D53:AB53))</f>
        <v/>
      </c>
      <c r="AS53" s="15" t="str">
        <f t="shared" si="5"/>
        <v/>
      </c>
      <c r="AT53" s="2" t="str" cm="1">
        <f t="array" ref="AT53">IF(B53="","",SUMPRODUCT(($D$1:$AB$4=$AT$4)*$D53:$AB53))</f>
        <v/>
      </c>
      <c r="AU53" s="15" t="str">
        <f t="shared" si="6"/>
        <v/>
      </c>
      <c r="AV53" s="2" t="str" cm="1">
        <f t="array" ref="AV53">IF(B53="","",SUMPRODUCT(($D$1:$AB$4=$AV$4)*$D53:$AB53))</f>
        <v/>
      </c>
      <c r="AW53" s="15" t="str">
        <f t="shared" si="7"/>
        <v/>
      </c>
      <c r="AX53" s="2" t="str" cm="1">
        <f t="array" ref="AX53">IF(B53="","",SUMPRODUCT(($D$1:$AB$4=$AX$4)*$D53:$AB53))</f>
        <v/>
      </c>
      <c r="AY53" s="15" t="str">
        <f t="shared" si="8"/>
        <v/>
      </c>
      <c r="AZ53" s="2" t="str" cm="1">
        <f t="array" ref="AZ53">IF(B53="","",SUMPRODUCT(($D$1:$AB$4=$AZ$4)*$D53:$AB53))</f>
        <v/>
      </c>
      <c r="BA53" s="15" t="str">
        <f t="shared" si="9"/>
        <v/>
      </c>
      <c r="BB53" s="2" t="str" cm="1">
        <f t="array" ref="BB53">IF(B53="","",SUMPRODUCT(($D$1:$AB$4=$BB$4)*$D53:$AB53))</f>
        <v/>
      </c>
      <c r="BC53" s="15" t="str">
        <f t="shared" si="10"/>
        <v/>
      </c>
      <c r="BD53" s="2" t="str" cm="1">
        <f t="array" ref="BD53">IF(B53="","",SUMPRODUCT(($D$1:$AB$4=$BD$4)*$D53:$AB53))</f>
        <v/>
      </c>
      <c r="BE53" s="15" t="str">
        <f t="shared" si="11"/>
        <v/>
      </c>
      <c r="BF53" s="2" t="str" cm="1">
        <f t="array" ref="BF53">IF(B53="","",SUMPRODUCT(($D$1:$AB$4=$BF$4)*$D53:$AB53))</f>
        <v/>
      </c>
      <c r="BG53" s="15" t="str">
        <f t="shared" si="12"/>
        <v/>
      </c>
      <c r="BH53" s="2" t="str" cm="1">
        <f t="array" ref="BH53">IF(B53="","",SUMPRODUCT(($D$1:$AB$4=$BH$4)*$D53:$AB53))</f>
        <v/>
      </c>
      <c r="BI53" s="15" t="str">
        <f t="shared" si="13"/>
        <v/>
      </c>
      <c r="BJ53" s="2" t="str" cm="1">
        <f t="array" ref="BJ53">IF(B53="","",SUMPRODUCT(($D$1:$AB$4=$BJ$4)*$D53:$AB53))</f>
        <v/>
      </c>
      <c r="BK53" s="15" t="str">
        <f t="shared" si="14"/>
        <v/>
      </c>
      <c r="BL53" s="2" t="str" cm="1">
        <f t="array" ref="BL53">IF(B53="","",SUMPRODUCT(($D$1:$AB$4=$BL$4)*$D53:$AB53))</f>
        <v/>
      </c>
      <c r="BM53" s="15" t="str">
        <f t="shared" si="15"/>
        <v/>
      </c>
      <c r="BN53" s="2" t="str" cm="1">
        <f t="array" ref="BN53">IF(B53="","",SUMPRODUCT(($D$1:$AB$4=$BN$4)*$D53:$AB53))</f>
        <v/>
      </c>
      <c r="BO53" s="15" t="str">
        <f t="shared" si="16"/>
        <v/>
      </c>
      <c r="BP53" s="2" t="str" cm="1">
        <f t="array" ref="BP53">IF(B53="","",SUMPRODUCT(($D$1:$AB$4=$BP$4)*$D53:$AB53))</f>
        <v/>
      </c>
      <c r="BQ53" s="15" t="str">
        <f t="shared" si="17"/>
        <v/>
      </c>
      <c r="BR53" s="2" t="str" cm="1">
        <f t="array" ref="BR53">IF(B53="","",SUMPRODUCT(($D$1:$AB$4=$BR$4)*$D53:$AB53))</f>
        <v/>
      </c>
      <c r="BS53" s="15" t="str">
        <f t="shared" si="18"/>
        <v/>
      </c>
      <c r="BT53" s="2" t="str" cm="1">
        <f t="array" ref="BT53">IF(B53="","",SUMPRODUCT(($D$1:$AB$4=$BT$4)*$D53:$AB53))</f>
        <v/>
      </c>
      <c r="BU53" s="15" t="str">
        <f t="shared" si="19"/>
        <v/>
      </c>
      <c r="BV53" s="2" t="str" cm="1">
        <f t="array" ref="BV53">IF(B53="","",SUMPRODUCT(($D$1:$AB$4=$BV$4)*$D53:$AB53))</f>
        <v/>
      </c>
      <c r="BW53" s="15" t="str">
        <f t="shared" si="20"/>
        <v/>
      </c>
      <c r="BX53" s="2" t="str" cm="1">
        <f t="array" ref="BX53">IF(B53="","",SUMPRODUCT(($D$1:$AB$4=$BX$4)*$D53:$AB53))</f>
        <v/>
      </c>
      <c r="BY53" s="15" t="str">
        <f t="shared" si="21"/>
        <v/>
      </c>
      <c r="BZ53" s="2" t="str" cm="1">
        <f t="array" ref="BZ53">IF(B53="","",SUMPRODUCT(($D$1:$AB$4=$BZ$4)*$D53:$AB53))</f>
        <v/>
      </c>
      <c r="CA53" s="15" t="str">
        <f t="shared" si="22"/>
        <v/>
      </c>
      <c r="CB53" s="2" t="str" cm="1">
        <f t="array" ref="CB53">IF(B53="","",SUMPRODUCT(($D$1:$AB$4=$CB$4)*$D53:$AB53))</f>
        <v/>
      </c>
      <c r="CC53" s="15" t="str">
        <f t="shared" si="23"/>
        <v/>
      </c>
      <c r="CD53" s="2" t="str" cm="1">
        <f t="array" ref="CD53">IF(B53="","",SUMPRODUCT(($D$1:$AB$4=$CD$4)*$D53:$AB53))</f>
        <v/>
      </c>
      <c r="CE53" s="15" t="str">
        <f t="shared" si="24"/>
        <v/>
      </c>
      <c r="CF53" s="2" t="str" cm="1">
        <f t="array" ref="CF53">IF(B53="","",SUMPRODUCT(($D$1:$AB$4=$CF$4)*$D53:$AB53))</f>
        <v/>
      </c>
      <c r="CG53" s="15" t="str">
        <f t="shared" si="25"/>
        <v/>
      </c>
      <c r="CH53" s="2" t="str" cm="1">
        <f t="array" ref="CH53">IF(B53="","",SUMPRODUCT(($D$1:$AB$4=$CH$4)*$D53:$AB53))</f>
        <v/>
      </c>
      <c r="CI53" s="15" t="str">
        <f t="shared" si="26"/>
        <v/>
      </c>
    </row>
    <row r="54" spans="1:87">
      <c r="A54" s="6">
        <v>49</v>
      </c>
      <c r="D54" s="97"/>
      <c r="E54" s="86"/>
      <c r="F54" s="86"/>
      <c r="G54" s="86"/>
      <c r="H54" s="86"/>
      <c r="I54" s="98"/>
      <c r="J54" s="102"/>
      <c r="K54" s="87"/>
      <c r="L54" s="87"/>
      <c r="M54" s="87"/>
      <c r="N54" s="87"/>
      <c r="O54" s="103"/>
      <c r="P54" s="107"/>
      <c r="Q54" s="88"/>
      <c r="R54" s="88"/>
      <c r="S54" s="88"/>
      <c r="T54" s="88"/>
      <c r="U54" s="108"/>
      <c r="V54" s="113"/>
      <c r="W54" s="89"/>
      <c r="X54" s="89"/>
      <c r="Y54" s="89"/>
      <c r="Z54" s="89"/>
      <c r="AA54" s="89"/>
      <c r="AB54" s="169"/>
      <c r="AC54" s="171" t="str">
        <f t="shared" si="27"/>
        <v/>
      </c>
      <c r="AD54" s="172" t="str">
        <f t="shared" si="1"/>
        <v/>
      </c>
      <c r="AL54" s="2" t="str" cm="1">
        <f t="array" ref="AL54">IF(B54="","",SUMPRODUCT(($D$1:$AB$4=$AL$4)*D54:AB54))</f>
        <v/>
      </c>
      <c r="AM54" s="15" t="str">
        <f t="shared" si="2"/>
        <v/>
      </c>
      <c r="AN54" s="2" t="str" cm="1">
        <f t="array" ref="AN54">IF(B54="","",SUMPRODUCT(($D$1:$AB$4=$AN$4)*D54:AB54))</f>
        <v/>
      </c>
      <c r="AO54" s="15" t="str">
        <f t="shared" si="3"/>
        <v/>
      </c>
      <c r="AP54" s="2" t="str" cm="1">
        <f t="array" ref="AP54">IF(B54="","",SUMPRODUCT(($D$1:$AB$4=$AP$4)*D54:AB54))</f>
        <v/>
      </c>
      <c r="AQ54" s="15" t="str">
        <f t="shared" si="4"/>
        <v/>
      </c>
      <c r="AR54" s="2" t="str" cm="1">
        <f t="array" ref="AR54">IF(B54="","",SUMPRODUCT(($D$1:$AB$4=$AR$4)*D54:AB54))</f>
        <v/>
      </c>
      <c r="AS54" s="15" t="str">
        <f t="shared" si="5"/>
        <v/>
      </c>
      <c r="AT54" s="2" t="str" cm="1">
        <f t="array" ref="AT54">IF(B54="","",SUMPRODUCT(($D$1:$AB$4=$AT$4)*$D54:$AB54))</f>
        <v/>
      </c>
      <c r="AU54" s="15" t="str">
        <f t="shared" si="6"/>
        <v/>
      </c>
      <c r="AV54" s="2" t="str" cm="1">
        <f t="array" ref="AV54">IF(B54="","",SUMPRODUCT(($D$1:$AB$4=$AV$4)*$D54:$AB54))</f>
        <v/>
      </c>
      <c r="AW54" s="15" t="str">
        <f t="shared" si="7"/>
        <v/>
      </c>
      <c r="AX54" s="2" t="str" cm="1">
        <f t="array" ref="AX54">IF(B54="","",SUMPRODUCT(($D$1:$AB$4=$AX$4)*$D54:$AB54))</f>
        <v/>
      </c>
      <c r="AY54" s="15" t="str">
        <f t="shared" si="8"/>
        <v/>
      </c>
      <c r="AZ54" s="2" t="str" cm="1">
        <f t="array" ref="AZ54">IF(B54="","",SUMPRODUCT(($D$1:$AB$4=$AZ$4)*$D54:$AB54))</f>
        <v/>
      </c>
      <c r="BA54" s="15" t="str">
        <f t="shared" si="9"/>
        <v/>
      </c>
      <c r="BB54" s="2" t="str" cm="1">
        <f t="array" ref="BB54">IF(B54="","",SUMPRODUCT(($D$1:$AB$4=$BB$4)*$D54:$AB54))</f>
        <v/>
      </c>
      <c r="BC54" s="15" t="str">
        <f t="shared" si="10"/>
        <v/>
      </c>
      <c r="BD54" s="2" t="str" cm="1">
        <f t="array" ref="BD54">IF(B54="","",SUMPRODUCT(($D$1:$AB$4=$BD$4)*$D54:$AB54))</f>
        <v/>
      </c>
      <c r="BE54" s="15" t="str">
        <f t="shared" si="11"/>
        <v/>
      </c>
      <c r="BF54" s="2" t="str" cm="1">
        <f t="array" ref="BF54">IF(B54="","",SUMPRODUCT(($D$1:$AB$4=$BF$4)*$D54:$AB54))</f>
        <v/>
      </c>
      <c r="BG54" s="15" t="str">
        <f t="shared" si="12"/>
        <v/>
      </c>
      <c r="BH54" s="2" t="str" cm="1">
        <f t="array" ref="BH54">IF(B54="","",SUMPRODUCT(($D$1:$AB$4=$BH$4)*$D54:$AB54))</f>
        <v/>
      </c>
      <c r="BI54" s="15" t="str">
        <f t="shared" si="13"/>
        <v/>
      </c>
      <c r="BJ54" s="2" t="str" cm="1">
        <f t="array" ref="BJ54">IF(B54="","",SUMPRODUCT(($D$1:$AB$4=$BJ$4)*$D54:$AB54))</f>
        <v/>
      </c>
      <c r="BK54" s="15" t="str">
        <f t="shared" si="14"/>
        <v/>
      </c>
      <c r="BL54" s="2" t="str" cm="1">
        <f t="array" ref="BL54">IF(B54="","",SUMPRODUCT(($D$1:$AB$4=$BL$4)*$D54:$AB54))</f>
        <v/>
      </c>
      <c r="BM54" s="15" t="str">
        <f t="shared" si="15"/>
        <v/>
      </c>
      <c r="BN54" s="2" t="str" cm="1">
        <f t="array" ref="BN54">IF(B54="","",SUMPRODUCT(($D$1:$AB$4=$BN$4)*$D54:$AB54))</f>
        <v/>
      </c>
      <c r="BO54" s="15" t="str">
        <f t="shared" si="16"/>
        <v/>
      </c>
      <c r="BP54" s="2" t="str" cm="1">
        <f t="array" ref="BP54">IF(B54="","",SUMPRODUCT(($D$1:$AB$4=$BP$4)*$D54:$AB54))</f>
        <v/>
      </c>
      <c r="BQ54" s="15" t="str">
        <f t="shared" si="17"/>
        <v/>
      </c>
      <c r="BR54" s="2" t="str" cm="1">
        <f t="array" ref="BR54">IF(B54="","",SUMPRODUCT(($D$1:$AB$4=$BR$4)*$D54:$AB54))</f>
        <v/>
      </c>
      <c r="BS54" s="15" t="str">
        <f t="shared" si="18"/>
        <v/>
      </c>
      <c r="BT54" s="2" t="str" cm="1">
        <f t="array" ref="BT54">IF(B54="","",SUMPRODUCT(($D$1:$AB$4=$BT$4)*$D54:$AB54))</f>
        <v/>
      </c>
      <c r="BU54" s="15" t="str">
        <f t="shared" si="19"/>
        <v/>
      </c>
      <c r="BV54" s="2" t="str" cm="1">
        <f t="array" ref="BV54">IF(B54="","",SUMPRODUCT(($D$1:$AB$4=$BV$4)*$D54:$AB54))</f>
        <v/>
      </c>
      <c r="BW54" s="15" t="str">
        <f t="shared" si="20"/>
        <v/>
      </c>
      <c r="BX54" s="2" t="str" cm="1">
        <f t="array" ref="BX54">IF(B54="","",SUMPRODUCT(($D$1:$AB$4=$BX$4)*$D54:$AB54))</f>
        <v/>
      </c>
      <c r="BY54" s="15" t="str">
        <f t="shared" si="21"/>
        <v/>
      </c>
      <c r="BZ54" s="2" t="str" cm="1">
        <f t="array" ref="BZ54">IF(B54="","",SUMPRODUCT(($D$1:$AB$4=$BZ$4)*$D54:$AB54))</f>
        <v/>
      </c>
      <c r="CA54" s="15" t="str">
        <f t="shared" si="22"/>
        <v/>
      </c>
      <c r="CB54" s="2" t="str" cm="1">
        <f t="array" ref="CB54">IF(B54="","",SUMPRODUCT(($D$1:$AB$4=$CB$4)*$D54:$AB54))</f>
        <v/>
      </c>
      <c r="CC54" s="15" t="str">
        <f t="shared" si="23"/>
        <v/>
      </c>
      <c r="CD54" s="2" t="str" cm="1">
        <f t="array" ref="CD54">IF(B54="","",SUMPRODUCT(($D$1:$AB$4=$CD$4)*$D54:$AB54))</f>
        <v/>
      </c>
      <c r="CE54" s="15" t="str">
        <f t="shared" si="24"/>
        <v/>
      </c>
      <c r="CF54" s="2" t="str" cm="1">
        <f t="array" ref="CF54">IF(B54="","",SUMPRODUCT(($D$1:$AB$4=$CF$4)*$D54:$AB54))</f>
        <v/>
      </c>
      <c r="CG54" s="15" t="str">
        <f t="shared" si="25"/>
        <v/>
      </c>
      <c r="CH54" s="2" t="str" cm="1">
        <f t="array" ref="CH54">IF(B54="","",SUMPRODUCT(($D$1:$AB$4=$CH$4)*$D54:$AB54))</f>
        <v/>
      </c>
      <c r="CI54" s="15" t="str">
        <f t="shared" si="26"/>
        <v/>
      </c>
    </row>
    <row r="55" spans="1:87">
      <c r="A55" s="7">
        <v>50</v>
      </c>
      <c r="D55" s="97"/>
      <c r="E55" s="86"/>
      <c r="F55" s="86"/>
      <c r="G55" s="86"/>
      <c r="H55" s="86"/>
      <c r="I55" s="98"/>
      <c r="J55" s="102"/>
      <c r="K55" s="87"/>
      <c r="L55" s="87"/>
      <c r="M55" s="87"/>
      <c r="N55" s="87"/>
      <c r="O55" s="103"/>
      <c r="P55" s="107"/>
      <c r="Q55" s="88"/>
      <c r="R55" s="88"/>
      <c r="S55" s="88"/>
      <c r="T55" s="88"/>
      <c r="U55" s="108"/>
      <c r="V55" s="113"/>
      <c r="W55" s="89"/>
      <c r="X55" s="89"/>
      <c r="Y55" s="89"/>
      <c r="Z55" s="89"/>
      <c r="AA55" s="89"/>
      <c r="AB55" s="169"/>
      <c r="AC55" s="171" t="str">
        <f t="shared" si="27"/>
        <v/>
      </c>
      <c r="AD55" s="172" t="str">
        <f t="shared" si="1"/>
        <v/>
      </c>
      <c r="AL55" s="2" t="str" cm="1">
        <f t="array" ref="AL55">IF(B55="","",SUMPRODUCT(($D$1:$AB$4=$AL$4)*D55:AB55))</f>
        <v/>
      </c>
      <c r="AM55" s="15" t="str">
        <f t="shared" si="2"/>
        <v/>
      </c>
      <c r="AN55" s="2" t="str" cm="1">
        <f t="array" ref="AN55">IF(B55="","",SUMPRODUCT(($D$1:$AB$4=$AN$4)*D55:AB55))</f>
        <v/>
      </c>
      <c r="AO55" s="15" t="str">
        <f t="shared" si="3"/>
        <v/>
      </c>
      <c r="AP55" s="2" t="str" cm="1">
        <f t="array" ref="AP55">IF(B55="","",SUMPRODUCT(($D$1:$AB$4=$AP$4)*D55:AB55))</f>
        <v/>
      </c>
      <c r="AQ55" s="15" t="str">
        <f t="shared" si="4"/>
        <v/>
      </c>
      <c r="AR55" s="2" t="str" cm="1">
        <f t="array" ref="AR55">IF(B55="","",SUMPRODUCT(($D$1:$AB$4=$AR$4)*D55:AB55))</f>
        <v/>
      </c>
      <c r="AS55" s="15" t="str">
        <f t="shared" si="5"/>
        <v/>
      </c>
      <c r="AT55" s="2" t="str" cm="1">
        <f t="array" ref="AT55">IF(B55="","",SUMPRODUCT(($D$1:$AB$4=$AT$4)*$D55:$AB55))</f>
        <v/>
      </c>
      <c r="AU55" s="15" t="str">
        <f t="shared" si="6"/>
        <v/>
      </c>
      <c r="AV55" s="2" t="str" cm="1">
        <f t="array" ref="AV55">IF(B55="","",SUMPRODUCT(($D$1:$AB$4=$AV$4)*$D55:$AB55))</f>
        <v/>
      </c>
      <c r="AW55" s="15" t="str">
        <f t="shared" si="7"/>
        <v/>
      </c>
      <c r="AX55" s="2" t="str" cm="1">
        <f t="array" ref="AX55">IF(B55="","",SUMPRODUCT(($D$1:$AB$4=$AX$4)*$D55:$AB55))</f>
        <v/>
      </c>
      <c r="AY55" s="15" t="str">
        <f t="shared" si="8"/>
        <v/>
      </c>
      <c r="AZ55" s="2" t="str" cm="1">
        <f t="array" ref="AZ55">IF(B55="","",SUMPRODUCT(($D$1:$AB$4=$AZ$4)*$D55:$AB55))</f>
        <v/>
      </c>
      <c r="BA55" s="15" t="str">
        <f t="shared" si="9"/>
        <v/>
      </c>
      <c r="BB55" s="2" t="str" cm="1">
        <f t="array" ref="BB55">IF(B55="","",SUMPRODUCT(($D$1:$AB$4=$BB$4)*$D55:$AB55))</f>
        <v/>
      </c>
      <c r="BC55" s="15" t="str">
        <f t="shared" si="10"/>
        <v/>
      </c>
      <c r="BD55" s="2" t="str" cm="1">
        <f t="array" ref="BD55">IF(B55="","",SUMPRODUCT(($D$1:$AB$4=$BD$4)*$D55:$AB55))</f>
        <v/>
      </c>
      <c r="BE55" s="15" t="str">
        <f t="shared" si="11"/>
        <v/>
      </c>
      <c r="BF55" s="2" t="str" cm="1">
        <f t="array" ref="BF55">IF(B55="","",SUMPRODUCT(($D$1:$AB$4=$BF$4)*$D55:$AB55))</f>
        <v/>
      </c>
      <c r="BG55" s="15" t="str">
        <f t="shared" si="12"/>
        <v/>
      </c>
      <c r="BH55" s="2" t="str" cm="1">
        <f t="array" ref="BH55">IF(B55="","",SUMPRODUCT(($D$1:$AB$4=$BH$4)*$D55:$AB55))</f>
        <v/>
      </c>
      <c r="BI55" s="15" t="str">
        <f t="shared" si="13"/>
        <v/>
      </c>
      <c r="BJ55" s="2" t="str" cm="1">
        <f t="array" ref="BJ55">IF(B55="","",SUMPRODUCT(($D$1:$AB$4=$BJ$4)*$D55:$AB55))</f>
        <v/>
      </c>
      <c r="BK55" s="15" t="str">
        <f t="shared" si="14"/>
        <v/>
      </c>
      <c r="BL55" s="2" t="str" cm="1">
        <f t="array" ref="BL55">IF(B55="","",SUMPRODUCT(($D$1:$AB$4=$BL$4)*$D55:$AB55))</f>
        <v/>
      </c>
      <c r="BM55" s="15" t="str">
        <f t="shared" si="15"/>
        <v/>
      </c>
      <c r="BN55" s="2" t="str" cm="1">
        <f t="array" ref="BN55">IF(B55="","",SUMPRODUCT(($D$1:$AB$4=$BN$4)*$D55:$AB55))</f>
        <v/>
      </c>
      <c r="BO55" s="15" t="str">
        <f t="shared" si="16"/>
        <v/>
      </c>
      <c r="BP55" s="2" t="str" cm="1">
        <f t="array" ref="BP55">IF(B55="","",SUMPRODUCT(($D$1:$AB$4=$BP$4)*$D55:$AB55))</f>
        <v/>
      </c>
      <c r="BQ55" s="15" t="str">
        <f t="shared" si="17"/>
        <v/>
      </c>
      <c r="BR55" s="2" t="str" cm="1">
        <f t="array" ref="BR55">IF(B55="","",SUMPRODUCT(($D$1:$AB$4=$BR$4)*$D55:$AB55))</f>
        <v/>
      </c>
      <c r="BS55" s="15" t="str">
        <f t="shared" si="18"/>
        <v/>
      </c>
      <c r="BT55" s="2" t="str" cm="1">
        <f t="array" ref="BT55">IF(B55="","",SUMPRODUCT(($D$1:$AB$4=$BT$4)*$D55:$AB55))</f>
        <v/>
      </c>
      <c r="BU55" s="15" t="str">
        <f t="shared" si="19"/>
        <v/>
      </c>
      <c r="BV55" s="2" t="str" cm="1">
        <f t="array" ref="BV55">IF(B55="","",SUMPRODUCT(($D$1:$AB$4=$BV$4)*$D55:$AB55))</f>
        <v/>
      </c>
      <c r="BW55" s="15" t="str">
        <f t="shared" si="20"/>
        <v/>
      </c>
      <c r="BX55" s="2" t="str" cm="1">
        <f t="array" ref="BX55">IF(B55="","",SUMPRODUCT(($D$1:$AB$4=$BX$4)*$D55:$AB55))</f>
        <v/>
      </c>
      <c r="BY55" s="15" t="str">
        <f t="shared" si="21"/>
        <v/>
      </c>
      <c r="BZ55" s="2" t="str" cm="1">
        <f t="array" ref="BZ55">IF(B55="","",SUMPRODUCT(($D$1:$AB$4=$BZ$4)*$D55:$AB55))</f>
        <v/>
      </c>
      <c r="CA55" s="15" t="str">
        <f t="shared" si="22"/>
        <v/>
      </c>
      <c r="CB55" s="2" t="str" cm="1">
        <f t="array" ref="CB55">IF(B55="","",SUMPRODUCT(($D$1:$AB$4=$CB$4)*$D55:$AB55))</f>
        <v/>
      </c>
      <c r="CC55" s="15" t="str">
        <f t="shared" si="23"/>
        <v/>
      </c>
      <c r="CD55" s="2" t="str" cm="1">
        <f t="array" ref="CD55">IF(B55="","",SUMPRODUCT(($D$1:$AB$4=$CD$4)*$D55:$AB55))</f>
        <v/>
      </c>
      <c r="CE55" s="15" t="str">
        <f t="shared" si="24"/>
        <v/>
      </c>
      <c r="CF55" s="2" t="str" cm="1">
        <f t="array" ref="CF55">IF(B55="","",SUMPRODUCT(($D$1:$AB$4=$CF$4)*$D55:$AB55))</f>
        <v/>
      </c>
      <c r="CG55" s="15" t="str">
        <f t="shared" si="25"/>
        <v/>
      </c>
      <c r="CH55" s="2" t="str" cm="1">
        <f t="array" ref="CH55">IF(B55="","",SUMPRODUCT(($D$1:$AB$4=$CH$4)*$D55:$AB55))</f>
        <v/>
      </c>
      <c r="CI55" s="15" t="str">
        <f t="shared" si="26"/>
        <v/>
      </c>
    </row>
    <row r="56" spans="1:87">
      <c r="A56" s="6">
        <v>51</v>
      </c>
      <c r="D56" s="97"/>
      <c r="E56" s="86"/>
      <c r="F56" s="86"/>
      <c r="G56" s="86"/>
      <c r="H56" s="86"/>
      <c r="I56" s="98"/>
      <c r="J56" s="102"/>
      <c r="K56" s="87"/>
      <c r="L56" s="87"/>
      <c r="M56" s="87"/>
      <c r="N56" s="87"/>
      <c r="O56" s="103"/>
      <c r="P56" s="107"/>
      <c r="Q56" s="88"/>
      <c r="R56" s="88"/>
      <c r="S56" s="88"/>
      <c r="T56" s="88"/>
      <c r="U56" s="108"/>
      <c r="V56" s="113"/>
      <c r="W56" s="89"/>
      <c r="X56" s="89"/>
      <c r="Y56" s="89"/>
      <c r="Z56" s="89"/>
      <c r="AA56" s="89"/>
      <c r="AB56" s="169"/>
      <c r="AC56" s="171" t="str">
        <f t="shared" si="27"/>
        <v/>
      </c>
      <c r="AD56" s="172" t="str">
        <f t="shared" si="1"/>
        <v/>
      </c>
      <c r="AL56" s="2" t="str" cm="1">
        <f t="array" ref="AL56">IF(B56="","",SUMPRODUCT(($D$1:$AB$4=$AL$4)*D56:AB56))</f>
        <v/>
      </c>
      <c r="AM56" s="15" t="str">
        <f t="shared" si="2"/>
        <v/>
      </c>
      <c r="AN56" s="2" t="str" cm="1">
        <f t="array" ref="AN56">IF(B56="","",SUMPRODUCT(($D$1:$AB$4=$AN$4)*D56:AB56))</f>
        <v/>
      </c>
      <c r="AO56" s="15" t="str">
        <f t="shared" si="3"/>
        <v/>
      </c>
      <c r="AP56" s="2" t="str" cm="1">
        <f t="array" ref="AP56">IF(B56="","",SUMPRODUCT(($D$1:$AB$4=$AP$4)*D56:AB56))</f>
        <v/>
      </c>
      <c r="AQ56" s="15" t="str">
        <f t="shared" si="4"/>
        <v/>
      </c>
      <c r="AR56" s="2" t="str" cm="1">
        <f t="array" ref="AR56">IF(B56="","",SUMPRODUCT(($D$1:$AB$4=$AR$4)*D56:AB56))</f>
        <v/>
      </c>
      <c r="AS56" s="15" t="str">
        <f t="shared" si="5"/>
        <v/>
      </c>
      <c r="AT56" s="2" t="str" cm="1">
        <f t="array" ref="AT56">IF(B56="","",SUMPRODUCT(($D$1:$AB$4=$AT$4)*$D56:$AB56))</f>
        <v/>
      </c>
      <c r="AU56" s="15" t="str">
        <f t="shared" si="6"/>
        <v/>
      </c>
      <c r="AV56" s="2" t="str" cm="1">
        <f t="array" ref="AV56">IF(B56="","",SUMPRODUCT(($D$1:$AB$4=$AV$4)*$D56:$AB56))</f>
        <v/>
      </c>
      <c r="AW56" s="15" t="str">
        <f t="shared" si="7"/>
        <v/>
      </c>
      <c r="AX56" s="2" t="str" cm="1">
        <f t="array" ref="AX56">IF(B56="","",SUMPRODUCT(($D$1:$AB$4=$AX$4)*$D56:$AB56))</f>
        <v/>
      </c>
      <c r="AY56" s="15" t="str">
        <f t="shared" si="8"/>
        <v/>
      </c>
      <c r="AZ56" s="2" t="str" cm="1">
        <f t="array" ref="AZ56">IF(B56="","",SUMPRODUCT(($D$1:$AB$4=$AZ$4)*$D56:$AB56))</f>
        <v/>
      </c>
      <c r="BA56" s="15" t="str">
        <f t="shared" si="9"/>
        <v/>
      </c>
      <c r="BB56" s="2" t="str" cm="1">
        <f t="array" ref="BB56">IF(B56="","",SUMPRODUCT(($D$1:$AB$4=$BB$4)*$D56:$AB56))</f>
        <v/>
      </c>
      <c r="BC56" s="15" t="str">
        <f t="shared" si="10"/>
        <v/>
      </c>
      <c r="BD56" s="2" t="str" cm="1">
        <f t="array" ref="BD56">IF(B56="","",SUMPRODUCT(($D$1:$AB$4=$BD$4)*$D56:$AB56))</f>
        <v/>
      </c>
      <c r="BE56" s="15" t="str">
        <f t="shared" si="11"/>
        <v/>
      </c>
      <c r="BF56" s="2" t="str" cm="1">
        <f t="array" ref="BF56">IF(B56="","",SUMPRODUCT(($D$1:$AB$4=$BF$4)*$D56:$AB56))</f>
        <v/>
      </c>
      <c r="BG56" s="15" t="str">
        <f t="shared" si="12"/>
        <v/>
      </c>
      <c r="BH56" s="2" t="str" cm="1">
        <f t="array" ref="BH56">IF(B56="","",SUMPRODUCT(($D$1:$AB$4=$BH$4)*$D56:$AB56))</f>
        <v/>
      </c>
      <c r="BI56" s="15" t="str">
        <f t="shared" si="13"/>
        <v/>
      </c>
      <c r="BJ56" s="2" t="str" cm="1">
        <f t="array" ref="BJ56">IF(B56="","",SUMPRODUCT(($D$1:$AB$4=$BJ$4)*$D56:$AB56))</f>
        <v/>
      </c>
      <c r="BK56" s="15" t="str">
        <f t="shared" si="14"/>
        <v/>
      </c>
      <c r="BL56" s="2" t="str" cm="1">
        <f t="array" ref="BL56">IF(B56="","",SUMPRODUCT(($D$1:$AB$4=$BL$4)*$D56:$AB56))</f>
        <v/>
      </c>
      <c r="BM56" s="15" t="str">
        <f t="shared" si="15"/>
        <v/>
      </c>
      <c r="BN56" s="2" t="str" cm="1">
        <f t="array" ref="BN56">IF(B56="","",SUMPRODUCT(($D$1:$AB$4=$BN$4)*$D56:$AB56))</f>
        <v/>
      </c>
      <c r="BO56" s="15" t="str">
        <f t="shared" si="16"/>
        <v/>
      </c>
      <c r="BP56" s="2" t="str" cm="1">
        <f t="array" ref="BP56">IF(B56="","",SUMPRODUCT(($D$1:$AB$4=$BP$4)*$D56:$AB56))</f>
        <v/>
      </c>
      <c r="BQ56" s="15" t="str">
        <f t="shared" si="17"/>
        <v/>
      </c>
      <c r="BR56" s="2" t="str" cm="1">
        <f t="array" ref="BR56">IF(B56="","",SUMPRODUCT(($D$1:$AB$4=$BR$4)*$D56:$AB56))</f>
        <v/>
      </c>
      <c r="BS56" s="15" t="str">
        <f t="shared" si="18"/>
        <v/>
      </c>
      <c r="BT56" s="2" t="str" cm="1">
        <f t="array" ref="BT56">IF(B56="","",SUMPRODUCT(($D$1:$AB$4=$BT$4)*$D56:$AB56))</f>
        <v/>
      </c>
      <c r="BU56" s="15" t="str">
        <f t="shared" si="19"/>
        <v/>
      </c>
      <c r="BV56" s="2" t="str" cm="1">
        <f t="array" ref="BV56">IF(B56="","",SUMPRODUCT(($D$1:$AB$4=$BV$4)*$D56:$AB56))</f>
        <v/>
      </c>
      <c r="BW56" s="15" t="str">
        <f t="shared" si="20"/>
        <v/>
      </c>
      <c r="BX56" s="2" t="str" cm="1">
        <f t="array" ref="BX56">IF(B56="","",SUMPRODUCT(($D$1:$AB$4=$BX$4)*$D56:$AB56))</f>
        <v/>
      </c>
      <c r="BY56" s="15" t="str">
        <f t="shared" si="21"/>
        <v/>
      </c>
      <c r="BZ56" s="2" t="str" cm="1">
        <f t="array" ref="BZ56">IF(B56="","",SUMPRODUCT(($D$1:$AB$4=$BZ$4)*$D56:$AB56))</f>
        <v/>
      </c>
      <c r="CA56" s="15" t="str">
        <f t="shared" si="22"/>
        <v/>
      </c>
      <c r="CB56" s="2" t="str" cm="1">
        <f t="array" ref="CB56">IF(B56="","",SUMPRODUCT(($D$1:$AB$4=$CB$4)*$D56:$AB56))</f>
        <v/>
      </c>
      <c r="CC56" s="15" t="str">
        <f t="shared" si="23"/>
        <v/>
      </c>
      <c r="CD56" s="2" t="str" cm="1">
        <f t="array" ref="CD56">IF(B56="","",SUMPRODUCT(($D$1:$AB$4=$CD$4)*$D56:$AB56))</f>
        <v/>
      </c>
      <c r="CE56" s="15" t="str">
        <f t="shared" si="24"/>
        <v/>
      </c>
      <c r="CF56" s="2" t="str" cm="1">
        <f t="array" ref="CF56">IF(B56="","",SUMPRODUCT(($D$1:$AB$4=$CF$4)*$D56:$AB56))</f>
        <v/>
      </c>
      <c r="CG56" s="15" t="str">
        <f t="shared" si="25"/>
        <v/>
      </c>
      <c r="CH56" s="2" t="str" cm="1">
        <f t="array" ref="CH56">IF(B56="","",SUMPRODUCT(($D$1:$AB$4=$CH$4)*$D56:$AB56))</f>
        <v/>
      </c>
      <c r="CI56" s="15" t="str">
        <f t="shared" si="26"/>
        <v/>
      </c>
    </row>
    <row r="57" spans="1:87">
      <c r="A57" s="7">
        <v>52</v>
      </c>
      <c r="D57" s="97"/>
      <c r="E57" s="86"/>
      <c r="F57" s="86"/>
      <c r="G57" s="86"/>
      <c r="H57" s="86"/>
      <c r="I57" s="98"/>
      <c r="J57" s="102"/>
      <c r="K57" s="87"/>
      <c r="L57" s="87"/>
      <c r="M57" s="87"/>
      <c r="N57" s="87"/>
      <c r="O57" s="103"/>
      <c r="P57" s="107"/>
      <c r="Q57" s="88"/>
      <c r="R57" s="88"/>
      <c r="S57" s="88"/>
      <c r="T57" s="88"/>
      <c r="U57" s="108"/>
      <c r="V57" s="113"/>
      <c r="W57" s="89"/>
      <c r="X57" s="89"/>
      <c r="Y57" s="89"/>
      <c r="Z57" s="89"/>
      <c r="AA57" s="89"/>
      <c r="AB57" s="169"/>
      <c r="AC57" s="171" t="str">
        <f t="shared" si="27"/>
        <v/>
      </c>
      <c r="AD57" s="172" t="str">
        <f t="shared" si="1"/>
        <v/>
      </c>
      <c r="AL57" s="2" t="str" cm="1">
        <f t="array" ref="AL57">IF(B57="","",SUMPRODUCT(($D$1:$AB$4=$AL$4)*D57:AB57))</f>
        <v/>
      </c>
      <c r="AM57" s="15" t="str">
        <f t="shared" si="2"/>
        <v/>
      </c>
      <c r="AN57" s="2" t="str" cm="1">
        <f t="array" ref="AN57">IF(B57="","",SUMPRODUCT(($D$1:$AB$4=$AN$4)*D57:AB57))</f>
        <v/>
      </c>
      <c r="AO57" s="15" t="str">
        <f t="shared" si="3"/>
        <v/>
      </c>
      <c r="AP57" s="2" t="str" cm="1">
        <f t="array" ref="AP57">IF(B57="","",SUMPRODUCT(($D$1:$AB$4=$AP$4)*D57:AB57))</f>
        <v/>
      </c>
      <c r="AQ57" s="15" t="str">
        <f t="shared" si="4"/>
        <v/>
      </c>
      <c r="AR57" s="2" t="str" cm="1">
        <f t="array" ref="AR57">IF(B57="","",SUMPRODUCT(($D$1:$AB$4=$AR$4)*D57:AB57))</f>
        <v/>
      </c>
      <c r="AS57" s="15" t="str">
        <f t="shared" si="5"/>
        <v/>
      </c>
      <c r="AT57" s="2" t="str" cm="1">
        <f t="array" ref="AT57">IF(B57="","",SUMPRODUCT(($D$1:$AB$4=$AT$4)*$D57:$AB57))</f>
        <v/>
      </c>
      <c r="AU57" s="15" t="str">
        <f t="shared" si="6"/>
        <v/>
      </c>
      <c r="AV57" s="2" t="str" cm="1">
        <f t="array" ref="AV57">IF(B57="","",SUMPRODUCT(($D$1:$AB$4=$AV$4)*$D57:$AB57))</f>
        <v/>
      </c>
      <c r="AW57" s="15" t="str">
        <f t="shared" si="7"/>
        <v/>
      </c>
      <c r="AX57" s="2" t="str" cm="1">
        <f t="array" ref="AX57">IF(B57="","",SUMPRODUCT(($D$1:$AB$4=$AX$4)*$D57:$AB57))</f>
        <v/>
      </c>
      <c r="AY57" s="15" t="str">
        <f t="shared" si="8"/>
        <v/>
      </c>
      <c r="AZ57" s="2" t="str" cm="1">
        <f t="array" ref="AZ57">IF(B57="","",SUMPRODUCT(($D$1:$AB$4=$AZ$4)*$D57:$AB57))</f>
        <v/>
      </c>
      <c r="BA57" s="15" t="str">
        <f t="shared" si="9"/>
        <v/>
      </c>
      <c r="BB57" s="2" t="str" cm="1">
        <f t="array" ref="BB57">IF(B57="","",SUMPRODUCT(($D$1:$AB$4=$BB$4)*$D57:$AB57))</f>
        <v/>
      </c>
      <c r="BC57" s="15" t="str">
        <f t="shared" si="10"/>
        <v/>
      </c>
      <c r="BD57" s="2" t="str" cm="1">
        <f t="array" ref="BD57">IF(B57="","",SUMPRODUCT(($D$1:$AB$4=$BD$4)*$D57:$AB57))</f>
        <v/>
      </c>
      <c r="BE57" s="15" t="str">
        <f t="shared" si="11"/>
        <v/>
      </c>
      <c r="BF57" s="2" t="str" cm="1">
        <f t="array" ref="BF57">IF(B57="","",SUMPRODUCT(($D$1:$AB$4=$BF$4)*$D57:$AB57))</f>
        <v/>
      </c>
      <c r="BG57" s="15" t="str">
        <f t="shared" si="12"/>
        <v/>
      </c>
      <c r="BH57" s="2" t="str" cm="1">
        <f t="array" ref="BH57">IF(B57="","",SUMPRODUCT(($D$1:$AB$4=$BH$4)*$D57:$AB57))</f>
        <v/>
      </c>
      <c r="BI57" s="15" t="str">
        <f t="shared" si="13"/>
        <v/>
      </c>
      <c r="BJ57" s="2" t="str" cm="1">
        <f t="array" ref="BJ57">IF(B57="","",SUMPRODUCT(($D$1:$AB$4=$BJ$4)*$D57:$AB57))</f>
        <v/>
      </c>
      <c r="BK57" s="15" t="str">
        <f t="shared" si="14"/>
        <v/>
      </c>
      <c r="BL57" s="2" t="str" cm="1">
        <f t="array" ref="BL57">IF(B57="","",SUMPRODUCT(($D$1:$AB$4=$BL$4)*$D57:$AB57))</f>
        <v/>
      </c>
      <c r="BM57" s="15" t="str">
        <f t="shared" si="15"/>
        <v/>
      </c>
      <c r="BN57" s="2" t="str" cm="1">
        <f t="array" ref="BN57">IF(B57="","",SUMPRODUCT(($D$1:$AB$4=$BN$4)*$D57:$AB57))</f>
        <v/>
      </c>
      <c r="BO57" s="15" t="str">
        <f t="shared" si="16"/>
        <v/>
      </c>
      <c r="BP57" s="2" t="str" cm="1">
        <f t="array" ref="BP57">IF(B57="","",SUMPRODUCT(($D$1:$AB$4=$BP$4)*$D57:$AB57))</f>
        <v/>
      </c>
      <c r="BQ57" s="15" t="str">
        <f t="shared" si="17"/>
        <v/>
      </c>
      <c r="BR57" s="2" t="str" cm="1">
        <f t="array" ref="BR57">IF(B57="","",SUMPRODUCT(($D$1:$AB$4=$BR$4)*$D57:$AB57))</f>
        <v/>
      </c>
      <c r="BS57" s="15" t="str">
        <f t="shared" si="18"/>
        <v/>
      </c>
      <c r="BT57" s="2" t="str" cm="1">
        <f t="array" ref="BT57">IF(B57="","",SUMPRODUCT(($D$1:$AB$4=$BT$4)*$D57:$AB57))</f>
        <v/>
      </c>
      <c r="BU57" s="15" t="str">
        <f t="shared" si="19"/>
        <v/>
      </c>
      <c r="BV57" s="2" t="str" cm="1">
        <f t="array" ref="BV57">IF(B57="","",SUMPRODUCT(($D$1:$AB$4=$BV$4)*$D57:$AB57))</f>
        <v/>
      </c>
      <c r="BW57" s="15" t="str">
        <f t="shared" si="20"/>
        <v/>
      </c>
      <c r="BX57" s="2" t="str" cm="1">
        <f t="array" ref="BX57">IF(B57="","",SUMPRODUCT(($D$1:$AB$4=$BX$4)*$D57:$AB57))</f>
        <v/>
      </c>
      <c r="BY57" s="15" t="str">
        <f t="shared" si="21"/>
        <v/>
      </c>
      <c r="BZ57" s="2" t="str" cm="1">
        <f t="array" ref="BZ57">IF(B57="","",SUMPRODUCT(($D$1:$AB$4=$BZ$4)*$D57:$AB57))</f>
        <v/>
      </c>
      <c r="CA57" s="15" t="str">
        <f t="shared" si="22"/>
        <v/>
      </c>
      <c r="CB57" s="2" t="str" cm="1">
        <f t="array" ref="CB57">IF(B57="","",SUMPRODUCT(($D$1:$AB$4=$CB$4)*$D57:$AB57))</f>
        <v/>
      </c>
      <c r="CC57" s="15" t="str">
        <f t="shared" si="23"/>
        <v/>
      </c>
      <c r="CD57" s="2" t="str" cm="1">
        <f t="array" ref="CD57">IF(B57="","",SUMPRODUCT(($D$1:$AB$4=$CD$4)*$D57:$AB57))</f>
        <v/>
      </c>
      <c r="CE57" s="15" t="str">
        <f t="shared" si="24"/>
        <v/>
      </c>
      <c r="CF57" s="2" t="str" cm="1">
        <f t="array" ref="CF57">IF(B57="","",SUMPRODUCT(($D$1:$AB$4=$CF$4)*$D57:$AB57))</f>
        <v/>
      </c>
      <c r="CG57" s="15" t="str">
        <f t="shared" si="25"/>
        <v/>
      </c>
      <c r="CH57" s="2" t="str" cm="1">
        <f t="array" ref="CH57">IF(B57="","",SUMPRODUCT(($D$1:$AB$4=$CH$4)*$D57:$AB57))</f>
        <v/>
      </c>
      <c r="CI57" s="15" t="str">
        <f t="shared" si="26"/>
        <v/>
      </c>
    </row>
    <row r="58" spans="1:87">
      <c r="A58" s="6">
        <v>53</v>
      </c>
      <c r="D58" s="97"/>
      <c r="E58" s="86"/>
      <c r="F58" s="86"/>
      <c r="G58" s="86"/>
      <c r="H58" s="86"/>
      <c r="I58" s="98"/>
      <c r="J58" s="102"/>
      <c r="K58" s="87"/>
      <c r="L58" s="87"/>
      <c r="M58" s="87"/>
      <c r="N58" s="87"/>
      <c r="O58" s="103"/>
      <c r="P58" s="107"/>
      <c r="Q58" s="88"/>
      <c r="R58" s="88"/>
      <c r="S58" s="88"/>
      <c r="T58" s="88"/>
      <c r="U58" s="108"/>
      <c r="V58" s="113"/>
      <c r="W58" s="89"/>
      <c r="X58" s="89"/>
      <c r="Y58" s="89"/>
      <c r="Z58" s="89"/>
      <c r="AA58" s="89"/>
      <c r="AB58" s="169"/>
      <c r="AC58" s="171" t="str">
        <f t="shared" si="27"/>
        <v/>
      </c>
      <c r="AD58" s="172" t="str">
        <f t="shared" si="1"/>
        <v/>
      </c>
      <c r="AL58" s="2" t="str" cm="1">
        <f t="array" ref="AL58">IF(B58="","",SUMPRODUCT(($D$1:$AB$4=$AL$4)*D58:AB58))</f>
        <v/>
      </c>
      <c r="AM58" s="15" t="str">
        <f t="shared" si="2"/>
        <v/>
      </c>
      <c r="AN58" s="2" t="str" cm="1">
        <f t="array" ref="AN58">IF(B58="","",SUMPRODUCT(($D$1:$AB$4=$AN$4)*D58:AB58))</f>
        <v/>
      </c>
      <c r="AO58" s="15" t="str">
        <f t="shared" si="3"/>
        <v/>
      </c>
      <c r="AP58" s="2" t="str" cm="1">
        <f t="array" ref="AP58">IF(B58="","",SUMPRODUCT(($D$1:$AB$4=$AP$4)*D58:AB58))</f>
        <v/>
      </c>
      <c r="AQ58" s="15" t="str">
        <f t="shared" si="4"/>
        <v/>
      </c>
      <c r="AR58" s="2" t="str" cm="1">
        <f t="array" ref="AR58">IF(B58="","",SUMPRODUCT(($D$1:$AB$4=$AR$4)*D58:AB58))</f>
        <v/>
      </c>
      <c r="AS58" s="15" t="str">
        <f t="shared" si="5"/>
        <v/>
      </c>
      <c r="AT58" s="2" t="str" cm="1">
        <f t="array" ref="AT58">IF(B58="","",SUMPRODUCT(($D$1:$AB$4=$AT$4)*$D58:$AB58))</f>
        <v/>
      </c>
      <c r="AU58" s="15" t="str">
        <f t="shared" si="6"/>
        <v/>
      </c>
      <c r="AV58" s="2" t="str" cm="1">
        <f t="array" ref="AV58">IF(B58="","",SUMPRODUCT(($D$1:$AB$4=$AV$4)*$D58:$AB58))</f>
        <v/>
      </c>
      <c r="AW58" s="15" t="str">
        <f t="shared" si="7"/>
        <v/>
      </c>
      <c r="AX58" s="2" t="str" cm="1">
        <f t="array" ref="AX58">IF(B58="","",SUMPRODUCT(($D$1:$AB$4=$AX$4)*$D58:$AB58))</f>
        <v/>
      </c>
      <c r="AY58" s="15" t="str">
        <f t="shared" si="8"/>
        <v/>
      </c>
      <c r="AZ58" s="2" t="str" cm="1">
        <f t="array" ref="AZ58">IF(B58="","",SUMPRODUCT(($D$1:$AB$4=$AZ$4)*$D58:$AB58))</f>
        <v/>
      </c>
      <c r="BA58" s="15" t="str">
        <f t="shared" si="9"/>
        <v/>
      </c>
      <c r="BB58" s="2" t="str" cm="1">
        <f t="array" ref="BB58">IF(B58="","",SUMPRODUCT(($D$1:$AB$4=$BB$4)*$D58:$AB58))</f>
        <v/>
      </c>
      <c r="BC58" s="15" t="str">
        <f t="shared" si="10"/>
        <v/>
      </c>
      <c r="BD58" s="2" t="str" cm="1">
        <f t="array" ref="BD58">IF(B58="","",SUMPRODUCT(($D$1:$AB$4=$BD$4)*$D58:$AB58))</f>
        <v/>
      </c>
      <c r="BE58" s="15" t="str">
        <f t="shared" si="11"/>
        <v/>
      </c>
      <c r="BF58" s="2" t="str" cm="1">
        <f t="array" ref="BF58">IF(B58="","",SUMPRODUCT(($D$1:$AB$4=$BF$4)*$D58:$AB58))</f>
        <v/>
      </c>
      <c r="BG58" s="15" t="str">
        <f t="shared" si="12"/>
        <v/>
      </c>
      <c r="BH58" s="2" t="str" cm="1">
        <f t="array" ref="BH58">IF(B58="","",SUMPRODUCT(($D$1:$AB$4=$BH$4)*$D58:$AB58))</f>
        <v/>
      </c>
      <c r="BI58" s="15" t="str">
        <f t="shared" si="13"/>
        <v/>
      </c>
      <c r="BJ58" s="2" t="str" cm="1">
        <f t="array" ref="BJ58">IF(B58="","",SUMPRODUCT(($D$1:$AB$4=$BJ$4)*$D58:$AB58))</f>
        <v/>
      </c>
      <c r="BK58" s="15" t="str">
        <f t="shared" si="14"/>
        <v/>
      </c>
      <c r="BL58" s="2" t="str" cm="1">
        <f t="array" ref="BL58">IF(B58="","",SUMPRODUCT(($D$1:$AB$4=$BL$4)*$D58:$AB58))</f>
        <v/>
      </c>
      <c r="BM58" s="15" t="str">
        <f t="shared" si="15"/>
        <v/>
      </c>
      <c r="BN58" s="2" t="str" cm="1">
        <f t="array" ref="BN58">IF(B58="","",SUMPRODUCT(($D$1:$AB$4=$BN$4)*$D58:$AB58))</f>
        <v/>
      </c>
      <c r="BO58" s="15" t="str">
        <f t="shared" si="16"/>
        <v/>
      </c>
      <c r="BP58" s="2" t="str" cm="1">
        <f t="array" ref="BP58">IF(B58="","",SUMPRODUCT(($D$1:$AB$4=$BP$4)*$D58:$AB58))</f>
        <v/>
      </c>
      <c r="BQ58" s="15" t="str">
        <f t="shared" si="17"/>
        <v/>
      </c>
      <c r="BR58" s="2" t="str" cm="1">
        <f t="array" ref="BR58">IF(B58="","",SUMPRODUCT(($D$1:$AB$4=$BR$4)*$D58:$AB58))</f>
        <v/>
      </c>
      <c r="BS58" s="15" t="str">
        <f t="shared" si="18"/>
        <v/>
      </c>
      <c r="BT58" s="2" t="str" cm="1">
        <f t="array" ref="BT58">IF(B58="","",SUMPRODUCT(($D$1:$AB$4=$BT$4)*$D58:$AB58))</f>
        <v/>
      </c>
      <c r="BU58" s="15" t="str">
        <f t="shared" si="19"/>
        <v/>
      </c>
      <c r="BV58" s="2" t="str" cm="1">
        <f t="array" ref="BV58">IF(B58="","",SUMPRODUCT(($D$1:$AB$4=$BV$4)*$D58:$AB58))</f>
        <v/>
      </c>
      <c r="BW58" s="15" t="str">
        <f t="shared" si="20"/>
        <v/>
      </c>
      <c r="BX58" s="2" t="str" cm="1">
        <f t="array" ref="BX58">IF(B58="","",SUMPRODUCT(($D$1:$AB$4=$BX$4)*$D58:$AB58))</f>
        <v/>
      </c>
      <c r="BY58" s="15" t="str">
        <f t="shared" si="21"/>
        <v/>
      </c>
      <c r="BZ58" s="2" t="str" cm="1">
        <f t="array" ref="BZ58">IF(B58="","",SUMPRODUCT(($D$1:$AB$4=$BZ$4)*$D58:$AB58))</f>
        <v/>
      </c>
      <c r="CA58" s="15" t="str">
        <f t="shared" si="22"/>
        <v/>
      </c>
      <c r="CB58" s="2" t="str" cm="1">
        <f t="array" ref="CB58">IF(B58="","",SUMPRODUCT(($D$1:$AB$4=$CB$4)*$D58:$AB58))</f>
        <v/>
      </c>
      <c r="CC58" s="15" t="str">
        <f t="shared" si="23"/>
        <v/>
      </c>
      <c r="CD58" s="2" t="str" cm="1">
        <f t="array" ref="CD58">IF(B58="","",SUMPRODUCT(($D$1:$AB$4=$CD$4)*$D58:$AB58))</f>
        <v/>
      </c>
      <c r="CE58" s="15" t="str">
        <f t="shared" si="24"/>
        <v/>
      </c>
      <c r="CF58" s="2" t="str" cm="1">
        <f t="array" ref="CF58">IF(B58="","",SUMPRODUCT(($D$1:$AB$4=$CF$4)*$D58:$AB58))</f>
        <v/>
      </c>
      <c r="CG58" s="15" t="str">
        <f t="shared" si="25"/>
        <v/>
      </c>
      <c r="CH58" s="2" t="str" cm="1">
        <f t="array" ref="CH58">IF(B58="","",SUMPRODUCT(($D$1:$AB$4=$CH$4)*$D58:$AB58))</f>
        <v/>
      </c>
      <c r="CI58" s="15" t="str">
        <f t="shared" si="26"/>
        <v/>
      </c>
    </row>
    <row r="59" spans="1:87">
      <c r="A59" s="7">
        <v>54</v>
      </c>
      <c r="D59" s="97"/>
      <c r="E59" s="86"/>
      <c r="F59" s="86"/>
      <c r="G59" s="86"/>
      <c r="H59" s="86"/>
      <c r="I59" s="98"/>
      <c r="J59" s="102"/>
      <c r="K59" s="87"/>
      <c r="L59" s="87"/>
      <c r="M59" s="87"/>
      <c r="N59" s="87"/>
      <c r="O59" s="103"/>
      <c r="P59" s="107"/>
      <c r="Q59" s="88"/>
      <c r="R59" s="88"/>
      <c r="S59" s="88"/>
      <c r="T59" s="88"/>
      <c r="U59" s="108"/>
      <c r="V59" s="113"/>
      <c r="W59" s="89"/>
      <c r="X59" s="89"/>
      <c r="Y59" s="89"/>
      <c r="Z59" s="89"/>
      <c r="AA59" s="89"/>
      <c r="AB59" s="169"/>
      <c r="AC59" s="171" t="str">
        <f t="shared" si="27"/>
        <v/>
      </c>
      <c r="AD59" s="172" t="str">
        <f t="shared" si="1"/>
        <v/>
      </c>
      <c r="AL59" s="2" t="str" cm="1">
        <f t="array" ref="AL59">IF(B59="","",SUMPRODUCT(($D$1:$AB$4=$AL$4)*D59:AB59))</f>
        <v/>
      </c>
      <c r="AM59" s="15" t="str">
        <f t="shared" si="2"/>
        <v/>
      </c>
      <c r="AN59" s="2" t="str" cm="1">
        <f t="array" ref="AN59">IF(B59="","",SUMPRODUCT(($D$1:$AB$4=$AN$4)*D59:AB59))</f>
        <v/>
      </c>
      <c r="AO59" s="15" t="str">
        <f t="shared" si="3"/>
        <v/>
      </c>
      <c r="AP59" s="2" t="str" cm="1">
        <f t="array" ref="AP59">IF(B59="","",SUMPRODUCT(($D$1:$AB$4=$AP$4)*D59:AB59))</f>
        <v/>
      </c>
      <c r="AQ59" s="15" t="str">
        <f t="shared" si="4"/>
        <v/>
      </c>
      <c r="AR59" s="2" t="str" cm="1">
        <f t="array" ref="AR59">IF(B59="","",SUMPRODUCT(($D$1:$AB$4=$AR$4)*D59:AB59))</f>
        <v/>
      </c>
      <c r="AS59" s="15" t="str">
        <f t="shared" si="5"/>
        <v/>
      </c>
      <c r="AT59" s="2" t="str" cm="1">
        <f t="array" ref="AT59">IF(B59="","",SUMPRODUCT(($D$1:$AB$4=$AT$4)*$D59:$AB59))</f>
        <v/>
      </c>
      <c r="AU59" s="15" t="str">
        <f t="shared" si="6"/>
        <v/>
      </c>
      <c r="AV59" s="2" t="str" cm="1">
        <f t="array" ref="AV59">IF(B59="","",SUMPRODUCT(($D$1:$AB$4=$AV$4)*$D59:$AB59))</f>
        <v/>
      </c>
      <c r="AW59" s="15" t="str">
        <f t="shared" si="7"/>
        <v/>
      </c>
      <c r="AX59" s="2" t="str" cm="1">
        <f t="array" ref="AX59">IF(B59="","",SUMPRODUCT(($D$1:$AB$4=$AX$4)*$D59:$AB59))</f>
        <v/>
      </c>
      <c r="AY59" s="15" t="str">
        <f t="shared" si="8"/>
        <v/>
      </c>
      <c r="AZ59" s="2" t="str" cm="1">
        <f t="array" ref="AZ59">IF(B59="","",SUMPRODUCT(($D$1:$AB$4=$AZ$4)*$D59:$AB59))</f>
        <v/>
      </c>
      <c r="BA59" s="15" t="str">
        <f t="shared" si="9"/>
        <v/>
      </c>
      <c r="BB59" s="2" t="str" cm="1">
        <f t="array" ref="BB59">IF(B59="","",SUMPRODUCT(($D$1:$AB$4=$BB$4)*$D59:$AB59))</f>
        <v/>
      </c>
      <c r="BC59" s="15" t="str">
        <f t="shared" si="10"/>
        <v/>
      </c>
      <c r="BD59" s="2" t="str" cm="1">
        <f t="array" ref="BD59">IF(B59="","",SUMPRODUCT(($D$1:$AB$4=$BD$4)*$D59:$AB59))</f>
        <v/>
      </c>
      <c r="BE59" s="15" t="str">
        <f t="shared" si="11"/>
        <v/>
      </c>
      <c r="BF59" s="2" t="str" cm="1">
        <f t="array" ref="BF59">IF(B59="","",SUMPRODUCT(($D$1:$AB$4=$BF$4)*$D59:$AB59))</f>
        <v/>
      </c>
      <c r="BG59" s="15" t="str">
        <f t="shared" si="12"/>
        <v/>
      </c>
      <c r="BH59" s="2" t="str" cm="1">
        <f t="array" ref="BH59">IF(B59="","",SUMPRODUCT(($D$1:$AB$4=$BH$4)*$D59:$AB59))</f>
        <v/>
      </c>
      <c r="BI59" s="15" t="str">
        <f t="shared" si="13"/>
        <v/>
      </c>
      <c r="BJ59" s="2" t="str" cm="1">
        <f t="array" ref="BJ59">IF(B59="","",SUMPRODUCT(($D$1:$AB$4=$BJ$4)*$D59:$AB59))</f>
        <v/>
      </c>
      <c r="BK59" s="15" t="str">
        <f t="shared" si="14"/>
        <v/>
      </c>
      <c r="BL59" s="2" t="str" cm="1">
        <f t="array" ref="BL59">IF(B59="","",SUMPRODUCT(($D$1:$AB$4=$BL$4)*$D59:$AB59))</f>
        <v/>
      </c>
      <c r="BM59" s="15" t="str">
        <f t="shared" si="15"/>
        <v/>
      </c>
      <c r="BN59" s="2" t="str" cm="1">
        <f t="array" ref="BN59">IF(B59="","",SUMPRODUCT(($D$1:$AB$4=$BN$4)*$D59:$AB59))</f>
        <v/>
      </c>
      <c r="BO59" s="15" t="str">
        <f t="shared" si="16"/>
        <v/>
      </c>
      <c r="BP59" s="2" t="str" cm="1">
        <f t="array" ref="BP59">IF(B59="","",SUMPRODUCT(($D$1:$AB$4=$BP$4)*$D59:$AB59))</f>
        <v/>
      </c>
      <c r="BQ59" s="15" t="str">
        <f t="shared" si="17"/>
        <v/>
      </c>
      <c r="BR59" s="2" t="str" cm="1">
        <f t="array" ref="BR59">IF(B59="","",SUMPRODUCT(($D$1:$AB$4=$BR$4)*$D59:$AB59))</f>
        <v/>
      </c>
      <c r="BS59" s="15" t="str">
        <f t="shared" si="18"/>
        <v/>
      </c>
      <c r="BT59" s="2" t="str" cm="1">
        <f t="array" ref="BT59">IF(B59="","",SUMPRODUCT(($D$1:$AB$4=$BT$4)*$D59:$AB59))</f>
        <v/>
      </c>
      <c r="BU59" s="15" t="str">
        <f t="shared" si="19"/>
        <v/>
      </c>
      <c r="BV59" s="2" t="str" cm="1">
        <f t="array" ref="BV59">IF(B59="","",SUMPRODUCT(($D$1:$AB$4=$BV$4)*$D59:$AB59))</f>
        <v/>
      </c>
      <c r="BW59" s="15" t="str">
        <f t="shared" si="20"/>
        <v/>
      </c>
      <c r="BX59" s="2" t="str" cm="1">
        <f t="array" ref="BX59">IF(B59="","",SUMPRODUCT(($D$1:$AB$4=$BX$4)*$D59:$AB59))</f>
        <v/>
      </c>
      <c r="BY59" s="15" t="str">
        <f t="shared" si="21"/>
        <v/>
      </c>
      <c r="BZ59" s="2" t="str" cm="1">
        <f t="array" ref="BZ59">IF(B59="","",SUMPRODUCT(($D$1:$AB$4=$BZ$4)*$D59:$AB59))</f>
        <v/>
      </c>
      <c r="CA59" s="15" t="str">
        <f t="shared" si="22"/>
        <v/>
      </c>
      <c r="CB59" s="2" t="str" cm="1">
        <f t="array" ref="CB59">IF(B59="","",SUMPRODUCT(($D$1:$AB$4=$CB$4)*$D59:$AB59))</f>
        <v/>
      </c>
      <c r="CC59" s="15" t="str">
        <f t="shared" si="23"/>
        <v/>
      </c>
      <c r="CD59" s="2" t="str" cm="1">
        <f t="array" ref="CD59">IF(B59="","",SUMPRODUCT(($D$1:$AB$4=$CD$4)*$D59:$AB59))</f>
        <v/>
      </c>
      <c r="CE59" s="15" t="str">
        <f t="shared" si="24"/>
        <v/>
      </c>
      <c r="CF59" s="2" t="str" cm="1">
        <f t="array" ref="CF59">IF(B59="","",SUMPRODUCT(($D$1:$AB$4=$CF$4)*$D59:$AB59))</f>
        <v/>
      </c>
      <c r="CG59" s="15" t="str">
        <f t="shared" si="25"/>
        <v/>
      </c>
      <c r="CH59" s="2" t="str" cm="1">
        <f t="array" ref="CH59">IF(B59="","",SUMPRODUCT(($D$1:$AB$4=$CH$4)*$D59:$AB59))</f>
        <v/>
      </c>
      <c r="CI59" s="15" t="str">
        <f t="shared" si="26"/>
        <v/>
      </c>
    </row>
    <row r="60" spans="1:87">
      <c r="A60" s="6">
        <v>55</v>
      </c>
      <c r="D60" s="97"/>
      <c r="E60" s="86"/>
      <c r="F60" s="86"/>
      <c r="G60" s="86"/>
      <c r="H60" s="86"/>
      <c r="I60" s="98"/>
      <c r="J60" s="102"/>
      <c r="K60" s="87"/>
      <c r="L60" s="87"/>
      <c r="M60" s="87"/>
      <c r="N60" s="87"/>
      <c r="O60" s="103"/>
      <c r="P60" s="107"/>
      <c r="Q60" s="88"/>
      <c r="R60" s="88"/>
      <c r="S60" s="88"/>
      <c r="T60" s="88"/>
      <c r="U60" s="108"/>
      <c r="V60" s="113"/>
      <c r="W60" s="89"/>
      <c r="X60" s="89"/>
      <c r="Y60" s="89"/>
      <c r="Z60" s="89"/>
      <c r="AA60" s="89"/>
      <c r="AB60" s="169"/>
      <c r="AC60" s="171" t="str">
        <f t="shared" si="27"/>
        <v/>
      </c>
      <c r="AD60" s="172" t="str">
        <f t="shared" si="1"/>
        <v/>
      </c>
      <c r="AL60" s="2" t="str" cm="1">
        <f t="array" ref="AL60">IF(B60="","",SUMPRODUCT(($D$1:$AB$4=$AL$4)*D60:AB60))</f>
        <v/>
      </c>
      <c r="AM60" s="15" t="str">
        <f t="shared" si="2"/>
        <v/>
      </c>
      <c r="AN60" s="2" t="str" cm="1">
        <f t="array" ref="AN60">IF(B60="","",SUMPRODUCT(($D$1:$AB$4=$AN$4)*D60:AB60))</f>
        <v/>
      </c>
      <c r="AO60" s="15" t="str">
        <f t="shared" si="3"/>
        <v/>
      </c>
      <c r="AP60" s="2" t="str" cm="1">
        <f t="array" ref="AP60">IF(B60="","",SUMPRODUCT(($D$1:$AB$4=$AP$4)*D60:AB60))</f>
        <v/>
      </c>
      <c r="AQ60" s="15" t="str">
        <f t="shared" si="4"/>
        <v/>
      </c>
      <c r="AR60" s="2" t="str" cm="1">
        <f t="array" ref="AR60">IF(B60="","",SUMPRODUCT(($D$1:$AB$4=$AR$4)*D60:AB60))</f>
        <v/>
      </c>
      <c r="AS60" s="15" t="str">
        <f t="shared" si="5"/>
        <v/>
      </c>
      <c r="AT60" s="2" t="str" cm="1">
        <f t="array" ref="AT60">IF(B60="","",SUMPRODUCT(($D$1:$AB$4=$AT$4)*$D60:$AB60))</f>
        <v/>
      </c>
      <c r="AU60" s="15" t="str">
        <f t="shared" si="6"/>
        <v/>
      </c>
      <c r="AV60" s="2" t="str" cm="1">
        <f t="array" ref="AV60">IF(B60="","",SUMPRODUCT(($D$1:$AB$4=$AV$4)*$D60:$AB60))</f>
        <v/>
      </c>
      <c r="AW60" s="15" t="str">
        <f t="shared" si="7"/>
        <v/>
      </c>
      <c r="AX60" s="2" t="str" cm="1">
        <f t="array" ref="AX60">IF(B60="","",SUMPRODUCT(($D$1:$AB$4=$AX$4)*$D60:$AB60))</f>
        <v/>
      </c>
      <c r="AY60" s="15" t="str">
        <f t="shared" si="8"/>
        <v/>
      </c>
      <c r="AZ60" s="2" t="str" cm="1">
        <f t="array" ref="AZ60">IF(B60="","",SUMPRODUCT(($D$1:$AB$4=$AZ$4)*$D60:$AB60))</f>
        <v/>
      </c>
      <c r="BA60" s="15" t="str">
        <f t="shared" si="9"/>
        <v/>
      </c>
      <c r="BB60" s="2" t="str" cm="1">
        <f t="array" ref="BB60">IF(B60="","",SUMPRODUCT(($D$1:$AB$4=$BB$4)*$D60:$AB60))</f>
        <v/>
      </c>
      <c r="BC60" s="15" t="str">
        <f t="shared" si="10"/>
        <v/>
      </c>
      <c r="BD60" s="2" t="str" cm="1">
        <f t="array" ref="BD60">IF(B60="","",SUMPRODUCT(($D$1:$AB$4=$BD$4)*$D60:$AB60))</f>
        <v/>
      </c>
      <c r="BE60" s="15" t="str">
        <f t="shared" si="11"/>
        <v/>
      </c>
      <c r="BF60" s="2" t="str" cm="1">
        <f t="array" ref="BF60">IF(B60="","",SUMPRODUCT(($D$1:$AB$4=$BF$4)*$D60:$AB60))</f>
        <v/>
      </c>
      <c r="BG60" s="15" t="str">
        <f t="shared" si="12"/>
        <v/>
      </c>
      <c r="BH60" s="2" t="str" cm="1">
        <f t="array" ref="BH60">IF(B60="","",SUMPRODUCT(($D$1:$AB$4=$BH$4)*$D60:$AB60))</f>
        <v/>
      </c>
      <c r="BI60" s="15" t="str">
        <f t="shared" si="13"/>
        <v/>
      </c>
      <c r="BJ60" s="2" t="str" cm="1">
        <f t="array" ref="BJ60">IF(B60="","",SUMPRODUCT(($D$1:$AB$4=$BJ$4)*$D60:$AB60))</f>
        <v/>
      </c>
      <c r="BK60" s="15" t="str">
        <f t="shared" si="14"/>
        <v/>
      </c>
      <c r="BL60" s="2" t="str" cm="1">
        <f t="array" ref="BL60">IF(B60="","",SUMPRODUCT(($D$1:$AB$4=$BL$4)*$D60:$AB60))</f>
        <v/>
      </c>
      <c r="BM60" s="15" t="str">
        <f t="shared" si="15"/>
        <v/>
      </c>
      <c r="BN60" s="2" t="str" cm="1">
        <f t="array" ref="BN60">IF(B60="","",SUMPRODUCT(($D$1:$AB$4=$BN$4)*$D60:$AB60))</f>
        <v/>
      </c>
      <c r="BO60" s="15" t="str">
        <f t="shared" si="16"/>
        <v/>
      </c>
      <c r="BP60" s="2" t="str" cm="1">
        <f t="array" ref="BP60">IF(B60="","",SUMPRODUCT(($D$1:$AB$4=$BP$4)*$D60:$AB60))</f>
        <v/>
      </c>
      <c r="BQ60" s="15" t="str">
        <f t="shared" si="17"/>
        <v/>
      </c>
      <c r="BR60" s="2" t="str" cm="1">
        <f t="array" ref="BR60">IF(B60="","",SUMPRODUCT(($D$1:$AB$4=$BR$4)*$D60:$AB60))</f>
        <v/>
      </c>
      <c r="BS60" s="15" t="str">
        <f t="shared" si="18"/>
        <v/>
      </c>
      <c r="BT60" s="2" t="str" cm="1">
        <f t="array" ref="BT60">IF(B60="","",SUMPRODUCT(($D$1:$AB$4=$BT$4)*$D60:$AB60))</f>
        <v/>
      </c>
      <c r="BU60" s="15" t="str">
        <f t="shared" si="19"/>
        <v/>
      </c>
      <c r="BV60" s="2" t="str" cm="1">
        <f t="array" ref="BV60">IF(B60="","",SUMPRODUCT(($D$1:$AB$4=$BV$4)*$D60:$AB60))</f>
        <v/>
      </c>
      <c r="BW60" s="15" t="str">
        <f t="shared" si="20"/>
        <v/>
      </c>
      <c r="BX60" s="2" t="str" cm="1">
        <f t="array" ref="BX60">IF(B60="","",SUMPRODUCT(($D$1:$AB$4=$BX$4)*$D60:$AB60))</f>
        <v/>
      </c>
      <c r="BY60" s="15" t="str">
        <f t="shared" si="21"/>
        <v/>
      </c>
      <c r="BZ60" s="2" t="str" cm="1">
        <f t="array" ref="BZ60">IF(B60="","",SUMPRODUCT(($D$1:$AB$4=$BZ$4)*$D60:$AB60))</f>
        <v/>
      </c>
      <c r="CA60" s="15" t="str">
        <f t="shared" si="22"/>
        <v/>
      </c>
      <c r="CB60" s="2" t="str" cm="1">
        <f t="array" ref="CB60">IF(B60="","",SUMPRODUCT(($D$1:$AB$4=$CB$4)*$D60:$AB60))</f>
        <v/>
      </c>
      <c r="CC60" s="15" t="str">
        <f t="shared" si="23"/>
        <v/>
      </c>
      <c r="CD60" s="2" t="str" cm="1">
        <f t="array" ref="CD60">IF(B60="","",SUMPRODUCT(($D$1:$AB$4=$CD$4)*$D60:$AB60))</f>
        <v/>
      </c>
      <c r="CE60" s="15" t="str">
        <f t="shared" si="24"/>
        <v/>
      </c>
      <c r="CF60" s="2" t="str" cm="1">
        <f t="array" ref="CF60">IF(B60="","",SUMPRODUCT(($D$1:$AB$4=$CF$4)*$D60:$AB60))</f>
        <v/>
      </c>
      <c r="CG60" s="15" t="str">
        <f t="shared" si="25"/>
        <v/>
      </c>
      <c r="CH60" s="2" t="str" cm="1">
        <f t="array" ref="CH60">IF(B60="","",SUMPRODUCT(($D$1:$AB$4=$CH$4)*$D60:$AB60))</f>
        <v/>
      </c>
      <c r="CI60" s="15" t="str">
        <f t="shared" si="26"/>
        <v/>
      </c>
    </row>
    <row r="61" spans="1:87">
      <c r="A61" s="7">
        <v>56</v>
      </c>
      <c r="D61" s="97"/>
      <c r="E61" s="86"/>
      <c r="F61" s="86"/>
      <c r="G61" s="86"/>
      <c r="H61" s="86"/>
      <c r="I61" s="98"/>
      <c r="J61" s="102"/>
      <c r="K61" s="87"/>
      <c r="L61" s="87"/>
      <c r="M61" s="87"/>
      <c r="N61" s="87"/>
      <c r="O61" s="103"/>
      <c r="P61" s="107"/>
      <c r="Q61" s="88"/>
      <c r="R61" s="88"/>
      <c r="S61" s="88"/>
      <c r="T61" s="88"/>
      <c r="U61" s="108"/>
      <c r="V61" s="113"/>
      <c r="W61" s="89"/>
      <c r="X61" s="89"/>
      <c r="Y61" s="89"/>
      <c r="Z61" s="89"/>
      <c r="AA61" s="89"/>
      <c r="AB61" s="169"/>
      <c r="AC61" s="171" t="str">
        <f t="shared" si="27"/>
        <v/>
      </c>
      <c r="AD61" s="172" t="str">
        <f t="shared" si="1"/>
        <v/>
      </c>
      <c r="AL61" s="2" t="str" cm="1">
        <f t="array" ref="AL61">IF(B61="","",SUMPRODUCT(($D$1:$AB$4=$AL$4)*D61:AB61))</f>
        <v/>
      </c>
      <c r="AM61" s="15" t="str">
        <f t="shared" si="2"/>
        <v/>
      </c>
      <c r="AN61" s="2" t="str" cm="1">
        <f t="array" ref="AN61">IF(B61="","",SUMPRODUCT(($D$1:$AB$4=$AN$4)*D61:AB61))</f>
        <v/>
      </c>
      <c r="AO61" s="15" t="str">
        <f t="shared" si="3"/>
        <v/>
      </c>
      <c r="AP61" s="2" t="str" cm="1">
        <f t="array" ref="AP61">IF(B61="","",SUMPRODUCT(($D$1:$AB$4=$AP$4)*D61:AB61))</f>
        <v/>
      </c>
      <c r="AQ61" s="15" t="str">
        <f t="shared" si="4"/>
        <v/>
      </c>
      <c r="AR61" s="2" t="str" cm="1">
        <f t="array" ref="AR61">IF(B61="","",SUMPRODUCT(($D$1:$AB$4=$AR$4)*D61:AB61))</f>
        <v/>
      </c>
      <c r="AS61" s="15" t="str">
        <f t="shared" si="5"/>
        <v/>
      </c>
      <c r="AT61" s="2" t="str" cm="1">
        <f t="array" ref="AT61">IF(B61="","",SUMPRODUCT(($D$1:$AB$4=$AT$4)*$D61:$AB61))</f>
        <v/>
      </c>
      <c r="AU61" s="15" t="str">
        <f t="shared" si="6"/>
        <v/>
      </c>
      <c r="AV61" s="2" t="str" cm="1">
        <f t="array" ref="AV61">IF(B61="","",SUMPRODUCT(($D$1:$AB$4=$AV$4)*$D61:$AB61))</f>
        <v/>
      </c>
      <c r="AW61" s="15" t="str">
        <f t="shared" si="7"/>
        <v/>
      </c>
      <c r="AX61" s="2" t="str" cm="1">
        <f t="array" ref="AX61">IF(B61="","",SUMPRODUCT(($D$1:$AB$4=$AX$4)*$D61:$AB61))</f>
        <v/>
      </c>
      <c r="AY61" s="15" t="str">
        <f t="shared" si="8"/>
        <v/>
      </c>
      <c r="AZ61" s="2" t="str" cm="1">
        <f t="array" ref="AZ61">IF(B61="","",SUMPRODUCT(($D$1:$AB$4=$AZ$4)*$D61:$AB61))</f>
        <v/>
      </c>
      <c r="BA61" s="15" t="str">
        <f t="shared" si="9"/>
        <v/>
      </c>
      <c r="BB61" s="2" t="str" cm="1">
        <f t="array" ref="BB61">IF(B61="","",SUMPRODUCT(($D$1:$AB$4=$BB$4)*$D61:$AB61))</f>
        <v/>
      </c>
      <c r="BC61" s="15" t="str">
        <f t="shared" si="10"/>
        <v/>
      </c>
      <c r="BD61" s="2" t="str" cm="1">
        <f t="array" ref="BD61">IF(B61="","",SUMPRODUCT(($D$1:$AB$4=$BD$4)*$D61:$AB61))</f>
        <v/>
      </c>
      <c r="BE61" s="15" t="str">
        <f t="shared" si="11"/>
        <v/>
      </c>
      <c r="BF61" s="2" t="str" cm="1">
        <f t="array" ref="BF61">IF(B61="","",SUMPRODUCT(($D$1:$AB$4=$BF$4)*$D61:$AB61))</f>
        <v/>
      </c>
      <c r="BG61" s="15" t="str">
        <f t="shared" si="12"/>
        <v/>
      </c>
      <c r="BH61" s="2" t="str" cm="1">
        <f t="array" ref="BH61">IF(B61="","",SUMPRODUCT(($D$1:$AB$4=$BH$4)*$D61:$AB61))</f>
        <v/>
      </c>
      <c r="BI61" s="15" t="str">
        <f t="shared" si="13"/>
        <v/>
      </c>
      <c r="BJ61" s="2" t="str" cm="1">
        <f t="array" ref="BJ61">IF(B61="","",SUMPRODUCT(($D$1:$AB$4=$BJ$4)*$D61:$AB61))</f>
        <v/>
      </c>
      <c r="BK61" s="15" t="str">
        <f t="shared" si="14"/>
        <v/>
      </c>
      <c r="BL61" s="2" t="str" cm="1">
        <f t="array" ref="BL61">IF(B61="","",SUMPRODUCT(($D$1:$AB$4=$BL$4)*$D61:$AB61))</f>
        <v/>
      </c>
      <c r="BM61" s="15" t="str">
        <f t="shared" si="15"/>
        <v/>
      </c>
      <c r="BN61" s="2" t="str" cm="1">
        <f t="array" ref="BN61">IF(B61="","",SUMPRODUCT(($D$1:$AB$4=$BN$4)*$D61:$AB61))</f>
        <v/>
      </c>
      <c r="BO61" s="15" t="str">
        <f t="shared" si="16"/>
        <v/>
      </c>
      <c r="BP61" s="2" t="str" cm="1">
        <f t="array" ref="BP61">IF(B61="","",SUMPRODUCT(($D$1:$AB$4=$BP$4)*$D61:$AB61))</f>
        <v/>
      </c>
      <c r="BQ61" s="15" t="str">
        <f t="shared" si="17"/>
        <v/>
      </c>
      <c r="BR61" s="2" t="str" cm="1">
        <f t="array" ref="BR61">IF(B61="","",SUMPRODUCT(($D$1:$AB$4=$BR$4)*$D61:$AB61))</f>
        <v/>
      </c>
      <c r="BS61" s="15" t="str">
        <f t="shared" si="18"/>
        <v/>
      </c>
      <c r="BT61" s="2" t="str" cm="1">
        <f t="array" ref="BT61">IF(B61="","",SUMPRODUCT(($D$1:$AB$4=$BT$4)*$D61:$AB61))</f>
        <v/>
      </c>
      <c r="BU61" s="15" t="str">
        <f t="shared" si="19"/>
        <v/>
      </c>
      <c r="BV61" s="2" t="str" cm="1">
        <f t="array" ref="BV61">IF(B61="","",SUMPRODUCT(($D$1:$AB$4=$BV$4)*$D61:$AB61))</f>
        <v/>
      </c>
      <c r="BW61" s="15" t="str">
        <f t="shared" si="20"/>
        <v/>
      </c>
      <c r="BX61" s="2" t="str" cm="1">
        <f t="array" ref="BX61">IF(B61="","",SUMPRODUCT(($D$1:$AB$4=$BX$4)*$D61:$AB61))</f>
        <v/>
      </c>
      <c r="BY61" s="15" t="str">
        <f t="shared" si="21"/>
        <v/>
      </c>
      <c r="BZ61" s="2" t="str" cm="1">
        <f t="array" ref="BZ61">IF(B61="","",SUMPRODUCT(($D$1:$AB$4=$BZ$4)*$D61:$AB61))</f>
        <v/>
      </c>
      <c r="CA61" s="15" t="str">
        <f t="shared" si="22"/>
        <v/>
      </c>
      <c r="CB61" s="2" t="str" cm="1">
        <f t="array" ref="CB61">IF(B61="","",SUMPRODUCT(($D$1:$AB$4=$CB$4)*$D61:$AB61))</f>
        <v/>
      </c>
      <c r="CC61" s="15" t="str">
        <f t="shared" si="23"/>
        <v/>
      </c>
      <c r="CD61" s="2" t="str" cm="1">
        <f t="array" ref="CD61">IF(B61="","",SUMPRODUCT(($D$1:$AB$4=$CD$4)*$D61:$AB61))</f>
        <v/>
      </c>
      <c r="CE61" s="15" t="str">
        <f t="shared" si="24"/>
        <v/>
      </c>
      <c r="CF61" s="2" t="str" cm="1">
        <f t="array" ref="CF61">IF(B61="","",SUMPRODUCT(($D$1:$AB$4=$CF$4)*$D61:$AB61))</f>
        <v/>
      </c>
      <c r="CG61" s="15" t="str">
        <f t="shared" si="25"/>
        <v/>
      </c>
      <c r="CH61" s="2" t="str" cm="1">
        <f t="array" ref="CH61">IF(B61="","",SUMPRODUCT(($D$1:$AB$4=$CH$4)*$D61:$AB61))</f>
        <v/>
      </c>
      <c r="CI61" s="15" t="str">
        <f t="shared" si="26"/>
        <v/>
      </c>
    </row>
    <row r="62" spans="1:87">
      <c r="A62" s="6">
        <v>57</v>
      </c>
      <c r="D62" s="97"/>
      <c r="E62" s="86"/>
      <c r="F62" s="86"/>
      <c r="G62" s="86"/>
      <c r="H62" s="86"/>
      <c r="I62" s="98"/>
      <c r="J62" s="102"/>
      <c r="K62" s="87"/>
      <c r="L62" s="87"/>
      <c r="M62" s="87"/>
      <c r="N62" s="87"/>
      <c r="O62" s="103"/>
      <c r="P62" s="107"/>
      <c r="Q62" s="88"/>
      <c r="R62" s="88"/>
      <c r="S62" s="88"/>
      <c r="T62" s="88"/>
      <c r="U62" s="108"/>
      <c r="V62" s="113"/>
      <c r="W62" s="89"/>
      <c r="X62" s="89"/>
      <c r="Y62" s="89"/>
      <c r="Z62" s="89"/>
      <c r="AA62" s="89"/>
      <c r="AB62" s="169"/>
      <c r="AC62" s="171" t="str">
        <f t="shared" si="27"/>
        <v/>
      </c>
      <c r="AD62" s="172" t="str">
        <f t="shared" si="1"/>
        <v/>
      </c>
      <c r="AL62" s="2" t="str" cm="1">
        <f t="array" ref="AL62">IF(B62="","",SUMPRODUCT(($D$1:$AB$4=$AL$4)*D62:AB62))</f>
        <v/>
      </c>
      <c r="AM62" s="15" t="str">
        <f t="shared" si="2"/>
        <v/>
      </c>
      <c r="AN62" s="2" t="str" cm="1">
        <f t="array" ref="AN62">IF(B62="","",SUMPRODUCT(($D$1:$AB$4=$AN$4)*D62:AB62))</f>
        <v/>
      </c>
      <c r="AO62" s="15" t="str">
        <f t="shared" si="3"/>
        <v/>
      </c>
      <c r="AP62" s="2" t="str" cm="1">
        <f t="array" ref="AP62">IF(B62="","",SUMPRODUCT(($D$1:$AB$4=$AP$4)*D62:AB62))</f>
        <v/>
      </c>
      <c r="AQ62" s="15" t="str">
        <f t="shared" si="4"/>
        <v/>
      </c>
      <c r="AR62" s="2" t="str" cm="1">
        <f t="array" ref="AR62">IF(B62="","",SUMPRODUCT(($D$1:$AB$4=$AR$4)*D62:AB62))</f>
        <v/>
      </c>
      <c r="AS62" s="15" t="str">
        <f t="shared" si="5"/>
        <v/>
      </c>
      <c r="AT62" s="2" t="str" cm="1">
        <f t="array" ref="AT62">IF(B62="","",SUMPRODUCT(($D$1:$AB$4=$AT$4)*$D62:$AB62))</f>
        <v/>
      </c>
      <c r="AU62" s="15" t="str">
        <f t="shared" si="6"/>
        <v/>
      </c>
      <c r="AV62" s="2" t="str" cm="1">
        <f t="array" ref="AV62">IF(B62="","",SUMPRODUCT(($D$1:$AB$4=$AV$4)*$D62:$AB62))</f>
        <v/>
      </c>
      <c r="AW62" s="15" t="str">
        <f t="shared" si="7"/>
        <v/>
      </c>
      <c r="AX62" s="2" t="str" cm="1">
        <f t="array" ref="AX62">IF(B62="","",SUMPRODUCT(($D$1:$AB$4=$AX$4)*$D62:$AB62))</f>
        <v/>
      </c>
      <c r="AY62" s="15" t="str">
        <f t="shared" si="8"/>
        <v/>
      </c>
      <c r="AZ62" s="2" t="str" cm="1">
        <f t="array" ref="AZ62">IF(B62="","",SUMPRODUCT(($D$1:$AB$4=$AZ$4)*$D62:$AB62))</f>
        <v/>
      </c>
      <c r="BA62" s="15" t="str">
        <f t="shared" si="9"/>
        <v/>
      </c>
      <c r="BB62" s="2" t="str" cm="1">
        <f t="array" ref="BB62">IF(B62="","",SUMPRODUCT(($D$1:$AB$4=$BB$4)*$D62:$AB62))</f>
        <v/>
      </c>
      <c r="BC62" s="15" t="str">
        <f t="shared" si="10"/>
        <v/>
      </c>
      <c r="BD62" s="2" t="str" cm="1">
        <f t="array" ref="BD62">IF(B62="","",SUMPRODUCT(($D$1:$AB$4=$BD$4)*$D62:$AB62))</f>
        <v/>
      </c>
      <c r="BE62" s="15" t="str">
        <f t="shared" si="11"/>
        <v/>
      </c>
      <c r="BF62" s="2" t="str" cm="1">
        <f t="array" ref="BF62">IF(B62="","",SUMPRODUCT(($D$1:$AB$4=$BF$4)*$D62:$AB62))</f>
        <v/>
      </c>
      <c r="BG62" s="15" t="str">
        <f t="shared" si="12"/>
        <v/>
      </c>
      <c r="BH62" s="2" t="str" cm="1">
        <f t="array" ref="BH62">IF(B62="","",SUMPRODUCT(($D$1:$AB$4=$BH$4)*$D62:$AB62))</f>
        <v/>
      </c>
      <c r="BI62" s="15" t="str">
        <f t="shared" si="13"/>
        <v/>
      </c>
      <c r="BJ62" s="2" t="str" cm="1">
        <f t="array" ref="BJ62">IF(B62="","",SUMPRODUCT(($D$1:$AB$4=$BJ$4)*$D62:$AB62))</f>
        <v/>
      </c>
      <c r="BK62" s="15" t="str">
        <f t="shared" si="14"/>
        <v/>
      </c>
      <c r="BL62" s="2" t="str" cm="1">
        <f t="array" ref="BL62">IF(B62="","",SUMPRODUCT(($D$1:$AB$4=$BL$4)*$D62:$AB62))</f>
        <v/>
      </c>
      <c r="BM62" s="15" t="str">
        <f t="shared" si="15"/>
        <v/>
      </c>
      <c r="BN62" s="2" t="str" cm="1">
        <f t="array" ref="BN62">IF(B62="","",SUMPRODUCT(($D$1:$AB$4=$BN$4)*$D62:$AB62))</f>
        <v/>
      </c>
      <c r="BO62" s="15" t="str">
        <f t="shared" si="16"/>
        <v/>
      </c>
      <c r="BP62" s="2" t="str" cm="1">
        <f t="array" ref="BP62">IF(B62="","",SUMPRODUCT(($D$1:$AB$4=$BP$4)*$D62:$AB62))</f>
        <v/>
      </c>
      <c r="BQ62" s="15" t="str">
        <f t="shared" si="17"/>
        <v/>
      </c>
      <c r="BR62" s="2" t="str" cm="1">
        <f t="array" ref="BR62">IF(B62="","",SUMPRODUCT(($D$1:$AB$4=$BR$4)*$D62:$AB62))</f>
        <v/>
      </c>
      <c r="BS62" s="15" t="str">
        <f t="shared" si="18"/>
        <v/>
      </c>
      <c r="BT62" s="2" t="str" cm="1">
        <f t="array" ref="BT62">IF(B62="","",SUMPRODUCT(($D$1:$AB$4=$BT$4)*$D62:$AB62))</f>
        <v/>
      </c>
      <c r="BU62" s="15" t="str">
        <f t="shared" si="19"/>
        <v/>
      </c>
      <c r="BV62" s="2" t="str" cm="1">
        <f t="array" ref="BV62">IF(B62="","",SUMPRODUCT(($D$1:$AB$4=$BV$4)*$D62:$AB62))</f>
        <v/>
      </c>
      <c r="BW62" s="15" t="str">
        <f t="shared" si="20"/>
        <v/>
      </c>
      <c r="BX62" s="2" t="str" cm="1">
        <f t="array" ref="BX62">IF(B62="","",SUMPRODUCT(($D$1:$AB$4=$BX$4)*$D62:$AB62))</f>
        <v/>
      </c>
      <c r="BY62" s="15" t="str">
        <f t="shared" si="21"/>
        <v/>
      </c>
      <c r="BZ62" s="2" t="str" cm="1">
        <f t="array" ref="BZ62">IF(B62="","",SUMPRODUCT(($D$1:$AB$4=$BZ$4)*$D62:$AB62))</f>
        <v/>
      </c>
      <c r="CA62" s="15" t="str">
        <f t="shared" si="22"/>
        <v/>
      </c>
      <c r="CB62" s="2" t="str" cm="1">
        <f t="array" ref="CB62">IF(B62="","",SUMPRODUCT(($D$1:$AB$4=$CB$4)*$D62:$AB62))</f>
        <v/>
      </c>
      <c r="CC62" s="15" t="str">
        <f t="shared" si="23"/>
        <v/>
      </c>
      <c r="CD62" s="2" t="str" cm="1">
        <f t="array" ref="CD62">IF(B62="","",SUMPRODUCT(($D$1:$AB$4=$CD$4)*$D62:$AB62))</f>
        <v/>
      </c>
      <c r="CE62" s="15" t="str">
        <f t="shared" si="24"/>
        <v/>
      </c>
      <c r="CF62" s="2" t="str" cm="1">
        <f t="array" ref="CF62">IF(B62="","",SUMPRODUCT(($D$1:$AB$4=$CF$4)*$D62:$AB62))</f>
        <v/>
      </c>
      <c r="CG62" s="15" t="str">
        <f t="shared" si="25"/>
        <v/>
      </c>
      <c r="CH62" s="2" t="str" cm="1">
        <f t="array" ref="CH62">IF(B62="","",SUMPRODUCT(($D$1:$AB$4=$CH$4)*$D62:$AB62))</f>
        <v/>
      </c>
      <c r="CI62" s="15" t="str">
        <f t="shared" si="26"/>
        <v/>
      </c>
    </row>
    <row r="63" spans="1:87">
      <c r="A63" s="7">
        <v>58</v>
      </c>
      <c r="D63" s="97"/>
      <c r="E63" s="86"/>
      <c r="F63" s="86"/>
      <c r="G63" s="86"/>
      <c r="H63" s="86"/>
      <c r="I63" s="98"/>
      <c r="J63" s="102"/>
      <c r="K63" s="87"/>
      <c r="L63" s="87"/>
      <c r="M63" s="87"/>
      <c r="N63" s="87"/>
      <c r="O63" s="103"/>
      <c r="P63" s="107"/>
      <c r="Q63" s="88"/>
      <c r="R63" s="88"/>
      <c r="S63" s="88"/>
      <c r="T63" s="88"/>
      <c r="U63" s="108"/>
      <c r="V63" s="113"/>
      <c r="W63" s="89"/>
      <c r="X63" s="89"/>
      <c r="Y63" s="89"/>
      <c r="Z63" s="89"/>
      <c r="AA63" s="89"/>
      <c r="AB63" s="169"/>
      <c r="AC63" s="171" t="str">
        <f t="shared" si="27"/>
        <v/>
      </c>
      <c r="AD63" s="172" t="str">
        <f t="shared" si="1"/>
        <v/>
      </c>
      <c r="AL63" s="2" t="str" cm="1">
        <f t="array" ref="AL63">IF(B63="","",SUMPRODUCT(($D$1:$AB$4=$AL$4)*D63:AB63))</f>
        <v/>
      </c>
      <c r="AM63" s="15" t="str">
        <f t="shared" si="2"/>
        <v/>
      </c>
      <c r="AN63" s="2" t="str" cm="1">
        <f t="array" ref="AN63">IF(B63="","",SUMPRODUCT(($D$1:$AB$4=$AN$4)*D63:AB63))</f>
        <v/>
      </c>
      <c r="AO63" s="15" t="str">
        <f t="shared" si="3"/>
        <v/>
      </c>
      <c r="AP63" s="2" t="str" cm="1">
        <f t="array" ref="AP63">IF(B63="","",SUMPRODUCT(($D$1:$AB$4=$AP$4)*D63:AB63))</f>
        <v/>
      </c>
      <c r="AQ63" s="15" t="str">
        <f t="shared" si="4"/>
        <v/>
      </c>
      <c r="AR63" s="2" t="str" cm="1">
        <f t="array" ref="AR63">IF(B63="","",SUMPRODUCT(($D$1:$AB$4=$AR$4)*D63:AB63))</f>
        <v/>
      </c>
      <c r="AS63" s="15" t="str">
        <f t="shared" si="5"/>
        <v/>
      </c>
      <c r="AT63" s="2" t="str" cm="1">
        <f t="array" ref="AT63">IF(B63="","",SUMPRODUCT(($D$1:$AB$4=$AT$4)*$D63:$AB63))</f>
        <v/>
      </c>
      <c r="AU63" s="15" t="str">
        <f t="shared" si="6"/>
        <v/>
      </c>
      <c r="AV63" s="2" t="str" cm="1">
        <f t="array" ref="AV63">IF(B63="","",SUMPRODUCT(($D$1:$AB$4=$AV$4)*$D63:$AB63))</f>
        <v/>
      </c>
      <c r="AW63" s="15" t="str">
        <f t="shared" si="7"/>
        <v/>
      </c>
      <c r="AX63" s="2" t="str" cm="1">
        <f t="array" ref="AX63">IF(B63="","",SUMPRODUCT(($D$1:$AB$4=$AX$4)*$D63:$AB63))</f>
        <v/>
      </c>
      <c r="AY63" s="15" t="str">
        <f t="shared" si="8"/>
        <v/>
      </c>
      <c r="AZ63" s="2" t="str" cm="1">
        <f t="array" ref="AZ63">IF(B63="","",SUMPRODUCT(($D$1:$AB$4=$AZ$4)*$D63:$AB63))</f>
        <v/>
      </c>
      <c r="BA63" s="15" t="str">
        <f t="shared" si="9"/>
        <v/>
      </c>
      <c r="BB63" s="2" t="str" cm="1">
        <f t="array" ref="BB63">IF(B63="","",SUMPRODUCT(($D$1:$AB$4=$BB$4)*$D63:$AB63))</f>
        <v/>
      </c>
      <c r="BC63" s="15" t="str">
        <f t="shared" si="10"/>
        <v/>
      </c>
      <c r="BD63" s="2" t="str" cm="1">
        <f t="array" ref="BD63">IF(B63="","",SUMPRODUCT(($D$1:$AB$4=$BD$4)*$D63:$AB63))</f>
        <v/>
      </c>
      <c r="BE63" s="15" t="str">
        <f t="shared" si="11"/>
        <v/>
      </c>
      <c r="BF63" s="2" t="str" cm="1">
        <f t="array" ref="BF63">IF(B63="","",SUMPRODUCT(($D$1:$AB$4=$BF$4)*$D63:$AB63))</f>
        <v/>
      </c>
      <c r="BG63" s="15" t="str">
        <f t="shared" si="12"/>
        <v/>
      </c>
      <c r="BH63" s="2" t="str" cm="1">
        <f t="array" ref="BH63">IF(B63="","",SUMPRODUCT(($D$1:$AB$4=$BH$4)*$D63:$AB63))</f>
        <v/>
      </c>
      <c r="BI63" s="15" t="str">
        <f t="shared" si="13"/>
        <v/>
      </c>
      <c r="BJ63" s="2" t="str" cm="1">
        <f t="array" ref="BJ63">IF(B63="","",SUMPRODUCT(($D$1:$AB$4=$BJ$4)*$D63:$AB63))</f>
        <v/>
      </c>
      <c r="BK63" s="15" t="str">
        <f t="shared" si="14"/>
        <v/>
      </c>
      <c r="BL63" s="2" t="str" cm="1">
        <f t="array" ref="BL63">IF(B63="","",SUMPRODUCT(($D$1:$AB$4=$BL$4)*$D63:$AB63))</f>
        <v/>
      </c>
      <c r="BM63" s="15" t="str">
        <f t="shared" si="15"/>
        <v/>
      </c>
      <c r="BN63" s="2" t="str" cm="1">
        <f t="array" ref="BN63">IF(B63="","",SUMPRODUCT(($D$1:$AB$4=$BN$4)*$D63:$AB63))</f>
        <v/>
      </c>
      <c r="BO63" s="15" t="str">
        <f t="shared" si="16"/>
        <v/>
      </c>
      <c r="BP63" s="2" t="str" cm="1">
        <f t="array" ref="BP63">IF(B63="","",SUMPRODUCT(($D$1:$AB$4=$BP$4)*$D63:$AB63))</f>
        <v/>
      </c>
      <c r="BQ63" s="15" t="str">
        <f t="shared" si="17"/>
        <v/>
      </c>
      <c r="BR63" s="2" t="str" cm="1">
        <f t="array" ref="BR63">IF(B63="","",SUMPRODUCT(($D$1:$AB$4=$BR$4)*$D63:$AB63))</f>
        <v/>
      </c>
      <c r="BS63" s="15" t="str">
        <f t="shared" si="18"/>
        <v/>
      </c>
      <c r="BT63" s="2" t="str" cm="1">
        <f t="array" ref="BT63">IF(B63="","",SUMPRODUCT(($D$1:$AB$4=$BT$4)*$D63:$AB63))</f>
        <v/>
      </c>
      <c r="BU63" s="15" t="str">
        <f t="shared" si="19"/>
        <v/>
      </c>
      <c r="BV63" s="2" t="str" cm="1">
        <f t="array" ref="BV63">IF(B63="","",SUMPRODUCT(($D$1:$AB$4=$BV$4)*$D63:$AB63))</f>
        <v/>
      </c>
      <c r="BW63" s="15" t="str">
        <f t="shared" si="20"/>
        <v/>
      </c>
      <c r="BX63" s="2" t="str" cm="1">
        <f t="array" ref="BX63">IF(B63="","",SUMPRODUCT(($D$1:$AB$4=$BX$4)*$D63:$AB63))</f>
        <v/>
      </c>
      <c r="BY63" s="15" t="str">
        <f t="shared" si="21"/>
        <v/>
      </c>
      <c r="BZ63" s="2" t="str" cm="1">
        <f t="array" ref="BZ63">IF(B63="","",SUMPRODUCT(($D$1:$AB$4=$BZ$4)*$D63:$AB63))</f>
        <v/>
      </c>
      <c r="CA63" s="15" t="str">
        <f t="shared" si="22"/>
        <v/>
      </c>
      <c r="CB63" s="2" t="str" cm="1">
        <f t="array" ref="CB63">IF(B63="","",SUMPRODUCT(($D$1:$AB$4=$CB$4)*$D63:$AB63))</f>
        <v/>
      </c>
      <c r="CC63" s="15" t="str">
        <f t="shared" si="23"/>
        <v/>
      </c>
      <c r="CD63" s="2" t="str" cm="1">
        <f t="array" ref="CD63">IF(B63="","",SUMPRODUCT(($D$1:$AB$4=$CD$4)*$D63:$AB63))</f>
        <v/>
      </c>
      <c r="CE63" s="15" t="str">
        <f t="shared" si="24"/>
        <v/>
      </c>
      <c r="CF63" s="2" t="str" cm="1">
        <f t="array" ref="CF63">IF(B63="","",SUMPRODUCT(($D$1:$AB$4=$CF$4)*$D63:$AB63))</f>
        <v/>
      </c>
      <c r="CG63" s="15" t="str">
        <f t="shared" si="25"/>
        <v/>
      </c>
      <c r="CH63" s="2" t="str" cm="1">
        <f t="array" ref="CH63">IF(B63="","",SUMPRODUCT(($D$1:$AB$4=$CH$4)*$D63:$AB63))</f>
        <v/>
      </c>
      <c r="CI63" s="15" t="str">
        <f t="shared" si="26"/>
        <v/>
      </c>
    </row>
    <row r="64" spans="1:87">
      <c r="A64" s="6">
        <v>59</v>
      </c>
      <c r="D64" s="97"/>
      <c r="E64" s="86"/>
      <c r="F64" s="86"/>
      <c r="G64" s="86"/>
      <c r="H64" s="86"/>
      <c r="I64" s="98"/>
      <c r="J64" s="102"/>
      <c r="K64" s="87"/>
      <c r="L64" s="87"/>
      <c r="M64" s="87"/>
      <c r="N64" s="87"/>
      <c r="O64" s="103"/>
      <c r="P64" s="107"/>
      <c r="Q64" s="88"/>
      <c r="R64" s="88"/>
      <c r="S64" s="88"/>
      <c r="T64" s="88"/>
      <c r="U64" s="108"/>
      <c r="V64" s="113"/>
      <c r="W64" s="89"/>
      <c r="X64" s="89"/>
      <c r="Y64" s="89"/>
      <c r="Z64" s="89"/>
      <c r="AA64" s="89"/>
      <c r="AB64" s="169"/>
      <c r="AC64" s="171" t="str">
        <f t="shared" si="27"/>
        <v/>
      </c>
      <c r="AD64" s="172" t="str">
        <f t="shared" si="1"/>
        <v/>
      </c>
      <c r="AL64" s="2" t="str" cm="1">
        <f t="array" ref="AL64">IF(B64="","",SUMPRODUCT(($D$1:$AB$4=$AL$4)*D64:AB64))</f>
        <v/>
      </c>
      <c r="AM64" s="15" t="str">
        <f t="shared" si="2"/>
        <v/>
      </c>
      <c r="AN64" s="2" t="str" cm="1">
        <f t="array" ref="AN64">IF(B64="","",SUMPRODUCT(($D$1:$AB$4=$AN$4)*D64:AB64))</f>
        <v/>
      </c>
      <c r="AO64" s="15" t="str">
        <f t="shared" si="3"/>
        <v/>
      </c>
      <c r="AP64" s="2" t="str" cm="1">
        <f t="array" ref="AP64">IF(B64="","",SUMPRODUCT(($D$1:$AB$4=$AP$4)*D64:AB64))</f>
        <v/>
      </c>
      <c r="AQ64" s="15" t="str">
        <f t="shared" si="4"/>
        <v/>
      </c>
      <c r="AR64" s="2" t="str" cm="1">
        <f t="array" ref="AR64">IF(B64="","",SUMPRODUCT(($D$1:$AB$4=$AR$4)*D64:AB64))</f>
        <v/>
      </c>
      <c r="AS64" s="15" t="str">
        <f t="shared" si="5"/>
        <v/>
      </c>
      <c r="AT64" s="2" t="str" cm="1">
        <f t="array" ref="AT64">IF(B64="","",SUMPRODUCT(($D$1:$AB$4=$AT$4)*$D64:$AB64))</f>
        <v/>
      </c>
      <c r="AU64" s="15" t="str">
        <f t="shared" si="6"/>
        <v/>
      </c>
      <c r="AV64" s="2" t="str" cm="1">
        <f t="array" ref="AV64">IF(B64="","",SUMPRODUCT(($D$1:$AB$4=$AV$4)*$D64:$AB64))</f>
        <v/>
      </c>
      <c r="AW64" s="15" t="str">
        <f t="shared" si="7"/>
        <v/>
      </c>
      <c r="AX64" s="2" t="str" cm="1">
        <f t="array" ref="AX64">IF(B64="","",SUMPRODUCT(($D$1:$AB$4=$AX$4)*$D64:$AB64))</f>
        <v/>
      </c>
      <c r="AY64" s="15" t="str">
        <f t="shared" si="8"/>
        <v/>
      </c>
      <c r="AZ64" s="2" t="str" cm="1">
        <f t="array" ref="AZ64">IF(B64="","",SUMPRODUCT(($D$1:$AB$4=$AZ$4)*$D64:$AB64))</f>
        <v/>
      </c>
      <c r="BA64" s="15" t="str">
        <f t="shared" si="9"/>
        <v/>
      </c>
      <c r="BB64" s="2" t="str" cm="1">
        <f t="array" ref="BB64">IF(B64="","",SUMPRODUCT(($D$1:$AB$4=$BB$4)*$D64:$AB64))</f>
        <v/>
      </c>
      <c r="BC64" s="15" t="str">
        <f t="shared" si="10"/>
        <v/>
      </c>
      <c r="BD64" s="2" t="str" cm="1">
        <f t="array" ref="BD64">IF(B64="","",SUMPRODUCT(($D$1:$AB$4=$BD$4)*$D64:$AB64))</f>
        <v/>
      </c>
      <c r="BE64" s="15" t="str">
        <f t="shared" si="11"/>
        <v/>
      </c>
      <c r="BF64" s="2" t="str" cm="1">
        <f t="array" ref="BF64">IF(B64="","",SUMPRODUCT(($D$1:$AB$4=$BF$4)*$D64:$AB64))</f>
        <v/>
      </c>
      <c r="BG64" s="15" t="str">
        <f t="shared" si="12"/>
        <v/>
      </c>
      <c r="BH64" s="2" t="str" cm="1">
        <f t="array" ref="BH64">IF(B64="","",SUMPRODUCT(($D$1:$AB$4=$BH$4)*$D64:$AB64))</f>
        <v/>
      </c>
      <c r="BI64" s="15" t="str">
        <f t="shared" si="13"/>
        <v/>
      </c>
      <c r="BJ64" s="2" t="str" cm="1">
        <f t="array" ref="BJ64">IF(B64="","",SUMPRODUCT(($D$1:$AB$4=$BJ$4)*$D64:$AB64))</f>
        <v/>
      </c>
      <c r="BK64" s="15" t="str">
        <f t="shared" si="14"/>
        <v/>
      </c>
      <c r="BL64" s="2" t="str" cm="1">
        <f t="array" ref="BL64">IF(B64="","",SUMPRODUCT(($D$1:$AB$4=$BL$4)*$D64:$AB64))</f>
        <v/>
      </c>
      <c r="BM64" s="15" t="str">
        <f t="shared" si="15"/>
        <v/>
      </c>
      <c r="BN64" s="2" t="str" cm="1">
        <f t="array" ref="BN64">IF(B64="","",SUMPRODUCT(($D$1:$AB$4=$BN$4)*$D64:$AB64))</f>
        <v/>
      </c>
      <c r="BO64" s="15" t="str">
        <f t="shared" si="16"/>
        <v/>
      </c>
      <c r="BP64" s="2" t="str" cm="1">
        <f t="array" ref="BP64">IF(B64="","",SUMPRODUCT(($D$1:$AB$4=$BP$4)*$D64:$AB64))</f>
        <v/>
      </c>
      <c r="BQ64" s="15" t="str">
        <f t="shared" si="17"/>
        <v/>
      </c>
      <c r="BR64" s="2" t="str" cm="1">
        <f t="array" ref="BR64">IF(B64="","",SUMPRODUCT(($D$1:$AB$4=$BR$4)*$D64:$AB64))</f>
        <v/>
      </c>
      <c r="BS64" s="15" t="str">
        <f t="shared" si="18"/>
        <v/>
      </c>
      <c r="BT64" s="2" t="str" cm="1">
        <f t="array" ref="BT64">IF(B64="","",SUMPRODUCT(($D$1:$AB$4=$BT$4)*$D64:$AB64))</f>
        <v/>
      </c>
      <c r="BU64" s="15" t="str">
        <f t="shared" si="19"/>
        <v/>
      </c>
      <c r="BV64" s="2" t="str" cm="1">
        <f t="array" ref="BV64">IF(B64="","",SUMPRODUCT(($D$1:$AB$4=$BV$4)*$D64:$AB64))</f>
        <v/>
      </c>
      <c r="BW64" s="15" t="str">
        <f t="shared" si="20"/>
        <v/>
      </c>
      <c r="BX64" s="2" t="str" cm="1">
        <f t="array" ref="BX64">IF(B64="","",SUMPRODUCT(($D$1:$AB$4=$BX$4)*$D64:$AB64))</f>
        <v/>
      </c>
      <c r="BY64" s="15" t="str">
        <f t="shared" si="21"/>
        <v/>
      </c>
      <c r="BZ64" s="2" t="str" cm="1">
        <f t="array" ref="BZ64">IF(B64="","",SUMPRODUCT(($D$1:$AB$4=$BZ$4)*$D64:$AB64))</f>
        <v/>
      </c>
      <c r="CA64" s="15" t="str">
        <f t="shared" si="22"/>
        <v/>
      </c>
      <c r="CB64" s="2" t="str" cm="1">
        <f t="array" ref="CB64">IF(B64="","",SUMPRODUCT(($D$1:$AB$4=$CB$4)*$D64:$AB64))</f>
        <v/>
      </c>
      <c r="CC64" s="15" t="str">
        <f t="shared" si="23"/>
        <v/>
      </c>
      <c r="CD64" s="2" t="str" cm="1">
        <f t="array" ref="CD64">IF(B64="","",SUMPRODUCT(($D$1:$AB$4=$CD$4)*$D64:$AB64))</f>
        <v/>
      </c>
      <c r="CE64" s="15" t="str">
        <f t="shared" si="24"/>
        <v/>
      </c>
      <c r="CF64" s="2" t="str" cm="1">
        <f t="array" ref="CF64">IF(B64="","",SUMPRODUCT(($D$1:$AB$4=$CF$4)*$D64:$AB64))</f>
        <v/>
      </c>
      <c r="CG64" s="15" t="str">
        <f t="shared" si="25"/>
        <v/>
      </c>
      <c r="CH64" s="2" t="str" cm="1">
        <f t="array" ref="CH64">IF(B64="","",SUMPRODUCT(($D$1:$AB$4=$CH$4)*$D64:$AB64))</f>
        <v/>
      </c>
      <c r="CI64" s="15" t="str">
        <f t="shared" si="26"/>
        <v/>
      </c>
    </row>
    <row r="65" spans="1:87">
      <c r="A65" s="7">
        <v>60</v>
      </c>
      <c r="D65" s="97"/>
      <c r="E65" s="86"/>
      <c r="F65" s="86"/>
      <c r="G65" s="86"/>
      <c r="H65" s="86"/>
      <c r="I65" s="98"/>
      <c r="J65" s="102"/>
      <c r="K65" s="87"/>
      <c r="L65" s="87"/>
      <c r="M65" s="87"/>
      <c r="N65" s="87"/>
      <c r="O65" s="103"/>
      <c r="P65" s="107"/>
      <c r="Q65" s="88"/>
      <c r="R65" s="88"/>
      <c r="S65" s="88"/>
      <c r="T65" s="88"/>
      <c r="U65" s="108"/>
      <c r="V65" s="113"/>
      <c r="W65" s="89"/>
      <c r="X65" s="89"/>
      <c r="Y65" s="89"/>
      <c r="Z65" s="89"/>
      <c r="AA65" s="89"/>
      <c r="AB65" s="169"/>
      <c r="AC65" s="171" t="str">
        <f t="shared" si="27"/>
        <v/>
      </c>
      <c r="AD65" s="172" t="str">
        <f t="shared" si="1"/>
        <v/>
      </c>
      <c r="AL65" s="2" t="str" cm="1">
        <f t="array" ref="AL65">IF(B65="","",SUMPRODUCT(($D$1:$AB$4=$AL$4)*D65:AB65))</f>
        <v/>
      </c>
      <c r="AM65" s="15" t="str">
        <f t="shared" si="2"/>
        <v/>
      </c>
      <c r="AN65" s="2" t="str" cm="1">
        <f t="array" ref="AN65">IF(B65="","",SUMPRODUCT(($D$1:$AB$4=$AN$4)*D65:AB65))</f>
        <v/>
      </c>
      <c r="AO65" s="15" t="str">
        <f t="shared" si="3"/>
        <v/>
      </c>
      <c r="AP65" s="2" t="str" cm="1">
        <f t="array" ref="AP65">IF(B65="","",SUMPRODUCT(($D$1:$AB$4=$AP$4)*D65:AB65))</f>
        <v/>
      </c>
      <c r="AQ65" s="15" t="str">
        <f t="shared" si="4"/>
        <v/>
      </c>
      <c r="AR65" s="2" t="str" cm="1">
        <f t="array" ref="AR65">IF(B65="","",SUMPRODUCT(($D$1:$AB$4=$AR$4)*D65:AB65))</f>
        <v/>
      </c>
      <c r="AS65" s="15" t="str">
        <f t="shared" si="5"/>
        <v/>
      </c>
      <c r="AT65" s="2" t="str" cm="1">
        <f t="array" ref="AT65">IF(B65="","",SUMPRODUCT(($D$1:$AB$4=$AT$4)*$D65:$AB65))</f>
        <v/>
      </c>
      <c r="AU65" s="15" t="str">
        <f t="shared" si="6"/>
        <v/>
      </c>
      <c r="AV65" s="2" t="str" cm="1">
        <f t="array" ref="AV65">IF(B65="","",SUMPRODUCT(($D$1:$AB$4=$AV$4)*$D65:$AB65))</f>
        <v/>
      </c>
      <c r="AW65" s="15" t="str">
        <f t="shared" si="7"/>
        <v/>
      </c>
      <c r="AX65" s="2" t="str" cm="1">
        <f t="array" ref="AX65">IF(B65="","",SUMPRODUCT(($D$1:$AB$4=$AX$4)*$D65:$AB65))</f>
        <v/>
      </c>
      <c r="AY65" s="15" t="str">
        <f t="shared" si="8"/>
        <v/>
      </c>
      <c r="AZ65" s="2" t="str" cm="1">
        <f t="array" ref="AZ65">IF(B65="","",SUMPRODUCT(($D$1:$AB$4=$AZ$4)*$D65:$AB65))</f>
        <v/>
      </c>
      <c r="BA65" s="15" t="str">
        <f t="shared" si="9"/>
        <v/>
      </c>
      <c r="BB65" s="2" t="str" cm="1">
        <f t="array" ref="BB65">IF(B65="","",SUMPRODUCT(($D$1:$AB$4=$BB$4)*$D65:$AB65))</f>
        <v/>
      </c>
      <c r="BC65" s="15" t="str">
        <f t="shared" si="10"/>
        <v/>
      </c>
      <c r="BD65" s="2" t="str" cm="1">
        <f t="array" ref="BD65">IF(B65="","",SUMPRODUCT(($D$1:$AB$4=$BD$4)*$D65:$AB65))</f>
        <v/>
      </c>
      <c r="BE65" s="15" t="str">
        <f t="shared" si="11"/>
        <v/>
      </c>
      <c r="BF65" s="2" t="str" cm="1">
        <f t="array" ref="BF65">IF(B65="","",SUMPRODUCT(($D$1:$AB$4=$BF$4)*$D65:$AB65))</f>
        <v/>
      </c>
      <c r="BG65" s="15" t="str">
        <f t="shared" si="12"/>
        <v/>
      </c>
      <c r="BH65" s="2" t="str" cm="1">
        <f t="array" ref="BH65">IF(B65="","",SUMPRODUCT(($D$1:$AB$4=$BH$4)*$D65:$AB65))</f>
        <v/>
      </c>
      <c r="BI65" s="15" t="str">
        <f t="shared" si="13"/>
        <v/>
      </c>
      <c r="BJ65" s="2" t="str" cm="1">
        <f t="array" ref="BJ65">IF(B65="","",SUMPRODUCT(($D$1:$AB$4=$BJ$4)*$D65:$AB65))</f>
        <v/>
      </c>
      <c r="BK65" s="15" t="str">
        <f t="shared" si="14"/>
        <v/>
      </c>
      <c r="BL65" s="2" t="str" cm="1">
        <f t="array" ref="BL65">IF(B65="","",SUMPRODUCT(($D$1:$AB$4=$BL$4)*$D65:$AB65))</f>
        <v/>
      </c>
      <c r="BM65" s="15" t="str">
        <f t="shared" si="15"/>
        <v/>
      </c>
      <c r="BN65" s="2" t="str" cm="1">
        <f t="array" ref="BN65">IF(B65="","",SUMPRODUCT(($D$1:$AB$4=$BN$4)*$D65:$AB65))</f>
        <v/>
      </c>
      <c r="BO65" s="15" t="str">
        <f t="shared" si="16"/>
        <v/>
      </c>
      <c r="BP65" s="2" t="str" cm="1">
        <f t="array" ref="BP65">IF(B65="","",SUMPRODUCT(($D$1:$AB$4=$BP$4)*$D65:$AB65))</f>
        <v/>
      </c>
      <c r="BQ65" s="15" t="str">
        <f t="shared" si="17"/>
        <v/>
      </c>
      <c r="BR65" s="2" t="str" cm="1">
        <f t="array" ref="BR65">IF(B65="","",SUMPRODUCT(($D$1:$AB$4=$BR$4)*$D65:$AB65))</f>
        <v/>
      </c>
      <c r="BS65" s="15" t="str">
        <f t="shared" si="18"/>
        <v/>
      </c>
      <c r="BT65" s="2" t="str" cm="1">
        <f t="array" ref="BT65">IF(B65="","",SUMPRODUCT(($D$1:$AB$4=$BT$4)*$D65:$AB65))</f>
        <v/>
      </c>
      <c r="BU65" s="15" t="str">
        <f t="shared" si="19"/>
        <v/>
      </c>
      <c r="BV65" s="2" t="str" cm="1">
        <f t="array" ref="BV65">IF(B65="","",SUMPRODUCT(($D$1:$AB$4=$BV$4)*$D65:$AB65))</f>
        <v/>
      </c>
      <c r="BW65" s="15" t="str">
        <f t="shared" si="20"/>
        <v/>
      </c>
      <c r="BX65" s="2" t="str" cm="1">
        <f t="array" ref="BX65">IF(B65="","",SUMPRODUCT(($D$1:$AB$4=$BX$4)*$D65:$AB65))</f>
        <v/>
      </c>
      <c r="BY65" s="15" t="str">
        <f t="shared" si="21"/>
        <v/>
      </c>
      <c r="BZ65" s="2" t="str" cm="1">
        <f t="array" ref="BZ65">IF(B65="","",SUMPRODUCT(($D$1:$AB$4=$BZ$4)*$D65:$AB65))</f>
        <v/>
      </c>
      <c r="CA65" s="15" t="str">
        <f t="shared" si="22"/>
        <v/>
      </c>
      <c r="CB65" s="2" t="str" cm="1">
        <f t="array" ref="CB65">IF(B65="","",SUMPRODUCT(($D$1:$AB$4=$CB$4)*$D65:$AB65))</f>
        <v/>
      </c>
      <c r="CC65" s="15" t="str">
        <f t="shared" si="23"/>
        <v/>
      </c>
      <c r="CD65" s="2" t="str" cm="1">
        <f t="array" ref="CD65">IF(B65="","",SUMPRODUCT(($D$1:$AB$4=$CD$4)*$D65:$AB65))</f>
        <v/>
      </c>
      <c r="CE65" s="15" t="str">
        <f t="shared" si="24"/>
        <v/>
      </c>
      <c r="CF65" s="2" t="str" cm="1">
        <f t="array" ref="CF65">IF(B65="","",SUMPRODUCT(($D$1:$AB$4=$CF$4)*$D65:$AB65))</f>
        <v/>
      </c>
      <c r="CG65" s="15" t="str">
        <f t="shared" si="25"/>
        <v/>
      </c>
      <c r="CH65" s="2" t="str" cm="1">
        <f t="array" ref="CH65">IF(B65="","",SUMPRODUCT(($D$1:$AB$4=$CH$4)*$D65:$AB65))</f>
        <v/>
      </c>
      <c r="CI65" s="15" t="str">
        <f t="shared" si="26"/>
        <v/>
      </c>
    </row>
    <row r="66" spans="1:87">
      <c r="A66" s="6">
        <v>61</v>
      </c>
      <c r="D66" s="97"/>
      <c r="E66" s="86"/>
      <c r="F66" s="86"/>
      <c r="G66" s="86"/>
      <c r="H66" s="86"/>
      <c r="I66" s="98"/>
      <c r="J66" s="102"/>
      <c r="K66" s="87"/>
      <c r="L66" s="87"/>
      <c r="M66" s="87"/>
      <c r="N66" s="87"/>
      <c r="O66" s="103"/>
      <c r="P66" s="107"/>
      <c r="Q66" s="88"/>
      <c r="R66" s="88"/>
      <c r="S66" s="88"/>
      <c r="T66" s="88"/>
      <c r="U66" s="108"/>
      <c r="V66" s="113"/>
      <c r="W66" s="89"/>
      <c r="X66" s="89"/>
      <c r="Y66" s="89"/>
      <c r="Z66" s="89"/>
      <c r="AA66" s="89"/>
      <c r="AB66" s="169"/>
      <c r="AC66" s="171" t="str">
        <f t="shared" si="27"/>
        <v/>
      </c>
      <c r="AD66" s="172" t="str">
        <f t="shared" si="1"/>
        <v/>
      </c>
      <c r="AL66" s="2" t="str" cm="1">
        <f t="array" ref="AL66">IF(B66="","",SUMPRODUCT(($D$1:$AB$4=$AL$4)*D66:AB66))</f>
        <v/>
      </c>
      <c r="AM66" s="15" t="str">
        <f t="shared" si="2"/>
        <v/>
      </c>
      <c r="AN66" s="2" t="str" cm="1">
        <f t="array" ref="AN66">IF(B66="","",SUMPRODUCT(($D$1:$AB$4=$AN$4)*D66:AB66))</f>
        <v/>
      </c>
      <c r="AO66" s="15" t="str">
        <f t="shared" si="3"/>
        <v/>
      </c>
      <c r="AP66" s="2" t="str" cm="1">
        <f t="array" ref="AP66">IF(B66="","",SUMPRODUCT(($D$1:$AB$4=$AP$4)*D66:AB66))</f>
        <v/>
      </c>
      <c r="AQ66" s="15" t="str">
        <f t="shared" si="4"/>
        <v/>
      </c>
      <c r="AR66" s="2" t="str" cm="1">
        <f t="array" ref="AR66">IF(B66="","",SUMPRODUCT(($D$1:$AB$4=$AR$4)*D66:AB66))</f>
        <v/>
      </c>
      <c r="AS66" s="15" t="str">
        <f t="shared" si="5"/>
        <v/>
      </c>
      <c r="AT66" s="2" t="str" cm="1">
        <f t="array" ref="AT66">IF(B66="","",SUMPRODUCT(($D$1:$AB$4=$AT$4)*$D66:$AB66))</f>
        <v/>
      </c>
      <c r="AU66" s="15" t="str">
        <f t="shared" si="6"/>
        <v/>
      </c>
      <c r="AV66" s="2" t="str" cm="1">
        <f t="array" ref="AV66">IF(B66="","",SUMPRODUCT(($D$1:$AB$4=$AV$4)*$D66:$AB66))</f>
        <v/>
      </c>
      <c r="AW66" s="15" t="str">
        <f t="shared" si="7"/>
        <v/>
      </c>
      <c r="AX66" s="2" t="str" cm="1">
        <f t="array" ref="AX66">IF(B66="","",SUMPRODUCT(($D$1:$AB$4=$AX$4)*$D66:$AB66))</f>
        <v/>
      </c>
      <c r="AY66" s="15" t="str">
        <f t="shared" si="8"/>
        <v/>
      </c>
      <c r="AZ66" s="2" t="str" cm="1">
        <f t="array" ref="AZ66">IF(B66="","",SUMPRODUCT(($D$1:$AB$4=$AZ$4)*$D66:$AB66))</f>
        <v/>
      </c>
      <c r="BA66" s="15" t="str">
        <f t="shared" si="9"/>
        <v/>
      </c>
      <c r="BB66" s="2" t="str" cm="1">
        <f t="array" ref="BB66">IF(B66="","",SUMPRODUCT(($D$1:$AB$4=$BB$4)*$D66:$AB66))</f>
        <v/>
      </c>
      <c r="BC66" s="15" t="str">
        <f t="shared" si="10"/>
        <v/>
      </c>
      <c r="BD66" s="2" t="str" cm="1">
        <f t="array" ref="BD66">IF(B66="","",SUMPRODUCT(($D$1:$AB$4=$BD$4)*$D66:$AB66))</f>
        <v/>
      </c>
      <c r="BE66" s="15" t="str">
        <f t="shared" si="11"/>
        <v/>
      </c>
      <c r="BF66" s="2" t="str" cm="1">
        <f t="array" ref="BF66">IF(B66="","",SUMPRODUCT(($D$1:$AB$4=$BF$4)*$D66:$AB66))</f>
        <v/>
      </c>
      <c r="BG66" s="15" t="str">
        <f t="shared" si="12"/>
        <v/>
      </c>
      <c r="BH66" s="2" t="str" cm="1">
        <f t="array" ref="BH66">IF(B66="","",SUMPRODUCT(($D$1:$AB$4=$BH$4)*$D66:$AB66))</f>
        <v/>
      </c>
      <c r="BI66" s="15" t="str">
        <f t="shared" si="13"/>
        <v/>
      </c>
      <c r="BJ66" s="2" t="str" cm="1">
        <f t="array" ref="BJ66">IF(B66="","",SUMPRODUCT(($D$1:$AB$4=$BJ$4)*$D66:$AB66))</f>
        <v/>
      </c>
      <c r="BK66" s="15" t="str">
        <f t="shared" si="14"/>
        <v/>
      </c>
      <c r="BL66" s="2" t="str" cm="1">
        <f t="array" ref="BL66">IF(B66="","",SUMPRODUCT(($D$1:$AB$4=$BL$4)*$D66:$AB66))</f>
        <v/>
      </c>
      <c r="BM66" s="15" t="str">
        <f t="shared" si="15"/>
        <v/>
      </c>
      <c r="BN66" s="2" t="str" cm="1">
        <f t="array" ref="BN66">IF(B66="","",SUMPRODUCT(($D$1:$AB$4=$BN$4)*$D66:$AB66))</f>
        <v/>
      </c>
      <c r="BO66" s="15" t="str">
        <f t="shared" si="16"/>
        <v/>
      </c>
      <c r="BP66" s="2" t="str" cm="1">
        <f t="array" ref="BP66">IF(B66="","",SUMPRODUCT(($D$1:$AB$4=$BP$4)*$D66:$AB66))</f>
        <v/>
      </c>
      <c r="BQ66" s="15" t="str">
        <f t="shared" si="17"/>
        <v/>
      </c>
      <c r="BR66" s="2" t="str" cm="1">
        <f t="array" ref="BR66">IF(B66="","",SUMPRODUCT(($D$1:$AB$4=$BR$4)*$D66:$AB66))</f>
        <v/>
      </c>
      <c r="BS66" s="15" t="str">
        <f t="shared" si="18"/>
        <v/>
      </c>
      <c r="BT66" s="2" t="str" cm="1">
        <f t="array" ref="BT66">IF(B66="","",SUMPRODUCT(($D$1:$AB$4=$BT$4)*$D66:$AB66))</f>
        <v/>
      </c>
      <c r="BU66" s="15" t="str">
        <f t="shared" si="19"/>
        <v/>
      </c>
      <c r="BV66" s="2" t="str" cm="1">
        <f t="array" ref="BV66">IF(B66="","",SUMPRODUCT(($D$1:$AB$4=$BV$4)*$D66:$AB66))</f>
        <v/>
      </c>
      <c r="BW66" s="15" t="str">
        <f t="shared" si="20"/>
        <v/>
      </c>
      <c r="BX66" s="2" t="str" cm="1">
        <f t="array" ref="BX66">IF(B66="","",SUMPRODUCT(($D$1:$AB$4=$BX$4)*$D66:$AB66))</f>
        <v/>
      </c>
      <c r="BY66" s="15" t="str">
        <f t="shared" si="21"/>
        <v/>
      </c>
      <c r="BZ66" s="2" t="str" cm="1">
        <f t="array" ref="BZ66">IF(B66="","",SUMPRODUCT(($D$1:$AB$4=$BZ$4)*$D66:$AB66))</f>
        <v/>
      </c>
      <c r="CA66" s="15" t="str">
        <f t="shared" si="22"/>
        <v/>
      </c>
      <c r="CB66" s="2" t="str" cm="1">
        <f t="array" ref="CB66">IF(B66="","",SUMPRODUCT(($D$1:$AB$4=$CB$4)*$D66:$AB66))</f>
        <v/>
      </c>
      <c r="CC66" s="15" t="str">
        <f t="shared" si="23"/>
        <v/>
      </c>
      <c r="CD66" s="2" t="str" cm="1">
        <f t="array" ref="CD66">IF(B66="","",SUMPRODUCT(($D$1:$AB$4=$CD$4)*$D66:$AB66))</f>
        <v/>
      </c>
      <c r="CE66" s="15" t="str">
        <f t="shared" si="24"/>
        <v/>
      </c>
      <c r="CF66" s="2" t="str" cm="1">
        <f t="array" ref="CF66">IF(B66="","",SUMPRODUCT(($D$1:$AB$4=$CF$4)*$D66:$AB66))</f>
        <v/>
      </c>
      <c r="CG66" s="15" t="str">
        <f t="shared" si="25"/>
        <v/>
      </c>
      <c r="CH66" s="2" t="str" cm="1">
        <f t="array" ref="CH66">IF(B66="","",SUMPRODUCT(($D$1:$AB$4=$CH$4)*$D66:$AB66))</f>
        <v/>
      </c>
      <c r="CI66" s="15" t="str">
        <f t="shared" si="26"/>
        <v/>
      </c>
    </row>
    <row r="67" spans="1:87">
      <c r="A67" s="7">
        <v>62</v>
      </c>
      <c r="D67" s="97"/>
      <c r="E67" s="86"/>
      <c r="F67" s="86"/>
      <c r="G67" s="86"/>
      <c r="H67" s="86"/>
      <c r="I67" s="98"/>
      <c r="J67" s="102"/>
      <c r="K67" s="87"/>
      <c r="L67" s="87"/>
      <c r="M67" s="87"/>
      <c r="N67" s="87"/>
      <c r="O67" s="103"/>
      <c r="P67" s="107"/>
      <c r="Q67" s="88"/>
      <c r="R67" s="88"/>
      <c r="S67" s="88"/>
      <c r="T67" s="88"/>
      <c r="U67" s="108"/>
      <c r="V67" s="113"/>
      <c r="W67" s="89"/>
      <c r="X67" s="89"/>
      <c r="Y67" s="89"/>
      <c r="Z67" s="89"/>
      <c r="AA67" s="89"/>
      <c r="AB67" s="169"/>
      <c r="AC67" s="171" t="str">
        <f t="shared" si="27"/>
        <v/>
      </c>
      <c r="AD67" s="172" t="str">
        <f t="shared" si="1"/>
        <v/>
      </c>
      <c r="AL67" s="2" t="str" cm="1">
        <f t="array" ref="AL67">IF(B67="","",SUMPRODUCT(($D$1:$AB$4=$AL$4)*D67:AB67))</f>
        <v/>
      </c>
      <c r="AM67" s="15" t="str">
        <f t="shared" si="2"/>
        <v/>
      </c>
      <c r="AN67" s="2" t="str" cm="1">
        <f t="array" ref="AN67">IF(B67="","",SUMPRODUCT(($D$1:$AB$4=$AN$4)*D67:AB67))</f>
        <v/>
      </c>
      <c r="AO67" s="15" t="str">
        <f t="shared" si="3"/>
        <v/>
      </c>
      <c r="AP67" s="2" t="str" cm="1">
        <f t="array" ref="AP67">IF(B67="","",SUMPRODUCT(($D$1:$AB$4=$AP$4)*D67:AB67))</f>
        <v/>
      </c>
      <c r="AQ67" s="15" t="str">
        <f t="shared" si="4"/>
        <v/>
      </c>
      <c r="AR67" s="2" t="str" cm="1">
        <f t="array" ref="AR67">IF(B67="","",SUMPRODUCT(($D$1:$AB$4=$AR$4)*D67:AB67))</f>
        <v/>
      </c>
      <c r="AS67" s="15" t="str">
        <f t="shared" si="5"/>
        <v/>
      </c>
      <c r="AT67" s="2" t="str" cm="1">
        <f t="array" ref="AT67">IF(B67="","",SUMPRODUCT(($D$1:$AB$4=$AT$4)*$D67:$AB67))</f>
        <v/>
      </c>
      <c r="AU67" s="15" t="str">
        <f t="shared" si="6"/>
        <v/>
      </c>
      <c r="AV67" s="2" t="str" cm="1">
        <f t="array" ref="AV67">IF(B67="","",SUMPRODUCT(($D$1:$AB$4=$AV$4)*$D67:$AB67))</f>
        <v/>
      </c>
      <c r="AW67" s="15" t="str">
        <f t="shared" si="7"/>
        <v/>
      </c>
      <c r="AX67" s="2" t="str" cm="1">
        <f t="array" ref="AX67">IF(B67="","",SUMPRODUCT(($D$1:$AB$4=$AX$4)*$D67:$AB67))</f>
        <v/>
      </c>
      <c r="AY67" s="15" t="str">
        <f t="shared" si="8"/>
        <v/>
      </c>
      <c r="AZ67" s="2" t="str" cm="1">
        <f t="array" ref="AZ67">IF(B67="","",SUMPRODUCT(($D$1:$AB$4=$AZ$4)*$D67:$AB67))</f>
        <v/>
      </c>
      <c r="BA67" s="15" t="str">
        <f t="shared" si="9"/>
        <v/>
      </c>
      <c r="BB67" s="2" t="str" cm="1">
        <f t="array" ref="BB67">IF(B67="","",SUMPRODUCT(($D$1:$AB$4=$BB$4)*$D67:$AB67))</f>
        <v/>
      </c>
      <c r="BC67" s="15" t="str">
        <f t="shared" si="10"/>
        <v/>
      </c>
      <c r="BD67" s="2" t="str" cm="1">
        <f t="array" ref="BD67">IF(B67="","",SUMPRODUCT(($D$1:$AB$4=$BD$4)*$D67:$AB67))</f>
        <v/>
      </c>
      <c r="BE67" s="15" t="str">
        <f t="shared" si="11"/>
        <v/>
      </c>
      <c r="BF67" s="2" t="str" cm="1">
        <f t="array" ref="BF67">IF(B67="","",SUMPRODUCT(($D$1:$AB$4=$BF$4)*$D67:$AB67))</f>
        <v/>
      </c>
      <c r="BG67" s="15" t="str">
        <f t="shared" si="12"/>
        <v/>
      </c>
      <c r="BH67" s="2" t="str" cm="1">
        <f t="array" ref="BH67">IF(B67="","",SUMPRODUCT(($D$1:$AB$4=$BH$4)*$D67:$AB67))</f>
        <v/>
      </c>
      <c r="BI67" s="15" t="str">
        <f t="shared" si="13"/>
        <v/>
      </c>
      <c r="BJ67" s="2" t="str" cm="1">
        <f t="array" ref="BJ67">IF(B67="","",SUMPRODUCT(($D$1:$AB$4=$BJ$4)*$D67:$AB67))</f>
        <v/>
      </c>
      <c r="BK67" s="15" t="str">
        <f t="shared" si="14"/>
        <v/>
      </c>
      <c r="BL67" s="2" t="str" cm="1">
        <f t="array" ref="BL67">IF(B67="","",SUMPRODUCT(($D$1:$AB$4=$BL$4)*$D67:$AB67))</f>
        <v/>
      </c>
      <c r="BM67" s="15" t="str">
        <f t="shared" si="15"/>
        <v/>
      </c>
      <c r="BN67" s="2" t="str" cm="1">
        <f t="array" ref="BN67">IF(B67="","",SUMPRODUCT(($D$1:$AB$4=$BN$4)*$D67:$AB67))</f>
        <v/>
      </c>
      <c r="BO67" s="15" t="str">
        <f t="shared" si="16"/>
        <v/>
      </c>
      <c r="BP67" s="2" t="str" cm="1">
        <f t="array" ref="BP67">IF(B67="","",SUMPRODUCT(($D$1:$AB$4=$BP$4)*$D67:$AB67))</f>
        <v/>
      </c>
      <c r="BQ67" s="15" t="str">
        <f t="shared" si="17"/>
        <v/>
      </c>
      <c r="BR67" s="2" t="str" cm="1">
        <f t="array" ref="BR67">IF(B67="","",SUMPRODUCT(($D$1:$AB$4=$BR$4)*$D67:$AB67))</f>
        <v/>
      </c>
      <c r="BS67" s="15" t="str">
        <f t="shared" si="18"/>
        <v/>
      </c>
      <c r="BT67" s="2" t="str" cm="1">
        <f t="array" ref="BT67">IF(B67="","",SUMPRODUCT(($D$1:$AB$4=$BT$4)*$D67:$AB67))</f>
        <v/>
      </c>
      <c r="BU67" s="15" t="str">
        <f t="shared" si="19"/>
        <v/>
      </c>
      <c r="BV67" s="2" t="str" cm="1">
        <f t="array" ref="BV67">IF(B67="","",SUMPRODUCT(($D$1:$AB$4=$BV$4)*$D67:$AB67))</f>
        <v/>
      </c>
      <c r="BW67" s="15" t="str">
        <f t="shared" si="20"/>
        <v/>
      </c>
      <c r="BX67" s="2" t="str" cm="1">
        <f t="array" ref="BX67">IF(B67="","",SUMPRODUCT(($D$1:$AB$4=$BX$4)*$D67:$AB67))</f>
        <v/>
      </c>
      <c r="BY67" s="15" t="str">
        <f t="shared" si="21"/>
        <v/>
      </c>
      <c r="BZ67" s="2" t="str" cm="1">
        <f t="array" ref="BZ67">IF(B67="","",SUMPRODUCT(($D$1:$AB$4=$BZ$4)*$D67:$AB67))</f>
        <v/>
      </c>
      <c r="CA67" s="15" t="str">
        <f t="shared" si="22"/>
        <v/>
      </c>
      <c r="CB67" s="2" t="str" cm="1">
        <f t="array" ref="CB67">IF(B67="","",SUMPRODUCT(($D$1:$AB$4=$CB$4)*$D67:$AB67))</f>
        <v/>
      </c>
      <c r="CC67" s="15" t="str">
        <f t="shared" si="23"/>
        <v/>
      </c>
      <c r="CD67" s="2" t="str" cm="1">
        <f t="array" ref="CD67">IF(B67="","",SUMPRODUCT(($D$1:$AB$4=$CD$4)*$D67:$AB67))</f>
        <v/>
      </c>
      <c r="CE67" s="15" t="str">
        <f t="shared" si="24"/>
        <v/>
      </c>
      <c r="CF67" s="2" t="str" cm="1">
        <f t="array" ref="CF67">IF(B67="","",SUMPRODUCT(($D$1:$AB$4=$CF$4)*$D67:$AB67))</f>
        <v/>
      </c>
      <c r="CG67" s="15" t="str">
        <f t="shared" si="25"/>
        <v/>
      </c>
      <c r="CH67" s="2" t="str" cm="1">
        <f t="array" ref="CH67">IF(B67="","",SUMPRODUCT(($D$1:$AB$4=$CH$4)*$D67:$AB67))</f>
        <v/>
      </c>
      <c r="CI67" s="15" t="str">
        <f t="shared" si="26"/>
        <v/>
      </c>
    </row>
    <row r="68" spans="1:87">
      <c r="A68" s="6">
        <v>63</v>
      </c>
      <c r="D68" s="97"/>
      <c r="E68" s="86"/>
      <c r="F68" s="86"/>
      <c r="G68" s="86"/>
      <c r="H68" s="86"/>
      <c r="I68" s="98"/>
      <c r="J68" s="102"/>
      <c r="K68" s="87"/>
      <c r="L68" s="87"/>
      <c r="M68" s="87"/>
      <c r="N68" s="87"/>
      <c r="O68" s="103"/>
      <c r="P68" s="107"/>
      <c r="Q68" s="88"/>
      <c r="R68" s="88"/>
      <c r="S68" s="88"/>
      <c r="T68" s="88"/>
      <c r="U68" s="108"/>
      <c r="V68" s="113"/>
      <c r="W68" s="89"/>
      <c r="X68" s="89"/>
      <c r="Y68" s="89"/>
      <c r="Z68" s="89"/>
      <c r="AA68" s="89"/>
      <c r="AB68" s="169"/>
      <c r="AC68" s="171" t="str">
        <f t="shared" si="27"/>
        <v/>
      </c>
      <c r="AD68" s="172" t="str">
        <f t="shared" si="1"/>
        <v/>
      </c>
      <c r="AL68" s="2" t="str" cm="1">
        <f t="array" ref="AL68">IF(B68="","",SUMPRODUCT(($D$1:$AB$4=$AL$4)*D68:AB68))</f>
        <v/>
      </c>
      <c r="AM68" s="15" t="str">
        <f t="shared" si="2"/>
        <v/>
      </c>
      <c r="AN68" s="2" t="str" cm="1">
        <f t="array" ref="AN68">IF(B68="","",SUMPRODUCT(($D$1:$AB$4=$AN$4)*D68:AB68))</f>
        <v/>
      </c>
      <c r="AO68" s="15" t="str">
        <f t="shared" si="3"/>
        <v/>
      </c>
      <c r="AP68" s="2" t="str" cm="1">
        <f t="array" ref="AP68">IF(B68="","",SUMPRODUCT(($D$1:$AB$4=$AP$4)*D68:AB68))</f>
        <v/>
      </c>
      <c r="AQ68" s="15" t="str">
        <f t="shared" si="4"/>
        <v/>
      </c>
      <c r="AR68" s="2" t="str" cm="1">
        <f t="array" ref="AR68">IF(B68="","",SUMPRODUCT(($D$1:$AB$4=$AR$4)*D68:AB68))</f>
        <v/>
      </c>
      <c r="AS68" s="15" t="str">
        <f t="shared" si="5"/>
        <v/>
      </c>
      <c r="AT68" s="2" t="str" cm="1">
        <f t="array" ref="AT68">IF(B68="","",SUMPRODUCT(($D$1:$AB$4=$AT$4)*$D68:$AB68))</f>
        <v/>
      </c>
      <c r="AU68" s="15" t="str">
        <f t="shared" si="6"/>
        <v/>
      </c>
      <c r="AV68" s="2" t="str" cm="1">
        <f t="array" ref="AV68">IF(B68="","",SUMPRODUCT(($D$1:$AB$4=$AV$4)*$D68:$AB68))</f>
        <v/>
      </c>
      <c r="AW68" s="15" t="str">
        <f t="shared" si="7"/>
        <v/>
      </c>
      <c r="AX68" s="2" t="str" cm="1">
        <f t="array" ref="AX68">IF(B68="","",SUMPRODUCT(($D$1:$AB$4=$AX$4)*$D68:$AB68))</f>
        <v/>
      </c>
      <c r="AY68" s="15" t="str">
        <f t="shared" si="8"/>
        <v/>
      </c>
      <c r="AZ68" s="2" t="str" cm="1">
        <f t="array" ref="AZ68">IF(B68="","",SUMPRODUCT(($D$1:$AB$4=$AZ$4)*$D68:$AB68))</f>
        <v/>
      </c>
      <c r="BA68" s="15" t="str">
        <f t="shared" si="9"/>
        <v/>
      </c>
      <c r="BB68" s="2" t="str" cm="1">
        <f t="array" ref="BB68">IF(B68="","",SUMPRODUCT(($D$1:$AB$4=$BB$4)*$D68:$AB68))</f>
        <v/>
      </c>
      <c r="BC68" s="15" t="str">
        <f t="shared" si="10"/>
        <v/>
      </c>
      <c r="BD68" s="2" t="str" cm="1">
        <f t="array" ref="BD68">IF(B68="","",SUMPRODUCT(($D$1:$AB$4=$BD$4)*$D68:$AB68))</f>
        <v/>
      </c>
      <c r="BE68" s="15" t="str">
        <f t="shared" si="11"/>
        <v/>
      </c>
      <c r="BF68" s="2" t="str" cm="1">
        <f t="array" ref="BF68">IF(B68="","",SUMPRODUCT(($D$1:$AB$4=$BF$4)*$D68:$AB68))</f>
        <v/>
      </c>
      <c r="BG68" s="15" t="str">
        <f t="shared" si="12"/>
        <v/>
      </c>
      <c r="BH68" s="2" t="str" cm="1">
        <f t="array" ref="BH68">IF(B68="","",SUMPRODUCT(($D$1:$AB$4=$BH$4)*$D68:$AB68))</f>
        <v/>
      </c>
      <c r="BI68" s="15" t="str">
        <f t="shared" si="13"/>
        <v/>
      </c>
      <c r="BJ68" s="2" t="str" cm="1">
        <f t="array" ref="BJ68">IF(B68="","",SUMPRODUCT(($D$1:$AB$4=$BJ$4)*$D68:$AB68))</f>
        <v/>
      </c>
      <c r="BK68" s="15" t="str">
        <f t="shared" si="14"/>
        <v/>
      </c>
      <c r="BL68" s="2" t="str" cm="1">
        <f t="array" ref="BL68">IF(B68="","",SUMPRODUCT(($D$1:$AB$4=$BL$4)*$D68:$AB68))</f>
        <v/>
      </c>
      <c r="BM68" s="15" t="str">
        <f t="shared" si="15"/>
        <v/>
      </c>
      <c r="BN68" s="2" t="str" cm="1">
        <f t="array" ref="BN68">IF(B68="","",SUMPRODUCT(($D$1:$AB$4=$BN$4)*$D68:$AB68))</f>
        <v/>
      </c>
      <c r="BO68" s="15" t="str">
        <f t="shared" si="16"/>
        <v/>
      </c>
      <c r="BP68" s="2" t="str" cm="1">
        <f t="array" ref="BP68">IF(B68="","",SUMPRODUCT(($D$1:$AB$4=$BP$4)*$D68:$AB68))</f>
        <v/>
      </c>
      <c r="BQ68" s="15" t="str">
        <f t="shared" si="17"/>
        <v/>
      </c>
      <c r="BR68" s="2" t="str" cm="1">
        <f t="array" ref="BR68">IF(B68="","",SUMPRODUCT(($D$1:$AB$4=$BR$4)*$D68:$AB68))</f>
        <v/>
      </c>
      <c r="BS68" s="15" t="str">
        <f t="shared" si="18"/>
        <v/>
      </c>
      <c r="BT68" s="2" t="str" cm="1">
        <f t="array" ref="BT68">IF(B68="","",SUMPRODUCT(($D$1:$AB$4=$BT$4)*$D68:$AB68))</f>
        <v/>
      </c>
      <c r="BU68" s="15" t="str">
        <f t="shared" si="19"/>
        <v/>
      </c>
      <c r="BV68" s="2" t="str" cm="1">
        <f t="array" ref="BV68">IF(B68="","",SUMPRODUCT(($D$1:$AB$4=$BV$4)*$D68:$AB68))</f>
        <v/>
      </c>
      <c r="BW68" s="15" t="str">
        <f t="shared" si="20"/>
        <v/>
      </c>
      <c r="BX68" s="2" t="str" cm="1">
        <f t="array" ref="BX68">IF(B68="","",SUMPRODUCT(($D$1:$AB$4=$BX$4)*$D68:$AB68))</f>
        <v/>
      </c>
      <c r="BY68" s="15" t="str">
        <f t="shared" si="21"/>
        <v/>
      </c>
      <c r="BZ68" s="2" t="str" cm="1">
        <f t="array" ref="BZ68">IF(B68="","",SUMPRODUCT(($D$1:$AB$4=$BZ$4)*$D68:$AB68))</f>
        <v/>
      </c>
      <c r="CA68" s="15" t="str">
        <f t="shared" si="22"/>
        <v/>
      </c>
      <c r="CB68" s="2" t="str" cm="1">
        <f t="array" ref="CB68">IF(B68="","",SUMPRODUCT(($D$1:$AB$4=$CB$4)*$D68:$AB68))</f>
        <v/>
      </c>
      <c r="CC68" s="15" t="str">
        <f t="shared" si="23"/>
        <v/>
      </c>
      <c r="CD68" s="2" t="str" cm="1">
        <f t="array" ref="CD68">IF(B68="","",SUMPRODUCT(($D$1:$AB$4=$CD$4)*$D68:$AB68))</f>
        <v/>
      </c>
      <c r="CE68" s="15" t="str">
        <f t="shared" si="24"/>
        <v/>
      </c>
      <c r="CF68" s="2" t="str" cm="1">
        <f t="array" ref="CF68">IF(B68="","",SUMPRODUCT(($D$1:$AB$4=$CF$4)*$D68:$AB68))</f>
        <v/>
      </c>
      <c r="CG68" s="15" t="str">
        <f t="shared" si="25"/>
        <v/>
      </c>
      <c r="CH68" s="2" t="str" cm="1">
        <f t="array" ref="CH68">IF(B68="","",SUMPRODUCT(($D$1:$AB$4=$CH$4)*$D68:$AB68))</f>
        <v/>
      </c>
      <c r="CI68" s="15" t="str">
        <f t="shared" si="26"/>
        <v/>
      </c>
    </row>
    <row r="69" spans="1:87">
      <c r="A69" s="7">
        <v>64</v>
      </c>
      <c r="D69" s="97"/>
      <c r="E69" s="86"/>
      <c r="F69" s="86"/>
      <c r="G69" s="86"/>
      <c r="H69" s="86"/>
      <c r="I69" s="98"/>
      <c r="J69" s="102"/>
      <c r="K69" s="87"/>
      <c r="L69" s="87"/>
      <c r="M69" s="87"/>
      <c r="N69" s="87"/>
      <c r="O69" s="103"/>
      <c r="P69" s="107"/>
      <c r="Q69" s="88"/>
      <c r="R69" s="88"/>
      <c r="S69" s="88"/>
      <c r="T69" s="88"/>
      <c r="U69" s="108"/>
      <c r="V69" s="113"/>
      <c r="W69" s="89"/>
      <c r="X69" s="89"/>
      <c r="Y69" s="89"/>
      <c r="Z69" s="89"/>
      <c r="AA69" s="89"/>
      <c r="AB69" s="169"/>
      <c r="AC69" s="171" t="str">
        <f t="shared" si="27"/>
        <v/>
      </c>
      <c r="AD69" s="172" t="str">
        <f t="shared" si="1"/>
        <v/>
      </c>
      <c r="AL69" s="2" t="str" cm="1">
        <f t="array" ref="AL69">IF(B69="","",SUMPRODUCT(($D$1:$AB$4=$AL$4)*D69:AB69))</f>
        <v/>
      </c>
      <c r="AM69" s="15" t="str">
        <f t="shared" si="2"/>
        <v/>
      </c>
      <c r="AN69" s="2" t="str" cm="1">
        <f t="array" ref="AN69">IF(B69="","",SUMPRODUCT(($D$1:$AB$4=$AN$4)*D69:AB69))</f>
        <v/>
      </c>
      <c r="AO69" s="15" t="str">
        <f t="shared" si="3"/>
        <v/>
      </c>
      <c r="AP69" s="2" t="str" cm="1">
        <f t="array" ref="AP69">IF(B69="","",SUMPRODUCT(($D$1:$AB$4=$AP$4)*D69:AB69))</f>
        <v/>
      </c>
      <c r="AQ69" s="15" t="str">
        <f t="shared" si="4"/>
        <v/>
      </c>
      <c r="AR69" s="2" t="str" cm="1">
        <f t="array" ref="AR69">IF(B69="","",SUMPRODUCT(($D$1:$AB$4=$AR$4)*D69:AB69))</f>
        <v/>
      </c>
      <c r="AS69" s="15" t="str">
        <f t="shared" si="5"/>
        <v/>
      </c>
      <c r="AT69" s="2" t="str" cm="1">
        <f t="array" ref="AT69">IF(B69="","",SUMPRODUCT(($D$1:$AB$4=$AT$4)*$D69:$AB69))</f>
        <v/>
      </c>
      <c r="AU69" s="15" t="str">
        <f t="shared" si="6"/>
        <v/>
      </c>
      <c r="AV69" s="2" t="str" cm="1">
        <f t="array" ref="AV69">IF(B69="","",SUMPRODUCT(($D$1:$AB$4=$AV$4)*$D69:$AB69))</f>
        <v/>
      </c>
      <c r="AW69" s="15" t="str">
        <f t="shared" si="7"/>
        <v/>
      </c>
      <c r="AX69" s="2" t="str" cm="1">
        <f t="array" ref="AX69">IF(B69="","",SUMPRODUCT(($D$1:$AB$4=$AX$4)*$D69:$AB69))</f>
        <v/>
      </c>
      <c r="AY69" s="15" t="str">
        <f t="shared" si="8"/>
        <v/>
      </c>
      <c r="AZ69" s="2" t="str" cm="1">
        <f t="array" ref="AZ69">IF(B69="","",SUMPRODUCT(($D$1:$AB$4=$AZ$4)*$D69:$AB69))</f>
        <v/>
      </c>
      <c r="BA69" s="15" t="str">
        <f t="shared" si="9"/>
        <v/>
      </c>
      <c r="BB69" s="2" t="str" cm="1">
        <f t="array" ref="BB69">IF(B69="","",SUMPRODUCT(($D$1:$AB$4=$BB$4)*$D69:$AB69))</f>
        <v/>
      </c>
      <c r="BC69" s="15" t="str">
        <f t="shared" si="10"/>
        <v/>
      </c>
      <c r="BD69" s="2" t="str" cm="1">
        <f t="array" ref="BD69">IF(B69="","",SUMPRODUCT(($D$1:$AB$4=$BD$4)*$D69:$AB69))</f>
        <v/>
      </c>
      <c r="BE69" s="15" t="str">
        <f t="shared" si="11"/>
        <v/>
      </c>
      <c r="BF69" s="2" t="str" cm="1">
        <f t="array" ref="BF69">IF(B69="","",SUMPRODUCT(($D$1:$AB$4=$BF$4)*$D69:$AB69))</f>
        <v/>
      </c>
      <c r="BG69" s="15" t="str">
        <f t="shared" si="12"/>
        <v/>
      </c>
      <c r="BH69" s="2" t="str" cm="1">
        <f t="array" ref="BH69">IF(B69="","",SUMPRODUCT(($D$1:$AB$4=$BH$4)*$D69:$AB69))</f>
        <v/>
      </c>
      <c r="BI69" s="15" t="str">
        <f t="shared" si="13"/>
        <v/>
      </c>
      <c r="BJ69" s="2" t="str" cm="1">
        <f t="array" ref="BJ69">IF(B69="","",SUMPRODUCT(($D$1:$AB$4=$BJ$4)*$D69:$AB69))</f>
        <v/>
      </c>
      <c r="BK69" s="15" t="str">
        <f t="shared" si="14"/>
        <v/>
      </c>
      <c r="BL69" s="2" t="str" cm="1">
        <f t="array" ref="BL69">IF(B69="","",SUMPRODUCT(($D$1:$AB$4=$BL$4)*$D69:$AB69))</f>
        <v/>
      </c>
      <c r="BM69" s="15" t="str">
        <f t="shared" si="15"/>
        <v/>
      </c>
      <c r="BN69" s="2" t="str" cm="1">
        <f t="array" ref="BN69">IF(B69="","",SUMPRODUCT(($D$1:$AB$4=$BN$4)*$D69:$AB69))</f>
        <v/>
      </c>
      <c r="BO69" s="15" t="str">
        <f t="shared" si="16"/>
        <v/>
      </c>
      <c r="BP69" s="2" t="str" cm="1">
        <f t="array" ref="BP69">IF(B69="","",SUMPRODUCT(($D$1:$AB$4=$BP$4)*$D69:$AB69))</f>
        <v/>
      </c>
      <c r="BQ69" s="15" t="str">
        <f t="shared" si="17"/>
        <v/>
      </c>
      <c r="BR69" s="2" t="str" cm="1">
        <f t="array" ref="BR69">IF(B69="","",SUMPRODUCT(($D$1:$AB$4=$BR$4)*$D69:$AB69))</f>
        <v/>
      </c>
      <c r="BS69" s="15" t="str">
        <f t="shared" si="18"/>
        <v/>
      </c>
      <c r="BT69" s="2" t="str" cm="1">
        <f t="array" ref="BT69">IF(B69="","",SUMPRODUCT(($D$1:$AB$4=$BT$4)*$D69:$AB69))</f>
        <v/>
      </c>
      <c r="BU69" s="15" t="str">
        <f t="shared" si="19"/>
        <v/>
      </c>
      <c r="BV69" s="2" t="str" cm="1">
        <f t="array" ref="BV69">IF(B69="","",SUMPRODUCT(($D$1:$AB$4=$BV$4)*$D69:$AB69))</f>
        <v/>
      </c>
      <c r="BW69" s="15" t="str">
        <f t="shared" si="20"/>
        <v/>
      </c>
      <c r="BX69" s="2" t="str" cm="1">
        <f t="array" ref="BX69">IF(B69="","",SUMPRODUCT(($D$1:$AB$4=$BX$4)*$D69:$AB69))</f>
        <v/>
      </c>
      <c r="BY69" s="15" t="str">
        <f t="shared" si="21"/>
        <v/>
      </c>
      <c r="BZ69" s="2" t="str" cm="1">
        <f t="array" ref="BZ69">IF(B69="","",SUMPRODUCT(($D$1:$AB$4=$BZ$4)*$D69:$AB69))</f>
        <v/>
      </c>
      <c r="CA69" s="15" t="str">
        <f t="shared" si="22"/>
        <v/>
      </c>
      <c r="CB69" s="2" t="str" cm="1">
        <f t="array" ref="CB69">IF(B69="","",SUMPRODUCT(($D$1:$AB$4=$CB$4)*$D69:$AB69))</f>
        <v/>
      </c>
      <c r="CC69" s="15" t="str">
        <f t="shared" si="23"/>
        <v/>
      </c>
      <c r="CD69" s="2" t="str" cm="1">
        <f t="array" ref="CD69">IF(B69="","",SUMPRODUCT(($D$1:$AB$4=$CD$4)*$D69:$AB69))</f>
        <v/>
      </c>
      <c r="CE69" s="15" t="str">
        <f t="shared" si="24"/>
        <v/>
      </c>
      <c r="CF69" s="2" t="str" cm="1">
        <f t="array" ref="CF69">IF(B69="","",SUMPRODUCT(($D$1:$AB$4=$CF$4)*$D69:$AB69))</f>
        <v/>
      </c>
      <c r="CG69" s="15" t="str">
        <f t="shared" si="25"/>
        <v/>
      </c>
      <c r="CH69" s="2" t="str" cm="1">
        <f t="array" ref="CH69">IF(B69="","",SUMPRODUCT(($D$1:$AB$4=$CH$4)*$D69:$AB69))</f>
        <v/>
      </c>
      <c r="CI69" s="15" t="str">
        <f t="shared" si="26"/>
        <v/>
      </c>
    </row>
    <row r="70" spans="1:87">
      <c r="A70" s="6">
        <v>65</v>
      </c>
      <c r="D70" s="97"/>
      <c r="E70" s="86"/>
      <c r="F70" s="86"/>
      <c r="G70" s="86"/>
      <c r="H70" s="86"/>
      <c r="I70" s="98"/>
      <c r="J70" s="102"/>
      <c r="K70" s="87"/>
      <c r="L70" s="87"/>
      <c r="M70" s="87"/>
      <c r="N70" s="87"/>
      <c r="O70" s="103"/>
      <c r="P70" s="107"/>
      <c r="Q70" s="88"/>
      <c r="R70" s="88"/>
      <c r="S70" s="88"/>
      <c r="T70" s="88"/>
      <c r="U70" s="108"/>
      <c r="V70" s="113"/>
      <c r="W70" s="89"/>
      <c r="X70" s="89"/>
      <c r="Y70" s="89"/>
      <c r="Z70" s="89"/>
      <c r="AA70" s="89"/>
      <c r="AB70" s="169"/>
      <c r="AC70" s="171" t="str">
        <f t="shared" si="27"/>
        <v/>
      </c>
      <c r="AD70" s="172" t="str">
        <f t="shared" ref="AD70:AD125" si="28">IF(AC70="","",SUM(D70:AB70)/$AE$3)</f>
        <v/>
      </c>
      <c r="AL70" s="2" t="str" cm="1">
        <f t="array" ref="AL70">IF(B70="","",SUMPRODUCT(($D$1:$AB$4=$AL$4)*D70:AB70))</f>
        <v/>
      </c>
      <c r="AM70" s="15" t="str">
        <f t="shared" si="2"/>
        <v/>
      </c>
      <c r="AN70" s="2" t="str" cm="1">
        <f t="array" ref="AN70">IF(B70="","",SUMPRODUCT(($D$1:$AB$4=$AN$4)*D70:AB70))</f>
        <v/>
      </c>
      <c r="AO70" s="15" t="str">
        <f t="shared" si="3"/>
        <v/>
      </c>
      <c r="AP70" s="2" t="str" cm="1">
        <f t="array" ref="AP70">IF(B70="","",SUMPRODUCT(($D$1:$AB$4=$AP$4)*D70:AB70))</f>
        <v/>
      </c>
      <c r="AQ70" s="15" t="str">
        <f t="shared" si="4"/>
        <v/>
      </c>
      <c r="AR70" s="2" t="str" cm="1">
        <f t="array" ref="AR70">IF(B70="","",SUMPRODUCT(($D$1:$AB$4=$AR$4)*D70:AB70))</f>
        <v/>
      </c>
      <c r="AS70" s="15" t="str">
        <f t="shared" si="5"/>
        <v/>
      </c>
      <c r="AT70" s="2" t="str" cm="1">
        <f t="array" ref="AT70">IF(B70="","",SUMPRODUCT(($D$1:$AB$4=$AT$4)*$D70:$AB70))</f>
        <v/>
      </c>
      <c r="AU70" s="15" t="str">
        <f t="shared" si="6"/>
        <v/>
      </c>
      <c r="AV70" s="2" t="str" cm="1">
        <f t="array" ref="AV70">IF(B70="","",SUMPRODUCT(($D$1:$AB$4=$AV$4)*$D70:$AB70))</f>
        <v/>
      </c>
      <c r="AW70" s="15" t="str">
        <f t="shared" si="7"/>
        <v/>
      </c>
      <c r="AX70" s="2" t="str" cm="1">
        <f t="array" ref="AX70">IF(B70="","",SUMPRODUCT(($D$1:$AB$4=$AX$4)*$D70:$AB70))</f>
        <v/>
      </c>
      <c r="AY70" s="15" t="str">
        <f t="shared" si="8"/>
        <v/>
      </c>
      <c r="AZ70" s="2" t="str" cm="1">
        <f t="array" ref="AZ70">IF(B70="","",SUMPRODUCT(($D$1:$AB$4=$AZ$4)*$D70:$AB70))</f>
        <v/>
      </c>
      <c r="BA70" s="15" t="str">
        <f t="shared" si="9"/>
        <v/>
      </c>
      <c r="BB70" s="2" t="str" cm="1">
        <f t="array" ref="BB70">IF(B70="","",SUMPRODUCT(($D$1:$AB$4=$BB$4)*$D70:$AB70))</f>
        <v/>
      </c>
      <c r="BC70" s="15" t="str">
        <f t="shared" si="10"/>
        <v/>
      </c>
      <c r="BD70" s="2" t="str" cm="1">
        <f t="array" ref="BD70">IF(B70="","",SUMPRODUCT(($D$1:$AB$4=$BD$4)*$D70:$AB70))</f>
        <v/>
      </c>
      <c r="BE70" s="15" t="str">
        <f t="shared" si="11"/>
        <v/>
      </c>
      <c r="BF70" s="2" t="str" cm="1">
        <f t="array" ref="BF70">IF(B70="","",SUMPRODUCT(($D$1:$AB$4=$BF$4)*$D70:$AB70))</f>
        <v/>
      </c>
      <c r="BG70" s="15" t="str">
        <f t="shared" si="12"/>
        <v/>
      </c>
      <c r="BH70" s="2" t="str" cm="1">
        <f t="array" ref="BH70">IF(B70="","",SUMPRODUCT(($D$1:$AB$4=$BH$4)*$D70:$AB70))</f>
        <v/>
      </c>
      <c r="BI70" s="15" t="str">
        <f t="shared" si="13"/>
        <v/>
      </c>
      <c r="BJ70" s="2" t="str" cm="1">
        <f t="array" ref="BJ70">IF(B70="","",SUMPRODUCT(($D$1:$AB$4=$BJ$4)*$D70:$AB70))</f>
        <v/>
      </c>
      <c r="BK70" s="15" t="str">
        <f t="shared" si="14"/>
        <v/>
      </c>
      <c r="BL70" s="2" t="str" cm="1">
        <f t="array" ref="BL70">IF(B70="","",SUMPRODUCT(($D$1:$AB$4=$BL$4)*$D70:$AB70))</f>
        <v/>
      </c>
      <c r="BM70" s="15" t="str">
        <f t="shared" si="15"/>
        <v/>
      </c>
      <c r="BN70" s="2" t="str" cm="1">
        <f t="array" ref="BN70">IF(B70="","",SUMPRODUCT(($D$1:$AB$4=$BN$4)*$D70:$AB70))</f>
        <v/>
      </c>
      <c r="BO70" s="15" t="str">
        <f t="shared" si="16"/>
        <v/>
      </c>
      <c r="BP70" s="2" t="str" cm="1">
        <f t="array" ref="BP70">IF(B70="","",SUMPRODUCT(($D$1:$AB$4=$BP$4)*$D70:$AB70))</f>
        <v/>
      </c>
      <c r="BQ70" s="15" t="str">
        <f t="shared" si="17"/>
        <v/>
      </c>
      <c r="BR70" s="2" t="str" cm="1">
        <f t="array" ref="BR70">IF(B70="","",SUMPRODUCT(($D$1:$AB$4=$BR$4)*$D70:$AB70))</f>
        <v/>
      </c>
      <c r="BS70" s="15" t="str">
        <f t="shared" si="18"/>
        <v/>
      </c>
      <c r="BT70" s="2" t="str" cm="1">
        <f t="array" ref="BT70">IF(B70="","",SUMPRODUCT(($D$1:$AB$4=$BT$4)*$D70:$AB70))</f>
        <v/>
      </c>
      <c r="BU70" s="15" t="str">
        <f t="shared" si="19"/>
        <v/>
      </c>
      <c r="BV70" s="2" t="str" cm="1">
        <f t="array" ref="BV70">IF(B70="","",SUMPRODUCT(($D$1:$AB$4=$BV$4)*$D70:$AB70))</f>
        <v/>
      </c>
      <c r="BW70" s="15" t="str">
        <f t="shared" si="20"/>
        <v/>
      </c>
      <c r="BX70" s="2" t="str" cm="1">
        <f t="array" ref="BX70">IF(B70="","",SUMPRODUCT(($D$1:$AB$4=$BX$4)*$D70:$AB70))</f>
        <v/>
      </c>
      <c r="BY70" s="15" t="str">
        <f t="shared" si="21"/>
        <v/>
      </c>
      <c r="BZ70" s="2" t="str" cm="1">
        <f t="array" ref="BZ70">IF(B70="","",SUMPRODUCT(($D$1:$AB$4=$BZ$4)*$D70:$AB70))</f>
        <v/>
      </c>
      <c r="CA70" s="15" t="str">
        <f t="shared" si="22"/>
        <v/>
      </c>
      <c r="CB70" s="2" t="str" cm="1">
        <f t="array" ref="CB70">IF(B70="","",SUMPRODUCT(($D$1:$AB$4=$CB$4)*$D70:$AB70))</f>
        <v/>
      </c>
      <c r="CC70" s="15" t="str">
        <f t="shared" si="23"/>
        <v/>
      </c>
      <c r="CD70" s="2" t="str" cm="1">
        <f t="array" ref="CD70">IF(B70="","",SUMPRODUCT(($D$1:$AB$4=$CD$4)*$D70:$AB70))</f>
        <v/>
      </c>
      <c r="CE70" s="15" t="str">
        <f t="shared" si="24"/>
        <v/>
      </c>
      <c r="CF70" s="2" t="str" cm="1">
        <f t="array" ref="CF70">IF(B70="","",SUMPRODUCT(($D$1:$AB$4=$CF$4)*$D70:$AB70))</f>
        <v/>
      </c>
      <c r="CG70" s="15" t="str">
        <f t="shared" si="25"/>
        <v/>
      </c>
      <c r="CH70" s="2" t="str" cm="1">
        <f t="array" ref="CH70">IF(B70="","",SUMPRODUCT(($D$1:$AB$4=$CH$4)*$D70:$AB70))</f>
        <v/>
      </c>
      <c r="CI70" s="15" t="str">
        <f t="shared" si="26"/>
        <v/>
      </c>
    </row>
    <row r="71" spans="1:87">
      <c r="A71" s="7">
        <v>66</v>
      </c>
      <c r="D71" s="97"/>
      <c r="E71" s="86"/>
      <c r="F71" s="86"/>
      <c r="G71" s="86"/>
      <c r="H71" s="86"/>
      <c r="I71" s="98"/>
      <c r="J71" s="102"/>
      <c r="K71" s="87"/>
      <c r="L71" s="87"/>
      <c r="M71" s="87"/>
      <c r="N71" s="87"/>
      <c r="O71" s="103"/>
      <c r="P71" s="107"/>
      <c r="Q71" s="88"/>
      <c r="R71" s="88"/>
      <c r="S71" s="88"/>
      <c r="T71" s="88"/>
      <c r="U71" s="108"/>
      <c r="V71" s="113"/>
      <c r="W71" s="89"/>
      <c r="X71" s="89"/>
      <c r="Y71" s="89"/>
      <c r="Z71" s="89"/>
      <c r="AA71" s="89"/>
      <c r="AB71" s="169"/>
      <c r="AC71" s="171" t="str">
        <f t="shared" si="27"/>
        <v/>
      </c>
      <c r="AD71" s="172" t="str">
        <f t="shared" si="28"/>
        <v/>
      </c>
      <c r="AL71" s="2" t="str" cm="1">
        <f t="array" ref="AL71">IF(B71="","",SUMPRODUCT(($D$1:$AB$4=$AL$4)*D71:AB71))</f>
        <v/>
      </c>
      <c r="AM71" s="15" t="str">
        <f t="shared" ref="AM71:AM134" si="29">IFERROR(IF($AM$3=0,"",AL71/$AM$3),"")</f>
        <v/>
      </c>
      <c r="AN71" s="2" t="str" cm="1">
        <f t="array" ref="AN71">IF(B71="","",SUMPRODUCT(($D$1:$AB$4=$AN$4)*D71:AB71))</f>
        <v/>
      </c>
      <c r="AO71" s="15" t="str">
        <f t="shared" ref="AO71:AO134" si="30">IFERROR(IF($AO$3=0,"",AN71/$AO$3),"")</f>
        <v/>
      </c>
      <c r="AP71" s="2" t="str" cm="1">
        <f t="array" ref="AP71">IF(B71="","",SUMPRODUCT(($D$1:$AB$4=$AP$4)*D71:AB71))</f>
        <v/>
      </c>
      <c r="AQ71" s="15" t="str">
        <f t="shared" ref="AQ71:AQ134" si="31">IFERROR(IF($AQ$3=0,"",AP71/$AQ$3),"")</f>
        <v/>
      </c>
      <c r="AR71" s="2" t="str" cm="1">
        <f t="array" ref="AR71">IF(B71="","",SUMPRODUCT(($D$1:$AB$4=$AR$4)*D71:AB71))</f>
        <v/>
      </c>
      <c r="AS71" s="15" t="str">
        <f t="shared" ref="AS71:AS134" si="32">IFERROR(IF($AS$3=0,"",AR71/$AS$3),"")</f>
        <v/>
      </c>
      <c r="AT71" s="2" t="str" cm="1">
        <f t="array" ref="AT71">IF(B71="","",SUMPRODUCT(($D$1:$AB$4=$AT$4)*$D71:$AB71))</f>
        <v/>
      </c>
      <c r="AU71" s="15" t="str">
        <f t="shared" ref="AU71:AU134" si="33">IFERROR(IF($AU$3=0,"",AT71/$AU$3),"")</f>
        <v/>
      </c>
      <c r="AV71" s="2" t="str" cm="1">
        <f t="array" ref="AV71">IF(B71="","",SUMPRODUCT(($D$1:$AB$4=$AV$4)*$D71:$AB71))</f>
        <v/>
      </c>
      <c r="AW71" s="15" t="str">
        <f t="shared" ref="AW71:AW134" si="34">IFERROR(IF($AW$3=0,"",AV71/$AW$3),"")</f>
        <v/>
      </c>
      <c r="AX71" s="2" t="str" cm="1">
        <f t="array" ref="AX71">IF(B71="","",SUMPRODUCT(($D$1:$AB$4=$AX$4)*$D71:$AB71))</f>
        <v/>
      </c>
      <c r="AY71" s="15" t="str">
        <f t="shared" ref="AY71:AY134" si="35">IFERROR(IF($AY$3=0,"",AX71/$AY$3),"")</f>
        <v/>
      </c>
      <c r="AZ71" s="2" t="str" cm="1">
        <f t="array" ref="AZ71">IF(B71="","",SUMPRODUCT(($D$1:$AB$4=$AZ$4)*$D71:$AB71))</f>
        <v/>
      </c>
      <c r="BA71" s="15" t="str">
        <f t="shared" ref="BA71:BA134" si="36">IFERROR(IF($BA$3=0,"",AZ71/$BA$3),"")</f>
        <v/>
      </c>
      <c r="BB71" s="2" t="str" cm="1">
        <f t="array" ref="BB71">IF(B71="","",SUMPRODUCT(($D$1:$AB$4=$BB$4)*$D71:$AB71))</f>
        <v/>
      </c>
      <c r="BC71" s="15" t="str">
        <f t="shared" ref="BC71:BC134" si="37">IFERROR(IF($BC$3=0,"",BB71/$BC$3),"")</f>
        <v/>
      </c>
      <c r="BD71" s="2" t="str" cm="1">
        <f t="array" ref="BD71">IF(B71="","",SUMPRODUCT(($D$1:$AB$4=$BD$4)*$D71:$AB71))</f>
        <v/>
      </c>
      <c r="BE71" s="15" t="str">
        <f t="shared" ref="BE71:BE134" si="38">IFERROR(IF($BE$3=0,"",BD71/$BE$3),"")</f>
        <v/>
      </c>
      <c r="BF71" s="2" t="str" cm="1">
        <f t="array" ref="BF71">IF(B71="","",SUMPRODUCT(($D$1:$AB$4=$BF$4)*$D71:$AB71))</f>
        <v/>
      </c>
      <c r="BG71" s="15" t="str">
        <f t="shared" ref="BG71:BG134" si="39">IFERROR(IF($BG$3=0,"",BF71/$BG$3),"")</f>
        <v/>
      </c>
      <c r="BH71" s="2" t="str" cm="1">
        <f t="array" ref="BH71">IF(B71="","",SUMPRODUCT(($D$1:$AB$4=$BH$4)*$D71:$AB71))</f>
        <v/>
      </c>
      <c r="BI71" s="15" t="str">
        <f t="shared" ref="BI71:BI134" si="40">IFERROR(IF($BI$3=0,"",BH71/$BI$3),"")</f>
        <v/>
      </c>
      <c r="BJ71" s="2" t="str" cm="1">
        <f t="array" ref="BJ71">IF(B71="","",SUMPRODUCT(($D$1:$AB$4=$BJ$4)*$D71:$AB71))</f>
        <v/>
      </c>
      <c r="BK71" s="15" t="str">
        <f t="shared" ref="BK71:BK134" si="41">IFERROR(IF($BK$3=0,"",BJ71/$BK$3),"")</f>
        <v/>
      </c>
      <c r="BL71" s="2" t="str" cm="1">
        <f t="array" ref="BL71">IF(B71="","",SUMPRODUCT(($D$1:$AB$4=$BL$4)*$D71:$AB71))</f>
        <v/>
      </c>
      <c r="BM71" s="15" t="str">
        <f t="shared" ref="BM71:BM134" si="42">IFERROR(IF($BM$3=0,"",BL71/$BM$3),"")</f>
        <v/>
      </c>
      <c r="BN71" s="2" t="str" cm="1">
        <f t="array" ref="BN71">IF(B71="","",SUMPRODUCT(($D$1:$AB$4=$BN$4)*$D71:$AB71))</f>
        <v/>
      </c>
      <c r="BO71" s="15" t="str">
        <f t="shared" ref="BO71:BO134" si="43">IFERROR(IF($BO$3=0,"",BN71/$BO$3),"")</f>
        <v/>
      </c>
      <c r="BP71" s="2" t="str" cm="1">
        <f t="array" ref="BP71">IF(B71="","",SUMPRODUCT(($D$1:$AB$4=$BP$4)*$D71:$AB71))</f>
        <v/>
      </c>
      <c r="BQ71" s="15" t="str">
        <f t="shared" ref="BQ71:BQ134" si="44">IFERROR(IF($BQ$3=0,"",BP71/$BQ$3),"")</f>
        <v/>
      </c>
      <c r="BR71" s="2" t="str" cm="1">
        <f t="array" ref="BR71">IF(B71="","",SUMPRODUCT(($D$1:$AB$4=$BR$4)*$D71:$AB71))</f>
        <v/>
      </c>
      <c r="BS71" s="15" t="str">
        <f t="shared" ref="BS71:BS134" si="45">IFERROR(IF($BS$3=0,"",BR71/$BS$3),"")</f>
        <v/>
      </c>
      <c r="BT71" s="2" t="str" cm="1">
        <f t="array" ref="BT71">IF(B71="","",SUMPRODUCT(($D$1:$AB$4=$BT$4)*$D71:$AB71))</f>
        <v/>
      </c>
      <c r="BU71" s="15" t="str">
        <f t="shared" ref="BU71:BU134" si="46">IFERROR(IF($BU$3=0,"",BT71/$BU$3),"")</f>
        <v/>
      </c>
      <c r="BV71" s="2" t="str" cm="1">
        <f t="array" ref="BV71">IF(B71="","",SUMPRODUCT(($D$1:$AB$4=$BV$4)*$D71:$AB71))</f>
        <v/>
      </c>
      <c r="BW71" s="15" t="str">
        <f t="shared" ref="BW71:BW134" si="47">IFERROR(IF($BW$3=0,"",BV71/$BW$3),"")</f>
        <v/>
      </c>
      <c r="BX71" s="2" t="str" cm="1">
        <f t="array" ref="BX71">IF(B71="","",SUMPRODUCT(($D$1:$AB$4=$BX$4)*$D71:$AB71))</f>
        <v/>
      </c>
      <c r="BY71" s="15" t="str">
        <f t="shared" ref="BY71:BY134" si="48">IFERROR(IF($BY$3=0,"",BX71/$BY$3),"")</f>
        <v/>
      </c>
      <c r="BZ71" s="2" t="str" cm="1">
        <f t="array" ref="BZ71">IF(B71="","",SUMPRODUCT(($D$1:$AB$4=$BZ$4)*$D71:$AB71))</f>
        <v/>
      </c>
      <c r="CA71" s="15" t="str">
        <f t="shared" ref="CA71:CA134" si="49">IFERROR(IF($CA$3=0,"",BZ71/$CA$3),"")</f>
        <v/>
      </c>
      <c r="CB71" s="2" t="str" cm="1">
        <f t="array" ref="CB71">IF(B71="","",SUMPRODUCT(($D$1:$AB$4=$CB$4)*$D71:$AB71))</f>
        <v/>
      </c>
      <c r="CC71" s="15" t="str">
        <f t="shared" ref="CC71:CC134" si="50">IFERROR(IF($CC$3=0,"",CB71/$CC$3),"")</f>
        <v/>
      </c>
      <c r="CD71" s="2" t="str" cm="1">
        <f t="array" ref="CD71">IF(B71="","",SUMPRODUCT(($D$1:$AB$4=$CD$4)*$D71:$AB71))</f>
        <v/>
      </c>
      <c r="CE71" s="15" t="str">
        <f t="shared" ref="CE71:CE134" si="51">IFERROR(IF($CE$3=0,"",CD71/$CE$3),"")</f>
        <v/>
      </c>
      <c r="CF71" s="2" t="str" cm="1">
        <f t="array" ref="CF71">IF(B71="","",SUMPRODUCT(($D$1:$AB$4=$CF$4)*$D71:$AB71))</f>
        <v/>
      </c>
      <c r="CG71" s="15" t="str">
        <f t="shared" ref="CG71:CG134" si="52">IFERROR(IF($CG$3=0,"",CF71/$CG$3),"")</f>
        <v/>
      </c>
      <c r="CH71" s="2" t="str" cm="1">
        <f t="array" ref="CH71">IF(B71="","",SUMPRODUCT(($D$1:$AB$4=$CH$4)*$D71:$AB71))</f>
        <v/>
      </c>
      <c r="CI71" s="15" t="str">
        <f t="shared" ref="CI71:CI134" si="53">IFERROR(IF($CI$3=0,"",CH71/$CI$3),"")</f>
        <v/>
      </c>
    </row>
    <row r="72" spans="1:87">
      <c r="A72" s="6">
        <v>67</v>
      </c>
      <c r="D72" s="97"/>
      <c r="E72" s="86"/>
      <c r="F72" s="86"/>
      <c r="G72" s="86"/>
      <c r="H72" s="86"/>
      <c r="I72" s="98"/>
      <c r="J72" s="102"/>
      <c r="K72" s="87"/>
      <c r="L72" s="87"/>
      <c r="M72" s="87"/>
      <c r="N72" s="87"/>
      <c r="O72" s="103"/>
      <c r="P72" s="107"/>
      <c r="Q72" s="88"/>
      <c r="R72" s="88"/>
      <c r="S72" s="88"/>
      <c r="T72" s="88"/>
      <c r="U72" s="108"/>
      <c r="V72" s="113"/>
      <c r="W72" s="89"/>
      <c r="X72" s="89"/>
      <c r="Y72" s="89"/>
      <c r="Z72" s="89"/>
      <c r="AA72" s="89"/>
      <c r="AB72" s="169"/>
      <c r="AC72" s="171" t="str">
        <f t="shared" si="27"/>
        <v/>
      </c>
      <c r="AD72" s="172" t="str">
        <f t="shared" si="28"/>
        <v/>
      </c>
      <c r="AL72" s="2" t="str" cm="1">
        <f t="array" ref="AL72">IF(B72="","",SUMPRODUCT(($D$1:$AB$4=$AL$4)*D72:AB72))</f>
        <v/>
      </c>
      <c r="AM72" s="15" t="str">
        <f t="shared" si="29"/>
        <v/>
      </c>
      <c r="AN72" s="2" t="str" cm="1">
        <f t="array" ref="AN72">IF(B72="","",SUMPRODUCT(($D$1:$AB$4=$AN$4)*D72:AB72))</f>
        <v/>
      </c>
      <c r="AO72" s="15" t="str">
        <f t="shared" si="30"/>
        <v/>
      </c>
      <c r="AP72" s="2" t="str" cm="1">
        <f t="array" ref="AP72">IF(B72="","",SUMPRODUCT(($D$1:$AB$4=$AP$4)*D72:AB72))</f>
        <v/>
      </c>
      <c r="AQ72" s="15" t="str">
        <f t="shared" si="31"/>
        <v/>
      </c>
      <c r="AR72" s="2" t="str" cm="1">
        <f t="array" ref="AR72">IF(B72="","",SUMPRODUCT(($D$1:$AB$4=$AR$4)*D72:AB72))</f>
        <v/>
      </c>
      <c r="AS72" s="15" t="str">
        <f t="shared" si="32"/>
        <v/>
      </c>
      <c r="AT72" s="2" t="str" cm="1">
        <f t="array" ref="AT72">IF(B72="","",SUMPRODUCT(($D$1:$AB$4=$AT$4)*$D72:$AB72))</f>
        <v/>
      </c>
      <c r="AU72" s="15" t="str">
        <f t="shared" si="33"/>
        <v/>
      </c>
      <c r="AV72" s="2" t="str" cm="1">
        <f t="array" ref="AV72">IF(B72="","",SUMPRODUCT(($D$1:$AB$4=$AV$4)*$D72:$AB72))</f>
        <v/>
      </c>
      <c r="AW72" s="15" t="str">
        <f t="shared" si="34"/>
        <v/>
      </c>
      <c r="AX72" s="2" t="str" cm="1">
        <f t="array" ref="AX72">IF(B72="","",SUMPRODUCT(($D$1:$AB$4=$AX$4)*$D72:$AB72))</f>
        <v/>
      </c>
      <c r="AY72" s="15" t="str">
        <f t="shared" si="35"/>
        <v/>
      </c>
      <c r="AZ72" s="2" t="str" cm="1">
        <f t="array" ref="AZ72">IF(B72="","",SUMPRODUCT(($D$1:$AB$4=$AZ$4)*$D72:$AB72))</f>
        <v/>
      </c>
      <c r="BA72" s="15" t="str">
        <f t="shared" si="36"/>
        <v/>
      </c>
      <c r="BB72" s="2" t="str" cm="1">
        <f t="array" ref="BB72">IF(B72="","",SUMPRODUCT(($D$1:$AB$4=$BB$4)*$D72:$AB72))</f>
        <v/>
      </c>
      <c r="BC72" s="15" t="str">
        <f t="shared" si="37"/>
        <v/>
      </c>
      <c r="BD72" s="2" t="str" cm="1">
        <f t="array" ref="BD72">IF(B72="","",SUMPRODUCT(($D$1:$AB$4=$BD$4)*$D72:$AB72))</f>
        <v/>
      </c>
      <c r="BE72" s="15" t="str">
        <f t="shared" si="38"/>
        <v/>
      </c>
      <c r="BF72" s="2" t="str" cm="1">
        <f t="array" ref="BF72">IF(B72="","",SUMPRODUCT(($D$1:$AB$4=$BF$4)*$D72:$AB72))</f>
        <v/>
      </c>
      <c r="BG72" s="15" t="str">
        <f t="shared" si="39"/>
        <v/>
      </c>
      <c r="BH72" s="2" t="str" cm="1">
        <f t="array" ref="BH72">IF(B72="","",SUMPRODUCT(($D$1:$AB$4=$BH$4)*$D72:$AB72))</f>
        <v/>
      </c>
      <c r="BI72" s="15" t="str">
        <f t="shared" si="40"/>
        <v/>
      </c>
      <c r="BJ72" s="2" t="str" cm="1">
        <f t="array" ref="BJ72">IF(B72="","",SUMPRODUCT(($D$1:$AB$4=$BJ$4)*$D72:$AB72))</f>
        <v/>
      </c>
      <c r="BK72" s="15" t="str">
        <f t="shared" si="41"/>
        <v/>
      </c>
      <c r="BL72" s="2" t="str" cm="1">
        <f t="array" ref="BL72">IF(B72="","",SUMPRODUCT(($D$1:$AB$4=$BL$4)*$D72:$AB72))</f>
        <v/>
      </c>
      <c r="BM72" s="15" t="str">
        <f t="shared" si="42"/>
        <v/>
      </c>
      <c r="BN72" s="2" t="str" cm="1">
        <f t="array" ref="BN72">IF(B72="","",SUMPRODUCT(($D$1:$AB$4=$BN$4)*$D72:$AB72))</f>
        <v/>
      </c>
      <c r="BO72" s="15" t="str">
        <f t="shared" si="43"/>
        <v/>
      </c>
      <c r="BP72" s="2" t="str" cm="1">
        <f t="array" ref="BP72">IF(B72="","",SUMPRODUCT(($D$1:$AB$4=$BP$4)*$D72:$AB72))</f>
        <v/>
      </c>
      <c r="BQ72" s="15" t="str">
        <f t="shared" si="44"/>
        <v/>
      </c>
      <c r="BR72" s="2" t="str" cm="1">
        <f t="array" ref="BR72">IF(B72="","",SUMPRODUCT(($D$1:$AB$4=$BR$4)*$D72:$AB72))</f>
        <v/>
      </c>
      <c r="BS72" s="15" t="str">
        <f t="shared" si="45"/>
        <v/>
      </c>
      <c r="BT72" s="2" t="str" cm="1">
        <f t="array" ref="BT72">IF(B72="","",SUMPRODUCT(($D$1:$AB$4=$BT$4)*$D72:$AB72))</f>
        <v/>
      </c>
      <c r="BU72" s="15" t="str">
        <f t="shared" si="46"/>
        <v/>
      </c>
      <c r="BV72" s="2" t="str" cm="1">
        <f t="array" ref="BV72">IF(B72="","",SUMPRODUCT(($D$1:$AB$4=$BV$4)*$D72:$AB72))</f>
        <v/>
      </c>
      <c r="BW72" s="15" t="str">
        <f t="shared" si="47"/>
        <v/>
      </c>
      <c r="BX72" s="2" t="str" cm="1">
        <f t="array" ref="BX72">IF(B72="","",SUMPRODUCT(($D$1:$AB$4=$BX$4)*$D72:$AB72))</f>
        <v/>
      </c>
      <c r="BY72" s="15" t="str">
        <f t="shared" si="48"/>
        <v/>
      </c>
      <c r="BZ72" s="2" t="str" cm="1">
        <f t="array" ref="BZ72">IF(B72="","",SUMPRODUCT(($D$1:$AB$4=$BZ$4)*$D72:$AB72))</f>
        <v/>
      </c>
      <c r="CA72" s="15" t="str">
        <f t="shared" si="49"/>
        <v/>
      </c>
      <c r="CB72" s="2" t="str" cm="1">
        <f t="array" ref="CB72">IF(B72="","",SUMPRODUCT(($D$1:$AB$4=$CB$4)*$D72:$AB72))</f>
        <v/>
      </c>
      <c r="CC72" s="15" t="str">
        <f t="shared" si="50"/>
        <v/>
      </c>
      <c r="CD72" s="2" t="str" cm="1">
        <f t="array" ref="CD72">IF(B72="","",SUMPRODUCT(($D$1:$AB$4=$CD$4)*$D72:$AB72))</f>
        <v/>
      </c>
      <c r="CE72" s="15" t="str">
        <f t="shared" si="51"/>
        <v/>
      </c>
      <c r="CF72" s="2" t="str" cm="1">
        <f t="array" ref="CF72">IF(B72="","",SUMPRODUCT(($D$1:$AB$4=$CF$4)*$D72:$AB72))</f>
        <v/>
      </c>
      <c r="CG72" s="15" t="str">
        <f t="shared" si="52"/>
        <v/>
      </c>
      <c r="CH72" s="2" t="str" cm="1">
        <f t="array" ref="CH72">IF(B72="","",SUMPRODUCT(($D$1:$AB$4=$CH$4)*$D72:$AB72))</f>
        <v/>
      </c>
      <c r="CI72" s="15" t="str">
        <f t="shared" si="53"/>
        <v/>
      </c>
    </row>
    <row r="73" spans="1:87">
      <c r="A73" s="7">
        <v>68</v>
      </c>
      <c r="D73" s="97"/>
      <c r="E73" s="86"/>
      <c r="F73" s="86"/>
      <c r="G73" s="86"/>
      <c r="H73" s="86"/>
      <c r="I73" s="98"/>
      <c r="J73" s="102"/>
      <c r="K73" s="87"/>
      <c r="L73" s="87"/>
      <c r="M73" s="87"/>
      <c r="N73" s="87"/>
      <c r="O73" s="103"/>
      <c r="P73" s="107"/>
      <c r="Q73" s="88"/>
      <c r="R73" s="88"/>
      <c r="S73" s="88"/>
      <c r="T73" s="88"/>
      <c r="U73" s="108"/>
      <c r="V73" s="113"/>
      <c r="W73" s="89"/>
      <c r="X73" s="89"/>
      <c r="Y73" s="89"/>
      <c r="Z73" s="89"/>
      <c r="AA73" s="89"/>
      <c r="AB73" s="169"/>
      <c r="AC73" s="171" t="str">
        <f t="shared" si="27"/>
        <v/>
      </c>
      <c r="AD73" s="172" t="str">
        <f t="shared" si="28"/>
        <v/>
      </c>
      <c r="AL73" s="2" t="str" cm="1">
        <f t="array" ref="AL73">IF(B73="","",SUMPRODUCT(($D$1:$AB$4=$AL$4)*D73:AB73))</f>
        <v/>
      </c>
      <c r="AM73" s="15" t="str">
        <f t="shared" si="29"/>
        <v/>
      </c>
      <c r="AN73" s="2" t="str" cm="1">
        <f t="array" ref="AN73">IF(B73="","",SUMPRODUCT(($D$1:$AB$4=$AN$4)*D73:AB73))</f>
        <v/>
      </c>
      <c r="AO73" s="15" t="str">
        <f t="shared" si="30"/>
        <v/>
      </c>
      <c r="AP73" s="2" t="str" cm="1">
        <f t="array" ref="AP73">IF(B73="","",SUMPRODUCT(($D$1:$AB$4=$AP$4)*D73:AB73))</f>
        <v/>
      </c>
      <c r="AQ73" s="15" t="str">
        <f t="shared" si="31"/>
        <v/>
      </c>
      <c r="AR73" s="2" t="str" cm="1">
        <f t="array" ref="AR73">IF(B73="","",SUMPRODUCT(($D$1:$AB$4=$AR$4)*D73:AB73))</f>
        <v/>
      </c>
      <c r="AS73" s="15" t="str">
        <f t="shared" si="32"/>
        <v/>
      </c>
      <c r="AT73" s="2" t="str" cm="1">
        <f t="array" ref="AT73">IF(B73="","",SUMPRODUCT(($D$1:$AB$4=$AT$4)*$D73:$AB73))</f>
        <v/>
      </c>
      <c r="AU73" s="15" t="str">
        <f t="shared" si="33"/>
        <v/>
      </c>
      <c r="AV73" s="2" t="str" cm="1">
        <f t="array" ref="AV73">IF(B73="","",SUMPRODUCT(($D$1:$AB$4=$AV$4)*$D73:$AB73))</f>
        <v/>
      </c>
      <c r="AW73" s="15" t="str">
        <f t="shared" si="34"/>
        <v/>
      </c>
      <c r="AX73" s="2" t="str" cm="1">
        <f t="array" ref="AX73">IF(B73="","",SUMPRODUCT(($D$1:$AB$4=$AX$4)*$D73:$AB73))</f>
        <v/>
      </c>
      <c r="AY73" s="15" t="str">
        <f t="shared" si="35"/>
        <v/>
      </c>
      <c r="AZ73" s="2" t="str" cm="1">
        <f t="array" ref="AZ73">IF(B73="","",SUMPRODUCT(($D$1:$AB$4=$AZ$4)*$D73:$AB73))</f>
        <v/>
      </c>
      <c r="BA73" s="15" t="str">
        <f t="shared" si="36"/>
        <v/>
      </c>
      <c r="BB73" s="2" t="str" cm="1">
        <f t="array" ref="BB73">IF(B73="","",SUMPRODUCT(($D$1:$AB$4=$BB$4)*$D73:$AB73))</f>
        <v/>
      </c>
      <c r="BC73" s="15" t="str">
        <f t="shared" si="37"/>
        <v/>
      </c>
      <c r="BD73" s="2" t="str" cm="1">
        <f t="array" ref="BD73">IF(B73="","",SUMPRODUCT(($D$1:$AB$4=$BD$4)*$D73:$AB73))</f>
        <v/>
      </c>
      <c r="BE73" s="15" t="str">
        <f t="shared" si="38"/>
        <v/>
      </c>
      <c r="BF73" s="2" t="str" cm="1">
        <f t="array" ref="BF73">IF(B73="","",SUMPRODUCT(($D$1:$AB$4=$BF$4)*$D73:$AB73))</f>
        <v/>
      </c>
      <c r="BG73" s="15" t="str">
        <f t="shared" si="39"/>
        <v/>
      </c>
      <c r="BH73" s="2" t="str" cm="1">
        <f t="array" ref="BH73">IF(B73="","",SUMPRODUCT(($D$1:$AB$4=$BH$4)*$D73:$AB73))</f>
        <v/>
      </c>
      <c r="BI73" s="15" t="str">
        <f t="shared" si="40"/>
        <v/>
      </c>
      <c r="BJ73" s="2" t="str" cm="1">
        <f t="array" ref="BJ73">IF(B73="","",SUMPRODUCT(($D$1:$AB$4=$BJ$4)*$D73:$AB73))</f>
        <v/>
      </c>
      <c r="BK73" s="15" t="str">
        <f t="shared" si="41"/>
        <v/>
      </c>
      <c r="BL73" s="2" t="str" cm="1">
        <f t="array" ref="BL73">IF(B73="","",SUMPRODUCT(($D$1:$AB$4=$BL$4)*$D73:$AB73))</f>
        <v/>
      </c>
      <c r="BM73" s="15" t="str">
        <f t="shared" si="42"/>
        <v/>
      </c>
      <c r="BN73" s="2" t="str" cm="1">
        <f t="array" ref="BN73">IF(B73="","",SUMPRODUCT(($D$1:$AB$4=$BN$4)*$D73:$AB73))</f>
        <v/>
      </c>
      <c r="BO73" s="15" t="str">
        <f t="shared" si="43"/>
        <v/>
      </c>
      <c r="BP73" s="2" t="str" cm="1">
        <f t="array" ref="BP73">IF(B73="","",SUMPRODUCT(($D$1:$AB$4=$BP$4)*$D73:$AB73))</f>
        <v/>
      </c>
      <c r="BQ73" s="15" t="str">
        <f t="shared" si="44"/>
        <v/>
      </c>
      <c r="BR73" s="2" t="str" cm="1">
        <f t="array" ref="BR73">IF(B73="","",SUMPRODUCT(($D$1:$AB$4=$BR$4)*$D73:$AB73))</f>
        <v/>
      </c>
      <c r="BS73" s="15" t="str">
        <f t="shared" si="45"/>
        <v/>
      </c>
      <c r="BT73" s="2" t="str" cm="1">
        <f t="array" ref="BT73">IF(B73="","",SUMPRODUCT(($D$1:$AB$4=$BT$4)*$D73:$AB73))</f>
        <v/>
      </c>
      <c r="BU73" s="15" t="str">
        <f t="shared" si="46"/>
        <v/>
      </c>
      <c r="BV73" s="2" t="str" cm="1">
        <f t="array" ref="BV73">IF(B73="","",SUMPRODUCT(($D$1:$AB$4=$BV$4)*$D73:$AB73))</f>
        <v/>
      </c>
      <c r="BW73" s="15" t="str">
        <f t="shared" si="47"/>
        <v/>
      </c>
      <c r="BX73" s="2" t="str" cm="1">
        <f t="array" ref="BX73">IF(B73="","",SUMPRODUCT(($D$1:$AB$4=$BX$4)*$D73:$AB73))</f>
        <v/>
      </c>
      <c r="BY73" s="15" t="str">
        <f t="shared" si="48"/>
        <v/>
      </c>
      <c r="BZ73" s="2" t="str" cm="1">
        <f t="array" ref="BZ73">IF(B73="","",SUMPRODUCT(($D$1:$AB$4=$BZ$4)*$D73:$AB73))</f>
        <v/>
      </c>
      <c r="CA73" s="15" t="str">
        <f t="shared" si="49"/>
        <v/>
      </c>
      <c r="CB73" s="2" t="str" cm="1">
        <f t="array" ref="CB73">IF(B73="","",SUMPRODUCT(($D$1:$AB$4=$CB$4)*$D73:$AB73))</f>
        <v/>
      </c>
      <c r="CC73" s="15" t="str">
        <f t="shared" si="50"/>
        <v/>
      </c>
      <c r="CD73" s="2" t="str" cm="1">
        <f t="array" ref="CD73">IF(B73="","",SUMPRODUCT(($D$1:$AB$4=$CD$4)*$D73:$AB73))</f>
        <v/>
      </c>
      <c r="CE73" s="15" t="str">
        <f t="shared" si="51"/>
        <v/>
      </c>
      <c r="CF73" s="2" t="str" cm="1">
        <f t="array" ref="CF73">IF(B73="","",SUMPRODUCT(($D$1:$AB$4=$CF$4)*$D73:$AB73))</f>
        <v/>
      </c>
      <c r="CG73" s="15" t="str">
        <f t="shared" si="52"/>
        <v/>
      </c>
      <c r="CH73" s="2" t="str" cm="1">
        <f t="array" ref="CH73">IF(B73="","",SUMPRODUCT(($D$1:$AB$4=$CH$4)*$D73:$AB73))</f>
        <v/>
      </c>
      <c r="CI73" s="15" t="str">
        <f t="shared" si="53"/>
        <v/>
      </c>
    </row>
    <row r="74" spans="1:87">
      <c r="A74" s="6">
        <v>69</v>
      </c>
      <c r="D74" s="97"/>
      <c r="E74" s="86"/>
      <c r="F74" s="86"/>
      <c r="G74" s="86"/>
      <c r="H74" s="86"/>
      <c r="I74" s="98"/>
      <c r="J74" s="102"/>
      <c r="K74" s="87"/>
      <c r="L74" s="87"/>
      <c r="M74" s="87"/>
      <c r="N74" s="87"/>
      <c r="O74" s="103"/>
      <c r="P74" s="107"/>
      <c r="Q74" s="88"/>
      <c r="R74" s="88"/>
      <c r="S74" s="88"/>
      <c r="T74" s="88"/>
      <c r="U74" s="108"/>
      <c r="V74" s="113"/>
      <c r="W74" s="89"/>
      <c r="X74" s="89"/>
      <c r="Y74" s="89"/>
      <c r="Z74" s="89"/>
      <c r="AA74" s="89"/>
      <c r="AB74" s="169"/>
      <c r="AC74" s="171" t="str">
        <f t="shared" si="27"/>
        <v/>
      </c>
      <c r="AD74" s="172" t="str">
        <f t="shared" si="28"/>
        <v/>
      </c>
      <c r="AL74" s="2" t="str" cm="1">
        <f t="array" ref="AL74">IF(B74="","",SUMPRODUCT(($D$1:$AB$4=$AL$4)*D74:AB74))</f>
        <v/>
      </c>
      <c r="AM74" s="15" t="str">
        <f t="shared" si="29"/>
        <v/>
      </c>
      <c r="AN74" s="2" t="str" cm="1">
        <f t="array" ref="AN74">IF(B74="","",SUMPRODUCT(($D$1:$AB$4=$AN$4)*D74:AB74))</f>
        <v/>
      </c>
      <c r="AO74" s="15" t="str">
        <f t="shared" si="30"/>
        <v/>
      </c>
      <c r="AP74" s="2" t="str" cm="1">
        <f t="array" ref="AP74">IF(B74="","",SUMPRODUCT(($D$1:$AB$4=$AP$4)*D74:AB74))</f>
        <v/>
      </c>
      <c r="AQ74" s="15" t="str">
        <f t="shared" si="31"/>
        <v/>
      </c>
      <c r="AR74" s="2" t="str" cm="1">
        <f t="array" ref="AR74">IF(B74="","",SUMPRODUCT(($D$1:$AB$4=$AR$4)*D74:AB74))</f>
        <v/>
      </c>
      <c r="AS74" s="15" t="str">
        <f t="shared" si="32"/>
        <v/>
      </c>
      <c r="AT74" s="2" t="str" cm="1">
        <f t="array" ref="AT74">IF(B74="","",SUMPRODUCT(($D$1:$AB$4=$AT$4)*$D74:$AB74))</f>
        <v/>
      </c>
      <c r="AU74" s="15" t="str">
        <f t="shared" si="33"/>
        <v/>
      </c>
      <c r="AV74" s="2" t="str" cm="1">
        <f t="array" ref="AV74">IF(B74="","",SUMPRODUCT(($D$1:$AB$4=$AV$4)*$D74:$AB74))</f>
        <v/>
      </c>
      <c r="AW74" s="15" t="str">
        <f t="shared" si="34"/>
        <v/>
      </c>
      <c r="AX74" s="2" t="str" cm="1">
        <f t="array" ref="AX74">IF(B74="","",SUMPRODUCT(($D$1:$AB$4=$AX$4)*$D74:$AB74))</f>
        <v/>
      </c>
      <c r="AY74" s="15" t="str">
        <f t="shared" si="35"/>
        <v/>
      </c>
      <c r="AZ74" s="2" t="str" cm="1">
        <f t="array" ref="AZ74">IF(B74="","",SUMPRODUCT(($D$1:$AB$4=$AZ$4)*$D74:$AB74))</f>
        <v/>
      </c>
      <c r="BA74" s="15" t="str">
        <f t="shared" si="36"/>
        <v/>
      </c>
      <c r="BB74" s="2" t="str" cm="1">
        <f t="array" ref="BB74">IF(B74="","",SUMPRODUCT(($D$1:$AB$4=$BB$4)*$D74:$AB74))</f>
        <v/>
      </c>
      <c r="BC74" s="15" t="str">
        <f t="shared" si="37"/>
        <v/>
      </c>
      <c r="BD74" s="2" t="str" cm="1">
        <f t="array" ref="BD74">IF(B74="","",SUMPRODUCT(($D$1:$AB$4=$BD$4)*$D74:$AB74))</f>
        <v/>
      </c>
      <c r="BE74" s="15" t="str">
        <f t="shared" si="38"/>
        <v/>
      </c>
      <c r="BF74" s="2" t="str" cm="1">
        <f t="array" ref="BF74">IF(B74="","",SUMPRODUCT(($D$1:$AB$4=$BF$4)*$D74:$AB74))</f>
        <v/>
      </c>
      <c r="BG74" s="15" t="str">
        <f t="shared" si="39"/>
        <v/>
      </c>
      <c r="BH74" s="2" t="str" cm="1">
        <f t="array" ref="BH74">IF(B74="","",SUMPRODUCT(($D$1:$AB$4=$BH$4)*$D74:$AB74))</f>
        <v/>
      </c>
      <c r="BI74" s="15" t="str">
        <f t="shared" si="40"/>
        <v/>
      </c>
      <c r="BJ74" s="2" t="str" cm="1">
        <f t="array" ref="BJ74">IF(B74="","",SUMPRODUCT(($D$1:$AB$4=$BJ$4)*$D74:$AB74))</f>
        <v/>
      </c>
      <c r="BK74" s="15" t="str">
        <f t="shared" si="41"/>
        <v/>
      </c>
      <c r="BL74" s="2" t="str" cm="1">
        <f t="array" ref="BL74">IF(B74="","",SUMPRODUCT(($D$1:$AB$4=$BL$4)*$D74:$AB74))</f>
        <v/>
      </c>
      <c r="BM74" s="15" t="str">
        <f t="shared" si="42"/>
        <v/>
      </c>
      <c r="BN74" s="2" t="str" cm="1">
        <f t="array" ref="BN74">IF(B74="","",SUMPRODUCT(($D$1:$AB$4=$BN$4)*$D74:$AB74))</f>
        <v/>
      </c>
      <c r="BO74" s="15" t="str">
        <f t="shared" si="43"/>
        <v/>
      </c>
      <c r="BP74" s="2" t="str" cm="1">
        <f t="array" ref="BP74">IF(B74="","",SUMPRODUCT(($D$1:$AB$4=$BP$4)*$D74:$AB74))</f>
        <v/>
      </c>
      <c r="BQ74" s="15" t="str">
        <f t="shared" si="44"/>
        <v/>
      </c>
      <c r="BR74" s="2" t="str" cm="1">
        <f t="array" ref="BR74">IF(B74="","",SUMPRODUCT(($D$1:$AB$4=$BR$4)*$D74:$AB74))</f>
        <v/>
      </c>
      <c r="BS74" s="15" t="str">
        <f t="shared" si="45"/>
        <v/>
      </c>
      <c r="BT74" s="2" t="str" cm="1">
        <f t="array" ref="BT74">IF(B74="","",SUMPRODUCT(($D$1:$AB$4=$BT$4)*$D74:$AB74))</f>
        <v/>
      </c>
      <c r="BU74" s="15" t="str">
        <f t="shared" si="46"/>
        <v/>
      </c>
      <c r="BV74" s="2" t="str" cm="1">
        <f t="array" ref="BV74">IF(B74="","",SUMPRODUCT(($D$1:$AB$4=$BV$4)*$D74:$AB74))</f>
        <v/>
      </c>
      <c r="BW74" s="15" t="str">
        <f t="shared" si="47"/>
        <v/>
      </c>
      <c r="BX74" s="2" t="str" cm="1">
        <f t="array" ref="BX74">IF(B74="","",SUMPRODUCT(($D$1:$AB$4=$BX$4)*$D74:$AB74))</f>
        <v/>
      </c>
      <c r="BY74" s="15" t="str">
        <f t="shared" si="48"/>
        <v/>
      </c>
      <c r="BZ74" s="2" t="str" cm="1">
        <f t="array" ref="BZ74">IF(B74="","",SUMPRODUCT(($D$1:$AB$4=$BZ$4)*$D74:$AB74))</f>
        <v/>
      </c>
      <c r="CA74" s="15" t="str">
        <f t="shared" si="49"/>
        <v/>
      </c>
      <c r="CB74" s="2" t="str" cm="1">
        <f t="array" ref="CB74">IF(B74="","",SUMPRODUCT(($D$1:$AB$4=$CB$4)*$D74:$AB74))</f>
        <v/>
      </c>
      <c r="CC74" s="15" t="str">
        <f t="shared" si="50"/>
        <v/>
      </c>
      <c r="CD74" s="2" t="str" cm="1">
        <f t="array" ref="CD74">IF(B74="","",SUMPRODUCT(($D$1:$AB$4=$CD$4)*$D74:$AB74))</f>
        <v/>
      </c>
      <c r="CE74" s="15" t="str">
        <f t="shared" si="51"/>
        <v/>
      </c>
      <c r="CF74" s="2" t="str" cm="1">
        <f t="array" ref="CF74">IF(B74="","",SUMPRODUCT(($D$1:$AB$4=$CF$4)*$D74:$AB74))</f>
        <v/>
      </c>
      <c r="CG74" s="15" t="str">
        <f t="shared" si="52"/>
        <v/>
      </c>
      <c r="CH74" s="2" t="str" cm="1">
        <f t="array" ref="CH74">IF(B74="","",SUMPRODUCT(($D$1:$AB$4=$CH$4)*$D74:$AB74))</f>
        <v/>
      </c>
      <c r="CI74" s="15" t="str">
        <f t="shared" si="53"/>
        <v/>
      </c>
    </row>
    <row r="75" spans="1:87">
      <c r="A75" s="7">
        <v>70</v>
      </c>
      <c r="D75" s="97"/>
      <c r="E75" s="86"/>
      <c r="F75" s="86"/>
      <c r="G75" s="86"/>
      <c r="H75" s="86"/>
      <c r="I75" s="98"/>
      <c r="J75" s="102"/>
      <c r="K75" s="87"/>
      <c r="L75" s="87"/>
      <c r="M75" s="87"/>
      <c r="N75" s="87"/>
      <c r="O75" s="103"/>
      <c r="P75" s="107"/>
      <c r="Q75" s="88"/>
      <c r="R75" s="88"/>
      <c r="S75" s="88"/>
      <c r="T75" s="88"/>
      <c r="U75" s="108"/>
      <c r="V75" s="113"/>
      <c r="W75" s="89"/>
      <c r="X75" s="89"/>
      <c r="Y75" s="89"/>
      <c r="Z75" s="89"/>
      <c r="AA75" s="89"/>
      <c r="AB75" s="169"/>
      <c r="AC75" s="171" t="str">
        <f t="shared" si="27"/>
        <v/>
      </c>
      <c r="AD75" s="172" t="str">
        <f t="shared" si="28"/>
        <v/>
      </c>
      <c r="AL75" s="2" t="str" cm="1">
        <f t="array" ref="AL75">IF(B75="","",SUMPRODUCT(($D$1:$AB$4=$AL$4)*D75:AB75))</f>
        <v/>
      </c>
      <c r="AM75" s="15" t="str">
        <f t="shared" si="29"/>
        <v/>
      </c>
      <c r="AN75" s="2" t="str" cm="1">
        <f t="array" ref="AN75">IF(B75="","",SUMPRODUCT(($D$1:$AB$4=$AN$4)*D75:AB75))</f>
        <v/>
      </c>
      <c r="AO75" s="15" t="str">
        <f t="shared" si="30"/>
        <v/>
      </c>
      <c r="AP75" s="2" t="str" cm="1">
        <f t="array" ref="AP75">IF(B75="","",SUMPRODUCT(($D$1:$AB$4=$AP$4)*D75:AB75))</f>
        <v/>
      </c>
      <c r="AQ75" s="15" t="str">
        <f t="shared" si="31"/>
        <v/>
      </c>
      <c r="AR75" s="2" t="str" cm="1">
        <f t="array" ref="AR75">IF(B75="","",SUMPRODUCT(($D$1:$AB$4=$AR$4)*D75:AB75))</f>
        <v/>
      </c>
      <c r="AS75" s="15" t="str">
        <f t="shared" si="32"/>
        <v/>
      </c>
      <c r="AT75" s="2" t="str" cm="1">
        <f t="array" ref="AT75">IF(B75="","",SUMPRODUCT(($D$1:$AB$4=$AT$4)*$D75:$AB75))</f>
        <v/>
      </c>
      <c r="AU75" s="15" t="str">
        <f t="shared" si="33"/>
        <v/>
      </c>
      <c r="AV75" s="2" t="str" cm="1">
        <f t="array" ref="AV75">IF(B75="","",SUMPRODUCT(($D$1:$AB$4=$AV$4)*$D75:$AB75))</f>
        <v/>
      </c>
      <c r="AW75" s="15" t="str">
        <f t="shared" si="34"/>
        <v/>
      </c>
      <c r="AX75" s="2" t="str" cm="1">
        <f t="array" ref="AX75">IF(B75="","",SUMPRODUCT(($D$1:$AB$4=$AX$4)*$D75:$AB75))</f>
        <v/>
      </c>
      <c r="AY75" s="15" t="str">
        <f t="shared" si="35"/>
        <v/>
      </c>
      <c r="AZ75" s="2" t="str" cm="1">
        <f t="array" ref="AZ75">IF(B75="","",SUMPRODUCT(($D$1:$AB$4=$AZ$4)*$D75:$AB75))</f>
        <v/>
      </c>
      <c r="BA75" s="15" t="str">
        <f t="shared" si="36"/>
        <v/>
      </c>
      <c r="BB75" s="2" t="str" cm="1">
        <f t="array" ref="BB75">IF(B75="","",SUMPRODUCT(($D$1:$AB$4=$BB$4)*$D75:$AB75))</f>
        <v/>
      </c>
      <c r="BC75" s="15" t="str">
        <f t="shared" si="37"/>
        <v/>
      </c>
      <c r="BD75" s="2" t="str" cm="1">
        <f t="array" ref="BD75">IF(B75="","",SUMPRODUCT(($D$1:$AB$4=$BD$4)*$D75:$AB75))</f>
        <v/>
      </c>
      <c r="BE75" s="15" t="str">
        <f t="shared" si="38"/>
        <v/>
      </c>
      <c r="BF75" s="2" t="str" cm="1">
        <f t="array" ref="BF75">IF(B75="","",SUMPRODUCT(($D$1:$AB$4=$BF$4)*$D75:$AB75))</f>
        <v/>
      </c>
      <c r="BG75" s="15" t="str">
        <f t="shared" si="39"/>
        <v/>
      </c>
      <c r="BH75" s="2" t="str" cm="1">
        <f t="array" ref="BH75">IF(B75="","",SUMPRODUCT(($D$1:$AB$4=$BH$4)*$D75:$AB75))</f>
        <v/>
      </c>
      <c r="BI75" s="15" t="str">
        <f t="shared" si="40"/>
        <v/>
      </c>
      <c r="BJ75" s="2" t="str" cm="1">
        <f t="array" ref="BJ75">IF(B75="","",SUMPRODUCT(($D$1:$AB$4=$BJ$4)*$D75:$AB75))</f>
        <v/>
      </c>
      <c r="BK75" s="15" t="str">
        <f t="shared" si="41"/>
        <v/>
      </c>
      <c r="BL75" s="2" t="str" cm="1">
        <f t="array" ref="BL75">IF(B75="","",SUMPRODUCT(($D$1:$AB$4=$BL$4)*$D75:$AB75))</f>
        <v/>
      </c>
      <c r="BM75" s="15" t="str">
        <f t="shared" si="42"/>
        <v/>
      </c>
      <c r="BN75" s="2" t="str" cm="1">
        <f t="array" ref="BN75">IF(B75="","",SUMPRODUCT(($D$1:$AB$4=$BN$4)*$D75:$AB75))</f>
        <v/>
      </c>
      <c r="BO75" s="15" t="str">
        <f t="shared" si="43"/>
        <v/>
      </c>
      <c r="BP75" s="2" t="str" cm="1">
        <f t="array" ref="BP75">IF(B75="","",SUMPRODUCT(($D$1:$AB$4=$BP$4)*$D75:$AB75))</f>
        <v/>
      </c>
      <c r="BQ75" s="15" t="str">
        <f t="shared" si="44"/>
        <v/>
      </c>
      <c r="BR75" s="2" t="str" cm="1">
        <f t="array" ref="BR75">IF(B75="","",SUMPRODUCT(($D$1:$AB$4=$BR$4)*$D75:$AB75))</f>
        <v/>
      </c>
      <c r="BS75" s="15" t="str">
        <f t="shared" si="45"/>
        <v/>
      </c>
      <c r="BT75" s="2" t="str" cm="1">
        <f t="array" ref="BT75">IF(B75="","",SUMPRODUCT(($D$1:$AB$4=$BT$4)*$D75:$AB75))</f>
        <v/>
      </c>
      <c r="BU75" s="15" t="str">
        <f t="shared" si="46"/>
        <v/>
      </c>
      <c r="BV75" s="2" t="str" cm="1">
        <f t="array" ref="BV75">IF(B75="","",SUMPRODUCT(($D$1:$AB$4=$BV$4)*$D75:$AB75))</f>
        <v/>
      </c>
      <c r="BW75" s="15" t="str">
        <f t="shared" si="47"/>
        <v/>
      </c>
      <c r="BX75" s="2" t="str" cm="1">
        <f t="array" ref="BX75">IF(B75="","",SUMPRODUCT(($D$1:$AB$4=$BX$4)*$D75:$AB75))</f>
        <v/>
      </c>
      <c r="BY75" s="15" t="str">
        <f t="shared" si="48"/>
        <v/>
      </c>
      <c r="BZ75" s="2" t="str" cm="1">
        <f t="array" ref="BZ75">IF(B75="","",SUMPRODUCT(($D$1:$AB$4=$BZ$4)*$D75:$AB75))</f>
        <v/>
      </c>
      <c r="CA75" s="15" t="str">
        <f t="shared" si="49"/>
        <v/>
      </c>
      <c r="CB75" s="2" t="str" cm="1">
        <f t="array" ref="CB75">IF(B75="","",SUMPRODUCT(($D$1:$AB$4=$CB$4)*$D75:$AB75))</f>
        <v/>
      </c>
      <c r="CC75" s="15" t="str">
        <f t="shared" si="50"/>
        <v/>
      </c>
      <c r="CD75" s="2" t="str" cm="1">
        <f t="array" ref="CD75">IF(B75="","",SUMPRODUCT(($D$1:$AB$4=$CD$4)*$D75:$AB75))</f>
        <v/>
      </c>
      <c r="CE75" s="15" t="str">
        <f t="shared" si="51"/>
        <v/>
      </c>
      <c r="CF75" s="2" t="str" cm="1">
        <f t="array" ref="CF75">IF(B75="","",SUMPRODUCT(($D$1:$AB$4=$CF$4)*$D75:$AB75))</f>
        <v/>
      </c>
      <c r="CG75" s="15" t="str">
        <f t="shared" si="52"/>
        <v/>
      </c>
      <c r="CH75" s="2" t="str" cm="1">
        <f t="array" ref="CH75">IF(B75="","",SUMPRODUCT(($D$1:$AB$4=$CH$4)*$D75:$AB75))</f>
        <v/>
      </c>
      <c r="CI75" s="15" t="str">
        <f t="shared" si="53"/>
        <v/>
      </c>
    </row>
    <row r="76" spans="1:87">
      <c r="A76" s="6">
        <v>71</v>
      </c>
      <c r="D76" s="97"/>
      <c r="E76" s="86"/>
      <c r="F76" s="86"/>
      <c r="G76" s="86"/>
      <c r="H76" s="86"/>
      <c r="I76" s="98"/>
      <c r="J76" s="102"/>
      <c r="K76" s="87"/>
      <c r="L76" s="87"/>
      <c r="M76" s="87"/>
      <c r="N76" s="87"/>
      <c r="O76" s="103"/>
      <c r="P76" s="107"/>
      <c r="Q76" s="88"/>
      <c r="R76" s="88"/>
      <c r="S76" s="88"/>
      <c r="T76" s="88"/>
      <c r="U76" s="108"/>
      <c r="V76" s="113"/>
      <c r="W76" s="89"/>
      <c r="X76" s="89"/>
      <c r="Y76" s="89"/>
      <c r="Z76" s="89"/>
      <c r="AA76" s="89"/>
      <c r="AB76" s="169"/>
      <c r="AC76" s="171" t="str">
        <f t="shared" si="27"/>
        <v/>
      </c>
      <c r="AD76" s="172" t="str">
        <f t="shared" si="28"/>
        <v/>
      </c>
      <c r="AL76" s="2" t="str" cm="1">
        <f t="array" ref="AL76">IF(B76="","",SUMPRODUCT(($D$1:$AB$4=$AL$4)*D76:AB76))</f>
        <v/>
      </c>
      <c r="AM76" s="15" t="str">
        <f t="shared" si="29"/>
        <v/>
      </c>
      <c r="AN76" s="2" t="str" cm="1">
        <f t="array" ref="AN76">IF(B76="","",SUMPRODUCT(($D$1:$AB$4=$AN$4)*D76:AB76))</f>
        <v/>
      </c>
      <c r="AO76" s="15" t="str">
        <f t="shared" si="30"/>
        <v/>
      </c>
      <c r="AP76" s="2" t="str" cm="1">
        <f t="array" ref="AP76">IF(B76="","",SUMPRODUCT(($D$1:$AB$4=$AP$4)*D76:AB76))</f>
        <v/>
      </c>
      <c r="AQ76" s="15" t="str">
        <f t="shared" si="31"/>
        <v/>
      </c>
      <c r="AR76" s="2" t="str" cm="1">
        <f t="array" ref="AR76">IF(B76="","",SUMPRODUCT(($D$1:$AB$4=$AR$4)*D76:AB76))</f>
        <v/>
      </c>
      <c r="AS76" s="15" t="str">
        <f t="shared" si="32"/>
        <v/>
      </c>
      <c r="AT76" s="2" t="str" cm="1">
        <f t="array" ref="AT76">IF(B76="","",SUMPRODUCT(($D$1:$AB$4=$AT$4)*$D76:$AB76))</f>
        <v/>
      </c>
      <c r="AU76" s="15" t="str">
        <f t="shared" si="33"/>
        <v/>
      </c>
      <c r="AV76" s="2" t="str" cm="1">
        <f t="array" ref="AV76">IF(B76="","",SUMPRODUCT(($D$1:$AB$4=$AV$4)*$D76:$AB76))</f>
        <v/>
      </c>
      <c r="AW76" s="15" t="str">
        <f t="shared" si="34"/>
        <v/>
      </c>
      <c r="AX76" s="2" t="str" cm="1">
        <f t="array" ref="AX76">IF(B76="","",SUMPRODUCT(($D$1:$AB$4=$AX$4)*$D76:$AB76))</f>
        <v/>
      </c>
      <c r="AY76" s="15" t="str">
        <f t="shared" si="35"/>
        <v/>
      </c>
      <c r="AZ76" s="2" t="str" cm="1">
        <f t="array" ref="AZ76">IF(B76="","",SUMPRODUCT(($D$1:$AB$4=$AZ$4)*$D76:$AB76))</f>
        <v/>
      </c>
      <c r="BA76" s="15" t="str">
        <f t="shared" si="36"/>
        <v/>
      </c>
      <c r="BB76" s="2" t="str" cm="1">
        <f t="array" ref="BB76">IF(B76="","",SUMPRODUCT(($D$1:$AB$4=$BB$4)*$D76:$AB76))</f>
        <v/>
      </c>
      <c r="BC76" s="15" t="str">
        <f t="shared" si="37"/>
        <v/>
      </c>
      <c r="BD76" s="2" t="str" cm="1">
        <f t="array" ref="BD76">IF(B76="","",SUMPRODUCT(($D$1:$AB$4=$BD$4)*$D76:$AB76))</f>
        <v/>
      </c>
      <c r="BE76" s="15" t="str">
        <f t="shared" si="38"/>
        <v/>
      </c>
      <c r="BF76" s="2" t="str" cm="1">
        <f t="array" ref="BF76">IF(B76="","",SUMPRODUCT(($D$1:$AB$4=$BF$4)*$D76:$AB76))</f>
        <v/>
      </c>
      <c r="BG76" s="15" t="str">
        <f t="shared" si="39"/>
        <v/>
      </c>
      <c r="BH76" s="2" t="str" cm="1">
        <f t="array" ref="BH76">IF(B76="","",SUMPRODUCT(($D$1:$AB$4=$BH$4)*$D76:$AB76))</f>
        <v/>
      </c>
      <c r="BI76" s="15" t="str">
        <f t="shared" si="40"/>
        <v/>
      </c>
      <c r="BJ76" s="2" t="str" cm="1">
        <f t="array" ref="BJ76">IF(B76="","",SUMPRODUCT(($D$1:$AB$4=$BJ$4)*$D76:$AB76))</f>
        <v/>
      </c>
      <c r="BK76" s="15" t="str">
        <f t="shared" si="41"/>
        <v/>
      </c>
      <c r="BL76" s="2" t="str" cm="1">
        <f t="array" ref="BL76">IF(B76="","",SUMPRODUCT(($D$1:$AB$4=$BL$4)*$D76:$AB76))</f>
        <v/>
      </c>
      <c r="BM76" s="15" t="str">
        <f t="shared" si="42"/>
        <v/>
      </c>
      <c r="BN76" s="2" t="str" cm="1">
        <f t="array" ref="BN76">IF(B76="","",SUMPRODUCT(($D$1:$AB$4=$BN$4)*$D76:$AB76))</f>
        <v/>
      </c>
      <c r="BO76" s="15" t="str">
        <f t="shared" si="43"/>
        <v/>
      </c>
      <c r="BP76" s="2" t="str" cm="1">
        <f t="array" ref="BP76">IF(B76="","",SUMPRODUCT(($D$1:$AB$4=$BP$4)*$D76:$AB76))</f>
        <v/>
      </c>
      <c r="BQ76" s="15" t="str">
        <f t="shared" si="44"/>
        <v/>
      </c>
      <c r="BR76" s="2" t="str" cm="1">
        <f t="array" ref="BR76">IF(B76="","",SUMPRODUCT(($D$1:$AB$4=$BR$4)*$D76:$AB76))</f>
        <v/>
      </c>
      <c r="BS76" s="15" t="str">
        <f t="shared" si="45"/>
        <v/>
      </c>
      <c r="BT76" s="2" t="str" cm="1">
        <f t="array" ref="BT76">IF(B76="","",SUMPRODUCT(($D$1:$AB$4=$BT$4)*$D76:$AB76))</f>
        <v/>
      </c>
      <c r="BU76" s="15" t="str">
        <f t="shared" si="46"/>
        <v/>
      </c>
      <c r="BV76" s="2" t="str" cm="1">
        <f t="array" ref="BV76">IF(B76="","",SUMPRODUCT(($D$1:$AB$4=$BV$4)*$D76:$AB76))</f>
        <v/>
      </c>
      <c r="BW76" s="15" t="str">
        <f t="shared" si="47"/>
        <v/>
      </c>
      <c r="BX76" s="2" t="str" cm="1">
        <f t="array" ref="BX76">IF(B76="","",SUMPRODUCT(($D$1:$AB$4=$BX$4)*$D76:$AB76))</f>
        <v/>
      </c>
      <c r="BY76" s="15" t="str">
        <f t="shared" si="48"/>
        <v/>
      </c>
      <c r="BZ76" s="2" t="str" cm="1">
        <f t="array" ref="BZ76">IF(B76="","",SUMPRODUCT(($D$1:$AB$4=$BZ$4)*$D76:$AB76))</f>
        <v/>
      </c>
      <c r="CA76" s="15" t="str">
        <f t="shared" si="49"/>
        <v/>
      </c>
      <c r="CB76" s="2" t="str" cm="1">
        <f t="array" ref="CB76">IF(B76="","",SUMPRODUCT(($D$1:$AB$4=$CB$4)*$D76:$AB76))</f>
        <v/>
      </c>
      <c r="CC76" s="15" t="str">
        <f t="shared" si="50"/>
        <v/>
      </c>
      <c r="CD76" s="2" t="str" cm="1">
        <f t="array" ref="CD76">IF(B76="","",SUMPRODUCT(($D$1:$AB$4=$CD$4)*$D76:$AB76))</f>
        <v/>
      </c>
      <c r="CE76" s="15" t="str">
        <f t="shared" si="51"/>
        <v/>
      </c>
      <c r="CF76" s="2" t="str" cm="1">
        <f t="array" ref="CF76">IF(B76="","",SUMPRODUCT(($D$1:$AB$4=$CF$4)*$D76:$AB76))</f>
        <v/>
      </c>
      <c r="CG76" s="15" t="str">
        <f t="shared" si="52"/>
        <v/>
      </c>
      <c r="CH76" s="2" t="str" cm="1">
        <f t="array" ref="CH76">IF(B76="","",SUMPRODUCT(($D$1:$AB$4=$CH$4)*$D76:$AB76))</f>
        <v/>
      </c>
      <c r="CI76" s="15" t="str">
        <f t="shared" si="53"/>
        <v/>
      </c>
    </row>
    <row r="77" spans="1:87">
      <c r="A77" s="7">
        <v>72</v>
      </c>
      <c r="D77" s="97"/>
      <c r="E77" s="86"/>
      <c r="F77" s="86"/>
      <c r="G77" s="86"/>
      <c r="H77" s="86"/>
      <c r="I77" s="98"/>
      <c r="J77" s="102"/>
      <c r="K77" s="87"/>
      <c r="L77" s="87"/>
      <c r="M77" s="87"/>
      <c r="N77" s="87"/>
      <c r="O77" s="103"/>
      <c r="P77" s="107"/>
      <c r="Q77" s="88"/>
      <c r="R77" s="88"/>
      <c r="S77" s="88"/>
      <c r="T77" s="88"/>
      <c r="U77" s="108"/>
      <c r="V77" s="113"/>
      <c r="W77" s="89"/>
      <c r="X77" s="89"/>
      <c r="Y77" s="89"/>
      <c r="Z77" s="89"/>
      <c r="AA77" s="89"/>
      <c r="AB77" s="169"/>
      <c r="AC77" s="171" t="str">
        <f t="shared" si="27"/>
        <v/>
      </c>
      <c r="AD77" s="172" t="str">
        <f t="shared" si="28"/>
        <v/>
      </c>
      <c r="AL77" s="2" t="str" cm="1">
        <f t="array" ref="AL77">IF(B77="","",SUMPRODUCT(($D$1:$AB$4=$AL$4)*D77:AB77))</f>
        <v/>
      </c>
      <c r="AM77" s="15" t="str">
        <f t="shared" si="29"/>
        <v/>
      </c>
      <c r="AN77" s="2" t="str" cm="1">
        <f t="array" ref="AN77">IF(B77="","",SUMPRODUCT(($D$1:$AB$4=$AN$4)*D77:AB77))</f>
        <v/>
      </c>
      <c r="AO77" s="15" t="str">
        <f t="shared" si="30"/>
        <v/>
      </c>
      <c r="AP77" s="2" t="str" cm="1">
        <f t="array" ref="AP77">IF(B77="","",SUMPRODUCT(($D$1:$AB$4=$AP$4)*D77:AB77))</f>
        <v/>
      </c>
      <c r="AQ77" s="15" t="str">
        <f t="shared" si="31"/>
        <v/>
      </c>
      <c r="AR77" s="2" t="str" cm="1">
        <f t="array" ref="AR77">IF(B77="","",SUMPRODUCT(($D$1:$AB$4=$AR$4)*D77:AB77))</f>
        <v/>
      </c>
      <c r="AS77" s="15" t="str">
        <f t="shared" si="32"/>
        <v/>
      </c>
      <c r="AT77" s="2" t="str" cm="1">
        <f t="array" ref="AT77">IF(B77="","",SUMPRODUCT(($D$1:$AB$4=$AT$4)*$D77:$AB77))</f>
        <v/>
      </c>
      <c r="AU77" s="15" t="str">
        <f t="shared" si="33"/>
        <v/>
      </c>
      <c r="AV77" s="2" t="str" cm="1">
        <f t="array" ref="AV77">IF(B77="","",SUMPRODUCT(($D$1:$AB$4=$AV$4)*$D77:$AB77))</f>
        <v/>
      </c>
      <c r="AW77" s="15" t="str">
        <f t="shared" si="34"/>
        <v/>
      </c>
      <c r="AX77" s="2" t="str" cm="1">
        <f t="array" ref="AX77">IF(B77="","",SUMPRODUCT(($D$1:$AB$4=$AX$4)*$D77:$AB77))</f>
        <v/>
      </c>
      <c r="AY77" s="15" t="str">
        <f t="shared" si="35"/>
        <v/>
      </c>
      <c r="AZ77" s="2" t="str" cm="1">
        <f t="array" ref="AZ77">IF(B77="","",SUMPRODUCT(($D$1:$AB$4=$AZ$4)*$D77:$AB77))</f>
        <v/>
      </c>
      <c r="BA77" s="15" t="str">
        <f t="shared" si="36"/>
        <v/>
      </c>
      <c r="BB77" s="2" t="str" cm="1">
        <f t="array" ref="BB77">IF(B77="","",SUMPRODUCT(($D$1:$AB$4=$BB$4)*$D77:$AB77))</f>
        <v/>
      </c>
      <c r="BC77" s="15" t="str">
        <f t="shared" si="37"/>
        <v/>
      </c>
      <c r="BD77" s="2" t="str" cm="1">
        <f t="array" ref="BD77">IF(B77="","",SUMPRODUCT(($D$1:$AB$4=$BD$4)*$D77:$AB77))</f>
        <v/>
      </c>
      <c r="BE77" s="15" t="str">
        <f t="shared" si="38"/>
        <v/>
      </c>
      <c r="BF77" s="2" t="str" cm="1">
        <f t="array" ref="BF77">IF(B77="","",SUMPRODUCT(($D$1:$AB$4=$BF$4)*$D77:$AB77))</f>
        <v/>
      </c>
      <c r="BG77" s="15" t="str">
        <f t="shared" si="39"/>
        <v/>
      </c>
      <c r="BH77" s="2" t="str" cm="1">
        <f t="array" ref="BH77">IF(B77="","",SUMPRODUCT(($D$1:$AB$4=$BH$4)*$D77:$AB77))</f>
        <v/>
      </c>
      <c r="BI77" s="15" t="str">
        <f t="shared" si="40"/>
        <v/>
      </c>
      <c r="BJ77" s="2" t="str" cm="1">
        <f t="array" ref="BJ77">IF(B77="","",SUMPRODUCT(($D$1:$AB$4=$BJ$4)*$D77:$AB77))</f>
        <v/>
      </c>
      <c r="BK77" s="15" t="str">
        <f t="shared" si="41"/>
        <v/>
      </c>
      <c r="BL77" s="2" t="str" cm="1">
        <f t="array" ref="BL77">IF(B77="","",SUMPRODUCT(($D$1:$AB$4=$BL$4)*$D77:$AB77))</f>
        <v/>
      </c>
      <c r="BM77" s="15" t="str">
        <f t="shared" si="42"/>
        <v/>
      </c>
      <c r="BN77" s="2" t="str" cm="1">
        <f t="array" ref="BN77">IF(B77="","",SUMPRODUCT(($D$1:$AB$4=$BN$4)*$D77:$AB77))</f>
        <v/>
      </c>
      <c r="BO77" s="15" t="str">
        <f t="shared" si="43"/>
        <v/>
      </c>
      <c r="BP77" s="2" t="str" cm="1">
        <f t="array" ref="BP77">IF(B77="","",SUMPRODUCT(($D$1:$AB$4=$BP$4)*$D77:$AB77))</f>
        <v/>
      </c>
      <c r="BQ77" s="15" t="str">
        <f t="shared" si="44"/>
        <v/>
      </c>
      <c r="BR77" s="2" t="str" cm="1">
        <f t="array" ref="BR77">IF(B77="","",SUMPRODUCT(($D$1:$AB$4=$BR$4)*$D77:$AB77))</f>
        <v/>
      </c>
      <c r="BS77" s="15" t="str">
        <f t="shared" si="45"/>
        <v/>
      </c>
      <c r="BT77" s="2" t="str" cm="1">
        <f t="array" ref="BT77">IF(B77="","",SUMPRODUCT(($D$1:$AB$4=$BT$4)*$D77:$AB77))</f>
        <v/>
      </c>
      <c r="BU77" s="15" t="str">
        <f t="shared" si="46"/>
        <v/>
      </c>
      <c r="BV77" s="2" t="str" cm="1">
        <f t="array" ref="BV77">IF(B77="","",SUMPRODUCT(($D$1:$AB$4=$BV$4)*$D77:$AB77))</f>
        <v/>
      </c>
      <c r="BW77" s="15" t="str">
        <f t="shared" si="47"/>
        <v/>
      </c>
      <c r="BX77" s="2" t="str" cm="1">
        <f t="array" ref="BX77">IF(B77="","",SUMPRODUCT(($D$1:$AB$4=$BX$4)*$D77:$AB77))</f>
        <v/>
      </c>
      <c r="BY77" s="15" t="str">
        <f t="shared" si="48"/>
        <v/>
      </c>
      <c r="BZ77" s="2" t="str" cm="1">
        <f t="array" ref="BZ77">IF(B77="","",SUMPRODUCT(($D$1:$AB$4=$BZ$4)*$D77:$AB77))</f>
        <v/>
      </c>
      <c r="CA77" s="15" t="str">
        <f t="shared" si="49"/>
        <v/>
      </c>
      <c r="CB77" s="2" t="str" cm="1">
        <f t="array" ref="CB77">IF(B77="","",SUMPRODUCT(($D$1:$AB$4=$CB$4)*$D77:$AB77))</f>
        <v/>
      </c>
      <c r="CC77" s="15" t="str">
        <f t="shared" si="50"/>
        <v/>
      </c>
      <c r="CD77" s="2" t="str" cm="1">
        <f t="array" ref="CD77">IF(B77="","",SUMPRODUCT(($D$1:$AB$4=$CD$4)*$D77:$AB77))</f>
        <v/>
      </c>
      <c r="CE77" s="15" t="str">
        <f t="shared" si="51"/>
        <v/>
      </c>
      <c r="CF77" s="2" t="str" cm="1">
        <f t="array" ref="CF77">IF(B77="","",SUMPRODUCT(($D$1:$AB$4=$CF$4)*$D77:$AB77))</f>
        <v/>
      </c>
      <c r="CG77" s="15" t="str">
        <f t="shared" si="52"/>
        <v/>
      </c>
      <c r="CH77" s="2" t="str" cm="1">
        <f t="array" ref="CH77">IF(B77="","",SUMPRODUCT(($D$1:$AB$4=$CH$4)*$D77:$AB77))</f>
        <v/>
      </c>
      <c r="CI77" s="15" t="str">
        <f t="shared" si="53"/>
        <v/>
      </c>
    </row>
    <row r="78" spans="1:87">
      <c r="A78" s="6">
        <v>73</v>
      </c>
      <c r="D78" s="97"/>
      <c r="E78" s="86"/>
      <c r="F78" s="86"/>
      <c r="G78" s="86"/>
      <c r="H78" s="86"/>
      <c r="I78" s="98"/>
      <c r="J78" s="102"/>
      <c r="K78" s="87"/>
      <c r="L78" s="87"/>
      <c r="M78" s="87"/>
      <c r="N78" s="87"/>
      <c r="O78" s="103"/>
      <c r="P78" s="107"/>
      <c r="Q78" s="88"/>
      <c r="R78" s="88"/>
      <c r="S78" s="88"/>
      <c r="T78" s="88"/>
      <c r="U78" s="108"/>
      <c r="V78" s="113"/>
      <c r="W78" s="89"/>
      <c r="X78" s="89"/>
      <c r="Y78" s="89"/>
      <c r="Z78" s="89"/>
      <c r="AA78" s="89"/>
      <c r="AB78" s="169"/>
      <c r="AC78" s="171" t="str">
        <f t="shared" si="27"/>
        <v/>
      </c>
      <c r="AD78" s="172" t="str">
        <f t="shared" si="28"/>
        <v/>
      </c>
      <c r="AL78" s="2" t="str" cm="1">
        <f t="array" ref="AL78">IF(B78="","",SUMPRODUCT(($D$1:$AB$4=$AL$4)*D78:AB78))</f>
        <v/>
      </c>
      <c r="AM78" s="15" t="str">
        <f t="shared" si="29"/>
        <v/>
      </c>
      <c r="AN78" s="2" t="str" cm="1">
        <f t="array" ref="AN78">IF(B78="","",SUMPRODUCT(($D$1:$AB$4=$AN$4)*D78:AB78))</f>
        <v/>
      </c>
      <c r="AO78" s="15" t="str">
        <f t="shared" si="30"/>
        <v/>
      </c>
      <c r="AP78" s="2" t="str" cm="1">
        <f t="array" ref="AP78">IF(B78="","",SUMPRODUCT(($D$1:$AB$4=$AP$4)*D78:AB78))</f>
        <v/>
      </c>
      <c r="AQ78" s="15" t="str">
        <f t="shared" si="31"/>
        <v/>
      </c>
      <c r="AR78" s="2" t="str" cm="1">
        <f t="array" ref="AR78">IF(B78="","",SUMPRODUCT(($D$1:$AB$4=$AR$4)*D78:AB78))</f>
        <v/>
      </c>
      <c r="AS78" s="15" t="str">
        <f t="shared" si="32"/>
        <v/>
      </c>
      <c r="AT78" s="2" t="str" cm="1">
        <f t="array" ref="AT78">IF(B78="","",SUMPRODUCT(($D$1:$AB$4=$AT$4)*$D78:$AB78))</f>
        <v/>
      </c>
      <c r="AU78" s="15" t="str">
        <f t="shared" si="33"/>
        <v/>
      </c>
      <c r="AV78" s="2" t="str" cm="1">
        <f t="array" ref="AV78">IF(B78="","",SUMPRODUCT(($D$1:$AB$4=$AV$4)*$D78:$AB78))</f>
        <v/>
      </c>
      <c r="AW78" s="15" t="str">
        <f t="shared" si="34"/>
        <v/>
      </c>
      <c r="AX78" s="2" t="str" cm="1">
        <f t="array" ref="AX78">IF(B78="","",SUMPRODUCT(($D$1:$AB$4=$AX$4)*$D78:$AB78))</f>
        <v/>
      </c>
      <c r="AY78" s="15" t="str">
        <f t="shared" si="35"/>
        <v/>
      </c>
      <c r="AZ78" s="2" t="str" cm="1">
        <f t="array" ref="AZ78">IF(B78="","",SUMPRODUCT(($D$1:$AB$4=$AZ$4)*$D78:$AB78))</f>
        <v/>
      </c>
      <c r="BA78" s="15" t="str">
        <f t="shared" si="36"/>
        <v/>
      </c>
      <c r="BB78" s="2" t="str" cm="1">
        <f t="array" ref="BB78">IF(B78="","",SUMPRODUCT(($D$1:$AB$4=$BB$4)*$D78:$AB78))</f>
        <v/>
      </c>
      <c r="BC78" s="15" t="str">
        <f t="shared" si="37"/>
        <v/>
      </c>
      <c r="BD78" s="2" t="str" cm="1">
        <f t="array" ref="BD78">IF(B78="","",SUMPRODUCT(($D$1:$AB$4=$BD$4)*$D78:$AB78))</f>
        <v/>
      </c>
      <c r="BE78" s="15" t="str">
        <f t="shared" si="38"/>
        <v/>
      </c>
      <c r="BF78" s="2" t="str" cm="1">
        <f t="array" ref="BF78">IF(B78="","",SUMPRODUCT(($D$1:$AB$4=$BF$4)*$D78:$AB78))</f>
        <v/>
      </c>
      <c r="BG78" s="15" t="str">
        <f t="shared" si="39"/>
        <v/>
      </c>
      <c r="BH78" s="2" t="str" cm="1">
        <f t="array" ref="BH78">IF(B78="","",SUMPRODUCT(($D$1:$AB$4=$BH$4)*$D78:$AB78))</f>
        <v/>
      </c>
      <c r="BI78" s="15" t="str">
        <f t="shared" si="40"/>
        <v/>
      </c>
      <c r="BJ78" s="2" t="str" cm="1">
        <f t="array" ref="BJ78">IF(B78="","",SUMPRODUCT(($D$1:$AB$4=$BJ$4)*$D78:$AB78))</f>
        <v/>
      </c>
      <c r="BK78" s="15" t="str">
        <f t="shared" si="41"/>
        <v/>
      </c>
      <c r="BL78" s="2" t="str" cm="1">
        <f t="array" ref="BL78">IF(B78="","",SUMPRODUCT(($D$1:$AB$4=$BL$4)*$D78:$AB78))</f>
        <v/>
      </c>
      <c r="BM78" s="15" t="str">
        <f t="shared" si="42"/>
        <v/>
      </c>
      <c r="BN78" s="2" t="str" cm="1">
        <f t="array" ref="BN78">IF(B78="","",SUMPRODUCT(($D$1:$AB$4=$BN$4)*$D78:$AB78))</f>
        <v/>
      </c>
      <c r="BO78" s="15" t="str">
        <f t="shared" si="43"/>
        <v/>
      </c>
      <c r="BP78" s="2" t="str" cm="1">
        <f t="array" ref="BP78">IF(B78="","",SUMPRODUCT(($D$1:$AB$4=$BP$4)*$D78:$AB78))</f>
        <v/>
      </c>
      <c r="BQ78" s="15" t="str">
        <f t="shared" si="44"/>
        <v/>
      </c>
      <c r="BR78" s="2" t="str" cm="1">
        <f t="array" ref="BR78">IF(B78="","",SUMPRODUCT(($D$1:$AB$4=$BR$4)*$D78:$AB78))</f>
        <v/>
      </c>
      <c r="BS78" s="15" t="str">
        <f t="shared" si="45"/>
        <v/>
      </c>
      <c r="BT78" s="2" t="str" cm="1">
        <f t="array" ref="BT78">IF(B78="","",SUMPRODUCT(($D$1:$AB$4=$BT$4)*$D78:$AB78))</f>
        <v/>
      </c>
      <c r="BU78" s="15" t="str">
        <f t="shared" si="46"/>
        <v/>
      </c>
      <c r="BV78" s="2" t="str" cm="1">
        <f t="array" ref="BV78">IF(B78="","",SUMPRODUCT(($D$1:$AB$4=$BV$4)*$D78:$AB78))</f>
        <v/>
      </c>
      <c r="BW78" s="15" t="str">
        <f t="shared" si="47"/>
        <v/>
      </c>
      <c r="BX78" s="2" t="str" cm="1">
        <f t="array" ref="BX78">IF(B78="","",SUMPRODUCT(($D$1:$AB$4=$BX$4)*$D78:$AB78))</f>
        <v/>
      </c>
      <c r="BY78" s="15" t="str">
        <f t="shared" si="48"/>
        <v/>
      </c>
      <c r="BZ78" s="2" t="str" cm="1">
        <f t="array" ref="BZ78">IF(B78="","",SUMPRODUCT(($D$1:$AB$4=$BZ$4)*$D78:$AB78))</f>
        <v/>
      </c>
      <c r="CA78" s="15" t="str">
        <f t="shared" si="49"/>
        <v/>
      </c>
      <c r="CB78" s="2" t="str" cm="1">
        <f t="array" ref="CB78">IF(B78="","",SUMPRODUCT(($D$1:$AB$4=$CB$4)*$D78:$AB78))</f>
        <v/>
      </c>
      <c r="CC78" s="15" t="str">
        <f t="shared" si="50"/>
        <v/>
      </c>
      <c r="CD78" s="2" t="str" cm="1">
        <f t="array" ref="CD78">IF(B78="","",SUMPRODUCT(($D$1:$AB$4=$CD$4)*$D78:$AB78))</f>
        <v/>
      </c>
      <c r="CE78" s="15" t="str">
        <f t="shared" si="51"/>
        <v/>
      </c>
      <c r="CF78" s="2" t="str" cm="1">
        <f t="array" ref="CF78">IF(B78="","",SUMPRODUCT(($D$1:$AB$4=$CF$4)*$D78:$AB78))</f>
        <v/>
      </c>
      <c r="CG78" s="15" t="str">
        <f t="shared" si="52"/>
        <v/>
      </c>
      <c r="CH78" s="2" t="str" cm="1">
        <f t="array" ref="CH78">IF(B78="","",SUMPRODUCT(($D$1:$AB$4=$CH$4)*$D78:$AB78))</f>
        <v/>
      </c>
      <c r="CI78" s="15" t="str">
        <f t="shared" si="53"/>
        <v/>
      </c>
    </row>
    <row r="79" spans="1:87">
      <c r="A79" s="7">
        <v>74</v>
      </c>
      <c r="D79" s="97"/>
      <c r="E79" s="86"/>
      <c r="F79" s="86"/>
      <c r="G79" s="86"/>
      <c r="H79" s="86"/>
      <c r="I79" s="98"/>
      <c r="J79" s="102"/>
      <c r="K79" s="87"/>
      <c r="L79" s="87"/>
      <c r="M79" s="87"/>
      <c r="N79" s="87"/>
      <c r="O79" s="103"/>
      <c r="P79" s="107"/>
      <c r="Q79" s="88"/>
      <c r="R79" s="88"/>
      <c r="S79" s="88"/>
      <c r="T79" s="88"/>
      <c r="U79" s="108"/>
      <c r="V79" s="113"/>
      <c r="W79" s="89"/>
      <c r="X79" s="89"/>
      <c r="Y79" s="89"/>
      <c r="Z79" s="89"/>
      <c r="AA79" s="89"/>
      <c r="AB79" s="169"/>
      <c r="AC79" s="171" t="str">
        <f t="shared" ref="AC79:AC125" si="54">IF(B79="","",SUM(D79:AB79))</f>
        <v/>
      </c>
      <c r="AD79" s="172" t="str">
        <f t="shared" si="28"/>
        <v/>
      </c>
      <c r="AL79" s="2" t="str" cm="1">
        <f t="array" ref="AL79">IF(B79="","",SUMPRODUCT(($D$1:$AB$4=$AL$4)*D79:AB79))</f>
        <v/>
      </c>
      <c r="AM79" s="15" t="str">
        <f t="shared" si="29"/>
        <v/>
      </c>
      <c r="AN79" s="2" t="str" cm="1">
        <f t="array" ref="AN79">IF(B79="","",SUMPRODUCT(($D$1:$AB$4=$AN$4)*D79:AB79))</f>
        <v/>
      </c>
      <c r="AO79" s="15" t="str">
        <f t="shared" si="30"/>
        <v/>
      </c>
      <c r="AP79" s="2" t="str" cm="1">
        <f t="array" ref="AP79">IF(B79="","",SUMPRODUCT(($D$1:$AB$4=$AP$4)*D79:AB79))</f>
        <v/>
      </c>
      <c r="AQ79" s="15" t="str">
        <f t="shared" si="31"/>
        <v/>
      </c>
      <c r="AR79" s="2" t="str" cm="1">
        <f t="array" ref="AR79">IF(B79="","",SUMPRODUCT(($D$1:$AB$4=$AR$4)*D79:AB79))</f>
        <v/>
      </c>
      <c r="AS79" s="15" t="str">
        <f t="shared" si="32"/>
        <v/>
      </c>
      <c r="AT79" s="2" t="str" cm="1">
        <f t="array" ref="AT79">IF(B79="","",SUMPRODUCT(($D$1:$AB$4=$AT$4)*$D79:$AB79))</f>
        <v/>
      </c>
      <c r="AU79" s="15" t="str">
        <f t="shared" si="33"/>
        <v/>
      </c>
      <c r="AV79" s="2" t="str" cm="1">
        <f t="array" ref="AV79">IF(B79="","",SUMPRODUCT(($D$1:$AB$4=$AV$4)*$D79:$AB79))</f>
        <v/>
      </c>
      <c r="AW79" s="15" t="str">
        <f t="shared" si="34"/>
        <v/>
      </c>
      <c r="AX79" s="2" t="str" cm="1">
        <f t="array" ref="AX79">IF(B79="","",SUMPRODUCT(($D$1:$AB$4=$AX$4)*$D79:$AB79))</f>
        <v/>
      </c>
      <c r="AY79" s="15" t="str">
        <f t="shared" si="35"/>
        <v/>
      </c>
      <c r="AZ79" s="2" t="str" cm="1">
        <f t="array" ref="AZ79">IF(B79="","",SUMPRODUCT(($D$1:$AB$4=$AZ$4)*$D79:$AB79))</f>
        <v/>
      </c>
      <c r="BA79" s="15" t="str">
        <f t="shared" si="36"/>
        <v/>
      </c>
      <c r="BB79" s="2" t="str" cm="1">
        <f t="array" ref="BB79">IF(B79="","",SUMPRODUCT(($D$1:$AB$4=$BB$4)*$D79:$AB79))</f>
        <v/>
      </c>
      <c r="BC79" s="15" t="str">
        <f t="shared" si="37"/>
        <v/>
      </c>
      <c r="BD79" s="2" t="str" cm="1">
        <f t="array" ref="BD79">IF(B79="","",SUMPRODUCT(($D$1:$AB$4=$BD$4)*$D79:$AB79))</f>
        <v/>
      </c>
      <c r="BE79" s="15" t="str">
        <f t="shared" si="38"/>
        <v/>
      </c>
      <c r="BF79" s="2" t="str" cm="1">
        <f t="array" ref="BF79">IF(B79="","",SUMPRODUCT(($D$1:$AB$4=$BF$4)*$D79:$AB79))</f>
        <v/>
      </c>
      <c r="BG79" s="15" t="str">
        <f t="shared" si="39"/>
        <v/>
      </c>
      <c r="BH79" s="2" t="str" cm="1">
        <f t="array" ref="BH79">IF(B79="","",SUMPRODUCT(($D$1:$AB$4=$BH$4)*$D79:$AB79))</f>
        <v/>
      </c>
      <c r="BI79" s="15" t="str">
        <f t="shared" si="40"/>
        <v/>
      </c>
      <c r="BJ79" s="2" t="str" cm="1">
        <f t="array" ref="BJ79">IF(B79="","",SUMPRODUCT(($D$1:$AB$4=$BJ$4)*$D79:$AB79))</f>
        <v/>
      </c>
      <c r="BK79" s="15" t="str">
        <f t="shared" si="41"/>
        <v/>
      </c>
      <c r="BL79" s="2" t="str" cm="1">
        <f t="array" ref="BL79">IF(B79="","",SUMPRODUCT(($D$1:$AB$4=$BL$4)*$D79:$AB79))</f>
        <v/>
      </c>
      <c r="BM79" s="15" t="str">
        <f t="shared" si="42"/>
        <v/>
      </c>
      <c r="BN79" s="2" t="str" cm="1">
        <f t="array" ref="BN79">IF(B79="","",SUMPRODUCT(($D$1:$AB$4=$BN$4)*$D79:$AB79))</f>
        <v/>
      </c>
      <c r="BO79" s="15" t="str">
        <f t="shared" si="43"/>
        <v/>
      </c>
      <c r="BP79" s="2" t="str" cm="1">
        <f t="array" ref="BP79">IF(B79="","",SUMPRODUCT(($D$1:$AB$4=$BP$4)*$D79:$AB79))</f>
        <v/>
      </c>
      <c r="BQ79" s="15" t="str">
        <f t="shared" si="44"/>
        <v/>
      </c>
      <c r="BR79" s="2" t="str" cm="1">
        <f t="array" ref="BR79">IF(B79="","",SUMPRODUCT(($D$1:$AB$4=$BR$4)*$D79:$AB79))</f>
        <v/>
      </c>
      <c r="BS79" s="15" t="str">
        <f t="shared" si="45"/>
        <v/>
      </c>
      <c r="BT79" s="2" t="str" cm="1">
        <f t="array" ref="BT79">IF(B79="","",SUMPRODUCT(($D$1:$AB$4=$BT$4)*$D79:$AB79))</f>
        <v/>
      </c>
      <c r="BU79" s="15" t="str">
        <f t="shared" si="46"/>
        <v/>
      </c>
      <c r="BV79" s="2" t="str" cm="1">
        <f t="array" ref="BV79">IF(B79="","",SUMPRODUCT(($D$1:$AB$4=$BV$4)*$D79:$AB79))</f>
        <v/>
      </c>
      <c r="BW79" s="15" t="str">
        <f t="shared" si="47"/>
        <v/>
      </c>
      <c r="BX79" s="2" t="str" cm="1">
        <f t="array" ref="BX79">IF(B79="","",SUMPRODUCT(($D$1:$AB$4=$BX$4)*$D79:$AB79))</f>
        <v/>
      </c>
      <c r="BY79" s="15" t="str">
        <f t="shared" si="48"/>
        <v/>
      </c>
      <c r="BZ79" s="2" t="str" cm="1">
        <f t="array" ref="BZ79">IF(B79="","",SUMPRODUCT(($D$1:$AB$4=$BZ$4)*$D79:$AB79))</f>
        <v/>
      </c>
      <c r="CA79" s="15" t="str">
        <f t="shared" si="49"/>
        <v/>
      </c>
      <c r="CB79" s="2" t="str" cm="1">
        <f t="array" ref="CB79">IF(B79="","",SUMPRODUCT(($D$1:$AB$4=$CB$4)*$D79:$AB79))</f>
        <v/>
      </c>
      <c r="CC79" s="15" t="str">
        <f t="shared" si="50"/>
        <v/>
      </c>
      <c r="CD79" s="2" t="str" cm="1">
        <f t="array" ref="CD79">IF(B79="","",SUMPRODUCT(($D$1:$AB$4=$CD$4)*$D79:$AB79))</f>
        <v/>
      </c>
      <c r="CE79" s="15" t="str">
        <f t="shared" si="51"/>
        <v/>
      </c>
      <c r="CF79" s="2" t="str" cm="1">
        <f t="array" ref="CF79">IF(B79="","",SUMPRODUCT(($D$1:$AB$4=$CF$4)*$D79:$AB79))</f>
        <v/>
      </c>
      <c r="CG79" s="15" t="str">
        <f t="shared" si="52"/>
        <v/>
      </c>
      <c r="CH79" s="2" t="str" cm="1">
        <f t="array" ref="CH79">IF(B79="","",SUMPRODUCT(($D$1:$AB$4=$CH$4)*$D79:$AB79))</f>
        <v/>
      </c>
      <c r="CI79" s="15" t="str">
        <f t="shared" si="53"/>
        <v/>
      </c>
    </row>
    <row r="80" spans="1:87">
      <c r="A80" s="6">
        <v>75</v>
      </c>
      <c r="D80" s="97"/>
      <c r="E80" s="86"/>
      <c r="F80" s="86"/>
      <c r="G80" s="86"/>
      <c r="H80" s="86"/>
      <c r="I80" s="98"/>
      <c r="J80" s="102"/>
      <c r="K80" s="87"/>
      <c r="L80" s="87"/>
      <c r="M80" s="87"/>
      <c r="N80" s="87"/>
      <c r="O80" s="103"/>
      <c r="P80" s="107"/>
      <c r="Q80" s="88"/>
      <c r="R80" s="88"/>
      <c r="S80" s="88"/>
      <c r="T80" s="88"/>
      <c r="U80" s="108"/>
      <c r="V80" s="113"/>
      <c r="W80" s="89"/>
      <c r="X80" s="89"/>
      <c r="Y80" s="89"/>
      <c r="Z80" s="89"/>
      <c r="AA80" s="89"/>
      <c r="AB80" s="169"/>
      <c r="AC80" s="171" t="str">
        <f t="shared" si="54"/>
        <v/>
      </c>
      <c r="AD80" s="172" t="str">
        <f t="shared" si="28"/>
        <v/>
      </c>
      <c r="AL80" s="2" t="str" cm="1">
        <f t="array" ref="AL80">IF(B80="","",SUMPRODUCT(($D$1:$AB$4=$AL$4)*D80:AB80))</f>
        <v/>
      </c>
      <c r="AM80" s="15" t="str">
        <f t="shared" si="29"/>
        <v/>
      </c>
      <c r="AN80" s="2" t="str" cm="1">
        <f t="array" ref="AN80">IF(B80="","",SUMPRODUCT(($D$1:$AB$4=$AN$4)*D80:AB80))</f>
        <v/>
      </c>
      <c r="AO80" s="15" t="str">
        <f t="shared" si="30"/>
        <v/>
      </c>
      <c r="AP80" s="2" t="str" cm="1">
        <f t="array" ref="AP80">IF(B80="","",SUMPRODUCT(($D$1:$AB$4=$AP$4)*D80:AB80))</f>
        <v/>
      </c>
      <c r="AQ80" s="15" t="str">
        <f t="shared" si="31"/>
        <v/>
      </c>
      <c r="AR80" s="2" t="str" cm="1">
        <f t="array" ref="AR80">IF(B80="","",SUMPRODUCT(($D$1:$AB$4=$AR$4)*D80:AB80))</f>
        <v/>
      </c>
      <c r="AS80" s="15" t="str">
        <f t="shared" si="32"/>
        <v/>
      </c>
      <c r="AT80" s="2" t="str" cm="1">
        <f t="array" ref="AT80">IF(B80="","",SUMPRODUCT(($D$1:$AB$4=$AT$4)*$D80:$AB80))</f>
        <v/>
      </c>
      <c r="AU80" s="15" t="str">
        <f t="shared" si="33"/>
        <v/>
      </c>
      <c r="AV80" s="2" t="str" cm="1">
        <f t="array" ref="AV80">IF(B80="","",SUMPRODUCT(($D$1:$AB$4=$AV$4)*$D80:$AB80))</f>
        <v/>
      </c>
      <c r="AW80" s="15" t="str">
        <f t="shared" si="34"/>
        <v/>
      </c>
      <c r="AX80" s="2" t="str" cm="1">
        <f t="array" ref="AX80">IF(B80="","",SUMPRODUCT(($D$1:$AB$4=$AX$4)*$D80:$AB80))</f>
        <v/>
      </c>
      <c r="AY80" s="15" t="str">
        <f t="shared" si="35"/>
        <v/>
      </c>
      <c r="AZ80" s="2" t="str" cm="1">
        <f t="array" ref="AZ80">IF(B80="","",SUMPRODUCT(($D$1:$AB$4=$AZ$4)*$D80:$AB80))</f>
        <v/>
      </c>
      <c r="BA80" s="15" t="str">
        <f t="shared" si="36"/>
        <v/>
      </c>
      <c r="BB80" s="2" t="str" cm="1">
        <f t="array" ref="BB80">IF(B80="","",SUMPRODUCT(($D$1:$AB$4=$BB$4)*$D80:$AB80))</f>
        <v/>
      </c>
      <c r="BC80" s="15" t="str">
        <f t="shared" si="37"/>
        <v/>
      </c>
      <c r="BD80" s="2" t="str" cm="1">
        <f t="array" ref="BD80">IF(B80="","",SUMPRODUCT(($D$1:$AB$4=$BD$4)*$D80:$AB80))</f>
        <v/>
      </c>
      <c r="BE80" s="15" t="str">
        <f t="shared" si="38"/>
        <v/>
      </c>
      <c r="BF80" s="2" t="str" cm="1">
        <f t="array" ref="BF80">IF(B80="","",SUMPRODUCT(($D$1:$AB$4=$BF$4)*$D80:$AB80))</f>
        <v/>
      </c>
      <c r="BG80" s="15" t="str">
        <f t="shared" si="39"/>
        <v/>
      </c>
      <c r="BH80" s="2" t="str" cm="1">
        <f t="array" ref="BH80">IF(B80="","",SUMPRODUCT(($D$1:$AB$4=$BH$4)*$D80:$AB80))</f>
        <v/>
      </c>
      <c r="BI80" s="15" t="str">
        <f t="shared" si="40"/>
        <v/>
      </c>
      <c r="BJ80" s="2" t="str" cm="1">
        <f t="array" ref="BJ80">IF(B80="","",SUMPRODUCT(($D$1:$AB$4=$BJ$4)*$D80:$AB80))</f>
        <v/>
      </c>
      <c r="BK80" s="15" t="str">
        <f t="shared" si="41"/>
        <v/>
      </c>
      <c r="BL80" s="2" t="str" cm="1">
        <f t="array" ref="BL80">IF(B80="","",SUMPRODUCT(($D$1:$AB$4=$BL$4)*$D80:$AB80))</f>
        <v/>
      </c>
      <c r="BM80" s="15" t="str">
        <f t="shared" si="42"/>
        <v/>
      </c>
      <c r="BN80" s="2" t="str" cm="1">
        <f t="array" ref="BN80">IF(B80="","",SUMPRODUCT(($D$1:$AB$4=$BN$4)*$D80:$AB80))</f>
        <v/>
      </c>
      <c r="BO80" s="15" t="str">
        <f t="shared" si="43"/>
        <v/>
      </c>
      <c r="BP80" s="2" t="str" cm="1">
        <f t="array" ref="BP80">IF(B80="","",SUMPRODUCT(($D$1:$AB$4=$BP$4)*$D80:$AB80))</f>
        <v/>
      </c>
      <c r="BQ80" s="15" t="str">
        <f t="shared" si="44"/>
        <v/>
      </c>
      <c r="BR80" s="2" t="str" cm="1">
        <f t="array" ref="BR80">IF(B80="","",SUMPRODUCT(($D$1:$AB$4=$BR$4)*$D80:$AB80))</f>
        <v/>
      </c>
      <c r="BS80" s="15" t="str">
        <f t="shared" si="45"/>
        <v/>
      </c>
      <c r="BT80" s="2" t="str" cm="1">
        <f t="array" ref="BT80">IF(B80="","",SUMPRODUCT(($D$1:$AB$4=$BT$4)*$D80:$AB80))</f>
        <v/>
      </c>
      <c r="BU80" s="15" t="str">
        <f t="shared" si="46"/>
        <v/>
      </c>
      <c r="BV80" s="2" t="str" cm="1">
        <f t="array" ref="BV80">IF(B80="","",SUMPRODUCT(($D$1:$AB$4=$BV$4)*$D80:$AB80))</f>
        <v/>
      </c>
      <c r="BW80" s="15" t="str">
        <f t="shared" si="47"/>
        <v/>
      </c>
      <c r="BX80" s="2" t="str" cm="1">
        <f t="array" ref="BX80">IF(B80="","",SUMPRODUCT(($D$1:$AB$4=$BX$4)*$D80:$AB80))</f>
        <v/>
      </c>
      <c r="BY80" s="15" t="str">
        <f t="shared" si="48"/>
        <v/>
      </c>
      <c r="BZ80" s="2" t="str" cm="1">
        <f t="array" ref="BZ80">IF(B80="","",SUMPRODUCT(($D$1:$AB$4=$BZ$4)*$D80:$AB80))</f>
        <v/>
      </c>
      <c r="CA80" s="15" t="str">
        <f t="shared" si="49"/>
        <v/>
      </c>
      <c r="CB80" s="2" t="str" cm="1">
        <f t="array" ref="CB80">IF(B80="","",SUMPRODUCT(($D$1:$AB$4=$CB$4)*$D80:$AB80))</f>
        <v/>
      </c>
      <c r="CC80" s="15" t="str">
        <f t="shared" si="50"/>
        <v/>
      </c>
      <c r="CD80" s="2" t="str" cm="1">
        <f t="array" ref="CD80">IF(B80="","",SUMPRODUCT(($D$1:$AB$4=$CD$4)*$D80:$AB80))</f>
        <v/>
      </c>
      <c r="CE80" s="15" t="str">
        <f t="shared" si="51"/>
        <v/>
      </c>
      <c r="CF80" s="2" t="str" cm="1">
        <f t="array" ref="CF80">IF(B80="","",SUMPRODUCT(($D$1:$AB$4=$CF$4)*$D80:$AB80))</f>
        <v/>
      </c>
      <c r="CG80" s="15" t="str">
        <f t="shared" si="52"/>
        <v/>
      </c>
      <c r="CH80" s="2" t="str" cm="1">
        <f t="array" ref="CH80">IF(B80="","",SUMPRODUCT(($D$1:$AB$4=$CH$4)*$D80:$AB80))</f>
        <v/>
      </c>
      <c r="CI80" s="15" t="str">
        <f t="shared" si="53"/>
        <v/>
      </c>
    </row>
    <row r="81" spans="1:87">
      <c r="A81" s="7">
        <v>76</v>
      </c>
      <c r="D81" s="97"/>
      <c r="E81" s="86"/>
      <c r="F81" s="86"/>
      <c r="G81" s="86"/>
      <c r="H81" s="86"/>
      <c r="I81" s="98"/>
      <c r="J81" s="102"/>
      <c r="K81" s="87"/>
      <c r="L81" s="87"/>
      <c r="M81" s="87"/>
      <c r="N81" s="87"/>
      <c r="O81" s="103"/>
      <c r="P81" s="107"/>
      <c r="Q81" s="88"/>
      <c r="R81" s="88"/>
      <c r="S81" s="88"/>
      <c r="T81" s="88"/>
      <c r="U81" s="108"/>
      <c r="V81" s="113"/>
      <c r="W81" s="89"/>
      <c r="X81" s="89"/>
      <c r="Y81" s="89"/>
      <c r="Z81" s="89"/>
      <c r="AA81" s="89"/>
      <c r="AB81" s="169"/>
      <c r="AC81" s="171" t="str">
        <f t="shared" si="54"/>
        <v/>
      </c>
      <c r="AD81" s="172" t="str">
        <f t="shared" si="28"/>
        <v/>
      </c>
      <c r="AL81" s="2" t="str" cm="1">
        <f t="array" ref="AL81">IF(B81="","",SUMPRODUCT(($D$1:$AB$4=$AL$4)*D81:AB81))</f>
        <v/>
      </c>
      <c r="AM81" s="15" t="str">
        <f t="shared" si="29"/>
        <v/>
      </c>
      <c r="AN81" s="2" t="str" cm="1">
        <f t="array" ref="AN81">IF(B81="","",SUMPRODUCT(($D$1:$AB$4=$AN$4)*D81:AB81))</f>
        <v/>
      </c>
      <c r="AO81" s="15" t="str">
        <f t="shared" si="30"/>
        <v/>
      </c>
      <c r="AP81" s="2" t="str" cm="1">
        <f t="array" ref="AP81">IF(B81="","",SUMPRODUCT(($D$1:$AB$4=$AP$4)*D81:AB81))</f>
        <v/>
      </c>
      <c r="AQ81" s="15" t="str">
        <f t="shared" si="31"/>
        <v/>
      </c>
      <c r="AR81" s="2" t="str" cm="1">
        <f t="array" ref="AR81">IF(B81="","",SUMPRODUCT(($D$1:$AB$4=$AR$4)*D81:AB81))</f>
        <v/>
      </c>
      <c r="AS81" s="15" t="str">
        <f t="shared" si="32"/>
        <v/>
      </c>
      <c r="AT81" s="2" t="str" cm="1">
        <f t="array" ref="AT81">IF(B81="","",SUMPRODUCT(($D$1:$AB$4=$AT$4)*$D81:$AB81))</f>
        <v/>
      </c>
      <c r="AU81" s="15" t="str">
        <f t="shared" si="33"/>
        <v/>
      </c>
      <c r="AV81" s="2" t="str" cm="1">
        <f t="array" ref="AV81">IF(B81="","",SUMPRODUCT(($D$1:$AB$4=$AV$4)*$D81:$AB81))</f>
        <v/>
      </c>
      <c r="AW81" s="15" t="str">
        <f t="shared" si="34"/>
        <v/>
      </c>
      <c r="AX81" s="2" t="str" cm="1">
        <f t="array" ref="AX81">IF(B81="","",SUMPRODUCT(($D$1:$AB$4=$AX$4)*$D81:$AB81))</f>
        <v/>
      </c>
      <c r="AY81" s="15" t="str">
        <f t="shared" si="35"/>
        <v/>
      </c>
      <c r="AZ81" s="2" t="str" cm="1">
        <f t="array" ref="AZ81">IF(B81="","",SUMPRODUCT(($D$1:$AB$4=$AZ$4)*$D81:$AB81))</f>
        <v/>
      </c>
      <c r="BA81" s="15" t="str">
        <f t="shared" si="36"/>
        <v/>
      </c>
      <c r="BB81" s="2" t="str" cm="1">
        <f t="array" ref="BB81">IF(B81="","",SUMPRODUCT(($D$1:$AB$4=$BB$4)*$D81:$AB81))</f>
        <v/>
      </c>
      <c r="BC81" s="15" t="str">
        <f t="shared" si="37"/>
        <v/>
      </c>
      <c r="BD81" s="2" t="str" cm="1">
        <f t="array" ref="BD81">IF(B81="","",SUMPRODUCT(($D$1:$AB$4=$BD$4)*$D81:$AB81))</f>
        <v/>
      </c>
      <c r="BE81" s="15" t="str">
        <f t="shared" si="38"/>
        <v/>
      </c>
      <c r="BF81" s="2" t="str" cm="1">
        <f t="array" ref="BF81">IF(B81="","",SUMPRODUCT(($D$1:$AB$4=$BF$4)*$D81:$AB81))</f>
        <v/>
      </c>
      <c r="BG81" s="15" t="str">
        <f t="shared" si="39"/>
        <v/>
      </c>
      <c r="BH81" s="2" t="str" cm="1">
        <f t="array" ref="BH81">IF(B81="","",SUMPRODUCT(($D$1:$AB$4=$BH$4)*$D81:$AB81))</f>
        <v/>
      </c>
      <c r="BI81" s="15" t="str">
        <f t="shared" si="40"/>
        <v/>
      </c>
      <c r="BJ81" s="2" t="str" cm="1">
        <f t="array" ref="BJ81">IF(B81="","",SUMPRODUCT(($D$1:$AB$4=$BJ$4)*$D81:$AB81))</f>
        <v/>
      </c>
      <c r="BK81" s="15" t="str">
        <f t="shared" si="41"/>
        <v/>
      </c>
      <c r="BL81" s="2" t="str" cm="1">
        <f t="array" ref="BL81">IF(B81="","",SUMPRODUCT(($D$1:$AB$4=$BL$4)*$D81:$AB81))</f>
        <v/>
      </c>
      <c r="BM81" s="15" t="str">
        <f t="shared" si="42"/>
        <v/>
      </c>
      <c r="BN81" s="2" t="str" cm="1">
        <f t="array" ref="BN81">IF(B81="","",SUMPRODUCT(($D$1:$AB$4=$BN$4)*$D81:$AB81))</f>
        <v/>
      </c>
      <c r="BO81" s="15" t="str">
        <f t="shared" si="43"/>
        <v/>
      </c>
      <c r="BP81" s="2" t="str" cm="1">
        <f t="array" ref="BP81">IF(B81="","",SUMPRODUCT(($D$1:$AB$4=$BP$4)*$D81:$AB81))</f>
        <v/>
      </c>
      <c r="BQ81" s="15" t="str">
        <f t="shared" si="44"/>
        <v/>
      </c>
      <c r="BR81" s="2" t="str" cm="1">
        <f t="array" ref="BR81">IF(B81="","",SUMPRODUCT(($D$1:$AB$4=$BR$4)*$D81:$AB81))</f>
        <v/>
      </c>
      <c r="BS81" s="15" t="str">
        <f t="shared" si="45"/>
        <v/>
      </c>
      <c r="BT81" s="2" t="str" cm="1">
        <f t="array" ref="BT81">IF(B81="","",SUMPRODUCT(($D$1:$AB$4=$BT$4)*$D81:$AB81))</f>
        <v/>
      </c>
      <c r="BU81" s="15" t="str">
        <f t="shared" si="46"/>
        <v/>
      </c>
      <c r="BV81" s="2" t="str" cm="1">
        <f t="array" ref="BV81">IF(B81="","",SUMPRODUCT(($D$1:$AB$4=$BV$4)*$D81:$AB81))</f>
        <v/>
      </c>
      <c r="BW81" s="15" t="str">
        <f t="shared" si="47"/>
        <v/>
      </c>
      <c r="BX81" s="2" t="str" cm="1">
        <f t="array" ref="BX81">IF(B81="","",SUMPRODUCT(($D$1:$AB$4=$BX$4)*$D81:$AB81))</f>
        <v/>
      </c>
      <c r="BY81" s="15" t="str">
        <f t="shared" si="48"/>
        <v/>
      </c>
      <c r="BZ81" s="2" t="str" cm="1">
        <f t="array" ref="BZ81">IF(B81="","",SUMPRODUCT(($D$1:$AB$4=$BZ$4)*$D81:$AB81))</f>
        <v/>
      </c>
      <c r="CA81" s="15" t="str">
        <f t="shared" si="49"/>
        <v/>
      </c>
      <c r="CB81" s="2" t="str" cm="1">
        <f t="array" ref="CB81">IF(B81="","",SUMPRODUCT(($D$1:$AB$4=$CB$4)*$D81:$AB81))</f>
        <v/>
      </c>
      <c r="CC81" s="15" t="str">
        <f t="shared" si="50"/>
        <v/>
      </c>
      <c r="CD81" s="2" t="str" cm="1">
        <f t="array" ref="CD81">IF(B81="","",SUMPRODUCT(($D$1:$AB$4=$CD$4)*$D81:$AB81))</f>
        <v/>
      </c>
      <c r="CE81" s="15" t="str">
        <f t="shared" si="51"/>
        <v/>
      </c>
      <c r="CF81" s="2" t="str" cm="1">
        <f t="array" ref="CF81">IF(B81="","",SUMPRODUCT(($D$1:$AB$4=$CF$4)*$D81:$AB81))</f>
        <v/>
      </c>
      <c r="CG81" s="15" t="str">
        <f t="shared" si="52"/>
        <v/>
      </c>
      <c r="CH81" s="2" t="str" cm="1">
        <f t="array" ref="CH81">IF(B81="","",SUMPRODUCT(($D$1:$AB$4=$CH$4)*$D81:$AB81))</f>
        <v/>
      </c>
      <c r="CI81" s="15" t="str">
        <f t="shared" si="53"/>
        <v/>
      </c>
    </row>
    <row r="82" spans="1:87">
      <c r="A82" s="6">
        <v>77</v>
      </c>
      <c r="D82" s="97"/>
      <c r="E82" s="86"/>
      <c r="F82" s="86"/>
      <c r="G82" s="86"/>
      <c r="H82" s="86"/>
      <c r="I82" s="98"/>
      <c r="J82" s="102"/>
      <c r="K82" s="87"/>
      <c r="L82" s="87"/>
      <c r="M82" s="87"/>
      <c r="N82" s="87"/>
      <c r="O82" s="103"/>
      <c r="P82" s="107"/>
      <c r="Q82" s="88"/>
      <c r="R82" s="88"/>
      <c r="S82" s="88"/>
      <c r="T82" s="88"/>
      <c r="U82" s="108"/>
      <c r="V82" s="113"/>
      <c r="W82" s="89"/>
      <c r="X82" s="89"/>
      <c r="Y82" s="89"/>
      <c r="Z82" s="89"/>
      <c r="AA82" s="89"/>
      <c r="AB82" s="169"/>
      <c r="AC82" s="171" t="str">
        <f t="shared" si="54"/>
        <v/>
      </c>
      <c r="AD82" s="172" t="str">
        <f t="shared" si="28"/>
        <v/>
      </c>
      <c r="AL82" s="2" t="str" cm="1">
        <f t="array" ref="AL82">IF(B82="","",SUMPRODUCT(($D$1:$AB$4=$AL$4)*D82:AB82))</f>
        <v/>
      </c>
      <c r="AM82" s="15" t="str">
        <f t="shared" si="29"/>
        <v/>
      </c>
      <c r="AN82" s="2" t="str" cm="1">
        <f t="array" ref="AN82">IF(B82="","",SUMPRODUCT(($D$1:$AB$4=$AN$4)*D82:AB82))</f>
        <v/>
      </c>
      <c r="AO82" s="15" t="str">
        <f t="shared" si="30"/>
        <v/>
      </c>
      <c r="AP82" s="2" t="str" cm="1">
        <f t="array" ref="AP82">IF(B82="","",SUMPRODUCT(($D$1:$AB$4=$AP$4)*D82:AB82))</f>
        <v/>
      </c>
      <c r="AQ82" s="15" t="str">
        <f t="shared" si="31"/>
        <v/>
      </c>
      <c r="AR82" s="2" t="str" cm="1">
        <f t="array" ref="AR82">IF(B82="","",SUMPRODUCT(($D$1:$AB$4=$AR$4)*D82:AB82))</f>
        <v/>
      </c>
      <c r="AS82" s="15" t="str">
        <f t="shared" si="32"/>
        <v/>
      </c>
      <c r="AT82" s="2" t="str" cm="1">
        <f t="array" ref="AT82">IF(B82="","",SUMPRODUCT(($D$1:$AB$4=$AT$4)*$D82:$AB82))</f>
        <v/>
      </c>
      <c r="AU82" s="15" t="str">
        <f t="shared" si="33"/>
        <v/>
      </c>
      <c r="AV82" s="2" t="str" cm="1">
        <f t="array" ref="AV82">IF(B82="","",SUMPRODUCT(($D$1:$AB$4=$AV$4)*$D82:$AB82))</f>
        <v/>
      </c>
      <c r="AW82" s="15" t="str">
        <f t="shared" si="34"/>
        <v/>
      </c>
      <c r="AX82" s="2" t="str" cm="1">
        <f t="array" ref="AX82">IF(B82="","",SUMPRODUCT(($D$1:$AB$4=$AX$4)*$D82:$AB82))</f>
        <v/>
      </c>
      <c r="AY82" s="15" t="str">
        <f t="shared" si="35"/>
        <v/>
      </c>
      <c r="AZ82" s="2" t="str" cm="1">
        <f t="array" ref="AZ82">IF(B82="","",SUMPRODUCT(($D$1:$AB$4=$AZ$4)*$D82:$AB82))</f>
        <v/>
      </c>
      <c r="BA82" s="15" t="str">
        <f t="shared" si="36"/>
        <v/>
      </c>
      <c r="BB82" s="2" t="str" cm="1">
        <f t="array" ref="BB82">IF(B82="","",SUMPRODUCT(($D$1:$AB$4=$BB$4)*$D82:$AB82))</f>
        <v/>
      </c>
      <c r="BC82" s="15" t="str">
        <f t="shared" si="37"/>
        <v/>
      </c>
      <c r="BD82" s="2" t="str" cm="1">
        <f t="array" ref="BD82">IF(B82="","",SUMPRODUCT(($D$1:$AB$4=$BD$4)*$D82:$AB82))</f>
        <v/>
      </c>
      <c r="BE82" s="15" t="str">
        <f t="shared" si="38"/>
        <v/>
      </c>
      <c r="BF82" s="2" t="str" cm="1">
        <f t="array" ref="BF82">IF(B82="","",SUMPRODUCT(($D$1:$AB$4=$BF$4)*$D82:$AB82))</f>
        <v/>
      </c>
      <c r="BG82" s="15" t="str">
        <f t="shared" si="39"/>
        <v/>
      </c>
      <c r="BH82" s="2" t="str" cm="1">
        <f t="array" ref="BH82">IF(B82="","",SUMPRODUCT(($D$1:$AB$4=$BH$4)*$D82:$AB82))</f>
        <v/>
      </c>
      <c r="BI82" s="15" t="str">
        <f t="shared" si="40"/>
        <v/>
      </c>
      <c r="BJ82" s="2" t="str" cm="1">
        <f t="array" ref="BJ82">IF(B82="","",SUMPRODUCT(($D$1:$AB$4=$BJ$4)*$D82:$AB82))</f>
        <v/>
      </c>
      <c r="BK82" s="15" t="str">
        <f t="shared" si="41"/>
        <v/>
      </c>
      <c r="BL82" s="2" t="str" cm="1">
        <f t="array" ref="BL82">IF(B82="","",SUMPRODUCT(($D$1:$AB$4=$BL$4)*$D82:$AB82))</f>
        <v/>
      </c>
      <c r="BM82" s="15" t="str">
        <f t="shared" si="42"/>
        <v/>
      </c>
      <c r="BN82" s="2" t="str" cm="1">
        <f t="array" ref="BN82">IF(B82="","",SUMPRODUCT(($D$1:$AB$4=$BN$4)*$D82:$AB82))</f>
        <v/>
      </c>
      <c r="BO82" s="15" t="str">
        <f t="shared" si="43"/>
        <v/>
      </c>
      <c r="BP82" s="2" t="str" cm="1">
        <f t="array" ref="BP82">IF(B82="","",SUMPRODUCT(($D$1:$AB$4=$BP$4)*$D82:$AB82))</f>
        <v/>
      </c>
      <c r="BQ82" s="15" t="str">
        <f t="shared" si="44"/>
        <v/>
      </c>
      <c r="BR82" s="2" t="str" cm="1">
        <f t="array" ref="BR82">IF(B82="","",SUMPRODUCT(($D$1:$AB$4=$BR$4)*$D82:$AB82))</f>
        <v/>
      </c>
      <c r="BS82" s="15" t="str">
        <f t="shared" si="45"/>
        <v/>
      </c>
      <c r="BT82" s="2" t="str" cm="1">
        <f t="array" ref="BT82">IF(B82="","",SUMPRODUCT(($D$1:$AB$4=$BT$4)*$D82:$AB82))</f>
        <v/>
      </c>
      <c r="BU82" s="15" t="str">
        <f t="shared" si="46"/>
        <v/>
      </c>
      <c r="BV82" s="2" t="str" cm="1">
        <f t="array" ref="BV82">IF(B82="","",SUMPRODUCT(($D$1:$AB$4=$BV$4)*$D82:$AB82))</f>
        <v/>
      </c>
      <c r="BW82" s="15" t="str">
        <f t="shared" si="47"/>
        <v/>
      </c>
      <c r="BX82" s="2" t="str" cm="1">
        <f t="array" ref="BX82">IF(B82="","",SUMPRODUCT(($D$1:$AB$4=$BX$4)*$D82:$AB82))</f>
        <v/>
      </c>
      <c r="BY82" s="15" t="str">
        <f t="shared" si="48"/>
        <v/>
      </c>
      <c r="BZ82" s="2" t="str" cm="1">
        <f t="array" ref="BZ82">IF(B82="","",SUMPRODUCT(($D$1:$AB$4=$BZ$4)*$D82:$AB82))</f>
        <v/>
      </c>
      <c r="CA82" s="15" t="str">
        <f t="shared" si="49"/>
        <v/>
      </c>
      <c r="CB82" s="2" t="str" cm="1">
        <f t="array" ref="CB82">IF(B82="","",SUMPRODUCT(($D$1:$AB$4=$CB$4)*$D82:$AB82))</f>
        <v/>
      </c>
      <c r="CC82" s="15" t="str">
        <f t="shared" si="50"/>
        <v/>
      </c>
      <c r="CD82" s="2" t="str" cm="1">
        <f t="array" ref="CD82">IF(B82="","",SUMPRODUCT(($D$1:$AB$4=$CD$4)*$D82:$AB82))</f>
        <v/>
      </c>
      <c r="CE82" s="15" t="str">
        <f t="shared" si="51"/>
        <v/>
      </c>
      <c r="CF82" s="2" t="str" cm="1">
        <f t="array" ref="CF82">IF(B82="","",SUMPRODUCT(($D$1:$AB$4=$CF$4)*$D82:$AB82))</f>
        <v/>
      </c>
      <c r="CG82" s="15" t="str">
        <f t="shared" si="52"/>
        <v/>
      </c>
      <c r="CH82" s="2" t="str" cm="1">
        <f t="array" ref="CH82">IF(B82="","",SUMPRODUCT(($D$1:$AB$4=$CH$4)*$D82:$AB82))</f>
        <v/>
      </c>
      <c r="CI82" s="15" t="str">
        <f t="shared" si="53"/>
        <v/>
      </c>
    </row>
    <row r="83" spans="1:87">
      <c r="A83" s="7">
        <v>78</v>
      </c>
      <c r="D83" s="97"/>
      <c r="E83" s="86"/>
      <c r="F83" s="86"/>
      <c r="G83" s="86"/>
      <c r="H83" s="86"/>
      <c r="I83" s="98"/>
      <c r="J83" s="102"/>
      <c r="K83" s="87"/>
      <c r="L83" s="87"/>
      <c r="M83" s="87"/>
      <c r="N83" s="87"/>
      <c r="O83" s="103"/>
      <c r="P83" s="107"/>
      <c r="Q83" s="88"/>
      <c r="R83" s="88"/>
      <c r="S83" s="88"/>
      <c r="T83" s="88"/>
      <c r="U83" s="108"/>
      <c r="V83" s="113"/>
      <c r="W83" s="89"/>
      <c r="X83" s="89"/>
      <c r="Y83" s="89"/>
      <c r="Z83" s="89"/>
      <c r="AA83" s="89"/>
      <c r="AB83" s="169"/>
      <c r="AC83" s="171" t="str">
        <f t="shared" si="54"/>
        <v/>
      </c>
      <c r="AD83" s="172" t="str">
        <f t="shared" si="28"/>
        <v/>
      </c>
      <c r="AL83" s="2" t="str" cm="1">
        <f t="array" ref="AL83">IF(B83="","",SUMPRODUCT(($D$1:$AB$4=$AL$4)*D83:AB83))</f>
        <v/>
      </c>
      <c r="AM83" s="15" t="str">
        <f t="shared" si="29"/>
        <v/>
      </c>
      <c r="AN83" s="2" t="str" cm="1">
        <f t="array" ref="AN83">IF(B83="","",SUMPRODUCT(($D$1:$AB$4=$AN$4)*D83:AB83))</f>
        <v/>
      </c>
      <c r="AO83" s="15" t="str">
        <f t="shared" si="30"/>
        <v/>
      </c>
      <c r="AP83" s="2" t="str" cm="1">
        <f t="array" ref="AP83">IF(B83="","",SUMPRODUCT(($D$1:$AB$4=$AP$4)*D83:AB83))</f>
        <v/>
      </c>
      <c r="AQ83" s="15" t="str">
        <f t="shared" si="31"/>
        <v/>
      </c>
      <c r="AR83" s="2" t="str" cm="1">
        <f t="array" ref="AR83">IF(B83="","",SUMPRODUCT(($D$1:$AB$4=$AR$4)*D83:AB83))</f>
        <v/>
      </c>
      <c r="AS83" s="15" t="str">
        <f t="shared" si="32"/>
        <v/>
      </c>
      <c r="AT83" s="2" t="str" cm="1">
        <f t="array" ref="AT83">IF(B83="","",SUMPRODUCT(($D$1:$AB$4=$AT$4)*$D83:$AB83))</f>
        <v/>
      </c>
      <c r="AU83" s="15" t="str">
        <f t="shared" si="33"/>
        <v/>
      </c>
      <c r="AV83" s="2" t="str" cm="1">
        <f t="array" ref="AV83">IF(B83="","",SUMPRODUCT(($D$1:$AB$4=$AV$4)*$D83:$AB83))</f>
        <v/>
      </c>
      <c r="AW83" s="15" t="str">
        <f t="shared" si="34"/>
        <v/>
      </c>
      <c r="AX83" s="2" t="str" cm="1">
        <f t="array" ref="AX83">IF(B83="","",SUMPRODUCT(($D$1:$AB$4=$AX$4)*$D83:$AB83))</f>
        <v/>
      </c>
      <c r="AY83" s="15" t="str">
        <f t="shared" si="35"/>
        <v/>
      </c>
      <c r="AZ83" s="2" t="str" cm="1">
        <f t="array" ref="AZ83">IF(B83="","",SUMPRODUCT(($D$1:$AB$4=$AZ$4)*$D83:$AB83))</f>
        <v/>
      </c>
      <c r="BA83" s="15" t="str">
        <f t="shared" si="36"/>
        <v/>
      </c>
      <c r="BB83" s="2" t="str" cm="1">
        <f t="array" ref="BB83">IF(B83="","",SUMPRODUCT(($D$1:$AB$4=$BB$4)*$D83:$AB83))</f>
        <v/>
      </c>
      <c r="BC83" s="15" t="str">
        <f t="shared" si="37"/>
        <v/>
      </c>
      <c r="BD83" s="2" t="str" cm="1">
        <f t="array" ref="BD83">IF(B83="","",SUMPRODUCT(($D$1:$AB$4=$BD$4)*$D83:$AB83))</f>
        <v/>
      </c>
      <c r="BE83" s="15" t="str">
        <f t="shared" si="38"/>
        <v/>
      </c>
      <c r="BF83" s="2" t="str" cm="1">
        <f t="array" ref="BF83">IF(B83="","",SUMPRODUCT(($D$1:$AB$4=$BF$4)*$D83:$AB83))</f>
        <v/>
      </c>
      <c r="BG83" s="15" t="str">
        <f t="shared" si="39"/>
        <v/>
      </c>
      <c r="BH83" s="2" t="str" cm="1">
        <f t="array" ref="BH83">IF(B83="","",SUMPRODUCT(($D$1:$AB$4=$BH$4)*$D83:$AB83))</f>
        <v/>
      </c>
      <c r="BI83" s="15" t="str">
        <f t="shared" si="40"/>
        <v/>
      </c>
      <c r="BJ83" s="2" t="str" cm="1">
        <f t="array" ref="BJ83">IF(B83="","",SUMPRODUCT(($D$1:$AB$4=$BJ$4)*$D83:$AB83))</f>
        <v/>
      </c>
      <c r="BK83" s="15" t="str">
        <f t="shared" si="41"/>
        <v/>
      </c>
      <c r="BL83" s="2" t="str" cm="1">
        <f t="array" ref="BL83">IF(B83="","",SUMPRODUCT(($D$1:$AB$4=$BL$4)*$D83:$AB83))</f>
        <v/>
      </c>
      <c r="BM83" s="15" t="str">
        <f t="shared" si="42"/>
        <v/>
      </c>
      <c r="BN83" s="2" t="str" cm="1">
        <f t="array" ref="BN83">IF(B83="","",SUMPRODUCT(($D$1:$AB$4=$BN$4)*$D83:$AB83))</f>
        <v/>
      </c>
      <c r="BO83" s="15" t="str">
        <f t="shared" si="43"/>
        <v/>
      </c>
      <c r="BP83" s="2" t="str" cm="1">
        <f t="array" ref="BP83">IF(B83="","",SUMPRODUCT(($D$1:$AB$4=$BP$4)*$D83:$AB83))</f>
        <v/>
      </c>
      <c r="BQ83" s="15" t="str">
        <f t="shared" si="44"/>
        <v/>
      </c>
      <c r="BR83" s="2" t="str" cm="1">
        <f t="array" ref="BR83">IF(B83="","",SUMPRODUCT(($D$1:$AB$4=$BR$4)*$D83:$AB83))</f>
        <v/>
      </c>
      <c r="BS83" s="15" t="str">
        <f t="shared" si="45"/>
        <v/>
      </c>
      <c r="BT83" s="2" t="str" cm="1">
        <f t="array" ref="BT83">IF(B83="","",SUMPRODUCT(($D$1:$AB$4=$BT$4)*$D83:$AB83))</f>
        <v/>
      </c>
      <c r="BU83" s="15" t="str">
        <f t="shared" si="46"/>
        <v/>
      </c>
      <c r="BV83" s="2" t="str" cm="1">
        <f t="array" ref="BV83">IF(B83="","",SUMPRODUCT(($D$1:$AB$4=$BV$4)*$D83:$AB83))</f>
        <v/>
      </c>
      <c r="BW83" s="15" t="str">
        <f t="shared" si="47"/>
        <v/>
      </c>
      <c r="BX83" s="2" t="str" cm="1">
        <f t="array" ref="BX83">IF(B83="","",SUMPRODUCT(($D$1:$AB$4=$BX$4)*$D83:$AB83))</f>
        <v/>
      </c>
      <c r="BY83" s="15" t="str">
        <f t="shared" si="48"/>
        <v/>
      </c>
      <c r="BZ83" s="2" t="str" cm="1">
        <f t="array" ref="BZ83">IF(B83="","",SUMPRODUCT(($D$1:$AB$4=$BZ$4)*$D83:$AB83))</f>
        <v/>
      </c>
      <c r="CA83" s="15" t="str">
        <f t="shared" si="49"/>
        <v/>
      </c>
      <c r="CB83" s="2" t="str" cm="1">
        <f t="array" ref="CB83">IF(B83="","",SUMPRODUCT(($D$1:$AB$4=$CB$4)*$D83:$AB83))</f>
        <v/>
      </c>
      <c r="CC83" s="15" t="str">
        <f t="shared" si="50"/>
        <v/>
      </c>
      <c r="CD83" s="2" t="str" cm="1">
        <f t="array" ref="CD83">IF(B83="","",SUMPRODUCT(($D$1:$AB$4=$CD$4)*$D83:$AB83))</f>
        <v/>
      </c>
      <c r="CE83" s="15" t="str">
        <f t="shared" si="51"/>
        <v/>
      </c>
      <c r="CF83" s="2" t="str" cm="1">
        <f t="array" ref="CF83">IF(B83="","",SUMPRODUCT(($D$1:$AB$4=$CF$4)*$D83:$AB83))</f>
        <v/>
      </c>
      <c r="CG83" s="15" t="str">
        <f t="shared" si="52"/>
        <v/>
      </c>
      <c r="CH83" s="2" t="str" cm="1">
        <f t="array" ref="CH83">IF(B83="","",SUMPRODUCT(($D$1:$AB$4=$CH$4)*$D83:$AB83))</f>
        <v/>
      </c>
      <c r="CI83" s="15" t="str">
        <f t="shared" si="53"/>
        <v/>
      </c>
    </row>
    <row r="84" spans="1:87">
      <c r="A84" s="6">
        <v>79</v>
      </c>
      <c r="D84" s="97"/>
      <c r="E84" s="86"/>
      <c r="F84" s="86"/>
      <c r="G84" s="86"/>
      <c r="H84" s="86"/>
      <c r="I84" s="98"/>
      <c r="J84" s="102"/>
      <c r="K84" s="87"/>
      <c r="L84" s="87"/>
      <c r="M84" s="87"/>
      <c r="N84" s="87"/>
      <c r="O84" s="103"/>
      <c r="P84" s="107"/>
      <c r="Q84" s="88"/>
      <c r="R84" s="88"/>
      <c r="S84" s="88"/>
      <c r="T84" s="88"/>
      <c r="U84" s="108"/>
      <c r="V84" s="113"/>
      <c r="W84" s="89"/>
      <c r="X84" s="89"/>
      <c r="Y84" s="89"/>
      <c r="Z84" s="89"/>
      <c r="AA84" s="89"/>
      <c r="AB84" s="169"/>
      <c r="AC84" s="171" t="str">
        <f t="shared" si="54"/>
        <v/>
      </c>
      <c r="AD84" s="172" t="str">
        <f t="shared" si="28"/>
        <v/>
      </c>
      <c r="AL84" s="2" t="str" cm="1">
        <f t="array" ref="AL84">IF(B84="","",SUMPRODUCT(($D$1:$AB$4=$AL$4)*D84:AB84))</f>
        <v/>
      </c>
      <c r="AM84" s="15" t="str">
        <f t="shared" si="29"/>
        <v/>
      </c>
      <c r="AN84" s="2" t="str" cm="1">
        <f t="array" ref="AN84">IF(B84="","",SUMPRODUCT(($D$1:$AB$4=$AN$4)*D84:AB84))</f>
        <v/>
      </c>
      <c r="AO84" s="15" t="str">
        <f t="shared" si="30"/>
        <v/>
      </c>
      <c r="AP84" s="2" t="str" cm="1">
        <f t="array" ref="AP84">IF(B84="","",SUMPRODUCT(($D$1:$AB$4=$AP$4)*D84:AB84))</f>
        <v/>
      </c>
      <c r="AQ84" s="15" t="str">
        <f t="shared" si="31"/>
        <v/>
      </c>
      <c r="AR84" s="2" t="str" cm="1">
        <f t="array" ref="AR84">IF(B84="","",SUMPRODUCT(($D$1:$AB$4=$AR$4)*D84:AB84))</f>
        <v/>
      </c>
      <c r="AS84" s="15" t="str">
        <f t="shared" si="32"/>
        <v/>
      </c>
      <c r="AT84" s="2" t="str" cm="1">
        <f t="array" ref="AT84">IF(B84="","",SUMPRODUCT(($D$1:$AB$4=$AT$4)*$D84:$AB84))</f>
        <v/>
      </c>
      <c r="AU84" s="15" t="str">
        <f t="shared" si="33"/>
        <v/>
      </c>
      <c r="AV84" s="2" t="str" cm="1">
        <f t="array" ref="AV84">IF(B84="","",SUMPRODUCT(($D$1:$AB$4=$AV$4)*$D84:$AB84))</f>
        <v/>
      </c>
      <c r="AW84" s="15" t="str">
        <f t="shared" si="34"/>
        <v/>
      </c>
      <c r="AX84" s="2" t="str" cm="1">
        <f t="array" ref="AX84">IF(B84="","",SUMPRODUCT(($D$1:$AB$4=$AX$4)*$D84:$AB84))</f>
        <v/>
      </c>
      <c r="AY84" s="15" t="str">
        <f t="shared" si="35"/>
        <v/>
      </c>
      <c r="AZ84" s="2" t="str" cm="1">
        <f t="array" ref="AZ84">IF(B84="","",SUMPRODUCT(($D$1:$AB$4=$AZ$4)*$D84:$AB84))</f>
        <v/>
      </c>
      <c r="BA84" s="15" t="str">
        <f t="shared" si="36"/>
        <v/>
      </c>
      <c r="BB84" s="2" t="str" cm="1">
        <f t="array" ref="BB84">IF(B84="","",SUMPRODUCT(($D$1:$AB$4=$BB$4)*$D84:$AB84))</f>
        <v/>
      </c>
      <c r="BC84" s="15" t="str">
        <f t="shared" si="37"/>
        <v/>
      </c>
      <c r="BD84" s="2" t="str" cm="1">
        <f t="array" ref="BD84">IF(B84="","",SUMPRODUCT(($D$1:$AB$4=$BD$4)*$D84:$AB84))</f>
        <v/>
      </c>
      <c r="BE84" s="15" t="str">
        <f t="shared" si="38"/>
        <v/>
      </c>
      <c r="BF84" s="2" t="str" cm="1">
        <f t="array" ref="BF84">IF(B84="","",SUMPRODUCT(($D$1:$AB$4=$BF$4)*$D84:$AB84))</f>
        <v/>
      </c>
      <c r="BG84" s="15" t="str">
        <f t="shared" si="39"/>
        <v/>
      </c>
      <c r="BH84" s="2" t="str" cm="1">
        <f t="array" ref="BH84">IF(B84="","",SUMPRODUCT(($D$1:$AB$4=$BH$4)*$D84:$AB84))</f>
        <v/>
      </c>
      <c r="BI84" s="15" t="str">
        <f t="shared" si="40"/>
        <v/>
      </c>
      <c r="BJ84" s="2" t="str" cm="1">
        <f t="array" ref="BJ84">IF(B84="","",SUMPRODUCT(($D$1:$AB$4=$BJ$4)*$D84:$AB84))</f>
        <v/>
      </c>
      <c r="BK84" s="15" t="str">
        <f t="shared" si="41"/>
        <v/>
      </c>
      <c r="BL84" s="2" t="str" cm="1">
        <f t="array" ref="BL84">IF(B84="","",SUMPRODUCT(($D$1:$AB$4=$BL$4)*$D84:$AB84))</f>
        <v/>
      </c>
      <c r="BM84" s="15" t="str">
        <f t="shared" si="42"/>
        <v/>
      </c>
      <c r="BN84" s="2" t="str" cm="1">
        <f t="array" ref="BN84">IF(B84="","",SUMPRODUCT(($D$1:$AB$4=$BN$4)*$D84:$AB84))</f>
        <v/>
      </c>
      <c r="BO84" s="15" t="str">
        <f t="shared" si="43"/>
        <v/>
      </c>
      <c r="BP84" s="2" t="str" cm="1">
        <f t="array" ref="BP84">IF(B84="","",SUMPRODUCT(($D$1:$AB$4=$BP$4)*$D84:$AB84))</f>
        <v/>
      </c>
      <c r="BQ84" s="15" t="str">
        <f t="shared" si="44"/>
        <v/>
      </c>
      <c r="BR84" s="2" t="str" cm="1">
        <f t="array" ref="BR84">IF(B84="","",SUMPRODUCT(($D$1:$AB$4=$BR$4)*$D84:$AB84))</f>
        <v/>
      </c>
      <c r="BS84" s="15" t="str">
        <f t="shared" si="45"/>
        <v/>
      </c>
      <c r="BT84" s="2" t="str" cm="1">
        <f t="array" ref="BT84">IF(B84="","",SUMPRODUCT(($D$1:$AB$4=$BT$4)*$D84:$AB84))</f>
        <v/>
      </c>
      <c r="BU84" s="15" t="str">
        <f t="shared" si="46"/>
        <v/>
      </c>
      <c r="BV84" s="2" t="str" cm="1">
        <f t="array" ref="BV84">IF(B84="","",SUMPRODUCT(($D$1:$AB$4=$BV$4)*$D84:$AB84))</f>
        <v/>
      </c>
      <c r="BW84" s="15" t="str">
        <f t="shared" si="47"/>
        <v/>
      </c>
      <c r="BX84" s="2" t="str" cm="1">
        <f t="array" ref="BX84">IF(B84="","",SUMPRODUCT(($D$1:$AB$4=$BX$4)*$D84:$AB84))</f>
        <v/>
      </c>
      <c r="BY84" s="15" t="str">
        <f t="shared" si="48"/>
        <v/>
      </c>
      <c r="BZ84" s="2" t="str" cm="1">
        <f t="array" ref="BZ84">IF(B84="","",SUMPRODUCT(($D$1:$AB$4=$BZ$4)*$D84:$AB84))</f>
        <v/>
      </c>
      <c r="CA84" s="15" t="str">
        <f t="shared" si="49"/>
        <v/>
      </c>
      <c r="CB84" s="2" t="str" cm="1">
        <f t="array" ref="CB84">IF(B84="","",SUMPRODUCT(($D$1:$AB$4=$CB$4)*$D84:$AB84))</f>
        <v/>
      </c>
      <c r="CC84" s="15" t="str">
        <f t="shared" si="50"/>
        <v/>
      </c>
      <c r="CD84" s="2" t="str" cm="1">
        <f t="array" ref="CD84">IF(B84="","",SUMPRODUCT(($D$1:$AB$4=$CD$4)*$D84:$AB84))</f>
        <v/>
      </c>
      <c r="CE84" s="15" t="str">
        <f t="shared" si="51"/>
        <v/>
      </c>
      <c r="CF84" s="2" t="str" cm="1">
        <f t="array" ref="CF84">IF(B84="","",SUMPRODUCT(($D$1:$AB$4=$CF$4)*$D84:$AB84))</f>
        <v/>
      </c>
      <c r="CG84" s="15" t="str">
        <f t="shared" si="52"/>
        <v/>
      </c>
      <c r="CH84" s="2" t="str" cm="1">
        <f t="array" ref="CH84">IF(B84="","",SUMPRODUCT(($D$1:$AB$4=$CH$4)*$D84:$AB84))</f>
        <v/>
      </c>
      <c r="CI84" s="15" t="str">
        <f t="shared" si="53"/>
        <v/>
      </c>
    </row>
    <row r="85" spans="1:87">
      <c r="A85" s="7">
        <v>80</v>
      </c>
      <c r="D85" s="97"/>
      <c r="E85" s="86"/>
      <c r="F85" s="86"/>
      <c r="G85" s="86"/>
      <c r="H85" s="86"/>
      <c r="I85" s="98"/>
      <c r="J85" s="102"/>
      <c r="K85" s="87"/>
      <c r="L85" s="87"/>
      <c r="M85" s="87"/>
      <c r="N85" s="87"/>
      <c r="O85" s="103"/>
      <c r="P85" s="107"/>
      <c r="Q85" s="88"/>
      <c r="R85" s="88"/>
      <c r="S85" s="88"/>
      <c r="T85" s="88"/>
      <c r="U85" s="108"/>
      <c r="V85" s="113"/>
      <c r="W85" s="89"/>
      <c r="X85" s="89"/>
      <c r="Y85" s="89"/>
      <c r="Z85" s="89"/>
      <c r="AA85" s="89"/>
      <c r="AB85" s="169"/>
      <c r="AC85" s="171" t="str">
        <f t="shared" si="54"/>
        <v/>
      </c>
      <c r="AD85" s="172" t="str">
        <f t="shared" si="28"/>
        <v/>
      </c>
      <c r="AL85" s="2" t="str" cm="1">
        <f t="array" ref="AL85">IF(B85="","",SUMPRODUCT(($D$1:$AB$4=$AL$4)*D85:AB85))</f>
        <v/>
      </c>
      <c r="AM85" s="15" t="str">
        <f t="shared" si="29"/>
        <v/>
      </c>
      <c r="AN85" s="2" t="str" cm="1">
        <f t="array" ref="AN85">IF(B85="","",SUMPRODUCT(($D$1:$AB$4=$AN$4)*D85:AB85))</f>
        <v/>
      </c>
      <c r="AO85" s="15" t="str">
        <f t="shared" si="30"/>
        <v/>
      </c>
      <c r="AP85" s="2" t="str" cm="1">
        <f t="array" ref="AP85">IF(B85="","",SUMPRODUCT(($D$1:$AB$4=$AP$4)*D85:AB85))</f>
        <v/>
      </c>
      <c r="AQ85" s="15" t="str">
        <f t="shared" si="31"/>
        <v/>
      </c>
      <c r="AR85" s="2" t="str" cm="1">
        <f t="array" ref="AR85">IF(B85="","",SUMPRODUCT(($D$1:$AB$4=$AR$4)*D85:AB85))</f>
        <v/>
      </c>
      <c r="AS85" s="15" t="str">
        <f t="shared" si="32"/>
        <v/>
      </c>
      <c r="AT85" s="2" t="str" cm="1">
        <f t="array" ref="AT85">IF(B85="","",SUMPRODUCT(($D$1:$AB$4=$AT$4)*$D85:$AB85))</f>
        <v/>
      </c>
      <c r="AU85" s="15" t="str">
        <f t="shared" si="33"/>
        <v/>
      </c>
      <c r="AV85" s="2" t="str" cm="1">
        <f t="array" ref="AV85">IF(B85="","",SUMPRODUCT(($D$1:$AB$4=$AV$4)*$D85:$AB85))</f>
        <v/>
      </c>
      <c r="AW85" s="15" t="str">
        <f t="shared" si="34"/>
        <v/>
      </c>
      <c r="AX85" s="2" t="str" cm="1">
        <f t="array" ref="AX85">IF(B85="","",SUMPRODUCT(($D$1:$AB$4=$AX$4)*$D85:$AB85))</f>
        <v/>
      </c>
      <c r="AY85" s="15" t="str">
        <f t="shared" si="35"/>
        <v/>
      </c>
      <c r="AZ85" s="2" t="str" cm="1">
        <f t="array" ref="AZ85">IF(B85="","",SUMPRODUCT(($D$1:$AB$4=$AZ$4)*$D85:$AB85))</f>
        <v/>
      </c>
      <c r="BA85" s="15" t="str">
        <f t="shared" si="36"/>
        <v/>
      </c>
      <c r="BB85" s="2" t="str" cm="1">
        <f t="array" ref="BB85">IF(B85="","",SUMPRODUCT(($D$1:$AB$4=$BB$4)*$D85:$AB85))</f>
        <v/>
      </c>
      <c r="BC85" s="15" t="str">
        <f t="shared" si="37"/>
        <v/>
      </c>
      <c r="BD85" s="2" t="str" cm="1">
        <f t="array" ref="BD85">IF(B85="","",SUMPRODUCT(($D$1:$AB$4=$BD$4)*$D85:$AB85))</f>
        <v/>
      </c>
      <c r="BE85" s="15" t="str">
        <f t="shared" si="38"/>
        <v/>
      </c>
      <c r="BF85" s="2" t="str" cm="1">
        <f t="array" ref="BF85">IF(B85="","",SUMPRODUCT(($D$1:$AB$4=$BF$4)*$D85:$AB85))</f>
        <v/>
      </c>
      <c r="BG85" s="15" t="str">
        <f t="shared" si="39"/>
        <v/>
      </c>
      <c r="BH85" s="2" t="str" cm="1">
        <f t="array" ref="BH85">IF(B85="","",SUMPRODUCT(($D$1:$AB$4=$BH$4)*$D85:$AB85))</f>
        <v/>
      </c>
      <c r="BI85" s="15" t="str">
        <f t="shared" si="40"/>
        <v/>
      </c>
      <c r="BJ85" s="2" t="str" cm="1">
        <f t="array" ref="BJ85">IF(B85="","",SUMPRODUCT(($D$1:$AB$4=$BJ$4)*$D85:$AB85))</f>
        <v/>
      </c>
      <c r="BK85" s="15" t="str">
        <f t="shared" si="41"/>
        <v/>
      </c>
      <c r="BL85" s="2" t="str" cm="1">
        <f t="array" ref="BL85">IF(B85="","",SUMPRODUCT(($D$1:$AB$4=$BL$4)*$D85:$AB85))</f>
        <v/>
      </c>
      <c r="BM85" s="15" t="str">
        <f t="shared" si="42"/>
        <v/>
      </c>
      <c r="BN85" s="2" t="str" cm="1">
        <f t="array" ref="BN85">IF(B85="","",SUMPRODUCT(($D$1:$AB$4=$BN$4)*$D85:$AB85))</f>
        <v/>
      </c>
      <c r="BO85" s="15" t="str">
        <f t="shared" si="43"/>
        <v/>
      </c>
      <c r="BP85" s="2" t="str" cm="1">
        <f t="array" ref="BP85">IF(B85="","",SUMPRODUCT(($D$1:$AB$4=$BP$4)*$D85:$AB85))</f>
        <v/>
      </c>
      <c r="BQ85" s="15" t="str">
        <f t="shared" si="44"/>
        <v/>
      </c>
      <c r="BR85" s="2" t="str" cm="1">
        <f t="array" ref="BR85">IF(B85="","",SUMPRODUCT(($D$1:$AB$4=$BR$4)*$D85:$AB85))</f>
        <v/>
      </c>
      <c r="BS85" s="15" t="str">
        <f t="shared" si="45"/>
        <v/>
      </c>
      <c r="BT85" s="2" t="str" cm="1">
        <f t="array" ref="BT85">IF(B85="","",SUMPRODUCT(($D$1:$AB$4=$BT$4)*$D85:$AB85))</f>
        <v/>
      </c>
      <c r="BU85" s="15" t="str">
        <f t="shared" si="46"/>
        <v/>
      </c>
      <c r="BV85" s="2" t="str" cm="1">
        <f t="array" ref="BV85">IF(B85="","",SUMPRODUCT(($D$1:$AB$4=$BV$4)*$D85:$AB85))</f>
        <v/>
      </c>
      <c r="BW85" s="15" t="str">
        <f t="shared" si="47"/>
        <v/>
      </c>
      <c r="BX85" s="2" t="str" cm="1">
        <f t="array" ref="BX85">IF(B85="","",SUMPRODUCT(($D$1:$AB$4=$BX$4)*$D85:$AB85))</f>
        <v/>
      </c>
      <c r="BY85" s="15" t="str">
        <f t="shared" si="48"/>
        <v/>
      </c>
      <c r="BZ85" s="2" t="str" cm="1">
        <f t="array" ref="BZ85">IF(B85="","",SUMPRODUCT(($D$1:$AB$4=$BZ$4)*$D85:$AB85))</f>
        <v/>
      </c>
      <c r="CA85" s="15" t="str">
        <f t="shared" si="49"/>
        <v/>
      </c>
      <c r="CB85" s="2" t="str" cm="1">
        <f t="array" ref="CB85">IF(B85="","",SUMPRODUCT(($D$1:$AB$4=$CB$4)*$D85:$AB85))</f>
        <v/>
      </c>
      <c r="CC85" s="15" t="str">
        <f t="shared" si="50"/>
        <v/>
      </c>
      <c r="CD85" s="2" t="str" cm="1">
        <f t="array" ref="CD85">IF(B85="","",SUMPRODUCT(($D$1:$AB$4=$CD$4)*$D85:$AB85))</f>
        <v/>
      </c>
      <c r="CE85" s="15" t="str">
        <f t="shared" si="51"/>
        <v/>
      </c>
      <c r="CF85" s="2" t="str" cm="1">
        <f t="array" ref="CF85">IF(B85="","",SUMPRODUCT(($D$1:$AB$4=$CF$4)*$D85:$AB85))</f>
        <v/>
      </c>
      <c r="CG85" s="15" t="str">
        <f t="shared" si="52"/>
        <v/>
      </c>
      <c r="CH85" s="2" t="str" cm="1">
        <f t="array" ref="CH85">IF(B85="","",SUMPRODUCT(($D$1:$AB$4=$CH$4)*$D85:$AB85))</f>
        <v/>
      </c>
      <c r="CI85" s="15" t="str">
        <f t="shared" si="53"/>
        <v/>
      </c>
    </row>
    <row r="86" spans="1:87">
      <c r="A86" s="6">
        <v>81</v>
      </c>
      <c r="D86" s="97"/>
      <c r="E86" s="86"/>
      <c r="F86" s="86"/>
      <c r="G86" s="86"/>
      <c r="H86" s="86"/>
      <c r="I86" s="98"/>
      <c r="J86" s="102"/>
      <c r="K86" s="87"/>
      <c r="L86" s="87"/>
      <c r="M86" s="87"/>
      <c r="N86" s="87"/>
      <c r="O86" s="103"/>
      <c r="P86" s="107"/>
      <c r="Q86" s="88"/>
      <c r="R86" s="88"/>
      <c r="S86" s="88"/>
      <c r="T86" s="88"/>
      <c r="U86" s="108"/>
      <c r="V86" s="113"/>
      <c r="W86" s="89"/>
      <c r="X86" s="89"/>
      <c r="Y86" s="89"/>
      <c r="Z86" s="89"/>
      <c r="AA86" s="89"/>
      <c r="AB86" s="169"/>
      <c r="AC86" s="171" t="str">
        <f t="shared" si="54"/>
        <v/>
      </c>
      <c r="AD86" s="172" t="str">
        <f t="shared" si="28"/>
        <v/>
      </c>
      <c r="AL86" s="2" t="str" cm="1">
        <f t="array" ref="AL86">IF(B86="","",SUMPRODUCT(($D$1:$AB$4=$AL$4)*D86:AB86))</f>
        <v/>
      </c>
      <c r="AM86" s="15" t="str">
        <f t="shared" si="29"/>
        <v/>
      </c>
      <c r="AN86" s="2" t="str" cm="1">
        <f t="array" ref="AN86">IF(B86="","",SUMPRODUCT(($D$1:$AB$4=$AN$4)*D86:AB86))</f>
        <v/>
      </c>
      <c r="AO86" s="15" t="str">
        <f t="shared" si="30"/>
        <v/>
      </c>
      <c r="AP86" s="2" t="str" cm="1">
        <f t="array" ref="AP86">IF(B86="","",SUMPRODUCT(($D$1:$AB$4=$AP$4)*D86:AB86))</f>
        <v/>
      </c>
      <c r="AQ86" s="15" t="str">
        <f t="shared" si="31"/>
        <v/>
      </c>
      <c r="AR86" s="2" t="str" cm="1">
        <f t="array" ref="AR86">IF(B86="","",SUMPRODUCT(($D$1:$AB$4=$AR$4)*D86:AB86))</f>
        <v/>
      </c>
      <c r="AS86" s="15" t="str">
        <f t="shared" si="32"/>
        <v/>
      </c>
      <c r="AT86" s="2" t="str" cm="1">
        <f t="array" ref="AT86">IF(B86="","",SUMPRODUCT(($D$1:$AB$4=$AT$4)*$D86:$AB86))</f>
        <v/>
      </c>
      <c r="AU86" s="15" t="str">
        <f t="shared" si="33"/>
        <v/>
      </c>
      <c r="AV86" s="2" t="str" cm="1">
        <f t="array" ref="AV86">IF(B86="","",SUMPRODUCT(($D$1:$AB$4=$AV$4)*$D86:$AB86))</f>
        <v/>
      </c>
      <c r="AW86" s="15" t="str">
        <f t="shared" si="34"/>
        <v/>
      </c>
      <c r="AX86" s="2" t="str" cm="1">
        <f t="array" ref="AX86">IF(B86="","",SUMPRODUCT(($D$1:$AB$4=$AX$4)*$D86:$AB86))</f>
        <v/>
      </c>
      <c r="AY86" s="15" t="str">
        <f t="shared" si="35"/>
        <v/>
      </c>
      <c r="AZ86" s="2" t="str" cm="1">
        <f t="array" ref="AZ86">IF(B86="","",SUMPRODUCT(($D$1:$AB$4=$AZ$4)*$D86:$AB86))</f>
        <v/>
      </c>
      <c r="BA86" s="15" t="str">
        <f t="shared" si="36"/>
        <v/>
      </c>
      <c r="BB86" s="2" t="str" cm="1">
        <f t="array" ref="BB86">IF(B86="","",SUMPRODUCT(($D$1:$AB$4=$BB$4)*$D86:$AB86))</f>
        <v/>
      </c>
      <c r="BC86" s="15" t="str">
        <f t="shared" si="37"/>
        <v/>
      </c>
      <c r="BD86" s="2" t="str" cm="1">
        <f t="array" ref="BD86">IF(B86="","",SUMPRODUCT(($D$1:$AB$4=$BD$4)*$D86:$AB86))</f>
        <v/>
      </c>
      <c r="BE86" s="15" t="str">
        <f t="shared" si="38"/>
        <v/>
      </c>
      <c r="BF86" s="2" t="str" cm="1">
        <f t="array" ref="BF86">IF(B86="","",SUMPRODUCT(($D$1:$AB$4=$BF$4)*$D86:$AB86))</f>
        <v/>
      </c>
      <c r="BG86" s="15" t="str">
        <f t="shared" si="39"/>
        <v/>
      </c>
      <c r="BH86" s="2" t="str" cm="1">
        <f t="array" ref="BH86">IF(B86="","",SUMPRODUCT(($D$1:$AB$4=$BH$4)*$D86:$AB86))</f>
        <v/>
      </c>
      <c r="BI86" s="15" t="str">
        <f t="shared" si="40"/>
        <v/>
      </c>
      <c r="BJ86" s="2" t="str" cm="1">
        <f t="array" ref="BJ86">IF(B86="","",SUMPRODUCT(($D$1:$AB$4=$BJ$4)*$D86:$AB86))</f>
        <v/>
      </c>
      <c r="BK86" s="15" t="str">
        <f t="shared" si="41"/>
        <v/>
      </c>
      <c r="BL86" s="2" t="str" cm="1">
        <f t="array" ref="BL86">IF(B86="","",SUMPRODUCT(($D$1:$AB$4=$BL$4)*$D86:$AB86))</f>
        <v/>
      </c>
      <c r="BM86" s="15" t="str">
        <f t="shared" si="42"/>
        <v/>
      </c>
      <c r="BN86" s="2" t="str" cm="1">
        <f t="array" ref="BN86">IF(B86="","",SUMPRODUCT(($D$1:$AB$4=$BN$4)*$D86:$AB86))</f>
        <v/>
      </c>
      <c r="BO86" s="15" t="str">
        <f t="shared" si="43"/>
        <v/>
      </c>
      <c r="BP86" s="2" t="str" cm="1">
        <f t="array" ref="BP86">IF(B86="","",SUMPRODUCT(($D$1:$AB$4=$BP$4)*$D86:$AB86))</f>
        <v/>
      </c>
      <c r="BQ86" s="15" t="str">
        <f t="shared" si="44"/>
        <v/>
      </c>
      <c r="BR86" s="2" t="str" cm="1">
        <f t="array" ref="BR86">IF(B86="","",SUMPRODUCT(($D$1:$AB$4=$BR$4)*$D86:$AB86))</f>
        <v/>
      </c>
      <c r="BS86" s="15" t="str">
        <f t="shared" si="45"/>
        <v/>
      </c>
      <c r="BT86" s="2" t="str" cm="1">
        <f t="array" ref="BT86">IF(B86="","",SUMPRODUCT(($D$1:$AB$4=$BT$4)*$D86:$AB86))</f>
        <v/>
      </c>
      <c r="BU86" s="15" t="str">
        <f t="shared" si="46"/>
        <v/>
      </c>
      <c r="BV86" s="2" t="str" cm="1">
        <f t="array" ref="BV86">IF(B86="","",SUMPRODUCT(($D$1:$AB$4=$BV$4)*$D86:$AB86))</f>
        <v/>
      </c>
      <c r="BW86" s="15" t="str">
        <f t="shared" si="47"/>
        <v/>
      </c>
      <c r="BX86" s="2" t="str" cm="1">
        <f t="array" ref="BX86">IF(B86="","",SUMPRODUCT(($D$1:$AB$4=$BX$4)*$D86:$AB86))</f>
        <v/>
      </c>
      <c r="BY86" s="15" t="str">
        <f t="shared" si="48"/>
        <v/>
      </c>
      <c r="BZ86" s="2" t="str" cm="1">
        <f t="array" ref="BZ86">IF(B86="","",SUMPRODUCT(($D$1:$AB$4=$BZ$4)*$D86:$AB86))</f>
        <v/>
      </c>
      <c r="CA86" s="15" t="str">
        <f t="shared" si="49"/>
        <v/>
      </c>
      <c r="CB86" s="2" t="str" cm="1">
        <f t="array" ref="CB86">IF(B86="","",SUMPRODUCT(($D$1:$AB$4=$CB$4)*$D86:$AB86))</f>
        <v/>
      </c>
      <c r="CC86" s="15" t="str">
        <f t="shared" si="50"/>
        <v/>
      </c>
      <c r="CD86" s="2" t="str" cm="1">
        <f t="array" ref="CD86">IF(B86="","",SUMPRODUCT(($D$1:$AB$4=$CD$4)*$D86:$AB86))</f>
        <v/>
      </c>
      <c r="CE86" s="15" t="str">
        <f t="shared" si="51"/>
        <v/>
      </c>
      <c r="CF86" s="2" t="str" cm="1">
        <f t="array" ref="CF86">IF(B86="","",SUMPRODUCT(($D$1:$AB$4=$CF$4)*$D86:$AB86))</f>
        <v/>
      </c>
      <c r="CG86" s="15" t="str">
        <f t="shared" si="52"/>
        <v/>
      </c>
      <c r="CH86" s="2" t="str" cm="1">
        <f t="array" ref="CH86">IF(B86="","",SUMPRODUCT(($D$1:$AB$4=$CH$4)*$D86:$AB86))</f>
        <v/>
      </c>
      <c r="CI86" s="15" t="str">
        <f t="shared" si="53"/>
        <v/>
      </c>
    </row>
    <row r="87" spans="1:87">
      <c r="A87" s="7">
        <v>82</v>
      </c>
      <c r="D87" s="97"/>
      <c r="E87" s="86"/>
      <c r="F87" s="86"/>
      <c r="G87" s="86"/>
      <c r="H87" s="86"/>
      <c r="I87" s="98"/>
      <c r="J87" s="102"/>
      <c r="K87" s="87"/>
      <c r="L87" s="87"/>
      <c r="M87" s="87"/>
      <c r="N87" s="87"/>
      <c r="O87" s="103"/>
      <c r="P87" s="107"/>
      <c r="Q87" s="88"/>
      <c r="R87" s="88"/>
      <c r="S87" s="88"/>
      <c r="T87" s="88"/>
      <c r="U87" s="108"/>
      <c r="V87" s="113"/>
      <c r="W87" s="89"/>
      <c r="X87" s="89"/>
      <c r="Y87" s="89"/>
      <c r="Z87" s="89"/>
      <c r="AA87" s="89"/>
      <c r="AB87" s="169"/>
      <c r="AC87" s="171" t="str">
        <f t="shared" si="54"/>
        <v/>
      </c>
      <c r="AD87" s="172" t="str">
        <f t="shared" si="28"/>
        <v/>
      </c>
      <c r="AL87" s="2" t="str" cm="1">
        <f t="array" ref="AL87">IF(B87="","",SUMPRODUCT(($D$1:$AB$4=$AL$4)*D87:AB87))</f>
        <v/>
      </c>
      <c r="AM87" s="15" t="str">
        <f t="shared" si="29"/>
        <v/>
      </c>
      <c r="AN87" s="2" t="str" cm="1">
        <f t="array" ref="AN87">IF(B87="","",SUMPRODUCT(($D$1:$AB$4=$AN$4)*D87:AB87))</f>
        <v/>
      </c>
      <c r="AO87" s="15" t="str">
        <f t="shared" si="30"/>
        <v/>
      </c>
      <c r="AP87" s="2" t="str" cm="1">
        <f t="array" ref="AP87">IF(B87="","",SUMPRODUCT(($D$1:$AB$4=$AP$4)*D87:AB87))</f>
        <v/>
      </c>
      <c r="AQ87" s="15" t="str">
        <f t="shared" si="31"/>
        <v/>
      </c>
      <c r="AR87" s="2" t="str" cm="1">
        <f t="array" ref="AR87">IF(B87="","",SUMPRODUCT(($D$1:$AB$4=$AR$4)*D87:AB87))</f>
        <v/>
      </c>
      <c r="AS87" s="15" t="str">
        <f t="shared" si="32"/>
        <v/>
      </c>
      <c r="AT87" s="2" t="str" cm="1">
        <f t="array" ref="AT87">IF(B87="","",SUMPRODUCT(($D$1:$AB$4=$AT$4)*$D87:$AB87))</f>
        <v/>
      </c>
      <c r="AU87" s="15" t="str">
        <f t="shared" si="33"/>
        <v/>
      </c>
      <c r="AV87" s="2" t="str" cm="1">
        <f t="array" ref="AV87">IF(B87="","",SUMPRODUCT(($D$1:$AB$4=$AV$4)*$D87:$AB87))</f>
        <v/>
      </c>
      <c r="AW87" s="15" t="str">
        <f t="shared" si="34"/>
        <v/>
      </c>
      <c r="AX87" s="2" t="str" cm="1">
        <f t="array" ref="AX87">IF(B87="","",SUMPRODUCT(($D$1:$AB$4=$AX$4)*$D87:$AB87))</f>
        <v/>
      </c>
      <c r="AY87" s="15" t="str">
        <f t="shared" si="35"/>
        <v/>
      </c>
      <c r="AZ87" s="2" t="str" cm="1">
        <f t="array" ref="AZ87">IF(B87="","",SUMPRODUCT(($D$1:$AB$4=$AZ$4)*$D87:$AB87))</f>
        <v/>
      </c>
      <c r="BA87" s="15" t="str">
        <f t="shared" si="36"/>
        <v/>
      </c>
      <c r="BB87" s="2" t="str" cm="1">
        <f t="array" ref="BB87">IF(B87="","",SUMPRODUCT(($D$1:$AB$4=$BB$4)*$D87:$AB87))</f>
        <v/>
      </c>
      <c r="BC87" s="15" t="str">
        <f t="shared" si="37"/>
        <v/>
      </c>
      <c r="BD87" s="2" t="str" cm="1">
        <f t="array" ref="BD87">IF(B87="","",SUMPRODUCT(($D$1:$AB$4=$BD$4)*$D87:$AB87))</f>
        <v/>
      </c>
      <c r="BE87" s="15" t="str">
        <f t="shared" si="38"/>
        <v/>
      </c>
      <c r="BF87" s="2" t="str" cm="1">
        <f t="array" ref="BF87">IF(B87="","",SUMPRODUCT(($D$1:$AB$4=$BF$4)*$D87:$AB87))</f>
        <v/>
      </c>
      <c r="BG87" s="15" t="str">
        <f t="shared" si="39"/>
        <v/>
      </c>
      <c r="BH87" s="2" t="str" cm="1">
        <f t="array" ref="BH87">IF(B87="","",SUMPRODUCT(($D$1:$AB$4=$BH$4)*$D87:$AB87))</f>
        <v/>
      </c>
      <c r="BI87" s="15" t="str">
        <f t="shared" si="40"/>
        <v/>
      </c>
      <c r="BJ87" s="2" t="str" cm="1">
        <f t="array" ref="BJ87">IF(B87="","",SUMPRODUCT(($D$1:$AB$4=$BJ$4)*$D87:$AB87))</f>
        <v/>
      </c>
      <c r="BK87" s="15" t="str">
        <f t="shared" si="41"/>
        <v/>
      </c>
      <c r="BL87" s="2" t="str" cm="1">
        <f t="array" ref="BL87">IF(B87="","",SUMPRODUCT(($D$1:$AB$4=$BL$4)*$D87:$AB87))</f>
        <v/>
      </c>
      <c r="BM87" s="15" t="str">
        <f t="shared" si="42"/>
        <v/>
      </c>
      <c r="BN87" s="2" t="str" cm="1">
        <f t="array" ref="BN87">IF(B87="","",SUMPRODUCT(($D$1:$AB$4=$BN$4)*$D87:$AB87))</f>
        <v/>
      </c>
      <c r="BO87" s="15" t="str">
        <f t="shared" si="43"/>
        <v/>
      </c>
      <c r="BP87" s="2" t="str" cm="1">
        <f t="array" ref="BP87">IF(B87="","",SUMPRODUCT(($D$1:$AB$4=$BP$4)*$D87:$AB87))</f>
        <v/>
      </c>
      <c r="BQ87" s="15" t="str">
        <f t="shared" si="44"/>
        <v/>
      </c>
      <c r="BR87" s="2" t="str" cm="1">
        <f t="array" ref="BR87">IF(B87="","",SUMPRODUCT(($D$1:$AB$4=$BR$4)*$D87:$AB87))</f>
        <v/>
      </c>
      <c r="BS87" s="15" t="str">
        <f t="shared" si="45"/>
        <v/>
      </c>
      <c r="BT87" s="2" t="str" cm="1">
        <f t="array" ref="BT87">IF(B87="","",SUMPRODUCT(($D$1:$AB$4=$BT$4)*$D87:$AB87))</f>
        <v/>
      </c>
      <c r="BU87" s="15" t="str">
        <f t="shared" si="46"/>
        <v/>
      </c>
      <c r="BV87" s="2" t="str" cm="1">
        <f t="array" ref="BV87">IF(B87="","",SUMPRODUCT(($D$1:$AB$4=$BV$4)*$D87:$AB87))</f>
        <v/>
      </c>
      <c r="BW87" s="15" t="str">
        <f t="shared" si="47"/>
        <v/>
      </c>
      <c r="BX87" s="2" t="str" cm="1">
        <f t="array" ref="BX87">IF(B87="","",SUMPRODUCT(($D$1:$AB$4=$BX$4)*$D87:$AB87))</f>
        <v/>
      </c>
      <c r="BY87" s="15" t="str">
        <f t="shared" si="48"/>
        <v/>
      </c>
      <c r="BZ87" s="2" t="str" cm="1">
        <f t="array" ref="BZ87">IF(B87="","",SUMPRODUCT(($D$1:$AB$4=$BZ$4)*$D87:$AB87))</f>
        <v/>
      </c>
      <c r="CA87" s="15" t="str">
        <f t="shared" si="49"/>
        <v/>
      </c>
      <c r="CB87" s="2" t="str" cm="1">
        <f t="array" ref="CB87">IF(B87="","",SUMPRODUCT(($D$1:$AB$4=$CB$4)*$D87:$AB87))</f>
        <v/>
      </c>
      <c r="CC87" s="15" t="str">
        <f t="shared" si="50"/>
        <v/>
      </c>
      <c r="CD87" s="2" t="str" cm="1">
        <f t="array" ref="CD87">IF(B87="","",SUMPRODUCT(($D$1:$AB$4=$CD$4)*$D87:$AB87))</f>
        <v/>
      </c>
      <c r="CE87" s="15" t="str">
        <f t="shared" si="51"/>
        <v/>
      </c>
      <c r="CF87" s="2" t="str" cm="1">
        <f t="array" ref="CF87">IF(B87="","",SUMPRODUCT(($D$1:$AB$4=$CF$4)*$D87:$AB87))</f>
        <v/>
      </c>
      <c r="CG87" s="15" t="str">
        <f t="shared" si="52"/>
        <v/>
      </c>
      <c r="CH87" s="2" t="str" cm="1">
        <f t="array" ref="CH87">IF(B87="","",SUMPRODUCT(($D$1:$AB$4=$CH$4)*$D87:$AB87))</f>
        <v/>
      </c>
      <c r="CI87" s="15" t="str">
        <f t="shared" si="53"/>
        <v/>
      </c>
    </row>
    <row r="88" spans="1:87">
      <c r="A88" s="6">
        <v>83</v>
      </c>
      <c r="D88" s="97"/>
      <c r="E88" s="86"/>
      <c r="F88" s="86"/>
      <c r="G88" s="86"/>
      <c r="H88" s="86"/>
      <c r="I88" s="98"/>
      <c r="J88" s="102"/>
      <c r="K88" s="87"/>
      <c r="L88" s="87"/>
      <c r="M88" s="87"/>
      <c r="N88" s="87"/>
      <c r="O88" s="103"/>
      <c r="P88" s="107"/>
      <c r="Q88" s="88"/>
      <c r="R88" s="88"/>
      <c r="S88" s="88"/>
      <c r="T88" s="88"/>
      <c r="U88" s="108"/>
      <c r="V88" s="113"/>
      <c r="W88" s="89"/>
      <c r="X88" s="89"/>
      <c r="Y88" s="89"/>
      <c r="Z88" s="89"/>
      <c r="AA88" s="89"/>
      <c r="AB88" s="169"/>
      <c r="AC88" s="171" t="str">
        <f t="shared" si="54"/>
        <v/>
      </c>
      <c r="AD88" s="172" t="str">
        <f t="shared" si="28"/>
        <v/>
      </c>
      <c r="AL88" s="2" t="str" cm="1">
        <f t="array" ref="AL88">IF(B88="","",SUMPRODUCT(($D$1:$AB$4=$AL$4)*D88:AB88))</f>
        <v/>
      </c>
      <c r="AM88" s="15" t="str">
        <f t="shared" si="29"/>
        <v/>
      </c>
      <c r="AN88" s="2" t="str" cm="1">
        <f t="array" ref="AN88">IF(B88="","",SUMPRODUCT(($D$1:$AB$4=$AN$4)*D88:AB88))</f>
        <v/>
      </c>
      <c r="AO88" s="15" t="str">
        <f t="shared" si="30"/>
        <v/>
      </c>
      <c r="AP88" s="2" t="str" cm="1">
        <f t="array" ref="AP88">IF(B88="","",SUMPRODUCT(($D$1:$AB$4=$AP$4)*D88:AB88))</f>
        <v/>
      </c>
      <c r="AQ88" s="15" t="str">
        <f t="shared" si="31"/>
        <v/>
      </c>
      <c r="AR88" s="2" t="str" cm="1">
        <f t="array" ref="AR88">IF(B88="","",SUMPRODUCT(($D$1:$AB$4=$AR$4)*D88:AB88))</f>
        <v/>
      </c>
      <c r="AS88" s="15" t="str">
        <f t="shared" si="32"/>
        <v/>
      </c>
      <c r="AT88" s="2" t="str" cm="1">
        <f t="array" ref="AT88">IF(B88="","",SUMPRODUCT(($D$1:$AB$4=$AT$4)*$D88:$AB88))</f>
        <v/>
      </c>
      <c r="AU88" s="15" t="str">
        <f t="shared" si="33"/>
        <v/>
      </c>
      <c r="AV88" s="2" t="str" cm="1">
        <f t="array" ref="AV88">IF(B88="","",SUMPRODUCT(($D$1:$AB$4=$AV$4)*$D88:$AB88))</f>
        <v/>
      </c>
      <c r="AW88" s="15" t="str">
        <f t="shared" si="34"/>
        <v/>
      </c>
      <c r="AX88" s="2" t="str" cm="1">
        <f t="array" ref="AX88">IF(B88="","",SUMPRODUCT(($D$1:$AB$4=$AX$4)*$D88:$AB88))</f>
        <v/>
      </c>
      <c r="AY88" s="15" t="str">
        <f t="shared" si="35"/>
        <v/>
      </c>
      <c r="AZ88" s="2" t="str" cm="1">
        <f t="array" ref="AZ88">IF(B88="","",SUMPRODUCT(($D$1:$AB$4=$AZ$4)*$D88:$AB88))</f>
        <v/>
      </c>
      <c r="BA88" s="15" t="str">
        <f t="shared" si="36"/>
        <v/>
      </c>
      <c r="BB88" s="2" t="str" cm="1">
        <f t="array" ref="BB88">IF(B88="","",SUMPRODUCT(($D$1:$AB$4=$BB$4)*$D88:$AB88))</f>
        <v/>
      </c>
      <c r="BC88" s="15" t="str">
        <f t="shared" si="37"/>
        <v/>
      </c>
      <c r="BD88" s="2" t="str" cm="1">
        <f t="array" ref="BD88">IF(B88="","",SUMPRODUCT(($D$1:$AB$4=$BD$4)*$D88:$AB88))</f>
        <v/>
      </c>
      <c r="BE88" s="15" t="str">
        <f t="shared" si="38"/>
        <v/>
      </c>
      <c r="BF88" s="2" t="str" cm="1">
        <f t="array" ref="BF88">IF(B88="","",SUMPRODUCT(($D$1:$AB$4=$BF$4)*$D88:$AB88))</f>
        <v/>
      </c>
      <c r="BG88" s="15" t="str">
        <f t="shared" si="39"/>
        <v/>
      </c>
      <c r="BH88" s="2" t="str" cm="1">
        <f t="array" ref="BH88">IF(B88="","",SUMPRODUCT(($D$1:$AB$4=$BH$4)*$D88:$AB88))</f>
        <v/>
      </c>
      <c r="BI88" s="15" t="str">
        <f t="shared" si="40"/>
        <v/>
      </c>
      <c r="BJ88" s="2" t="str" cm="1">
        <f t="array" ref="BJ88">IF(B88="","",SUMPRODUCT(($D$1:$AB$4=$BJ$4)*$D88:$AB88))</f>
        <v/>
      </c>
      <c r="BK88" s="15" t="str">
        <f t="shared" si="41"/>
        <v/>
      </c>
      <c r="BL88" s="2" t="str" cm="1">
        <f t="array" ref="BL88">IF(B88="","",SUMPRODUCT(($D$1:$AB$4=$BL$4)*$D88:$AB88))</f>
        <v/>
      </c>
      <c r="BM88" s="15" t="str">
        <f t="shared" si="42"/>
        <v/>
      </c>
      <c r="BN88" s="2" t="str" cm="1">
        <f t="array" ref="BN88">IF(B88="","",SUMPRODUCT(($D$1:$AB$4=$BN$4)*$D88:$AB88))</f>
        <v/>
      </c>
      <c r="BO88" s="15" t="str">
        <f t="shared" si="43"/>
        <v/>
      </c>
      <c r="BP88" s="2" t="str" cm="1">
        <f t="array" ref="BP88">IF(B88="","",SUMPRODUCT(($D$1:$AB$4=$BP$4)*$D88:$AB88))</f>
        <v/>
      </c>
      <c r="BQ88" s="15" t="str">
        <f t="shared" si="44"/>
        <v/>
      </c>
      <c r="BR88" s="2" t="str" cm="1">
        <f t="array" ref="BR88">IF(B88="","",SUMPRODUCT(($D$1:$AB$4=$BR$4)*$D88:$AB88))</f>
        <v/>
      </c>
      <c r="BS88" s="15" t="str">
        <f t="shared" si="45"/>
        <v/>
      </c>
      <c r="BT88" s="2" t="str" cm="1">
        <f t="array" ref="BT88">IF(B88="","",SUMPRODUCT(($D$1:$AB$4=$BT$4)*$D88:$AB88))</f>
        <v/>
      </c>
      <c r="BU88" s="15" t="str">
        <f t="shared" si="46"/>
        <v/>
      </c>
      <c r="BV88" s="2" t="str" cm="1">
        <f t="array" ref="BV88">IF(B88="","",SUMPRODUCT(($D$1:$AB$4=$BV$4)*$D88:$AB88))</f>
        <v/>
      </c>
      <c r="BW88" s="15" t="str">
        <f t="shared" si="47"/>
        <v/>
      </c>
      <c r="BX88" s="2" t="str" cm="1">
        <f t="array" ref="BX88">IF(B88="","",SUMPRODUCT(($D$1:$AB$4=$BX$4)*$D88:$AB88))</f>
        <v/>
      </c>
      <c r="BY88" s="15" t="str">
        <f t="shared" si="48"/>
        <v/>
      </c>
      <c r="BZ88" s="2" t="str" cm="1">
        <f t="array" ref="BZ88">IF(B88="","",SUMPRODUCT(($D$1:$AB$4=$BZ$4)*$D88:$AB88))</f>
        <v/>
      </c>
      <c r="CA88" s="15" t="str">
        <f t="shared" si="49"/>
        <v/>
      </c>
      <c r="CB88" s="2" t="str" cm="1">
        <f t="array" ref="CB88">IF(B88="","",SUMPRODUCT(($D$1:$AB$4=$CB$4)*$D88:$AB88))</f>
        <v/>
      </c>
      <c r="CC88" s="15" t="str">
        <f t="shared" si="50"/>
        <v/>
      </c>
      <c r="CD88" s="2" t="str" cm="1">
        <f t="array" ref="CD88">IF(B88="","",SUMPRODUCT(($D$1:$AB$4=$CD$4)*$D88:$AB88))</f>
        <v/>
      </c>
      <c r="CE88" s="15" t="str">
        <f t="shared" si="51"/>
        <v/>
      </c>
      <c r="CF88" s="2" t="str" cm="1">
        <f t="array" ref="CF88">IF(B88="","",SUMPRODUCT(($D$1:$AB$4=$CF$4)*$D88:$AB88))</f>
        <v/>
      </c>
      <c r="CG88" s="15" t="str">
        <f t="shared" si="52"/>
        <v/>
      </c>
      <c r="CH88" s="2" t="str" cm="1">
        <f t="array" ref="CH88">IF(B88="","",SUMPRODUCT(($D$1:$AB$4=$CH$4)*$D88:$AB88))</f>
        <v/>
      </c>
      <c r="CI88" s="15" t="str">
        <f t="shared" si="53"/>
        <v/>
      </c>
    </row>
    <row r="89" spans="1:87">
      <c r="A89" s="7">
        <v>84</v>
      </c>
      <c r="D89" s="97"/>
      <c r="E89" s="86"/>
      <c r="F89" s="86"/>
      <c r="G89" s="86"/>
      <c r="H89" s="86"/>
      <c r="I89" s="98"/>
      <c r="J89" s="102"/>
      <c r="K89" s="87"/>
      <c r="L89" s="87"/>
      <c r="M89" s="87"/>
      <c r="N89" s="87"/>
      <c r="O89" s="103"/>
      <c r="P89" s="107"/>
      <c r="Q89" s="88"/>
      <c r="R89" s="88"/>
      <c r="S89" s="88"/>
      <c r="T89" s="88"/>
      <c r="U89" s="108"/>
      <c r="V89" s="113"/>
      <c r="W89" s="89"/>
      <c r="X89" s="89"/>
      <c r="Y89" s="89"/>
      <c r="Z89" s="89"/>
      <c r="AA89" s="89"/>
      <c r="AB89" s="169"/>
      <c r="AC89" s="171" t="str">
        <f t="shared" si="54"/>
        <v/>
      </c>
      <c r="AD89" s="172" t="str">
        <f t="shared" si="28"/>
        <v/>
      </c>
      <c r="AL89" s="2" t="str" cm="1">
        <f t="array" ref="AL89">IF(B89="","",SUMPRODUCT(($D$1:$AB$4=$AL$4)*D89:AB89))</f>
        <v/>
      </c>
      <c r="AM89" s="15" t="str">
        <f t="shared" si="29"/>
        <v/>
      </c>
      <c r="AN89" s="2" t="str" cm="1">
        <f t="array" ref="AN89">IF(B89="","",SUMPRODUCT(($D$1:$AB$4=$AN$4)*D89:AB89))</f>
        <v/>
      </c>
      <c r="AO89" s="15" t="str">
        <f t="shared" si="30"/>
        <v/>
      </c>
      <c r="AP89" s="2" t="str" cm="1">
        <f t="array" ref="AP89">IF(B89="","",SUMPRODUCT(($D$1:$AB$4=$AP$4)*D89:AB89))</f>
        <v/>
      </c>
      <c r="AQ89" s="15" t="str">
        <f t="shared" si="31"/>
        <v/>
      </c>
      <c r="AR89" s="2" t="str" cm="1">
        <f t="array" ref="AR89">IF(B89="","",SUMPRODUCT(($D$1:$AB$4=$AR$4)*D89:AB89))</f>
        <v/>
      </c>
      <c r="AS89" s="15" t="str">
        <f t="shared" si="32"/>
        <v/>
      </c>
      <c r="AT89" s="2" t="str" cm="1">
        <f t="array" ref="AT89">IF(B89="","",SUMPRODUCT(($D$1:$AB$4=$AT$4)*$D89:$AB89))</f>
        <v/>
      </c>
      <c r="AU89" s="15" t="str">
        <f t="shared" si="33"/>
        <v/>
      </c>
      <c r="AV89" s="2" t="str" cm="1">
        <f t="array" ref="AV89">IF(B89="","",SUMPRODUCT(($D$1:$AB$4=$AV$4)*$D89:$AB89))</f>
        <v/>
      </c>
      <c r="AW89" s="15" t="str">
        <f t="shared" si="34"/>
        <v/>
      </c>
      <c r="AX89" s="2" t="str" cm="1">
        <f t="array" ref="AX89">IF(B89="","",SUMPRODUCT(($D$1:$AB$4=$AX$4)*$D89:$AB89))</f>
        <v/>
      </c>
      <c r="AY89" s="15" t="str">
        <f t="shared" si="35"/>
        <v/>
      </c>
      <c r="AZ89" s="2" t="str" cm="1">
        <f t="array" ref="AZ89">IF(B89="","",SUMPRODUCT(($D$1:$AB$4=$AZ$4)*$D89:$AB89))</f>
        <v/>
      </c>
      <c r="BA89" s="15" t="str">
        <f t="shared" si="36"/>
        <v/>
      </c>
      <c r="BB89" s="2" t="str" cm="1">
        <f t="array" ref="BB89">IF(B89="","",SUMPRODUCT(($D$1:$AB$4=$BB$4)*$D89:$AB89))</f>
        <v/>
      </c>
      <c r="BC89" s="15" t="str">
        <f t="shared" si="37"/>
        <v/>
      </c>
      <c r="BD89" s="2" t="str" cm="1">
        <f t="array" ref="BD89">IF(B89="","",SUMPRODUCT(($D$1:$AB$4=$BD$4)*$D89:$AB89))</f>
        <v/>
      </c>
      <c r="BE89" s="15" t="str">
        <f t="shared" si="38"/>
        <v/>
      </c>
      <c r="BF89" s="2" t="str" cm="1">
        <f t="array" ref="BF89">IF(B89="","",SUMPRODUCT(($D$1:$AB$4=$BF$4)*$D89:$AB89))</f>
        <v/>
      </c>
      <c r="BG89" s="15" t="str">
        <f t="shared" si="39"/>
        <v/>
      </c>
      <c r="BH89" s="2" t="str" cm="1">
        <f t="array" ref="BH89">IF(B89="","",SUMPRODUCT(($D$1:$AB$4=$BH$4)*$D89:$AB89))</f>
        <v/>
      </c>
      <c r="BI89" s="15" t="str">
        <f t="shared" si="40"/>
        <v/>
      </c>
      <c r="BJ89" s="2" t="str" cm="1">
        <f t="array" ref="BJ89">IF(B89="","",SUMPRODUCT(($D$1:$AB$4=$BJ$4)*$D89:$AB89))</f>
        <v/>
      </c>
      <c r="BK89" s="15" t="str">
        <f t="shared" si="41"/>
        <v/>
      </c>
      <c r="BL89" s="2" t="str" cm="1">
        <f t="array" ref="BL89">IF(B89="","",SUMPRODUCT(($D$1:$AB$4=$BL$4)*$D89:$AB89))</f>
        <v/>
      </c>
      <c r="BM89" s="15" t="str">
        <f t="shared" si="42"/>
        <v/>
      </c>
      <c r="BN89" s="2" t="str" cm="1">
        <f t="array" ref="BN89">IF(B89="","",SUMPRODUCT(($D$1:$AB$4=$BN$4)*$D89:$AB89))</f>
        <v/>
      </c>
      <c r="BO89" s="15" t="str">
        <f t="shared" si="43"/>
        <v/>
      </c>
      <c r="BP89" s="2" t="str" cm="1">
        <f t="array" ref="BP89">IF(B89="","",SUMPRODUCT(($D$1:$AB$4=$BP$4)*$D89:$AB89))</f>
        <v/>
      </c>
      <c r="BQ89" s="15" t="str">
        <f t="shared" si="44"/>
        <v/>
      </c>
      <c r="BR89" s="2" t="str" cm="1">
        <f t="array" ref="BR89">IF(B89="","",SUMPRODUCT(($D$1:$AB$4=$BR$4)*$D89:$AB89))</f>
        <v/>
      </c>
      <c r="BS89" s="15" t="str">
        <f t="shared" si="45"/>
        <v/>
      </c>
      <c r="BT89" s="2" t="str" cm="1">
        <f t="array" ref="BT89">IF(B89="","",SUMPRODUCT(($D$1:$AB$4=$BT$4)*$D89:$AB89))</f>
        <v/>
      </c>
      <c r="BU89" s="15" t="str">
        <f t="shared" si="46"/>
        <v/>
      </c>
      <c r="BV89" s="2" t="str" cm="1">
        <f t="array" ref="BV89">IF(B89="","",SUMPRODUCT(($D$1:$AB$4=$BV$4)*$D89:$AB89))</f>
        <v/>
      </c>
      <c r="BW89" s="15" t="str">
        <f t="shared" si="47"/>
        <v/>
      </c>
      <c r="BX89" s="2" t="str" cm="1">
        <f t="array" ref="BX89">IF(B89="","",SUMPRODUCT(($D$1:$AB$4=$BX$4)*$D89:$AB89))</f>
        <v/>
      </c>
      <c r="BY89" s="15" t="str">
        <f t="shared" si="48"/>
        <v/>
      </c>
      <c r="BZ89" s="2" t="str" cm="1">
        <f t="array" ref="BZ89">IF(B89="","",SUMPRODUCT(($D$1:$AB$4=$BZ$4)*$D89:$AB89))</f>
        <v/>
      </c>
      <c r="CA89" s="15" t="str">
        <f t="shared" si="49"/>
        <v/>
      </c>
      <c r="CB89" s="2" t="str" cm="1">
        <f t="array" ref="CB89">IF(B89="","",SUMPRODUCT(($D$1:$AB$4=$CB$4)*$D89:$AB89))</f>
        <v/>
      </c>
      <c r="CC89" s="15" t="str">
        <f t="shared" si="50"/>
        <v/>
      </c>
      <c r="CD89" s="2" t="str" cm="1">
        <f t="array" ref="CD89">IF(B89="","",SUMPRODUCT(($D$1:$AB$4=$CD$4)*$D89:$AB89))</f>
        <v/>
      </c>
      <c r="CE89" s="15" t="str">
        <f t="shared" si="51"/>
        <v/>
      </c>
      <c r="CF89" s="2" t="str" cm="1">
        <f t="array" ref="CF89">IF(B89="","",SUMPRODUCT(($D$1:$AB$4=$CF$4)*$D89:$AB89))</f>
        <v/>
      </c>
      <c r="CG89" s="15" t="str">
        <f t="shared" si="52"/>
        <v/>
      </c>
      <c r="CH89" s="2" t="str" cm="1">
        <f t="array" ref="CH89">IF(B89="","",SUMPRODUCT(($D$1:$AB$4=$CH$4)*$D89:$AB89))</f>
        <v/>
      </c>
      <c r="CI89" s="15" t="str">
        <f t="shared" si="53"/>
        <v/>
      </c>
    </row>
    <row r="90" spans="1:87">
      <c r="A90" s="6">
        <v>85</v>
      </c>
      <c r="D90" s="97"/>
      <c r="E90" s="86"/>
      <c r="F90" s="86"/>
      <c r="G90" s="86"/>
      <c r="H90" s="86"/>
      <c r="I90" s="98"/>
      <c r="J90" s="102"/>
      <c r="K90" s="87"/>
      <c r="L90" s="87"/>
      <c r="M90" s="87"/>
      <c r="N90" s="87"/>
      <c r="O90" s="103"/>
      <c r="P90" s="107"/>
      <c r="Q90" s="88"/>
      <c r="R90" s="88"/>
      <c r="S90" s="88"/>
      <c r="T90" s="88"/>
      <c r="U90" s="108"/>
      <c r="V90" s="113"/>
      <c r="W90" s="89"/>
      <c r="X90" s="89"/>
      <c r="Y90" s="89"/>
      <c r="Z90" s="89"/>
      <c r="AA90" s="89"/>
      <c r="AB90" s="169"/>
      <c r="AC90" s="171" t="str">
        <f t="shared" si="54"/>
        <v/>
      </c>
      <c r="AD90" s="172" t="str">
        <f t="shared" si="28"/>
        <v/>
      </c>
      <c r="AL90" s="2" t="str" cm="1">
        <f t="array" ref="AL90">IF(B90="","",SUMPRODUCT(($D$1:$AB$4=$AL$4)*D90:AB90))</f>
        <v/>
      </c>
      <c r="AM90" s="15" t="str">
        <f t="shared" si="29"/>
        <v/>
      </c>
      <c r="AN90" s="2" t="str" cm="1">
        <f t="array" ref="AN90">IF(B90="","",SUMPRODUCT(($D$1:$AB$4=$AN$4)*D90:AB90))</f>
        <v/>
      </c>
      <c r="AO90" s="15" t="str">
        <f t="shared" si="30"/>
        <v/>
      </c>
      <c r="AP90" s="2" t="str" cm="1">
        <f t="array" ref="AP90">IF(B90="","",SUMPRODUCT(($D$1:$AB$4=$AP$4)*D90:AB90))</f>
        <v/>
      </c>
      <c r="AQ90" s="15" t="str">
        <f t="shared" si="31"/>
        <v/>
      </c>
      <c r="AR90" s="2" t="str" cm="1">
        <f t="array" ref="AR90">IF(B90="","",SUMPRODUCT(($D$1:$AB$4=$AR$4)*D90:AB90))</f>
        <v/>
      </c>
      <c r="AS90" s="15" t="str">
        <f t="shared" si="32"/>
        <v/>
      </c>
      <c r="AT90" s="2" t="str" cm="1">
        <f t="array" ref="AT90">IF(B90="","",SUMPRODUCT(($D$1:$AB$4=$AT$4)*$D90:$AB90))</f>
        <v/>
      </c>
      <c r="AU90" s="15" t="str">
        <f t="shared" si="33"/>
        <v/>
      </c>
      <c r="AV90" s="2" t="str" cm="1">
        <f t="array" ref="AV90">IF(B90="","",SUMPRODUCT(($D$1:$AB$4=$AV$4)*$D90:$AB90))</f>
        <v/>
      </c>
      <c r="AW90" s="15" t="str">
        <f t="shared" si="34"/>
        <v/>
      </c>
      <c r="AX90" s="2" t="str" cm="1">
        <f t="array" ref="AX90">IF(B90="","",SUMPRODUCT(($D$1:$AB$4=$AX$4)*$D90:$AB90))</f>
        <v/>
      </c>
      <c r="AY90" s="15" t="str">
        <f t="shared" si="35"/>
        <v/>
      </c>
      <c r="AZ90" s="2" t="str" cm="1">
        <f t="array" ref="AZ90">IF(B90="","",SUMPRODUCT(($D$1:$AB$4=$AZ$4)*$D90:$AB90))</f>
        <v/>
      </c>
      <c r="BA90" s="15" t="str">
        <f t="shared" si="36"/>
        <v/>
      </c>
      <c r="BB90" s="2" t="str" cm="1">
        <f t="array" ref="BB90">IF(B90="","",SUMPRODUCT(($D$1:$AB$4=$BB$4)*$D90:$AB90))</f>
        <v/>
      </c>
      <c r="BC90" s="15" t="str">
        <f t="shared" si="37"/>
        <v/>
      </c>
      <c r="BD90" s="2" t="str" cm="1">
        <f t="array" ref="BD90">IF(B90="","",SUMPRODUCT(($D$1:$AB$4=$BD$4)*$D90:$AB90))</f>
        <v/>
      </c>
      <c r="BE90" s="15" t="str">
        <f t="shared" si="38"/>
        <v/>
      </c>
      <c r="BF90" s="2" t="str" cm="1">
        <f t="array" ref="BF90">IF(B90="","",SUMPRODUCT(($D$1:$AB$4=$BF$4)*$D90:$AB90))</f>
        <v/>
      </c>
      <c r="BG90" s="15" t="str">
        <f t="shared" si="39"/>
        <v/>
      </c>
      <c r="BH90" s="2" t="str" cm="1">
        <f t="array" ref="BH90">IF(B90="","",SUMPRODUCT(($D$1:$AB$4=$BH$4)*$D90:$AB90))</f>
        <v/>
      </c>
      <c r="BI90" s="15" t="str">
        <f t="shared" si="40"/>
        <v/>
      </c>
      <c r="BJ90" s="2" t="str" cm="1">
        <f t="array" ref="BJ90">IF(B90="","",SUMPRODUCT(($D$1:$AB$4=$BJ$4)*$D90:$AB90))</f>
        <v/>
      </c>
      <c r="BK90" s="15" t="str">
        <f t="shared" si="41"/>
        <v/>
      </c>
      <c r="BL90" s="2" t="str" cm="1">
        <f t="array" ref="BL90">IF(B90="","",SUMPRODUCT(($D$1:$AB$4=$BL$4)*$D90:$AB90))</f>
        <v/>
      </c>
      <c r="BM90" s="15" t="str">
        <f t="shared" si="42"/>
        <v/>
      </c>
      <c r="BN90" s="2" t="str" cm="1">
        <f t="array" ref="BN90">IF(B90="","",SUMPRODUCT(($D$1:$AB$4=$BN$4)*$D90:$AB90))</f>
        <v/>
      </c>
      <c r="BO90" s="15" t="str">
        <f t="shared" si="43"/>
        <v/>
      </c>
      <c r="BP90" s="2" t="str" cm="1">
        <f t="array" ref="BP90">IF(B90="","",SUMPRODUCT(($D$1:$AB$4=$BP$4)*$D90:$AB90))</f>
        <v/>
      </c>
      <c r="BQ90" s="15" t="str">
        <f t="shared" si="44"/>
        <v/>
      </c>
      <c r="BR90" s="2" t="str" cm="1">
        <f t="array" ref="BR90">IF(B90="","",SUMPRODUCT(($D$1:$AB$4=$BR$4)*$D90:$AB90))</f>
        <v/>
      </c>
      <c r="BS90" s="15" t="str">
        <f t="shared" si="45"/>
        <v/>
      </c>
      <c r="BT90" s="2" t="str" cm="1">
        <f t="array" ref="BT90">IF(B90="","",SUMPRODUCT(($D$1:$AB$4=$BT$4)*$D90:$AB90))</f>
        <v/>
      </c>
      <c r="BU90" s="15" t="str">
        <f t="shared" si="46"/>
        <v/>
      </c>
      <c r="BV90" s="2" t="str" cm="1">
        <f t="array" ref="BV90">IF(B90="","",SUMPRODUCT(($D$1:$AB$4=$BV$4)*$D90:$AB90))</f>
        <v/>
      </c>
      <c r="BW90" s="15" t="str">
        <f t="shared" si="47"/>
        <v/>
      </c>
      <c r="BX90" s="2" t="str" cm="1">
        <f t="array" ref="BX90">IF(B90="","",SUMPRODUCT(($D$1:$AB$4=$BX$4)*$D90:$AB90))</f>
        <v/>
      </c>
      <c r="BY90" s="15" t="str">
        <f t="shared" si="48"/>
        <v/>
      </c>
      <c r="BZ90" s="2" t="str" cm="1">
        <f t="array" ref="BZ90">IF(B90="","",SUMPRODUCT(($D$1:$AB$4=$BZ$4)*$D90:$AB90))</f>
        <v/>
      </c>
      <c r="CA90" s="15" t="str">
        <f t="shared" si="49"/>
        <v/>
      </c>
      <c r="CB90" s="2" t="str" cm="1">
        <f t="array" ref="CB90">IF(B90="","",SUMPRODUCT(($D$1:$AB$4=$CB$4)*$D90:$AB90))</f>
        <v/>
      </c>
      <c r="CC90" s="15" t="str">
        <f t="shared" si="50"/>
        <v/>
      </c>
      <c r="CD90" s="2" t="str" cm="1">
        <f t="array" ref="CD90">IF(B90="","",SUMPRODUCT(($D$1:$AB$4=$CD$4)*$D90:$AB90))</f>
        <v/>
      </c>
      <c r="CE90" s="15" t="str">
        <f t="shared" si="51"/>
        <v/>
      </c>
      <c r="CF90" s="2" t="str" cm="1">
        <f t="array" ref="CF90">IF(B90="","",SUMPRODUCT(($D$1:$AB$4=$CF$4)*$D90:$AB90))</f>
        <v/>
      </c>
      <c r="CG90" s="15" t="str">
        <f t="shared" si="52"/>
        <v/>
      </c>
      <c r="CH90" s="2" t="str" cm="1">
        <f t="array" ref="CH90">IF(B90="","",SUMPRODUCT(($D$1:$AB$4=$CH$4)*$D90:$AB90))</f>
        <v/>
      </c>
      <c r="CI90" s="15" t="str">
        <f t="shared" si="53"/>
        <v/>
      </c>
    </row>
    <row r="91" spans="1:87">
      <c r="A91" s="7">
        <v>86</v>
      </c>
      <c r="D91" s="97"/>
      <c r="E91" s="86"/>
      <c r="F91" s="86"/>
      <c r="G91" s="86"/>
      <c r="H91" s="86"/>
      <c r="I91" s="98"/>
      <c r="J91" s="102"/>
      <c r="K91" s="87"/>
      <c r="L91" s="87"/>
      <c r="M91" s="87"/>
      <c r="N91" s="87"/>
      <c r="O91" s="103"/>
      <c r="P91" s="107"/>
      <c r="Q91" s="88"/>
      <c r="R91" s="88"/>
      <c r="S91" s="88"/>
      <c r="T91" s="88"/>
      <c r="U91" s="108"/>
      <c r="V91" s="113"/>
      <c r="W91" s="89"/>
      <c r="X91" s="89"/>
      <c r="Y91" s="89"/>
      <c r="Z91" s="89"/>
      <c r="AA91" s="89"/>
      <c r="AB91" s="169"/>
      <c r="AC91" s="171" t="str">
        <f t="shared" si="54"/>
        <v/>
      </c>
      <c r="AD91" s="172" t="str">
        <f t="shared" si="28"/>
        <v/>
      </c>
      <c r="AL91" s="2" t="str" cm="1">
        <f t="array" ref="AL91">IF(B91="","",SUMPRODUCT(($D$1:$AB$4=$AL$4)*D91:AB91))</f>
        <v/>
      </c>
      <c r="AM91" s="15" t="str">
        <f t="shared" si="29"/>
        <v/>
      </c>
      <c r="AN91" s="2" t="str" cm="1">
        <f t="array" ref="AN91">IF(B91="","",SUMPRODUCT(($D$1:$AB$4=$AN$4)*D91:AB91))</f>
        <v/>
      </c>
      <c r="AO91" s="15" t="str">
        <f t="shared" si="30"/>
        <v/>
      </c>
      <c r="AP91" s="2" t="str" cm="1">
        <f t="array" ref="AP91">IF(B91="","",SUMPRODUCT(($D$1:$AB$4=$AP$4)*D91:AB91))</f>
        <v/>
      </c>
      <c r="AQ91" s="15" t="str">
        <f t="shared" si="31"/>
        <v/>
      </c>
      <c r="AR91" s="2" t="str" cm="1">
        <f t="array" ref="AR91">IF(B91="","",SUMPRODUCT(($D$1:$AB$4=$AR$4)*D91:AB91))</f>
        <v/>
      </c>
      <c r="AS91" s="15" t="str">
        <f t="shared" si="32"/>
        <v/>
      </c>
      <c r="AT91" s="2" t="str" cm="1">
        <f t="array" ref="AT91">IF(B91="","",SUMPRODUCT(($D$1:$AB$4=$AT$4)*$D91:$AB91))</f>
        <v/>
      </c>
      <c r="AU91" s="15" t="str">
        <f t="shared" si="33"/>
        <v/>
      </c>
      <c r="AV91" s="2" t="str" cm="1">
        <f t="array" ref="AV91">IF(B91="","",SUMPRODUCT(($D$1:$AB$4=$AV$4)*$D91:$AB91))</f>
        <v/>
      </c>
      <c r="AW91" s="15" t="str">
        <f t="shared" si="34"/>
        <v/>
      </c>
      <c r="AX91" s="2" t="str" cm="1">
        <f t="array" ref="AX91">IF(B91="","",SUMPRODUCT(($D$1:$AB$4=$AX$4)*$D91:$AB91))</f>
        <v/>
      </c>
      <c r="AY91" s="15" t="str">
        <f t="shared" si="35"/>
        <v/>
      </c>
      <c r="AZ91" s="2" t="str" cm="1">
        <f t="array" ref="AZ91">IF(B91="","",SUMPRODUCT(($D$1:$AB$4=$AZ$4)*$D91:$AB91))</f>
        <v/>
      </c>
      <c r="BA91" s="15" t="str">
        <f t="shared" si="36"/>
        <v/>
      </c>
      <c r="BB91" s="2" t="str" cm="1">
        <f t="array" ref="BB91">IF(B91="","",SUMPRODUCT(($D$1:$AB$4=$BB$4)*$D91:$AB91))</f>
        <v/>
      </c>
      <c r="BC91" s="15" t="str">
        <f t="shared" si="37"/>
        <v/>
      </c>
      <c r="BD91" s="2" t="str" cm="1">
        <f t="array" ref="BD91">IF(B91="","",SUMPRODUCT(($D$1:$AB$4=$BD$4)*$D91:$AB91))</f>
        <v/>
      </c>
      <c r="BE91" s="15" t="str">
        <f t="shared" si="38"/>
        <v/>
      </c>
      <c r="BF91" s="2" t="str" cm="1">
        <f t="array" ref="BF91">IF(B91="","",SUMPRODUCT(($D$1:$AB$4=$BF$4)*$D91:$AB91))</f>
        <v/>
      </c>
      <c r="BG91" s="15" t="str">
        <f t="shared" si="39"/>
        <v/>
      </c>
      <c r="BH91" s="2" t="str" cm="1">
        <f t="array" ref="BH91">IF(B91="","",SUMPRODUCT(($D$1:$AB$4=$BH$4)*$D91:$AB91))</f>
        <v/>
      </c>
      <c r="BI91" s="15" t="str">
        <f t="shared" si="40"/>
        <v/>
      </c>
      <c r="BJ91" s="2" t="str" cm="1">
        <f t="array" ref="BJ91">IF(B91="","",SUMPRODUCT(($D$1:$AB$4=$BJ$4)*$D91:$AB91))</f>
        <v/>
      </c>
      <c r="BK91" s="15" t="str">
        <f t="shared" si="41"/>
        <v/>
      </c>
      <c r="BL91" s="2" t="str" cm="1">
        <f t="array" ref="BL91">IF(B91="","",SUMPRODUCT(($D$1:$AB$4=$BL$4)*$D91:$AB91))</f>
        <v/>
      </c>
      <c r="BM91" s="15" t="str">
        <f t="shared" si="42"/>
        <v/>
      </c>
      <c r="BN91" s="2" t="str" cm="1">
        <f t="array" ref="BN91">IF(B91="","",SUMPRODUCT(($D$1:$AB$4=$BN$4)*$D91:$AB91))</f>
        <v/>
      </c>
      <c r="BO91" s="15" t="str">
        <f t="shared" si="43"/>
        <v/>
      </c>
      <c r="BP91" s="2" t="str" cm="1">
        <f t="array" ref="BP91">IF(B91="","",SUMPRODUCT(($D$1:$AB$4=$BP$4)*$D91:$AB91))</f>
        <v/>
      </c>
      <c r="BQ91" s="15" t="str">
        <f t="shared" si="44"/>
        <v/>
      </c>
      <c r="BR91" s="2" t="str" cm="1">
        <f t="array" ref="BR91">IF(B91="","",SUMPRODUCT(($D$1:$AB$4=$BR$4)*$D91:$AB91))</f>
        <v/>
      </c>
      <c r="BS91" s="15" t="str">
        <f t="shared" si="45"/>
        <v/>
      </c>
      <c r="BT91" s="2" t="str" cm="1">
        <f t="array" ref="BT91">IF(B91="","",SUMPRODUCT(($D$1:$AB$4=$BT$4)*$D91:$AB91))</f>
        <v/>
      </c>
      <c r="BU91" s="15" t="str">
        <f t="shared" si="46"/>
        <v/>
      </c>
      <c r="BV91" s="2" t="str" cm="1">
        <f t="array" ref="BV91">IF(B91="","",SUMPRODUCT(($D$1:$AB$4=$BV$4)*$D91:$AB91))</f>
        <v/>
      </c>
      <c r="BW91" s="15" t="str">
        <f t="shared" si="47"/>
        <v/>
      </c>
      <c r="BX91" s="2" t="str" cm="1">
        <f t="array" ref="BX91">IF(B91="","",SUMPRODUCT(($D$1:$AB$4=$BX$4)*$D91:$AB91))</f>
        <v/>
      </c>
      <c r="BY91" s="15" t="str">
        <f t="shared" si="48"/>
        <v/>
      </c>
      <c r="BZ91" s="2" t="str" cm="1">
        <f t="array" ref="BZ91">IF(B91="","",SUMPRODUCT(($D$1:$AB$4=$BZ$4)*$D91:$AB91))</f>
        <v/>
      </c>
      <c r="CA91" s="15" t="str">
        <f t="shared" si="49"/>
        <v/>
      </c>
      <c r="CB91" s="2" t="str" cm="1">
        <f t="array" ref="CB91">IF(B91="","",SUMPRODUCT(($D$1:$AB$4=$CB$4)*$D91:$AB91))</f>
        <v/>
      </c>
      <c r="CC91" s="15" t="str">
        <f t="shared" si="50"/>
        <v/>
      </c>
      <c r="CD91" s="2" t="str" cm="1">
        <f t="array" ref="CD91">IF(B91="","",SUMPRODUCT(($D$1:$AB$4=$CD$4)*$D91:$AB91))</f>
        <v/>
      </c>
      <c r="CE91" s="15" t="str">
        <f t="shared" si="51"/>
        <v/>
      </c>
      <c r="CF91" s="2" t="str" cm="1">
        <f t="array" ref="CF91">IF(B91="","",SUMPRODUCT(($D$1:$AB$4=$CF$4)*$D91:$AB91))</f>
        <v/>
      </c>
      <c r="CG91" s="15" t="str">
        <f t="shared" si="52"/>
        <v/>
      </c>
      <c r="CH91" s="2" t="str" cm="1">
        <f t="array" ref="CH91">IF(B91="","",SUMPRODUCT(($D$1:$AB$4=$CH$4)*$D91:$AB91))</f>
        <v/>
      </c>
      <c r="CI91" s="15" t="str">
        <f t="shared" si="53"/>
        <v/>
      </c>
    </row>
    <row r="92" spans="1:87">
      <c r="A92" s="6">
        <v>87</v>
      </c>
      <c r="D92" s="97"/>
      <c r="E92" s="86"/>
      <c r="F92" s="86"/>
      <c r="G92" s="86"/>
      <c r="H92" s="86"/>
      <c r="I92" s="98"/>
      <c r="J92" s="102"/>
      <c r="K92" s="87"/>
      <c r="L92" s="87"/>
      <c r="M92" s="87"/>
      <c r="N92" s="87"/>
      <c r="O92" s="103"/>
      <c r="P92" s="107"/>
      <c r="Q92" s="88"/>
      <c r="R92" s="88"/>
      <c r="S92" s="88"/>
      <c r="T92" s="88"/>
      <c r="U92" s="108"/>
      <c r="V92" s="113"/>
      <c r="W92" s="89"/>
      <c r="X92" s="89"/>
      <c r="Y92" s="89"/>
      <c r="Z92" s="89"/>
      <c r="AA92" s="89"/>
      <c r="AB92" s="169"/>
      <c r="AC92" s="171" t="str">
        <f t="shared" si="54"/>
        <v/>
      </c>
      <c r="AD92" s="172" t="str">
        <f t="shared" si="28"/>
        <v/>
      </c>
      <c r="AL92" s="2" t="str" cm="1">
        <f t="array" ref="AL92">IF(B92="","",SUMPRODUCT(($D$1:$AB$4=$AL$4)*D92:AB92))</f>
        <v/>
      </c>
      <c r="AM92" s="15" t="str">
        <f t="shared" si="29"/>
        <v/>
      </c>
      <c r="AN92" s="2" t="str" cm="1">
        <f t="array" ref="AN92">IF(B92="","",SUMPRODUCT(($D$1:$AB$4=$AN$4)*D92:AB92))</f>
        <v/>
      </c>
      <c r="AO92" s="15" t="str">
        <f t="shared" si="30"/>
        <v/>
      </c>
      <c r="AP92" s="2" t="str" cm="1">
        <f t="array" ref="AP92">IF(B92="","",SUMPRODUCT(($D$1:$AB$4=$AP$4)*D92:AB92))</f>
        <v/>
      </c>
      <c r="AQ92" s="15" t="str">
        <f t="shared" si="31"/>
        <v/>
      </c>
      <c r="AR92" s="2" t="str" cm="1">
        <f t="array" ref="AR92">IF(B92="","",SUMPRODUCT(($D$1:$AB$4=$AR$4)*D92:AB92))</f>
        <v/>
      </c>
      <c r="AS92" s="15" t="str">
        <f t="shared" si="32"/>
        <v/>
      </c>
      <c r="AT92" s="2" t="str" cm="1">
        <f t="array" ref="AT92">IF(B92="","",SUMPRODUCT(($D$1:$AB$4=$AT$4)*$D92:$AB92))</f>
        <v/>
      </c>
      <c r="AU92" s="15" t="str">
        <f t="shared" si="33"/>
        <v/>
      </c>
      <c r="AV92" s="2" t="str" cm="1">
        <f t="array" ref="AV92">IF(B92="","",SUMPRODUCT(($D$1:$AB$4=$AV$4)*$D92:$AB92))</f>
        <v/>
      </c>
      <c r="AW92" s="15" t="str">
        <f t="shared" si="34"/>
        <v/>
      </c>
      <c r="AX92" s="2" t="str" cm="1">
        <f t="array" ref="AX92">IF(B92="","",SUMPRODUCT(($D$1:$AB$4=$AX$4)*$D92:$AB92))</f>
        <v/>
      </c>
      <c r="AY92" s="15" t="str">
        <f t="shared" si="35"/>
        <v/>
      </c>
      <c r="AZ92" s="2" t="str" cm="1">
        <f t="array" ref="AZ92">IF(B92="","",SUMPRODUCT(($D$1:$AB$4=$AZ$4)*$D92:$AB92))</f>
        <v/>
      </c>
      <c r="BA92" s="15" t="str">
        <f t="shared" si="36"/>
        <v/>
      </c>
      <c r="BB92" s="2" t="str" cm="1">
        <f t="array" ref="BB92">IF(B92="","",SUMPRODUCT(($D$1:$AB$4=$BB$4)*$D92:$AB92))</f>
        <v/>
      </c>
      <c r="BC92" s="15" t="str">
        <f t="shared" si="37"/>
        <v/>
      </c>
      <c r="BD92" s="2" t="str" cm="1">
        <f t="array" ref="BD92">IF(B92="","",SUMPRODUCT(($D$1:$AB$4=$BD$4)*$D92:$AB92))</f>
        <v/>
      </c>
      <c r="BE92" s="15" t="str">
        <f t="shared" si="38"/>
        <v/>
      </c>
      <c r="BF92" s="2" t="str" cm="1">
        <f t="array" ref="BF92">IF(B92="","",SUMPRODUCT(($D$1:$AB$4=$BF$4)*$D92:$AB92))</f>
        <v/>
      </c>
      <c r="BG92" s="15" t="str">
        <f t="shared" si="39"/>
        <v/>
      </c>
      <c r="BH92" s="2" t="str" cm="1">
        <f t="array" ref="BH92">IF(B92="","",SUMPRODUCT(($D$1:$AB$4=$BH$4)*$D92:$AB92))</f>
        <v/>
      </c>
      <c r="BI92" s="15" t="str">
        <f t="shared" si="40"/>
        <v/>
      </c>
      <c r="BJ92" s="2" t="str" cm="1">
        <f t="array" ref="BJ92">IF(B92="","",SUMPRODUCT(($D$1:$AB$4=$BJ$4)*$D92:$AB92))</f>
        <v/>
      </c>
      <c r="BK92" s="15" t="str">
        <f t="shared" si="41"/>
        <v/>
      </c>
      <c r="BL92" s="2" t="str" cm="1">
        <f t="array" ref="BL92">IF(B92="","",SUMPRODUCT(($D$1:$AB$4=$BL$4)*$D92:$AB92))</f>
        <v/>
      </c>
      <c r="BM92" s="15" t="str">
        <f t="shared" si="42"/>
        <v/>
      </c>
      <c r="BN92" s="2" t="str" cm="1">
        <f t="array" ref="BN92">IF(B92="","",SUMPRODUCT(($D$1:$AB$4=$BN$4)*$D92:$AB92))</f>
        <v/>
      </c>
      <c r="BO92" s="15" t="str">
        <f t="shared" si="43"/>
        <v/>
      </c>
      <c r="BP92" s="2" t="str" cm="1">
        <f t="array" ref="BP92">IF(B92="","",SUMPRODUCT(($D$1:$AB$4=$BP$4)*$D92:$AB92))</f>
        <v/>
      </c>
      <c r="BQ92" s="15" t="str">
        <f t="shared" si="44"/>
        <v/>
      </c>
      <c r="BR92" s="2" t="str" cm="1">
        <f t="array" ref="BR92">IF(B92="","",SUMPRODUCT(($D$1:$AB$4=$BR$4)*$D92:$AB92))</f>
        <v/>
      </c>
      <c r="BS92" s="15" t="str">
        <f t="shared" si="45"/>
        <v/>
      </c>
      <c r="BT92" s="2" t="str" cm="1">
        <f t="array" ref="BT92">IF(B92="","",SUMPRODUCT(($D$1:$AB$4=$BT$4)*$D92:$AB92))</f>
        <v/>
      </c>
      <c r="BU92" s="15" t="str">
        <f t="shared" si="46"/>
        <v/>
      </c>
      <c r="BV92" s="2" t="str" cm="1">
        <f t="array" ref="BV92">IF(B92="","",SUMPRODUCT(($D$1:$AB$4=$BV$4)*$D92:$AB92))</f>
        <v/>
      </c>
      <c r="BW92" s="15" t="str">
        <f t="shared" si="47"/>
        <v/>
      </c>
      <c r="BX92" s="2" t="str" cm="1">
        <f t="array" ref="BX92">IF(B92="","",SUMPRODUCT(($D$1:$AB$4=$BX$4)*$D92:$AB92))</f>
        <v/>
      </c>
      <c r="BY92" s="15" t="str">
        <f t="shared" si="48"/>
        <v/>
      </c>
      <c r="BZ92" s="2" t="str" cm="1">
        <f t="array" ref="BZ92">IF(B92="","",SUMPRODUCT(($D$1:$AB$4=$BZ$4)*$D92:$AB92))</f>
        <v/>
      </c>
      <c r="CA92" s="15" t="str">
        <f t="shared" si="49"/>
        <v/>
      </c>
      <c r="CB92" s="2" t="str" cm="1">
        <f t="array" ref="CB92">IF(B92="","",SUMPRODUCT(($D$1:$AB$4=$CB$4)*$D92:$AB92))</f>
        <v/>
      </c>
      <c r="CC92" s="15" t="str">
        <f t="shared" si="50"/>
        <v/>
      </c>
      <c r="CD92" s="2" t="str" cm="1">
        <f t="array" ref="CD92">IF(B92="","",SUMPRODUCT(($D$1:$AB$4=$CD$4)*$D92:$AB92))</f>
        <v/>
      </c>
      <c r="CE92" s="15" t="str">
        <f t="shared" si="51"/>
        <v/>
      </c>
      <c r="CF92" s="2" t="str" cm="1">
        <f t="array" ref="CF92">IF(B92="","",SUMPRODUCT(($D$1:$AB$4=$CF$4)*$D92:$AB92))</f>
        <v/>
      </c>
      <c r="CG92" s="15" t="str">
        <f t="shared" si="52"/>
        <v/>
      </c>
      <c r="CH92" s="2" t="str" cm="1">
        <f t="array" ref="CH92">IF(B92="","",SUMPRODUCT(($D$1:$AB$4=$CH$4)*$D92:$AB92))</f>
        <v/>
      </c>
      <c r="CI92" s="15" t="str">
        <f t="shared" si="53"/>
        <v/>
      </c>
    </row>
    <row r="93" spans="1:87">
      <c r="A93" s="7">
        <v>88</v>
      </c>
      <c r="D93" s="97"/>
      <c r="E93" s="86"/>
      <c r="F93" s="86"/>
      <c r="G93" s="86"/>
      <c r="H93" s="86"/>
      <c r="I93" s="98"/>
      <c r="J93" s="102"/>
      <c r="K93" s="87"/>
      <c r="L93" s="87"/>
      <c r="M93" s="87"/>
      <c r="N93" s="87"/>
      <c r="O93" s="103"/>
      <c r="P93" s="107"/>
      <c r="Q93" s="88"/>
      <c r="R93" s="88"/>
      <c r="S93" s="88"/>
      <c r="T93" s="88"/>
      <c r="U93" s="108"/>
      <c r="V93" s="113"/>
      <c r="W93" s="89"/>
      <c r="X93" s="89"/>
      <c r="Y93" s="89"/>
      <c r="Z93" s="89"/>
      <c r="AA93" s="89"/>
      <c r="AB93" s="169"/>
      <c r="AC93" s="171" t="str">
        <f t="shared" si="54"/>
        <v/>
      </c>
      <c r="AD93" s="172" t="str">
        <f t="shared" si="28"/>
        <v/>
      </c>
      <c r="AL93" s="2" t="str" cm="1">
        <f t="array" ref="AL93">IF(B93="","",SUMPRODUCT(($D$1:$AB$4=$AL$4)*D93:AB93))</f>
        <v/>
      </c>
      <c r="AM93" s="15" t="str">
        <f t="shared" si="29"/>
        <v/>
      </c>
      <c r="AN93" s="2" t="str" cm="1">
        <f t="array" ref="AN93">IF(B93="","",SUMPRODUCT(($D$1:$AB$4=$AN$4)*D93:AB93))</f>
        <v/>
      </c>
      <c r="AO93" s="15" t="str">
        <f t="shared" si="30"/>
        <v/>
      </c>
      <c r="AP93" s="2" t="str" cm="1">
        <f t="array" ref="AP93">IF(B93="","",SUMPRODUCT(($D$1:$AB$4=$AP$4)*D93:AB93))</f>
        <v/>
      </c>
      <c r="AQ93" s="15" t="str">
        <f t="shared" si="31"/>
        <v/>
      </c>
      <c r="AR93" s="2" t="str" cm="1">
        <f t="array" ref="AR93">IF(B93="","",SUMPRODUCT(($D$1:$AB$4=$AR$4)*D93:AB93))</f>
        <v/>
      </c>
      <c r="AS93" s="15" t="str">
        <f t="shared" si="32"/>
        <v/>
      </c>
      <c r="AT93" s="2" t="str" cm="1">
        <f t="array" ref="AT93">IF(B93="","",SUMPRODUCT(($D$1:$AB$4=$AT$4)*$D93:$AB93))</f>
        <v/>
      </c>
      <c r="AU93" s="15" t="str">
        <f t="shared" si="33"/>
        <v/>
      </c>
      <c r="AV93" s="2" t="str" cm="1">
        <f t="array" ref="AV93">IF(B93="","",SUMPRODUCT(($D$1:$AB$4=$AV$4)*$D93:$AB93))</f>
        <v/>
      </c>
      <c r="AW93" s="15" t="str">
        <f t="shared" si="34"/>
        <v/>
      </c>
      <c r="AX93" s="2" t="str" cm="1">
        <f t="array" ref="AX93">IF(B93="","",SUMPRODUCT(($D$1:$AB$4=$AX$4)*$D93:$AB93))</f>
        <v/>
      </c>
      <c r="AY93" s="15" t="str">
        <f t="shared" si="35"/>
        <v/>
      </c>
      <c r="AZ93" s="2" t="str" cm="1">
        <f t="array" ref="AZ93">IF(B93="","",SUMPRODUCT(($D$1:$AB$4=$AZ$4)*$D93:$AB93))</f>
        <v/>
      </c>
      <c r="BA93" s="15" t="str">
        <f t="shared" si="36"/>
        <v/>
      </c>
      <c r="BB93" s="2" t="str" cm="1">
        <f t="array" ref="BB93">IF(B93="","",SUMPRODUCT(($D$1:$AB$4=$BB$4)*$D93:$AB93))</f>
        <v/>
      </c>
      <c r="BC93" s="15" t="str">
        <f t="shared" si="37"/>
        <v/>
      </c>
      <c r="BD93" s="2" t="str" cm="1">
        <f t="array" ref="BD93">IF(B93="","",SUMPRODUCT(($D$1:$AB$4=$BD$4)*$D93:$AB93))</f>
        <v/>
      </c>
      <c r="BE93" s="15" t="str">
        <f t="shared" si="38"/>
        <v/>
      </c>
      <c r="BF93" s="2" t="str" cm="1">
        <f t="array" ref="BF93">IF(B93="","",SUMPRODUCT(($D$1:$AB$4=$BF$4)*$D93:$AB93))</f>
        <v/>
      </c>
      <c r="BG93" s="15" t="str">
        <f t="shared" si="39"/>
        <v/>
      </c>
      <c r="BH93" s="2" t="str" cm="1">
        <f t="array" ref="BH93">IF(B93="","",SUMPRODUCT(($D$1:$AB$4=$BH$4)*$D93:$AB93))</f>
        <v/>
      </c>
      <c r="BI93" s="15" t="str">
        <f t="shared" si="40"/>
        <v/>
      </c>
      <c r="BJ93" s="2" t="str" cm="1">
        <f t="array" ref="BJ93">IF(B93="","",SUMPRODUCT(($D$1:$AB$4=$BJ$4)*$D93:$AB93))</f>
        <v/>
      </c>
      <c r="BK93" s="15" t="str">
        <f t="shared" si="41"/>
        <v/>
      </c>
      <c r="BL93" s="2" t="str" cm="1">
        <f t="array" ref="BL93">IF(B93="","",SUMPRODUCT(($D$1:$AB$4=$BL$4)*$D93:$AB93))</f>
        <v/>
      </c>
      <c r="BM93" s="15" t="str">
        <f t="shared" si="42"/>
        <v/>
      </c>
      <c r="BN93" s="2" t="str" cm="1">
        <f t="array" ref="BN93">IF(B93="","",SUMPRODUCT(($D$1:$AB$4=$BN$4)*$D93:$AB93))</f>
        <v/>
      </c>
      <c r="BO93" s="15" t="str">
        <f t="shared" si="43"/>
        <v/>
      </c>
      <c r="BP93" s="2" t="str" cm="1">
        <f t="array" ref="BP93">IF(B93="","",SUMPRODUCT(($D$1:$AB$4=$BP$4)*$D93:$AB93))</f>
        <v/>
      </c>
      <c r="BQ93" s="15" t="str">
        <f t="shared" si="44"/>
        <v/>
      </c>
      <c r="BR93" s="2" t="str" cm="1">
        <f t="array" ref="BR93">IF(B93="","",SUMPRODUCT(($D$1:$AB$4=$BR$4)*$D93:$AB93))</f>
        <v/>
      </c>
      <c r="BS93" s="15" t="str">
        <f t="shared" si="45"/>
        <v/>
      </c>
      <c r="BT93" s="2" t="str" cm="1">
        <f t="array" ref="BT93">IF(B93="","",SUMPRODUCT(($D$1:$AB$4=$BT$4)*$D93:$AB93))</f>
        <v/>
      </c>
      <c r="BU93" s="15" t="str">
        <f t="shared" si="46"/>
        <v/>
      </c>
      <c r="BV93" s="2" t="str" cm="1">
        <f t="array" ref="BV93">IF(B93="","",SUMPRODUCT(($D$1:$AB$4=$BV$4)*$D93:$AB93))</f>
        <v/>
      </c>
      <c r="BW93" s="15" t="str">
        <f t="shared" si="47"/>
        <v/>
      </c>
      <c r="BX93" s="2" t="str" cm="1">
        <f t="array" ref="BX93">IF(B93="","",SUMPRODUCT(($D$1:$AB$4=$BX$4)*$D93:$AB93))</f>
        <v/>
      </c>
      <c r="BY93" s="15" t="str">
        <f t="shared" si="48"/>
        <v/>
      </c>
      <c r="BZ93" s="2" t="str" cm="1">
        <f t="array" ref="BZ93">IF(B93="","",SUMPRODUCT(($D$1:$AB$4=$BZ$4)*$D93:$AB93))</f>
        <v/>
      </c>
      <c r="CA93" s="15" t="str">
        <f t="shared" si="49"/>
        <v/>
      </c>
      <c r="CB93" s="2" t="str" cm="1">
        <f t="array" ref="CB93">IF(B93="","",SUMPRODUCT(($D$1:$AB$4=$CB$4)*$D93:$AB93))</f>
        <v/>
      </c>
      <c r="CC93" s="15" t="str">
        <f t="shared" si="50"/>
        <v/>
      </c>
      <c r="CD93" s="2" t="str" cm="1">
        <f t="array" ref="CD93">IF(B93="","",SUMPRODUCT(($D$1:$AB$4=$CD$4)*$D93:$AB93))</f>
        <v/>
      </c>
      <c r="CE93" s="15" t="str">
        <f t="shared" si="51"/>
        <v/>
      </c>
      <c r="CF93" s="2" t="str" cm="1">
        <f t="array" ref="CF93">IF(B93="","",SUMPRODUCT(($D$1:$AB$4=$CF$4)*$D93:$AB93))</f>
        <v/>
      </c>
      <c r="CG93" s="15" t="str">
        <f t="shared" si="52"/>
        <v/>
      </c>
      <c r="CH93" s="2" t="str" cm="1">
        <f t="array" ref="CH93">IF(B93="","",SUMPRODUCT(($D$1:$AB$4=$CH$4)*$D93:$AB93))</f>
        <v/>
      </c>
      <c r="CI93" s="15" t="str">
        <f t="shared" si="53"/>
        <v/>
      </c>
    </row>
    <row r="94" spans="1:87">
      <c r="A94" s="6">
        <v>89</v>
      </c>
      <c r="D94" s="97"/>
      <c r="E94" s="86"/>
      <c r="F94" s="86"/>
      <c r="G94" s="86"/>
      <c r="H94" s="86"/>
      <c r="I94" s="98"/>
      <c r="J94" s="102"/>
      <c r="K94" s="87"/>
      <c r="L94" s="87"/>
      <c r="M94" s="87"/>
      <c r="N94" s="87"/>
      <c r="O94" s="103"/>
      <c r="P94" s="107"/>
      <c r="Q94" s="88"/>
      <c r="R94" s="88"/>
      <c r="S94" s="88"/>
      <c r="T94" s="88"/>
      <c r="U94" s="108"/>
      <c r="V94" s="113"/>
      <c r="W94" s="89"/>
      <c r="X94" s="89"/>
      <c r="Y94" s="89"/>
      <c r="Z94" s="89"/>
      <c r="AA94" s="89"/>
      <c r="AB94" s="169"/>
      <c r="AC94" s="171" t="str">
        <f t="shared" si="54"/>
        <v/>
      </c>
      <c r="AD94" s="172" t="str">
        <f t="shared" si="28"/>
        <v/>
      </c>
      <c r="AL94" s="2" t="str" cm="1">
        <f t="array" ref="AL94">IF(B94="","",SUMPRODUCT(($D$1:$AB$4=$AL$4)*D94:AB94))</f>
        <v/>
      </c>
      <c r="AM94" s="15" t="str">
        <f t="shared" si="29"/>
        <v/>
      </c>
      <c r="AN94" s="2" t="str" cm="1">
        <f t="array" ref="AN94">IF(B94="","",SUMPRODUCT(($D$1:$AB$4=$AN$4)*D94:AB94))</f>
        <v/>
      </c>
      <c r="AO94" s="15" t="str">
        <f t="shared" si="30"/>
        <v/>
      </c>
      <c r="AP94" s="2" t="str" cm="1">
        <f t="array" ref="AP94">IF(B94="","",SUMPRODUCT(($D$1:$AB$4=$AP$4)*D94:AB94))</f>
        <v/>
      </c>
      <c r="AQ94" s="15" t="str">
        <f t="shared" si="31"/>
        <v/>
      </c>
      <c r="AR94" s="2" t="str" cm="1">
        <f t="array" ref="AR94">IF(B94="","",SUMPRODUCT(($D$1:$AB$4=$AR$4)*D94:AB94))</f>
        <v/>
      </c>
      <c r="AS94" s="15" t="str">
        <f t="shared" si="32"/>
        <v/>
      </c>
      <c r="AT94" s="2" t="str" cm="1">
        <f t="array" ref="AT94">IF(B94="","",SUMPRODUCT(($D$1:$AB$4=$AT$4)*$D94:$AB94))</f>
        <v/>
      </c>
      <c r="AU94" s="15" t="str">
        <f t="shared" si="33"/>
        <v/>
      </c>
      <c r="AV94" s="2" t="str" cm="1">
        <f t="array" ref="AV94">IF(B94="","",SUMPRODUCT(($D$1:$AB$4=$AV$4)*$D94:$AB94))</f>
        <v/>
      </c>
      <c r="AW94" s="15" t="str">
        <f t="shared" si="34"/>
        <v/>
      </c>
      <c r="AX94" s="2" t="str" cm="1">
        <f t="array" ref="AX94">IF(B94="","",SUMPRODUCT(($D$1:$AB$4=$AX$4)*$D94:$AB94))</f>
        <v/>
      </c>
      <c r="AY94" s="15" t="str">
        <f t="shared" si="35"/>
        <v/>
      </c>
      <c r="AZ94" s="2" t="str" cm="1">
        <f t="array" ref="AZ94">IF(B94="","",SUMPRODUCT(($D$1:$AB$4=$AZ$4)*$D94:$AB94))</f>
        <v/>
      </c>
      <c r="BA94" s="15" t="str">
        <f t="shared" si="36"/>
        <v/>
      </c>
      <c r="BB94" s="2" t="str" cm="1">
        <f t="array" ref="BB94">IF(B94="","",SUMPRODUCT(($D$1:$AB$4=$BB$4)*$D94:$AB94))</f>
        <v/>
      </c>
      <c r="BC94" s="15" t="str">
        <f t="shared" si="37"/>
        <v/>
      </c>
      <c r="BD94" s="2" t="str" cm="1">
        <f t="array" ref="BD94">IF(B94="","",SUMPRODUCT(($D$1:$AB$4=$BD$4)*$D94:$AB94))</f>
        <v/>
      </c>
      <c r="BE94" s="15" t="str">
        <f t="shared" si="38"/>
        <v/>
      </c>
      <c r="BF94" s="2" t="str" cm="1">
        <f t="array" ref="BF94">IF(B94="","",SUMPRODUCT(($D$1:$AB$4=$BF$4)*$D94:$AB94))</f>
        <v/>
      </c>
      <c r="BG94" s="15" t="str">
        <f t="shared" si="39"/>
        <v/>
      </c>
      <c r="BH94" s="2" t="str" cm="1">
        <f t="array" ref="BH94">IF(B94="","",SUMPRODUCT(($D$1:$AB$4=$BH$4)*$D94:$AB94))</f>
        <v/>
      </c>
      <c r="BI94" s="15" t="str">
        <f t="shared" si="40"/>
        <v/>
      </c>
      <c r="BJ94" s="2" t="str" cm="1">
        <f t="array" ref="BJ94">IF(B94="","",SUMPRODUCT(($D$1:$AB$4=$BJ$4)*$D94:$AB94))</f>
        <v/>
      </c>
      <c r="BK94" s="15" t="str">
        <f t="shared" si="41"/>
        <v/>
      </c>
      <c r="BL94" s="2" t="str" cm="1">
        <f t="array" ref="BL94">IF(B94="","",SUMPRODUCT(($D$1:$AB$4=$BL$4)*$D94:$AB94))</f>
        <v/>
      </c>
      <c r="BM94" s="15" t="str">
        <f t="shared" si="42"/>
        <v/>
      </c>
      <c r="BN94" s="2" t="str" cm="1">
        <f t="array" ref="BN94">IF(B94="","",SUMPRODUCT(($D$1:$AB$4=$BN$4)*$D94:$AB94))</f>
        <v/>
      </c>
      <c r="BO94" s="15" t="str">
        <f t="shared" si="43"/>
        <v/>
      </c>
      <c r="BP94" s="2" t="str" cm="1">
        <f t="array" ref="BP94">IF(B94="","",SUMPRODUCT(($D$1:$AB$4=$BP$4)*$D94:$AB94))</f>
        <v/>
      </c>
      <c r="BQ94" s="15" t="str">
        <f t="shared" si="44"/>
        <v/>
      </c>
      <c r="BR94" s="2" t="str" cm="1">
        <f t="array" ref="BR94">IF(B94="","",SUMPRODUCT(($D$1:$AB$4=$BR$4)*$D94:$AB94))</f>
        <v/>
      </c>
      <c r="BS94" s="15" t="str">
        <f t="shared" si="45"/>
        <v/>
      </c>
      <c r="BT94" s="2" t="str" cm="1">
        <f t="array" ref="BT94">IF(B94="","",SUMPRODUCT(($D$1:$AB$4=$BT$4)*$D94:$AB94))</f>
        <v/>
      </c>
      <c r="BU94" s="15" t="str">
        <f t="shared" si="46"/>
        <v/>
      </c>
      <c r="BV94" s="2" t="str" cm="1">
        <f t="array" ref="BV94">IF(B94="","",SUMPRODUCT(($D$1:$AB$4=$BV$4)*$D94:$AB94))</f>
        <v/>
      </c>
      <c r="BW94" s="15" t="str">
        <f t="shared" si="47"/>
        <v/>
      </c>
      <c r="BX94" s="2" t="str" cm="1">
        <f t="array" ref="BX94">IF(B94="","",SUMPRODUCT(($D$1:$AB$4=$BX$4)*$D94:$AB94))</f>
        <v/>
      </c>
      <c r="BY94" s="15" t="str">
        <f t="shared" si="48"/>
        <v/>
      </c>
      <c r="BZ94" s="2" t="str" cm="1">
        <f t="array" ref="BZ94">IF(B94="","",SUMPRODUCT(($D$1:$AB$4=$BZ$4)*$D94:$AB94))</f>
        <v/>
      </c>
      <c r="CA94" s="15" t="str">
        <f t="shared" si="49"/>
        <v/>
      </c>
      <c r="CB94" s="2" t="str" cm="1">
        <f t="array" ref="CB94">IF(B94="","",SUMPRODUCT(($D$1:$AB$4=$CB$4)*$D94:$AB94))</f>
        <v/>
      </c>
      <c r="CC94" s="15" t="str">
        <f t="shared" si="50"/>
        <v/>
      </c>
      <c r="CD94" s="2" t="str" cm="1">
        <f t="array" ref="CD94">IF(B94="","",SUMPRODUCT(($D$1:$AB$4=$CD$4)*$D94:$AB94))</f>
        <v/>
      </c>
      <c r="CE94" s="15" t="str">
        <f t="shared" si="51"/>
        <v/>
      </c>
      <c r="CF94" s="2" t="str" cm="1">
        <f t="array" ref="CF94">IF(B94="","",SUMPRODUCT(($D$1:$AB$4=$CF$4)*$D94:$AB94))</f>
        <v/>
      </c>
      <c r="CG94" s="15" t="str">
        <f t="shared" si="52"/>
        <v/>
      </c>
      <c r="CH94" s="2" t="str" cm="1">
        <f t="array" ref="CH94">IF(B94="","",SUMPRODUCT(($D$1:$AB$4=$CH$4)*$D94:$AB94))</f>
        <v/>
      </c>
      <c r="CI94" s="15" t="str">
        <f t="shared" si="53"/>
        <v/>
      </c>
    </row>
    <row r="95" spans="1:87">
      <c r="A95" s="7">
        <v>90</v>
      </c>
      <c r="D95" s="97"/>
      <c r="E95" s="86"/>
      <c r="F95" s="86"/>
      <c r="G95" s="86"/>
      <c r="H95" s="86"/>
      <c r="I95" s="98"/>
      <c r="J95" s="102"/>
      <c r="K95" s="87"/>
      <c r="L95" s="87"/>
      <c r="M95" s="87"/>
      <c r="N95" s="87"/>
      <c r="O95" s="103"/>
      <c r="P95" s="107"/>
      <c r="Q95" s="88"/>
      <c r="R95" s="88"/>
      <c r="S95" s="88"/>
      <c r="T95" s="88"/>
      <c r="U95" s="108"/>
      <c r="V95" s="113"/>
      <c r="W95" s="89"/>
      <c r="X95" s="89"/>
      <c r="Y95" s="89"/>
      <c r="Z95" s="89"/>
      <c r="AA95" s="89"/>
      <c r="AB95" s="169"/>
      <c r="AC95" s="171" t="str">
        <f t="shared" si="54"/>
        <v/>
      </c>
      <c r="AD95" s="172" t="str">
        <f t="shared" si="28"/>
        <v/>
      </c>
      <c r="AL95" s="2" t="str" cm="1">
        <f t="array" ref="AL95">IF(B95="","",SUMPRODUCT(($D$1:$AB$4=$AL$4)*D95:AB95))</f>
        <v/>
      </c>
      <c r="AM95" s="15" t="str">
        <f t="shared" si="29"/>
        <v/>
      </c>
      <c r="AN95" s="2" t="str" cm="1">
        <f t="array" ref="AN95">IF(B95="","",SUMPRODUCT(($D$1:$AB$4=$AN$4)*D95:AB95))</f>
        <v/>
      </c>
      <c r="AO95" s="15" t="str">
        <f t="shared" si="30"/>
        <v/>
      </c>
      <c r="AP95" s="2" t="str" cm="1">
        <f t="array" ref="AP95">IF(B95="","",SUMPRODUCT(($D$1:$AB$4=$AP$4)*D95:AB95))</f>
        <v/>
      </c>
      <c r="AQ95" s="15" t="str">
        <f t="shared" si="31"/>
        <v/>
      </c>
      <c r="AR95" s="2" t="str" cm="1">
        <f t="array" ref="AR95">IF(B95="","",SUMPRODUCT(($D$1:$AB$4=$AR$4)*D95:AB95))</f>
        <v/>
      </c>
      <c r="AS95" s="15" t="str">
        <f t="shared" si="32"/>
        <v/>
      </c>
      <c r="AT95" s="2" t="str" cm="1">
        <f t="array" ref="AT95">IF(B95="","",SUMPRODUCT(($D$1:$AB$4=$AT$4)*$D95:$AB95))</f>
        <v/>
      </c>
      <c r="AU95" s="15" t="str">
        <f t="shared" si="33"/>
        <v/>
      </c>
      <c r="AV95" s="2" t="str" cm="1">
        <f t="array" ref="AV95">IF(B95="","",SUMPRODUCT(($D$1:$AB$4=$AV$4)*$D95:$AB95))</f>
        <v/>
      </c>
      <c r="AW95" s="15" t="str">
        <f t="shared" si="34"/>
        <v/>
      </c>
      <c r="AX95" s="2" t="str" cm="1">
        <f t="array" ref="AX95">IF(B95="","",SUMPRODUCT(($D$1:$AB$4=$AX$4)*$D95:$AB95))</f>
        <v/>
      </c>
      <c r="AY95" s="15" t="str">
        <f t="shared" si="35"/>
        <v/>
      </c>
      <c r="AZ95" s="2" t="str" cm="1">
        <f t="array" ref="AZ95">IF(B95="","",SUMPRODUCT(($D$1:$AB$4=$AZ$4)*$D95:$AB95))</f>
        <v/>
      </c>
      <c r="BA95" s="15" t="str">
        <f t="shared" si="36"/>
        <v/>
      </c>
      <c r="BB95" s="2" t="str" cm="1">
        <f t="array" ref="BB95">IF(B95="","",SUMPRODUCT(($D$1:$AB$4=$BB$4)*$D95:$AB95))</f>
        <v/>
      </c>
      <c r="BC95" s="15" t="str">
        <f t="shared" si="37"/>
        <v/>
      </c>
      <c r="BD95" s="2" t="str" cm="1">
        <f t="array" ref="BD95">IF(B95="","",SUMPRODUCT(($D$1:$AB$4=$BD$4)*$D95:$AB95))</f>
        <v/>
      </c>
      <c r="BE95" s="15" t="str">
        <f t="shared" si="38"/>
        <v/>
      </c>
      <c r="BF95" s="2" t="str" cm="1">
        <f t="array" ref="BF95">IF(B95="","",SUMPRODUCT(($D$1:$AB$4=$BF$4)*$D95:$AB95))</f>
        <v/>
      </c>
      <c r="BG95" s="15" t="str">
        <f t="shared" si="39"/>
        <v/>
      </c>
      <c r="BH95" s="2" t="str" cm="1">
        <f t="array" ref="BH95">IF(B95="","",SUMPRODUCT(($D$1:$AB$4=$BH$4)*$D95:$AB95))</f>
        <v/>
      </c>
      <c r="BI95" s="15" t="str">
        <f t="shared" si="40"/>
        <v/>
      </c>
      <c r="BJ95" s="2" t="str" cm="1">
        <f t="array" ref="BJ95">IF(B95="","",SUMPRODUCT(($D$1:$AB$4=$BJ$4)*$D95:$AB95))</f>
        <v/>
      </c>
      <c r="BK95" s="15" t="str">
        <f t="shared" si="41"/>
        <v/>
      </c>
      <c r="BL95" s="2" t="str" cm="1">
        <f t="array" ref="BL95">IF(B95="","",SUMPRODUCT(($D$1:$AB$4=$BL$4)*$D95:$AB95))</f>
        <v/>
      </c>
      <c r="BM95" s="15" t="str">
        <f t="shared" si="42"/>
        <v/>
      </c>
      <c r="BN95" s="2" t="str" cm="1">
        <f t="array" ref="BN95">IF(B95="","",SUMPRODUCT(($D$1:$AB$4=$BN$4)*$D95:$AB95))</f>
        <v/>
      </c>
      <c r="BO95" s="15" t="str">
        <f t="shared" si="43"/>
        <v/>
      </c>
      <c r="BP95" s="2" t="str" cm="1">
        <f t="array" ref="BP95">IF(B95="","",SUMPRODUCT(($D$1:$AB$4=$BP$4)*$D95:$AB95))</f>
        <v/>
      </c>
      <c r="BQ95" s="15" t="str">
        <f t="shared" si="44"/>
        <v/>
      </c>
      <c r="BR95" s="2" t="str" cm="1">
        <f t="array" ref="BR95">IF(B95="","",SUMPRODUCT(($D$1:$AB$4=$BR$4)*$D95:$AB95))</f>
        <v/>
      </c>
      <c r="BS95" s="15" t="str">
        <f t="shared" si="45"/>
        <v/>
      </c>
      <c r="BT95" s="2" t="str" cm="1">
        <f t="array" ref="BT95">IF(B95="","",SUMPRODUCT(($D$1:$AB$4=$BT$4)*$D95:$AB95))</f>
        <v/>
      </c>
      <c r="BU95" s="15" t="str">
        <f t="shared" si="46"/>
        <v/>
      </c>
      <c r="BV95" s="2" t="str" cm="1">
        <f t="array" ref="BV95">IF(B95="","",SUMPRODUCT(($D$1:$AB$4=$BV$4)*$D95:$AB95))</f>
        <v/>
      </c>
      <c r="BW95" s="15" t="str">
        <f t="shared" si="47"/>
        <v/>
      </c>
      <c r="BX95" s="2" t="str" cm="1">
        <f t="array" ref="BX95">IF(B95="","",SUMPRODUCT(($D$1:$AB$4=$BX$4)*$D95:$AB95))</f>
        <v/>
      </c>
      <c r="BY95" s="15" t="str">
        <f t="shared" si="48"/>
        <v/>
      </c>
      <c r="BZ95" s="2" t="str" cm="1">
        <f t="array" ref="BZ95">IF(B95="","",SUMPRODUCT(($D$1:$AB$4=$BZ$4)*$D95:$AB95))</f>
        <v/>
      </c>
      <c r="CA95" s="15" t="str">
        <f t="shared" si="49"/>
        <v/>
      </c>
      <c r="CB95" s="2" t="str" cm="1">
        <f t="array" ref="CB95">IF(B95="","",SUMPRODUCT(($D$1:$AB$4=$CB$4)*$D95:$AB95))</f>
        <v/>
      </c>
      <c r="CC95" s="15" t="str">
        <f t="shared" si="50"/>
        <v/>
      </c>
      <c r="CD95" s="2" t="str" cm="1">
        <f t="array" ref="CD95">IF(B95="","",SUMPRODUCT(($D$1:$AB$4=$CD$4)*$D95:$AB95))</f>
        <v/>
      </c>
      <c r="CE95" s="15" t="str">
        <f t="shared" si="51"/>
        <v/>
      </c>
      <c r="CF95" s="2" t="str" cm="1">
        <f t="array" ref="CF95">IF(B95="","",SUMPRODUCT(($D$1:$AB$4=$CF$4)*$D95:$AB95))</f>
        <v/>
      </c>
      <c r="CG95" s="15" t="str">
        <f t="shared" si="52"/>
        <v/>
      </c>
      <c r="CH95" s="2" t="str" cm="1">
        <f t="array" ref="CH95">IF(B95="","",SUMPRODUCT(($D$1:$AB$4=$CH$4)*$D95:$AB95))</f>
        <v/>
      </c>
      <c r="CI95" s="15" t="str">
        <f t="shared" si="53"/>
        <v/>
      </c>
    </row>
    <row r="96" spans="1:87">
      <c r="A96" s="6">
        <v>91</v>
      </c>
      <c r="D96" s="97"/>
      <c r="E96" s="86"/>
      <c r="F96" s="86"/>
      <c r="G96" s="86"/>
      <c r="H96" s="86"/>
      <c r="I96" s="98"/>
      <c r="J96" s="102"/>
      <c r="K96" s="87"/>
      <c r="L96" s="87"/>
      <c r="M96" s="87"/>
      <c r="N96" s="87"/>
      <c r="O96" s="103"/>
      <c r="P96" s="107"/>
      <c r="Q96" s="88"/>
      <c r="R96" s="88"/>
      <c r="S96" s="88"/>
      <c r="T96" s="88"/>
      <c r="U96" s="108"/>
      <c r="V96" s="113"/>
      <c r="W96" s="89"/>
      <c r="X96" s="89"/>
      <c r="Y96" s="89"/>
      <c r="Z96" s="89"/>
      <c r="AA96" s="89"/>
      <c r="AB96" s="169"/>
      <c r="AC96" s="171" t="str">
        <f t="shared" si="54"/>
        <v/>
      </c>
      <c r="AD96" s="172" t="str">
        <f t="shared" si="28"/>
        <v/>
      </c>
      <c r="AL96" s="2" t="str" cm="1">
        <f t="array" ref="AL96">IF(B96="","",SUMPRODUCT(($D$1:$AB$4=$AL$4)*D96:AB96))</f>
        <v/>
      </c>
      <c r="AM96" s="15" t="str">
        <f t="shared" si="29"/>
        <v/>
      </c>
      <c r="AN96" s="2" t="str" cm="1">
        <f t="array" ref="AN96">IF(B96="","",SUMPRODUCT(($D$1:$AB$4=$AN$4)*D96:AB96))</f>
        <v/>
      </c>
      <c r="AO96" s="15" t="str">
        <f t="shared" si="30"/>
        <v/>
      </c>
      <c r="AP96" s="2" t="str" cm="1">
        <f t="array" ref="AP96">IF(B96="","",SUMPRODUCT(($D$1:$AB$4=$AP$4)*D96:AB96))</f>
        <v/>
      </c>
      <c r="AQ96" s="15" t="str">
        <f t="shared" si="31"/>
        <v/>
      </c>
      <c r="AR96" s="2" t="str" cm="1">
        <f t="array" ref="AR96">IF(B96="","",SUMPRODUCT(($D$1:$AB$4=$AR$4)*D96:AB96))</f>
        <v/>
      </c>
      <c r="AS96" s="15" t="str">
        <f t="shared" si="32"/>
        <v/>
      </c>
      <c r="AT96" s="2" t="str" cm="1">
        <f t="array" ref="AT96">IF(B96="","",SUMPRODUCT(($D$1:$AB$4=$AT$4)*$D96:$AB96))</f>
        <v/>
      </c>
      <c r="AU96" s="15" t="str">
        <f t="shared" si="33"/>
        <v/>
      </c>
      <c r="AV96" s="2" t="str" cm="1">
        <f t="array" ref="AV96">IF(B96="","",SUMPRODUCT(($D$1:$AB$4=$AV$4)*$D96:$AB96))</f>
        <v/>
      </c>
      <c r="AW96" s="15" t="str">
        <f t="shared" si="34"/>
        <v/>
      </c>
      <c r="AX96" s="2" t="str" cm="1">
        <f t="array" ref="AX96">IF(B96="","",SUMPRODUCT(($D$1:$AB$4=$AX$4)*$D96:$AB96))</f>
        <v/>
      </c>
      <c r="AY96" s="15" t="str">
        <f t="shared" si="35"/>
        <v/>
      </c>
      <c r="AZ96" s="2" t="str" cm="1">
        <f t="array" ref="AZ96">IF(B96="","",SUMPRODUCT(($D$1:$AB$4=$AZ$4)*$D96:$AB96))</f>
        <v/>
      </c>
      <c r="BA96" s="15" t="str">
        <f t="shared" si="36"/>
        <v/>
      </c>
      <c r="BB96" s="2" t="str" cm="1">
        <f t="array" ref="BB96">IF(B96="","",SUMPRODUCT(($D$1:$AB$4=$BB$4)*$D96:$AB96))</f>
        <v/>
      </c>
      <c r="BC96" s="15" t="str">
        <f t="shared" si="37"/>
        <v/>
      </c>
      <c r="BD96" s="2" t="str" cm="1">
        <f t="array" ref="BD96">IF(B96="","",SUMPRODUCT(($D$1:$AB$4=$BD$4)*$D96:$AB96))</f>
        <v/>
      </c>
      <c r="BE96" s="15" t="str">
        <f t="shared" si="38"/>
        <v/>
      </c>
      <c r="BF96" s="2" t="str" cm="1">
        <f t="array" ref="BF96">IF(B96="","",SUMPRODUCT(($D$1:$AB$4=$BF$4)*$D96:$AB96))</f>
        <v/>
      </c>
      <c r="BG96" s="15" t="str">
        <f t="shared" si="39"/>
        <v/>
      </c>
      <c r="BH96" s="2" t="str" cm="1">
        <f t="array" ref="BH96">IF(B96="","",SUMPRODUCT(($D$1:$AB$4=$BH$4)*$D96:$AB96))</f>
        <v/>
      </c>
      <c r="BI96" s="15" t="str">
        <f t="shared" si="40"/>
        <v/>
      </c>
      <c r="BJ96" s="2" t="str" cm="1">
        <f t="array" ref="BJ96">IF(B96="","",SUMPRODUCT(($D$1:$AB$4=$BJ$4)*$D96:$AB96))</f>
        <v/>
      </c>
      <c r="BK96" s="15" t="str">
        <f t="shared" si="41"/>
        <v/>
      </c>
      <c r="BL96" s="2" t="str" cm="1">
        <f t="array" ref="BL96">IF(B96="","",SUMPRODUCT(($D$1:$AB$4=$BL$4)*$D96:$AB96))</f>
        <v/>
      </c>
      <c r="BM96" s="15" t="str">
        <f t="shared" si="42"/>
        <v/>
      </c>
      <c r="BN96" s="2" t="str" cm="1">
        <f t="array" ref="BN96">IF(B96="","",SUMPRODUCT(($D$1:$AB$4=$BN$4)*$D96:$AB96))</f>
        <v/>
      </c>
      <c r="BO96" s="15" t="str">
        <f t="shared" si="43"/>
        <v/>
      </c>
      <c r="BP96" s="2" t="str" cm="1">
        <f t="array" ref="BP96">IF(B96="","",SUMPRODUCT(($D$1:$AB$4=$BP$4)*$D96:$AB96))</f>
        <v/>
      </c>
      <c r="BQ96" s="15" t="str">
        <f t="shared" si="44"/>
        <v/>
      </c>
      <c r="BR96" s="2" t="str" cm="1">
        <f t="array" ref="BR96">IF(B96="","",SUMPRODUCT(($D$1:$AB$4=$BR$4)*$D96:$AB96))</f>
        <v/>
      </c>
      <c r="BS96" s="15" t="str">
        <f t="shared" si="45"/>
        <v/>
      </c>
      <c r="BT96" s="2" t="str" cm="1">
        <f t="array" ref="BT96">IF(B96="","",SUMPRODUCT(($D$1:$AB$4=$BT$4)*$D96:$AB96))</f>
        <v/>
      </c>
      <c r="BU96" s="15" t="str">
        <f t="shared" si="46"/>
        <v/>
      </c>
      <c r="BV96" s="2" t="str" cm="1">
        <f t="array" ref="BV96">IF(B96="","",SUMPRODUCT(($D$1:$AB$4=$BV$4)*$D96:$AB96))</f>
        <v/>
      </c>
      <c r="BW96" s="15" t="str">
        <f t="shared" si="47"/>
        <v/>
      </c>
      <c r="BX96" s="2" t="str" cm="1">
        <f t="array" ref="BX96">IF(B96="","",SUMPRODUCT(($D$1:$AB$4=$BX$4)*$D96:$AB96))</f>
        <v/>
      </c>
      <c r="BY96" s="15" t="str">
        <f t="shared" si="48"/>
        <v/>
      </c>
      <c r="BZ96" s="2" t="str" cm="1">
        <f t="array" ref="BZ96">IF(B96="","",SUMPRODUCT(($D$1:$AB$4=$BZ$4)*$D96:$AB96))</f>
        <v/>
      </c>
      <c r="CA96" s="15" t="str">
        <f t="shared" si="49"/>
        <v/>
      </c>
      <c r="CB96" s="2" t="str" cm="1">
        <f t="array" ref="CB96">IF(B96="","",SUMPRODUCT(($D$1:$AB$4=$CB$4)*$D96:$AB96))</f>
        <v/>
      </c>
      <c r="CC96" s="15" t="str">
        <f t="shared" si="50"/>
        <v/>
      </c>
      <c r="CD96" s="2" t="str" cm="1">
        <f t="array" ref="CD96">IF(B96="","",SUMPRODUCT(($D$1:$AB$4=$CD$4)*$D96:$AB96))</f>
        <v/>
      </c>
      <c r="CE96" s="15" t="str">
        <f t="shared" si="51"/>
        <v/>
      </c>
      <c r="CF96" s="2" t="str" cm="1">
        <f t="array" ref="CF96">IF(B96="","",SUMPRODUCT(($D$1:$AB$4=$CF$4)*$D96:$AB96))</f>
        <v/>
      </c>
      <c r="CG96" s="15" t="str">
        <f t="shared" si="52"/>
        <v/>
      </c>
      <c r="CH96" s="2" t="str" cm="1">
        <f t="array" ref="CH96">IF(B96="","",SUMPRODUCT(($D$1:$AB$4=$CH$4)*$D96:$AB96))</f>
        <v/>
      </c>
      <c r="CI96" s="15" t="str">
        <f t="shared" si="53"/>
        <v/>
      </c>
    </row>
    <row r="97" spans="1:87">
      <c r="A97" s="7">
        <v>92</v>
      </c>
      <c r="D97" s="97"/>
      <c r="E97" s="86"/>
      <c r="F97" s="86"/>
      <c r="G97" s="86"/>
      <c r="H97" s="86"/>
      <c r="I97" s="98"/>
      <c r="J97" s="102"/>
      <c r="K97" s="87"/>
      <c r="L97" s="87"/>
      <c r="M97" s="87"/>
      <c r="N97" s="87"/>
      <c r="O97" s="103"/>
      <c r="P97" s="107"/>
      <c r="Q97" s="88"/>
      <c r="R97" s="88"/>
      <c r="S97" s="88"/>
      <c r="T97" s="88"/>
      <c r="U97" s="108"/>
      <c r="V97" s="113"/>
      <c r="W97" s="89"/>
      <c r="X97" s="89"/>
      <c r="Y97" s="89"/>
      <c r="Z97" s="89"/>
      <c r="AA97" s="89"/>
      <c r="AB97" s="169"/>
      <c r="AC97" s="171" t="str">
        <f t="shared" si="54"/>
        <v/>
      </c>
      <c r="AD97" s="172" t="str">
        <f t="shared" si="28"/>
        <v/>
      </c>
      <c r="AL97" s="2" t="str" cm="1">
        <f t="array" ref="AL97">IF(B97="","",SUMPRODUCT(($D$1:$AB$4=$AL$4)*D97:AB97))</f>
        <v/>
      </c>
      <c r="AM97" s="15" t="str">
        <f t="shared" si="29"/>
        <v/>
      </c>
      <c r="AN97" s="2" t="str" cm="1">
        <f t="array" ref="AN97">IF(B97="","",SUMPRODUCT(($D$1:$AB$4=$AN$4)*D97:AB97))</f>
        <v/>
      </c>
      <c r="AO97" s="15" t="str">
        <f t="shared" si="30"/>
        <v/>
      </c>
      <c r="AP97" s="2" t="str" cm="1">
        <f t="array" ref="AP97">IF(B97="","",SUMPRODUCT(($D$1:$AB$4=$AP$4)*D97:AB97))</f>
        <v/>
      </c>
      <c r="AQ97" s="15" t="str">
        <f t="shared" si="31"/>
        <v/>
      </c>
      <c r="AR97" s="2" t="str" cm="1">
        <f t="array" ref="AR97">IF(B97="","",SUMPRODUCT(($D$1:$AB$4=$AR$4)*D97:AB97))</f>
        <v/>
      </c>
      <c r="AS97" s="15" t="str">
        <f t="shared" si="32"/>
        <v/>
      </c>
      <c r="AT97" s="2" t="str" cm="1">
        <f t="array" ref="AT97">IF(B97="","",SUMPRODUCT(($D$1:$AB$4=$AT$4)*$D97:$AB97))</f>
        <v/>
      </c>
      <c r="AU97" s="15" t="str">
        <f t="shared" si="33"/>
        <v/>
      </c>
      <c r="AV97" s="2" t="str" cm="1">
        <f t="array" ref="AV97">IF(B97="","",SUMPRODUCT(($D$1:$AB$4=$AV$4)*$D97:$AB97))</f>
        <v/>
      </c>
      <c r="AW97" s="15" t="str">
        <f t="shared" si="34"/>
        <v/>
      </c>
      <c r="AX97" s="2" t="str" cm="1">
        <f t="array" ref="AX97">IF(B97="","",SUMPRODUCT(($D$1:$AB$4=$AX$4)*$D97:$AB97))</f>
        <v/>
      </c>
      <c r="AY97" s="15" t="str">
        <f t="shared" si="35"/>
        <v/>
      </c>
      <c r="AZ97" s="2" t="str" cm="1">
        <f t="array" ref="AZ97">IF(B97="","",SUMPRODUCT(($D$1:$AB$4=$AZ$4)*$D97:$AB97))</f>
        <v/>
      </c>
      <c r="BA97" s="15" t="str">
        <f t="shared" si="36"/>
        <v/>
      </c>
      <c r="BB97" s="2" t="str" cm="1">
        <f t="array" ref="BB97">IF(B97="","",SUMPRODUCT(($D$1:$AB$4=$BB$4)*$D97:$AB97))</f>
        <v/>
      </c>
      <c r="BC97" s="15" t="str">
        <f t="shared" si="37"/>
        <v/>
      </c>
      <c r="BD97" s="2" t="str" cm="1">
        <f t="array" ref="BD97">IF(B97="","",SUMPRODUCT(($D$1:$AB$4=$BD$4)*$D97:$AB97))</f>
        <v/>
      </c>
      <c r="BE97" s="15" t="str">
        <f t="shared" si="38"/>
        <v/>
      </c>
      <c r="BF97" s="2" t="str" cm="1">
        <f t="array" ref="BF97">IF(B97="","",SUMPRODUCT(($D$1:$AB$4=$BF$4)*$D97:$AB97))</f>
        <v/>
      </c>
      <c r="BG97" s="15" t="str">
        <f t="shared" si="39"/>
        <v/>
      </c>
      <c r="BH97" s="2" t="str" cm="1">
        <f t="array" ref="BH97">IF(B97="","",SUMPRODUCT(($D$1:$AB$4=$BH$4)*$D97:$AB97))</f>
        <v/>
      </c>
      <c r="BI97" s="15" t="str">
        <f t="shared" si="40"/>
        <v/>
      </c>
      <c r="BJ97" s="2" t="str" cm="1">
        <f t="array" ref="BJ97">IF(B97="","",SUMPRODUCT(($D$1:$AB$4=$BJ$4)*$D97:$AB97))</f>
        <v/>
      </c>
      <c r="BK97" s="15" t="str">
        <f t="shared" si="41"/>
        <v/>
      </c>
      <c r="BL97" s="2" t="str" cm="1">
        <f t="array" ref="BL97">IF(B97="","",SUMPRODUCT(($D$1:$AB$4=$BL$4)*$D97:$AB97))</f>
        <v/>
      </c>
      <c r="BM97" s="15" t="str">
        <f t="shared" si="42"/>
        <v/>
      </c>
      <c r="BN97" s="2" t="str" cm="1">
        <f t="array" ref="BN97">IF(B97="","",SUMPRODUCT(($D$1:$AB$4=$BN$4)*$D97:$AB97))</f>
        <v/>
      </c>
      <c r="BO97" s="15" t="str">
        <f t="shared" si="43"/>
        <v/>
      </c>
      <c r="BP97" s="2" t="str" cm="1">
        <f t="array" ref="BP97">IF(B97="","",SUMPRODUCT(($D$1:$AB$4=$BP$4)*$D97:$AB97))</f>
        <v/>
      </c>
      <c r="BQ97" s="15" t="str">
        <f t="shared" si="44"/>
        <v/>
      </c>
      <c r="BR97" s="2" t="str" cm="1">
        <f t="array" ref="BR97">IF(B97="","",SUMPRODUCT(($D$1:$AB$4=$BR$4)*$D97:$AB97))</f>
        <v/>
      </c>
      <c r="BS97" s="15" t="str">
        <f t="shared" si="45"/>
        <v/>
      </c>
      <c r="BT97" s="2" t="str" cm="1">
        <f t="array" ref="BT97">IF(B97="","",SUMPRODUCT(($D$1:$AB$4=$BT$4)*$D97:$AB97))</f>
        <v/>
      </c>
      <c r="BU97" s="15" t="str">
        <f t="shared" si="46"/>
        <v/>
      </c>
      <c r="BV97" s="2" t="str" cm="1">
        <f t="array" ref="BV97">IF(B97="","",SUMPRODUCT(($D$1:$AB$4=$BV$4)*$D97:$AB97))</f>
        <v/>
      </c>
      <c r="BW97" s="15" t="str">
        <f t="shared" si="47"/>
        <v/>
      </c>
      <c r="BX97" s="2" t="str" cm="1">
        <f t="array" ref="BX97">IF(B97="","",SUMPRODUCT(($D$1:$AB$4=$BX$4)*$D97:$AB97))</f>
        <v/>
      </c>
      <c r="BY97" s="15" t="str">
        <f t="shared" si="48"/>
        <v/>
      </c>
      <c r="BZ97" s="2" t="str" cm="1">
        <f t="array" ref="BZ97">IF(B97="","",SUMPRODUCT(($D$1:$AB$4=$BZ$4)*$D97:$AB97))</f>
        <v/>
      </c>
      <c r="CA97" s="15" t="str">
        <f t="shared" si="49"/>
        <v/>
      </c>
      <c r="CB97" s="2" t="str" cm="1">
        <f t="array" ref="CB97">IF(B97="","",SUMPRODUCT(($D$1:$AB$4=$CB$4)*$D97:$AB97))</f>
        <v/>
      </c>
      <c r="CC97" s="15" t="str">
        <f t="shared" si="50"/>
        <v/>
      </c>
      <c r="CD97" s="2" t="str" cm="1">
        <f t="array" ref="CD97">IF(B97="","",SUMPRODUCT(($D$1:$AB$4=$CD$4)*$D97:$AB97))</f>
        <v/>
      </c>
      <c r="CE97" s="15" t="str">
        <f t="shared" si="51"/>
        <v/>
      </c>
      <c r="CF97" s="2" t="str" cm="1">
        <f t="array" ref="CF97">IF(B97="","",SUMPRODUCT(($D$1:$AB$4=$CF$4)*$D97:$AB97))</f>
        <v/>
      </c>
      <c r="CG97" s="15" t="str">
        <f t="shared" si="52"/>
        <v/>
      </c>
      <c r="CH97" s="2" t="str" cm="1">
        <f t="array" ref="CH97">IF(B97="","",SUMPRODUCT(($D$1:$AB$4=$CH$4)*$D97:$AB97))</f>
        <v/>
      </c>
      <c r="CI97" s="15" t="str">
        <f t="shared" si="53"/>
        <v/>
      </c>
    </row>
    <row r="98" spans="1:87">
      <c r="A98" s="6">
        <v>93</v>
      </c>
      <c r="D98" s="97"/>
      <c r="E98" s="86"/>
      <c r="F98" s="86"/>
      <c r="G98" s="86"/>
      <c r="H98" s="86"/>
      <c r="I98" s="98"/>
      <c r="J98" s="102"/>
      <c r="K98" s="87"/>
      <c r="L98" s="87"/>
      <c r="M98" s="87"/>
      <c r="N98" s="87"/>
      <c r="O98" s="103"/>
      <c r="P98" s="107"/>
      <c r="Q98" s="88"/>
      <c r="R98" s="88"/>
      <c r="S98" s="88"/>
      <c r="T98" s="88"/>
      <c r="U98" s="108"/>
      <c r="V98" s="113"/>
      <c r="W98" s="89"/>
      <c r="X98" s="89"/>
      <c r="Y98" s="89"/>
      <c r="Z98" s="89"/>
      <c r="AA98" s="89"/>
      <c r="AB98" s="169"/>
      <c r="AC98" s="171" t="str">
        <f t="shared" si="54"/>
        <v/>
      </c>
      <c r="AD98" s="172" t="str">
        <f t="shared" si="28"/>
        <v/>
      </c>
      <c r="AL98" s="2" t="str" cm="1">
        <f t="array" ref="AL98">IF(B98="","",SUMPRODUCT(($D$1:$AB$4=$AL$4)*D98:AB98))</f>
        <v/>
      </c>
      <c r="AM98" s="15" t="str">
        <f t="shared" si="29"/>
        <v/>
      </c>
      <c r="AN98" s="2" t="str" cm="1">
        <f t="array" ref="AN98">IF(B98="","",SUMPRODUCT(($D$1:$AB$4=$AN$4)*D98:AB98))</f>
        <v/>
      </c>
      <c r="AO98" s="15" t="str">
        <f t="shared" si="30"/>
        <v/>
      </c>
      <c r="AP98" s="2" t="str" cm="1">
        <f t="array" ref="AP98">IF(B98="","",SUMPRODUCT(($D$1:$AB$4=$AP$4)*D98:AB98))</f>
        <v/>
      </c>
      <c r="AQ98" s="15" t="str">
        <f t="shared" si="31"/>
        <v/>
      </c>
      <c r="AR98" s="2" t="str" cm="1">
        <f t="array" ref="AR98">IF(B98="","",SUMPRODUCT(($D$1:$AB$4=$AR$4)*D98:AB98))</f>
        <v/>
      </c>
      <c r="AS98" s="15" t="str">
        <f t="shared" si="32"/>
        <v/>
      </c>
      <c r="AT98" s="2" t="str" cm="1">
        <f t="array" ref="AT98">IF(B98="","",SUMPRODUCT(($D$1:$AB$4=$AT$4)*$D98:$AB98))</f>
        <v/>
      </c>
      <c r="AU98" s="15" t="str">
        <f t="shared" si="33"/>
        <v/>
      </c>
      <c r="AV98" s="2" t="str" cm="1">
        <f t="array" ref="AV98">IF(B98="","",SUMPRODUCT(($D$1:$AB$4=$AV$4)*$D98:$AB98))</f>
        <v/>
      </c>
      <c r="AW98" s="15" t="str">
        <f t="shared" si="34"/>
        <v/>
      </c>
      <c r="AX98" s="2" t="str" cm="1">
        <f t="array" ref="AX98">IF(B98="","",SUMPRODUCT(($D$1:$AB$4=$AX$4)*$D98:$AB98))</f>
        <v/>
      </c>
      <c r="AY98" s="15" t="str">
        <f t="shared" si="35"/>
        <v/>
      </c>
      <c r="AZ98" s="2" t="str" cm="1">
        <f t="array" ref="AZ98">IF(B98="","",SUMPRODUCT(($D$1:$AB$4=$AZ$4)*$D98:$AB98))</f>
        <v/>
      </c>
      <c r="BA98" s="15" t="str">
        <f t="shared" si="36"/>
        <v/>
      </c>
      <c r="BB98" s="2" t="str" cm="1">
        <f t="array" ref="BB98">IF(B98="","",SUMPRODUCT(($D$1:$AB$4=$BB$4)*$D98:$AB98))</f>
        <v/>
      </c>
      <c r="BC98" s="15" t="str">
        <f t="shared" si="37"/>
        <v/>
      </c>
      <c r="BD98" s="2" t="str" cm="1">
        <f t="array" ref="BD98">IF(B98="","",SUMPRODUCT(($D$1:$AB$4=$BD$4)*$D98:$AB98))</f>
        <v/>
      </c>
      <c r="BE98" s="15" t="str">
        <f t="shared" si="38"/>
        <v/>
      </c>
      <c r="BF98" s="2" t="str" cm="1">
        <f t="array" ref="BF98">IF(B98="","",SUMPRODUCT(($D$1:$AB$4=$BF$4)*$D98:$AB98))</f>
        <v/>
      </c>
      <c r="BG98" s="15" t="str">
        <f t="shared" si="39"/>
        <v/>
      </c>
      <c r="BH98" s="2" t="str" cm="1">
        <f t="array" ref="BH98">IF(B98="","",SUMPRODUCT(($D$1:$AB$4=$BH$4)*$D98:$AB98))</f>
        <v/>
      </c>
      <c r="BI98" s="15" t="str">
        <f t="shared" si="40"/>
        <v/>
      </c>
      <c r="BJ98" s="2" t="str" cm="1">
        <f t="array" ref="BJ98">IF(B98="","",SUMPRODUCT(($D$1:$AB$4=$BJ$4)*$D98:$AB98))</f>
        <v/>
      </c>
      <c r="BK98" s="15" t="str">
        <f t="shared" si="41"/>
        <v/>
      </c>
      <c r="BL98" s="2" t="str" cm="1">
        <f t="array" ref="BL98">IF(B98="","",SUMPRODUCT(($D$1:$AB$4=$BL$4)*$D98:$AB98))</f>
        <v/>
      </c>
      <c r="BM98" s="15" t="str">
        <f t="shared" si="42"/>
        <v/>
      </c>
      <c r="BN98" s="2" t="str" cm="1">
        <f t="array" ref="BN98">IF(B98="","",SUMPRODUCT(($D$1:$AB$4=$BN$4)*$D98:$AB98))</f>
        <v/>
      </c>
      <c r="BO98" s="15" t="str">
        <f t="shared" si="43"/>
        <v/>
      </c>
      <c r="BP98" s="2" t="str" cm="1">
        <f t="array" ref="BP98">IF(B98="","",SUMPRODUCT(($D$1:$AB$4=$BP$4)*$D98:$AB98))</f>
        <v/>
      </c>
      <c r="BQ98" s="15" t="str">
        <f t="shared" si="44"/>
        <v/>
      </c>
      <c r="BR98" s="2" t="str" cm="1">
        <f t="array" ref="BR98">IF(B98="","",SUMPRODUCT(($D$1:$AB$4=$BR$4)*$D98:$AB98))</f>
        <v/>
      </c>
      <c r="BS98" s="15" t="str">
        <f t="shared" si="45"/>
        <v/>
      </c>
      <c r="BT98" s="2" t="str" cm="1">
        <f t="array" ref="BT98">IF(B98="","",SUMPRODUCT(($D$1:$AB$4=$BT$4)*$D98:$AB98))</f>
        <v/>
      </c>
      <c r="BU98" s="15" t="str">
        <f t="shared" si="46"/>
        <v/>
      </c>
      <c r="BV98" s="2" t="str" cm="1">
        <f t="array" ref="BV98">IF(B98="","",SUMPRODUCT(($D$1:$AB$4=$BV$4)*$D98:$AB98))</f>
        <v/>
      </c>
      <c r="BW98" s="15" t="str">
        <f t="shared" si="47"/>
        <v/>
      </c>
      <c r="BX98" s="2" t="str" cm="1">
        <f t="array" ref="BX98">IF(B98="","",SUMPRODUCT(($D$1:$AB$4=$BX$4)*$D98:$AB98))</f>
        <v/>
      </c>
      <c r="BY98" s="15" t="str">
        <f t="shared" si="48"/>
        <v/>
      </c>
      <c r="BZ98" s="2" t="str" cm="1">
        <f t="array" ref="BZ98">IF(B98="","",SUMPRODUCT(($D$1:$AB$4=$BZ$4)*$D98:$AB98))</f>
        <v/>
      </c>
      <c r="CA98" s="15" t="str">
        <f t="shared" si="49"/>
        <v/>
      </c>
      <c r="CB98" s="2" t="str" cm="1">
        <f t="array" ref="CB98">IF(B98="","",SUMPRODUCT(($D$1:$AB$4=$CB$4)*$D98:$AB98))</f>
        <v/>
      </c>
      <c r="CC98" s="15" t="str">
        <f t="shared" si="50"/>
        <v/>
      </c>
      <c r="CD98" s="2" t="str" cm="1">
        <f t="array" ref="CD98">IF(B98="","",SUMPRODUCT(($D$1:$AB$4=$CD$4)*$D98:$AB98))</f>
        <v/>
      </c>
      <c r="CE98" s="15" t="str">
        <f t="shared" si="51"/>
        <v/>
      </c>
      <c r="CF98" s="2" t="str" cm="1">
        <f t="array" ref="CF98">IF(B98="","",SUMPRODUCT(($D$1:$AB$4=$CF$4)*$D98:$AB98))</f>
        <v/>
      </c>
      <c r="CG98" s="15" t="str">
        <f t="shared" si="52"/>
        <v/>
      </c>
      <c r="CH98" s="2" t="str" cm="1">
        <f t="array" ref="CH98">IF(B98="","",SUMPRODUCT(($D$1:$AB$4=$CH$4)*$D98:$AB98))</f>
        <v/>
      </c>
      <c r="CI98" s="15" t="str">
        <f t="shared" si="53"/>
        <v/>
      </c>
    </row>
    <row r="99" spans="1:87">
      <c r="A99" s="7">
        <v>94</v>
      </c>
      <c r="D99" s="97"/>
      <c r="E99" s="86"/>
      <c r="F99" s="86"/>
      <c r="G99" s="86"/>
      <c r="H99" s="86"/>
      <c r="I99" s="98"/>
      <c r="J99" s="102"/>
      <c r="K99" s="87"/>
      <c r="L99" s="87"/>
      <c r="M99" s="87"/>
      <c r="N99" s="87"/>
      <c r="O99" s="103"/>
      <c r="P99" s="107"/>
      <c r="Q99" s="88"/>
      <c r="R99" s="88"/>
      <c r="S99" s="88"/>
      <c r="T99" s="88"/>
      <c r="U99" s="108"/>
      <c r="V99" s="113"/>
      <c r="W99" s="89"/>
      <c r="X99" s="89"/>
      <c r="Y99" s="89"/>
      <c r="Z99" s="89"/>
      <c r="AA99" s="89"/>
      <c r="AB99" s="169"/>
      <c r="AC99" s="171" t="str">
        <f t="shared" si="54"/>
        <v/>
      </c>
      <c r="AD99" s="172" t="str">
        <f t="shared" si="28"/>
        <v/>
      </c>
      <c r="AL99" s="2" t="str" cm="1">
        <f t="array" ref="AL99">IF(B99="","",SUMPRODUCT(($D$1:$AB$4=$AL$4)*D99:AB99))</f>
        <v/>
      </c>
      <c r="AM99" s="15" t="str">
        <f t="shared" si="29"/>
        <v/>
      </c>
      <c r="AN99" s="2" t="str" cm="1">
        <f t="array" ref="AN99">IF(B99="","",SUMPRODUCT(($D$1:$AB$4=$AN$4)*D99:AB99))</f>
        <v/>
      </c>
      <c r="AO99" s="15" t="str">
        <f t="shared" si="30"/>
        <v/>
      </c>
      <c r="AP99" s="2" t="str" cm="1">
        <f t="array" ref="AP99">IF(B99="","",SUMPRODUCT(($D$1:$AB$4=$AP$4)*D99:AB99))</f>
        <v/>
      </c>
      <c r="AQ99" s="15" t="str">
        <f t="shared" si="31"/>
        <v/>
      </c>
      <c r="AR99" s="2" t="str" cm="1">
        <f t="array" ref="AR99">IF(B99="","",SUMPRODUCT(($D$1:$AB$4=$AR$4)*D99:AB99))</f>
        <v/>
      </c>
      <c r="AS99" s="15" t="str">
        <f t="shared" si="32"/>
        <v/>
      </c>
      <c r="AT99" s="2" t="str" cm="1">
        <f t="array" ref="AT99">IF(B99="","",SUMPRODUCT(($D$1:$AB$4=$AT$4)*$D99:$AB99))</f>
        <v/>
      </c>
      <c r="AU99" s="15" t="str">
        <f t="shared" si="33"/>
        <v/>
      </c>
      <c r="AV99" s="2" t="str" cm="1">
        <f t="array" ref="AV99">IF(B99="","",SUMPRODUCT(($D$1:$AB$4=$AV$4)*$D99:$AB99))</f>
        <v/>
      </c>
      <c r="AW99" s="15" t="str">
        <f t="shared" si="34"/>
        <v/>
      </c>
      <c r="AX99" s="2" t="str" cm="1">
        <f t="array" ref="AX99">IF(B99="","",SUMPRODUCT(($D$1:$AB$4=$AX$4)*$D99:$AB99))</f>
        <v/>
      </c>
      <c r="AY99" s="15" t="str">
        <f t="shared" si="35"/>
        <v/>
      </c>
      <c r="AZ99" s="2" t="str" cm="1">
        <f t="array" ref="AZ99">IF(B99="","",SUMPRODUCT(($D$1:$AB$4=$AZ$4)*$D99:$AB99))</f>
        <v/>
      </c>
      <c r="BA99" s="15" t="str">
        <f t="shared" si="36"/>
        <v/>
      </c>
      <c r="BB99" s="2" t="str" cm="1">
        <f t="array" ref="BB99">IF(B99="","",SUMPRODUCT(($D$1:$AB$4=$BB$4)*$D99:$AB99))</f>
        <v/>
      </c>
      <c r="BC99" s="15" t="str">
        <f t="shared" si="37"/>
        <v/>
      </c>
      <c r="BD99" s="2" t="str" cm="1">
        <f t="array" ref="BD99">IF(B99="","",SUMPRODUCT(($D$1:$AB$4=$BD$4)*$D99:$AB99))</f>
        <v/>
      </c>
      <c r="BE99" s="15" t="str">
        <f t="shared" si="38"/>
        <v/>
      </c>
      <c r="BF99" s="2" t="str" cm="1">
        <f t="array" ref="BF99">IF(B99="","",SUMPRODUCT(($D$1:$AB$4=$BF$4)*$D99:$AB99))</f>
        <v/>
      </c>
      <c r="BG99" s="15" t="str">
        <f t="shared" si="39"/>
        <v/>
      </c>
      <c r="BH99" s="2" t="str" cm="1">
        <f t="array" ref="BH99">IF(B99="","",SUMPRODUCT(($D$1:$AB$4=$BH$4)*$D99:$AB99))</f>
        <v/>
      </c>
      <c r="BI99" s="15" t="str">
        <f t="shared" si="40"/>
        <v/>
      </c>
      <c r="BJ99" s="2" t="str" cm="1">
        <f t="array" ref="BJ99">IF(B99="","",SUMPRODUCT(($D$1:$AB$4=$BJ$4)*$D99:$AB99))</f>
        <v/>
      </c>
      <c r="BK99" s="15" t="str">
        <f t="shared" si="41"/>
        <v/>
      </c>
      <c r="BL99" s="2" t="str" cm="1">
        <f t="array" ref="BL99">IF(B99="","",SUMPRODUCT(($D$1:$AB$4=$BL$4)*$D99:$AB99))</f>
        <v/>
      </c>
      <c r="BM99" s="15" t="str">
        <f t="shared" si="42"/>
        <v/>
      </c>
      <c r="BN99" s="2" t="str" cm="1">
        <f t="array" ref="BN99">IF(B99="","",SUMPRODUCT(($D$1:$AB$4=$BN$4)*$D99:$AB99))</f>
        <v/>
      </c>
      <c r="BO99" s="15" t="str">
        <f t="shared" si="43"/>
        <v/>
      </c>
      <c r="BP99" s="2" t="str" cm="1">
        <f t="array" ref="BP99">IF(B99="","",SUMPRODUCT(($D$1:$AB$4=$BP$4)*$D99:$AB99))</f>
        <v/>
      </c>
      <c r="BQ99" s="15" t="str">
        <f t="shared" si="44"/>
        <v/>
      </c>
      <c r="BR99" s="2" t="str" cm="1">
        <f t="array" ref="BR99">IF(B99="","",SUMPRODUCT(($D$1:$AB$4=$BR$4)*$D99:$AB99))</f>
        <v/>
      </c>
      <c r="BS99" s="15" t="str">
        <f t="shared" si="45"/>
        <v/>
      </c>
      <c r="BT99" s="2" t="str" cm="1">
        <f t="array" ref="BT99">IF(B99="","",SUMPRODUCT(($D$1:$AB$4=$BT$4)*$D99:$AB99))</f>
        <v/>
      </c>
      <c r="BU99" s="15" t="str">
        <f t="shared" si="46"/>
        <v/>
      </c>
      <c r="BV99" s="2" t="str" cm="1">
        <f t="array" ref="BV99">IF(B99="","",SUMPRODUCT(($D$1:$AB$4=$BV$4)*$D99:$AB99))</f>
        <v/>
      </c>
      <c r="BW99" s="15" t="str">
        <f t="shared" si="47"/>
        <v/>
      </c>
      <c r="BX99" s="2" t="str" cm="1">
        <f t="array" ref="BX99">IF(B99="","",SUMPRODUCT(($D$1:$AB$4=$BX$4)*$D99:$AB99))</f>
        <v/>
      </c>
      <c r="BY99" s="15" t="str">
        <f t="shared" si="48"/>
        <v/>
      </c>
      <c r="BZ99" s="2" t="str" cm="1">
        <f t="array" ref="BZ99">IF(B99="","",SUMPRODUCT(($D$1:$AB$4=$BZ$4)*$D99:$AB99))</f>
        <v/>
      </c>
      <c r="CA99" s="15" t="str">
        <f t="shared" si="49"/>
        <v/>
      </c>
      <c r="CB99" s="2" t="str" cm="1">
        <f t="array" ref="CB99">IF(B99="","",SUMPRODUCT(($D$1:$AB$4=$CB$4)*$D99:$AB99))</f>
        <v/>
      </c>
      <c r="CC99" s="15" t="str">
        <f t="shared" si="50"/>
        <v/>
      </c>
      <c r="CD99" s="2" t="str" cm="1">
        <f t="array" ref="CD99">IF(B99="","",SUMPRODUCT(($D$1:$AB$4=$CD$4)*$D99:$AB99))</f>
        <v/>
      </c>
      <c r="CE99" s="15" t="str">
        <f t="shared" si="51"/>
        <v/>
      </c>
      <c r="CF99" s="2" t="str" cm="1">
        <f t="array" ref="CF99">IF(B99="","",SUMPRODUCT(($D$1:$AB$4=$CF$4)*$D99:$AB99))</f>
        <v/>
      </c>
      <c r="CG99" s="15" t="str">
        <f t="shared" si="52"/>
        <v/>
      </c>
      <c r="CH99" s="2" t="str" cm="1">
        <f t="array" ref="CH99">IF(B99="","",SUMPRODUCT(($D$1:$AB$4=$CH$4)*$D99:$AB99))</f>
        <v/>
      </c>
      <c r="CI99" s="15" t="str">
        <f t="shared" si="53"/>
        <v/>
      </c>
    </row>
    <row r="100" spans="1:87">
      <c r="A100" s="6">
        <v>95</v>
      </c>
      <c r="D100" s="97"/>
      <c r="E100" s="86"/>
      <c r="F100" s="86"/>
      <c r="G100" s="86"/>
      <c r="H100" s="86"/>
      <c r="I100" s="98"/>
      <c r="J100" s="102"/>
      <c r="K100" s="87"/>
      <c r="L100" s="87"/>
      <c r="M100" s="87"/>
      <c r="N100" s="87"/>
      <c r="O100" s="103"/>
      <c r="P100" s="107"/>
      <c r="Q100" s="88"/>
      <c r="R100" s="88"/>
      <c r="S100" s="88"/>
      <c r="T100" s="88"/>
      <c r="U100" s="108"/>
      <c r="V100" s="113"/>
      <c r="W100" s="89"/>
      <c r="X100" s="89"/>
      <c r="Y100" s="89"/>
      <c r="Z100" s="89"/>
      <c r="AA100" s="89"/>
      <c r="AB100" s="169"/>
      <c r="AC100" s="171" t="str">
        <f t="shared" si="54"/>
        <v/>
      </c>
      <c r="AD100" s="172" t="str">
        <f t="shared" si="28"/>
        <v/>
      </c>
      <c r="AL100" s="2" t="str" cm="1">
        <f t="array" ref="AL100">IF(B100="","",SUMPRODUCT(($D$1:$AB$4=$AL$4)*D100:AB100))</f>
        <v/>
      </c>
      <c r="AM100" s="15" t="str">
        <f t="shared" si="29"/>
        <v/>
      </c>
      <c r="AN100" s="2" t="str" cm="1">
        <f t="array" ref="AN100">IF(B100="","",SUMPRODUCT(($D$1:$AB$4=$AN$4)*D100:AB100))</f>
        <v/>
      </c>
      <c r="AO100" s="15" t="str">
        <f t="shared" si="30"/>
        <v/>
      </c>
      <c r="AP100" s="2" t="str" cm="1">
        <f t="array" ref="AP100">IF(B100="","",SUMPRODUCT(($D$1:$AB$4=$AP$4)*D100:AB100))</f>
        <v/>
      </c>
      <c r="AQ100" s="15" t="str">
        <f t="shared" si="31"/>
        <v/>
      </c>
      <c r="AR100" s="2" t="str" cm="1">
        <f t="array" ref="AR100">IF(B100="","",SUMPRODUCT(($D$1:$AB$4=$AR$4)*D100:AB100))</f>
        <v/>
      </c>
      <c r="AS100" s="15" t="str">
        <f t="shared" si="32"/>
        <v/>
      </c>
      <c r="AT100" s="2" t="str" cm="1">
        <f t="array" ref="AT100">IF(B100="","",SUMPRODUCT(($D$1:$AB$4=$AT$4)*$D100:$AB100))</f>
        <v/>
      </c>
      <c r="AU100" s="15" t="str">
        <f t="shared" si="33"/>
        <v/>
      </c>
      <c r="AV100" s="2" t="str" cm="1">
        <f t="array" ref="AV100">IF(B100="","",SUMPRODUCT(($D$1:$AB$4=$AV$4)*$D100:$AB100))</f>
        <v/>
      </c>
      <c r="AW100" s="15" t="str">
        <f t="shared" si="34"/>
        <v/>
      </c>
      <c r="AX100" s="2" t="str" cm="1">
        <f t="array" ref="AX100">IF(B100="","",SUMPRODUCT(($D$1:$AB$4=$AX$4)*$D100:$AB100))</f>
        <v/>
      </c>
      <c r="AY100" s="15" t="str">
        <f t="shared" si="35"/>
        <v/>
      </c>
      <c r="AZ100" s="2" t="str" cm="1">
        <f t="array" ref="AZ100">IF(B100="","",SUMPRODUCT(($D$1:$AB$4=$AZ$4)*$D100:$AB100))</f>
        <v/>
      </c>
      <c r="BA100" s="15" t="str">
        <f t="shared" si="36"/>
        <v/>
      </c>
      <c r="BB100" s="2" t="str" cm="1">
        <f t="array" ref="BB100">IF(B100="","",SUMPRODUCT(($D$1:$AB$4=$BB$4)*$D100:$AB100))</f>
        <v/>
      </c>
      <c r="BC100" s="15" t="str">
        <f t="shared" si="37"/>
        <v/>
      </c>
      <c r="BD100" s="2" t="str" cm="1">
        <f t="array" ref="BD100">IF(B100="","",SUMPRODUCT(($D$1:$AB$4=$BD$4)*$D100:$AB100))</f>
        <v/>
      </c>
      <c r="BE100" s="15" t="str">
        <f t="shared" si="38"/>
        <v/>
      </c>
      <c r="BF100" s="2" t="str" cm="1">
        <f t="array" ref="BF100">IF(B100="","",SUMPRODUCT(($D$1:$AB$4=$BF$4)*$D100:$AB100))</f>
        <v/>
      </c>
      <c r="BG100" s="15" t="str">
        <f t="shared" si="39"/>
        <v/>
      </c>
      <c r="BH100" s="2" t="str" cm="1">
        <f t="array" ref="BH100">IF(B100="","",SUMPRODUCT(($D$1:$AB$4=$BH$4)*$D100:$AB100))</f>
        <v/>
      </c>
      <c r="BI100" s="15" t="str">
        <f t="shared" si="40"/>
        <v/>
      </c>
      <c r="BJ100" s="2" t="str" cm="1">
        <f t="array" ref="BJ100">IF(B100="","",SUMPRODUCT(($D$1:$AB$4=$BJ$4)*$D100:$AB100))</f>
        <v/>
      </c>
      <c r="BK100" s="15" t="str">
        <f t="shared" si="41"/>
        <v/>
      </c>
      <c r="BL100" s="2" t="str" cm="1">
        <f t="array" ref="BL100">IF(B100="","",SUMPRODUCT(($D$1:$AB$4=$BL$4)*$D100:$AB100))</f>
        <v/>
      </c>
      <c r="BM100" s="15" t="str">
        <f t="shared" si="42"/>
        <v/>
      </c>
      <c r="BN100" s="2" t="str" cm="1">
        <f t="array" ref="BN100">IF(B100="","",SUMPRODUCT(($D$1:$AB$4=$BN$4)*$D100:$AB100))</f>
        <v/>
      </c>
      <c r="BO100" s="15" t="str">
        <f t="shared" si="43"/>
        <v/>
      </c>
      <c r="BP100" s="2" t="str" cm="1">
        <f t="array" ref="BP100">IF(B100="","",SUMPRODUCT(($D$1:$AB$4=$BP$4)*$D100:$AB100))</f>
        <v/>
      </c>
      <c r="BQ100" s="15" t="str">
        <f t="shared" si="44"/>
        <v/>
      </c>
      <c r="BR100" s="2" t="str" cm="1">
        <f t="array" ref="BR100">IF(B100="","",SUMPRODUCT(($D$1:$AB$4=$BR$4)*$D100:$AB100))</f>
        <v/>
      </c>
      <c r="BS100" s="15" t="str">
        <f t="shared" si="45"/>
        <v/>
      </c>
      <c r="BT100" s="2" t="str" cm="1">
        <f t="array" ref="BT100">IF(B100="","",SUMPRODUCT(($D$1:$AB$4=$BT$4)*$D100:$AB100))</f>
        <v/>
      </c>
      <c r="BU100" s="15" t="str">
        <f t="shared" si="46"/>
        <v/>
      </c>
      <c r="BV100" s="2" t="str" cm="1">
        <f t="array" ref="BV100">IF(B100="","",SUMPRODUCT(($D$1:$AB$4=$BV$4)*$D100:$AB100))</f>
        <v/>
      </c>
      <c r="BW100" s="15" t="str">
        <f t="shared" si="47"/>
        <v/>
      </c>
      <c r="BX100" s="2" t="str" cm="1">
        <f t="array" ref="BX100">IF(B100="","",SUMPRODUCT(($D$1:$AB$4=$BX$4)*$D100:$AB100))</f>
        <v/>
      </c>
      <c r="BY100" s="15" t="str">
        <f t="shared" si="48"/>
        <v/>
      </c>
      <c r="BZ100" s="2" t="str" cm="1">
        <f t="array" ref="BZ100">IF(B100="","",SUMPRODUCT(($D$1:$AB$4=$BZ$4)*$D100:$AB100))</f>
        <v/>
      </c>
      <c r="CA100" s="15" t="str">
        <f t="shared" si="49"/>
        <v/>
      </c>
      <c r="CB100" s="2" t="str" cm="1">
        <f t="array" ref="CB100">IF(B100="","",SUMPRODUCT(($D$1:$AB$4=$CB$4)*$D100:$AB100))</f>
        <v/>
      </c>
      <c r="CC100" s="15" t="str">
        <f t="shared" si="50"/>
        <v/>
      </c>
      <c r="CD100" s="2" t="str" cm="1">
        <f t="array" ref="CD100">IF(B100="","",SUMPRODUCT(($D$1:$AB$4=$CD$4)*$D100:$AB100))</f>
        <v/>
      </c>
      <c r="CE100" s="15" t="str">
        <f t="shared" si="51"/>
        <v/>
      </c>
      <c r="CF100" s="2" t="str" cm="1">
        <f t="array" ref="CF100">IF(B100="","",SUMPRODUCT(($D$1:$AB$4=$CF$4)*$D100:$AB100))</f>
        <v/>
      </c>
      <c r="CG100" s="15" t="str">
        <f t="shared" si="52"/>
        <v/>
      </c>
      <c r="CH100" s="2" t="str" cm="1">
        <f t="array" ref="CH100">IF(B100="","",SUMPRODUCT(($D$1:$AB$4=$CH$4)*$D100:$AB100))</f>
        <v/>
      </c>
      <c r="CI100" s="15" t="str">
        <f t="shared" si="53"/>
        <v/>
      </c>
    </row>
    <row r="101" spans="1:87">
      <c r="A101" s="7">
        <v>96</v>
      </c>
      <c r="D101" s="97"/>
      <c r="E101" s="86"/>
      <c r="F101" s="86"/>
      <c r="G101" s="86"/>
      <c r="H101" s="86"/>
      <c r="I101" s="98"/>
      <c r="J101" s="102"/>
      <c r="K101" s="87"/>
      <c r="L101" s="87"/>
      <c r="M101" s="87"/>
      <c r="N101" s="87"/>
      <c r="O101" s="103"/>
      <c r="P101" s="107"/>
      <c r="Q101" s="88"/>
      <c r="R101" s="88"/>
      <c r="S101" s="88"/>
      <c r="T101" s="88"/>
      <c r="U101" s="108"/>
      <c r="V101" s="113"/>
      <c r="W101" s="89"/>
      <c r="X101" s="89"/>
      <c r="Y101" s="89"/>
      <c r="Z101" s="89"/>
      <c r="AA101" s="89"/>
      <c r="AB101" s="169"/>
      <c r="AC101" s="171" t="str">
        <f t="shared" si="54"/>
        <v/>
      </c>
      <c r="AD101" s="172" t="str">
        <f t="shared" si="28"/>
        <v/>
      </c>
      <c r="AL101" s="2" t="str" cm="1">
        <f t="array" ref="AL101">IF(B101="","",SUMPRODUCT(($D$1:$AB$4=$AL$4)*D101:AB101))</f>
        <v/>
      </c>
      <c r="AM101" s="15" t="str">
        <f t="shared" si="29"/>
        <v/>
      </c>
      <c r="AN101" s="2" t="str" cm="1">
        <f t="array" ref="AN101">IF(B101="","",SUMPRODUCT(($D$1:$AB$4=$AN$4)*D101:AB101))</f>
        <v/>
      </c>
      <c r="AO101" s="15" t="str">
        <f t="shared" si="30"/>
        <v/>
      </c>
      <c r="AP101" s="2" t="str" cm="1">
        <f t="array" ref="AP101">IF(B101="","",SUMPRODUCT(($D$1:$AB$4=$AP$4)*D101:AB101))</f>
        <v/>
      </c>
      <c r="AQ101" s="15" t="str">
        <f t="shared" si="31"/>
        <v/>
      </c>
      <c r="AR101" s="2" t="str" cm="1">
        <f t="array" ref="AR101">IF(B101="","",SUMPRODUCT(($D$1:$AB$4=$AR$4)*D101:AB101))</f>
        <v/>
      </c>
      <c r="AS101" s="15" t="str">
        <f t="shared" si="32"/>
        <v/>
      </c>
      <c r="AT101" s="2" t="str" cm="1">
        <f t="array" ref="AT101">IF(B101="","",SUMPRODUCT(($D$1:$AB$4=$AT$4)*$D101:$AB101))</f>
        <v/>
      </c>
      <c r="AU101" s="15" t="str">
        <f t="shared" si="33"/>
        <v/>
      </c>
      <c r="AV101" s="2" t="str" cm="1">
        <f t="array" ref="AV101">IF(B101="","",SUMPRODUCT(($D$1:$AB$4=$AV$4)*$D101:$AB101))</f>
        <v/>
      </c>
      <c r="AW101" s="15" t="str">
        <f t="shared" si="34"/>
        <v/>
      </c>
      <c r="AX101" s="2" t="str" cm="1">
        <f t="array" ref="AX101">IF(B101="","",SUMPRODUCT(($D$1:$AB$4=$AX$4)*$D101:$AB101))</f>
        <v/>
      </c>
      <c r="AY101" s="15" t="str">
        <f t="shared" si="35"/>
        <v/>
      </c>
      <c r="AZ101" s="2" t="str" cm="1">
        <f t="array" ref="AZ101">IF(B101="","",SUMPRODUCT(($D$1:$AB$4=$AZ$4)*$D101:$AB101))</f>
        <v/>
      </c>
      <c r="BA101" s="15" t="str">
        <f t="shared" si="36"/>
        <v/>
      </c>
      <c r="BB101" s="2" t="str" cm="1">
        <f t="array" ref="BB101">IF(B101="","",SUMPRODUCT(($D$1:$AB$4=$BB$4)*$D101:$AB101))</f>
        <v/>
      </c>
      <c r="BC101" s="15" t="str">
        <f t="shared" si="37"/>
        <v/>
      </c>
      <c r="BD101" s="2" t="str" cm="1">
        <f t="array" ref="BD101">IF(B101="","",SUMPRODUCT(($D$1:$AB$4=$BD$4)*$D101:$AB101))</f>
        <v/>
      </c>
      <c r="BE101" s="15" t="str">
        <f t="shared" si="38"/>
        <v/>
      </c>
      <c r="BF101" s="2" t="str" cm="1">
        <f t="array" ref="BF101">IF(B101="","",SUMPRODUCT(($D$1:$AB$4=$BF$4)*$D101:$AB101))</f>
        <v/>
      </c>
      <c r="BG101" s="15" t="str">
        <f t="shared" si="39"/>
        <v/>
      </c>
      <c r="BH101" s="2" t="str" cm="1">
        <f t="array" ref="BH101">IF(B101="","",SUMPRODUCT(($D$1:$AB$4=$BH$4)*$D101:$AB101))</f>
        <v/>
      </c>
      <c r="BI101" s="15" t="str">
        <f t="shared" si="40"/>
        <v/>
      </c>
      <c r="BJ101" s="2" t="str" cm="1">
        <f t="array" ref="BJ101">IF(B101="","",SUMPRODUCT(($D$1:$AB$4=$BJ$4)*$D101:$AB101))</f>
        <v/>
      </c>
      <c r="BK101" s="15" t="str">
        <f t="shared" si="41"/>
        <v/>
      </c>
      <c r="BL101" s="2" t="str" cm="1">
        <f t="array" ref="BL101">IF(B101="","",SUMPRODUCT(($D$1:$AB$4=$BL$4)*$D101:$AB101))</f>
        <v/>
      </c>
      <c r="BM101" s="15" t="str">
        <f t="shared" si="42"/>
        <v/>
      </c>
      <c r="BN101" s="2" t="str" cm="1">
        <f t="array" ref="BN101">IF(B101="","",SUMPRODUCT(($D$1:$AB$4=$BN$4)*$D101:$AB101))</f>
        <v/>
      </c>
      <c r="BO101" s="15" t="str">
        <f t="shared" si="43"/>
        <v/>
      </c>
      <c r="BP101" s="2" t="str" cm="1">
        <f t="array" ref="BP101">IF(B101="","",SUMPRODUCT(($D$1:$AB$4=$BP$4)*$D101:$AB101))</f>
        <v/>
      </c>
      <c r="BQ101" s="15" t="str">
        <f t="shared" si="44"/>
        <v/>
      </c>
      <c r="BR101" s="2" t="str" cm="1">
        <f t="array" ref="BR101">IF(B101="","",SUMPRODUCT(($D$1:$AB$4=$BR$4)*$D101:$AB101))</f>
        <v/>
      </c>
      <c r="BS101" s="15" t="str">
        <f t="shared" si="45"/>
        <v/>
      </c>
      <c r="BT101" s="2" t="str" cm="1">
        <f t="array" ref="BT101">IF(B101="","",SUMPRODUCT(($D$1:$AB$4=$BT$4)*$D101:$AB101))</f>
        <v/>
      </c>
      <c r="BU101" s="15" t="str">
        <f t="shared" si="46"/>
        <v/>
      </c>
      <c r="BV101" s="2" t="str" cm="1">
        <f t="array" ref="BV101">IF(B101="","",SUMPRODUCT(($D$1:$AB$4=$BV$4)*$D101:$AB101))</f>
        <v/>
      </c>
      <c r="BW101" s="15" t="str">
        <f t="shared" si="47"/>
        <v/>
      </c>
      <c r="BX101" s="2" t="str" cm="1">
        <f t="array" ref="BX101">IF(B101="","",SUMPRODUCT(($D$1:$AB$4=$BX$4)*$D101:$AB101))</f>
        <v/>
      </c>
      <c r="BY101" s="15" t="str">
        <f t="shared" si="48"/>
        <v/>
      </c>
      <c r="BZ101" s="2" t="str" cm="1">
        <f t="array" ref="BZ101">IF(B101="","",SUMPRODUCT(($D$1:$AB$4=$BZ$4)*$D101:$AB101))</f>
        <v/>
      </c>
      <c r="CA101" s="15" t="str">
        <f t="shared" si="49"/>
        <v/>
      </c>
      <c r="CB101" s="2" t="str" cm="1">
        <f t="array" ref="CB101">IF(B101="","",SUMPRODUCT(($D$1:$AB$4=$CB$4)*$D101:$AB101))</f>
        <v/>
      </c>
      <c r="CC101" s="15" t="str">
        <f t="shared" si="50"/>
        <v/>
      </c>
      <c r="CD101" s="2" t="str" cm="1">
        <f t="array" ref="CD101">IF(B101="","",SUMPRODUCT(($D$1:$AB$4=$CD$4)*$D101:$AB101))</f>
        <v/>
      </c>
      <c r="CE101" s="15" t="str">
        <f t="shared" si="51"/>
        <v/>
      </c>
      <c r="CF101" s="2" t="str" cm="1">
        <f t="array" ref="CF101">IF(B101="","",SUMPRODUCT(($D$1:$AB$4=$CF$4)*$D101:$AB101))</f>
        <v/>
      </c>
      <c r="CG101" s="15" t="str">
        <f t="shared" si="52"/>
        <v/>
      </c>
      <c r="CH101" s="2" t="str" cm="1">
        <f t="array" ref="CH101">IF(B101="","",SUMPRODUCT(($D$1:$AB$4=$CH$4)*$D101:$AB101))</f>
        <v/>
      </c>
      <c r="CI101" s="15" t="str">
        <f t="shared" si="53"/>
        <v/>
      </c>
    </row>
    <row r="102" spans="1:87">
      <c r="A102" s="6">
        <v>97</v>
      </c>
      <c r="D102" s="97"/>
      <c r="E102" s="86"/>
      <c r="F102" s="86"/>
      <c r="G102" s="86"/>
      <c r="H102" s="86"/>
      <c r="I102" s="98"/>
      <c r="J102" s="102"/>
      <c r="K102" s="87"/>
      <c r="L102" s="87"/>
      <c r="M102" s="87"/>
      <c r="N102" s="87"/>
      <c r="O102" s="103"/>
      <c r="P102" s="107"/>
      <c r="Q102" s="88"/>
      <c r="R102" s="88"/>
      <c r="S102" s="88"/>
      <c r="T102" s="88"/>
      <c r="U102" s="108"/>
      <c r="V102" s="113"/>
      <c r="W102" s="89"/>
      <c r="X102" s="89"/>
      <c r="Y102" s="89"/>
      <c r="Z102" s="89"/>
      <c r="AA102" s="89"/>
      <c r="AB102" s="169"/>
      <c r="AC102" s="171" t="str">
        <f t="shared" si="54"/>
        <v/>
      </c>
      <c r="AD102" s="172" t="str">
        <f t="shared" si="28"/>
        <v/>
      </c>
      <c r="AL102" s="2" t="str" cm="1">
        <f t="array" ref="AL102">IF(B102="","",SUMPRODUCT(($D$1:$AB$4=$AL$4)*D102:AB102))</f>
        <v/>
      </c>
      <c r="AM102" s="15" t="str">
        <f t="shared" si="29"/>
        <v/>
      </c>
      <c r="AN102" s="2" t="str" cm="1">
        <f t="array" ref="AN102">IF(B102="","",SUMPRODUCT(($D$1:$AB$4=$AN$4)*D102:AB102))</f>
        <v/>
      </c>
      <c r="AO102" s="15" t="str">
        <f t="shared" si="30"/>
        <v/>
      </c>
      <c r="AP102" s="2" t="str" cm="1">
        <f t="array" ref="AP102">IF(B102="","",SUMPRODUCT(($D$1:$AB$4=$AP$4)*D102:AB102))</f>
        <v/>
      </c>
      <c r="AQ102" s="15" t="str">
        <f t="shared" si="31"/>
        <v/>
      </c>
      <c r="AR102" s="2" t="str" cm="1">
        <f t="array" ref="AR102">IF(B102="","",SUMPRODUCT(($D$1:$AB$4=$AR$4)*D102:AB102))</f>
        <v/>
      </c>
      <c r="AS102" s="15" t="str">
        <f t="shared" si="32"/>
        <v/>
      </c>
      <c r="AT102" s="2" t="str" cm="1">
        <f t="array" ref="AT102">IF(B102="","",SUMPRODUCT(($D$1:$AB$4=$AT$4)*$D102:$AB102))</f>
        <v/>
      </c>
      <c r="AU102" s="15" t="str">
        <f t="shared" si="33"/>
        <v/>
      </c>
      <c r="AV102" s="2" t="str" cm="1">
        <f t="array" ref="AV102">IF(B102="","",SUMPRODUCT(($D$1:$AB$4=$AV$4)*$D102:$AB102))</f>
        <v/>
      </c>
      <c r="AW102" s="15" t="str">
        <f t="shared" si="34"/>
        <v/>
      </c>
      <c r="AX102" s="2" t="str" cm="1">
        <f t="array" ref="AX102">IF(B102="","",SUMPRODUCT(($D$1:$AB$4=$AX$4)*$D102:$AB102))</f>
        <v/>
      </c>
      <c r="AY102" s="15" t="str">
        <f t="shared" si="35"/>
        <v/>
      </c>
      <c r="AZ102" s="2" t="str" cm="1">
        <f t="array" ref="AZ102">IF(B102="","",SUMPRODUCT(($D$1:$AB$4=$AZ$4)*$D102:$AB102))</f>
        <v/>
      </c>
      <c r="BA102" s="15" t="str">
        <f t="shared" si="36"/>
        <v/>
      </c>
      <c r="BB102" s="2" t="str" cm="1">
        <f t="array" ref="BB102">IF(B102="","",SUMPRODUCT(($D$1:$AB$4=$BB$4)*$D102:$AB102))</f>
        <v/>
      </c>
      <c r="BC102" s="15" t="str">
        <f t="shared" si="37"/>
        <v/>
      </c>
      <c r="BD102" s="2" t="str" cm="1">
        <f t="array" ref="BD102">IF(B102="","",SUMPRODUCT(($D$1:$AB$4=$BD$4)*$D102:$AB102))</f>
        <v/>
      </c>
      <c r="BE102" s="15" t="str">
        <f t="shared" si="38"/>
        <v/>
      </c>
      <c r="BF102" s="2" t="str" cm="1">
        <f t="array" ref="BF102">IF(B102="","",SUMPRODUCT(($D$1:$AB$4=$BF$4)*$D102:$AB102))</f>
        <v/>
      </c>
      <c r="BG102" s="15" t="str">
        <f t="shared" si="39"/>
        <v/>
      </c>
      <c r="BH102" s="2" t="str" cm="1">
        <f t="array" ref="BH102">IF(B102="","",SUMPRODUCT(($D$1:$AB$4=$BH$4)*$D102:$AB102))</f>
        <v/>
      </c>
      <c r="BI102" s="15" t="str">
        <f t="shared" si="40"/>
        <v/>
      </c>
      <c r="BJ102" s="2" t="str" cm="1">
        <f t="array" ref="BJ102">IF(B102="","",SUMPRODUCT(($D$1:$AB$4=$BJ$4)*$D102:$AB102))</f>
        <v/>
      </c>
      <c r="BK102" s="15" t="str">
        <f t="shared" si="41"/>
        <v/>
      </c>
      <c r="BL102" s="2" t="str" cm="1">
        <f t="array" ref="BL102">IF(B102="","",SUMPRODUCT(($D$1:$AB$4=$BL$4)*$D102:$AB102))</f>
        <v/>
      </c>
      <c r="BM102" s="15" t="str">
        <f t="shared" si="42"/>
        <v/>
      </c>
      <c r="BN102" s="2" t="str" cm="1">
        <f t="array" ref="BN102">IF(B102="","",SUMPRODUCT(($D$1:$AB$4=$BN$4)*$D102:$AB102))</f>
        <v/>
      </c>
      <c r="BO102" s="15" t="str">
        <f t="shared" si="43"/>
        <v/>
      </c>
      <c r="BP102" s="2" t="str" cm="1">
        <f t="array" ref="BP102">IF(B102="","",SUMPRODUCT(($D$1:$AB$4=$BP$4)*$D102:$AB102))</f>
        <v/>
      </c>
      <c r="BQ102" s="15" t="str">
        <f t="shared" si="44"/>
        <v/>
      </c>
      <c r="BR102" s="2" t="str" cm="1">
        <f t="array" ref="BR102">IF(B102="","",SUMPRODUCT(($D$1:$AB$4=$BR$4)*$D102:$AB102))</f>
        <v/>
      </c>
      <c r="BS102" s="15" t="str">
        <f t="shared" si="45"/>
        <v/>
      </c>
      <c r="BT102" s="2" t="str" cm="1">
        <f t="array" ref="BT102">IF(B102="","",SUMPRODUCT(($D$1:$AB$4=$BT$4)*$D102:$AB102))</f>
        <v/>
      </c>
      <c r="BU102" s="15" t="str">
        <f t="shared" si="46"/>
        <v/>
      </c>
      <c r="BV102" s="2" t="str" cm="1">
        <f t="array" ref="BV102">IF(B102="","",SUMPRODUCT(($D$1:$AB$4=$BV$4)*$D102:$AB102))</f>
        <v/>
      </c>
      <c r="BW102" s="15" t="str">
        <f t="shared" si="47"/>
        <v/>
      </c>
      <c r="BX102" s="2" t="str" cm="1">
        <f t="array" ref="BX102">IF(B102="","",SUMPRODUCT(($D$1:$AB$4=$BX$4)*$D102:$AB102))</f>
        <v/>
      </c>
      <c r="BY102" s="15" t="str">
        <f t="shared" si="48"/>
        <v/>
      </c>
      <c r="BZ102" s="2" t="str" cm="1">
        <f t="array" ref="BZ102">IF(B102="","",SUMPRODUCT(($D$1:$AB$4=$BZ$4)*$D102:$AB102))</f>
        <v/>
      </c>
      <c r="CA102" s="15" t="str">
        <f t="shared" si="49"/>
        <v/>
      </c>
      <c r="CB102" s="2" t="str" cm="1">
        <f t="array" ref="CB102">IF(B102="","",SUMPRODUCT(($D$1:$AB$4=$CB$4)*$D102:$AB102))</f>
        <v/>
      </c>
      <c r="CC102" s="15" t="str">
        <f t="shared" si="50"/>
        <v/>
      </c>
      <c r="CD102" s="2" t="str" cm="1">
        <f t="array" ref="CD102">IF(B102="","",SUMPRODUCT(($D$1:$AB$4=$CD$4)*$D102:$AB102))</f>
        <v/>
      </c>
      <c r="CE102" s="15" t="str">
        <f t="shared" si="51"/>
        <v/>
      </c>
      <c r="CF102" s="2" t="str" cm="1">
        <f t="array" ref="CF102">IF(B102="","",SUMPRODUCT(($D$1:$AB$4=$CF$4)*$D102:$AB102))</f>
        <v/>
      </c>
      <c r="CG102" s="15" t="str">
        <f t="shared" si="52"/>
        <v/>
      </c>
      <c r="CH102" s="2" t="str" cm="1">
        <f t="array" ref="CH102">IF(B102="","",SUMPRODUCT(($D$1:$AB$4=$CH$4)*$D102:$AB102))</f>
        <v/>
      </c>
      <c r="CI102" s="15" t="str">
        <f t="shared" si="53"/>
        <v/>
      </c>
    </row>
    <row r="103" spans="1:87">
      <c r="A103" s="7">
        <v>98</v>
      </c>
      <c r="D103" s="97"/>
      <c r="E103" s="86"/>
      <c r="F103" s="86"/>
      <c r="G103" s="86"/>
      <c r="H103" s="86"/>
      <c r="I103" s="98"/>
      <c r="J103" s="102"/>
      <c r="K103" s="87"/>
      <c r="L103" s="87"/>
      <c r="M103" s="87"/>
      <c r="N103" s="87"/>
      <c r="O103" s="103"/>
      <c r="P103" s="107"/>
      <c r="Q103" s="88"/>
      <c r="R103" s="88"/>
      <c r="S103" s="88"/>
      <c r="T103" s="88"/>
      <c r="U103" s="108"/>
      <c r="V103" s="113"/>
      <c r="W103" s="89"/>
      <c r="X103" s="89"/>
      <c r="Y103" s="89"/>
      <c r="Z103" s="89"/>
      <c r="AA103" s="89"/>
      <c r="AB103" s="169"/>
      <c r="AC103" s="171" t="str">
        <f t="shared" si="54"/>
        <v/>
      </c>
      <c r="AD103" s="172" t="str">
        <f t="shared" si="28"/>
        <v/>
      </c>
      <c r="AL103" s="2" t="str" cm="1">
        <f t="array" ref="AL103">IF(B103="","",SUMPRODUCT(($D$1:$AB$4=$AL$4)*D103:AB103))</f>
        <v/>
      </c>
      <c r="AM103" s="15" t="str">
        <f t="shared" si="29"/>
        <v/>
      </c>
      <c r="AN103" s="2" t="str" cm="1">
        <f t="array" ref="AN103">IF(B103="","",SUMPRODUCT(($D$1:$AB$4=$AN$4)*D103:AB103))</f>
        <v/>
      </c>
      <c r="AO103" s="15" t="str">
        <f t="shared" si="30"/>
        <v/>
      </c>
      <c r="AP103" s="2" t="str" cm="1">
        <f t="array" ref="AP103">IF(B103="","",SUMPRODUCT(($D$1:$AB$4=$AP$4)*D103:AB103))</f>
        <v/>
      </c>
      <c r="AQ103" s="15" t="str">
        <f t="shared" si="31"/>
        <v/>
      </c>
      <c r="AR103" s="2" t="str" cm="1">
        <f t="array" ref="AR103">IF(B103="","",SUMPRODUCT(($D$1:$AB$4=$AR$4)*D103:AB103))</f>
        <v/>
      </c>
      <c r="AS103" s="15" t="str">
        <f t="shared" si="32"/>
        <v/>
      </c>
      <c r="AT103" s="2" t="str" cm="1">
        <f t="array" ref="AT103">IF(B103="","",SUMPRODUCT(($D$1:$AB$4=$AT$4)*$D103:$AB103))</f>
        <v/>
      </c>
      <c r="AU103" s="15" t="str">
        <f t="shared" si="33"/>
        <v/>
      </c>
      <c r="AV103" s="2" t="str" cm="1">
        <f t="array" ref="AV103">IF(B103="","",SUMPRODUCT(($D$1:$AB$4=$AV$4)*$D103:$AB103))</f>
        <v/>
      </c>
      <c r="AW103" s="15" t="str">
        <f t="shared" si="34"/>
        <v/>
      </c>
      <c r="AX103" s="2" t="str" cm="1">
        <f t="array" ref="AX103">IF(B103="","",SUMPRODUCT(($D$1:$AB$4=$AX$4)*$D103:$AB103))</f>
        <v/>
      </c>
      <c r="AY103" s="15" t="str">
        <f t="shared" si="35"/>
        <v/>
      </c>
      <c r="AZ103" s="2" t="str" cm="1">
        <f t="array" ref="AZ103">IF(B103="","",SUMPRODUCT(($D$1:$AB$4=$AZ$4)*$D103:$AB103))</f>
        <v/>
      </c>
      <c r="BA103" s="15" t="str">
        <f t="shared" si="36"/>
        <v/>
      </c>
      <c r="BB103" s="2" t="str" cm="1">
        <f t="array" ref="BB103">IF(B103="","",SUMPRODUCT(($D$1:$AB$4=$BB$4)*$D103:$AB103))</f>
        <v/>
      </c>
      <c r="BC103" s="15" t="str">
        <f t="shared" si="37"/>
        <v/>
      </c>
      <c r="BD103" s="2" t="str" cm="1">
        <f t="array" ref="BD103">IF(B103="","",SUMPRODUCT(($D$1:$AB$4=$BD$4)*$D103:$AB103))</f>
        <v/>
      </c>
      <c r="BE103" s="15" t="str">
        <f t="shared" si="38"/>
        <v/>
      </c>
      <c r="BF103" s="2" t="str" cm="1">
        <f t="array" ref="BF103">IF(B103="","",SUMPRODUCT(($D$1:$AB$4=$BF$4)*$D103:$AB103))</f>
        <v/>
      </c>
      <c r="BG103" s="15" t="str">
        <f t="shared" si="39"/>
        <v/>
      </c>
      <c r="BH103" s="2" t="str" cm="1">
        <f t="array" ref="BH103">IF(B103="","",SUMPRODUCT(($D$1:$AB$4=$BH$4)*$D103:$AB103))</f>
        <v/>
      </c>
      <c r="BI103" s="15" t="str">
        <f t="shared" si="40"/>
        <v/>
      </c>
      <c r="BJ103" s="2" t="str" cm="1">
        <f t="array" ref="BJ103">IF(B103="","",SUMPRODUCT(($D$1:$AB$4=$BJ$4)*$D103:$AB103))</f>
        <v/>
      </c>
      <c r="BK103" s="15" t="str">
        <f t="shared" si="41"/>
        <v/>
      </c>
      <c r="BL103" s="2" t="str" cm="1">
        <f t="array" ref="BL103">IF(B103="","",SUMPRODUCT(($D$1:$AB$4=$BL$4)*$D103:$AB103))</f>
        <v/>
      </c>
      <c r="BM103" s="15" t="str">
        <f t="shared" si="42"/>
        <v/>
      </c>
      <c r="BN103" s="2" t="str" cm="1">
        <f t="array" ref="BN103">IF(B103="","",SUMPRODUCT(($D$1:$AB$4=$BN$4)*$D103:$AB103))</f>
        <v/>
      </c>
      <c r="BO103" s="15" t="str">
        <f t="shared" si="43"/>
        <v/>
      </c>
      <c r="BP103" s="2" t="str" cm="1">
        <f t="array" ref="BP103">IF(B103="","",SUMPRODUCT(($D$1:$AB$4=$BP$4)*$D103:$AB103))</f>
        <v/>
      </c>
      <c r="BQ103" s="15" t="str">
        <f t="shared" si="44"/>
        <v/>
      </c>
      <c r="BR103" s="2" t="str" cm="1">
        <f t="array" ref="BR103">IF(B103="","",SUMPRODUCT(($D$1:$AB$4=$BR$4)*$D103:$AB103))</f>
        <v/>
      </c>
      <c r="BS103" s="15" t="str">
        <f t="shared" si="45"/>
        <v/>
      </c>
      <c r="BT103" s="2" t="str" cm="1">
        <f t="array" ref="BT103">IF(B103="","",SUMPRODUCT(($D$1:$AB$4=$BT$4)*$D103:$AB103))</f>
        <v/>
      </c>
      <c r="BU103" s="15" t="str">
        <f t="shared" si="46"/>
        <v/>
      </c>
      <c r="BV103" s="2" t="str" cm="1">
        <f t="array" ref="BV103">IF(B103="","",SUMPRODUCT(($D$1:$AB$4=$BV$4)*$D103:$AB103))</f>
        <v/>
      </c>
      <c r="BW103" s="15" t="str">
        <f t="shared" si="47"/>
        <v/>
      </c>
      <c r="BX103" s="2" t="str" cm="1">
        <f t="array" ref="BX103">IF(B103="","",SUMPRODUCT(($D$1:$AB$4=$BX$4)*$D103:$AB103))</f>
        <v/>
      </c>
      <c r="BY103" s="15" t="str">
        <f t="shared" si="48"/>
        <v/>
      </c>
      <c r="BZ103" s="2" t="str" cm="1">
        <f t="array" ref="BZ103">IF(B103="","",SUMPRODUCT(($D$1:$AB$4=$BZ$4)*$D103:$AB103))</f>
        <v/>
      </c>
      <c r="CA103" s="15" t="str">
        <f t="shared" si="49"/>
        <v/>
      </c>
      <c r="CB103" s="2" t="str" cm="1">
        <f t="array" ref="CB103">IF(B103="","",SUMPRODUCT(($D$1:$AB$4=$CB$4)*$D103:$AB103))</f>
        <v/>
      </c>
      <c r="CC103" s="15" t="str">
        <f t="shared" si="50"/>
        <v/>
      </c>
      <c r="CD103" s="2" t="str" cm="1">
        <f t="array" ref="CD103">IF(B103="","",SUMPRODUCT(($D$1:$AB$4=$CD$4)*$D103:$AB103))</f>
        <v/>
      </c>
      <c r="CE103" s="15" t="str">
        <f t="shared" si="51"/>
        <v/>
      </c>
      <c r="CF103" s="2" t="str" cm="1">
        <f t="array" ref="CF103">IF(B103="","",SUMPRODUCT(($D$1:$AB$4=$CF$4)*$D103:$AB103))</f>
        <v/>
      </c>
      <c r="CG103" s="15" t="str">
        <f t="shared" si="52"/>
        <v/>
      </c>
      <c r="CH103" s="2" t="str" cm="1">
        <f t="array" ref="CH103">IF(B103="","",SUMPRODUCT(($D$1:$AB$4=$CH$4)*$D103:$AB103))</f>
        <v/>
      </c>
      <c r="CI103" s="15" t="str">
        <f t="shared" si="53"/>
        <v/>
      </c>
    </row>
    <row r="104" spans="1:87">
      <c r="A104" s="6">
        <v>99</v>
      </c>
      <c r="D104" s="97"/>
      <c r="E104" s="86"/>
      <c r="F104" s="86"/>
      <c r="G104" s="86"/>
      <c r="H104" s="86"/>
      <c r="I104" s="98"/>
      <c r="J104" s="102"/>
      <c r="K104" s="87"/>
      <c r="L104" s="87"/>
      <c r="M104" s="87"/>
      <c r="N104" s="87"/>
      <c r="O104" s="103"/>
      <c r="P104" s="107"/>
      <c r="Q104" s="88"/>
      <c r="R104" s="88"/>
      <c r="S104" s="88"/>
      <c r="T104" s="88"/>
      <c r="U104" s="108"/>
      <c r="V104" s="113"/>
      <c r="W104" s="89"/>
      <c r="X104" s="89"/>
      <c r="Y104" s="89"/>
      <c r="Z104" s="89"/>
      <c r="AA104" s="89"/>
      <c r="AB104" s="169"/>
      <c r="AC104" s="171" t="str">
        <f t="shared" si="54"/>
        <v/>
      </c>
      <c r="AD104" s="172" t="str">
        <f t="shared" si="28"/>
        <v/>
      </c>
      <c r="AL104" s="2" t="str" cm="1">
        <f t="array" ref="AL104">IF(B104="","",SUMPRODUCT(($D$1:$AB$4=$AL$4)*D104:AB104))</f>
        <v/>
      </c>
      <c r="AM104" s="15" t="str">
        <f t="shared" si="29"/>
        <v/>
      </c>
      <c r="AN104" s="2" t="str" cm="1">
        <f t="array" ref="AN104">IF(B104="","",SUMPRODUCT(($D$1:$AB$4=$AN$4)*D104:AB104))</f>
        <v/>
      </c>
      <c r="AO104" s="15" t="str">
        <f t="shared" si="30"/>
        <v/>
      </c>
      <c r="AP104" s="2" t="str" cm="1">
        <f t="array" ref="AP104">IF(B104="","",SUMPRODUCT(($D$1:$AB$4=$AP$4)*D104:AB104))</f>
        <v/>
      </c>
      <c r="AQ104" s="15" t="str">
        <f t="shared" si="31"/>
        <v/>
      </c>
      <c r="AR104" s="2" t="str" cm="1">
        <f t="array" ref="AR104">IF(B104="","",SUMPRODUCT(($D$1:$AB$4=$AR$4)*D104:AB104))</f>
        <v/>
      </c>
      <c r="AS104" s="15" t="str">
        <f t="shared" si="32"/>
        <v/>
      </c>
      <c r="AT104" s="2" t="str" cm="1">
        <f t="array" ref="AT104">IF(B104="","",SUMPRODUCT(($D$1:$AB$4=$AT$4)*$D104:$AB104))</f>
        <v/>
      </c>
      <c r="AU104" s="15" t="str">
        <f t="shared" si="33"/>
        <v/>
      </c>
      <c r="AV104" s="2" t="str" cm="1">
        <f t="array" ref="AV104">IF(B104="","",SUMPRODUCT(($D$1:$AB$4=$AV$4)*$D104:$AB104))</f>
        <v/>
      </c>
      <c r="AW104" s="15" t="str">
        <f t="shared" si="34"/>
        <v/>
      </c>
      <c r="AX104" s="2" t="str" cm="1">
        <f t="array" ref="AX104">IF(B104="","",SUMPRODUCT(($D$1:$AB$4=$AX$4)*$D104:$AB104))</f>
        <v/>
      </c>
      <c r="AY104" s="15" t="str">
        <f t="shared" si="35"/>
        <v/>
      </c>
      <c r="AZ104" s="2" t="str" cm="1">
        <f t="array" ref="AZ104">IF(B104="","",SUMPRODUCT(($D$1:$AB$4=$AZ$4)*$D104:$AB104))</f>
        <v/>
      </c>
      <c r="BA104" s="15" t="str">
        <f t="shared" si="36"/>
        <v/>
      </c>
      <c r="BB104" s="2" t="str" cm="1">
        <f t="array" ref="BB104">IF(B104="","",SUMPRODUCT(($D$1:$AB$4=$BB$4)*$D104:$AB104))</f>
        <v/>
      </c>
      <c r="BC104" s="15" t="str">
        <f t="shared" si="37"/>
        <v/>
      </c>
      <c r="BD104" s="2" t="str" cm="1">
        <f t="array" ref="BD104">IF(B104="","",SUMPRODUCT(($D$1:$AB$4=$BD$4)*$D104:$AB104))</f>
        <v/>
      </c>
      <c r="BE104" s="15" t="str">
        <f t="shared" si="38"/>
        <v/>
      </c>
      <c r="BF104" s="2" t="str" cm="1">
        <f t="array" ref="BF104">IF(B104="","",SUMPRODUCT(($D$1:$AB$4=$BF$4)*$D104:$AB104))</f>
        <v/>
      </c>
      <c r="BG104" s="15" t="str">
        <f t="shared" si="39"/>
        <v/>
      </c>
      <c r="BH104" s="2" t="str" cm="1">
        <f t="array" ref="BH104">IF(B104="","",SUMPRODUCT(($D$1:$AB$4=$BH$4)*$D104:$AB104))</f>
        <v/>
      </c>
      <c r="BI104" s="15" t="str">
        <f t="shared" si="40"/>
        <v/>
      </c>
      <c r="BJ104" s="2" t="str" cm="1">
        <f t="array" ref="BJ104">IF(B104="","",SUMPRODUCT(($D$1:$AB$4=$BJ$4)*$D104:$AB104))</f>
        <v/>
      </c>
      <c r="BK104" s="15" t="str">
        <f t="shared" si="41"/>
        <v/>
      </c>
      <c r="BL104" s="2" t="str" cm="1">
        <f t="array" ref="BL104">IF(B104="","",SUMPRODUCT(($D$1:$AB$4=$BL$4)*$D104:$AB104))</f>
        <v/>
      </c>
      <c r="BM104" s="15" t="str">
        <f t="shared" si="42"/>
        <v/>
      </c>
      <c r="BN104" s="2" t="str" cm="1">
        <f t="array" ref="BN104">IF(B104="","",SUMPRODUCT(($D$1:$AB$4=$BN$4)*$D104:$AB104))</f>
        <v/>
      </c>
      <c r="BO104" s="15" t="str">
        <f t="shared" si="43"/>
        <v/>
      </c>
      <c r="BP104" s="2" t="str" cm="1">
        <f t="array" ref="BP104">IF(B104="","",SUMPRODUCT(($D$1:$AB$4=$BP$4)*$D104:$AB104))</f>
        <v/>
      </c>
      <c r="BQ104" s="15" t="str">
        <f t="shared" si="44"/>
        <v/>
      </c>
      <c r="BR104" s="2" t="str" cm="1">
        <f t="array" ref="BR104">IF(B104="","",SUMPRODUCT(($D$1:$AB$4=$BR$4)*$D104:$AB104))</f>
        <v/>
      </c>
      <c r="BS104" s="15" t="str">
        <f t="shared" si="45"/>
        <v/>
      </c>
      <c r="BT104" s="2" t="str" cm="1">
        <f t="array" ref="BT104">IF(B104="","",SUMPRODUCT(($D$1:$AB$4=$BT$4)*$D104:$AB104))</f>
        <v/>
      </c>
      <c r="BU104" s="15" t="str">
        <f t="shared" si="46"/>
        <v/>
      </c>
      <c r="BV104" s="2" t="str" cm="1">
        <f t="array" ref="BV104">IF(B104="","",SUMPRODUCT(($D$1:$AB$4=$BV$4)*$D104:$AB104))</f>
        <v/>
      </c>
      <c r="BW104" s="15" t="str">
        <f t="shared" si="47"/>
        <v/>
      </c>
      <c r="BX104" s="2" t="str" cm="1">
        <f t="array" ref="BX104">IF(B104="","",SUMPRODUCT(($D$1:$AB$4=$BX$4)*$D104:$AB104))</f>
        <v/>
      </c>
      <c r="BY104" s="15" t="str">
        <f t="shared" si="48"/>
        <v/>
      </c>
      <c r="BZ104" s="2" t="str" cm="1">
        <f t="array" ref="BZ104">IF(B104="","",SUMPRODUCT(($D$1:$AB$4=$BZ$4)*$D104:$AB104))</f>
        <v/>
      </c>
      <c r="CA104" s="15" t="str">
        <f t="shared" si="49"/>
        <v/>
      </c>
      <c r="CB104" s="2" t="str" cm="1">
        <f t="array" ref="CB104">IF(B104="","",SUMPRODUCT(($D$1:$AB$4=$CB$4)*$D104:$AB104))</f>
        <v/>
      </c>
      <c r="CC104" s="15" t="str">
        <f t="shared" si="50"/>
        <v/>
      </c>
      <c r="CD104" s="2" t="str" cm="1">
        <f t="array" ref="CD104">IF(B104="","",SUMPRODUCT(($D$1:$AB$4=$CD$4)*$D104:$AB104))</f>
        <v/>
      </c>
      <c r="CE104" s="15" t="str">
        <f t="shared" si="51"/>
        <v/>
      </c>
      <c r="CF104" s="2" t="str" cm="1">
        <f t="array" ref="CF104">IF(B104="","",SUMPRODUCT(($D$1:$AB$4=$CF$4)*$D104:$AB104))</f>
        <v/>
      </c>
      <c r="CG104" s="15" t="str">
        <f t="shared" si="52"/>
        <v/>
      </c>
      <c r="CH104" s="2" t="str" cm="1">
        <f t="array" ref="CH104">IF(B104="","",SUMPRODUCT(($D$1:$AB$4=$CH$4)*$D104:$AB104))</f>
        <v/>
      </c>
      <c r="CI104" s="15" t="str">
        <f t="shared" si="53"/>
        <v/>
      </c>
    </row>
    <row r="105" spans="1:87">
      <c r="A105" s="7">
        <v>100</v>
      </c>
      <c r="D105" s="97"/>
      <c r="E105" s="86"/>
      <c r="F105" s="86"/>
      <c r="G105" s="86"/>
      <c r="H105" s="86"/>
      <c r="I105" s="98"/>
      <c r="J105" s="102"/>
      <c r="K105" s="87"/>
      <c r="L105" s="87"/>
      <c r="M105" s="87"/>
      <c r="N105" s="87"/>
      <c r="O105" s="103"/>
      <c r="P105" s="107"/>
      <c r="Q105" s="88"/>
      <c r="R105" s="88"/>
      <c r="S105" s="88"/>
      <c r="T105" s="88"/>
      <c r="U105" s="108"/>
      <c r="V105" s="113"/>
      <c r="W105" s="89"/>
      <c r="X105" s="89"/>
      <c r="Y105" s="89"/>
      <c r="Z105" s="89"/>
      <c r="AA105" s="89"/>
      <c r="AB105" s="169"/>
      <c r="AC105" s="171" t="str">
        <f t="shared" si="54"/>
        <v/>
      </c>
      <c r="AD105" s="172" t="str">
        <f t="shared" si="28"/>
        <v/>
      </c>
      <c r="AL105" s="2" t="str" cm="1">
        <f t="array" ref="AL105">IF(B105="","",SUMPRODUCT(($D$1:$AB$4=$AL$4)*D105:AB105))</f>
        <v/>
      </c>
      <c r="AM105" s="15" t="str">
        <f t="shared" si="29"/>
        <v/>
      </c>
      <c r="AN105" s="2" t="str" cm="1">
        <f t="array" ref="AN105">IF(B105="","",SUMPRODUCT(($D$1:$AB$4=$AN$4)*D105:AB105))</f>
        <v/>
      </c>
      <c r="AO105" s="15" t="str">
        <f t="shared" si="30"/>
        <v/>
      </c>
      <c r="AP105" s="2" t="str" cm="1">
        <f t="array" ref="AP105">IF(B105="","",SUMPRODUCT(($D$1:$AB$4=$AP$4)*D105:AB105))</f>
        <v/>
      </c>
      <c r="AQ105" s="15" t="str">
        <f t="shared" si="31"/>
        <v/>
      </c>
      <c r="AR105" s="2" t="str" cm="1">
        <f t="array" ref="AR105">IF(B105="","",SUMPRODUCT(($D$1:$AB$4=$AR$4)*D105:AB105))</f>
        <v/>
      </c>
      <c r="AS105" s="15" t="str">
        <f t="shared" si="32"/>
        <v/>
      </c>
      <c r="AT105" s="2" t="str" cm="1">
        <f t="array" ref="AT105">IF(B105="","",SUMPRODUCT(($D$1:$AB$4=$AT$4)*$D105:$AB105))</f>
        <v/>
      </c>
      <c r="AU105" s="15" t="str">
        <f t="shared" si="33"/>
        <v/>
      </c>
      <c r="AV105" s="2" t="str" cm="1">
        <f t="array" ref="AV105">IF(B105="","",SUMPRODUCT(($D$1:$AB$4=$AV$4)*$D105:$AB105))</f>
        <v/>
      </c>
      <c r="AW105" s="15" t="str">
        <f t="shared" si="34"/>
        <v/>
      </c>
      <c r="AX105" s="2" t="str" cm="1">
        <f t="array" ref="AX105">IF(B105="","",SUMPRODUCT(($D$1:$AB$4=$AX$4)*$D105:$AB105))</f>
        <v/>
      </c>
      <c r="AY105" s="15" t="str">
        <f t="shared" si="35"/>
        <v/>
      </c>
      <c r="AZ105" s="2" t="str" cm="1">
        <f t="array" ref="AZ105">IF(B105="","",SUMPRODUCT(($D$1:$AB$4=$AZ$4)*$D105:$AB105))</f>
        <v/>
      </c>
      <c r="BA105" s="15" t="str">
        <f t="shared" si="36"/>
        <v/>
      </c>
      <c r="BB105" s="2" t="str" cm="1">
        <f t="array" ref="BB105">IF(B105="","",SUMPRODUCT(($D$1:$AB$4=$BB$4)*$D105:$AB105))</f>
        <v/>
      </c>
      <c r="BC105" s="15" t="str">
        <f t="shared" si="37"/>
        <v/>
      </c>
      <c r="BD105" s="2" t="str" cm="1">
        <f t="array" ref="BD105">IF(B105="","",SUMPRODUCT(($D$1:$AB$4=$BD$4)*$D105:$AB105))</f>
        <v/>
      </c>
      <c r="BE105" s="15" t="str">
        <f t="shared" si="38"/>
        <v/>
      </c>
      <c r="BF105" s="2" t="str" cm="1">
        <f t="array" ref="BF105">IF(B105="","",SUMPRODUCT(($D$1:$AB$4=$BF$4)*$D105:$AB105))</f>
        <v/>
      </c>
      <c r="BG105" s="15" t="str">
        <f t="shared" si="39"/>
        <v/>
      </c>
      <c r="BH105" s="2" t="str" cm="1">
        <f t="array" ref="BH105">IF(B105="","",SUMPRODUCT(($D$1:$AB$4=$BH$4)*$D105:$AB105))</f>
        <v/>
      </c>
      <c r="BI105" s="15" t="str">
        <f t="shared" si="40"/>
        <v/>
      </c>
      <c r="BJ105" s="2" t="str" cm="1">
        <f t="array" ref="BJ105">IF(B105="","",SUMPRODUCT(($D$1:$AB$4=$BJ$4)*$D105:$AB105))</f>
        <v/>
      </c>
      <c r="BK105" s="15" t="str">
        <f t="shared" si="41"/>
        <v/>
      </c>
      <c r="BL105" s="2" t="str" cm="1">
        <f t="array" ref="BL105">IF(B105="","",SUMPRODUCT(($D$1:$AB$4=$BL$4)*$D105:$AB105))</f>
        <v/>
      </c>
      <c r="BM105" s="15" t="str">
        <f t="shared" si="42"/>
        <v/>
      </c>
      <c r="BN105" s="2" t="str" cm="1">
        <f t="array" ref="BN105">IF(B105="","",SUMPRODUCT(($D$1:$AB$4=$BN$4)*$D105:$AB105))</f>
        <v/>
      </c>
      <c r="BO105" s="15" t="str">
        <f t="shared" si="43"/>
        <v/>
      </c>
      <c r="BP105" s="2" t="str" cm="1">
        <f t="array" ref="BP105">IF(B105="","",SUMPRODUCT(($D$1:$AB$4=$BP$4)*$D105:$AB105))</f>
        <v/>
      </c>
      <c r="BQ105" s="15" t="str">
        <f t="shared" si="44"/>
        <v/>
      </c>
      <c r="BR105" s="2" t="str" cm="1">
        <f t="array" ref="BR105">IF(B105="","",SUMPRODUCT(($D$1:$AB$4=$BR$4)*$D105:$AB105))</f>
        <v/>
      </c>
      <c r="BS105" s="15" t="str">
        <f t="shared" si="45"/>
        <v/>
      </c>
      <c r="BT105" s="2" t="str" cm="1">
        <f t="array" ref="BT105">IF(B105="","",SUMPRODUCT(($D$1:$AB$4=$BT$4)*$D105:$AB105))</f>
        <v/>
      </c>
      <c r="BU105" s="15" t="str">
        <f t="shared" si="46"/>
        <v/>
      </c>
      <c r="BV105" s="2" t="str" cm="1">
        <f t="array" ref="BV105">IF(B105="","",SUMPRODUCT(($D$1:$AB$4=$BV$4)*$D105:$AB105))</f>
        <v/>
      </c>
      <c r="BW105" s="15" t="str">
        <f t="shared" si="47"/>
        <v/>
      </c>
      <c r="BX105" s="2" t="str" cm="1">
        <f t="array" ref="BX105">IF(B105="","",SUMPRODUCT(($D$1:$AB$4=$BX$4)*$D105:$AB105))</f>
        <v/>
      </c>
      <c r="BY105" s="15" t="str">
        <f t="shared" si="48"/>
        <v/>
      </c>
      <c r="BZ105" s="2" t="str" cm="1">
        <f t="array" ref="BZ105">IF(B105="","",SUMPRODUCT(($D$1:$AB$4=$BZ$4)*$D105:$AB105))</f>
        <v/>
      </c>
      <c r="CA105" s="15" t="str">
        <f t="shared" si="49"/>
        <v/>
      </c>
      <c r="CB105" s="2" t="str" cm="1">
        <f t="array" ref="CB105">IF(B105="","",SUMPRODUCT(($D$1:$AB$4=$CB$4)*$D105:$AB105))</f>
        <v/>
      </c>
      <c r="CC105" s="15" t="str">
        <f t="shared" si="50"/>
        <v/>
      </c>
      <c r="CD105" s="2" t="str" cm="1">
        <f t="array" ref="CD105">IF(B105="","",SUMPRODUCT(($D$1:$AB$4=$CD$4)*$D105:$AB105))</f>
        <v/>
      </c>
      <c r="CE105" s="15" t="str">
        <f t="shared" si="51"/>
        <v/>
      </c>
      <c r="CF105" s="2" t="str" cm="1">
        <f t="array" ref="CF105">IF(B105="","",SUMPRODUCT(($D$1:$AB$4=$CF$4)*$D105:$AB105))</f>
        <v/>
      </c>
      <c r="CG105" s="15" t="str">
        <f t="shared" si="52"/>
        <v/>
      </c>
      <c r="CH105" s="2" t="str" cm="1">
        <f t="array" ref="CH105">IF(B105="","",SUMPRODUCT(($D$1:$AB$4=$CH$4)*$D105:$AB105))</f>
        <v/>
      </c>
      <c r="CI105" s="15" t="str">
        <f t="shared" si="53"/>
        <v/>
      </c>
    </row>
    <row r="106" spans="1:87">
      <c r="A106" s="6">
        <v>101</v>
      </c>
      <c r="D106" s="97"/>
      <c r="E106" s="86"/>
      <c r="F106" s="86"/>
      <c r="G106" s="86"/>
      <c r="H106" s="86"/>
      <c r="I106" s="98"/>
      <c r="J106" s="102"/>
      <c r="K106" s="87"/>
      <c r="L106" s="87"/>
      <c r="M106" s="87"/>
      <c r="N106" s="87"/>
      <c r="O106" s="103"/>
      <c r="P106" s="107"/>
      <c r="Q106" s="88"/>
      <c r="R106" s="88"/>
      <c r="S106" s="88"/>
      <c r="T106" s="88"/>
      <c r="U106" s="108"/>
      <c r="V106" s="113"/>
      <c r="W106" s="89"/>
      <c r="X106" s="89"/>
      <c r="Y106" s="89"/>
      <c r="Z106" s="89"/>
      <c r="AA106" s="89"/>
      <c r="AB106" s="169"/>
      <c r="AC106" s="171" t="str">
        <f t="shared" si="54"/>
        <v/>
      </c>
      <c r="AD106" s="172" t="str">
        <f t="shared" si="28"/>
        <v/>
      </c>
      <c r="AL106" s="2" t="str" cm="1">
        <f t="array" ref="AL106">IF(B106="","",SUMPRODUCT(($D$1:$AB$4=$AL$4)*D106:AB106))</f>
        <v/>
      </c>
      <c r="AM106" s="15" t="str">
        <f t="shared" si="29"/>
        <v/>
      </c>
      <c r="AN106" s="2" t="str" cm="1">
        <f t="array" ref="AN106">IF(B106="","",SUMPRODUCT(($D$1:$AB$4=$AN$4)*D106:AB106))</f>
        <v/>
      </c>
      <c r="AO106" s="15" t="str">
        <f t="shared" si="30"/>
        <v/>
      </c>
      <c r="AP106" s="2" t="str" cm="1">
        <f t="array" ref="AP106">IF(B106="","",SUMPRODUCT(($D$1:$AB$4=$AP$4)*D106:AB106))</f>
        <v/>
      </c>
      <c r="AQ106" s="15" t="str">
        <f t="shared" si="31"/>
        <v/>
      </c>
      <c r="AR106" s="2" t="str" cm="1">
        <f t="array" ref="AR106">IF(B106="","",SUMPRODUCT(($D$1:$AB$4=$AR$4)*D106:AB106))</f>
        <v/>
      </c>
      <c r="AS106" s="15" t="str">
        <f t="shared" si="32"/>
        <v/>
      </c>
      <c r="AT106" s="2" t="str" cm="1">
        <f t="array" ref="AT106">IF(B106="","",SUMPRODUCT(($D$1:$AB$4=$AT$4)*$D106:$AB106))</f>
        <v/>
      </c>
      <c r="AU106" s="15" t="str">
        <f t="shared" si="33"/>
        <v/>
      </c>
      <c r="AV106" s="2" t="str" cm="1">
        <f t="array" ref="AV106">IF(B106="","",SUMPRODUCT(($D$1:$AB$4=$AV$4)*$D106:$AB106))</f>
        <v/>
      </c>
      <c r="AW106" s="15" t="str">
        <f t="shared" si="34"/>
        <v/>
      </c>
      <c r="AX106" s="2" t="str" cm="1">
        <f t="array" ref="AX106">IF(B106="","",SUMPRODUCT(($D$1:$AB$4=$AX$4)*$D106:$AB106))</f>
        <v/>
      </c>
      <c r="AY106" s="15" t="str">
        <f t="shared" si="35"/>
        <v/>
      </c>
      <c r="AZ106" s="2" t="str" cm="1">
        <f t="array" ref="AZ106">IF(B106="","",SUMPRODUCT(($D$1:$AB$4=$AZ$4)*$D106:$AB106))</f>
        <v/>
      </c>
      <c r="BA106" s="15" t="str">
        <f t="shared" si="36"/>
        <v/>
      </c>
      <c r="BB106" s="2" t="str" cm="1">
        <f t="array" ref="BB106">IF(B106="","",SUMPRODUCT(($D$1:$AB$4=$BB$4)*$D106:$AB106))</f>
        <v/>
      </c>
      <c r="BC106" s="15" t="str">
        <f t="shared" si="37"/>
        <v/>
      </c>
      <c r="BD106" s="2" t="str" cm="1">
        <f t="array" ref="BD106">IF(B106="","",SUMPRODUCT(($D$1:$AB$4=$BD$4)*$D106:$AB106))</f>
        <v/>
      </c>
      <c r="BE106" s="15" t="str">
        <f t="shared" si="38"/>
        <v/>
      </c>
      <c r="BF106" s="2" t="str" cm="1">
        <f t="array" ref="BF106">IF(B106="","",SUMPRODUCT(($D$1:$AB$4=$BF$4)*$D106:$AB106))</f>
        <v/>
      </c>
      <c r="BG106" s="15" t="str">
        <f t="shared" si="39"/>
        <v/>
      </c>
      <c r="BH106" s="2" t="str" cm="1">
        <f t="array" ref="BH106">IF(B106="","",SUMPRODUCT(($D$1:$AB$4=$BH$4)*$D106:$AB106))</f>
        <v/>
      </c>
      <c r="BI106" s="15" t="str">
        <f t="shared" si="40"/>
        <v/>
      </c>
      <c r="BJ106" s="2" t="str" cm="1">
        <f t="array" ref="BJ106">IF(B106="","",SUMPRODUCT(($D$1:$AB$4=$BJ$4)*$D106:$AB106))</f>
        <v/>
      </c>
      <c r="BK106" s="15" t="str">
        <f t="shared" si="41"/>
        <v/>
      </c>
      <c r="BL106" s="2" t="str" cm="1">
        <f t="array" ref="BL106">IF(B106="","",SUMPRODUCT(($D$1:$AB$4=$BL$4)*$D106:$AB106))</f>
        <v/>
      </c>
      <c r="BM106" s="15" t="str">
        <f t="shared" si="42"/>
        <v/>
      </c>
      <c r="BN106" s="2" t="str" cm="1">
        <f t="array" ref="BN106">IF(B106="","",SUMPRODUCT(($D$1:$AB$4=$BN$4)*$D106:$AB106))</f>
        <v/>
      </c>
      <c r="BO106" s="15" t="str">
        <f t="shared" si="43"/>
        <v/>
      </c>
      <c r="BP106" s="2" t="str" cm="1">
        <f t="array" ref="BP106">IF(B106="","",SUMPRODUCT(($D$1:$AB$4=$BP$4)*$D106:$AB106))</f>
        <v/>
      </c>
      <c r="BQ106" s="15" t="str">
        <f t="shared" si="44"/>
        <v/>
      </c>
      <c r="BR106" s="2" t="str" cm="1">
        <f t="array" ref="BR106">IF(B106="","",SUMPRODUCT(($D$1:$AB$4=$BR$4)*$D106:$AB106))</f>
        <v/>
      </c>
      <c r="BS106" s="15" t="str">
        <f t="shared" si="45"/>
        <v/>
      </c>
      <c r="BT106" s="2" t="str" cm="1">
        <f t="array" ref="BT106">IF(B106="","",SUMPRODUCT(($D$1:$AB$4=$BT$4)*$D106:$AB106))</f>
        <v/>
      </c>
      <c r="BU106" s="15" t="str">
        <f t="shared" si="46"/>
        <v/>
      </c>
      <c r="BV106" s="2" t="str" cm="1">
        <f t="array" ref="BV106">IF(B106="","",SUMPRODUCT(($D$1:$AB$4=$BV$4)*$D106:$AB106))</f>
        <v/>
      </c>
      <c r="BW106" s="15" t="str">
        <f t="shared" si="47"/>
        <v/>
      </c>
      <c r="BX106" s="2" t="str" cm="1">
        <f t="array" ref="BX106">IF(B106="","",SUMPRODUCT(($D$1:$AB$4=$BX$4)*$D106:$AB106))</f>
        <v/>
      </c>
      <c r="BY106" s="15" t="str">
        <f t="shared" si="48"/>
        <v/>
      </c>
      <c r="BZ106" s="2" t="str" cm="1">
        <f t="array" ref="BZ106">IF(B106="","",SUMPRODUCT(($D$1:$AB$4=$BZ$4)*$D106:$AB106))</f>
        <v/>
      </c>
      <c r="CA106" s="15" t="str">
        <f t="shared" si="49"/>
        <v/>
      </c>
      <c r="CB106" s="2" t="str" cm="1">
        <f t="array" ref="CB106">IF(B106="","",SUMPRODUCT(($D$1:$AB$4=$CB$4)*$D106:$AB106))</f>
        <v/>
      </c>
      <c r="CC106" s="15" t="str">
        <f t="shared" si="50"/>
        <v/>
      </c>
      <c r="CD106" s="2" t="str" cm="1">
        <f t="array" ref="CD106">IF(B106="","",SUMPRODUCT(($D$1:$AB$4=$CD$4)*$D106:$AB106))</f>
        <v/>
      </c>
      <c r="CE106" s="15" t="str">
        <f t="shared" si="51"/>
        <v/>
      </c>
      <c r="CF106" s="2" t="str" cm="1">
        <f t="array" ref="CF106">IF(B106="","",SUMPRODUCT(($D$1:$AB$4=$CF$4)*$D106:$AB106))</f>
        <v/>
      </c>
      <c r="CG106" s="15" t="str">
        <f t="shared" si="52"/>
        <v/>
      </c>
      <c r="CH106" s="2" t="str" cm="1">
        <f t="array" ref="CH106">IF(B106="","",SUMPRODUCT(($D$1:$AB$4=$CH$4)*$D106:$AB106))</f>
        <v/>
      </c>
      <c r="CI106" s="15" t="str">
        <f t="shared" si="53"/>
        <v/>
      </c>
    </row>
    <row r="107" spans="1:87">
      <c r="A107" s="7">
        <v>102</v>
      </c>
      <c r="D107" s="97"/>
      <c r="E107" s="86"/>
      <c r="F107" s="86"/>
      <c r="G107" s="86"/>
      <c r="H107" s="86"/>
      <c r="I107" s="98"/>
      <c r="J107" s="102"/>
      <c r="K107" s="87"/>
      <c r="L107" s="87"/>
      <c r="M107" s="87"/>
      <c r="N107" s="87"/>
      <c r="O107" s="103"/>
      <c r="P107" s="107"/>
      <c r="Q107" s="88"/>
      <c r="R107" s="88"/>
      <c r="S107" s="88"/>
      <c r="T107" s="88"/>
      <c r="U107" s="108"/>
      <c r="V107" s="113"/>
      <c r="W107" s="89"/>
      <c r="X107" s="89"/>
      <c r="Y107" s="89"/>
      <c r="Z107" s="89"/>
      <c r="AA107" s="89"/>
      <c r="AB107" s="169"/>
      <c r="AC107" s="171" t="str">
        <f t="shared" si="54"/>
        <v/>
      </c>
      <c r="AD107" s="172" t="str">
        <f t="shared" si="28"/>
        <v/>
      </c>
      <c r="AL107" s="2" t="str" cm="1">
        <f t="array" ref="AL107">IF(B107="","",SUMPRODUCT(($D$1:$AB$4=$AL$4)*D107:AB107))</f>
        <v/>
      </c>
      <c r="AM107" s="15" t="str">
        <f t="shared" si="29"/>
        <v/>
      </c>
      <c r="AN107" s="2" t="str" cm="1">
        <f t="array" ref="AN107">IF(B107="","",SUMPRODUCT(($D$1:$AB$4=$AN$4)*D107:AB107))</f>
        <v/>
      </c>
      <c r="AO107" s="15" t="str">
        <f t="shared" si="30"/>
        <v/>
      </c>
      <c r="AP107" s="2" t="str" cm="1">
        <f t="array" ref="AP107">IF(B107="","",SUMPRODUCT(($D$1:$AB$4=$AP$4)*D107:AB107))</f>
        <v/>
      </c>
      <c r="AQ107" s="15" t="str">
        <f t="shared" si="31"/>
        <v/>
      </c>
      <c r="AR107" s="2" t="str" cm="1">
        <f t="array" ref="AR107">IF(B107="","",SUMPRODUCT(($D$1:$AB$4=$AR$4)*D107:AB107))</f>
        <v/>
      </c>
      <c r="AS107" s="15" t="str">
        <f t="shared" si="32"/>
        <v/>
      </c>
      <c r="AT107" s="2" t="str" cm="1">
        <f t="array" ref="AT107">IF(B107="","",SUMPRODUCT(($D$1:$AB$4=$AT$4)*$D107:$AB107))</f>
        <v/>
      </c>
      <c r="AU107" s="15" t="str">
        <f t="shared" si="33"/>
        <v/>
      </c>
      <c r="AV107" s="2" t="str" cm="1">
        <f t="array" ref="AV107">IF(B107="","",SUMPRODUCT(($D$1:$AB$4=$AV$4)*$D107:$AB107))</f>
        <v/>
      </c>
      <c r="AW107" s="15" t="str">
        <f t="shared" si="34"/>
        <v/>
      </c>
      <c r="AX107" s="2" t="str" cm="1">
        <f t="array" ref="AX107">IF(B107="","",SUMPRODUCT(($D$1:$AB$4=$AX$4)*$D107:$AB107))</f>
        <v/>
      </c>
      <c r="AY107" s="15" t="str">
        <f t="shared" si="35"/>
        <v/>
      </c>
      <c r="AZ107" s="2" t="str" cm="1">
        <f t="array" ref="AZ107">IF(B107="","",SUMPRODUCT(($D$1:$AB$4=$AZ$4)*$D107:$AB107))</f>
        <v/>
      </c>
      <c r="BA107" s="15" t="str">
        <f t="shared" si="36"/>
        <v/>
      </c>
      <c r="BB107" s="2" t="str" cm="1">
        <f t="array" ref="BB107">IF(B107="","",SUMPRODUCT(($D$1:$AB$4=$BB$4)*$D107:$AB107))</f>
        <v/>
      </c>
      <c r="BC107" s="15" t="str">
        <f t="shared" si="37"/>
        <v/>
      </c>
      <c r="BD107" s="2" t="str" cm="1">
        <f t="array" ref="BD107">IF(B107="","",SUMPRODUCT(($D$1:$AB$4=$BD$4)*$D107:$AB107))</f>
        <v/>
      </c>
      <c r="BE107" s="15" t="str">
        <f t="shared" si="38"/>
        <v/>
      </c>
      <c r="BF107" s="2" t="str" cm="1">
        <f t="array" ref="BF107">IF(B107="","",SUMPRODUCT(($D$1:$AB$4=$BF$4)*$D107:$AB107))</f>
        <v/>
      </c>
      <c r="BG107" s="15" t="str">
        <f t="shared" si="39"/>
        <v/>
      </c>
      <c r="BH107" s="2" t="str" cm="1">
        <f t="array" ref="BH107">IF(B107="","",SUMPRODUCT(($D$1:$AB$4=$BH$4)*$D107:$AB107))</f>
        <v/>
      </c>
      <c r="BI107" s="15" t="str">
        <f t="shared" si="40"/>
        <v/>
      </c>
      <c r="BJ107" s="2" t="str" cm="1">
        <f t="array" ref="BJ107">IF(B107="","",SUMPRODUCT(($D$1:$AB$4=$BJ$4)*$D107:$AB107))</f>
        <v/>
      </c>
      <c r="BK107" s="15" t="str">
        <f t="shared" si="41"/>
        <v/>
      </c>
      <c r="BL107" s="2" t="str" cm="1">
        <f t="array" ref="BL107">IF(B107="","",SUMPRODUCT(($D$1:$AB$4=$BL$4)*$D107:$AB107))</f>
        <v/>
      </c>
      <c r="BM107" s="15" t="str">
        <f t="shared" si="42"/>
        <v/>
      </c>
      <c r="BN107" s="2" t="str" cm="1">
        <f t="array" ref="BN107">IF(B107="","",SUMPRODUCT(($D$1:$AB$4=$BN$4)*$D107:$AB107))</f>
        <v/>
      </c>
      <c r="BO107" s="15" t="str">
        <f t="shared" si="43"/>
        <v/>
      </c>
      <c r="BP107" s="2" t="str" cm="1">
        <f t="array" ref="BP107">IF(B107="","",SUMPRODUCT(($D$1:$AB$4=$BP$4)*$D107:$AB107))</f>
        <v/>
      </c>
      <c r="BQ107" s="15" t="str">
        <f t="shared" si="44"/>
        <v/>
      </c>
      <c r="BR107" s="2" t="str" cm="1">
        <f t="array" ref="BR107">IF(B107="","",SUMPRODUCT(($D$1:$AB$4=$BR$4)*$D107:$AB107))</f>
        <v/>
      </c>
      <c r="BS107" s="15" t="str">
        <f t="shared" si="45"/>
        <v/>
      </c>
      <c r="BT107" s="2" t="str" cm="1">
        <f t="array" ref="BT107">IF(B107="","",SUMPRODUCT(($D$1:$AB$4=$BT$4)*$D107:$AB107))</f>
        <v/>
      </c>
      <c r="BU107" s="15" t="str">
        <f t="shared" si="46"/>
        <v/>
      </c>
      <c r="BV107" s="2" t="str" cm="1">
        <f t="array" ref="BV107">IF(B107="","",SUMPRODUCT(($D$1:$AB$4=$BV$4)*$D107:$AB107))</f>
        <v/>
      </c>
      <c r="BW107" s="15" t="str">
        <f t="shared" si="47"/>
        <v/>
      </c>
      <c r="BX107" s="2" t="str" cm="1">
        <f t="array" ref="BX107">IF(B107="","",SUMPRODUCT(($D$1:$AB$4=$BX$4)*$D107:$AB107))</f>
        <v/>
      </c>
      <c r="BY107" s="15" t="str">
        <f t="shared" si="48"/>
        <v/>
      </c>
      <c r="BZ107" s="2" t="str" cm="1">
        <f t="array" ref="BZ107">IF(B107="","",SUMPRODUCT(($D$1:$AB$4=$BZ$4)*$D107:$AB107))</f>
        <v/>
      </c>
      <c r="CA107" s="15" t="str">
        <f t="shared" si="49"/>
        <v/>
      </c>
      <c r="CB107" s="2" t="str" cm="1">
        <f t="array" ref="CB107">IF(B107="","",SUMPRODUCT(($D$1:$AB$4=$CB$4)*$D107:$AB107))</f>
        <v/>
      </c>
      <c r="CC107" s="15" t="str">
        <f t="shared" si="50"/>
        <v/>
      </c>
      <c r="CD107" s="2" t="str" cm="1">
        <f t="array" ref="CD107">IF(B107="","",SUMPRODUCT(($D$1:$AB$4=$CD$4)*$D107:$AB107))</f>
        <v/>
      </c>
      <c r="CE107" s="15" t="str">
        <f t="shared" si="51"/>
        <v/>
      </c>
      <c r="CF107" s="2" t="str" cm="1">
        <f t="array" ref="CF107">IF(B107="","",SUMPRODUCT(($D$1:$AB$4=$CF$4)*$D107:$AB107))</f>
        <v/>
      </c>
      <c r="CG107" s="15" t="str">
        <f t="shared" si="52"/>
        <v/>
      </c>
      <c r="CH107" s="2" t="str" cm="1">
        <f t="array" ref="CH107">IF(B107="","",SUMPRODUCT(($D$1:$AB$4=$CH$4)*$D107:$AB107))</f>
        <v/>
      </c>
      <c r="CI107" s="15" t="str">
        <f t="shared" si="53"/>
        <v/>
      </c>
    </row>
    <row r="108" spans="1:87">
      <c r="A108" s="6">
        <v>103</v>
      </c>
      <c r="D108" s="97"/>
      <c r="E108" s="86"/>
      <c r="F108" s="86"/>
      <c r="G108" s="86"/>
      <c r="H108" s="86"/>
      <c r="I108" s="98"/>
      <c r="J108" s="102"/>
      <c r="K108" s="87"/>
      <c r="L108" s="87"/>
      <c r="M108" s="87"/>
      <c r="N108" s="87"/>
      <c r="O108" s="103"/>
      <c r="P108" s="107"/>
      <c r="Q108" s="88"/>
      <c r="R108" s="88"/>
      <c r="S108" s="88"/>
      <c r="T108" s="88"/>
      <c r="U108" s="108"/>
      <c r="V108" s="113"/>
      <c r="W108" s="89"/>
      <c r="X108" s="89"/>
      <c r="Y108" s="89"/>
      <c r="Z108" s="89"/>
      <c r="AA108" s="89"/>
      <c r="AB108" s="169"/>
      <c r="AC108" s="171" t="str">
        <f t="shared" si="54"/>
        <v/>
      </c>
      <c r="AD108" s="172" t="str">
        <f t="shared" si="28"/>
        <v/>
      </c>
      <c r="AL108" s="2" t="str" cm="1">
        <f t="array" ref="AL108">IF(B108="","",SUMPRODUCT(($D$1:$AB$4=$AL$4)*D108:AB108))</f>
        <v/>
      </c>
      <c r="AM108" s="15" t="str">
        <f t="shared" si="29"/>
        <v/>
      </c>
      <c r="AN108" s="2" t="str" cm="1">
        <f t="array" ref="AN108">IF(B108="","",SUMPRODUCT(($D$1:$AB$4=$AN$4)*D108:AB108))</f>
        <v/>
      </c>
      <c r="AO108" s="15" t="str">
        <f t="shared" si="30"/>
        <v/>
      </c>
      <c r="AP108" s="2" t="str" cm="1">
        <f t="array" ref="AP108">IF(B108="","",SUMPRODUCT(($D$1:$AB$4=$AP$4)*D108:AB108))</f>
        <v/>
      </c>
      <c r="AQ108" s="15" t="str">
        <f t="shared" si="31"/>
        <v/>
      </c>
      <c r="AR108" s="2" t="str" cm="1">
        <f t="array" ref="AR108">IF(B108="","",SUMPRODUCT(($D$1:$AB$4=$AR$4)*D108:AB108))</f>
        <v/>
      </c>
      <c r="AS108" s="15" t="str">
        <f t="shared" si="32"/>
        <v/>
      </c>
      <c r="AT108" s="2" t="str" cm="1">
        <f t="array" ref="AT108">IF(B108="","",SUMPRODUCT(($D$1:$AB$4=$AT$4)*$D108:$AB108))</f>
        <v/>
      </c>
      <c r="AU108" s="15" t="str">
        <f t="shared" si="33"/>
        <v/>
      </c>
      <c r="AV108" s="2" t="str" cm="1">
        <f t="array" ref="AV108">IF(B108="","",SUMPRODUCT(($D$1:$AB$4=$AV$4)*$D108:$AB108))</f>
        <v/>
      </c>
      <c r="AW108" s="15" t="str">
        <f t="shared" si="34"/>
        <v/>
      </c>
      <c r="AX108" s="2" t="str" cm="1">
        <f t="array" ref="AX108">IF(B108="","",SUMPRODUCT(($D$1:$AB$4=$AX$4)*$D108:$AB108))</f>
        <v/>
      </c>
      <c r="AY108" s="15" t="str">
        <f t="shared" si="35"/>
        <v/>
      </c>
      <c r="AZ108" s="2" t="str" cm="1">
        <f t="array" ref="AZ108">IF(B108="","",SUMPRODUCT(($D$1:$AB$4=$AZ$4)*$D108:$AB108))</f>
        <v/>
      </c>
      <c r="BA108" s="15" t="str">
        <f t="shared" si="36"/>
        <v/>
      </c>
      <c r="BB108" s="2" t="str" cm="1">
        <f t="array" ref="BB108">IF(B108="","",SUMPRODUCT(($D$1:$AB$4=$BB$4)*$D108:$AB108))</f>
        <v/>
      </c>
      <c r="BC108" s="15" t="str">
        <f t="shared" si="37"/>
        <v/>
      </c>
      <c r="BD108" s="2" t="str" cm="1">
        <f t="array" ref="BD108">IF(B108="","",SUMPRODUCT(($D$1:$AB$4=$BD$4)*$D108:$AB108))</f>
        <v/>
      </c>
      <c r="BE108" s="15" t="str">
        <f t="shared" si="38"/>
        <v/>
      </c>
      <c r="BF108" s="2" t="str" cm="1">
        <f t="array" ref="BF108">IF(B108="","",SUMPRODUCT(($D$1:$AB$4=$BF$4)*$D108:$AB108))</f>
        <v/>
      </c>
      <c r="BG108" s="15" t="str">
        <f t="shared" si="39"/>
        <v/>
      </c>
      <c r="BH108" s="2" t="str" cm="1">
        <f t="array" ref="BH108">IF(B108="","",SUMPRODUCT(($D$1:$AB$4=$BH$4)*$D108:$AB108))</f>
        <v/>
      </c>
      <c r="BI108" s="15" t="str">
        <f t="shared" si="40"/>
        <v/>
      </c>
      <c r="BJ108" s="2" t="str" cm="1">
        <f t="array" ref="BJ108">IF(B108="","",SUMPRODUCT(($D$1:$AB$4=$BJ$4)*$D108:$AB108))</f>
        <v/>
      </c>
      <c r="BK108" s="15" t="str">
        <f t="shared" si="41"/>
        <v/>
      </c>
      <c r="BL108" s="2" t="str" cm="1">
        <f t="array" ref="BL108">IF(B108="","",SUMPRODUCT(($D$1:$AB$4=$BL$4)*$D108:$AB108))</f>
        <v/>
      </c>
      <c r="BM108" s="15" t="str">
        <f t="shared" si="42"/>
        <v/>
      </c>
      <c r="BN108" s="2" t="str" cm="1">
        <f t="array" ref="BN108">IF(B108="","",SUMPRODUCT(($D$1:$AB$4=$BN$4)*$D108:$AB108))</f>
        <v/>
      </c>
      <c r="BO108" s="15" t="str">
        <f t="shared" si="43"/>
        <v/>
      </c>
      <c r="BP108" s="2" t="str" cm="1">
        <f t="array" ref="BP108">IF(B108="","",SUMPRODUCT(($D$1:$AB$4=$BP$4)*$D108:$AB108))</f>
        <v/>
      </c>
      <c r="BQ108" s="15" t="str">
        <f t="shared" si="44"/>
        <v/>
      </c>
      <c r="BR108" s="2" t="str" cm="1">
        <f t="array" ref="BR108">IF(B108="","",SUMPRODUCT(($D$1:$AB$4=$BR$4)*$D108:$AB108))</f>
        <v/>
      </c>
      <c r="BS108" s="15" t="str">
        <f t="shared" si="45"/>
        <v/>
      </c>
      <c r="BT108" s="2" t="str" cm="1">
        <f t="array" ref="BT108">IF(B108="","",SUMPRODUCT(($D$1:$AB$4=$BT$4)*$D108:$AB108))</f>
        <v/>
      </c>
      <c r="BU108" s="15" t="str">
        <f t="shared" si="46"/>
        <v/>
      </c>
      <c r="BV108" s="2" t="str" cm="1">
        <f t="array" ref="BV108">IF(B108="","",SUMPRODUCT(($D$1:$AB$4=$BV$4)*$D108:$AB108))</f>
        <v/>
      </c>
      <c r="BW108" s="15" t="str">
        <f t="shared" si="47"/>
        <v/>
      </c>
      <c r="BX108" s="2" t="str" cm="1">
        <f t="array" ref="BX108">IF(B108="","",SUMPRODUCT(($D$1:$AB$4=$BX$4)*$D108:$AB108))</f>
        <v/>
      </c>
      <c r="BY108" s="15" t="str">
        <f t="shared" si="48"/>
        <v/>
      </c>
      <c r="BZ108" s="2" t="str" cm="1">
        <f t="array" ref="BZ108">IF(B108="","",SUMPRODUCT(($D$1:$AB$4=$BZ$4)*$D108:$AB108))</f>
        <v/>
      </c>
      <c r="CA108" s="15" t="str">
        <f t="shared" si="49"/>
        <v/>
      </c>
      <c r="CB108" s="2" t="str" cm="1">
        <f t="array" ref="CB108">IF(B108="","",SUMPRODUCT(($D$1:$AB$4=$CB$4)*$D108:$AB108))</f>
        <v/>
      </c>
      <c r="CC108" s="15" t="str">
        <f t="shared" si="50"/>
        <v/>
      </c>
      <c r="CD108" s="2" t="str" cm="1">
        <f t="array" ref="CD108">IF(B108="","",SUMPRODUCT(($D$1:$AB$4=$CD$4)*$D108:$AB108))</f>
        <v/>
      </c>
      <c r="CE108" s="15" t="str">
        <f t="shared" si="51"/>
        <v/>
      </c>
      <c r="CF108" s="2" t="str" cm="1">
        <f t="array" ref="CF108">IF(B108="","",SUMPRODUCT(($D$1:$AB$4=$CF$4)*$D108:$AB108))</f>
        <v/>
      </c>
      <c r="CG108" s="15" t="str">
        <f t="shared" si="52"/>
        <v/>
      </c>
      <c r="CH108" s="2" t="str" cm="1">
        <f t="array" ref="CH108">IF(B108="","",SUMPRODUCT(($D$1:$AB$4=$CH$4)*$D108:$AB108))</f>
        <v/>
      </c>
      <c r="CI108" s="15" t="str">
        <f t="shared" si="53"/>
        <v/>
      </c>
    </row>
    <row r="109" spans="1:87">
      <c r="A109" s="7">
        <v>104</v>
      </c>
      <c r="D109" s="97"/>
      <c r="E109" s="86"/>
      <c r="F109" s="86"/>
      <c r="G109" s="86"/>
      <c r="H109" s="86"/>
      <c r="I109" s="98"/>
      <c r="J109" s="102"/>
      <c r="K109" s="87"/>
      <c r="L109" s="87"/>
      <c r="M109" s="87"/>
      <c r="N109" s="87"/>
      <c r="O109" s="103"/>
      <c r="P109" s="107"/>
      <c r="Q109" s="88"/>
      <c r="R109" s="88"/>
      <c r="S109" s="88"/>
      <c r="T109" s="88"/>
      <c r="U109" s="108"/>
      <c r="V109" s="113"/>
      <c r="W109" s="89"/>
      <c r="X109" s="89"/>
      <c r="Y109" s="89"/>
      <c r="Z109" s="89"/>
      <c r="AA109" s="89"/>
      <c r="AB109" s="169"/>
      <c r="AC109" s="171" t="str">
        <f t="shared" si="54"/>
        <v/>
      </c>
      <c r="AD109" s="172" t="str">
        <f t="shared" si="28"/>
        <v/>
      </c>
      <c r="AL109" s="2" t="str" cm="1">
        <f t="array" ref="AL109">IF(B109="","",SUMPRODUCT(($D$1:$AB$4=$AL$4)*D109:AB109))</f>
        <v/>
      </c>
      <c r="AM109" s="15" t="str">
        <f t="shared" si="29"/>
        <v/>
      </c>
      <c r="AN109" s="2" t="str" cm="1">
        <f t="array" ref="AN109">IF(B109="","",SUMPRODUCT(($D$1:$AB$4=$AN$4)*D109:AB109))</f>
        <v/>
      </c>
      <c r="AO109" s="15" t="str">
        <f t="shared" si="30"/>
        <v/>
      </c>
      <c r="AP109" s="2" t="str" cm="1">
        <f t="array" ref="AP109">IF(B109="","",SUMPRODUCT(($D$1:$AB$4=$AP$4)*D109:AB109))</f>
        <v/>
      </c>
      <c r="AQ109" s="15" t="str">
        <f t="shared" si="31"/>
        <v/>
      </c>
      <c r="AR109" s="2" t="str" cm="1">
        <f t="array" ref="AR109">IF(B109="","",SUMPRODUCT(($D$1:$AB$4=$AR$4)*D109:AB109))</f>
        <v/>
      </c>
      <c r="AS109" s="15" t="str">
        <f t="shared" si="32"/>
        <v/>
      </c>
      <c r="AT109" s="2" t="str" cm="1">
        <f t="array" ref="AT109">IF(B109="","",SUMPRODUCT(($D$1:$AB$4=$AT$4)*$D109:$AB109))</f>
        <v/>
      </c>
      <c r="AU109" s="15" t="str">
        <f t="shared" si="33"/>
        <v/>
      </c>
      <c r="AV109" s="2" t="str" cm="1">
        <f t="array" ref="AV109">IF(B109="","",SUMPRODUCT(($D$1:$AB$4=$AV$4)*$D109:$AB109))</f>
        <v/>
      </c>
      <c r="AW109" s="15" t="str">
        <f t="shared" si="34"/>
        <v/>
      </c>
      <c r="AX109" s="2" t="str" cm="1">
        <f t="array" ref="AX109">IF(B109="","",SUMPRODUCT(($D$1:$AB$4=$AX$4)*$D109:$AB109))</f>
        <v/>
      </c>
      <c r="AY109" s="15" t="str">
        <f t="shared" si="35"/>
        <v/>
      </c>
      <c r="AZ109" s="2" t="str" cm="1">
        <f t="array" ref="AZ109">IF(B109="","",SUMPRODUCT(($D$1:$AB$4=$AZ$4)*$D109:$AB109))</f>
        <v/>
      </c>
      <c r="BA109" s="15" t="str">
        <f t="shared" si="36"/>
        <v/>
      </c>
      <c r="BB109" s="2" t="str" cm="1">
        <f t="array" ref="BB109">IF(B109="","",SUMPRODUCT(($D$1:$AB$4=$BB$4)*$D109:$AB109))</f>
        <v/>
      </c>
      <c r="BC109" s="15" t="str">
        <f t="shared" si="37"/>
        <v/>
      </c>
      <c r="BD109" s="2" t="str" cm="1">
        <f t="array" ref="BD109">IF(B109="","",SUMPRODUCT(($D$1:$AB$4=$BD$4)*$D109:$AB109))</f>
        <v/>
      </c>
      <c r="BE109" s="15" t="str">
        <f t="shared" si="38"/>
        <v/>
      </c>
      <c r="BF109" s="2" t="str" cm="1">
        <f t="array" ref="BF109">IF(B109="","",SUMPRODUCT(($D$1:$AB$4=$BF$4)*$D109:$AB109))</f>
        <v/>
      </c>
      <c r="BG109" s="15" t="str">
        <f t="shared" si="39"/>
        <v/>
      </c>
      <c r="BH109" s="2" t="str" cm="1">
        <f t="array" ref="BH109">IF(B109="","",SUMPRODUCT(($D$1:$AB$4=$BH$4)*$D109:$AB109))</f>
        <v/>
      </c>
      <c r="BI109" s="15" t="str">
        <f t="shared" si="40"/>
        <v/>
      </c>
      <c r="BJ109" s="2" t="str" cm="1">
        <f t="array" ref="BJ109">IF(B109="","",SUMPRODUCT(($D$1:$AB$4=$BJ$4)*$D109:$AB109))</f>
        <v/>
      </c>
      <c r="BK109" s="15" t="str">
        <f t="shared" si="41"/>
        <v/>
      </c>
      <c r="BL109" s="2" t="str" cm="1">
        <f t="array" ref="BL109">IF(B109="","",SUMPRODUCT(($D$1:$AB$4=$BL$4)*$D109:$AB109))</f>
        <v/>
      </c>
      <c r="BM109" s="15" t="str">
        <f t="shared" si="42"/>
        <v/>
      </c>
      <c r="BN109" s="2" t="str" cm="1">
        <f t="array" ref="BN109">IF(B109="","",SUMPRODUCT(($D$1:$AB$4=$BN$4)*$D109:$AB109))</f>
        <v/>
      </c>
      <c r="BO109" s="15" t="str">
        <f t="shared" si="43"/>
        <v/>
      </c>
      <c r="BP109" s="2" t="str" cm="1">
        <f t="array" ref="BP109">IF(B109="","",SUMPRODUCT(($D$1:$AB$4=$BP$4)*$D109:$AB109))</f>
        <v/>
      </c>
      <c r="BQ109" s="15" t="str">
        <f t="shared" si="44"/>
        <v/>
      </c>
      <c r="BR109" s="2" t="str" cm="1">
        <f t="array" ref="BR109">IF(B109="","",SUMPRODUCT(($D$1:$AB$4=$BR$4)*$D109:$AB109))</f>
        <v/>
      </c>
      <c r="BS109" s="15" t="str">
        <f t="shared" si="45"/>
        <v/>
      </c>
      <c r="BT109" s="2" t="str" cm="1">
        <f t="array" ref="BT109">IF(B109="","",SUMPRODUCT(($D$1:$AB$4=$BT$4)*$D109:$AB109))</f>
        <v/>
      </c>
      <c r="BU109" s="15" t="str">
        <f t="shared" si="46"/>
        <v/>
      </c>
      <c r="BV109" s="2" t="str" cm="1">
        <f t="array" ref="BV109">IF(B109="","",SUMPRODUCT(($D$1:$AB$4=$BV$4)*$D109:$AB109))</f>
        <v/>
      </c>
      <c r="BW109" s="15" t="str">
        <f t="shared" si="47"/>
        <v/>
      </c>
      <c r="BX109" s="2" t="str" cm="1">
        <f t="array" ref="BX109">IF(B109="","",SUMPRODUCT(($D$1:$AB$4=$BX$4)*$D109:$AB109))</f>
        <v/>
      </c>
      <c r="BY109" s="15" t="str">
        <f t="shared" si="48"/>
        <v/>
      </c>
      <c r="BZ109" s="2" t="str" cm="1">
        <f t="array" ref="BZ109">IF(B109="","",SUMPRODUCT(($D$1:$AB$4=$BZ$4)*$D109:$AB109))</f>
        <v/>
      </c>
      <c r="CA109" s="15" t="str">
        <f t="shared" si="49"/>
        <v/>
      </c>
      <c r="CB109" s="2" t="str" cm="1">
        <f t="array" ref="CB109">IF(B109="","",SUMPRODUCT(($D$1:$AB$4=$CB$4)*$D109:$AB109))</f>
        <v/>
      </c>
      <c r="CC109" s="15" t="str">
        <f t="shared" si="50"/>
        <v/>
      </c>
      <c r="CD109" s="2" t="str" cm="1">
        <f t="array" ref="CD109">IF(B109="","",SUMPRODUCT(($D$1:$AB$4=$CD$4)*$D109:$AB109))</f>
        <v/>
      </c>
      <c r="CE109" s="15" t="str">
        <f t="shared" si="51"/>
        <v/>
      </c>
      <c r="CF109" s="2" t="str" cm="1">
        <f t="array" ref="CF109">IF(B109="","",SUMPRODUCT(($D$1:$AB$4=$CF$4)*$D109:$AB109))</f>
        <v/>
      </c>
      <c r="CG109" s="15" t="str">
        <f t="shared" si="52"/>
        <v/>
      </c>
      <c r="CH109" s="2" t="str" cm="1">
        <f t="array" ref="CH109">IF(B109="","",SUMPRODUCT(($D$1:$AB$4=$CH$4)*$D109:$AB109))</f>
        <v/>
      </c>
      <c r="CI109" s="15" t="str">
        <f t="shared" si="53"/>
        <v/>
      </c>
    </row>
    <row r="110" spans="1:87">
      <c r="A110" s="6">
        <v>105</v>
      </c>
      <c r="D110" s="97"/>
      <c r="E110" s="86"/>
      <c r="F110" s="86"/>
      <c r="G110" s="86"/>
      <c r="H110" s="86"/>
      <c r="I110" s="98"/>
      <c r="J110" s="102"/>
      <c r="K110" s="87"/>
      <c r="L110" s="87"/>
      <c r="M110" s="87"/>
      <c r="N110" s="87"/>
      <c r="O110" s="103"/>
      <c r="P110" s="107"/>
      <c r="Q110" s="88"/>
      <c r="R110" s="88"/>
      <c r="S110" s="88"/>
      <c r="T110" s="88"/>
      <c r="U110" s="108"/>
      <c r="V110" s="113"/>
      <c r="W110" s="89"/>
      <c r="X110" s="89"/>
      <c r="Y110" s="89"/>
      <c r="Z110" s="89"/>
      <c r="AA110" s="89"/>
      <c r="AB110" s="169"/>
      <c r="AC110" s="171" t="str">
        <f t="shared" si="54"/>
        <v/>
      </c>
      <c r="AD110" s="172" t="str">
        <f t="shared" si="28"/>
        <v/>
      </c>
      <c r="AL110" s="2" t="str" cm="1">
        <f t="array" ref="AL110">IF(B110="","",SUMPRODUCT(($D$1:$AB$4=$AL$4)*D110:AB110))</f>
        <v/>
      </c>
      <c r="AM110" s="15" t="str">
        <f t="shared" si="29"/>
        <v/>
      </c>
      <c r="AN110" s="2" t="str" cm="1">
        <f t="array" ref="AN110">IF(B110="","",SUMPRODUCT(($D$1:$AB$4=$AN$4)*D110:AB110))</f>
        <v/>
      </c>
      <c r="AO110" s="15" t="str">
        <f t="shared" si="30"/>
        <v/>
      </c>
      <c r="AP110" s="2" t="str" cm="1">
        <f t="array" ref="AP110">IF(B110="","",SUMPRODUCT(($D$1:$AB$4=$AP$4)*D110:AB110))</f>
        <v/>
      </c>
      <c r="AQ110" s="15" t="str">
        <f t="shared" si="31"/>
        <v/>
      </c>
      <c r="AR110" s="2" t="str" cm="1">
        <f t="array" ref="AR110">IF(B110="","",SUMPRODUCT(($D$1:$AB$4=$AR$4)*D110:AB110))</f>
        <v/>
      </c>
      <c r="AS110" s="15" t="str">
        <f t="shared" si="32"/>
        <v/>
      </c>
      <c r="AT110" s="2" t="str" cm="1">
        <f t="array" ref="AT110">IF(B110="","",SUMPRODUCT(($D$1:$AB$4=$AT$4)*$D110:$AB110))</f>
        <v/>
      </c>
      <c r="AU110" s="15" t="str">
        <f t="shared" si="33"/>
        <v/>
      </c>
      <c r="AV110" s="2" t="str" cm="1">
        <f t="array" ref="AV110">IF(B110="","",SUMPRODUCT(($D$1:$AB$4=$AV$4)*$D110:$AB110))</f>
        <v/>
      </c>
      <c r="AW110" s="15" t="str">
        <f t="shared" si="34"/>
        <v/>
      </c>
      <c r="AX110" s="2" t="str" cm="1">
        <f t="array" ref="AX110">IF(B110="","",SUMPRODUCT(($D$1:$AB$4=$AX$4)*$D110:$AB110))</f>
        <v/>
      </c>
      <c r="AY110" s="15" t="str">
        <f t="shared" si="35"/>
        <v/>
      </c>
      <c r="AZ110" s="2" t="str" cm="1">
        <f t="array" ref="AZ110">IF(B110="","",SUMPRODUCT(($D$1:$AB$4=$AZ$4)*$D110:$AB110))</f>
        <v/>
      </c>
      <c r="BA110" s="15" t="str">
        <f t="shared" si="36"/>
        <v/>
      </c>
      <c r="BB110" s="2" t="str" cm="1">
        <f t="array" ref="BB110">IF(B110="","",SUMPRODUCT(($D$1:$AB$4=$BB$4)*$D110:$AB110))</f>
        <v/>
      </c>
      <c r="BC110" s="15" t="str">
        <f t="shared" si="37"/>
        <v/>
      </c>
      <c r="BD110" s="2" t="str" cm="1">
        <f t="array" ref="BD110">IF(B110="","",SUMPRODUCT(($D$1:$AB$4=$BD$4)*$D110:$AB110))</f>
        <v/>
      </c>
      <c r="BE110" s="15" t="str">
        <f t="shared" si="38"/>
        <v/>
      </c>
      <c r="BF110" s="2" t="str" cm="1">
        <f t="array" ref="BF110">IF(B110="","",SUMPRODUCT(($D$1:$AB$4=$BF$4)*$D110:$AB110))</f>
        <v/>
      </c>
      <c r="BG110" s="15" t="str">
        <f t="shared" si="39"/>
        <v/>
      </c>
      <c r="BH110" s="2" t="str" cm="1">
        <f t="array" ref="BH110">IF(B110="","",SUMPRODUCT(($D$1:$AB$4=$BH$4)*$D110:$AB110))</f>
        <v/>
      </c>
      <c r="BI110" s="15" t="str">
        <f t="shared" si="40"/>
        <v/>
      </c>
      <c r="BJ110" s="2" t="str" cm="1">
        <f t="array" ref="BJ110">IF(B110="","",SUMPRODUCT(($D$1:$AB$4=$BJ$4)*$D110:$AB110))</f>
        <v/>
      </c>
      <c r="BK110" s="15" t="str">
        <f t="shared" si="41"/>
        <v/>
      </c>
      <c r="BL110" s="2" t="str" cm="1">
        <f t="array" ref="BL110">IF(B110="","",SUMPRODUCT(($D$1:$AB$4=$BL$4)*$D110:$AB110))</f>
        <v/>
      </c>
      <c r="BM110" s="15" t="str">
        <f t="shared" si="42"/>
        <v/>
      </c>
      <c r="BN110" s="2" t="str" cm="1">
        <f t="array" ref="BN110">IF(B110="","",SUMPRODUCT(($D$1:$AB$4=$BN$4)*$D110:$AB110))</f>
        <v/>
      </c>
      <c r="BO110" s="15" t="str">
        <f t="shared" si="43"/>
        <v/>
      </c>
      <c r="BP110" s="2" t="str" cm="1">
        <f t="array" ref="BP110">IF(B110="","",SUMPRODUCT(($D$1:$AB$4=$BP$4)*$D110:$AB110))</f>
        <v/>
      </c>
      <c r="BQ110" s="15" t="str">
        <f t="shared" si="44"/>
        <v/>
      </c>
      <c r="BR110" s="2" t="str" cm="1">
        <f t="array" ref="BR110">IF(B110="","",SUMPRODUCT(($D$1:$AB$4=$BR$4)*$D110:$AB110))</f>
        <v/>
      </c>
      <c r="BS110" s="15" t="str">
        <f t="shared" si="45"/>
        <v/>
      </c>
      <c r="BT110" s="2" t="str" cm="1">
        <f t="array" ref="BT110">IF(B110="","",SUMPRODUCT(($D$1:$AB$4=$BT$4)*$D110:$AB110))</f>
        <v/>
      </c>
      <c r="BU110" s="15" t="str">
        <f t="shared" si="46"/>
        <v/>
      </c>
      <c r="BV110" s="2" t="str" cm="1">
        <f t="array" ref="BV110">IF(B110="","",SUMPRODUCT(($D$1:$AB$4=$BV$4)*$D110:$AB110))</f>
        <v/>
      </c>
      <c r="BW110" s="15" t="str">
        <f t="shared" si="47"/>
        <v/>
      </c>
      <c r="BX110" s="2" t="str" cm="1">
        <f t="array" ref="BX110">IF(B110="","",SUMPRODUCT(($D$1:$AB$4=$BX$4)*$D110:$AB110))</f>
        <v/>
      </c>
      <c r="BY110" s="15" t="str">
        <f t="shared" si="48"/>
        <v/>
      </c>
      <c r="BZ110" s="2" t="str" cm="1">
        <f t="array" ref="BZ110">IF(B110="","",SUMPRODUCT(($D$1:$AB$4=$BZ$4)*$D110:$AB110))</f>
        <v/>
      </c>
      <c r="CA110" s="15" t="str">
        <f t="shared" si="49"/>
        <v/>
      </c>
      <c r="CB110" s="2" t="str" cm="1">
        <f t="array" ref="CB110">IF(B110="","",SUMPRODUCT(($D$1:$AB$4=$CB$4)*$D110:$AB110))</f>
        <v/>
      </c>
      <c r="CC110" s="15" t="str">
        <f t="shared" si="50"/>
        <v/>
      </c>
      <c r="CD110" s="2" t="str" cm="1">
        <f t="array" ref="CD110">IF(B110="","",SUMPRODUCT(($D$1:$AB$4=$CD$4)*$D110:$AB110))</f>
        <v/>
      </c>
      <c r="CE110" s="15" t="str">
        <f t="shared" si="51"/>
        <v/>
      </c>
      <c r="CF110" s="2" t="str" cm="1">
        <f t="array" ref="CF110">IF(B110="","",SUMPRODUCT(($D$1:$AB$4=$CF$4)*$D110:$AB110))</f>
        <v/>
      </c>
      <c r="CG110" s="15" t="str">
        <f t="shared" si="52"/>
        <v/>
      </c>
      <c r="CH110" s="2" t="str" cm="1">
        <f t="array" ref="CH110">IF(B110="","",SUMPRODUCT(($D$1:$AB$4=$CH$4)*$D110:$AB110))</f>
        <v/>
      </c>
      <c r="CI110" s="15" t="str">
        <f t="shared" si="53"/>
        <v/>
      </c>
    </row>
    <row r="111" spans="1:87">
      <c r="A111" s="7">
        <v>106</v>
      </c>
      <c r="D111" s="97"/>
      <c r="E111" s="86"/>
      <c r="F111" s="86"/>
      <c r="G111" s="86"/>
      <c r="H111" s="86"/>
      <c r="I111" s="98"/>
      <c r="J111" s="102"/>
      <c r="K111" s="87"/>
      <c r="L111" s="87"/>
      <c r="M111" s="87"/>
      <c r="N111" s="87"/>
      <c r="O111" s="103"/>
      <c r="P111" s="107"/>
      <c r="Q111" s="88"/>
      <c r="R111" s="88"/>
      <c r="S111" s="88"/>
      <c r="T111" s="88"/>
      <c r="U111" s="108"/>
      <c r="V111" s="113"/>
      <c r="W111" s="89"/>
      <c r="X111" s="89"/>
      <c r="Y111" s="89"/>
      <c r="Z111" s="89"/>
      <c r="AA111" s="89"/>
      <c r="AB111" s="169"/>
      <c r="AC111" s="171" t="str">
        <f t="shared" si="54"/>
        <v/>
      </c>
      <c r="AD111" s="172" t="str">
        <f t="shared" si="28"/>
        <v/>
      </c>
      <c r="AL111" s="2" t="str" cm="1">
        <f t="array" ref="AL111">IF(B111="","",SUMPRODUCT(($D$1:$AB$4=$AL$4)*D111:AB111))</f>
        <v/>
      </c>
      <c r="AM111" s="15" t="str">
        <f t="shared" si="29"/>
        <v/>
      </c>
      <c r="AN111" s="2" t="str" cm="1">
        <f t="array" ref="AN111">IF(B111="","",SUMPRODUCT(($D$1:$AB$4=$AN$4)*D111:AB111))</f>
        <v/>
      </c>
      <c r="AO111" s="15" t="str">
        <f t="shared" si="30"/>
        <v/>
      </c>
      <c r="AP111" s="2" t="str" cm="1">
        <f t="array" ref="AP111">IF(B111="","",SUMPRODUCT(($D$1:$AB$4=$AP$4)*D111:AB111))</f>
        <v/>
      </c>
      <c r="AQ111" s="15" t="str">
        <f t="shared" si="31"/>
        <v/>
      </c>
      <c r="AR111" s="2" t="str" cm="1">
        <f t="array" ref="AR111">IF(B111="","",SUMPRODUCT(($D$1:$AB$4=$AR$4)*D111:AB111))</f>
        <v/>
      </c>
      <c r="AS111" s="15" t="str">
        <f t="shared" si="32"/>
        <v/>
      </c>
      <c r="AT111" s="2" t="str" cm="1">
        <f t="array" ref="AT111">IF(B111="","",SUMPRODUCT(($D$1:$AB$4=$AT$4)*$D111:$AB111))</f>
        <v/>
      </c>
      <c r="AU111" s="15" t="str">
        <f t="shared" si="33"/>
        <v/>
      </c>
      <c r="AV111" s="2" t="str" cm="1">
        <f t="array" ref="AV111">IF(B111="","",SUMPRODUCT(($D$1:$AB$4=$AV$4)*$D111:$AB111))</f>
        <v/>
      </c>
      <c r="AW111" s="15" t="str">
        <f t="shared" si="34"/>
        <v/>
      </c>
      <c r="AX111" s="2" t="str" cm="1">
        <f t="array" ref="AX111">IF(B111="","",SUMPRODUCT(($D$1:$AB$4=$AX$4)*$D111:$AB111))</f>
        <v/>
      </c>
      <c r="AY111" s="15" t="str">
        <f t="shared" si="35"/>
        <v/>
      </c>
      <c r="AZ111" s="2" t="str" cm="1">
        <f t="array" ref="AZ111">IF(B111="","",SUMPRODUCT(($D$1:$AB$4=$AZ$4)*$D111:$AB111))</f>
        <v/>
      </c>
      <c r="BA111" s="15" t="str">
        <f t="shared" si="36"/>
        <v/>
      </c>
      <c r="BB111" s="2" t="str" cm="1">
        <f t="array" ref="BB111">IF(B111="","",SUMPRODUCT(($D$1:$AB$4=$BB$4)*$D111:$AB111))</f>
        <v/>
      </c>
      <c r="BC111" s="15" t="str">
        <f t="shared" si="37"/>
        <v/>
      </c>
      <c r="BD111" s="2" t="str" cm="1">
        <f t="array" ref="BD111">IF(B111="","",SUMPRODUCT(($D$1:$AB$4=$BD$4)*$D111:$AB111))</f>
        <v/>
      </c>
      <c r="BE111" s="15" t="str">
        <f t="shared" si="38"/>
        <v/>
      </c>
      <c r="BF111" s="2" t="str" cm="1">
        <f t="array" ref="BF111">IF(B111="","",SUMPRODUCT(($D$1:$AB$4=$BF$4)*$D111:$AB111))</f>
        <v/>
      </c>
      <c r="BG111" s="15" t="str">
        <f t="shared" si="39"/>
        <v/>
      </c>
      <c r="BH111" s="2" t="str" cm="1">
        <f t="array" ref="BH111">IF(B111="","",SUMPRODUCT(($D$1:$AB$4=$BH$4)*$D111:$AB111))</f>
        <v/>
      </c>
      <c r="BI111" s="15" t="str">
        <f t="shared" si="40"/>
        <v/>
      </c>
      <c r="BJ111" s="2" t="str" cm="1">
        <f t="array" ref="BJ111">IF(B111="","",SUMPRODUCT(($D$1:$AB$4=$BJ$4)*$D111:$AB111))</f>
        <v/>
      </c>
      <c r="BK111" s="15" t="str">
        <f t="shared" si="41"/>
        <v/>
      </c>
      <c r="BL111" s="2" t="str" cm="1">
        <f t="array" ref="BL111">IF(B111="","",SUMPRODUCT(($D$1:$AB$4=$BL$4)*$D111:$AB111))</f>
        <v/>
      </c>
      <c r="BM111" s="15" t="str">
        <f t="shared" si="42"/>
        <v/>
      </c>
      <c r="BN111" s="2" t="str" cm="1">
        <f t="array" ref="BN111">IF(B111="","",SUMPRODUCT(($D$1:$AB$4=$BN$4)*$D111:$AB111))</f>
        <v/>
      </c>
      <c r="BO111" s="15" t="str">
        <f t="shared" si="43"/>
        <v/>
      </c>
      <c r="BP111" s="2" t="str" cm="1">
        <f t="array" ref="BP111">IF(B111="","",SUMPRODUCT(($D$1:$AB$4=$BP$4)*$D111:$AB111))</f>
        <v/>
      </c>
      <c r="BQ111" s="15" t="str">
        <f t="shared" si="44"/>
        <v/>
      </c>
      <c r="BR111" s="2" t="str" cm="1">
        <f t="array" ref="BR111">IF(B111="","",SUMPRODUCT(($D$1:$AB$4=$BR$4)*$D111:$AB111))</f>
        <v/>
      </c>
      <c r="BS111" s="15" t="str">
        <f t="shared" si="45"/>
        <v/>
      </c>
      <c r="BT111" s="2" t="str" cm="1">
        <f t="array" ref="BT111">IF(B111="","",SUMPRODUCT(($D$1:$AB$4=$BT$4)*$D111:$AB111))</f>
        <v/>
      </c>
      <c r="BU111" s="15" t="str">
        <f t="shared" si="46"/>
        <v/>
      </c>
      <c r="BV111" s="2" t="str" cm="1">
        <f t="array" ref="BV111">IF(B111="","",SUMPRODUCT(($D$1:$AB$4=$BV$4)*$D111:$AB111))</f>
        <v/>
      </c>
      <c r="BW111" s="15" t="str">
        <f t="shared" si="47"/>
        <v/>
      </c>
      <c r="BX111" s="2" t="str" cm="1">
        <f t="array" ref="BX111">IF(B111="","",SUMPRODUCT(($D$1:$AB$4=$BX$4)*$D111:$AB111))</f>
        <v/>
      </c>
      <c r="BY111" s="15" t="str">
        <f t="shared" si="48"/>
        <v/>
      </c>
      <c r="BZ111" s="2" t="str" cm="1">
        <f t="array" ref="BZ111">IF(B111="","",SUMPRODUCT(($D$1:$AB$4=$BZ$4)*$D111:$AB111))</f>
        <v/>
      </c>
      <c r="CA111" s="15" t="str">
        <f t="shared" si="49"/>
        <v/>
      </c>
      <c r="CB111" s="2" t="str" cm="1">
        <f t="array" ref="CB111">IF(B111="","",SUMPRODUCT(($D$1:$AB$4=$CB$4)*$D111:$AB111))</f>
        <v/>
      </c>
      <c r="CC111" s="15" t="str">
        <f t="shared" si="50"/>
        <v/>
      </c>
      <c r="CD111" s="2" t="str" cm="1">
        <f t="array" ref="CD111">IF(B111="","",SUMPRODUCT(($D$1:$AB$4=$CD$4)*$D111:$AB111))</f>
        <v/>
      </c>
      <c r="CE111" s="15" t="str">
        <f t="shared" si="51"/>
        <v/>
      </c>
      <c r="CF111" s="2" t="str" cm="1">
        <f t="array" ref="CF111">IF(B111="","",SUMPRODUCT(($D$1:$AB$4=$CF$4)*$D111:$AB111))</f>
        <v/>
      </c>
      <c r="CG111" s="15" t="str">
        <f t="shared" si="52"/>
        <v/>
      </c>
      <c r="CH111" s="2" t="str" cm="1">
        <f t="array" ref="CH111">IF(B111="","",SUMPRODUCT(($D$1:$AB$4=$CH$4)*$D111:$AB111))</f>
        <v/>
      </c>
      <c r="CI111" s="15" t="str">
        <f t="shared" si="53"/>
        <v/>
      </c>
    </row>
    <row r="112" spans="1:87">
      <c r="A112" s="6">
        <v>107</v>
      </c>
      <c r="D112" s="97"/>
      <c r="E112" s="86"/>
      <c r="F112" s="86"/>
      <c r="G112" s="86"/>
      <c r="H112" s="86"/>
      <c r="I112" s="98"/>
      <c r="J112" s="102"/>
      <c r="K112" s="87"/>
      <c r="L112" s="87"/>
      <c r="M112" s="87"/>
      <c r="N112" s="87"/>
      <c r="O112" s="103"/>
      <c r="P112" s="107"/>
      <c r="Q112" s="88"/>
      <c r="R112" s="88"/>
      <c r="S112" s="88"/>
      <c r="T112" s="88"/>
      <c r="U112" s="108"/>
      <c r="V112" s="113"/>
      <c r="W112" s="89"/>
      <c r="X112" s="89"/>
      <c r="Y112" s="89"/>
      <c r="Z112" s="89"/>
      <c r="AA112" s="89"/>
      <c r="AB112" s="169"/>
      <c r="AC112" s="171" t="str">
        <f t="shared" si="54"/>
        <v/>
      </c>
      <c r="AD112" s="172" t="str">
        <f t="shared" si="28"/>
        <v/>
      </c>
      <c r="AL112" s="2" t="str" cm="1">
        <f t="array" ref="AL112">IF(B112="","",SUMPRODUCT(($D$1:$AB$4=$AL$4)*D112:AB112))</f>
        <v/>
      </c>
      <c r="AM112" s="15" t="str">
        <f t="shared" si="29"/>
        <v/>
      </c>
      <c r="AN112" s="2" t="str" cm="1">
        <f t="array" ref="AN112">IF(B112="","",SUMPRODUCT(($D$1:$AB$4=$AN$4)*D112:AB112))</f>
        <v/>
      </c>
      <c r="AO112" s="15" t="str">
        <f t="shared" si="30"/>
        <v/>
      </c>
      <c r="AP112" s="2" t="str" cm="1">
        <f t="array" ref="AP112">IF(B112="","",SUMPRODUCT(($D$1:$AB$4=$AP$4)*D112:AB112))</f>
        <v/>
      </c>
      <c r="AQ112" s="15" t="str">
        <f t="shared" si="31"/>
        <v/>
      </c>
      <c r="AR112" s="2" t="str" cm="1">
        <f t="array" ref="AR112">IF(B112="","",SUMPRODUCT(($D$1:$AB$4=$AR$4)*D112:AB112))</f>
        <v/>
      </c>
      <c r="AS112" s="15" t="str">
        <f t="shared" si="32"/>
        <v/>
      </c>
      <c r="AT112" s="2" t="str" cm="1">
        <f t="array" ref="AT112">IF(B112="","",SUMPRODUCT(($D$1:$AB$4=$AT$4)*$D112:$AB112))</f>
        <v/>
      </c>
      <c r="AU112" s="15" t="str">
        <f t="shared" si="33"/>
        <v/>
      </c>
      <c r="AV112" s="2" t="str" cm="1">
        <f t="array" ref="AV112">IF(B112="","",SUMPRODUCT(($D$1:$AB$4=$AV$4)*$D112:$AB112))</f>
        <v/>
      </c>
      <c r="AW112" s="15" t="str">
        <f t="shared" si="34"/>
        <v/>
      </c>
      <c r="AX112" s="2" t="str" cm="1">
        <f t="array" ref="AX112">IF(B112="","",SUMPRODUCT(($D$1:$AB$4=$AX$4)*$D112:$AB112))</f>
        <v/>
      </c>
      <c r="AY112" s="15" t="str">
        <f t="shared" si="35"/>
        <v/>
      </c>
      <c r="AZ112" s="2" t="str" cm="1">
        <f t="array" ref="AZ112">IF(B112="","",SUMPRODUCT(($D$1:$AB$4=$AZ$4)*$D112:$AB112))</f>
        <v/>
      </c>
      <c r="BA112" s="15" t="str">
        <f t="shared" si="36"/>
        <v/>
      </c>
      <c r="BB112" s="2" t="str" cm="1">
        <f t="array" ref="BB112">IF(B112="","",SUMPRODUCT(($D$1:$AB$4=$BB$4)*$D112:$AB112))</f>
        <v/>
      </c>
      <c r="BC112" s="15" t="str">
        <f t="shared" si="37"/>
        <v/>
      </c>
      <c r="BD112" s="2" t="str" cm="1">
        <f t="array" ref="BD112">IF(B112="","",SUMPRODUCT(($D$1:$AB$4=$BD$4)*$D112:$AB112))</f>
        <v/>
      </c>
      <c r="BE112" s="15" t="str">
        <f t="shared" si="38"/>
        <v/>
      </c>
      <c r="BF112" s="2" t="str" cm="1">
        <f t="array" ref="BF112">IF(B112="","",SUMPRODUCT(($D$1:$AB$4=$BF$4)*$D112:$AB112))</f>
        <v/>
      </c>
      <c r="BG112" s="15" t="str">
        <f t="shared" si="39"/>
        <v/>
      </c>
      <c r="BH112" s="2" t="str" cm="1">
        <f t="array" ref="BH112">IF(B112="","",SUMPRODUCT(($D$1:$AB$4=$BH$4)*$D112:$AB112))</f>
        <v/>
      </c>
      <c r="BI112" s="15" t="str">
        <f t="shared" si="40"/>
        <v/>
      </c>
      <c r="BJ112" s="2" t="str" cm="1">
        <f t="array" ref="BJ112">IF(B112="","",SUMPRODUCT(($D$1:$AB$4=$BJ$4)*$D112:$AB112))</f>
        <v/>
      </c>
      <c r="BK112" s="15" t="str">
        <f t="shared" si="41"/>
        <v/>
      </c>
      <c r="BL112" s="2" t="str" cm="1">
        <f t="array" ref="BL112">IF(B112="","",SUMPRODUCT(($D$1:$AB$4=$BL$4)*$D112:$AB112))</f>
        <v/>
      </c>
      <c r="BM112" s="15" t="str">
        <f t="shared" si="42"/>
        <v/>
      </c>
      <c r="BN112" s="2" t="str" cm="1">
        <f t="array" ref="BN112">IF(B112="","",SUMPRODUCT(($D$1:$AB$4=$BN$4)*$D112:$AB112))</f>
        <v/>
      </c>
      <c r="BO112" s="15" t="str">
        <f t="shared" si="43"/>
        <v/>
      </c>
      <c r="BP112" s="2" t="str" cm="1">
        <f t="array" ref="BP112">IF(B112="","",SUMPRODUCT(($D$1:$AB$4=$BP$4)*$D112:$AB112))</f>
        <v/>
      </c>
      <c r="BQ112" s="15" t="str">
        <f t="shared" si="44"/>
        <v/>
      </c>
      <c r="BR112" s="2" t="str" cm="1">
        <f t="array" ref="BR112">IF(B112="","",SUMPRODUCT(($D$1:$AB$4=$BR$4)*$D112:$AB112))</f>
        <v/>
      </c>
      <c r="BS112" s="15" t="str">
        <f t="shared" si="45"/>
        <v/>
      </c>
      <c r="BT112" s="2" t="str" cm="1">
        <f t="array" ref="BT112">IF(B112="","",SUMPRODUCT(($D$1:$AB$4=$BT$4)*$D112:$AB112))</f>
        <v/>
      </c>
      <c r="BU112" s="15" t="str">
        <f t="shared" si="46"/>
        <v/>
      </c>
      <c r="BV112" s="2" t="str" cm="1">
        <f t="array" ref="BV112">IF(B112="","",SUMPRODUCT(($D$1:$AB$4=$BV$4)*$D112:$AB112))</f>
        <v/>
      </c>
      <c r="BW112" s="15" t="str">
        <f t="shared" si="47"/>
        <v/>
      </c>
      <c r="BX112" s="2" t="str" cm="1">
        <f t="array" ref="BX112">IF(B112="","",SUMPRODUCT(($D$1:$AB$4=$BX$4)*$D112:$AB112))</f>
        <v/>
      </c>
      <c r="BY112" s="15" t="str">
        <f t="shared" si="48"/>
        <v/>
      </c>
      <c r="BZ112" s="2" t="str" cm="1">
        <f t="array" ref="BZ112">IF(B112="","",SUMPRODUCT(($D$1:$AB$4=$BZ$4)*$D112:$AB112))</f>
        <v/>
      </c>
      <c r="CA112" s="15" t="str">
        <f t="shared" si="49"/>
        <v/>
      </c>
      <c r="CB112" s="2" t="str" cm="1">
        <f t="array" ref="CB112">IF(B112="","",SUMPRODUCT(($D$1:$AB$4=$CB$4)*$D112:$AB112))</f>
        <v/>
      </c>
      <c r="CC112" s="15" t="str">
        <f t="shared" si="50"/>
        <v/>
      </c>
      <c r="CD112" s="2" t="str" cm="1">
        <f t="array" ref="CD112">IF(B112="","",SUMPRODUCT(($D$1:$AB$4=$CD$4)*$D112:$AB112))</f>
        <v/>
      </c>
      <c r="CE112" s="15" t="str">
        <f t="shared" si="51"/>
        <v/>
      </c>
      <c r="CF112" s="2" t="str" cm="1">
        <f t="array" ref="CF112">IF(B112="","",SUMPRODUCT(($D$1:$AB$4=$CF$4)*$D112:$AB112))</f>
        <v/>
      </c>
      <c r="CG112" s="15" t="str">
        <f t="shared" si="52"/>
        <v/>
      </c>
      <c r="CH112" s="2" t="str" cm="1">
        <f t="array" ref="CH112">IF(B112="","",SUMPRODUCT(($D$1:$AB$4=$CH$4)*$D112:$AB112))</f>
        <v/>
      </c>
      <c r="CI112" s="15" t="str">
        <f t="shared" si="53"/>
        <v/>
      </c>
    </row>
    <row r="113" spans="1:127">
      <c r="A113" s="7">
        <v>108</v>
      </c>
      <c r="D113" s="97"/>
      <c r="E113" s="86"/>
      <c r="F113" s="86"/>
      <c r="G113" s="86"/>
      <c r="H113" s="86"/>
      <c r="I113" s="98"/>
      <c r="J113" s="102"/>
      <c r="K113" s="87"/>
      <c r="L113" s="87"/>
      <c r="M113" s="87"/>
      <c r="N113" s="87"/>
      <c r="O113" s="103"/>
      <c r="P113" s="107"/>
      <c r="Q113" s="88"/>
      <c r="R113" s="88"/>
      <c r="S113" s="88"/>
      <c r="T113" s="88"/>
      <c r="U113" s="108"/>
      <c r="V113" s="113"/>
      <c r="W113" s="89"/>
      <c r="X113" s="89"/>
      <c r="Y113" s="89"/>
      <c r="Z113" s="89"/>
      <c r="AA113" s="89"/>
      <c r="AB113" s="169"/>
      <c r="AC113" s="171" t="str">
        <f t="shared" si="54"/>
        <v/>
      </c>
      <c r="AD113" s="172" t="str">
        <f t="shared" si="28"/>
        <v/>
      </c>
      <c r="AL113" s="2" t="str" cm="1">
        <f t="array" ref="AL113">IF(B113="","",SUMPRODUCT(($D$1:$AB$4=$AL$4)*D113:AB113))</f>
        <v/>
      </c>
      <c r="AM113" s="15" t="str">
        <f t="shared" si="29"/>
        <v/>
      </c>
      <c r="AN113" s="2" t="str" cm="1">
        <f t="array" ref="AN113">IF(B113="","",SUMPRODUCT(($D$1:$AB$4=$AN$4)*D113:AB113))</f>
        <v/>
      </c>
      <c r="AO113" s="15" t="str">
        <f t="shared" si="30"/>
        <v/>
      </c>
      <c r="AP113" s="2" t="str" cm="1">
        <f t="array" ref="AP113">IF(B113="","",SUMPRODUCT(($D$1:$AB$4=$AP$4)*D113:AB113))</f>
        <v/>
      </c>
      <c r="AQ113" s="15" t="str">
        <f t="shared" si="31"/>
        <v/>
      </c>
      <c r="AR113" s="2" t="str" cm="1">
        <f t="array" ref="AR113">IF(B113="","",SUMPRODUCT(($D$1:$AB$4=$AR$4)*D113:AB113))</f>
        <v/>
      </c>
      <c r="AS113" s="15" t="str">
        <f t="shared" si="32"/>
        <v/>
      </c>
      <c r="AT113" s="2" t="str" cm="1">
        <f t="array" ref="AT113">IF(B113="","",SUMPRODUCT(($D$1:$AB$4=$AT$4)*$D113:$AB113))</f>
        <v/>
      </c>
      <c r="AU113" s="15" t="str">
        <f t="shared" si="33"/>
        <v/>
      </c>
      <c r="AV113" s="2" t="str" cm="1">
        <f t="array" ref="AV113">IF(B113="","",SUMPRODUCT(($D$1:$AB$4=$AV$4)*$D113:$AB113))</f>
        <v/>
      </c>
      <c r="AW113" s="15" t="str">
        <f t="shared" si="34"/>
        <v/>
      </c>
      <c r="AX113" s="2" t="str" cm="1">
        <f t="array" ref="AX113">IF(B113="","",SUMPRODUCT(($D$1:$AB$4=$AX$4)*$D113:$AB113))</f>
        <v/>
      </c>
      <c r="AY113" s="15" t="str">
        <f t="shared" si="35"/>
        <v/>
      </c>
      <c r="AZ113" s="2" t="str" cm="1">
        <f t="array" ref="AZ113">IF(B113="","",SUMPRODUCT(($D$1:$AB$4=$AZ$4)*$D113:$AB113))</f>
        <v/>
      </c>
      <c r="BA113" s="15" t="str">
        <f t="shared" si="36"/>
        <v/>
      </c>
      <c r="BB113" s="2" t="str" cm="1">
        <f t="array" ref="BB113">IF(B113="","",SUMPRODUCT(($D$1:$AB$4=$BB$4)*$D113:$AB113))</f>
        <v/>
      </c>
      <c r="BC113" s="15" t="str">
        <f t="shared" si="37"/>
        <v/>
      </c>
      <c r="BD113" s="2" t="str" cm="1">
        <f t="array" ref="BD113">IF(B113="","",SUMPRODUCT(($D$1:$AB$4=$BD$4)*$D113:$AB113))</f>
        <v/>
      </c>
      <c r="BE113" s="15" t="str">
        <f t="shared" si="38"/>
        <v/>
      </c>
      <c r="BF113" s="2" t="str" cm="1">
        <f t="array" ref="BF113">IF(B113="","",SUMPRODUCT(($D$1:$AB$4=$BF$4)*$D113:$AB113))</f>
        <v/>
      </c>
      <c r="BG113" s="15" t="str">
        <f t="shared" si="39"/>
        <v/>
      </c>
      <c r="BH113" s="2" t="str" cm="1">
        <f t="array" ref="BH113">IF(B113="","",SUMPRODUCT(($D$1:$AB$4=$BH$4)*$D113:$AB113))</f>
        <v/>
      </c>
      <c r="BI113" s="15" t="str">
        <f t="shared" si="40"/>
        <v/>
      </c>
      <c r="BJ113" s="2" t="str" cm="1">
        <f t="array" ref="BJ113">IF(B113="","",SUMPRODUCT(($D$1:$AB$4=$BJ$4)*$D113:$AB113))</f>
        <v/>
      </c>
      <c r="BK113" s="15" t="str">
        <f t="shared" si="41"/>
        <v/>
      </c>
      <c r="BL113" s="2" t="str" cm="1">
        <f t="array" ref="BL113">IF(B113="","",SUMPRODUCT(($D$1:$AB$4=$BL$4)*$D113:$AB113))</f>
        <v/>
      </c>
      <c r="BM113" s="15" t="str">
        <f t="shared" si="42"/>
        <v/>
      </c>
      <c r="BN113" s="2" t="str" cm="1">
        <f t="array" ref="BN113">IF(B113="","",SUMPRODUCT(($D$1:$AB$4=$BN$4)*$D113:$AB113))</f>
        <v/>
      </c>
      <c r="BO113" s="15" t="str">
        <f t="shared" si="43"/>
        <v/>
      </c>
      <c r="BP113" s="2" t="str" cm="1">
        <f t="array" ref="BP113">IF(B113="","",SUMPRODUCT(($D$1:$AB$4=$BP$4)*$D113:$AB113))</f>
        <v/>
      </c>
      <c r="BQ113" s="15" t="str">
        <f t="shared" si="44"/>
        <v/>
      </c>
      <c r="BR113" s="2" t="str" cm="1">
        <f t="array" ref="BR113">IF(B113="","",SUMPRODUCT(($D$1:$AB$4=$BR$4)*$D113:$AB113))</f>
        <v/>
      </c>
      <c r="BS113" s="15" t="str">
        <f t="shared" si="45"/>
        <v/>
      </c>
      <c r="BT113" s="2" t="str" cm="1">
        <f t="array" ref="BT113">IF(B113="","",SUMPRODUCT(($D$1:$AB$4=$BT$4)*$D113:$AB113))</f>
        <v/>
      </c>
      <c r="BU113" s="15" t="str">
        <f t="shared" si="46"/>
        <v/>
      </c>
      <c r="BV113" s="2" t="str" cm="1">
        <f t="array" ref="BV113">IF(B113="","",SUMPRODUCT(($D$1:$AB$4=$BV$4)*$D113:$AB113))</f>
        <v/>
      </c>
      <c r="BW113" s="15" t="str">
        <f t="shared" si="47"/>
        <v/>
      </c>
      <c r="BX113" s="2" t="str" cm="1">
        <f t="array" ref="BX113">IF(B113="","",SUMPRODUCT(($D$1:$AB$4=$BX$4)*$D113:$AB113))</f>
        <v/>
      </c>
      <c r="BY113" s="15" t="str">
        <f t="shared" si="48"/>
        <v/>
      </c>
      <c r="BZ113" s="2" t="str" cm="1">
        <f t="array" ref="BZ113">IF(B113="","",SUMPRODUCT(($D$1:$AB$4=$BZ$4)*$D113:$AB113))</f>
        <v/>
      </c>
      <c r="CA113" s="15" t="str">
        <f t="shared" si="49"/>
        <v/>
      </c>
      <c r="CB113" s="2" t="str" cm="1">
        <f t="array" ref="CB113">IF(B113="","",SUMPRODUCT(($D$1:$AB$4=$CB$4)*$D113:$AB113))</f>
        <v/>
      </c>
      <c r="CC113" s="15" t="str">
        <f t="shared" si="50"/>
        <v/>
      </c>
      <c r="CD113" s="2" t="str" cm="1">
        <f t="array" ref="CD113">IF(B113="","",SUMPRODUCT(($D$1:$AB$4=$CD$4)*$D113:$AB113))</f>
        <v/>
      </c>
      <c r="CE113" s="15" t="str">
        <f t="shared" si="51"/>
        <v/>
      </c>
      <c r="CF113" s="2" t="str" cm="1">
        <f t="array" ref="CF113">IF(B113="","",SUMPRODUCT(($D$1:$AB$4=$CF$4)*$D113:$AB113))</f>
        <v/>
      </c>
      <c r="CG113" s="15" t="str">
        <f t="shared" si="52"/>
        <v/>
      </c>
      <c r="CH113" s="2" t="str" cm="1">
        <f t="array" ref="CH113">IF(B113="","",SUMPRODUCT(($D$1:$AB$4=$CH$4)*$D113:$AB113))</f>
        <v/>
      </c>
      <c r="CI113" s="15" t="str">
        <f t="shared" si="53"/>
        <v/>
      </c>
    </row>
    <row r="114" spans="1:127">
      <c r="A114" s="6">
        <v>109</v>
      </c>
      <c r="D114" s="97"/>
      <c r="E114" s="86"/>
      <c r="F114" s="86"/>
      <c r="G114" s="86"/>
      <c r="H114" s="86"/>
      <c r="I114" s="98"/>
      <c r="J114" s="102"/>
      <c r="K114" s="87"/>
      <c r="L114" s="87"/>
      <c r="M114" s="87"/>
      <c r="N114" s="87"/>
      <c r="O114" s="103"/>
      <c r="P114" s="107"/>
      <c r="Q114" s="88"/>
      <c r="R114" s="88"/>
      <c r="S114" s="88"/>
      <c r="T114" s="88"/>
      <c r="U114" s="108"/>
      <c r="V114" s="113"/>
      <c r="W114" s="89"/>
      <c r="X114" s="89"/>
      <c r="Y114" s="89"/>
      <c r="Z114" s="89"/>
      <c r="AA114" s="89"/>
      <c r="AB114" s="169"/>
      <c r="AC114" s="171" t="str">
        <f t="shared" si="54"/>
        <v/>
      </c>
      <c r="AD114" s="172" t="str">
        <f t="shared" si="28"/>
        <v/>
      </c>
      <c r="AL114" s="2" t="str" cm="1">
        <f t="array" ref="AL114">IF(B114="","",SUMPRODUCT(($D$1:$AB$4=$AL$4)*D114:AB114))</f>
        <v/>
      </c>
      <c r="AM114" s="15" t="str">
        <f t="shared" si="29"/>
        <v/>
      </c>
      <c r="AN114" s="2" t="str" cm="1">
        <f t="array" ref="AN114">IF(B114="","",SUMPRODUCT(($D$1:$AB$4=$AN$4)*D114:AB114))</f>
        <v/>
      </c>
      <c r="AO114" s="15" t="str">
        <f t="shared" si="30"/>
        <v/>
      </c>
      <c r="AP114" s="2" t="str" cm="1">
        <f t="array" ref="AP114">IF(B114="","",SUMPRODUCT(($D$1:$AB$4=$AP$4)*D114:AB114))</f>
        <v/>
      </c>
      <c r="AQ114" s="15" t="str">
        <f t="shared" si="31"/>
        <v/>
      </c>
      <c r="AR114" s="2" t="str" cm="1">
        <f t="array" ref="AR114">IF(B114="","",SUMPRODUCT(($D$1:$AB$4=$AR$4)*D114:AB114))</f>
        <v/>
      </c>
      <c r="AS114" s="15" t="str">
        <f t="shared" si="32"/>
        <v/>
      </c>
      <c r="AT114" s="2" t="str" cm="1">
        <f t="array" ref="AT114">IF(B114="","",SUMPRODUCT(($D$1:$AB$4=$AT$4)*$D114:$AB114))</f>
        <v/>
      </c>
      <c r="AU114" s="15" t="str">
        <f t="shared" si="33"/>
        <v/>
      </c>
      <c r="AV114" s="2" t="str" cm="1">
        <f t="array" ref="AV114">IF(B114="","",SUMPRODUCT(($D$1:$AB$4=$AV$4)*$D114:$AB114))</f>
        <v/>
      </c>
      <c r="AW114" s="15" t="str">
        <f t="shared" si="34"/>
        <v/>
      </c>
      <c r="AX114" s="2" t="str" cm="1">
        <f t="array" ref="AX114">IF(B114="","",SUMPRODUCT(($D$1:$AB$4=$AX$4)*$D114:$AB114))</f>
        <v/>
      </c>
      <c r="AY114" s="15" t="str">
        <f t="shared" si="35"/>
        <v/>
      </c>
      <c r="AZ114" s="2" t="str" cm="1">
        <f t="array" ref="AZ114">IF(B114="","",SUMPRODUCT(($D$1:$AB$4=$AZ$4)*$D114:$AB114))</f>
        <v/>
      </c>
      <c r="BA114" s="15" t="str">
        <f t="shared" si="36"/>
        <v/>
      </c>
      <c r="BB114" s="2" t="str" cm="1">
        <f t="array" ref="BB114">IF(B114="","",SUMPRODUCT(($D$1:$AB$4=$BB$4)*$D114:$AB114))</f>
        <v/>
      </c>
      <c r="BC114" s="15" t="str">
        <f t="shared" si="37"/>
        <v/>
      </c>
      <c r="BD114" s="2" t="str" cm="1">
        <f t="array" ref="BD114">IF(B114="","",SUMPRODUCT(($D$1:$AB$4=$BD$4)*$D114:$AB114))</f>
        <v/>
      </c>
      <c r="BE114" s="15" t="str">
        <f t="shared" si="38"/>
        <v/>
      </c>
      <c r="BF114" s="2" t="str" cm="1">
        <f t="array" ref="BF114">IF(B114="","",SUMPRODUCT(($D$1:$AB$4=$BF$4)*$D114:$AB114))</f>
        <v/>
      </c>
      <c r="BG114" s="15" t="str">
        <f t="shared" si="39"/>
        <v/>
      </c>
      <c r="BH114" s="2" t="str" cm="1">
        <f t="array" ref="BH114">IF(B114="","",SUMPRODUCT(($D$1:$AB$4=$BH$4)*$D114:$AB114))</f>
        <v/>
      </c>
      <c r="BI114" s="15" t="str">
        <f t="shared" si="40"/>
        <v/>
      </c>
      <c r="BJ114" s="2" t="str" cm="1">
        <f t="array" ref="BJ114">IF(B114="","",SUMPRODUCT(($D$1:$AB$4=$BJ$4)*$D114:$AB114))</f>
        <v/>
      </c>
      <c r="BK114" s="15" t="str">
        <f t="shared" si="41"/>
        <v/>
      </c>
      <c r="BL114" s="2" t="str" cm="1">
        <f t="array" ref="BL114">IF(B114="","",SUMPRODUCT(($D$1:$AB$4=$BL$4)*$D114:$AB114))</f>
        <v/>
      </c>
      <c r="BM114" s="15" t="str">
        <f t="shared" si="42"/>
        <v/>
      </c>
      <c r="BN114" s="2" t="str" cm="1">
        <f t="array" ref="BN114">IF(B114="","",SUMPRODUCT(($D$1:$AB$4=$BN$4)*$D114:$AB114))</f>
        <v/>
      </c>
      <c r="BO114" s="15" t="str">
        <f t="shared" si="43"/>
        <v/>
      </c>
      <c r="BP114" s="2" t="str" cm="1">
        <f t="array" ref="BP114">IF(B114="","",SUMPRODUCT(($D$1:$AB$4=$BP$4)*$D114:$AB114))</f>
        <v/>
      </c>
      <c r="BQ114" s="15" t="str">
        <f t="shared" si="44"/>
        <v/>
      </c>
      <c r="BR114" s="2" t="str" cm="1">
        <f t="array" ref="BR114">IF(B114="","",SUMPRODUCT(($D$1:$AB$4=$BR$4)*$D114:$AB114))</f>
        <v/>
      </c>
      <c r="BS114" s="15" t="str">
        <f t="shared" si="45"/>
        <v/>
      </c>
      <c r="BT114" s="2" t="str" cm="1">
        <f t="array" ref="BT114">IF(B114="","",SUMPRODUCT(($D$1:$AB$4=$BT$4)*$D114:$AB114))</f>
        <v/>
      </c>
      <c r="BU114" s="15" t="str">
        <f t="shared" si="46"/>
        <v/>
      </c>
      <c r="BV114" s="2" t="str" cm="1">
        <f t="array" ref="BV114">IF(B114="","",SUMPRODUCT(($D$1:$AB$4=$BV$4)*$D114:$AB114))</f>
        <v/>
      </c>
      <c r="BW114" s="15" t="str">
        <f t="shared" si="47"/>
        <v/>
      </c>
      <c r="BX114" s="2" t="str" cm="1">
        <f t="array" ref="BX114">IF(B114="","",SUMPRODUCT(($D$1:$AB$4=$BX$4)*$D114:$AB114))</f>
        <v/>
      </c>
      <c r="BY114" s="15" t="str">
        <f t="shared" si="48"/>
        <v/>
      </c>
      <c r="BZ114" s="2" t="str" cm="1">
        <f t="array" ref="BZ114">IF(B114="","",SUMPRODUCT(($D$1:$AB$4=$BZ$4)*$D114:$AB114))</f>
        <v/>
      </c>
      <c r="CA114" s="15" t="str">
        <f t="shared" si="49"/>
        <v/>
      </c>
      <c r="CB114" s="2" t="str" cm="1">
        <f t="array" ref="CB114">IF(B114="","",SUMPRODUCT(($D$1:$AB$4=$CB$4)*$D114:$AB114))</f>
        <v/>
      </c>
      <c r="CC114" s="15" t="str">
        <f t="shared" si="50"/>
        <v/>
      </c>
      <c r="CD114" s="2" t="str" cm="1">
        <f t="array" ref="CD114">IF(B114="","",SUMPRODUCT(($D$1:$AB$4=$CD$4)*$D114:$AB114))</f>
        <v/>
      </c>
      <c r="CE114" s="15" t="str">
        <f t="shared" si="51"/>
        <v/>
      </c>
      <c r="CF114" s="2" t="str" cm="1">
        <f t="array" ref="CF114">IF(B114="","",SUMPRODUCT(($D$1:$AB$4=$CF$4)*$D114:$AB114))</f>
        <v/>
      </c>
      <c r="CG114" s="15" t="str">
        <f t="shared" si="52"/>
        <v/>
      </c>
      <c r="CH114" s="2" t="str" cm="1">
        <f t="array" ref="CH114">IF(B114="","",SUMPRODUCT(($D$1:$AB$4=$CH$4)*$D114:$AB114))</f>
        <v/>
      </c>
      <c r="CI114" s="15" t="str">
        <f t="shared" si="53"/>
        <v/>
      </c>
    </row>
    <row r="115" spans="1:127">
      <c r="A115" s="7">
        <v>110</v>
      </c>
      <c r="D115" s="97"/>
      <c r="E115" s="86"/>
      <c r="F115" s="86"/>
      <c r="G115" s="86"/>
      <c r="H115" s="86"/>
      <c r="I115" s="98"/>
      <c r="J115" s="102"/>
      <c r="K115" s="87"/>
      <c r="L115" s="87"/>
      <c r="M115" s="87"/>
      <c r="N115" s="87"/>
      <c r="O115" s="103"/>
      <c r="P115" s="107"/>
      <c r="Q115" s="88"/>
      <c r="R115" s="88"/>
      <c r="S115" s="88"/>
      <c r="T115" s="88"/>
      <c r="U115" s="108"/>
      <c r="V115" s="113"/>
      <c r="W115" s="89"/>
      <c r="X115" s="89"/>
      <c r="Y115" s="89"/>
      <c r="Z115" s="89"/>
      <c r="AA115" s="89"/>
      <c r="AB115" s="169"/>
      <c r="AC115" s="171" t="str">
        <f t="shared" si="54"/>
        <v/>
      </c>
      <c r="AD115" s="172" t="str">
        <f t="shared" si="28"/>
        <v/>
      </c>
      <c r="AL115" s="2" t="str" cm="1">
        <f t="array" ref="AL115">IF(B115="","",SUMPRODUCT(($D$1:$AB$4=$AL$4)*D115:AB115))</f>
        <v/>
      </c>
      <c r="AM115" s="15" t="str">
        <f t="shared" si="29"/>
        <v/>
      </c>
      <c r="AN115" s="2" t="str" cm="1">
        <f t="array" ref="AN115">IF(B115="","",SUMPRODUCT(($D$1:$AB$4=$AN$4)*D115:AB115))</f>
        <v/>
      </c>
      <c r="AO115" s="15" t="str">
        <f t="shared" si="30"/>
        <v/>
      </c>
      <c r="AP115" s="2" t="str" cm="1">
        <f t="array" ref="AP115">IF(B115="","",SUMPRODUCT(($D$1:$AB$4=$AP$4)*D115:AB115))</f>
        <v/>
      </c>
      <c r="AQ115" s="15" t="str">
        <f t="shared" si="31"/>
        <v/>
      </c>
      <c r="AR115" s="2" t="str" cm="1">
        <f t="array" ref="AR115">IF(B115="","",SUMPRODUCT(($D$1:$AB$4=$AR$4)*D115:AB115))</f>
        <v/>
      </c>
      <c r="AS115" s="15" t="str">
        <f t="shared" si="32"/>
        <v/>
      </c>
      <c r="AT115" s="2" t="str" cm="1">
        <f t="array" ref="AT115">IF(B115="","",SUMPRODUCT(($D$1:$AB$4=$AT$4)*$D115:$AB115))</f>
        <v/>
      </c>
      <c r="AU115" s="15" t="str">
        <f t="shared" si="33"/>
        <v/>
      </c>
      <c r="AV115" s="2" t="str" cm="1">
        <f t="array" ref="AV115">IF(B115="","",SUMPRODUCT(($D$1:$AB$4=$AV$4)*$D115:$AB115))</f>
        <v/>
      </c>
      <c r="AW115" s="15" t="str">
        <f t="shared" si="34"/>
        <v/>
      </c>
      <c r="AX115" s="2" t="str" cm="1">
        <f t="array" ref="AX115">IF(B115="","",SUMPRODUCT(($D$1:$AB$4=$AX$4)*$D115:$AB115))</f>
        <v/>
      </c>
      <c r="AY115" s="15" t="str">
        <f t="shared" si="35"/>
        <v/>
      </c>
      <c r="AZ115" s="2" t="str" cm="1">
        <f t="array" ref="AZ115">IF(B115="","",SUMPRODUCT(($D$1:$AB$4=$AZ$4)*$D115:$AB115))</f>
        <v/>
      </c>
      <c r="BA115" s="15" t="str">
        <f t="shared" si="36"/>
        <v/>
      </c>
      <c r="BB115" s="2" t="str" cm="1">
        <f t="array" ref="BB115">IF(B115="","",SUMPRODUCT(($D$1:$AB$4=$BB$4)*$D115:$AB115))</f>
        <v/>
      </c>
      <c r="BC115" s="15" t="str">
        <f t="shared" si="37"/>
        <v/>
      </c>
      <c r="BD115" s="2" t="str" cm="1">
        <f t="array" ref="BD115">IF(B115="","",SUMPRODUCT(($D$1:$AB$4=$BD$4)*$D115:$AB115))</f>
        <v/>
      </c>
      <c r="BE115" s="15" t="str">
        <f t="shared" si="38"/>
        <v/>
      </c>
      <c r="BF115" s="2" t="str" cm="1">
        <f t="array" ref="BF115">IF(B115="","",SUMPRODUCT(($D$1:$AB$4=$BF$4)*$D115:$AB115))</f>
        <v/>
      </c>
      <c r="BG115" s="15" t="str">
        <f t="shared" si="39"/>
        <v/>
      </c>
      <c r="BH115" s="2" t="str" cm="1">
        <f t="array" ref="BH115">IF(B115="","",SUMPRODUCT(($D$1:$AB$4=$BH$4)*$D115:$AB115))</f>
        <v/>
      </c>
      <c r="BI115" s="15" t="str">
        <f t="shared" si="40"/>
        <v/>
      </c>
      <c r="BJ115" s="2" t="str" cm="1">
        <f t="array" ref="BJ115">IF(B115="","",SUMPRODUCT(($D$1:$AB$4=$BJ$4)*$D115:$AB115))</f>
        <v/>
      </c>
      <c r="BK115" s="15" t="str">
        <f t="shared" si="41"/>
        <v/>
      </c>
      <c r="BL115" s="2" t="str" cm="1">
        <f t="array" ref="BL115">IF(B115="","",SUMPRODUCT(($D$1:$AB$4=$BL$4)*$D115:$AB115))</f>
        <v/>
      </c>
      <c r="BM115" s="15" t="str">
        <f t="shared" si="42"/>
        <v/>
      </c>
      <c r="BN115" s="2" t="str" cm="1">
        <f t="array" ref="BN115">IF(B115="","",SUMPRODUCT(($D$1:$AB$4=$BN$4)*$D115:$AB115))</f>
        <v/>
      </c>
      <c r="BO115" s="15" t="str">
        <f t="shared" si="43"/>
        <v/>
      </c>
      <c r="BP115" s="2" t="str" cm="1">
        <f t="array" ref="BP115">IF(B115="","",SUMPRODUCT(($D$1:$AB$4=$BP$4)*$D115:$AB115))</f>
        <v/>
      </c>
      <c r="BQ115" s="15" t="str">
        <f t="shared" si="44"/>
        <v/>
      </c>
      <c r="BR115" s="2" t="str" cm="1">
        <f t="array" ref="BR115">IF(B115="","",SUMPRODUCT(($D$1:$AB$4=$BR$4)*$D115:$AB115))</f>
        <v/>
      </c>
      <c r="BS115" s="15" t="str">
        <f t="shared" si="45"/>
        <v/>
      </c>
      <c r="BT115" s="2" t="str" cm="1">
        <f t="array" ref="BT115">IF(B115="","",SUMPRODUCT(($D$1:$AB$4=$BT$4)*$D115:$AB115))</f>
        <v/>
      </c>
      <c r="BU115" s="15" t="str">
        <f t="shared" si="46"/>
        <v/>
      </c>
      <c r="BV115" s="2" t="str" cm="1">
        <f t="array" ref="BV115">IF(B115="","",SUMPRODUCT(($D$1:$AB$4=$BV$4)*$D115:$AB115))</f>
        <v/>
      </c>
      <c r="BW115" s="15" t="str">
        <f t="shared" si="47"/>
        <v/>
      </c>
      <c r="BX115" s="2" t="str" cm="1">
        <f t="array" ref="BX115">IF(B115="","",SUMPRODUCT(($D$1:$AB$4=$BX$4)*$D115:$AB115))</f>
        <v/>
      </c>
      <c r="BY115" s="15" t="str">
        <f t="shared" si="48"/>
        <v/>
      </c>
      <c r="BZ115" s="2" t="str" cm="1">
        <f t="array" ref="BZ115">IF(B115="","",SUMPRODUCT(($D$1:$AB$4=$BZ$4)*$D115:$AB115))</f>
        <v/>
      </c>
      <c r="CA115" s="15" t="str">
        <f t="shared" si="49"/>
        <v/>
      </c>
      <c r="CB115" s="2" t="str" cm="1">
        <f t="array" ref="CB115">IF(B115="","",SUMPRODUCT(($D$1:$AB$4=$CB$4)*$D115:$AB115))</f>
        <v/>
      </c>
      <c r="CC115" s="15" t="str">
        <f t="shared" si="50"/>
        <v/>
      </c>
      <c r="CD115" s="2" t="str" cm="1">
        <f t="array" ref="CD115">IF(B115="","",SUMPRODUCT(($D$1:$AB$4=$CD$4)*$D115:$AB115))</f>
        <v/>
      </c>
      <c r="CE115" s="15" t="str">
        <f t="shared" si="51"/>
        <v/>
      </c>
      <c r="CF115" s="2" t="str" cm="1">
        <f t="array" ref="CF115">IF(B115="","",SUMPRODUCT(($D$1:$AB$4=$CF$4)*$D115:$AB115))</f>
        <v/>
      </c>
      <c r="CG115" s="15" t="str">
        <f t="shared" si="52"/>
        <v/>
      </c>
      <c r="CH115" s="2" t="str" cm="1">
        <f t="array" ref="CH115">IF(B115="","",SUMPRODUCT(($D$1:$AB$4=$CH$4)*$D115:$AB115))</f>
        <v/>
      </c>
      <c r="CI115" s="15" t="str">
        <f t="shared" si="53"/>
        <v/>
      </c>
    </row>
    <row r="116" spans="1:127">
      <c r="A116" s="6">
        <v>111</v>
      </c>
      <c r="D116" s="97"/>
      <c r="E116" s="86"/>
      <c r="F116" s="86"/>
      <c r="G116" s="86"/>
      <c r="H116" s="86"/>
      <c r="I116" s="98"/>
      <c r="J116" s="102"/>
      <c r="K116" s="87"/>
      <c r="L116" s="87"/>
      <c r="M116" s="87"/>
      <c r="N116" s="87"/>
      <c r="O116" s="103"/>
      <c r="P116" s="107"/>
      <c r="Q116" s="88"/>
      <c r="R116" s="88"/>
      <c r="S116" s="88"/>
      <c r="T116" s="88"/>
      <c r="U116" s="108"/>
      <c r="V116" s="113"/>
      <c r="W116" s="89"/>
      <c r="X116" s="89"/>
      <c r="Y116" s="89"/>
      <c r="Z116" s="89"/>
      <c r="AA116" s="89"/>
      <c r="AB116" s="169"/>
      <c r="AC116" s="171" t="str">
        <f t="shared" si="54"/>
        <v/>
      </c>
      <c r="AD116" s="172" t="str">
        <f t="shared" si="28"/>
        <v/>
      </c>
      <c r="AL116" s="2" t="str" cm="1">
        <f t="array" ref="AL116">IF(B116="","",SUMPRODUCT(($D$1:$AB$4=$AL$4)*D116:AB116))</f>
        <v/>
      </c>
      <c r="AM116" s="15" t="str">
        <f t="shared" si="29"/>
        <v/>
      </c>
      <c r="AN116" s="2" t="str" cm="1">
        <f t="array" ref="AN116">IF(B116="","",SUMPRODUCT(($D$1:$AB$4=$AN$4)*D116:AB116))</f>
        <v/>
      </c>
      <c r="AO116" s="15" t="str">
        <f t="shared" si="30"/>
        <v/>
      </c>
      <c r="AP116" s="2" t="str" cm="1">
        <f t="array" ref="AP116">IF(B116="","",SUMPRODUCT(($D$1:$AB$4=$AP$4)*D116:AB116))</f>
        <v/>
      </c>
      <c r="AQ116" s="15" t="str">
        <f t="shared" si="31"/>
        <v/>
      </c>
      <c r="AR116" s="2" t="str" cm="1">
        <f t="array" ref="AR116">IF(B116="","",SUMPRODUCT(($D$1:$AB$4=$AR$4)*D116:AB116))</f>
        <v/>
      </c>
      <c r="AS116" s="15" t="str">
        <f t="shared" si="32"/>
        <v/>
      </c>
      <c r="AT116" s="2" t="str" cm="1">
        <f t="array" ref="AT116">IF(B116="","",SUMPRODUCT(($D$1:$AB$4=$AT$4)*$D116:$AB116))</f>
        <v/>
      </c>
      <c r="AU116" s="15" t="str">
        <f t="shared" si="33"/>
        <v/>
      </c>
      <c r="AV116" s="2" t="str" cm="1">
        <f t="array" ref="AV116">IF(B116="","",SUMPRODUCT(($D$1:$AB$4=$AV$4)*$D116:$AB116))</f>
        <v/>
      </c>
      <c r="AW116" s="15" t="str">
        <f t="shared" si="34"/>
        <v/>
      </c>
      <c r="AX116" s="2" t="str" cm="1">
        <f t="array" ref="AX116">IF(B116="","",SUMPRODUCT(($D$1:$AB$4=$AX$4)*$D116:$AB116))</f>
        <v/>
      </c>
      <c r="AY116" s="15" t="str">
        <f t="shared" si="35"/>
        <v/>
      </c>
      <c r="AZ116" s="2" t="str" cm="1">
        <f t="array" ref="AZ116">IF(B116="","",SUMPRODUCT(($D$1:$AB$4=$AZ$4)*$D116:$AB116))</f>
        <v/>
      </c>
      <c r="BA116" s="15" t="str">
        <f t="shared" si="36"/>
        <v/>
      </c>
      <c r="BB116" s="2" t="str" cm="1">
        <f t="array" ref="BB116">IF(B116="","",SUMPRODUCT(($D$1:$AB$4=$BB$4)*$D116:$AB116))</f>
        <v/>
      </c>
      <c r="BC116" s="15" t="str">
        <f t="shared" si="37"/>
        <v/>
      </c>
      <c r="BD116" s="2" t="str" cm="1">
        <f t="array" ref="BD116">IF(B116="","",SUMPRODUCT(($D$1:$AB$4=$BD$4)*$D116:$AB116))</f>
        <v/>
      </c>
      <c r="BE116" s="15" t="str">
        <f t="shared" si="38"/>
        <v/>
      </c>
      <c r="BF116" s="2" t="str" cm="1">
        <f t="array" ref="BF116">IF(B116="","",SUMPRODUCT(($D$1:$AB$4=$BF$4)*$D116:$AB116))</f>
        <v/>
      </c>
      <c r="BG116" s="15" t="str">
        <f t="shared" si="39"/>
        <v/>
      </c>
      <c r="BH116" s="2" t="str" cm="1">
        <f t="array" ref="BH116">IF(B116="","",SUMPRODUCT(($D$1:$AB$4=$BH$4)*$D116:$AB116))</f>
        <v/>
      </c>
      <c r="BI116" s="15" t="str">
        <f t="shared" si="40"/>
        <v/>
      </c>
      <c r="BJ116" s="2" t="str" cm="1">
        <f t="array" ref="BJ116">IF(B116="","",SUMPRODUCT(($D$1:$AB$4=$BJ$4)*$D116:$AB116))</f>
        <v/>
      </c>
      <c r="BK116" s="15" t="str">
        <f t="shared" si="41"/>
        <v/>
      </c>
      <c r="BL116" s="2" t="str" cm="1">
        <f t="array" ref="BL116">IF(B116="","",SUMPRODUCT(($D$1:$AB$4=$BL$4)*$D116:$AB116))</f>
        <v/>
      </c>
      <c r="BM116" s="15" t="str">
        <f t="shared" si="42"/>
        <v/>
      </c>
      <c r="BN116" s="2" t="str" cm="1">
        <f t="array" ref="BN116">IF(B116="","",SUMPRODUCT(($D$1:$AB$4=$BN$4)*$D116:$AB116))</f>
        <v/>
      </c>
      <c r="BO116" s="15" t="str">
        <f t="shared" si="43"/>
        <v/>
      </c>
      <c r="BP116" s="2" t="str" cm="1">
        <f t="array" ref="BP116">IF(B116="","",SUMPRODUCT(($D$1:$AB$4=$BP$4)*$D116:$AB116))</f>
        <v/>
      </c>
      <c r="BQ116" s="15" t="str">
        <f t="shared" si="44"/>
        <v/>
      </c>
      <c r="BR116" s="2" t="str" cm="1">
        <f t="array" ref="BR116">IF(B116="","",SUMPRODUCT(($D$1:$AB$4=$BR$4)*$D116:$AB116))</f>
        <v/>
      </c>
      <c r="BS116" s="15" t="str">
        <f t="shared" si="45"/>
        <v/>
      </c>
      <c r="BT116" s="2" t="str" cm="1">
        <f t="array" ref="BT116">IF(B116="","",SUMPRODUCT(($D$1:$AB$4=$BT$4)*$D116:$AB116))</f>
        <v/>
      </c>
      <c r="BU116" s="15" t="str">
        <f t="shared" si="46"/>
        <v/>
      </c>
      <c r="BV116" s="2" t="str" cm="1">
        <f t="array" ref="BV116">IF(B116="","",SUMPRODUCT(($D$1:$AB$4=$BV$4)*$D116:$AB116))</f>
        <v/>
      </c>
      <c r="BW116" s="15" t="str">
        <f t="shared" si="47"/>
        <v/>
      </c>
      <c r="BX116" s="2" t="str" cm="1">
        <f t="array" ref="BX116">IF(B116="","",SUMPRODUCT(($D$1:$AB$4=$BX$4)*$D116:$AB116))</f>
        <v/>
      </c>
      <c r="BY116" s="15" t="str">
        <f t="shared" si="48"/>
        <v/>
      </c>
      <c r="BZ116" s="2" t="str" cm="1">
        <f t="array" ref="BZ116">IF(B116="","",SUMPRODUCT(($D$1:$AB$4=$BZ$4)*$D116:$AB116))</f>
        <v/>
      </c>
      <c r="CA116" s="15" t="str">
        <f t="shared" si="49"/>
        <v/>
      </c>
      <c r="CB116" s="2" t="str" cm="1">
        <f t="array" ref="CB116">IF(B116="","",SUMPRODUCT(($D$1:$AB$4=$CB$4)*$D116:$AB116))</f>
        <v/>
      </c>
      <c r="CC116" s="15" t="str">
        <f t="shared" si="50"/>
        <v/>
      </c>
      <c r="CD116" s="2" t="str" cm="1">
        <f t="array" ref="CD116">IF(B116="","",SUMPRODUCT(($D$1:$AB$4=$CD$4)*$D116:$AB116))</f>
        <v/>
      </c>
      <c r="CE116" s="15" t="str">
        <f t="shared" si="51"/>
        <v/>
      </c>
      <c r="CF116" s="2" t="str" cm="1">
        <f t="array" ref="CF116">IF(B116="","",SUMPRODUCT(($D$1:$AB$4=$CF$4)*$D116:$AB116))</f>
        <v/>
      </c>
      <c r="CG116" s="15" t="str">
        <f t="shared" si="52"/>
        <v/>
      </c>
      <c r="CH116" s="2" t="str" cm="1">
        <f t="array" ref="CH116">IF(B116="","",SUMPRODUCT(($D$1:$AB$4=$CH$4)*$D116:$AB116))</f>
        <v/>
      </c>
      <c r="CI116" s="15" t="str">
        <f t="shared" si="53"/>
        <v/>
      </c>
    </row>
    <row r="117" spans="1:127">
      <c r="A117" s="7">
        <v>112</v>
      </c>
      <c r="D117" s="97"/>
      <c r="E117" s="86"/>
      <c r="F117" s="86"/>
      <c r="G117" s="86"/>
      <c r="H117" s="86"/>
      <c r="I117" s="98"/>
      <c r="J117" s="102"/>
      <c r="K117" s="87"/>
      <c r="L117" s="87"/>
      <c r="M117" s="87"/>
      <c r="N117" s="87"/>
      <c r="O117" s="103"/>
      <c r="P117" s="107"/>
      <c r="Q117" s="88"/>
      <c r="R117" s="88"/>
      <c r="S117" s="88"/>
      <c r="T117" s="88"/>
      <c r="U117" s="108"/>
      <c r="V117" s="113"/>
      <c r="W117" s="89"/>
      <c r="X117" s="89"/>
      <c r="Y117" s="89"/>
      <c r="Z117" s="89"/>
      <c r="AA117" s="89"/>
      <c r="AB117" s="169"/>
      <c r="AC117" s="171" t="str">
        <f t="shared" si="54"/>
        <v/>
      </c>
      <c r="AD117" s="172" t="str">
        <f t="shared" si="28"/>
        <v/>
      </c>
      <c r="AL117" s="2" t="str" cm="1">
        <f t="array" ref="AL117">IF(B117="","",SUMPRODUCT(($D$1:$AB$4=$AL$4)*D117:AB117))</f>
        <v/>
      </c>
      <c r="AM117" s="15" t="str">
        <f t="shared" si="29"/>
        <v/>
      </c>
      <c r="AN117" s="2" t="str" cm="1">
        <f t="array" ref="AN117">IF(B117="","",SUMPRODUCT(($D$1:$AB$4=$AN$4)*D117:AB117))</f>
        <v/>
      </c>
      <c r="AO117" s="15" t="str">
        <f t="shared" si="30"/>
        <v/>
      </c>
      <c r="AP117" s="2" t="str" cm="1">
        <f t="array" ref="AP117">IF(B117="","",SUMPRODUCT(($D$1:$AB$4=$AP$4)*D117:AB117))</f>
        <v/>
      </c>
      <c r="AQ117" s="15" t="str">
        <f t="shared" si="31"/>
        <v/>
      </c>
      <c r="AR117" s="2" t="str" cm="1">
        <f t="array" ref="AR117">IF(B117="","",SUMPRODUCT(($D$1:$AB$4=$AR$4)*D117:AB117))</f>
        <v/>
      </c>
      <c r="AS117" s="15" t="str">
        <f t="shared" si="32"/>
        <v/>
      </c>
      <c r="AT117" s="2" t="str" cm="1">
        <f t="array" ref="AT117">IF(B117="","",SUMPRODUCT(($D$1:$AB$4=$AT$4)*$D117:$AB117))</f>
        <v/>
      </c>
      <c r="AU117" s="15" t="str">
        <f t="shared" si="33"/>
        <v/>
      </c>
      <c r="AV117" s="2" t="str" cm="1">
        <f t="array" ref="AV117">IF(B117="","",SUMPRODUCT(($D$1:$AB$4=$AV$4)*$D117:$AB117))</f>
        <v/>
      </c>
      <c r="AW117" s="15" t="str">
        <f t="shared" si="34"/>
        <v/>
      </c>
      <c r="AX117" s="2" t="str" cm="1">
        <f t="array" ref="AX117">IF(B117="","",SUMPRODUCT(($D$1:$AB$4=$AX$4)*$D117:$AB117))</f>
        <v/>
      </c>
      <c r="AY117" s="15" t="str">
        <f t="shared" si="35"/>
        <v/>
      </c>
      <c r="AZ117" s="2" t="str" cm="1">
        <f t="array" ref="AZ117">IF(B117="","",SUMPRODUCT(($D$1:$AB$4=$AZ$4)*$D117:$AB117))</f>
        <v/>
      </c>
      <c r="BA117" s="15" t="str">
        <f t="shared" si="36"/>
        <v/>
      </c>
      <c r="BB117" s="2" t="str" cm="1">
        <f t="array" ref="BB117">IF(B117="","",SUMPRODUCT(($D$1:$AB$4=$BB$4)*$D117:$AB117))</f>
        <v/>
      </c>
      <c r="BC117" s="15" t="str">
        <f t="shared" si="37"/>
        <v/>
      </c>
      <c r="BD117" s="2" t="str" cm="1">
        <f t="array" ref="BD117">IF(B117="","",SUMPRODUCT(($D$1:$AB$4=$BD$4)*$D117:$AB117))</f>
        <v/>
      </c>
      <c r="BE117" s="15" t="str">
        <f t="shared" si="38"/>
        <v/>
      </c>
      <c r="BF117" s="2" t="str" cm="1">
        <f t="array" ref="BF117">IF(B117="","",SUMPRODUCT(($D$1:$AB$4=$BF$4)*$D117:$AB117))</f>
        <v/>
      </c>
      <c r="BG117" s="15" t="str">
        <f t="shared" si="39"/>
        <v/>
      </c>
      <c r="BH117" s="2" t="str" cm="1">
        <f t="array" ref="BH117">IF(B117="","",SUMPRODUCT(($D$1:$AB$4=$BH$4)*$D117:$AB117))</f>
        <v/>
      </c>
      <c r="BI117" s="15" t="str">
        <f t="shared" si="40"/>
        <v/>
      </c>
      <c r="BJ117" s="2" t="str" cm="1">
        <f t="array" ref="BJ117">IF(B117="","",SUMPRODUCT(($D$1:$AB$4=$BJ$4)*$D117:$AB117))</f>
        <v/>
      </c>
      <c r="BK117" s="15" t="str">
        <f t="shared" si="41"/>
        <v/>
      </c>
      <c r="BL117" s="2" t="str" cm="1">
        <f t="array" ref="BL117">IF(B117="","",SUMPRODUCT(($D$1:$AB$4=$BL$4)*$D117:$AB117))</f>
        <v/>
      </c>
      <c r="BM117" s="15" t="str">
        <f t="shared" si="42"/>
        <v/>
      </c>
      <c r="BN117" s="2" t="str" cm="1">
        <f t="array" ref="BN117">IF(B117="","",SUMPRODUCT(($D$1:$AB$4=$BN$4)*$D117:$AB117))</f>
        <v/>
      </c>
      <c r="BO117" s="15" t="str">
        <f t="shared" si="43"/>
        <v/>
      </c>
      <c r="BP117" s="2" t="str" cm="1">
        <f t="array" ref="BP117">IF(B117="","",SUMPRODUCT(($D$1:$AB$4=$BP$4)*$D117:$AB117))</f>
        <v/>
      </c>
      <c r="BQ117" s="15" t="str">
        <f t="shared" si="44"/>
        <v/>
      </c>
      <c r="BR117" s="2" t="str" cm="1">
        <f t="array" ref="BR117">IF(B117="","",SUMPRODUCT(($D$1:$AB$4=$BR$4)*$D117:$AB117))</f>
        <v/>
      </c>
      <c r="BS117" s="15" t="str">
        <f t="shared" si="45"/>
        <v/>
      </c>
      <c r="BT117" s="2" t="str" cm="1">
        <f t="array" ref="BT117">IF(B117="","",SUMPRODUCT(($D$1:$AB$4=$BT$4)*$D117:$AB117))</f>
        <v/>
      </c>
      <c r="BU117" s="15" t="str">
        <f t="shared" si="46"/>
        <v/>
      </c>
      <c r="BV117" s="2" t="str" cm="1">
        <f t="array" ref="BV117">IF(B117="","",SUMPRODUCT(($D$1:$AB$4=$BV$4)*$D117:$AB117))</f>
        <v/>
      </c>
      <c r="BW117" s="15" t="str">
        <f t="shared" si="47"/>
        <v/>
      </c>
      <c r="BX117" s="2" t="str" cm="1">
        <f t="array" ref="BX117">IF(B117="","",SUMPRODUCT(($D$1:$AB$4=$BX$4)*$D117:$AB117))</f>
        <v/>
      </c>
      <c r="BY117" s="15" t="str">
        <f t="shared" si="48"/>
        <v/>
      </c>
      <c r="BZ117" s="2" t="str" cm="1">
        <f t="array" ref="BZ117">IF(B117="","",SUMPRODUCT(($D$1:$AB$4=$BZ$4)*$D117:$AB117))</f>
        <v/>
      </c>
      <c r="CA117" s="15" t="str">
        <f t="shared" si="49"/>
        <v/>
      </c>
      <c r="CB117" s="2" t="str" cm="1">
        <f t="array" ref="CB117">IF(B117="","",SUMPRODUCT(($D$1:$AB$4=$CB$4)*$D117:$AB117))</f>
        <v/>
      </c>
      <c r="CC117" s="15" t="str">
        <f t="shared" si="50"/>
        <v/>
      </c>
      <c r="CD117" s="2" t="str" cm="1">
        <f t="array" ref="CD117">IF(B117="","",SUMPRODUCT(($D$1:$AB$4=$CD$4)*$D117:$AB117))</f>
        <v/>
      </c>
      <c r="CE117" s="15" t="str">
        <f t="shared" si="51"/>
        <v/>
      </c>
      <c r="CF117" s="2" t="str" cm="1">
        <f t="array" ref="CF117">IF(B117="","",SUMPRODUCT(($D$1:$AB$4=$CF$4)*$D117:$AB117))</f>
        <v/>
      </c>
      <c r="CG117" s="15" t="str">
        <f t="shared" si="52"/>
        <v/>
      </c>
      <c r="CH117" s="2" t="str" cm="1">
        <f t="array" ref="CH117">IF(B117="","",SUMPRODUCT(($D$1:$AB$4=$CH$4)*$D117:$AB117))</f>
        <v/>
      </c>
      <c r="CI117" s="15" t="str">
        <f t="shared" si="53"/>
        <v/>
      </c>
    </row>
    <row r="118" spans="1:127">
      <c r="A118" s="6">
        <v>113</v>
      </c>
      <c r="D118" s="97"/>
      <c r="E118" s="86"/>
      <c r="F118" s="86"/>
      <c r="G118" s="86"/>
      <c r="H118" s="86"/>
      <c r="I118" s="98"/>
      <c r="J118" s="102"/>
      <c r="K118" s="87"/>
      <c r="L118" s="87"/>
      <c r="M118" s="87"/>
      <c r="N118" s="87"/>
      <c r="O118" s="103"/>
      <c r="P118" s="107"/>
      <c r="Q118" s="88"/>
      <c r="R118" s="88"/>
      <c r="S118" s="88"/>
      <c r="T118" s="88"/>
      <c r="U118" s="108"/>
      <c r="V118" s="113"/>
      <c r="W118" s="89"/>
      <c r="X118" s="89"/>
      <c r="Y118" s="89"/>
      <c r="Z118" s="89"/>
      <c r="AA118" s="89"/>
      <c r="AB118" s="169"/>
      <c r="AC118" s="171" t="str">
        <f t="shared" si="54"/>
        <v/>
      </c>
      <c r="AD118" s="172" t="str">
        <f t="shared" si="28"/>
        <v/>
      </c>
      <c r="AL118" s="2" t="str" cm="1">
        <f t="array" ref="AL118">IF(B118="","",SUMPRODUCT(($D$1:$AB$4=$AL$4)*D118:AB118))</f>
        <v/>
      </c>
      <c r="AM118" s="15" t="str">
        <f t="shared" si="29"/>
        <v/>
      </c>
      <c r="AN118" s="2" t="str" cm="1">
        <f t="array" ref="AN118">IF(B118="","",SUMPRODUCT(($D$1:$AB$4=$AN$4)*D118:AB118))</f>
        <v/>
      </c>
      <c r="AO118" s="15" t="str">
        <f t="shared" si="30"/>
        <v/>
      </c>
      <c r="AP118" s="2" t="str" cm="1">
        <f t="array" ref="AP118">IF(B118="","",SUMPRODUCT(($D$1:$AB$4=$AP$4)*D118:AB118))</f>
        <v/>
      </c>
      <c r="AQ118" s="15" t="str">
        <f t="shared" si="31"/>
        <v/>
      </c>
      <c r="AR118" s="2" t="str" cm="1">
        <f t="array" ref="AR118">IF(B118="","",SUMPRODUCT(($D$1:$AB$4=$AR$4)*D118:AB118))</f>
        <v/>
      </c>
      <c r="AS118" s="15" t="str">
        <f t="shared" si="32"/>
        <v/>
      </c>
      <c r="AT118" s="2" t="str" cm="1">
        <f t="array" ref="AT118">IF(B118="","",SUMPRODUCT(($D$1:$AB$4=$AT$4)*$D118:$AB118))</f>
        <v/>
      </c>
      <c r="AU118" s="15" t="str">
        <f t="shared" si="33"/>
        <v/>
      </c>
      <c r="AV118" s="2" t="str" cm="1">
        <f t="array" ref="AV118">IF(B118="","",SUMPRODUCT(($D$1:$AB$4=$AV$4)*$D118:$AB118))</f>
        <v/>
      </c>
      <c r="AW118" s="15" t="str">
        <f t="shared" si="34"/>
        <v/>
      </c>
      <c r="AX118" s="2" t="str" cm="1">
        <f t="array" ref="AX118">IF(B118="","",SUMPRODUCT(($D$1:$AB$4=$AX$4)*$D118:$AB118))</f>
        <v/>
      </c>
      <c r="AY118" s="15" t="str">
        <f t="shared" si="35"/>
        <v/>
      </c>
      <c r="AZ118" s="2" t="str" cm="1">
        <f t="array" ref="AZ118">IF(B118="","",SUMPRODUCT(($D$1:$AB$4=$AZ$4)*$D118:$AB118))</f>
        <v/>
      </c>
      <c r="BA118" s="15" t="str">
        <f t="shared" si="36"/>
        <v/>
      </c>
      <c r="BB118" s="2" t="str" cm="1">
        <f t="array" ref="BB118">IF(B118="","",SUMPRODUCT(($D$1:$AB$4=$BB$4)*$D118:$AB118))</f>
        <v/>
      </c>
      <c r="BC118" s="15" t="str">
        <f t="shared" si="37"/>
        <v/>
      </c>
      <c r="BD118" s="2" t="str" cm="1">
        <f t="array" ref="BD118">IF(B118="","",SUMPRODUCT(($D$1:$AB$4=$BD$4)*$D118:$AB118))</f>
        <v/>
      </c>
      <c r="BE118" s="15" t="str">
        <f t="shared" si="38"/>
        <v/>
      </c>
      <c r="BF118" s="2" t="str" cm="1">
        <f t="array" ref="BF118">IF(B118="","",SUMPRODUCT(($D$1:$AB$4=$BF$4)*$D118:$AB118))</f>
        <v/>
      </c>
      <c r="BG118" s="15" t="str">
        <f t="shared" si="39"/>
        <v/>
      </c>
      <c r="BH118" s="2" t="str" cm="1">
        <f t="array" ref="BH118">IF(B118="","",SUMPRODUCT(($D$1:$AB$4=$BH$4)*$D118:$AB118))</f>
        <v/>
      </c>
      <c r="BI118" s="15" t="str">
        <f t="shared" si="40"/>
        <v/>
      </c>
      <c r="BJ118" s="2" t="str" cm="1">
        <f t="array" ref="BJ118">IF(B118="","",SUMPRODUCT(($D$1:$AB$4=$BJ$4)*$D118:$AB118))</f>
        <v/>
      </c>
      <c r="BK118" s="15" t="str">
        <f t="shared" si="41"/>
        <v/>
      </c>
      <c r="BL118" s="2" t="str" cm="1">
        <f t="array" ref="BL118">IF(B118="","",SUMPRODUCT(($D$1:$AB$4=$BL$4)*$D118:$AB118))</f>
        <v/>
      </c>
      <c r="BM118" s="15" t="str">
        <f t="shared" si="42"/>
        <v/>
      </c>
      <c r="BN118" s="2" t="str" cm="1">
        <f t="array" ref="BN118">IF(B118="","",SUMPRODUCT(($D$1:$AB$4=$BN$4)*$D118:$AB118))</f>
        <v/>
      </c>
      <c r="BO118" s="15" t="str">
        <f t="shared" si="43"/>
        <v/>
      </c>
      <c r="BP118" s="2" t="str" cm="1">
        <f t="array" ref="BP118">IF(B118="","",SUMPRODUCT(($D$1:$AB$4=$BP$4)*$D118:$AB118))</f>
        <v/>
      </c>
      <c r="BQ118" s="15" t="str">
        <f t="shared" si="44"/>
        <v/>
      </c>
      <c r="BR118" s="2" t="str" cm="1">
        <f t="array" ref="BR118">IF(B118="","",SUMPRODUCT(($D$1:$AB$4=$BR$4)*$D118:$AB118))</f>
        <v/>
      </c>
      <c r="BS118" s="15" t="str">
        <f t="shared" si="45"/>
        <v/>
      </c>
      <c r="BT118" s="2" t="str" cm="1">
        <f t="array" ref="BT118">IF(B118="","",SUMPRODUCT(($D$1:$AB$4=$BT$4)*$D118:$AB118))</f>
        <v/>
      </c>
      <c r="BU118" s="15" t="str">
        <f t="shared" si="46"/>
        <v/>
      </c>
      <c r="BV118" s="2" t="str" cm="1">
        <f t="array" ref="BV118">IF(B118="","",SUMPRODUCT(($D$1:$AB$4=$BV$4)*$D118:$AB118))</f>
        <v/>
      </c>
      <c r="BW118" s="15" t="str">
        <f t="shared" si="47"/>
        <v/>
      </c>
      <c r="BX118" s="2" t="str" cm="1">
        <f t="array" ref="BX118">IF(B118="","",SUMPRODUCT(($D$1:$AB$4=$BX$4)*$D118:$AB118))</f>
        <v/>
      </c>
      <c r="BY118" s="15" t="str">
        <f t="shared" si="48"/>
        <v/>
      </c>
      <c r="BZ118" s="2" t="str" cm="1">
        <f t="array" ref="BZ118">IF(B118="","",SUMPRODUCT(($D$1:$AB$4=$BZ$4)*$D118:$AB118))</f>
        <v/>
      </c>
      <c r="CA118" s="15" t="str">
        <f t="shared" si="49"/>
        <v/>
      </c>
      <c r="CB118" s="2" t="str" cm="1">
        <f t="array" ref="CB118">IF(B118="","",SUMPRODUCT(($D$1:$AB$4=$CB$4)*$D118:$AB118))</f>
        <v/>
      </c>
      <c r="CC118" s="15" t="str">
        <f t="shared" si="50"/>
        <v/>
      </c>
      <c r="CD118" s="2" t="str" cm="1">
        <f t="array" ref="CD118">IF(B118="","",SUMPRODUCT(($D$1:$AB$4=$CD$4)*$D118:$AB118))</f>
        <v/>
      </c>
      <c r="CE118" s="15" t="str">
        <f t="shared" si="51"/>
        <v/>
      </c>
      <c r="CF118" s="2" t="str" cm="1">
        <f t="array" ref="CF118">IF(B118="","",SUMPRODUCT(($D$1:$AB$4=$CF$4)*$D118:$AB118))</f>
        <v/>
      </c>
      <c r="CG118" s="15" t="str">
        <f t="shared" si="52"/>
        <v/>
      </c>
      <c r="CH118" s="2" t="str" cm="1">
        <f t="array" ref="CH118">IF(B118="","",SUMPRODUCT(($D$1:$AB$4=$CH$4)*$D118:$AB118))</f>
        <v/>
      </c>
      <c r="CI118" s="15" t="str">
        <f t="shared" si="53"/>
        <v/>
      </c>
    </row>
    <row r="119" spans="1:127">
      <c r="A119" s="7">
        <v>114</v>
      </c>
      <c r="D119" s="97"/>
      <c r="E119" s="86"/>
      <c r="F119" s="86"/>
      <c r="G119" s="86"/>
      <c r="H119" s="86"/>
      <c r="I119" s="98"/>
      <c r="J119" s="102"/>
      <c r="K119" s="87"/>
      <c r="L119" s="87"/>
      <c r="M119" s="87"/>
      <c r="N119" s="87"/>
      <c r="O119" s="103"/>
      <c r="P119" s="107"/>
      <c r="Q119" s="88"/>
      <c r="R119" s="88"/>
      <c r="S119" s="88"/>
      <c r="T119" s="88"/>
      <c r="U119" s="108"/>
      <c r="V119" s="113"/>
      <c r="W119" s="89"/>
      <c r="X119" s="89"/>
      <c r="Y119" s="89"/>
      <c r="Z119" s="89"/>
      <c r="AA119" s="89"/>
      <c r="AB119" s="169"/>
      <c r="AC119" s="171" t="str">
        <f t="shared" si="54"/>
        <v/>
      </c>
      <c r="AD119" s="172" t="str">
        <f t="shared" si="28"/>
        <v/>
      </c>
      <c r="AL119" s="2" t="str" cm="1">
        <f t="array" ref="AL119">IF(B119="","",SUMPRODUCT(($D$1:$AB$4=$AL$4)*D119:AB119))</f>
        <v/>
      </c>
      <c r="AM119" s="15" t="str">
        <f t="shared" si="29"/>
        <v/>
      </c>
      <c r="AN119" s="2" t="str" cm="1">
        <f t="array" ref="AN119">IF(B119="","",SUMPRODUCT(($D$1:$AB$4=$AN$4)*D119:AB119))</f>
        <v/>
      </c>
      <c r="AO119" s="15" t="str">
        <f t="shared" si="30"/>
        <v/>
      </c>
      <c r="AP119" s="2" t="str" cm="1">
        <f t="array" ref="AP119">IF(B119="","",SUMPRODUCT(($D$1:$AB$4=$AP$4)*D119:AB119))</f>
        <v/>
      </c>
      <c r="AQ119" s="15" t="str">
        <f t="shared" si="31"/>
        <v/>
      </c>
      <c r="AR119" s="2" t="str" cm="1">
        <f t="array" ref="AR119">IF(B119="","",SUMPRODUCT(($D$1:$AB$4=$AR$4)*D119:AB119))</f>
        <v/>
      </c>
      <c r="AS119" s="15" t="str">
        <f t="shared" si="32"/>
        <v/>
      </c>
      <c r="AT119" s="2" t="str" cm="1">
        <f t="array" ref="AT119">IF(B119="","",SUMPRODUCT(($D$1:$AB$4=$AT$4)*$D119:$AB119))</f>
        <v/>
      </c>
      <c r="AU119" s="15" t="str">
        <f t="shared" si="33"/>
        <v/>
      </c>
      <c r="AV119" s="2" t="str" cm="1">
        <f t="array" ref="AV119">IF(B119="","",SUMPRODUCT(($D$1:$AB$4=$AV$4)*$D119:$AB119))</f>
        <v/>
      </c>
      <c r="AW119" s="15" t="str">
        <f t="shared" si="34"/>
        <v/>
      </c>
      <c r="AX119" s="2" t="str" cm="1">
        <f t="array" ref="AX119">IF(B119="","",SUMPRODUCT(($D$1:$AB$4=$AX$4)*$D119:$AB119))</f>
        <v/>
      </c>
      <c r="AY119" s="15" t="str">
        <f t="shared" si="35"/>
        <v/>
      </c>
      <c r="AZ119" s="2" t="str" cm="1">
        <f t="array" ref="AZ119">IF(B119="","",SUMPRODUCT(($D$1:$AB$4=$AZ$4)*$D119:$AB119))</f>
        <v/>
      </c>
      <c r="BA119" s="15" t="str">
        <f t="shared" si="36"/>
        <v/>
      </c>
      <c r="BB119" s="2" t="str" cm="1">
        <f t="array" ref="BB119">IF(B119="","",SUMPRODUCT(($D$1:$AB$4=$BB$4)*$D119:$AB119))</f>
        <v/>
      </c>
      <c r="BC119" s="15" t="str">
        <f t="shared" si="37"/>
        <v/>
      </c>
      <c r="BD119" s="2" t="str" cm="1">
        <f t="array" ref="BD119">IF(B119="","",SUMPRODUCT(($D$1:$AB$4=$BD$4)*$D119:$AB119))</f>
        <v/>
      </c>
      <c r="BE119" s="15" t="str">
        <f t="shared" si="38"/>
        <v/>
      </c>
      <c r="BF119" s="2" t="str" cm="1">
        <f t="array" ref="BF119">IF(B119="","",SUMPRODUCT(($D$1:$AB$4=$BF$4)*$D119:$AB119))</f>
        <v/>
      </c>
      <c r="BG119" s="15" t="str">
        <f t="shared" si="39"/>
        <v/>
      </c>
      <c r="BH119" s="2" t="str" cm="1">
        <f t="array" ref="BH119">IF(B119="","",SUMPRODUCT(($D$1:$AB$4=$BH$4)*$D119:$AB119))</f>
        <v/>
      </c>
      <c r="BI119" s="15" t="str">
        <f t="shared" si="40"/>
        <v/>
      </c>
      <c r="BJ119" s="2" t="str" cm="1">
        <f t="array" ref="BJ119">IF(B119="","",SUMPRODUCT(($D$1:$AB$4=$BJ$4)*$D119:$AB119))</f>
        <v/>
      </c>
      <c r="BK119" s="15" t="str">
        <f t="shared" si="41"/>
        <v/>
      </c>
      <c r="BL119" s="2" t="str" cm="1">
        <f t="array" ref="BL119">IF(B119="","",SUMPRODUCT(($D$1:$AB$4=$BL$4)*$D119:$AB119))</f>
        <v/>
      </c>
      <c r="BM119" s="15" t="str">
        <f t="shared" si="42"/>
        <v/>
      </c>
      <c r="BN119" s="2" t="str" cm="1">
        <f t="array" ref="BN119">IF(B119="","",SUMPRODUCT(($D$1:$AB$4=$BN$4)*$D119:$AB119))</f>
        <v/>
      </c>
      <c r="BO119" s="15" t="str">
        <f t="shared" si="43"/>
        <v/>
      </c>
      <c r="BP119" s="2" t="str" cm="1">
        <f t="array" ref="BP119">IF(B119="","",SUMPRODUCT(($D$1:$AB$4=$BP$4)*$D119:$AB119))</f>
        <v/>
      </c>
      <c r="BQ119" s="15" t="str">
        <f t="shared" si="44"/>
        <v/>
      </c>
      <c r="BR119" s="2" t="str" cm="1">
        <f t="array" ref="BR119">IF(B119="","",SUMPRODUCT(($D$1:$AB$4=$BR$4)*$D119:$AB119))</f>
        <v/>
      </c>
      <c r="BS119" s="15" t="str">
        <f t="shared" si="45"/>
        <v/>
      </c>
      <c r="BT119" s="2" t="str" cm="1">
        <f t="array" ref="BT119">IF(B119="","",SUMPRODUCT(($D$1:$AB$4=$BT$4)*$D119:$AB119))</f>
        <v/>
      </c>
      <c r="BU119" s="15" t="str">
        <f t="shared" si="46"/>
        <v/>
      </c>
      <c r="BV119" s="2" t="str" cm="1">
        <f t="array" ref="BV119">IF(B119="","",SUMPRODUCT(($D$1:$AB$4=$BV$4)*$D119:$AB119))</f>
        <v/>
      </c>
      <c r="BW119" s="15" t="str">
        <f t="shared" si="47"/>
        <v/>
      </c>
      <c r="BX119" s="2" t="str" cm="1">
        <f t="array" ref="BX119">IF(B119="","",SUMPRODUCT(($D$1:$AB$4=$BX$4)*$D119:$AB119))</f>
        <v/>
      </c>
      <c r="BY119" s="15" t="str">
        <f t="shared" si="48"/>
        <v/>
      </c>
      <c r="BZ119" s="2" t="str" cm="1">
        <f t="array" ref="BZ119">IF(B119="","",SUMPRODUCT(($D$1:$AB$4=$BZ$4)*$D119:$AB119))</f>
        <v/>
      </c>
      <c r="CA119" s="15" t="str">
        <f t="shared" si="49"/>
        <v/>
      </c>
      <c r="CB119" s="2" t="str" cm="1">
        <f t="array" ref="CB119">IF(B119="","",SUMPRODUCT(($D$1:$AB$4=$CB$4)*$D119:$AB119))</f>
        <v/>
      </c>
      <c r="CC119" s="15" t="str">
        <f t="shared" si="50"/>
        <v/>
      </c>
      <c r="CD119" s="2" t="str" cm="1">
        <f t="array" ref="CD119">IF(B119="","",SUMPRODUCT(($D$1:$AB$4=$CD$4)*$D119:$AB119))</f>
        <v/>
      </c>
      <c r="CE119" s="15" t="str">
        <f t="shared" si="51"/>
        <v/>
      </c>
      <c r="CF119" s="2" t="str" cm="1">
        <f t="array" ref="CF119">IF(B119="","",SUMPRODUCT(($D$1:$AB$4=$CF$4)*$D119:$AB119))</f>
        <v/>
      </c>
      <c r="CG119" s="15" t="str">
        <f t="shared" si="52"/>
        <v/>
      </c>
      <c r="CH119" s="2" t="str" cm="1">
        <f t="array" ref="CH119">IF(B119="","",SUMPRODUCT(($D$1:$AB$4=$CH$4)*$D119:$AB119))</f>
        <v/>
      </c>
      <c r="CI119" s="15" t="str">
        <f t="shared" si="53"/>
        <v/>
      </c>
    </row>
    <row r="120" spans="1:127">
      <c r="A120" s="6">
        <v>115</v>
      </c>
      <c r="D120" s="97"/>
      <c r="E120" s="86"/>
      <c r="F120" s="86"/>
      <c r="G120" s="86"/>
      <c r="H120" s="86"/>
      <c r="I120" s="98"/>
      <c r="J120" s="102"/>
      <c r="K120" s="87"/>
      <c r="L120" s="87"/>
      <c r="M120" s="87"/>
      <c r="N120" s="87"/>
      <c r="O120" s="103"/>
      <c r="P120" s="107"/>
      <c r="Q120" s="88"/>
      <c r="R120" s="88"/>
      <c r="S120" s="88"/>
      <c r="T120" s="88"/>
      <c r="U120" s="108"/>
      <c r="V120" s="113"/>
      <c r="W120" s="89"/>
      <c r="X120" s="89"/>
      <c r="Y120" s="89"/>
      <c r="Z120" s="89"/>
      <c r="AA120" s="89"/>
      <c r="AB120" s="169"/>
      <c r="AC120" s="171" t="str">
        <f t="shared" si="54"/>
        <v/>
      </c>
      <c r="AD120" s="172" t="str">
        <f t="shared" si="28"/>
        <v/>
      </c>
      <c r="AL120" s="2" t="str" cm="1">
        <f t="array" ref="AL120">IF(B120="","",SUMPRODUCT(($D$1:$AB$4=$AL$4)*D120:AB120))</f>
        <v/>
      </c>
      <c r="AM120" s="15" t="str">
        <f t="shared" si="29"/>
        <v/>
      </c>
      <c r="AN120" s="2" t="str" cm="1">
        <f t="array" ref="AN120">IF(B120="","",SUMPRODUCT(($D$1:$AB$4=$AN$4)*D120:AB120))</f>
        <v/>
      </c>
      <c r="AO120" s="15" t="str">
        <f t="shared" si="30"/>
        <v/>
      </c>
      <c r="AP120" s="2" t="str" cm="1">
        <f t="array" ref="AP120">IF(B120="","",SUMPRODUCT(($D$1:$AB$4=$AP$4)*D120:AB120))</f>
        <v/>
      </c>
      <c r="AQ120" s="15" t="str">
        <f t="shared" si="31"/>
        <v/>
      </c>
      <c r="AR120" s="2" t="str" cm="1">
        <f t="array" ref="AR120">IF(B120="","",SUMPRODUCT(($D$1:$AB$4=$AR$4)*D120:AB120))</f>
        <v/>
      </c>
      <c r="AS120" s="15" t="str">
        <f t="shared" si="32"/>
        <v/>
      </c>
      <c r="AT120" s="2" t="str" cm="1">
        <f t="array" ref="AT120">IF(B120="","",SUMPRODUCT(($D$1:$AB$4=$AT$4)*$D120:$AB120))</f>
        <v/>
      </c>
      <c r="AU120" s="15" t="str">
        <f t="shared" si="33"/>
        <v/>
      </c>
      <c r="AV120" s="2" t="str" cm="1">
        <f t="array" ref="AV120">IF(B120="","",SUMPRODUCT(($D$1:$AB$4=$AV$4)*$D120:$AB120))</f>
        <v/>
      </c>
      <c r="AW120" s="15" t="str">
        <f t="shared" si="34"/>
        <v/>
      </c>
      <c r="AX120" s="2" t="str" cm="1">
        <f t="array" ref="AX120">IF(B120="","",SUMPRODUCT(($D$1:$AB$4=$AX$4)*$D120:$AB120))</f>
        <v/>
      </c>
      <c r="AY120" s="15" t="str">
        <f t="shared" si="35"/>
        <v/>
      </c>
      <c r="AZ120" s="2" t="str" cm="1">
        <f t="array" ref="AZ120">IF(B120="","",SUMPRODUCT(($D$1:$AB$4=$AZ$4)*$D120:$AB120))</f>
        <v/>
      </c>
      <c r="BA120" s="15" t="str">
        <f t="shared" si="36"/>
        <v/>
      </c>
      <c r="BB120" s="2" t="str" cm="1">
        <f t="array" ref="BB120">IF(B120="","",SUMPRODUCT(($D$1:$AB$4=$BB$4)*$D120:$AB120))</f>
        <v/>
      </c>
      <c r="BC120" s="15" t="str">
        <f t="shared" si="37"/>
        <v/>
      </c>
      <c r="BD120" s="2" t="str" cm="1">
        <f t="array" ref="BD120">IF(B120="","",SUMPRODUCT(($D$1:$AB$4=$BD$4)*$D120:$AB120))</f>
        <v/>
      </c>
      <c r="BE120" s="15" t="str">
        <f t="shared" si="38"/>
        <v/>
      </c>
      <c r="BF120" s="2" t="str" cm="1">
        <f t="array" ref="BF120">IF(B120="","",SUMPRODUCT(($D$1:$AB$4=$BF$4)*$D120:$AB120))</f>
        <v/>
      </c>
      <c r="BG120" s="15" t="str">
        <f t="shared" si="39"/>
        <v/>
      </c>
      <c r="BH120" s="2" t="str" cm="1">
        <f t="array" ref="BH120">IF(B120="","",SUMPRODUCT(($D$1:$AB$4=$BH$4)*$D120:$AB120))</f>
        <v/>
      </c>
      <c r="BI120" s="15" t="str">
        <f t="shared" si="40"/>
        <v/>
      </c>
      <c r="BJ120" s="2" t="str" cm="1">
        <f t="array" ref="BJ120">IF(B120="","",SUMPRODUCT(($D$1:$AB$4=$BJ$4)*$D120:$AB120))</f>
        <v/>
      </c>
      <c r="BK120" s="15" t="str">
        <f t="shared" si="41"/>
        <v/>
      </c>
      <c r="BL120" s="2" t="str" cm="1">
        <f t="array" ref="BL120">IF(B120="","",SUMPRODUCT(($D$1:$AB$4=$BL$4)*$D120:$AB120))</f>
        <v/>
      </c>
      <c r="BM120" s="15" t="str">
        <f t="shared" si="42"/>
        <v/>
      </c>
      <c r="BN120" s="2" t="str" cm="1">
        <f t="array" ref="BN120">IF(B120="","",SUMPRODUCT(($D$1:$AB$4=$BN$4)*$D120:$AB120))</f>
        <v/>
      </c>
      <c r="BO120" s="15" t="str">
        <f t="shared" si="43"/>
        <v/>
      </c>
      <c r="BP120" s="2" t="str" cm="1">
        <f t="array" ref="BP120">IF(B120="","",SUMPRODUCT(($D$1:$AB$4=$BP$4)*$D120:$AB120))</f>
        <v/>
      </c>
      <c r="BQ120" s="15" t="str">
        <f t="shared" si="44"/>
        <v/>
      </c>
      <c r="BR120" s="2" t="str" cm="1">
        <f t="array" ref="BR120">IF(B120="","",SUMPRODUCT(($D$1:$AB$4=$BR$4)*$D120:$AB120))</f>
        <v/>
      </c>
      <c r="BS120" s="15" t="str">
        <f t="shared" si="45"/>
        <v/>
      </c>
      <c r="BT120" s="2" t="str" cm="1">
        <f t="array" ref="BT120">IF(B120="","",SUMPRODUCT(($D$1:$AB$4=$BT$4)*$D120:$AB120))</f>
        <v/>
      </c>
      <c r="BU120" s="15" t="str">
        <f t="shared" si="46"/>
        <v/>
      </c>
      <c r="BV120" s="2" t="str" cm="1">
        <f t="array" ref="BV120">IF(B120="","",SUMPRODUCT(($D$1:$AB$4=$BV$4)*$D120:$AB120))</f>
        <v/>
      </c>
      <c r="BW120" s="15" t="str">
        <f t="shared" si="47"/>
        <v/>
      </c>
      <c r="BX120" s="2" t="str" cm="1">
        <f t="array" ref="BX120">IF(B120="","",SUMPRODUCT(($D$1:$AB$4=$BX$4)*$D120:$AB120))</f>
        <v/>
      </c>
      <c r="BY120" s="15" t="str">
        <f t="shared" si="48"/>
        <v/>
      </c>
      <c r="BZ120" s="2" t="str" cm="1">
        <f t="array" ref="BZ120">IF(B120="","",SUMPRODUCT(($D$1:$AB$4=$BZ$4)*$D120:$AB120))</f>
        <v/>
      </c>
      <c r="CA120" s="15" t="str">
        <f t="shared" si="49"/>
        <v/>
      </c>
      <c r="CB120" s="2" t="str" cm="1">
        <f t="array" ref="CB120">IF(B120="","",SUMPRODUCT(($D$1:$AB$4=$CB$4)*$D120:$AB120))</f>
        <v/>
      </c>
      <c r="CC120" s="15" t="str">
        <f t="shared" si="50"/>
        <v/>
      </c>
      <c r="CD120" s="2" t="str" cm="1">
        <f t="array" ref="CD120">IF(B120="","",SUMPRODUCT(($D$1:$AB$4=$CD$4)*$D120:$AB120))</f>
        <v/>
      </c>
      <c r="CE120" s="15" t="str">
        <f t="shared" si="51"/>
        <v/>
      </c>
      <c r="CF120" s="2" t="str" cm="1">
        <f t="array" ref="CF120">IF(B120="","",SUMPRODUCT(($D$1:$AB$4=$CF$4)*$D120:$AB120))</f>
        <v/>
      </c>
      <c r="CG120" s="15" t="str">
        <f t="shared" si="52"/>
        <v/>
      </c>
      <c r="CH120" s="2" t="str" cm="1">
        <f t="array" ref="CH120">IF(B120="","",SUMPRODUCT(($D$1:$AB$4=$CH$4)*$D120:$AB120))</f>
        <v/>
      </c>
      <c r="CI120" s="15" t="str">
        <f t="shared" si="53"/>
        <v/>
      </c>
    </row>
    <row r="121" spans="1:127">
      <c r="A121" s="7">
        <v>116</v>
      </c>
      <c r="D121" s="97"/>
      <c r="E121" s="86"/>
      <c r="F121" s="86"/>
      <c r="G121" s="86"/>
      <c r="H121" s="86"/>
      <c r="I121" s="98"/>
      <c r="J121" s="102"/>
      <c r="K121" s="87"/>
      <c r="L121" s="87"/>
      <c r="M121" s="87"/>
      <c r="N121" s="87"/>
      <c r="O121" s="103"/>
      <c r="P121" s="107"/>
      <c r="Q121" s="88"/>
      <c r="R121" s="88"/>
      <c r="S121" s="88"/>
      <c r="T121" s="88"/>
      <c r="U121" s="108"/>
      <c r="V121" s="113"/>
      <c r="W121" s="89"/>
      <c r="X121" s="89"/>
      <c r="Y121" s="89"/>
      <c r="Z121" s="89"/>
      <c r="AA121" s="89"/>
      <c r="AB121" s="169"/>
      <c r="AC121" s="171" t="str">
        <f t="shared" si="54"/>
        <v/>
      </c>
      <c r="AD121" s="172" t="str">
        <f t="shared" si="28"/>
        <v/>
      </c>
      <c r="AL121" s="2" t="str" cm="1">
        <f t="array" ref="AL121">IF(B121="","",SUMPRODUCT(($D$1:$AB$4=$AL$4)*D121:AB121))</f>
        <v/>
      </c>
      <c r="AM121" s="15" t="str">
        <f t="shared" si="29"/>
        <v/>
      </c>
      <c r="AN121" s="2" t="str" cm="1">
        <f t="array" ref="AN121">IF(B121="","",SUMPRODUCT(($D$1:$AB$4=$AN$4)*D121:AB121))</f>
        <v/>
      </c>
      <c r="AO121" s="15" t="str">
        <f t="shared" si="30"/>
        <v/>
      </c>
      <c r="AP121" s="2" t="str" cm="1">
        <f t="array" ref="AP121">IF(B121="","",SUMPRODUCT(($D$1:$AB$4=$AP$4)*D121:AB121))</f>
        <v/>
      </c>
      <c r="AQ121" s="15" t="str">
        <f t="shared" si="31"/>
        <v/>
      </c>
      <c r="AR121" s="2" t="str" cm="1">
        <f t="array" ref="AR121">IF(B121="","",SUMPRODUCT(($D$1:$AB$4=$AR$4)*D121:AB121))</f>
        <v/>
      </c>
      <c r="AS121" s="15" t="str">
        <f t="shared" si="32"/>
        <v/>
      </c>
      <c r="AT121" s="2" t="str" cm="1">
        <f t="array" ref="AT121">IF(B121="","",SUMPRODUCT(($D$1:$AB$4=$AT$4)*$D121:$AB121))</f>
        <v/>
      </c>
      <c r="AU121" s="15" t="str">
        <f t="shared" si="33"/>
        <v/>
      </c>
      <c r="AV121" s="2" t="str" cm="1">
        <f t="array" ref="AV121">IF(B121="","",SUMPRODUCT(($D$1:$AB$4=$AV$4)*$D121:$AB121))</f>
        <v/>
      </c>
      <c r="AW121" s="15" t="str">
        <f t="shared" si="34"/>
        <v/>
      </c>
      <c r="AX121" s="2" t="str" cm="1">
        <f t="array" ref="AX121">IF(B121="","",SUMPRODUCT(($D$1:$AB$4=$AX$4)*$D121:$AB121))</f>
        <v/>
      </c>
      <c r="AY121" s="15" t="str">
        <f t="shared" si="35"/>
        <v/>
      </c>
      <c r="AZ121" s="2" t="str" cm="1">
        <f t="array" ref="AZ121">IF(B121="","",SUMPRODUCT(($D$1:$AB$4=$AZ$4)*$D121:$AB121))</f>
        <v/>
      </c>
      <c r="BA121" s="15" t="str">
        <f t="shared" si="36"/>
        <v/>
      </c>
      <c r="BB121" s="2" t="str" cm="1">
        <f t="array" ref="BB121">IF(B121="","",SUMPRODUCT(($D$1:$AB$4=$BB$4)*$D121:$AB121))</f>
        <v/>
      </c>
      <c r="BC121" s="15" t="str">
        <f t="shared" si="37"/>
        <v/>
      </c>
      <c r="BD121" s="2" t="str" cm="1">
        <f t="array" ref="BD121">IF(B121="","",SUMPRODUCT(($D$1:$AB$4=$BD$4)*$D121:$AB121))</f>
        <v/>
      </c>
      <c r="BE121" s="15" t="str">
        <f t="shared" si="38"/>
        <v/>
      </c>
      <c r="BF121" s="2" t="str" cm="1">
        <f t="array" ref="BF121">IF(B121="","",SUMPRODUCT(($D$1:$AB$4=$BF$4)*$D121:$AB121))</f>
        <v/>
      </c>
      <c r="BG121" s="15" t="str">
        <f t="shared" si="39"/>
        <v/>
      </c>
      <c r="BH121" s="2" t="str" cm="1">
        <f t="array" ref="BH121">IF(B121="","",SUMPRODUCT(($D$1:$AB$4=$BH$4)*$D121:$AB121))</f>
        <v/>
      </c>
      <c r="BI121" s="15" t="str">
        <f t="shared" si="40"/>
        <v/>
      </c>
      <c r="BJ121" s="2" t="str" cm="1">
        <f t="array" ref="BJ121">IF(B121="","",SUMPRODUCT(($D$1:$AB$4=$BJ$4)*$D121:$AB121))</f>
        <v/>
      </c>
      <c r="BK121" s="15" t="str">
        <f t="shared" si="41"/>
        <v/>
      </c>
      <c r="BL121" s="2" t="str" cm="1">
        <f t="array" ref="BL121">IF(B121="","",SUMPRODUCT(($D$1:$AB$4=$BL$4)*$D121:$AB121))</f>
        <v/>
      </c>
      <c r="BM121" s="15" t="str">
        <f t="shared" si="42"/>
        <v/>
      </c>
      <c r="BN121" s="2" t="str" cm="1">
        <f t="array" ref="BN121">IF(B121="","",SUMPRODUCT(($D$1:$AB$4=$BN$4)*$D121:$AB121))</f>
        <v/>
      </c>
      <c r="BO121" s="15" t="str">
        <f t="shared" si="43"/>
        <v/>
      </c>
      <c r="BP121" s="2" t="str" cm="1">
        <f t="array" ref="BP121">IF(B121="","",SUMPRODUCT(($D$1:$AB$4=$BP$4)*$D121:$AB121))</f>
        <v/>
      </c>
      <c r="BQ121" s="15" t="str">
        <f t="shared" si="44"/>
        <v/>
      </c>
      <c r="BR121" s="2" t="str" cm="1">
        <f t="array" ref="BR121">IF(B121="","",SUMPRODUCT(($D$1:$AB$4=$BR$4)*$D121:$AB121))</f>
        <v/>
      </c>
      <c r="BS121" s="15" t="str">
        <f t="shared" si="45"/>
        <v/>
      </c>
      <c r="BT121" s="2" t="str" cm="1">
        <f t="array" ref="BT121">IF(B121="","",SUMPRODUCT(($D$1:$AB$4=$BT$4)*$D121:$AB121))</f>
        <v/>
      </c>
      <c r="BU121" s="15" t="str">
        <f t="shared" si="46"/>
        <v/>
      </c>
      <c r="BV121" s="2" t="str" cm="1">
        <f t="array" ref="BV121">IF(B121="","",SUMPRODUCT(($D$1:$AB$4=$BV$4)*$D121:$AB121))</f>
        <v/>
      </c>
      <c r="BW121" s="15" t="str">
        <f t="shared" si="47"/>
        <v/>
      </c>
      <c r="BX121" s="2" t="str" cm="1">
        <f t="array" ref="BX121">IF(B121="","",SUMPRODUCT(($D$1:$AB$4=$BX$4)*$D121:$AB121))</f>
        <v/>
      </c>
      <c r="BY121" s="15" t="str">
        <f t="shared" si="48"/>
        <v/>
      </c>
      <c r="BZ121" s="2" t="str" cm="1">
        <f t="array" ref="BZ121">IF(B121="","",SUMPRODUCT(($D$1:$AB$4=$BZ$4)*$D121:$AB121))</f>
        <v/>
      </c>
      <c r="CA121" s="15" t="str">
        <f t="shared" si="49"/>
        <v/>
      </c>
      <c r="CB121" s="2" t="str" cm="1">
        <f t="array" ref="CB121">IF(B121="","",SUMPRODUCT(($D$1:$AB$4=$CB$4)*$D121:$AB121))</f>
        <v/>
      </c>
      <c r="CC121" s="15" t="str">
        <f t="shared" si="50"/>
        <v/>
      </c>
      <c r="CD121" s="2" t="str" cm="1">
        <f t="array" ref="CD121">IF(B121="","",SUMPRODUCT(($D$1:$AB$4=$CD$4)*$D121:$AB121))</f>
        <v/>
      </c>
      <c r="CE121" s="15" t="str">
        <f t="shared" si="51"/>
        <v/>
      </c>
      <c r="CF121" s="2" t="str" cm="1">
        <f t="array" ref="CF121">IF(B121="","",SUMPRODUCT(($D$1:$AB$4=$CF$4)*$D121:$AB121))</f>
        <v/>
      </c>
      <c r="CG121" s="15" t="str">
        <f t="shared" si="52"/>
        <v/>
      </c>
      <c r="CH121" s="2" t="str" cm="1">
        <f t="array" ref="CH121">IF(B121="","",SUMPRODUCT(($D$1:$AB$4=$CH$4)*$D121:$AB121))</f>
        <v/>
      </c>
      <c r="CI121" s="15" t="str">
        <f t="shared" si="53"/>
        <v/>
      </c>
    </row>
    <row r="122" spans="1:127">
      <c r="A122" s="6">
        <v>117</v>
      </c>
      <c r="D122" s="97"/>
      <c r="E122" s="86"/>
      <c r="F122" s="86"/>
      <c r="G122" s="86"/>
      <c r="H122" s="86"/>
      <c r="I122" s="98"/>
      <c r="J122" s="102"/>
      <c r="K122" s="87"/>
      <c r="L122" s="87"/>
      <c r="M122" s="87"/>
      <c r="N122" s="87"/>
      <c r="O122" s="103"/>
      <c r="P122" s="107"/>
      <c r="Q122" s="88"/>
      <c r="R122" s="88"/>
      <c r="S122" s="88"/>
      <c r="T122" s="88"/>
      <c r="U122" s="108"/>
      <c r="V122" s="113"/>
      <c r="W122" s="89"/>
      <c r="X122" s="89"/>
      <c r="Y122" s="89"/>
      <c r="Z122" s="89"/>
      <c r="AA122" s="89"/>
      <c r="AB122" s="169"/>
      <c r="AC122" s="171" t="str">
        <f t="shared" si="54"/>
        <v/>
      </c>
      <c r="AD122" s="172" t="str">
        <f t="shared" si="28"/>
        <v/>
      </c>
      <c r="AL122" s="2" t="str" cm="1">
        <f t="array" ref="AL122">IF(B122="","",SUMPRODUCT(($D$1:$AB$4=$AL$4)*D122:AB122))</f>
        <v/>
      </c>
      <c r="AM122" s="15" t="str">
        <f t="shared" si="29"/>
        <v/>
      </c>
      <c r="AN122" s="2" t="str" cm="1">
        <f t="array" ref="AN122">IF(B122="","",SUMPRODUCT(($D$1:$AB$4=$AN$4)*D122:AB122))</f>
        <v/>
      </c>
      <c r="AO122" s="15" t="str">
        <f t="shared" si="30"/>
        <v/>
      </c>
      <c r="AP122" s="2" t="str" cm="1">
        <f t="array" ref="AP122">IF(B122="","",SUMPRODUCT(($D$1:$AB$4=$AP$4)*D122:AB122))</f>
        <v/>
      </c>
      <c r="AQ122" s="15" t="str">
        <f t="shared" si="31"/>
        <v/>
      </c>
      <c r="AR122" s="2" t="str" cm="1">
        <f t="array" ref="AR122">IF(B122="","",SUMPRODUCT(($D$1:$AB$4=$AR$4)*D122:AB122))</f>
        <v/>
      </c>
      <c r="AS122" s="15" t="str">
        <f t="shared" si="32"/>
        <v/>
      </c>
      <c r="AT122" s="2" t="str" cm="1">
        <f t="array" ref="AT122">IF(B122="","",SUMPRODUCT(($D$1:$AB$4=$AT$4)*$D122:$AB122))</f>
        <v/>
      </c>
      <c r="AU122" s="15" t="str">
        <f t="shared" si="33"/>
        <v/>
      </c>
      <c r="AV122" s="2" t="str" cm="1">
        <f t="array" ref="AV122">IF(B122="","",SUMPRODUCT(($D$1:$AB$4=$AV$4)*$D122:$AB122))</f>
        <v/>
      </c>
      <c r="AW122" s="15" t="str">
        <f t="shared" si="34"/>
        <v/>
      </c>
      <c r="AX122" s="2" t="str" cm="1">
        <f t="array" ref="AX122">IF(B122="","",SUMPRODUCT(($D$1:$AB$4=$AX$4)*$D122:$AB122))</f>
        <v/>
      </c>
      <c r="AY122" s="15" t="str">
        <f t="shared" si="35"/>
        <v/>
      </c>
      <c r="AZ122" s="2" t="str" cm="1">
        <f t="array" ref="AZ122">IF(B122="","",SUMPRODUCT(($D$1:$AB$4=$AZ$4)*$D122:$AB122))</f>
        <v/>
      </c>
      <c r="BA122" s="15" t="str">
        <f t="shared" si="36"/>
        <v/>
      </c>
      <c r="BB122" s="2" t="str" cm="1">
        <f t="array" ref="BB122">IF(B122="","",SUMPRODUCT(($D$1:$AB$4=$BB$4)*$D122:$AB122))</f>
        <v/>
      </c>
      <c r="BC122" s="15" t="str">
        <f t="shared" si="37"/>
        <v/>
      </c>
      <c r="BD122" s="2" t="str" cm="1">
        <f t="array" ref="BD122">IF(B122="","",SUMPRODUCT(($D$1:$AB$4=$BD$4)*$D122:$AB122))</f>
        <v/>
      </c>
      <c r="BE122" s="15" t="str">
        <f t="shared" si="38"/>
        <v/>
      </c>
      <c r="BF122" s="2" t="str" cm="1">
        <f t="array" ref="BF122">IF(B122="","",SUMPRODUCT(($D$1:$AB$4=$BF$4)*$D122:$AB122))</f>
        <v/>
      </c>
      <c r="BG122" s="15" t="str">
        <f t="shared" si="39"/>
        <v/>
      </c>
      <c r="BH122" s="2" t="str" cm="1">
        <f t="array" ref="BH122">IF(B122="","",SUMPRODUCT(($D$1:$AB$4=$BH$4)*$D122:$AB122))</f>
        <v/>
      </c>
      <c r="BI122" s="15" t="str">
        <f t="shared" si="40"/>
        <v/>
      </c>
      <c r="BJ122" s="2" t="str" cm="1">
        <f t="array" ref="BJ122">IF(B122="","",SUMPRODUCT(($D$1:$AB$4=$BJ$4)*$D122:$AB122))</f>
        <v/>
      </c>
      <c r="BK122" s="15" t="str">
        <f t="shared" si="41"/>
        <v/>
      </c>
      <c r="BL122" s="2" t="str" cm="1">
        <f t="array" ref="BL122">IF(B122="","",SUMPRODUCT(($D$1:$AB$4=$BL$4)*$D122:$AB122))</f>
        <v/>
      </c>
      <c r="BM122" s="15" t="str">
        <f t="shared" si="42"/>
        <v/>
      </c>
      <c r="BN122" s="2" t="str" cm="1">
        <f t="array" ref="BN122">IF(B122="","",SUMPRODUCT(($D$1:$AB$4=$BN$4)*$D122:$AB122))</f>
        <v/>
      </c>
      <c r="BO122" s="15" t="str">
        <f t="shared" si="43"/>
        <v/>
      </c>
      <c r="BP122" s="2" t="str" cm="1">
        <f t="array" ref="BP122">IF(B122="","",SUMPRODUCT(($D$1:$AB$4=$BP$4)*$D122:$AB122))</f>
        <v/>
      </c>
      <c r="BQ122" s="15" t="str">
        <f t="shared" si="44"/>
        <v/>
      </c>
      <c r="BR122" s="2" t="str" cm="1">
        <f t="array" ref="BR122">IF(B122="","",SUMPRODUCT(($D$1:$AB$4=$BR$4)*$D122:$AB122))</f>
        <v/>
      </c>
      <c r="BS122" s="15" t="str">
        <f t="shared" si="45"/>
        <v/>
      </c>
      <c r="BT122" s="2" t="str" cm="1">
        <f t="array" ref="BT122">IF(B122="","",SUMPRODUCT(($D$1:$AB$4=$BT$4)*$D122:$AB122))</f>
        <v/>
      </c>
      <c r="BU122" s="15" t="str">
        <f t="shared" si="46"/>
        <v/>
      </c>
      <c r="BV122" s="2" t="str" cm="1">
        <f t="array" ref="BV122">IF(B122="","",SUMPRODUCT(($D$1:$AB$4=$BV$4)*$D122:$AB122))</f>
        <v/>
      </c>
      <c r="BW122" s="15" t="str">
        <f t="shared" si="47"/>
        <v/>
      </c>
      <c r="BX122" s="2" t="str" cm="1">
        <f t="array" ref="BX122">IF(B122="","",SUMPRODUCT(($D$1:$AB$4=$BX$4)*$D122:$AB122))</f>
        <v/>
      </c>
      <c r="BY122" s="15" t="str">
        <f t="shared" si="48"/>
        <v/>
      </c>
      <c r="BZ122" s="2" t="str" cm="1">
        <f t="array" ref="BZ122">IF(B122="","",SUMPRODUCT(($D$1:$AB$4=$BZ$4)*$D122:$AB122))</f>
        <v/>
      </c>
      <c r="CA122" s="15" t="str">
        <f t="shared" si="49"/>
        <v/>
      </c>
      <c r="CB122" s="2" t="str" cm="1">
        <f t="array" ref="CB122">IF(B122="","",SUMPRODUCT(($D$1:$AB$4=$CB$4)*$D122:$AB122))</f>
        <v/>
      </c>
      <c r="CC122" s="15" t="str">
        <f t="shared" si="50"/>
        <v/>
      </c>
      <c r="CD122" s="2" t="str" cm="1">
        <f t="array" ref="CD122">IF(B122="","",SUMPRODUCT(($D$1:$AB$4=$CD$4)*$D122:$AB122))</f>
        <v/>
      </c>
      <c r="CE122" s="15" t="str">
        <f t="shared" si="51"/>
        <v/>
      </c>
      <c r="CF122" s="2" t="str" cm="1">
        <f t="array" ref="CF122">IF(B122="","",SUMPRODUCT(($D$1:$AB$4=$CF$4)*$D122:$AB122))</f>
        <v/>
      </c>
      <c r="CG122" s="15" t="str">
        <f t="shared" si="52"/>
        <v/>
      </c>
      <c r="CH122" s="2" t="str" cm="1">
        <f t="array" ref="CH122">IF(B122="","",SUMPRODUCT(($D$1:$AB$4=$CH$4)*$D122:$AB122))</f>
        <v/>
      </c>
      <c r="CI122" s="15" t="str">
        <f t="shared" si="53"/>
        <v/>
      </c>
    </row>
    <row r="123" spans="1:127">
      <c r="A123" s="7">
        <v>118</v>
      </c>
      <c r="D123" s="97"/>
      <c r="E123" s="86"/>
      <c r="F123" s="86"/>
      <c r="G123" s="86"/>
      <c r="H123" s="86"/>
      <c r="I123" s="98"/>
      <c r="J123" s="102"/>
      <c r="K123" s="87"/>
      <c r="L123" s="87"/>
      <c r="M123" s="87"/>
      <c r="N123" s="87"/>
      <c r="O123" s="103"/>
      <c r="P123" s="107"/>
      <c r="Q123" s="88"/>
      <c r="R123" s="88"/>
      <c r="S123" s="88"/>
      <c r="T123" s="88"/>
      <c r="U123" s="108"/>
      <c r="V123" s="113"/>
      <c r="W123" s="89"/>
      <c r="X123" s="89"/>
      <c r="Y123" s="89"/>
      <c r="Z123" s="89"/>
      <c r="AA123" s="89"/>
      <c r="AB123" s="169"/>
      <c r="AC123" s="171" t="str">
        <f t="shared" si="54"/>
        <v/>
      </c>
      <c r="AD123" s="172" t="str">
        <f t="shared" si="28"/>
        <v/>
      </c>
      <c r="AL123" s="2" t="str" cm="1">
        <f t="array" ref="AL123">IF(B123="","",SUMPRODUCT(($D$1:$AB$4=$AL$4)*D123:AB123))</f>
        <v/>
      </c>
      <c r="AM123" s="15" t="str">
        <f t="shared" si="29"/>
        <v/>
      </c>
      <c r="AN123" s="2" t="str" cm="1">
        <f t="array" ref="AN123">IF(B123="","",SUMPRODUCT(($D$1:$AB$4=$AN$4)*D123:AB123))</f>
        <v/>
      </c>
      <c r="AO123" s="15" t="str">
        <f t="shared" si="30"/>
        <v/>
      </c>
      <c r="AP123" s="2" t="str" cm="1">
        <f t="array" ref="AP123">IF(B123="","",SUMPRODUCT(($D$1:$AB$4=$AP$4)*D123:AB123))</f>
        <v/>
      </c>
      <c r="AQ123" s="15" t="str">
        <f t="shared" si="31"/>
        <v/>
      </c>
      <c r="AR123" s="2" t="str" cm="1">
        <f t="array" ref="AR123">IF(B123="","",SUMPRODUCT(($D$1:$AB$4=$AR$4)*D123:AB123))</f>
        <v/>
      </c>
      <c r="AS123" s="15" t="str">
        <f t="shared" si="32"/>
        <v/>
      </c>
      <c r="AT123" s="2" t="str" cm="1">
        <f t="array" ref="AT123">IF(B123="","",SUMPRODUCT(($D$1:$AB$4=$AT$4)*$D123:$AB123))</f>
        <v/>
      </c>
      <c r="AU123" s="15" t="str">
        <f t="shared" si="33"/>
        <v/>
      </c>
      <c r="AV123" s="2" t="str" cm="1">
        <f t="array" ref="AV123">IF(B123="","",SUMPRODUCT(($D$1:$AB$4=$AV$4)*$D123:$AB123))</f>
        <v/>
      </c>
      <c r="AW123" s="15" t="str">
        <f t="shared" si="34"/>
        <v/>
      </c>
      <c r="AX123" s="2" t="str" cm="1">
        <f t="array" ref="AX123">IF(B123="","",SUMPRODUCT(($D$1:$AB$4=$AX$4)*$D123:$AB123))</f>
        <v/>
      </c>
      <c r="AY123" s="15" t="str">
        <f t="shared" si="35"/>
        <v/>
      </c>
      <c r="AZ123" s="2" t="str" cm="1">
        <f t="array" ref="AZ123">IF(B123="","",SUMPRODUCT(($D$1:$AB$4=$AZ$4)*$D123:$AB123))</f>
        <v/>
      </c>
      <c r="BA123" s="15" t="str">
        <f t="shared" si="36"/>
        <v/>
      </c>
      <c r="BB123" s="2" t="str" cm="1">
        <f t="array" ref="BB123">IF(B123="","",SUMPRODUCT(($D$1:$AB$4=$BB$4)*$D123:$AB123))</f>
        <v/>
      </c>
      <c r="BC123" s="15" t="str">
        <f t="shared" si="37"/>
        <v/>
      </c>
      <c r="BD123" s="2" t="str" cm="1">
        <f t="array" ref="BD123">IF(B123="","",SUMPRODUCT(($D$1:$AB$4=$BD$4)*$D123:$AB123))</f>
        <v/>
      </c>
      <c r="BE123" s="15" t="str">
        <f t="shared" si="38"/>
        <v/>
      </c>
      <c r="BF123" s="2" t="str" cm="1">
        <f t="array" ref="BF123">IF(B123="","",SUMPRODUCT(($D$1:$AB$4=$BF$4)*$D123:$AB123))</f>
        <v/>
      </c>
      <c r="BG123" s="15" t="str">
        <f t="shared" si="39"/>
        <v/>
      </c>
      <c r="BH123" s="2" t="str" cm="1">
        <f t="array" ref="BH123">IF(B123="","",SUMPRODUCT(($D$1:$AB$4=$BH$4)*$D123:$AB123))</f>
        <v/>
      </c>
      <c r="BI123" s="15" t="str">
        <f t="shared" si="40"/>
        <v/>
      </c>
      <c r="BJ123" s="2" t="str" cm="1">
        <f t="array" ref="BJ123">IF(B123="","",SUMPRODUCT(($D$1:$AB$4=$BJ$4)*$D123:$AB123))</f>
        <v/>
      </c>
      <c r="BK123" s="15" t="str">
        <f t="shared" si="41"/>
        <v/>
      </c>
      <c r="BL123" s="2" t="str" cm="1">
        <f t="array" ref="BL123">IF(B123="","",SUMPRODUCT(($D$1:$AB$4=$BL$4)*$D123:$AB123))</f>
        <v/>
      </c>
      <c r="BM123" s="15" t="str">
        <f t="shared" si="42"/>
        <v/>
      </c>
      <c r="BN123" s="2" t="str" cm="1">
        <f t="array" ref="BN123">IF(B123="","",SUMPRODUCT(($D$1:$AB$4=$BN$4)*$D123:$AB123))</f>
        <v/>
      </c>
      <c r="BO123" s="15" t="str">
        <f t="shared" si="43"/>
        <v/>
      </c>
      <c r="BP123" s="2" t="str" cm="1">
        <f t="array" ref="BP123">IF(B123="","",SUMPRODUCT(($D$1:$AB$4=$BP$4)*$D123:$AB123))</f>
        <v/>
      </c>
      <c r="BQ123" s="15" t="str">
        <f t="shared" si="44"/>
        <v/>
      </c>
      <c r="BR123" s="2" t="str" cm="1">
        <f t="array" ref="BR123">IF(B123="","",SUMPRODUCT(($D$1:$AB$4=$BR$4)*$D123:$AB123))</f>
        <v/>
      </c>
      <c r="BS123" s="15" t="str">
        <f t="shared" si="45"/>
        <v/>
      </c>
      <c r="BT123" s="2" t="str" cm="1">
        <f t="array" ref="BT123">IF(B123="","",SUMPRODUCT(($D$1:$AB$4=$BT$4)*$D123:$AB123))</f>
        <v/>
      </c>
      <c r="BU123" s="15" t="str">
        <f t="shared" si="46"/>
        <v/>
      </c>
      <c r="BV123" s="2" t="str" cm="1">
        <f t="array" ref="BV123">IF(B123="","",SUMPRODUCT(($D$1:$AB$4=$BV$4)*$D123:$AB123))</f>
        <v/>
      </c>
      <c r="BW123" s="15" t="str">
        <f t="shared" si="47"/>
        <v/>
      </c>
      <c r="BX123" s="2" t="str" cm="1">
        <f t="array" ref="BX123">IF(B123="","",SUMPRODUCT(($D$1:$AB$4=$BX$4)*$D123:$AB123))</f>
        <v/>
      </c>
      <c r="BY123" s="15" t="str">
        <f t="shared" si="48"/>
        <v/>
      </c>
      <c r="BZ123" s="2" t="str" cm="1">
        <f t="array" ref="BZ123">IF(B123="","",SUMPRODUCT(($D$1:$AB$4=$BZ$4)*$D123:$AB123))</f>
        <v/>
      </c>
      <c r="CA123" s="15" t="str">
        <f t="shared" si="49"/>
        <v/>
      </c>
      <c r="CB123" s="2" t="str" cm="1">
        <f t="array" ref="CB123">IF(B123="","",SUMPRODUCT(($D$1:$AB$4=$CB$4)*$D123:$AB123))</f>
        <v/>
      </c>
      <c r="CC123" s="15" t="str">
        <f t="shared" si="50"/>
        <v/>
      </c>
      <c r="CD123" s="2" t="str" cm="1">
        <f t="array" ref="CD123">IF(B123="","",SUMPRODUCT(($D$1:$AB$4=$CD$4)*$D123:$AB123))</f>
        <v/>
      </c>
      <c r="CE123" s="15" t="str">
        <f t="shared" si="51"/>
        <v/>
      </c>
      <c r="CF123" s="2" t="str" cm="1">
        <f t="array" ref="CF123">IF(B123="","",SUMPRODUCT(($D$1:$AB$4=$CF$4)*$D123:$AB123))</f>
        <v/>
      </c>
      <c r="CG123" s="15" t="str">
        <f t="shared" si="52"/>
        <v/>
      </c>
      <c r="CH123" s="2" t="str" cm="1">
        <f t="array" ref="CH123">IF(B123="","",SUMPRODUCT(($D$1:$AB$4=$CH$4)*$D123:$AB123))</f>
        <v/>
      </c>
      <c r="CI123" s="15" t="str">
        <f t="shared" si="53"/>
        <v/>
      </c>
    </row>
    <row r="124" spans="1:127">
      <c r="A124" s="6">
        <v>119</v>
      </c>
      <c r="D124" s="97"/>
      <c r="E124" s="86"/>
      <c r="F124" s="86"/>
      <c r="G124" s="86"/>
      <c r="H124" s="86"/>
      <c r="I124" s="98"/>
      <c r="J124" s="102"/>
      <c r="K124" s="87"/>
      <c r="L124" s="87"/>
      <c r="M124" s="87"/>
      <c r="N124" s="87"/>
      <c r="O124" s="103"/>
      <c r="P124" s="107"/>
      <c r="Q124" s="88"/>
      <c r="R124" s="88"/>
      <c r="S124" s="88"/>
      <c r="T124" s="88"/>
      <c r="U124" s="108"/>
      <c r="V124" s="113"/>
      <c r="W124" s="89"/>
      <c r="X124" s="89"/>
      <c r="Y124" s="89"/>
      <c r="Z124" s="89"/>
      <c r="AA124" s="89"/>
      <c r="AB124" s="169"/>
      <c r="AC124" s="171" t="str">
        <f t="shared" si="54"/>
        <v/>
      </c>
      <c r="AD124" s="172" t="str">
        <f t="shared" si="28"/>
        <v/>
      </c>
      <c r="AL124" s="2" t="str" cm="1">
        <f t="array" ref="AL124">IF(B124="","",SUMPRODUCT(($D$1:$AB$4=$AL$4)*D124:AB124))</f>
        <v/>
      </c>
      <c r="AM124" s="15" t="str">
        <f t="shared" si="29"/>
        <v/>
      </c>
      <c r="AN124" s="2" t="str" cm="1">
        <f t="array" ref="AN124">IF(B124="","",SUMPRODUCT(($D$1:$AB$4=$AN$4)*D124:AB124))</f>
        <v/>
      </c>
      <c r="AO124" s="15" t="str">
        <f t="shared" si="30"/>
        <v/>
      </c>
      <c r="AP124" s="2" t="str" cm="1">
        <f t="array" ref="AP124">IF(B124="","",SUMPRODUCT(($D$1:$AB$4=$AP$4)*D124:AB124))</f>
        <v/>
      </c>
      <c r="AQ124" s="15" t="str">
        <f t="shared" si="31"/>
        <v/>
      </c>
      <c r="AR124" s="2" t="str" cm="1">
        <f t="array" ref="AR124">IF(B124="","",SUMPRODUCT(($D$1:$AB$4=$AR$4)*D124:AB124))</f>
        <v/>
      </c>
      <c r="AS124" s="15" t="str">
        <f t="shared" si="32"/>
        <v/>
      </c>
      <c r="AT124" s="2" t="str" cm="1">
        <f t="array" ref="AT124">IF(B124="","",SUMPRODUCT(($D$1:$AB$4=$AT$4)*$D124:$AB124))</f>
        <v/>
      </c>
      <c r="AU124" s="15" t="str">
        <f t="shared" si="33"/>
        <v/>
      </c>
      <c r="AV124" s="2" t="str" cm="1">
        <f t="array" ref="AV124">IF(B124="","",SUMPRODUCT(($D$1:$AB$4=$AV$4)*$D124:$AB124))</f>
        <v/>
      </c>
      <c r="AW124" s="15" t="str">
        <f t="shared" si="34"/>
        <v/>
      </c>
      <c r="AX124" s="2" t="str" cm="1">
        <f t="array" ref="AX124">IF(B124="","",SUMPRODUCT(($D$1:$AB$4=$AX$4)*$D124:$AB124))</f>
        <v/>
      </c>
      <c r="AY124" s="15" t="str">
        <f t="shared" si="35"/>
        <v/>
      </c>
      <c r="AZ124" s="2" t="str" cm="1">
        <f t="array" ref="AZ124">IF(B124="","",SUMPRODUCT(($D$1:$AB$4=$AZ$4)*$D124:$AB124))</f>
        <v/>
      </c>
      <c r="BA124" s="15" t="str">
        <f t="shared" si="36"/>
        <v/>
      </c>
      <c r="BB124" s="2" t="str" cm="1">
        <f t="array" ref="BB124">IF(B124="","",SUMPRODUCT(($D$1:$AB$4=$BB$4)*$D124:$AB124))</f>
        <v/>
      </c>
      <c r="BC124" s="15" t="str">
        <f t="shared" si="37"/>
        <v/>
      </c>
      <c r="BD124" s="2" t="str" cm="1">
        <f t="array" ref="BD124">IF(B124="","",SUMPRODUCT(($D$1:$AB$4=$BD$4)*$D124:$AB124))</f>
        <v/>
      </c>
      <c r="BE124" s="15" t="str">
        <f t="shared" si="38"/>
        <v/>
      </c>
      <c r="BF124" s="2" t="str" cm="1">
        <f t="array" ref="BF124">IF(B124="","",SUMPRODUCT(($D$1:$AB$4=$BF$4)*$D124:$AB124))</f>
        <v/>
      </c>
      <c r="BG124" s="15" t="str">
        <f t="shared" si="39"/>
        <v/>
      </c>
      <c r="BH124" s="2" t="str" cm="1">
        <f t="array" ref="BH124">IF(B124="","",SUMPRODUCT(($D$1:$AB$4=$BH$4)*$D124:$AB124))</f>
        <v/>
      </c>
      <c r="BI124" s="15" t="str">
        <f t="shared" si="40"/>
        <v/>
      </c>
      <c r="BJ124" s="2" t="str" cm="1">
        <f t="array" ref="BJ124">IF(B124="","",SUMPRODUCT(($D$1:$AB$4=$BJ$4)*$D124:$AB124))</f>
        <v/>
      </c>
      <c r="BK124" s="15" t="str">
        <f t="shared" si="41"/>
        <v/>
      </c>
      <c r="BL124" s="2" t="str" cm="1">
        <f t="array" ref="BL124">IF(B124="","",SUMPRODUCT(($D$1:$AB$4=$BL$4)*$D124:$AB124))</f>
        <v/>
      </c>
      <c r="BM124" s="15" t="str">
        <f t="shared" si="42"/>
        <v/>
      </c>
      <c r="BN124" s="2" t="str" cm="1">
        <f t="array" ref="BN124">IF(B124="","",SUMPRODUCT(($D$1:$AB$4=$BN$4)*$D124:$AB124))</f>
        <v/>
      </c>
      <c r="BO124" s="15" t="str">
        <f t="shared" si="43"/>
        <v/>
      </c>
      <c r="BP124" s="2" t="str" cm="1">
        <f t="array" ref="BP124">IF(B124="","",SUMPRODUCT(($D$1:$AB$4=$BP$4)*$D124:$AB124))</f>
        <v/>
      </c>
      <c r="BQ124" s="15" t="str">
        <f t="shared" si="44"/>
        <v/>
      </c>
      <c r="BR124" s="2" t="str" cm="1">
        <f t="array" ref="BR124">IF(B124="","",SUMPRODUCT(($D$1:$AB$4=$BR$4)*$D124:$AB124))</f>
        <v/>
      </c>
      <c r="BS124" s="15" t="str">
        <f t="shared" si="45"/>
        <v/>
      </c>
      <c r="BT124" s="2" t="str" cm="1">
        <f t="array" ref="BT124">IF(B124="","",SUMPRODUCT(($D$1:$AB$4=$BT$4)*$D124:$AB124))</f>
        <v/>
      </c>
      <c r="BU124" s="15" t="str">
        <f t="shared" si="46"/>
        <v/>
      </c>
      <c r="BV124" s="2" t="str" cm="1">
        <f t="array" ref="BV124">IF(B124="","",SUMPRODUCT(($D$1:$AB$4=$BV$4)*$D124:$AB124))</f>
        <v/>
      </c>
      <c r="BW124" s="15" t="str">
        <f t="shared" si="47"/>
        <v/>
      </c>
      <c r="BX124" s="2" t="str" cm="1">
        <f t="array" ref="BX124">IF(B124="","",SUMPRODUCT(($D$1:$AB$4=$BX$4)*$D124:$AB124))</f>
        <v/>
      </c>
      <c r="BY124" s="15" t="str">
        <f t="shared" si="48"/>
        <v/>
      </c>
      <c r="BZ124" s="2" t="str" cm="1">
        <f t="array" ref="BZ124">IF(B124="","",SUMPRODUCT(($D$1:$AB$4=$BZ$4)*$D124:$AB124))</f>
        <v/>
      </c>
      <c r="CA124" s="15" t="str">
        <f t="shared" si="49"/>
        <v/>
      </c>
      <c r="CB124" s="2" t="str" cm="1">
        <f t="array" ref="CB124">IF(B124="","",SUMPRODUCT(($D$1:$AB$4=$CB$4)*$D124:$AB124))</f>
        <v/>
      </c>
      <c r="CC124" s="15" t="str">
        <f t="shared" si="50"/>
        <v/>
      </c>
      <c r="CD124" s="2" t="str" cm="1">
        <f t="array" ref="CD124">IF(B124="","",SUMPRODUCT(($D$1:$AB$4=$CD$4)*$D124:$AB124))</f>
        <v/>
      </c>
      <c r="CE124" s="15" t="str">
        <f t="shared" si="51"/>
        <v/>
      </c>
      <c r="CF124" s="2" t="str" cm="1">
        <f t="array" ref="CF124">IF(B124="","",SUMPRODUCT(($D$1:$AB$4=$CF$4)*$D124:$AB124))</f>
        <v/>
      </c>
      <c r="CG124" s="15" t="str">
        <f t="shared" si="52"/>
        <v/>
      </c>
      <c r="CH124" s="2" t="str" cm="1">
        <f t="array" ref="CH124">IF(B124="","",SUMPRODUCT(($D$1:$AB$4=$CH$4)*$D124:$AB124))</f>
        <v/>
      </c>
      <c r="CI124" s="15" t="str">
        <f t="shared" si="53"/>
        <v/>
      </c>
    </row>
    <row r="125" spans="1:127" ht="18.75" customHeight="1" thickBot="1">
      <c r="A125" s="7">
        <v>120</v>
      </c>
      <c r="D125" s="99"/>
      <c r="E125" s="100"/>
      <c r="F125" s="100"/>
      <c r="G125" s="100"/>
      <c r="H125" s="100"/>
      <c r="I125" s="101"/>
      <c r="J125" s="104"/>
      <c r="K125" s="105"/>
      <c r="L125" s="105"/>
      <c r="M125" s="105"/>
      <c r="N125" s="105"/>
      <c r="O125" s="106"/>
      <c r="P125" s="109"/>
      <c r="Q125" s="110"/>
      <c r="R125" s="110"/>
      <c r="S125" s="110"/>
      <c r="T125" s="110"/>
      <c r="U125" s="111"/>
      <c r="V125" s="115"/>
      <c r="W125" s="116"/>
      <c r="X125" s="116"/>
      <c r="Y125" s="116"/>
      <c r="Z125" s="116"/>
      <c r="AA125" s="116"/>
      <c r="AB125" s="170"/>
      <c r="AC125" s="171" t="str">
        <f t="shared" si="54"/>
        <v/>
      </c>
      <c r="AD125" s="172" t="str">
        <f t="shared" si="28"/>
        <v/>
      </c>
      <c r="AL125" s="2" t="str" cm="1">
        <f t="array" ref="AL125">IF(B125="","",SUMPRODUCT(($D$1:$AB$4=$AL$4)*D125:AB125))</f>
        <v/>
      </c>
      <c r="AM125" s="15" t="str">
        <f t="shared" si="29"/>
        <v/>
      </c>
      <c r="AN125" s="2" t="str" cm="1">
        <f t="array" ref="AN125">IF(B125="","",SUMPRODUCT(($D$1:$AB$4=$AN$4)*D125:AB125))</f>
        <v/>
      </c>
      <c r="AO125" s="15" t="str">
        <f t="shared" si="30"/>
        <v/>
      </c>
      <c r="AP125" s="2" t="str" cm="1">
        <f t="array" ref="AP125">IF(B125="","",SUMPRODUCT(($D$1:$AB$4=$AP$4)*D125:AB125))</f>
        <v/>
      </c>
      <c r="AQ125" s="15" t="str">
        <f t="shared" si="31"/>
        <v/>
      </c>
      <c r="AR125" s="2" t="str" cm="1">
        <f t="array" ref="AR125">IF(B125="","",SUMPRODUCT(($D$1:$AB$4=$AR$4)*D125:AB125))</f>
        <v/>
      </c>
      <c r="AS125" s="15" t="str">
        <f t="shared" si="32"/>
        <v/>
      </c>
      <c r="AT125" s="2" t="str" cm="1">
        <f t="array" ref="AT125">IF(B125="","",SUMPRODUCT(($D$1:$AB$4=$AT$4)*$D125:$AB125))</f>
        <v/>
      </c>
      <c r="AU125" s="15" t="str">
        <f t="shared" si="33"/>
        <v/>
      </c>
      <c r="AV125" s="2" t="str" cm="1">
        <f t="array" ref="AV125">IF(B125="","",SUMPRODUCT(($D$1:$AB$4=$AV$4)*$D125:$AB125))</f>
        <v/>
      </c>
      <c r="AW125" s="15" t="str">
        <f t="shared" si="34"/>
        <v/>
      </c>
      <c r="AX125" s="2" t="str" cm="1">
        <f t="array" ref="AX125">IF(B125="","",SUMPRODUCT(($D$1:$AB$4=$AX$4)*$D125:$AB125))</f>
        <v/>
      </c>
      <c r="AY125" s="15" t="str">
        <f t="shared" si="35"/>
        <v/>
      </c>
      <c r="AZ125" s="2" t="str" cm="1">
        <f t="array" ref="AZ125">IF(B125="","",SUMPRODUCT(($D$1:$AB$4=$AZ$4)*$D125:$AB125))</f>
        <v/>
      </c>
      <c r="BA125" s="15" t="str">
        <f t="shared" si="36"/>
        <v/>
      </c>
      <c r="BB125" s="2" t="str" cm="1">
        <f t="array" ref="BB125">IF(B125="","",SUMPRODUCT(($D$1:$AB$4=$BB$4)*$D125:$AB125))</f>
        <v/>
      </c>
      <c r="BC125" s="15" t="str">
        <f t="shared" si="37"/>
        <v/>
      </c>
      <c r="BD125" s="2" t="str" cm="1">
        <f t="array" ref="BD125">IF(B125="","",SUMPRODUCT(($D$1:$AB$4=$BD$4)*$D125:$AB125))</f>
        <v/>
      </c>
      <c r="BE125" s="15" t="str">
        <f t="shared" si="38"/>
        <v/>
      </c>
      <c r="BF125" s="2" t="str" cm="1">
        <f t="array" ref="BF125">IF(B125="","",SUMPRODUCT(($D$1:$AB$4=$BF$4)*$D125:$AB125))</f>
        <v/>
      </c>
      <c r="BG125" s="15" t="str">
        <f t="shared" si="39"/>
        <v/>
      </c>
      <c r="BH125" s="2" t="str" cm="1">
        <f t="array" ref="BH125">IF(B125="","",SUMPRODUCT(($D$1:$AB$4=$BH$4)*$D125:$AB125))</f>
        <v/>
      </c>
      <c r="BI125" s="15" t="str">
        <f t="shared" si="40"/>
        <v/>
      </c>
      <c r="BJ125" s="2" t="str" cm="1">
        <f t="array" ref="BJ125">IF(B125="","",SUMPRODUCT(($D$1:$AB$4=$BJ$4)*$D125:$AB125))</f>
        <v/>
      </c>
      <c r="BK125" s="15" t="str">
        <f t="shared" si="41"/>
        <v/>
      </c>
      <c r="BL125" s="2" t="str" cm="1">
        <f t="array" ref="BL125">IF(B125="","",SUMPRODUCT(($D$1:$AB$4=$BL$4)*$D125:$AB125))</f>
        <v/>
      </c>
      <c r="BM125" s="15" t="str">
        <f t="shared" si="42"/>
        <v/>
      </c>
      <c r="BN125" s="2" t="str" cm="1">
        <f t="array" ref="BN125">IF(B125="","",SUMPRODUCT(($D$1:$AB$4=$BN$4)*$D125:$AB125))</f>
        <v/>
      </c>
      <c r="BO125" s="15" t="str">
        <f t="shared" si="43"/>
        <v/>
      </c>
      <c r="BP125" s="2" t="str" cm="1">
        <f t="array" ref="BP125">IF(B125="","",SUMPRODUCT(($D$1:$AB$4=$BP$4)*$D125:$AB125))</f>
        <v/>
      </c>
      <c r="BQ125" s="15" t="str">
        <f t="shared" si="44"/>
        <v/>
      </c>
      <c r="BR125" s="2" t="str" cm="1">
        <f t="array" ref="BR125">IF(B125="","",SUMPRODUCT(($D$1:$AB$4=$BR$4)*$D125:$AB125))</f>
        <v/>
      </c>
      <c r="BS125" s="15" t="str">
        <f t="shared" si="45"/>
        <v/>
      </c>
      <c r="BT125" s="2" t="str" cm="1">
        <f t="array" ref="BT125">IF(B125="","",SUMPRODUCT(($D$1:$AB$4=$BT$4)*$D125:$AB125))</f>
        <v/>
      </c>
      <c r="BU125" s="15" t="str">
        <f t="shared" si="46"/>
        <v/>
      </c>
      <c r="BV125" s="2" t="str" cm="1">
        <f t="array" ref="BV125">IF(B125="","",SUMPRODUCT(($D$1:$AB$4=$BV$4)*$D125:$AB125))</f>
        <v/>
      </c>
      <c r="BW125" s="15" t="str">
        <f t="shared" si="47"/>
        <v/>
      </c>
      <c r="BX125" s="2" t="str" cm="1">
        <f t="array" ref="BX125">IF(B125="","",SUMPRODUCT(($D$1:$AB$4=$BX$4)*$D125:$AB125))</f>
        <v/>
      </c>
      <c r="BY125" s="15" t="str">
        <f t="shared" si="48"/>
        <v/>
      </c>
      <c r="BZ125" s="2" t="str" cm="1">
        <f t="array" ref="BZ125">IF(B125="","",SUMPRODUCT(($D$1:$AB$4=$BZ$4)*$D125:$AB125))</f>
        <v/>
      </c>
      <c r="CA125" s="15" t="str">
        <f t="shared" si="49"/>
        <v/>
      </c>
      <c r="CB125" s="2" t="str" cm="1">
        <f t="array" ref="CB125">IF(B125="","",SUMPRODUCT(($D$1:$AB$4=$CB$4)*$D125:$AB125))</f>
        <v/>
      </c>
      <c r="CC125" s="15" t="str">
        <f t="shared" si="50"/>
        <v/>
      </c>
      <c r="CD125" s="2" t="str" cm="1">
        <f t="array" ref="CD125">IF(B125="","",SUMPRODUCT(($D$1:$AB$4=$CD$4)*$D125:$AB125))</f>
        <v/>
      </c>
      <c r="CE125" s="15" t="str">
        <f t="shared" si="51"/>
        <v/>
      </c>
      <c r="CF125" s="2" t="str" cm="1">
        <f t="array" ref="CF125">IF(B125="","",SUMPRODUCT(($D$1:$AB$4=$CF$4)*$D125:$AB125))</f>
        <v/>
      </c>
      <c r="CG125" s="15" t="str">
        <f t="shared" si="52"/>
        <v/>
      </c>
      <c r="CH125" s="2" t="str" cm="1">
        <f t="array" ref="CH125">IF(B125="","",SUMPRODUCT(($D$1:$AB$4=$CH$4)*$D125:$AB125))</f>
        <v/>
      </c>
      <c r="CI125" s="15" t="str">
        <f t="shared" si="53"/>
        <v/>
      </c>
    </row>
    <row r="126" spans="1:127" s="3" customFormat="1" ht="15.75" thickBot="1">
      <c r="A126" s="7">
        <v>121</v>
      </c>
      <c r="B126" s="1"/>
      <c r="D126" s="99"/>
      <c r="E126" s="100"/>
      <c r="F126" s="100"/>
      <c r="G126" s="100"/>
      <c r="H126" s="100"/>
      <c r="I126" s="101"/>
      <c r="J126" s="104"/>
      <c r="K126" s="105"/>
      <c r="L126" s="105"/>
      <c r="M126" s="105"/>
      <c r="N126" s="105"/>
      <c r="O126" s="106"/>
      <c r="P126" s="109"/>
      <c r="Q126" s="110"/>
      <c r="R126" s="110"/>
      <c r="S126" s="110"/>
      <c r="T126" s="110"/>
      <c r="U126" s="111"/>
      <c r="V126" s="115"/>
      <c r="W126" s="116"/>
      <c r="X126" s="116"/>
      <c r="Y126" s="116"/>
      <c r="Z126" s="116"/>
      <c r="AA126" s="116"/>
      <c r="AB126" s="170"/>
      <c r="AC126" s="171" t="str">
        <f t="shared" ref="AC126:AC189" si="55">IF(B126="","",SUM(D126:AB126))</f>
        <v/>
      </c>
      <c r="AD126" s="172" t="str">
        <f t="shared" ref="AD126:AD189" si="56">IF(AC126="","",SUM(D126:AB126)/$AE$3)</f>
        <v/>
      </c>
      <c r="AE126" s="4"/>
      <c r="AF126" s="4"/>
      <c r="AG126" s="4"/>
      <c r="AH126" s="4"/>
      <c r="AI126" s="4"/>
      <c r="AJ126" s="4"/>
      <c r="AK126" s="4"/>
      <c r="AL126" s="2" t="str" cm="1">
        <f t="array" ref="AL126">IF(B126="","",SUMPRODUCT(($D$1:$AB$4=$AL$4)*D126:AB126))</f>
        <v/>
      </c>
      <c r="AM126" s="15" t="str">
        <f t="shared" si="29"/>
        <v/>
      </c>
      <c r="AN126" s="2" t="str" cm="1">
        <f t="array" ref="AN126">IF(B126="","",SUMPRODUCT(($D$1:$AB$4=$AN$4)*D126:AB126))</f>
        <v/>
      </c>
      <c r="AO126" s="15" t="str">
        <f t="shared" si="30"/>
        <v/>
      </c>
      <c r="AP126" s="2" t="str" cm="1">
        <f t="array" ref="AP126">IF(B126="","",SUMPRODUCT(($D$1:$AB$4=$AP$4)*D126:AB126))</f>
        <v/>
      </c>
      <c r="AQ126" s="15" t="str">
        <f t="shared" si="31"/>
        <v/>
      </c>
      <c r="AR126" s="2" t="str" cm="1">
        <f t="array" ref="AR126">IF(B126="","",SUMPRODUCT(($D$1:$AB$4=$AR$4)*D126:AB126))</f>
        <v/>
      </c>
      <c r="AS126" s="15" t="str">
        <f t="shared" si="32"/>
        <v/>
      </c>
      <c r="AT126" s="2" t="str" cm="1">
        <f t="array" ref="AT126">IF(B126="","",SUMPRODUCT(($D$1:$AB$4=$AT$4)*$D126:$AB126))</f>
        <v/>
      </c>
      <c r="AU126" s="15" t="str">
        <f t="shared" si="33"/>
        <v/>
      </c>
      <c r="AV126" s="2" t="str" cm="1">
        <f t="array" ref="AV126">IF(B126="","",SUMPRODUCT(($D$1:$AB$4=$AV$4)*$D126:$AB126))</f>
        <v/>
      </c>
      <c r="AW126" s="15" t="str">
        <f t="shared" si="34"/>
        <v/>
      </c>
      <c r="AX126" s="2" t="str" cm="1">
        <f t="array" ref="AX126">IF(B126="","",SUMPRODUCT(($D$1:$AB$4=$AX$4)*$D126:$AB126))</f>
        <v/>
      </c>
      <c r="AY126" s="15" t="str">
        <f t="shared" si="35"/>
        <v/>
      </c>
      <c r="AZ126" s="2" t="str" cm="1">
        <f t="array" ref="AZ126">IF(B126="","",SUMPRODUCT(($D$1:$AB$4=$AZ$4)*$D126:$AB126))</f>
        <v/>
      </c>
      <c r="BA126" s="15" t="str">
        <f t="shared" si="36"/>
        <v/>
      </c>
      <c r="BB126" s="2" t="str" cm="1">
        <f t="array" ref="BB126">IF(B126="","",SUMPRODUCT(($D$1:$AB$4=$BB$4)*$D126:$AB126))</f>
        <v/>
      </c>
      <c r="BC126" s="15" t="str">
        <f t="shared" si="37"/>
        <v/>
      </c>
      <c r="BD126" s="2" t="str" cm="1">
        <f t="array" ref="BD126">IF(B126="","",SUMPRODUCT(($D$1:$AB$4=$BD$4)*$D126:$AB126))</f>
        <v/>
      </c>
      <c r="BE126" s="15" t="str">
        <f t="shared" si="38"/>
        <v/>
      </c>
      <c r="BF126" s="2" t="str" cm="1">
        <f t="array" ref="BF126">IF(B126="","",SUMPRODUCT(($D$1:$AB$4=$BF$4)*$D126:$AB126))</f>
        <v/>
      </c>
      <c r="BG126" s="15" t="str">
        <f t="shared" si="39"/>
        <v/>
      </c>
      <c r="BH126" s="2" t="str" cm="1">
        <f t="array" ref="BH126">IF(B126="","",SUMPRODUCT(($D$1:$AB$4=$BH$4)*$D126:$AB126))</f>
        <v/>
      </c>
      <c r="BI126" s="15" t="str">
        <f t="shared" si="40"/>
        <v/>
      </c>
      <c r="BJ126" s="2" t="str" cm="1">
        <f t="array" ref="BJ126">IF(B126="","",SUMPRODUCT(($D$1:$AB$4=$BJ$4)*$D126:$AB126))</f>
        <v/>
      </c>
      <c r="BK126" s="15" t="str">
        <f t="shared" si="41"/>
        <v/>
      </c>
      <c r="BL126" s="2" t="str" cm="1">
        <f t="array" ref="BL126">IF(B126="","",SUMPRODUCT(($D$1:$AB$4=$BL$4)*$D126:$AB126))</f>
        <v/>
      </c>
      <c r="BM126" s="15" t="str">
        <f t="shared" si="42"/>
        <v/>
      </c>
      <c r="BN126" s="2" t="str" cm="1">
        <f t="array" ref="BN126">IF(B126="","",SUMPRODUCT(($D$1:$AB$4=$BN$4)*$D126:$AB126))</f>
        <v/>
      </c>
      <c r="BO126" s="15" t="str">
        <f t="shared" si="43"/>
        <v/>
      </c>
      <c r="BP126" s="2" t="str" cm="1">
        <f t="array" ref="BP126">IF(B126="","",SUMPRODUCT(($D$1:$AB$4=$BP$4)*$D126:$AB126))</f>
        <v/>
      </c>
      <c r="BQ126" s="15" t="str">
        <f t="shared" si="44"/>
        <v/>
      </c>
      <c r="BR126" s="2" t="str" cm="1">
        <f t="array" ref="BR126">IF(B126="","",SUMPRODUCT(($D$1:$AB$4=$BR$4)*$D126:$AB126))</f>
        <v/>
      </c>
      <c r="BS126" s="15" t="str">
        <f t="shared" si="45"/>
        <v/>
      </c>
      <c r="BT126" s="2" t="str" cm="1">
        <f t="array" ref="BT126">IF(B126="","",SUMPRODUCT(($D$1:$AB$4=$BT$4)*$D126:$AB126))</f>
        <v/>
      </c>
      <c r="BU126" s="15" t="str">
        <f t="shared" si="46"/>
        <v/>
      </c>
      <c r="BV126" s="2" t="str" cm="1">
        <f t="array" ref="BV126">IF(B126="","",SUMPRODUCT(($D$1:$AB$4=$BV$4)*$D126:$AB126))</f>
        <v/>
      </c>
      <c r="BW126" s="15" t="str">
        <f t="shared" si="47"/>
        <v/>
      </c>
      <c r="BX126" s="2" t="str" cm="1">
        <f t="array" ref="BX126">IF(B126="","",SUMPRODUCT(($D$1:$AB$4=$BX$4)*$D126:$AB126))</f>
        <v/>
      </c>
      <c r="BY126" s="15" t="str">
        <f t="shared" si="48"/>
        <v/>
      </c>
      <c r="BZ126" s="2" t="str" cm="1">
        <f t="array" ref="BZ126">IF(B126="","",SUMPRODUCT(($D$1:$AB$4=$BZ$4)*$D126:$AB126))</f>
        <v/>
      </c>
      <c r="CA126" s="15" t="str">
        <f t="shared" si="49"/>
        <v/>
      </c>
      <c r="CB126" s="2" t="str" cm="1">
        <f t="array" ref="CB126">IF(B126="","",SUMPRODUCT(($D$1:$AB$4=$CB$4)*$D126:$AB126))</f>
        <v/>
      </c>
      <c r="CC126" s="15" t="str">
        <f t="shared" si="50"/>
        <v/>
      </c>
      <c r="CD126" s="2" t="str" cm="1">
        <f t="array" ref="CD126">IF(B126="","",SUMPRODUCT(($D$1:$AB$4=$CD$4)*$D126:$AB126))</f>
        <v/>
      </c>
      <c r="CE126" s="15" t="str">
        <f t="shared" si="51"/>
        <v/>
      </c>
      <c r="CF126" s="2" t="str" cm="1">
        <f t="array" ref="CF126">IF(B126="","",SUMPRODUCT(($D$1:$AB$4=$CF$4)*$D126:$AB126))</f>
        <v/>
      </c>
      <c r="CG126" s="15" t="str">
        <f t="shared" si="52"/>
        <v/>
      </c>
      <c r="CH126" s="2" t="str" cm="1">
        <f t="array" ref="CH126">IF(B126="","",SUMPRODUCT(($D$1:$AB$4=$CH$4)*$D126:$AB126))</f>
        <v/>
      </c>
      <c r="CI126" s="15" t="str">
        <f t="shared" si="53"/>
        <v/>
      </c>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row>
    <row r="127" spans="1:127" s="3" customFormat="1" ht="15.75" thickBot="1">
      <c r="A127" s="7">
        <v>122</v>
      </c>
      <c r="B127" s="1"/>
      <c r="D127" s="99"/>
      <c r="E127" s="100"/>
      <c r="F127" s="100"/>
      <c r="G127" s="100"/>
      <c r="H127" s="100"/>
      <c r="I127" s="101"/>
      <c r="J127" s="104"/>
      <c r="K127" s="105"/>
      <c r="L127" s="105"/>
      <c r="M127" s="105"/>
      <c r="N127" s="105"/>
      <c r="O127" s="106"/>
      <c r="P127" s="109"/>
      <c r="Q127" s="110"/>
      <c r="R127" s="110"/>
      <c r="S127" s="110"/>
      <c r="T127" s="110"/>
      <c r="U127" s="111"/>
      <c r="V127" s="115"/>
      <c r="W127" s="116"/>
      <c r="X127" s="116"/>
      <c r="Y127" s="116"/>
      <c r="Z127" s="116"/>
      <c r="AA127" s="116"/>
      <c r="AB127" s="170"/>
      <c r="AC127" s="171" t="str">
        <f t="shared" si="55"/>
        <v/>
      </c>
      <c r="AD127" s="172" t="str">
        <f t="shared" si="56"/>
        <v/>
      </c>
      <c r="AE127" s="4"/>
      <c r="AF127" s="4"/>
      <c r="AG127" s="4"/>
      <c r="AH127" s="4"/>
      <c r="AI127" s="4"/>
      <c r="AJ127" s="4"/>
      <c r="AK127" s="4"/>
      <c r="AL127" s="2" t="str" cm="1">
        <f t="array" ref="AL127">IF(B127="","",SUMPRODUCT(($D$1:$AB$4=$AL$4)*D127:AB127))</f>
        <v/>
      </c>
      <c r="AM127" s="15" t="str">
        <f t="shared" si="29"/>
        <v/>
      </c>
      <c r="AN127" s="2" t="str" cm="1">
        <f t="array" ref="AN127">IF(B127="","",SUMPRODUCT(($D$1:$AB$4=$AN$4)*D127:AB127))</f>
        <v/>
      </c>
      <c r="AO127" s="15" t="str">
        <f t="shared" si="30"/>
        <v/>
      </c>
      <c r="AP127" s="2" t="str" cm="1">
        <f t="array" ref="AP127">IF(B127="","",SUMPRODUCT(($D$1:$AB$4=$AP$4)*D127:AB127))</f>
        <v/>
      </c>
      <c r="AQ127" s="15" t="str">
        <f t="shared" si="31"/>
        <v/>
      </c>
      <c r="AR127" s="2" t="str" cm="1">
        <f t="array" ref="AR127">IF(B127="","",SUMPRODUCT(($D$1:$AB$4=$AR$4)*D127:AB127))</f>
        <v/>
      </c>
      <c r="AS127" s="15" t="str">
        <f t="shared" si="32"/>
        <v/>
      </c>
      <c r="AT127" s="2" t="str" cm="1">
        <f t="array" ref="AT127">IF(B127="","",SUMPRODUCT(($D$1:$AB$4=$AT$4)*$D127:$AB127))</f>
        <v/>
      </c>
      <c r="AU127" s="15" t="str">
        <f t="shared" si="33"/>
        <v/>
      </c>
      <c r="AV127" s="2" t="str" cm="1">
        <f t="array" ref="AV127">IF(B127="","",SUMPRODUCT(($D$1:$AB$4=$AV$4)*$D127:$AB127))</f>
        <v/>
      </c>
      <c r="AW127" s="15" t="str">
        <f t="shared" si="34"/>
        <v/>
      </c>
      <c r="AX127" s="2" t="str" cm="1">
        <f t="array" ref="AX127">IF(B127="","",SUMPRODUCT(($D$1:$AB$4=$AX$4)*$D127:$AB127))</f>
        <v/>
      </c>
      <c r="AY127" s="15" t="str">
        <f t="shared" si="35"/>
        <v/>
      </c>
      <c r="AZ127" s="2" t="str" cm="1">
        <f t="array" ref="AZ127">IF(B127="","",SUMPRODUCT(($D$1:$AB$4=$AZ$4)*$D127:$AB127))</f>
        <v/>
      </c>
      <c r="BA127" s="15" t="str">
        <f t="shared" si="36"/>
        <v/>
      </c>
      <c r="BB127" s="2" t="str" cm="1">
        <f t="array" ref="BB127">IF(B127="","",SUMPRODUCT(($D$1:$AB$4=$BB$4)*$D127:$AB127))</f>
        <v/>
      </c>
      <c r="BC127" s="15" t="str">
        <f t="shared" si="37"/>
        <v/>
      </c>
      <c r="BD127" s="2" t="str" cm="1">
        <f t="array" ref="BD127">IF(B127="","",SUMPRODUCT(($D$1:$AB$4=$BD$4)*$D127:$AB127))</f>
        <v/>
      </c>
      <c r="BE127" s="15" t="str">
        <f t="shared" si="38"/>
        <v/>
      </c>
      <c r="BF127" s="2" t="str" cm="1">
        <f t="array" ref="BF127">IF(B127="","",SUMPRODUCT(($D$1:$AB$4=$BF$4)*$D127:$AB127))</f>
        <v/>
      </c>
      <c r="BG127" s="15" t="str">
        <f t="shared" si="39"/>
        <v/>
      </c>
      <c r="BH127" s="2" t="str" cm="1">
        <f t="array" ref="BH127">IF(B127="","",SUMPRODUCT(($D$1:$AB$4=$BH$4)*$D127:$AB127))</f>
        <v/>
      </c>
      <c r="BI127" s="15" t="str">
        <f t="shared" si="40"/>
        <v/>
      </c>
      <c r="BJ127" s="2" t="str" cm="1">
        <f t="array" ref="BJ127">IF(B127="","",SUMPRODUCT(($D$1:$AB$4=$BJ$4)*$D127:$AB127))</f>
        <v/>
      </c>
      <c r="BK127" s="15" t="str">
        <f t="shared" si="41"/>
        <v/>
      </c>
      <c r="BL127" s="2" t="str" cm="1">
        <f t="array" ref="BL127">IF(B127="","",SUMPRODUCT(($D$1:$AB$4=$BL$4)*$D127:$AB127))</f>
        <v/>
      </c>
      <c r="BM127" s="15" t="str">
        <f t="shared" si="42"/>
        <v/>
      </c>
      <c r="BN127" s="2" t="str" cm="1">
        <f t="array" ref="BN127">IF(B127="","",SUMPRODUCT(($D$1:$AB$4=$BN$4)*$D127:$AB127))</f>
        <v/>
      </c>
      <c r="BO127" s="15" t="str">
        <f t="shared" si="43"/>
        <v/>
      </c>
      <c r="BP127" s="2" t="str" cm="1">
        <f t="array" ref="BP127">IF(B127="","",SUMPRODUCT(($D$1:$AB$4=$BP$4)*$D127:$AB127))</f>
        <v/>
      </c>
      <c r="BQ127" s="15" t="str">
        <f t="shared" si="44"/>
        <v/>
      </c>
      <c r="BR127" s="2" t="str" cm="1">
        <f t="array" ref="BR127">IF(B127="","",SUMPRODUCT(($D$1:$AB$4=$BR$4)*$D127:$AB127))</f>
        <v/>
      </c>
      <c r="BS127" s="15" t="str">
        <f t="shared" si="45"/>
        <v/>
      </c>
      <c r="BT127" s="2" t="str" cm="1">
        <f t="array" ref="BT127">IF(B127="","",SUMPRODUCT(($D$1:$AB$4=$BT$4)*$D127:$AB127))</f>
        <v/>
      </c>
      <c r="BU127" s="15" t="str">
        <f t="shared" si="46"/>
        <v/>
      </c>
      <c r="BV127" s="2" t="str" cm="1">
        <f t="array" ref="BV127">IF(B127="","",SUMPRODUCT(($D$1:$AB$4=$BV$4)*$D127:$AB127))</f>
        <v/>
      </c>
      <c r="BW127" s="15" t="str">
        <f t="shared" si="47"/>
        <v/>
      </c>
      <c r="BX127" s="2" t="str" cm="1">
        <f t="array" ref="BX127">IF(B127="","",SUMPRODUCT(($D$1:$AB$4=$BX$4)*$D127:$AB127))</f>
        <v/>
      </c>
      <c r="BY127" s="15" t="str">
        <f t="shared" si="48"/>
        <v/>
      </c>
      <c r="BZ127" s="2" t="str" cm="1">
        <f t="array" ref="BZ127">IF(B127="","",SUMPRODUCT(($D$1:$AB$4=$BZ$4)*$D127:$AB127))</f>
        <v/>
      </c>
      <c r="CA127" s="15" t="str">
        <f t="shared" si="49"/>
        <v/>
      </c>
      <c r="CB127" s="2" t="str" cm="1">
        <f t="array" ref="CB127">IF(B127="","",SUMPRODUCT(($D$1:$AB$4=$CB$4)*$D127:$AB127))</f>
        <v/>
      </c>
      <c r="CC127" s="15" t="str">
        <f t="shared" si="50"/>
        <v/>
      </c>
      <c r="CD127" s="2" t="str" cm="1">
        <f t="array" ref="CD127">IF(B127="","",SUMPRODUCT(($D$1:$AB$4=$CD$4)*$D127:$AB127))</f>
        <v/>
      </c>
      <c r="CE127" s="15" t="str">
        <f t="shared" si="51"/>
        <v/>
      </c>
      <c r="CF127" s="2" t="str" cm="1">
        <f t="array" ref="CF127">IF(B127="","",SUMPRODUCT(($D$1:$AB$4=$CF$4)*$D127:$AB127))</f>
        <v/>
      </c>
      <c r="CG127" s="15" t="str">
        <f t="shared" si="52"/>
        <v/>
      </c>
      <c r="CH127" s="2" t="str" cm="1">
        <f t="array" ref="CH127">IF(B127="","",SUMPRODUCT(($D$1:$AB$4=$CH$4)*$D127:$AB127))</f>
        <v/>
      </c>
      <c r="CI127" s="15" t="str">
        <f t="shared" si="53"/>
        <v/>
      </c>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row>
    <row r="128" spans="1:127" s="3" customFormat="1" ht="15.75" thickBot="1">
      <c r="A128" s="7">
        <v>123</v>
      </c>
      <c r="B128" s="1"/>
      <c r="D128" s="99"/>
      <c r="E128" s="100"/>
      <c r="F128" s="100"/>
      <c r="G128" s="100"/>
      <c r="H128" s="100"/>
      <c r="I128" s="101"/>
      <c r="J128" s="104"/>
      <c r="K128" s="105"/>
      <c r="L128" s="105"/>
      <c r="M128" s="105"/>
      <c r="N128" s="105"/>
      <c r="O128" s="106"/>
      <c r="P128" s="109"/>
      <c r="Q128" s="110"/>
      <c r="R128" s="110"/>
      <c r="S128" s="110"/>
      <c r="T128" s="110"/>
      <c r="U128" s="111"/>
      <c r="V128" s="115"/>
      <c r="W128" s="116"/>
      <c r="X128" s="116"/>
      <c r="Y128" s="116"/>
      <c r="Z128" s="116"/>
      <c r="AA128" s="116"/>
      <c r="AB128" s="170"/>
      <c r="AC128" s="171" t="str">
        <f t="shared" si="55"/>
        <v/>
      </c>
      <c r="AD128" s="172" t="str">
        <f t="shared" si="56"/>
        <v/>
      </c>
      <c r="AE128" s="4"/>
      <c r="AF128" s="4"/>
      <c r="AG128" s="4"/>
      <c r="AH128" s="4"/>
      <c r="AI128" s="4"/>
      <c r="AJ128" s="4"/>
      <c r="AK128" s="4"/>
      <c r="AL128" s="2" t="str" cm="1">
        <f t="array" ref="AL128">IF(B128="","",SUMPRODUCT(($D$1:$AB$4=$AL$4)*D128:AB128))</f>
        <v/>
      </c>
      <c r="AM128" s="15" t="str">
        <f t="shared" si="29"/>
        <v/>
      </c>
      <c r="AN128" s="2" t="str" cm="1">
        <f t="array" ref="AN128">IF(B128="","",SUMPRODUCT(($D$1:$AB$4=$AN$4)*D128:AB128))</f>
        <v/>
      </c>
      <c r="AO128" s="15" t="str">
        <f t="shared" si="30"/>
        <v/>
      </c>
      <c r="AP128" s="2" t="str" cm="1">
        <f t="array" ref="AP128">IF(B128="","",SUMPRODUCT(($D$1:$AB$4=$AP$4)*D128:AB128))</f>
        <v/>
      </c>
      <c r="AQ128" s="15" t="str">
        <f t="shared" si="31"/>
        <v/>
      </c>
      <c r="AR128" s="2" t="str" cm="1">
        <f t="array" ref="AR128">IF(B128="","",SUMPRODUCT(($D$1:$AB$4=$AR$4)*D128:AB128))</f>
        <v/>
      </c>
      <c r="AS128" s="15" t="str">
        <f t="shared" si="32"/>
        <v/>
      </c>
      <c r="AT128" s="2" t="str" cm="1">
        <f t="array" ref="AT128">IF(B128="","",SUMPRODUCT(($D$1:$AB$4=$AT$4)*$D128:$AB128))</f>
        <v/>
      </c>
      <c r="AU128" s="15" t="str">
        <f t="shared" si="33"/>
        <v/>
      </c>
      <c r="AV128" s="2" t="str" cm="1">
        <f t="array" ref="AV128">IF(B128="","",SUMPRODUCT(($D$1:$AB$4=$AV$4)*$D128:$AB128))</f>
        <v/>
      </c>
      <c r="AW128" s="15" t="str">
        <f t="shared" si="34"/>
        <v/>
      </c>
      <c r="AX128" s="2" t="str" cm="1">
        <f t="array" ref="AX128">IF(B128="","",SUMPRODUCT(($D$1:$AB$4=$AX$4)*$D128:$AB128))</f>
        <v/>
      </c>
      <c r="AY128" s="15" t="str">
        <f t="shared" si="35"/>
        <v/>
      </c>
      <c r="AZ128" s="2" t="str" cm="1">
        <f t="array" ref="AZ128">IF(B128="","",SUMPRODUCT(($D$1:$AB$4=$AZ$4)*$D128:$AB128))</f>
        <v/>
      </c>
      <c r="BA128" s="15" t="str">
        <f t="shared" si="36"/>
        <v/>
      </c>
      <c r="BB128" s="2" t="str" cm="1">
        <f t="array" ref="BB128">IF(B128="","",SUMPRODUCT(($D$1:$AB$4=$BB$4)*$D128:$AB128))</f>
        <v/>
      </c>
      <c r="BC128" s="15" t="str">
        <f t="shared" si="37"/>
        <v/>
      </c>
      <c r="BD128" s="2" t="str" cm="1">
        <f t="array" ref="BD128">IF(B128="","",SUMPRODUCT(($D$1:$AB$4=$BD$4)*$D128:$AB128))</f>
        <v/>
      </c>
      <c r="BE128" s="15" t="str">
        <f t="shared" si="38"/>
        <v/>
      </c>
      <c r="BF128" s="2" t="str" cm="1">
        <f t="array" ref="BF128">IF(B128="","",SUMPRODUCT(($D$1:$AB$4=$BF$4)*$D128:$AB128))</f>
        <v/>
      </c>
      <c r="BG128" s="15" t="str">
        <f t="shared" si="39"/>
        <v/>
      </c>
      <c r="BH128" s="2" t="str" cm="1">
        <f t="array" ref="BH128">IF(B128="","",SUMPRODUCT(($D$1:$AB$4=$BH$4)*$D128:$AB128))</f>
        <v/>
      </c>
      <c r="BI128" s="15" t="str">
        <f t="shared" si="40"/>
        <v/>
      </c>
      <c r="BJ128" s="2" t="str" cm="1">
        <f t="array" ref="BJ128">IF(B128="","",SUMPRODUCT(($D$1:$AB$4=$BJ$4)*$D128:$AB128))</f>
        <v/>
      </c>
      <c r="BK128" s="15" t="str">
        <f t="shared" si="41"/>
        <v/>
      </c>
      <c r="BL128" s="2" t="str" cm="1">
        <f t="array" ref="BL128">IF(B128="","",SUMPRODUCT(($D$1:$AB$4=$BL$4)*$D128:$AB128))</f>
        <v/>
      </c>
      <c r="BM128" s="15" t="str">
        <f t="shared" si="42"/>
        <v/>
      </c>
      <c r="BN128" s="2" t="str" cm="1">
        <f t="array" ref="BN128">IF(B128="","",SUMPRODUCT(($D$1:$AB$4=$BN$4)*$D128:$AB128))</f>
        <v/>
      </c>
      <c r="BO128" s="15" t="str">
        <f t="shared" si="43"/>
        <v/>
      </c>
      <c r="BP128" s="2" t="str" cm="1">
        <f t="array" ref="BP128">IF(B128="","",SUMPRODUCT(($D$1:$AB$4=$BP$4)*$D128:$AB128))</f>
        <v/>
      </c>
      <c r="BQ128" s="15" t="str">
        <f t="shared" si="44"/>
        <v/>
      </c>
      <c r="BR128" s="2" t="str" cm="1">
        <f t="array" ref="BR128">IF(B128="","",SUMPRODUCT(($D$1:$AB$4=$BR$4)*$D128:$AB128))</f>
        <v/>
      </c>
      <c r="BS128" s="15" t="str">
        <f t="shared" si="45"/>
        <v/>
      </c>
      <c r="BT128" s="2" t="str" cm="1">
        <f t="array" ref="BT128">IF(B128="","",SUMPRODUCT(($D$1:$AB$4=$BT$4)*$D128:$AB128))</f>
        <v/>
      </c>
      <c r="BU128" s="15" t="str">
        <f t="shared" si="46"/>
        <v/>
      </c>
      <c r="BV128" s="2" t="str" cm="1">
        <f t="array" ref="BV128">IF(B128="","",SUMPRODUCT(($D$1:$AB$4=$BV$4)*$D128:$AB128))</f>
        <v/>
      </c>
      <c r="BW128" s="15" t="str">
        <f t="shared" si="47"/>
        <v/>
      </c>
      <c r="BX128" s="2" t="str" cm="1">
        <f t="array" ref="BX128">IF(B128="","",SUMPRODUCT(($D$1:$AB$4=$BX$4)*$D128:$AB128))</f>
        <v/>
      </c>
      <c r="BY128" s="15" t="str">
        <f t="shared" si="48"/>
        <v/>
      </c>
      <c r="BZ128" s="2" t="str" cm="1">
        <f t="array" ref="BZ128">IF(B128="","",SUMPRODUCT(($D$1:$AB$4=$BZ$4)*$D128:$AB128))</f>
        <v/>
      </c>
      <c r="CA128" s="15" t="str">
        <f t="shared" si="49"/>
        <v/>
      </c>
      <c r="CB128" s="2" t="str" cm="1">
        <f t="array" ref="CB128">IF(B128="","",SUMPRODUCT(($D$1:$AB$4=$CB$4)*$D128:$AB128))</f>
        <v/>
      </c>
      <c r="CC128" s="15" t="str">
        <f t="shared" si="50"/>
        <v/>
      </c>
      <c r="CD128" s="2" t="str" cm="1">
        <f t="array" ref="CD128">IF(B128="","",SUMPRODUCT(($D$1:$AB$4=$CD$4)*$D128:$AB128))</f>
        <v/>
      </c>
      <c r="CE128" s="15" t="str">
        <f t="shared" si="51"/>
        <v/>
      </c>
      <c r="CF128" s="2" t="str" cm="1">
        <f t="array" ref="CF128">IF(B128="","",SUMPRODUCT(($D$1:$AB$4=$CF$4)*$D128:$AB128))</f>
        <v/>
      </c>
      <c r="CG128" s="15" t="str">
        <f t="shared" si="52"/>
        <v/>
      </c>
      <c r="CH128" s="2" t="str" cm="1">
        <f t="array" ref="CH128">IF(B128="","",SUMPRODUCT(($D$1:$AB$4=$CH$4)*$D128:$AB128))</f>
        <v/>
      </c>
      <c r="CI128" s="15" t="str">
        <f t="shared" si="53"/>
        <v/>
      </c>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row>
    <row r="129" spans="1:127" s="3" customFormat="1" ht="15.75" thickBot="1">
      <c r="A129" s="7">
        <v>124</v>
      </c>
      <c r="B129" s="1"/>
      <c r="D129" s="99"/>
      <c r="E129" s="100"/>
      <c r="F129" s="100"/>
      <c r="G129" s="100"/>
      <c r="H129" s="100"/>
      <c r="I129" s="101"/>
      <c r="J129" s="104"/>
      <c r="K129" s="105"/>
      <c r="L129" s="105"/>
      <c r="M129" s="105"/>
      <c r="N129" s="105"/>
      <c r="O129" s="106"/>
      <c r="P129" s="109"/>
      <c r="Q129" s="110"/>
      <c r="R129" s="110"/>
      <c r="S129" s="110"/>
      <c r="T129" s="110"/>
      <c r="U129" s="111"/>
      <c r="V129" s="115"/>
      <c r="W129" s="116"/>
      <c r="X129" s="116"/>
      <c r="Y129" s="116"/>
      <c r="Z129" s="116"/>
      <c r="AA129" s="116"/>
      <c r="AB129" s="170"/>
      <c r="AC129" s="171" t="str">
        <f t="shared" si="55"/>
        <v/>
      </c>
      <c r="AD129" s="172" t="str">
        <f t="shared" si="56"/>
        <v/>
      </c>
      <c r="AE129" s="4"/>
      <c r="AF129" s="4"/>
      <c r="AG129" s="4"/>
      <c r="AH129" s="4"/>
      <c r="AI129" s="4"/>
      <c r="AJ129" s="4"/>
      <c r="AK129" s="4"/>
      <c r="AL129" s="2" t="str" cm="1">
        <f t="array" ref="AL129">IF(B129="","",SUMPRODUCT(($D$1:$AB$4=$AL$4)*D129:AB129))</f>
        <v/>
      </c>
      <c r="AM129" s="15" t="str">
        <f t="shared" si="29"/>
        <v/>
      </c>
      <c r="AN129" s="2" t="str" cm="1">
        <f t="array" ref="AN129">IF(B129="","",SUMPRODUCT(($D$1:$AB$4=$AN$4)*D129:AB129))</f>
        <v/>
      </c>
      <c r="AO129" s="15" t="str">
        <f t="shared" si="30"/>
        <v/>
      </c>
      <c r="AP129" s="2" t="str" cm="1">
        <f t="array" ref="AP129">IF(B129="","",SUMPRODUCT(($D$1:$AB$4=$AP$4)*D129:AB129))</f>
        <v/>
      </c>
      <c r="AQ129" s="15" t="str">
        <f t="shared" si="31"/>
        <v/>
      </c>
      <c r="AR129" s="2" t="str" cm="1">
        <f t="array" ref="AR129">IF(B129="","",SUMPRODUCT(($D$1:$AB$4=$AR$4)*D129:AB129))</f>
        <v/>
      </c>
      <c r="AS129" s="15" t="str">
        <f t="shared" si="32"/>
        <v/>
      </c>
      <c r="AT129" s="2" t="str" cm="1">
        <f t="array" ref="AT129">IF(B129="","",SUMPRODUCT(($D$1:$AB$4=$AT$4)*$D129:$AB129))</f>
        <v/>
      </c>
      <c r="AU129" s="15" t="str">
        <f t="shared" si="33"/>
        <v/>
      </c>
      <c r="AV129" s="2" t="str" cm="1">
        <f t="array" ref="AV129">IF(B129="","",SUMPRODUCT(($D$1:$AB$4=$AV$4)*$D129:$AB129))</f>
        <v/>
      </c>
      <c r="AW129" s="15" t="str">
        <f t="shared" si="34"/>
        <v/>
      </c>
      <c r="AX129" s="2" t="str" cm="1">
        <f t="array" ref="AX129">IF(B129="","",SUMPRODUCT(($D$1:$AB$4=$AX$4)*$D129:$AB129))</f>
        <v/>
      </c>
      <c r="AY129" s="15" t="str">
        <f t="shared" si="35"/>
        <v/>
      </c>
      <c r="AZ129" s="2" t="str" cm="1">
        <f t="array" ref="AZ129">IF(B129="","",SUMPRODUCT(($D$1:$AB$4=$AZ$4)*$D129:$AB129))</f>
        <v/>
      </c>
      <c r="BA129" s="15" t="str">
        <f t="shared" si="36"/>
        <v/>
      </c>
      <c r="BB129" s="2" t="str" cm="1">
        <f t="array" ref="BB129">IF(B129="","",SUMPRODUCT(($D$1:$AB$4=$BB$4)*$D129:$AB129))</f>
        <v/>
      </c>
      <c r="BC129" s="15" t="str">
        <f t="shared" si="37"/>
        <v/>
      </c>
      <c r="BD129" s="2" t="str" cm="1">
        <f t="array" ref="BD129">IF(B129="","",SUMPRODUCT(($D$1:$AB$4=$BD$4)*$D129:$AB129))</f>
        <v/>
      </c>
      <c r="BE129" s="15" t="str">
        <f t="shared" si="38"/>
        <v/>
      </c>
      <c r="BF129" s="2" t="str" cm="1">
        <f t="array" ref="BF129">IF(B129="","",SUMPRODUCT(($D$1:$AB$4=$BF$4)*$D129:$AB129))</f>
        <v/>
      </c>
      <c r="BG129" s="15" t="str">
        <f t="shared" si="39"/>
        <v/>
      </c>
      <c r="BH129" s="2" t="str" cm="1">
        <f t="array" ref="BH129">IF(B129="","",SUMPRODUCT(($D$1:$AB$4=$BH$4)*$D129:$AB129))</f>
        <v/>
      </c>
      <c r="BI129" s="15" t="str">
        <f t="shared" si="40"/>
        <v/>
      </c>
      <c r="BJ129" s="2" t="str" cm="1">
        <f t="array" ref="BJ129">IF(B129="","",SUMPRODUCT(($D$1:$AB$4=$BJ$4)*$D129:$AB129))</f>
        <v/>
      </c>
      <c r="BK129" s="15" t="str">
        <f t="shared" si="41"/>
        <v/>
      </c>
      <c r="BL129" s="2" t="str" cm="1">
        <f t="array" ref="BL129">IF(B129="","",SUMPRODUCT(($D$1:$AB$4=$BL$4)*$D129:$AB129))</f>
        <v/>
      </c>
      <c r="BM129" s="15" t="str">
        <f t="shared" si="42"/>
        <v/>
      </c>
      <c r="BN129" s="2" t="str" cm="1">
        <f t="array" ref="BN129">IF(B129="","",SUMPRODUCT(($D$1:$AB$4=$BN$4)*$D129:$AB129))</f>
        <v/>
      </c>
      <c r="BO129" s="15" t="str">
        <f t="shared" si="43"/>
        <v/>
      </c>
      <c r="BP129" s="2" t="str" cm="1">
        <f t="array" ref="BP129">IF(B129="","",SUMPRODUCT(($D$1:$AB$4=$BP$4)*$D129:$AB129))</f>
        <v/>
      </c>
      <c r="BQ129" s="15" t="str">
        <f t="shared" si="44"/>
        <v/>
      </c>
      <c r="BR129" s="2" t="str" cm="1">
        <f t="array" ref="BR129">IF(B129="","",SUMPRODUCT(($D$1:$AB$4=$BR$4)*$D129:$AB129))</f>
        <v/>
      </c>
      <c r="BS129" s="15" t="str">
        <f t="shared" si="45"/>
        <v/>
      </c>
      <c r="BT129" s="2" t="str" cm="1">
        <f t="array" ref="BT129">IF(B129="","",SUMPRODUCT(($D$1:$AB$4=$BT$4)*$D129:$AB129))</f>
        <v/>
      </c>
      <c r="BU129" s="15" t="str">
        <f t="shared" si="46"/>
        <v/>
      </c>
      <c r="BV129" s="2" t="str" cm="1">
        <f t="array" ref="BV129">IF(B129="","",SUMPRODUCT(($D$1:$AB$4=$BV$4)*$D129:$AB129))</f>
        <v/>
      </c>
      <c r="BW129" s="15" t="str">
        <f t="shared" si="47"/>
        <v/>
      </c>
      <c r="BX129" s="2" t="str" cm="1">
        <f t="array" ref="BX129">IF(B129="","",SUMPRODUCT(($D$1:$AB$4=$BX$4)*$D129:$AB129))</f>
        <v/>
      </c>
      <c r="BY129" s="15" t="str">
        <f t="shared" si="48"/>
        <v/>
      </c>
      <c r="BZ129" s="2" t="str" cm="1">
        <f t="array" ref="BZ129">IF(B129="","",SUMPRODUCT(($D$1:$AB$4=$BZ$4)*$D129:$AB129))</f>
        <v/>
      </c>
      <c r="CA129" s="15" t="str">
        <f t="shared" si="49"/>
        <v/>
      </c>
      <c r="CB129" s="2" t="str" cm="1">
        <f t="array" ref="CB129">IF(B129="","",SUMPRODUCT(($D$1:$AB$4=$CB$4)*$D129:$AB129))</f>
        <v/>
      </c>
      <c r="CC129" s="15" t="str">
        <f t="shared" si="50"/>
        <v/>
      </c>
      <c r="CD129" s="2" t="str" cm="1">
        <f t="array" ref="CD129">IF(B129="","",SUMPRODUCT(($D$1:$AB$4=$CD$4)*$D129:$AB129))</f>
        <v/>
      </c>
      <c r="CE129" s="15" t="str">
        <f t="shared" si="51"/>
        <v/>
      </c>
      <c r="CF129" s="2" t="str" cm="1">
        <f t="array" ref="CF129">IF(B129="","",SUMPRODUCT(($D$1:$AB$4=$CF$4)*$D129:$AB129))</f>
        <v/>
      </c>
      <c r="CG129" s="15" t="str">
        <f t="shared" si="52"/>
        <v/>
      </c>
      <c r="CH129" s="2" t="str" cm="1">
        <f t="array" ref="CH129">IF(B129="","",SUMPRODUCT(($D$1:$AB$4=$CH$4)*$D129:$AB129))</f>
        <v/>
      </c>
      <c r="CI129" s="15" t="str">
        <f t="shared" si="53"/>
        <v/>
      </c>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row>
    <row r="130" spans="1:127" s="3" customFormat="1" ht="15.75" thickBot="1">
      <c r="A130" s="7">
        <v>125</v>
      </c>
      <c r="B130" s="1"/>
      <c r="D130" s="99"/>
      <c r="E130" s="100"/>
      <c r="F130" s="100"/>
      <c r="G130" s="100"/>
      <c r="H130" s="100"/>
      <c r="I130" s="101"/>
      <c r="J130" s="104"/>
      <c r="K130" s="105"/>
      <c r="L130" s="105"/>
      <c r="M130" s="105"/>
      <c r="N130" s="105"/>
      <c r="O130" s="106"/>
      <c r="P130" s="109"/>
      <c r="Q130" s="110"/>
      <c r="R130" s="110"/>
      <c r="S130" s="110"/>
      <c r="T130" s="110"/>
      <c r="U130" s="111"/>
      <c r="V130" s="115"/>
      <c r="W130" s="116"/>
      <c r="X130" s="116"/>
      <c r="Y130" s="116"/>
      <c r="Z130" s="116"/>
      <c r="AA130" s="116"/>
      <c r="AB130" s="170"/>
      <c r="AC130" s="171" t="str">
        <f t="shared" si="55"/>
        <v/>
      </c>
      <c r="AD130" s="172" t="str">
        <f t="shared" si="56"/>
        <v/>
      </c>
      <c r="AE130" s="4"/>
      <c r="AF130" s="4"/>
      <c r="AG130" s="4"/>
      <c r="AH130" s="4"/>
      <c r="AI130" s="4"/>
      <c r="AJ130" s="4"/>
      <c r="AK130" s="4"/>
      <c r="AL130" s="2" t="str" cm="1">
        <f t="array" ref="AL130">IF(B130="","",SUMPRODUCT(($D$1:$AB$4=$AL$4)*D130:AB130))</f>
        <v/>
      </c>
      <c r="AM130" s="15" t="str">
        <f t="shared" si="29"/>
        <v/>
      </c>
      <c r="AN130" s="2" t="str" cm="1">
        <f t="array" ref="AN130">IF(B130="","",SUMPRODUCT(($D$1:$AB$4=$AN$4)*D130:AB130))</f>
        <v/>
      </c>
      <c r="AO130" s="15" t="str">
        <f t="shared" si="30"/>
        <v/>
      </c>
      <c r="AP130" s="2" t="str" cm="1">
        <f t="array" ref="AP130">IF(B130="","",SUMPRODUCT(($D$1:$AB$4=$AP$4)*D130:AB130))</f>
        <v/>
      </c>
      <c r="AQ130" s="15" t="str">
        <f t="shared" si="31"/>
        <v/>
      </c>
      <c r="AR130" s="2" t="str" cm="1">
        <f t="array" ref="AR130">IF(B130="","",SUMPRODUCT(($D$1:$AB$4=$AR$4)*D130:AB130))</f>
        <v/>
      </c>
      <c r="AS130" s="15" t="str">
        <f t="shared" si="32"/>
        <v/>
      </c>
      <c r="AT130" s="2" t="str" cm="1">
        <f t="array" ref="AT130">IF(B130="","",SUMPRODUCT(($D$1:$AB$4=$AT$4)*$D130:$AB130))</f>
        <v/>
      </c>
      <c r="AU130" s="15" t="str">
        <f t="shared" si="33"/>
        <v/>
      </c>
      <c r="AV130" s="2" t="str" cm="1">
        <f t="array" ref="AV130">IF(B130="","",SUMPRODUCT(($D$1:$AB$4=$AV$4)*$D130:$AB130))</f>
        <v/>
      </c>
      <c r="AW130" s="15" t="str">
        <f t="shared" si="34"/>
        <v/>
      </c>
      <c r="AX130" s="2" t="str" cm="1">
        <f t="array" ref="AX130">IF(B130="","",SUMPRODUCT(($D$1:$AB$4=$AX$4)*$D130:$AB130))</f>
        <v/>
      </c>
      <c r="AY130" s="15" t="str">
        <f t="shared" si="35"/>
        <v/>
      </c>
      <c r="AZ130" s="2" t="str" cm="1">
        <f t="array" ref="AZ130">IF(B130="","",SUMPRODUCT(($D$1:$AB$4=$AZ$4)*$D130:$AB130))</f>
        <v/>
      </c>
      <c r="BA130" s="15" t="str">
        <f t="shared" si="36"/>
        <v/>
      </c>
      <c r="BB130" s="2" t="str" cm="1">
        <f t="array" ref="BB130">IF(B130="","",SUMPRODUCT(($D$1:$AB$4=$BB$4)*$D130:$AB130))</f>
        <v/>
      </c>
      <c r="BC130" s="15" t="str">
        <f t="shared" si="37"/>
        <v/>
      </c>
      <c r="BD130" s="2" t="str" cm="1">
        <f t="array" ref="BD130">IF(B130="","",SUMPRODUCT(($D$1:$AB$4=$BD$4)*$D130:$AB130))</f>
        <v/>
      </c>
      <c r="BE130" s="15" t="str">
        <f t="shared" si="38"/>
        <v/>
      </c>
      <c r="BF130" s="2" t="str" cm="1">
        <f t="array" ref="BF130">IF(B130="","",SUMPRODUCT(($D$1:$AB$4=$BF$4)*$D130:$AB130))</f>
        <v/>
      </c>
      <c r="BG130" s="15" t="str">
        <f t="shared" si="39"/>
        <v/>
      </c>
      <c r="BH130" s="2" t="str" cm="1">
        <f t="array" ref="BH130">IF(B130="","",SUMPRODUCT(($D$1:$AB$4=$BH$4)*$D130:$AB130))</f>
        <v/>
      </c>
      <c r="BI130" s="15" t="str">
        <f t="shared" si="40"/>
        <v/>
      </c>
      <c r="BJ130" s="2" t="str" cm="1">
        <f t="array" ref="BJ130">IF(B130="","",SUMPRODUCT(($D$1:$AB$4=$BJ$4)*$D130:$AB130))</f>
        <v/>
      </c>
      <c r="BK130" s="15" t="str">
        <f t="shared" si="41"/>
        <v/>
      </c>
      <c r="BL130" s="2" t="str" cm="1">
        <f t="array" ref="BL130">IF(B130="","",SUMPRODUCT(($D$1:$AB$4=$BL$4)*$D130:$AB130))</f>
        <v/>
      </c>
      <c r="BM130" s="15" t="str">
        <f t="shared" si="42"/>
        <v/>
      </c>
      <c r="BN130" s="2" t="str" cm="1">
        <f t="array" ref="BN130">IF(B130="","",SUMPRODUCT(($D$1:$AB$4=$BN$4)*$D130:$AB130))</f>
        <v/>
      </c>
      <c r="BO130" s="15" t="str">
        <f t="shared" si="43"/>
        <v/>
      </c>
      <c r="BP130" s="2" t="str" cm="1">
        <f t="array" ref="BP130">IF(B130="","",SUMPRODUCT(($D$1:$AB$4=$BP$4)*$D130:$AB130))</f>
        <v/>
      </c>
      <c r="BQ130" s="15" t="str">
        <f t="shared" si="44"/>
        <v/>
      </c>
      <c r="BR130" s="2" t="str" cm="1">
        <f t="array" ref="BR130">IF(B130="","",SUMPRODUCT(($D$1:$AB$4=$BR$4)*$D130:$AB130))</f>
        <v/>
      </c>
      <c r="BS130" s="15" t="str">
        <f t="shared" si="45"/>
        <v/>
      </c>
      <c r="BT130" s="2" t="str" cm="1">
        <f t="array" ref="BT130">IF(B130="","",SUMPRODUCT(($D$1:$AB$4=$BT$4)*$D130:$AB130))</f>
        <v/>
      </c>
      <c r="BU130" s="15" t="str">
        <f t="shared" si="46"/>
        <v/>
      </c>
      <c r="BV130" s="2" t="str" cm="1">
        <f t="array" ref="BV130">IF(B130="","",SUMPRODUCT(($D$1:$AB$4=$BV$4)*$D130:$AB130))</f>
        <v/>
      </c>
      <c r="BW130" s="15" t="str">
        <f t="shared" si="47"/>
        <v/>
      </c>
      <c r="BX130" s="2" t="str" cm="1">
        <f t="array" ref="BX130">IF(B130="","",SUMPRODUCT(($D$1:$AB$4=$BX$4)*$D130:$AB130))</f>
        <v/>
      </c>
      <c r="BY130" s="15" t="str">
        <f t="shared" si="48"/>
        <v/>
      </c>
      <c r="BZ130" s="2" t="str" cm="1">
        <f t="array" ref="BZ130">IF(B130="","",SUMPRODUCT(($D$1:$AB$4=$BZ$4)*$D130:$AB130))</f>
        <v/>
      </c>
      <c r="CA130" s="15" t="str">
        <f t="shared" si="49"/>
        <v/>
      </c>
      <c r="CB130" s="2" t="str" cm="1">
        <f t="array" ref="CB130">IF(B130="","",SUMPRODUCT(($D$1:$AB$4=$CB$4)*$D130:$AB130))</f>
        <v/>
      </c>
      <c r="CC130" s="15" t="str">
        <f t="shared" si="50"/>
        <v/>
      </c>
      <c r="CD130" s="2" t="str" cm="1">
        <f t="array" ref="CD130">IF(B130="","",SUMPRODUCT(($D$1:$AB$4=$CD$4)*$D130:$AB130))</f>
        <v/>
      </c>
      <c r="CE130" s="15" t="str">
        <f t="shared" si="51"/>
        <v/>
      </c>
      <c r="CF130" s="2" t="str" cm="1">
        <f t="array" ref="CF130">IF(B130="","",SUMPRODUCT(($D$1:$AB$4=$CF$4)*$D130:$AB130))</f>
        <v/>
      </c>
      <c r="CG130" s="15" t="str">
        <f t="shared" si="52"/>
        <v/>
      </c>
      <c r="CH130" s="2" t="str" cm="1">
        <f t="array" ref="CH130">IF(B130="","",SUMPRODUCT(($D$1:$AB$4=$CH$4)*$D130:$AB130))</f>
        <v/>
      </c>
      <c r="CI130" s="15" t="str">
        <f t="shared" si="53"/>
        <v/>
      </c>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row>
    <row r="131" spans="1:127" s="3" customFormat="1" ht="15.75" thickBot="1">
      <c r="A131" s="7">
        <v>126</v>
      </c>
      <c r="B131" s="1"/>
      <c r="D131" s="99"/>
      <c r="E131" s="100"/>
      <c r="F131" s="100"/>
      <c r="G131" s="100"/>
      <c r="H131" s="100"/>
      <c r="I131" s="101"/>
      <c r="J131" s="104"/>
      <c r="K131" s="105"/>
      <c r="L131" s="105"/>
      <c r="M131" s="105"/>
      <c r="N131" s="105"/>
      <c r="O131" s="106"/>
      <c r="P131" s="109"/>
      <c r="Q131" s="110"/>
      <c r="R131" s="110"/>
      <c r="S131" s="110"/>
      <c r="T131" s="110"/>
      <c r="U131" s="111"/>
      <c r="V131" s="115"/>
      <c r="W131" s="116"/>
      <c r="X131" s="116"/>
      <c r="Y131" s="116"/>
      <c r="Z131" s="116"/>
      <c r="AA131" s="116"/>
      <c r="AB131" s="170"/>
      <c r="AC131" s="171" t="str">
        <f t="shared" si="55"/>
        <v/>
      </c>
      <c r="AD131" s="172" t="str">
        <f t="shared" si="56"/>
        <v/>
      </c>
      <c r="AE131" s="4"/>
      <c r="AF131" s="4"/>
      <c r="AG131" s="4"/>
      <c r="AH131" s="4"/>
      <c r="AI131" s="4"/>
      <c r="AJ131" s="4"/>
      <c r="AK131" s="4"/>
      <c r="AL131" s="2" t="str" cm="1">
        <f t="array" ref="AL131">IF(B131="","",SUMPRODUCT(($D$1:$AB$4=$AL$4)*D131:AB131))</f>
        <v/>
      </c>
      <c r="AM131" s="15" t="str">
        <f t="shared" si="29"/>
        <v/>
      </c>
      <c r="AN131" s="2" t="str" cm="1">
        <f t="array" ref="AN131">IF(B131="","",SUMPRODUCT(($D$1:$AB$4=$AN$4)*D131:AB131))</f>
        <v/>
      </c>
      <c r="AO131" s="15" t="str">
        <f t="shared" si="30"/>
        <v/>
      </c>
      <c r="AP131" s="2" t="str" cm="1">
        <f t="array" ref="AP131">IF(B131="","",SUMPRODUCT(($D$1:$AB$4=$AP$4)*D131:AB131))</f>
        <v/>
      </c>
      <c r="AQ131" s="15" t="str">
        <f t="shared" si="31"/>
        <v/>
      </c>
      <c r="AR131" s="2" t="str" cm="1">
        <f t="array" ref="AR131">IF(B131="","",SUMPRODUCT(($D$1:$AB$4=$AR$4)*D131:AB131))</f>
        <v/>
      </c>
      <c r="AS131" s="15" t="str">
        <f t="shared" si="32"/>
        <v/>
      </c>
      <c r="AT131" s="2" t="str" cm="1">
        <f t="array" ref="AT131">IF(B131="","",SUMPRODUCT(($D$1:$AB$4=$AT$4)*$D131:$AB131))</f>
        <v/>
      </c>
      <c r="AU131" s="15" t="str">
        <f t="shared" si="33"/>
        <v/>
      </c>
      <c r="AV131" s="2" t="str" cm="1">
        <f t="array" ref="AV131">IF(B131="","",SUMPRODUCT(($D$1:$AB$4=$AV$4)*$D131:$AB131))</f>
        <v/>
      </c>
      <c r="AW131" s="15" t="str">
        <f t="shared" si="34"/>
        <v/>
      </c>
      <c r="AX131" s="2" t="str" cm="1">
        <f t="array" ref="AX131">IF(B131="","",SUMPRODUCT(($D$1:$AB$4=$AX$4)*$D131:$AB131))</f>
        <v/>
      </c>
      <c r="AY131" s="15" t="str">
        <f t="shared" si="35"/>
        <v/>
      </c>
      <c r="AZ131" s="2" t="str" cm="1">
        <f t="array" ref="AZ131">IF(B131="","",SUMPRODUCT(($D$1:$AB$4=$AZ$4)*$D131:$AB131))</f>
        <v/>
      </c>
      <c r="BA131" s="15" t="str">
        <f t="shared" si="36"/>
        <v/>
      </c>
      <c r="BB131" s="2" t="str" cm="1">
        <f t="array" ref="BB131">IF(B131="","",SUMPRODUCT(($D$1:$AB$4=$BB$4)*$D131:$AB131))</f>
        <v/>
      </c>
      <c r="BC131" s="15" t="str">
        <f t="shared" si="37"/>
        <v/>
      </c>
      <c r="BD131" s="2" t="str" cm="1">
        <f t="array" ref="BD131">IF(B131="","",SUMPRODUCT(($D$1:$AB$4=$BD$4)*$D131:$AB131))</f>
        <v/>
      </c>
      <c r="BE131" s="15" t="str">
        <f t="shared" si="38"/>
        <v/>
      </c>
      <c r="BF131" s="2" t="str" cm="1">
        <f t="array" ref="BF131">IF(B131="","",SUMPRODUCT(($D$1:$AB$4=$BF$4)*$D131:$AB131))</f>
        <v/>
      </c>
      <c r="BG131" s="15" t="str">
        <f t="shared" si="39"/>
        <v/>
      </c>
      <c r="BH131" s="2" t="str" cm="1">
        <f t="array" ref="BH131">IF(B131="","",SUMPRODUCT(($D$1:$AB$4=$BH$4)*$D131:$AB131))</f>
        <v/>
      </c>
      <c r="BI131" s="15" t="str">
        <f t="shared" si="40"/>
        <v/>
      </c>
      <c r="BJ131" s="2" t="str" cm="1">
        <f t="array" ref="BJ131">IF(B131="","",SUMPRODUCT(($D$1:$AB$4=$BJ$4)*$D131:$AB131))</f>
        <v/>
      </c>
      <c r="BK131" s="15" t="str">
        <f t="shared" si="41"/>
        <v/>
      </c>
      <c r="BL131" s="2" t="str" cm="1">
        <f t="array" ref="BL131">IF(B131="","",SUMPRODUCT(($D$1:$AB$4=$BL$4)*$D131:$AB131))</f>
        <v/>
      </c>
      <c r="BM131" s="15" t="str">
        <f t="shared" si="42"/>
        <v/>
      </c>
      <c r="BN131" s="2" t="str" cm="1">
        <f t="array" ref="BN131">IF(B131="","",SUMPRODUCT(($D$1:$AB$4=$BN$4)*$D131:$AB131))</f>
        <v/>
      </c>
      <c r="BO131" s="15" t="str">
        <f t="shared" si="43"/>
        <v/>
      </c>
      <c r="BP131" s="2" t="str" cm="1">
        <f t="array" ref="BP131">IF(B131="","",SUMPRODUCT(($D$1:$AB$4=$BP$4)*$D131:$AB131))</f>
        <v/>
      </c>
      <c r="BQ131" s="15" t="str">
        <f t="shared" si="44"/>
        <v/>
      </c>
      <c r="BR131" s="2" t="str" cm="1">
        <f t="array" ref="BR131">IF(B131="","",SUMPRODUCT(($D$1:$AB$4=$BR$4)*$D131:$AB131))</f>
        <v/>
      </c>
      <c r="BS131" s="15" t="str">
        <f t="shared" si="45"/>
        <v/>
      </c>
      <c r="BT131" s="2" t="str" cm="1">
        <f t="array" ref="BT131">IF(B131="","",SUMPRODUCT(($D$1:$AB$4=$BT$4)*$D131:$AB131))</f>
        <v/>
      </c>
      <c r="BU131" s="15" t="str">
        <f t="shared" si="46"/>
        <v/>
      </c>
      <c r="BV131" s="2" t="str" cm="1">
        <f t="array" ref="BV131">IF(B131="","",SUMPRODUCT(($D$1:$AB$4=$BV$4)*$D131:$AB131))</f>
        <v/>
      </c>
      <c r="BW131" s="15" t="str">
        <f t="shared" si="47"/>
        <v/>
      </c>
      <c r="BX131" s="2" t="str" cm="1">
        <f t="array" ref="BX131">IF(B131="","",SUMPRODUCT(($D$1:$AB$4=$BX$4)*$D131:$AB131))</f>
        <v/>
      </c>
      <c r="BY131" s="15" t="str">
        <f t="shared" si="48"/>
        <v/>
      </c>
      <c r="BZ131" s="2" t="str" cm="1">
        <f t="array" ref="BZ131">IF(B131="","",SUMPRODUCT(($D$1:$AB$4=$BZ$4)*$D131:$AB131))</f>
        <v/>
      </c>
      <c r="CA131" s="15" t="str">
        <f t="shared" si="49"/>
        <v/>
      </c>
      <c r="CB131" s="2" t="str" cm="1">
        <f t="array" ref="CB131">IF(B131="","",SUMPRODUCT(($D$1:$AB$4=$CB$4)*$D131:$AB131))</f>
        <v/>
      </c>
      <c r="CC131" s="15" t="str">
        <f t="shared" si="50"/>
        <v/>
      </c>
      <c r="CD131" s="2" t="str" cm="1">
        <f t="array" ref="CD131">IF(B131="","",SUMPRODUCT(($D$1:$AB$4=$CD$4)*$D131:$AB131))</f>
        <v/>
      </c>
      <c r="CE131" s="15" t="str">
        <f t="shared" si="51"/>
        <v/>
      </c>
      <c r="CF131" s="2" t="str" cm="1">
        <f t="array" ref="CF131">IF(B131="","",SUMPRODUCT(($D$1:$AB$4=$CF$4)*$D131:$AB131))</f>
        <v/>
      </c>
      <c r="CG131" s="15" t="str">
        <f t="shared" si="52"/>
        <v/>
      </c>
      <c r="CH131" s="2" t="str" cm="1">
        <f t="array" ref="CH131">IF(B131="","",SUMPRODUCT(($D$1:$AB$4=$CH$4)*$D131:$AB131))</f>
        <v/>
      </c>
      <c r="CI131" s="15" t="str">
        <f t="shared" si="53"/>
        <v/>
      </c>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row>
    <row r="132" spans="1:127" s="3" customFormat="1" ht="15.75" thickBot="1">
      <c r="A132" s="7">
        <v>127</v>
      </c>
      <c r="B132" s="1"/>
      <c r="D132" s="99"/>
      <c r="E132" s="100"/>
      <c r="F132" s="100"/>
      <c r="G132" s="100"/>
      <c r="H132" s="100"/>
      <c r="I132" s="101"/>
      <c r="J132" s="104"/>
      <c r="K132" s="105"/>
      <c r="L132" s="105"/>
      <c r="M132" s="105"/>
      <c r="N132" s="105"/>
      <c r="O132" s="106"/>
      <c r="P132" s="109"/>
      <c r="Q132" s="110"/>
      <c r="R132" s="110"/>
      <c r="S132" s="110"/>
      <c r="T132" s="110"/>
      <c r="U132" s="111"/>
      <c r="V132" s="115"/>
      <c r="W132" s="116"/>
      <c r="X132" s="116"/>
      <c r="Y132" s="116"/>
      <c r="Z132" s="116"/>
      <c r="AA132" s="116"/>
      <c r="AB132" s="170"/>
      <c r="AC132" s="171" t="str">
        <f t="shared" si="55"/>
        <v/>
      </c>
      <c r="AD132" s="172" t="str">
        <f t="shared" si="56"/>
        <v/>
      </c>
      <c r="AE132" s="4"/>
      <c r="AF132" s="4"/>
      <c r="AG132" s="4"/>
      <c r="AH132" s="4"/>
      <c r="AI132" s="4"/>
      <c r="AJ132" s="4"/>
      <c r="AK132" s="4"/>
      <c r="AL132" s="2" t="str" cm="1">
        <f t="array" ref="AL132">IF(B132="","",SUMPRODUCT(($D$1:$AB$4=$AL$4)*D132:AB132))</f>
        <v/>
      </c>
      <c r="AM132" s="15" t="str">
        <f t="shared" si="29"/>
        <v/>
      </c>
      <c r="AN132" s="2" t="str" cm="1">
        <f t="array" ref="AN132">IF(B132="","",SUMPRODUCT(($D$1:$AB$4=$AN$4)*D132:AB132))</f>
        <v/>
      </c>
      <c r="AO132" s="15" t="str">
        <f t="shared" si="30"/>
        <v/>
      </c>
      <c r="AP132" s="2" t="str" cm="1">
        <f t="array" ref="AP132">IF(B132="","",SUMPRODUCT(($D$1:$AB$4=$AP$4)*D132:AB132))</f>
        <v/>
      </c>
      <c r="AQ132" s="15" t="str">
        <f t="shared" si="31"/>
        <v/>
      </c>
      <c r="AR132" s="2" t="str" cm="1">
        <f t="array" ref="AR132">IF(B132="","",SUMPRODUCT(($D$1:$AB$4=$AR$4)*D132:AB132))</f>
        <v/>
      </c>
      <c r="AS132" s="15" t="str">
        <f t="shared" si="32"/>
        <v/>
      </c>
      <c r="AT132" s="2" t="str" cm="1">
        <f t="array" ref="AT132">IF(B132="","",SUMPRODUCT(($D$1:$AB$4=$AT$4)*$D132:$AB132))</f>
        <v/>
      </c>
      <c r="AU132" s="15" t="str">
        <f t="shared" si="33"/>
        <v/>
      </c>
      <c r="AV132" s="2" t="str" cm="1">
        <f t="array" ref="AV132">IF(B132="","",SUMPRODUCT(($D$1:$AB$4=$AV$4)*$D132:$AB132))</f>
        <v/>
      </c>
      <c r="AW132" s="15" t="str">
        <f t="shared" si="34"/>
        <v/>
      </c>
      <c r="AX132" s="2" t="str" cm="1">
        <f t="array" ref="AX132">IF(B132="","",SUMPRODUCT(($D$1:$AB$4=$AX$4)*$D132:$AB132))</f>
        <v/>
      </c>
      <c r="AY132" s="15" t="str">
        <f t="shared" si="35"/>
        <v/>
      </c>
      <c r="AZ132" s="2" t="str" cm="1">
        <f t="array" ref="AZ132">IF(B132="","",SUMPRODUCT(($D$1:$AB$4=$AZ$4)*$D132:$AB132))</f>
        <v/>
      </c>
      <c r="BA132" s="15" t="str">
        <f t="shared" si="36"/>
        <v/>
      </c>
      <c r="BB132" s="2" t="str" cm="1">
        <f t="array" ref="BB132">IF(B132="","",SUMPRODUCT(($D$1:$AB$4=$BB$4)*$D132:$AB132))</f>
        <v/>
      </c>
      <c r="BC132" s="15" t="str">
        <f t="shared" si="37"/>
        <v/>
      </c>
      <c r="BD132" s="2" t="str" cm="1">
        <f t="array" ref="BD132">IF(B132="","",SUMPRODUCT(($D$1:$AB$4=$BD$4)*$D132:$AB132))</f>
        <v/>
      </c>
      <c r="BE132" s="15" t="str">
        <f t="shared" si="38"/>
        <v/>
      </c>
      <c r="BF132" s="2" t="str" cm="1">
        <f t="array" ref="BF132">IF(B132="","",SUMPRODUCT(($D$1:$AB$4=$BF$4)*$D132:$AB132))</f>
        <v/>
      </c>
      <c r="BG132" s="15" t="str">
        <f t="shared" si="39"/>
        <v/>
      </c>
      <c r="BH132" s="2" t="str" cm="1">
        <f t="array" ref="BH132">IF(B132="","",SUMPRODUCT(($D$1:$AB$4=$BH$4)*$D132:$AB132))</f>
        <v/>
      </c>
      <c r="BI132" s="15" t="str">
        <f t="shared" si="40"/>
        <v/>
      </c>
      <c r="BJ132" s="2" t="str" cm="1">
        <f t="array" ref="BJ132">IF(B132="","",SUMPRODUCT(($D$1:$AB$4=$BJ$4)*$D132:$AB132))</f>
        <v/>
      </c>
      <c r="BK132" s="15" t="str">
        <f t="shared" si="41"/>
        <v/>
      </c>
      <c r="BL132" s="2" t="str" cm="1">
        <f t="array" ref="BL132">IF(B132="","",SUMPRODUCT(($D$1:$AB$4=$BL$4)*$D132:$AB132))</f>
        <v/>
      </c>
      <c r="BM132" s="15" t="str">
        <f t="shared" si="42"/>
        <v/>
      </c>
      <c r="BN132" s="2" t="str" cm="1">
        <f t="array" ref="BN132">IF(B132="","",SUMPRODUCT(($D$1:$AB$4=$BN$4)*$D132:$AB132))</f>
        <v/>
      </c>
      <c r="BO132" s="15" t="str">
        <f t="shared" si="43"/>
        <v/>
      </c>
      <c r="BP132" s="2" t="str" cm="1">
        <f t="array" ref="BP132">IF(B132="","",SUMPRODUCT(($D$1:$AB$4=$BP$4)*$D132:$AB132))</f>
        <v/>
      </c>
      <c r="BQ132" s="15" t="str">
        <f t="shared" si="44"/>
        <v/>
      </c>
      <c r="BR132" s="2" t="str" cm="1">
        <f t="array" ref="BR132">IF(B132="","",SUMPRODUCT(($D$1:$AB$4=$BR$4)*$D132:$AB132))</f>
        <v/>
      </c>
      <c r="BS132" s="15" t="str">
        <f t="shared" si="45"/>
        <v/>
      </c>
      <c r="BT132" s="2" t="str" cm="1">
        <f t="array" ref="BT132">IF(B132="","",SUMPRODUCT(($D$1:$AB$4=$BT$4)*$D132:$AB132))</f>
        <v/>
      </c>
      <c r="BU132" s="15" t="str">
        <f t="shared" si="46"/>
        <v/>
      </c>
      <c r="BV132" s="2" t="str" cm="1">
        <f t="array" ref="BV132">IF(B132="","",SUMPRODUCT(($D$1:$AB$4=$BV$4)*$D132:$AB132))</f>
        <v/>
      </c>
      <c r="BW132" s="15" t="str">
        <f t="shared" si="47"/>
        <v/>
      </c>
      <c r="BX132" s="2" t="str" cm="1">
        <f t="array" ref="BX132">IF(B132="","",SUMPRODUCT(($D$1:$AB$4=$BX$4)*$D132:$AB132))</f>
        <v/>
      </c>
      <c r="BY132" s="15" t="str">
        <f t="shared" si="48"/>
        <v/>
      </c>
      <c r="BZ132" s="2" t="str" cm="1">
        <f t="array" ref="BZ132">IF(B132="","",SUMPRODUCT(($D$1:$AB$4=$BZ$4)*$D132:$AB132))</f>
        <v/>
      </c>
      <c r="CA132" s="15" t="str">
        <f t="shared" si="49"/>
        <v/>
      </c>
      <c r="CB132" s="2" t="str" cm="1">
        <f t="array" ref="CB132">IF(B132="","",SUMPRODUCT(($D$1:$AB$4=$CB$4)*$D132:$AB132))</f>
        <v/>
      </c>
      <c r="CC132" s="15" t="str">
        <f t="shared" si="50"/>
        <v/>
      </c>
      <c r="CD132" s="2" t="str" cm="1">
        <f t="array" ref="CD132">IF(B132="","",SUMPRODUCT(($D$1:$AB$4=$CD$4)*$D132:$AB132))</f>
        <v/>
      </c>
      <c r="CE132" s="15" t="str">
        <f t="shared" si="51"/>
        <v/>
      </c>
      <c r="CF132" s="2" t="str" cm="1">
        <f t="array" ref="CF132">IF(B132="","",SUMPRODUCT(($D$1:$AB$4=$CF$4)*$D132:$AB132))</f>
        <v/>
      </c>
      <c r="CG132" s="15" t="str">
        <f t="shared" si="52"/>
        <v/>
      </c>
      <c r="CH132" s="2" t="str" cm="1">
        <f t="array" ref="CH132">IF(B132="","",SUMPRODUCT(($D$1:$AB$4=$CH$4)*$D132:$AB132))</f>
        <v/>
      </c>
      <c r="CI132" s="15" t="str">
        <f t="shared" si="53"/>
        <v/>
      </c>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row>
    <row r="133" spans="1:127" s="3" customFormat="1" ht="15.75" thickBot="1">
      <c r="A133" s="7">
        <v>128</v>
      </c>
      <c r="B133" s="1"/>
      <c r="D133" s="99"/>
      <c r="E133" s="100"/>
      <c r="F133" s="100"/>
      <c r="G133" s="100"/>
      <c r="H133" s="100"/>
      <c r="I133" s="101"/>
      <c r="J133" s="104"/>
      <c r="K133" s="105"/>
      <c r="L133" s="105"/>
      <c r="M133" s="105"/>
      <c r="N133" s="105"/>
      <c r="O133" s="106"/>
      <c r="P133" s="109"/>
      <c r="Q133" s="110"/>
      <c r="R133" s="110"/>
      <c r="S133" s="110"/>
      <c r="T133" s="110"/>
      <c r="U133" s="111"/>
      <c r="V133" s="115"/>
      <c r="W133" s="116"/>
      <c r="X133" s="116"/>
      <c r="Y133" s="116"/>
      <c r="Z133" s="116"/>
      <c r="AA133" s="116"/>
      <c r="AB133" s="170"/>
      <c r="AC133" s="171" t="str">
        <f t="shared" si="55"/>
        <v/>
      </c>
      <c r="AD133" s="172" t="str">
        <f t="shared" si="56"/>
        <v/>
      </c>
      <c r="AE133" s="4"/>
      <c r="AF133" s="4"/>
      <c r="AG133" s="4"/>
      <c r="AH133" s="4"/>
      <c r="AI133" s="4"/>
      <c r="AJ133" s="4"/>
      <c r="AK133" s="4"/>
      <c r="AL133" s="2" t="str" cm="1">
        <f t="array" ref="AL133">IF(B133="","",SUMPRODUCT(($D$1:$AB$4=$AL$4)*D133:AB133))</f>
        <v/>
      </c>
      <c r="AM133" s="15" t="str">
        <f t="shared" si="29"/>
        <v/>
      </c>
      <c r="AN133" s="2" t="str" cm="1">
        <f t="array" ref="AN133">IF(B133="","",SUMPRODUCT(($D$1:$AB$4=$AN$4)*D133:AB133))</f>
        <v/>
      </c>
      <c r="AO133" s="15" t="str">
        <f t="shared" si="30"/>
        <v/>
      </c>
      <c r="AP133" s="2" t="str" cm="1">
        <f t="array" ref="AP133">IF(B133="","",SUMPRODUCT(($D$1:$AB$4=$AP$4)*D133:AB133))</f>
        <v/>
      </c>
      <c r="AQ133" s="15" t="str">
        <f t="shared" si="31"/>
        <v/>
      </c>
      <c r="AR133" s="2" t="str" cm="1">
        <f t="array" ref="AR133">IF(B133="","",SUMPRODUCT(($D$1:$AB$4=$AR$4)*D133:AB133))</f>
        <v/>
      </c>
      <c r="AS133" s="15" t="str">
        <f t="shared" si="32"/>
        <v/>
      </c>
      <c r="AT133" s="2" t="str" cm="1">
        <f t="array" ref="AT133">IF(B133="","",SUMPRODUCT(($D$1:$AB$4=$AT$4)*$D133:$AB133))</f>
        <v/>
      </c>
      <c r="AU133" s="15" t="str">
        <f t="shared" si="33"/>
        <v/>
      </c>
      <c r="AV133" s="2" t="str" cm="1">
        <f t="array" ref="AV133">IF(B133="","",SUMPRODUCT(($D$1:$AB$4=$AV$4)*$D133:$AB133))</f>
        <v/>
      </c>
      <c r="AW133" s="15" t="str">
        <f t="shared" si="34"/>
        <v/>
      </c>
      <c r="AX133" s="2" t="str" cm="1">
        <f t="array" ref="AX133">IF(B133="","",SUMPRODUCT(($D$1:$AB$4=$AX$4)*$D133:$AB133))</f>
        <v/>
      </c>
      <c r="AY133" s="15" t="str">
        <f t="shared" si="35"/>
        <v/>
      </c>
      <c r="AZ133" s="2" t="str" cm="1">
        <f t="array" ref="AZ133">IF(B133="","",SUMPRODUCT(($D$1:$AB$4=$AZ$4)*$D133:$AB133))</f>
        <v/>
      </c>
      <c r="BA133" s="15" t="str">
        <f t="shared" si="36"/>
        <v/>
      </c>
      <c r="BB133" s="2" t="str" cm="1">
        <f t="array" ref="BB133">IF(B133="","",SUMPRODUCT(($D$1:$AB$4=$BB$4)*$D133:$AB133))</f>
        <v/>
      </c>
      <c r="BC133" s="15" t="str">
        <f t="shared" si="37"/>
        <v/>
      </c>
      <c r="BD133" s="2" t="str" cm="1">
        <f t="array" ref="BD133">IF(B133="","",SUMPRODUCT(($D$1:$AB$4=$BD$4)*$D133:$AB133))</f>
        <v/>
      </c>
      <c r="BE133" s="15" t="str">
        <f t="shared" si="38"/>
        <v/>
      </c>
      <c r="BF133" s="2" t="str" cm="1">
        <f t="array" ref="BF133">IF(B133="","",SUMPRODUCT(($D$1:$AB$4=$BF$4)*$D133:$AB133))</f>
        <v/>
      </c>
      <c r="BG133" s="15" t="str">
        <f t="shared" si="39"/>
        <v/>
      </c>
      <c r="BH133" s="2" t="str" cm="1">
        <f t="array" ref="BH133">IF(B133="","",SUMPRODUCT(($D$1:$AB$4=$BH$4)*$D133:$AB133))</f>
        <v/>
      </c>
      <c r="BI133" s="15" t="str">
        <f t="shared" si="40"/>
        <v/>
      </c>
      <c r="BJ133" s="2" t="str" cm="1">
        <f t="array" ref="BJ133">IF(B133="","",SUMPRODUCT(($D$1:$AB$4=$BJ$4)*$D133:$AB133))</f>
        <v/>
      </c>
      <c r="BK133" s="15" t="str">
        <f t="shared" si="41"/>
        <v/>
      </c>
      <c r="BL133" s="2" t="str" cm="1">
        <f t="array" ref="BL133">IF(B133="","",SUMPRODUCT(($D$1:$AB$4=$BL$4)*$D133:$AB133))</f>
        <v/>
      </c>
      <c r="BM133" s="15" t="str">
        <f t="shared" si="42"/>
        <v/>
      </c>
      <c r="BN133" s="2" t="str" cm="1">
        <f t="array" ref="BN133">IF(B133="","",SUMPRODUCT(($D$1:$AB$4=$BN$4)*$D133:$AB133))</f>
        <v/>
      </c>
      <c r="BO133" s="15" t="str">
        <f t="shared" si="43"/>
        <v/>
      </c>
      <c r="BP133" s="2" t="str" cm="1">
        <f t="array" ref="BP133">IF(B133="","",SUMPRODUCT(($D$1:$AB$4=$BP$4)*$D133:$AB133))</f>
        <v/>
      </c>
      <c r="BQ133" s="15" t="str">
        <f t="shared" si="44"/>
        <v/>
      </c>
      <c r="BR133" s="2" t="str" cm="1">
        <f t="array" ref="BR133">IF(B133="","",SUMPRODUCT(($D$1:$AB$4=$BR$4)*$D133:$AB133))</f>
        <v/>
      </c>
      <c r="BS133" s="15" t="str">
        <f t="shared" si="45"/>
        <v/>
      </c>
      <c r="BT133" s="2" t="str" cm="1">
        <f t="array" ref="BT133">IF(B133="","",SUMPRODUCT(($D$1:$AB$4=$BT$4)*$D133:$AB133))</f>
        <v/>
      </c>
      <c r="BU133" s="15" t="str">
        <f t="shared" si="46"/>
        <v/>
      </c>
      <c r="BV133" s="2" t="str" cm="1">
        <f t="array" ref="BV133">IF(B133="","",SUMPRODUCT(($D$1:$AB$4=$BV$4)*$D133:$AB133))</f>
        <v/>
      </c>
      <c r="BW133" s="15" t="str">
        <f t="shared" si="47"/>
        <v/>
      </c>
      <c r="BX133" s="2" t="str" cm="1">
        <f t="array" ref="BX133">IF(B133="","",SUMPRODUCT(($D$1:$AB$4=$BX$4)*$D133:$AB133))</f>
        <v/>
      </c>
      <c r="BY133" s="15" t="str">
        <f t="shared" si="48"/>
        <v/>
      </c>
      <c r="BZ133" s="2" t="str" cm="1">
        <f t="array" ref="BZ133">IF(B133="","",SUMPRODUCT(($D$1:$AB$4=$BZ$4)*$D133:$AB133))</f>
        <v/>
      </c>
      <c r="CA133" s="15" t="str">
        <f t="shared" si="49"/>
        <v/>
      </c>
      <c r="CB133" s="2" t="str" cm="1">
        <f t="array" ref="CB133">IF(B133="","",SUMPRODUCT(($D$1:$AB$4=$CB$4)*$D133:$AB133))</f>
        <v/>
      </c>
      <c r="CC133" s="15" t="str">
        <f t="shared" si="50"/>
        <v/>
      </c>
      <c r="CD133" s="2" t="str" cm="1">
        <f t="array" ref="CD133">IF(B133="","",SUMPRODUCT(($D$1:$AB$4=$CD$4)*$D133:$AB133))</f>
        <v/>
      </c>
      <c r="CE133" s="15" t="str">
        <f t="shared" si="51"/>
        <v/>
      </c>
      <c r="CF133" s="2" t="str" cm="1">
        <f t="array" ref="CF133">IF(B133="","",SUMPRODUCT(($D$1:$AB$4=$CF$4)*$D133:$AB133))</f>
        <v/>
      </c>
      <c r="CG133" s="15" t="str">
        <f t="shared" si="52"/>
        <v/>
      </c>
      <c r="CH133" s="2" t="str" cm="1">
        <f t="array" ref="CH133">IF(B133="","",SUMPRODUCT(($D$1:$AB$4=$CH$4)*$D133:$AB133))</f>
        <v/>
      </c>
      <c r="CI133" s="15" t="str">
        <f t="shared" si="53"/>
        <v/>
      </c>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row>
    <row r="134" spans="1:127" s="3" customFormat="1" ht="15.75" thickBot="1">
      <c r="A134" s="7">
        <v>129</v>
      </c>
      <c r="B134" s="1"/>
      <c r="D134" s="99"/>
      <c r="E134" s="100"/>
      <c r="F134" s="100"/>
      <c r="G134" s="100"/>
      <c r="H134" s="100"/>
      <c r="I134" s="101"/>
      <c r="J134" s="104"/>
      <c r="K134" s="105"/>
      <c r="L134" s="105"/>
      <c r="M134" s="105"/>
      <c r="N134" s="105"/>
      <c r="O134" s="106"/>
      <c r="P134" s="109"/>
      <c r="Q134" s="110"/>
      <c r="R134" s="110"/>
      <c r="S134" s="110"/>
      <c r="T134" s="110"/>
      <c r="U134" s="111"/>
      <c r="V134" s="115"/>
      <c r="W134" s="116"/>
      <c r="X134" s="116"/>
      <c r="Y134" s="116"/>
      <c r="Z134" s="116"/>
      <c r="AA134" s="116"/>
      <c r="AB134" s="170"/>
      <c r="AC134" s="171" t="str">
        <f t="shared" si="55"/>
        <v/>
      </c>
      <c r="AD134" s="172" t="str">
        <f t="shared" si="56"/>
        <v/>
      </c>
      <c r="AE134" s="4"/>
      <c r="AF134" s="4"/>
      <c r="AG134" s="4"/>
      <c r="AH134" s="4"/>
      <c r="AI134" s="4"/>
      <c r="AJ134" s="4"/>
      <c r="AK134" s="4"/>
      <c r="AL134" s="2" t="str" cm="1">
        <f t="array" ref="AL134">IF(B134="","",SUMPRODUCT(($D$1:$AB$4=$AL$4)*D134:AB134))</f>
        <v/>
      </c>
      <c r="AM134" s="15" t="str">
        <f t="shared" si="29"/>
        <v/>
      </c>
      <c r="AN134" s="2" t="str" cm="1">
        <f t="array" ref="AN134">IF(B134="","",SUMPRODUCT(($D$1:$AB$4=$AN$4)*D134:AB134))</f>
        <v/>
      </c>
      <c r="AO134" s="15" t="str">
        <f t="shared" si="30"/>
        <v/>
      </c>
      <c r="AP134" s="2" t="str" cm="1">
        <f t="array" ref="AP134">IF(B134="","",SUMPRODUCT(($D$1:$AB$4=$AP$4)*D134:AB134))</f>
        <v/>
      </c>
      <c r="AQ134" s="15" t="str">
        <f t="shared" si="31"/>
        <v/>
      </c>
      <c r="AR134" s="2" t="str" cm="1">
        <f t="array" ref="AR134">IF(B134="","",SUMPRODUCT(($D$1:$AB$4=$AR$4)*D134:AB134))</f>
        <v/>
      </c>
      <c r="AS134" s="15" t="str">
        <f t="shared" si="32"/>
        <v/>
      </c>
      <c r="AT134" s="2" t="str" cm="1">
        <f t="array" ref="AT134">IF(B134="","",SUMPRODUCT(($D$1:$AB$4=$AT$4)*$D134:$AB134))</f>
        <v/>
      </c>
      <c r="AU134" s="15" t="str">
        <f t="shared" si="33"/>
        <v/>
      </c>
      <c r="AV134" s="2" t="str" cm="1">
        <f t="array" ref="AV134">IF(B134="","",SUMPRODUCT(($D$1:$AB$4=$AV$4)*$D134:$AB134))</f>
        <v/>
      </c>
      <c r="AW134" s="15" t="str">
        <f t="shared" si="34"/>
        <v/>
      </c>
      <c r="AX134" s="2" t="str" cm="1">
        <f t="array" ref="AX134">IF(B134="","",SUMPRODUCT(($D$1:$AB$4=$AX$4)*$D134:$AB134))</f>
        <v/>
      </c>
      <c r="AY134" s="15" t="str">
        <f t="shared" si="35"/>
        <v/>
      </c>
      <c r="AZ134" s="2" t="str" cm="1">
        <f t="array" ref="AZ134">IF(B134="","",SUMPRODUCT(($D$1:$AB$4=$AZ$4)*$D134:$AB134))</f>
        <v/>
      </c>
      <c r="BA134" s="15" t="str">
        <f t="shared" si="36"/>
        <v/>
      </c>
      <c r="BB134" s="2" t="str" cm="1">
        <f t="array" ref="BB134">IF(B134="","",SUMPRODUCT(($D$1:$AB$4=$BB$4)*$D134:$AB134))</f>
        <v/>
      </c>
      <c r="BC134" s="15" t="str">
        <f t="shared" si="37"/>
        <v/>
      </c>
      <c r="BD134" s="2" t="str" cm="1">
        <f t="array" ref="BD134">IF(B134="","",SUMPRODUCT(($D$1:$AB$4=$BD$4)*$D134:$AB134))</f>
        <v/>
      </c>
      <c r="BE134" s="15" t="str">
        <f t="shared" si="38"/>
        <v/>
      </c>
      <c r="BF134" s="2" t="str" cm="1">
        <f t="array" ref="BF134">IF(B134="","",SUMPRODUCT(($D$1:$AB$4=$BF$4)*$D134:$AB134))</f>
        <v/>
      </c>
      <c r="BG134" s="15" t="str">
        <f t="shared" si="39"/>
        <v/>
      </c>
      <c r="BH134" s="2" t="str" cm="1">
        <f t="array" ref="BH134">IF(B134="","",SUMPRODUCT(($D$1:$AB$4=$BH$4)*$D134:$AB134))</f>
        <v/>
      </c>
      <c r="BI134" s="15" t="str">
        <f t="shared" si="40"/>
        <v/>
      </c>
      <c r="BJ134" s="2" t="str" cm="1">
        <f t="array" ref="BJ134">IF(B134="","",SUMPRODUCT(($D$1:$AB$4=$BJ$4)*$D134:$AB134))</f>
        <v/>
      </c>
      <c r="BK134" s="15" t="str">
        <f t="shared" si="41"/>
        <v/>
      </c>
      <c r="BL134" s="2" t="str" cm="1">
        <f t="array" ref="BL134">IF(B134="","",SUMPRODUCT(($D$1:$AB$4=$BL$4)*$D134:$AB134))</f>
        <v/>
      </c>
      <c r="BM134" s="15" t="str">
        <f t="shared" si="42"/>
        <v/>
      </c>
      <c r="BN134" s="2" t="str" cm="1">
        <f t="array" ref="BN134">IF(B134="","",SUMPRODUCT(($D$1:$AB$4=$BN$4)*$D134:$AB134))</f>
        <v/>
      </c>
      <c r="BO134" s="15" t="str">
        <f t="shared" si="43"/>
        <v/>
      </c>
      <c r="BP134" s="2" t="str" cm="1">
        <f t="array" ref="BP134">IF(B134="","",SUMPRODUCT(($D$1:$AB$4=$BP$4)*$D134:$AB134))</f>
        <v/>
      </c>
      <c r="BQ134" s="15" t="str">
        <f t="shared" si="44"/>
        <v/>
      </c>
      <c r="BR134" s="2" t="str" cm="1">
        <f t="array" ref="BR134">IF(B134="","",SUMPRODUCT(($D$1:$AB$4=$BR$4)*$D134:$AB134))</f>
        <v/>
      </c>
      <c r="BS134" s="15" t="str">
        <f t="shared" si="45"/>
        <v/>
      </c>
      <c r="BT134" s="2" t="str" cm="1">
        <f t="array" ref="BT134">IF(B134="","",SUMPRODUCT(($D$1:$AB$4=$BT$4)*$D134:$AB134))</f>
        <v/>
      </c>
      <c r="BU134" s="15" t="str">
        <f t="shared" si="46"/>
        <v/>
      </c>
      <c r="BV134" s="2" t="str" cm="1">
        <f t="array" ref="BV134">IF(B134="","",SUMPRODUCT(($D$1:$AB$4=$BV$4)*$D134:$AB134))</f>
        <v/>
      </c>
      <c r="BW134" s="15" t="str">
        <f t="shared" si="47"/>
        <v/>
      </c>
      <c r="BX134" s="2" t="str" cm="1">
        <f t="array" ref="BX134">IF(B134="","",SUMPRODUCT(($D$1:$AB$4=$BX$4)*$D134:$AB134))</f>
        <v/>
      </c>
      <c r="BY134" s="15" t="str">
        <f t="shared" si="48"/>
        <v/>
      </c>
      <c r="BZ134" s="2" t="str" cm="1">
        <f t="array" ref="BZ134">IF(B134="","",SUMPRODUCT(($D$1:$AB$4=$BZ$4)*$D134:$AB134))</f>
        <v/>
      </c>
      <c r="CA134" s="15" t="str">
        <f t="shared" si="49"/>
        <v/>
      </c>
      <c r="CB134" s="2" t="str" cm="1">
        <f t="array" ref="CB134">IF(B134="","",SUMPRODUCT(($D$1:$AB$4=$CB$4)*$D134:$AB134))</f>
        <v/>
      </c>
      <c r="CC134" s="15" t="str">
        <f t="shared" si="50"/>
        <v/>
      </c>
      <c r="CD134" s="2" t="str" cm="1">
        <f t="array" ref="CD134">IF(B134="","",SUMPRODUCT(($D$1:$AB$4=$CD$4)*$D134:$AB134))</f>
        <v/>
      </c>
      <c r="CE134" s="15" t="str">
        <f t="shared" si="51"/>
        <v/>
      </c>
      <c r="CF134" s="2" t="str" cm="1">
        <f t="array" ref="CF134">IF(B134="","",SUMPRODUCT(($D$1:$AB$4=$CF$4)*$D134:$AB134))</f>
        <v/>
      </c>
      <c r="CG134" s="15" t="str">
        <f t="shared" si="52"/>
        <v/>
      </c>
      <c r="CH134" s="2" t="str" cm="1">
        <f t="array" ref="CH134">IF(B134="","",SUMPRODUCT(($D$1:$AB$4=$CH$4)*$D134:$AB134))</f>
        <v/>
      </c>
      <c r="CI134" s="15" t="str">
        <f t="shared" si="53"/>
        <v/>
      </c>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row>
    <row r="135" spans="1:127" s="3" customFormat="1" ht="15.75" thickBot="1">
      <c r="A135" s="7">
        <v>130</v>
      </c>
      <c r="B135" s="1"/>
      <c r="D135" s="99"/>
      <c r="E135" s="100"/>
      <c r="F135" s="100"/>
      <c r="G135" s="100"/>
      <c r="H135" s="100"/>
      <c r="I135" s="101"/>
      <c r="J135" s="104"/>
      <c r="K135" s="105"/>
      <c r="L135" s="105"/>
      <c r="M135" s="105"/>
      <c r="N135" s="105"/>
      <c r="O135" s="106"/>
      <c r="P135" s="109"/>
      <c r="Q135" s="110"/>
      <c r="R135" s="110"/>
      <c r="S135" s="110"/>
      <c r="T135" s="110"/>
      <c r="U135" s="111"/>
      <c r="V135" s="115"/>
      <c r="W135" s="116"/>
      <c r="X135" s="116"/>
      <c r="Y135" s="116"/>
      <c r="Z135" s="116"/>
      <c r="AA135" s="116"/>
      <c r="AB135" s="170"/>
      <c r="AC135" s="171" t="str">
        <f t="shared" si="55"/>
        <v/>
      </c>
      <c r="AD135" s="172" t="str">
        <f t="shared" si="56"/>
        <v/>
      </c>
      <c r="AE135" s="4"/>
      <c r="AF135" s="4"/>
      <c r="AG135" s="4"/>
      <c r="AH135" s="4"/>
      <c r="AI135" s="4"/>
      <c r="AJ135" s="4"/>
      <c r="AK135" s="4"/>
      <c r="AL135" s="2" t="str" cm="1">
        <f t="array" ref="AL135">IF(B135="","",SUMPRODUCT(($D$1:$AB$4=$AL$4)*D135:AB135))</f>
        <v/>
      </c>
      <c r="AM135" s="15" t="str">
        <f t="shared" ref="AM135:AM198" si="57">IFERROR(IF($AM$3=0,"",AL135/$AM$3),"")</f>
        <v/>
      </c>
      <c r="AN135" s="2" t="str" cm="1">
        <f t="array" ref="AN135">IF(B135="","",SUMPRODUCT(($D$1:$AB$4=$AN$4)*D135:AB135))</f>
        <v/>
      </c>
      <c r="AO135" s="15" t="str">
        <f t="shared" ref="AO135:AO198" si="58">IFERROR(IF($AO$3=0,"",AN135/$AO$3),"")</f>
        <v/>
      </c>
      <c r="AP135" s="2" t="str" cm="1">
        <f t="array" ref="AP135">IF(B135="","",SUMPRODUCT(($D$1:$AB$4=$AP$4)*D135:AB135))</f>
        <v/>
      </c>
      <c r="AQ135" s="15" t="str">
        <f t="shared" ref="AQ135:AQ198" si="59">IFERROR(IF($AQ$3=0,"",AP135/$AQ$3),"")</f>
        <v/>
      </c>
      <c r="AR135" s="2" t="str" cm="1">
        <f t="array" ref="AR135">IF(B135="","",SUMPRODUCT(($D$1:$AB$4=$AR$4)*D135:AB135))</f>
        <v/>
      </c>
      <c r="AS135" s="15" t="str">
        <f t="shared" ref="AS135:AS198" si="60">IFERROR(IF($AS$3=0,"",AR135/$AS$3),"")</f>
        <v/>
      </c>
      <c r="AT135" s="2" t="str" cm="1">
        <f t="array" ref="AT135">IF(B135="","",SUMPRODUCT(($D$1:$AB$4=$AT$4)*$D135:$AB135))</f>
        <v/>
      </c>
      <c r="AU135" s="15" t="str">
        <f t="shared" ref="AU135:AU198" si="61">IFERROR(IF($AU$3=0,"",AT135/$AU$3),"")</f>
        <v/>
      </c>
      <c r="AV135" s="2" t="str" cm="1">
        <f t="array" ref="AV135">IF(B135="","",SUMPRODUCT(($D$1:$AB$4=$AV$4)*$D135:$AB135))</f>
        <v/>
      </c>
      <c r="AW135" s="15" t="str">
        <f t="shared" ref="AW135:AW198" si="62">IFERROR(IF($AW$3=0,"",AV135/$AW$3),"")</f>
        <v/>
      </c>
      <c r="AX135" s="2" t="str" cm="1">
        <f t="array" ref="AX135">IF(B135="","",SUMPRODUCT(($D$1:$AB$4=$AX$4)*$D135:$AB135))</f>
        <v/>
      </c>
      <c r="AY135" s="15" t="str">
        <f t="shared" ref="AY135:AY198" si="63">IFERROR(IF($AY$3=0,"",AX135/$AY$3),"")</f>
        <v/>
      </c>
      <c r="AZ135" s="2" t="str" cm="1">
        <f t="array" ref="AZ135">IF(B135="","",SUMPRODUCT(($D$1:$AB$4=$AZ$4)*$D135:$AB135))</f>
        <v/>
      </c>
      <c r="BA135" s="15" t="str">
        <f t="shared" ref="BA135:BA198" si="64">IFERROR(IF($BA$3=0,"",AZ135/$BA$3),"")</f>
        <v/>
      </c>
      <c r="BB135" s="2" t="str" cm="1">
        <f t="array" ref="BB135">IF(B135="","",SUMPRODUCT(($D$1:$AB$4=$BB$4)*$D135:$AB135))</f>
        <v/>
      </c>
      <c r="BC135" s="15" t="str">
        <f t="shared" ref="BC135:BC198" si="65">IFERROR(IF($BC$3=0,"",BB135/$BC$3),"")</f>
        <v/>
      </c>
      <c r="BD135" s="2" t="str" cm="1">
        <f t="array" ref="BD135">IF(B135="","",SUMPRODUCT(($D$1:$AB$4=$BD$4)*$D135:$AB135))</f>
        <v/>
      </c>
      <c r="BE135" s="15" t="str">
        <f t="shared" ref="BE135:BE198" si="66">IFERROR(IF($BE$3=0,"",BD135/$BE$3),"")</f>
        <v/>
      </c>
      <c r="BF135" s="2" t="str" cm="1">
        <f t="array" ref="BF135">IF(B135="","",SUMPRODUCT(($D$1:$AB$4=$BF$4)*$D135:$AB135))</f>
        <v/>
      </c>
      <c r="BG135" s="15" t="str">
        <f t="shared" ref="BG135:BG198" si="67">IFERROR(IF($BG$3=0,"",BF135/$BG$3),"")</f>
        <v/>
      </c>
      <c r="BH135" s="2" t="str" cm="1">
        <f t="array" ref="BH135">IF(B135="","",SUMPRODUCT(($D$1:$AB$4=$BH$4)*$D135:$AB135))</f>
        <v/>
      </c>
      <c r="BI135" s="15" t="str">
        <f t="shared" ref="BI135:BI198" si="68">IFERROR(IF($BI$3=0,"",BH135/$BI$3),"")</f>
        <v/>
      </c>
      <c r="BJ135" s="2" t="str" cm="1">
        <f t="array" ref="BJ135">IF(B135="","",SUMPRODUCT(($D$1:$AB$4=$BJ$4)*$D135:$AB135))</f>
        <v/>
      </c>
      <c r="BK135" s="15" t="str">
        <f t="shared" ref="BK135:BK198" si="69">IFERROR(IF($BK$3=0,"",BJ135/$BK$3),"")</f>
        <v/>
      </c>
      <c r="BL135" s="2" t="str" cm="1">
        <f t="array" ref="BL135">IF(B135="","",SUMPRODUCT(($D$1:$AB$4=$BL$4)*$D135:$AB135))</f>
        <v/>
      </c>
      <c r="BM135" s="15" t="str">
        <f t="shared" ref="BM135:BM198" si="70">IFERROR(IF($BM$3=0,"",BL135/$BM$3),"")</f>
        <v/>
      </c>
      <c r="BN135" s="2" t="str" cm="1">
        <f t="array" ref="BN135">IF(B135="","",SUMPRODUCT(($D$1:$AB$4=$BN$4)*$D135:$AB135))</f>
        <v/>
      </c>
      <c r="BO135" s="15" t="str">
        <f t="shared" ref="BO135:BO198" si="71">IFERROR(IF($BO$3=0,"",BN135/$BO$3),"")</f>
        <v/>
      </c>
      <c r="BP135" s="2" t="str" cm="1">
        <f t="array" ref="BP135">IF(B135="","",SUMPRODUCT(($D$1:$AB$4=$BP$4)*$D135:$AB135))</f>
        <v/>
      </c>
      <c r="BQ135" s="15" t="str">
        <f t="shared" ref="BQ135:BQ198" si="72">IFERROR(IF($BQ$3=0,"",BP135/$BQ$3),"")</f>
        <v/>
      </c>
      <c r="BR135" s="2" t="str" cm="1">
        <f t="array" ref="BR135">IF(B135="","",SUMPRODUCT(($D$1:$AB$4=$BR$4)*$D135:$AB135))</f>
        <v/>
      </c>
      <c r="BS135" s="15" t="str">
        <f t="shared" ref="BS135:BS198" si="73">IFERROR(IF($BS$3=0,"",BR135/$BS$3),"")</f>
        <v/>
      </c>
      <c r="BT135" s="2" t="str" cm="1">
        <f t="array" ref="BT135">IF(B135="","",SUMPRODUCT(($D$1:$AB$4=$BT$4)*$D135:$AB135))</f>
        <v/>
      </c>
      <c r="BU135" s="15" t="str">
        <f t="shared" ref="BU135:BU198" si="74">IFERROR(IF($BU$3=0,"",BT135/$BU$3),"")</f>
        <v/>
      </c>
      <c r="BV135" s="2" t="str" cm="1">
        <f t="array" ref="BV135">IF(B135="","",SUMPRODUCT(($D$1:$AB$4=$BV$4)*$D135:$AB135))</f>
        <v/>
      </c>
      <c r="BW135" s="15" t="str">
        <f t="shared" ref="BW135:BW198" si="75">IFERROR(IF($BW$3=0,"",BV135/$BW$3),"")</f>
        <v/>
      </c>
      <c r="BX135" s="2" t="str" cm="1">
        <f t="array" ref="BX135">IF(B135="","",SUMPRODUCT(($D$1:$AB$4=$BX$4)*$D135:$AB135))</f>
        <v/>
      </c>
      <c r="BY135" s="15" t="str">
        <f t="shared" ref="BY135:BY198" si="76">IFERROR(IF($BY$3=0,"",BX135/$BY$3),"")</f>
        <v/>
      </c>
      <c r="BZ135" s="2" t="str" cm="1">
        <f t="array" ref="BZ135">IF(B135="","",SUMPRODUCT(($D$1:$AB$4=$BZ$4)*$D135:$AB135))</f>
        <v/>
      </c>
      <c r="CA135" s="15" t="str">
        <f t="shared" ref="CA135:CA198" si="77">IFERROR(IF($CA$3=0,"",BZ135/$CA$3),"")</f>
        <v/>
      </c>
      <c r="CB135" s="2" t="str" cm="1">
        <f t="array" ref="CB135">IF(B135="","",SUMPRODUCT(($D$1:$AB$4=$CB$4)*$D135:$AB135))</f>
        <v/>
      </c>
      <c r="CC135" s="15" t="str">
        <f t="shared" ref="CC135:CC198" si="78">IFERROR(IF($CC$3=0,"",CB135/$CC$3),"")</f>
        <v/>
      </c>
      <c r="CD135" s="2" t="str" cm="1">
        <f t="array" ref="CD135">IF(B135="","",SUMPRODUCT(($D$1:$AB$4=$CD$4)*$D135:$AB135))</f>
        <v/>
      </c>
      <c r="CE135" s="15" t="str">
        <f t="shared" ref="CE135:CE198" si="79">IFERROR(IF($CE$3=0,"",CD135/$CE$3),"")</f>
        <v/>
      </c>
      <c r="CF135" s="2" t="str" cm="1">
        <f t="array" ref="CF135">IF(B135="","",SUMPRODUCT(($D$1:$AB$4=$CF$4)*$D135:$AB135))</f>
        <v/>
      </c>
      <c r="CG135" s="15" t="str">
        <f t="shared" ref="CG135:CG198" si="80">IFERROR(IF($CG$3=0,"",CF135/$CG$3),"")</f>
        <v/>
      </c>
      <c r="CH135" s="2" t="str" cm="1">
        <f t="array" ref="CH135">IF(B135="","",SUMPRODUCT(($D$1:$AB$4=$CH$4)*$D135:$AB135))</f>
        <v/>
      </c>
      <c r="CI135" s="15" t="str">
        <f t="shared" ref="CI135:CI198" si="81">IFERROR(IF($CI$3=0,"",CH135/$CI$3),"")</f>
        <v/>
      </c>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row>
    <row r="136" spans="1:127" s="3" customFormat="1" ht="15.75" thickBot="1">
      <c r="A136" s="7">
        <v>131</v>
      </c>
      <c r="B136" s="1"/>
      <c r="D136" s="99"/>
      <c r="E136" s="100"/>
      <c r="F136" s="100"/>
      <c r="G136" s="100"/>
      <c r="H136" s="100"/>
      <c r="I136" s="101"/>
      <c r="J136" s="104"/>
      <c r="K136" s="105"/>
      <c r="L136" s="105"/>
      <c r="M136" s="105"/>
      <c r="N136" s="105"/>
      <c r="O136" s="106"/>
      <c r="P136" s="109"/>
      <c r="Q136" s="110"/>
      <c r="R136" s="110"/>
      <c r="S136" s="110"/>
      <c r="T136" s="110"/>
      <c r="U136" s="111"/>
      <c r="V136" s="115"/>
      <c r="W136" s="116"/>
      <c r="X136" s="116"/>
      <c r="Y136" s="116"/>
      <c r="Z136" s="116"/>
      <c r="AA136" s="116"/>
      <c r="AB136" s="170"/>
      <c r="AC136" s="171" t="str">
        <f t="shared" si="55"/>
        <v/>
      </c>
      <c r="AD136" s="172" t="str">
        <f t="shared" si="56"/>
        <v/>
      </c>
      <c r="AE136" s="4"/>
      <c r="AF136" s="4"/>
      <c r="AG136" s="4"/>
      <c r="AH136" s="4"/>
      <c r="AI136" s="4"/>
      <c r="AJ136" s="4"/>
      <c r="AK136" s="4"/>
      <c r="AL136" s="2" t="str" cm="1">
        <f t="array" ref="AL136">IF(B136="","",SUMPRODUCT(($D$1:$AB$4=$AL$4)*D136:AB136))</f>
        <v/>
      </c>
      <c r="AM136" s="15" t="str">
        <f t="shared" si="57"/>
        <v/>
      </c>
      <c r="AN136" s="2" t="str" cm="1">
        <f t="array" ref="AN136">IF(B136="","",SUMPRODUCT(($D$1:$AB$4=$AN$4)*D136:AB136))</f>
        <v/>
      </c>
      <c r="AO136" s="15" t="str">
        <f t="shared" si="58"/>
        <v/>
      </c>
      <c r="AP136" s="2" t="str" cm="1">
        <f t="array" ref="AP136">IF(B136="","",SUMPRODUCT(($D$1:$AB$4=$AP$4)*D136:AB136))</f>
        <v/>
      </c>
      <c r="AQ136" s="15" t="str">
        <f t="shared" si="59"/>
        <v/>
      </c>
      <c r="AR136" s="2" t="str" cm="1">
        <f t="array" ref="AR136">IF(B136="","",SUMPRODUCT(($D$1:$AB$4=$AR$4)*D136:AB136))</f>
        <v/>
      </c>
      <c r="AS136" s="15" t="str">
        <f t="shared" si="60"/>
        <v/>
      </c>
      <c r="AT136" s="2" t="str" cm="1">
        <f t="array" ref="AT136">IF(B136="","",SUMPRODUCT(($D$1:$AB$4=$AT$4)*$D136:$AB136))</f>
        <v/>
      </c>
      <c r="AU136" s="15" t="str">
        <f t="shared" si="61"/>
        <v/>
      </c>
      <c r="AV136" s="2" t="str" cm="1">
        <f t="array" ref="AV136">IF(B136="","",SUMPRODUCT(($D$1:$AB$4=$AV$4)*$D136:$AB136))</f>
        <v/>
      </c>
      <c r="AW136" s="15" t="str">
        <f t="shared" si="62"/>
        <v/>
      </c>
      <c r="AX136" s="2" t="str" cm="1">
        <f t="array" ref="AX136">IF(B136="","",SUMPRODUCT(($D$1:$AB$4=$AX$4)*$D136:$AB136))</f>
        <v/>
      </c>
      <c r="AY136" s="15" t="str">
        <f t="shared" si="63"/>
        <v/>
      </c>
      <c r="AZ136" s="2" t="str" cm="1">
        <f t="array" ref="AZ136">IF(B136="","",SUMPRODUCT(($D$1:$AB$4=$AZ$4)*$D136:$AB136))</f>
        <v/>
      </c>
      <c r="BA136" s="15" t="str">
        <f t="shared" si="64"/>
        <v/>
      </c>
      <c r="BB136" s="2" t="str" cm="1">
        <f t="array" ref="BB136">IF(B136="","",SUMPRODUCT(($D$1:$AB$4=$BB$4)*$D136:$AB136))</f>
        <v/>
      </c>
      <c r="BC136" s="15" t="str">
        <f t="shared" si="65"/>
        <v/>
      </c>
      <c r="BD136" s="2" t="str" cm="1">
        <f t="array" ref="BD136">IF(B136="","",SUMPRODUCT(($D$1:$AB$4=$BD$4)*$D136:$AB136))</f>
        <v/>
      </c>
      <c r="BE136" s="15" t="str">
        <f t="shared" si="66"/>
        <v/>
      </c>
      <c r="BF136" s="2" t="str" cm="1">
        <f t="array" ref="BF136">IF(B136="","",SUMPRODUCT(($D$1:$AB$4=$BF$4)*$D136:$AB136))</f>
        <v/>
      </c>
      <c r="BG136" s="15" t="str">
        <f t="shared" si="67"/>
        <v/>
      </c>
      <c r="BH136" s="2" t="str" cm="1">
        <f t="array" ref="BH136">IF(B136="","",SUMPRODUCT(($D$1:$AB$4=$BH$4)*$D136:$AB136))</f>
        <v/>
      </c>
      <c r="BI136" s="15" t="str">
        <f t="shared" si="68"/>
        <v/>
      </c>
      <c r="BJ136" s="2" t="str" cm="1">
        <f t="array" ref="BJ136">IF(B136="","",SUMPRODUCT(($D$1:$AB$4=$BJ$4)*$D136:$AB136))</f>
        <v/>
      </c>
      <c r="BK136" s="15" t="str">
        <f t="shared" si="69"/>
        <v/>
      </c>
      <c r="BL136" s="2" t="str" cm="1">
        <f t="array" ref="BL136">IF(B136="","",SUMPRODUCT(($D$1:$AB$4=$BL$4)*$D136:$AB136))</f>
        <v/>
      </c>
      <c r="BM136" s="15" t="str">
        <f t="shared" si="70"/>
        <v/>
      </c>
      <c r="BN136" s="2" t="str" cm="1">
        <f t="array" ref="BN136">IF(B136="","",SUMPRODUCT(($D$1:$AB$4=$BN$4)*$D136:$AB136))</f>
        <v/>
      </c>
      <c r="BO136" s="15" t="str">
        <f t="shared" si="71"/>
        <v/>
      </c>
      <c r="BP136" s="2" t="str" cm="1">
        <f t="array" ref="BP136">IF(B136="","",SUMPRODUCT(($D$1:$AB$4=$BP$4)*$D136:$AB136))</f>
        <v/>
      </c>
      <c r="BQ136" s="15" t="str">
        <f t="shared" si="72"/>
        <v/>
      </c>
      <c r="BR136" s="2" t="str" cm="1">
        <f t="array" ref="BR136">IF(B136="","",SUMPRODUCT(($D$1:$AB$4=$BR$4)*$D136:$AB136))</f>
        <v/>
      </c>
      <c r="BS136" s="15" t="str">
        <f t="shared" si="73"/>
        <v/>
      </c>
      <c r="BT136" s="2" t="str" cm="1">
        <f t="array" ref="BT136">IF(B136="","",SUMPRODUCT(($D$1:$AB$4=$BT$4)*$D136:$AB136))</f>
        <v/>
      </c>
      <c r="BU136" s="15" t="str">
        <f t="shared" si="74"/>
        <v/>
      </c>
      <c r="BV136" s="2" t="str" cm="1">
        <f t="array" ref="BV136">IF(B136="","",SUMPRODUCT(($D$1:$AB$4=$BV$4)*$D136:$AB136))</f>
        <v/>
      </c>
      <c r="BW136" s="15" t="str">
        <f t="shared" si="75"/>
        <v/>
      </c>
      <c r="BX136" s="2" t="str" cm="1">
        <f t="array" ref="BX136">IF(B136="","",SUMPRODUCT(($D$1:$AB$4=$BX$4)*$D136:$AB136))</f>
        <v/>
      </c>
      <c r="BY136" s="15" t="str">
        <f t="shared" si="76"/>
        <v/>
      </c>
      <c r="BZ136" s="2" t="str" cm="1">
        <f t="array" ref="BZ136">IF(B136="","",SUMPRODUCT(($D$1:$AB$4=$BZ$4)*$D136:$AB136))</f>
        <v/>
      </c>
      <c r="CA136" s="15" t="str">
        <f t="shared" si="77"/>
        <v/>
      </c>
      <c r="CB136" s="2" t="str" cm="1">
        <f t="array" ref="CB136">IF(B136="","",SUMPRODUCT(($D$1:$AB$4=$CB$4)*$D136:$AB136))</f>
        <v/>
      </c>
      <c r="CC136" s="15" t="str">
        <f t="shared" si="78"/>
        <v/>
      </c>
      <c r="CD136" s="2" t="str" cm="1">
        <f t="array" ref="CD136">IF(B136="","",SUMPRODUCT(($D$1:$AB$4=$CD$4)*$D136:$AB136))</f>
        <v/>
      </c>
      <c r="CE136" s="15" t="str">
        <f t="shared" si="79"/>
        <v/>
      </c>
      <c r="CF136" s="2" t="str" cm="1">
        <f t="array" ref="CF136">IF(B136="","",SUMPRODUCT(($D$1:$AB$4=$CF$4)*$D136:$AB136))</f>
        <v/>
      </c>
      <c r="CG136" s="15" t="str">
        <f t="shared" si="80"/>
        <v/>
      </c>
      <c r="CH136" s="2" t="str" cm="1">
        <f t="array" ref="CH136">IF(B136="","",SUMPRODUCT(($D$1:$AB$4=$CH$4)*$D136:$AB136))</f>
        <v/>
      </c>
      <c r="CI136" s="15" t="str">
        <f t="shared" si="81"/>
        <v/>
      </c>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row>
    <row r="137" spans="1:127" s="3" customFormat="1" ht="15.75" thickBot="1">
      <c r="A137" s="7">
        <v>132</v>
      </c>
      <c r="B137" s="1"/>
      <c r="D137" s="99"/>
      <c r="E137" s="100"/>
      <c r="F137" s="100"/>
      <c r="G137" s="100"/>
      <c r="H137" s="100"/>
      <c r="I137" s="101"/>
      <c r="J137" s="104"/>
      <c r="K137" s="105"/>
      <c r="L137" s="105"/>
      <c r="M137" s="105"/>
      <c r="N137" s="105"/>
      <c r="O137" s="106"/>
      <c r="P137" s="109"/>
      <c r="Q137" s="110"/>
      <c r="R137" s="110"/>
      <c r="S137" s="110"/>
      <c r="T137" s="110"/>
      <c r="U137" s="111"/>
      <c r="V137" s="115"/>
      <c r="W137" s="116"/>
      <c r="X137" s="116"/>
      <c r="Y137" s="116"/>
      <c r="Z137" s="116"/>
      <c r="AA137" s="116"/>
      <c r="AB137" s="170"/>
      <c r="AC137" s="171" t="str">
        <f t="shared" si="55"/>
        <v/>
      </c>
      <c r="AD137" s="172" t="str">
        <f t="shared" si="56"/>
        <v/>
      </c>
      <c r="AE137" s="4"/>
      <c r="AF137" s="4"/>
      <c r="AG137" s="4"/>
      <c r="AH137" s="4"/>
      <c r="AI137" s="4"/>
      <c r="AJ137" s="4"/>
      <c r="AK137" s="4"/>
      <c r="AL137" s="2" t="str" cm="1">
        <f t="array" ref="AL137">IF(B137="","",SUMPRODUCT(($D$1:$AB$4=$AL$4)*D137:AB137))</f>
        <v/>
      </c>
      <c r="AM137" s="15" t="str">
        <f t="shared" si="57"/>
        <v/>
      </c>
      <c r="AN137" s="2" t="str" cm="1">
        <f t="array" ref="AN137">IF(B137="","",SUMPRODUCT(($D$1:$AB$4=$AN$4)*D137:AB137))</f>
        <v/>
      </c>
      <c r="AO137" s="15" t="str">
        <f t="shared" si="58"/>
        <v/>
      </c>
      <c r="AP137" s="2" t="str" cm="1">
        <f t="array" ref="AP137">IF(B137="","",SUMPRODUCT(($D$1:$AB$4=$AP$4)*D137:AB137))</f>
        <v/>
      </c>
      <c r="AQ137" s="15" t="str">
        <f t="shared" si="59"/>
        <v/>
      </c>
      <c r="AR137" s="2" t="str" cm="1">
        <f t="array" ref="AR137">IF(B137="","",SUMPRODUCT(($D$1:$AB$4=$AR$4)*D137:AB137))</f>
        <v/>
      </c>
      <c r="AS137" s="15" t="str">
        <f t="shared" si="60"/>
        <v/>
      </c>
      <c r="AT137" s="2" t="str" cm="1">
        <f t="array" ref="AT137">IF(B137="","",SUMPRODUCT(($D$1:$AB$4=$AT$4)*$D137:$AB137))</f>
        <v/>
      </c>
      <c r="AU137" s="15" t="str">
        <f t="shared" si="61"/>
        <v/>
      </c>
      <c r="AV137" s="2" t="str" cm="1">
        <f t="array" ref="AV137">IF(B137="","",SUMPRODUCT(($D$1:$AB$4=$AV$4)*$D137:$AB137))</f>
        <v/>
      </c>
      <c r="AW137" s="15" t="str">
        <f t="shared" si="62"/>
        <v/>
      </c>
      <c r="AX137" s="2" t="str" cm="1">
        <f t="array" ref="AX137">IF(B137="","",SUMPRODUCT(($D$1:$AB$4=$AX$4)*$D137:$AB137))</f>
        <v/>
      </c>
      <c r="AY137" s="15" t="str">
        <f t="shared" si="63"/>
        <v/>
      </c>
      <c r="AZ137" s="2" t="str" cm="1">
        <f t="array" ref="AZ137">IF(B137="","",SUMPRODUCT(($D$1:$AB$4=$AZ$4)*$D137:$AB137))</f>
        <v/>
      </c>
      <c r="BA137" s="15" t="str">
        <f t="shared" si="64"/>
        <v/>
      </c>
      <c r="BB137" s="2" t="str" cm="1">
        <f t="array" ref="BB137">IF(B137="","",SUMPRODUCT(($D$1:$AB$4=$BB$4)*$D137:$AB137))</f>
        <v/>
      </c>
      <c r="BC137" s="15" t="str">
        <f t="shared" si="65"/>
        <v/>
      </c>
      <c r="BD137" s="2" t="str" cm="1">
        <f t="array" ref="BD137">IF(B137="","",SUMPRODUCT(($D$1:$AB$4=$BD$4)*$D137:$AB137))</f>
        <v/>
      </c>
      <c r="BE137" s="15" t="str">
        <f t="shared" si="66"/>
        <v/>
      </c>
      <c r="BF137" s="2" t="str" cm="1">
        <f t="array" ref="BF137">IF(B137="","",SUMPRODUCT(($D$1:$AB$4=$BF$4)*$D137:$AB137))</f>
        <v/>
      </c>
      <c r="BG137" s="15" t="str">
        <f t="shared" si="67"/>
        <v/>
      </c>
      <c r="BH137" s="2" t="str" cm="1">
        <f t="array" ref="BH137">IF(B137="","",SUMPRODUCT(($D$1:$AB$4=$BH$4)*$D137:$AB137))</f>
        <v/>
      </c>
      <c r="BI137" s="15" t="str">
        <f t="shared" si="68"/>
        <v/>
      </c>
      <c r="BJ137" s="2" t="str" cm="1">
        <f t="array" ref="BJ137">IF(B137="","",SUMPRODUCT(($D$1:$AB$4=$BJ$4)*$D137:$AB137))</f>
        <v/>
      </c>
      <c r="BK137" s="15" t="str">
        <f t="shared" si="69"/>
        <v/>
      </c>
      <c r="BL137" s="2" t="str" cm="1">
        <f t="array" ref="BL137">IF(B137="","",SUMPRODUCT(($D$1:$AB$4=$BL$4)*$D137:$AB137))</f>
        <v/>
      </c>
      <c r="BM137" s="15" t="str">
        <f t="shared" si="70"/>
        <v/>
      </c>
      <c r="BN137" s="2" t="str" cm="1">
        <f t="array" ref="BN137">IF(B137="","",SUMPRODUCT(($D$1:$AB$4=$BN$4)*$D137:$AB137))</f>
        <v/>
      </c>
      <c r="BO137" s="15" t="str">
        <f t="shared" si="71"/>
        <v/>
      </c>
      <c r="BP137" s="2" t="str" cm="1">
        <f t="array" ref="BP137">IF(B137="","",SUMPRODUCT(($D$1:$AB$4=$BP$4)*$D137:$AB137))</f>
        <v/>
      </c>
      <c r="BQ137" s="15" t="str">
        <f t="shared" si="72"/>
        <v/>
      </c>
      <c r="BR137" s="2" t="str" cm="1">
        <f t="array" ref="BR137">IF(B137="","",SUMPRODUCT(($D$1:$AB$4=$BR$4)*$D137:$AB137))</f>
        <v/>
      </c>
      <c r="BS137" s="15" t="str">
        <f t="shared" si="73"/>
        <v/>
      </c>
      <c r="BT137" s="2" t="str" cm="1">
        <f t="array" ref="BT137">IF(B137="","",SUMPRODUCT(($D$1:$AB$4=$BT$4)*$D137:$AB137))</f>
        <v/>
      </c>
      <c r="BU137" s="15" t="str">
        <f t="shared" si="74"/>
        <v/>
      </c>
      <c r="BV137" s="2" t="str" cm="1">
        <f t="array" ref="BV137">IF(B137="","",SUMPRODUCT(($D$1:$AB$4=$BV$4)*$D137:$AB137))</f>
        <v/>
      </c>
      <c r="BW137" s="15" t="str">
        <f t="shared" si="75"/>
        <v/>
      </c>
      <c r="BX137" s="2" t="str" cm="1">
        <f t="array" ref="BX137">IF(B137="","",SUMPRODUCT(($D$1:$AB$4=$BX$4)*$D137:$AB137))</f>
        <v/>
      </c>
      <c r="BY137" s="15" t="str">
        <f t="shared" si="76"/>
        <v/>
      </c>
      <c r="BZ137" s="2" t="str" cm="1">
        <f t="array" ref="BZ137">IF(B137="","",SUMPRODUCT(($D$1:$AB$4=$BZ$4)*$D137:$AB137))</f>
        <v/>
      </c>
      <c r="CA137" s="15" t="str">
        <f t="shared" si="77"/>
        <v/>
      </c>
      <c r="CB137" s="2" t="str" cm="1">
        <f t="array" ref="CB137">IF(B137="","",SUMPRODUCT(($D$1:$AB$4=$CB$4)*$D137:$AB137))</f>
        <v/>
      </c>
      <c r="CC137" s="15" t="str">
        <f t="shared" si="78"/>
        <v/>
      </c>
      <c r="CD137" s="2" t="str" cm="1">
        <f t="array" ref="CD137">IF(B137="","",SUMPRODUCT(($D$1:$AB$4=$CD$4)*$D137:$AB137))</f>
        <v/>
      </c>
      <c r="CE137" s="15" t="str">
        <f t="shared" si="79"/>
        <v/>
      </c>
      <c r="CF137" s="2" t="str" cm="1">
        <f t="array" ref="CF137">IF(B137="","",SUMPRODUCT(($D$1:$AB$4=$CF$4)*$D137:$AB137))</f>
        <v/>
      </c>
      <c r="CG137" s="15" t="str">
        <f t="shared" si="80"/>
        <v/>
      </c>
      <c r="CH137" s="2" t="str" cm="1">
        <f t="array" ref="CH137">IF(B137="","",SUMPRODUCT(($D$1:$AB$4=$CH$4)*$D137:$AB137))</f>
        <v/>
      </c>
      <c r="CI137" s="15" t="str">
        <f t="shared" si="81"/>
        <v/>
      </c>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row>
    <row r="138" spans="1:127" s="3" customFormat="1" ht="15.75" thickBot="1">
      <c r="A138" s="7">
        <v>133</v>
      </c>
      <c r="B138" s="1"/>
      <c r="D138" s="99"/>
      <c r="E138" s="100"/>
      <c r="F138" s="100"/>
      <c r="G138" s="100"/>
      <c r="H138" s="100"/>
      <c r="I138" s="101"/>
      <c r="J138" s="104"/>
      <c r="K138" s="105"/>
      <c r="L138" s="105"/>
      <c r="M138" s="105"/>
      <c r="N138" s="105"/>
      <c r="O138" s="106"/>
      <c r="P138" s="109"/>
      <c r="Q138" s="110"/>
      <c r="R138" s="110"/>
      <c r="S138" s="110"/>
      <c r="T138" s="110"/>
      <c r="U138" s="111"/>
      <c r="V138" s="115"/>
      <c r="W138" s="116"/>
      <c r="X138" s="116"/>
      <c r="Y138" s="116"/>
      <c r="Z138" s="116"/>
      <c r="AA138" s="116"/>
      <c r="AB138" s="170"/>
      <c r="AC138" s="171" t="str">
        <f t="shared" si="55"/>
        <v/>
      </c>
      <c r="AD138" s="172" t="str">
        <f t="shared" si="56"/>
        <v/>
      </c>
      <c r="AE138" s="4"/>
      <c r="AF138" s="4"/>
      <c r="AG138" s="4"/>
      <c r="AH138" s="4"/>
      <c r="AI138" s="4"/>
      <c r="AJ138" s="4"/>
      <c r="AK138" s="4"/>
      <c r="AL138" s="2" t="str" cm="1">
        <f t="array" ref="AL138">IF(B138="","",SUMPRODUCT(($D$1:$AB$4=$AL$4)*D138:AB138))</f>
        <v/>
      </c>
      <c r="AM138" s="15" t="str">
        <f t="shared" si="57"/>
        <v/>
      </c>
      <c r="AN138" s="2" t="str" cm="1">
        <f t="array" ref="AN138">IF(B138="","",SUMPRODUCT(($D$1:$AB$4=$AN$4)*D138:AB138))</f>
        <v/>
      </c>
      <c r="AO138" s="15" t="str">
        <f t="shared" si="58"/>
        <v/>
      </c>
      <c r="AP138" s="2" t="str" cm="1">
        <f t="array" ref="AP138">IF(B138="","",SUMPRODUCT(($D$1:$AB$4=$AP$4)*D138:AB138))</f>
        <v/>
      </c>
      <c r="AQ138" s="15" t="str">
        <f t="shared" si="59"/>
        <v/>
      </c>
      <c r="AR138" s="2" t="str" cm="1">
        <f t="array" ref="AR138">IF(B138="","",SUMPRODUCT(($D$1:$AB$4=$AR$4)*D138:AB138))</f>
        <v/>
      </c>
      <c r="AS138" s="15" t="str">
        <f t="shared" si="60"/>
        <v/>
      </c>
      <c r="AT138" s="2" t="str" cm="1">
        <f t="array" ref="AT138">IF(B138="","",SUMPRODUCT(($D$1:$AB$4=$AT$4)*$D138:$AB138))</f>
        <v/>
      </c>
      <c r="AU138" s="15" t="str">
        <f t="shared" si="61"/>
        <v/>
      </c>
      <c r="AV138" s="2" t="str" cm="1">
        <f t="array" ref="AV138">IF(B138="","",SUMPRODUCT(($D$1:$AB$4=$AV$4)*$D138:$AB138))</f>
        <v/>
      </c>
      <c r="AW138" s="15" t="str">
        <f t="shared" si="62"/>
        <v/>
      </c>
      <c r="AX138" s="2" t="str" cm="1">
        <f t="array" ref="AX138">IF(B138="","",SUMPRODUCT(($D$1:$AB$4=$AX$4)*$D138:$AB138))</f>
        <v/>
      </c>
      <c r="AY138" s="15" t="str">
        <f t="shared" si="63"/>
        <v/>
      </c>
      <c r="AZ138" s="2" t="str" cm="1">
        <f t="array" ref="AZ138">IF(B138="","",SUMPRODUCT(($D$1:$AB$4=$AZ$4)*$D138:$AB138))</f>
        <v/>
      </c>
      <c r="BA138" s="15" t="str">
        <f t="shared" si="64"/>
        <v/>
      </c>
      <c r="BB138" s="2" t="str" cm="1">
        <f t="array" ref="BB138">IF(B138="","",SUMPRODUCT(($D$1:$AB$4=$BB$4)*$D138:$AB138))</f>
        <v/>
      </c>
      <c r="BC138" s="15" t="str">
        <f t="shared" si="65"/>
        <v/>
      </c>
      <c r="BD138" s="2" t="str" cm="1">
        <f t="array" ref="BD138">IF(B138="","",SUMPRODUCT(($D$1:$AB$4=$BD$4)*$D138:$AB138))</f>
        <v/>
      </c>
      <c r="BE138" s="15" t="str">
        <f t="shared" si="66"/>
        <v/>
      </c>
      <c r="BF138" s="2" t="str" cm="1">
        <f t="array" ref="BF138">IF(B138="","",SUMPRODUCT(($D$1:$AB$4=$BF$4)*$D138:$AB138))</f>
        <v/>
      </c>
      <c r="BG138" s="15" t="str">
        <f t="shared" si="67"/>
        <v/>
      </c>
      <c r="BH138" s="2" t="str" cm="1">
        <f t="array" ref="BH138">IF(B138="","",SUMPRODUCT(($D$1:$AB$4=$BH$4)*$D138:$AB138))</f>
        <v/>
      </c>
      <c r="BI138" s="15" t="str">
        <f t="shared" si="68"/>
        <v/>
      </c>
      <c r="BJ138" s="2" t="str" cm="1">
        <f t="array" ref="BJ138">IF(B138="","",SUMPRODUCT(($D$1:$AB$4=$BJ$4)*$D138:$AB138))</f>
        <v/>
      </c>
      <c r="BK138" s="15" t="str">
        <f t="shared" si="69"/>
        <v/>
      </c>
      <c r="BL138" s="2" t="str" cm="1">
        <f t="array" ref="BL138">IF(B138="","",SUMPRODUCT(($D$1:$AB$4=$BL$4)*$D138:$AB138))</f>
        <v/>
      </c>
      <c r="BM138" s="15" t="str">
        <f t="shared" si="70"/>
        <v/>
      </c>
      <c r="BN138" s="2" t="str" cm="1">
        <f t="array" ref="BN138">IF(B138="","",SUMPRODUCT(($D$1:$AB$4=$BN$4)*$D138:$AB138))</f>
        <v/>
      </c>
      <c r="BO138" s="15" t="str">
        <f t="shared" si="71"/>
        <v/>
      </c>
      <c r="BP138" s="2" t="str" cm="1">
        <f t="array" ref="BP138">IF(B138="","",SUMPRODUCT(($D$1:$AB$4=$BP$4)*$D138:$AB138))</f>
        <v/>
      </c>
      <c r="BQ138" s="15" t="str">
        <f t="shared" si="72"/>
        <v/>
      </c>
      <c r="BR138" s="2" t="str" cm="1">
        <f t="array" ref="BR138">IF(B138="","",SUMPRODUCT(($D$1:$AB$4=$BR$4)*$D138:$AB138))</f>
        <v/>
      </c>
      <c r="BS138" s="15" t="str">
        <f t="shared" si="73"/>
        <v/>
      </c>
      <c r="BT138" s="2" t="str" cm="1">
        <f t="array" ref="BT138">IF(B138="","",SUMPRODUCT(($D$1:$AB$4=$BT$4)*$D138:$AB138))</f>
        <v/>
      </c>
      <c r="BU138" s="15" t="str">
        <f t="shared" si="74"/>
        <v/>
      </c>
      <c r="BV138" s="2" t="str" cm="1">
        <f t="array" ref="BV138">IF(B138="","",SUMPRODUCT(($D$1:$AB$4=$BV$4)*$D138:$AB138))</f>
        <v/>
      </c>
      <c r="BW138" s="15" t="str">
        <f t="shared" si="75"/>
        <v/>
      </c>
      <c r="BX138" s="2" t="str" cm="1">
        <f t="array" ref="BX138">IF(B138="","",SUMPRODUCT(($D$1:$AB$4=$BX$4)*$D138:$AB138))</f>
        <v/>
      </c>
      <c r="BY138" s="15" t="str">
        <f t="shared" si="76"/>
        <v/>
      </c>
      <c r="BZ138" s="2" t="str" cm="1">
        <f t="array" ref="BZ138">IF(B138="","",SUMPRODUCT(($D$1:$AB$4=$BZ$4)*$D138:$AB138))</f>
        <v/>
      </c>
      <c r="CA138" s="15" t="str">
        <f t="shared" si="77"/>
        <v/>
      </c>
      <c r="CB138" s="2" t="str" cm="1">
        <f t="array" ref="CB138">IF(B138="","",SUMPRODUCT(($D$1:$AB$4=$CB$4)*$D138:$AB138))</f>
        <v/>
      </c>
      <c r="CC138" s="15" t="str">
        <f t="shared" si="78"/>
        <v/>
      </c>
      <c r="CD138" s="2" t="str" cm="1">
        <f t="array" ref="CD138">IF(B138="","",SUMPRODUCT(($D$1:$AB$4=$CD$4)*$D138:$AB138))</f>
        <v/>
      </c>
      <c r="CE138" s="15" t="str">
        <f t="shared" si="79"/>
        <v/>
      </c>
      <c r="CF138" s="2" t="str" cm="1">
        <f t="array" ref="CF138">IF(B138="","",SUMPRODUCT(($D$1:$AB$4=$CF$4)*$D138:$AB138))</f>
        <v/>
      </c>
      <c r="CG138" s="15" t="str">
        <f t="shared" si="80"/>
        <v/>
      </c>
      <c r="CH138" s="2" t="str" cm="1">
        <f t="array" ref="CH138">IF(B138="","",SUMPRODUCT(($D$1:$AB$4=$CH$4)*$D138:$AB138))</f>
        <v/>
      </c>
      <c r="CI138" s="15" t="str">
        <f t="shared" si="81"/>
        <v/>
      </c>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row>
    <row r="139" spans="1:127" s="3" customFormat="1" ht="15.75" thickBot="1">
      <c r="A139" s="7">
        <v>134</v>
      </c>
      <c r="B139" s="1"/>
      <c r="D139" s="99"/>
      <c r="E139" s="100"/>
      <c r="F139" s="100"/>
      <c r="G139" s="100"/>
      <c r="H139" s="100"/>
      <c r="I139" s="101"/>
      <c r="J139" s="104"/>
      <c r="K139" s="105"/>
      <c r="L139" s="105"/>
      <c r="M139" s="105"/>
      <c r="N139" s="105"/>
      <c r="O139" s="106"/>
      <c r="P139" s="109"/>
      <c r="Q139" s="110"/>
      <c r="R139" s="110"/>
      <c r="S139" s="110"/>
      <c r="T139" s="110"/>
      <c r="U139" s="111"/>
      <c r="V139" s="115"/>
      <c r="W139" s="116"/>
      <c r="X139" s="116"/>
      <c r="Y139" s="116"/>
      <c r="Z139" s="116"/>
      <c r="AA139" s="116"/>
      <c r="AB139" s="170"/>
      <c r="AC139" s="171" t="str">
        <f t="shared" si="55"/>
        <v/>
      </c>
      <c r="AD139" s="172" t="str">
        <f t="shared" si="56"/>
        <v/>
      </c>
      <c r="AE139" s="4"/>
      <c r="AF139" s="4"/>
      <c r="AG139" s="4"/>
      <c r="AH139" s="4"/>
      <c r="AI139" s="4"/>
      <c r="AJ139" s="4"/>
      <c r="AK139" s="4"/>
      <c r="AL139" s="2" t="str" cm="1">
        <f t="array" ref="AL139">IF(B139="","",SUMPRODUCT(($D$1:$AB$4=$AL$4)*D139:AB139))</f>
        <v/>
      </c>
      <c r="AM139" s="15" t="str">
        <f t="shared" si="57"/>
        <v/>
      </c>
      <c r="AN139" s="2" t="str" cm="1">
        <f t="array" ref="AN139">IF(B139="","",SUMPRODUCT(($D$1:$AB$4=$AN$4)*D139:AB139))</f>
        <v/>
      </c>
      <c r="AO139" s="15" t="str">
        <f t="shared" si="58"/>
        <v/>
      </c>
      <c r="AP139" s="2" t="str" cm="1">
        <f t="array" ref="AP139">IF(B139="","",SUMPRODUCT(($D$1:$AB$4=$AP$4)*D139:AB139))</f>
        <v/>
      </c>
      <c r="AQ139" s="15" t="str">
        <f t="shared" si="59"/>
        <v/>
      </c>
      <c r="AR139" s="2" t="str" cm="1">
        <f t="array" ref="AR139">IF(B139="","",SUMPRODUCT(($D$1:$AB$4=$AR$4)*D139:AB139))</f>
        <v/>
      </c>
      <c r="AS139" s="15" t="str">
        <f t="shared" si="60"/>
        <v/>
      </c>
      <c r="AT139" s="2" t="str" cm="1">
        <f t="array" ref="AT139">IF(B139="","",SUMPRODUCT(($D$1:$AB$4=$AT$4)*$D139:$AB139))</f>
        <v/>
      </c>
      <c r="AU139" s="15" t="str">
        <f t="shared" si="61"/>
        <v/>
      </c>
      <c r="AV139" s="2" t="str" cm="1">
        <f t="array" ref="AV139">IF(B139="","",SUMPRODUCT(($D$1:$AB$4=$AV$4)*$D139:$AB139))</f>
        <v/>
      </c>
      <c r="AW139" s="15" t="str">
        <f t="shared" si="62"/>
        <v/>
      </c>
      <c r="AX139" s="2" t="str" cm="1">
        <f t="array" ref="AX139">IF(B139="","",SUMPRODUCT(($D$1:$AB$4=$AX$4)*$D139:$AB139))</f>
        <v/>
      </c>
      <c r="AY139" s="15" t="str">
        <f t="shared" si="63"/>
        <v/>
      </c>
      <c r="AZ139" s="2" t="str" cm="1">
        <f t="array" ref="AZ139">IF(B139="","",SUMPRODUCT(($D$1:$AB$4=$AZ$4)*$D139:$AB139))</f>
        <v/>
      </c>
      <c r="BA139" s="15" t="str">
        <f t="shared" si="64"/>
        <v/>
      </c>
      <c r="BB139" s="2" t="str" cm="1">
        <f t="array" ref="BB139">IF(B139="","",SUMPRODUCT(($D$1:$AB$4=$BB$4)*$D139:$AB139))</f>
        <v/>
      </c>
      <c r="BC139" s="15" t="str">
        <f t="shared" si="65"/>
        <v/>
      </c>
      <c r="BD139" s="2" t="str" cm="1">
        <f t="array" ref="BD139">IF(B139="","",SUMPRODUCT(($D$1:$AB$4=$BD$4)*$D139:$AB139))</f>
        <v/>
      </c>
      <c r="BE139" s="15" t="str">
        <f t="shared" si="66"/>
        <v/>
      </c>
      <c r="BF139" s="2" t="str" cm="1">
        <f t="array" ref="BF139">IF(B139="","",SUMPRODUCT(($D$1:$AB$4=$BF$4)*$D139:$AB139))</f>
        <v/>
      </c>
      <c r="BG139" s="15" t="str">
        <f t="shared" si="67"/>
        <v/>
      </c>
      <c r="BH139" s="2" t="str" cm="1">
        <f t="array" ref="BH139">IF(B139="","",SUMPRODUCT(($D$1:$AB$4=$BH$4)*$D139:$AB139))</f>
        <v/>
      </c>
      <c r="BI139" s="15" t="str">
        <f t="shared" si="68"/>
        <v/>
      </c>
      <c r="BJ139" s="2" t="str" cm="1">
        <f t="array" ref="BJ139">IF(B139="","",SUMPRODUCT(($D$1:$AB$4=$BJ$4)*$D139:$AB139))</f>
        <v/>
      </c>
      <c r="BK139" s="15" t="str">
        <f t="shared" si="69"/>
        <v/>
      </c>
      <c r="BL139" s="2" t="str" cm="1">
        <f t="array" ref="BL139">IF(B139="","",SUMPRODUCT(($D$1:$AB$4=$BL$4)*$D139:$AB139))</f>
        <v/>
      </c>
      <c r="BM139" s="15" t="str">
        <f t="shared" si="70"/>
        <v/>
      </c>
      <c r="BN139" s="2" t="str" cm="1">
        <f t="array" ref="BN139">IF(B139="","",SUMPRODUCT(($D$1:$AB$4=$BN$4)*$D139:$AB139))</f>
        <v/>
      </c>
      <c r="BO139" s="15" t="str">
        <f t="shared" si="71"/>
        <v/>
      </c>
      <c r="BP139" s="2" t="str" cm="1">
        <f t="array" ref="BP139">IF(B139="","",SUMPRODUCT(($D$1:$AB$4=$BP$4)*$D139:$AB139))</f>
        <v/>
      </c>
      <c r="BQ139" s="15" t="str">
        <f t="shared" si="72"/>
        <v/>
      </c>
      <c r="BR139" s="2" t="str" cm="1">
        <f t="array" ref="BR139">IF(B139="","",SUMPRODUCT(($D$1:$AB$4=$BR$4)*$D139:$AB139))</f>
        <v/>
      </c>
      <c r="BS139" s="15" t="str">
        <f t="shared" si="73"/>
        <v/>
      </c>
      <c r="BT139" s="2" t="str" cm="1">
        <f t="array" ref="BT139">IF(B139="","",SUMPRODUCT(($D$1:$AB$4=$BT$4)*$D139:$AB139))</f>
        <v/>
      </c>
      <c r="BU139" s="15" t="str">
        <f t="shared" si="74"/>
        <v/>
      </c>
      <c r="BV139" s="2" t="str" cm="1">
        <f t="array" ref="BV139">IF(B139="","",SUMPRODUCT(($D$1:$AB$4=$BV$4)*$D139:$AB139))</f>
        <v/>
      </c>
      <c r="BW139" s="15" t="str">
        <f t="shared" si="75"/>
        <v/>
      </c>
      <c r="BX139" s="2" t="str" cm="1">
        <f t="array" ref="BX139">IF(B139="","",SUMPRODUCT(($D$1:$AB$4=$BX$4)*$D139:$AB139))</f>
        <v/>
      </c>
      <c r="BY139" s="15" t="str">
        <f t="shared" si="76"/>
        <v/>
      </c>
      <c r="BZ139" s="2" t="str" cm="1">
        <f t="array" ref="BZ139">IF(B139="","",SUMPRODUCT(($D$1:$AB$4=$BZ$4)*$D139:$AB139))</f>
        <v/>
      </c>
      <c r="CA139" s="15" t="str">
        <f t="shared" si="77"/>
        <v/>
      </c>
      <c r="CB139" s="2" t="str" cm="1">
        <f t="array" ref="CB139">IF(B139="","",SUMPRODUCT(($D$1:$AB$4=$CB$4)*$D139:$AB139))</f>
        <v/>
      </c>
      <c r="CC139" s="15" t="str">
        <f t="shared" si="78"/>
        <v/>
      </c>
      <c r="CD139" s="2" t="str" cm="1">
        <f t="array" ref="CD139">IF(B139="","",SUMPRODUCT(($D$1:$AB$4=$CD$4)*$D139:$AB139))</f>
        <v/>
      </c>
      <c r="CE139" s="15" t="str">
        <f t="shared" si="79"/>
        <v/>
      </c>
      <c r="CF139" s="2" t="str" cm="1">
        <f t="array" ref="CF139">IF(B139="","",SUMPRODUCT(($D$1:$AB$4=$CF$4)*$D139:$AB139))</f>
        <v/>
      </c>
      <c r="CG139" s="15" t="str">
        <f t="shared" si="80"/>
        <v/>
      </c>
      <c r="CH139" s="2" t="str" cm="1">
        <f t="array" ref="CH139">IF(B139="","",SUMPRODUCT(($D$1:$AB$4=$CH$4)*$D139:$AB139))</f>
        <v/>
      </c>
      <c r="CI139" s="15" t="str">
        <f t="shared" si="81"/>
        <v/>
      </c>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row>
    <row r="140" spans="1:127" s="3" customFormat="1" ht="15.75" thickBot="1">
      <c r="A140" s="7">
        <v>135</v>
      </c>
      <c r="B140" s="1"/>
      <c r="D140" s="99"/>
      <c r="E140" s="100"/>
      <c r="F140" s="100"/>
      <c r="G140" s="100"/>
      <c r="H140" s="100"/>
      <c r="I140" s="101"/>
      <c r="J140" s="104"/>
      <c r="K140" s="105"/>
      <c r="L140" s="105"/>
      <c r="M140" s="105"/>
      <c r="N140" s="105"/>
      <c r="O140" s="106"/>
      <c r="P140" s="109"/>
      <c r="Q140" s="110"/>
      <c r="R140" s="110"/>
      <c r="S140" s="110"/>
      <c r="T140" s="110"/>
      <c r="U140" s="111"/>
      <c r="V140" s="115"/>
      <c r="W140" s="116"/>
      <c r="X140" s="116"/>
      <c r="Y140" s="116"/>
      <c r="Z140" s="116"/>
      <c r="AA140" s="116"/>
      <c r="AB140" s="170"/>
      <c r="AC140" s="171" t="str">
        <f t="shared" si="55"/>
        <v/>
      </c>
      <c r="AD140" s="172" t="str">
        <f t="shared" si="56"/>
        <v/>
      </c>
      <c r="AE140" s="4"/>
      <c r="AF140" s="4"/>
      <c r="AG140" s="4"/>
      <c r="AH140" s="4"/>
      <c r="AI140" s="4"/>
      <c r="AJ140" s="4"/>
      <c r="AK140" s="4"/>
      <c r="AL140" s="2" t="str" cm="1">
        <f t="array" ref="AL140">IF(B140="","",SUMPRODUCT(($D$1:$AB$4=$AL$4)*D140:AB140))</f>
        <v/>
      </c>
      <c r="AM140" s="15" t="str">
        <f t="shared" si="57"/>
        <v/>
      </c>
      <c r="AN140" s="2" t="str" cm="1">
        <f t="array" ref="AN140">IF(B140="","",SUMPRODUCT(($D$1:$AB$4=$AN$4)*D140:AB140))</f>
        <v/>
      </c>
      <c r="AO140" s="15" t="str">
        <f t="shared" si="58"/>
        <v/>
      </c>
      <c r="AP140" s="2" t="str" cm="1">
        <f t="array" ref="AP140">IF(B140="","",SUMPRODUCT(($D$1:$AB$4=$AP$4)*D140:AB140))</f>
        <v/>
      </c>
      <c r="AQ140" s="15" t="str">
        <f t="shared" si="59"/>
        <v/>
      </c>
      <c r="AR140" s="2" t="str" cm="1">
        <f t="array" ref="AR140">IF(B140="","",SUMPRODUCT(($D$1:$AB$4=$AR$4)*D140:AB140))</f>
        <v/>
      </c>
      <c r="AS140" s="15" t="str">
        <f t="shared" si="60"/>
        <v/>
      </c>
      <c r="AT140" s="2" t="str" cm="1">
        <f t="array" ref="AT140">IF(B140="","",SUMPRODUCT(($D$1:$AB$4=$AT$4)*$D140:$AB140))</f>
        <v/>
      </c>
      <c r="AU140" s="15" t="str">
        <f t="shared" si="61"/>
        <v/>
      </c>
      <c r="AV140" s="2" t="str" cm="1">
        <f t="array" ref="AV140">IF(B140="","",SUMPRODUCT(($D$1:$AB$4=$AV$4)*$D140:$AB140))</f>
        <v/>
      </c>
      <c r="AW140" s="15" t="str">
        <f t="shared" si="62"/>
        <v/>
      </c>
      <c r="AX140" s="2" t="str" cm="1">
        <f t="array" ref="AX140">IF(B140="","",SUMPRODUCT(($D$1:$AB$4=$AX$4)*$D140:$AB140))</f>
        <v/>
      </c>
      <c r="AY140" s="15" t="str">
        <f t="shared" si="63"/>
        <v/>
      </c>
      <c r="AZ140" s="2" t="str" cm="1">
        <f t="array" ref="AZ140">IF(B140="","",SUMPRODUCT(($D$1:$AB$4=$AZ$4)*$D140:$AB140))</f>
        <v/>
      </c>
      <c r="BA140" s="15" t="str">
        <f t="shared" si="64"/>
        <v/>
      </c>
      <c r="BB140" s="2" t="str" cm="1">
        <f t="array" ref="BB140">IF(B140="","",SUMPRODUCT(($D$1:$AB$4=$BB$4)*$D140:$AB140))</f>
        <v/>
      </c>
      <c r="BC140" s="15" t="str">
        <f t="shared" si="65"/>
        <v/>
      </c>
      <c r="BD140" s="2" t="str" cm="1">
        <f t="array" ref="BD140">IF(B140="","",SUMPRODUCT(($D$1:$AB$4=$BD$4)*$D140:$AB140))</f>
        <v/>
      </c>
      <c r="BE140" s="15" t="str">
        <f t="shared" si="66"/>
        <v/>
      </c>
      <c r="BF140" s="2" t="str" cm="1">
        <f t="array" ref="BF140">IF(B140="","",SUMPRODUCT(($D$1:$AB$4=$BF$4)*$D140:$AB140))</f>
        <v/>
      </c>
      <c r="BG140" s="15" t="str">
        <f t="shared" si="67"/>
        <v/>
      </c>
      <c r="BH140" s="2" t="str" cm="1">
        <f t="array" ref="BH140">IF(B140="","",SUMPRODUCT(($D$1:$AB$4=$BH$4)*$D140:$AB140))</f>
        <v/>
      </c>
      <c r="BI140" s="15" t="str">
        <f t="shared" si="68"/>
        <v/>
      </c>
      <c r="BJ140" s="2" t="str" cm="1">
        <f t="array" ref="BJ140">IF(B140="","",SUMPRODUCT(($D$1:$AB$4=$BJ$4)*$D140:$AB140))</f>
        <v/>
      </c>
      <c r="BK140" s="15" t="str">
        <f t="shared" si="69"/>
        <v/>
      </c>
      <c r="BL140" s="2" t="str" cm="1">
        <f t="array" ref="BL140">IF(B140="","",SUMPRODUCT(($D$1:$AB$4=$BL$4)*$D140:$AB140))</f>
        <v/>
      </c>
      <c r="BM140" s="15" t="str">
        <f t="shared" si="70"/>
        <v/>
      </c>
      <c r="BN140" s="2" t="str" cm="1">
        <f t="array" ref="BN140">IF(B140="","",SUMPRODUCT(($D$1:$AB$4=$BN$4)*$D140:$AB140))</f>
        <v/>
      </c>
      <c r="BO140" s="15" t="str">
        <f t="shared" si="71"/>
        <v/>
      </c>
      <c r="BP140" s="2" t="str" cm="1">
        <f t="array" ref="BP140">IF(B140="","",SUMPRODUCT(($D$1:$AB$4=$BP$4)*$D140:$AB140))</f>
        <v/>
      </c>
      <c r="BQ140" s="15" t="str">
        <f t="shared" si="72"/>
        <v/>
      </c>
      <c r="BR140" s="2" t="str" cm="1">
        <f t="array" ref="BR140">IF(B140="","",SUMPRODUCT(($D$1:$AB$4=$BR$4)*$D140:$AB140))</f>
        <v/>
      </c>
      <c r="BS140" s="15" t="str">
        <f t="shared" si="73"/>
        <v/>
      </c>
      <c r="BT140" s="2" t="str" cm="1">
        <f t="array" ref="BT140">IF(B140="","",SUMPRODUCT(($D$1:$AB$4=$BT$4)*$D140:$AB140))</f>
        <v/>
      </c>
      <c r="BU140" s="15" t="str">
        <f t="shared" si="74"/>
        <v/>
      </c>
      <c r="BV140" s="2" t="str" cm="1">
        <f t="array" ref="BV140">IF(B140="","",SUMPRODUCT(($D$1:$AB$4=$BV$4)*$D140:$AB140))</f>
        <v/>
      </c>
      <c r="BW140" s="15" t="str">
        <f t="shared" si="75"/>
        <v/>
      </c>
      <c r="BX140" s="2" t="str" cm="1">
        <f t="array" ref="BX140">IF(B140="","",SUMPRODUCT(($D$1:$AB$4=$BX$4)*$D140:$AB140))</f>
        <v/>
      </c>
      <c r="BY140" s="15" t="str">
        <f t="shared" si="76"/>
        <v/>
      </c>
      <c r="BZ140" s="2" t="str" cm="1">
        <f t="array" ref="BZ140">IF(B140="","",SUMPRODUCT(($D$1:$AB$4=$BZ$4)*$D140:$AB140))</f>
        <v/>
      </c>
      <c r="CA140" s="15" t="str">
        <f t="shared" si="77"/>
        <v/>
      </c>
      <c r="CB140" s="2" t="str" cm="1">
        <f t="array" ref="CB140">IF(B140="","",SUMPRODUCT(($D$1:$AB$4=$CB$4)*$D140:$AB140))</f>
        <v/>
      </c>
      <c r="CC140" s="15" t="str">
        <f t="shared" si="78"/>
        <v/>
      </c>
      <c r="CD140" s="2" t="str" cm="1">
        <f t="array" ref="CD140">IF(B140="","",SUMPRODUCT(($D$1:$AB$4=$CD$4)*$D140:$AB140))</f>
        <v/>
      </c>
      <c r="CE140" s="15" t="str">
        <f t="shared" si="79"/>
        <v/>
      </c>
      <c r="CF140" s="2" t="str" cm="1">
        <f t="array" ref="CF140">IF(B140="","",SUMPRODUCT(($D$1:$AB$4=$CF$4)*$D140:$AB140))</f>
        <v/>
      </c>
      <c r="CG140" s="15" t="str">
        <f t="shared" si="80"/>
        <v/>
      </c>
      <c r="CH140" s="2" t="str" cm="1">
        <f t="array" ref="CH140">IF(B140="","",SUMPRODUCT(($D$1:$AB$4=$CH$4)*$D140:$AB140))</f>
        <v/>
      </c>
      <c r="CI140" s="15" t="str">
        <f t="shared" si="81"/>
        <v/>
      </c>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row>
    <row r="141" spans="1:127" s="3" customFormat="1" ht="15.75" thickBot="1">
      <c r="A141" s="7">
        <v>136</v>
      </c>
      <c r="B141" s="1"/>
      <c r="D141" s="99"/>
      <c r="E141" s="100"/>
      <c r="F141" s="100"/>
      <c r="G141" s="100"/>
      <c r="H141" s="100"/>
      <c r="I141" s="101"/>
      <c r="J141" s="104"/>
      <c r="K141" s="105"/>
      <c r="L141" s="105"/>
      <c r="M141" s="105"/>
      <c r="N141" s="105"/>
      <c r="O141" s="106"/>
      <c r="P141" s="109"/>
      <c r="Q141" s="110"/>
      <c r="R141" s="110"/>
      <c r="S141" s="110"/>
      <c r="T141" s="110"/>
      <c r="U141" s="111"/>
      <c r="V141" s="115"/>
      <c r="W141" s="116"/>
      <c r="X141" s="116"/>
      <c r="Y141" s="116"/>
      <c r="Z141" s="116"/>
      <c r="AA141" s="116"/>
      <c r="AB141" s="170"/>
      <c r="AC141" s="171" t="str">
        <f t="shared" si="55"/>
        <v/>
      </c>
      <c r="AD141" s="172" t="str">
        <f t="shared" si="56"/>
        <v/>
      </c>
      <c r="AE141" s="4"/>
      <c r="AF141" s="4"/>
      <c r="AG141" s="4"/>
      <c r="AH141" s="4"/>
      <c r="AI141" s="4"/>
      <c r="AJ141" s="4"/>
      <c r="AK141" s="4"/>
      <c r="AL141" s="2" t="str" cm="1">
        <f t="array" ref="AL141">IF(B141="","",SUMPRODUCT(($D$1:$AB$4=$AL$4)*D141:AB141))</f>
        <v/>
      </c>
      <c r="AM141" s="15" t="str">
        <f t="shared" si="57"/>
        <v/>
      </c>
      <c r="AN141" s="2" t="str" cm="1">
        <f t="array" ref="AN141">IF(B141="","",SUMPRODUCT(($D$1:$AB$4=$AN$4)*D141:AB141))</f>
        <v/>
      </c>
      <c r="AO141" s="15" t="str">
        <f t="shared" si="58"/>
        <v/>
      </c>
      <c r="AP141" s="2" t="str" cm="1">
        <f t="array" ref="AP141">IF(B141="","",SUMPRODUCT(($D$1:$AB$4=$AP$4)*D141:AB141))</f>
        <v/>
      </c>
      <c r="AQ141" s="15" t="str">
        <f t="shared" si="59"/>
        <v/>
      </c>
      <c r="AR141" s="2" t="str" cm="1">
        <f t="array" ref="AR141">IF(B141="","",SUMPRODUCT(($D$1:$AB$4=$AR$4)*D141:AB141))</f>
        <v/>
      </c>
      <c r="AS141" s="15" t="str">
        <f t="shared" si="60"/>
        <v/>
      </c>
      <c r="AT141" s="2" t="str" cm="1">
        <f t="array" ref="AT141">IF(B141="","",SUMPRODUCT(($D$1:$AB$4=$AT$4)*$D141:$AB141))</f>
        <v/>
      </c>
      <c r="AU141" s="15" t="str">
        <f t="shared" si="61"/>
        <v/>
      </c>
      <c r="AV141" s="2" t="str" cm="1">
        <f t="array" ref="AV141">IF(B141="","",SUMPRODUCT(($D$1:$AB$4=$AV$4)*$D141:$AB141))</f>
        <v/>
      </c>
      <c r="AW141" s="15" t="str">
        <f t="shared" si="62"/>
        <v/>
      </c>
      <c r="AX141" s="2" t="str" cm="1">
        <f t="array" ref="AX141">IF(B141="","",SUMPRODUCT(($D$1:$AB$4=$AX$4)*$D141:$AB141))</f>
        <v/>
      </c>
      <c r="AY141" s="15" t="str">
        <f t="shared" si="63"/>
        <v/>
      </c>
      <c r="AZ141" s="2" t="str" cm="1">
        <f t="array" ref="AZ141">IF(B141="","",SUMPRODUCT(($D$1:$AB$4=$AZ$4)*$D141:$AB141))</f>
        <v/>
      </c>
      <c r="BA141" s="15" t="str">
        <f t="shared" si="64"/>
        <v/>
      </c>
      <c r="BB141" s="2" t="str" cm="1">
        <f t="array" ref="BB141">IF(B141="","",SUMPRODUCT(($D$1:$AB$4=$BB$4)*$D141:$AB141))</f>
        <v/>
      </c>
      <c r="BC141" s="15" t="str">
        <f t="shared" si="65"/>
        <v/>
      </c>
      <c r="BD141" s="2" t="str" cm="1">
        <f t="array" ref="BD141">IF(B141="","",SUMPRODUCT(($D$1:$AB$4=$BD$4)*$D141:$AB141))</f>
        <v/>
      </c>
      <c r="BE141" s="15" t="str">
        <f t="shared" si="66"/>
        <v/>
      </c>
      <c r="BF141" s="2" t="str" cm="1">
        <f t="array" ref="BF141">IF(B141="","",SUMPRODUCT(($D$1:$AB$4=$BF$4)*$D141:$AB141))</f>
        <v/>
      </c>
      <c r="BG141" s="15" t="str">
        <f t="shared" si="67"/>
        <v/>
      </c>
      <c r="BH141" s="2" t="str" cm="1">
        <f t="array" ref="BH141">IF(B141="","",SUMPRODUCT(($D$1:$AB$4=$BH$4)*$D141:$AB141))</f>
        <v/>
      </c>
      <c r="BI141" s="15" t="str">
        <f t="shared" si="68"/>
        <v/>
      </c>
      <c r="BJ141" s="2" t="str" cm="1">
        <f t="array" ref="BJ141">IF(B141="","",SUMPRODUCT(($D$1:$AB$4=$BJ$4)*$D141:$AB141))</f>
        <v/>
      </c>
      <c r="BK141" s="15" t="str">
        <f t="shared" si="69"/>
        <v/>
      </c>
      <c r="BL141" s="2" t="str" cm="1">
        <f t="array" ref="BL141">IF(B141="","",SUMPRODUCT(($D$1:$AB$4=$BL$4)*$D141:$AB141))</f>
        <v/>
      </c>
      <c r="BM141" s="15" t="str">
        <f t="shared" si="70"/>
        <v/>
      </c>
      <c r="BN141" s="2" t="str" cm="1">
        <f t="array" ref="BN141">IF(B141="","",SUMPRODUCT(($D$1:$AB$4=$BN$4)*$D141:$AB141))</f>
        <v/>
      </c>
      <c r="BO141" s="15" t="str">
        <f t="shared" si="71"/>
        <v/>
      </c>
      <c r="BP141" s="2" t="str" cm="1">
        <f t="array" ref="BP141">IF(B141="","",SUMPRODUCT(($D$1:$AB$4=$BP$4)*$D141:$AB141))</f>
        <v/>
      </c>
      <c r="BQ141" s="15" t="str">
        <f t="shared" si="72"/>
        <v/>
      </c>
      <c r="BR141" s="2" t="str" cm="1">
        <f t="array" ref="BR141">IF(B141="","",SUMPRODUCT(($D$1:$AB$4=$BR$4)*$D141:$AB141))</f>
        <v/>
      </c>
      <c r="BS141" s="15" t="str">
        <f t="shared" si="73"/>
        <v/>
      </c>
      <c r="BT141" s="2" t="str" cm="1">
        <f t="array" ref="BT141">IF(B141="","",SUMPRODUCT(($D$1:$AB$4=$BT$4)*$D141:$AB141))</f>
        <v/>
      </c>
      <c r="BU141" s="15" t="str">
        <f t="shared" si="74"/>
        <v/>
      </c>
      <c r="BV141" s="2" t="str" cm="1">
        <f t="array" ref="BV141">IF(B141="","",SUMPRODUCT(($D$1:$AB$4=$BV$4)*$D141:$AB141))</f>
        <v/>
      </c>
      <c r="BW141" s="15" t="str">
        <f t="shared" si="75"/>
        <v/>
      </c>
      <c r="BX141" s="2" t="str" cm="1">
        <f t="array" ref="BX141">IF(B141="","",SUMPRODUCT(($D$1:$AB$4=$BX$4)*$D141:$AB141))</f>
        <v/>
      </c>
      <c r="BY141" s="15" t="str">
        <f t="shared" si="76"/>
        <v/>
      </c>
      <c r="BZ141" s="2" t="str" cm="1">
        <f t="array" ref="BZ141">IF(B141="","",SUMPRODUCT(($D$1:$AB$4=$BZ$4)*$D141:$AB141))</f>
        <v/>
      </c>
      <c r="CA141" s="15" t="str">
        <f t="shared" si="77"/>
        <v/>
      </c>
      <c r="CB141" s="2" t="str" cm="1">
        <f t="array" ref="CB141">IF(B141="","",SUMPRODUCT(($D$1:$AB$4=$CB$4)*$D141:$AB141))</f>
        <v/>
      </c>
      <c r="CC141" s="15" t="str">
        <f t="shared" si="78"/>
        <v/>
      </c>
      <c r="CD141" s="2" t="str" cm="1">
        <f t="array" ref="CD141">IF(B141="","",SUMPRODUCT(($D$1:$AB$4=$CD$4)*$D141:$AB141))</f>
        <v/>
      </c>
      <c r="CE141" s="15" t="str">
        <f t="shared" si="79"/>
        <v/>
      </c>
      <c r="CF141" s="2" t="str" cm="1">
        <f t="array" ref="CF141">IF(B141="","",SUMPRODUCT(($D$1:$AB$4=$CF$4)*$D141:$AB141))</f>
        <v/>
      </c>
      <c r="CG141" s="15" t="str">
        <f t="shared" si="80"/>
        <v/>
      </c>
      <c r="CH141" s="2" t="str" cm="1">
        <f t="array" ref="CH141">IF(B141="","",SUMPRODUCT(($D$1:$AB$4=$CH$4)*$D141:$AB141))</f>
        <v/>
      </c>
      <c r="CI141" s="15" t="str">
        <f t="shared" si="81"/>
        <v/>
      </c>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row>
    <row r="142" spans="1:127" s="3" customFormat="1" ht="15.75" thickBot="1">
      <c r="A142" s="7">
        <v>137</v>
      </c>
      <c r="B142" s="1"/>
      <c r="D142" s="99"/>
      <c r="E142" s="100"/>
      <c r="F142" s="100"/>
      <c r="G142" s="100"/>
      <c r="H142" s="100"/>
      <c r="I142" s="101"/>
      <c r="J142" s="104"/>
      <c r="K142" s="105"/>
      <c r="L142" s="105"/>
      <c r="M142" s="105"/>
      <c r="N142" s="105"/>
      <c r="O142" s="106"/>
      <c r="P142" s="109"/>
      <c r="Q142" s="110"/>
      <c r="R142" s="110"/>
      <c r="S142" s="110"/>
      <c r="T142" s="110"/>
      <c r="U142" s="111"/>
      <c r="V142" s="115"/>
      <c r="W142" s="116"/>
      <c r="X142" s="116"/>
      <c r="Y142" s="116"/>
      <c r="Z142" s="116"/>
      <c r="AA142" s="116"/>
      <c r="AB142" s="170"/>
      <c r="AC142" s="171" t="str">
        <f t="shared" si="55"/>
        <v/>
      </c>
      <c r="AD142" s="172" t="str">
        <f t="shared" si="56"/>
        <v/>
      </c>
      <c r="AE142" s="4"/>
      <c r="AF142" s="4"/>
      <c r="AG142" s="4"/>
      <c r="AH142" s="4"/>
      <c r="AI142" s="4"/>
      <c r="AJ142" s="4"/>
      <c r="AK142" s="4"/>
      <c r="AL142" s="2" t="str" cm="1">
        <f t="array" ref="AL142">IF(B142="","",SUMPRODUCT(($D$1:$AB$4=$AL$4)*D142:AB142))</f>
        <v/>
      </c>
      <c r="AM142" s="15" t="str">
        <f t="shared" si="57"/>
        <v/>
      </c>
      <c r="AN142" s="2" t="str" cm="1">
        <f t="array" ref="AN142">IF(B142="","",SUMPRODUCT(($D$1:$AB$4=$AN$4)*D142:AB142))</f>
        <v/>
      </c>
      <c r="AO142" s="15" t="str">
        <f t="shared" si="58"/>
        <v/>
      </c>
      <c r="AP142" s="2" t="str" cm="1">
        <f t="array" ref="AP142">IF(B142="","",SUMPRODUCT(($D$1:$AB$4=$AP$4)*D142:AB142))</f>
        <v/>
      </c>
      <c r="AQ142" s="15" t="str">
        <f t="shared" si="59"/>
        <v/>
      </c>
      <c r="AR142" s="2" t="str" cm="1">
        <f t="array" ref="AR142">IF(B142="","",SUMPRODUCT(($D$1:$AB$4=$AR$4)*D142:AB142))</f>
        <v/>
      </c>
      <c r="AS142" s="15" t="str">
        <f t="shared" si="60"/>
        <v/>
      </c>
      <c r="AT142" s="2" t="str" cm="1">
        <f t="array" ref="AT142">IF(B142="","",SUMPRODUCT(($D$1:$AB$4=$AT$4)*$D142:$AB142))</f>
        <v/>
      </c>
      <c r="AU142" s="15" t="str">
        <f t="shared" si="61"/>
        <v/>
      </c>
      <c r="AV142" s="2" t="str" cm="1">
        <f t="array" ref="AV142">IF(B142="","",SUMPRODUCT(($D$1:$AB$4=$AV$4)*$D142:$AB142))</f>
        <v/>
      </c>
      <c r="AW142" s="15" t="str">
        <f t="shared" si="62"/>
        <v/>
      </c>
      <c r="AX142" s="2" t="str" cm="1">
        <f t="array" ref="AX142">IF(B142="","",SUMPRODUCT(($D$1:$AB$4=$AX$4)*$D142:$AB142))</f>
        <v/>
      </c>
      <c r="AY142" s="15" t="str">
        <f t="shared" si="63"/>
        <v/>
      </c>
      <c r="AZ142" s="2" t="str" cm="1">
        <f t="array" ref="AZ142">IF(B142="","",SUMPRODUCT(($D$1:$AB$4=$AZ$4)*$D142:$AB142))</f>
        <v/>
      </c>
      <c r="BA142" s="15" t="str">
        <f t="shared" si="64"/>
        <v/>
      </c>
      <c r="BB142" s="2" t="str" cm="1">
        <f t="array" ref="BB142">IF(B142="","",SUMPRODUCT(($D$1:$AB$4=$BB$4)*$D142:$AB142))</f>
        <v/>
      </c>
      <c r="BC142" s="15" t="str">
        <f t="shared" si="65"/>
        <v/>
      </c>
      <c r="BD142" s="2" t="str" cm="1">
        <f t="array" ref="BD142">IF(B142="","",SUMPRODUCT(($D$1:$AB$4=$BD$4)*$D142:$AB142))</f>
        <v/>
      </c>
      <c r="BE142" s="15" t="str">
        <f t="shared" si="66"/>
        <v/>
      </c>
      <c r="BF142" s="2" t="str" cm="1">
        <f t="array" ref="BF142">IF(B142="","",SUMPRODUCT(($D$1:$AB$4=$BF$4)*$D142:$AB142))</f>
        <v/>
      </c>
      <c r="BG142" s="15" t="str">
        <f t="shared" si="67"/>
        <v/>
      </c>
      <c r="BH142" s="2" t="str" cm="1">
        <f t="array" ref="BH142">IF(B142="","",SUMPRODUCT(($D$1:$AB$4=$BH$4)*$D142:$AB142))</f>
        <v/>
      </c>
      <c r="BI142" s="15" t="str">
        <f t="shared" si="68"/>
        <v/>
      </c>
      <c r="BJ142" s="2" t="str" cm="1">
        <f t="array" ref="BJ142">IF(B142="","",SUMPRODUCT(($D$1:$AB$4=$BJ$4)*$D142:$AB142))</f>
        <v/>
      </c>
      <c r="BK142" s="15" t="str">
        <f t="shared" si="69"/>
        <v/>
      </c>
      <c r="BL142" s="2" t="str" cm="1">
        <f t="array" ref="BL142">IF(B142="","",SUMPRODUCT(($D$1:$AB$4=$BL$4)*$D142:$AB142))</f>
        <v/>
      </c>
      <c r="BM142" s="15" t="str">
        <f t="shared" si="70"/>
        <v/>
      </c>
      <c r="BN142" s="2" t="str" cm="1">
        <f t="array" ref="BN142">IF(B142="","",SUMPRODUCT(($D$1:$AB$4=$BN$4)*$D142:$AB142))</f>
        <v/>
      </c>
      <c r="BO142" s="15" t="str">
        <f t="shared" si="71"/>
        <v/>
      </c>
      <c r="BP142" s="2" t="str" cm="1">
        <f t="array" ref="BP142">IF(B142="","",SUMPRODUCT(($D$1:$AB$4=$BP$4)*$D142:$AB142))</f>
        <v/>
      </c>
      <c r="BQ142" s="15" t="str">
        <f t="shared" si="72"/>
        <v/>
      </c>
      <c r="BR142" s="2" t="str" cm="1">
        <f t="array" ref="BR142">IF(B142="","",SUMPRODUCT(($D$1:$AB$4=$BR$4)*$D142:$AB142))</f>
        <v/>
      </c>
      <c r="BS142" s="15" t="str">
        <f t="shared" si="73"/>
        <v/>
      </c>
      <c r="BT142" s="2" t="str" cm="1">
        <f t="array" ref="BT142">IF(B142="","",SUMPRODUCT(($D$1:$AB$4=$BT$4)*$D142:$AB142))</f>
        <v/>
      </c>
      <c r="BU142" s="15" t="str">
        <f t="shared" si="74"/>
        <v/>
      </c>
      <c r="BV142" s="2" t="str" cm="1">
        <f t="array" ref="BV142">IF(B142="","",SUMPRODUCT(($D$1:$AB$4=$BV$4)*$D142:$AB142))</f>
        <v/>
      </c>
      <c r="BW142" s="15" t="str">
        <f t="shared" si="75"/>
        <v/>
      </c>
      <c r="BX142" s="2" t="str" cm="1">
        <f t="array" ref="BX142">IF(B142="","",SUMPRODUCT(($D$1:$AB$4=$BX$4)*$D142:$AB142))</f>
        <v/>
      </c>
      <c r="BY142" s="15" t="str">
        <f t="shared" si="76"/>
        <v/>
      </c>
      <c r="BZ142" s="2" t="str" cm="1">
        <f t="array" ref="BZ142">IF(B142="","",SUMPRODUCT(($D$1:$AB$4=$BZ$4)*$D142:$AB142))</f>
        <v/>
      </c>
      <c r="CA142" s="15" t="str">
        <f t="shared" si="77"/>
        <v/>
      </c>
      <c r="CB142" s="2" t="str" cm="1">
        <f t="array" ref="CB142">IF(B142="","",SUMPRODUCT(($D$1:$AB$4=$CB$4)*$D142:$AB142))</f>
        <v/>
      </c>
      <c r="CC142" s="15" t="str">
        <f t="shared" si="78"/>
        <v/>
      </c>
      <c r="CD142" s="2" t="str" cm="1">
        <f t="array" ref="CD142">IF(B142="","",SUMPRODUCT(($D$1:$AB$4=$CD$4)*$D142:$AB142))</f>
        <v/>
      </c>
      <c r="CE142" s="15" t="str">
        <f t="shared" si="79"/>
        <v/>
      </c>
      <c r="CF142" s="2" t="str" cm="1">
        <f t="array" ref="CF142">IF(B142="","",SUMPRODUCT(($D$1:$AB$4=$CF$4)*$D142:$AB142))</f>
        <v/>
      </c>
      <c r="CG142" s="15" t="str">
        <f t="shared" si="80"/>
        <v/>
      </c>
      <c r="CH142" s="2" t="str" cm="1">
        <f t="array" ref="CH142">IF(B142="","",SUMPRODUCT(($D$1:$AB$4=$CH$4)*$D142:$AB142))</f>
        <v/>
      </c>
      <c r="CI142" s="15" t="str">
        <f t="shared" si="81"/>
        <v/>
      </c>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row>
    <row r="143" spans="1:127" s="3" customFormat="1" ht="15.75" thickBot="1">
      <c r="A143" s="7">
        <v>138</v>
      </c>
      <c r="B143" s="1"/>
      <c r="D143" s="99"/>
      <c r="E143" s="100"/>
      <c r="F143" s="100"/>
      <c r="G143" s="100"/>
      <c r="H143" s="100"/>
      <c r="I143" s="101"/>
      <c r="J143" s="104"/>
      <c r="K143" s="105"/>
      <c r="L143" s="105"/>
      <c r="M143" s="105"/>
      <c r="N143" s="105"/>
      <c r="O143" s="106"/>
      <c r="P143" s="109"/>
      <c r="Q143" s="110"/>
      <c r="R143" s="110"/>
      <c r="S143" s="110"/>
      <c r="T143" s="110"/>
      <c r="U143" s="111"/>
      <c r="V143" s="115"/>
      <c r="W143" s="116"/>
      <c r="X143" s="116"/>
      <c r="Y143" s="116"/>
      <c r="Z143" s="116"/>
      <c r="AA143" s="116"/>
      <c r="AB143" s="170"/>
      <c r="AC143" s="171" t="str">
        <f t="shared" si="55"/>
        <v/>
      </c>
      <c r="AD143" s="172" t="str">
        <f t="shared" si="56"/>
        <v/>
      </c>
      <c r="AE143" s="4"/>
      <c r="AF143" s="4"/>
      <c r="AG143" s="4"/>
      <c r="AH143" s="4"/>
      <c r="AI143" s="4"/>
      <c r="AJ143" s="4"/>
      <c r="AK143" s="4"/>
      <c r="AL143" s="2" t="str" cm="1">
        <f t="array" ref="AL143">IF(B143="","",SUMPRODUCT(($D$1:$AB$4=$AL$4)*D143:AB143))</f>
        <v/>
      </c>
      <c r="AM143" s="15" t="str">
        <f t="shared" si="57"/>
        <v/>
      </c>
      <c r="AN143" s="2" t="str" cm="1">
        <f t="array" ref="AN143">IF(B143="","",SUMPRODUCT(($D$1:$AB$4=$AN$4)*D143:AB143))</f>
        <v/>
      </c>
      <c r="AO143" s="15" t="str">
        <f t="shared" si="58"/>
        <v/>
      </c>
      <c r="AP143" s="2" t="str" cm="1">
        <f t="array" ref="AP143">IF(B143="","",SUMPRODUCT(($D$1:$AB$4=$AP$4)*D143:AB143))</f>
        <v/>
      </c>
      <c r="AQ143" s="15" t="str">
        <f t="shared" si="59"/>
        <v/>
      </c>
      <c r="AR143" s="2" t="str" cm="1">
        <f t="array" ref="AR143">IF(B143="","",SUMPRODUCT(($D$1:$AB$4=$AR$4)*D143:AB143))</f>
        <v/>
      </c>
      <c r="AS143" s="15" t="str">
        <f t="shared" si="60"/>
        <v/>
      </c>
      <c r="AT143" s="2" t="str" cm="1">
        <f t="array" ref="AT143">IF(B143="","",SUMPRODUCT(($D$1:$AB$4=$AT$4)*$D143:$AB143))</f>
        <v/>
      </c>
      <c r="AU143" s="15" t="str">
        <f t="shared" si="61"/>
        <v/>
      </c>
      <c r="AV143" s="2" t="str" cm="1">
        <f t="array" ref="AV143">IF(B143="","",SUMPRODUCT(($D$1:$AB$4=$AV$4)*$D143:$AB143))</f>
        <v/>
      </c>
      <c r="AW143" s="15" t="str">
        <f t="shared" si="62"/>
        <v/>
      </c>
      <c r="AX143" s="2" t="str" cm="1">
        <f t="array" ref="AX143">IF(B143="","",SUMPRODUCT(($D$1:$AB$4=$AX$4)*$D143:$AB143))</f>
        <v/>
      </c>
      <c r="AY143" s="15" t="str">
        <f t="shared" si="63"/>
        <v/>
      </c>
      <c r="AZ143" s="2" t="str" cm="1">
        <f t="array" ref="AZ143">IF(B143="","",SUMPRODUCT(($D$1:$AB$4=$AZ$4)*$D143:$AB143))</f>
        <v/>
      </c>
      <c r="BA143" s="15" t="str">
        <f t="shared" si="64"/>
        <v/>
      </c>
      <c r="BB143" s="2" t="str" cm="1">
        <f t="array" ref="BB143">IF(B143="","",SUMPRODUCT(($D$1:$AB$4=$BB$4)*$D143:$AB143))</f>
        <v/>
      </c>
      <c r="BC143" s="15" t="str">
        <f t="shared" si="65"/>
        <v/>
      </c>
      <c r="BD143" s="2" t="str" cm="1">
        <f t="array" ref="BD143">IF(B143="","",SUMPRODUCT(($D$1:$AB$4=$BD$4)*$D143:$AB143))</f>
        <v/>
      </c>
      <c r="BE143" s="15" t="str">
        <f t="shared" si="66"/>
        <v/>
      </c>
      <c r="BF143" s="2" t="str" cm="1">
        <f t="array" ref="BF143">IF(B143="","",SUMPRODUCT(($D$1:$AB$4=$BF$4)*$D143:$AB143))</f>
        <v/>
      </c>
      <c r="BG143" s="15" t="str">
        <f t="shared" si="67"/>
        <v/>
      </c>
      <c r="BH143" s="2" t="str" cm="1">
        <f t="array" ref="BH143">IF(B143="","",SUMPRODUCT(($D$1:$AB$4=$BH$4)*$D143:$AB143))</f>
        <v/>
      </c>
      <c r="BI143" s="15" t="str">
        <f t="shared" si="68"/>
        <v/>
      </c>
      <c r="BJ143" s="2" t="str" cm="1">
        <f t="array" ref="BJ143">IF(B143="","",SUMPRODUCT(($D$1:$AB$4=$BJ$4)*$D143:$AB143))</f>
        <v/>
      </c>
      <c r="BK143" s="15" t="str">
        <f t="shared" si="69"/>
        <v/>
      </c>
      <c r="BL143" s="2" t="str" cm="1">
        <f t="array" ref="BL143">IF(B143="","",SUMPRODUCT(($D$1:$AB$4=$BL$4)*$D143:$AB143))</f>
        <v/>
      </c>
      <c r="BM143" s="15" t="str">
        <f t="shared" si="70"/>
        <v/>
      </c>
      <c r="BN143" s="2" t="str" cm="1">
        <f t="array" ref="BN143">IF(B143="","",SUMPRODUCT(($D$1:$AB$4=$BN$4)*$D143:$AB143))</f>
        <v/>
      </c>
      <c r="BO143" s="15" t="str">
        <f t="shared" si="71"/>
        <v/>
      </c>
      <c r="BP143" s="2" t="str" cm="1">
        <f t="array" ref="BP143">IF(B143="","",SUMPRODUCT(($D$1:$AB$4=$BP$4)*$D143:$AB143))</f>
        <v/>
      </c>
      <c r="BQ143" s="15" t="str">
        <f t="shared" si="72"/>
        <v/>
      </c>
      <c r="BR143" s="2" t="str" cm="1">
        <f t="array" ref="BR143">IF(B143="","",SUMPRODUCT(($D$1:$AB$4=$BR$4)*$D143:$AB143))</f>
        <v/>
      </c>
      <c r="BS143" s="15" t="str">
        <f t="shared" si="73"/>
        <v/>
      </c>
      <c r="BT143" s="2" t="str" cm="1">
        <f t="array" ref="BT143">IF(B143="","",SUMPRODUCT(($D$1:$AB$4=$BT$4)*$D143:$AB143))</f>
        <v/>
      </c>
      <c r="BU143" s="15" t="str">
        <f t="shared" si="74"/>
        <v/>
      </c>
      <c r="BV143" s="2" t="str" cm="1">
        <f t="array" ref="BV143">IF(B143="","",SUMPRODUCT(($D$1:$AB$4=$BV$4)*$D143:$AB143))</f>
        <v/>
      </c>
      <c r="BW143" s="15" t="str">
        <f t="shared" si="75"/>
        <v/>
      </c>
      <c r="BX143" s="2" t="str" cm="1">
        <f t="array" ref="BX143">IF(B143="","",SUMPRODUCT(($D$1:$AB$4=$BX$4)*$D143:$AB143))</f>
        <v/>
      </c>
      <c r="BY143" s="15" t="str">
        <f t="shared" si="76"/>
        <v/>
      </c>
      <c r="BZ143" s="2" t="str" cm="1">
        <f t="array" ref="BZ143">IF(B143="","",SUMPRODUCT(($D$1:$AB$4=$BZ$4)*$D143:$AB143))</f>
        <v/>
      </c>
      <c r="CA143" s="15" t="str">
        <f t="shared" si="77"/>
        <v/>
      </c>
      <c r="CB143" s="2" t="str" cm="1">
        <f t="array" ref="CB143">IF(B143="","",SUMPRODUCT(($D$1:$AB$4=$CB$4)*$D143:$AB143))</f>
        <v/>
      </c>
      <c r="CC143" s="15" t="str">
        <f t="shared" si="78"/>
        <v/>
      </c>
      <c r="CD143" s="2" t="str" cm="1">
        <f t="array" ref="CD143">IF(B143="","",SUMPRODUCT(($D$1:$AB$4=$CD$4)*$D143:$AB143))</f>
        <v/>
      </c>
      <c r="CE143" s="15" t="str">
        <f t="shared" si="79"/>
        <v/>
      </c>
      <c r="CF143" s="2" t="str" cm="1">
        <f t="array" ref="CF143">IF(B143="","",SUMPRODUCT(($D$1:$AB$4=$CF$4)*$D143:$AB143))</f>
        <v/>
      </c>
      <c r="CG143" s="15" t="str">
        <f t="shared" si="80"/>
        <v/>
      </c>
      <c r="CH143" s="2" t="str" cm="1">
        <f t="array" ref="CH143">IF(B143="","",SUMPRODUCT(($D$1:$AB$4=$CH$4)*$D143:$AB143))</f>
        <v/>
      </c>
      <c r="CI143" s="15" t="str">
        <f t="shared" si="81"/>
        <v/>
      </c>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row>
    <row r="144" spans="1:127" s="3" customFormat="1" ht="15.75" thickBot="1">
      <c r="A144" s="7">
        <v>139</v>
      </c>
      <c r="B144" s="1"/>
      <c r="D144" s="99"/>
      <c r="E144" s="100"/>
      <c r="F144" s="100"/>
      <c r="G144" s="100"/>
      <c r="H144" s="100"/>
      <c r="I144" s="101"/>
      <c r="J144" s="104"/>
      <c r="K144" s="105"/>
      <c r="L144" s="105"/>
      <c r="M144" s="105"/>
      <c r="N144" s="105"/>
      <c r="O144" s="106"/>
      <c r="P144" s="109"/>
      <c r="Q144" s="110"/>
      <c r="R144" s="110"/>
      <c r="S144" s="110"/>
      <c r="T144" s="110"/>
      <c r="U144" s="111"/>
      <c r="V144" s="115"/>
      <c r="W144" s="116"/>
      <c r="X144" s="116"/>
      <c r="Y144" s="116"/>
      <c r="Z144" s="116"/>
      <c r="AA144" s="116"/>
      <c r="AB144" s="170"/>
      <c r="AC144" s="171" t="str">
        <f t="shared" si="55"/>
        <v/>
      </c>
      <c r="AD144" s="172" t="str">
        <f t="shared" si="56"/>
        <v/>
      </c>
      <c r="AE144" s="4"/>
      <c r="AF144" s="4"/>
      <c r="AG144" s="4"/>
      <c r="AH144" s="4"/>
      <c r="AI144" s="4"/>
      <c r="AJ144" s="4"/>
      <c r="AK144" s="4"/>
      <c r="AL144" s="2" t="str" cm="1">
        <f t="array" ref="AL144">IF(B144="","",SUMPRODUCT(($D$1:$AB$4=$AL$4)*D144:AB144))</f>
        <v/>
      </c>
      <c r="AM144" s="15" t="str">
        <f t="shared" si="57"/>
        <v/>
      </c>
      <c r="AN144" s="2" t="str" cm="1">
        <f t="array" ref="AN144">IF(B144="","",SUMPRODUCT(($D$1:$AB$4=$AN$4)*D144:AB144))</f>
        <v/>
      </c>
      <c r="AO144" s="15" t="str">
        <f t="shared" si="58"/>
        <v/>
      </c>
      <c r="AP144" s="2" t="str" cm="1">
        <f t="array" ref="AP144">IF(B144="","",SUMPRODUCT(($D$1:$AB$4=$AP$4)*D144:AB144))</f>
        <v/>
      </c>
      <c r="AQ144" s="15" t="str">
        <f t="shared" si="59"/>
        <v/>
      </c>
      <c r="AR144" s="2" t="str" cm="1">
        <f t="array" ref="AR144">IF(B144="","",SUMPRODUCT(($D$1:$AB$4=$AR$4)*D144:AB144))</f>
        <v/>
      </c>
      <c r="AS144" s="15" t="str">
        <f t="shared" si="60"/>
        <v/>
      </c>
      <c r="AT144" s="2" t="str" cm="1">
        <f t="array" ref="AT144">IF(B144="","",SUMPRODUCT(($D$1:$AB$4=$AT$4)*$D144:$AB144))</f>
        <v/>
      </c>
      <c r="AU144" s="15" t="str">
        <f t="shared" si="61"/>
        <v/>
      </c>
      <c r="AV144" s="2" t="str" cm="1">
        <f t="array" ref="AV144">IF(B144="","",SUMPRODUCT(($D$1:$AB$4=$AV$4)*$D144:$AB144))</f>
        <v/>
      </c>
      <c r="AW144" s="15" t="str">
        <f t="shared" si="62"/>
        <v/>
      </c>
      <c r="AX144" s="2" t="str" cm="1">
        <f t="array" ref="AX144">IF(B144="","",SUMPRODUCT(($D$1:$AB$4=$AX$4)*$D144:$AB144))</f>
        <v/>
      </c>
      <c r="AY144" s="15" t="str">
        <f t="shared" si="63"/>
        <v/>
      </c>
      <c r="AZ144" s="2" t="str" cm="1">
        <f t="array" ref="AZ144">IF(B144="","",SUMPRODUCT(($D$1:$AB$4=$AZ$4)*$D144:$AB144))</f>
        <v/>
      </c>
      <c r="BA144" s="15" t="str">
        <f t="shared" si="64"/>
        <v/>
      </c>
      <c r="BB144" s="2" t="str" cm="1">
        <f t="array" ref="BB144">IF(B144="","",SUMPRODUCT(($D$1:$AB$4=$BB$4)*$D144:$AB144))</f>
        <v/>
      </c>
      <c r="BC144" s="15" t="str">
        <f t="shared" si="65"/>
        <v/>
      </c>
      <c r="BD144" s="2" t="str" cm="1">
        <f t="array" ref="BD144">IF(B144="","",SUMPRODUCT(($D$1:$AB$4=$BD$4)*$D144:$AB144))</f>
        <v/>
      </c>
      <c r="BE144" s="15" t="str">
        <f t="shared" si="66"/>
        <v/>
      </c>
      <c r="BF144" s="2" t="str" cm="1">
        <f t="array" ref="BF144">IF(B144="","",SUMPRODUCT(($D$1:$AB$4=$BF$4)*$D144:$AB144))</f>
        <v/>
      </c>
      <c r="BG144" s="15" t="str">
        <f t="shared" si="67"/>
        <v/>
      </c>
      <c r="BH144" s="2" t="str" cm="1">
        <f t="array" ref="BH144">IF(B144="","",SUMPRODUCT(($D$1:$AB$4=$BH$4)*$D144:$AB144))</f>
        <v/>
      </c>
      <c r="BI144" s="15" t="str">
        <f t="shared" si="68"/>
        <v/>
      </c>
      <c r="BJ144" s="2" t="str" cm="1">
        <f t="array" ref="BJ144">IF(B144="","",SUMPRODUCT(($D$1:$AB$4=$BJ$4)*$D144:$AB144))</f>
        <v/>
      </c>
      <c r="BK144" s="15" t="str">
        <f t="shared" si="69"/>
        <v/>
      </c>
      <c r="BL144" s="2" t="str" cm="1">
        <f t="array" ref="BL144">IF(B144="","",SUMPRODUCT(($D$1:$AB$4=$BL$4)*$D144:$AB144))</f>
        <v/>
      </c>
      <c r="BM144" s="15" t="str">
        <f t="shared" si="70"/>
        <v/>
      </c>
      <c r="BN144" s="2" t="str" cm="1">
        <f t="array" ref="BN144">IF(B144="","",SUMPRODUCT(($D$1:$AB$4=$BN$4)*$D144:$AB144))</f>
        <v/>
      </c>
      <c r="BO144" s="15" t="str">
        <f t="shared" si="71"/>
        <v/>
      </c>
      <c r="BP144" s="2" t="str" cm="1">
        <f t="array" ref="BP144">IF(B144="","",SUMPRODUCT(($D$1:$AB$4=$BP$4)*$D144:$AB144))</f>
        <v/>
      </c>
      <c r="BQ144" s="15" t="str">
        <f t="shared" si="72"/>
        <v/>
      </c>
      <c r="BR144" s="2" t="str" cm="1">
        <f t="array" ref="BR144">IF(B144="","",SUMPRODUCT(($D$1:$AB$4=$BR$4)*$D144:$AB144))</f>
        <v/>
      </c>
      <c r="BS144" s="15" t="str">
        <f t="shared" si="73"/>
        <v/>
      </c>
      <c r="BT144" s="2" t="str" cm="1">
        <f t="array" ref="BT144">IF(B144="","",SUMPRODUCT(($D$1:$AB$4=$BT$4)*$D144:$AB144))</f>
        <v/>
      </c>
      <c r="BU144" s="15" t="str">
        <f t="shared" si="74"/>
        <v/>
      </c>
      <c r="BV144" s="2" t="str" cm="1">
        <f t="array" ref="BV144">IF(B144="","",SUMPRODUCT(($D$1:$AB$4=$BV$4)*$D144:$AB144))</f>
        <v/>
      </c>
      <c r="BW144" s="15" t="str">
        <f t="shared" si="75"/>
        <v/>
      </c>
      <c r="BX144" s="2" t="str" cm="1">
        <f t="array" ref="BX144">IF(B144="","",SUMPRODUCT(($D$1:$AB$4=$BX$4)*$D144:$AB144))</f>
        <v/>
      </c>
      <c r="BY144" s="15" t="str">
        <f t="shared" si="76"/>
        <v/>
      </c>
      <c r="BZ144" s="2" t="str" cm="1">
        <f t="array" ref="BZ144">IF(B144="","",SUMPRODUCT(($D$1:$AB$4=$BZ$4)*$D144:$AB144))</f>
        <v/>
      </c>
      <c r="CA144" s="15" t="str">
        <f t="shared" si="77"/>
        <v/>
      </c>
      <c r="CB144" s="2" t="str" cm="1">
        <f t="array" ref="CB144">IF(B144="","",SUMPRODUCT(($D$1:$AB$4=$CB$4)*$D144:$AB144))</f>
        <v/>
      </c>
      <c r="CC144" s="15" t="str">
        <f t="shared" si="78"/>
        <v/>
      </c>
      <c r="CD144" s="2" t="str" cm="1">
        <f t="array" ref="CD144">IF(B144="","",SUMPRODUCT(($D$1:$AB$4=$CD$4)*$D144:$AB144))</f>
        <v/>
      </c>
      <c r="CE144" s="15" t="str">
        <f t="shared" si="79"/>
        <v/>
      </c>
      <c r="CF144" s="2" t="str" cm="1">
        <f t="array" ref="CF144">IF(B144="","",SUMPRODUCT(($D$1:$AB$4=$CF$4)*$D144:$AB144))</f>
        <v/>
      </c>
      <c r="CG144" s="15" t="str">
        <f t="shared" si="80"/>
        <v/>
      </c>
      <c r="CH144" s="2" t="str" cm="1">
        <f t="array" ref="CH144">IF(B144="","",SUMPRODUCT(($D$1:$AB$4=$CH$4)*$D144:$AB144))</f>
        <v/>
      </c>
      <c r="CI144" s="15" t="str">
        <f t="shared" si="81"/>
        <v/>
      </c>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row>
    <row r="145" spans="1:127" s="3" customFormat="1" ht="15.75" thickBot="1">
      <c r="A145" s="7">
        <v>140</v>
      </c>
      <c r="B145" s="1"/>
      <c r="D145" s="99"/>
      <c r="E145" s="100"/>
      <c r="F145" s="100"/>
      <c r="G145" s="100"/>
      <c r="H145" s="100"/>
      <c r="I145" s="101"/>
      <c r="J145" s="104"/>
      <c r="K145" s="105"/>
      <c r="L145" s="105"/>
      <c r="M145" s="105"/>
      <c r="N145" s="105"/>
      <c r="O145" s="106"/>
      <c r="P145" s="109"/>
      <c r="Q145" s="110"/>
      <c r="R145" s="110"/>
      <c r="S145" s="110"/>
      <c r="T145" s="110"/>
      <c r="U145" s="111"/>
      <c r="V145" s="115"/>
      <c r="W145" s="116"/>
      <c r="X145" s="116"/>
      <c r="Y145" s="116"/>
      <c r="Z145" s="116"/>
      <c r="AA145" s="116"/>
      <c r="AB145" s="170"/>
      <c r="AC145" s="171" t="str">
        <f t="shared" si="55"/>
        <v/>
      </c>
      <c r="AD145" s="172" t="str">
        <f t="shared" si="56"/>
        <v/>
      </c>
      <c r="AE145" s="4"/>
      <c r="AF145" s="4"/>
      <c r="AG145" s="4"/>
      <c r="AH145" s="4"/>
      <c r="AI145" s="4"/>
      <c r="AJ145" s="4"/>
      <c r="AK145" s="4"/>
      <c r="AL145" s="2" t="str" cm="1">
        <f t="array" ref="AL145">IF(B145="","",SUMPRODUCT(($D$1:$AB$4=$AL$4)*D145:AB145))</f>
        <v/>
      </c>
      <c r="AM145" s="15" t="str">
        <f t="shared" si="57"/>
        <v/>
      </c>
      <c r="AN145" s="2" t="str" cm="1">
        <f t="array" ref="AN145">IF(B145="","",SUMPRODUCT(($D$1:$AB$4=$AN$4)*D145:AB145))</f>
        <v/>
      </c>
      <c r="AO145" s="15" t="str">
        <f t="shared" si="58"/>
        <v/>
      </c>
      <c r="AP145" s="2" t="str" cm="1">
        <f t="array" ref="AP145">IF(B145="","",SUMPRODUCT(($D$1:$AB$4=$AP$4)*D145:AB145))</f>
        <v/>
      </c>
      <c r="AQ145" s="15" t="str">
        <f t="shared" si="59"/>
        <v/>
      </c>
      <c r="AR145" s="2" t="str" cm="1">
        <f t="array" ref="AR145">IF(B145="","",SUMPRODUCT(($D$1:$AB$4=$AR$4)*D145:AB145))</f>
        <v/>
      </c>
      <c r="AS145" s="15" t="str">
        <f t="shared" si="60"/>
        <v/>
      </c>
      <c r="AT145" s="2" t="str" cm="1">
        <f t="array" ref="AT145">IF(B145="","",SUMPRODUCT(($D$1:$AB$4=$AT$4)*$D145:$AB145))</f>
        <v/>
      </c>
      <c r="AU145" s="15" t="str">
        <f t="shared" si="61"/>
        <v/>
      </c>
      <c r="AV145" s="2" t="str" cm="1">
        <f t="array" ref="AV145">IF(B145="","",SUMPRODUCT(($D$1:$AB$4=$AV$4)*$D145:$AB145))</f>
        <v/>
      </c>
      <c r="AW145" s="15" t="str">
        <f t="shared" si="62"/>
        <v/>
      </c>
      <c r="AX145" s="2" t="str" cm="1">
        <f t="array" ref="AX145">IF(B145="","",SUMPRODUCT(($D$1:$AB$4=$AX$4)*$D145:$AB145))</f>
        <v/>
      </c>
      <c r="AY145" s="15" t="str">
        <f t="shared" si="63"/>
        <v/>
      </c>
      <c r="AZ145" s="2" t="str" cm="1">
        <f t="array" ref="AZ145">IF(B145="","",SUMPRODUCT(($D$1:$AB$4=$AZ$4)*$D145:$AB145))</f>
        <v/>
      </c>
      <c r="BA145" s="15" t="str">
        <f t="shared" si="64"/>
        <v/>
      </c>
      <c r="BB145" s="2" t="str" cm="1">
        <f t="array" ref="BB145">IF(B145="","",SUMPRODUCT(($D$1:$AB$4=$BB$4)*$D145:$AB145))</f>
        <v/>
      </c>
      <c r="BC145" s="15" t="str">
        <f t="shared" si="65"/>
        <v/>
      </c>
      <c r="BD145" s="2" t="str" cm="1">
        <f t="array" ref="BD145">IF(B145="","",SUMPRODUCT(($D$1:$AB$4=$BD$4)*$D145:$AB145))</f>
        <v/>
      </c>
      <c r="BE145" s="15" t="str">
        <f t="shared" si="66"/>
        <v/>
      </c>
      <c r="BF145" s="2" t="str" cm="1">
        <f t="array" ref="BF145">IF(B145="","",SUMPRODUCT(($D$1:$AB$4=$BF$4)*$D145:$AB145))</f>
        <v/>
      </c>
      <c r="BG145" s="15" t="str">
        <f t="shared" si="67"/>
        <v/>
      </c>
      <c r="BH145" s="2" t="str" cm="1">
        <f t="array" ref="BH145">IF(B145="","",SUMPRODUCT(($D$1:$AB$4=$BH$4)*$D145:$AB145))</f>
        <v/>
      </c>
      <c r="BI145" s="15" t="str">
        <f t="shared" si="68"/>
        <v/>
      </c>
      <c r="BJ145" s="2" t="str" cm="1">
        <f t="array" ref="BJ145">IF(B145="","",SUMPRODUCT(($D$1:$AB$4=$BJ$4)*$D145:$AB145))</f>
        <v/>
      </c>
      <c r="BK145" s="15" t="str">
        <f t="shared" si="69"/>
        <v/>
      </c>
      <c r="BL145" s="2" t="str" cm="1">
        <f t="array" ref="BL145">IF(B145="","",SUMPRODUCT(($D$1:$AB$4=$BL$4)*$D145:$AB145))</f>
        <v/>
      </c>
      <c r="BM145" s="15" t="str">
        <f t="shared" si="70"/>
        <v/>
      </c>
      <c r="BN145" s="2" t="str" cm="1">
        <f t="array" ref="BN145">IF(B145="","",SUMPRODUCT(($D$1:$AB$4=$BN$4)*$D145:$AB145))</f>
        <v/>
      </c>
      <c r="BO145" s="15" t="str">
        <f t="shared" si="71"/>
        <v/>
      </c>
      <c r="BP145" s="2" t="str" cm="1">
        <f t="array" ref="BP145">IF(B145="","",SUMPRODUCT(($D$1:$AB$4=$BP$4)*$D145:$AB145))</f>
        <v/>
      </c>
      <c r="BQ145" s="15" t="str">
        <f t="shared" si="72"/>
        <v/>
      </c>
      <c r="BR145" s="2" t="str" cm="1">
        <f t="array" ref="BR145">IF(B145="","",SUMPRODUCT(($D$1:$AB$4=$BR$4)*$D145:$AB145))</f>
        <v/>
      </c>
      <c r="BS145" s="15" t="str">
        <f t="shared" si="73"/>
        <v/>
      </c>
      <c r="BT145" s="2" t="str" cm="1">
        <f t="array" ref="BT145">IF(B145="","",SUMPRODUCT(($D$1:$AB$4=$BT$4)*$D145:$AB145))</f>
        <v/>
      </c>
      <c r="BU145" s="15" t="str">
        <f t="shared" si="74"/>
        <v/>
      </c>
      <c r="BV145" s="2" t="str" cm="1">
        <f t="array" ref="BV145">IF(B145="","",SUMPRODUCT(($D$1:$AB$4=$BV$4)*$D145:$AB145))</f>
        <v/>
      </c>
      <c r="BW145" s="15" t="str">
        <f t="shared" si="75"/>
        <v/>
      </c>
      <c r="BX145" s="2" t="str" cm="1">
        <f t="array" ref="BX145">IF(B145="","",SUMPRODUCT(($D$1:$AB$4=$BX$4)*$D145:$AB145))</f>
        <v/>
      </c>
      <c r="BY145" s="15" t="str">
        <f t="shared" si="76"/>
        <v/>
      </c>
      <c r="BZ145" s="2" t="str" cm="1">
        <f t="array" ref="BZ145">IF(B145="","",SUMPRODUCT(($D$1:$AB$4=$BZ$4)*$D145:$AB145))</f>
        <v/>
      </c>
      <c r="CA145" s="15" t="str">
        <f t="shared" si="77"/>
        <v/>
      </c>
      <c r="CB145" s="2" t="str" cm="1">
        <f t="array" ref="CB145">IF(B145="","",SUMPRODUCT(($D$1:$AB$4=$CB$4)*$D145:$AB145))</f>
        <v/>
      </c>
      <c r="CC145" s="15" t="str">
        <f t="shared" si="78"/>
        <v/>
      </c>
      <c r="CD145" s="2" t="str" cm="1">
        <f t="array" ref="CD145">IF(B145="","",SUMPRODUCT(($D$1:$AB$4=$CD$4)*$D145:$AB145))</f>
        <v/>
      </c>
      <c r="CE145" s="15" t="str">
        <f t="shared" si="79"/>
        <v/>
      </c>
      <c r="CF145" s="2" t="str" cm="1">
        <f t="array" ref="CF145">IF(B145="","",SUMPRODUCT(($D$1:$AB$4=$CF$4)*$D145:$AB145))</f>
        <v/>
      </c>
      <c r="CG145" s="15" t="str">
        <f t="shared" si="80"/>
        <v/>
      </c>
      <c r="CH145" s="2" t="str" cm="1">
        <f t="array" ref="CH145">IF(B145="","",SUMPRODUCT(($D$1:$AB$4=$CH$4)*$D145:$AB145))</f>
        <v/>
      </c>
      <c r="CI145" s="15" t="str">
        <f t="shared" si="81"/>
        <v/>
      </c>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row>
    <row r="146" spans="1:127" s="3" customFormat="1" ht="15.75" thickBot="1">
      <c r="A146" s="7">
        <v>141</v>
      </c>
      <c r="B146" s="1"/>
      <c r="D146" s="99"/>
      <c r="E146" s="100"/>
      <c r="F146" s="100"/>
      <c r="G146" s="100"/>
      <c r="H146" s="100"/>
      <c r="I146" s="101"/>
      <c r="J146" s="104"/>
      <c r="K146" s="105"/>
      <c r="L146" s="105"/>
      <c r="M146" s="105"/>
      <c r="N146" s="105"/>
      <c r="O146" s="106"/>
      <c r="P146" s="109"/>
      <c r="Q146" s="110"/>
      <c r="R146" s="110"/>
      <c r="S146" s="110"/>
      <c r="T146" s="110"/>
      <c r="U146" s="111"/>
      <c r="V146" s="115"/>
      <c r="W146" s="116"/>
      <c r="X146" s="116"/>
      <c r="Y146" s="116"/>
      <c r="Z146" s="116"/>
      <c r="AA146" s="116"/>
      <c r="AB146" s="170"/>
      <c r="AC146" s="171" t="str">
        <f t="shared" si="55"/>
        <v/>
      </c>
      <c r="AD146" s="172" t="str">
        <f t="shared" si="56"/>
        <v/>
      </c>
      <c r="AE146" s="4"/>
      <c r="AF146" s="4"/>
      <c r="AG146" s="4"/>
      <c r="AH146" s="4"/>
      <c r="AI146" s="4"/>
      <c r="AJ146" s="4"/>
      <c r="AK146" s="4"/>
      <c r="AL146" s="2" t="str" cm="1">
        <f t="array" ref="AL146">IF(B146="","",SUMPRODUCT(($D$1:$AB$4=$AL$4)*D146:AB146))</f>
        <v/>
      </c>
      <c r="AM146" s="15" t="str">
        <f t="shared" si="57"/>
        <v/>
      </c>
      <c r="AN146" s="2" t="str" cm="1">
        <f t="array" ref="AN146">IF(B146="","",SUMPRODUCT(($D$1:$AB$4=$AN$4)*D146:AB146))</f>
        <v/>
      </c>
      <c r="AO146" s="15" t="str">
        <f t="shared" si="58"/>
        <v/>
      </c>
      <c r="AP146" s="2" t="str" cm="1">
        <f t="array" ref="AP146">IF(B146="","",SUMPRODUCT(($D$1:$AB$4=$AP$4)*D146:AB146))</f>
        <v/>
      </c>
      <c r="AQ146" s="15" t="str">
        <f t="shared" si="59"/>
        <v/>
      </c>
      <c r="AR146" s="2" t="str" cm="1">
        <f t="array" ref="AR146">IF(B146="","",SUMPRODUCT(($D$1:$AB$4=$AR$4)*D146:AB146))</f>
        <v/>
      </c>
      <c r="AS146" s="15" t="str">
        <f t="shared" si="60"/>
        <v/>
      </c>
      <c r="AT146" s="2" t="str" cm="1">
        <f t="array" ref="AT146">IF(B146="","",SUMPRODUCT(($D$1:$AB$4=$AT$4)*$D146:$AB146))</f>
        <v/>
      </c>
      <c r="AU146" s="15" t="str">
        <f t="shared" si="61"/>
        <v/>
      </c>
      <c r="AV146" s="2" t="str" cm="1">
        <f t="array" ref="AV146">IF(B146="","",SUMPRODUCT(($D$1:$AB$4=$AV$4)*$D146:$AB146))</f>
        <v/>
      </c>
      <c r="AW146" s="15" t="str">
        <f t="shared" si="62"/>
        <v/>
      </c>
      <c r="AX146" s="2" t="str" cm="1">
        <f t="array" ref="AX146">IF(B146="","",SUMPRODUCT(($D$1:$AB$4=$AX$4)*$D146:$AB146))</f>
        <v/>
      </c>
      <c r="AY146" s="15" t="str">
        <f t="shared" si="63"/>
        <v/>
      </c>
      <c r="AZ146" s="2" t="str" cm="1">
        <f t="array" ref="AZ146">IF(B146="","",SUMPRODUCT(($D$1:$AB$4=$AZ$4)*$D146:$AB146))</f>
        <v/>
      </c>
      <c r="BA146" s="15" t="str">
        <f t="shared" si="64"/>
        <v/>
      </c>
      <c r="BB146" s="2" t="str" cm="1">
        <f t="array" ref="BB146">IF(B146="","",SUMPRODUCT(($D$1:$AB$4=$BB$4)*$D146:$AB146))</f>
        <v/>
      </c>
      <c r="BC146" s="15" t="str">
        <f t="shared" si="65"/>
        <v/>
      </c>
      <c r="BD146" s="2" t="str" cm="1">
        <f t="array" ref="BD146">IF(B146="","",SUMPRODUCT(($D$1:$AB$4=$BD$4)*$D146:$AB146))</f>
        <v/>
      </c>
      <c r="BE146" s="15" t="str">
        <f t="shared" si="66"/>
        <v/>
      </c>
      <c r="BF146" s="2" t="str" cm="1">
        <f t="array" ref="BF146">IF(B146="","",SUMPRODUCT(($D$1:$AB$4=$BF$4)*$D146:$AB146))</f>
        <v/>
      </c>
      <c r="BG146" s="15" t="str">
        <f t="shared" si="67"/>
        <v/>
      </c>
      <c r="BH146" s="2" t="str" cm="1">
        <f t="array" ref="BH146">IF(B146="","",SUMPRODUCT(($D$1:$AB$4=$BH$4)*$D146:$AB146))</f>
        <v/>
      </c>
      <c r="BI146" s="15" t="str">
        <f t="shared" si="68"/>
        <v/>
      </c>
      <c r="BJ146" s="2" t="str" cm="1">
        <f t="array" ref="BJ146">IF(B146="","",SUMPRODUCT(($D$1:$AB$4=$BJ$4)*$D146:$AB146))</f>
        <v/>
      </c>
      <c r="BK146" s="15" t="str">
        <f t="shared" si="69"/>
        <v/>
      </c>
      <c r="BL146" s="2" t="str" cm="1">
        <f t="array" ref="BL146">IF(B146="","",SUMPRODUCT(($D$1:$AB$4=$BL$4)*$D146:$AB146))</f>
        <v/>
      </c>
      <c r="BM146" s="15" t="str">
        <f t="shared" si="70"/>
        <v/>
      </c>
      <c r="BN146" s="2" t="str" cm="1">
        <f t="array" ref="BN146">IF(B146="","",SUMPRODUCT(($D$1:$AB$4=$BN$4)*$D146:$AB146))</f>
        <v/>
      </c>
      <c r="BO146" s="15" t="str">
        <f t="shared" si="71"/>
        <v/>
      </c>
      <c r="BP146" s="2" t="str" cm="1">
        <f t="array" ref="BP146">IF(B146="","",SUMPRODUCT(($D$1:$AB$4=$BP$4)*$D146:$AB146))</f>
        <v/>
      </c>
      <c r="BQ146" s="15" t="str">
        <f t="shared" si="72"/>
        <v/>
      </c>
      <c r="BR146" s="2" t="str" cm="1">
        <f t="array" ref="BR146">IF(B146="","",SUMPRODUCT(($D$1:$AB$4=$BR$4)*$D146:$AB146))</f>
        <v/>
      </c>
      <c r="BS146" s="15" t="str">
        <f t="shared" si="73"/>
        <v/>
      </c>
      <c r="BT146" s="2" t="str" cm="1">
        <f t="array" ref="BT146">IF(B146="","",SUMPRODUCT(($D$1:$AB$4=$BT$4)*$D146:$AB146))</f>
        <v/>
      </c>
      <c r="BU146" s="15" t="str">
        <f t="shared" si="74"/>
        <v/>
      </c>
      <c r="BV146" s="2" t="str" cm="1">
        <f t="array" ref="BV146">IF(B146="","",SUMPRODUCT(($D$1:$AB$4=$BV$4)*$D146:$AB146))</f>
        <v/>
      </c>
      <c r="BW146" s="15" t="str">
        <f t="shared" si="75"/>
        <v/>
      </c>
      <c r="BX146" s="2" t="str" cm="1">
        <f t="array" ref="BX146">IF(B146="","",SUMPRODUCT(($D$1:$AB$4=$BX$4)*$D146:$AB146))</f>
        <v/>
      </c>
      <c r="BY146" s="15" t="str">
        <f t="shared" si="76"/>
        <v/>
      </c>
      <c r="BZ146" s="2" t="str" cm="1">
        <f t="array" ref="BZ146">IF(B146="","",SUMPRODUCT(($D$1:$AB$4=$BZ$4)*$D146:$AB146))</f>
        <v/>
      </c>
      <c r="CA146" s="15" t="str">
        <f t="shared" si="77"/>
        <v/>
      </c>
      <c r="CB146" s="2" t="str" cm="1">
        <f t="array" ref="CB146">IF(B146="","",SUMPRODUCT(($D$1:$AB$4=$CB$4)*$D146:$AB146))</f>
        <v/>
      </c>
      <c r="CC146" s="15" t="str">
        <f t="shared" si="78"/>
        <v/>
      </c>
      <c r="CD146" s="2" t="str" cm="1">
        <f t="array" ref="CD146">IF(B146="","",SUMPRODUCT(($D$1:$AB$4=$CD$4)*$D146:$AB146))</f>
        <v/>
      </c>
      <c r="CE146" s="15" t="str">
        <f t="shared" si="79"/>
        <v/>
      </c>
      <c r="CF146" s="2" t="str" cm="1">
        <f t="array" ref="CF146">IF(B146="","",SUMPRODUCT(($D$1:$AB$4=$CF$4)*$D146:$AB146))</f>
        <v/>
      </c>
      <c r="CG146" s="15" t="str">
        <f t="shared" si="80"/>
        <v/>
      </c>
      <c r="CH146" s="2" t="str" cm="1">
        <f t="array" ref="CH146">IF(B146="","",SUMPRODUCT(($D$1:$AB$4=$CH$4)*$D146:$AB146))</f>
        <v/>
      </c>
      <c r="CI146" s="15" t="str">
        <f t="shared" si="81"/>
        <v/>
      </c>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row>
    <row r="147" spans="1:127" s="3" customFormat="1" ht="15.75" thickBot="1">
      <c r="A147" s="7">
        <v>142</v>
      </c>
      <c r="B147" s="1"/>
      <c r="D147" s="99"/>
      <c r="E147" s="100"/>
      <c r="F147" s="100"/>
      <c r="G147" s="100"/>
      <c r="H147" s="100"/>
      <c r="I147" s="101"/>
      <c r="J147" s="104"/>
      <c r="K147" s="105"/>
      <c r="L147" s="105"/>
      <c r="M147" s="105"/>
      <c r="N147" s="105"/>
      <c r="O147" s="106"/>
      <c r="P147" s="109"/>
      <c r="Q147" s="110"/>
      <c r="R147" s="110"/>
      <c r="S147" s="110"/>
      <c r="T147" s="110"/>
      <c r="U147" s="111"/>
      <c r="V147" s="115"/>
      <c r="W147" s="116"/>
      <c r="X147" s="116"/>
      <c r="Y147" s="116"/>
      <c r="Z147" s="116"/>
      <c r="AA147" s="116"/>
      <c r="AB147" s="170"/>
      <c r="AC147" s="171" t="str">
        <f t="shared" si="55"/>
        <v/>
      </c>
      <c r="AD147" s="172" t="str">
        <f t="shared" si="56"/>
        <v/>
      </c>
      <c r="AE147" s="4"/>
      <c r="AF147" s="4"/>
      <c r="AG147" s="4"/>
      <c r="AH147" s="4"/>
      <c r="AI147" s="4"/>
      <c r="AJ147" s="4"/>
      <c r="AK147" s="4"/>
      <c r="AL147" s="2" t="str" cm="1">
        <f t="array" ref="AL147">IF(B147="","",SUMPRODUCT(($D$1:$AB$4=$AL$4)*D147:AB147))</f>
        <v/>
      </c>
      <c r="AM147" s="15" t="str">
        <f t="shared" si="57"/>
        <v/>
      </c>
      <c r="AN147" s="2" t="str" cm="1">
        <f t="array" ref="AN147">IF(B147="","",SUMPRODUCT(($D$1:$AB$4=$AN$4)*D147:AB147))</f>
        <v/>
      </c>
      <c r="AO147" s="15" t="str">
        <f t="shared" si="58"/>
        <v/>
      </c>
      <c r="AP147" s="2" t="str" cm="1">
        <f t="array" ref="AP147">IF(B147="","",SUMPRODUCT(($D$1:$AB$4=$AP$4)*D147:AB147))</f>
        <v/>
      </c>
      <c r="AQ147" s="15" t="str">
        <f t="shared" si="59"/>
        <v/>
      </c>
      <c r="AR147" s="2" t="str" cm="1">
        <f t="array" ref="AR147">IF(B147="","",SUMPRODUCT(($D$1:$AB$4=$AR$4)*D147:AB147))</f>
        <v/>
      </c>
      <c r="AS147" s="15" t="str">
        <f t="shared" si="60"/>
        <v/>
      </c>
      <c r="AT147" s="2" t="str" cm="1">
        <f t="array" ref="AT147">IF(B147="","",SUMPRODUCT(($D$1:$AB$4=$AT$4)*$D147:$AB147))</f>
        <v/>
      </c>
      <c r="AU147" s="15" t="str">
        <f t="shared" si="61"/>
        <v/>
      </c>
      <c r="AV147" s="2" t="str" cm="1">
        <f t="array" ref="AV147">IF(B147="","",SUMPRODUCT(($D$1:$AB$4=$AV$4)*$D147:$AB147))</f>
        <v/>
      </c>
      <c r="AW147" s="15" t="str">
        <f t="shared" si="62"/>
        <v/>
      </c>
      <c r="AX147" s="2" t="str" cm="1">
        <f t="array" ref="AX147">IF(B147="","",SUMPRODUCT(($D$1:$AB$4=$AX$4)*$D147:$AB147))</f>
        <v/>
      </c>
      <c r="AY147" s="15" t="str">
        <f t="shared" si="63"/>
        <v/>
      </c>
      <c r="AZ147" s="2" t="str" cm="1">
        <f t="array" ref="AZ147">IF(B147="","",SUMPRODUCT(($D$1:$AB$4=$AZ$4)*$D147:$AB147))</f>
        <v/>
      </c>
      <c r="BA147" s="15" t="str">
        <f t="shared" si="64"/>
        <v/>
      </c>
      <c r="BB147" s="2" t="str" cm="1">
        <f t="array" ref="BB147">IF(B147="","",SUMPRODUCT(($D$1:$AB$4=$BB$4)*$D147:$AB147))</f>
        <v/>
      </c>
      <c r="BC147" s="15" t="str">
        <f t="shared" si="65"/>
        <v/>
      </c>
      <c r="BD147" s="2" t="str" cm="1">
        <f t="array" ref="BD147">IF(B147="","",SUMPRODUCT(($D$1:$AB$4=$BD$4)*$D147:$AB147))</f>
        <v/>
      </c>
      <c r="BE147" s="15" t="str">
        <f t="shared" si="66"/>
        <v/>
      </c>
      <c r="BF147" s="2" t="str" cm="1">
        <f t="array" ref="BF147">IF(B147="","",SUMPRODUCT(($D$1:$AB$4=$BF$4)*$D147:$AB147))</f>
        <v/>
      </c>
      <c r="BG147" s="15" t="str">
        <f t="shared" si="67"/>
        <v/>
      </c>
      <c r="BH147" s="2" t="str" cm="1">
        <f t="array" ref="BH147">IF(B147="","",SUMPRODUCT(($D$1:$AB$4=$BH$4)*$D147:$AB147))</f>
        <v/>
      </c>
      <c r="BI147" s="15" t="str">
        <f t="shared" si="68"/>
        <v/>
      </c>
      <c r="BJ147" s="2" t="str" cm="1">
        <f t="array" ref="BJ147">IF(B147="","",SUMPRODUCT(($D$1:$AB$4=$BJ$4)*$D147:$AB147))</f>
        <v/>
      </c>
      <c r="BK147" s="15" t="str">
        <f t="shared" si="69"/>
        <v/>
      </c>
      <c r="BL147" s="2" t="str" cm="1">
        <f t="array" ref="BL147">IF(B147="","",SUMPRODUCT(($D$1:$AB$4=$BL$4)*$D147:$AB147))</f>
        <v/>
      </c>
      <c r="BM147" s="15" t="str">
        <f t="shared" si="70"/>
        <v/>
      </c>
      <c r="BN147" s="2" t="str" cm="1">
        <f t="array" ref="BN147">IF(B147="","",SUMPRODUCT(($D$1:$AB$4=$BN$4)*$D147:$AB147))</f>
        <v/>
      </c>
      <c r="BO147" s="15" t="str">
        <f t="shared" si="71"/>
        <v/>
      </c>
      <c r="BP147" s="2" t="str" cm="1">
        <f t="array" ref="BP147">IF(B147="","",SUMPRODUCT(($D$1:$AB$4=$BP$4)*$D147:$AB147))</f>
        <v/>
      </c>
      <c r="BQ147" s="15" t="str">
        <f t="shared" si="72"/>
        <v/>
      </c>
      <c r="BR147" s="2" t="str" cm="1">
        <f t="array" ref="BR147">IF(B147="","",SUMPRODUCT(($D$1:$AB$4=$BR$4)*$D147:$AB147))</f>
        <v/>
      </c>
      <c r="BS147" s="15" t="str">
        <f t="shared" si="73"/>
        <v/>
      </c>
      <c r="BT147" s="2" t="str" cm="1">
        <f t="array" ref="BT147">IF(B147="","",SUMPRODUCT(($D$1:$AB$4=$BT$4)*$D147:$AB147))</f>
        <v/>
      </c>
      <c r="BU147" s="15" t="str">
        <f t="shared" si="74"/>
        <v/>
      </c>
      <c r="BV147" s="2" t="str" cm="1">
        <f t="array" ref="BV147">IF(B147="","",SUMPRODUCT(($D$1:$AB$4=$BV$4)*$D147:$AB147))</f>
        <v/>
      </c>
      <c r="BW147" s="15" t="str">
        <f t="shared" si="75"/>
        <v/>
      </c>
      <c r="BX147" s="2" t="str" cm="1">
        <f t="array" ref="BX147">IF(B147="","",SUMPRODUCT(($D$1:$AB$4=$BX$4)*$D147:$AB147))</f>
        <v/>
      </c>
      <c r="BY147" s="15" t="str">
        <f t="shared" si="76"/>
        <v/>
      </c>
      <c r="BZ147" s="2" t="str" cm="1">
        <f t="array" ref="BZ147">IF(B147="","",SUMPRODUCT(($D$1:$AB$4=$BZ$4)*$D147:$AB147))</f>
        <v/>
      </c>
      <c r="CA147" s="15" t="str">
        <f t="shared" si="77"/>
        <v/>
      </c>
      <c r="CB147" s="2" t="str" cm="1">
        <f t="array" ref="CB147">IF(B147="","",SUMPRODUCT(($D$1:$AB$4=$CB$4)*$D147:$AB147))</f>
        <v/>
      </c>
      <c r="CC147" s="15" t="str">
        <f t="shared" si="78"/>
        <v/>
      </c>
      <c r="CD147" s="2" t="str" cm="1">
        <f t="array" ref="CD147">IF(B147="","",SUMPRODUCT(($D$1:$AB$4=$CD$4)*$D147:$AB147))</f>
        <v/>
      </c>
      <c r="CE147" s="15" t="str">
        <f t="shared" si="79"/>
        <v/>
      </c>
      <c r="CF147" s="2" t="str" cm="1">
        <f t="array" ref="CF147">IF(B147="","",SUMPRODUCT(($D$1:$AB$4=$CF$4)*$D147:$AB147))</f>
        <v/>
      </c>
      <c r="CG147" s="15" t="str">
        <f t="shared" si="80"/>
        <v/>
      </c>
      <c r="CH147" s="2" t="str" cm="1">
        <f t="array" ref="CH147">IF(B147="","",SUMPRODUCT(($D$1:$AB$4=$CH$4)*$D147:$AB147))</f>
        <v/>
      </c>
      <c r="CI147" s="15" t="str">
        <f t="shared" si="81"/>
        <v/>
      </c>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row>
    <row r="148" spans="1:127" s="3" customFormat="1" ht="15.75" thickBot="1">
      <c r="A148" s="7">
        <v>143</v>
      </c>
      <c r="B148" s="1"/>
      <c r="D148" s="99"/>
      <c r="E148" s="100"/>
      <c r="F148" s="100"/>
      <c r="G148" s="100"/>
      <c r="H148" s="100"/>
      <c r="I148" s="101"/>
      <c r="J148" s="104"/>
      <c r="K148" s="105"/>
      <c r="L148" s="105"/>
      <c r="M148" s="105"/>
      <c r="N148" s="105"/>
      <c r="O148" s="106"/>
      <c r="P148" s="109"/>
      <c r="Q148" s="110"/>
      <c r="R148" s="110"/>
      <c r="S148" s="110"/>
      <c r="T148" s="110"/>
      <c r="U148" s="111"/>
      <c r="V148" s="115"/>
      <c r="W148" s="116"/>
      <c r="X148" s="116"/>
      <c r="Y148" s="116"/>
      <c r="Z148" s="116"/>
      <c r="AA148" s="116"/>
      <c r="AB148" s="170"/>
      <c r="AC148" s="171" t="str">
        <f t="shared" si="55"/>
        <v/>
      </c>
      <c r="AD148" s="172" t="str">
        <f t="shared" si="56"/>
        <v/>
      </c>
      <c r="AE148" s="4"/>
      <c r="AF148" s="4"/>
      <c r="AG148" s="4"/>
      <c r="AH148" s="4"/>
      <c r="AI148" s="4"/>
      <c r="AJ148" s="4"/>
      <c r="AK148" s="4"/>
      <c r="AL148" s="2" t="str" cm="1">
        <f t="array" ref="AL148">IF(B148="","",SUMPRODUCT(($D$1:$AB$4=$AL$4)*D148:AB148))</f>
        <v/>
      </c>
      <c r="AM148" s="15" t="str">
        <f t="shared" si="57"/>
        <v/>
      </c>
      <c r="AN148" s="2" t="str" cm="1">
        <f t="array" ref="AN148">IF(B148="","",SUMPRODUCT(($D$1:$AB$4=$AN$4)*D148:AB148))</f>
        <v/>
      </c>
      <c r="AO148" s="15" t="str">
        <f t="shared" si="58"/>
        <v/>
      </c>
      <c r="AP148" s="2" t="str" cm="1">
        <f t="array" ref="AP148">IF(B148="","",SUMPRODUCT(($D$1:$AB$4=$AP$4)*D148:AB148))</f>
        <v/>
      </c>
      <c r="AQ148" s="15" t="str">
        <f t="shared" si="59"/>
        <v/>
      </c>
      <c r="AR148" s="2" t="str" cm="1">
        <f t="array" ref="AR148">IF(B148="","",SUMPRODUCT(($D$1:$AB$4=$AR$4)*D148:AB148))</f>
        <v/>
      </c>
      <c r="AS148" s="15" t="str">
        <f t="shared" si="60"/>
        <v/>
      </c>
      <c r="AT148" s="2" t="str" cm="1">
        <f t="array" ref="AT148">IF(B148="","",SUMPRODUCT(($D$1:$AB$4=$AT$4)*$D148:$AB148))</f>
        <v/>
      </c>
      <c r="AU148" s="15" t="str">
        <f t="shared" si="61"/>
        <v/>
      </c>
      <c r="AV148" s="2" t="str" cm="1">
        <f t="array" ref="AV148">IF(B148="","",SUMPRODUCT(($D$1:$AB$4=$AV$4)*$D148:$AB148))</f>
        <v/>
      </c>
      <c r="AW148" s="15" t="str">
        <f t="shared" si="62"/>
        <v/>
      </c>
      <c r="AX148" s="2" t="str" cm="1">
        <f t="array" ref="AX148">IF(B148="","",SUMPRODUCT(($D$1:$AB$4=$AX$4)*$D148:$AB148))</f>
        <v/>
      </c>
      <c r="AY148" s="15" t="str">
        <f t="shared" si="63"/>
        <v/>
      </c>
      <c r="AZ148" s="2" t="str" cm="1">
        <f t="array" ref="AZ148">IF(B148="","",SUMPRODUCT(($D$1:$AB$4=$AZ$4)*$D148:$AB148))</f>
        <v/>
      </c>
      <c r="BA148" s="15" t="str">
        <f t="shared" si="64"/>
        <v/>
      </c>
      <c r="BB148" s="2" t="str" cm="1">
        <f t="array" ref="BB148">IF(B148="","",SUMPRODUCT(($D$1:$AB$4=$BB$4)*$D148:$AB148))</f>
        <v/>
      </c>
      <c r="BC148" s="15" t="str">
        <f t="shared" si="65"/>
        <v/>
      </c>
      <c r="BD148" s="2" t="str" cm="1">
        <f t="array" ref="BD148">IF(B148="","",SUMPRODUCT(($D$1:$AB$4=$BD$4)*$D148:$AB148))</f>
        <v/>
      </c>
      <c r="BE148" s="15" t="str">
        <f t="shared" si="66"/>
        <v/>
      </c>
      <c r="BF148" s="2" t="str" cm="1">
        <f t="array" ref="BF148">IF(B148="","",SUMPRODUCT(($D$1:$AB$4=$BF$4)*$D148:$AB148))</f>
        <v/>
      </c>
      <c r="BG148" s="15" t="str">
        <f t="shared" si="67"/>
        <v/>
      </c>
      <c r="BH148" s="2" t="str" cm="1">
        <f t="array" ref="BH148">IF(B148="","",SUMPRODUCT(($D$1:$AB$4=$BH$4)*$D148:$AB148))</f>
        <v/>
      </c>
      <c r="BI148" s="15" t="str">
        <f t="shared" si="68"/>
        <v/>
      </c>
      <c r="BJ148" s="2" t="str" cm="1">
        <f t="array" ref="BJ148">IF(B148="","",SUMPRODUCT(($D$1:$AB$4=$BJ$4)*$D148:$AB148))</f>
        <v/>
      </c>
      <c r="BK148" s="15" t="str">
        <f t="shared" si="69"/>
        <v/>
      </c>
      <c r="BL148" s="2" t="str" cm="1">
        <f t="array" ref="BL148">IF(B148="","",SUMPRODUCT(($D$1:$AB$4=$BL$4)*$D148:$AB148))</f>
        <v/>
      </c>
      <c r="BM148" s="15" t="str">
        <f t="shared" si="70"/>
        <v/>
      </c>
      <c r="BN148" s="2" t="str" cm="1">
        <f t="array" ref="BN148">IF(B148="","",SUMPRODUCT(($D$1:$AB$4=$BN$4)*$D148:$AB148))</f>
        <v/>
      </c>
      <c r="BO148" s="15" t="str">
        <f t="shared" si="71"/>
        <v/>
      </c>
      <c r="BP148" s="2" t="str" cm="1">
        <f t="array" ref="BP148">IF(B148="","",SUMPRODUCT(($D$1:$AB$4=$BP$4)*$D148:$AB148))</f>
        <v/>
      </c>
      <c r="BQ148" s="15" t="str">
        <f t="shared" si="72"/>
        <v/>
      </c>
      <c r="BR148" s="2" t="str" cm="1">
        <f t="array" ref="BR148">IF(B148="","",SUMPRODUCT(($D$1:$AB$4=$BR$4)*$D148:$AB148))</f>
        <v/>
      </c>
      <c r="BS148" s="15" t="str">
        <f t="shared" si="73"/>
        <v/>
      </c>
      <c r="BT148" s="2" t="str" cm="1">
        <f t="array" ref="BT148">IF(B148="","",SUMPRODUCT(($D$1:$AB$4=$BT$4)*$D148:$AB148))</f>
        <v/>
      </c>
      <c r="BU148" s="15" t="str">
        <f t="shared" si="74"/>
        <v/>
      </c>
      <c r="BV148" s="2" t="str" cm="1">
        <f t="array" ref="BV148">IF(B148="","",SUMPRODUCT(($D$1:$AB$4=$BV$4)*$D148:$AB148))</f>
        <v/>
      </c>
      <c r="BW148" s="15" t="str">
        <f t="shared" si="75"/>
        <v/>
      </c>
      <c r="BX148" s="2" t="str" cm="1">
        <f t="array" ref="BX148">IF(B148="","",SUMPRODUCT(($D$1:$AB$4=$BX$4)*$D148:$AB148))</f>
        <v/>
      </c>
      <c r="BY148" s="15" t="str">
        <f t="shared" si="76"/>
        <v/>
      </c>
      <c r="BZ148" s="2" t="str" cm="1">
        <f t="array" ref="BZ148">IF(B148="","",SUMPRODUCT(($D$1:$AB$4=$BZ$4)*$D148:$AB148))</f>
        <v/>
      </c>
      <c r="CA148" s="15" t="str">
        <f t="shared" si="77"/>
        <v/>
      </c>
      <c r="CB148" s="2" t="str" cm="1">
        <f t="array" ref="CB148">IF(B148="","",SUMPRODUCT(($D$1:$AB$4=$CB$4)*$D148:$AB148))</f>
        <v/>
      </c>
      <c r="CC148" s="15" t="str">
        <f t="shared" si="78"/>
        <v/>
      </c>
      <c r="CD148" s="2" t="str" cm="1">
        <f t="array" ref="CD148">IF(B148="","",SUMPRODUCT(($D$1:$AB$4=$CD$4)*$D148:$AB148))</f>
        <v/>
      </c>
      <c r="CE148" s="15" t="str">
        <f t="shared" si="79"/>
        <v/>
      </c>
      <c r="CF148" s="2" t="str" cm="1">
        <f t="array" ref="CF148">IF(B148="","",SUMPRODUCT(($D$1:$AB$4=$CF$4)*$D148:$AB148))</f>
        <v/>
      </c>
      <c r="CG148" s="15" t="str">
        <f t="shared" si="80"/>
        <v/>
      </c>
      <c r="CH148" s="2" t="str" cm="1">
        <f t="array" ref="CH148">IF(B148="","",SUMPRODUCT(($D$1:$AB$4=$CH$4)*$D148:$AB148))</f>
        <v/>
      </c>
      <c r="CI148" s="15" t="str">
        <f t="shared" si="81"/>
        <v/>
      </c>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row>
    <row r="149" spans="1:127" s="3" customFormat="1" ht="15.75" thickBot="1">
      <c r="A149" s="7">
        <v>144</v>
      </c>
      <c r="B149" s="1"/>
      <c r="D149" s="99"/>
      <c r="E149" s="100"/>
      <c r="F149" s="100"/>
      <c r="G149" s="100"/>
      <c r="H149" s="100"/>
      <c r="I149" s="101"/>
      <c r="J149" s="104"/>
      <c r="K149" s="105"/>
      <c r="L149" s="105"/>
      <c r="M149" s="105"/>
      <c r="N149" s="105"/>
      <c r="O149" s="106"/>
      <c r="P149" s="109"/>
      <c r="Q149" s="110"/>
      <c r="R149" s="110"/>
      <c r="S149" s="110"/>
      <c r="T149" s="110"/>
      <c r="U149" s="111"/>
      <c r="V149" s="115"/>
      <c r="W149" s="116"/>
      <c r="X149" s="116"/>
      <c r="Y149" s="116"/>
      <c r="Z149" s="116"/>
      <c r="AA149" s="116"/>
      <c r="AB149" s="170"/>
      <c r="AC149" s="171" t="str">
        <f t="shared" si="55"/>
        <v/>
      </c>
      <c r="AD149" s="172" t="str">
        <f t="shared" si="56"/>
        <v/>
      </c>
      <c r="AE149" s="4"/>
      <c r="AF149" s="4"/>
      <c r="AG149" s="4"/>
      <c r="AH149" s="4"/>
      <c r="AI149" s="4"/>
      <c r="AJ149" s="4"/>
      <c r="AK149" s="4"/>
      <c r="AL149" s="2" t="str" cm="1">
        <f t="array" ref="AL149">IF(B149="","",SUMPRODUCT(($D$1:$AB$4=$AL$4)*D149:AB149))</f>
        <v/>
      </c>
      <c r="AM149" s="15" t="str">
        <f t="shared" si="57"/>
        <v/>
      </c>
      <c r="AN149" s="2" t="str" cm="1">
        <f t="array" ref="AN149">IF(B149="","",SUMPRODUCT(($D$1:$AB$4=$AN$4)*D149:AB149))</f>
        <v/>
      </c>
      <c r="AO149" s="15" t="str">
        <f t="shared" si="58"/>
        <v/>
      </c>
      <c r="AP149" s="2" t="str" cm="1">
        <f t="array" ref="AP149">IF(B149="","",SUMPRODUCT(($D$1:$AB$4=$AP$4)*D149:AB149))</f>
        <v/>
      </c>
      <c r="AQ149" s="15" t="str">
        <f t="shared" si="59"/>
        <v/>
      </c>
      <c r="AR149" s="2" t="str" cm="1">
        <f t="array" ref="AR149">IF(B149="","",SUMPRODUCT(($D$1:$AB$4=$AR$4)*D149:AB149))</f>
        <v/>
      </c>
      <c r="AS149" s="15" t="str">
        <f t="shared" si="60"/>
        <v/>
      </c>
      <c r="AT149" s="2" t="str" cm="1">
        <f t="array" ref="AT149">IF(B149="","",SUMPRODUCT(($D$1:$AB$4=$AT$4)*$D149:$AB149))</f>
        <v/>
      </c>
      <c r="AU149" s="15" t="str">
        <f t="shared" si="61"/>
        <v/>
      </c>
      <c r="AV149" s="2" t="str" cm="1">
        <f t="array" ref="AV149">IF(B149="","",SUMPRODUCT(($D$1:$AB$4=$AV$4)*$D149:$AB149))</f>
        <v/>
      </c>
      <c r="AW149" s="15" t="str">
        <f t="shared" si="62"/>
        <v/>
      </c>
      <c r="AX149" s="2" t="str" cm="1">
        <f t="array" ref="AX149">IF(B149="","",SUMPRODUCT(($D$1:$AB$4=$AX$4)*$D149:$AB149))</f>
        <v/>
      </c>
      <c r="AY149" s="15" t="str">
        <f t="shared" si="63"/>
        <v/>
      </c>
      <c r="AZ149" s="2" t="str" cm="1">
        <f t="array" ref="AZ149">IF(B149="","",SUMPRODUCT(($D$1:$AB$4=$AZ$4)*$D149:$AB149))</f>
        <v/>
      </c>
      <c r="BA149" s="15" t="str">
        <f t="shared" si="64"/>
        <v/>
      </c>
      <c r="BB149" s="2" t="str" cm="1">
        <f t="array" ref="BB149">IF(B149="","",SUMPRODUCT(($D$1:$AB$4=$BB$4)*$D149:$AB149))</f>
        <v/>
      </c>
      <c r="BC149" s="15" t="str">
        <f t="shared" si="65"/>
        <v/>
      </c>
      <c r="BD149" s="2" t="str" cm="1">
        <f t="array" ref="BD149">IF(B149="","",SUMPRODUCT(($D$1:$AB$4=$BD$4)*$D149:$AB149))</f>
        <v/>
      </c>
      <c r="BE149" s="15" t="str">
        <f t="shared" si="66"/>
        <v/>
      </c>
      <c r="BF149" s="2" t="str" cm="1">
        <f t="array" ref="BF149">IF(B149="","",SUMPRODUCT(($D$1:$AB$4=$BF$4)*$D149:$AB149))</f>
        <v/>
      </c>
      <c r="BG149" s="15" t="str">
        <f t="shared" si="67"/>
        <v/>
      </c>
      <c r="BH149" s="2" t="str" cm="1">
        <f t="array" ref="BH149">IF(B149="","",SUMPRODUCT(($D$1:$AB$4=$BH$4)*$D149:$AB149))</f>
        <v/>
      </c>
      <c r="BI149" s="15" t="str">
        <f t="shared" si="68"/>
        <v/>
      </c>
      <c r="BJ149" s="2" t="str" cm="1">
        <f t="array" ref="BJ149">IF(B149="","",SUMPRODUCT(($D$1:$AB$4=$BJ$4)*$D149:$AB149))</f>
        <v/>
      </c>
      <c r="BK149" s="15" t="str">
        <f t="shared" si="69"/>
        <v/>
      </c>
      <c r="BL149" s="2" t="str" cm="1">
        <f t="array" ref="BL149">IF(B149="","",SUMPRODUCT(($D$1:$AB$4=$BL$4)*$D149:$AB149))</f>
        <v/>
      </c>
      <c r="BM149" s="15" t="str">
        <f t="shared" si="70"/>
        <v/>
      </c>
      <c r="BN149" s="2" t="str" cm="1">
        <f t="array" ref="BN149">IF(B149="","",SUMPRODUCT(($D$1:$AB$4=$BN$4)*$D149:$AB149))</f>
        <v/>
      </c>
      <c r="BO149" s="15" t="str">
        <f t="shared" si="71"/>
        <v/>
      </c>
      <c r="BP149" s="2" t="str" cm="1">
        <f t="array" ref="BP149">IF(B149="","",SUMPRODUCT(($D$1:$AB$4=$BP$4)*$D149:$AB149))</f>
        <v/>
      </c>
      <c r="BQ149" s="15" t="str">
        <f t="shared" si="72"/>
        <v/>
      </c>
      <c r="BR149" s="2" t="str" cm="1">
        <f t="array" ref="BR149">IF(B149="","",SUMPRODUCT(($D$1:$AB$4=$BR$4)*$D149:$AB149))</f>
        <v/>
      </c>
      <c r="BS149" s="15" t="str">
        <f t="shared" si="73"/>
        <v/>
      </c>
      <c r="BT149" s="2" t="str" cm="1">
        <f t="array" ref="BT149">IF(B149="","",SUMPRODUCT(($D$1:$AB$4=$BT$4)*$D149:$AB149))</f>
        <v/>
      </c>
      <c r="BU149" s="15" t="str">
        <f t="shared" si="74"/>
        <v/>
      </c>
      <c r="BV149" s="2" t="str" cm="1">
        <f t="array" ref="BV149">IF(B149="","",SUMPRODUCT(($D$1:$AB$4=$BV$4)*$D149:$AB149))</f>
        <v/>
      </c>
      <c r="BW149" s="15" t="str">
        <f t="shared" si="75"/>
        <v/>
      </c>
      <c r="BX149" s="2" t="str" cm="1">
        <f t="array" ref="BX149">IF(B149="","",SUMPRODUCT(($D$1:$AB$4=$BX$4)*$D149:$AB149))</f>
        <v/>
      </c>
      <c r="BY149" s="15" t="str">
        <f t="shared" si="76"/>
        <v/>
      </c>
      <c r="BZ149" s="2" t="str" cm="1">
        <f t="array" ref="BZ149">IF(B149="","",SUMPRODUCT(($D$1:$AB$4=$BZ$4)*$D149:$AB149))</f>
        <v/>
      </c>
      <c r="CA149" s="15" t="str">
        <f t="shared" si="77"/>
        <v/>
      </c>
      <c r="CB149" s="2" t="str" cm="1">
        <f t="array" ref="CB149">IF(B149="","",SUMPRODUCT(($D$1:$AB$4=$CB$4)*$D149:$AB149))</f>
        <v/>
      </c>
      <c r="CC149" s="15" t="str">
        <f t="shared" si="78"/>
        <v/>
      </c>
      <c r="CD149" s="2" t="str" cm="1">
        <f t="array" ref="CD149">IF(B149="","",SUMPRODUCT(($D$1:$AB$4=$CD$4)*$D149:$AB149))</f>
        <v/>
      </c>
      <c r="CE149" s="15" t="str">
        <f t="shared" si="79"/>
        <v/>
      </c>
      <c r="CF149" s="2" t="str" cm="1">
        <f t="array" ref="CF149">IF(B149="","",SUMPRODUCT(($D$1:$AB$4=$CF$4)*$D149:$AB149))</f>
        <v/>
      </c>
      <c r="CG149" s="15" t="str">
        <f t="shared" si="80"/>
        <v/>
      </c>
      <c r="CH149" s="2" t="str" cm="1">
        <f t="array" ref="CH149">IF(B149="","",SUMPRODUCT(($D$1:$AB$4=$CH$4)*$D149:$AB149))</f>
        <v/>
      </c>
      <c r="CI149" s="15" t="str">
        <f t="shared" si="81"/>
        <v/>
      </c>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row>
    <row r="150" spans="1:127" s="3" customFormat="1" ht="15.75" thickBot="1">
      <c r="A150" s="7">
        <v>145</v>
      </c>
      <c r="B150" s="1"/>
      <c r="D150" s="99"/>
      <c r="E150" s="100"/>
      <c r="F150" s="100"/>
      <c r="G150" s="100"/>
      <c r="H150" s="100"/>
      <c r="I150" s="101"/>
      <c r="J150" s="104"/>
      <c r="K150" s="105"/>
      <c r="L150" s="105"/>
      <c r="M150" s="105"/>
      <c r="N150" s="105"/>
      <c r="O150" s="106"/>
      <c r="P150" s="109"/>
      <c r="Q150" s="110"/>
      <c r="R150" s="110"/>
      <c r="S150" s="110"/>
      <c r="T150" s="110"/>
      <c r="U150" s="111"/>
      <c r="V150" s="115"/>
      <c r="W150" s="116"/>
      <c r="X150" s="116"/>
      <c r="Y150" s="116"/>
      <c r="Z150" s="116"/>
      <c r="AA150" s="116"/>
      <c r="AB150" s="170"/>
      <c r="AC150" s="171" t="str">
        <f t="shared" si="55"/>
        <v/>
      </c>
      <c r="AD150" s="172" t="str">
        <f t="shared" si="56"/>
        <v/>
      </c>
      <c r="AE150" s="4"/>
      <c r="AF150" s="4"/>
      <c r="AG150" s="4"/>
      <c r="AH150" s="4"/>
      <c r="AI150" s="4"/>
      <c r="AJ150" s="4"/>
      <c r="AK150" s="4"/>
      <c r="AL150" s="2" t="str" cm="1">
        <f t="array" ref="AL150">IF(B150="","",SUMPRODUCT(($D$1:$AB$4=$AL$4)*D150:AB150))</f>
        <v/>
      </c>
      <c r="AM150" s="15" t="str">
        <f t="shared" si="57"/>
        <v/>
      </c>
      <c r="AN150" s="2" t="str" cm="1">
        <f t="array" ref="AN150">IF(B150="","",SUMPRODUCT(($D$1:$AB$4=$AN$4)*D150:AB150))</f>
        <v/>
      </c>
      <c r="AO150" s="15" t="str">
        <f t="shared" si="58"/>
        <v/>
      </c>
      <c r="AP150" s="2" t="str" cm="1">
        <f t="array" ref="AP150">IF(B150="","",SUMPRODUCT(($D$1:$AB$4=$AP$4)*D150:AB150))</f>
        <v/>
      </c>
      <c r="AQ150" s="15" t="str">
        <f t="shared" si="59"/>
        <v/>
      </c>
      <c r="AR150" s="2" t="str" cm="1">
        <f t="array" ref="AR150">IF(B150="","",SUMPRODUCT(($D$1:$AB$4=$AR$4)*D150:AB150))</f>
        <v/>
      </c>
      <c r="AS150" s="15" t="str">
        <f t="shared" si="60"/>
        <v/>
      </c>
      <c r="AT150" s="2" t="str" cm="1">
        <f t="array" ref="AT150">IF(B150="","",SUMPRODUCT(($D$1:$AB$4=$AT$4)*$D150:$AB150))</f>
        <v/>
      </c>
      <c r="AU150" s="15" t="str">
        <f t="shared" si="61"/>
        <v/>
      </c>
      <c r="AV150" s="2" t="str" cm="1">
        <f t="array" ref="AV150">IF(B150="","",SUMPRODUCT(($D$1:$AB$4=$AV$4)*$D150:$AB150))</f>
        <v/>
      </c>
      <c r="AW150" s="15" t="str">
        <f t="shared" si="62"/>
        <v/>
      </c>
      <c r="AX150" s="2" t="str" cm="1">
        <f t="array" ref="AX150">IF(B150="","",SUMPRODUCT(($D$1:$AB$4=$AX$4)*$D150:$AB150))</f>
        <v/>
      </c>
      <c r="AY150" s="15" t="str">
        <f t="shared" si="63"/>
        <v/>
      </c>
      <c r="AZ150" s="2" t="str" cm="1">
        <f t="array" ref="AZ150">IF(B150="","",SUMPRODUCT(($D$1:$AB$4=$AZ$4)*$D150:$AB150))</f>
        <v/>
      </c>
      <c r="BA150" s="15" t="str">
        <f t="shared" si="64"/>
        <v/>
      </c>
      <c r="BB150" s="2" t="str" cm="1">
        <f t="array" ref="BB150">IF(B150="","",SUMPRODUCT(($D$1:$AB$4=$BB$4)*$D150:$AB150))</f>
        <v/>
      </c>
      <c r="BC150" s="15" t="str">
        <f t="shared" si="65"/>
        <v/>
      </c>
      <c r="BD150" s="2" t="str" cm="1">
        <f t="array" ref="BD150">IF(B150="","",SUMPRODUCT(($D$1:$AB$4=$BD$4)*$D150:$AB150))</f>
        <v/>
      </c>
      <c r="BE150" s="15" t="str">
        <f t="shared" si="66"/>
        <v/>
      </c>
      <c r="BF150" s="2" t="str" cm="1">
        <f t="array" ref="BF150">IF(B150="","",SUMPRODUCT(($D$1:$AB$4=$BF$4)*$D150:$AB150))</f>
        <v/>
      </c>
      <c r="BG150" s="15" t="str">
        <f t="shared" si="67"/>
        <v/>
      </c>
      <c r="BH150" s="2" t="str" cm="1">
        <f t="array" ref="BH150">IF(B150="","",SUMPRODUCT(($D$1:$AB$4=$BH$4)*$D150:$AB150))</f>
        <v/>
      </c>
      <c r="BI150" s="15" t="str">
        <f t="shared" si="68"/>
        <v/>
      </c>
      <c r="BJ150" s="2" t="str" cm="1">
        <f t="array" ref="BJ150">IF(B150="","",SUMPRODUCT(($D$1:$AB$4=$BJ$4)*$D150:$AB150))</f>
        <v/>
      </c>
      <c r="BK150" s="15" t="str">
        <f t="shared" si="69"/>
        <v/>
      </c>
      <c r="BL150" s="2" t="str" cm="1">
        <f t="array" ref="BL150">IF(B150="","",SUMPRODUCT(($D$1:$AB$4=$BL$4)*$D150:$AB150))</f>
        <v/>
      </c>
      <c r="BM150" s="15" t="str">
        <f t="shared" si="70"/>
        <v/>
      </c>
      <c r="BN150" s="2" t="str" cm="1">
        <f t="array" ref="BN150">IF(B150="","",SUMPRODUCT(($D$1:$AB$4=$BN$4)*$D150:$AB150))</f>
        <v/>
      </c>
      <c r="BO150" s="15" t="str">
        <f t="shared" si="71"/>
        <v/>
      </c>
      <c r="BP150" s="2" t="str" cm="1">
        <f t="array" ref="BP150">IF(B150="","",SUMPRODUCT(($D$1:$AB$4=$BP$4)*$D150:$AB150))</f>
        <v/>
      </c>
      <c r="BQ150" s="15" t="str">
        <f t="shared" si="72"/>
        <v/>
      </c>
      <c r="BR150" s="2" t="str" cm="1">
        <f t="array" ref="BR150">IF(B150="","",SUMPRODUCT(($D$1:$AB$4=$BR$4)*$D150:$AB150))</f>
        <v/>
      </c>
      <c r="BS150" s="15" t="str">
        <f t="shared" si="73"/>
        <v/>
      </c>
      <c r="BT150" s="2" t="str" cm="1">
        <f t="array" ref="BT150">IF(B150="","",SUMPRODUCT(($D$1:$AB$4=$BT$4)*$D150:$AB150))</f>
        <v/>
      </c>
      <c r="BU150" s="15" t="str">
        <f t="shared" si="74"/>
        <v/>
      </c>
      <c r="BV150" s="2" t="str" cm="1">
        <f t="array" ref="BV150">IF(B150="","",SUMPRODUCT(($D$1:$AB$4=$BV$4)*$D150:$AB150))</f>
        <v/>
      </c>
      <c r="BW150" s="15" t="str">
        <f t="shared" si="75"/>
        <v/>
      </c>
      <c r="BX150" s="2" t="str" cm="1">
        <f t="array" ref="BX150">IF(B150="","",SUMPRODUCT(($D$1:$AB$4=$BX$4)*$D150:$AB150))</f>
        <v/>
      </c>
      <c r="BY150" s="15" t="str">
        <f t="shared" si="76"/>
        <v/>
      </c>
      <c r="BZ150" s="2" t="str" cm="1">
        <f t="array" ref="BZ150">IF(B150="","",SUMPRODUCT(($D$1:$AB$4=$BZ$4)*$D150:$AB150))</f>
        <v/>
      </c>
      <c r="CA150" s="15" t="str">
        <f t="shared" si="77"/>
        <v/>
      </c>
      <c r="CB150" s="2" t="str" cm="1">
        <f t="array" ref="CB150">IF(B150="","",SUMPRODUCT(($D$1:$AB$4=$CB$4)*$D150:$AB150))</f>
        <v/>
      </c>
      <c r="CC150" s="15" t="str">
        <f t="shared" si="78"/>
        <v/>
      </c>
      <c r="CD150" s="2" t="str" cm="1">
        <f t="array" ref="CD150">IF(B150="","",SUMPRODUCT(($D$1:$AB$4=$CD$4)*$D150:$AB150))</f>
        <v/>
      </c>
      <c r="CE150" s="15" t="str">
        <f t="shared" si="79"/>
        <v/>
      </c>
      <c r="CF150" s="2" t="str" cm="1">
        <f t="array" ref="CF150">IF(B150="","",SUMPRODUCT(($D$1:$AB$4=$CF$4)*$D150:$AB150))</f>
        <v/>
      </c>
      <c r="CG150" s="15" t="str">
        <f t="shared" si="80"/>
        <v/>
      </c>
      <c r="CH150" s="2" t="str" cm="1">
        <f t="array" ref="CH150">IF(B150="","",SUMPRODUCT(($D$1:$AB$4=$CH$4)*$D150:$AB150))</f>
        <v/>
      </c>
      <c r="CI150" s="15" t="str">
        <f t="shared" si="81"/>
        <v/>
      </c>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row>
    <row r="151" spans="1:127" s="3" customFormat="1" ht="15.75" thickBot="1">
      <c r="A151" s="7">
        <v>146</v>
      </c>
      <c r="B151" s="1"/>
      <c r="D151" s="99"/>
      <c r="E151" s="100"/>
      <c r="F151" s="100"/>
      <c r="G151" s="100"/>
      <c r="H151" s="100"/>
      <c r="I151" s="101"/>
      <c r="J151" s="104"/>
      <c r="K151" s="105"/>
      <c r="L151" s="105"/>
      <c r="M151" s="105"/>
      <c r="N151" s="105"/>
      <c r="O151" s="106"/>
      <c r="P151" s="109"/>
      <c r="Q151" s="110"/>
      <c r="R151" s="110"/>
      <c r="S151" s="110"/>
      <c r="T151" s="110"/>
      <c r="U151" s="111"/>
      <c r="V151" s="115"/>
      <c r="W151" s="116"/>
      <c r="X151" s="116"/>
      <c r="Y151" s="116"/>
      <c r="Z151" s="116"/>
      <c r="AA151" s="116"/>
      <c r="AB151" s="170"/>
      <c r="AC151" s="171" t="str">
        <f t="shared" si="55"/>
        <v/>
      </c>
      <c r="AD151" s="172" t="str">
        <f t="shared" si="56"/>
        <v/>
      </c>
      <c r="AE151" s="4"/>
      <c r="AF151" s="4"/>
      <c r="AG151" s="4"/>
      <c r="AH151" s="4"/>
      <c r="AI151" s="4"/>
      <c r="AJ151" s="4"/>
      <c r="AK151" s="4"/>
      <c r="AL151" s="2" t="str" cm="1">
        <f t="array" ref="AL151">IF(B151="","",SUMPRODUCT(($D$1:$AB$4=$AL$4)*D151:AB151))</f>
        <v/>
      </c>
      <c r="AM151" s="15" t="str">
        <f t="shared" si="57"/>
        <v/>
      </c>
      <c r="AN151" s="2" t="str" cm="1">
        <f t="array" ref="AN151">IF(B151="","",SUMPRODUCT(($D$1:$AB$4=$AN$4)*D151:AB151))</f>
        <v/>
      </c>
      <c r="AO151" s="15" t="str">
        <f t="shared" si="58"/>
        <v/>
      </c>
      <c r="AP151" s="2" t="str" cm="1">
        <f t="array" ref="AP151">IF(B151="","",SUMPRODUCT(($D$1:$AB$4=$AP$4)*D151:AB151))</f>
        <v/>
      </c>
      <c r="AQ151" s="15" t="str">
        <f t="shared" si="59"/>
        <v/>
      </c>
      <c r="AR151" s="2" t="str" cm="1">
        <f t="array" ref="AR151">IF(B151="","",SUMPRODUCT(($D$1:$AB$4=$AR$4)*D151:AB151))</f>
        <v/>
      </c>
      <c r="AS151" s="15" t="str">
        <f t="shared" si="60"/>
        <v/>
      </c>
      <c r="AT151" s="2" t="str" cm="1">
        <f t="array" ref="AT151">IF(B151="","",SUMPRODUCT(($D$1:$AB$4=$AT$4)*$D151:$AB151))</f>
        <v/>
      </c>
      <c r="AU151" s="15" t="str">
        <f t="shared" si="61"/>
        <v/>
      </c>
      <c r="AV151" s="2" t="str" cm="1">
        <f t="array" ref="AV151">IF(B151="","",SUMPRODUCT(($D$1:$AB$4=$AV$4)*$D151:$AB151))</f>
        <v/>
      </c>
      <c r="AW151" s="15" t="str">
        <f t="shared" si="62"/>
        <v/>
      </c>
      <c r="AX151" s="2" t="str" cm="1">
        <f t="array" ref="AX151">IF(B151="","",SUMPRODUCT(($D$1:$AB$4=$AX$4)*$D151:$AB151))</f>
        <v/>
      </c>
      <c r="AY151" s="15" t="str">
        <f t="shared" si="63"/>
        <v/>
      </c>
      <c r="AZ151" s="2" t="str" cm="1">
        <f t="array" ref="AZ151">IF(B151="","",SUMPRODUCT(($D$1:$AB$4=$AZ$4)*$D151:$AB151))</f>
        <v/>
      </c>
      <c r="BA151" s="15" t="str">
        <f t="shared" si="64"/>
        <v/>
      </c>
      <c r="BB151" s="2" t="str" cm="1">
        <f t="array" ref="BB151">IF(B151="","",SUMPRODUCT(($D$1:$AB$4=$BB$4)*$D151:$AB151))</f>
        <v/>
      </c>
      <c r="BC151" s="15" t="str">
        <f t="shared" si="65"/>
        <v/>
      </c>
      <c r="BD151" s="2" t="str" cm="1">
        <f t="array" ref="BD151">IF(B151="","",SUMPRODUCT(($D$1:$AB$4=$BD$4)*$D151:$AB151))</f>
        <v/>
      </c>
      <c r="BE151" s="15" t="str">
        <f t="shared" si="66"/>
        <v/>
      </c>
      <c r="BF151" s="2" t="str" cm="1">
        <f t="array" ref="BF151">IF(B151="","",SUMPRODUCT(($D$1:$AB$4=$BF$4)*$D151:$AB151))</f>
        <v/>
      </c>
      <c r="BG151" s="15" t="str">
        <f t="shared" si="67"/>
        <v/>
      </c>
      <c r="BH151" s="2" t="str" cm="1">
        <f t="array" ref="BH151">IF(B151="","",SUMPRODUCT(($D$1:$AB$4=$BH$4)*$D151:$AB151))</f>
        <v/>
      </c>
      <c r="BI151" s="15" t="str">
        <f t="shared" si="68"/>
        <v/>
      </c>
      <c r="BJ151" s="2" t="str" cm="1">
        <f t="array" ref="BJ151">IF(B151="","",SUMPRODUCT(($D$1:$AB$4=$BJ$4)*$D151:$AB151))</f>
        <v/>
      </c>
      <c r="BK151" s="15" t="str">
        <f t="shared" si="69"/>
        <v/>
      </c>
      <c r="BL151" s="2" t="str" cm="1">
        <f t="array" ref="BL151">IF(B151="","",SUMPRODUCT(($D$1:$AB$4=$BL$4)*$D151:$AB151))</f>
        <v/>
      </c>
      <c r="BM151" s="15" t="str">
        <f t="shared" si="70"/>
        <v/>
      </c>
      <c r="BN151" s="2" t="str" cm="1">
        <f t="array" ref="BN151">IF(B151="","",SUMPRODUCT(($D$1:$AB$4=$BN$4)*$D151:$AB151))</f>
        <v/>
      </c>
      <c r="BO151" s="15" t="str">
        <f t="shared" si="71"/>
        <v/>
      </c>
      <c r="BP151" s="2" t="str" cm="1">
        <f t="array" ref="BP151">IF(B151="","",SUMPRODUCT(($D$1:$AB$4=$BP$4)*$D151:$AB151))</f>
        <v/>
      </c>
      <c r="BQ151" s="15" t="str">
        <f t="shared" si="72"/>
        <v/>
      </c>
      <c r="BR151" s="2" t="str" cm="1">
        <f t="array" ref="BR151">IF(B151="","",SUMPRODUCT(($D$1:$AB$4=$BR$4)*$D151:$AB151))</f>
        <v/>
      </c>
      <c r="BS151" s="15" t="str">
        <f t="shared" si="73"/>
        <v/>
      </c>
      <c r="BT151" s="2" t="str" cm="1">
        <f t="array" ref="BT151">IF(B151="","",SUMPRODUCT(($D$1:$AB$4=$BT$4)*$D151:$AB151))</f>
        <v/>
      </c>
      <c r="BU151" s="15" t="str">
        <f t="shared" si="74"/>
        <v/>
      </c>
      <c r="BV151" s="2" t="str" cm="1">
        <f t="array" ref="BV151">IF(B151="","",SUMPRODUCT(($D$1:$AB$4=$BV$4)*$D151:$AB151))</f>
        <v/>
      </c>
      <c r="BW151" s="15" t="str">
        <f t="shared" si="75"/>
        <v/>
      </c>
      <c r="BX151" s="2" t="str" cm="1">
        <f t="array" ref="BX151">IF(B151="","",SUMPRODUCT(($D$1:$AB$4=$BX$4)*$D151:$AB151))</f>
        <v/>
      </c>
      <c r="BY151" s="15" t="str">
        <f t="shared" si="76"/>
        <v/>
      </c>
      <c r="BZ151" s="2" t="str" cm="1">
        <f t="array" ref="BZ151">IF(B151="","",SUMPRODUCT(($D$1:$AB$4=$BZ$4)*$D151:$AB151))</f>
        <v/>
      </c>
      <c r="CA151" s="15" t="str">
        <f t="shared" si="77"/>
        <v/>
      </c>
      <c r="CB151" s="2" t="str" cm="1">
        <f t="array" ref="CB151">IF(B151="","",SUMPRODUCT(($D$1:$AB$4=$CB$4)*$D151:$AB151))</f>
        <v/>
      </c>
      <c r="CC151" s="15" t="str">
        <f t="shared" si="78"/>
        <v/>
      </c>
      <c r="CD151" s="2" t="str" cm="1">
        <f t="array" ref="CD151">IF(B151="","",SUMPRODUCT(($D$1:$AB$4=$CD$4)*$D151:$AB151))</f>
        <v/>
      </c>
      <c r="CE151" s="15" t="str">
        <f t="shared" si="79"/>
        <v/>
      </c>
      <c r="CF151" s="2" t="str" cm="1">
        <f t="array" ref="CF151">IF(B151="","",SUMPRODUCT(($D$1:$AB$4=$CF$4)*$D151:$AB151))</f>
        <v/>
      </c>
      <c r="CG151" s="15" t="str">
        <f t="shared" si="80"/>
        <v/>
      </c>
      <c r="CH151" s="2" t="str" cm="1">
        <f t="array" ref="CH151">IF(B151="","",SUMPRODUCT(($D$1:$AB$4=$CH$4)*$D151:$AB151))</f>
        <v/>
      </c>
      <c r="CI151" s="15" t="str">
        <f t="shared" si="81"/>
        <v/>
      </c>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row>
    <row r="152" spans="1:127" s="3" customFormat="1" ht="15.75" thickBot="1">
      <c r="A152" s="7">
        <v>147</v>
      </c>
      <c r="B152" s="1"/>
      <c r="D152" s="99"/>
      <c r="E152" s="100"/>
      <c r="F152" s="100"/>
      <c r="G152" s="100"/>
      <c r="H152" s="100"/>
      <c r="I152" s="101"/>
      <c r="J152" s="104"/>
      <c r="K152" s="105"/>
      <c r="L152" s="105"/>
      <c r="M152" s="105"/>
      <c r="N152" s="105"/>
      <c r="O152" s="106"/>
      <c r="P152" s="109"/>
      <c r="Q152" s="110"/>
      <c r="R152" s="110"/>
      <c r="S152" s="110"/>
      <c r="T152" s="110"/>
      <c r="U152" s="111"/>
      <c r="V152" s="115"/>
      <c r="W152" s="116"/>
      <c r="X152" s="116"/>
      <c r="Y152" s="116"/>
      <c r="Z152" s="116"/>
      <c r="AA152" s="116"/>
      <c r="AB152" s="170"/>
      <c r="AC152" s="171" t="str">
        <f t="shared" si="55"/>
        <v/>
      </c>
      <c r="AD152" s="172" t="str">
        <f t="shared" si="56"/>
        <v/>
      </c>
      <c r="AE152" s="4"/>
      <c r="AF152" s="4"/>
      <c r="AG152" s="4"/>
      <c r="AH152" s="4"/>
      <c r="AI152" s="4"/>
      <c r="AJ152" s="4"/>
      <c r="AK152" s="4"/>
      <c r="AL152" s="2" t="str" cm="1">
        <f t="array" ref="AL152">IF(B152="","",SUMPRODUCT(($D$1:$AB$4=$AL$4)*D152:AB152))</f>
        <v/>
      </c>
      <c r="AM152" s="15" t="str">
        <f t="shared" si="57"/>
        <v/>
      </c>
      <c r="AN152" s="2" t="str" cm="1">
        <f t="array" ref="AN152">IF(B152="","",SUMPRODUCT(($D$1:$AB$4=$AN$4)*D152:AB152))</f>
        <v/>
      </c>
      <c r="AO152" s="15" t="str">
        <f t="shared" si="58"/>
        <v/>
      </c>
      <c r="AP152" s="2" t="str" cm="1">
        <f t="array" ref="AP152">IF(B152="","",SUMPRODUCT(($D$1:$AB$4=$AP$4)*D152:AB152))</f>
        <v/>
      </c>
      <c r="AQ152" s="15" t="str">
        <f t="shared" si="59"/>
        <v/>
      </c>
      <c r="AR152" s="2" t="str" cm="1">
        <f t="array" ref="AR152">IF(B152="","",SUMPRODUCT(($D$1:$AB$4=$AR$4)*D152:AB152))</f>
        <v/>
      </c>
      <c r="AS152" s="15" t="str">
        <f t="shared" si="60"/>
        <v/>
      </c>
      <c r="AT152" s="2" t="str" cm="1">
        <f t="array" ref="AT152">IF(B152="","",SUMPRODUCT(($D$1:$AB$4=$AT$4)*$D152:$AB152))</f>
        <v/>
      </c>
      <c r="AU152" s="15" t="str">
        <f t="shared" si="61"/>
        <v/>
      </c>
      <c r="AV152" s="2" t="str" cm="1">
        <f t="array" ref="AV152">IF(B152="","",SUMPRODUCT(($D$1:$AB$4=$AV$4)*$D152:$AB152))</f>
        <v/>
      </c>
      <c r="AW152" s="15" t="str">
        <f t="shared" si="62"/>
        <v/>
      </c>
      <c r="AX152" s="2" t="str" cm="1">
        <f t="array" ref="AX152">IF(B152="","",SUMPRODUCT(($D$1:$AB$4=$AX$4)*$D152:$AB152))</f>
        <v/>
      </c>
      <c r="AY152" s="15" t="str">
        <f t="shared" si="63"/>
        <v/>
      </c>
      <c r="AZ152" s="2" t="str" cm="1">
        <f t="array" ref="AZ152">IF(B152="","",SUMPRODUCT(($D$1:$AB$4=$AZ$4)*$D152:$AB152))</f>
        <v/>
      </c>
      <c r="BA152" s="15" t="str">
        <f t="shared" si="64"/>
        <v/>
      </c>
      <c r="BB152" s="2" t="str" cm="1">
        <f t="array" ref="BB152">IF(B152="","",SUMPRODUCT(($D$1:$AB$4=$BB$4)*$D152:$AB152))</f>
        <v/>
      </c>
      <c r="BC152" s="15" t="str">
        <f t="shared" si="65"/>
        <v/>
      </c>
      <c r="BD152" s="2" t="str" cm="1">
        <f t="array" ref="BD152">IF(B152="","",SUMPRODUCT(($D$1:$AB$4=$BD$4)*$D152:$AB152))</f>
        <v/>
      </c>
      <c r="BE152" s="15" t="str">
        <f t="shared" si="66"/>
        <v/>
      </c>
      <c r="BF152" s="2" t="str" cm="1">
        <f t="array" ref="BF152">IF(B152="","",SUMPRODUCT(($D$1:$AB$4=$BF$4)*$D152:$AB152))</f>
        <v/>
      </c>
      <c r="BG152" s="15" t="str">
        <f t="shared" si="67"/>
        <v/>
      </c>
      <c r="BH152" s="2" t="str" cm="1">
        <f t="array" ref="BH152">IF(B152="","",SUMPRODUCT(($D$1:$AB$4=$BH$4)*$D152:$AB152))</f>
        <v/>
      </c>
      <c r="BI152" s="15" t="str">
        <f t="shared" si="68"/>
        <v/>
      </c>
      <c r="BJ152" s="2" t="str" cm="1">
        <f t="array" ref="BJ152">IF(B152="","",SUMPRODUCT(($D$1:$AB$4=$BJ$4)*$D152:$AB152))</f>
        <v/>
      </c>
      <c r="BK152" s="15" t="str">
        <f t="shared" si="69"/>
        <v/>
      </c>
      <c r="BL152" s="2" t="str" cm="1">
        <f t="array" ref="BL152">IF(B152="","",SUMPRODUCT(($D$1:$AB$4=$BL$4)*$D152:$AB152))</f>
        <v/>
      </c>
      <c r="BM152" s="15" t="str">
        <f t="shared" si="70"/>
        <v/>
      </c>
      <c r="BN152" s="2" t="str" cm="1">
        <f t="array" ref="BN152">IF(B152="","",SUMPRODUCT(($D$1:$AB$4=$BN$4)*$D152:$AB152))</f>
        <v/>
      </c>
      <c r="BO152" s="15" t="str">
        <f t="shared" si="71"/>
        <v/>
      </c>
      <c r="BP152" s="2" t="str" cm="1">
        <f t="array" ref="BP152">IF(B152="","",SUMPRODUCT(($D$1:$AB$4=$BP$4)*$D152:$AB152))</f>
        <v/>
      </c>
      <c r="BQ152" s="15" t="str">
        <f t="shared" si="72"/>
        <v/>
      </c>
      <c r="BR152" s="2" t="str" cm="1">
        <f t="array" ref="BR152">IF(B152="","",SUMPRODUCT(($D$1:$AB$4=$BR$4)*$D152:$AB152))</f>
        <v/>
      </c>
      <c r="BS152" s="15" t="str">
        <f t="shared" si="73"/>
        <v/>
      </c>
      <c r="BT152" s="2" t="str" cm="1">
        <f t="array" ref="BT152">IF(B152="","",SUMPRODUCT(($D$1:$AB$4=$BT$4)*$D152:$AB152))</f>
        <v/>
      </c>
      <c r="BU152" s="15" t="str">
        <f t="shared" si="74"/>
        <v/>
      </c>
      <c r="BV152" s="2" t="str" cm="1">
        <f t="array" ref="BV152">IF(B152="","",SUMPRODUCT(($D$1:$AB$4=$BV$4)*$D152:$AB152))</f>
        <v/>
      </c>
      <c r="BW152" s="15" t="str">
        <f t="shared" si="75"/>
        <v/>
      </c>
      <c r="BX152" s="2" t="str" cm="1">
        <f t="array" ref="BX152">IF(B152="","",SUMPRODUCT(($D$1:$AB$4=$BX$4)*$D152:$AB152))</f>
        <v/>
      </c>
      <c r="BY152" s="15" t="str">
        <f t="shared" si="76"/>
        <v/>
      </c>
      <c r="BZ152" s="2" t="str" cm="1">
        <f t="array" ref="BZ152">IF(B152="","",SUMPRODUCT(($D$1:$AB$4=$BZ$4)*$D152:$AB152))</f>
        <v/>
      </c>
      <c r="CA152" s="15" t="str">
        <f t="shared" si="77"/>
        <v/>
      </c>
      <c r="CB152" s="2" t="str" cm="1">
        <f t="array" ref="CB152">IF(B152="","",SUMPRODUCT(($D$1:$AB$4=$CB$4)*$D152:$AB152))</f>
        <v/>
      </c>
      <c r="CC152" s="15" t="str">
        <f t="shared" si="78"/>
        <v/>
      </c>
      <c r="CD152" s="2" t="str" cm="1">
        <f t="array" ref="CD152">IF(B152="","",SUMPRODUCT(($D$1:$AB$4=$CD$4)*$D152:$AB152))</f>
        <v/>
      </c>
      <c r="CE152" s="15" t="str">
        <f t="shared" si="79"/>
        <v/>
      </c>
      <c r="CF152" s="2" t="str" cm="1">
        <f t="array" ref="CF152">IF(B152="","",SUMPRODUCT(($D$1:$AB$4=$CF$4)*$D152:$AB152))</f>
        <v/>
      </c>
      <c r="CG152" s="15" t="str">
        <f t="shared" si="80"/>
        <v/>
      </c>
      <c r="CH152" s="2" t="str" cm="1">
        <f t="array" ref="CH152">IF(B152="","",SUMPRODUCT(($D$1:$AB$4=$CH$4)*$D152:$AB152))</f>
        <v/>
      </c>
      <c r="CI152" s="15" t="str">
        <f t="shared" si="81"/>
        <v/>
      </c>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row>
    <row r="153" spans="1:127" s="3" customFormat="1" ht="15.75" thickBot="1">
      <c r="A153" s="7">
        <v>148</v>
      </c>
      <c r="B153" s="1"/>
      <c r="D153" s="99"/>
      <c r="E153" s="100"/>
      <c r="F153" s="100"/>
      <c r="G153" s="100"/>
      <c r="H153" s="100"/>
      <c r="I153" s="101"/>
      <c r="J153" s="104"/>
      <c r="K153" s="105"/>
      <c r="L153" s="105"/>
      <c r="M153" s="105"/>
      <c r="N153" s="105"/>
      <c r="O153" s="106"/>
      <c r="P153" s="109"/>
      <c r="Q153" s="110"/>
      <c r="R153" s="110"/>
      <c r="S153" s="110"/>
      <c r="T153" s="110"/>
      <c r="U153" s="111"/>
      <c r="V153" s="115"/>
      <c r="W153" s="116"/>
      <c r="X153" s="116"/>
      <c r="Y153" s="116"/>
      <c r="Z153" s="116"/>
      <c r="AA153" s="116"/>
      <c r="AB153" s="170"/>
      <c r="AC153" s="171" t="str">
        <f t="shared" si="55"/>
        <v/>
      </c>
      <c r="AD153" s="172" t="str">
        <f t="shared" si="56"/>
        <v/>
      </c>
      <c r="AE153" s="4"/>
      <c r="AF153" s="4"/>
      <c r="AG153" s="4"/>
      <c r="AH153" s="4"/>
      <c r="AI153" s="4"/>
      <c r="AJ153" s="4"/>
      <c r="AK153" s="4"/>
      <c r="AL153" s="2" t="str" cm="1">
        <f t="array" ref="AL153">IF(B153="","",SUMPRODUCT(($D$1:$AB$4=$AL$4)*D153:AB153))</f>
        <v/>
      </c>
      <c r="AM153" s="15" t="str">
        <f t="shared" si="57"/>
        <v/>
      </c>
      <c r="AN153" s="2" t="str" cm="1">
        <f t="array" ref="AN153">IF(B153="","",SUMPRODUCT(($D$1:$AB$4=$AN$4)*D153:AB153))</f>
        <v/>
      </c>
      <c r="AO153" s="15" t="str">
        <f t="shared" si="58"/>
        <v/>
      </c>
      <c r="AP153" s="2" t="str" cm="1">
        <f t="array" ref="AP153">IF(B153="","",SUMPRODUCT(($D$1:$AB$4=$AP$4)*D153:AB153))</f>
        <v/>
      </c>
      <c r="AQ153" s="15" t="str">
        <f t="shared" si="59"/>
        <v/>
      </c>
      <c r="AR153" s="2" t="str" cm="1">
        <f t="array" ref="AR153">IF(B153="","",SUMPRODUCT(($D$1:$AB$4=$AR$4)*D153:AB153))</f>
        <v/>
      </c>
      <c r="AS153" s="15" t="str">
        <f t="shared" si="60"/>
        <v/>
      </c>
      <c r="AT153" s="2" t="str" cm="1">
        <f t="array" ref="AT153">IF(B153="","",SUMPRODUCT(($D$1:$AB$4=$AT$4)*$D153:$AB153))</f>
        <v/>
      </c>
      <c r="AU153" s="15" t="str">
        <f t="shared" si="61"/>
        <v/>
      </c>
      <c r="AV153" s="2" t="str" cm="1">
        <f t="array" ref="AV153">IF(B153="","",SUMPRODUCT(($D$1:$AB$4=$AV$4)*$D153:$AB153))</f>
        <v/>
      </c>
      <c r="AW153" s="15" t="str">
        <f t="shared" si="62"/>
        <v/>
      </c>
      <c r="AX153" s="2" t="str" cm="1">
        <f t="array" ref="AX153">IF(B153="","",SUMPRODUCT(($D$1:$AB$4=$AX$4)*$D153:$AB153))</f>
        <v/>
      </c>
      <c r="AY153" s="15" t="str">
        <f t="shared" si="63"/>
        <v/>
      </c>
      <c r="AZ153" s="2" t="str" cm="1">
        <f t="array" ref="AZ153">IF(B153="","",SUMPRODUCT(($D$1:$AB$4=$AZ$4)*$D153:$AB153))</f>
        <v/>
      </c>
      <c r="BA153" s="15" t="str">
        <f t="shared" si="64"/>
        <v/>
      </c>
      <c r="BB153" s="2" t="str" cm="1">
        <f t="array" ref="BB153">IF(B153="","",SUMPRODUCT(($D$1:$AB$4=$BB$4)*$D153:$AB153))</f>
        <v/>
      </c>
      <c r="BC153" s="15" t="str">
        <f t="shared" si="65"/>
        <v/>
      </c>
      <c r="BD153" s="2" t="str" cm="1">
        <f t="array" ref="BD153">IF(B153="","",SUMPRODUCT(($D$1:$AB$4=$BD$4)*$D153:$AB153))</f>
        <v/>
      </c>
      <c r="BE153" s="15" t="str">
        <f t="shared" si="66"/>
        <v/>
      </c>
      <c r="BF153" s="2" t="str" cm="1">
        <f t="array" ref="BF153">IF(B153="","",SUMPRODUCT(($D$1:$AB$4=$BF$4)*$D153:$AB153))</f>
        <v/>
      </c>
      <c r="BG153" s="15" t="str">
        <f t="shared" si="67"/>
        <v/>
      </c>
      <c r="BH153" s="2" t="str" cm="1">
        <f t="array" ref="BH153">IF(B153="","",SUMPRODUCT(($D$1:$AB$4=$BH$4)*$D153:$AB153))</f>
        <v/>
      </c>
      <c r="BI153" s="15" t="str">
        <f t="shared" si="68"/>
        <v/>
      </c>
      <c r="BJ153" s="2" t="str" cm="1">
        <f t="array" ref="BJ153">IF(B153="","",SUMPRODUCT(($D$1:$AB$4=$BJ$4)*$D153:$AB153))</f>
        <v/>
      </c>
      <c r="BK153" s="15" t="str">
        <f t="shared" si="69"/>
        <v/>
      </c>
      <c r="BL153" s="2" t="str" cm="1">
        <f t="array" ref="BL153">IF(B153="","",SUMPRODUCT(($D$1:$AB$4=$BL$4)*$D153:$AB153))</f>
        <v/>
      </c>
      <c r="BM153" s="15" t="str">
        <f t="shared" si="70"/>
        <v/>
      </c>
      <c r="BN153" s="2" t="str" cm="1">
        <f t="array" ref="BN153">IF(B153="","",SUMPRODUCT(($D$1:$AB$4=$BN$4)*$D153:$AB153))</f>
        <v/>
      </c>
      <c r="BO153" s="15" t="str">
        <f t="shared" si="71"/>
        <v/>
      </c>
      <c r="BP153" s="2" t="str" cm="1">
        <f t="array" ref="BP153">IF(B153="","",SUMPRODUCT(($D$1:$AB$4=$BP$4)*$D153:$AB153))</f>
        <v/>
      </c>
      <c r="BQ153" s="15" t="str">
        <f t="shared" si="72"/>
        <v/>
      </c>
      <c r="BR153" s="2" t="str" cm="1">
        <f t="array" ref="BR153">IF(B153="","",SUMPRODUCT(($D$1:$AB$4=$BR$4)*$D153:$AB153))</f>
        <v/>
      </c>
      <c r="BS153" s="15" t="str">
        <f t="shared" si="73"/>
        <v/>
      </c>
      <c r="BT153" s="2" t="str" cm="1">
        <f t="array" ref="BT153">IF(B153="","",SUMPRODUCT(($D$1:$AB$4=$BT$4)*$D153:$AB153))</f>
        <v/>
      </c>
      <c r="BU153" s="15" t="str">
        <f t="shared" si="74"/>
        <v/>
      </c>
      <c r="BV153" s="2" t="str" cm="1">
        <f t="array" ref="BV153">IF(B153="","",SUMPRODUCT(($D$1:$AB$4=$BV$4)*$D153:$AB153))</f>
        <v/>
      </c>
      <c r="BW153" s="15" t="str">
        <f t="shared" si="75"/>
        <v/>
      </c>
      <c r="BX153" s="2" t="str" cm="1">
        <f t="array" ref="BX153">IF(B153="","",SUMPRODUCT(($D$1:$AB$4=$BX$4)*$D153:$AB153))</f>
        <v/>
      </c>
      <c r="BY153" s="15" t="str">
        <f t="shared" si="76"/>
        <v/>
      </c>
      <c r="BZ153" s="2" t="str" cm="1">
        <f t="array" ref="BZ153">IF(B153="","",SUMPRODUCT(($D$1:$AB$4=$BZ$4)*$D153:$AB153))</f>
        <v/>
      </c>
      <c r="CA153" s="15" t="str">
        <f t="shared" si="77"/>
        <v/>
      </c>
      <c r="CB153" s="2" t="str" cm="1">
        <f t="array" ref="CB153">IF(B153="","",SUMPRODUCT(($D$1:$AB$4=$CB$4)*$D153:$AB153))</f>
        <v/>
      </c>
      <c r="CC153" s="15" t="str">
        <f t="shared" si="78"/>
        <v/>
      </c>
      <c r="CD153" s="2" t="str" cm="1">
        <f t="array" ref="CD153">IF(B153="","",SUMPRODUCT(($D$1:$AB$4=$CD$4)*$D153:$AB153))</f>
        <v/>
      </c>
      <c r="CE153" s="15" t="str">
        <f t="shared" si="79"/>
        <v/>
      </c>
      <c r="CF153" s="2" t="str" cm="1">
        <f t="array" ref="CF153">IF(B153="","",SUMPRODUCT(($D$1:$AB$4=$CF$4)*$D153:$AB153))</f>
        <v/>
      </c>
      <c r="CG153" s="15" t="str">
        <f t="shared" si="80"/>
        <v/>
      </c>
      <c r="CH153" s="2" t="str" cm="1">
        <f t="array" ref="CH153">IF(B153="","",SUMPRODUCT(($D$1:$AB$4=$CH$4)*$D153:$AB153))</f>
        <v/>
      </c>
      <c r="CI153" s="15" t="str">
        <f t="shared" si="81"/>
        <v/>
      </c>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row>
    <row r="154" spans="1:127" s="3" customFormat="1" ht="15.75" thickBot="1">
      <c r="A154" s="7">
        <v>149</v>
      </c>
      <c r="B154" s="1"/>
      <c r="D154" s="99"/>
      <c r="E154" s="100"/>
      <c r="F154" s="100"/>
      <c r="G154" s="100"/>
      <c r="H154" s="100"/>
      <c r="I154" s="101"/>
      <c r="J154" s="104"/>
      <c r="K154" s="105"/>
      <c r="L154" s="105"/>
      <c r="M154" s="105"/>
      <c r="N154" s="105"/>
      <c r="O154" s="106"/>
      <c r="P154" s="109"/>
      <c r="Q154" s="110"/>
      <c r="R154" s="110"/>
      <c r="S154" s="110"/>
      <c r="T154" s="110"/>
      <c r="U154" s="111"/>
      <c r="V154" s="115"/>
      <c r="W154" s="116"/>
      <c r="X154" s="116"/>
      <c r="Y154" s="116"/>
      <c r="Z154" s="116"/>
      <c r="AA154" s="116"/>
      <c r="AB154" s="170"/>
      <c r="AC154" s="171" t="str">
        <f t="shared" si="55"/>
        <v/>
      </c>
      <c r="AD154" s="172" t="str">
        <f t="shared" si="56"/>
        <v/>
      </c>
      <c r="AE154" s="4"/>
      <c r="AF154" s="4"/>
      <c r="AG154" s="4"/>
      <c r="AH154" s="4"/>
      <c r="AI154" s="4"/>
      <c r="AJ154" s="4"/>
      <c r="AK154" s="4"/>
      <c r="AL154" s="2" t="str" cm="1">
        <f t="array" ref="AL154">IF(B154="","",SUMPRODUCT(($D$1:$AB$4=$AL$4)*D154:AB154))</f>
        <v/>
      </c>
      <c r="AM154" s="15" t="str">
        <f t="shared" si="57"/>
        <v/>
      </c>
      <c r="AN154" s="2" t="str" cm="1">
        <f t="array" ref="AN154">IF(B154="","",SUMPRODUCT(($D$1:$AB$4=$AN$4)*D154:AB154))</f>
        <v/>
      </c>
      <c r="AO154" s="15" t="str">
        <f t="shared" si="58"/>
        <v/>
      </c>
      <c r="AP154" s="2" t="str" cm="1">
        <f t="array" ref="AP154">IF(B154="","",SUMPRODUCT(($D$1:$AB$4=$AP$4)*D154:AB154))</f>
        <v/>
      </c>
      <c r="AQ154" s="15" t="str">
        <f t="shared" si="59"/>
        <v/>
      </c>
      <c r="AR154" s="2" t="str" cm="1">
        <f t="array" ref="AR154">IF(B154="","",SUMPRODUCT(($D$1:$AB$4=$AR$4)*D154:AB154))</f>
        <v/>
      </c>
      <c r="AS154" s="15" t="str">
        <f t="shared" si="60"/>
        <v/>
      </c>
      <c r="AT154" s="2" t="str" cm="1">
        <f t="array" ref="AT154">IF(B154="","",SUMPRODUCT(($D$1:$AB$4=$AT$4)*$D154:$AB154))</f>
        <v/>
      </c>
      <c r="AU154" s="15" t="str">
        <f t="shared" si="61"/>
        <v/>
      </c>
      <c r="AV154" s="2" t="str" cm="1">
        <f t="array" ref="AV154">IF(B154="","",SUMPRODUCT(($D$1:$AB$4=$AV$4)*$D154:$AB154))</f>
        <v/>
      </c>
      <c r="AW154" s="15" t="str">
        <f t="shared" si="62"/>
        <v/>
      </c>
      <c r="AX154" s="2" t="str" cm="1">
        <f t="array" ref="AX154">IF(B154="","",SUMPRODUCT(($D$1:$AB$4=$AX$4)*$D154:$AB154))</f>
        <v/>
      </c>
      <c r="AY154" s="15" t="str">
        <f t="shared" si="63"/>
        <v/>
      </c>
      <c r="AZ154" s="2" t="str" cm="1">
        <f t="array" ref="AZ154">IF(B154="","",SUMPRODUCT(($D$1:$AB$4=$AZ$4)*$D154:$AB154))</f>
        <v/>
      </c>
      <c r="BA154" s="15" t="str">
        <f t="shared" si="64"/>
        <v/>
      </c>
      <c r="BB154" s="2" t="str" cm="1">
        <f t="array" ref="BB154">IF(B154="","",SUMPRODUCT(($D$1:$AB$4=$BB$4)*$D154:$AB154))</f>
        <v/>
      </c>
      <c r="BC154" s="15" t="str">
        <f t="shared" si="65"/>
        <v/>
      </c>
      <c r="BD154" s="2" t="str" cm="1">
        <f t="array" ref="BD154">IF(B154="","",SUMPRODUCT(($D$1:$AB$4=$BD$4)*$D154:$AB154))</f>
        <v/>
      </c>
      <c r="BE154" s="15" t="str">
        <f t="shared" si="66"/>
        <v/>
      </c>
      <c r="BF154" s="2" t="str" cm="1">
        <f t="array" ref="BF154">IF(B154="","",SUMPRODUCT(($D$1:$AB$4=$BF$4)*$D154:$AB154))</f>
        <v/>
      </c>
      <c r="BG154" s="15" t="str">
        <f t="shared" si="67"/>
        <v/>
      </c>
      <c r="BH154" s="2" t="str" cm="1">
        <f t="array" ref="BH154">IF(B154="","",SUMPRODUCT(($D$1:$AB$4=$BH$4)*$D154:$AB154))</f>
        <v/>
      </c>
      <c r="BI154" s="15" t="str">
        <f t="shared" si="68"/>
        <v/>
      </c>
      <c r="BJ154" s="2" t="str" cm="1">
        <f t="array" ref="BJ154">IF(B154="","",SUMPRODUCT(($D$1:$AB$4=$BJ$4)*$D154:$AB154))</f>
        <v/>
      </c>
      <c r="BK154" s="15" t="str">
        <f t="shared" si="69"/>
        <v/>
      </c>
      <c r="BL154" s="2" t="str" cm="1">
        <f t="array" ref="BL154">IF(B154="","",SUMPRODUCT(($D$1:$AB$4=$BL$4)*$D154:$AB154))</f>
        <v/>
      </c>
      <c r="BM154" s="15" t="str">
        <f t="shared" si="70"/>
        <v/>
      </c>
      <c r="BN154" s="2" t="str" cm="1">
        <f t="array" ref="BN154">IF(B154="","",SUMPRODUCT(($D$1:$AB$4=$BN$4)*$D154:$AB154))</f>
        <v/>
      </c>
      <c r="BO154" s="15" t="str">
        <f t="shared" si="71"/>
        <v/>
      </c>
      <c r="BP154" s="2" t="str" cm="1">
        <f t="array" ref="BP154">IF(B154="","",SUMPRODUCT(($D$1:$AB$4=$BP$4)*$D154:$AB154))</f>
        <v/>
      </c>
      <c r="BQ154" s="15" t="str">
        <f t="shared" si="72"/>
        <v/>
      </c>
      <c r="BR154" s="2" t="str" cm="1">
        <f t="array" ref="BR154">IF(B154="","",SUMPRODUCT(($D$1:$AB$4=$BR$4)*$D154:$AB154))</f>
        <v/>
      </c>
      <c r="BS154" s="15" t="str">
        <f t="shared" si="73"/>
        <v/>
      </c>
      <c r="BT154" s="2" t="str" cm="1">
        <f t="array" ref="BT154">IF(B154="","",SUMPRODUCT(($D$1:$AB$4=$BT$4)*$D154:$AB154))</f>
        <v/>
      </c>
      <c r="BU154" s="15" t="str">
        <f t="shared" si="74"/>
        <v/>
      </c>
      <c r="BV154" s="2" t="str" cm="1">
        <f t="array" ref="BV154">IF(B154="","",SUMPRODUCT(($D$1:$AB$4=$BV$4)*$D154:$AB154))</f>
        <v/>
      </c>
      <c r="BW154" s="15" t="str">
        <f t="shared" si="75"/>
        <v/>
      </c>
      <c r="BX154" s="2" t="str" cm="1">
        <f t="array" ref="BX154">IF(B154="","",SUMPRODUCT(($D$1:$AB$4=$BX$4)*$D154:$AB154))</f>
        <v/>
      </c>
      <c r="BY154" s="15" t="str">
        <f t="shared" si="76"/>
        <v/>
      </c>
      <c r="BZ154" s="2" t="str" cm="1">
        <f t="array" ref="BZ154">IF(B154="","",SUMPRODUCT(($D$1:$AB$4=$BZ$4)*$D154:$AB154))</f>
        <v/>
      </c>
      <c r="CA154" s="15" t="str">
        <f t="shared" si="77"/>
        <v/>
      </c>
      <c r="CB154" s="2" t="str" cm="1">
        <f t="array" ref="CB154">IF(B154="","",SUMPRODUCT(($D$1:$AB$4=$CB$4)*$D154:$AB154))</f>
        <v/>
      </c>
      <c r="CC154" s="15" t="str">
        <f t="shared" si="78"/>
        <v/>
      </c>
      <c r="CD154" s="2" t="str" cm="1">
        <f t="array" ref="CD154">IF(B154="","",SUMPRODUCT(($D$1:$AB$4=$CD$4)*$D154:$AB154))</f>
        <v/>
      </c>
      <c r="CE154" s="15" t="str">
        <f t="shared" si="79"/>
        <v/>
      </c>
      <c r="CF154" s="2" t="str" cm="1">
        <f t="array" ref="CF154">IF(B154="","",SUMPRODUCT(($D$1:$AB$4=$CF$4)*$D154:$AB154))</f>
        <v/>
      </c>
      <c r="CG154" s="15" t="str">
        <f t="shared" si="80"/>
        <v/>
      </c>
      <c r="CH154" s="2" t="str" cm="1">
        <f t="array" ref="CH154">IF(B154="","",SUMPRODUCT(($D$1:$AB$4=$CH$4)*$D154:$AB154))</f>
        <v/>
      </c>
      <c r="CI154" s="15" t="str">
        <f t="shared" si="81"/>
        <v/>
      </c>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row>
    <row r="155" spans="1:127" s="3" customFormat="1" ht="15.75" thickBot="1">
      <c r="A155" s="7">
        <v>150</v>
      </c>
      <c r="B155" s="1"/>
      <c r="D155" s="99"/>
      <c r="E155" s="100"/>
      <c r="F155" s="100"/>
      <c r="G155" s="100"/>
      <c r="H155" s="100"/>
      <c r="I155" s="101"/>
      <c r="J155" s="104"/>
      <c r="K155" s="105"/>
      <c r="L155" s="105"/>
      <c r="M155" s="105"/>
      <c r="N155" s="105"/>
      <c r="O155" s="106"/>
      <c r="P155" s="109"/>
      <c r="Q155" s="110"/>
      <c r="R155" s="110"/>
      <c r="S155" s="110"/>
      <c r="T155" s="110"/>
      <c r="U155" s="111"/>
      <c r="V155" s="115"/>
      <c r="W155" s="116"/>
      <c r="X155" s="116"/>
      <c r="Y155" s="116"/>
      <c r="Z155" s="116"/>
      <c r="AA155" s="116"/>
      <c r="AB155" s="170"/>
      <c r="AC155" s="171" t="str">
        <f t="shared" si="55"/>
        <v/>
      </c>
      <c r="AD155" s="172" t="str">
        <f t="shared" si="56"/>
        <v/>
      </c>
      <c r="AE155" s="4"/>
      <c r="AF155" s="4"/>
      <c r="AG155" s="4"/>
      <c r="AH155" s="4"/>
      <c r="AI155" s="4"/>
      <c r="AJ155" s="4"/>
      <c r="AK155" s="4"/>
      <c r="AL155" s="2" t="str" cm="1">
        <f t="array" ref="AL155">IF(B155="","",SUMPRODUCT(($D$1:$AB$4=$AL$4)*D155:AB155))</f>
        <v/>
      </c>
      <c r="AM155" s="15" t="str">
        <f t="shared" si="57"/>
        <v/>
      </c>
      <c r="AN155" s="2" t="str" cm="1">
        <f t="array" ref="AN155">IF(B155="","",SUMPRODUCT(($D$1:$AB$4=$AN$4)*D155:AB155))</f>
        <v/>
      </c>
      <c r="AO155" s="15" t="str">
        <f t="shared" si="58"/>
        <v/>
      </c>
      <c r="AP155" s="2" t="str" cm="1">
        <f t="array" ref="AP155">IF(B155="","",SUMPRODUCT(($D$1:$AB$4=$AP$4)*D155:AB155))</f>
        <v/>
      </c>
      <c r="AQ155" s="15" t="str">
        <f t="shared" si="59"/>
        <v/>
      </c>
      <c r="AR155" s="2" t="str" cm="1">
        <f t="array" ref="AR155">IF(B155="","",SUMPRODUCT(($D$1:$AB$4=$AR$4)*D155:AB155))</f>
        <v/>
      </c>
      <c r="AS155" s="15" t="str">
        <f t="shared" si="60"/>
        <v/>
      </c>
      <c r="AT155" s="2" t="str" cm="1">
        <f t="array" ref="AT155">IF(B155="","",SUMPRODUCT(($D$1:$AB$4=$AT$4)*$D155:$AB155))</f>
        <v/>
      </c>
      <c r="AU155" s="15" t="str">
        <f t="shared" si="61"/>
        <v/>
      </c>
      <c r="AV155" s="2" t="str" cm="1">
        <f t="array" ref="AV155">IF(B155="","",SUMPRODUCT(($D$1:$AB$4=$AV$4)*$D155:$AB155))</f>
        <v/>
      </c>
      <c r="AW155" s="15" t="str">
        <f t="shared" si="62"/>
        <v/>
      </c>
      <c r="AX155" s="2" t="str" cm="1">
        <f t="array" ref="AX155">IF(B155="","",SUMPRODUCT(($D$1:$AB$4=$AX$4)*$D155:$AB155))</f>
        <v/>
      </c>
      <c r="AY155" s="15" t="str">
        <f t="shared" si="63"/>
        <v/>
      </c>
      <c r="AZ155" s="2" t="str" cm="1">
        <f t="array" ref="AZ155">IF(B155="","",SUMPRODUCT(($D$1:$AB$4=$AZ$4)*$D155:$AB155))</f>
        <v/>
      </c>
      <c r="BA155" s="15" t="str">
        <f t="shared" si="64"/>
        <v/>
      </c>
      <c r="BB155" s="2" t="str" cm="1">
        <f t="array" ref="BB155">IF(B155="","",SUMPRODUCT(($D$1:$AB$4=$BB$4)*$D155:$AB155))</f>
        <v/>
      </c>
      <c r="BC155" s="15" t="str">
        <f t="shared" si="65"/>
        <v/>
      </c>
      <c r="BD155" s="2" t="str" cm="1">
        <f t="array" ref="BD155">IF(B155="","",SUMPRODUCT(($D$1:$AB$4=$BD$4)*$D155:$AB155))</f>
        <v/>
      </c>
      <c r="BE155" s="15" t="str">
        <f t="shared" si="66"/>
        <v/>
      </c>
      <c r="BF155" s="2" t="str" cm="1">
        <f t="array" ref="BF155">IF(B155="","",SUMPRODUCT(($D$1:$AB$4=$BF$4)*$D155:$AB155))</f>
        <v/>
      </c>
      <c r="BG155" s="15" t="str">
        <f t="shared" si="67"/>
        <v/>
      </c>
      <c r="BH155" s="2" t="str" cm="1">
        <f t="array" ref="BH155">IF(B155="","",SUMPRODUCT(($D$1:$AB$4=$BH$4)*$D155:$AB155))</f>
        <v/>
      </c>
      <c r="BI155" s="15" t="str">
        <f t="shared" si="68"/>
        <v/>
      </c>
      <c r="BJ155" s="2" t="str" cm="1">
        <f t="array" ref="BJ155">IF(B155="","",SUMPRODUCT(($D$1:$AB$4=$BJ$4)*$D155:$AB155))</f>
        <v/>
      </c>
      <c r="BK155" s="15" t="str">
        <f t="shared" si="69"/>
        <v/>
      </c>
      <c r="BL155" s="2" t="str" cm="1">
        <f t="array" ref="BL155">IF(B155="","",SUMPRODUCT(($D$1:$AB$4=$BL$4)*$D155:$AB155))</f>
        <v/>
      </c>
      <c r="BM155" s="15" t="str">
        <f t="shared" si="70"/>
        <v/>
      </c>
      <c r="BN155" s="2" t="str" cm="1">
        <f t="array" ref="BN155">IF(B155="","",SUMPRODUCT(($D$1:$AB$4=$BN$4)*$D155:$AB155))</f>
        <v/>
      </c>
      <c r="BO155" s="15" t="str">
        <f t="shared" si="71"/>
        <v/>
      </c>
      <c r="BP155" s="2" t="str" cm="1">
        <f t="array" ref="BP155">IF(B155="","",SUMPRODUCT(($D$1:$AB$4=$BP$4)*$D155:$AB155))</f>
        <v/>
      </c>
      <c r="BQ155" s="15" t="str">
        <f t="shared" si="72"/>
        <v/>
      </c>
      <c r="BR155" s="2" t="str" cm="1">
        <f t="array" ref="BR155">IF(B155="","",SUMPRODUCT(($D$1:$AB$4=$BR$4)*$D155:$AB155))</f>
        <v/>
      </c>
      <c r="BS155" s="15" t="str">
        <f t="shared" si="73"/>
        <v/>
      </c>
      <c r="BT155" s="2" t="str" cm="1">
        <f t="array" ref="BT155">IF(B155="","",SUMPRODUCT(($D$1:$AB$4=$BT$4)*$D155:$AB155))</f>
        <v/>
      </c>
      <c r="BU155" s="15" t="str">
        <f t="shared" si="74"/>
        <v/>
      </c>
      <c r="BV155" s="2" t="str" cm="1">
        <f t="array" ref="BV155">IF(B155="","",SUMPRODUCT(($D$1:$AB$4=$BV$4)*$D155:$AB155))</f>
        <v/>
      </c>
      <c r="BW155" s="15" t="str">
        <f t="shared" si="75"/>
        <v/>
      </c>
      <c r="BX155" s="2" t="str" cm="1">
        <f t="array" ref="BX155">IF(B155="","",SUMPRODUCT(($D$1:$AB$4=$BX$4)*$D155:$AB155))</f>
        <v/>
      </c>
      <c r="BY155" s="15" t="str">
        <f t="shared" si="76"/>
        <v/>
      </c>
      <c r="BZ155" s="2" t="str" cm="1">
        <f t="array" ref="BZ155">IF(B155="","",SUMPRODUCT(($D$1:$AB$4=$BZ$4)*$D155:$AB155))</f>
        <v/>
      </c>
      <c r="CA155" s="15" t="str">
        <f t="shared" si="77"/>
        <v/>
      </c>
      <c r="CB155" s="2" t="str" cm="1">
        <f t="array" ref="CB155">IF(B155="","",SUMPRODUCT(($D$1:$AB$4=$CB$4)*$D155:$AB155))</f>
        <v/>
      </c>
      <c r="CC155" s="15" t="str">
        <f t="shared" si="78"/>
        <v/>
      </c>
      <c r="CD155" s="2" t="str" cm="1">
        <f t="array" ref="CD155">IF(B155="","",SUMPRODUCT(($D$1:$AB$4=$CD$4)*$D155:$AB155))</f>
        <v/>
      </c>
      <c r="CE155" s="15" t="str">
        <f t="shared" si="79"/>
        <v/>
      </c>
      <c r="CF155" s="2" t="str" cm="1">
        <f t="array" ref="CF155">IF(B155="","",SUMPRODUCT(($D$1:$AB$4=$CF$4)*$D155:$AB155))</f>
        <v/>
      </c>
      <c r="CG155" s="15" t="str">
        <f t="shared" si="80"/>
        <v/>
      </c>
      <c r="CH155" s="2" t="str" cm="1">
        <f t="array" ref="CH155">IF(B155="","",SUMPRODUCT(($D$1:$AB$4=$CH$4)*$D155:$AB155))</f>
        <v/>
      </c>
      <c r="CI155" s="15" t="str">
        <f t="shared" si="81"/>
        <v/>
      </c>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row>
    <row r="156" spans="1:127" s="3" customFormat="1" ht="15.75" thickBot="1">
      <c r="A156" s="7">
        <v>151</v>
      </c>
      <c r="B156" s="1"/>
      <c r="D156" s="99"/>
      <c r="E156" s="100"/>
      <c r="F156" s="100"/>
      <c r="G156" s="100"/>
      <c r="H156" s="100"/>
      <c r="I156" s="101"/>
      <c r="J156" s="104"/>
      <c r="K156" s="105"/>
      <c r="L156" s="105"/>
      <c r="M156" s="105"/>
      <c r="N156" s="105"/>
      <c r="O156" s="106"/>
      <c r="P156" s="109"/>
      <c r="Q156" s="110"/>
      <c r="R156" s="110"/>
      <c r="S156" s="110"/>
      <c r="T156" s="110"/>
      <c r="U156" s="111"/>
      <c r="V156" s="115"/>
      <c r="W156" s="116"/>
      <c r="X156" s="116"/>
      <c r="Y156" s="116"/>
      <c r="Z156" s="116"/>
      <c r="AA156" s="116"/>
      <c r="AB156" s="170"/>
      <c r="AC156" s="171" t="str">
        <f t="shared" si="55"/>
        <v/>
      </c>
      <c r="AD156" s="172" t="str">
        <f t="shared" si="56"/>
        <v/>
      </c>
      <c r="AE156" s="4"/>
      <c r="AF156" s="4"/>
      <c r="AG156" s="4"/>
      <c r="AH156" s="4"/>
      <c r="AI156" s="4"/>
      <c r="AJ156" s="4"/>
      <c r="AK156" s="4"/>
      <c r="AL156" s="2" t="str" cm="1">
        <f t="array" ref="AL156">IF(B156="","",SUMPRODUCT(($D$1:$AB$4=$AL$4)*D156:AB156))</f>
        <v/>
      </c>
      <c r="AM156" s="15" t="str">
        <f t="shared" si="57"/>
        <v/>
      </c>
      <c r="AN156" s="2" t="str" cm="1">
        <f t="array" ref="AN156">IF(B156="","",SUMPRODUCT(($D$1:$AB$4=$AN$4)*D156:AB156))</f>
        <v/>
      </c>
      <c r="AO156" s="15" t="str">
        <f t="shared" si="58"/>
        <v/>
      </c>
      <c r="AP156" s="2" t="str" cm="1">
        <f t="array" ref="AP156">IF(B156="","",SUMPRODUCT(($D$1:$AB$4=$AP$4)*D156:AB156))</f>
        <v/>
      </c>
      <c r="AQ156" s="15" t="str">
        <f t="shared" si="59"/>
        <v/>
      </c>
      <c r="AR156" s="2" t="str" cm="1">
        <f t="array" ref="AR156">IF(B156="","",SUMPRODUCT(($D$1:$AB$4=$AR$4)*D156:AB156))</f>
        <v/>
      </c>
      <c r="AS156" s="15" t="str">
        <f t="shared" si="60"/>
        <v/>
      </c>
      <c r="AT156" s="2" t="str" cm="1">
        <f t="array" ref="AT156">IF(B156="","",SUMPRODUCT(($D$1:$AB$4=$AT$4)*$D156:$AB156))</f>
        <v/>
      </c>
      <c r="AU156" s="15" t="str">
        <f t="shared" si="61"/>
        <v/>
      </c>
      <c r="AV156" s="2" t="str" cm="1">
        <f t="array" ref="AV156">IF(B156="","",SUMPRODUCT(($D$1:$AB$4=$AV$4)*$D156:$AB156))</f>
        <v/>
      </c>
      <c r="AW156" s="15" t="str">
        <f t="shared" si="62"/>
        <v/>
      </c>
      <c r="AX156" s="2" t="str" cm="1">
        <f t="array" ref="AX156">IF(B156="","",SUMPRODUCT(($D$1:$AB$4=$AX$4)*$D156:$AB156))</f>
        <v/>
      </c>
      <c r="AY156" s="15" t="str">
        <f t="shared" si="63"/>
        <v/>
      </c>
      <c r="AZ156" s="2" t="str" cm="1">
        <f t="array" ref="AZ156">IF(B156="","",SUMPRODUCT(($D$1:$AB$4=$AZ$4)*$D156:$AB156))</f>
        <v/>
      </c>
      <c r="BA156" s="15" t="str">
        <f t="shared" si="64"/>
        <v/>
      </c>
      <c r="BB156" s="2" t="str" cm="1">
        <f t="array" ref="BB156">IF(B156="","",SUMPRODUCT(($D$1:$AB$4=$BB$4)*$D156:$AB156))</f>
        <v/>
      </c>
      <c r="BC156" s="15" t="str">
        <f t="shared" si="65"/>
        <v/>
      </c>
      <c r="BD156" s="2" t="str" cm="1">
        <f t="array" ref="BD156">IF(B156="","",SUMPRODUCT(($D$1:$AB$4=$BD$4)*$D156:$AB156))</f>
        <v/>
      </c>
      <c r="BE156" s="15" t="str">
        <f t="shared" si="66"/>
        <v/>
      </c>
      <c r="BF156" s="2" t="str" cm="1">
        <f t="array" ref="BF156">IF(B156="","",SUMPRODUCT(($D$1:$AB$4=$BF$4)*$D156:$AB156))</f>
        <v/>
      </c>
      <c r="BG156" s="15" t="str">
        <f t="shared" si="67"/>
        <v/>
      </c>
      <c r="BH156" s="2" t="str" cm="1">
        <f t="array" ref="BH156">IF(B156="","",SUMPRODUCT(($D$1:$AB$4=$BH$4)*$D156:$AB156))</f>
        <v/>
      </c>
      <c r="BI156" s="15" t="str">
        <f t="shared" si="68"/>
        <v/>
      </c>
      <c r="BJ156" s="2" t="str" cm="1">
        <f t="array" ref="BJ156">IF(B156="","",SUMPRODUCT(($D$1:$AB$4=$BJ$4)*$D156:$AB156))</f>
        <v/>
      </c>
      <c r="BK156" s="15" t="str">
        <f t="shared" si="69"/>
        <v/>
      </c>
      <c r="BL156" s="2" t="str" cm="1">
        <f t="array" ref="BL156">IF(B156="","",SUMPRODUCT(($D$1:$AB$4=$BL$4)*$D156:$AB156))</f>
        <v/>
      </c>
      <c r="BM156" s="15" t="str">
        <f t="shared" si="70"/>
        <v/>
      </c>
      <c r="BN156" s="2" t="str" cm="1">
        <f t="array" ref="BN156">IF(B156="","",SUMPRODUCT(($D$1:$AB$4=$BN$4)*$D156:$AB156))</f>
        <v/>
      </c>
      <c r="BO156" s="15" t="str">
        <f t="shared" si="71"/>
        <v/>
      </c>
      <c r="BP156" s="2" t="str" cm="1">
        <f t="array" ref="BP156">IF(B156="","",SUMPRODUCT(($D$1:$AB$4=$BP$4)*$D156:$AB156))</f>
        <v/>
      </c>
      <c r="BQ156" s="15" t="str">
        <f t="shared" si="72"/>
        <v/>
      </c>
      <c r="BR156" s="2" t="str" cm="1">
        <f t="array" ref="BR156">IF(B156="","",SUMPRODUCT(($D$1:$AB$4=$BR$4)*$D156:$AB156))</f>
        <v/>
      </c>
      <c r="BS156" s="15" t="str">
        <f t="shared" si="73"/>
        <v/>
      </c>
      <c r="BT156" s="2" t="str" cm="1">
        <f t="array" ref="BT156">IF(B156="","",SUMPRODUCT(($D$1:$AB$4=$BT$4)*$D156:$AB156))</f>
        <v/>
      </c>
      <c r="BU156" s="15" t="str">
        <f t="shared" si="74"/>
        <v/>
      </c>
      <c r="BV156" s="2" t="str" cm="1">
        <f t="array" ref="BV156">IF(B156="","",SUMPRODUCT(($D$1:$AB$4=$BV$4)*$D156:$AB156))</f>
        <v/>
      </c>
      <c r="BW156" s="15" t="str">
        <f t="shared" si="75"/>
        <v/>
      </c>
      <c r="BX156" s="2" t="str" cm="1">
        <f t="array" ref="BX156">IF(B156="","",SUMPRODUCT(($D$1:$AB$4=$BX$4)*$D156:$AB156))</f>
        <v/>
      </c>
      <c r="BY156" s="15" t="str">
        <f t="shared" si="76"/>
        <v/>
      </c>
      <c r="BZ156" s="2" t="str" cm="1">
        <f t="array" ref="BZ156">IF(B156="","",SUMPRODUCT(($D$1:$AB$4=$BZ$4)*$D156:$AB156))</f>
        <v/>
      </c>
      <c r="CA156" s="15" t="str">
        <f t="shared" si="77"/>
        <v/>
      </c>
      <c r="CB156" s="2" t="str" cm="1">
        <f t="array" ref="CB156">IF(B156="","",SUMPRODUCT(($D$1:$AB$4=$CB$4)*$D156:$AB156))</f>
        <v/>
      </c>
      <c r="CC156" s="15" t="str">
        <f t="shared" si="78"/>
        <v/>
      </c>
      <c r="CD156" s="2" t="str" cm="1">
        <f t="array" ref="CD156">IF(B156="","",SUMPRODUCT(($D$1:$AB$4=$CD$4)*$D156:$AB156))</f>
        <v/>
      </c>
      <c r="CE156" s="15" t="str">
        <f t="shared" si="79"/>
        <v/>
      </c>
      <c r="CF156" s="2" t="str" cm="1">
        <f t="array" ref="CF156">IF(B156="","",SUMPRODUCT(($D$1:$AB$4=$CF$4)*$D156:$AB156))</f>
        <v/>
      </c>
      <c r="CG156" s="15" t="str">
        <f t="shared" si="80"/>
        <v/>
      </c>
      <c r="CH156" s="2" t="str" cm="1">
        <f t="array" ref="CH156">IF(B156="","",SUMPRODUCT(($D$1:$AB$4=$CH$4)*$D156:$AB156))</f>
        <v/>
      </c>
      <c r="CI156" s="15" t="str">
        <f t="shared" si="81"/>
        <v/>
      </c>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row>
    <row r="157" spans="1:127" s="3" customFormat="1" ht="15.75" thickBot="1">
      <c r="A157" s="7">
        <v>152</v>
      </c>
      <c r="B157" s="1"/>
      <c r="D157" s="99"/>
      <c r="E157" s="100"/>
      <c r="F157" s="100"/>
      <c r="G157" s="100"/>
      <c r="H157" s="100"/>
      <c r="I157" s="101"/>
      <c r="J157" s="104"/>
      <c r="K157" s="105"/>
      <c r="L157" s="105"/>
      <c r="M157" s="105"/>
      <c r="N157" s="105"/>
      <c r="O157" s="106"/>
      <c r="P157" s="109"/>
      <c r="Q157" s="110"/>
      <c r="R157" s="110"/>
      <c r="S157" s="110"/>
      <c r="T157" s="110"/>
      <c r="U157" s="111"/>
      <c r="V157" s="115"/>
      <c r="W157" s="116"/>
      <c r="X157" s="116"/>
      <c r="Y157" s="116"/>
      <c r="Z157" s="116"/>
      <c r="AA157" s="116"/>
      <c r="AB157" s="170"/>
      <c r="AC157" s="171" t="str">
        <f t="shared" si="55"/>
        <v/>
      </c>
      <c r="AD157" s="172" t="str">
        <f t="shared" si="56"/>
        <v/>
      </c>
      <c r="AE157" s="4"/>
      <c r="AF157" s="4"/>
      <c r="AG157" s="4"/>
      <c r="AH157" s="4"/>
      <c r="AI157" s="4"/>
      <c r="AJ157" s="4"/>
      <c r="AK157" s="4"/>
      <c r="AL157" s="2" t="str" cm="1">
        <f t="array" ref="AL157">IF(B157="","",SUMPRODUCT(($D$1:$AB$4=$AL$4)*D157:AB157))</f>
        <v/>
      </c>
      <c r="AM157" s="15" t="str">
        <f t="shared" si="57"/>
        <v/>
      </c>
      <c r="AN157" s="2" t="str" cm="1">
        <f t="array" ref="AN157">IF(B157="","",SUMPRODUCT(($D$1:$AB$4=$AN$4)*D157:AB157))</f>
        <v/>
      </c>
      <c r="AO157" s="15" t="str">
        <f t="shared" si="58"/>
        <v/>
      </c>
      <c r="AP157" s="2" t="str" cm="1">
        <f t="array" ref="AP157">IF(B157="","",SUMPRODUCT(($D$1:$AB$4=$AP$4)*D157:AB157))</f>
        <v/>
      </c>
      <c r="AQ157" s="15" t="str">
        <f t="shared" si="59"/>
        <v/>
      </c>
      <c r="AR157" s="2" t="str" cm="1">
        <f t="array" ref="AR157">IF(B157="","",SUMPRODUCT(($D$1:$AB$4=$AR$4)*D157:AB157))</f>
        <v/>
      </c>
      <c r="AS157" s="15" t="str">
        <f t="shared" si="60"/>
        <v/>
      </c>
      <c r="AT157" s="2" t="str" cm="1">
        <f t="array" ref="AT157">IF(B157="","",SUMPRODUCT(($D$1:$AB$4=$AT$4)*$D157:$AB157))</f>
        <v/>
      </c>
      <c r="AU157" s="15" t="str">
        <f t="shared" si="61"/>
        <v/>
      </c>
      <c r="AV157" s="2" t="str" cm="1">
        <f t="array" ref="AV157">IF(B157="","",SUMPRODUCT(($D$1:$AB$4=$AV$4)*$D157:$AB157))</f>
        <v/>
      </c>
      <c r="AW157" s="15" t="str">
        <f t="shared" si="62"/>
        <v/>
      </c>
      <c r="AX157" s="2" t="str" cm="1">
        <f t="array" ref="AX157">IF(B157="","",SUMPRODUCT(($D$1:$AB$4=$AX$4)*$D157:$AB157))</f>
        <v/>
      </c>
      <c r="AY157" s="15" t="str">
        <f t="shared" si="63"/>
        <v/>
      </c>
      <c r="AZ157" s="2" t="str" cm="1">
        <f t="array" ref="AZ157">IF(B157="","",SUMPRODUCT(($D$1:$AB$4=$AZ$4)*$D157:$AB157))</f>
        <v/>
      </c>
      <c r="BA157" s="15" t="str">
        <f t="shared" si="64"/>
        <v/>
      </c>
      <c r="BB157" s="2" t="str" cm="1">
        <f t="array" ref="BB157">IF(B157="","",SUMPRODUCT(($D$1:$AB$4=$BB$4)*$D157:$AB157))</f>
        <v/>
      </c>
      <c r="BC157" s="15" t="str">
        <f t="shared" si="65"/>
        <v/>
      </c>
      <c r="BD157" s="2" t="str" cm="1">
        <f t="array" ref="BD157">IF(B157="","",SUMPRODUCT(($D$1:$AB$4=$BD$4)*$D157:$AB157))</f>
        <v/>
      </c>
      <c r="BE157" s="15" t="str">
        <f t="shared" si="66"/>
        <v/>
      </c>
      <c r="BF157" s="2" t="str" cm="1">
        <f t="array" ref="BF157">IF(B157="","",SUMPRODUCT(($D$1:$AB$4=$BF$4)*$D157:$AB157))</f>
        <v/>
      </c>
      <c r="BG157" s="15" t="str">
        <f t="shared" si="67"/>
        <v/>
      </c>
      <c r="BH157" s="2" t="str" cm="1">
        <f t="array" ref="BH157">IF(B157="","",SUMPRODUCT(($D$1:$AB$4=$BH$4)*$D157:$AB157))</f>
        <v/>
      </c>
      <c r="BI157" s="15" t="str">
        <f t="shared" si="68"/>
        <v/>
      </c>
      <c r="BJ157" s="2" t="str" cm="1">
        <f t="array" ref="BJ157">IF(B157="","",SUMPRODUCT(($D$1:$AB$4=$BJ$4)*$D157:$AB157))</f>
        <v/>
      </c>
      <c r="BK157" s="15" t="str">
        <f t="shared" si="69"/>
        <v/>
      </c>
      <c r="BL157" s="2" t="str" cm="1">
        <f t="array" ref="BL157">IF(B157="","",SUMPRODUCT(($D$1:$AB$4=$BL$4)*$D157:$AB157))</f>
        <v/>
      </c>
      <c r="BM157" s="15" t="str">
        <f t="shared" si="70"/>
        <v/>
      </c>
      <c r="BN157" s="2" t="str" cm="1">
        <f t="array" ref="BN157">IF(B157="","",SUMPRODUCT(($D$1:$AB$4=$BN$4)*$D157:$AB157))</f>
        <v/>
      </c>
      <c r="BO157" s="15" t="str">
        <f t="shared" si="71"/>
        <v/>
      </c>
      <c r="BP157" s="2" t="str" cm="1">
        <f t="array" ref="BP157">IF(B157="","",SUMPRODUCT(($D$1:$AB$4=$BP$4)*$D157:$AB157))</f>
        <v/>
      </c>
      <c r="BQ157" s="15" t="str">
        <f t="shared" si="72"/>
        <v/>
      </c>
      <c r="BR157" s="2" t="str" cm="1">
        <f t="array" ref="BR157">IF(B157="","",SUMPRODUCT(($D$1:$AB$4=$BR$4)*$D157:$AB157))</f>
        <v/>
      </c>
      <c r="BS157" s="15" t="str">
        <f t="shared" si="73"/>
        <v/>
      </c>
      <c r="BT157" s="2" t="str" cm="1">
        <f t="array" ref="BT157">IF(B157="","",SUMPRODUCT(($D$1:$AB$4=$BT$4)*$D157:$AB157))</f>
        <v/>
      </c>
      <c r="BU157" s="15" t="str">
        <f t="shared" si="74"/>
        <v/>
      </c>
      <c r="BV157" s="2" t="str" cm="1">
        <f t="array" ref="BV157">IF(B157="","",SUMPRODUCT(($D$1:$AB$4=$BV$4)*$D157:$AB157))</f>
        <v/>
      </c>
      <c r="BW157" s="15" t="str">
        <f t="shared" si="75"/>
        <v/>
      </c>
      <c r="BX157" s="2" t="str" cm="1">
        <f t="array" ref="BX157">IF(B157="","",SUMPRODUCT(($D$1:$AB$4=$BX$4)*$D157:$AB157))</f>
        <v/>
      </c>
      <c r="BY157" s="15" t="str">
        <f t="shared" si="76"/>
        <v/>
      </c>
      <c r="BZ157" s="2" t="str" cm="1">
        <f t="array" ref="BZ157">IF(B157="","",SUMPRODUCT(($D$1:$AB$4=$BZ$4)*$D157:$AB157))</f>
        <v/>
      </c>
      <c r="CA157" s="15" t="str">
        <f t="shared" si="77"/>
        <v/>
      </c>
      <c r="CB157" s="2" t="str" cm="1">
        <f t="array" ref="CB157">IF(B157="","",SUMPRODUCT(($D$1:$AB$4=$CB$4)*$D157:$AB157))</f>
        <v/>
      </c>
      <c r="CC157" s="15" t="str">
        <f t="shared" si="78"/>
        <v/>
      </c>
      <c r="CD157" s="2" t="str" cm="1">
        <f t="array" ref="CD157">IF(B157="","",SUMPRODUCT(($D$1:$AB$4=$CD$4)*$D157:$AB157))</f>
        <v/>
      </c>
      <c r="CE157" s="15" t="str">
        <f t="shared" si="79"/>
        <v/>
      </c>
      <c r="CF157" s="2" t="str" cm="1">
        <f t="array" ref="CF157">IF(B157="","",SUMPRODUCT(($D$1:$AB$4=$CF$4)*$D157:$AB157))</f>
        <v/>
      </c>
      <c r="CG157" s="15" t="str">
        <f t="shared" si="80"/>
        <v/>
      </c>
      <c r="CH157" s="2" t="str" cm="1">
        <f t="array" ref="CH157">IF(B157="","",SUMPRODUCT(($D$1:$AB$4=$CH$4)*$D157:$AB157))</f>
        <v/>
      </c>
      <c r="CI157" s="15" t="str">
        <f t="shared" si="81"/>
        <v/>
      </c>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row>
    <row r="158" spans="1:127" s="3" customFormat="1" ht="15.75" thickBot="1">
      <c r="A158" s="7">
        <v>153</v>
      </c>
      <c r="B158" s="1"/>
      <c r="D158" s="99"/>
      <c r="E158" s="100"/>
      <c r="F158" s="100"/>
      <c r="G158" s="100"/>
      <c r="H158" s="100"/>
      <c r="I158" s="101"/>
      <c r="J158" s="104"/>
      <c r="K158" s="105"/>
      <c r="L158" s="105"/>
      <c r="M158" s="105"/>
      <c r="N158" s="105"/>
      <c r="O158" s="106"/>
      <c r="P158" s="109"/>
      <c r="Q158" s="110"/>
      <c r="R158" s="110"/>
      <c r="S158" s="110"/>
      <c r="T158" s="110"/>
      <c r="U158" s="111"/>
      <c r="V158" s="115"/>
      <c r="W158" s="116"/>
      <c r="X158" s="116"/>
      <c r="Y158" s="116"/>
      <c r="Z158" s="116"/>
      <c r="AA158" s="116"/>
      <c r="AB158" s="170"/>
      <c r="AC158" s="171" t="str">
        <f t="shared" si="55"/>
        <v/>
      </c>
      <c r="AD158" s="172" t="str">
        <f t="shared" si="56"/>
        <v/>
      </c>
      <c r="AE158" s="4"/>
      <c r="AF158" s="4"/>
      <c r="AG158" s="4"/>
      <c r="AH158" s="4"/>
      <c r="AI158" s="4"/>
      <c r="AJ158" s="4"/>
      <c r="AK158" s="4"/>
      <c r="AL158" s="2" t="str" cm="1">
        <f t="array" ref="AL158">IF(B158="","",SUMPRODUCT(($D$1:$AB$4=$AL$4)*D158:AB158))</f>
        <v/>
      </c>
      <c r="AM158" s="15" t="str">
        <f t="shared" si="57"/>
        <v/>
      </c>
      <c r="AN158" s="2" t="str" cm="1">
        <f t="array" ref="AN158">IF(B158="","",SUMPRODUCT(($D$1:$AB$4=$AN$4)*D158:AB158))</f>
        <v/>
      </c>
      <c r="AO158" s="15" t="str">
        <f t="shared" si="58"/>
        <v/>
      </c>
      <c r="AP158" s="2" t="str" cm="1">
        <f t="array" ref="AP158">IF(B158="","",SUMPRODUCT(($D$1:$AB$4=$AP$4)*D158:AB158))</f>
        <v/>
      </c>
      <c r="AQ158" s="15" t="str">
        <f t="shared" si="59"/>
        <v/>
      </c>
      <c r="AR158" s="2" t="str" cm="1">
        <f t="array" ref="AR158">IF(B158="","",SUMPRODUCT(($D$1:$AB$4=$AR$4)*D158:AB158))</f>
        <v/>
      </c>
      <c r="AS158" s="15" t="str">
        <f t="shared" si="60"/>
        <v/>
      </c>
      <c r="AT158" s="2" t="str" cm="1">
        <f t="array" ref="AT158">IF(B158="","",SUMPRODUCT(($D$1:$AB$4=$AT$4)*$D158:$AB158))</f>
        <v/>
      </c>
      <c r="AU158" s="15" t="str">
        <f t="shared" si="61"/>
        <v/>
      </c>
      <c r="AV158" s="2" t="str" cm="1">
        <f t="array" ref="AV158">IF(B158="","",SUMPRODUCT(($D$1:$AB$4=$AV$4)*$D158:$AB158))</f>
        <v/>
      </c>
      <c r="AW158" s="15" t="str">
        <f t="shared" si="62"/>
        <v/>
      </c>
      <c r="AX158" s="2" t="str" cm="1">
        <f t="array" ref="AX158">IF(B158="","",SUMPRODUCT(($D$1:$AB$4=$AX$4)*$D158:$AB158))</f>
        <v/>
      </c>
      <c r="AY158" s="15" t="str">
        <f t="shared" si="63"/>
        <v/>
      </c>
      <c r="AZ158" s="2" t="str" cm="1">
        <f t="array" ref="AZ158">IF(B158="","",SUMPRODUCT(($D$1:$AB$4=$AZ$4)*$D158:$AB158))</f>
        <v/>
      </c>
      <c r="BA158" s="15" t="str">
        <f t="shared" si="64"/>
        <v/>
      </c>
      <c r="BB158" s="2" t="str" cm="1">
        <f t="array" ref="BB158">IF(B158="","",SUMPRODUCT(($D$1:$AB$4=$BB$4)*$D158:$AB158))</f>
        <v/>
      </c>
      <c r="BC158" s="15" t="str">
        <f t="shared" si="65"/>
        <v/>
      </c>
      <c r="BD158" s="2" t="str" cm="1">
        <f t="array" ref="BD158">IF(B158="","",SUMPRODUCT(($D$1:$AB$4=$BD$4)*$D158:$AB158))</f>
        <v/>
      </c>
      <c r="BE158" s="15" t="str">
        <f t="shared" si="66"/>
        <v/>
      </c>
      <c r="BF158" s="2" t="str" cm="1">
        <f t="array" ref="BF158">IF(B158="","",SUMPRODUCT(($D$1:$AB$4=$BF$4)*$D158:$AB158))</f>
        <v/>
      </c>
      <c r="BG158" s="15" t="str">
        <f t="shared" si="67"/>
        <v/>
      </c>
      <c r="BH158" s="2" t="str" cm="1">
        <f t="array" ref="BH158">IF(B158="","",SUMPRODUCT(($D$1:$AB$4=$BH$4)*$D158:$AB158))</f>
        <v/>
      </c>
      <c r="BI158" s="15" t="str">
        <f t="shared" si="68"/>
        <v/>
      </c>
      <c r="BJ158" s="2" t="str" cm="1">
        <f t="array" ref="BJ158">IF(B158="","",SUMPRODUCT(($D$1:$AB$4=$BJ$4)*$D158:$AB158))</f>
        <v/>
      </c>
      <c r="BK158" s="15" t="str">
        <f t="shared" si="69"/>
        <v/>
      </c>
      <c r="BL158" s="2" t="str" cm="1">
        <f t="array" ref="BL158">IF(B158="","",SUMPRODUCT(($D$1:$AB$4=$BL$4)*$D158:$AB158))</f>
        <v/>
      </c>
      <c r="BM158" s="15" t="str">
        <f t="shared" si="70"/>
        <v/>
      </c>
      <c r="BN158" s="2" t="str" cm="1">
        <f t="array" ref="BN158">IF(B158="","",SUMPRODUCT(($D$1:$AB$4=$BN$4)*$D158:$AB158))</f>
        <v/>
      </c>
      <c r="BO158" s="15" t="str">
        <f t="shared" si="71"/>
        <v/>
      </c>
      <c r="BP158" s="2" t="str" cm="1">
        <f t="array" ref="BP158">IF(B158="","",SUMPRODUCT(($D$1:$AB$4=$BP$4)*$D158:$AB158))</f>
        <v/>
      </c>
      <c r="BQ158" s="15" t="str">
        <f t="shared" si="72"/>
        <v/>
      </c>
      <c r="BR158" s="2" t="str" cm="1">
        <f t="array" ref="BR158">IF(B158="","",SUMPRODUCT(($D$1:$AB$4=$BR$4)*$D158:$AB158))</f>
        <v/>
      </c>
      <c r="BS158" s="15" t="str">
        <f t="shared" si="73"/>
        <v/>
      </c>
      <c r="BT158" s="2" t="str" cm="1">
        <f t="array" ref="BT158">IF(B158="","",SUMPRODUCT(($D$1:$AB$4=$BT$4)*$D158:$AB158))</f>
        <v/>
      </c>
      <c r="BU158" s="15" t="str">
        <f t="shared" si="74"/>
        <v/>
      </c>
      <c r="BV158" s="2" t="str" cm="1">
        <f t="array" ref="BV158">IF(B158="","",SUMPRODUCT(($D$1:$AB$4=$BV$4)*$D158:$AB158))</f>
        <v/>
      </c>
      <c r="BW158" s="15" t="str">
        <f t="shared" si="75"/>
        <v/>
      </c>
      <c r="BX158" s="2" t="str" cm="1">
        <f t="array" ref="BX158">IF(B158="","",SUMPRODUCT(($D$1:$AB$4=$BX$4)*$D158:$AB158))</f>
        <v/>
      </c>
      <c r="BY158" s="15" t="str">
        <f t="shared" si="76"/>
        <v/>
      </c>
      <c r="BZ158" s="2" t="str" cm="1">
        <f t="array" ref="BZ158">IF(B158="","",SUMPRODUCT(($D$1:$AB$4=$BZ$4)*$D158:$AB158))</f>
        <v/>
      </c>
      <c r="CA158" s="15" t="str">
        <f t="shared" si="77"/>
        <v/>
      </c>
      <c r="CB158" s="2" t="str" cm="1">
        <f t="array" ref="CB158">IF(B158="","",SUMPRODUCT(($D$1:$AB$4=$CB$4)*$D158:$AB158))</f>
        <v/>
      </c>
      <c r="CC158" s="15" t="str">
        <f t="shared" si="78"/>
        <v/>
      </c>
      <c r="CD158" s="2" t="str" cm="1">
        <f t="array" ref="CD158">IF(B158="","",SUMPRODUCT(($D$1:$AB$4=$CD$4)*$D158:$AB158))</f>
        <v/>
      </c>
      <c r="CE158" s="15" t="str">
        <f t="shared" si="79"/>
        <v/>
      </c>
      <c r="CF158" s="2" t="str" cm="1">
        <f t="array" ref="CF158">IF(B158="","",SUMPRODUCT(($D$1:$AB$4=$CF$4)*$D158:$AB158))</f>
        <v/>
      </c>
      <c r="CG158" s="15" t="str">
        <f t="shared" si="80"/>
        <v/>
      </c>
      <c r="CH158" s="2" t="str" cm="1">
        <f t="array" ref="CH158">IF(B158="","",SUMPRODUCT(($D$1:$AB$4=$CH$4)*$D158:$AB158))</f>
        <v/>
      </c>
      <c r="CI158" s="15" t="str">
        <f t="shared" si="81"/>
        <v/>
      </c>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row>
    <row r="159" spans="1:127" s="3" customFormat="1" ht="15.75" thickBot="1">
      <c r="A159" s="7">
        <v>154</v>
      </c>
      <c r="B159" s="1"/>
      <c r="D159" s="99"/>
      <c r="E159" s="100"/>
      <c r="F159" s="100"/>
      <c r="G159" s="100"/>
      <c r="H159" s="100"/>
      <c r="I159" s="101"/>
      <c r="J159" s="104"/>
      <c r="K159" s="105"/>
      <c r="L159" s="105"/>
      <c r="M159" s="105"/>
      <c r="N159" s="105"/>
      <c r="O159" s="106"/>
      <c r="P159" s="109"/>
      <c r="Q159" s="110"/>
      <c r="R159" s="110"/>
      <c r="S159" s="110"/>
      <c r="T159" s="110"/>
      <c r="U159" s="111"/>
      <c r="V159" s="115"/>
      <c r="W159" s="116"/>
      <c r="X159" s="116"/>
      <c r="Y159" s="116"/>
      <c r="Z159" s="116"/>
      <c r="AA159" s="116"/>
      <c r="AB159" s="170"/>
      <c r="AC159" s="171" t="str">
        <f t="shared" si="55"/>
        <v/>
      </c>
      <c r="AD159" s="172" t="str">
        <f t="shared" si="56"/>
        <v/>
      </c>
      <c r="AE159" s="4"/>
      <c r="AF159" s="4"/>
      <c r="AG159" s="4"/>
      <c r="AH159" s="4"/>
      <c r="AI159" s="4"/>
      <c r="AJ159" s="4"/>
      <c r="AK159" s="4"/>
      <c r="AL159" s="2" t="str" cm="1">
        <f t="array" ref="AL159">IF(B159="","",SUMPRODUCT(($D$1:$AB$4=$AL$4)*D159:AB159))</f>
        <v/>
      </c>
      <c r="AM159" s="15" t="str">
        <f t="shared" si="57"/>
        <v/>
      </c>
      <c r="AN159" s="2" t="str" cm="1">
        <f t="array" ref="AN159">IF(B159="","",SUMPRODUCT(($D$1:$AB$4=$AN$4)*D159:AB159))</f>
        <v/>
      </c>
      <c r="AO159" s="15" t="str">
        <f t="shared" si="58"/>
        <v/>
      </c>
      <c r="AP159" s="2" t="str" cm="1">
        <f t="array" ref="AP159">IF(B159="","",SUMPRODUCT(($D$1:$AB$4=$AP$4)*D159:AB159))</f>
        <v/>
      </c>
      <c r="AQ159" s="15" t="str">
        <f t="shared" si="59"/>
        <v/>
      </c>
      <c r="AR159" s="2" t="str" cm="1">
        <f t="array" ref="AR159">IF(B159="","",SUMPRODUCT(($D$1:$AB$4=$AR$4)*D159:AB159))</f>
        <v/>
      </c>
      <c r="AS159" s="15" t="str">
        <f t="shared" si="60"/>
        <v/>
      </c>
      <c r="AT159" s="2" t="str" cm="1">
        <f t="array" ref="AT159">IF(B159="","",SUMPRODUCT(($D$1:$AB$4=$AT$4)*$D159:$AB159))</f>
        <v/>
      </c>
      <c r="AU159" s="15" t="str">
        <f t="shared" si="61"/>
        <v/>
      </c>
      <c r="AV159" s="2" t="str" cm="1">
        <f t="array" ref="AV159">IF(B159="","",SUMPRODUCT(($D$1:$AB$4=$AV$4)*$D159:$AB159))</f>
        <v/>
      </c>
      <c r="AW159" s="15" t="str">
        <f t="shared" si="62"/>
        <v/>
      </c>
      <c r="AX159" s="2" t="str" cm="1">
        <f t="array" ref="AX159">IF(B159="","",SUMPRODUCT(($D$1:$AB$4=$AX$4)*$D159:$AB159))</f>
        <v/>
      </c>
      <c r="AY159" s="15" t="str">
        <f t="shared" si="63"/>
        <v/>
      </c>
      <c r="AZ159" s="2" t="str" cm="1">
        <f t="array" ref="AZ159">IF(B159="","",SUMPRODUCT(($D$1:$AB$4=$AZ$4)*$D159:$AB159))</f>
        <v/>
      </c>
      <c r="BA159" s="15" t="str">
        <f t="shared" si="64"/>
        <v/>
      </c>
      <c r="BB159" s="2" t="str" cm="1">
        <f t="array" ref="BB159">IF(B159="","",SUMPRODUCT(($D$1:$AB$4=$BB$4)*$D159:$AB159))</f>
        <v/>
      </c>
      <c r="BC159" s="15" t="str">
        <f t="shared" si="65"/>
        <v/>
      </c>
      <c r="BD159" s="2" t="str" cm="1">
        <f t="array" ref="BD159">IF(B159="","",SUMPRODUCT(($D$1:$AB$4=$BD$4)*$D159:$AB159))</f>
        <v/>
      </c>
      <c r="BE159" s="15" t="str">
        <f t="shared" si="66"/>
        <v/>
      </c>
      <c r="BF159" s="2" t="str" cm="1">
        <f t="array" ref="BF159">IF(B159="","",SUMPRODUCT(($D$1:$AB$4=$BF$4)*$D159:$AB159))</f>
        <v/>
      </c>
      <c r="BG159" s="15" t="str">
        <f t="shared" si="67"/>
        <v/>
      </c>
      <c r="BH159" s="2" t="str" cm="1">
        <f t="array" ref="BH159">IF(B159="","",SUMPRODUCT(($D$1:$AB$4=$BH$4)*$D159:$AB159))</f>
        <v/>
      </c>
      <c r="BI159" s="15" t="str">
        <f t="shared" si="68"/>
        <v/>
      </c>
      <c r="BJ159" s="2" t="str" cm="1">
        <f t="array" ref="BJ159">IF(B159="","",SUMPRODUCT(($D$1:$AB$4=$BJ$4)*$D159:$AB159))</f>
        <v/>
      </c>
      <c r="BK159" s="15" t="str">
        <f t="shared" si="69"/>
        <v/>
      </c>
      <c r="BL159" s="2" t="str" cm="1">
        <f t="array" ref="BL159">IF(B159="","",SUMPRODUCT(($D$1:$AB$4=$BL$4)*$D159:$AB159))</f>
        <v/>
      </c>
      <c r="BM159" s="15" t="str">
        <f t="shared" si="70"/>
        <v/>
      </c>
      <c r="BN159" s="2" t="str" cm="1">
        <f t="array" ref="BN159">IF(B159="","",SUMPRODUCT(($D$1:$AB$4=$BN$4)*$D159:$AB159))</f>
        <v/>
      </c>
      <c r="BO159" s="15" t="str">
        <f t="shared" si="71"/>
        <v/>
      </c>
      <c r="BP159" s="2" t="str" cm="1">
        <f t="array" ref="BP159">IF(B159="","",SUMPRODUCT(($D$1:$AB$4=$BP$4)*$D159:$AB159))</f>
        <v/>
      </c>
      <c r="BQ159" s="15" t="str">
        <f t="shared" si="72"/>
        <v/>
      </c>
      <c r="BR159" s="2" t="str" cm="1">
        <f t="array" ref="BR159">IF(B159="","",SUMPRODUCT(($D$1:$AB$4=$BR$4)*$D159:$AB159))</f>
        <v/>
      </c>
      <c r="BS159" s="15" t="str">
        <f t="shared" si="73"/>
        <v/>
      </c>
      <c r="BT159" s="2" t="str" cm="1">
        <f t="array" ref="BT159">IF(B159="","",SUMPRODUCT(($D$1:$AB$4=$BT$4)*$D159:$AB159))</f>
        <v/>
      </c>
      <c r="BU159" s="15" t="str">
        <f t="shared" si="74"/>
        <v/>
      </c>
      <c r="BV159" s="2" t="str" cm="1">
        <f t="array" ref="BV159">IF(B159="","",SUMPRODUCT(($D$1:$AB$4=$BV$4)*$D159:$AB159))</f>
        <v/>
      </c>
      <c r="BW159" s="15" t="str">
        <f t="shared" si="75"/>
        <v/>
      </c>
      <c r="BX159" s="2" t="str" cm="1">
        <f t="array" ref="BX159">IF(B159="","",SUMPRODUCT(($D$1:$AB$4=$BX$4)*$D159:$AB159))</f>
        <v/>
      </c>
      <c r="BY159" s="15" t="str">
        <f t="shared" si="76"/>
        <v/>
      </c>
      <c r="BZ159" s="2" t="str" cm="1">
        <f t="array" ref="BZ159">IF(B159="","",SUMPRODUCT(($D$1:$AB$4=$BZ$4)*$D159:$AB159))</f>
        <v/>
      </c>
      <c r="CA159" s="15" t="str">
        <f t="shared" si="77"/>
        <v/>
      </c>
      <c r="CB159" s="2" t="str" cm="1">
        <f t="array" ref="CB159">IF(B159="","",SUMPRODUCT(($D$1:$AB$4=$CB$4)*$D159:$AB159))</f>
        <v/>
      </c>
      <c r="CC159" s="15" t="str">
        <f t="shared" si="78"/>
        <v/>
      </c>
      <c r="CD159" s="2" t="str" cm="1">
        <f t="array" ref="CD159">IF(B159="","",SUMPRODUCT(($D$1:$AB$4=$CD$4)*$D159:$AB159))</f>
        <v/>
      </c>
      <c r="CE159" s="15" t="str">
        <f t="shared" si="79"/>
        <v/>
      </c>
      <c r="CF159" s="2" t="str" cm="1">
        <f t="array" ref="CF159">IF(B159="","",SUMPRODUCT(($D$1:$AB$4=$CF$4)*$D159:$AB159))</f>
        <v/>
      </c>
      <c r="CG159" s="15" t="str">
        <f t="shared" si="80"/>
        <v/>
      </c>
      <c r="CH159" s="2" t="str" cm="1">
        <f t="array" ref="CH159">IF(B159="","",SUMPRODUCT(($D$1:$AB$4=$CH$4)*$D159:$AB159))</f>
        <v/>
      </c>
      <c r="CI159" s="15" t="str">
        <f t="shared" si="81"/>
        <v/>
      </c>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row>
    <row r="160" spans="1:127" s="3" customFormat="1" ht="15.75" thickBot="1">
      <c r="A160" s="7">
        <v>155</v>
      </c>
      <c r="B160" s="1"/>
      <c r="D160" s="99"/>
      <c r="E160" s="100"/>
      <c r="F160" s="100"/>
      <c r="G160" s="100"/>
      <c r="H160" s="100"/>
      <c r="I160" s="101"/>
      <c r="J160" s="104"/>
      <c r="K160" s="105"/>
      <c r="L160" s="105"/>
      <c r="M160" s="105"/>
      <c r="N160" s="105"/>
      <c r="O160" s="106"/>
      <c r="P160" s="109"/>
      <c r="Q160" s="110"/>
      <c r="R160" s="110"/>
      <c r="S160" s="110"/>
      <c r="T160" s="110"/>
      <c r="U160" s="111"/>
      <c r="V160" s="115"/>
      <c r="W160" s="116"/>
      <c r="X160" s="116"/>
      <c r="Y160" s="116"/>
      <c r="Z160" s="116"/>
      <c r="AA160" s="116"/>
      <c r="AB160" s="170"/>
      <c r="AC160" s="171" t="str">
        <f t="shared" si="55"/>
        <v/>
      </c>
      <c r="AD160" s="172" t="str">
        <f t="shared" si="56"/>
        <v/>
      </c>
      <c r="AE160" s="4"/>
      <c r="AF160" s="4"/>
      <c r="AG160" s="4"/>
      <c r="AH160" s="4"/>
      <c r="AI160" s="4"/>
      <c r="AJ160" s="4"/>
      <c r="AK160" s="4"/>
      <c r="AL160" s="2" t="str" cm="1">
        <f t="array" ref="AL160">IF(B160="","",SUMPRODUCT(($D$1:$AB$4=$AL$4)*D160:AB160))</f>
        <v/>
      </c>
      <c r="AM160" s="15" t="str">
        <f t="shared" si="57"/>
        <v/>
      </c>
      <c r="AN160" s="2" t="str" cm="1">
        <f t="array" ref="AN160">IF(B160="","",SUMPRODUCT(($D$1:$AB$4=$AN$4)*D160:AB160))</f>
        <v/>
      </c>
      <c r="AO160" s="15" t="str">
        <f t="shared" si="58"/>
        <v/>
      </c>
      <c r="AP160" s="2" t="str" cm="1">
        <f t="array" ref="AP160">IF(B160="","",SUMPRODUCT(($D$1:$AB$4=$AP$4)*D160:AB160))</f>
        <v/>
      </c>
      <c r="AQ160" s="15" t="str">
        <f t="shared" si="59"/>
        <v/>
      </c>
      <c r="AR160" s="2" t="str" cm="1">
        <f t="array" ref="AR160">IF(B160="","",SUMPRODUCT(($D$1:$AB$4=$AR$4)*D160:AB160))</f>
        <v/>
      </c>
      <c r="AS160" s="15" t="str">
        <f t="shared" si="60"/>
        <v/>
      </c>
      <c r="AT160" s="2" t="str" cm="1">
        <f t="array" ref="AT160">IF(B160="","",SUMPRODUCT(($D$1:$AB$4=$AT$4)*$D160:$AB160))</f>
        <v/>
      </c>
      <c r="AU160" s="15" t="str">
        <f t="shared" si="61"/>
        <v/>
      </c>
      <c r="AV160" s="2" t="str" cm="1">
        <f t="array" ref="AV160">IF(B160="","",SUMPRODUCT(($D$1:$AB$4=$AV$4)*$D160:$AB160))</f>
        <v/>
      </c>
      <c r="AW160" s="15" t="str">
        <f t="shared" si="62"/>
        <v/>
      </c>
      <c r="AX160" s="2" t="str" cm="1">
        <f t="array" ref="AX160">IF(B160="","",SUMPRODUCT(($D$1:$AB$4=$AX$4)*$D160:$AB160))</f>
        <v/>
      </c>
      <c r="AY160" s="15" t="str">
        <f t="shared" si="63"/>
        <v/>
      </c>
      <c r="AZ160" s="2" t="str" cm="1">
        <f t="array" ref="AZ160">IF(B160="","",SUMPRODUCT(($D$1:$AB$4=$AZ$4)*$D160:$AB160))</f>
        <v/>
      </c>
      <c r="BA160" s="15" t="str">
        <f t="shared" si="64"/>
        <v/>
      </c>
      <c r="BB160" s="2" t="str" cm="1">
        <f t="array" ref="BB160">IF(B160="","",SUMPRODUCT(($D$1:$AB$4=$BB$4)*$D160:$AB160))</f>
        <v/>
      </c>
      <c r="BC160" s="15" t="str">
        <f t="shared" si="65"/>
        <v/>
      </c>
      <c r="BD160" s="2" t="str" cm="1">
        <f t="array" ref="BD160">IF(B160="","",SUMPRODUCT(($D$1:$AB$4=$BD$4)*$D160:$AB160))</f>
        <v/>
      </c>
      <c r="BE160" s="15" t="str">
        <f t="shared" si="66"/>
        <v/>
      </c>
      <c r="BF160" s="2" t="str" cm="1">
        <f t="array" ref="BF160">IF(B160="","",SUMPRODUCT(($D$1:$AB$4=$BF$4)*$D160:$AB160))</f>
        <v/>
      </c>
      <c r="BG160" s="15" t="str">
        <f t="shared" si="67"/>
        <v/>
      </c>
      <c r="BH160" s="2" t="str" cm="1">
        <f t="array" ref="BH160">IF(B160="","",SUMPRODUCT(($D$1:$AB$4=$BH$4)*$D160:$AB160))</f>
        <v/>
      </c>
      <c r="BI160" s="15" t="str">
        <f t="shared" si="68"/>
        <v/>
      </c>
      <c r="BJ160" s="2" t="str" cm="1">
        <f t="array" ref="BJ160">IF(B160="","",SUMPRODUCT(($D$1:$AB$4=$BJ$4)*$D160:$AB160))</f>
        <v/>
      </c>
      <c r="BK160" s="15" t="str">
        <f t="shared" si="69"/>
        <v/>
      </c>
      <c r="BL160" s="2" t="str" cm="1">
        <f t="array" ref="BL160">IF(B160="","",SUMPRODUCT(($D$1:$AB$4=$BL$4)*$D160:$AB160))</f>
        <v/>
      </c>
      <c r="BM160" s="15" t="str">
        <f t="shared" si="70"/>
        <v/>
      </c>
      <c r="BN160" s="2" t="str" cm="1">
        <f t="array" ref="BN160">IF(B160="","",SUMPRODUCT(($D$1:$AB$4=$BN$4)*$D160:$AB160))</f>
        <v/>
      </c>
      <c r="BO160" s="15" t="str">
        <f t="shared" si="71"/>
        <v/>
      </c>
      <c r="BP160" s="2" t="str" cm="1">
        <f t="array" ref="BP160">IF(B160="","",SUMPRODUCT(($D$1:$AB$4=$BP$4)*$D160:$AB160))</f>
        <v/>
      </c>
      <c r="BQ160" s="15" t="str">
        <f t="shared" si="72"/>
        <v/>
      </c>
      <c r="BR160" s="2" t="str" cm="1">
        <f t="array" ref="BR160">IF(B160="","",SUMPRODUCT(($D$1:$AB$4=$BR$4)*$D160:$AB160))</f>
        <v/>
      </c>
      <c r="BS160" s="15" t="str">
        <f t="shared" si="73"/>
        <v/>
      </c>
      <c r="BT160" s="2" t="str" cm="1">
        <f t="array" ref="BT160">IF(B160="","",SUMPRODUCT(($D$1:$AB$4=$BT$4)*$D160:$AB160))</f>
        <v/>
      </c>
      <c r="BU160" s="15" t="str">
        <f t="shared" si="74"/>
        <v/>
      </c>
      <c r="BV160" s="2" t="str" cm="1">
        <f t="array" ref="BV160">IF(B160="","",SUMPRODUCT(($D$1:$AB$4=$BV$4)*$D160:$AB160))</f>
        <v/>
      </c>
      <c r="BW160" s="15" t="str">
        <f t="shared" si="75"/>
        <v/>
      </c>
      <c r="BX160" s="2" t="str" cm="1">
        <f t="array" ref="BX160">IF(B160="","",SUMPRODUCT(($D$1:$AB$4=$BX$4)*$D160:$AB160))</f>
        <v/>
      </c>
      <c r="BY160" s="15" t="str">
        <f t="shared" si="76"/>
        <v/>
      </c>
      <c r="BZ160" s="2" t="str" cm="1">
        <f t="array" ref="BZ160">IF(B160="","",SUMPRODUCT(($D$1:$AB$4=$BZ$4)*$D160:$AB160))</f>
        <v/>
      </c>
      <c r="CA160" s="15" t="str">
        <f t="shared" si="77"/>
        <v/>
      </c>
      <c r="CB160" s="2" t="str" cm="1">
        <f t="array" ref="CB160">IF(B160="","",SUMPRODUCT(($D$1:$AB$4=$CB$4)*$D160:$AB160))</f>
        <v/>
      </c>
      <c r="CC160" s="15" t="str">
        <f t="shared" si="78"/>
        <v/>
      </c>
      <c r="CD160" s="2" t="str" cm="1">
        <f t="array" ref="CD160">IF(B160="","",SUMPRODUCT(($D$1:$AB$4=$CD$4)*$D160:$AB160))</f>
        <v/>
      </c>
      <c r="CE160" s="15" t="str">
        <f t="shared" si="79"/>
        <v/>
      </c>
      <c r="CF160" s="2" t="str" cm="1">
        <f t="array" ref="CF160">IF(B160="","",SUMPRODUCT(($D$1:$AB$4=$CF$4)*$D160:$AB160))</f>
        <v/>
      </c>
      <c r="CG160" s="15" t="str">
        <f t="shared" si="80"/>
        <v/>
      </c>
      <c r="CH160" s="2" t="str" cm="1">
        <f t="array" ref="CH160">IF(B160="","",SUMPRODUCT(($D$1:$AB$4=$CH$4)*$D160:$AB160))</f>
        <v/>
      </c>
      <c r="CI160" s="15" t="str">
        <f t="shared" si="81"/>
        <v/>
      </c>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row>
    <row r="161" spans="1:127" s="3" customFormat="1" ht="15.75" thickBot="1">
      <c r="A161" s="7">
        <v>156</v>
      </c>
      <c r="B161" s="1"/>
      <c r="D161" s="99"/>
      <c r="E161" s="100"/>
      <c r="F161" s="100"/>
      <c r="G161" s="100"/>
      <c r="H161" s="100"/>
      <c r="I161" s="101"/>
      <c r="J161" s="104"/>
      <c r="K161" s="105"/>
      <c r="L161" s="105"/>
      <c r="M161" s="105"/>
      <c r="N161" s="105"/>
      <c r="O161" s="106"/>
      <c r="P161" s="109"/>
      <c r="Q161" s="110"/>
      <c r="R161" s="110"/>
      <c r="S161" s="110"/>
      <c r="T161" s="110"/>
      <c r="U161" s="111"/>
      <c r="V161" s="115"/>
      <c r="W161" s="116"/>
      <c r="X161" s="116"/>
      <c r="Y161" s="116"/>
      <c r="Z161" s="116"/>
      <c r="AA161" s="116"/>
      <c r="AB161" s="170"/>
      <c r="AC161" s="171" t="str">
        <f t="shared" si="55"/>
        <v/>
      </c>
      <c r="AD161" s="172" t="str">
        <f t="shared" si="56"/>
        <v/>
      </c>
      <c r="AE161" s="4"/>
      <c r="AF161" s="4"/>
      <c r="AG161" s="4"/>
      <c r="AH161" s="4"/>
      <c r="AI161" s="4"/>
      <c r="AJ161" s="4"/>
      <c r="AK161" s="4"/>
      <c r="AL161" s="2" t="str" cm="1">
        <f t="array" ref="AL161">IF(B161="","",SUMPRODUCT(($D$1:$AB$4=$AL$4)*D161:AB161))</f>
        <v/>
      </c>
      <c r="AM161" s="15" t="str">
        <f t="shared" si="57"/>
        <v/>
      </c>
      <c r="AN161" s="2" t="str" cm="1">
        <f t="array" ref="AN161">IF(B161="","",SUMPRODUCT(($D$1:$AB$4=$AN$4)*D161:AB161))</f>
        <v/>
      </c>
      <c r="AO161" s="15" t="str">
        <f t="shared" si="58"/>
        <v/>
      </c>
      <c r="AP161" s="2" t="str" cm="1">
        <f t="array" ref="AP161">IF(B161="","",SUMPRODUCT(($D$1:$AB$4=$AP$4)*D161:AB161))</f>
        <v/>
      </c>
      <c r="AQ161" s="15" t="str">
        <f t="shared" si="59"/>
        <v/>
      </c>
      <c r="AR161" s="2" t="str" cm="1">
        <f t="array" ref="AR161">IF(B161="","",SUMPRODUCT(($D$1:$AB$4=$AR$4)*D161:AB161))</f>
        <v/>
      </c>
      <c r="AS161" s="15" t="str">
        <f t="shared" si="60"/>
        <v/>
      </c>
      <c r="AT161" s="2" t="str" cm="1">
        <f t="array" ref="AT161">IF(B161="","",SUMPRODUCT(($D$1:$AB$4=$AT$4)*$D161:$AB161))</f>
        <v/>
      </c>
      <c r="AU161" s="15" t="str">
        <f t="shared" si="61"/>
        <v/>
      </c>
      <c r="AV161" s="2" t="str" cm="1">
        <f t="array" ref="AV161">IF(B161="","",SUMPRODUCT(($D$1:$AB$4=$AV$4)*$D161:$AB161))</f>
        <v/>
      </c>
      <c r="AW161" s="15" t="str">
        <f t="shared" si="62"/>
        <v/>
      </c>
      <c r="AX161" s="2" t="str" cm="1">
        <f t="array" ref="AX161">IF(B161="","",SUMPRODUCT(($D$1:$AB$4=$AX$4)*$D161:$AB161))</f>
        <v/>
      </c>
      <c r="AY161" s="15" t="str">
        <f t="shared" si="63"/>
        <v/>
      </c>
      <c r="AZ161" s="2" t="str" cm="1">
        <f t="array" ref="AZ161">IF(B161="","",SUMPRODUCT(($D$1:$AB$4=$AZ$4)*$D161:$AB161))</f>
        <v/>
      </c>
      <c r="BA161" s="15" t="str">
        <f t="shared" si="64"/>
        <v/>
      </c>
      <c r="BB161" s="2" t="str" cm="1">
        <f t="array" ref="BB161">IF(B161="","",SUMPRODUCT(($D$1:$AB$4=$BB$4)*$D161:$AB161))</f>
        <v/>
      </c>
      <c r="BC161" s="15" t="str">
        <f t="shared" si="65"/>
        <v/>
      </c>
      <c r="BD161" s="2" t="str" cm="1">
        <f t="array" ref="BD161">IF(B161="","",SUMPRODUCT(($D$1:$AB$4=$BD$4)*$D161:$AB161))</f>
        <v/>
      </c>
      <c r="BE161" s="15" t="str">
        <f t="shared" si="66"/>
        <v/>
      </c>
      <c r="BF161" s="2" t="str" cm="1">
        <f t="array" ref="BF161">IF(B161="","",SUMPRODUCT(($D$1:$AB$4=$BF$4)*$D161:$AB161))</f>
        <v/>
      </c>
      <c r="BG161" s="15" t="str">
        <f t="shared" si="67"/>
        <v/>
      </c>
      <c r="BH161" s="2" t="str" cm="1">
        <f t="array" ref="BH161">IF(B161="","",SUMPRODUCT(($D$1:$AB$4=$BH$4)*$D161:$AB161))</f>
        <v/>
      </c>
      <c r="BI161" s="15" t="str">
        <f t="shared" si="68"/>
        <v/>
      </c>
      <c r="BJ161" s="2" t="str" cm="1">
        <f t="array" ref="BJ161">IF(B161="","",SUMPRODUCT(($D$1:$AB$4=$BJ$4)*$D161:$AB161))</f>
        <v/>
      </c>
      <c r="BK161" s="15" t="str">
        <f t="shared" si="69"/>
        <v/>
      </c>
      <c r="BL161" s="2" t="str" cm="1">
        <f t="array" ref="BL161">IF(B161="","",SUMPRODUCT(($D$1:$AB$4=$BL$4)*$D161:$AB161))</f>
        <v/>
      </c>
      <c r="BM161" s="15" t="str">
        <f t="shared" si="70"/>
        <v/>
      </c>
      <c r="BN161" s="2" t="str" cm="1">
        <f t="array" ref="BN161">IF(B161="","",SUMPRODUCT(($D$1:$AB$4=$BN$4)*$D161:$AB161))</f>
        <v/>
      </c>
      <c r="BO161" s="15" t="str">
        <f t="shared" si="71"/>
        <v/>
      </c>
      <c r="BP161" s="2" t="str" cm="1">
        <f t="array" ref="BP161">IF(B161="","",SUMPRODUCT(($D$1:$AB$4=$BP$4)*$D161:$AB161))</f>
        <v/>
      </c>
      <c r="BQ161" s="15" t="str">
        <f t="shared" si="72"/>
        <v/>
      </c>
      <c r="BR161" s="2" t="str" cm="1">
        <f t="array" ref="BR161">IF(B161="","",SUMPRODUCT(($D$1:$AB$4=$BR$4)*$D161:$AB161))</f>
        <v/>
      </c>
      <c r="BS161" s="15" t="str">
        <f t="shared" si="73"/>
        <v/>
      </c>
      <c r="BT161" s="2" t="str" cm="1">
        <f t="array" ref="BT161">IF(B161="","",SUMPRODUCT(($D$1:$AB$4=$BT$4)*$D161:$AB161))</f>
        <v/>
      </c>
      <c r="BU161" s="15" t="str">
        <f t="shared" si="74"/>
        <v/>
      </c>
      <c r="BV161" s="2" t="str" cm="1">
        <f t="array" ref="BV161">IF(B161="","",SUMPRODUCT(($D$1:$AB$4=$BV$4)*$D161:$AB161))</f>
        <v/>
      </c>
      <c r="BW161" s="15" t="str">
        <f t="shared" si="75"/>
        <v/>
      </c>
      <c r="BX161" s="2" t="str" cm="1">
        <f t="array" ref="BX161">IF(B161="","",SUMPRODUCT(($D$1:$AB$4=$BX$4)*$D161:$AB161))</f>
        <v/>
      </c>
      <c r="BY161" s="15" t="str">
        <f t="shared" si="76"/>
        <v/>
      </c>
      <c r="BZ161" s="2" t="str" cm="1">
        <f t="array" ref="BZ161">IF(B161="","",SUMPRODUCT(($D$1:$AB$4=$BZ$4)*$D161:$AB161))</f>
        <v/>
      </c>
      <c r="CA161" s="15" t="str">
        <f t="shared" si="77"/>
        <v/>
      </c>
      <c r="CB161" s="2" t="str" cm="1">
        <f t="array" ref="CB161">IF(B161="","",SUMPRODUCT(($D$1:$AB$4=$CB$4)*$D161:$AB161))</f>
        <v/>
      </c>
      <c r="CC161" s="15" t="str">
        <f t="shared" si="78"/>
        <v/>
      </c>
      <c r="CD161" s="2" t="str" cm="1">
        <f t="array" ref="CD161">IF(B161="","",SUMPRODUCT(($D$1:$AB$4=$CD$4)*$D161:$AB161))</f>
        <v/>
      </c>
      <c r="CE161" s="15" t="str">
        <f t="shared" si="79"/>
        <v/>
      </c>
      <c r="CF161" s="2" t="str" cm="1">
        <f t="array" ref="CF161">IF(B161="","",SUMPRODUCT(($D$1:$AB$4=$CF$4)*$D161:$AB161))</f>
        <v/>
      </c>
      <c r="CG161" s="15" t="str">
        <f t="shared" si="80"/>
        <v/>
      </c>
      <c r="CH161" s="2" t="str" cm="1">
        <f t="array" ref="CH161">IF(B161="","",SUMPRODUCT(($D$1:$AB$4=$CH$4)*$D161:$AB161))</f>
        <v/>
      </c>
      <c r="CI161" s="15" t="str">
        <f t="shared" si="81"/>
        <v/>
      </c>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row>
    <row r="162" spans="1:127" s="3" customFormat="1" ht="15.75" thickBot="1">
      <c r="A162" s="7">
        <v>157</v>
      </c>
      <c r="B162" s="1"/>
      <c r="D162" s="99"/>
      <c r="E162" s="100"/>
      <c r="F162" s="100"/>
      <c r="G162" s="100"/>
      <c r="H162" s="100"/>
      <c r="I162" s="101"/>
      <c r="J162" s="104"/>
      <c r="K162" s="105"/>
      <c r="L162" s="105"/>
      <c r="M162" s="105"/>
      <c r="N162" s="105"/>
      <c r="O162" s="106"/>
      <c r="P162" s="109"/>
      <c r="Q162" s="110"/>
      <c r="R162" s="110"/>
      <c r="S162" s="110"/>
      <c r="T162" s="110"/>
      <c r="U162" s="111"/>
      <c r="V162" s="115"/>
      <c r="W162" s="116"/>
      <c r="X162" s="116"/>
      <c r="Y162" s="116"/>
      <c r="Z162" s="116"/>
      <c r="AA162" s="116"/>
      <c r="AB162" s="170"/>
      <c r="AC162" s="171" t="str">
        <f t="shared" si="55"/>
        <v/>
      </c>
      <c r="AD162" s="172" t="str">
        <f t="shared" si="56"/>
        <v/>
      </c>
      <c r="AE162" s="4"/>
      <c r="AF162" s="4"/>
      <c r="AG162" s="4"/>
      <c r="AH162" s="4"/>
      <c r="AI162" s="4"/>
      <c r="AJ162" s="4"/>
      <c r="AK162" s="4"/>
      <c r="AL162" s="2" t="str" cm="1">
        <f t="array" ref="AL162">IF(B162="","",SUMPRODUCT(($D$1:$AB$4=$AL$4)*D162:AB162))</f>
        <v/>
      </c>
      <c r="AM162" s="15" t="str">
        <f t="shared" si="57"/>
        <v/>
      </c>
      <c r="AN162" s="2" t="str" cm="1">
        <f t="array" ref="AN162">IF(B162="","",SUMPRODUCT(($D$1:$AB$4=$AN$4)*D162:AB162))</f>
        <v/>
      </c>
      <c r="AO162" s="15" t="str">
        <f t="shared" si="58"/>
        <v/>
      </c>
      <c r="AP162" s="2" t="str" cm="1">
        <f t="array" ref="AP162">IF(B162="","",SUMPRODUCT(($D$1:$AB$4=$AP$4)*D162:AB162))</f>
        <v/>
      </c>
      <c r="AQ162" s="15" t="str">
        <f t="shared" si="59"/>
        <v/>
      </c>
      <c r="AR162" s="2" t="str" cm="1">
        <f t="array" ref="AR162">IF(B162="","",SUMPRODUCT(($D$1:$AB$4=$AR$4)*D162:AB162))</f>
        <v/>
      </c>
      <c r="AS162" s="15" t="str">
        <f t="shared" si="60"/>
        <v/>
      </c>
      <c r="AT162" s="2" t="str" cm="1">
        <f t="array" ref="AT162">IF(B162="","",SUMPRODUCT(($D$1:$AB$4=$AT$4)*$D162:$AB162))</f>
        <v/>
      </c>
      <c r="AU162" s="15" t="str">
        <f t="shared" si="61"/>
        <v/>
      </c>
      <c r="AV162" s="2" t="str" cm="1">
        <f t="array" ref="AV162">IF(B162="","",SUMPRODUCT(($D$1:$AB$4=$AV$4)*$D162:$AB162))</f>
        <v/>
      </c>
      <c r="AW162" s="15" t="str">
        <f t="shared" si="62"/>
        <v/>
      </c>
      <c r="AX162" s="2" t="str" cm="1">
        <f t="array" ref="AX162">IF(B162="","",SUMPRODUCT(($D$1:$AB$4=$AX$4)*$D162:$AB162))</f>
        <v/>
      </c>
      <c r="AY162" s="15" t="str">
        <f t="shared" si="63"/>
        <v/>
      </c>
      <c r="AZ162" s="2" t="str" cm="1">
        <f t="array" ref="AZ162">IF(B162="","",SUMPRODUCT(($D$1:$AB$4=$AZ$4)*$D162:$AB162))</f>
        <v/>
      </c>
      <c r="BA162" s="15" t="str">
        <f t="shared" si="64"/>
        <v/>
      </c>
      <c r="BB162" s="2" t="str" cm="1">
        <f t="array" ref="BB162">IF(B162="","",SUMPRODUCT(($D$1:$AB$4=$BB$4)*$D162:$AB162))</f>
        <v/>
      </c>
      <c r="BC162" s="15" t="str">
        <f t="shared" si="65"/>
        <v/>
      </c>
      <c r="BD162" s="2" t="str" cm="1">
        <f t="array" ref="BD162">IF(B162="","",SUMPRODUCT(($D$1:$AB$4=$BD$4)*$D162:$AB162))</f>
        <v/>
      </c>
      <c r="BE162" s="15" t="str">
        <f t="shared" si="66"/>
        <v/>
      </c>
      <c r="BF162" s="2" t="str" cm="1">
        <f t="array" ref="BF162">IF(B162="","",SUMPRODUCT(($D$1:$AB$4=$BF$4)*$D162:$AB162))</f>
        <v/>
      </c>
      <c r="BG162" s="15" t="str">
        <f t="shared" si="67"/>
        <v/>
      </c>
      <c r="BH162" s="2" t="str" cm="1">
        <f t="array" ref="BH162">IF(B162="","",SUMPRODUCT(($D$1:$AB$4=$BH$4)*$D162:$AB162))</f>
        <v/>
      </c>
      <c r="BI162" s="15" t="str">
        <f t="shared" si="68"/>
        <v/>
      </c>
      <c r="BJ162" s="2" t="str" cm="1">
        <f t="array" ref="BJ162">IF(B162="","",SUMPRODUCT(($D$1:$AB$4=$BJ$4)*$D162:$AB162))</f>
        <v/>
      </c>
      <c r="BK162" s="15" t="str">
        <f t="shared" si="69"/>
        <v/>
      </c>
      <c r="BL162" s="2" t="str" cm="1">
        <f t="array" ref="BL162">IF(B162="","",SUMPRODUCT(($D$1:$AB$4=$BL$4)*$D162:$AB162))</f>
        <v/>
      </c>
      <c r="BM162" s="15" t="str">
        <f t="shared" si="70"/>
        <v/>
      </c>
      <c r="BN162" s="2" t="str" cm="1">
        <f t="array" ref="BN162">IF(B162="","",SUMPRODUCT(($D$1:$AB$4=$BN$4)*$D162:$AB162))</f>
        <v/>
      </c>
      <c r="BO162" s="15" t="str">
        <f t="shared" si="71"/>
        <v/>
      </c>
      <c r="BP162" s="2" t="str" cm="1">
        <f t="array" ref="BP162">IF(B162="","",SUMPRODUCT(($D$1:$AB$4=$BP$4)*$D162:$AB162))</f>
        <v/>
      </c>
      <c r="BQ162" s="15" t="str">
        <f t="shared" si="72"/>
        <v/>
      </c>
      <c r="BR162" s="2" t="str" cm="1">
        <f t="array" ref="BR162">IF(B162="","",SUMPRODUCT(($D$1:$AB$4=$BR$4)*$D162:$AB162))</f>
        <v/>
      </c>
      <c r="BS162" s="15" t="str">
        <f t="shared" si="73"/>
        <v/>
      </c>
      <c r="BT162" s="2" t="str" cm="1">
        <f t="array" ref="BT162">IF(B162="","",SUMPRODUCT(($D$1:$AB$4=$BT$4)*$D162:$AB162))</f>
        <v/>
      </c>
      <c r="BU162" s="15" t="str">
        <f t="shared" si="74"/>
        <v/>
      </c>
      <c r="BV162" s="2" t="str" cm="1">
        <f t="array" ref="BV162">IF(B162="","",SUMPRODUCT(($D$1:$AB$4=$BV$4)*$D162:$AB162))</f>
        <v/>
      </c>
      <c r="BW162" s="15" t="str">
        <f t="shared" si="75"/>
        <v/>
      </c>
      <c r="BX162" s="2" t="str" cm="1">
        <f t="array" ref="BX162">IF(B162="","",SUMPRODUCT(($D$1:$AB$4=$BX$4)*$D162:$AB162))</f>
        <v/>
      </c>
      <c r="BY162" s="15" t="str">
        <f t="shared" si="76"/>
        <v/>
      </c>
      <c r="BZ162" s="2" t="str" cm="1">
        <f t="array" ref="BZ162">IF(B162="","",SUMPRODUCT(($D$1:$AB$4=$BZ$4)*$D162:$AB162))</f>
        <v/>
      </c>
      <c r="CA162" s="15" t="str">
        <f t="shared" si="77"/>
        <v/>
      </c>
      <c r="CB162" s="2" t="str" cm="1">
        <f t="array" ref="CB162">IF(B162="","",SUMPRODUCT(($D$1:$AB$4=$CB$4)*$D162:$AB162))</f>
        <v/>
      </c>
      <c r="CC162" s="15" t="str">
        <f t="shared" si="78"/>
        <v/>
      </c>
      <c r="CD162" s="2" t="str" cm="1">
        <f t="array" ref="CD162">IF(B162="","",SUMPRODUCT(($D$1:$AB$4=$CD$4)*$D162:$AB162))</f>
        <v/>
      </c>
      <c r="CE162" s="15" t="str">
        <f t="shared" si="79"/>
        <v/>
      </c>
      <c r="CF162" s="2" t="str" cm="1">
        <f t="array" ref="CF162">IF(B162="","",SUMPRODUCT(($D$1:$AB$4=$CF$4)*$D162:$AB162))</f>
        <v/>
      </c>
      <c r="CG162" s="15" t="str">
        <f t="shared" si="80"/>
        <v/>
      </c>
      <c r="CH162" s="2" t="str" cm="1">
        <f t="array" ref="CH162">IF(B162="","",SUMPRODUCT(($D$1:$AB$4=$CH$4)*$D162:$AB162))</f>
        <v/>
      </c>
      <c r="CI162" s="15" t="str">
        <f t="shared" si="81"/>
        <v/>
      </c>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row>
    <row r="163" spans="1:127" s="3" customFormat="1" ht="15.75" thickBot="1">
      <c r="A163" s="7">
        <v>158</v>
      </c>
      <c r="B163" s="1"/>
      <c r="D163" s="99"/>
      <c r="E163" s="100"/>
      <c r="F163" s="100"/>
      <c r="G163" s="100"/>
      <c r="H163" s="100"/>
      <c r="I163" s="101"/>
      <c r="J163" s="104"/>
      <c r="K163" s="105"/>
      <c r="L163" s="105"/>
      <c r="M163" s="105"/>
      <c r="N163" s="105"/>
      <c r="O163" s="106"/>
      <c r="P163" s="109"/>
      <c r="Q163" s="110"/>
      <c r="R163" s="110"/>
      <c r="S163" s="110"/>
      <c r="T163" s="110"/>
      <c r="U163" s="111"/>
      <c r="V163" s="115"/>
      <c r="W163" s="116"/>
      <c r="X163" s="116"/>
      <c r="Y163" s="116"/>
      <c r="Z163" s="116"/>
      <c r="AA163" s="116"/>
      <c r="AB163" s="170"/>
      <c r="AC163" s="171" t="str">
        <f t="shared" si="55"/>
        <v/>
      </c>
      <c r="AD163" s="172" t="str">
        <f t="shared" si="56"/>
        <v/>
      </c>
      <c r="AE163" s="4"/>
      <c r="AF163" s="4"/>
      <c r="AG163" s="4"/>
      <c r="AH163" s="4"/>
      <c r="AI163" s="4"/>
      <c r="AJ163" s="4"/>
      <c r="AK163" s="4"/>
      <c r="AL163" s="2" t="str" cm="1">
        <f t="array" ref="AL163">IF(B163="","",SUMPRODUCT(($D$1:$AB$4=$AL$4)*D163:AB163))</f>
        <v/>
      </c>
      <c r="AM163" s="15" t="str">
        <f t="shared" si="57"/>
        <v/>
      </c>
      <c r="AN163" s="2" t="str" cm="1">
        <f t="array" ref="AN163">IF(B163="","",SUMPRODUCT(($D$1:$AB$4=$AN$4)*D163:AB163))</f>
        <v/>
      </c>
      <c r="AO163" s="15" t="str">
        <f t="shared" si="58"/>
        <v/>
      </c>
      <c r="AP163" s="2" t="str" cm="1">
        <f t="array" ref="AP163">IF(B163="","",SUMPRODUCT(($D$1:$AB$4=$AP$4)*D163:AB163))</f>
        <v/>
      </c>
      <c r="AQ163" s="15" t="str">
        <f t="shared" si="59"/>
        <v/>
      </c>
      <c r="AR163" s="2" t="str" cm="1">
        <f t="array" ref="AR163">IF(B163="","",SUMPRODUCT(($D$1:$AB$4=$AR$4)*D163:AB163))</f>
        <v/>
      </c>
      <c r="AS163" s="15" t="str">
        <f t="shared" si="60"/>
        <v/>
      </c>
      <c r="AT163" s="2" t="str" cm="1">
        <f t="array" ref="AT163">IF(B163="","",SUMPRODUCT(($D$1:$AB$4=$AT$4)*$D163:$AB163))</f>
        <v/>
      </c>
      <c r="AU163" s="15" t="str">
        <f t="shared" si="61"/>
        <v/>
      </c>
      <c r="AV163" s="2" t="str" cm="1">
        <f t="array" ref="AV163">IF(B163="","",SUMPRODUCT(($D$1:$AB$4=$AV$4)*$D163:$AB163))</f>
        <v/>
      </c>
      <c r="AW163" s="15" t="str">
        <f t="shared" si="62"/>
        <v/>
      </c>
      <c r="AX163" s="2" t="str" cm="1">
        <f t="array" ref="AX163">IF(B163="","",SUMPRODUCT(($D$1:$AB$4=$AX$4)*$D163:$AB163))</f>
        <v/>
      </c>
      <c r="AY163" s="15" t="str">
        <f t="shared" si="63"/>
        <v/>
      </c>
      <c r="AZ163" s="2" t="str" cm="1">
        <f t="array" ref="AZ163">IF(B163="","",SUMPRODUCT(($D$1:$AB$4=$AZ$4)*$D163:$AB163))</f>
        <v/>
      </c>
      <c r="BA163" s="15" t="str">
        <f t="shared" si="64"/>
        <v/>
      </c>
      <c r="BB163" s="2" t="str" cm="1">
        <f t="array" ref="BB163">IF(B163="","",SUMPRODUCT(($D$1:$AB$4=$BB$4)*$D163:$AB163))</f>
        <v/>
      </c>
      <c r="BC163" s="15" t="str">
        <f t="shared" si="65"/>
        <v/>
      </c>
      <c r="BD163" s="2" t="str" cm="1">
        <f t="array" ref="BD163">IF(B163="","",SUMPRODUCT(($D$1:$AB$4=$BD$4)*$D163:$AB163))</f>
        <v/>
      </c>
      <c r="BE163" s="15" t="str">
        <f t="shared" si="66"/>
        <v/>
      </c>
      <c r="BF163" s="2" t="str" cm="1">
        <f t="array" ref="BF163">IF(B163="","",SUMPRODUCT(($D$1:$AB$4=$BF$4)*$D163:$AB163))</f>
        <v/>
      </c>
      <c r="BG163" s="15" t="str">
        <f t="shared" si="67"/>
        <v/>
      </c>
      <c r="BH163" s="2" t="str" cm="1">
        <f t="array" ref="BH163">IF(B163="","",SUMPRODUCT(($D$1:$AB$4=$BH$4)*$D163:$AB163))</f>
        <v/>
      </c>
      <c r="BI163" s="15" t="str">
        <f t="shared" si="68"/>
        <v/>
      </c>
      <c r="BJ163" s="2" t="str" cm="1">
        <f t="array" ref="BJ163">IF(B163="","",SUMPRODUCT(($D$1:$AB$4=$BJ$4)*$D163:$AB163))</f>
        <v/>
      </c>
      <c r="BK163" s="15" t="str">
        <f t="shared" si="69"/>
        <v/>
      </c>
      <c r="BL163" s="2" t="str" cm="1">
        <f t="array" ref="BL163">IF(B163="","",SUMPRODUCT(($D$1:$AB$4=$BL$4)*$D163:$AB163))</f>
        <v/>
      </c>
      <c r="BM163" s="15" t="str">
        <f t="shared" si="70"/>
        <v/>
      </c>
      <c r="BN163" s="2" t="str" cm="1">
        <f t="array" ref="BN163">IF(B163="","",SUMPRODUCT(($D$1:$AB$4=$BN$4)*$D163:$AB163))</f>
        <v/>
      </c>
      <c r="BO163" s="15" t="str">
        <f t="shared" si="71"/>
        <v/>
      </c>
      <c r="BP163" s="2" t="str" cm="1">
        <f t="array" ref="BP163">IF(B163="","",SUMPRODUCT(($D$1:$AB$4=$BP$4)*$D163:$AB163))</f>
        <v/>
      </c>
      <c r="BQ163" s="15" t="str">
        <f t="shared" si="72"/>
        <v/>
      </c>
      <c r="BR163" s="2" t="str" cm="1">
        <f t="array" ref="BR163">IF(B163="","",SUMPRODUCT(($D$1:$AB$4=$BR$4)*$D163:$AB163))</f>
        <v/>
      </c>
      <c r="BS163" s="15" t="str">
        <f t="shared" si="73"/>
        <v/>
      </c>
      <c r="BT163" s="2" t="str" cm="1">
        <f t="array" ref="BT163">IF(B163="","",SUMPRODUCT(($D$1:$AB$4=$BT$4)*$D163:$AB163))</f>
        <v/>
      </c>
      <c r="BU163" s="15" t="str">
        <f t="shared" si="74"/>
        <v/>
      </c>
      <c r="BV163" s="2" t="str" cm="1">
        <f t="array" ref="BV163">IF(B163="","",SUMPRODUCT(($D$1:$AB$4=$BV$4)*$D163:$AB163))</f>
        <v/>
      </c>
      <c r="BW163" s="15" t="str">
        <f t="shared" si="75"/>
        <v/>
      </c>
      <c r="BX163" s="2" t="str" cm="1">
        <f t="array" ref="BX163">IF(B163="","",SUMPRODUCT(($D$1:$AB$4=$BX$4)*$D163:$AB163))</f>
        <v/>
      </c>
      <c r="BY163" s="15" t="str">
        <f t="shared" si="76"/>
        <v/>
      </c>
      <c r="BZ163" s="2" t="str" cm="1">
        <f t="array" ref="BZ163">IF(B163="","",SUMPRODUCT(($D$1:$AB$4=$BZ$4)*$D163:$AB163))</f>
        <v/>
      </c>
      <c r="CA163" s="15" t="str">
        <f t="shared" si="77"/>
        <v/>
      </c>
      <c r="CB163" s="2" t="str" cm="1">
        <f t="array" ref="CB163">IF(B163="","",SUMPRODUCT(($D$1:$AB$4=$CB$4)*$D163:$AB163))</f>
        <v/>
      </c>
      <c r="CC163" s="15" t="str">
        <f t="shared" si="78"/>
        <v/>
      </c>
      <c r="CD163" s="2" t="str" cm="1">
        <f t="array" ref="CD163">IF(B163="","",SUMPRODUCT(($D$1:$AB$4=$CD$4)*$D163:$AB163))</f>
        <v/>
      </c>
      <c r="CE163" s="15" t="str">
        <f t="shared" si="79"/>
        <v/>
      </c>
      <c r="CF163" s="2" t="str" cm="1">
        <f t="array" ref="CF163">IF(B163="","",SUMPRODUCT(($D$1:$AB$4=$CF$4)*$D163:$AB163))</f>
        <v/>
      </c>
      <c r="CG163" s="15" t="str">
        <f t="shared" si="80"/>
        <v/>
      </c>
      <c r="CH163" s="2" t="str" cm="1">
        <f t="array" ref="CH163">IF(B163="","",SUMPRODUCT(($D$1:$AB$4=$CH$4)*$D163:$AB163))</f>
        <v/>
      </c>
      <c r="CI163" s="15" t="str">
        <f t="shared" si="81"/>
        <v/>
      </c>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row>
    <row r="164" spans="1:127" s="3" customFormat="1" ht="15.75" thickBot="1">
      <c r="A164" s="7">
        <v>159</v>
      </c>
      <c r="B164" s="1"/>
      <c r="D164" s="99"/>
      <c r="E164" s="100"/>
      <c r="F164" s="100"/>
      <c r="G164" s="100"/>
      <c r="H164" s="100"/>
      <c r="I164" s="101"/>
      <c r="J164" s="104"/>
      <c r="K164" s="105"/>
      <c r="L164" s="105"/>
      <c r="M164" s="105"/>
      <c r="N164" s="105"/>
      <c r="O164" s="106"/>
      <c r="P164" s="109"/>
      <c r="Q164" s="110"/>
      <c r="R164" s="110"/>
      <c r="S164" s="110"/>
      <c r="T164" s="110"/>
      <c r="U164" s="111"/>
      <c r="V164" s="115"/>
      <c r="W164" s="116"/>
      <c r="X164" s="116"/>
      <c r="Y164" s="116"/>
      <c r="Z164" s="116"/>
      <c r="AA164" s="116"/>
      <c r="AB164" s="170"/>
      <c r="AC164" s="171" t="str">
        <f t="shared" si="55"/>
        <v/>
      </c>
      <c r="AD164" s="172" t="str">
        <f t="shared" si="56"/>
        <v/>
      </c>
      <c r="AE164" s="4"/>
      <c r="AF164" s="4"/>
      <c r="AG164" s="4"/>
      <c r="AH164" s="4"/>
      <c r="AI164" s="4"/>
      <c r="AJ164" s="4"/>
      <c r="AK164" s="4"/>
      <c r="AL164" s="2" t="str" cm="1">
        <f t="array" ref="AL164">IF(B164="","",SUMPRODUCT(($D$1:$AB$4=$AL$4)*D164:AB164))</f>
        <v/>
      </c>
      <c r="AM164" s="15" t="str">
        <f t="shared" si="57"/>
        <v/>
      </c>
      <c r="AN164" s="2" t="str" cm="1">
        <f t="array" ref="AN164">IF(B164="","",SUMPRODUCT(($D$1:$AB$4=$AN$4)*D164:AB164))</f>
        <v/>
      </c>
      <c r="AO164" s="15" t="str">
        <f t="shared" si="58"/>
        <v/>
      </c>
      <c r="AP164" s="2" t="str" cm="1">
        <f t="array" ref="AP164">IF(B164="","",SUMPRODUCT(($D$1:$AB$4=$AP$4)*D164:AB164))</f>
        <v/>
      </c>
      <c r="AQ164" s="15" t="str">
        <f t="shared" si="59"/>
        <v/>
      </c>
      <c r="AR164" s="2" t="str" cm="1">
        <f t="array" ref="AR164">IF(B164="","",SUMPRODUCT(($D$1:$AB$4=$AR$4)*D164:AB164))</f>
        <v/>
      </c>
      <c r="AS164" s="15" t="str">
        <f t="shared" si="60"/>
        <v/>
      </c>
      <c r="AT164" s="2" t="str" cm="1">
        <f t="array" ref="AT164">IF(B164="","",SUMPRODUCT(($D$1:$AB$4=$AT$4)*$D164:$AB164))</f>
        <v/>
      </c>
      <c r="AU164" s="15" t="str">
        <f t="shared" si="61"/>
        <v/>
      </c>
      <c r="AV164" s="2" t="str" cm="1">
        <f t="array" ref="AV164">IF(B164="","",SUMPRODUCT(($D$1:$AB$4=$AV$4)*$D164:$AB164))</f>
        <v/>
      </c>
      <c r="AW164" s="15" t="str">
        <f t="shared" si="62"/>
        <v/>
      </c>
      <c r="AX164" s="2" t="str" cm="1">
        <f t="array" ref="AX164">IF(B164="","",SUMPRODUCT(($D$1:$AB$4=$AX$4)*$D164:$AB164))</f>
        <v/>
      </c>
      <c r="AY164" s="15" t="str">
        <f t="shared" si="63"/>
        <v/>
      </c>
      <c r="AZ164" s="2" t="str" cm="1">
        <f t="array" ref="AZ164">IF(B164="","",SUMPRODUCT(($D$1:$AB$4=$AZ$4)*$D164:$AB164))</f>
        <v/>
      </c>
      <c r="BA164" s="15" t="str">
        <f t="shared" si="64"/>
        <v/>
      </c>
      <c r="BB164" s="2" t="str" cm="1">
        <f t="array" ref="BB164">IF(B164="","",SUMPRODUCT(($D$1:$AB$4=$BB$4)*$D164:$AB164))</f>
        <v/>
      </c>
      <c r="BC164" s="15" t="str">
        <f t="shared" si="65"/>
        <v/>
      </c>
      <c r="BD164" s="2" t="str" cm="1">
        <f t="array" ref="BD164">IF(B164="","",SUMPRODUCT(($D$1:$AB$4=$BD$4)*$D164:$AB164))</f>
        <v/>
      </c>
      <c r="BE164" s="15" t="str">
        <f t="shared" si="66"/>
        <v/>
      </c>
      <c r="BF164" s="2" t="str" cm="1">
        <f t="array" ref="BF164">IF(B164="","",SUMPRODUCT(($D$1:$AB$4=$BF$4)*$D164:$AB164))</f>
        <v/>
      </c>
      <c r="BG164" s="15" t="str">
        <f t="shared" si="67"/>
        <v/>
      </c>
      <c r="BH164" s="2" t="str" cm="1">
        <f t="array" ref="BH164">IF(B164="","",SUMPRODUCT(($D$1:$AB$4=$BH$4)*$D164:$AB164))</f>
        <v/>
      </c>
      <c r="BI164" s="15" t="str">
        <f t="shared" si="68"/>
        <v/>
      </c>
      <c r="BJ164" s="2" t="str" cm="1">
        <f t="array" ref="BJ164">IF(B164="","",SUMPRODUCT(($D$1:$AB$4=$BJ$4)*$D164:$AB164))</f>
        <v/>
      </c>
      <c r="BK164" s="15" t="str">
        <f t="shared" si="69"/>
        <v/>
      </c>
      <c r="BL164" s="2" t="str" cm="1">
        <f t="array" ref="BL164">IF(B164="","",SUMPRODUCT(($D$1:$AB$4=$BL$4)*$D164:$AB164))</f>
        <v/>
      </c>
      <c r="BM164" s="15" t="str">
        <f t="shared" si="70"/>
        <v/>
      </c>
      <c r="BN164" s="2" t="str" cm="1">
        <f t="array" ref="BN164">IF(B164="","",SUMPRODUCT(($D$1:$AB$4=$BN$4)*$D164:$AB164))</f>
        <v/>
      </c>
      <c r="BO164" s="15" t="str">
        <f t="shared" si="71"/>
        <v/>
      </c>
      <c r="BP164" s="2" t="str" cm="1">
        <f t="array" ref="BP164">IF(B164="","",SUMPRODUCT(($D$1:$AB$4=$BP$4)*$D164:$AB164))</f>
        <v/>
      </c>
      <c r="BQ164" s="15" t="str">
        <f t="shared" si="72"/>
        <v/>
      </c>
      <c r="BR164" s="2" t="str" cm="1">
        <f t="array" ref="BR164">IF(B164="","",SUMPRODUCT(($D$1:$AB$4=$BR$4)*$D164:$AB164))</f>
        <v/>
      </c>
      <c r="BS164" s="15" t="str">
        <f t="shared" si="73"/>
        <v/>
      </c>
      <c r="BT164" s="2" t="str" cm="1">
        <f t="array" ref="BT164">IF(B164="","",SUMPRODUCT(($D$1:$AB$4=$BT$4)*$D164:$AB164))</f>
        <v/>
      </c>
      <c r="BU164" s="15" t="str">
        <f t="shared" si="74"/>
        <v/>
      </c>
      <c r="BV164" s="2" t="str" cm="1">
        <f t="array" ref="BV164">IF(B164="","",SUMPRODUCT(($D$1:$AB$4=$BV$4)*$D164:$AB164))</f>
        <v/>
      </c>
      <c r="BW164" s="15" t="str">
        <f t="shared" si="75"/>
        <v/>
      </c>
      <c r="BX164" s="2" t="str" cm="1">
        <f t="array" ref="BX164">IF(B164="","",SUMPRODUCT(($D$1:$AB$4=$BX$4)*$D164:$AB164))</f>
        <v/>
      </c>
      <c r="BY164" s="15" t="str">
        <f t="shared" si="76"/>
        <v/>
      </c>
      <c r="BZ164" s="2" t="str" cm="1">
        <f t="array" ref="BZ164">IF(B164="","",SUMPRODUCT(($D$1:$AB$4=$BZ$4)*$D164:$AB164))</f>
        <v/>
      </c>
      <c r="CA164" s="15" t="str">
        <f t="shared" si="77"/>
        <v/>
      </c>
      <c r="CB164" s="2" t="str" cm="1">
        <f t="array" ref="CB164">IF(B164="","",SUMPRODUCT(($D$1:$AB$4=$CB$4)*$D164:$AB164))</f>
        <v/>
      </c>
      <c r="CC164" s="15" t="str">
        <f t="shared" si="78"/>
        <v/>
      </c>
      <c r="CD164" s="2" t="str" cm="1">
        <f t="array" ref="CD164">IF(B164="","",SUMPRODUCT(($D$1:$AB$4=$CD$4)*$D164:$AB164))</f>
        <v/>
      </c>
      <c r="CE164" s="15" t="str">
        <f t="shared" si="79"/>
        <v/>
      </c>
      <c r="CF164" s="2" t="str" cm="1">
        <f t="array" ref="CF164">IF(B164="","",SUMPRODUCT(($D$1:$AB$4=$CF$4)*$D164:$AB164))</f>
        <v/>
      </c>
      <c r="CG164" s="15" t="str">
        <f t="shared" si="80"/>
        <v/>
      </c>
      <c r="CH164" s="2" t="str" cm="1">
        <f t="array" ref="CH164">IF(B164="","",SUMPRODUCT(($D$1:$AB$4=$CH$4)*$D164:$AB164))</f>
        <v/>
      </c>
      <c r="CI164" s="15" t="str">
        <f t="shared" si="81"/>
        <v/>
      </c>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row>
    <row r="165" spans="1:127" s="3" customFormat="1" ht="15.75" thickBot="1">
      <c r="A165" s="7">
        <v>160</v>
      </c>
      <c r="B165" s="1"/>
      <c r="D165" s="99"/>
      <c r="E165" s="100"/>
      <c r="F165" s="100"/>
      <c r="G165" s="100"/>
      <c r="H165" s="100"/>
      <c r="I165" s="101"/>
      <c r="J165" s="104"/>
      <c r="K165" s="105"/>
      <c r="L165" s="105"/>
      <c r="M165" s="105"/>
      <c r="N165" s="105"/>
      <c r="O165" s="106"/>
      <c r="P165" s="109"/>
      <c r="Q165" s="110"/>
      <c r="R165" s="110"/>
      <c r="S165" s="110"/>
      <c r="T165" s="110"/>
      <c r="U165" s="111"/>
      <c r="V165" s="115"/>
      <c r="W165" s="116"/>
      <c r="X165" s="116"/>
      <c r="Y165" s="116"/>
      <c r="Z165" s="116"/>
      <c r="AA165" s="116"/>
      <c r="AB165" s="170"/>
      <c r="AC165" s="171" t="str">
        <f t="shared" si="55"/>
        <v/>
      </c>
      <c r="AD165" s="172" t="str">
        <f t="shared" si="56"/>
        <v/>
      </c>
      <c r="AE165" s="4"/>
      <c r="AF165" s="4"/>
      <c r="AG165" s="4"/>
      <c r="AH165" s="4"/>
      <c r="AI165" s="4"/>
      <c r="AJ165" s="4"/>
      <c r="AK165" s="4"/>
      <c r="AL165" s="2" t="str" cm="1">
        <f t="array" ref="AL165">IF(B165="","",SUMPRODUCT(($D$1:$AB$4=$AL$4)*D165:AB165))</f>
        <v/>
      </c>
      <c r="AM165" s="15" t="str">
        <f t="shared" si="57"/>
        <v/>
      </c>
      <c r="AN165" s="2" t="str" cm="1">
        <f t="array" ref="AN165">IF(B165="","",SUMPRODUCT(($D$1:$AB$4=$AN$4)*D165:AB165))</f>
        <v/>
      </c>
      <c r="AO165" s="15" t="str">
        <f t="shared" si="58"/>
        <v/>
      </c>
      <c r="AP165" s="2" t="str" cm="1">
        <f t="array" ref="AP165">IF(B165="","",SUMPRODUCT(($D$1:$AB$4=$AP$4)*D165:AB165))</f>
        <v/>
      </c>
      <c r="AQ165" s="15" t="str">
        <f t="shared" si="59"/>
        <v/>
      </c>
      <c r="AR165" s="2" t="str" cm="1">
        <f t="array" ref="AR165">IF(B165="","",SUMPRODUCT(($D$1:$AB$4=$AR$4)*D165:AB165))</f>
        <v/>
      </c>
      <c r="AS165" s="15" t="str">
        <f t="shared" si="60"/>
        <v/>
      </c>
      <c r="AT165" s="2" t="str" cm="1">
        <f t="array" ref="AT165">IF(B165="","",SUMPRODUCT(($D$1:$AB$4=$AT$4)*$D165:$AB165))</f>
        <v/>
      </c>
      <c r="AU165" s="15" t="str">
        <f t="shared" si="61"/>
        <v/>
      </c>
      <c r="AV165" s="2" t="str" cm="1">
        <f t="array" ref="AV165">IF(B165="","",SUMPRODUCT(($D$1:$AB$4=$AV$4)*$D165:$AB165))</f>
        <v/>
      </c>
      <c r="AW165" s="15" t="str">
        <f t="shared" si="62"/>
        <v/>
      </c>
      <c r="AX165" s="2" t="str" cm="1">
        <f t="array" ref="AX165">IF(B165="","",SUMPRODUCT(($D$1:$AB$4=$AX$4)*$D165:$AB165))</f>
        <v/>
      </c>
      <c r="AY165" s="15" t="str">
        <f t="shared" si="63"/>
        <v/>
      </c>
      <c r="AZ165" s="2" t="str" cm="1">
        <f t="array" ref="AZ165">IF(B165="","",SUMPRODUCT(($D$1:$AB$4=$AZ$4)*$D165:$AB165))</f>
        <v/>
      </c>
      <c r="BA165" s="15" t="str">
        <f t="shared" si="64"/>
        <v/>
      </c>
      <c r="BB165" s="2" t="str" cm="1">
        <f t="array" ref="BB165">IF(B165="","",SUMPRODUCT(($D$1:$AB$4=$BB$4)*$D165:$AB165))</f>
        <v/>
      </c>
      <c r="BC165" s="15" t="str">
        <f t="shared" si="65"/>
        <v/>
      </c>
      <c r="BD165" s="2" t="str" cm="1">
        <f t="array" ref="BD165">IF(B165="","",SUMPRODUCT(($D$1:$AB$4=$BD$4)*$D165:$AB165))</f>
        <v/>
      </c>
      <c r="BE165" s="15" t="str">
        <f t="shared" si="66"/>
        <v/>
      </c>
      <c r="BF165" s="2" t="str" cm="1">
        <f t="array" ref="BF165">IF(B165="","",SUMPRODUCT(($D$1:$AB$4=$BF$4)*$D165:$AB165))</f>
        <v/>
      </c>
      <c r="BG165" s="15" t="str">
        <f t="shared" si="67"/>
        <v/>
      </c>
      <c r="BH165" s="2" t="str" cm="1">
        <f t="array" ref="BH165">IF(B165="","",SUMPRODUCT(($D$1:$AB$4=$BH$4)*$D165:$AB165))</f>
        <v/>
      </c>
      <c r="BI165" s="15" t="str">
        <f t="shared" si="68"/>
        <v/>
      </c>
      <c r="BJ165" s="2" t="str" cm="1">
        <f t="array" ref="BJ165">IF(B165="","",SUMPRODUCT(($D$1:$AB$4=$BJ$4)*$D165:$AB165))</f>
        <v/>
      </c>
      <c r="BK165" s="15" t="str">
        <f t="shared" si="69"/>
        <v/>
      </c>
      <c r="BL165" s="2" t="str" cm="1">
        <f t="array" ref="BL165">IF(B165="","",SUMPRODUCT(($D$1:$AB$4=$BL$4)*$D165:$AB165))</f>
        <v/>
      </c>
      <c r="BM165" s="15" t="str">
        <f t="shared" si="70"/>
        <v/>
      </c>
      <c r="BN165" s="2" t="str" cm="1">
        <f t="array" ref="BN165">IF(B165="","",SUMPRODUCT(($D$1:$AB$4=$BN$4)*$D165:$AB165))</f>
        <v/>
      </c>
      <c r="BO165" s="15" t="str">
        <f t="shared" si="71"/>
        <v/>
      </c>
      <c r="BP165" s="2" t="str" cm="1">
        <f t="array" ref="BP165">IF(B165="","",SUMPRODUCT(($D$1:$AB$4=$BP$4)*$D165:$AB165))</f>
        <v/>
      </c>
      <c r="BQ165" s="15" t="str">
        <f t="shared" si="72"/>
        <v/>
      </c>
      <c r="BR165" s="2" t="str" cm="1">
        <f t="array" ref="BR165">IF(B165="","",SUMPRODUCT(($D$1:$AB$4=$BR$4)*$D165:$AB165))</f>
        <v/>
      </c>
      <c r="BS165" s="15" t="str">
        <f t="shared" si="73"/>
        <v/>
      </c>
      <c r="BT165" s="2" t="str" cm="1">
        <f t="array" ref="BT165">IF(B165="","",SUMPRODUCT(($D$1:$AB$4=$BT$4)*$D165:$AB165))</f>
        <v/>
      </c>
      <c r="BU165" s="15" t="str">
        <f t="shared" si="74"/>
        <v/>
      </c>
      <c r="BV165" s="2" t="str" cm="1">
        <f t="array" ref="BV165">IF(B165="","",SUMPRODUCT(($D$1:$AB$4=$BV$4)*$D165:$AB165))</f>
        <v/>
      </c>
      <c r="BW165" s="15" t="str">
        <f t="shared" si="75"/>
        <v/>
      </c>
      <c r="BX165" s="2" t="str" cm="1">
        <f t="array" ref="BX165">IF(B165="","",SUMPRODUCT(($D$1:$AB$4=$BX$4)*$D165:$AB165))</f>
        <v/>
      </c>
      <c r="BY165" s="15" t="str">
        <f t="shared" si="76"/>
        <v/>
      </c>
      <c r="BZ165" s="2" t="str" cm="1">
        <f t="array" ref="BZ165">IF(B165="","",SUMPRODUCT(($D$1:$AB$4=$BZ$4)*$D165:$AB165))</f>
        <v/>
      </c>
      <c r="CA165" s="15" t="str">
        <f t="shared" si="77"/>
        <v/>
      </c>
      <c r="CB165" s="2" t="str" cm="1">
        <f t="array" ref="CB165">IF(B165="","",SUMPRODUCT(($D$1:$AB$4=$CB$4)*$D165:$AB165))</f>
        <v/>
      </c>
      <c r="CC165" s="15" t="str">
        <f t="shared" si="78"/>
        <v/>
      </c>
      <c r="CD165" s="2" t="str" cm="1">
        <f t="array" ref="CD165">IF(B165="","",SUMPRODUCT(($D$1:$AB$4=$CD$4)*$D165:$AB165))</f>
        <v/>
      </c>
      <c r="CE165" s="15" t="str">
        <f t="shared" si="79"/>
        <v/>
      </c>
      <c r="CF165" s="2" t="str" cm="1">
        <f t="array" ref="CF165">IF(B165="","",SUMPRODUCT(($D$1:$AB$4=$CF$4)*$D165:$AB165))</f>
        <v/>
      </c>
      <c r="CG165" s="15" t="str">
        <f t="shared" si="80"/>
        <v/>
      </c>
      <c r="CH165" s="2" t="str" cm="1">
        <f t="array" ref="CH165">IF(B165="","",SUMPRODUCT(($D$1:$AB$4=$CH$4)*$D165:$AB165))</f>
        <v/>
      </c>
      <c r="CI165" s="15" t="str">
        <f t="shared" si="81"/>
        <v/>
      </c>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row>
    <row r="166" spans="1:127" s="3" customFormat="1" ht="15.75" thickBot="1">
      <c r="A166" s="7">
        <v>161</v>
      </c>
      <c r="B166" s="1"/>
      <c r="D166" s="99"/>
      <c r="E166" s="100"/>
      <c r="F166" s="100"/>
      <c r="G166" s="100"/>
      <c r="H166" s="100"/>
      <c r="I166" s="101"/>
      <c r="J166" s="104"/>
      <c r="K166" s="105"/>
      <c r="L166" s="105"/>
      <c r="M166" s="105"/>
      <c r="N166" s="105"/>
      <c r="O166" s="106"/>
      <c r="P166" s="109"/>
      <c r="Q166" s="110"/>
      <c r="R166" s="110"/>
      <c r="S166" s="110"/>
      <c r="T166" s="110"/>
      <c r="U166" s="111"/>
      <c r="V166" s="115"/>
      <c r="W166" s="116"/>
      <c r="X166" s="116"/>
      <c r="Y166" s="116"/>
      <c r="Z166" s="116"/>
      <c r="AA166" s="116"/>
      <c r="AB166" s="170"/>
      <c r="AC166" s="171" t="str">
        <f t="shared" si="55"/>
        <v/>
      </c>
      <c r="AD166" s="172" t="str">
        <f t="shared" si="56"/>
        <v/>
      </c>
      <c r="AE166" s="4"/>
      <c r="AF166" s="4"/>
      <c r="AG166" s="4"/>
      <c r="AH166" s="4"/>
      <c r="AI166" s="4"/>
      <c r="AJ166" s="4"/>
      <c r="AK166" s="4"/>
      <c r="AL166" s="2" t="str" cm="1">
        <f t="array" ref="AL166">IF(B166="","",SUMPRODUCT(($D$1:$AB$4=$AL$4)*D166:AB166))</f>
        <v/>
      </c>
      <c r="AM166" s="15" t="str">
        <f t="shared" si="57"/>
        <v/>
      </c>
      <c r="AN166" s="2" t="str" cm="1">
        <f t="array" ref="AN166">IF(B166="","",SUMPRODUCT(($D$1:$AB$4=$AN$4)*D166:AB166))</f>
        <v/>
      </c>
      <c r="AO166" s="15" t="str">
        <f t="shared" si="58"/>
        <v/>
      </c>
      <c r="AP166" s="2" t="str" cm="1">
        <f t="array" ref="AP166">IF(B166="","",SUMPRODUCT(($D$1:$AB$4=$AP$4)*D166:AB166))</f>
        <v/>
      </c>
      <c r="AQ166" s="15" t="str">
        <f t="shared" si="59"/>
        <v/>
      </c>
      <c r="AR166" s="2" t="str" cm="1">
        <f t="array" ref="AR166">IF(B166="","",SUMPRODUCT(($D$1:$AB$4=$AR$4)*D166:AB166))</f>
        <v/>
      </c>
      <c r="AS166" s="15" t="str">
        <f t="shared" si="60"/>
        <v/>
      </c>
      <c r="AT166" s="2" t="str" cm="1">
        <f t="array" ref="AT166">IF(B166="","",SUMPRODUCT(($D$1:$AB$4=$AT$4)*$D166:$AB166))</f>
        <v/>
      </c>
      <c r="AU166" s="15" t="str">
        <f t="shared" si="61"/>
        <v/>
      </c>
      <c r="AV166" s="2" t="str" cm="1">
        <f t="array" ref="AV166">IF(B166="","",SUMPRODUCT(($D$1:$AB$4=$AV$4)*$D166:$AB166))</f>
        <v/>
      </c>
      <c r="AW166" s="15" t="str">
        <f t="shared" si="62"/>
        <v/>
      </c>
      <c r="AX166" s="2" t="str" cm="1">
        <f t="array" ref="AX166">IF(B166="","",SUMPRODUCT(($D$1:$AB$4=$AX$4)*$D166:$AB166))</f>
        <v/>
      </c>
      <c r="AY166" s="15" t="str">
        <f t="shared" si="63"/>
        <v/>
      </c>
      <c r="AZ166" s="2" t="str" cm="1">
        <f t="array" ref="AZ166">IF(B166="","",SUMPRODUCT(($D$1:$AB$4=$AZ$4)*$D166:$AB166))</f>
        <v/>
      </c>
      <c r="BA166" s="15" t="str">
        <f t="shared" si="64"/>
        <v/>
      </c>
      <c r="BB166" s="2" t="str" cm="1">
        <f t="array" ref="BB166">IF(B166="","",SUMPRODUCT(($D$1:$AB$4=$BB$4)*$D166:$AB166))</f>
        <v/>
      </c>
      <c r="BC166" s="15" t="str">
        <f t="shared" si="65"/>
        <v/>
      </c>
      <c r="BD166" s="2" t="str" cm="1">
        <f t="array" ref="BD166">IF(B166="","",SUMPRODUCT(($D$1:$AB$4=$BD$4)*$D166:$AB166))</f>
        <v/>
      </c>
      <c r="BE166" s="15" t="str">
        <f t="shared" si="66"/>
        <v/>
      </c>
      <c r="BF166" s="2" t="str" cm="1">
        <f t="array" ref="BF166">IF(B166="","",SUMPRODUCT(($D$1:$AB$4=$BF$4)*$D166:$AB166))</f>
        <v/>
      </c>
      <c r="BG166" s="15" t="str">
        <f t="shared" si="67"/>
        <v/>
      </c>
      <c r="BH166" s="2" t="str" cm="1">
        <f t="array" ref="BH166">IF(B166="","",SUMPRODUCT(($D$1:$AB$4=$BH$4)*$D166:$AB166))</f>
        <v/>
      </c>
      <c r="BI166" s="15" t="str">
        <f t="shared" si="68"/>
        <v/>
      </c>
      <c r="BJ166" s="2" t="str" cm="1">
        <f t="array" ref="BJ166">IF(B166="","",SUMPRODUCT(($D$1:$AB$4=$BJ$4)*$D166:$AB166))</f>
        <v/>
      </c>
      <c r="BK166" s="15" t="str">
        <f t="shared" si="69"/>
        <v/>
      </c>
      <c r="BL166" s="2" t="str" cm="1">
        <f t="array" ref="BL166">IF(B166="","",SUMPRODUCT(($D$1:$AB$4=$BL$4)*$D166:$AB166))</f>
        <v/>
      </c>
      <c r="BM166" s="15" t="str">
        <f t="shared" si="70"/>
        <v/>
      </c>
      <c r="BN166" s="2" t="str" cm="1">
        <f t="array" ref="BN166">IF(B166="","",SUMPRODUCT(($D$1:$AB$4=$BN$4)*$D166:$AB166))</f>
        <v/>
      </c>
      <c r="BO166" s="15" t="str">
        <f t="shared" si="71"/>
        <v/>
      </c>
      <c r="BP166" s="2" t="str" cm="1">
        <f t="array" ref="BP166">IF(B166="","",SUMPRODUCT(($D$1:$AB$4=$BP$4)*$D166:$AB166))</f>
        <v/>
      </c>
      <c r="BQ166" s="15" t="str">
        <f t="shared" si="72"/>
        <v/>
      </c>
      <c r="BR166" s="2" t="str" cm="1">
        <f t="array" ref="BR166">IF(B166="","",SUMPRODUCT(($D$1:$AB$4=$BR$4)*$D166:$AB166))</f>
        <v/>
      </c>
      <c r="BS166" s="15" t="str">
        <f t="shared" si="73"/>
        <v/>
      </c>
      <c r="BT166" s="2" t="str" cm="1">
        <f t="array" ref="BT166">IF(B166="","",SUMPRODUCT(($D$1:$AB$4=$BT$4)*$D166:$AB166))</f>
        <v/>
      </c>
      <c r="BU166" s="15" t="str">
        <f t="shared" si="74"/>
        <v/>
      </c>
      <c r="BV166" s="2" t="str" cm="1">
        <f t="array" ref="BV166">IF(B166="","",SUMPRODUCT(($D$1:$AB$4=$BV$4)*$D166:$AB166))</f>
        <v/>
      </c>
      <c r="BW166" s="15" t="str">
        <f t="shared" si="75"/>
        <v/>
      </c>
      <c r="BX166" s="2" t="str" cm="1">
        <f t="array" ref="BX166">IF(B166="","",SUMPRODUCT(($D$1:$AB$4=$BX$4)*$D166:$AB166))</f>
        <v/>
      </c>
      <c r="BY166" s="15" t="str">
        <f t="shared" si="76"/>
        <v/>
      </c>
      <c r="BZ166" s="2" t="str" cm="1">
        <f t="array" ref="BZ166">IF(B166="","",SUMPRODUCT(($D$1:$AB$4=$BZ$4)*$D166:$AB166))</f>
        <v/>
      </c>
      <c r="CA166" s="15" t="str">
        <f t="shared" si="77"/>
        <v/>
      </c>
      <c r="CB166" s="2" t="str" cm="1">
        <f t="array" ref="CB166">IF(B166="","",SUMPRODUCT(($D$1:$AB$4=$CB$4)*$D166:$AB166))</f>
        <v/>
      </c>
      <c r="CC166" s="15" t="str">
        <f t="shared" si="78"/>
        <v/>
      </c>
      <c r="CD166" s="2" t="str" cm="1">
        <f t="array" ref="CD166">IF(B166="","",SUMPRODUCT(($D$1:$AB$4=$CD$4)*$D166:$AB166))</f>
        <v/>
      </c>
      <c r="CE166" s="15" t="str">
        <f t="shared" si="79"/>
        <v/>
      </c>
      <c r="CF166" s="2" t="str" cm="1">
        <f t="array" ref="CF166">IF(B166="","",SUMPRODUCT(($D$1:$AB$4=$CF$4)*$D166:$AB166))</f>
        <v/>
      </c>
      <c r="CG166" s="15" t="str">
        <f t="shared" si="80"/>
        <v/>
      </c>
      <c r="CH166" s="2" t="str" cm="1">
        <f t="array" ref="CH166">IF(B166="","",SUMPRODUCT(($D$1:$AB$4=$CH$4)*$D166:$AB166))</f>
        <v/>
      </c>
      <c r="CI166" s="15" t="str">
        <f t="shared" si="81"/>
        <v/>
      </c>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row>
    <row r="167" spans="1:127" s="3" customFormat="1" ht="15.75" thickBot="1">
      <c r="A167" s="7">
        <v>162</v>
      </c>
      <c r="B167" s="1"/>
      <c r="D167" s="99"/>
      <c r="E167" s="100"/>
      <c r="F167" s="100"/>
      <c r="G167" s="100"/>
      <c r="H167" s="100"/>
      <c r="I167" s="101"/>
      <c r="J167" s="104"/>
      <c r="K167" s="105"/>
      <c r="L167" s="105"/>
      <c r="M167" s="105"/>
      <c r="N167" s="105"/>
      <c r="O167" s="106"/>
      <c r="P167" s="109"/>
      <c r="Q167" s="110"/>
      <c r="R167" s="110"/>
      <c r="S167" s="110"/>
      <c r="T167" s="110"/>
      <c r="U167" s="111"/>
      <c r="V167" s="115"/>
      <c r="W167" s="116"/>
      <c r="X167" s="116"/>
      <c r="Y167" s="116"/>
      <c r="Z167" s="116"/>
      <c r="AA167" s="116"/>
      <c r="AB167" s="170"/>
      <c r="AC167" s="171" t="str">
        <f t="shared" si="55"/>
        <v/>
      </c>
      <c r="AD167" s="172" t="str">
        <f t="shared" si="56"/>
        <v/>
      </c>
      <c r="AE167" s="4"/>
      <c r="AF167" s="4"/>
      <c r="AG167" s="4"/>
      <c r="AH167" s="4"/>
      <c r="AI167" s="4"/>
      <c r="AJ167" s="4"/>
      <c r="AK167" s="4"/>
      <c r="AL167" s="2" t="str" cm="1">
        <f t="array" ref="AL167">IF(B167="","",SUMPRODUCT(($D$1:$AB$4=$AL$4)*D167:AB167))</f>
        <v/>
      </c>
      <c r="AM167" s="15" t="str">
        <f t="shared" si="57"/>
        <v/>
      </c>
      <c r="AN167" s="2" t="str" cm="1">
        <f t="array" ref="AN167">IF(B167="","",SUMPRODUCT(($D$1:$AB$4=$AN$4)*D167:AB167))</f>
        <v/>
      </c>
      <c r="AO167" s="15" t="str">
        <f t="shared" si="58"/>
        <v/>
      </c>
      <c r="AP167" s="2" t="str" cm="1">
        <f t="array" ref="AP167">IF(B167="","",SUMPRODUCT(($D$1:$AB$4=$AP$4)*D167:AB167))</f>
        <v/>
      </c>
      <c r="AQ167" s="15" t="str">
        <f t="shared" si="59"/>
        <v/>
      </c>
      <c r="AR167" s="2" t="str" cm="1">
        <f t="array" ref="AR167">IF(B167="","",SUMPRODUCT(($D$1:$AB$4=$AR$4)*D167:AB167))</f>
        <v/>
      </c>
      <c r="AS167" s="15" t="str">
        <f t="shared" si="60"/>
        <v/>
      </c>
      <c r="AT167" s="2" t="str" cm="1">
        <f t="array" ref="AT167">IF(B167="","",SUMPRODUCT(($D$1:$AB$4=$AT$4)*$D167:$AB167))</f>
        <v/>
      </c>
      <c r="AU167" s="15" t="str">
        <f t="shared" si="61"/>
        <v/>
      </c>
      <c r="AV167" s="2" t="str" cm="1">
        <f t="array" ref="AV167">IF(B167="","",SUMPRODUCT(($D$1:$AB$4=$AV$4)*$D167:$AB167))</f>
        <v/>
      </c>
      <c r="AW167" s="15" t="str">
        <f t="shared" si="62"/>
        <v/>
      </c>
      <c r="AX167" s="2" t="str" cm="1">
        <f t="array" ref="AX167">IF(B167="","",SUMPRODUCT(($D$1:$AB$4=$AX$4)*$D167:$AB167))</f>
        <v/>
      </c>
      <c r="AY167" s="15" t="str">
        <f t="shared" si="63"/>
        <v/>
      </c>
      <c r="AZ167" s="2" t="str" cm="1">
        <f t="array" ref="AZ167">IF(B167="","",SUMPRODUCT(($D$1:$AB$4=$AZ$4)*$D167:$AB167))</f>
        <v/>
      </c>
      <c r="BA167" s="15" t="str">
        <f t="shared" si="64"/>
        <v/>
      </c>
      <c r="BB167" s="2" t="str" cm="1">
        <f t="array" ref="BB167">IF(B167="","",SUMPRODUCT(($D$1:$AB$4=$BB$4)*$D167:$AB167))</f>
        <v/>
      </c>
      <c r="BC167" s="15" t="str">
        <f t="shared" si="65"/>
        <v/>
      </c>
      <c r="BD167" s="2" t="str" cm="1">
        <f t="array" ref="BD167">IF(B167="","",SUMPRODUCT(($D$1:$AB$4=$BD$4)*$D167:$AB167))</f>
        <v/>
      </c>
      <c r="BE167" s="15" t="str">
        <f t="shared" si="66"/>
        <v/>
      </c>
      <c r="BF167" s="2" t="str" cm="1">
        <f t="array" ref="BF167">IF(B167="","",SUMPRODUCT(($D$1:$AB$4=$BF$4)*$D167:$AB167))</f>
        <v/>
      </c>
      <c r="BG167" s="15" t="str">
        <f t="shared" si="67"/>
        <v/>
      </c>
      <c r="BH167" s="2" t="str" cm="1">
        <f t="array" ref="BH167">IF(B167="","",SUMPRODUCT(($D$1:$AB$4=$BH$4)*$D167:$AB167))</f>
        <v/>
      </c>
      <c r="BI167" s="15" t="str">
        <f t="shared" si="68"/>
        <v/>
      </c>
      <c r="BJ167" s="2" t="str" cm="1">
        <f t="array" ref="BJ167">IF(B167="","",SUMPRODUCT(($D$1:$AB$4=$BJ$4)*$D167:$AB167))</f>
        <v/>
      </c>
      <c r="BK167" s="15" t="str">
        <f t="shared" si="69"/>
        <v/>
      </c>
      <c r="BL167" s="2" t="str" cm="1">
        <f t="array" ref="BL167">IF(B167="","",SUMPRODUCT(($D$1:$AB$4=$BL$4)*$D167:$AB167))</f>
        <v/>
      </c>
      <c r="BM167" s="15" t="str">
        <f t="shared" si="70"/>
        <v/>
      </c>
      <c r="BN167" s="2" t="str" cm="1">
        <f t="array" ref="BN167">IF(B167="","",SUMPRODUCT(($D$1:$AB$4=$BN$4)*$D167:$AB167))</f>
        <v/>
      </c>
      <c r="BO167" s="15" t="str">
        <f t="shared" si="71"/>
        <v/>
      </c>
      <c r="BP167" s="2" t="str" cm="1">
        <f t="array" ref="BP167">IF(B167="","",SUMPRODUCT(($D$1:$AB$4=$BP$4)*$D167:$AB167))</f>
        <v/>
      </c>
      <c r="BQ167" s="15" t="str">
        <f t="shared" si="72"/>
        <v/>
      </c>
      <c r="BR167" s="2" t="str" cm="1">
        <f t="array" ref="BR167">IF(B167="","",SUMPRODUCT(($D$1:$AB$4=$BR$4)*$D167:$AB167))</f>
        <v/>
      </c>
      <c r="BS167" s="15" t="str">
        <f t="shared" si="73"/>
        <v/>
      </c>
      <c r="BT167" s="2" t="str" cm="1">
        <f t="array" ref="BT167">IF(B167="","",SUMPRODUCT(($D$1:$AB$4=$BT$4)*$D167:$AB167))</f>
        <v/>
      </c>
      <c r="BU167" s="15" t="str">
        <f t="shared" si="74"/>
        <v/>
      </c>
      <c r="BV167" s="2" t="str" cm="1">
        <f t="array" ref="BV167">IF(B167="","",SUMPRODUCT(($D$1:$AB$4=$BV$4)*$D167:$AB167))</f>
        <v/>
      </c>
      <c r="BW167" s="15" t="str">
        <f t="shared" si="75"/>
        <v/>
      </c>
      <c r="BX167" s="2" t="str" cm="1">
        <f t="array" ref="BX167">IF(B167="","",SUMPRODUCT(($D$1:$AB$4=$BX$4)*$D167:$AB167))</f>
        <v/>
      </c>
      <c r="BY167" s="15" t="str">
        <f t="shared" si="76"/>
        <v/>
      </c>
      <c r="BZ167" s="2" t="str" cm="1">
        <f t="array" ref="BZ167">IF(B167="","",SUMPRODUCT(($D$1:$AB$4=$BZ$4)*$D167:$AB167))</f>
        <v/>
      </c>
      <c r="CA167" s="15" t="str">
        <f t="shared" si="77"/>
        <v/>
      </c>
      <c r="CB167" s="2" t="str" cm="1">
        <f t="array" ref="CB167">IF(B167="","",SUMPRODUCT(($D$1:$AB$4=$CB$4)*$D167:$AB167))</f>
        <v/>
      </c>
      <c r="CC167" s="15" t="str">
        <f t="shared" si="78"/>
        <v/>
      </c>
      <c r="CD167" s="2" t="str" cm="1">
        <f t="array" ref="CD167">IF(B167="","",SUMPRODUCT(($D$1:$AB$4=$CD$4)*$D167:$AB167))</f>
        <v/>
      </c>
      <c r="CE167" s="15" t="str">
        <f t="shared" si="79"/>
        <v/>
      </c>
      <c r="CF167" s="2" t="str" cm="1">
        <f t="array" ref="CF167">IF(B167="","",SUMPRODUCT(($D$1:$AB$4=$CF$4)*$D167:$AB167))</f>
        <v/>
      </c>
      <c r="CG167" s="15" t="str">
        <f t="shared" si="80"/>
        <v/>
      </c>
      <c r="CH167" s="2" t="str" cm="1">
        <f t="array" ref="CH167">IF(B167="","",SUMPRODUCT(($D$1:$AB$4=$CH$4)*$D167:$AB167))</f>
        <v/>
      </c>
      <c r="CI167" s="15" t="str">
        <f t="shared" si="81"/>
        <v/>
      </c>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row>
    <row r="168" spans="1:127" s="3" customFormat="1" ht="15.75" thickBot="1">
      <c r="A168" s="7">
        <v>163</v>
      </c>
      <c r="B168" s="1"/>
      <c r="D168" s="99"/>
      <c r="E168" s="100"/>
      <c r="F168" s="100"/>
      <c r="G168" s="100"/>
      <c r="H168" s="100"/>
      <c r="I168" s="101"/>
      <c r="J168" s="104"/>
      <c r="K168" s="105"/>
      <c r="L168" s="105"/>
      <c r="M168" s="105"/>
      <c r="N168" s="105"/>
      <c r="O168" s="106"/>
      <c r="P168" s="109"/>
      <c r="Q168" s="110"/>
      <c r="R168" s="110"/>
      <c r="S168" s="110"/>
      <c r="T168" s="110"/>
      <c r="U168" s="111"/>
      <c r="V168" s="115"/>
      <c r="W168" s="116"/>
      <c r="X168" s="116"/>
      <c r="Y168" s="116"/>
      <c r="Z168" s="116"/>
      <c r="AA168" s="116"/>
      <c r="AB168" s="170"/>
      <c r="AC168" s="171" t="str">
        <f t="shared" si="55"/>
        <v/>
      </c>
      <c r="AD168" s="172" t="str">
        <f t="shared" si="56"/>
        <v/>
      </c>
      <c r="AE168" s="4"/>
      <c r="AF168" s="4"/>
      <c r="AG168" s="4"/>
      <c r="AH168" s="4"/>
      <c r="AI168" s="4"/>
      <c r="AJ168" s="4"/>
      <c r="AK168" s="4"/>
      <c r="AL168" s="2" t="str" cm="1">
        <f t="array" ref="AL168">IF(B168="","",SUMPRODUCT(($D$1:$AB$4=$AL$4)*D168:AB168))</f>
        <v/>
      </c>
      <c r="AM168" s="15" t="str">
        <f t="shared" si="57"/>
        <v/>
      </c>
      <c r="AN168" s="2" t="str" cm="1">
        <f t="array" ref="AN168">IF(B168="","",SUMPRODUCT(($D$1:$AB$4=$AN$4)*D168:AB168))</f>
        <v/>
      </c>
      <c r="AO168" s="15" t="str">
        <f t="shared" si="58"/>
        <v/>
      </c>
      <c r="AP168" s="2" t="str" cm="1">
        <f t="array" ref="AP168">IF(B168="","",SUMPRODUCT(($D$1:$AB$4=$AP$4)*D168:AB168))</f>
        <v/>
      </c>
      <c r="AQ168" s="15" t="str">
        <f t="shared" si="59"/>
        <v/>
      </c>
      <c r="AR168" s="2" t="str" cm="1">
        <f t="array" ref="AR168">IF(B168="","",SUMPRODUCT(($D$1:$AB$4=$AR$4)*D168:AB168))</f>
        <v/>
      </c>
      <c r="AS168" s="15" t="str">
        <f t="shared" si="60"/>
        <v/>
      </c>
      <c r="AT168" s="2" t="str" cm="1">
        <f t="array" ref="AT168">IF(B168="","",SUMPRODUCT(($D$1:$AB$4=$AT$4)*$D168:$AB168))</f>
        <v/>
      </c>
      <c r="AU168" s="15" t="str">
        <f t="shared" si="61"/>
        <v/>
      </c>
      <c r="AV168" s="2" t="str" cm="1">
        <f t="array" ref="AV168">IF(B168="","",SUMPRODUCT(($D$1:$AB$4=$AV$4)*$D168:$AB168))</f>
        <v/>
      </c>
      <c r="AW168" s="15" t="str">
        <f t="shared" si="62"/>
        <v/>
      </c>
      <c r="AX168" s="2" t="str" cm="1">
        <f t="array" ref="AX168">IF(B168="","",SUMPRODUCT(($D$1:$AB$4=$AX$4)*$D168:$AB168))</f>
        <v/>
      </c>
      <c r="AY168" s="15" t="str">
        <f t="shared" si="63"/>
        <v/>
      </c>
      <c r="AZ168" s="2" t="str" cm="1">
        <f t="array" ref="AZ168">IF(B168="","",SUMPRODUCT(($D$1:$AB$4=$AZ$4)*$D168:$AB168))</f>
        <v/>
      </c>
      <c r="BA168" s="15" t="str">
        <f t="shared" si="64"/>
        <v/>
      </c>
      <c r="BB168" s="2" t="str" cm="1">
        <f t="array" ref="BB168">IF(B168="","",SUMPRODUCT(($D$1:$AB$4=$BB$4)*$D168:$AB168))</f>
        <v/>
      </c>
      <c r="BC168" s="15" t="str">
        <f t="shared" si="65"/>
        <v/>
      </c>
      <c r="BD168" s="2" t="str" cm="1">
        <f t="array" ref="BD168">IF(B168="","",SUMPRODUCT(($D$1:$AB$4=$BD$4)*$D168:$AB168))</f>
        <v/>
      </c>
      <c r="BE168" s="15" t="str">
        <f t="shared" si="66"/>
        <v/>
      </c>
      <c r="BF168" s="2" t="str" cm="1">
        <f t="array" ref="BF168">IF(B168="","",SUMPRODUCT(($D$1:$AB$4=$BF$4)*$D168:$AB168))</f>
        <v/>
      </c>
      <c r="BG168" s="15" t="str">
        <f t="shared" si="67"/>
        <v/>
      </c>
      <c r="BH168" s="2" t="str" cm="1">
        <f t="array" ref="BH168">IF(B168="","",SUMPRODUCT(($D$1:$AB$4=$BH$4)*$D168:$AB168))</f>
        <v/>
      </c>
      <c r="BI168" s="15" t="str">
        <f t="shared" si="68"/>
        <v/>
      </c>
      <c r="BJ168" s="2" t="str" cm="1">
        <f t="array" ref="BJ168">IF(B168="","",SUMPRODUCT(($D$1:$AB$4=$BJ$4)*$D168:$AB168))</f>
        <v/>
      </c>
      <c r="BK168" s="15" t="str">
        <f t="shared" si="69"/>
        <v/>
      </c>
      <c r="BL168" s="2" t="str" cm="1">
        <f t="array" ref="BL168">IF(B168="","",SUMPRODUCT(($D$1:$AB$4=$BL$4)*$D168:$AB168))</f>
        <v/>
      </c>
      <c r="BM168" s="15" t="str">
        <f t="shared" si="70"/>
        <v/>
      </c>
      <c r="BN168" s="2" t="str" cm="1">
        <f t="array" ref="BN168">IF(B168="","",SUMPRODUCT(($D$1:$AB$4=$BN$4)*$D168:$AB168))</f>
        <v/>
      </c>
      <c r="BO168" s="15" t="str">
        <f t="shared" si="71"/>
        <v/>
      </c>
      <c r="BP168" s="2" t="str" cm="1">
        <f t="array" ref="BP168">IF(B168="","",SUMPRODUCT(($D$1:$AB$4=$BP$4)*$D168:$AB168))</f>
        <v/>
      </c>
      <c r="BQ168" s="15" t="str">
        <f t="shared" si="72"/>
        <v/>
      </c>
      <c r="BR168" s="2" t="str" cm="1">
        <f t="array" ref="BR168">IF(B168="","",SUMPRODUCT(($D$1:$AB$4=$BR$4)*$D168:$AB168))</f>
        <v/>
      </c>
      <c r="BS168" s="15" t="str">
        <f t="shared" si="73"/>
        <v/>
      </c>
      <c r="BT168" s="2" t="str" cm="1">
        <f t="array" ref="BT168">IF(B168="","",SUMPRODUCT(($D$1:$AB$4=$BT$4)*$D168:$AB168))</f>
        <v/>
      </c>
      <c r="BU168" s="15" t="str">
        <f t="shared" si="74"/>
        <v/>
      </c>
      <c r="BV168" s="2" t="str" cm="1">
        <f t="array" ref="BV168">IF(B168="","",SUMPRODUCT(($D$1:$AB$4=$BV$4)*$D168:$AB168))</f>
        <v/>
      </c>
      <c r="BW168" s="15" t="str">
        <f t="shared" si="75"/>
        <v/>
      </c>
      <c r="BX168" s="2" t="str" cm="1">
        <f t="array" ref="BX168">IF(B168="","",SUMPRODUCT(($D$1:$AB$4=$BX$4)*$D168:$AB168))</f>
        <v/>
      </c>
      <c r="BY168" s="15" t="str">
        <f t="shared" si="76"/>
        <v/>
      </c>
      <c r="BZ168" s="2" t="str" cm="1">
        <f t="array" ref="BZ168">IF(B168="","",SUMPRODUCT(($D$1:$AB$4=$BZ$4)*$D168:$AB168))</f>
        <v/>
      </c>
      <c r="CA168" s="15" t="str">
        <f t="shared" si="77"/>
        <v/>
      </c>
      <c r="CB168" s="2" t="str" cm="1">
        <f t="array" ref="CB168">IF(B168="","",SUMPRODUCT(($D$1:$AB$4=$CB$4)*$D168:$AB168))</f>
        <v/>
      </c>
      <c r="CC168" s="15" t="str">
        <f t="shared" si="78"/>
        <v/>
      </c>
      <c r="CD168" s="2" t="str" cm="1">
        <f t="array" ref="CD168">IF(B168="","",SUMPRODUCT(($D$1:$AB$4=$CD$4)*$D168:$AB168))</f>
        <v/>
      </c>
      <c r="CE168" s="15" t="str">
        <f t="shared" si="79"/>
        <v/>
      </c>
      <c r="CF168" s="2" t="str" cm="1">
        <f t="array" ref="CF168">IF(B168="","",SUMPRODUCT(($D$1:$AB$4=$CF$4)*$D168:$AB168))</f>
        <v/>
      </c>
      <c r="CG168" s="15" t="str">
        <f t="shared" si="80"/>
        <v/>
      </c>
      <c r="CH168" s="2" t="str" cm="1">
        <f t="array" ref="CH168">IF(B168="","",SUMPRODUCT(($D$1:$AB$4=$CH$4)*$D168:$AB168))</f>
        <v/>
      </c>
      <c r="CI168" s="15" t="str">
        <f t="shared" si="81"/>
        <v/>
      </c>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row>
    <row r="169" spans="1:127" s="3" customFormat="1" ht="15.75" thickBot="1">
      <c r="A169" s="7">
        <v>164</v>
      </c>
      <c r="B169" s="1"/>
      <c r="D169" s="99"/>
      <c r="E169" s="100"/>
      <c r="F169" s="100"/>
      <c r="G169" s="100"/>
      <c r="H169" s="100"/>
      <c r="I169" s="101"/>
      <c r="J169" s="104"/>
      <c r="K169" s="105"/>
      <c r="L169" s="105"/>
      <c r="M169" s="105"/>
      <c r="N169" s="105"/>
      <c r="O169" s="106"/>
      <c r="P169" s="109"/>
      <c r="Q169" s="110"/>
      <c r="R169" s="110"/>
      <c r="S169" s="110"/>
      <c r="T169" s="110"/>
      <c r="U169" s="111"/>
      <c r="V169" s="115"/>
      <c r="W169" s="116"/>
      <c r="X169" s="116"/>
      <c r="Y169" s="116"/>
      <c r="Z169" s="116"/>
      <c r="AA169" s="116"/>
      <c r="AB169" s="170"/>
      <c r="AC169" s="171" t="str">
        <f t="shared" si="55"/>
        <v/>
      </c>
      <c r="AD169" s="172" t="str">
        <f t="shared" si="56"/>
        <v/>
      </c>
      <c r="AE169" s="4"/>
      <c r="AF169" s="4"/>
      <c r="AG169" s="4"/>
      <c r="AH169" s="4"/>
      <c r="AI169" s="4"/>
      <c r="AJ169" s="4"/>
      <c r="AK169" s="4"/>
      <c r="AL169" s="2" t="str" cm="1">
        <f t="array" ref="AL169">IF(B169="","",SUMPRODUCT(($D$1:$AB$4=$AL$4)*D169:AB169))</f>
        <v/>
      </c>
      <c r="AM169" s="15" t="str">
        <f t="shared" si="57"/>
        <v/>
      </c>
      <c r="AN169" s="2" t="str" cm="1">
        <f t="array" ref="AN169">IF(B169="","",SUMPRODUCT(($D$1:$AB$4=$AN$4)*D169:AB169))</f>
        <v/>
      </c>
      <c r="AO169" s="15" t="str">
        <f t="shared" si="58"/>
        <v/>
      </c>
      <c r="AP169" s="2" t="str" cm="1">
        <f t="array" ref="AP169">IF(B169="","",SUMPRODUCT(($D$1:$AB$4=$AP$4)*D169:AB169))</f>
        <v/>
      </c>
      <c r="AQ169" s="15" t="str">
        <f t="shared" si="59"/>
        <v/>
      </c>
      <c r="AR169" s="2" t="str" cm="1">
        <f t="array" ref="AR169">IF(B169="","",SUMPRODUCT(($D$1:$AB$4=$AR$4)*D169:AB169))</f>
        <v/>
      </c>
      <c r="AS169" s="15" t="str">
        <f t="shared" si="60"/>
        <v/>
      </c>
      <c r="AT169" s="2" t="str" cm="1">
        <f t="array" ref="AT169">IF(B169="","",SUMPRODUCT(($D$1:$AB$4=$AT$4)*$D169:$AB169))</f>
        <v/>
      </c>
      <c r="AU169" s="15" t="str">
        <f t="shared" si="61"/>
        <v/>
      </c>
      <c r="AV169" s="2" t="str" cm="1">
        <f t="array" ref="AV169">IF(B169="","",SUMPRODUCT(($D$1:$AB$4=$AV$4)*$D169:$AB169))</f>
        <v/>
      </c>
      <c r="AW169" s="15" t="str">
        <f t="shared" si="62"/>
        <v/>
      </c>
      <c r="AX169" s="2" t="str" cm="1">
        <f t="array" ref="AX169">IF(B169="","",SUMPRODUCT(($D$1:$AB$4=$AX$4)*$D169:$AB169))</f>
        <v/>
      </c>
      <c r="AY169" s="15" t="str">
        <f t="shared" si="63"/>
        <v/>
      </c>
      <c r="AZ169" s="2" t="str" cm="1">
        <f t="array" ref="AZ169">IF(B169="","",SUMPRODUCT(($D$1:$AB$4=$AZ$4)*$D169:$AB169))</f>
        <v/>
      </c>
      <c r="BA169" s="15" t="str">
        <f t="shared" si="64"/>
        <v/>
      </c>
      <c r="BB169" s="2" t="str" cm="1">
        <f t="array" ref="BB169">IF(B169="","",SUMPRODUCT(($D$1:$AB$4=$BB$4)*$D169:$AB169))</f>
        <v/>
      </c>
      <c r="BC169" s="15" t="str">
        <f t="shared" si="65"/>
        <v/>
      </c>
      <c r="BD169" s="2" t="str" cm="1">
        <f t="array" ref="BD169">IF(B169="","",SUMPRODUCT(($D$1:$AB$4=$BD$4)*$D169:$AB169))</f>
        <v/>
      </c>
      <c r="BE169" s="15" t="str">
        <f t="shared" si="66"/>
        <v/>
      </c>
      <c r="BF169" s="2" t="str" cm="1">
        <f t="array" ref="BF169">IF(B169="","",SUMPRODUCT(($D$1:$AB$4=$BF$4)*$D169:$AB169))</f>
        <v/>
      </c>
      <c r="BG169" s="15" t="str">
        <f t="shared" si="67"/>
        <v/>
      </c>
      <c r="BH169" s="2" t="str" cm="1">
        <f t="array" ref="BH169">IF(B169="","",SUMPRODUCT(($D$1:$AB$4=$BH$4)*$D169:$AB169))</f>
        <v/>
      </c>
      <c r="BI169" s="15" t="str">
        <f t="shared" si="68"/>
        <v/>
      </c>
      <c r="BJ169" s="2" t="str" cm="1">
        <f t="array" ref="BJ169">IF(B169="","",SUMPRODUCT(($D$1:$AB$4=$BJ$4)*$D169:$AB169))</f>
        <v/>
      </c>
      <c r="BK169" s="15" t="str">
        <f t="shared" si="69"/>
        <v/>
      </c>
      <c r="BL169" s="2" t="str" cm="1">
        <f t="array" ref="BL169">IF(B169="","",SUMPRODUCT(($D$1:$AB$4=$BL$4)*$D169:$AB169))</f>
        <v/>
      </c>
      <c r="BM169" s="15" t="str">
        <f t="shared" si="70"/>
        <v/>
      </c>
      <c r="BN169" s="2" t="str" cm="1">
        <f t="array" ref="BN169">IF(B169="","",SUMPRODUCT(($D$1:$AB$4=$BN$4)*$D169:$AB169))</f>
        <v/>
      </c>
      <c r="BO169" s="15" t="str">
        <f t="shared" si="71"/>
        <v/>
      </c>
      <c r="BP169" s="2" t="str" cm="1">
        <f t="array" ref="BP169">IF(B169="","",SUMPRODUCT(($D$1:$AB$4=$BP$4)*$D169:$AB169))</f>
        <v/>
      </c>
      <c r="BQ169" s="15" t="str">
        <f t="shared" si="72"/>
        <v/>
      </c>
      <c r="BR169" s="2" t="str" cm="1">
        <f t="array" ref="BR169">IF(B169="","",SUMPRODUCT(($D$1:$AB$4=$BR$4)*$D169:$AB169))</f>
        <v/>
      </c>
      <c r="BS169" s="15" t="str">
        <f t="shared" si="73"/>
        <v/>
      </c>
      <c r="BT169" s="2" t="str" cm="1">
        <f t="array" ref="BT169">IF(B169="","",SUMPRODUCT(($D$1:$AB$4=$BT$4)*$D169:$AB169))</f>
        <v/>
      </c>
      <c r="BU169" s="15" t="str">
        <f t="shared" si="74"/>
        <v/>
      </c>
      <c r="BV169" s="2" t="str" cm="1">
        <f t="array" ref="BV169">IF(B169="","",SUMPRODUCT(($D$1:$AB$4=$BV$4)*$D169:$AB169))</f>
        <v/>
      </c>
      <c r="BW169" s="15" t="str">
        <f t="shared" si="75"/>
        <v/>
      </c>
      <c r="BX169" s="2" t="str" cm="1">
        <f t="array" ref="BX169">IF(B169="","",SUMPRODUCT(($D$1:$AB$4=$BX$4)*$D169:$AB169))</f>
        <v/>
      </c>
      <c r="BY169" s="15" t="str">
        <f t="shared" si="76"/>
        <v/>
      </c>
      <c r="BZ169" s="2" t="str" cm="1">
        <f t="array" ref="BZ169">IF(B169="","",SUMPRODUCT(($D$1:$AB$4=$BZ$4)*$D169:$AB169))</f>
        <v/>
      </c>
      <c r="CA169" s="15" t="str">
        <f t="shared" si="77"/>
        <v/>
      </c>
      <c r="CB169" s="2" t="str" cm="1">
        <f t="array" ref="CB169">IF(B169="","",SUMPRODUCT(($D$1:$AB$4=$CB$4)*$D169:$AB169))</f>
        <v/>
      </c>
      <c r="CC169" s="15" t="str">
        <f t="shared" si="78"/>
        <v/>
      </c>
      <c r="CD169" s="2" t="str" cm="1">
        <f t="array" ref="CD169">IF(B169="","",SUMPRODUCT(($D$1:$AB$4=$CD$4)*$D169:$AB169))</f>
        <v/>
      </c>
      <c r="CE169" s="15" t="str">
        <f t="shared" si="79"/>
        <v/>
      </c>
      <c r="CF169" s="2" t="str" cm="1">
        <f t="array" ref="CF169">IF(B169="","",SUMPRODUCT(($D$1:$AB$4=$CF$4)*$D169:$AB169))</f>
        <v/>
      </c>
      <c r="CG169" s="15" t="str">
        <f t="shared" si="80"/>
        <v/>
      </c>
      <c r="CH169" s="2" t="str" cm="1">
        <f t="array" ref="CH169">IF(B169="","",SUMPRODUCT(($D$1:$AB$4=$CH$4)*$D169:$AB169))</f>
        <v/>
      </c>
      <c r="CI169" s="15" t="str">
        <f t="shared" si="81"/>
        <v/>
      </c>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row>
    <row r="170" spans="1:127" s="3" customFormat="1" ht="15.75" thickBot="1">
      <c r="A170" s="7">
        <v>165</v>
      </c>
      <c r="B170" s="1"/>
      <c r="D170" s="99"/>
      <c r="E170" s="100"/>
      <c r="F170" s="100"/>
      <c r="G170" s="100"/>
      <c r="H170" s="100"/>
      <c r="I170" s="101"/>
      <c r="J170" s="104"/>
      <c r="K170" s="105"/>
      <c r="L170" s="105"/>
      <c r="M170" s="105"/>
      <c r="N170" s="105"/>
      <c r="O170" s="106"/>
      <c r="P170" s="109"/>
      <c r="Q170" s="110"/>
      <c r="R170" s="110"/>
      <c r="S170" s="110"/>
      <c r="T170" s="110"/>
      <c r="U170" s="111"/>
      <c r="V170" s="115"/>
      <c r="W170" s="116"/>
      <c r="X170" s="116"/>
      <c r="Y170" s="116"/>
      <c r="Z170" s="116"/>
      <c r="AA170" s="116"/>
      <c r="AB170" s="170"/>
      <c r="AC170" s="171" t="str">
        <f t="shared" si="55"/>
        <v/>
      </c>
      <c r="AD170" s="172" t="str">
        <f t="shared" si="56"/>
        <v/>
      </c>
      <c r="AE170" s="4"/>
      <c r="AF170" s="4"/>
      <c r="AG170" s="4"/>
      <c r="AH170" s="4"/>
      <c r="AI170" s="4"/>
      <c r="AJ170" s="4"/>
      <c r="AK170" s="4"/>
      <c r="AL170" s="2" t="str" cm="1">
        <f t="array" ref="AL170">IF(B170="","",SUMPRODUCT(($D$1:$AB$4=$AL$4)*D170:AB170))</f>
        <v/>
      </c>
      <c r="AM170" s="15" t="str">
        <f t="shared" si="57"/>
        <v/>
      </c>
      <c r="AN170" s="2" t="str" cm="1">
        <f t="array" ref="AN170">IF(B170="","",SUMPRODUCT(($D$1:$AB$4=$AN$4)*D170:AB170))</f>
        <v/>
      </c>
      <c r="AO170" s="15" t="str">
        <f t="shared" si="58"/>
        <v/>
      </c>
      <c r="AP170" s="2" t="str" cm="1">
        <f t="array" ref="AP170">IF(B170="","",SUMPRODUCT(($D$1:$AB$4=$AP$4)*D170:AB170))</f>
        <v/>
      </c>
      <c r="AQ170" s="15" t="str">
        <f t="shared" si="59"/>
        <v/>
      </c>
      <c r="AR170" s="2" t="str" cm="1">
        <f t="array" ref="AR170">IF(B170="","",SUMPRODUCT(($D$1:$AB$4=$AR$4)*D170:AB170))</f>
        <v/>
      </c>
      <c r="AS170" s="15" t="str">
        <f t="shared" si="60"/>
        <v/>
      </c>
      <c r="AT170" s="2" t="str" cm="1">
        <f t="array" ref="AT170">IF(B170="","",SUMPRODUCT(($D$1:$AB$4=$AT$4)*$D170:$AB170))</f>
        <v/>
      </c>
      <c r="AU170" s="15" t="str">
        <f t="shared" si="61"/>
        <v/>
      </c>
      <c r="AV170" s="2" t="str" cm="1">
        <f t="array" ref="AV170">IF(B170="","",SUMPRODUCT(($D$1:$AB$4=$AV$4)*$D170:$AB170))</f>
        <v/>
      </c>
      <c r="AW170" s="15" t="str">
        <f t="shared" si="62"/>
        <v/>
      </c>
      <c r="AX170" s="2" t="str" cm="1">
        <f t="array" ref="AX170">IF(B170="","",SUMPRODUCT(($D$1:$AB$4=$AX$4)*$D170:$AB170))</f>
        <v/>
      </c>
      <c r="AY170" s="15" t="str">
        <f t="shared" si="63"/>
        <v/>
      </c>
      <c r="AZ170" s="2" t="str" cm="1">
        <f t="array" ref="AZ170">IF(B170="","",SUMPRODUCT(($D$1:$AB$4=$AZ$4)*$D170:$AB170))</f>
        <v/>
      </c>
      <c r="BA170" s="15" t="str">
        <f t="shared" si="64"/>
        <v/>
      </c>
      <c r="BB170" s="2" t="str" cm="1">
        <f t="array" ref="BB170">IF(B170="","",SUMPRODUCT(($D$1:$AB$4=$BB$4)*$D170:$AB170))</f>
        <v/>
      </c>
      <c r="BC170" s="15" t="str">
        <f t="shared" si="65"/>
        <v/>
      </c>
      <c r="BD170" s="2" t="str" cm="1">
        <f t="array" ref="BD170">IF(B170="","",SUMPRODUCT(($D$1:$AB$4=$BD$4)*$D170:$AB170))</f>
        <v/>
      </c>
      <c r="BE170" s="15" t="str">
        <f t="shared" si="66"/>
        <v/>
      </c>
      <c r="BF170" s="2" t="str" cm="1">
        <f t="array" ref="BF170">IF(B170="","",SUMPRODUCT(($D$1:$AB$4=$BF$4)*$D170:$AB170))</f>
        <v/>
      </c>
      <c r="BG170" s="15" t="str">
        <f t="shared" si="67"/>
        <v/>
      </c>
      <c r="BH170" s="2" t="str" cm="1">
        <f t="array" ref="BH170">IF(B170="","",SUMPRODUCT(($D$1:$AB$4=$BH$4)*$D170:$AB170))</f>
        <v/>
      </c>
      <c r="BI170" s="15" t="str">
        <f t="shared" si="68"/>
        <v/>
      </c>
      <c r="BJ170" s="2" t="str" cm="1">
        <f t="array" ref="BJ170">IF(B170="","",SUMPRODUCT(($D$1:$AB$4=$BJ$4)*$D170:$AB170))</f>
        <v/>
      </c>
      <c r="BK170" s="15" t="str">
        <f t="shared" si="69"/>
        <v/>
      </c>
      <c r="BL170" s="2" t="str" cm="1">
        <f t="array" ref="BL170">IF(B170="","",SUMPRODUCT(($D$1:$AB$4=$BL$4)*$D170:$AB170))</f>
        <v/>
      </c>
      <c r="BM170" s="15" t="str">
        <f t="shared" si="70"/>
        <v/>
      </c>
      <c r="BN170" s="2" t="str" cm="1">
        <f t="array" ref="BN170">IF(B170="","",SUMPRODUCT(($D$1:$AB$4=$BN$4)*$D170:$AB170))</f>
        <v/>
      </c>
      <c r="BO170" s="15" t="str">
        <f t="shared" si="71"/>
        <v/>
      </c>
      <c r="BP170" s="2" t="str" cm="1">
        <f t="array" ref="BP170">IF(B170="","",SUMPRODUCT(($D$1:$AB$4=$BP$4)*$D170:$AB170))</f>
        <v/>
      </c>
      <c r="BQ170" s="15" t="str">
        <f t="shared" si="72"/>
        <v/>
      </c>
      <c r="BR170" s="2" t="str" cm="1">
        <f t="array" ref="BR170">IF(B170="","",SUMPRODUCT(($D$1:$AB$4=$BR$4)*$D170:$AB170))</f>
        <v/>
      </c>
      <c r="BS170" s="15" t="str">
        <f t="shared" si="73"/>
        <v/>
      </c>
      <c r="BT170" s="2" t="str" cm="1">
        <f t="array" ref="BT170">IF(B170="","",SUMPRODUCT(($D$1:$AB$4=$BT$4)*$D170:$AB170))</f>
        <v/>
      </c>
      <c r="BU170" s="15" t="str">
        <f t="shared" si="74"/>
        <v/>
      </c>
      <c r="BV170" s="2" t="str" cm="1">
        <f t="array" ref="BV170">IF(B170="","",SUMPRODUCT(($D$1:$AB$4=$BV$4)*$D170:$AB170))</f>
        <v/>
      </c>
      <c r="BW170" s="15" t="str">
        <f t="shared" si="75"/>
        <v/>
      </c>
      <c r="BX170" s="2" t="str" cm="1">
        <f t="array" ref="BX170">IF(B170="","",SUMPRODUCT(($D$1:$AB$4=$BX$4)*$D170:$AB170))</f>
        <v/>
      </c>
      <c r="BY170" s="15" t="str">
        <f t="shared" si="76"/>
        <v/>
      </c>
      <c r="BZ170" s="2" t="str" cm="1">
        <f t="array" ref="BZ170">IF(B170="","",SUMPRODUCT(($D$1:$AB$4=$BZ$4)*$D170:$AB170))</f>
        <v/>
      </c>
      <c r="CA170" s="15" t="str">
        <f t="shared" si="77"/>
        <v/>
      </c>
      <c r="CB170" s="2" t="str" cm="1">
        <f t="array" ref="CB170">IF(B170="","",SUMPRODUCT(($D$1:$AB$4=$CB$4)*$D170:$AB170))</f>
        <v/>
      </c>
      <c r="CC170" s="15" t="str">
        <f t="shared" si="78"/>
        <v/>
      </c>
      <c r="CD170" s="2" t="str" cm="1">
        <f t="array" ref="CD170">IF(B170="","",SUMPRODUCT(($D$1:$AB$4=$CD$4)*$D170:$AB170))</f>
        <v/>
      </c>
      <c r="CE170" s="15" t="str">
        <f t="shared" si="79"/>
        <v/>
      </c>
      <c r="CF170" s="2" t="str" cm="1">
        <f t="array" ref="CF170">IF(B170="","",SUMPRODUCT(($D$1:$AB$4=$CF$4)*$D170:$AB170))</f>
        <v/>
      </c>
      <c r="CG170" s="15" t="str">
        <f t="shared" si="80"/>
        <v/>
      </c>
      <c r="CH170" s="2" t="str" cm="1">
        <f t="array" ref="CH170">IF(B170="","",SUMPRODUCT(($D$1:$AB$4=$CH$4)*$D170:$AB170))</f>
        <v/>
      </c>
      <c r="CI170" s="15" t="str">
        <f t="shared" si="81"/>
        <v/>
      </c>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row>
    <row r="171" spans="1:127" s="3" customFormat="1" ht="15.75" thickBot="1">
      <c r="A171" s="7">
        <v>166</v>
      </c>
      <c r="B171" s="1"/>
      <c r="D171" s="99"/>
      <c r="E171" s="100"/>
      <c r="F171" s="100"/>
      <c r="G171" s="100"/>
      <c r="H171" s="100"/>
      <c r="I171" s="101"/>
      <c r="J171" s="104"/>
      <c r="K171" s="105"/>
      <c r="L171" s="105"/>
      <c r="M171" s="105"/>
      <c r="N171" s="105"/>
      <c r="O171" s="106"/>
      <c r="P171" s="109"/>
      <c r="Q171" s="110"/>
      <c r="R171" s="110"/>
      <c r="S171" s="110"/>
      <c r="T171" s="110"/>
      <c r="U171" s="111"/>
      <c r="V171" s="115"/>
      <c r="W171" s="116"/>
      <c r="X171" s="116"/>
      <c r="Y171" s="116"/>
      <c r="Z171" s="116"/>
      <c r="AA171" s="116"/>
      <c r="AB171" s="170"/>
      <c r="AC171" s="171" t="str">
        <f t="shared" si="55"/>
        <v/>
      </c>
      <c r="AD171" s="172" t="str">
        <f t="shared" si="56"/>
        <v/>
      </c>
      <c r="AE171" s="4"/>
      <c r="AF171" s="4"/>
      <c r="AG171" s="4"/>
      <c r="AH171" s="4"/>
      <c r="AI171" s="4"/>
      <c r="AJ171" s="4"/>
      <c r="AK171" s="4"/>
      <c r="AL171" s="2" t="str" cm="1">
        <f t="array" ref="AL171">IF(B171="","",SUMPRODUCT(($D$1:$AB$4=$AL$4)*D171:AB171))</f>
        <v/>
      </c>
      <c r="AM171" s="15" t="str">
        <f t="shared" si="57"/>
        <v/>
      </c>
      <c r="AN171" s="2" t="str" cm="1">
        <f t="array" ref="AN171">IF(B171="","",SUMPRODUCT(($D$1:$AB$4=$AN$4)*D171:AB171))</f>
        <v/>
      </c>
      <c r="AO171" s="15" t="str">
        <f t="shared" si="58"/>
        <v/>
      </c>
      <c r="AP171" s="2" t="str" cm="1">
        <f t="array" ref="AP171">IF(B171="","",SUMPRODUCT(($D$1:$AB$4=$AP$4)*D171:AB171))</f>
        <v/>
      </c>
      <c r="AQ171" s="15" t="str">
        <f t="shared" si="59"/>
        <v/>
      </c>
      <c r="AR171" s="2" t="str" cm="1">
        <f t="array" ref="AR171">IF(B171="","",SUMPRODUCT(($D$1:$AB$4=$AR$4)*D171:AB171))</f>
        <v/>
      </c>
      <c r="AS171" s="15" t="str">
        <f t="shared" si="60"/>
        <v/>
      </c>
      <c r="AT171" s="2" t="str" cm="1">
        <f t="array" ref="AT171">IF(B171="","",SUMPRODUCT(($D$1:$AB$4=$AT$4)*$D171:$AB171))</f>
        <v/>
      </c>
      <c r="AU171" s="15" t="str">
        <f t="shared" si="61"/>
        <v/>
      </c>
      <c r="AV171" s="2" t="str" cm="1">
        <f t="array" ref="AV171">IF(B171="","",SUMPRODUCT(($D$1:$AB$4=$AV$4)*$D171:$AB171))</f>
        <v/>
      </c>
      <c r="AW171" s="15" t="str">
        <f t="shared" si="62"/>
        <v/>
      </c>
      <c r="AX171" s="2" t="str" cm="1">
        <f t="array" ref="AX171">IF(B171="","",SUMPRODUCT(($D$1:$AB$4=$AX$4)*$D171:$AB171))</f>
        <v/>
      </c>
      <c r="AY171" s="15" t="str">
        <f t="shared" si="63"/>
        <v/>
      </c>
      <c r="AZ171" s="2" t="str" cm="1">
        <f t="array" ref="AZ171">IF(B171="","",SUMPRODUCT(($D$1:$AB$4=$AZ$4)*$D171:$AB171))</f>
        <v/>
      </c>
      <c r="BA171" s="15" t="str">
        <f t="shared" si="64"/>
        <v/>
      </c>
      <c r="BB171" s="2" t="str" cm="1">
        <f t="array" ref="BB171">IF(B171="","",SUMPRODUCT(($D$1:$AB$4=$BB$4)*$D171:$AB171))</f>
        <v/>
      </c>
      <c r="BC171" s="15" t="str">
        <f t="shared" si="65"/>
        <v/>
      </c>
      <c r="BD171" s="2" t="str" cm="1">
        <f t="array" ref="BD171">IF(B171="","",SUMPRODUCT(($D$1:$AB$4=$BD$4)*$D171:$AB171))</f>
        <v/>
      </c>
      <c r="BE171" s="15" t="str">
        <f t="shared" si="66"/>
        <v/>
      </c>
      <c r="BF171" s="2" t="str" cm="1">
        <f t="array" ref="BF171">IF(B171="","",SUMPRODUCT(($D$1:$AB$4=$BF$4)*$D171:$AB171))</f>
        <v/>
      </c>
      <c r="BG171" s="15" t="str">
        <f t="shared" si="67"/>
        <v/>
      </c>
      <c r="BH171" s="2" t="str" cm="1">
        <f t="array" ref="BH171">IF(B171="","",SUMPRODUCT(($D$1:$AB$4=$BH$4)*$D171:$AB171))</f>
        <v/>
      </c>
      <c r="BI171" s="15" t="str">
        <f t="shared" si="68"/>
        <v/>
      </c>
      <c r="BJ171" s="2" t="str" cm="1">
        <f t="array" ref="BJ171">IF(B171="","",SUMPRODUCT(($D$1:$AB$4=$BJ$4)*$D171:$AB171))</f>
        <v/>
      </c>
      <c r="BK171" s="15" t="str">
        <f t="shared" si="69"/>
        <v/>
      </c>
      <c r="BL171" s="2" t="str" cm="1">
        <f t="array" ref="BL171">IF(B171="","",SUMPRODUCT(($D$1:$AB$4=$BL$4)*$D171:$AB171))</f>
        <v/>
      </c>
      <c r="BM171" s="15" t="str">
        <f t="shared" si="70"/>
        <v/>
      </c>
      <c r="BN171" s="2" t="str" cm="1">
        <f t="array" ref="BN171">IF(B171="","",SUMPRODUCT(($D$1:$AB$4=$BN$4)*$D171:$AB171))</f>
        <v/>
      </c>
      <c r="BO171" s="15" t="str">
        <f t="shared" si="71"/>
        <v/>
      </c>
      <c r="BP171" s="2" t="str" cm="1">
        <f t="array" ref="BP171">IF(B171="","",SUMPRODUCT(($D$1:$AB$4=$BP$4)*$D171:$AB171))</f>
        <v/>
      </c>
      <c r="BQ171" s="15" t="str">
        <f t="shared" si="72"/>
        <v/>
      </c>
      <c r="BR171" s="2" t="str" cm="1">
        <f t="array" ref="BR171">IF(B171="","",SUMPRODUCT(($D$1:$AB$4=$BR$4)*$D171:$AB171))</f>
        <v/>
      </c>
      <c r="BS171" s="15" t="str">
        <f t="shared" si="73"/>
        <v/>
      </c>
      <c r="BT171" s="2" t="str" cm="1">
        <f t="array" ref="BT171">IF(B171="","",SUMPRODUCT(($D$1:$AB$4=$BT$4)*$D171:$AB171))</f>
        <v/>
      </c>
      <c r="BU171" s="15" t="str">
        <f t="shared" si="74"/>
        <v/>
      </c>
      <c r="BV171" s="2" t="str" cm="1">
        <f t="array" ref="BV171">IF(B171="","",SUMPRODUCT(($D$1:$AB$4=$BV$4)*$D171:$AB171))</f>
        <v/>
      </c>
      <c r="BW171" s="15" t="str">
        <f t="shared" si="75"/>
        <v/>
      </c>
      <c r="BX171" s="2" t="str" cm="1">
        <f t="array" ref="BX171">IF(B171="","",SUMPRODUCT(($D$1:$AB$4=$BX$4)*$D171:$AB171))</f>
        <v/>
      </c>
      <c r="BY171" s="15" t="str">
        <f t="shared" si="76"/>
        <v/>
      </c>
      <c r="BZ171" s="2" t="str" cm="1">
        <f t="array" ref="BZ171">IF(B171="","",SUMPRODUCT(($D$1:$AB$4=$BZ$4)*$D171:$AB171))</f>
        <v/>
      </c>
      <c r="CA171" s="15" t="str">
        <f t="shared" si="77"/>
        <v/>
      </c>
      <c r="CB171" s="2" t="str" cm="1">
        <f t="array" ref="CB171">IF(B171="","",SUMPRODUCT(($D$1:$AB$4=$CB$4)*$D171:$AB171))</f>
        <v/>
      </c>
      <c r="CC171" s="15" t="str">
        <f t="shared" si="78"/>
        <v/>
      </c>
      <c r="CD171" s="2" t="str" cm="1">
        <f t="array" ref="CD171">IF(B171="","",SUMPRODUCT(($D$1:$AB$4=$CD$4)*$D171:$AB171))</f>
        <v/>
      </c>
      <c r="CE171" s="15" t="str">
        <f t="shared" si="79"/>
        <v/>
      </c>
      <c r="CF171" s="2" t="str" cm="1">
        <f t="array" ref="CF171">IF(B171="","",SUMPRODUCT(($D$1:$AB$4=$CF$4)*$D171:$AB171))</f>
        <v/>
      </c>
      <c r="CG171" s="15" t="str">
        <f t="shared" si="80"/>
        <v/>
      </c>
      <c r="CH171" s="2" t="str" cm="1">
        <f t="array" ref="CH171">IF(B171="","",SUMPRODUCT(($D$1:$AB$4=$CH$4)*$D171:$AB171))</f>
        <v/>
      </c>
      <c r="CI171" s="15" t="str">
        <f t="shared" si="81"/>
        <v/>
      </c>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row>
    <row r="172" spans="1:127" s="3" customFormat="1" ht="15.75" thickBot="1">
      <c r="A172" s="7">
        <v>167</v>
      </c>
      <c r="B172" s="1"/>
      <c r="D172" s="99"/>
      <c r="E172" s="100"/>
      <c r="F172" s="100"/>
      <c r="G172" s="100"/>
      <c r="H172" s="100"/>
      <c r="I172" s="101"/>
      <c r="J172" s="104"/>
      <c r="K172" s="105"/>
      <c r="L172" s="105"/>
      <c r="M172" s="105"/>
      <c r="N172" s="105"/>
      <c r="O172" s="106"/>
      <c r="P172" s="109"/>
      <c r="Q172" s="110"/>
      <c r="R172" s="110"/>
      <c r="S172" s="110"/>
      <c r="T172" s="110"/>
      <c r="U172" s="111"/>
      <c r="V172" s="115"/>
      <c r="W172" s="116"/>
      <c r="X172" s="116"/>
      <c r="Y172" s="116"/>
      <c r="Z172" s="116"/>
      <c r="AA172" s="116"/>
      <c r="AB172" s="170"/>
      <c r="AC172" s="171" t="str">
        <f t="shared" si="55"/>
        <v/>
      </c>
      <c r="AD172" s="172" t="str">
        <f t="shared" si="56"/>
        <v/>
      </c>
      <c r="AE172" s="4"/>
      <c r="AF172" s="4"/>
      <c r="AG172" s="4"/>
      <c r="AH172" s="4"/>
      <c r="AI172" s="4"/>
      <c r="AJ172" s="4"/>
      <c r="AK172" s="4"/>
      <c r="AL172" s="2" t="str" cm="1">
        <f t="array" ref="AL172">IF(B172="","",SUMPRODUCT(($D$1:$AB$4=$AL$4)*D172:AB172))</f>
        <v/>
      </c>
      <c r="AM172" s="15" t="str">
        <f t="shared" si="57"/>
        <v/>
      </c>
      <c r="AN172" s="2" t="str" cm="1">
        <f t="array" ref="AN172">IF(B172="","",SUMPRODUCT(($D$1:$AB$4=$AN$4)*D172:AB172))</f>
        <v/>
      </c>
      <c r="AO172" s="15" t="str">
        <f t="shared" si="58"/>
        <v/>
      </c>
      <c r="AP172" s="2" t="str" cm="1">
        <f t="array" ref="AP172">IF(B172="","",SUMPRODUCT(($D$1:$AB$4=$AP$4)*D172:AB172))</f>
        <v/>
      </c>
      <c r="AQ172" s="15" t="str">
        <f t="shared" si="59"/>
        <v/>
      </c>
      <c r="AR172" s="2" t="str" cm="1">
        <f t="array" ref="AR172">IF(B172="","",SUMPRODUCT(($D$1:$AB$4=$AR$4)*D172:AB172))</f>
        <v/>
      </c>
      <c r="AS172" s="15" t="str">
        <f t="shared" si="60"/>
        <v/>
      </c>
      <c r="AT172" s="2" t="str" cm="1">
        <f t="array" ref="AT172">IF(B172="","",SUMPRODUCT(($D$1:$AB$4=$AT$4)*$D172:$AB172))</f>
        <v/>
      </c>
      <c r="AU172" s="15" t="str">
        <f t="shared" si="61"/>
        <v/>
      </c>
      <c r="AV172" s="2" t="str" cm="1">
        <f t="array" ref="AV172">IF(B172="","",SUMPRODUCT(($D$1:$AB$4=$AV$4)*$D172:$AB172))</f>
        <v/>
      </c>
      <c r="AW172" s="15" t="str">
        <f t="shared" si="62"/>
        <v/>
      </c>
      <c r="AX172" s="2" t="str" cm="1">
        <f t="array" ref="AX172">IF(B172="","",SUMPRODUCT(($D$1:$AB$4=$AX$4)*$D172:$AB172))</f>
        <v/>
      </c>
      <c r="AY172" s="15" t="str">
        <f t="shared" si="63"/>
        <v/>
      </c>
      <c r="AZ172" s="2" t="str" cm="1">
        <f t="array" ref="AZ172">IF(B172="","",SUMPRODUCT(($D$1:$AB$4=$AZ$4)*$D172:$AB172))</f>
        <v/>
      </c>
      <c r="BA172" s="15" t="str">
        <f t="shared" si="64"/>
        <v/>
      </c>
      <c r="BB172" s="2" t="str" cm="1">
        <f t="array" ref="BB172">IF(B172="","",SUMPRODUCT(($D$1:$AB$4=$BB$4)*$D172:$AB172))</f>
        <v/>
      </c>
      <c r="BC172" s="15" t="str">
        <f t="shared" si="65"/>
        <v/>
      </c>
      <c r="BD172" s="2" t="str" cm="1">
        <f t="array" ref="BD172">IF(B172="","",SUMPRODUCT(($D$1:$AB$4=$BD$4)*$D172:$AB172))</f>
        <v/>
      </c>
      <c r="BE172" s="15" t="str">
        <f t="shared" si="66"/>
        <v/>
      </c>
      <c r="BF172" s="2" t="str" cm="1">
        <f t="array" ref="BF172">IF(B172="","",SUMPRODUCT(($D$1:$AB$4=$BF$4)*$D172:$AB172))</f>
        <v/>
      </c>
      <c r="BG172" s="15" t="str">
        <f t="shared" si="67"/>
        <v/>
      </c>
      <c r="BH172" s="2" t="str" cm="1">
        <f t="array" ref="BH172">IF(B172="","",SUMPRODUCT(($D$1:$AB$4=$BH$4)*$D172:$AB172))</f>
        <v/>
      </c>
      <c r="BI172" s="15" t="str">
        <f t="shared" si="68"/>
        <v/>
      </c>
      <c r="BJ172" s="2" t="str" cm="1">
        <f t="array" ref="BJ172">IF(B172="","",SUMPRODUCT(($D$1:$AB$4=$BJ$4)*$D172:$AB172))</f>
        <v/>
      </c>
      <c r="BK172" s="15" t="str">
        <f t="shared" si="69"/>
        <v/>
      </c>
      <c r="BL172" s="2" t="str" cm="1">
        <f t="array" ref="BL172">IF(B172="","",SUMPRODUCT(($D$1:$AB$4=$BL$4)*$D172:$AB172))</f>
        <v/>
      </c>
      <c r="BM172" s="15" t="str">
        <f t="shared" si="70"/>
        <v/>
      </c>
      <c r="BN172" s="2" t="str" cm="1">
        <f t="array" ref="BN172">IF(B172="","",SUMPRODUCT(($D$1:$AB$4=$BN$4)*$D172:$AB172))</f>
        <v/>
      </c>
      <c r="BO172" s="15" t="str">
        <f t="shared" si="71"/>
        <v/>
      </c>
      <c r="BP172" s="2" t="str" cm="1">
        <f t="array" ref="BP172">IF(B172="","",SUMPRODUCT(($D$1:$AB$4=$BP$4)*$D172:$AB172))</f>
        <v/>
      </c>
      <c r="BQ172" s="15" t="str">
        <f t="shared" si="72"/>
        <v/>
      </c>
      <c r="BR172" s="2" t="str" cm="1">
        <f t="array" ref="BR172">IF(B172="","",SUMPRODUCT(($D$1:$AB$4=$BR$4)*$D172:$AB172))</f>
        <v/>
      </c>
      <c r="BS172" s="15" t="str">
        <f t="shared" si="73"/>
        <v/>
      </c>
      <c r="BT172" s="2" t="str" cm="1">
        <f t="array" ref="BT172">IF(B172="","",SUMPRODUCT(($D$1:$AB$4=$BT$4)*$D172:$AB172))</f>
        <v/>
      </c>
      <c r="BU172" s="15" t="str">
        <f t="shared" si="74"/>
        <v/>
      </c>
      <c r="BV172" s="2" t="str" cm="1">
        <f t="array" ref="BV172">IF(B172="","",SUMPRODUCT(($D$1:$AB$4=$BV$4)*$D172:$AB172))</f>
        <v/>
      </c>
      <c r="BW172" s="15" t="str">
        <f t="shared" si="75"/>
        <v/>
      </c>
      <c r="BX172" s="2" t="str" cm="1">
        <f t="array" ref="BX172">IF(B172="","",SUMPRODUCT(($D$1:$AB$4=$BX$4)*$D172:$AB172))</f>
        <v/>
      </c>
      <c r="BY172" s="15" t="str">
        <f t="shared" si="76"/>
        <v/>
      </c>
      <c r="BZ172" s="2" t="str" cm="1">
        <f t="array" ref="BZ172">IF(B172="","",SUMPRODUCT(($D$1:$AB$4=$BZ$4)*$D172:$AB172))</f>
        <v/>
      </c>
      <c r="CA172" s="15" t="str">
        <f t="shared" si="77"/>
        <v/>
      </c>
      <c r="CB172" s="2" t="str" cm="1">
        <f t="array" ref="CB172">IF(B172="","",SUMPRODUCT(($D$1:$AB$4=$CB$4)*$D172:$AB172))</f>
        <v/>
      </c>
      <c r="CC172" s="15" t="str">
        <f t="shared" si="78"/>
        <v/>
      </c>
      <c r="CD172" s="2" t="str" cm="1">
        <f t="array" ref="CD172">IF(B172="","",SUMPRODUCT(($D$1:$AB$4=$CD$4)*$D172:$AB172))</f>
        <v/>
      </c>
      <c r="CE172" s="15" t="str">
        <f t="shared" si="79"/>
        <v/>
      </c>
      <c r="CF172" s="2" t="str" cm="1">
        <f t="array" ref="CF172">IF(B172="","",SUMPRODUCT(($D$1:$AB$4=$CF$4)*$D172:$AB172))</f>
        <v/>
      </c>
      <c r="CG172" s="15" t="str">
        <f t="shared" si="80"/>
        <v/>
      </c>
      <c r="CH172" s="2" t="str" cm="1">
        <f t="array" ref="CH172">IF(B172="","",SUMPRODUCT(($D$1:$AB$4=$CH$4)*$D172:$AB172))</f>
        <v/>
      </c>
      <c r="CI172" s="15" t="str">
        <f t="shared" si="81"/>
        <v/>
      </c>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row>
    <row r="173" spans="1:127" s="3" customFormat="1" ht="15.75" thickBot="1">
      <c r="A173" s="7">
        <v>168</v>
      </c>
      <c r="B173" s="1"/>
      <c r="D173" s="99"/>
      <c r="E173" s="100"/>
      <c r="F173" s="100"/>
      <c r="G173" s="100"/>
      <c r="H173" s="100"/>
      <c r="I173" s="101"/>
      <c r="J173" s="104"/>
      <c r="K173" s="105"/>
      <c r="L173" s="105"/>
      <c r="M173" s="105"/>
      <c r="N173" s="105"/>
      <c r="O173" s="106"/>
      <c r="P173" s="109"/>
      <c r="Q173" s="110"/>
      <c r="R173" s="110"/>
      <c r="S173" s="110"/>
      <c r="T173" s="110"/>
      <c r="U173" s="111"/>
      <c r="V173" s="115"/>
      <c r="W173" s="116"/>
      <c r="X173" s="116"/>
      <c r="Y173" s="116"/>
      <c r="Z173" s="116"/>
      <c r="AA173" s="116"/>
      <c r="AB173" s="170"/>
      <c r="AC173" s="171" t="str">
        <f t="shared" si="55"/>
        <v/>
      </c>
      <c r="AD173" s="172" t="str">
        <f t="shared" si="56"/>
        <v/>
      </c>
      <c r="AE173" s="4"/>
      <c r="AF173" s="4"/>
      <c r="AG173" s="4"/>
      <c r="AH173" s="4"/>
      <c r="AI173" s="4"/>
      <c r="AJ173" s="4"/>
      <c r="AK173" s="4"/>
      <c r="AL173" s="2" t="str" cm="1">
        <f t="array" ref="AL173">IF(B173="","",SUMPRODUCT(($D$1:$AB$4=$AL$4)*D173:AB173))</f>
        <v/>
      </c>
      <c r="AM173" s="15" t="str">
        <f t="shared" si="57"/>
        <v/>
      </c>
      <c r="AN173" s="2" t="str" cm="1">
        <f t="array" ref="AN173">IF(B173="","",SUMPRODUCT(($D$1:$AB$4=$AN$4)*D173:AB173))</f>
        <v/>
      </c>
      <c r="AO173" s="15" t="str">
        <f t="shared" si="58"/>
        <v/>
      </c>
      <c r="AP173" s="2" t="str" cm="1">
        <f t="array" ref="AP173">IF(B173="","",SUMPRODUCT(($D$1:$AB$4=$AP$4)*D173:AB173))</f>
        <v/>
      </c>
      <c r="AQ173" s="15" t="str">
        <f t="shared" si="59"/>
        <v/>
      </c>
      <c r="AR173" s="2" t="str" cm="1">
        <f t="array" ref="AR173">IF(B173="","",SUMPRODUCT(($D$1:$AB$4=$AR$4)*D173:AB173))</f>
        <v/>
      </c>
      <c r="AS173" s="15" t="str">
        <f t="shared" si="60"/>
        <v/>
      </c>
      <c r="AT173" s="2" t="str" cm="1">
        <f t="array" ref="AT173">IF(B173="","",SUMPRODUCT(($D$1:$AB$4=$AT$4)*$D173:$AB173))</f>
        <v/>
      </c>
      <c r="AU173" s="15" t="str">
        <f t="shared" si="61"/>
        <v/>
      </c>
      <c r="AV173" s="2" t="str" cm="1">
        <f t="array" ref="AV173">IF(B173="","",SUMPRODUCT(($D$1:$AB$4=$AV$4)*$D173:$AB173))</f>
        <v/>
      </c>
      <c r="AW173" s="15" t="str">
        <f t="shared" si="62"/>
        <v/>
      </c>
      <c r="AX173" s="2" t="str" cm="1">
        <f t="array" ref="AX173">IF(B173="","",SUMPRODUCT(($D$1:$AB$4=$AX$4)*$D173:$AB173))</f>
        <v/>
      </c>
      <c r="AY173" s="15" t="str">
        <f t="shared" si="63"/>
        <v/>
      </c>
      <c r="AZ173" s="2" t="str" cm="1">
        <f t="array" ref="AZ173">IF(B173="","",SUMPRODUCT(($D$1:$AB$4=$AZ$4)*$D173:$AB173))</f>
        <v/>
      </c>
      <c r="BA173" s="15" t="str">
        <f t="shared" si="64"/>
        <v/>
      </c>
      <c r="BB173" s="2" t="str" cm="1">
        <f t="array" ref="BB173">IF(B173="","",SUMPRODUCT(($D$1:$AB$4=$BB$4)*$D173:$AB173))</f>
        <v/>
      </c>
      <c r="BC173" s="15" t="str">
        <f t="shared" si="65"/>
        <v/>
      </c>
      <c r="BD173" s="2" t="str" cm="1">
        <f t="array" ref="BD173">IF(B173="","",SUMPRODUCT(($D$1:$AB$4=$BD$4)*$D173:$AB173))</f>
        <v/>
      </c>
      <c r="BE173" s="15" t="str">
        <f t="shared" si="66"/>
        <v/>
      </c>
      <c r="BF173" s="2" t="str" cm="1">
        <f t="array" ref="BF173">IF(B173="","",SUMPRODUCT(($D$1:$AB$4=$BF$4)*$D173:$AB173))</f>
        <v/>
      </c>
      <c r="BG173" s="15" t="str">
        <f t="shared" si="67"/>
        <v/>
      </c>
      <c r="BH173" s="2" t="str" cm="1">
        <f t="array" ref="BH173">IF(B173="","",SUMPRODUCT(($D$1:$AB$4=$BH$4)*$D173:$AB173))</f>
        <v/>
      </c>
      <c r="BI173" s="15" t="str">
        <f t="shared" si="68"/>
        <v/>
      </c>
      <c r="BJ173" s="2" t="str" cm="1">
        <f t="array" ref="BJ173">IF(B173="","",SUMPRODUCT(($D$1:$AB$4=$BJ$4)*$D173:$AB173))</f>
        <v/>
      </c>
      <c r="BK173" s="15" t="str">
        <f t="shared" si="69"/>
        <v/>
      </c>
      <c r="BL173" s="2" t="str" cm="1">
        <f t="array" ref="BL173">IF(B173="","",SUMPRODUCT(($D$1:$AB$4=$BL$4)*$D173:$AB173))</f>
        <v/>
      </c>
      <c r="BM173" s="15" t="str">
        <f t="shared" si="70"/>
        <v/>
      </c>
      <c r="BN173" s="2" t="str" cm="1">
        <f t="array" ref="BN173">IF(B173="","",SUMPRODUCT(($D$1:$AB$4=$BN$4)*$D173:$AB173))</f>
        <v/>
      </c>
      <c r="BO173" s="15" t="str">
        <f t="shared" si="71"/>
        <v/>
      </c>
      <c r="BP173" s="2" t="str" cm="1">
        <f t="array" ref="BP173">IF(B173="","",SUMPRODUCT(($D$1:$AB$4=$BP$4)*$D173:$AB173))</f>
        <v/>
      </c>
      <c r="BQ173" s="15" t="str">
        <f t="shared" si="72"/>
        <v/>
      </c>
      <c r="BR173" s="2" t="str" cm="1">
        <f t="array" ref="BR173">IF(B173="","",SUMPRODUCT(($D$1:$AB$4=$BR$4)*$D173:$AB173))</f>
        <v/>
      </c>
      <c r="BS173" s="15" t="str">
        <f t="shared" si="73"/>
        <v/>
      </c>
      <c r="BT173" s="2" t="str" cm="1">
        <f t="array" ref="BT173">IF(B173="","",SUMPRODUCT(($D$1:$AB$4=$BT$4)*$D173:$AB173))</f>
        <v/>
      </c>
      <c r="BU173" s="15" t="str">
        <f t="shared" si="74"/>
        <v/>
      </c>
      <c r="BV173" s="2" t="str" cm="1">
        <f t="array" ref="BV173">IF(B173="","",SUMPRODUCT(($D$1:$AB$4=$BV$4)*$D173:$AB173))</f>
        <v/>
      </c>
      <c r="BW173" s="15" t="str">
        <f t="shared" si="75"/>
        <v/>
      </c>
      <c r="BX173" s="2" t="str" cm="1">
        <f t="array" ref="BX173">IF(B173="","",SUMPRODUCT(($D$1:$AB$4=$BX$4)*$D173:$AB173))</f>
        <v/>
      </c>
      <c r="BY173" s="15" t="str">
        <f t="shared" si="76"/>
        <v/>
      </c>
      <c r="BZ173" s="2" t="str" cm="1">
        <f t="array" ref="BZ173">IF(B173="","",SUMPRODUCT(($D$1:$AB$4=$BZ$4)*$D173:$AB173))</f>
        <v/>
      </c>
      <c r="CA173" s="15" t="str">
        <f t="shared" si="77"/>
        <v/>
      </c>
      <c r="CB173" s="2" t="str" cm="1">
        <f t="array" ref="CB173">IF(B173="","",SUMPRODUCT(($D$1:$AB$4=$CB$4)*$D173:$AB173))</f>
        <v/>
      </c>
      <c r="CC173" s="15" t="str">
        <f t="shared" si="78"/>
        <v/>
      </c>
      <c r="CD173" s="2" t="str" cm="1">
        <f t="array" ref="CD173">IF(B173="","",SUMPRODUCT(($D$1:$AB$4=$CD$4)*$D173:$AB173))</f>
        <v/>
      </c>
      <c r="CE173" s="15" t="str">
        <f t="shared" si="79"/>
        <v/>
      </c>
      <c r="CF173" s="2" t="str" cm="1">
        <f t="array" ref="CF173">IF(B173="","",SUMPRODUCT(($D$1:$AB$4=$CF$4)*$D173:$AB173))</f>
        <v/>
      </c>
      <c r="CG173" s="15" t="str">
        <f t="shared" si="80"/>
        <v/>
      </c>
      <c r="CH173" s="2" t="str" cm="1">
        <f t="array" ref="CH173">IF(B173="","",SUMPRODUCT(($D$1:$AB$4=$CH$4)*$D173:$AB173))</f>
        <v/>
      </c>
      <c r="CI173" s="15" t="str">
        <f t="shared" si="81"/>
        <v/>
      </c>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row>
    <row r="174" spans="1:127" s="3" customFormat="1" ht="15.75" thickBot="1">
      <c r="A174" s="7">
        <v>169</v>
      </c>
      <c r="B174" s="1"/>
      <c r="D174" s="99"/>
      <c r="E174" s="100"/>
      <c r="F174" s="100"/>
      <c r="G174" s="100"/>
      <c r="H174" s="100"/>
      <c r="I174" s="101"/>
      <c r="J174" s="104"/>
      <c r="K174" s="105"/>
      <c r="L174" s="105"/>
      <c r="M174" s="105"/>
      <c r="N174" s="105"/>
      <c r="O174" s="106"/>
      <c r="P174" s="109"/>
      <c r="Q174" s="110"/>
      <c r="R174" s="110"/>
      <c r="S174" s="110"/>
      <c r="T174" s="110"/>
      <c r="U174" s="111"/>
      <c r="V174" s="115"/>
      <c r="W174" s="116"/>
      <c r="X174" s="116"/>
      <c r="Y174" s="116"/>
      <c r="Z174" s="116"/>
      <c r="AA174" s="116"/>
      <c r="AB174" s="170"/>
      <c r="AC174" s="171" t="str">
        <f t="shared" si="55"/>
        <v/>
      </c>
      <c r="AD174" s="172" t="str">
        <f t="shared" si="56"/>
        <v/>
      </c>
      <c r="AE174" s="4"/>
      <c r="AF174" s="4"/>
      <c r="AG174" s="4"/>
      <c r="AH174" s="4"/>
      <c r="AI174" s="4"/>
      <c r="AJ174" s="4"/>
      <c r="AK174" s="4"/>
      <c r="AL174" s="2" t="str" cm="1">
        <f t="array" ref="AL174">IF(B174="","",SUMPRODUCT(($D$1:$AB$4=$AL$4)*D174:AB174))</f>
        <v/>
      </c>
      <c r="AM174" s="15" t="str">
        <f t="shared" si="57"/>
        <v/>
      </c>
      <c r="AN174" s="2" t="str" cm="1">
        <f t="array" ref="AN174">IF(B174="","",SUMPRODUCT(($D$1:$AB$4=$AN$4)*D174:AB174))</f>
        <v/>
      </c>
      <c r="AO174" s="15" t="str">
        <f t="shared" si="58"/>
        <v/>
      </c>
      <c r="AP174" s="2" t="str" cm="1">
        <f t="array" ref="AP174">IF(B174="","",SUMPRODUCT(($D$1:$AB$4=$AP$4)*D174:AB174))</f>
        <v/>
      </c>
      <c r="AQ174" s="15" t="str">
        <f t="shared" si="59"/>
        <v/>
      </c>
      <c r="AR174" s="2" t="str" cm="1">
        <f t="array" ref="AR174">IF(B174="","",SUMPRODUCT(($D$1:$AB$4=$AR$4)*D174:AB174))</f>
        <v/>
      </c>
      <c r="AS174" s="15" t="str">
        <f t="shared" si="60"/>
        <v/>
      </c>
      <c r="AT174" s="2" t="str" cm="1">
        <f t="array" ref="AT174">IF(B174="","",SUMPRODUCT(($D$1:$AB$4=$AT$4)*$D174:$AB174))</f>
        <v/>
      </c>
      <c r="AU174" s="15" t="str">
        <f t="shared" si="61"/>
        <v/>
      </c>
      <c r="AV174" s="2" t="str" cm="1">
        <f t="array" ref="AV174">IF(B174="","",SUMPRODUCT(($D$1:$AB$4=$AV$4)*$D174:$AB174))</f>
        <v/>
      </c>
      <c r="AW174" s="15" t="str">
        <f t="shared" si="62"/>
        <v/>
      </c>
      <c r="AX174" s="2" t="str" cm="1">
        <f t="array" ref="AX174">IF(B174="","",SUMPRODUCT(($D$1:$AB$4=$AX$4)*$D174:$AB174))</f>
        <v/>
      </c>
      <c r="AY174" s="15" t="str">
        <f t="shared" si="63"/>
        <v/>
      </c>
      <c r="AZ174" s="2" t="str" cm="1">
        <f t="array" ref="AZ174">IF(B174="","",SUMPRODUCT(($D$1:$AB$4=$AZ$4)*$D174:$AB174))</f>
        <v/>
      </c>
      <c r="BA174" s="15" t="str">
        <f t="shared" si="64"/>
        <v/>
      </c>
      <c r="BB174" s="2" t="str" cm="1">
        <f t="array" ref="BB174">IF(B174="","",SUMPRODUCT(($D$1:$AB$4=$BB$4)*$D174:$AB174))</f>
        <v/>
      </c>
      <c r="BC174" s="15" t="str">
        <f t="shared" si="65"/>
        <v/>
      </c>
      <c r="BD174" s="2" t="str" cm="1">
        <f t="array" ref="BD174">IF(B174="","",SUMPRODUCT(($D$1:$AB$4=$BD$4)*$D174:$AB174))</f>
        <v/>
      </c>
      <c r="BE174" s="15" t="str">
        <f t="shared" si="66"/>
        <v/>
      </c>
      <c r="BF174" s="2" t="str" cm="1">
        <f t="array" ref="BF174">IF(B174="","",SUMPRODUCT(($D$1:$AB$4=$BF$4)*$D174:$AB174))</f>
        <v/>
      </c>
      <c r="BG174" s="15" t="str">
        <f t="shared" si="67"/>
        <v/>
      </c>
      <c r="BH174" s="2" t="str" cm="1">
        <f t="array" ref="BH174">IF(B174="","",SUMPRODUCT(($D$1:$AB$4=$BH$4)*$D174:$AB174))</f>
        <v/>
      </c>
      <c r="BI174" s="15" t="str">
        <f t="shared" si="68"/>
        <v/>
      </c>
      <c r="BJ174" s="2" t="str" cm="1">
        <f t="array" ref="BJ174">IF(B174="","",SUMPRODUCT(($D$1:$AB$4=$BJ$4)*$D174:$AB174))</f>
        <v/>
      </c>
      <c r="BK174" s="15" t="str">
        <f t="shared" si="69"/>
        <v/>
      </c>
      <c r="BL174" s="2" t="str" cm="1">
        <f t="array" ref="BL174">IF(B174="","",SUMPRODUCT(($D$1:$AB$4=$BL$4)*$D174:$AB174))</f>
        <v/>
      </c>
      <c r="BM174" s="15" t="str">
        <f t="shared" si="70"/>
        <v/>
      </c>
      <c r="BN174" s="2" t="str" cm="1">
        <f t="array" ref="BN174">IF(B174="","",SUMPRODUCT(($D$1:$AB$4=$BN$4)*$D174:$AB174))</f>
        <v/>
      </c>
      <c r="BO174" s="15" t="str">
        <f t="shared" si="71"/>
        <v/>
      </c>
      <c r="BP174" s="2" t="str" cm="1">
        <f t="array" ref="BP174">IF(B174="","",SUMPRODUCT(($D$1:$AB$4=$BP$4)*$D174:$AB174))</f>
        <v/>
      </c>
      <c r="BQ174" s="15" t="str">
        <f t="shared" si="72"/>
        <v/>
      </c>
      <c r="BR174" s="2" t="str" cm="1">
        <f t="array" ref="BR174">IF(B174="","",SUMPRODUCT(($D$1:$AB$4=$BR$4)*$D174:$AB174))</f>
        <v/>
      </c>
      <c r="BS174" s="15" t="str">
        <f t="shared" si="73"/>
        <v/>
      </c>
      <c r="BT174" s="2" t="str" cm="1">
        <f t="array" ref="BT174">IF(B174="","",SUMPRODUCT(($D$1:$AB$4=$BT$4)*$D174:$AB174))</f>
        <v/>
      </c>
      <c r="BU174" s="15" t="str">
        <f t="shared" si="74"/>
        <v/>
      </c>
      <c r="BV174" s="2" t="str" cm="1">
        <f t="array" ref="BV174">IF(B174="","",SUMPRODUCT(($D$1:$AB$4=$BV$4)*$D174:$AB174))</f>
        <v/>
      </c>
      <c r="BW174" s="15" t="str">
        <f t="shared" si="75"/>
        <v/>
      </c>
      <c r="BX174" s="2" t="str" cm="1">
        <f t="array" ref="BX174">IF(B174="","",SUMPRODUCT(($D$1:$AB$4=$BX$4)*$D174:$AB174))</f>
        <v/>
      </c>
      <c r="BY174" s="15" t="str">
        <f t="shared" si="76"/>
        <v/>
      </c>
      <c r="BZ174" s="2" t="str" cm="1">
        <f t="array" ref="BZ174">IF(B174="","",SUMPRODUCT(($D$1:$AB$4=$BZ$4)*$D174:$AB174))</f>
        <v/>
      </c>
      <c r="CA174" s="15" t="str">
        <f t="shared" si="77"/>
        <v/>
      </c>
      <c r="CB174" s="2" t="str" cm="1">
        <f t="array" ref="CB174">IF(B174="","",SUMPRODUCT(($D$1:$AB$4=$CB$4)*$D174:$AB174))</f>
        <v/>
      </c>
      <c r="CC174" s="15" t="str">
        <f t="shared" si="78"/>
        <v/>
      </c>
      <c r="CD174" s="2" t="str" cm="1">
        <f t="array" ref="CD174">IF(B174="","",SUMPRODUCT(($D$1:$AB$4=$CD$4)*$D174:$AB174))</f>
        <v/>
      </c>
      <c r="CE174" s="15" t="str">
        <f t="shared" si="79"/>
        <v/>
      </c>
      <c r="CF174" s="2" t="str" cm="1">
        <f t="array" ref="CF174">IF(B174="","",SUMPRODUCT(($D$1:$AB$4=$CF$4)*$D174:$AB174))</f>
        <v/>
      </c>
      <c r="CG174" s="15" t="str">
        <f t="shared" si="80"/>
        <v/>
      </c>
      <c r="CH174" s="2" t="str" cm="1">
        <f t="array" ref="CH174">IF(B174="","",SUMPRODUCT(($D$1:$AB$4=$CH$4)*$D174:$AB174))</f>
        <v/>
      </c>
      <c r="CI174" s="15" t="str">
        <f t="shared" si="81"/>
        <v/>
      </c>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row>
    <row r="175" spans="1:127" s="3" customFormat="1" ht="15.75" thickBot="1">
      <c r="A175" s="7">
        <v>170</v>
      </c>
      <c r="B175" s="1"/>
      <c r="D175" s="99"/>
      <c r="E175" s="100"/>
      <c r="F175" s="100"/>
      <c r="G175" s="100"/>
      <c r="H175" s="100"/>
      <c r="I175" s="101"/>
      <c r="J175" s="104"/>
      <c r="K175" s="105"/>
      <c r="L175" s="105"/>
      <c r="M175" s="105"/>
      <c r="N175" s="105"/>
      <c r="O175" s="106"/>
      <c r="P175" s="109"/>
      <c r="Q175" s="110"/>
      <c r="R175" s="110"/>
      <c r="S175" s="110"/>
      <c r="T175" s="110"/>
      <c r="U175" s="111"/>
      <c r="V175" s="115"/>
      <c r="W175" s="116"/>
      <c r="X175" s="116"/>
      <c r="Y175" s="116"/>
      <c r="Z175" s="116"/>
      <c r="AA175" s="116"/>
      <c r="AB175" s="170"/>
      <c r="AC175" s="171" t="str">
        <f t="shared" si="55"/>
        <v/>
      </c>
      <c r="AD175" s="172" t="str">
        <f t="shared" si="56"/>
        <v/>
      </c>
      <c r="AE175" s="4"/>
      <c r="AF175" s="4"/>
      <c r="AG175" s="4"/>
      <c r="AH175" s="4"/>
      <c r="AI175" s="4"/>
      <c r="AJ175" s="4"/>
      <c r="AK175" s="4"/>
      <c r="AL175" s="2" t="str" cm="1">
        <f t="array" ref="AL175">IF(B175="","",SUMPRODUCT(($D$1:$AB$4=$AL$4)*D175:AB175))</f>
        <v/>
      </c>
      <c r="AM175" s="15" t="str">
        <f t="shared" si="57"/>
        <v/>
      </c>
      <c r="AN175" s="2" t="str" cm="1">
        <f t="array" ref="AN175">IF(B175="","",SUMPRODUCT(($D$1:$AB$4=$AN$4)*D175:AB175))</f>
        <v/>
      </c>
      <c r="AO175" s="15" t="str">
        <f t="shared" si="58"/>
        <v/>
      </c>
      <c r="AP175" s="2" t="str" cm="1">
        <f t="array" ref="AP175">IF(B175="","",SUMPRODUCT(($D$1:$AB$4=$AP$4)*D175:AB175))</f>
        <v/>
      </c>
      <c r="AQ175" s="15" t="str">
        <f t="shared" si="59"/>
        <v/>
      </c>
      <c r="AR175" s="2" t="str" cm="1">
        <f t="array" ref="AR175">IF(B175="","",SUMPRODUCT(($D$1:$AB$4=$AR$4)*D175:AB175))</f>
        <v/>
      </c>
      <c r="AS175" s="15" t="str">
        <f t="shared" si="60"/>
        <v/>
      </c>
      <c r="AT175" s="2" t="str" cm="1">
        <f t="array" ref="AT175">IF(B175="","",SUMPRODUCT(($D$1:$AB$4=$AT$4)*$D175:$AB175))</f>
        <v/>
      </c>
      <c r="AU175" s="15" t="str">
        <f t="shared" si="61"/>
        <v/>
      </c>
      <c r="AV175" s="2" t="str" cm="1">
        <f t="array" ref="AV175">IF(B175="","",SUMPRODUCT(($D$1:$AB$4=$AV$4)*$D175:$AB175))</f>
        <v/>
      </c>
      <c r="AW175" s="15" t="str">
        <f t="shared" si="62"/>
        <v/>
      </c>
      <c r="AX175" s="2" t="str" cm="1">
        <f t="array" ref="AX175">IF(B175="","",SUMPRODUCT(($D$1:$AB$4=$AX$4)*$D175:$AB175))</f>
        <v/>
      </c>
      <c r="AY175" s="15" t="str">
        <f t="shared" si="63"/>
        <v/>
      </c>
      <c r="AZ175" s="2" t="str" cm="1">
        <f t="array" ref="AZ175">IF(B175="","",SUMPRODUCT(($D$1:$AB$4=$AZ$4)*$D175:$AB175))</f>
        <v/>
      </c>
      <c r="BA175" s="15" t="str">
        <f t="shared" si="64"/>
        <v/>
      </c>
      <c r="BB175" s="2" t="str" cm="1">
        <f t="array" ref="BB175">IF(B175="","",SUMPRODUCT(($D$1:$AB$4=$BB$4)*$D175:$AB175))</f>
        <v/>
      </c>
      <c r="BC175" s="15" t="str">
        <f t="shared" si="65"/>
        <v/>
      </c>
      <c r="BD175" s="2" t="str" cm="1">
        <f t="array" ref="BD175">IF(B175="","",SUMPRODUCT(($D$1:$AB$4=$BD$4)*$D175:$AB175))</f>
        <v/>
      </c>
      <c r="BE175" s="15" t="str">
        <f t="shared" si="66"/>
        <v/>
      </c>
      <c r="BF175" s="2" t="str" cm="1">
        <f t="array" ref="BF175">IF(B175="","",SUMPRODUCT(($D$1:$AB$4=$BF$4)*$D175:$AB175))</f>
        <v/>
      </c>
      <c r="BG175" s="15" t="str">
        <f t="shared" si="67"/>
        <v/>
      </c>
      <c r="BH175" s="2" t="str" cm="1">
        <f t="array" ref="BH175">IF(B175="","",SUMPRODUCT(($D$1:$AB$4=$BH$4)*$D175:$AB175))</f>
        <v/>
      </c>
      <c r="BI175" s="15" t="str">
        <f t="shared" si="68"/>
        <v/>
      </c>
      <c r="BJ175" s="2" t="str" cm="1">
        <f t="array" ref="BJ175">IF(B175="","",SUMPRODUCT(($D$1:$AB$4=$BJ$4)*$D175:$AB175))</f>
        <v/>
      </c>
      <c r="BK175" s="15" t="str">
        <f t="shared" si="69"/>
        <v/>
      </c>
      <c r="BL175" s="2" t="str" cm="1">
        <f t="array" ref="BL175">IF(B175="","",SUMPRODUCT(($D$1:$AB$4=$BL$4)*$D175:$AB175))</f>
        <v/>
      </c>
      <c r="BM175" s="15" t="str">
        <f t="shared" si="70"/>
        <v/>
      </c>
      <c r="BN175" s="2" t="str" cm="1">
        <f t="array" ref="BN175">IF(B175="","",SUMPRODUCT(($D$1:$AB$4=$BN$4)*$D175:$AB175))</f>
        <v/>
      </c>
      <c r="BO175" s="15" t="str">
        <f t="shared" si="71"/>
        <v/>
      </c>
      <c r="BP175" s="2" t="str" cm="1">
        <f t="array" ref="BP175">IF(B175="","",SUMPRODUCT(($D$1:$AB$4=$BP$4)*$D175:$AB175))</f>
        <v/>
      </c>
      <c r="BQ175" s="15" t="str">
        <f t="shared" si="72"/>
        <v/>
      </c>
      <c r="BR175" s="2" t="str" cm="1">
        <f t="array" ref="BR175">IF(B175="","",SUMPRODUCT(($D$1:$AB$4=$BR$4)*$D175:$AB175))</f>
        <v/>
      </c>
      <c r="BS175" s="15" t="str">
        <f t="shared" si="73"/>
        <v/>
      </c>
      <c r="BT175" s="2" t="str" cm="1">
        <f t="array" ref="BT175">IF(B175="","",SUMPRODUCT(($D$1:$AB$4=$BT$4)*$D175:$AB175))</f>
        <v/>
      </c>
      <c r="BU175" s="15" t="str">
        <f t="shared" si="74"/>
        <v/>
      </c>
      <c r="BV175" s="2" t="str" cm="1">
        <f t="array" ref="BV175">IF(B175="","",SUMPRODUCT(($D$1:$AB$4=$BV$4)*$D175:$AB175))</f>
        <v/>
      </c>
      <c r="BW175" s="15" t="str">
        <f t="shared" si="75"/>
        <v/>
      </c>
      <c r="BX175" s="2" t="str" cm="1">
        <f t="array" ref="BX175">IF(B175="","",SUMPRODUCT(($D$1:$AB$4=$BX$4)*$D175:$AB175))</f>
        <v/>
      </c>
      <c r="BY175" s="15" t="str">
        <f t="shared" si="76"/>
        <v/>
      </c>
      <c r="BZ175" s="2" t="str" cm="1">
        <f t="array" ref="BZ175">IF(B175="","",SUMPRODUCT(($D$1:$AB$4=$BZ$4)*$D175:$AB175))</f>
        <v/>
      </c>
      <c r="CA175" s="15" t="str">
        <f t="shared" si="77"/>
        <v/>
      </c>
      <c r="CB175" s="2" t="str" cm="1">
        <f t="array" ref="CB175">IF(B175="","",SUMPRODUCT(($D$1:$AB$4=$CB$4)*$D175:$AB175))</f>
        <v/>
      </c>
      <c r="CC175" s="15" t="str">
        <f t="shared" si="78"/>
        <v/>
      </c>
      <c r="CD175" s="2" t="str" cm="1">
        <f t="array" ref="CD175">IF(B175="","",SUMPRODUCT(($D$1:$AB$4=$CD$4)*$D175:$AB175))</f>
        <v/>
      </c>
      <c r="CE175" s="15" t="str">
        <f t="shared" si="79"/>
        <v/>
      </c>
      <c r="CF175" s="2" t="str" cm="1">
        <f t="array" ref="CF175">IF(B175="","",SUMPRODUCT(($D$1:$AB$4=$CF$4)*$D175:$AB175))</f>
        <v/>
      </c>
      <c r="CG175" s="15" t="str">
        <f t="shared" si="80"/>
        <v/>
      </c>
      <c r="CH175" s="2" t="str" cm="1">
        <f t="array" ref="CH175">IF(B175="","",SUMPRODUCT(($D$1:$AB$4=$CH$4)*$D175:$AB175))</f>
        <v/>
      </c>
      <c r="CI175" s="15" t="str">
        <f t="shared" si="81"/>
        <v/>
      </c>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row>
    <row r="176" spans="1:127" s="3" customFormat="1" ht="15.75" thickBot="1">
      <c r="A176" s="7">
        <v>171</v>
      </c>
      <c r="B176" s="1"/>
      <c r="D176" s="99"/>
      <c r="E176" s="100"/>
      <c r="F176" s="100"/>
      <c r="G176" s="100"/>
      <c r="H176" s="100"/>
      <c r="I176" s="101"/>
      <c r="J176" s="104"/>
      <c r="K176" s="105"/>
      <c r="L176" s="105"/>
      <c r="M176" s="105"/>
      <c r="N176" s="105"/>
      <c r="O176" s="106"/>
      <c r="P176" s="109"/>
      <c r="Q176" s="110"/>
      <c r="R176" s="110"/>
      <c r="S176" s="110"/>
      <c r="T176" s="110"/>
      <c r="U176" s="111"/>
      <c r="V176" s="115"/>
      <c r="W176" s="116"/>
      <c r="X176" s="116"/>
      <c r="Y176" s="116"/>
      <c r="Z176" s="116"/>
      <c r="AA176" s="116"/>
      <c r="AB176" s="170"/>
      <c r="AC176" s="171" t="str">
        <f t="shared" si="55"/>
        <v/>
      </c>
      <c r="AD176" s="172" t="str">
        <f t="shared" si="56"/>
        <v/>
      </c>
      <c r="AE176" s="4"/>
      <c r="AF176" s="4"/>
      <c r="AG176" s="4"/>
      <c r="AH176" s="4"/>
      <c r="AI176" s="4"/>
      <c r="AJ176" s="4"/>
      <c r="AK176" s="4"/>
      <c r="AL176" s="2" t="str" cm="1">
        <f t="array" ref="AL176">IF(B176="","",SUMPRODUCT(($D$1:$AB$4=$AL$4)*D176:AB176))</f>
        <v/>
      </c>
      <c r="AM176" s="15" t="str">
        <f t="shared" si="57"/>
        <v/>
      </c>
      <c r="AN176" s="2" t="str" cm="1">
        <f t="array" ref="AN176">IF(B176="","",SUMPRODUCT(($D$1:$AB$4=$AN$4)*D176:AB176))</f>
        <v/>
      </c>
      <c r="AO176" s="15" t="str">
        <f t="shared" si="58"/>
        <v/>
      </c>
      <c r="AP176" s="2" t="str" cm="1">
        <f t="array" ref="AP176">IF(B176="","",SUMPRODUCT(($D$1:$AB$4=$AP$4)*D176:AB176))</f>
        <v/>
      </c>
      <c r="AQ176" s="15" t="str">
        <f t="shared" si="59"/>
        <v/>
      </c>
      <c r="AR176" s="2" t="str" cm="1">
        <f t="array" ref="AR176">IF(B176="","",SUMPRODUCT(($D$1:$AB$4=$AR$4)*D176:AB176))</f>
        <v/>
      </c>
      <c r="AS176" s="15" t="str">
        <f t="shared" si="60"/>
        <v/>
      </c>
      <c r="AT176" s="2" t="str" cm="1">
        <f t="array" ref="AT176">IF(B176="","",SUMPRODUCT(($D$1:$AB$4=$AT$4)*$D176:$AB176))</f>
        <v/>
      </c>
      <c r="AU176" s="15" t="str">
        <f t="shared" si="61"/>
        <v/>
      </c>
      <c r="AV176" s="2" t="str" cm="1">
        <f t="array" ref="AV176">IF(B176="","",SUMPRODUCT(($D$1:$AB$4=$AV$4)*$D176:$AB176))</f>
        <v/>
      </c>
      <c r="AW176" s="15" t="str">
        <f t="shared" si="62"/>
        <v/>
      </c>
      <c r="AX176" s="2" t="str" cm="1">
        <f t="array" ref="AX176">IF(B176="","",SUMPRODUCT(($D$1:$AB$4=$AX$4)*$D176:$AB176))</f>
        <v/>
      </c>
      <c r="AY176" s="15" t="str">
        <f t="shared" si="63"/>
        <v/>
      </c>
      <c r="AZ176" s="2" t="str" cm="1">
        <f t="array" ref="AZ176">IF(B176="","",SUMPRODUCT(($D$1:$AB$4=$AZ$4)*$D176:$AB176))</f>
        <v/>
      </c>
      <c r="BA176" s="15" t="str">
        <f t="shared" si="64"/>
        <v/>
      </c>
      <c r="BB176" s="2" t="str" cm="1">
        <f t="array" ref="BB176">IF(B176="","",SUMPRODUCT(($D$1:$AB$4=$BB$4)*$D176:$AB176))</f>
        <v/>
      </c>
      <c r="BC176" s="15" t="str">
        <f t="shared" si="65"/>
        <v/>
      </c>
      <c r="BD176" s="2" t="str" cm="1">
        <f t="array" ref="BD176">IF(B176="","",SUMPRODUCT(($D$1:$AB$4=$BD$4)*$D176:$AB176))</f>
        <v/>
      </c>
      <c r="BE176" s="15" t="str">
        <f t="shared" si="66"/>
        <v/>
      </c>
      <c r="BF176" s="2" t="str" cm="1">
        <f t="array" ref="BF176">IF(B176="","",SUMPRODUCT(($D$1:$AB$4=$BF$4)*$D176:$AB176))</f>
        <v/>
      </c>
      <c r="BG176" s="15" t="str">
        <f t="shared" si="67"/>
        <v/>
      </c>
      <c r="BH176" s="2" t="str" cm="1">
        <f t="array" ref="BH176">IF(B176="","",SUMPRODUCT(($D$1:$AB$4=$BH$4)*$D176:$AB176))</f>
        <v/>
      </c>
      <c r="BI176" s="15" t="str">
        <f t="shared" si="68"/>
        <v/>
      </c>
      <c r="BJ176" s="2" t="str" cm="1">
        <f t="array" ref="BJ176">IF(B176="","",SUMPRODUCT(($D$1:$AB$4=$BJ$4)*$D176:$AB176))</f>
        <v/>
      </c>
      <c r="BK176" s="15" t="str">
        <f t="shared" si="69"/>
        <v/>
      </c>
      <c r="BL176" s="2" t="str" cm="1">
        <f t="array" ref="BL176">IF(B176="","",SUMPRODUCT(($D$1:$AB$4=$BL$4)*$D176:$AB176))</f>
        <v/>
      </c>
      <c r="BM176" s="15" t="str">
        <f t="shared" si="70"/>
        <v/>
      </c>
      <c r="BN176" s="2" t="str" cm="1">
        <f t="array" ref="BN176">IF(B176="","",SUMPRODUCT(($D$1:$AB$4=$BN$4)*$D176:$AB176))</f>
        <v/>
      </c>
      <c r="BO176" s="15" t="str">
        <f t="shared" si="71"/>
        <v/>
      </c>
      <c r="BP176" s="2" t="str" cm="1">
        <f t="array" ref="BP176">IF(B176="","",SUMPRODUCT(($D$1:$AB$4=$BP$4)*$D176:$AB176))</f>
        <v/>
      </c>
      <c r="BQ176" s="15" t="str">
        <f t="shared" si="72"/>
        <v/>
      </c>
      <c r="BR176" s="2" t="str" cm="1">
        <f t="array" ref="BR176">IF(B176="","",SUMPRODUCT(($D$1:$AB$4=$BR$4)*$D176:$AB176))</f>
        <v/>
      </c>
      <c r="BS176" s="15" t="str">
        <f t="shared" si="73"/>
        <v/>
      </c>
      <c r="BT176" s="2" t="str" cm="1">
        <f t="array" ref="BT176">IF(B176="","",SUMPRODUCT(($D$1:$AB$4=$BT$4)*$D176:$AB176))</f>
        <v/>
      </c>
      <c r="BU176" s="15" t="str">
        <f t="shared" si="74"/>
        <v/>
      </c>
      <c r="BV176" s="2" t="str" cm="1">
        <f t="array" ref="BV176">IF(B176="","",SUMPRODUCT(($D$1:$AB$4=$BV$4)*$D176:$AB176))</f>
        <v/>
      </c>
      <c r="BW176" s="15" t="str">
        <f t="shared" si="75"/>
        <v/>
      </c>
      <c r="BX176" s="2" t="str" cm="1">
        <f t="array" ref="BX176">IF(B176="","",SUMPRODUCT(($D$1:$AB$4=$BX$4)*$D176:$AB176))</f>
        <v/>
      </c>
      <c r="BY176" s="15" t="str">
        <f t="shared" si="76"/>
        <v/>
      </c>
      <c r="BZ176" s="2" t="str" cm="1">
        <f t="array" ref="BZ176">IF(B176="","",SUMPRODUCT(($D$1:$AB$4=$BZ$4)*$D176:$AB176))</f>
        <v/>
      </c>
      <c r="CA176" s="15" t="str">
        <f t="shared" si="77"/>
        <v/>
      </c>
      <c r="CB176" s="2" t="str" cm="1">
        <f t="array" ref="CB176">IF(B176="","",SUMPRODUCT(($D$1:$AB$4=$CB$4)*$D176:$AB176))</f>
        <v/>
      </c>
      <c r="CC176" s="15" t="str">
        <f t="shared" si="78"/>
        <v/>
      </c>
      <c r="CD176" s="2" t="str" cm="1">
        <f t="array" ref="CD176">IF(B176="","",SUMPRODUCT(($D$1:$AB$4=$CD$4)*$D176:$AB176))</f>
        <v/>
      </c>
      <c r="CE176" s="15" t="str">
        <f t="shared" si="79"/>
        <v/>
      </c>
      <c r="CF176" s="2" t="str" cm="1">
        <f t="array" ref="CF176">IF(B176="","",SUMPRODUCT(($D$1:$AB$4=$CF$4)*$D176:$AB176))</f>
        <v/>
      </c>
      <c r="CG176" s="15" t="str">
        <f t="shared" si="80"/>
        <v/>
      </c>
      <c r="CH176" s="2" t="str" cm="1">
        <f t="array" ref="CH176">IF(B176="","",SUMPRODUCT(($D$1:$AB$4=$CH$4)*$D176:$AB176))</f>
        <v/>
      </c>
      <c r="CI176" s="15" t="str">
        <f t="shared" si="81"/>
        <v/>
      </c>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row>
    <row r="177" spans="1:127" s="3" customFormat="1" ht="15.75" thickBot="1">
      <c r="A177" s="7">
        <v>172</v>
      </c>
      <c r="B177" s="1"/>
      <c r="D177" s="99"/>
      <c r="E177" s="100"/>
      <c r="F177" s="100"/>
      <c r="G177" s="100"/>
      <c r="H177" s="100"/>
      <c r="I177" s="101"/>
      <c r="J177" s="104"/>
      <c r="K177" s="105"/>
      <c r="L177" s="105"/>
      <c r="M177" s="105"/>
      <c r="N177" s="105"/>
      <c r="O177" s="106"/>
      <c r="P177" s="109"/>
      <c r="Q177" s="110"/>
      <c r="R177" s="110"/>
      <c r="S177" s="110"/>
      <c r="T177" s="110"/>
      <c r="U177" s="111"/>
      <c r="V177" s="115"/>
      <c r="W177" s="116"/>
      <c r="X177" s="116"/>
      <c r="Y177" s="116"/>
      <c r="Z177" s="116"/>
      <c r="AA177" s="116"/>
      <c r="AB177" s="170"/>
      <c r="AC177" s="171" t="str">
        <f t="shared" si="55"/>
        <v/>
      </c>
      <c r="AD177" s="172" t="str">
        <f t="shared" si="56"/>
        <v/>
      </c>
      <c r="AE177" s="4"/>
      <c r="AF177" s="4"/>
      <c r="AG177" s="4"/>
      <c r="AH177" s="4"/>
      <c r="AI177" s="4"/>
      <c r="AJ177" s="4"/>
      <c r="AK177" s="4"/>
      <c r="AL177" s="2" t="str" cm="1">
        <f t="array" ref="AL177">IF(B177="","",SUMPRODUCT(($D$1:$AB$4=$AL$4)*D177:AB177))</f>
        <v/>
      </c>
      <c r="AM177" s="15" t="str">
        <f t="shared" si="57"/>
        <v/>
      </c>
      <c r="AN177" s="2" t="str" cm="1">
        <f t="array" ref="AN177">IF(B177="","",SUMPRODUCT(($D$1:$AB$4=$AN$4)*D177:AB177))</f>
        <v/>
      </c>
      <c r="AO177" s="15" t="str">
        <f t="shared" si="58"/>
        <v/>
      </c>
      <c r="AP177" s="2" t="str" cm="1">
        <f t="array" ref="AP177">IF(B177="","",SUMPRODUCT(($D$1:$AB$4=$AP$4)*D177:AB177))</f>
        <v/>
      </c>
      <c r="AQ177" s="15" t="str">
        <f t="shared" si="59"/>
        <v/>
      </c>
      <c r="AR177" s="2" t="str" cm="1">
        <f t="array" ref="AR177">IF(B177="","",SUMPRODUCT(($D$1:$AB$4=$AR$4)*D177:AB177))</f>
        <v/>
      </c>
      <c r="AS177" s="15" t="str">
        <f t="shared" si="60"/>
        <v/>
      </c>
      <c r="AT177" s="2" t="str" cm="1">
        <f t="array" ref="AT177">IF(B177="","",SUMPRODUCT(($D$1:$AB$4=$AT$4)*$D177:$AB177))</f>
        <v/>
      </c>
      <c r="AU177" s="15" t="str">
        <f t="shared" si="61"/>
        <v/>
      </c>
      <c r="AV177" s="2" t="str" cm="1">
        <f t="array" ref="AV177">IF(B177="","",SUMPRODUCT(($D$1:$AB$4=$AV$4)*$D177:$AB177))</f>
        <v/>
      </c>
      <c r="AW177" s="15" t="str">
        <f t="shared" si="62"/>
        <v/>
      </c>
      <c r="AX177" s="2" t="str" cm="1">
        <f t="array" ref="AX177">IF(B177="","",SUMPRODUCT(($D$1:$AB$4=$AX$4)*$D177:$AB177))</f>
        <v/>
      </c>
      <c r="AY177" s="15" t="str">
        <f t="shared" si="63"/>
        <v/>
      </c>
      <c r="AZ177" s="2" t="str" cm="1">
        <f t="array" ref="AZ177">IF(B177="","",SUMPRODUCT(($D$1:$AB$4=$AZ$4)*$D177:$AB177))</f>
        <v/>
      </c>
      <c r="BA177" s="15" t="str">
        <f t="shared" si="64"/>
        <v/>
      </c>
      <c r="BB177" s="2" t="str" cm="1">
        <f t="array" ref="BB177">IF(B177="","",SUMPRODUCT(($D$1:$AB$4=$BB$4)*$D177:$AB177))</f>
        <v/>
      </c>
      <c r="BC177" s="15" t="str">
        <f t="shared" si="65"/>
        <v/>
      </c>
      <c r="BD177" s="2" t="str" cm="1">
        <f t="array" ref="BD177">IF(B177="","",SUMPRODUCT(($D$1:$AB$4=$BD$4)*$D177:$AB177))</f>
        <v/>
      </c>
      <c r="BE177" s="15" t="str">
        <f t="shared" si="66"/>
        <v/>
      </c>
      <c r="BF177" s="2" t="str" cm="1">
        <f t="array" ref="BF177">IF(B177="","",SUMPRODUCT(($D$1:$AB$4=$BF$4)*$D177:$AB177))</f>
        <v/>
      </c>
      <c r="BG177" s="15" t="str">
        <f t="shared" si="67"/>
        <v/>
      </c>
      <c r="BH177" s="2" t="str" cm="1">
        <f t="array" ref="BH177">IF(B177="","",SUMPRODUCT(($D$1:$AB$4=$BH$4)*$D177:$AB177))</f>
        <v/>
      </c>
      <c r="BI177" s="15" t="str">
        <f t="shared" si="68"/>
        <v/>
      </c>
      <c r="BJ177" s="2" t="str" cm="1">
        <f t="array" ref="BJ177">IF(B177="","",SUMPRODUCT(($D$1:$AB$4=$BJ$4)*$D177:$AB177))</f>
        <v/>
      </c>
      <c r="BK177" s="15" t="str">
        <f t="shared" si="69"/>
        <v/>
      </c>
      <c r="BL177" s="2" t="str" cm="1">
        <f t="array" ref="BL177">IF(B177="","",SUMPRODUCT(($D$1:$AB$4=$BL$4)*$D177:$AB177))</f>
        <v/>
      </c>
      <c r="BM177" s="15" t="str">
        <f t="shared" si="70"/>
        <v/>
      </c>
      <c r="BN177" s="2" t="str" cm="1">
        <f t="array" ref="BN177">IF(B177="","",SUMPRODUCT(($D$1:$AB$4=$BN$4)*$D177:$AB177))</f>
        <v/>
      </c>
      <c r="BO177" s="15" t="str">
        <f t="shared" si="71"/>
        <v/>
      </c>
      <c r="BP177" s="2" t="str" cm="1">
        <f t="array" ref="BP177">IF(B177="","",SUMPRODUCT(($D$1:$AB$4=$BP$4)*$D177:$AB177))</f>
        <v/>
      </c>
      <c r="BQ177" s="15" t="str">
        <f t="shared" si="72"/>
        <v/>
      </c>
      <c r="BR177" s="2" t="str" cm="1">
        <f t="array" ref="BR177">IF(B177="","",SUMPRODUCT(($D$1:$AB$4=$BR$4)*$D177:$AB177))</f>
        <v/>
      </c>
      <c r="BS177" s="15" t="str">
        <f t="shared" si="73"/>
        <v/>
      </c>
      <c r="BT177" s="2" t="str" cm="1">
        <f t="array" ref="BT177">IF(B177="","",SUMPRODUCT(($D$1:$AB$4=$BT$4)*$D177:$AB177))</f>
        <v/>
      </c>
      <c r="BU177" s="15" t="str">
        <f t="shared" si="74"/>
        <v/>
      </c>
      <c r="BV177" s="2" t="str" cm="1">
        <f t="array" ref="BV177">IF(B177="","",SUMPRODUCT(($D$1:$AB$4=$BV$4)*$D177:$AB177))</f>
        <v/>
      </c>
      <c r="BW177" s="15" t="str">
        <f t="shared" si="75"/>
        <v/>
      </c>
      <c r="BX177" s="2" t="str" cm="1">
        <f t="array" ref="BX177">IF(B177="","",SUMPRODUCT(($D$1:$AB$4=$BX$4)*$D177:$AB177))</f>
        <v/>
      </c>
      <c r="BY177" s="15" t="str">
        <f t="shared" si="76"/>
        <v/>
      </c>
      <c r="BZ177" s="2" t="str" cm="1">
        <f t="array" ref="BZ177">IF(B177="","",SUMPRODUCT(($D$1:$AB$4=$BZ$4)*$D177:$AB177))</f>
        <v/>
      </c>
      <c r="CA177" s="15" t="str">
        <f t="shared" si="77"/>
        <v/>
      </c>
      <c r="CB177" s="2" t="str" cm="1">
        <f t="array" ref="CB177">IF(B177="","",SUMPRODUCT(($D$1:$AB$4=$CB$4)*$D177:$AB177))</f>
        <v/>
      </c>
      <c r="CC177" s="15" t="str">
        <f t="shared" si="78"/>
        <v/>
      </c>
      <c r="CD177" s="2" t="str" cm="1">
        <f t="array" ref="CD177">IF(B177="","",SUMPRODUCT(($D$1:$AB$4=$CD$4)*$D177:$AB177))</f>
        <v/>
      </c>
      <c r="CE177" s="15" t="str">
        <f t="shared" si="79"/>
        <v/>
      </c>
      <c r="CF177" s="2" t="str" cm="1">
        <f t="array" ref="CF177">IF(B177="","",SUMPRODUCT(($D$1:$AB$4=$CF$4)*$D177:$AB177))</f>
        <v/>
      </c>
      <c r="CG177" s="15" t="str">
        <f t="shared" si="80"/>
        <v/>
      </c>
      <c r="CH177" s="2" t="str" cm="1">
        <f t="array" ref="CH177">IF(B177="","",SUMPRODUCT(($D$1:$AB$4=$CH$4)*$D177:$AB177))</f>
        <v/>
      </c>
      <c r="CI177" s="15" t="str">
        <f t="shared" si="81"/>
        <v/>
      </c>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row>
    <row r="178" spans="1:127" s="3" customFormat="1" ht="15.75" thickBot="1">
      <c r="A178" s="7">
        <v>173</v>
      </c>
      <c r="B178" s="1"/>
      <c r="D178" s="99"/>
      <c r="E178" s="100"/>
      <c r="F178" s="100"/>
      <c r="G178" s="100"/>
      <c r="H178" s="100"/>
      <c r="I178" s="101"/>
      <c r="J178" s="104"/>
      <c r="K178" s="105"/>
      <c r="L178" s="105"/>
      <c r="M178" s="105"/>
      <c r="N178" s="105"/>
      <c r="O178" s="106"/>
      <c r="P178" s="109"/>
      <c r="Q178" s="110"/>
      <c r="R178" s="110"/>
      <c r="S178" s="110"/>
      <c r="T178" s="110"/>
      <c r="U178" s="111"/>
      <c r="V178" s="115"/>
      <c r="W178" s="116"/>
      <c r="X178" s="116"/>
      <c r="Y178" s="116"/>
      <c r="Z178" s="116"/>
      <c r="AA178" s="116"/>
      <c r="AB178" s="170"/>
      <c r="AC178" s="171" t="str">
        <f t="shared" si="55"/>
        <v/>
      </c>
      <c r="AD178" s="172" t="str">
        <f t="shared" si="56"/>
        <v/>
      </c>
      <c r="AE178" s="4"/>
      <c r="AF178" s="4"/>
      <c r="AG178" s="4"/>
      <c r="AH178" s="4"/>
      <c r="AI178" s="4"/>
      <c r="AJ178" s="4"/>
      <c r="AK178" s="4"/>
      <c r="AL178" s="2" t="str" cm="1">
        <f t="array" ref="AL178">IF(B178="","",SUMPRODUCT(($D$1:$AB$4=$AL$4)*D178:AB178))</f>
        <v/>
      </c>
      <c r="AM178" s="15" t="str">
        <f t="shared" si="57"/>
        <v/>
      </c>
      <c r="AN178" s="2" t="str" cm="1">
        <f t="array" ref="AN178">IF(B178="","",SUMPRODUCT(($D$1:$AB$4=$AN$4)*D178:AB178))</f>
        <v/>
      </c>
      <c r="AO178" s="15" t="str">
        <f t="shared" si="58"/>
        <v/>
      </c>
      <c r="AP178" s="2" t="str" cm="1">
        <f t="array" ref="AP178">IF(B178="","",SUMPRODUCT(($D$1:$AB$4=$AP$4)*D178:AB178))</f>
        <v/>
      </c>
      <c r="AQ178" s="15" t="str">
        <f t="shared" si="59"/>
        <v/>
      </c>
      <c r="AR178" s="2" t="str" cm="1">
        <f t="array" ref="AR178">IF(B178="","",SUMPRODUCT(($D$1:$AB$4=$AR$4)*D178:AB178))</f>
        <v/>
      </c>
      <c r="AS178" s="15" t="str">
        <f t="shared" si="60"/>
        <v/>
      </c>
      <c r="AT178" s="2" t="str" cm="1">
        <f t="array" ref="AT178">IF(B178="","",SUMPRODUCT(($D$1:$AB$4=$AT$4)*$D178:$AB178))</f>
        <v/>
      </c>
      <c r="AU178" s="15" t="str">
        <f t="shared" si="61"/>
        <v/>
      </c>
      <c r="AV178" s="2" t="str" cm="1">
        <f t="array" ref="AV178">IF(B178="","",SUMPRODUCT(($D$1:$AB$4=$AV$4)*$D178:$AB178))</f>
        <v/>
      </c>
      <c r="AW178" s="15" t="str">
        <f t="shared" si="62"/>
        <v/>
      </c>
      <c r="AX178" s="2" t="str" cm="1">
        <f t="array" ref="AX178">IF(B178="","",SUMPRODUCT(($D$1:$AB$4=$AX$4)*$D178:$AB178))</f>
        <v/>
      </c>
      <c r="AY178" s="15" t="str">
        <f t="shared" si="63"/>
        <v/>
      </c>
      <c r="AZ178" s="2" t="str" cm="1">
        <f t="array" ref="AZ178">IF(B178="","",SUMPRODUCT(($D$1:$AB$4=$AZ$4)*$D178:$AB178))</f>
        <v/>
      </c>
      <c r="BA178" s="15" t="str">
        <f t="shared" si="64"/>
        <v/>
      </c>
      <c r="BB178" s="2" t="str" cm="1">
        <f t="array" ref="BB178">IF(B178="","",SUMPRODUCT(($D$1:$AB$4=$BB$4)*$D178:$AB178))</f>
        <v/>
      </c>
      <c r="BC178" s="15" t="str">
        <f t="shared" si="65"/>
        <v/>
      </c>
      <c r="BD178" s="2" t="str" cm="1">
        <f t="array" ref="BD178">IF(B178="","",SUMPRODUCT(($D$1:$AB$4=$BD$4)*$D178:$AB178))</f>
        <v/>
      </c>
      <c r="BE178" s="15" t="str">
        <f t="shared" si="66"/>
        <v/>
      </c>
      <c r="BF178" s="2" t="str" cm="1">
        <f t="array" ref="BF178">IF(B178="","",SUMPRODUCT(($D$1:$AB$4=$BF$4)*$D178:$AB178))</f>
        <v/>
      </c>
      <c r="BG178" s="15" t="str">
        <f t="shared" si="67"/>
        <v/>
      </c>
      <c r="BH178" s="2" t="str" cm="1">
        <f t="array" ref="BH178">IF(B178="","",SUMPRODUCT(($D$1:$AB$4=$BH$4)*$D178:$AB178))</f>
        <v/>
      </c>
      <c r="BI178" s="15" t="str">
        <f t="shared" si="68"/>
        <v/>
      </c>
      <c r="BJ178" s="2" t="str" cm="1">
        <f t="array" ref="BJ178">IF(B178="","",SUMPRODUCT(($D$1:$AB$4=$BJ$4)*$D178:$AB178))</f>
        <v/>
      </c>
      <c r="BK178" s="15" t="str">
        <f t="shared" si="69"/>
        <v/>
      </c>
      <c r="BL178" s="2" t="str" cm="1">
        <f t="array" ref="BL178">IF(B178="","",SUMPRODUCT(($D$1:$AB$4=$BL$4)*$D178:$AB178))</f>
        <v/>
      </c>
      <c r="BM178" s="15" t="str">
        <f t="shared" si="70"/>
        <v/>
      </c>
      <c r="BN178" s="2" t="str" cm="1">
        <f t="array" ref="BN178">IF(B178="","",SUMPRODUCT(($D$1:$AB$4=$BN$4)*$D178:$AB178))</f>
        <v/>
      </c>
      <c r="BO178" s="15" t="str">
        <f t="shared" si="71"/>
        <v/>
      </c>
      <c r="BP178" s="2" t="str" cm="1">
        <f t="array" ref="BP178">IF(B178="","",SUMPRODUCT(($D$1:$AB$4=$BP$4)*$D178:$AB178))</f>
        <v/>
      </c>
      <c r="BQ178" s="15" t="str">
        <f t="shared" si="72"/>
        <v/>
      </c>
      <c r="BR178" s="2" t="str" cm="1">
        <f t="array" ref="BR178">IF(B178="","",SUMPRODUCT(($D$1:$AB$4=$BR$4)*$D178:$AB178))</f>
        <v/>
      </c>
      <c r="BS178" s="15" t="str">
        <f t="shared" si="73"/>
        <v/>
      </c>
      <c r="BT178" s="2" t="str" cm="1">
        <f t="array" ref="BT178">IF(B178="","",SUMPRODUCT(($D$1:$AB$4=$BT$4)*$D178:$AB178))</f>
        <v/>
      </c>
      <c r="BU178" s="15" t="str">
        <f t="shared" si="74"/>
        <v/>
      </c>
      <c r="BV178" s="2" t="str" cm="1">
        <f t="array" ref="BV178">IF(B178="","",SUMPRODUCT(($D$1:$AB$4=$BV$4)*$D178:$AB178))</f>
        <v/>
      </c>
      <c r="BW178" s="15" t="str">
        <f t="shared" si="75"/>
        <v/>
      </c>
      <c r="BX178" s="2" t="str" cm="1">
        <f t="array" ref="BX178">IF(B178="","",SUMPRODUCT(($D$1:$AB$4=$BX$4)*$D178:$AB178))</f>
        <v/>
      </c>
      <c r="BY178" s="15" t="str">
        <f t="shared" si="76"/>
        <v/>
      </c>
      <c r="BZ178" s="2" t="str" cm="1">
        <f t="array" ref="BZ178">IF(B178="","",SUMPRODUCT(($D$1:$AB$4=$BZ$4)*$D178:$AB178))</f>
        <v/>
      </c>
      <c r="CA178" s="15" t="str">
        <f t="shared" si="77"/>
        <v/>
      </c>
      <c r="CB178" s="2" t="str" cm="1">
        <f t="array" ref="CB178">IF(B178="","",SUMPRODUCT(($D$1:$AB$4=$CB$4)*$D178:$AB178))</f>
        <v/>
      </c>
      <c r="CC178" s="15" t="str">
        <f t="shared" si="78"/>
        <v/>
      </c>
      <c r="CD178" s="2" t="str" cm="1">
        <f t="array" ref="CD178">IF(B178="","",SUMPRODUCT(($D$1:$AB$4=$CD$4)*$D178:$AB178))</f>
        <v/>
      </c>
      <c r="CE178" s="15" t="str">
        <f t="shared" si="79"/>
        <v/>
      </c>
      <c r="CF178" s="2" t="str" cm="1">
        <f t="array" ref="CF178">IF(B178="","",SUMPRODUCT(($D$1:$AB$4=$CF$4)*$D178:$AB178))</f>
        <v/>
      </c>
      <c r="CG178" s="15" t="str">
        <f t="shared" si="80"/>
        <v/>
      </c>
      <c r="CH178" s="2" t="str" cm="1">
        <f t="array" ref="CH178">IF(B178="","",SUMPRODUCT(($D$1:$AB$4=$CH$4)*$D178:$AB178))</f>
        <v/>
      </c>
      <c r="CI178" s="15" t="str">
        <f t="shared" si="81"/>
        <v/>
      </c>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row>
    <row r="179" spans="1:127" s="3" customFormat="1" ht="15.75" thickBot="1">
      <c r="A179" s="7">
        <v>174</v>
      </c>
      <c r="B179" s="1"/>
      <c r="D179" s="99"/>
      <c r="E179" s="100"/>
      <c r="F179" s="100"/>
      <c r="G179" s="100"/>
      <c r="H179" s="100"/>
      <c r="I179" s="101"/>
      <c r="J179" s="104"/>
      <c r="K179" s="105"/>
      <c r="L179" s="105"/>
      <c r="M179" s="105"/>
      <c r="N179" s="105"/>
      <c r="O179" s="106"/>
      <c r="P179" s="109"/>
      <c r="Q179" s="110"/>
      <c r="R179" s="110"/>
      <c r="S179" s="110"/>
      <c r="T179" s="110"/>
      <c r="U179" s="111"/>
      <c r="V179" s="115"/>
      <c r="W179" s="116"/>
      <c r="X179" s="116"/>
      <c r="Y179" s="116"/>
      <c r="Z179" s="116"/>
      <c r="AA179" s="116"/>
      <c r="AB179" s="170"/>
      <c r="AC179" s="171" t="str">
        <f t="shared" si="55"/>
        <v/>
      </c>
      <c r="AD179" s="172" t="str">
        <f t="shared" si="56"/>
        <v/>
      </c>
      <c r="AE179" s="4"/>
      <c r="AF179" s="4"/>
      <c r="AG179" s="4"/>
      <c r="AH179" s="4"/>
      <c r="AI179" s="4"/>
      <c r="AJ179" s="4"/>
      <c r="AK179" s="4"/>
      <c r="AL179" s="2" t="str" cm="1">
        <f t="array" ref="AL179">IF(B179="","",SUMPRODUCT(($D$1:$AB$4=$AL$4)*D179:AB179))</f>
        <v/>
      </c>
      <c r="AM179" s="15" t="str">
        <f t="shared" si="57"/>
        <v/>
      </c>
      <c r="AN179" s="2" t="str" cm="1">
        <f t="array" ref="AN179">IF(B179="","",SUMPRODUCT(($D$1:$AB$4=$AN$4)*D179:AB179))</f>
        <v/>
      </c>
      <c r="AO179" s="15" t="str">
        <f t="shared" si="58"/>
        <v/>
      </c>
      <c r="AP179" s="2" t="str" cm="1">
        <f t="array" ref="AP179">IF(B179="","",SUMPRODUCT(($D$1:$AB$4=$AP$4)*D179:AB179))</f>
        <v/>
      </c>
      <c r="AQ179" s="15" t="str">
        <f t="shared" si="59"/>
        <v/>
      </c>
      <c r="AR179" s="2" t="str" cm="1">
        <f t="array" ref="AR179">IF(B179="","",SUMPRODUCT(($D$1:$AB$4=$AR$4)*D179:AB179))</f>
        <v/>
      </c>
      <c r="AS179" s="15" t="str">
        <f t="shared" si="60"/>
        <v/>
      </c>
      <c r="AT179" s="2" t="str" cm="1">
        <f t="array" ref="AT179">IF(B179="","",SUMPRODUCT(($D$1:$AB$4=$AT$4)*$D179:$AB179))</f>
        <v/>
      </c>
      <c r="AU179" s="15" t="str">
        <f t="shared" si="61"/>
        <v/>
      </c>
      <c r="AV179" s="2" t="str" cm="1">
        <f t="array" ref="AV179">IF(B179="","",SUMPRODUCT(($D$1:$AB$4=$AV$4)*$D179:$AB179))</f>
        <v/>
      </c>
      <c r="AW179" s="15" t="str">
        <f t="shared" si="62"/>
        <v/>
      </c>
      <c r="AX179" s="2" t="str" cm="1">
        <f t="array" ref="AX179">IF(B179="","",SUMPRODUCT(($D$1:$AB$4=$AX$4)*$D179:$AB179))</f>
        <v/>
      </c>
      <c r="AY179" s="15" t="str">
        <f t="shared" si="63"/>
        <v/>
      </c>
      <c r="AZ179" s="2" t="str" cm="1">
        <f t="array" ref="AZ179">IF(B179="","",SUMPRODUCT(($D$1:$AB$4=$AZ$4)*$D179:$AB179))</f>
        <v/>
      </c>
      <c r="BA179" s="15" t="str">
        <f t="shared" si="64"/>
        <v/>
      </c>
      <c r="BB179" s="2" t="str" cm="1">
        <f t="array" ref="BB179">IF(B179="","",SUMPRODUCT(($D$1:$AB$4=$BB$4)*$D179:$AB179))</f>
        <v/>
      </c>
      <c r="BC179" s="15" t="str">
        <f t="shared" si="65"/>
        <v/>
      </c>
      <c r="BD179" s="2" t="str" cm="1">
        <f t="array" ref="BD179">IF(B179="","",SUMPRODUCT(($D$1:$AB$4=$BD$4)*$D179:$AB179))</f>
        <v/>
      </c>
      <c r="BE179" s="15" t="str">
        <f t="shared" si="66"/>
        <v/>
      </c>
      <c r="BF179" s="2" t="str" cm="1">
        <f t="array" ref="BF179">IF(B179="","",SUMPRODUCT(($D$1:$AB$4=$BF$4)*$D179:$AB179))</f>
        <v/>
      </c>
      <c r="BG179" s="15" t="str">
        <f t="shared" si="67"/>
        <v/>
      </c>
      <c r="BH179" s="2" t="str" cm="1">
        <f t="array" ref="BH179">IF(B179="","",SUMPRODUCT(($D$1:$AB$4=$BH$4)*$D179:$AB179))</f>
        <v/>
      </c>
      <c r="BI179" s="15" t="str">
        <f t="shared" si="68"/>
        <v/>
      </c>
      <c r="BJ179" s="2" t="str" cm="1">
        <f t="array" ref="BJ179">IF(B179="","",SUMPRODUCT(($D$1:$AB$4=$BJ$4)*$D179:$AB179))</f>
        <v/>
      </c>
      <c r="BK179" s="15" t="str">
        <f t="shared" si="69"/>
        <v/>
      </c>
      <c r="BL179" s="2" t="str" cm="1">
        <f t="array" ref="BL179">IF(B179="","",SUMPRODUCT(($D$1:$AB$4=$BL$4)*$D179:$AB179))</f>
        <v/>
      </c>
      <c r="BM179" s="15" t="str">
        <f t="shared" si="70"/>
        <v/>
      </c>
      <c r="BN179" s="2" t="str" cm="1">
        <f t="array" ref="BN179">IF(B179="","",SUMPRODUCT(($D$1:$AB$4=$BN$4)*$D179:$AB179))</f>
        <v/>
      </c>
      <c r="BO179" s="15" t="str">
        <f t="shared" si="71"/>
        <v/>
      </c>
      <c r="BP179" s="2" t="str" cm="1">
        <f t="array" ref="BP179">IF(B179="","",SUMPRODUCT(($D$1:$AB$4=$BP$4)*$D179:$AB179))</f>
        <v/>
      </c>
      <c r="BQ179" s="15" t="str">
        <f t="shared" si="72"/>
        <v/>
      </c>
      <c r="BR179" s="2" t="str" cm="1">
        <f t="array" ref="BR179">IF(B179="","",SUMPRODUCT(($D$1:$AB$4=$BR$4)*$D179:$AB179))</f>
        <v/>
      </c>
      <c r="BS179" s="15" t="str">
        <f t="shared" si="73"/>
        <v/>
      </c>
      <c r="BT179" s="2" t="str" cm="1">
        <f t="array" ref="BT179">IF(B179="","",SUMPRODUCT(($D$1:$AB$4=$BT$4)*$D179:$AB179))</f>
        <v/>
      </c>
      <c r="BU179" s="15" t="str">
        <f t="shared" si="74"/>
        <v/>
      </c>
      <c r="BV179" s="2" t="str" cm="1">
        <f t="array" ref="BV179">IF(B179="","",SUMPRODUCT(($D$1:$AB$4=$BV$4)*$D179:$AB179))</f>
        <v/>
      </c>
      <c r="BW179" s="15" t="str">
        <f t="shared" si="75"/>
        <v/>
      </c>
      <c r="BX179" s="2" t="str" cm="1">
        <f t="array" ref="BX179">IF(B179="","",SUMPRODUCT(($D$1:$AB$4=$BX$4)*$D179:$AB179))</f>
        <v/>
      </c>
      <c r="BY179" s="15" t="str">
        <f t="shared" si="76"/>
        <v/>
      </c>
      <c r="BZ179" s="2" t="str" cm="1">
        <f t="array" ref="BZ179">IF(B179="","",SUMPRODUCT(($D$1:$AB$4=$BZ$4)*$D179:$AB179))</f>
        <v/>
      </c>
      <c r="CA179" s="15" t="str">
        <f t="shared" si="77"/>
        <v/>
      </c>
      <c r="CB179" s="2" t="str" cm="1">
        <f t="array" ref="CB179">IF(B179="","",SUMPRODUCT(($D$1:$AB$4=$CB$4)*$D179:$AB179))</f>
        <v/>
      </c>
      <c r="CC179" s="15" t="str">
        <f t="shared" si="78"/>
        <v/>
      </c>
      <c r="CD179" s="2" t="str" cm="1">
        <f t="array" ref="CD179">IF(B179="","",SUMPRODUCT(($D$1:$AB$4=$CD$4)*$D179:$AB179))</f>
        <v/>
      </c>
      <c r="CE179" s="15" t="str">
        <f t="shared" si="79"/>
        <v/>
      </c>
      <c r="CF179" s="2" t="str" cm="1">
        <f t="array" ref="CF179">IF(B179="","",SUMPRODUCT(($D$1:$AB$4=$CF$4)*$D179:$AB179))</f>
        <v/>
      </c>
      <c r="CG179" s="15" t="str">
        <f t="shared" si="80"/>
        <v/>
      </c>
      <c r="CH179" s="2" t="str" cm="1">
        <f t="array" ref="CH179">IF(B179="","",SUMPRODUCT(($D$1:$AB$4=$CH$4)*$D179:$AB179))</f>
        <v/>
      </c>
      <c r="CI179" s="15" t="str">
        <f t="shared" si="81"/>
        <v/>
      </c>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row>
    <row r="180" spans="1:127" s="3" customFormat="1" ht="15.75" thickBot="1">
      <c r="A180" s="7">
        <v>175</v>
      </c>
      <c r="B180" s="1"/>
      <c r="D180" s="99"/>
      <c r="E180" s="100"/>
      <c r="F180" s="100"/>
      <c r="G180" s="100"/>
      <c r="H180" s="100"/>
      <c r="I180" s="101"/>
      <c r="J180" s="104"/>
      <c r="K180" s="105"/>
      <c r="L180" s="105"/>
      <c r="M180" s="105"/>
      <c r="N180" s="105"/>
      <c r="O180" s="106"/>
      <c r="P180" s="109"/>
      <c r="Q180" s="110"/>
      <c r="R180" s="110"/>
      <c r="S180" s="110"/>
      <c r="T180" s="110"/>
      <c r="U180" s="111"/>
      <c r="V180" s="115"/>
      <c r="W180" s="116"/>
      <c r="X180" s="116"/>
      <c r="Y180" s="116"/>
      <c r="Z180" s="116"/>
      <c r="AA180" s="116"/>
      <c r="AB180" s="170"/>
      <c r="AC180" s="171" t="str">
        <f t="shared" si="55"/>
        <v/>
      </c>
      <c r="AD180" s="172" t="str">
        <f t="shared" si="56"/>
        <v/>
      </c>
      <c r="AE180" s="4"/>
      <c r="AF180" s="4"/>
      <c r="AG180" s="4"/>
      <c r="AH180" s="4"/>
      <c r="AI180" s="4"/>
      <c r="AJ180" s="4"/>
      <c r="AK180" s="4"/>
      <c r="AL180" s="2" t="str" cm="1">
        <f t="array" ref="AL180">IF(B180="","",SUMPRODUCT(($D$1:$AB$4=$AL$4)*D180:AB180))</f>
        <v/>
      </c>
      <c r="AM180" s="15" t="str">
        <f t="shared" si="57"/>
        <v/>
      </c>
      <c r="AN180" s="2" t="str" cm="1">
        <f t="array" ref="AN180">IF(B180="","",SUMPRODUCT(($D$1:$AB$4=$AN$4)*D180:AB180))</f>
        <v/>
      </c>
      <c r="AO180" s="15" t="str">
        <f t="shared" si="58"/>
        <v/>
      </c>
      <c r="AP180" s="2" t="str" cm="1">
        <f t="array" ref="AP180">IF(B180="","",SUMPRODUCT(($D$1:$AB$4=$AP$4)*D180:AB180))</f>
        <v/>
      </c>
      <c r="AQ180" s="15" t="str">
        <f t="shared" si="59"/>
        <v/>
      </c>
      <c r="AR180" s="2" t="str" cm="1">
        <f t="array" ref="AR180">IF(B180="","",SUMPRODUCT(($D$1:$AB$4=$AR$4)*D180:AB180))</f>
        <v/>
      </c>
      <c r="AS180" s="15" t="str">
        <f t="shared" si="60"/>
        <v/>
      </c>
      <c r="AT180" s="2" t="str" cm="1">
        <f t="array" ref="AT180">IF(B180="","",SUMPRODUCT(($D$1:$AB$4=$AT$4)*$D180:$AB180))</f>
        <v/>
      </c>
      <c r="AU180" s="15" t="str">
        <f t="shared" si="61"/>
        <v/>
      </c>
      <c r="AV180" s="2" t="str" cm="1">
        <f t="array" ref="AV180">IF(B180="","",SUMPRODUCT(($D$1:$AB$4=$AV$4)*$D180:$AB180))</f>
        <v/>
      </c>
      <c r="AW180" s="15" t="str">
        <f t="shared" si="62"/>
        <v/>
      </c>
      <c r="AX180" s="2" t="str" cm="1">
        <f t="array" ref="AX180">IF(B180="","",SUMPRODUCT(($D$1:$AB$4=$AX$4)*$D180:$AB180))</f>
        <v/>
      </c>
      <c r="AY180" s="15" t="str">
        <f t="shared" si="63"/>
        <v/>
      </c>
      <c r="AZ180" s="2" t="str" cm="1">
        <f t="array" ref="AZ180">IF(B180="","",SUMPRODUCT(($D$1:$AB$4=$AZ$4)*$D180:$AB180))</f>
        <v/>
      </c>
      <c r="BA180" s="15" t="str">
        <f t="shared" si="64"/>
        <v/>
      </c>
      <c r="BB180" s="2" t="str" cm="1">
        <f t="array" ref="BB180">IF(B180="","",SUMPRODUCT(($D$1:$AB$4=$BB$4)*$D180:$AB180))</f>
        <v/>
      </c>
      <c r="BC180" s="15" t="str">
        <f t="shared" si="65"/>
        <v/>
      </c>
      <c r="BD180" s="2" t="str" cm="1">
        <f t="array" ref="BD180">IF(B180="","",SUMPRODUCT(($D$1:$AB$4=$BD$4)*$D180:$AB180))</f>
        <v/>
      </c>
      <c r="BE180" s="15" t="str">
        <f t="shared" si="66"/>
        <v/>
      </c>
      <c r="BF180" s="2" t="str" cm="1">
        <f t="array" ref="BF180">IF(B180="","",SUMPRODUCT(($D$1:$AB$4=$BF$4)*$D180:$AB180))</f>
        <v/>
      </c>
      <c r="BG180" s="15" t="str">
        <f t="shared" si="67"/>
        <v/>
      </c>
      <c r="BH180" s="2" t="str" cm="1">
        <f t="array" ref="BH180">IF(B180="","",SUMPRODUCT(($D$1:$AB$4=$BH$4)*$D180:$AB180))</f>
        <v/>
      </c>
      <c r="BI180" s="15" t="str">
        <f t="shared" si="68"/>
        <v/>
      </c>
      <c r="BJ180" s="2" t="str" cm="1">
        <f t="array" ref="BJ180">IF(B180="","",SUMPRODUCT(($D$1:$AB$4=$BJ$4)*$D180:$AB180))</f>
        <v/>
      </c>
      <c r="BK180" s="15" t="str">
        <f t="shared" si="69"/>
        <v/>
      </c>
      <c r="BL180" s="2" t="str" cm="1">
        <f t="array" ref="BL180">IF(B180="","",SUMPRODUCT(($D$1:$AB$4=$BL$4)*$D180:$AB180))</f>
        <v/>
      </c>
      <c r="BM180" s="15" t="str">
        <f t="shared" si="70"/>
        <v/>
      </c>
      <c r="BN180" s="2" t="str" cm="1">
        <f t="array" ref="BN180">IF(B180="","",SUMPRODUCT(($D$1:$AB$4=$BN$4)*$D180:$AB180))</f>
        <v/>
      </c>
      <c r="BO180" s="15" t="str">
        <f t="shared" si="71"/>
        <v/>
      </c>
      <c r="BP180" s="2" t="str" cm="1">
        <f t="array" ref="BP180">IF(B180="","",SUMPRODUCT(($D$1:$AB$4=$BP$4)*$D180:$AB180))</f>
        <v/>
      </c>
      <c r="BQ180" s="15" t="str">
        <f t="shared" si="72"/>
        <v/>
      </c>
      <c r="BR180" s="2" t="str" cm="1">
        <f t="array" ref="BR180">IF(B180="","",SUMPRODUCT(($D$1:$AB$4=$BR$4)*$D180:$AB180))</f>
        <v/>
      </c>
      <c r="BS180" s="15" t="str">
        <f t="shared" si="73"/>
        <v/>
      </c>
      <c r="BT180" s="2" t="str" cm="1">
        <f t="array" ref="BT180">IF(B180="","",SUMPRODUCT(($D$1:$AB$4=$BT$4)*$D180:$AB180))</f>
        <v/>
      </c>
      <c r="BU180" s="15" t="str">
        <f t="shared" si="74"/>
        <v/>
      </c>
      <c r="BV180" s="2" t="str" cm="1">
        <f t="array" ref="BV180">IF(B180="","",SUMPRODUCT(($D$1:$AB$4=$BV$4)*$D180:$AB180))</f>
        <v/>
      </c>
      <c r="BW180" s="15" t="str">
        <f t="shared" si="75"/>
        <v/>
      </c>
      <c r="BX180" s="2" t="str" cm="1">
        <f t="array" ref="BX180">IF(B180="","",SUMPRODUCT(($D$1:$AB$4=$BX$4)*$D180:$AB180))</f>
        <v/>
      </c>
      <c r="BY180" s="15" t="str">
        <f t="shared" si="76"/>
        <v/>
      </c>
      <c r="BZ180" s="2" t="str" cm="1">
        <f t="array" ref="BZ180">IF(B180="","",SUMPRODUCT(($D$1:$AB$4=$BZ$4)*$D180:$AB180))</f>
        <v/>
      </c>
      <c r="CA180" s="15" t="str">
        <f t="shared" si="77"/>
        <v/>
      </c>
      <c r="CB180" s="2" t="str" cm="1">
        <f t="array" ref="CB180">IF(B180="","",SUMPRODUCT(($D$1:$AB$4=$CB$4)*$D180:$AB180))</f>
        <v/>
      </c>
      <c r="CC180" s="15" t="str">
        <f t="shared" si="78"/>
        <v/>
      </c>
      <c r="CD180" s="2" t="str" cm="1">
        <f t="array" ref="CD180">IF(B180="","",SUMPRODUCT(($D$1:$AB$4=$CD$4)*$D180:$AB180))</f>
        <v/>
      </c>
      <c r="CE180" s="15" t="str">
        <f t="shared" si="79"/>
        <v/>
      </c>
      <c r="CF180" s="2" t="str" cm="1">
        <f t="array" ref="CF180">IF(B180="","",SUMPRODUCT(($D$1:$AB$4=$CF$4)*$D180:$AB180))</f>
        <v/>
      </c>
      <c r="CG180" s="15" t="str">
        <f t="shared" si="80"/>
        <v/>
      </c>
      <c r="CH180" s="2" t="str" cm="1">
        <f t="array" ref="CH180">IF(B180="","",SUMPRODUCT(($D$1:$AB$4=$CH$4)*$D180:$AB180))</f>
        <v/>
      </c>
      <c r="CI180" s="15" t="str">
        <f t="shared" si="81"/>
        <v/>
      </c>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row>
    <row r="181" spans="1:127" s="3" customFormat="1" ht="15.75" thickBot="1">
      <c r="A181" s="7">
        <v>176</v>
      </c>
      <c r="B181" s="1"/>
      <c r="D181" s="99"/>
      <c r="E181" s="100"/>
      <c r="F181" s="100"/>
      <c r="G181" s="100"/>
      <c r="H181" s="100"/>
      <c r="I181" s="101"/>
      <c r="J181" s="104"/>
      <c r="K181" s="105"/>
      <c r="L181" s="105"/>
      <c r="M181" s="105"/>
      <c r="N181" s="105"/>
      <c r="O181" s="106"/>
      <c r="P181" s="109"/>
      <c r="Q181" s="110"/>
      <c r="R181" s="110"/>
      <c r="S181" s="110"/>
      <c r="T181" s="110"/>
      <c r="U181" s="111"/>
      <c r="V181" s="115"/>
      <c r="W181" s="116"/>
      <c r="X181" s="116"/>
      <c r="Y181" s="116"/>
      <c r="Z181" s="116"/>
      <c r="AA181" s="116"/>
      <c r="AB181" s="170"/>
      <c r="AC181" s="171" t="str">
        <f t="shared" si="55"/>
        <v/>
      </c>
      <c r="AD181" s="172" t="str">
        <f t="shared" si="56"/>
        <v/>
      </c>
      <c r="AE181" s="4"/>
      <c r="AF181" s="4"/>
      <c r="AG181" s="4"/>
      <c r="AH181" s="4"/>
      <c r="AI181" s="4"/>
      <c r="AJ181" s="4"/>
      <c r="AK181" s="4"/>
      <c r="AL181" s="2" t="str" cm="1">
        <f t="array" ref="AL181">IF(B181="","",SUMPRODUCT(($D$1:$AB$4=$AL$4)*D181:AB181))</f>
        <v/>
      </c>
      <c r="AM181" s="15" t="str">
        <f t="shared" si="57"/>
        <v/>
      </c>
      <c r="AN181" s="2" t="str" cm="1">
        <f t="array" ref="AN181">IF(B181="","",SUMPRODUCT(($D$1:$AB$4=$AN$4)*D181:AB181))</f>
        <v/>
      </c>
      <c r="AO181" s="15" t="str">
        <f t="shared" si="58"/>
        <v/>
      </c>
      <c r="AP181" s="2" t="str" cm="1">
        <f t="array" ref="AP181">IF(B181="","",SUMPRODUCT(($D$1:$AB$4=$AP$4)*D181:AB181))</f>
        <v/>
      </c>
      <c r="AQ181" s="15" t="str">
        <f t="shared" si="59"/>
        <v/>
      </c>
      <c r="AR181" s="2" t="str" cm="1">
        <f t="array" ref="AR181">IF(B181="","",SUMPRODUCT(($D$1:$AB$4=$AR$4)*D181:AB181))</f>
        <v/>
      </c>
      <c r="AS181" s="15" t="str">
        <f t="shared" si="60"/>
        <v/>
      </c>
      <c r="AT181" s="2" t="str" cm="1">
        <f t="array" ref="AT181">IF(B181="","",SUMPRODUCT(($D$1:$AB$4=$AT$4)*$D181:$AB181))</f>
        <v/>
      </c>
      <c r="AU181" s="15" t="str">
        <f t="shared" si="61"/>
        <v/>
      </c>
      <c r="AV181" s="2" t="str" cm="1">
        <f t="array" ref="AV181">IF(B181="","",SUMPRODUCT(($D$1:$AB$4=$AV$4)*$D181:$AB181))</f>
        <v/>
      </c>
      <c r="AW181" s="15" t="str">
        <f t="shared" si="62"/>
        <v/>
      </c>
      <c r="AX181" s="2" t="str" cm="1">
        <f t="array" ref="AX181">IF(B181="","",SUMPRODUCT(($D$1:$AB$4=$AX$4)*$D181:$AB181))</f>
        <v/>
      </c>
      <c r="AY181" s="15" t="str">
        <f t="shared" si="63"/>
        <v/>
      </c>
      <c r="AZ181" s="2" t="str" cm="1">
        <f t="array" ref="AZ181">IF(B181="","",SUMPRODUCT(($D$1:$AB$4=$AZ$4)*$D181:$AB181))</f>
        <v/>
      </c>
      <c r="BA181" s="15" t="str">
        <f t="shared" si="64"/>
        <v/>
      </c>
      <c r="BB181" s="2" t="str" cm="1">
        <f t="array" ref="BB181">IF(B181="","",SUMPRODUCT(($D$1:$AB$4=$BB$4)*$D181:$AB181))</f>
        <v/>
      </c>
      <c r="BC181" s="15" t="str">
        <f t="shared" si="65"/>
        <v/>
      </c>
      <c r="BD181" s="2" t="str" cm="1">
        <f t="array" ref="BD181">IF(B181="","",SUMPRODUCT(($D$1:$AB$4=$BD$4)*$D181:$AB181))</f>
        <v/>
      </c>
      <c r="BE181" s="15" t="str">
        <f t="shared" si="66"/>
        <v/>
      </c>
      <c r="BF181" s="2" t="str" cm="1">
        <f t="array" ref="BF181">IF(B181="","",SUMPRODUCT(($D$1:$AB$4=$BF$4)*$D181:$AB181))</f>
        <v/>
      </c>
      <c r="BG181" s="15" t="str">
        <f t="shared" si="67"/>
        <v/>
      </c>
      <c r="BH181" s="2" t="str" cm="1">
        <f t="array" ref="BH181">IF(B181="","",SUMPRODUCT(($D$1:$AB$4=$BH$4)*$D181:$AB181))</f>
        <v/>
      </c>
      <c r="BI181" s="15" t="str">
        <f t="shared" si="68"/>
        <v/>
      </c>
      <c r="BJ181" s="2" t="str" cm="1">
        <f t="array" ref="BJ181">IF(B181="","",SUMPRODUCT(($D$1:$AB$4=$BJ$4)*$D181:$AB181))</f>
        <v/>
      </c>
      <c r="BK181" s="15" t="str">
        <f t="shared" si="69"/>
        <v/>
      </c>
      <c r="BL181" s="2" t="str" cm="1">
        <f t="array" ref="BL181">IF(B181="","",SUMPRODUCT(($D$1:$AB$4=$BL$4)*$D181:$AB181))</f>
        <v/>
      </c>
      <c r="BM181" s="15" t="str">
        <f t="shared" si="70"/>
        <v/>
      </c>
      <c r="BN181" s="2" t="str" cm="1">
        <f t="array" ref="BN181">IF(B181="","",SUMPRODUCT(($D$1:$AB$4=$BN$4)*$D181:$AB181))</f>
        <v/>
      </c>
      <c r="BO181" s="15" t="str">
        <f t="shared" si="71"/>
        <v/>
      </c>
      <c r="BP181" s="2" t="str" cm="1">
        <f t="array" ref="BP181">IF(B181="","",SUMPRODUCT(($D$1:$AB$4=$BP$4)*$D181:$AB181))</f>
        <v/>
      </c>
      <c r="BQ181" s="15" t="str">
        <f t="shared" si="72"/>
        <v/>
      </c>
      <c r="BR181" s="2" t="str" cm="1">
        <f t="array" ref="BR181">IF(B181="","",SUMPRODUCT(($D$1:$AB$4=$BR$4)*$D181:$AB181))</f>
        <v/>
      </c>
      <c r="BS181" s="15" t="str">
        <f t="shared" si="73"/>
        <v/>
      </c>
      <c r="BT181" s="2" t="str" cm="1">
        <f t="array" ref="BT181">IF(B181="","",SUMPRODUCT(($D$1:$AB$4=$BT$4)*$D181:$AB181))</f>
        <v/>
      </c>
      <c r="BU181" s="15" t="str">
        <f t="shared" si="74"/>
        <v/>
      </c>
      <c r="BV181" s="2" t="str" cm="1">
        <f t="array" ref="BV181">IF(B181="","",SUMPRODUCT(($D$1:$AB$4=$BV$4)*$D181:$AB181))</f>
        <v/>
      </c>
      <c r="BW181" s="15" t="str">
        <f t="shared" si="75"/>
        <v/>
      </c>
      <c r="BX181" s="2" t="str" cm="1">
        <f t="array" ref="BX181">IF(B181="","",SUMPRODUCT(($D$1:$AB$4=$BX$4)*$D181:$AB181))</f>
        <v/>
      </c>
      <c r="BY181" s="15" t="str">
        <f t="shared" si="76"/>
        <v/>
      </c>
      <c r="BZ181" s="2" t="str" cm="1">
        <f t="array" ref="BZ181">IF(B181="","",SUMPRODUCT(($D$1:$AB$4=$BZ$4)*$D181:$AB181))</f>
        <v/>
      </c>
      <c r="CA181" s="15" t="str">
        <f t="shared" si="77"/>
        <v/>
      </c>
      <c r="CB181" s="2" t="str" cm="1">
        <f t="array" ref="CB181">IF(B181="","",SUMPRODUCT(($D$1:$AB$4=$CB$4)*$D181:$AB181))</f>
        <v/>
      </c>
      <c r="CC181" s="15" t="str">
        <f t="shared" si="78"/>
        <v/>
      </c>
      <c r="CD181" s="2" t="str" cm="1">
        <f t="array" ref="CD181">IF(B181="","",SUMPRODUCT(($D$1:$AB$4=$CD$4)*$D181:$AB181))</f>
        <v/>
      </c>
      <c r="CE181" s="15" t="str">
        <f t="shared" si="79"/>
        <v/>
      </c>
      <c r="CF181" s="2" t="str" cm="1">
        <f t="array" ref="CF181">IF(B181="","",SUMPRODUCT(($D$1:$AB$4=$CF$4)*$D181:$AB181))</f>
        <v/>
      </c>
      <c r="CG181" s="15" t="str">
        <f t="shared" si="80"/>
        <v/>
      </c>
      <c r="CH181" s="2" t="str" cm="1">
        <f t="array" ref="CH181">IF(B181="","",SUMPRODUCT(($D$1:$AB$4=$CH$4)*$D181:$AB181))</f>
        <v/>
      </c>
      <c r="CI181" s="15" t="str">
        <f t="shared" si="81"/>
        <v/>
      </c>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row>
    <row r="182" spans="1:127" s="3" customFormat="1" ht="15.75" thickBot="1">
      <c r="A182" s="7">
        <v>177</v>
      </c>
      <c r="B182" s="1"/>
      <c r="D182" s="99"/>
      <c r="E182" s="100"/>
      <c r="F182" s="100"/>
      <c r="G182" s="100"/>
      <c r="H182" s="100"/>
      <c r="I182" s="101"/>
      <c r="J182" s="104"/>
      <c r="K182" s="105"/>
      <c r="L182" s="105"/>
      <c r="M182" s="105"/>
      <c r="N182" s="105"/>
      <c r="O182" s="106"/>
      <c r="P182" s="109"/>
      <c r="Q182" s="110"/>
      <c r="R182" s="110"/>
      <c r="S182" s="110"/>
      <c r="T182" s="110"/>
      <c r="U182" s="111"/>
      <c r="V182" s="115"/>
      <c r="W182" s="116"/>
      <c r="X182" s="116"/>
      <c r="Y182" s="116"/>
      <c r="Z182" s="116"/>
      <c r="AA182" s="116"/>
      <c r="AB182" s="170"/>
      <c r="AC182" s="171" t="str">
        <f t="shared" si="55"/>
        <v/>
      </c>
      <c r="AD182" s="172" t="str">
        <f t="shared" si="56"/>
        <v/>
      </c>
      <c r="AE182" s="4"/>
      <c r="AF182" s="4"/>
      <c r="AG182" s="4"/>
      <c r="AH182" s="4"/>
      <c r="AI182" s="4"/>
      <c r="AJ182" s="4"/>
      <c r="AK182" s="4"/>
      <c r="AL182" s="2" t="str" cm="1">
        <f t="array" ref="AL182">IF(B182="","",SUMPRODUCT(($D$1:$AB$4=$AL$4)*D182:AB182))</f>
        <v/>
      </c>
      <c r="AM182" s="15" t="str">
        <f t="shared" si="57"/>
        <v/>
      </c>
      <c r="AN182" s="2" t="str" cm="1">
        <f t="array" ref="AN182">IF(B182="","",SUMPRODUCT(($D$1:$AB$4=$AN$4)*D182:AB182))</f>
        <v/>
      </c>
      <c r="AO182" s="15" t="str">
        <f t="shared" si="58"/>
        <v/>
      </c>
      <c r="AP182" s="2" t="str" cm="1">
        <f t="array" ref="AP182">IF(B182="","",SUMPRODUCT(($D$1:$AB$4=$AP$4)*D182:AB182))</f>
        <v/>
      </c>
      <c r="AQ182" s="15" t="str">
        <f t="shared" si="59"/>
        <v/>
      </c>
      <c r="AR182" s="2" t="str" cm="1">
        <f t="array" ref="AR182">IF(B182="","",SUMPRODUCT(($D$1:$AB$4=$AR$4)*D182:AB182))</f>
        <v/>
      </c>
      <c r="AS182" s="15" t="str">
        <f t="shared" si="60"/>
        <v/>
      </c>
      <c r="AT182" s="2" t="str" cm="1">
        <f t="array" ref="AT182">IF(B182="","",SUMPRODUCT(($D$1:$AB$4=$AT$4)*$D182:$AB182))</f>
        <v/>
      </c>
      <c r="AU182" s="15" t="str">
        <f t="shared" si="61"/>
        <v/>
      </c>
      <c r="AV182" s="2" t="str" cm="1">
        <f t="array" ref="AV182">IF(B182="","",SUMPRODUCT(($D$1:$AB$4=$AV$4)*$D182:$AB182))</f>
        <v/>
      </c>
      <c r="AW182" s="15" t="str">
        <f t="shared" si="62"/>
        <v/>
      </c>
      <c r="AX182" s="2" t="str" cm="1">
        <f t="array" ref="AX182">IF(B182="","",SUMPRODUCT(($D$1:$AB$4=$AX$4)*$D182:$AB182))</f>
        <v/>
      </c>
      <c r="AY182" s="15" t="str">
        <f t="shared" si="63"/>
        <v/>
      </c>
      <c r="AZ182" s="2" t="str" cm="1">
        <f t="array" ref="AZ182">IF(B182="","",SUMPRODUCT(($D$1:$AB$4=$AZ$4)*$D182:$AB182))</f>
        <v/>
      </c>
      <c r="BA182" s="15" t="str">
        <f t="shared" si="64"/>
        <v/>
      </c>
      <c r="BB182" s="2" t="str" cm="1">
        <f t="array" ref="BB182">IF(B182="","",SUMPRODUCT(($D$1:$AB$4=$BB$4)*$D182:$AB182))</f>
        <v/>
      </c>
      <c r="BC182" s="15" t="str">
        <f t="shared" si="65"/>
        <v/>
      </c>
      <c r="BD182" s="2" t="str" cm="1">
        <f t="array" ref="BD182">IF(B182="","",SUMPRODUCT(($D$1:$AB$4=$BD$4)*$D182:$AB182))</f>
        <v/>
      </c>
      <c r="BE182" s="15" t="str">
        <f t="shared" si="66"/>
        <v/>
      </c>
      <c r="BF182" s="2" t="str" cm="1">
        <f t="array" ref="BF182">IF(B182="","",SUMPRODUCT(($D$1:$AB$4=$BF$4)*$D182:$AB182))</f>
        <v/>
      </c>
      <c r="BG182" s="15" t="str">
        <f t="shared" si="67"/>
        <v/>
      </c>
      <c r="BH182" s="2" t="str" cm="1">
        <f t="array" ref="BH182">IF(B182="","",SUMPRODUCT(($D$1:$AB$4=$BH$4)*$D182:$AB182))</f>
        <v/>
      </c>
      <c r="BI182" s="15" t="str">
        <f t="shared" si="68"/>
        <v/>
      </c>
      <c r="BJ182" s="2" t="str" cm="1">
        <f t="array" ref="BJ182">IF(B182="","",SUMPRODUCT(($D$1:$AB$4=$BJ$4)*$D182:$AB182))</f>
        <v/>
      </c>
      <c r="BK182" s="15" t="str">
        <f t="shared" si="69"/>
        <v/>
      </c>
      <c r="BL182" s="2" t="str" cm="1">
        <f t="array" ref="BL182">IF(B182="","",SUMPRODUCT(($D$1:$AB$4=$BL$4)*$D182:$AB182))</f>
        <v/>
      </c>
      <c r="BM182" s="15" t="str">
        <f t="shared" si="70"/>
        <v/>
      </c>
      <c r="BN182" s="2" t="str" cm="1">
        <f t="array" ref="BN182">IF(B182="","",SUMPRODUCT(($D$1:$AB$4=$BN$4)*$D182:$AB182))</f>
        <v/>
      </c>
      <c r="BO182" s="15" t="str">
        <f t="shared" si="71"/>
        <v/>
      </c>
      <c r="BP182" s="2" t="str" cm="1">
        <f t="array" ref="BP182">IF(B182="","",SUMPRODUCT(($D$1:$AB$4=$BP$4)*$D182:$AB182))</f>
        <v/>
      </c>
      <c r="BQ182" s="15" t="str">
        <f t="shared" si="72"/>
        <v/>
      </c>
      <c r="BR182" s="2" t="str" cm="1">
        <f t="array" ref="BR182">IF(B182="","",SUMPRODUCT(($D$1:$AB$4=$BR$4)*$D182:$AB182))</f>
        <v/>
      </c>
      <c r="BS182" s="15" t="str">
        <f t="shared" si="73"/>
        <v/>
      </c>
      <c r="BT182" s="2" t="str" cm="1">
        <f t="array" ref="BT182">IF(B182="","",SUMPRODUCT(($D$1:$AB$4=$BT$4)*$D182:$AB182))</f>
        <v/>
      </c>
      <c r="BU182" s="15" t="str">
        <f t="shared" si="74"/>
        <v/>
      </c>
      <c r="BV182" s="2" t="str" cm="1">
        <f t="array" ref="BV182">IF(B182="","",SUMPRODUCT(($D$1:$AB$4=$BV$4)*$D182:$AB182))</f>
        <v/>
      </c>
      <c r="BW182" s="15" t="str">
        <f t="shared" si="75"/>
        <v/>
      </c>
      <c r="BX182" s="2" t="str" cm="1">
        <f t="array" ref="BX182">IF(B182="","",SUMPRODUCT(($D$1:$AB$4=$BX$4)*$D182:$AB182))</f>
        <v/>
      </c>
      <c r="BY182" s="15" t="str">
        <f t="shared" si="76"/>
        <v/>
      </c>
      <c r="BZ182" s="2" t="str" cm="1">
        <f t="array" ref="BZ182">IF(B182="","",SUMPRODUCT(($D$1:$AB$4=$BZ$4)*$D182:$AB182))</f>
        <v/>
      </c>
      <c r="CA182" s="15" t="str">
        <f t="shared" si="77"/>
        <v/>
      </c>
      <c r="CB182" s="2" t="str" cm="1">
        <f t="array" ref="CB182">IF(B182="","",SUMPRODUCT(($D$1:$AB$4=$CB$4)*$D182:$AB182))</f>
        <v/>
      </c>
      <c r="CC182" s="15" t="str">
        <f t="shared" si="78"/>
        <v/>
      </c>
      <c r="CD182" s="2" t="str" cm="1">
        <f t="array" ref="CD182">IF(B182="","",SUMPRODUCT(($D$1:$AB$4=$CD$4)*$D182:$AB182))</f>
        <v/>
      </c>
      <c r="CE182" s="15" t="str">
        <f t="shared" si="79"/>
        <v/>
      </c>
      <c r="CF182" s="2" t="str" cm="1">
        <f t="array" ref="CF182">IF(B182="","",SUMPRODUCT(($D$1:$AB$4=$CF$4)*$D182:$AB182))</f>
        <v/>
      </c>
      <c r="CG182" s="15" t="str">
        <f t="shared" si="80"/>
        <v/>
      </c>
      <c r="CH182" s="2" t="str" cm="1">
        <f t="array" ref="CH182">IF(B182="","",SUMPRODUCT(($D$1:$AB$4=$CH$4)*$D182:$AB182))</f>
        <v/>
      </c>
      <c r="CI182" s="15" t="str">
        <f t="shared" si="81"/>
        <v/>
      </c>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row>
    <row r="183" spans="1:127" s="3" customFormat="1" ht="15.75" thickBot="1">
      <c r="A183" s="7">
        <v>178</v>
      </c>
      <c r="B183" s="1"/>
      <c r="D183" s="99"/>
      <c r="E183" s="100"/>
      <c r="F183" s="100"/>
      <c r="G183" s="100"/>
      <c r="H183" s="100"/>
      <c r="I183" s="101"/>
      <c r="J183" s="104"/>
      <c r="K183" s="105"/>
      <c r="L183" s="105"/>
      <c r="M183" s="105"/>
      <c r="N183" s="105"/>
      <c r="O183" s="106"/>
      <c r="P183" s="109"/>
      <c r="Q183" s="110"/>
      <c r="R183" s="110"/>
      <c r="S183" s="110"/>
      <c r="T183" s="110"/>
      <c r="U183" s="111"/>
      <c r="V183" s="115"/>
      <c r="W183" s="116"/>
      <c r="X183" s="116"/>
      <c r="Y183" s="116"/>
      <c r="Z183" s="116"/>
      <c r="AA183" s="116"/>
      <c r="AB183" s="170"/>
      <c r="AC183" s="171" t="str">
        <f t="shared" si="55"/>
        <v/>
      </c>
      <c r="AD183" s="172" t="str">
        <f t="shared" si="56"/>
        <v/>
      </c>
      <c r="AE183" s="4"/>
      <c r="AF183" s="4"/>
      <c r="AG183" s="4"/>
      <c r="AH183" s="4"/>
      <c r="AI183" s="4"/>
      <c r="AJ183" s="4"/>
      <c r="AK183" s="4"/>
      <c r="AL183" s="2" t="str" cm="1">
        <f t="array" ref="AL183">IF(B183="","",SUMPRODUCT(($D$1:$AB$4=$AL$4)*D183:AB183))</f>
        <v/>
      </c>
      <c r="AM183" s="15" t="str">
        <f t="shared" si="57"/>
        <v/>
      </c>
      <c r="AN183" s="2" t="str" cm="1">
        <f t="array" ref="AN183">IF(B183="","",SUMPRODUCT(($D$1:$AB$4=$AN$4)*D183:AB183))</f>
        <v/>
      </c>
      <c r="AO183" s="15" t="str">
        <f t="shared" si="58"/>
        <v/>
      </c>
      <c r="AP183" s="2" t="str" cm="1">
        <f t="array" ref="AP183">IF(B183="","",SUMPRODUCT(($D$1:$AB$4=$AP$4)*D183:AB183))</f>
        <v/>
      </c>
      <c r="AQ183" s="15" t="str">
        <f t="shared" si="59"/>
        <v/>
      </c>
      <c r="AR183" s="2" t="str" cm="1">
        <f t="array" ref="AR183">IF(B183="","",SUMPRODUCT(($D$1:$AB$4=$AR$4)*D183:AB183))</f>
        <v/>
      </c>
      <c r="AS183" s="15" t="str">
        <f t="shared" si="60"/>
        <v/>
      </c>
      <c r="AT183" s="2" t="str" cm="1">
        <f t="array" ref="AT183">IF(B183="","",SUMPRODUCT(($D$1:$AB$4=$AT$4)*$D183:$AB183))</f>
        <v/>
      </c>
      <c r="AU183" s="15" t="str">
        <f t="shared" si="61"/>
        <v/>
      </c>
      <c r="AV183" s="2" t="str" cm="1">
        <f t="array" ref="AV183">IF(B183="","",SUMPRODUCT(($D$1:$AB$4=$AV$4)*$D183:$AB183))</f>
        <v/>
      </c>
      <c r="AW183" s="15" t="str">
        <f t="shared" si="62"/>
        <v/>
      </c>
      <c r="AX183" s="2" t="str" cm="1">
        <f t="array" ref="AX183">IF(B183="","",SUMPRODUCT(($D$1:$AB$4=$AX$4)*$D183:$AB183))</f>
        <v/>
      </c>
      <c r="AY183" s="15" t="str">
        <f t="shared" si="63"/>
        <v/>
      </c>
      <c r="AZ183" s="2" t="str" cm="1">
        <f t="array" ref="AZ183">IF(B183="","",SUMPRODUCT(($D$1:$AB$4=$AZ$4)*$D183:$AB183))</f>
        <v/>
      </c>
      <c r="BA183" s="15" t="str">
        <f t="shared" si="64"/>
        <v/>
      </c>
      <c r="BB183" s="2" t="str" cm="1">
        <f t="array" ref="BB183">IF(B183="","",SUMPRODUCT(($D$1:$AB$4=$BB$4)*$D183:$AB183))</f>
        <v/>
      </c>
      <c r="BC183" s="15" t="str">
        <f t="shared" si="65"/>
        <v/>
      </c>
      <c r="BD183" s="2" t="str" cm="1">
        <f t="array" ref="BD183">IF(B183="","",SUMPRODUCT(($D$1:$AB$4=$BD$4)*$D183:$AB183))</f>
        <v/>
      </c>
      <c r="BE183" s="15" t="str">
        <f t="shared" si="66"/>
        <v/>
      </c>
      <c r="BF183" s="2" t="str" cm="1">
        <f t="array" ref="BF183">IF(B183="","",SUMPRODUCT(($D$1:$AB$4=$BF$4)*$D183:$AB183))</f>
        <v/>
      </c>
      <c r="BG183" s="15" t="str">
        <f t="shared" si="67"/>
        <v/>
      </c>
      <c r="BH183" s="2" t="str" cm="1">
        <f t="array" ref="BH183">IF(B183="","",SUMPRODUCT(($D$1:$AB$4=$BH$4)*$D183:$AB183))</f>
        <v/>
      </c>
      <c r="BI183" s="15" t="str">
        <f t="shared" si="68"/>
        <v/>
      </c>
      <c r="BJ183" s="2" t="str" cm="1">
        <f t="array" ref="BJ183">IF(B183="","",SUMPRODUCT(($D$1:$AB$4=$BJ$4)*$D183:$AB183))</f>
        <v/>
      </c>
      <c r="BK183" s="15" t="str">
        <f t="shared" si="69"/>
        <v/>
      </c>
      <c r="BL183" s="2" t="str" cm="1">
        <f t="array" ref="BL183">IF(B183="","",SUMPRODUCT(($D$1:$AB$4=$BL$4)*$D183:$AB183))</f>
        <v/>
      </c>
      <c r="BM183" s="15" t="str">
        <f t="shared" si="70"/>
        <v/>
      </c>
      <c r="BN183" s="2" t="str" cm="1">
        <f t="array" ref="BN183">IF(B183="","",SUMPRODUCT(($D$1:$AB$4=$BN$4)*$D183:$AB183))</f>
        <v/>
      </c>
      <c r="BO183" s="15" t="str">
        <f t="shared" si="71"/>
        <v/>
      </c>
      <c r="BP183" s="2" t="str" cm="1">
        <f t="array" ref="BP183">IF(B183="","",SUMPRODUCT(($D$1:$AB$4=$BP$4)*$D183:$AB183))</f>
        <v/>
      </c>
      <c r="BQ183" s="15" t="str">
        <f t="shared" si="72"/>
        <v/>
      </c>
      <c r="BR183" s="2" t="str" cm="1">
        <f t="array" ref="BR183">IF(B183="","",SUMPRODUCT(($D$1:$AB$4=$BR$4)*$D183:$AB183))</f>
        <v/>
      </c>
      <c r="BS183" s="15" t="str">
        <f t="shared" si="73"/>
        <v/>
      </c>
      <c r="BT183" s="2" t="str" cm="1">
        <f t="array" ref="BT183">IF(B183="","",SUMPRODUCT(($D$1:$AB$4=$BT$4)*$D183:$AB183))</f>
        <v/>
      </c>
      <c r="BU183" s="15" t="str">
        <f t="shared" si="74"/>
        <v/>
      </c>
      <c r="BV183" s="2" t="str" cm="1">
        <f t="array" ref="BV183">IF(B183="","",SUMPRODUCT(($D$1:$AB$4=$BV$4)*$D183:$AB183))</f>
        <v/>
      </c>
      <c r="BW183" s="15" t="str">
        <f t="shared" si="75"/>
        <v/>
      </c>
      <c r="BX183" s="2" t="str" cm="1">
        <f t="array" ref="BX183">IF(B183="","",SUMPRODUCT(($D$1:$AB$4=$BX$4)*$D183:$AB183))</f>
        <v/>
      </c>
      <c r="BY183" s="15" t="str">
        <f t="shared" si="76"/>
        <v/>
      </c>
      <c r="BZ183" s="2" t="str" cm="1">
        <f t="array" ref="BZ183">IF(B183="","",SUMPRODUCT(($D$1:$AB$4=$BZ$4)*$D183:$AB183))</f>
        <v/>
      </c>
      <c r="CA183" s="15" t="str">
        <f t="shared" si="77"/>
        <v/>
      </c>
      <c r="CB183" s="2" t="str" cm="1">
        <f t="array" ref="CB183">IF(B183="","",SUMPRODUCT(($D$1:$AB$4=$CB$4)*$D183:$AB183))</f>
        <v/>
      </c>
      <c r="CC183" s="15" t="str">
        <f t="shared" si="78"/>
        <v/>
      </c>
      <c r="CD183" s="2" t="str" cm="1">
        <f t="array" ref="CD183">IF(B183="","",SUMPRODUCT(($D$1:$AB$4=$CD$4)*$D183:$AB183))</f>
        <v/>
      </c>
      <c r="CE183" s="15" t="str">
        <f t="shared" si="79"/>
        <v/>
      </c>
      <c r="CF183" s="2" t="str" cm="1">
        <f t="array" ref="CF183">IF(B183="","",SUMPRODUCT(($D$1:$AB$4=$CF$4)*$D183:$AB183))</f>
        <v/>
      </c>
      <c r="CG183" s="15" t="str">
        <f t="shared" si="80"/>
        <v/>
      </c>
      <c r="CH183" s="2" t="str" cm="1">
        <f t="array" ref="CH183">IF(B183="","",SUMPRODUCT(($D$1:$AB$4=$CH$4)*$D183:$AB183))</f>
        <v/>
      </c>
      <c r="CI183" s="15" t="str">
        <f t="shared" si="81"/>
        <v/>
      </c>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row>
    <row r="184" spans="1:127" s="3" customFormat="1" ht="15.75" thickBot="1">
      <c r="A184" s="7">
        <v>179</v>
      </c>
      <c r="B184" s="1"/>
      <c r="D184" s="99"/>
      <c r="E184" s="100"/>
      <c r="F184" s="100"/>
      <c r="G184" s="100"/>
      <c r="H184" s="100"/>
      <c r="I184" s="101"/>
      <c r="J184" s="104"/>
      <c r="K184" s="105"/>
      <c r="L184" s="105"/>
      <c r="M184" s="105"/>
      <c r="N184" s="105"/>
      <c r="O184" s="106"/>
      <c r="P184" s="109"/>
      <c r="Q184" s="110"/>
      <c r="R184" s="110"/>
      <c r="S184" s="110"/>
      <c r="T184" s="110"/>
      <c r="U184" s="111"/>
      <c r="V184" s="115"/>
      <c r="W184" s="116"/>
      <c r="X184" s="116"/>
      <c r="Y184" s="116"/>
      <c r="Z184" s="116"/>
      <c r="AA184" s="116"/>
      <c r="AB184" s="170"/>
      <c r="AC184" s="171" t="str">
        <f t="shared" si="55"/>
        <v/>
      </c>
      <c r="AD184" s="172" t="str">
        <f t="shared" si="56"/>
        <v/>
      </c>
      <c r="AE184" s="4"/>
      <c r="AF184" s="4"/>
      <c r="AG184" s="4"/>
      <c r="AH184" s="4"/>
      <c r="AI184" s="4"/>
      <c r="AJ184" s="4"/>
      <c r="AK184" s="4"/>
      <c r="AL184" s="2" t="str" cm="1">
        <f t="array" ref="AL184">IF(B184="","",SUMPRODUCT(($D$1:$AB$4=$AL$4)*D184:AB184))</f>
        <v/>
      </c>
      <c r="AM184" s="15" t="str">
        <f t="shared" si="57"/>
        <v/>
      </c>
      <c r="AN184" s="2" t="str" cm="1">
        <f t="array" ref="AN184">IF(B184="","",SUMPRODUCT(($D$1:$AB$4=$AN$4)*D184:AB184))</f>
        <v/>
      </c>
      <c r="AO184" s="15" t="str">
        <f t="shared" si="58"/>
        <v/>
      </c>
      <c r="AP184" s="2" t="str" cm="1">
        <f t="array" ref="AP184">IF(B184="","",SUMPRODUCT(($D$1:$AB$4=$AP$4)*D184:AB184))</f>
        <v/>
      </c>
      <c r="AQ184" s="15" t="str">
        <f t="shared" si="59"/>
        <v/>
      </c>
      <c r="AR184" s="2" t="str" cm="1">
        <f t="array" ref="AR184">IF(B184="","",SUMPRODUCT(($D$1:$AB$4=$AR$4)*D184:AB184))</f>
        <v/>
      </c>
      <c r="AS184" s="15" t="str">
        <f t="shared" si="60"/>
        <v/>
      </c>
      <c r="AT184" s="2" t="str" cm="1">
        <f t="array" ref="AT184">IF(B184="","",SUMPRODUCT(($D$1:$AB$4=$AT$4)*$D184:$AB184))</f>
        <v/>
      </c>
      <c r="AU184" s="15" t="str">
        <f t="shared" si="61"/>
        <v/>
      </c>
      <c r="AV184" s="2" t="str" cm="1">
        <f t="array" ref="AV184">IF(B184="","",SUMPRODUCT(($D$1:$AB$4=$AV$4)*$D184:$AB184))</f>
        <v/>
      </c>
      <c r="AW184" s="15" t="str">
        <f t="shared" si="62"/>
        <v/>
      </c>
      <c r="AX184" s="2" t="str" cm="1">
        <f t="array" ref="AX184">IF(B184="","",SUMPRODUCT(($D$1:$AB$4=$AX$4)*$D184:$AB184))</f>
        <v/>
      </c>
      <c r="AY184" s="15" t="str">
        <f t="shared" si="63"/>
        <v/>
      </c>
      <c r="AZ184" s="2" t="str" cm="1">
        <f t="array" ref="AZ184">IF(B184="","",SUMPRODUCT(($D$1:$AB$4=$AZ$4)*$D184:$AB184))</f>
        <v/>
      </c>
      <c r="BA184" s="15" t="str">
        <f t="shared" si="64"/>
        <v/>
      </c>
      <c r="BB184" s="2" t="str" cm="1">
        <f t="array" ref="BB184">IF(B184="","",SUMPRODUCT(($D$1:$AB$4=$BB$4)*$D184:$AB184))</f>
        <v/>
      </c>
      <c r="BC184" s="15" t="str">
        <f t="shared" si="65"/>
        <v/>
      </c>
      <c r="BD184" s="2" t="str" cm="1">
        <f t="array" ref="BD184">IF(B184="","",SUMPRODUCT(($D$1:$AB$4=$BD$4)*$D184:$AB184))</f>
        <v/>
      </c>
      <c r="BE184" s="15" t="str">
        <f t="shared" si="66"/>
        <v/>
      </c>
      <c r="BF184" s="2" t="str" cm="1">
        <f t="array" ref="BF184">IF(B184="","",SUMPRODUCT(($D$1:$AB$4=$BF$4)*$D184:$AB184))</f>
        <v/>
      </c>
      <c r="BG184" s="15" t="str">
        <f t="shared" si="67"/>
        <v/>
      </c>
      <c r="BH184" s="2" t="str" cm="1">
        <f t="array" ref="BH184">IF(B184="","",SUMPRODUCT(($D$1:$AB$4=$BH$4)*$D184:$AB184))</f>
        <v/>
      </c>
      <c r="BI184" s="15" t="str">
        <f t="shared" si="68"/>
        <v/>
      </c>
      <c r="BJ184" s="2" t="str" cm="1">
        <f t="array" ref="BJ184">IF(B184="","",SUMPRODUCT(($D$1:$AB$4=$BJ$4)*$D184:$AB184))</f>
        <v/>
      </c>
      <c r="BK184" s="15" t="str">
        <f t="shared" si="69"/>
        <v/>
      </c>
      <c r="BL184" s="2" t="str" cm="1">
        <f t="array" ref="BL184">IF(B184="","",SUMPRODUCT(($D$1:$AB$4=$BL$4)*$D184:$AB184))</f>
        <v/>
      </c>
      <c r="BM184" s="15" t="str">
        <f t="shared" si="70"/>
        <v/>
      </c>
      <c r="BN184" s="2" t="str" cm="1">
        <f t="array" ref="BN184">IF(B184="","",SUMPRODUCT(($D$1:$AB$4=$BN$4)*$D184:$AB184))</f>
        <v/>
      </c>
      <c r="BO184" s="15" t="str">
        <f t="shared" si="71"/>
        <v/>
      </c>
      <c r="BP184" s="2" t="str" cm="1">
        <f t="array" ref="BP184">IF(B184="","",SUMPRODUCT(($D$1:$AB$4=$BP$4)*$D184:$AB184))</f>
        <v/>
      </c>
      <c r="BQ184" s="15" t="str">
        <f t="shared" si="72"/>
        <v/>
      </c>
      <c r="BR184" s="2" t="str" cm="1">
        <f t="array" ref="BR184">IF(B184="","",SUMPRODUCT(($D$1:$AB$4=$BR$4)*$D184:$AB184))</f>
        <v/>
      </c>
      <c r="BS184" s="15" t="str">
        <f t="shared" si="73"/>
        <v/>
      </c>
      <c r="BT184" s="2" t="str" cm="1">
        <f t="array" ref="BT184">IF(B184="","",SUMPRODUCT(($D$1:$AB$4=$BT$4)*$D184:$AB184))</f>
        <v/>
      </c>
      <c r="BU184" s="15" t="str">
        <f t="shared" si="74"/>
        <v/>
      </c>
      <c r="BV184" s="2" t="str" cm="1">
        <f t="array" ref="BV184">IF(B184="","",SUMPRODUCT(($D$1:$AB$4=$BV$4)*$D184:$AB184))</f>
        <v/>
      </c>
      <c r="BW184" s="15" t="str">
        <f t="shared" si="75"/>
        <v/>
      </c>
      <c r="BX184" s="2" t="str" cm="1">
        <f t="array" ref="BX184">IF(B184="","",SUMPRODUCT(($D$1:$AB$4=$BX$4)*$D184:$AB184))</f>
        <v/>
      </c>
      <c r="BY184" s="15" t="str">
        <f t="shared" si="76"/>
        <v/>
      </c>
      <c r="BZ184" s="2" t="str" cm="1">
        <f t="array" ref="BZ184">IF(B184="","",SUMPRODUCT(($D$1:$AB$4=$BZ$4)*$D184:$AB184))</f>
        <v/>
      </c>
      <c r="CA184" s="15" t="str">
        <f t="shared" si="77"/>
        <v/>
      </c>
      <c r="CB184" s="2" t="str" cm="1">
        <f t="array" ref="CB184">IF(B184="","",SUMPRODUCT(($D$1:$AB$4=$CB$4)*$D184:$AB184))</f>
        <v/>
      </c>
      <c r="CC184" s="15" t="str">
        <f t="shared" si="78"/>
        <v/>
      </c>
      <c r="CD184" s="2" t="str" cm="1">
        <f t="array" ref="CD184">IF(B184="","",SUMPRODUCT(($D$1:$AB$4=$CD$4)*$D184:$AB184))</f>
        <v/>
      </c>
      <c r="CE184" s="15" t="str">
        <f t="shared" si="79"/>
        <v/>
      </c>
      <c r="CF184" s="2" t="str" cm="1">
        <f t="array" ref="CF184">IF(B184="","",SUMPRODUCT(($D$1:$AB$4=$CF$4)*$D184:$AB184))</f>
        <v/>
      </c>
      <c r="CG184" s="15" t="str">
        <f t="shared" si="80"/>
        <v/>
      </c>
      <c r="CH184" s="2" t="str" cm="1">
        <f t="array" ref="CH184">IF(B184="","",SUMPRODUCT(($D$1:$AB$4=$CH$4)*$D184:$AB184))</f>
        <v/>
      </c>
      <c r="CI184" s="15" t="str">
        <f t="shared" si="81"/>
        <v/>
      </c>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row>
    <row r="185" spans="1:127" s="3" customFormat="1" ht="15.75" thickBot="1">
      <c r="A185" s="7">
        <v>180</v>
      </c>
      <c r="B185" s="1"/>
      <c r="D185" s="99"/>
      <c r="E185" s="100"/>
      <c r="F185" s="100"/>
      <c r="G185" s="100"/>
      <c r="H185" s="100"/>
      <c r="I185" s="101"/>
      <c r="J185" s="104"/>
      <c r="K185" s="105"/>
      <c r="L185" s="105"/>
      <c r="M185" s="105"/>
      <c r="N185" s="105"/>
      <c r="O185" s="106"/>
      <c r="P185" s="109"/>
      <c r="Q185" s="110"/>
      <c r="R185" s="110"/>
      <c r="S185" s="110"/>
      <c r="T185" s="110"/>
      <c r="U185" s="111"/>
      <c r="V185" s="115"/>
      <c r="W185" s="116"/>
      <c r="X185" s="116"/>
      <c r="Y185" s="116"/>
      <c r="Z185" s="116"/>
      <c r="AA185" s="116"/>
      <c r="AB185" s="170"/>
      <c r="AC185" s="171" t="str">
        <f t="shared" si="55"/>
        <v/>
      </c>
      <c r="AD185" s="172" t="str">
        <f t="shared" si="56"/>
        <v/>
      </c>
      <c r="AE185" s="4"/>
      <c r="AF185" s="4"/>
      <c r="AG185" s="4"/>
      <c r="AH185" s="4"/>
      <c r="AI185" s="4"/>
      <c r="AJ185" s="4"/>
      <c r="AK185" s="4"/>
      <c r="AL185" s="2" t="str" cm="1">
        <f t="array" ref="AL185">IF(B185="","",SUMPRODUCT(($D$1:$AB$4=$AL$4)*D185:AB185))</f>
        <v/>
      </c>
      <c r="AM185" s="15" t="str">
        <f t="shared" si="57"/>
        <v/>
      </c>
      <c r="AN185" s="2" t="str" cm="1">
        <f t="array" ref="AN185">IF(B185="","",SUMPRODUCT(($D$1:$AB$4=$AN$4)*D185:AB185))</f>
        <v/>
      </c>
      <c r="AO185" s="15" t="str">
        <f t="shared" si="58"/>
        <v/>
      </c>
      <c r="AP185" s="2" t="str" cm="1">
        <f t="array" ref="AP185">IF(B185="","",SUMPRODUCT(($D$1:$AB$4=$AP$4)*D185:AB185))</f>
        <v/>
      </c>
      <c r="AQ185" s="15" t="str">
        <f t="shared" si="59"/>
        <v/>
      </c>
      <c r="AR185" s="2" t="str" cm="1">
        <f t="array" ref="AR185">IF(B185="","",SUMPRODUCT(($D$1:$AB$4=$AR$4)*D185:AB185))</f>
        <v/>
      </c>
      <c r="AS185" s="15" t="str">
        <f t="shared" si="60"/>
        <v/>
      </c>
      <c r="AT185" s="2" t="str" cm="1">
        <f t="array" ref="AT185">IF(B185="","",SUMPRODUCT(($D$1:$AB$4=$AT$4)*$D185:$AB185))</f>
        <v/>
      </c>
      <c r="AU185" s="15" t="str">
        <f t="shared" si="61"/>
        <v/>
      </c>
      <c r="AV185" s="2" t="str" cm="1">
        <f t="array" ref="AV185">IF(B185="","",SUMPRODUCT(($D$1:$AB$4=$AV$4)*$D185:$AB185))</f>
        <v/>
      </c>
      <c r="AW185" s="15" t="str">
        <f t="shared" si="62"/>
        <v/>
      </c>
      <c r="AX185" s="2" t="str" cm="1">
        <f t="array" ref="AX185">IF(B185="","",SUMPRODUCT(($D$1:$AB$4=$AX$4)*$D185:$AB185))</f>
        <v/>
      </c>
      <c r="AY185" s="15" t="str">
        <f t="shared" si="63"/>
        <v/>
      </c>
      <c r="AZ185" s="2" t="str" cm="1">
        <f t="array" ref="AZ185">IF(B185="","",SUMPRODUCT(($D$1:$AB$4=$AZ$4)*$D185:$AB185))</f>
        <v/>
      </c>
      <c r="BA185" s="15" t="str">
        <f t="shared" si="64"/>
        <v/>
      </c>
      <c r="BB185" s="2" t="str" cm="1">
        <f t="array" ref="BB185">IF(B185="","",SUMPRODUCT(($D$1:$AB$4=$BB$4)*$D185:$AB185))</f>
        <v/>
      </c>
      <c r="BC185" s="15" t="str">
        <f t="shared" si="65"/>
        <v/>
      </c>
      <c r="BD185" s="2" t="str" cm="1">
        <f t="array" ref="BD185">IF(B185="","",SUMPRODUCT(($D$1:$AB$4=$BD$4)*$D185:$AB185))</f>
        <v/>
      </c>
      <c r="BE185" s="15" t="str">
        <f t="shared" si="66"/>
        <v/>
      </c>
      <c r="BF185" s="2" t="str" cm="1">
        <f t="array" ref="BF185">IF(B185="","",SUMPRODUCT(($D$1:$AB$4=$BF$4)*$D185:$AB185))</f>
        <v/>
      </c>
      <c r="BG185" s="15" t="str">
        <f t="shared" si="67"/>
        <v/>
      </c>
      <c r="BH185" s="2" t="str" cm="1">
        <f t="array" ref="BH185">IF(B185="","",SUMPRODUCT(($D$1:$AB$4=$BH$4)*$D185:$AB185))</f>
        <v/>
      </c>
      <c r="BI185" s="15" t="str">
        <f t="shared" si="68"/>
        <v/>
      </c>
      <c r="BJ185" s="2" t="str" cm="1">
        <f t="array" ref="BJ185">IF(B185="","",SUMPRODUCT(($D$1:$AB$4=$BJ$4)*$D185:$AB185))</f>
        <v/>
      </c>
      <c r="BK185" s="15" t="str">
        <f t="shared" si="69"/>
        <v/>
      </c>
      <c r="BL185" s="2" t="str" cm="1">
        <f t="array" ref="BL185">IF(B185="","",SUMPRODUCT(($D$1:$AB$4=$BL$4)*$D185:$AB185))</f>
        <v/>
      </c>
      <c r="BM185" s="15" t="str">
        <f t="shared" si="70"/>
        <v/>
      </c>
      <c r="BN185" s="2" t="str" cm="1">
        <f t="array" ref="BN185">IF(B185="","",SUMPRODUCT(($D$1:$AB$4=$BN$4)*$D185:$AB185))</f>
        <v/>
      </c>
      <c r="BO185" s="15" t="str">
        <f t="shared" si="71"/>
        <v/>
      </c>
      <c r="BP185" s="2" t="str" cm="1">
        <f t="array" ref="BP185">IF(B185="","",SUMPRODUCT(($D$1:$AB$4=$BP$4)*$D185:$AB185))</f>
        <v/>
      </c>
      <c r="BQ185" s="15" t="str">
        <f t="shared" si="72"/>
        <v/>
      </c>
      <c r="BR185" s="2" t="str" cm="1">
        <f t="array" ref="BR185">IF(B185="","",SUMPRODUCT(($D$1:$AB$4=$BR$4)*$D185:$AB185))</f>
        <v/>
      </c>
      <c r="BS185" s="15" t="str">
        <f t="shared" si="73"/>
        <v/>
      </c>
      <c r="BT185" s="2" t="str" cm="1">
        <f t="array" ref="BT185">IF(B185="","",SUMPRODUCT(($D$1:$AB$4=$BT$4)*$D185:$AB185))</f>
        <v/>
      </c>
      <c r="BU185" s="15" t="str">
        <f t="shared" si="74"/>
        <v/>
      </c>
      <c r="BV185" s="2" t="str" cm="1">
        <f t="array" ref="BV185">IF(B185="","",SUMPRODUCT(($D$1:$AB$4=$BV$4)*$D185:$AB185))</f>
        <v/>
      </c>
      <c r="BW185" s="15" t="str">
        <f t="shared" si="75"/>
        <v/>
      </c>
      <c r="BX185" s="2" t="str" cm="1">
        <f t="array" ref="BX185">IF(B185="","",SUMPRODUCT(($D$1:$AB$4=$BX$4)*$D185:$AB185))</f>
        <v/>
      </c>
      <c r="BY185" s="15" t="str">
        <f t="shared" si="76"/>
        <v/>
      </c>
      <c r="BZ185" s="2" t="str" cm="1">
        <f t="array" ref="BZ185">IF(B185="","",SUMPRODUCT(($D$1:$AB$4=$BZ$4)*$D185:$AB185))</f>
        <v/>
      </c>
      <c r="CA185" s="15" t="str">
        <f t="shared" si="77"/>
        <v/>
      </c>
      <c r="CB185" s="2" t="str" cm="1">
        <f t="array" ref="CB185">IF(B185="","",SUMPRODUCT(($D$1:$AB$4=$CB$4)*$D185:$AB185))</f>
        <v/>
      </c>
      <c r="CC185" s="15" t="str">
        <f t="shared" si="78"/>
        <v/>
      </c>
      <c r="CD185" s="2" t="str" cm="1">
        <f t="array" ref="CD185">IF(B185="","",SUMPRODUCT(($D$1:$AB$4=$CD$4)*$D185:$AB185))</f>
        <v/>
      </c>
      <c r="CE185" s="15" t="str">
        <f t="shared" si="79"/>
        <v/>
      </c>
      <c r="CF185" s="2" t="str" cm="1">
        <f t="array" ref="CF185">IF(B185="","",SUMPRODUCT(($D$1:$AB$4=$CF$4)*$D185:$AB185))</f>
        <v/>
      </c>
      <c r="CG185" s="15" t="str">
        <f t="shared" si="80"/>
        <v/>
      </c>
      <c r="CH185" s="2" t="str" cm="1">
        <f t="array" ref="CH185">IF(B185="","",SUMPRODUCT(($D$1:$AB$4=$CH$4)*$D185:$AB185))</f>
        <v/>
      </c>
      <c r="CI185" s="15" t="str">
        <f t="shared" si="81"/>
        <v/>
      </c>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row>
    <row r="186" spans="1:127" s="3" customFormat="1" ht="15.75" thickBot="1">
      <c r="A186" s="7">
        <v>181</v>
      </c>
      <c r="B186" s="1"/>
      <c r="D186" s="99"/>
      <c r="E186" s="100"/>
      <c r="F186" s="100"/>
      <c r="G186" s="100"/>
      <c r="H186" s="100"/>
      <c r="I186" s="101"/>
      <c r="J186" s="104"/>
      <c r="K186" s="105"/>
      <c r="L186" s="105"/>
      <c r="M186" s="105"/>
      <c r="N186" s="105"/>
      <c r="O186" s="106"/>
      <c r="P186" s="109"/>
      <c r="Q186" s="110"/>
      <c r="R186" s="110"/>
      <c r="S186" s="110"/>
      <c r="T186" s="110"/>
      <c r="U186" s="111"/>
      <c r="V186" s="115"/>
      <c r="W186" s="116"/>
      <c r="X186" s="116"/>
      <c r="Y186" s="116"/>
      <c r="Z186" s="116"/>
      <c r="AA186" s="116"/>
      <c r="AB186" s="170"/>
      <c r="AC186" s="171" t="str">
        <f t="shared" si="55"/>
        <v/>
      </c>
      <c r="AD186" s="172" t="str">
        <f t="shared" si="56"/>
        <v/>
      </c>
      <c r="AE186" s="4"/>
      <c r="AF186" s="4"/>
      <c r="AG186" s="4"/>
      <c r="AH186" s="4"/>
      <c r="AI186" s="4"/>
      <c r="AJ186" s="4"/>
      <c r="AK186" s="4"/>
      <c r="AL186" s="2" t="str" cm="1">
        <f t="array" ref="AL186">IF(B186="","",SUMPRODUCT(($D$1:$AB$4=$AL$4)*D186:AB186))</f>
        <v/>
      </c>
      <c r="AM186" s="15" t="str">
        <f t="shared" si="57"/>
        <v/>
      </c>
      <c r="AN186" s="2" t="str" cm="1">
        <f t="array" ref="AN186">IF(B186="","",SUMPRODUCT(($D$1:$AB$4=$AN$4)*D186:AB186))</f>
        <v/>
      </c>
      <c r="AO186" s="15" t="str">
        <f t="shared" si="58"/>
        <v/>
      </c>
      <c r="AP186" s="2" t="str" cm="1">
        <f t="array" ref="AP186">IF(B186="","",SUMPRODUCT(($D$1:$AB$4=$AP$4)*D186:AB186))</f>
        <v/>
      </c>
      <c r="AQ186" s="15" t="str">
        <f t="shared" si="59"/>
        <v/>
      </c>
      <c r="AR186" s="2" t="str" cm="1">
        <f t="array" ref="AR186">IF(B186="","",SUMPRODUCT(($D$1:$AB$4=$AR$4)*D186:AB186))</f>
        <v/>
      </c>
      <c r="AS186" s="15" t="str">
        <f t="shared" si="60"/>
        <v/>
      </c>
      <c r="AT186" s="2" t="str" cm="1">
        <f t="array" ref="AT186">IF(B186="","",SUMPRODUCT(($D$1:$AB$4=$AT$4)*$D186:$AB186))</f>
        <v/>
      </c>
      <c r="AU186" s="15" t="str">
        <f t="shared" si="61"/>
        <v/>
      </c>
      <c r="AV186" s="2" t="str" cm="1">
        <f t="array" ref="AV186">IF(B186="","",SUMPRODUCT(($D$1:$AB$4=$AV$4)*$D186:$AB186))</f>
        <v/>
      </c>
      <c r="AW186" s="15" t="str">
        <f t="shared" si="62"/>
        <v/>
      </c>
      <c r="AX186" s="2" t="str" cm="1">
        <f t="array" ref="AX186">IF(B186="","",SUMPRODUCT(($D$1:$AB$4=$AX$4)*$D186:$AB186))</f>
        <v/>
      </c>
      <c r="AY186" s="15" t="str">
        <f t="shared" si="63"/>
        <v/>
      </c>
      <c r="AZ186" s="2" t="str" cm="1">
        <f t="array" ref="AZ186">IF(B186="","",SUMPRODUCT(($D$1:$AB$4=$AZ$4)*$D186:$AB186))</f>
        <v/>
      </c>
      <c r="BA186" s="15" t="str">
        <f t="shared" si="64"/>
        <v/>
      </c>
      <c r="BB186" s="2" t="str" cm="1">
        <f t="array" ref="BB186">IF(B186="","",SUMPRODUCT(($D$1:$AB$4=$BB$4)*$D186:$AB186))</f>
        <v/>
      </c>
      <c r="BC186" s="15" t="str">
        <f t="shared" si="65"/>
        <v/>
      </c>
      <c r="BD186" s="2" t="str" cm="1">
        <f t="array" ref="BD186">IF(B186="","",SUMPRODUCT(($D$1:$AB$4=$BD$4)*$D186:$AB186))</f>
        <v/>
      </c>
      <c r="BE186" s="15" t="str">
        <f t="shared" si="66"/>
        <v/>
      </c>
      <c r="BF186" s="2" t="str" cm="1">
        <f t="array" ref="BF186">IF(B186="","",SUMPRODUCT(($D$1:$AB$4=$BF$4)*$D186:$AB186))</f>
        <v/>
      </c>
      <c r="BG186" s="15" t="str">
        <f t="shared" si="67"/>
        <v/>
      </c>
      <c r="BH186" s="2" t="str" cm="1">
        <f t="array" ref="BH186">IF(B186="","",SUMPRODUCT(($D$1:$AB$4=$BH$4)*$D186:$AB186))</f>
        <v/>
      </c>
      <c r="BI186" s="15" t="str">
        <f t="shared" si="68"/>
        <v/>
      </c>
      <c r="BJ186" s="2" t="str" cm="1">
        <f t="array" ref="BJ186">IF(B186="","",SUMPRODUCT(($D$1:$AB$4=$BJ$4)*$D186:$AB186))</f>
        <v/>
      </c>
      <c r="BK186" s="15" t="str">
        <f t="shared" si="69"/>
        <v/>
      </c>
      <c r="BL186" s="2" t="str" cm="1">
        <f t="array" ref="BL186">IF(B186="","",SUMPRODUCT(($D$1:$AB$4=$BL$4)*$D186:$AB186))</f>
        <v/>
      </c>
      <c r="BM186" s="15" t="str">
        <f t="shared" si="70"/>
        <v/>
      </c>
      <c r="BN186" s="2" t="str" cm="1">
        <f t="array" ref="BN186">IF(B186="","",SUMPRODUCT(($D$1:$AB$4=$BN$4)*$D186:$AB186))</f>
        <v/>
      </c>
      <c r="BO186" s="15" t="str">
        <f t="shared" si="71"/>
        <v/>
      </c>
      <c r="BP186" s="2" t="str" cm="1">
        <f t="array" ref="BP186">IF(B186="","",SUMPRODUCT(($D$1:$AB$4=$BP$4)*$D186:$AB186))</f>
        <v/>
      </c>
      <c r="BQ186" s="15" t="str">
        <f t="shared" si="72"/>
        <v/>
      </c>
      <c r="BR186" s="2" t="str" cm="1">
        <f t="array" ref="BR186">IF(B186="","",SUMPRODUCT(($D$1:$AB$4=$BR$4)*$D186:$AB186))</f>
        <v/>
      </c>
      <c r="BS186" s="15" t="str">
        <f t="shared" si="73"/>
        <v/>
      </c>
      <c r="BT186" s="2" t="str" cm="1">
        <f t="array" ref="BT186">IF(B186="","",SUMPRODUCT(($D$1:$AB$4=$BT$4)*$D186:$AB186))</f>
        <v/>
      </c>
      <c r="BU186" s="15" t="str">
        <f t="shared" si="74"/>
        <v/>
      </c>
      <c r="BV186" s="2" t="str" cm="1">
        <f t="array" ref="BV186">IF(B186="","",SUMPRODUCT(($D$1:$AB$4=$BV$4)*$D186:$AB186))</f>
        <v/>
      </c>
      <c r="BW186" s="15" t="str">
        <f t="shared" si="75"/>
        <v/>
      </c>
      <c r="BX186" s="2" t="str" cm="1">
        <f t="array" ref="BX186">IF(B186="","",SUMPRODUCT(($D$1:$AB$4=$BX$4)*$D186:$AB186))</f>
        <v/>
      </c>
      <c r="BY186" s="15" t="str">
        <f t="shared" si="76"/>
        <v/>
      </c>
      <c r="BZ186" s="2" t="str" cm="1">
        <f t="array" ref="BZ186">IF(B186="","",SUMPRODUCT(($D$1:$AB$4=$BZ$4)*$D186:$AB186))</f>
        <v/>
      </c>
      <c r="CA186" s="15" t="str">
        <f t="shared" si="77"/>
        <v/>
      </c>
      <c r="CB186" s="2" t="str" cm="1">
        <f t="array" ref="CB186">IF(B186="","",SUMPRODUCT(($D$1:$AB$4=$CB$4)*$D186:$AB186))</f>
        <v/>
      </c>
      <c r="CC186" s="15" t="str">
        <f t="shared" si="78"/>
        <v/>
      </c>
      <c r="CD186" s="2" t="str" cm="1">
        <f t="array" ref="CD186">IF(B186="","",SUMPRODUCT(($D$1:$AB$4=$CD$4)*$D186:$AB186))</f>
        <v/>
      </c>
      <c r="CE186" s="15" t="str">
        <f t="shared" si="79"/>
        <v/>
      </c>
      <c r="CF186" s="2" t="str" cm="1">
        <f t="array" ref="CF186">IF(B186="","",SUMPRODUCT(($D$1:$AB$4=$CF$4)*$D186:$AB186))</f>
        <v/>
      </c>
      <c r="CG186" s="15" t="str">
        <f t="shared" si="80"/>
        <v/>
      </c>
      <c r="CH186" s="2" t="str" cm="1">
        <f t="array" ref="CH186">IF(B186="","",SUMPRODUCT(($D$1:$AB$4=$CH$4)*$D186:$AB186))</f>
        <v/>
      </c>
      <c r="CI186" s="15" t="str">
        <f t="shared" si="81"/>
        <v/>
      </c>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row>
    <row r="187" spans="1:127" s="3" customFormat="1" ht="15.75" thickBot="1">
      <c r="A187" s="7">
        <v>182</v>
      </c>
      <c r="B187" s="1"/>
      <c r="D187" s="99"/>
      <c r="E187" s="100"/>
      <c r="F187" s="100"/>
      <c r="G187" s="100"/>
      <c r="H187" s="100"/>
      <c r="I187" s="101"/>
      <c r="J187" s="104"/>
      <c r="K187" s="105"/>
      <c r="L187" s="105"/>
      <c r="M187" s="105"/>
      <c r="N187" s="105"/>
      <c r="O187" s="106"/>
      <c r="P187" s="109"/>
      <c r="Q187" s="110"/>
      <c r="R187" s="110"/>
      <c r="S187" s="110"/>
      <c r="T187" s="110"/>
      <c r="U187" s="111"/>
      <c r="V187" s="115"/>
      <c r="W187" s="116"/>
      <c r="X187" s="116"/>
      <c r="Y187" s="116"/>
      <c r="Z187" s="116"/>
      <c r="AA187" s="116"/>
      <c r="AB187" s="170"/>
      <c r="AC187" s="171" t="str">
        <f t="shared" si="55"/>
        <v/>
      </c>
      <c r="AD187" s="172" t="str">
        <f t="shared" si="56"/>
        <v/>
      </c>
      <c r="AE187" s="4"/>
      <c r="AF187" s="4"/>
      <c r="AG187" s="4"/>
      <c r="AH187" s="4"/>
      <c r="AI187" s="4"/>
      <c r="AJ187" s="4"/>
      <c r="AK187" s="4"/>
      <c r="AL187" s="2" t="str" cm="1">
        <f t="array" ref="AL187">IF(B187="","",SUMPRODUCT(($D$1:$AB$4=$AL$4)*D187:AB187))</f>
        <v/>
      </c>
      <c r="AM187" s="15" t="str">
        <f t="shared" si="57"/>
        <v/>
      </c>
      <c r="AN187" s="2" t="str" cm="1">
        <f t="array" ref="AN187">IF(B187="","",SUMPRODUCT(($D$1:$AB$4=$AN$4)*D187:AB187))</f>
        <v/>
      </c>
      <c r="AO187" s="15" t="str">
        <f t="shared" si="58"/>
        <v/>
      </c>
      <c r="AP187" s="2" t="str" cm="1">
        <f t="array" ref="AP187">IF(B187="","",SUMPRODUCT(($D$1:$AB$4=$AP$4)*D187:AB187))</f>
        <v/>
      </c>
      <c r="AQ187" s="15" t="str">
        <f t="shared" si="59"/>
        <v/>
      </c>
      <c r="AR187" s="2" t="str" cm="1">
        <f t="array" ref="AR187">IF(B187="","",SUMPRODUCT(($D$1:$AB$4=$AR$4)*D187:AB187))</f>
        <v/>
      </c>
      <c r="AS187" s="15" t="str">
        <f t="shared" si="60"/>
        <v/>
      </c>
      <c r="AT187" s="2" t="str" cm="1">
        <f t="array" ref="AT187">IF(B187="","",SUMPRODUCT(($D$1:$AB$4=$AT$4)*$D187:$AB187))</f>
        <v/>
      </c>
      <c r="AU187" s="15" t="str">
        <f t="shared" si="61"/>
        <v/>
      </c>
      <c r="AV187" s="2" t="str" cm="1">
        <f t="array" ref="AV187">IF(B187="","",SUMPRODUCT(($D$1:$AB$4=$AV$4)*$D187:$AB187))</f>
        <v/>
      </c>
      <c r="AW187" s="15" t="str">
        <f t="shared" si="62"/>
        <v/>
      </c>
      <c r="AX187" s="2" t="str" cm="1">
        <f t="array" ref="AX187">IF(B187="","",SUMPRODUCT(($D$1:$AB$4=$AX$4)*$D187:$AB187))</f>
        <v/>
      </c>
      <c r="AY187" s="15" t="str">
        <f t="shared" si="63"/>
        <v/>
      </c>
      <c r="AZ187" s="2" t="str" cm="1">
        <f t="array" ref="AZ187">IF(B187="","",SUMPRODUCT(($D$1:$AB$4=$AZ$4)*$D187:$AB187))</f>
        <v/>
      </c>
      <c r="BA187" s="15" t="str">
        <f t="shared" si="64"/>
        <v/>
      </c>
      <c r="BB187" s="2" t="str" cm="1">
        <f t="array" ref="BB187">IF(B187="","",SUMPRODUCT(($D$1:$AB$4=$BB$4)*$D187:$AB187))</f>
        <v/>
      </c>
      <c r="BC187" s="15" t="str">
        <f t="shared" si="65"/>
        <v/>
      </c>
      <c r="BD187" s="2" t="str" cm="1">
        <f t="array" ref="BD187">IF(B187="","",SUMPRODUCT(($D$1:$AB$4=$BD$4)*$D187:$AB187))</f>
        <v/>
      </c>
      <c r="BE187" s="15" t="str">
        <f t="shared" si="66"/>
        <v/>
      </c>
      <c r="BF187" s="2" t="str" cm="1">
        <f t="array" ref="BF187">IF(B187="","",SUMPRODUCT(($D$1:$AB$4=$BF$4)*$D187:$AB187))</f>
        <v/>
      </c>
      <c r="BG187" s="15" t="str">
        <f t="shared" si="67"/>
        <v/>
      </c>
      <c r="BH187" s="2" t="str" cm="1">
        <f t="array" ref="BH187">IF(B187="","",SUMPRODUCT(($D$1:$AB$4=$BH$4)*$D187:$AB187))</f>
        <v/>
      </c>
      <c r="BI187" s="15" t="str">
        <f t="shared" si="68"/>
        <v/>
      </c>
      <c r="BJ187" s="2" t="str" cm="1">
        <f t="array" ref="BJ187">IF(B187="","",SUMPRODUCT(($D$1:$AB$4=$BJ$4)*$D187:$AB187))</f>
        <v/>
      </c>
      <c r="BK187" s="15" t="str">
        <f t="shared" si="69"/>
        <v/>
      </c>
      <c r="BL187" s="2" t="str" cm="1">
        <f t="array" ref="BL187">IF(B187="","",SUMPRODUCT(($D$1:$AB$4=$BL$4)*$D187:$AB187))</f>
        <v/>
      </c>
      <c r="BM187" s="15" t="str">
        <f t="shared" si="70"/>
        <v/>
      </c>
      <c r="BN187" s="2" t="str" cm="1">
        <f t="array" ref="BN187">IF(B187="","",SUMPRODUCT(($D$1:$AB$4=$BN$4)*$D187:$AB187))</f>
        <v/>
      </c>
      <c r="BO187" s="15" t="str">
        <f t="shared" si="71"/>
        <v/>
      </c>
      <c r="BP187" s="2" t="str" cm="1">
        <f t="array" ref="BP187">IF(B187="","",SUMPRODUCT(($D$1:$AB$4=$BP$4)*$D187:$AB187))</f>
        <v/>
      </c>
      <c r="BQ187" s="15" t="str">
        <f t="shared" si="72"/>
        <v/>
      </c>
      <c r="BR187" s="2" t="str" cm="1">
        <f t="array" ref="BR187">IF(B187="","",SUMPRODUCT(($D$1:$AB$4=$BR$4)*$D187:$AB187))</f>
        <v/>
      </c>
      <c r="BS187" s="15" t="str">
        <f t="shared" si="73"/>
        <v/>
      </c>
      <c r="BT187" s="2" t="str" cm="1">
        <f t="array" ref="BT187">IF(B187="","",SUMPRODUCT(($D$1:$AB$4=$BT$4)*$D187:$AB187))</f>
        <v/>
      </c>
      <c r="BU187" s="15" t="str">
        <f t="shared" si="74"/>
        <v/>
      </c>
      <c r="BV187" s="2" t="str" cm="1">
        <f t="array" ref="BV187">IF(B187="","",SUMPRODUCT(($D$1:$AB$4=$BV$4)*$D187:$AB187))</f>
        <v/>
      </c>
      <c r="BW187" s="15" t="str">
        <f t="shared" si="75"/>
        <v/>
      </c>
      <c r="BX187" s="2" t="str" cm="1">
        <f t="array" ref="BX187">IF(B187="","",SUMPRODUCT(($D$1:$AB$4=$BX$4)*$D187:$AB187))</f>
        <v/>
      </c>
      <c r="BY187" s="15" t="str">
        <f t="shared" si="76"/>
        <v/>
      </c>
      <c r="BZ187" s="2" t="str" cm="1">
        <f t="array" ref="BZ187">IF(B187="","",SUMPRODUCT(($D$1:$AB$4=$BZ$4)*$D187:$AB187))</f>
        <v/>
      </c>
      <c r="CA187" s="15" t="str">
        <f t="shared" si="77"/>
        <v/>
      </c>
      <c r="CB187" s="2" t="str" cm="1">
        <f t="array" ref="CB187">IF(B187="","",SUMPRODUCT(($D$1:$AB$4=$CB$4)*$D187:$AB187))</f>
        <v/>
      </c>
      <c r="CC187" s="15" t="str">
        <f t="shared" si="78"/>
        <v/>
      </c>
      <c r="CD187" s="2" t="str" cm="1">
        <f t="array" ref="CD187">IF(B187="","",SUMPRODUCT(($D$1:$AB$4=$CD$4)*$D187:$AB187))</f>
        <v/>
      </c>
      <c r="CE187" s="15" t="str">
        <f t="shared" si="79"/>
        <v/>
      </c>
      <c r="CF187" s="2" t="str" cm="1">
        <f t="array" ref="CF187">IF(B187="","",SUMPRODUCT(($D$1:$AB$4=$CF$4)*$D187:$AB187))</f>
        <v/>
      </c>
      <c r="CG187" s="15" t="str">
        <f t="shared" si="80"/>
        <v/>
      </c>
      <c r="CH187" s="2" t="str" cm="1">
        <f t="array" ref="CH187">IF(B187="","",SUMPRODUCT(($D$1:$AB$4=$CH$4)*$D187:$AB187))</f>
        <v/>
      </c>
      <c r="CI187" s="15" t="str">
        <f t="shared" si="81"/>
        <v/>
      </c>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row>
    <row r="188" spans="1:127" s="3" customFormat="1" ht="15.75" thickBot="1">
      <c r="A188" s="7">
        <v>183</v>
      </c>
      <c r="B188" s="1"/>
      <c r="D188" s="99"/>
      <c r="E188" s="100"/>
      <c r="F188" s="100"/>
      <c r="G188" s="100"/>
      <c r="H188" s="100"/>
      <c r="I188" s="101"/>
      <c r="J188" s="104"/>
      <c r="K188" s="105"/>
      <c r="L188" s="105"/>
      <c r="M188" s="105"/>
      <c r="N188" s="105"/>
      <c r="O188" s="106"/>
      <c r="P188" s="109"/>
      <c r="Q188" s="110"/>
      <c r="R188" s="110"/>
      <c r="S188" s="110"/>
      <c r="T188" s="110"/>
      <c r="U188" s="111"/>
      <c r="V188" s="115"/>
      <c r="W188" s="116"/>
      <c r="X188" s="116"/>
      <c r="Y188" s="116"/>
      <c r="Z188" s="116"/>
      <c r="AA188" s="116"/>
      <c r="AB188" s="170"/>
      <c r="AC188" s="171" t="str">
        <f t="shared" si="55"/>
        <v/>
      </c>
      <c r="AD188" s="172" t="str">
        <f t="shared" si="56"/>
        <v/>
      </c>
      <c r="AE188" s="4"/>
      <c r="AF188" s="4"/>
      <c r="AG188" s="4"/>
      <c r="AH188" s="4"/>
      <c r="AI188" s="4"/>
      <c r="AJ188" s="4"/>
      <c r="AK188" s="4"/>
      <c r="AL188" s="2" t="str" cm="1">
        <f t="array" ref="AL188">IF(B188="","",SUMPRODUCT(($D$1:$AB$4=$AL$4)*D188:AB188))</f>
        <v/>
      </c>
      <c r="AM188" s="15" t="str">
        <f t="shared" si="57"/>
        <v/>
      </c>
      <c r="AN188" s="2" t="str" cm="1">
        <f t="array" ref="AN188">IF(B188="","",SUMPRODUCT(($D$1:$AB$4=$AN$4)*D188:AB188))</f>
        <v/>
      </c>
      <c r="AO188" s="15" t="str">
        <f t="shared" si="58"/>
        <v/>
      </c>
      <c r="AP188" s="2" t="str" cm="1">
        <f t="array" ref="AP188">IF(B188="","",SUMPRODUCT(($D$1:$AB$4=$AP$4)*D188:AB188))</f>
        <v/>
      </c>
      <c r="AQ188" s="15" t="str">
        <f t="shared" si="59"/>
        <v/>
      </c>
      <c r="AR188" s="2" t="str" cm="1">
        <f t="array" ref="AR188">IF(B188="","",SUMPRODUCT(($D$1:$AB$4=$AR$4)*D188:AB188))</f>
        <v/>
      </c>
      <c r="AS188" s="15" t="str">
        <f t="shared" si="60"/>
        <v/>
      </c>
      <c r="AT188" s="2" t="str" cm="1">
        <f t="array" ref="AT188">IF(B188="","",SUMPRODUCT(($D$1:$AB$4=$AT$4)*$D188:$AB188))</f>
        <v/>
      </c>
      <c r="AU188" s="15" t="str">
        <f t="shared" si="61"/>
        <v/>
      </c>
      <c r="AV188" s="2" t="str" cm="1">
        <f t="array" ref="AV188">IF(B188="","",SUMPRODUCT(($D$1:$AB$4=$AV$4)*$D188:$AB188))</f>
        <v/>
      </c>
      <c r="AW188" s="15" t="str">
        <f t="shared" si="62"/>
        <v/>
      </c>
      <c r="AX188" s="2" t="str" cm="1">
        <f t="array" ref="AX188">IF(B188="","",SUMPRODUCT(($D$1:$AB$4=$AX$4)*$D188:$AB188))</f>
        <v/>
      </c>
      <c r="AY188" s="15" t="str">
        <f t="shared" si="63"/>
        <v/>
      </c>
      <c r="AZ188" s="2" t="str" cm="1">
        <f t="array" ref="AZ188">IF(B188="","",SUMPRODUCT(($D$1:$AB$4=$AZ$4)*$D188:$AB188))</f>
        <v/>
      </c>
      <c r="BA188" s="15" t="str">
        <f t="shared" si="64"/>
        <v/>
      </c>
      <c r="BB188" s="2" t="str" cm="1">
        <f t="array" ref="BB188">IF(B188="","",SUMPRODUCT(($D$1:$AB$4=$BB$4)*$D188:$AB188))</f>
        <v/>
      </c>
      <c r="BC188" s="15" t="str">
        <f t="shared" si="65"/>
        <v/>
      </c>
      <c r="BD188" s="2" t="str" cm="1">
        <f t="array" ref="BD188">IF(B188="","",SUMPRODUCT(($D$1:$AB$4=$BD$4)*$D188:$AB188))</f>
        <v/>
      </c>
      <c r="BE188" s="15" t="str">
        <f t="shared" si="66"/>
        <v/>
      </c>
      <c r="BF188" s="2" t="str" cm="1">
        <f t="array" ref="BF188">IF(B188="","",SUMPRODUCT(($D$1:$AB$4=$BF$4)*$D188:$AB188))</f>
        <v/>
      </c>
      <c r="BG188" s="15" t="str">
        <f t="shared" si="67"/>
        <v/>
      </c>
      <c r="BH188" s="2" t="str" cm="1">
        <f t="array" ref="BH188">IF(B188="","",SUMPRODUCT(($D$1:$AB$4=$BH$4)*$D188:$AB188))</f>
        <v/>
      </c>
      <c r="BI188" s="15" t="str">
        <f t="shared" si="68"/>
        <v/>
      </c>
      <c r="BJ188" s="2" t="str" cm="1">
        <f t="array" ref="BJ188">IF(B188="","",SUMPRODUCT(($D$1:$AB$4=$BJ$4)*$D188:$AB188))</f>
        <v/>
      </c>
      <c r="BK188" s="15" t="str">
        <f t="shared" si="69"/>
        <v/>
      </c>
      <c r="BL188" s="2" t="str" cm="1">
        <f t="array" ref="BL188">IF(B188="","",SUMPRODUCT(($D$1:$AB$4=$BL$4)*$D188:$AB188))</f>
        <v/>
      </c>
      <c r="BM188" s="15" t="str">
        <f t="shared" si="70"/>
        <v/>
      </c>
      <c r="BN188" s="2" t="str" cm="1">
        <f t="array" ref="BN188">IF(B188="","",SUMPRODUCT(($D$1:$AB$4=$BN$4)*$D188:$AB188))</f>
        <v/>
      </c>
      <c r="BO188" s="15" t="str">
        <f t="shared" si="71"/>
        <v/>
      </c>
      <c r="BP188" s="2" t="str" cm="1">
        <f t="array" ref="BP188">IF(B188="","",SUMPRODUCT(($D$1:$AB$4=$BP$4)*$D188:$AB188))</f>
        <v/>
      </c>
      <c r="BQ188" s="15" t="str">
        <f t="shared" si="72"/>
        <v/>
      </c>
      <c r="BR188" s="2" t="str" cm="1">
        <f t="array" ref="BR188">IF(B188="","",SUMPRODUCT(($D$1:$AB$4=$BR$4)*$D188:$AB188))</f>
        <v/>
      </c>
      <c r="BS188" s="15" t="str">
        <f t="shared" si="73"/>
        <v/>
      </c>
      <c r="BT188" s="2" t="str" cm="1">
        <f t="array" ref="BT188">IF(B188="","",SUMPRODUCT(($D$1:$AB$4=$BT$4)*$D188:$AB188))</f>
        <v/>
      </c>
      <c r="BU188" s="15" t="str">
        <f t="shared" si="74"/>
        <v/>
      </c>
      <c r="BV188" s="2" t="str" cm="1">
        <f t="array" ref="BV188">IF(B188="","",SUMPRODUCT(($D$1:$AB$4=$BV$4)*$D188:$AB188))</f>
        <v/>
      </c>
      <c r="BW188" s="15" t="str">
        <f t="shared" si="75"/>
        <v/>
      </c>
      <c r="BX188" s="2" t="str" cm="1">
        <f t="array" ref="BX188">IF(B188="","",SUMPRODUCT(($D$1:$AB$4=$BX$4)*$D188:$AB188))</f>
        <v/>
      </c>
      <c r="BY188" s="15" t="str">
        <f t="shared" si="76"/>
        <v/>
      </c>
      <c r="BZ188" s="2" t="str" cm="1">
        <f t="array" ref="BZ188">IF(B188="","",SUMPRODUCT(($D$1:$AB$4=$BZ$4)*$D188:$AB188))</f>
        <v/>
      </c>
      <c r="CA188" s="15" t="str">
        <f t="shared" si="77"/>
        <v/>
      </c>
      <c r="CB188" s="2" t="str" cm="1">
        <f t="array" ref="CB188">IF(B188="","",SUMPRODUCT(($D$1:$AB$4=$CB$4)*$D188:$AB188))</f>
        <v/>
      </c>
      <c r="CC188" s="15" t="str">
        <f t="shared" si="78"/>
        <v/>
      </c>
      <c r="CD188" s="2" t="str" cm="1">
        <f t="array" ref="CD188">IF(B188="","",SUMPRODUCT(($D$1:$AB$4=$CD$4)*$D188:$AB188))</f>
        <v/>
      </c>
      <c r="CE188" s="15" t="str">
        <f t="shared" si="79"/>
        <v/>
      </c>
      <c r="CF188" s="2" t="str" cm="1">
        <f t="array" ref="CF188">IF(B188="","",SUMPRODUCT(($D$1:$AB$4=$CF$4)*$D188:$AB188))</f>
        <v/>
      </c>
      <c r="CG188" s="15" t="str">
        <f t="shared" si="80"/>
        <v/>
      </c>
      <c r="CH188" s="2" t="str" cm="1">
        <f t="array" ref="CH188">IF(B188="","",SUMPRODUCT(($D$1:$AB$4=$CH$4)*$D188:$AB188))</f>
        <v/>
      </c>
      <c r="CI188" s="15" t="str">
        <f t="shared" si="81"/>
        <v/>
      </c>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row>
    <row r="189" spans="1:127" s="3" customFormat="1" ht="15.75" thickBot="1">
      <c r="A189" s="7">
        <v>184</v>
      </c>
      <c r="B189" s="1"/>
      <c r="D189" s="99"/>
      <c r="E189" s="100"/>
      <c r="F189" s="100"/>
      <c r="G189" s="100"/>
      <c r="H189" s="100"/>
      <c r="I189" s="101"/>
      <c r="J189" s="104"/>
      <c r="K189" s="105"/>
      <c r="L189" s="105"/>
      <c r="M189" s="105"/>
      <c r="N189" s="105"/>
      <c r="O189" s="106"/>
      <c r="P189" s="109"/>
      <c r="Q189" s="110"/>
      <c r="R189" s="110"/>
      <c r="S189" s="110"/>
      <c r="T189" s="110"/>
      <c r="U189" s="111"/>
      <c r="V189" s="115"/>
      <c r="W189" s="116"/>
      <c r="X189" s="116"/>
      <c r="Y189" s="116"/>
      <c r="Z189" s="116"/>
      <c r="AA189" s="116"/>
      <c r="AB189" s="170"/>
      <c r="AC189" s="171" t="str">
        <f t="shared" si="55"/>
        <v/>
      </c>
      <c r="AD189" s="172" t="str">
        <f t="shared" si="56"/>
        <v/>
      </c>
      <c r="AE189" s="4"/>
      <c r="AF189" s="4"/>
      <c r="AG189" s="4"/>
      <c r="AH189" s="4"/>
      <c r="AI189" s="4"/>
      <c r="AJ189" s="4"/>
      <c r="AK189" s="4"/>
      <c r="AL189" s="2" t="str" cm="1">
        <f t="array" ref="AL189">IF(B189="","",SUMPRODUCT(($D$1:$AB$4=$AL$4)*D189:AB189))</f>
        <v/>
      </c>
      <c r="AM189" s="15" t="str">
        <f t="shared" si="57"/>
        <v/>
      </c>
      <c r="AN189" s="2" t="str" cm="1">
        <f t="array" ref="AN189">IF(B189="","",SUMPRODUCT(($D$1:$AB$4=$AN$4)*D189:AB189))</f>
        <v/>
      </c>
      <c r="AO189" s="15" t="str">
        <f t="shared" si="58"/>
        <v/>
      </c>
      <c r="AP189" s="2" t="str" cm="1">
        <f t="array" ref="AP189">IF(B189="","",SUMPRODUCT(($D$1:$AB$4=$AP$4)*D189:AB189))</f>
        <v/>
      </c>
      <c r="AQ189" s="15" t="str">
        <f t="shared" si="59"/>
        <v/>
      </c>
      <c r="AR189" s="2" t="str" cm="1">
        <f t="array" ref="AR189">IF(B189="","",SUMPRODUCT(($D$1:$AB$4=$AR$4)*D189:AB189))</f>
        <v/>
      </c>
      <c r="AS189" s="15" t="str">
        <f t="shared" si="60"/>
        <v/>
      </c>
      <c r="AT189" s="2" t="str" cm="1">
        <f t="array" ref="AT189">IF(B189="","",SUMPRODUCT(($D$1:$AB$4=$AT$4)*$D189:$AB189))</f>
        <v/>
      </c>
      <c r="AU189" s="15" t="str">
        <f t="shared" si="61"/>
        <v/>
      </c>
      <c r="AV189" s="2" t="str" cm="1">
        <f t="array" ref="AV189">IF(B189="","",SUMPRODUCT(($D$1:$AB$4=$AV$4)*$D189:$AB189))</f>
        <v/>
      </c>
      <c r="AW189" s="15" t="str">
        <f t="shared" si="62"/>
        <v/>
      </c>
      <c r="AX189" s="2" t="str" cm="1">
        <f t="array" ref="AX189">IF(B189="","",SUMPRODUCT(($D$1:$AB$4=$AX$4)*$D189:$AB189))</f>
        <v/>
      </c>
      <c r="AY189" s="15" t="str">
        <f t="shared" si="63"/>
        <v/>
      </c>
      <c r="AZ189" s="2" t="str" cm="1">
        <f t="array" ref="AZ189">IF(B189="","",SUMPRODUCT(($D$1:$AB$4=$AZ$4)*$D189:$AB189))</f>
        <v/>
      </c>
      <c r="BA189" s="15" t="str">
        <f t="shared" si="64"/>
        <v/>
      </c>
      <c r="BB189" s="2" t="str" cm="1">
        <f t="array" ref="BB189">IF(B189="","",SUMPRODUCT(($D$1:$AB$4=$BB$4)*$D189:$AB189))</f>
        <v/>
      </c>
      <c r="BC189" s="15" t="str">
        <f t="shared" si="65"/>
        <v/>
      </c>
      <c r="BD189" s="2" t="str" cm="1">
        <f t="array" ref="BD189">IF(B189="","",SUMPRODUCT(($D$1:$AB$4=$BD$4)*$D189:$AB189))</f>
        <v/>
      </c>
      <c r="BE189" s="15" t="str">
        <f t="shared" si="66"/>
        <v/>
      </c>
      <c r="BF189" s="2" t="str" cm="1">
        <f t="array" ref="BF189">IF(B189="","",SUMPRODUCT(($D$1:$AB$4=$BF$4)*$D189:$AB189))</f>
        <v/>
      </c>
      <c r="BG189" s="15" t="str">
        <f t="shared" si="67"/>
        <v/>
      </c>
      <c r="BH189" s="2" t="str" cm="1">
        <f t="array" ref="BH189">IF(B189="","",SUMPRODUCT(($D$1:$AB$4=$BH$4)*$D189:$AB189))</f>
        <v/>
      </c>
      <c r="BI189" s="15" t="str">
        <f t="shared" si="68"/>
        <v/>
      </c>
      <c r="BJ189" s="2" t="str" cm="1">
        <f t="array" ref="BJ189">IF(B189="","",SUMPRODUCT(($D$1:$AB$4=$BJ$4)*$D189:$AB189))</f>
        <v/>
      </c>
      <c r="BK189" s="15" t="str">
        <f t="shared" si="69"/>
        <v/>
      </c>
      <c r="BL189" s="2" t="str" cm="1">
        <f t="array" ref="BL189">IF(B189="","",SUMPRODUCT(($D$1:$AB$4=$BL$4)*$D189:$AB189))</f>
        <v/>
      </c>
      <c r="BM189" s="15" t="str">
        <f t="shared" si="70"/>
        <v/>
      </c>
      <c r="BN189" s="2" t="str" cm="1">
        <f t="array" ref="BN189">IF(B189="","",SUMPRODUCT(($D$1:$AB$4=$BN$4)*$D189:$AB189))</f>
        <v/>
      </c>
      <c r="BO189" s="15" t="str">
        <f t="shared" si="71"/>
        <v/>
      </c>
      <c r="BP189" s="2" t="str" cm="1">
        <f t="array" ref="BP189">IF(B189="","",SUMPRODUCT(($D$1:$AB$4=$BP$4)*$D189:$AB189))</f>
        <v/>
      </c>
      <c r="BQ189" s="15" t="str">
        <f t="shared" si="72"/>
        <v/>
      </c>
      <c r="BR189" s="2" t="str" cm="1">
        <f t="array" ref="BR189">IF(B189="","",SUMPRODUCT(($D$1:$AB$4=$BR$4)*$D189:$AB189))</f>
        <v/>
      </c>
      <c r="BS189" s="15" t="str">
        <f t="shared" si="73"/>
        <v/>
      </c>
      <c r="BT189" s="2" t="str" cm="1">
        <f t="array" ref="BT189">IF(B189="","",SUMPRODUCT(($D$1:$AB$4=$BT$4)*$D189:$AB189))</f>
        <v/>
      </c>
      <c r="BU189" s="15" t="str">
        <f t="shared" si="74"/>
        <v/>
      </c>
      <c r="BV189" s="2" t="str" cm="1">
        <f t="array" ref="BV189">IF(B189="","",SUMPRODUCT(($D$1:$AB$4=$BV$4)*$D189:$AB189))</f>
        <v/>
      </c>
      <c r="BW189" s="15" t="str">
        <f t="shared" si="75"/>
        <v/>
      </c>
      <c r="BX189" s="2" t="str" cm="1">
        <f t="array" ref="BX189">IF(B189="","",SUMPRODUCT(($D$1:$AB$4=$BX$4)*$D189:$AB189))</f>
        <v/>
      </c>
      <c r="BY189" s="15" t="str">
        <f t="shared" si="76"/>
        <v/>
      </c>
      <c r="BZ189" s="2" t="str" cm="1">
        <f t="array" ref="BZ189">IF(B189="","",SUMPRODUCT(($D$1:$AB$4=$BZ$4)*$D189:$AB189))</f>
        <v/>
      </c>
      <c r="CA189" s="15" t="str">
        <f t="shared" si="77"/>
        <v/>
      </c>
      <c r="CB189" s="2" t="str" cm="1">
        <f t="array" ref="CB189">IF(B189="","",SUMPRODUCT(($D$1:$AB$4=$CB$4)*$D189:$AB189))</f>
        <v/>
      </c>
      <c r="CC189" s="15" t="str">
        <f t="shared" si="78"/>
        <v/>
      </c>
      <c r="CD189" s="2" t="str" cm="1">
        <f t="array" ref="CD189">IF(B189="","",SUMPRODUCT(($D$1:$AB$4=$CD$4)*$D189:$AB189))</f>
        <v/>
      </c>
      <c r="CE189" s="15" t="str">
        <f t="shared" si="79"/>
        <v/>
      </c>
      <c r="CF189" s="2" t="str" cm="1">
        <f t="array" ref="CF189">IF(B189="","",SUMPRODUCT(($D$1:$AB$4=$CF$4)*$D189:$AB189))</f>
        <v/>
      </c>
      <c r="CG189" s="15" t="str">
        <f t="shared" si="80"/>
        <v/>
      </c>
      <c r="CH189" s="2" t="str" cm="1">
        <f t="array" ref="CH189">IF(B189="","",SUMPRODUCT(($D$1:$AB$4=$CH$4)*$D189:$AB189))</f>
        <v/>
      </c>
      <c r="CI189" s="15" t="str">
        <f t="shared" si="81"/>
        <v/>
      </c>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row>
    <row r="190" spans="1:127" s="3" customFormat="1" ht="15.75" thickBot="1">
      <c r="A190" s="7">
        <v>185</v>
      </c>
      <c r="B190" s="1"/>
      <c r="D190" s="99"/>
      <c r="E190" s="100"/>
      <c r="F190" s="100"/>
      <c r="G190" s="100"/>
      <c r="H190" s="100"/>
      <c r="I190" s="101"/>
      <c r="J190" s="104"/>
      <c r="K190" s="105"/>
      <c r="L190" s="105"/>
      <c r="M190" s="105"/>
      <c r="N190" s="105"/>
      <c r="O190" s="106"/>
      <c r="P190" s="109"/>
      <c r="Q190" s="110"/>
      <c r="R190" s="110"/>
      <c r="S190" s="110"/>
      <c r="T190" s="110"/>
      <c r="U190" s="111"/>
      <c r="V190" s="115"/>
      <c r="W190" s="116"/>
      <c r="X190" s="116"/>
      <c r="Y190" s="116"/>
      <c r="Z190" s="116"/>
      <c r="AA190" s="116"/>
      <c r="AB190" s="170"/>
      <c r="AC190" s="171" t="str">
        <f t="shared" ref="AC190:AC205" si="82">IF(B190="","",SUM(D190:AB190))</f>
        <v/>
      </c>
      <c r="AD190" s="172" t="str">
        <f t="shared" ref="AD190:AD205" si="83">IF(AC190="","",SUM(D190:AB190)/$AE$3)</f>
        <v/>
      </c>
      <c r="AE190" s="4"/>
      <c r="AF190" s="4"/>
      <c r="AG190" s="4"/>
      <c r="AH190" s="4"/>
      <c r="AI190" s="4"/>
      <c r="AJ190" s="4"/>
      <c r="AK190" s="4"/>
      <c r="AL190" s="2" t="str" cm="1">
        <f t="array" ref="AL190">IF(B190="","",SUMPRODUCT(($D$1:$AB$4=$AL$4)*D190:AB190))</f>
        <v/>
      </c>
      <c r="AM190" s="15" t="str">
        <f t="shared" si="57"/>
        <v/>
      </c>
      <c r="AN190" s="2" t="str" cm="1">
        <f t="array" ref="AN190">IF(B190="","",SUMPRODUCT(($D$1:$AB$4=$AN$4)*D190:AB190))</f>
        <v/>
      </c>
      <c r="AO190" s="15" t="str">
        <f t="shared" si="58"/>
        <v/>
      </c>
      <c r="AP190" s="2" t="str" cm="1">
        <f t="array" ref="AP190">IF(B190="","",SUMPRODUCT(($D$1:$AB$4=$AP$4)*D190:AB190))</f>
        <v/>
      </c>
      <c r="AQ190" s="15" t="str">
        <f t="shared" si="59"/>
        <v/>
      </c>
      <c r="AR190" s="2" t="str" cm="1">
        <f t="array" ref="AR190">IF(B190="","",SUMPRODUCT(($D$1:$AB$4=$AR$4)*D190:AB190))</f>
        <v/>
      </c>
      <c r="AS190" s="15" t="str">
        <f t="shared" si="60"/>
        <v/>
      </c>
      <c r="AT190" s="2" t="str" cm="1">
        <f t="array" ref="AT190">IF(B190="","",SUMPRODUCT(($D$1:$AB$4=$AT$4)*$D190:$AB190))</f>
        <v/>
      </c>
      <c r="AU190" s="15" t="str">
        <f t="shared" si="61"/>
        <v/>
      </c>
      <c r="AV190" s="2" t="str" cm="1">
        <f t="array" ref="AV190">IF(B190="","",SUMPRODUCT(($D$1:$AB$4=$AV$4)*$D190:$AB190))</f>
        <v/>
      </c>
      <c r="AW190" s="15" t="str">
        <f t="shared" si="62"/>
        <v/>
      </c>
      <c r="AX190" s="2" t="str" cm="1">
        <f t="array" ref="AX190">IF(B190="","",SUMPRODUCT(($D$1:$AB$4=$AX$4)*$D190:$AB190))</f>
        <v/>
      </c>
      <c r="AY190" s="15" t="str">
        <f t="shared" si="63"/>
        <v/>
      </c>
      <c r="AZ190" s="2" t="str" cm="1">
        <f t="array" ref="AZ190">IF(B190="","",SUMPRODUCT(($D$1:$AB$4=$AZ$4)*$D190:$AB190))</f>
        <v/>
      </c>
      <c r="BA190" s="15" t="str">
        <f t="shared" si="64"/>
        <v/>
      </c>
      <c r="BB190" s="2" t="str" cm="1">
        <f t="array" ref="BB190">IF(B190="","",SUMPRODUCT(($D$1:$AB$4=$BB$4)*$D190:$AB190))</f>
        <v/>
      </c>
      <c r="BC190" s="15" t="str">
        <f t="shared" si="65"/>
        <v/>
      </c>
      <c r="BD190" s="2" t="str" cm="1">
        <f t="array" ref="BD190">IF(B190="","",SUMPRODUCT(($D$1:$AB$4=$BD$4)*$D190:$AB190))</f>
        <v/>
      </c>
      <c r="BE190" s="15" t="str">
        <f t="shared" si="66"/>
        <v/>
      </c>
      <c r="BF190" s="2" t="str" cm="1">
        <f t="array" ref="BF190">IF(B190="","",SUMPRODUCT(($D$1:$AB$4=$BF$4)*$D190:$AB190))</f>
        <v/>
      </c>
      <c r="BG190" s="15" t="str">
        <f t="shared" si="67"/>
        <v/>
      </c>
      <c r="BH190" s="2" t="str" cm="1">
        <f t="array" ref="BH190">IF(B190="","",SUMPRODUCT(($D$1:$AB$4=$BH$4)*$D190:$AB190))</f>
        <v/>
      </c>
      <c r="BI190" s="15" t="str">
        <f t="shared" si="68"/>
        <v/>
      </c>
      <c r="BJ190" s="2" t="str" cm="1">
        <f t="array" ref="BJ190">IF(B190="","",SUMPRODUCT(($D$1:$AB$4=$BJ$4)*$D190:$AB190))</f>
        <v/>
      </c>
      <c r="BK190" s="15" t="str">
        <f t="shared" si="69"/>
        <v/>
      </c>
      <c r="BL190" s="2" t="str" cm="1">
        <f t="array" ref="BL190">IF(B190="","",SUMPRODUCT(($D$1:$AB$4=$BL$4)*$D190:$AB190))</f>
        <v/>
      </c>
      <c r="BM190" s="15" t="str">
        <f t="shared" si="70"/>
        <v/>
      </c>
      <c r="BN190" s="2" t="str" cm="1">
        <f t="array" ref="BN190">IF(B190="","",SUMPRODUCT(($D$1:$AB$4=$BN$4)*$D190:$AB190))</f>
        <v/>
      </c>
      <c r="BO190" s="15" t="str">
        <f t="shared" si="71"/>
        <v/>
      </c>
      <c r="BP190" s="2" t="str" cm="1">
        <f t="array" ref="BP190">IF(B190="","",SUMPRODUCT(($D$1:$AB$4=$BP$4)*$D190:$AB190))</f>
        <v/>
      </c>
      <c r="BQ190" s="15" t="str">
        <f t="shared" si="72"/>
        <v/>
      </c>
      <c r="BR190" s="2" t="str" cm="1">
        <f t="array" ref="BR190">IF(B190="","",SUMPRODUCT(($D$1:$AB$4=$BR$4)*$D190:$AB190))</f>
        <v/>
      </c>
      <c r="BS190" s="15" t="str">
        <f t="shared" si="73"/>
        <v/>
      </c>
      <c r="BT190" s="2" t="str" cm="1">
        <f t="array" ref="BT190">IF(B190="","",SUMPRODUCT(($D$1:$AB$4=$BT$4)*$D190:$AB190))</f>
        <v/>
      </c>
      <c r="BU190" s="15" t="str">
        <f t="shared" si="74"/>
        <v/>
      </c>
      <c r="BV190" s="2" t="str" cm="1">
        <f t="array" ref="BV190">IF(B190="","",SUMPRODUCT(($D$1:$AB$4=$BV$4)*$D190:$AB190))</f>
        <v/>
      </c>
      <c r="BW190" s="15" t="str">
        <f t="shared" si="75"/>
        <v/>
      </c>
      <c r="BX190" s="2" t="str" cm="1">
        <f t="array" ref="BX190">IF(B190="","",SUMPRODUCT(($D$1:$AB$4=$BX$4)*$D190:$AB190))</f>
        <v/>
      </c>
      <c r="BY190" s="15" t="str">
        <f t="shared" si="76"/>
        <v/>
      </c>
      <c r="BZ190" s="2" t="str" cm="1">
        <f t="array" ref="BZ190">IF(B190="","",SUMPRODUCT(($D$1:$AB$4=$BZ$4)*$D190:$AB190))</f>
        <v/>
      </c>
      <c r="CA190" s="15" t="str">
        <f t="shared" si="77"/>
        <v/>
      </c>
      <c r="CB190" s="2" t="str" cm="1">
        <f t="array" ref="CB190">IF(B190="","",SUMPRODUCT(($D$1:$AB$4=$CB$4)*$D190:$AB190))</f>
        <v/>
      </c>
      <c r="CC190" s="15" t="str">
        <f t="shared" si="78"/>
        <v/>
      </c>
      <c r="CD190" s="2" t="str" cm="1">
        <f t="array" ref="CD190">IF(B190="","",SUMPRODUCT(($D$1:$AB$4=$CD$4)*$D190:$AB190))</f>
        <v/>
      </c>
      <c r="CE190" s="15" t="str">
        <f t="shared" si="79"/>
        <v/>
      </c>
      <c r="CF190" s="2" t="str" cm="1">
        <f t="array" ref="CF190">IF(B190="","",SUMPRODUCT(($D$1:$AB$4=$CF$4)*$D190:$AB190))</f>
        <v/>
      </c>
      <c r="CG190" s="15" t="str">
        <f t="shared" si="80"/>
        <v/>
      </c>
      <c r="CH190" s="2" t="str" cm="1">
        <f t="array" ref="CH190">IF(B190="","",SUMPRODUCT(($D$1:$AB$4=$CH$4)*$D190:$AB190))</f>
        <v/>
      </c>
      <c r="CI190" s="15" t="str">
        <f t="shared" si="81"/>
        <v/>
      </c>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row>
    <row r="191" spans="1:127" s="3" customFormat="1" ht="15.75" thickBot="1">
      <c r="A191" s="7">
        <v>186</v>
      </c>
      <c r="B191" s="1"/>
      <c r="D191" s="99"/>
      <c r="E191" s="100"/>
      <c r="F191" s="100"/>
      <c r="G191" s="100"/>
      <c r="H191" s="100"/>
      <c r="I191" s="101"/>
      <c r="J191" s="104"/>
      <c r="K191" s="105"/>
      <c r="L191" s="105"/>
      <c r="M191" s="105"/>
      <c r="N191" s="105"/>
      <c r="O191" s="106"/>
      <c r="P191" s="109"/>
      <c r="Q191" s="110"/>
      <c r="R191" s="110"/>
      <c r="S191" s="110"/>
      <c r="T191" s="110"/>
      <c r="U191" s="111"/>
      <c r="V191" s="115"/>
      <c r="W191" s="116"/>
      <c r="X191" s="116"/>
      <c r="Y191" s="116"/>
      <c r="Z191" s="116"/>
      <c r="AA191" s="116"/>
      <c r="AB191" s="170"/>
      <c r="AC191" s="171" t="str">
        <f t="shared" si="82"/>
        <v/>
      </c>
      <c r="AD191" s="172" t="str">
        <f t="shared" si="83"/>
        <v/>
      </c>
      <c r="AE191" s="4"/>
      <c r="AF191" s="4"/>
      <c r="AG191" s="4"/>
      <c r="AH191" s="4"/>
      <c r="AI191" s="4"/>
      <c r="AJ191" s="4"/>
      <c r="AK191" s="4"/>
      <c r="AL191" s="2" t="str" cm="1">
        <f t="array" ref="AL191">IF(B191="","",SUMPRODUCT(($D$1:$AB$4=$AL$4)*D191:AB191))</f>
        <v/>
      </c>
      <c r="AM191" s="15" t="str">
        <f t="shared" si="57"/>
        <v/>
      </c>
      <c r="AN191" s="2" t="str" cm="1">
        <f t="array" ref="AN191">IF(B191="","",SUMPRODUCT(($D$1:$AB$4=$AN$4)*D191:AB191))</f>
        <v/>
      </c>
      <c r="AO191" s="15" t="str">
        <f t="shared" si="58"/>
        <v/>
      </c>
      <c r="AP191" s="2" t="str" cm="1">
        <f t="array" ref="AP191">IF(B191="","",SUMPRODUCT(($D$1:$AB$4=$AP$4)*D191:AB191))</f>
        <v/>
      </c>
      <c r="AQ191" s="15" t="str">
        <f t="shared" si="59"/>
        <v/>
      </c>
      <c r="AR191" s="2" t="str" cm="1">
        <f t="array" ref="AR191">IF(B191="","",SUMPRODUCT(($D$1:$AB$4=$AR$4)*D191:AB191))</f>
        <v/>
      </c>
      <c r="AS191" s="15" t="str">
        <f t="shared" si="60"/>
        <v/>
      </c>
      <c r="AT191" s="2" t="str" cm="1">
        <f t="array" ref="AT191">IF(B191="","",SUMPRODUCT(($D$1:$AB$4=$AT$4)*$D191:$AB191))</f>
        <v/>
      </c>
      <c r="AU191" s="15" t="str">
        <f t="shared" si="61"/>
        <v/>
      </c>
      <c r="AV191" s="2" t="str" cm="1">
        <f t="array" ref="AV191">IF(B191="","",SUMPRODUCT(($D$1:$AB$4=$AV$4)*$D191:$AB191))</f>
        <v/>
      </c>
      <c r="AW191" s="15" t="str">
        <f t="shared" si="62"/>
        <v/>
      </c>
      <c r="AX191" s="2" t="str" cm="1">
        <f t="array" ref="AX191">IF(B191="","",SUMPRODUCT(($D$1:$AB$4=$AX$4)*$D191:$AB191))</f>
        <v/>
      </c>
      <c r="AY191" s="15" t="str">
        <f t="shared" si="63"/>
        <v/>
      </c>
      <c r="AZ191" s="2" t="str" cm="1">
        <f t="array" ref="AZ191">IF(B191="","",SUMPRODUCT(($D$1:$AB$4=$AZ$4)*$D191:$AB191))</f>
        <v/>
      </c>
      <c r="BA191" s="15" t="str">
        <f t="shared" si="64"/>
        <v/>
      </c>
      <c r="BB191" s="2" t="str" cm="1">
        <f t="array" ref="BB191">IF(B191="","",SUMPRODUCT(($D$1:$AB$4=$BB$4)*$D191:$AB191))</f>
        <v/>
      </c>
      <c r="BC191" s="15" t="str">
        <f t="shared" si="65"/>
        <v/>
      </c>
      <c r="BD191" s="2" t="str" cm="1">
        <f t="array" ref="BD191">IF(B191="","",SUMPRODUCT(($D$1:$AB$4=$BD$4)*$D191:$AB191))</f>
        <v/>
      </c>
      <c r="BE191" s="15" t="str">
        <f t="shared" si="66"/>
        <v/>
      </c>
      <c r="BF191" s="2" t="str" cm="1">
        <f t="array" ref="BF191">IF(B191="","",SUMPRODUCT(($D$1:$AB$4=$BF$4)*$D191:$AB191))</f>
        <v/>
      </c>
      <c r="BG191" s="15" t="str">
        <f t="shared" si="67"/>
        <v/>
      </c>
      <c r="BH191" s="2" t="str" cm="1">
        <f t="array" ref="BH191">IF(B191="","",SUMPRODUCT(($D$1:$AB$4=$BH$4)*$D191:$AB191))</f>
        <v/>
      </c>
      <c r="BI191" s="15" t="str">
        <f t="shared" si="68"/>
        <v/>
      </c>
      <c r="BJ191" s="2" t="str" cm="1">
        <f t="array" ref="BJ191">IF(B191="","",SUMPRODUCT(($D$1:$AB$4=$BJ$4)*$D191:$AB191))</f>
        <v/>
      </c>
      <c r="BK191" s="15" t="str">
        <f t="shared" si="69"/>
        <v/>
      </c>
      <c r="BL191" s="2" t="str" cm="1">
        <f t="array" ref="BL191">IF(B191="","",SUMPRODUCT(($D$1:$AB$4=$BL$4)*$D191:$AB191))</f>
        <v/>
      </c>
      <c r="BM191" s="15" t="str">
        <f t="shared" si="70"/>
        <v/>
      </c>
      <c r="BN191" s="2" t="str" cm="1">
        <f t="array" ref="BN191">IF(B191="","",SUMPRODUCT(($D$1:$AB$4=$BN$4)*$D191:$AB191))</f>
        <v/>
      </c>
      <c r="BO191" s="15" t="str">
        <f t="shared" si="71"/>
        <v/>
      </c>
      <c r="BP191" s="2" t="str" cm="1">
        <f t="array" ref="BP191">IF(B191="","",SUMPRODUCT(($D$1:$AB$4=$BP$4)*$D191:$AB191))</f>
        <v/>
      </c>
      <c r="BQ191" s="15" t="str">
        <f t="shared" si="72"/>
        <v/>
      </c>
      <c r="BR191" s="2" t="str" cm="1">
        <f t="array" ref="BR191">IF(B191="","",SUMPRODUCT(($D$1:$AB$4=$BR$4)*$D191:$AB191))</f>
        <v/>
      </c>
      <c r="BS191" s="15" t="str">
        <f t="shared" si="73"/>
        <v/>
      </c>
      <c r="BT191" s="2" t="str" cm="1">
        <f t="array" ref="BT191">IF(B191="","",SUMPRODUCT(($D$1:$AB$4=$BT$4)*$D191:$AB191))</f>
        <v/>
      </c>
      <c r="BU191" s="15" t="str">
        <f t="shared" si="74"/>
        <v/>
      </c>
      <c r="BV191" s="2" t="str" cm="1">
        <f t="array" ref="BV191">IF(B191="","",SUMPRODUCT(($D$1:$AB$4=$BV$4)*$D191:$AB191))</f>
        <v/>
      </c>
      <c r="BW191" s="15" t="str">
        <f t="shared" si="75"/>
        <v/>
      </c>
      <c r="BX191" s="2" t="str" cm="1">
        <f t="array" ref="BX191">IF(B191="","",SUMPRODUCT(($D$1:$AB$4=$BX$4)*$D191:$AB191))</f>
        <v/>
      </c>
      <c r="BY191" s="15" t="str">
        <f t="shared" si="76"/>
        <v/>
      </c>
      <c r="BZ191" s="2" t="str" cm="1">
        <f t="array" ref="BZ191">IF(B191="","",SUMPRODUCT(($D$1:$AB$4=$BZ$4)*$D191:$AB191))</f>
        <v/>
      </c>
      <c r="CA191" s="15" t="str">
        <f t="shared" si="77"/>
        <v/>
      </c>
      <c r="CB191" s="2" t="str" cm="1">
        <f t="array" ref="CB191">IF(B191="","",SUMPRODUCT(($D$1:$AB$4=$CB$4)*$D191:$AB191))</f>
        <v/>
      </c>
      <c r="CC191" s="15" t="str">
        <f t="shared" si="78"/>
        <v/>
      </c>
      <c r="CD191" s="2" t="str" cm="1">
        <f t="array" ref="CD191">IF(B191="","",SUMPRODUCT(($D$1:$AB$4=$CD$4)*$D191:$AB191))</f>
        <v/>
      </c>
      <c r="CE191" s="15" t="str">
        <f t="shared" si="79"/>
        <v/>
      </c>
      <c r="CF191" s="2" t="str" cm="1">
        <f t="array" ref="CF191">IF(B191="","",SUMPRODUCT(($D$1:$AB$4=$CF$4)*$D191:$AB191))</f>
        <v/>
      </c>
      <c r="CG191" s="15" t="str">
        <f t="shared" si="80"/>
        <v/>
      </c>
      <c r="CH191" s="2" t="str" cm="1">
        <f t="array" ref="CH191">IF(B191="","",SUMPRODUCT(($D$1:$AB$4=$CH$4)*$D191:$AB191))</f>
        <v/>
      </c>
      <c r="CI191" s="15" t="str">
        <f t="shared" si="81"/>
        <v/>
      </c>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row>
    <row r="192" spans="1:127" s="3" customFormat="1" ht="15.75" thickBot="1">
      <c r="A192" s="7">
        <v>187</v>
      </c>
      <c r="B192" s="1"/>
      <c r="D192" s="99"/>
      <c r="E192" s="100"/>
      <c r="F192" s="100"/>
      <c r="G192" s="100"/>
      <c r="H192" s="100"/>
      <c r="I192" s="101"/>
      <c r="J192" s="104"/>
      <c r="K192" s="105"/>
      <c r="L192" s="105"/>
      <c r="M192" s="105"/>
      <c r="N192" s="105"/>
      <c r="O192" s="106"/>
      <c r="P192" s="109"/>
      <c r="Q192" s="110"/>
      <c r="R192" s="110"/>
      <c r="S192" s="110"/>
      <c r="T192" s="110"/>
      <c r="U192" s="111"/>
      <c r="V192" s="115"/>
      <c r="W192" s="116"/>
      <c r="X192" s="116"/>
      <c r="Y192" s="116"/>
      <c r="Z192" s="116"/>
      <c r="AA192" s="116"/>
      <c r="AB192" s="170"/>
      <c r="AC192" s="171" t="str">
        <f t="shared" si="82"/>
        <v/>
      </c>
      <c r="AD192" s="172" t="str">
        <f t="shared" si="83"/>
        <v/>
      </c>
      <c r="AE192" s="4"/>
      <c r="AF192" s="4"/>
      <c r="AG192" s="4"/>
      <c r="AH192" s="4"/>
      <c r="AI192" s="4"/>
      <c r="AJ192" s="4"/>
      <c r="AK192" s="4"/>
      <c r="AL192" s="2" t="str" cm="1">
        <f t="array" ref="AL192">IF(B192="","",SUMPRODUCT(($D$1:$AB$4=$AL$4)*D192:AB192))</f>
        <v/>
      </c>
      <c r="AM192" s="15" t="str">
        <f t="shared" si="57"/>
        <v/>
      </c>
      <c r="AN192" s="2" t="str" cm="1">
        <f t="array" ref="AN192">IF(B192="","",SUMPRODUCT(($D$1:$AB$4=$AN$4)*D192:AB192))</f>
        <v/>
      </c>
      <c r="AO192" s="15" t="str">
        <f t="shared" si="58"/>
        <v/>
      </c>
      <c r="AP192" s="2" t="str" cm="1">
        <f t="array" ref="AP192">IF(B192="","",SUMPRODUCT(($D$1:$AB$4=$AP$4)*D192:AB192))</f>
        <v/>
      </c>
      <c r="AQ192" s="15" t="str">
        <f t="shared" si="59"/>
        <v/>
      </c>
      <c r="AR192" s="2" t="str" cm="1">
        <f t="array" ref="AR192">IF(B192="","",SUMPRODUCT(($D$1:$AB$4=$AR$4)*D192:AB192))</f>
        <v/>
      </c>
      <c r="AS192" s="15" t="str">
        <f t="shared" si="60"/>
        <v/>
      </c>
      <c r="AT192" s="2" t="str" cm="1">
        <f t="array" ref="AT192">IF(B192="","",SUMPRODUCT(($D$1:$AB$4=$AT$4)*$D192:$AB192))</f>
        <v/>
      </c>
      <c r="AU192" s="15" t="str">
        <f t="shared" si="61"/>
        <v/>
      </c>
      <c r="AV192" s="2" t="str" cm="1">
        <f t="array" ref="AV192">IF(B192="","",SUMPRODUCT(($D$1:$AB$4=$AV$4)*$D192:$AB192))</f>
        <v/>
      </c>
      <c r="AW192" s="15" t="str">
        <f t="shared" si="62"/>
        <v/>
      </c>
      <c r="AX192" s="2" t="str" cm="1">
        <f t="array" ref="AX192">IF(B192="","",SUMPRODUCT(($D$1:$AB$4=$AX$4)*$D192:$AB192))</f>
        <v/>
      </c>
      <c r="AY192" s="15" t="str">
        <f t="shared" si="63"/>
        <v/>
      </c>
      <c r="AZ192" s="2" t="str" cm="1">
        <f t="array" ref="AZ192">IF(B192="","",SUMPRODUCT(($D$1:$AB$4=$AZ$4)*$D192:$AB192))</f>
        <v/>
      </c>
      <c r="BA192" s="15" t="str">
        <f t="shared" si="64"/>
        <v/>
      </c>
      <c r="BB192" s="2" t="str" cm="1">
        <f t="array" ref="BB192">IF(B192="","",SUMPRODUCT(($D$1:$AB$4=$BB$4)*$D192:$AB192))</f>
        <v/>
      </c>
      <c r="BC192" s="15" t="str">
        <f t="shared" si="65"/>
        <v/>
      </c>
      <c r="BD192" s="2" t="str" cm="1">
        <f t="array" ref="BD192">IF(B192="","",SUMPRODUCT(($D$1:$AB$4=$BD$4)*$D192:$AB192))</f>
        <v/>
      </c>
      <c r="BE192" s="15" t="str">
        <f t="shared" si="66"/>
        <v/>
      </c>
      <c r="BF192" s="2" t="str" cm="1">
        <f t="array" ref="BF192">IF(B192="","",SUMPRODUCT(($D$1:$AB$4=$BF$4)*$D192:$AB192))</f>
        <v/>
      </c>
      <c r="BG192" s="15" t="str">
        <f t="shared" si="67"/>
        <v/>
      </c>
      <c r="BH192" s="2" t="str" cm="1">
        <f t="array" ref="BH192">IF(B192="","",SUMPRODUCT(($D$1:$AB$4=$BH$4)*$D192:$AB192))</f>
        <v/>
      </c>
      <c r="BI192" s="15" t="str">
        <f t="shared" si="68"/>
        <v/>
      </c>
      <c r="BJ192" s="2" t="str" cm="1">
        <f t="array" ref="BJ192">IF(B192="","",SUMPRODUCT(($D$1:$AB$4=$BJ$4)*$D192:$AB192))</f>
        <v/>
      </c>
      <c r="BK192" s="15" t="str">
        <f t="shared" si="69"/>
        <v/>
      </c>
      <c r="BL192" s="2" t="str" cm="1">
        <f t="array" ref="BL192">IF(B192="","",SUMPRODUCT(($D$1:$AB$4=$BL$4)*$D192:$AB192))</f>
        <v/>
      </c>
      <c r="BM192" s="15" t="str">
        <f t="shared" si="70"/>
        <v/>
      </c>
      <c r="BN192" s="2" t="str" cm="1">
        <f t="array" ref="BN192">IF(B192="","",SUMPRODUCT(($D$1:$AB$4=$BN$4)*$D192:$AB192))</f>
        <v/>
      </c>
      <c r="BO192" s="15" t="str">
        <f t="shared" si="71"/>
        <v/>
      </c>
      <c r="BP192" s="2" t="str" cm="1">
        <f t="array" ref="BP192">IF(B192="","",SUMPRODUCT(($D$1:$AB$4=$BP$4)*$D192:$AB192))</f>
        <v/>
      </c>
      <c r="BQ192" s="15" t="str">
        <f t="shared" si="72"/>
        <v/>
      </c>
      <c r="BR192" s="2" t="str" cm="1">
        <f t="array" ref="BR192">IF(B192="","",SUMPRODUCT(($D$1:$AB$4=$BR$4)*$D192:$AB192))</f>
        <v/>
      </c>
      <c r="BS192" s="15" t="str">
        <f t="shared" si="73"/>
        <v/>
      </c>
      <c r="BT192" s="2" t="str" cm="1">
        <f t="array" ref="BT192">IF(B192="","",SUMPRODUCT(($D$1:$AB$4=$BT$4)*$D192:$AB192))</f>
        <v/>
      </c>
      <c r="BU192" s="15" t="str">
        <f t="shared" si="74"/>
        <v/>
      </c>
      <c r="BV192" s="2" t="str" cm="1">
        <f t="array" ref="BV192">IF(B192="","",SUMPRODUCT(($D$1:$AB$4=$BV$4)*$D192:$AB192))</f>
        <v/>
      </c>
      <c r="BW192" s="15" t="str">
        <f t="shared" si="75"/>
        <v/>
      </c>
      <c r="BX192" s="2" t="str" cm="1">
        <f t="array" ref="BX192">IF(B192="","",SUMPRODUCT(($D$1:$AB$4=$BX$4)*$D192:$AB192))</f>
        <v/>
      </c>
      <c r="BY192" s="15" t="str">
        <f t="shared" si="76"/>
        <v/>
      </c>
      <c r="BZ192" s="2" t="str" cm="1">
        <f t="array" ref="BZ192">IF(B192="","",SUMPRODUCT(($D$1:$AB$4=$BZ$4)*$D192:$AB192))</f>
        <v/>
      </c>
      <c r="CA192" s="15" t="str">
        <f t="shared" si="77"/>
        <v/>
      </c>
      <c r="CB192" s="2" t="str" cm="1">
        <f t="array" ref="CB192">IF(B192="","",SUMPRODUCT(($D$1:$AB$4=$CB$4)*$D192:$AB192))</f>
        <v/>
      </c>
      <c r="CC192" s="15" t="str">
        <f t="shared" si="78"/>
        <v/>
      </c>
      <c r="CD192" s="2" t="str" cm="1">
        <f t="array" ref="CD192">IF(B192="","",SUMPRODUCT(($D$1:$AB$4=$CD$4)*$D192:$AB192))</f>
        <v/>
      </c>
      <c r="CE192" s="15" t="str">
        <f t="shared" si="79"/>
        <v/>
      </c>
      <c r="CF192" s="2" t="str" cm="1">
        <f t="array" ref="CF192">IF(B192="","",SUMPRODUCT(($D$1:$AB$4=$CF$4)*$D192:$AB192))</f>
        <v/>
      </c>
      <c r="CG192" s="15" t="str">
        <f t="shared" si="80"/>
        <v/>
      </c>
      <c r="CH192" s="2" t="str" cm="1">
        <f t="array" ref="CH192">IF(B192="","",SUMPRODUCT(($D$1:$AB$4=$CH$4)*$D192:$AB192))</f>
        <v/>
      </c>
      <c r="CI192" s="15" t="str">
        <f t="shared" si="81"/>
        <v/>
      </c>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row>
    <row r="193" spans="1:127" s="3" customFormat="1" ht="15.75" thickBot="1">
      <c r="A193" s="7">
        <v>188</v>
      </c>
      <c r="B193" s="1"/>
      <c r="D193" s="99"/>
      <c r="E193" s="100"/>
      <c r="F193" s="100"/>
      <c r="G193" s="100"/>
      <c r="H193" s="100"/>
      <c r="I193" s="101"/>
      <c r="J193" s="104"/>
      <c r="K193" s="105"/>
      <c r="L193" s="105"/>
      <c r="M193" s="105"/>
      <c r="N193" s="105"/>
      <c r="O193" s="106"/>
      <c r="P193" s="109"/>
      <c r="Q193" s="110"/>
      <c r="R193" s="110"/>
      <c r="S193" s="110"/>
      <c r="T193" s="110"/>
      <c r="U193" s="111"/>
      <c r="V193" s="115"/>
      <c r="W193" s="116"/>
      <c r="X193" s="116"/>
      <c r="Y193" s="116"/>
      <c r="Z193" s="116"/>
      <c r="AA193" s="116"/>
      <c r="AB193" s="170"/>
      <c r="AC193" s="171" t="str">
        <f t="shared" si="82"/>
        <v/>
      </c>
      <c r="AD193" s="172" t="str">
        <f t="shared" si="83"/>
        <v/>
      </c>
      <c r="AE193" s="4"/>
      <c r="AF193" s="4"/>
      <c r="AG193" s="4"/>
      <c r="AH193" s="4"/>
      <c r="AI193" s="4"/>
      <c r="AJ193" s="4"/>
      <c r="AK193" s="4"/>
      <c r="AL193" s="2" t="str" cm="1">
        <f t="array" ref="AL193">IF(B193="","",SUMPRODUCT(($D$1:$AB$4=$AL$4)*D193:AB193))</f>
        <v/>
      </c>
      <c r="AM193" s="15" t="str">
        <f t="shared" si="57"/>
        <v/>
      </c>
      <c r="AN193" s="2" t="str" cm="1">
        <f t="array" ref="AN193">IF(B193="","",SUMPRODUCT(($D$1:$AB$4=$AN$4)*D193:AB193))</f>
        <v/>
      </c>
      <c r="AO193" s="15" t="str">
        <f t="shared" si="58"/>
        <v/>
      </c>
      <c r="AP193" s="2" t="str" cm="1">
        <f t="array" ref="AP193">IF(B193="","",SUMPRODUCT(($D$1:$AB$4=$AP$4)*D193:AB193))</f>
        <v/>
      </c>
      <c r="AQ193" s="15" t="str">
        <f t="shared" si="59"/>
        <v/>
      </c>
      <c r="AR193" s="2" t="str" cm="1">
        <f t="array" ref="AR193">IF(B193="","",SUMPRODUCT(($D$1:$AB$4=$AR$4)*D193:AB193))</f>
        <v/>
      </c>
      <c r="AS193" s="15" t="str">
        <f t="shared" si="60"/>
        <v/>
      </c>
      <c r="AT193" s="2" t="str" cm="1">
        <f t="array" ref="AT193">IF(B193="","",SUMPRODUCT(($D$1:$AB$4=$AT$4)*$D193:$AB193))</f>
        <v/>
      </c>
      <c r="AU193" s="15" t="str">
        <f t="shared" si="61"/>
        <v/>
      </c>
      <c r="AV193" s="2" t="str" cm="1">
        <f t="array" ref="AV193">IF(B193="","",SUMPRODUCT(($D$1:$AB$4=$AV$4)*$D193:$AB193))</f>
        <v/>
      </c>
      <c r="AW193" s="15" t="str">
        <f t="shared" si="62"/>
        <v/>
      </c>
      <c r="AX193" s="2" t="str" cm="1">
        <f t="array" ref="AX193">IF(B193="","",SUMPRODUCT(($D$1:$AB$4=$AX$4)*$D193:$AB193))</f>
        <v/>
      </c>
      <c r="AY193" s="15" t="str">
        <f t="shared" si="63"/>
        <v/>
      </c>
      <c r="AZ193" s="2" t="str" cm="1">
        <f t="array" ref="AZ193">IF(B193="","",SUMPRODUCT(($D$1:$AB$4=$AZ$4)*$D193:$AB193))</f>
        <v/>
      </c>
      <c r="BA193" s="15" t="str">
        <f t="shared" si="64"/>
        <v/>
      </c>
      <c r="BB193" s="2" t="str" cm="1">
        <f t="array" ref="BB193">IF(B193="","",SUMPRODUCT(($D$1:$AB$4=$BB$4)*$D193:$AB193))</f>
        <v/>
      </c>
      <c r="BC193" s="15" t="str">
        <f t="shared" si="65"/>
        <v/>
      </c>
      <c r="BD193" s="2" t="str" cm="1">
        <f t="array" ref="BD193">IF(B193="","",SUMPRODUCT(($D$1:$AB$4=$BD$4)*$D193:$AB193))</f>
        <v/>
      </c>
      <c r="BE193" s="15" t="str">
        <f t="shared" si="66"/>
        <v/>
      </c>
      <c r="BF193" s="2" t="str" cm="1">
        <f t="array" ref="BF193">IF(B193="","",SUMPRODUCT(($D$1:$AB$4=$BF$4)*$D193:$AB193))</f>
        <v/>
      </c>
      <c r="BG193" s="15" t="str">
        <f t="shared" si="67"/>
        <v/>
      </c>
      <c r="BH193" s="2" t="str" cm="1">
        <f t="array" ref="BH193">IF(B193="","",SUMPRODUCT(($D$1:$AB$4=$BH$4)*$D193:$AB193))</f>
        <v/>
      </c>
      <c r="BI193" s="15" t="str">
        <f t="shared" si="68"/>
        <v/>
      </c>
      <c r="BJ193" s="2" t="str" cm="1">
        <f t="array" ref="BJ193">IF(B193="","",SUMPRODUCT(($D$1:$AB$4=$BJ$4)*$D193:$AB193))</f>
        <v/>
      </c>
      <c r="BK193" s="15" t="str">
        <f t="shared" si="69"/>
        <v/>
      </c>
      <c r="BL193" s="2" t="str" cm="1">
        <f t="array" ref="BL193">IF(B193="","",SUMPRODUCT(($D$1:$AB$4=$BL$4)*$D193:$AB193))</f>
        <v/>
      </c>
      <c r="BM193" s="15" t="str">
        <f t="shared" si="70"/>
        <v/>
      </c>
      <c r="BN193" s="2" t="str" cm="1">
        <f t="array" ref="BN193">IF(B193="","",SUMPRODUCT(($D$1:$AB$4=$BN$4)*$D193:$AB193))</f>
        <v/>
      </c>
      <c r="BO193" s="15" t="str">
        <f t="shared" si="71"/>
        <v/>
      </c>
      <c r="BP193" s="2" t="str" cm="1">
        <f t="array" ref="BP193">IF(B193="","",SUMPRODUCT(($D$1:$AB$4=$BP$4)*$D193:$AB193))</f>
        <v/>
      </c>
      <c r="BQ193" s="15" t="str">
        <f t="shared" si="72"/>
        <v/>
      </c>
      <c r="BR193" s="2" t="str" cm="1">
        <f t="array" ref="BR193">IF(B193="","",SUMPRODUCT(($D$1:$AB$4=$BR$4)*$D193:$AB193))</f>
        <v/>
      </c>
      <c r="BS193" s="15" t="str">
        <f t="shared" si="73"/>
        <v/>
      </c>
      <c r="BT193" s="2" t="str" cm="1">
        <f t="array" ref="BT193">IF(B193="","",SUMPRODUCT(($D$1:$AB$4=$BT$4)*$D193:$AB193))</f>
        <v/>
      </c>
      <c r="BU193" s="15" t="str">
        <f t="shared" si="74"/>
        <v/>
      </c>
      <c r="BV193" s="2" t="str" cm="1">
        <f t="array" ref="BV193">IF(B193="","",SUMPRODUCT(($D$1:$AB$4=$BV$4)*$D193:$AB193))</f>
        <v/>
      </c>
      <c r="BW193" s="15" t="str">
        <f t="shared" si="75"/>
        <v/>
      </c>
      <c r="BX193" s="2" t="str" cm="1">
        <f t="array" ref="BX193">IF(B193="","",SUMPRODUCT(($D$1:$AB$4=$BX$4)*$D193:$AB193))</f>
        <v/>
      </c>
      <c r="BY193" s="15" t="str">
        <f t="shared" si="76"/>
        <v/>
      </c>
      <c r="BZ193" s="2" t="str" cm="1">
        <f t="array" ref="BZ193">IF(B193="","",SUMPRODUCT(($D$1:$AB$4=$BZ$4)*$D193:$AB193))</f>
        <v/>
      </c>
      <c r="CA193" s="15" t="str">
        <f t="shared" si="77"/>
        <v/>
      </c>
      <c r="CB193" s="2" t="str" cm="1">
        <f t="array" ref="CB193">IF(B193="","",SUMPRODUCT(($D$1:$AB$4=$CB$4)*$D193:$AB193))</f>
        <v/>
      </c>
      <c r="CC193" s="15" t="str">
        <f t="shared" si="78"/>
        <v/>
      </c>
      <c r="CD193" s="2" t="str" cm="1">
        <f t="array" ref="CD193">IF(B193="","",SUMPRODUCT(($D$1:$AB$4=$CD$4)*$D193:$AB193))</f>
        <v/>
      </c>
      <c r="CE193" s="15" t="str">
        <f t="shared" si="79"/>
        <v/>
      </c>
      <c r="CF193" s="2" t="str" cm="1">
        <f t="array" ref="CF193">IF(B193="","",SUMPRODUCT(($D$1:$AB$4=$CF$4)*$D193:$AB193))</f>
        <v/>
      </c>
      <c r="CG193" s="15" t="str">
        <f t="shared" si="80"/>
        <v/>
      </c>
      <c r="CH193" s="2" t="str" cm="1">
        <f t="array" ref="CH193">IF(B193="","",SUMPRODUCT(($D$1:$AB$4=$CH$4)*$D193:$AB193))</f>
        <v/>
      </c>
      <c r="CI193" s="15" t="str">
        <f t="shared" si="81"/>
        <v/>
      </c>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row>
    <row r="194" spans="1:127" s="3" customFormat="1" ht="15.75" thickBot="1">
      <c r="A194" s="7">
        <v>189</v>
      </c>
      <c r="B194" s="1"/>
      <c r="D194" s="99"/>
      <c r="E194" s="100"/>
      <c r="F194" s="100"/>
      <c r="G194" s="100"/>
      <c r="H194" s="100"/>
      <c r="I194" s="101"/>
      <c r="J194" s="104"/>
      <c r="K194" s="105"/>
      <c r="L194" s="105"/>
      <c r="M194" s="105"/>
      <c r="N194" s="105"/>
      <c r="O194" s="106"/>
      <c r="P194" s="109"/>
      <c r="Q194" s="110"/>
      <c r="R194" s="110"/>
      <c r="S194" s="110"/>
      <c r="T194" s="110"/>
      <c r="U194" s="111"/>
      <c r="V194" s="115"/>
      <c r="W194" s="116"/>
      <c r="X194" s="116"/>
      <c r="Y194" s="116"/>
      <c r="Z194" s="116"/>
      <c r="AA194" s="116"/>
      <c r="AB194" s="170"/>
      <c r="AC194" s="171" t="str">
        <f t="shared" si="82"/>
        <v/>
      </c>
      <c r="AD194" s="172" t="str">
        <f t="shared" si="83"/>
        <v/>
      </c>
      <c r="AE194" s="4"/>
      <c r="AF194" s="4"/>
      <c r="AG194" s="4"/>
      <c r="AH194" s="4"/>
      <c r="AI194" s="4"/>
      <c r="AJ194" s="4"/>
      <c r="AK194" s="4"/>
      <c r="AL194" s="2" t="str" cm="1">
        <f t="array" ref="AL194">IF(B194="","",SUMPRODUCT(($D$1:$AB$4=$AL$4)*D194:AB194))</f>
        <v/>
      </c>
      <c r="AM194" s="15" t="str">
        <f t="shared" si="57"/>
        <v/>
      </c>
      <c r="AN194" s="2" t="str" cm="1">
        <f t="array" ref="AN194">IF(B194="","",SUMPRODUCT(($D$1:$AB$4=$AN$4)*D194:AB194))</f>
        <v/>
      </c>
      <c r="AO194" s="15" t="str">
        <f t="shared" si="58"/>
        <v/>
      </c>
      <c r="AP194" s="2" t="str" cm="1">
        <f t="array" ref="AP194">IF(B194="","",SUMPRODUCT(($D$1:$AB$4=$AP$4)*D194:AB194))</f>
        <v/>
      </c>
      <c r="AQ194" s="15" t="str">
        <f t="shared" si="59"/>
        <v/>
      </c>
      <c r="AR194" s="2" t="str" cm="1">
        <f t="array" ref="AR194">IF(B194="","",SUMPRODUCT(($D$1:$AB$4=$AR$4)*D194:AB194))</f>
        <v/>
      </c>
      <c r="AS194" s="15" t="str">
        <f t="shared" si="60"/>
        <v/>
      </c>
      <c r="AT194" s="2" t="str" cm="1">
        <f t="array" ref="AT194">IF(B194="","",SUMPRODUCT(($D$1:$AB$4=$AT$4)*$D194:$AB194))</f>
        <v/>
      </c>
      <c r="AU194" s="15" t="str">
        <f t="shared" si="61"/>
        <v/>
      </c>
      <c r="AV194" s="2" t="str" cm="1">
        <f t="array" ref="AV194">IF(B194="","",SUMPRODUCT(($D$1:$AB$4=$AV$4)*$D194:$AB194))</f>
        <v/>
      </c>
      <c r="AW194" s="15" t="str">
        <f t="shared" si="62"/>
        <v/>
      </c>
      <c r="AX194" s="2" t="str" cm="1">
        <f t="array" ref="AX194">IF(B194="","",SUMPRODUCT(($D$1:$AB$4=$AX$4)*$D194:$AB194))</f>
        <v/>
      </c>
      <c r="AY194" s="15" t="str">
        <f t="shared" si="63"/>
        <v/>
      </c>
      <c r="AZ194" s="2" t="str" cm="1">
        <f t="array" ref="AZ194">IF(B194="","",SUMPRODUCT(($D$1:$AB$4=$AZ$4)*$D194:$AB194))</f>
        <v/>
      </c>
      <c r="BA194" s="15" t="str">
        <f t="shared" si="64"/>
        <v/>
      </c>
      <c r="BB194" s="2" t="str" cm="1">
        <f t="array" ref="BB194">IF(B194="","",SUMPRODUCT(($D$1:$AB$4=$BB$4)*$D194:$AB194))</f>
        <v/>
      </c>
      <c r="BC194" s="15" t="str">
        <f t="shared" si="65"/>
        <v/>
      </c>
      <c r="BD194" s="2" t="str" cm="1">
        <f t="array" ref="BD194">IF(B194="","",SUMPRODUCT(($D$1:$AB$4=$BD$4)*$D194:$AB194))</f>
        <v/>
      </c>
      <c r="BE194" s="15" t="str">
        <f t="shared" si="66"/>
        <v/>
      </c>
      <c r="BF194" s="2" t="str" cm="1">
        <f t="array" ref="BF194">IF(B194="","",SUMPRODUCT(($D$1:$AB$4=$BF$4)*$D194:$AB194))</f>
        <v/>
      </c>
      <c r="BG194" s="15" t="str">
        <f t="shared" si="67"/>
        <v/>
      </c>
      <c r="BH194" s="2" t="str" cm="1">
        <f t="array" ref="BH194">IF(B194="","",SUMPRODUCT(($D$1:$AB$4=$BH$4)*$D194:$AB194))</f>
        <v/>
      </c>
      <c r="BI194" s="15" t="str">
        <f t="shared" si="68"/>
        <v/>
      </c>
      <c r="BJ194" s="2" t="str" cm="1">
        <f t="array" ref="BJ194">IF(B194="","",SUMPRODUCT(($D$1:$AB$4=$BJ$4)*$D194:$AB194))</f>
        <v/>
      </c>
      <c r="BK194" s="15" t="str">
        <f t="shared" si="69"/>
        <v/>
      </c>
      <c r="BL194" s="2" t="str" cm="1">
        <f t="array" ref="BL194">IF(B194="","",SUMPRODUCT(($D$1:$AB$4=$BL$4)*$D194:$AB194))</f>
        <v/>
      </c>
      <c r="BM194" s="15" t="str">
        <f t="shared" si="70"/>
        <v/>
      </c>
      <c r="BN194" s="2" t="str" cm="1">
        <f t="array" ref="BN194">IF(B194="","",SUMPRODUCT(($D$1:$AB$4=$BN$4)*$D194:$AB194))</f>
        <v/>
      </c>
      <c r="BO194" s="15" t="str">
        <f t="shared" si="71"/>
        <v/>
      </c>
      <c r="BP194" s="2" t="str" cm="1">
        <f t="array" ref="BP194">IF(B194="","",SUMPRODUCT(($D$1:$AB$4=$BP$4)*$D194:$AB194))</f>
        <v/>
      </c>
      <c r="BQ194" s="15" t="str">
        <f t="shared" si="72"/>
        <v/>
      </c>
      <c r="BR194" s="2" t="str" cm="1">
        <f t="array" ref="BR194">IF(B194="","",SUMPRODUCT(($D$1:$AB$4=$BR$4)*$D194:$AB194))</f>
        <v/>
      </c>
      <c r="BS194" s="15" t="str">
        <f t="shared" si="73"/>
        <v/>
      </c>
      <c r="BT194" s="2" t="str" cm="1">
        <f t="array" ref="BT194">IF(B194="","",SUMPRODUCT(($D$1:$AB$4=$BT$4)*$D194:$AB194))</f>
        <v/>
      </c>
      <c r="BU194" s="15" t="str">
        <f t="shared" si="74"/>
        <v/>
      </c>
      <c r="BV194" s="2" t="str" cm="1">
        <f t="array" ref="BV194">IF(B194="","",SUMPRODUCT(($D$1:$AB$4=$BV$4)*$D194:$AB194))</f>
        <v/>
      </c>
      <c r="BW194" s="15" t="str">
        <f t="shared" si="75"/>
        <v/>
      </c>
      <c r="BX194" s="2" t="str" cm="1">
        <f t="array" ref="BX194">IF(B194="","",SUMPRODUCT(($D$1:$AB$4=$BX$4)*$D194:$AB194))</f>
        <v/>
      </c>
      <c r="BY194" s="15" t="str">
        <f t="shared" si="76"/>
        <v/>
      </c>
      <c r="BZ194" s="2" t="str" cm="1">
        <f t="array" ref="BZ194">IF(B194="","",SUMPRODUCT(($D$1:$AB$4=$BZ$4)*$D194:$AB194))</f>
        <v/>
      </c>
      <c r="CA194" s="15" t="str">
        <f t="shared" si="77"/>
        <v/>
      </c>
      <c r="CB194" s="2" t="str" cm="1">
        <f t="array" ref="CB194">IF(B194="","",SUMPRODUCT(($D$1:$AB$4=$CB$4)*$D194:$AB194))</f>
        <v/>
      </c>
      <c r="CC194" s="15" t="str">
        <f t="shared" si="78"/>
        <v/>
      </c>
      <c r="CD194" s="2" t="str" cm="1">
        <f t="array" ref="CD194">IF(B194="","",SUMPRODUCT(($D$1:$AB$4=$CD$4)*$D194:$AB194))</f>
        <v/>
      </c>
      <c r="CE194" s="15" t="str">
        <f t="shared" si="79"/>
        <v/>
      </c>
      <c r="CF194" s="2" t="str" cm="1">
        <f t="array" ref="CF194">IF(B194="","",SUMPRODUCT(($D$1:$AB$4=$CF$4)*$D194:$AB194))</f>
        <v/>
      </c>
      <c r="CG194" s="15" t="str">
        <f t="shared" si="80"/>
        <v/>
      </c>
      <c r="CH194" s="2" t="str" cm="1">
        <f t="array" ref="CH194">IF(B194="","",SUMPRODUCT(($D$1:$AB$4=$CH$4)*$D194:$AB194))</f>
        <v/>
      </c>
      <c r="CI194" s="15" t="str">
        <f t="shared" si="81"/>
        <v/>
      </c>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row>
    <row r="195" spans="1:127" s="3" customFormat="1" ht="15.75" thickBot="1">
      <c r="A195" s="7">
        <v>190</v>
      </c>
      <c r="B195" s="1"/>
      <c r="D195" s="99"/>
      <c r="E195" s="100"/>
      <c r="F195" s="100"/>
      <c r="G195" s="100"/>
      <c r="H195" s="100"/>
      <c r="I195" s="101"/>
      <c r="J195" s="104"/>
      <c r="K195" s="105"/>
      <c r="L195" s="105"/>
      <c r="M195" s="105"/>
      <c r="N195" s="105"/>
      <c r="O195" s="106"/>
      <c r="P195" s="109"/>
      <c r="Q195" s="110"/>
      <c r="R195" s="110"/>
      <c r="S195" s="110"/>
      <c r="T195" s="110"/>
      <c r="U195" s="111"/>
      <c r="V195" s="115"/>
      <c r="W195" s="116"/>
      <c r="X195" s="116"/>
      <c r="Y195" s="116"/>
      <c r="Z195" s="116"/>
      <c r="AA195" s="116"/>
      <c r="AB195" s="170"/>
      <c r="AC195" s="171" t="str">
        <f t="shared" si="82"/>
        <v/>
      </c>
      <c r="AD195" s="172" t="str">
        <f t="shared" si="83"/>
        <v/>
      </c>
      <c r="AE195" s="4"/>
      <c r="AF195" s="4"/>
      <c r="AG195" s="4"/>
      <c r="AH195" s="4"/>
      <c r="AI195" s="4"/>
      <c r="AJ195" s="4"/>
      <c r="AK195" s="4"/>
      <c r="AL195" s="2" t="str" cm="1">
        <f t="array" ref="AL195">IF(B195="","",SUMPRODUCT(($D$1:$AB$4=$AL$4)*D195:AB195))</f>
        <v/>
      </c>
      <c r="AM195" s="15" t="str">
        <f t="shared" si="57"/>
        <v/>
      </c>
      <c r="AN195" s="2" t="str" cm="1">
        <f t="array" ref="AN195">IF(B195="","",SUMPRODUCT(($D$1:$AB$4=$AN$4)*D195:AB195))</f>
        <v/>
      </c>
      <c r="AO195" s="15" t="str">
        <f t="shared" si="58"/>
        <v/>
      </c>
      <c r="AP195" s="2" t="str" cm="1">
        <f t="array" ref="AP195">IF(B195="","",SUMPRODUCT(($D$1:$AB$4=$AP$4)*D195:AB195))</f>
        <v/>
      </c>
      <c r="AQ195" s="15" t="str">
        <f t="shared" si="59"/>
        <v/>
      </c>
      <c r="AR195" s="2" t="str" cm="1">
        <f t="array" ref="AR195">IF(B195="","",SUMPRODUCT(($D$1:$AB$4=$AR$4)*D195:AB195))</f>
        <v/>
      </c>
      <c r="AS195" s="15" t="str">
        <f t="shared" si="60"/>
        <v/>
      </c>
      <c r="AT195" s="2" t="str" cm="1">
        <f t="array" ref="AT195">IF(B195="","",SUMPRODUCT(($D$1:$AB$4=$AT$4)*$D195:$AB195))</f>
        <v/>
      </c>
      <c r="AU195" s="15" t="str">
        <f t="shared" si="61"/>
        <v/>
      </c>
      <c r="AV195" s="2" t="str" cm="1">
        <f t="array" ref="AV195">IF(B195="","",SUMPRODUCT(($D$1:$AB$4=$AV$4)*$D195:$AB195))</f>
        <v/>
      </c>
      <c r="AW195" s="15" t="str">
        <f t="shared" si="62"/>
        <v/>
      </c>
      <c r="AX195" s="2" t="str" cm="1">
        <f t="array" ref="AX195">IF(B195="","",SUMPRODUCT(($D$1:$AB$4=$AX$4)*$D195:$AB195))</f>
        <v/>
      </c>
      <c r="AY195" s="15" t="str">
        <f t="shared" si="63"/>
        <v/>
      </c>
      <c r="AZ195" s="2" t="str" cm="1">
        <f t="array" ref="AZ195">IF(B195="","",SUMPRODUCT(($D$1:$AB$4=$AZ$4)*$D195:$AB195))</f>
        <v/>
      </c>
      <c r="BA195" s="15" t="str">
        <f t="shared" si="64"/>
        <v/>
      </c>
      <c r="BB195" s="2" t="str" cm="1">
        <f t="array" ref="BB195">IF(B195="","",SUMPRODUCT(($D$1:$AB$4=$BB$4)*$D195:$AB195))</f>
        <v/>
      </c>
      <c r="BC195" s="15" t="str">
        <f t="shared" si="65"/>
        <v/>
      </c>
      <c r="BD195" s="2" t="str" cm="1">
        <f t="array" ref="BD195">IF(B195="","",SUMPRODUCT(($D$1:$AB$4=$BD$4)*$D195:$AB195))</f>
        <v/>
      </c>
      <c r="BE195" s="15" t="str">
        <f t="shared" si="66"/>
        <v/>
      </c>
      <c r="BF195" s="2" t="str" cm="1">
        <f t="array" ref="BF195">IF(B195="","",SUMPRODUCT(($D$1:$AB$4=$BF$4)*$D195:$AB195))</f>
        <v/>
      </c>
      <c r="BG195" s="15" t="str">
        <f t="shared" si="67"/>
        <v/>
      </c>
      <c r="BH195" s="2" t="str" cm="1">
        <f t="array" ref="BH195">IF(B195="","",SUMPRODUCT(($D$1:$AB$4=$BH$4)*$D195:$AB195))</f>
        <v/>
      </c>
      <c r="BI195" s="15" t="str">
        <f t="shared" si="68"/>
        <v/>
      </c>
      <c r="BJ195" s="2" t="str" cm="1">
        <f t="array" ref="BJ195">IF(B195="","",SUMPRODUCT(($D$1:$AB$4=$BJ$4)*$D195:$AB195))</f>
        <v/>
      </c>
      <c r="BK195" s="15" t="str">
        <f t="shared" si="69"/>
        <v/>
      </c>
      <c r="BL195" s="2" t="str" cm="1">
        <f t="array" ref="BL195">IF(B195="","",SUMPRODUCT(($D$1:$AB$4=$BL$4)*$D195:$AB195))</f>
        <v/>
      </c>
      <c r="BM195" s="15" t="str">
        <f t="shared" si="70"/>
        <v/>
      </c>
      <c r="BN195" s="2" t="str" cm="1">
        <f t="array" ref="BN195">IF(B195="","",SUMPRODUCT(($D$1:$AB$4=$BN$4)*$D195:$AB195))</f>
        <v/>
      </c>
      <c r="BO195" s="15" t="str">
        <f t="shared" si="71"/>
        <v/>
      </c>
      <c r="BP195" s="2" t="str" cm="1">
        <f t="array" ref="BP195">IF(B195="","",SUMPRODUCT(($D$1:$AB$4=$BP$4)*$D195:$AB195))</f>
        <v/>
      </c>
      <c r="BQ195" s="15" t="str">
        <f t="shared" si="72"/>
        <v/>
      </c>
      <c r="BR195" s="2" t="str" cm="1">
        <f t="array" ref="BR195">IF(B195="","",SUMPRODUCT(($D$1:$AB$4=$BR$4)*$D195:$AB195))</f>
        <v/>
      </c>
      <c r="BS195" s="15" t="str">
        <f t="shared" si="73"/>
        <v/>
      </c>
      <c r="BT195" s="2" t="str" cm="1">
        <f t="array" ref="BT195">IF(B195="","",SUMPRODUCT(($D$1:$AB$4=$BT$4)*$D195:$AB195))</f>
        <v/>
      </c>
      <c r="BU195" s="15" t="str">
        <f t="shared" si="74"/>
        <v/>
      </c>
      <c r="BV195" s="2" t="str" cm="1">
        <f t="array" ref="BV195">IF(B195="","",SUMPRODUCT(($D$1:$AB$4=$BV$4)*$D195:$AB195))</f>
        <v/>
      </c>
      <c r="BW195" s="15" t="str">
        <f t="shared" si="75"/>
        <v/>
      </c>
      <c r="BX195" s="2" t="str" cm="1">
        <f t="array" ref="BX195">IF(B195="","",SUMPRODUCT(($D$1:$AB$4=$BX$4)*$D195:$AB195))</f>
        <v/>
      </c>
      <c r="BY195" s="15" t="str">
        <f t="shared" si="76"/>
        <v/>
      </c>
      <c r="BZ195" s="2" t="str" cm="1">
        <f t="array" ref="BZ195">IF(B195="","",SUMPRODUCT(($D$1:$AB$4=$BZ$4)*$D195:$AB195))</f>
        <v/>
      </c>
      <c r="CA195" s="15" t="str">
        <f t="shared" si="77"/>
        <v/>
      </c>
      <c r="CB195" s="2" t="str" cm="1">
        <f t="array" ref="CB195">IF(B195="","",SUMPRODUCT(($D$1:$AB$4=$CB$4)*$D195:$AB195))</f>
        <v/>
      </c>
      <c r="CC195" s="15" t="str">
        <f t="shared" si="78"/>
        <v/>
      </c>
      <c r="CD195" s="2" t="str" cm="1">
        <f t="array" ref="CD195">IF(B195="","",SUMPRODUCT(($D$1:$AB$4=$CD$4)*$D195:$AB195))</f>
        <v/>
      </c>
      <c r="CE195" s="15" t="str">
        <f t="shared" si="79"/>
        <v/>
      </c>
      <c r="CF195" s="2" t="str" cm="1">
        <f t="array" ref="CF195">IF(B195="","",SUMPRODUCT(($D$1:$AB$4=$CF$4)*$D195:$AB195))</f>
        <v/>
      </c>
      <c r="CG195" s="15" t="str">
        <f t="shared" si="80"/>
        <v/>
      </c>
      <c r="CH195" s="2" t="str" cm="1">
        <f t="array" ref="CH195">IF(B195="","",SUMPRODUCT(($D$1:$AB$4=$CH$4)*$D195:$AB195))</f>
        <v/>
      </c>
      <c r="CI195" s="15" t="str">
        <f t="shared" si="81"/>
        <v/>
      </c>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row>
    <row r="196" spans="1:127" s="3" customFormat="1" ht="15.75" thickBot="1">
      <c r="A196" s="7">
        <v>191</v>
      </c>
      <c r="B196" s="1"/>
      <c r="D196" s="99"/>
      <c r="E196" s="100"/>
      <c r="F196" s="100"/>
      <c r="G196" s="100"/>
      <c r="H196" s="100"/>
      <c r="I196" s="101"/>
      <c r="J196" s="104"/>
      <c r="K196" s="105"/>
      <c r="L196" s="105"/>
      <c r="M196" s="105"/>
      <c r="N196" s="105"/>
      <c r="O196" s="106"/>
      <c r="P196" s="109"/>
      <c r="Q196" s="110"/>
      <c r="R196" s="110"/>
      <c r="S196" s="110"/>
      <c r="T196" s="110"/>
      <c r="U196" s="111"/>
      <c r="V196" s="115"/>
      <c r="W196" s="116"/>
      <c r="X196" s="116"/>
      <c r="Y196" s="116"/>
      <c r="Z196" s="116"/>
      <c r="AA196" s="116"/>
      <c r="AB196" s="170"/>
      <c r="AC196" s="171" t="str">
        <f t="shared" si="82"/>
        <v/>
      </c>
      <c r="AD196" s="172" t="str">
        <f t="shared" si="83"/>
        <v/>
      </c>
      <c r="AE196" s="4"/>
      <c r="AF196" s="4"/>
      <c r="AG196" s="4"/>
      <c r="AH196" s="4"/>
      <c r="AI196" s="4"/>
      <c r="AJ196" s="4"/>
      <c r="AK196" s="4"/>
      <c r="AL196" s="2" t="str" cm="1">
        <f t="array" ref="AL196">IF(B196="","",SUMPRODUCT(($D$1:$AB$4=$AL$4)*D196:AB196))</f>
        <v/>
      </c>
      <c r="AM196" s="15" t="str">
        <f t="shared" si="57"/>
        <v/>
      </c>
      <c r="AN196" s="2" t="str" cm="1">
        <f t="array" ref="AN196">IF(B196="","",SUMPRODUCT(($D$1:$AB$4=$AN$4)*D196:AB196))</f>
        <v/>
      </c>
      <c r="AO196" s="15" t="str">
        <f t="shared" si="58"/>
        <v/>
      </c>
      <c r="AP196" s="2" t="str" cm="1">
        <f t="array" ref="AP196">IF(B196="","",SUMPRODUCT(($D$1:$AB$4=$AP$4)*D196:AB196))</f>
        <v/>
      </c>
      <c r="AQ196" s="15" t="str">
        <f t="shared" si="59"/>
        <v/>
      </c>
      <c r="AR196" s="2" t="str" cm="1">
        <f t="array" ref="AR196">IF(B196="","",SUMPRODUCT(($D$1:$AB$4=$AR$4)*D196:AB196))</f>
        <v/>
      </c>
      <c r="AS196" s="15" t="str">
        <f t="shared" si="60"/>
        <v/>
      </c>
      <c r="AT196" s="2" t="str" cm="1">
        <f t="array" ref="AT196">IF(B196="","",SUMPRODUCT(($D$1:$AB$4=$AT$4)*$D196:$AB196))</f>
        <v/>
      </c>
      <c r="AU196" s="15" t="str">
        <f t="shared" si="61"/>
        <v/>
      </c>
      <c r="AV196" s="2" t="str" cm="1">
        <f t="array" ref="AV196">IF(B196="","",SUMPRODUCT(($D$1:$AB$4=$AV$4)*$D196:$AB196))</f>
        <v/>
      </c>
      <c r="AW196" s="15" t="str">
        <f t="shared" si="62"/>
        <v/>
      </c>
      <c r="AX196" s="2" t="str" cm="1">
        <f t="array" ref="AX196">IF(B196="","",SUMPRODUCT(($D$1:$AB$4=$AX$4)*$D196:$AB196))</f>
        <v/>
      </c>
      <c r="AY196" s="15" t="str">
        <f t="shared" si="63"/>
        <v/>
      </c>
      <c r="AZ196" s="2" t="str" cm="1">
        <f t="array" ref="AZ196">IF(B196="","",SUMPRODUCT(($D$1:$AB$4=$AZ$4)*$D196:$AB196))</f>
        <v/>
      </c>
      <c r="BA196" s="15" t="str">
        <f t="shared" si="64"/>
        <v/>
      </c>
      <c r="BB196" s="2" t="str" cm="1">
        <f t="array" ref="BB196">IF(B196="","",SUMPRODUCT(($D$1:$AB$4=$BB$4)*$D196:$AB196))</f>
        <v/>
      </c>
      <c r="BC196" s="15" t="str">
        <f t="shared" si="65"/>
        <v/>
      </c>
      <c r="BD196" s="2" t="str" cm="1">
        <f t="array" ref="BD196">IF(B196="","",SUMPRODUCT(($D$1:$AB$4=$BD$4)*$D196:$AB196))</f>
        <v/>
      </c>
      <c r="BE196" s="15" t="str">
        <f t="shared" si="66"/>
        <v/>
      </c>
      <c r="BF196" s="2" t="str" cm="1">
        <f t="array" ref="BF196">IF(B196="","",SUMPRODUCT(($D$1:$AB$4=$BF$4)*$D196:$AB196))</f>
        <v/>
      </c>
      <c r="BG196" s="15" t="str">
        <f t="shared" si="67"/>
        <v/>
      </c>
      <c r="BH196" s="2" t="str" cm="1">
        <f t="array" ref="BH196">IF(B196="","",SUMPRODUCT(($D$1:$AB$4=$BH$4)*$D196:$AB196))</f>
        <v/>
      </c>
      <c r="BI196" s="15" t="str">
        <f t="shared" si="68"/>
        <v/>
      </c>
      <c r="BJ196" s="2" t="str" cm="1">
        <f t="array" ref="BJ196">IF(B196="","",SUMPRODUCT(($D$1:$AB$4=$BJ$4)*$D196:$AB196))</f>
        <v/>
      </c>
      <c r="BK196" s="15" t="str">
        <f t="shared" si="69"/>
        <v/>
      </c>
      <c r="BL196" s="2" t="str" cm="1">
        <f t="array" ref="BL196">IF(B196="","",SUMPRODUCT(($D$1:$AB$4=$BL$4)*$D196:$AB196))</f>
        <v/>
      </c>
      <c r="BM196" s="15" t="str">
        <f t="shared" si="70"/>
        <v/>
      </c>
      <c r="BN196" s="2" t="str" cm="1">
        <f t="array" ref="BN196">IF(B196="","",SUMPRODUCT(($D$1:$AB$4=$BN$4)*$D196:$AB196))</f>
        <v/>
      </c>
      <c r="BO196" s="15" t="str">
        <f t="shared" si="71"/>
        <v/>
      </c>
      <c r="BP196" s="2" t="str" cm="1">
        <f t="array" ref="BP196">IF(B196="","",SUMPRODUCT(($D$1:$AB$4=$BP$4)*$D196:$AB196))</f>
        <v/>
      </c>
      <c r="BQ196" s="15" t="str">
        <f t="shared" si="72"/>
        <v/>
      </c>
      <c r="BR196" s="2" t="str" cm="1">
        <f t="array" ref="BR196">IF(B196="","",SUMPRODUCT(($D$1:$AB$4=$BR$4)*$D196:$AB196))</f>
        <v/>
      </c>
      <c r="BS196" s="15" t="str">
        <f t="shared" si="73"/>
        <v/>
      </c>
      <c r="BT196" s="2" t="str" cm="1">
        <f t="array" ref="BT196">IF(B196="","",SUMPRODUCT(($D$1:$AB$4=$BT$4)*$D196:$AB196))</f>
        <v/>
      </c>
      <c r="BU196" s="15" t="str">
        <f t="shared" si="74"/>
        <v/>
      </c>
      <c r="BV196" s="2" t="str" cm="1">
        <f t="array" ref="BV196">IF(B196="","",SUMPRODUCT(($D$1:$AB$4=$BV$4)*$D196:$AB196))</f>
        <v/>
      </c>
      <c r="BW196" s="15" t="str">
        <f t="shared" si="75"/>
        <v/>
      </c>
      <c r="BX196" s="2" t="str" cm="1">
        <f t="array" ref="BX196">IF(B196="","",SUMPRODUCT(($D$1:$AB$4=$BX$4)*$D196:$AB196))</f>
        <v/>
      </c>
      <c r="BY196" s="15" t="str">
        <f t="shared" si="76"/>
        <v/>
      </c>
      <c r="BZ196" s="2" t="str" cm="1">
        <f t="array" ref="BZ196">IF(B196="","",SUMPRODUCT(($D$1:$AB$4=$BZ$4)*$D196:$AB196))</f>
        <v/>
      </c>
      <c r="CA196" s="15" t="str">
        <f t="shared" si="77"/>
        <v/>
      </c>
      <c r="CB196" s="2" t="str" cm="1">
        <f t="array" ref="CB196">IF(B196="","",SUMPRODUCT(($D$1:$AB$4=$CB$4)*$D196:$AB196))</f>
        <v/>
      </c>
      <c r="CC196" s="15" t="str">
        <f t="shared" si="78"/>
        <v/>
      </c>
      <c r="CD196" s="2" t="str" cm="1">
        <f t="array" ref="CD196">IF(B196="","",SUMPRODUCT(($D$1:$AB$4=$CD$4)*$D196:$AB196))</f>
        <v/>
      </c>
      <c r="CE196" s="15" t="str">
        <f t="shared" si="79"/>
        <v/>
      </c>
      <c r="CF196" s="2" t="str" cm="1">
        <f t="array" ref="CF196">IF(B196="","",SUMPRODUCT(($D$1:$AB$4=$CF$4)*$D196:$AB196))</f>
        <v/>
      </c>
      <c r="CG196" s="15" t="str">
        <f t="shared" si="80"/>
        <v/>
      </c>
      <c r="CH196" s="2" t="str" cm="1">
        <f t="array" ref="CH196">IF(B196="","",SUMPRODUCT(($D$1:$AB$4=$CH$4)*$D196:$AB196))</f>
        <v/>
      </c>
      <c r="CI196" s="15" t="str">
        <f t="shared" si="81"/>
        <v/>
      </c>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row>
    <row r="197" spans="1:127" s="3" customFormat="1" ht="15.75" thickBot="1">
      <c r="A197" s="7">
        <v>192</v>
      </c>
      <c r="B197" s="1"/>
      <c r="D197" s="99"/>
      <c r="E197" s="100"/>
      <c r="F197" s="100"/>
      <c r="G197" s="100"/>
      <c r="H197" s="100"/>
      <c r="I197" s="101"/>
      <c r="J197" s="104"/>
      <c r="K197" s="105"/>
      <c r="L197" s="105"/>
      <c r="M197" s="105"/>
      <c r="N197" s="105"/>
      <c r="O197" s="106"/>
      <c r="P197" s="109"/>
      <c r="Q197" s="110"/>
      <c r="R197" s="110"/>
      <c r="S197" s="110"/>
      <c r="T197" s="110"/>
      <c r="U197" s="111"/>
      <c r="V197" s="115"/>
      <c r="W197" s="116"/>
      <c r="X197" s="116"/>
      <c r="Y197" s="116"/>
      <c r="Z197" s="116"/>
      <c r="AA197" s="116"/>
      <c r="AB197" s="170"/>
      <c r="AC197" s="171" t="str">
        <f t="shared" si="82"/>
        <v/>
      </c>
      <c r="AD197" s="172" t="str">
        <f t="shared" si="83"/>
        <v/>
      </c>
      <c r="AE197" s="4"/>
      <c r="AF197" s="4"/>
      <c r="AG197" s="4"/>
      <c r="AH197" s="4"/>
      <c r="AI197" s="4"/>
      <c r="AJ197" s="4"/>
      <c r="AK197" s="4"/>
      <c r="AL197" s="2" t="str" cm="1">
        <f t="array" ref="AL197">IF(B197="","",SUMPRODUCT(($D$1:$AB$4=$AL$4)*D197:AB197))</f>
        <v/>
      </c>
      <c r="AM197" s="15" t="str">
        <f t="shared" si="57"/>
        <v/>
      </c>
      <c r="AN197" s="2" t="str" cm="1">
        <f t="array" ref="AN197">IF(B197="","",SUMPRODUCT(($D$1:$AB$4=$AN$4)*D197:AB197))</f>
        <v/>
      </c>
      <c r="AO197" s="15" t="str">
        <f t="shared" si="58"/>
        <v/>
      </c>
      <c r="AP197" s="2" t="str" cm="1">
        <f t="array" ref="AP197">IF(B197="","",SUMPRODUCT(($D$1:$AB$4=$AP$4)*D197:AB197))</f>
        <v/>
      </c>
      <c r="AQ197" s="15" t="str">
        <f t="shared" si="59"/>
        <v/>
      </c>
      <c r="AR197" s="2" t="str" cm="1">
        <f t="array" ref="AR197">IF(B197="","",SUMPRODUCT(($D$1:$AB$4=$AR$4)*D197:AB197))</f>
        <v/>
      </c>
      <c r="AS197" s="15" t="str">
        <f t="shared" si="60"/>
        <v/>
      </c>
      <c r="AT197" s="2" t="str" cm="1">
        <f t="array" ref="AT197">IF(B197="","",SUMPRODUCT(($D$1:$AB$4=$AT$4)*$D197:$AB197))</f>
        <v/>
      </c>
      <c r="AU197" s="15" t="str">
        <f t="shared" si="61"/>
        <v/>
      </c>
      <c r="AV197" s="2" t="str" cm="1">
        <f t="array" ref="AV197">IF(B197="","",SUMPRODUCT(($D$1:$AB$4=$AV$4)*$D197:$AB197))</f>
        <v/>
      </c>
      <c r="AW197" s="15" t="str">
        <f t="shared" si="62"/>
        <v/>
      </c>
      <c r="AX197" s="2" t="str" cm="1">
        <f t="array" ref="AX197">IF(B197="","",SUMPRODUCT(($D$1:$AB$4=$AX$4)*$D197:$AB197))</f>
        <v/>
      </c>
      <c r="AY197" s="15" t="str">
        <f t="shared" si="63"/>
        <v/>
      </c>
      <c r="AZ197" s="2" t="str" cm="1">
        <f t="array" ref="AZ197">IF(B197="","",SUMPRODUCT(($D$1:$AB$4=$AZ$4)*$D197:$AB197))</f>
        <v/>
      </c>
      <c r="BA197" s="15" t="str">
        <f t="shared" si="64"/>
        <v/>
      </c>
      <c r="BB197" s="2" t="str" cm="1">
        <f t="array" ref="BB197">IF(B197="","",SUMPRODUCT(($D$1:$AB$4=$BB$4)*$D197:$AB197))</f>
        <v/>
      </c>
      <c r="BC197" s="15" t="str">
        <f t="shared" si="65"/>
        <v/>
      </c>
      <c r="BD197" s="2" t="str" cm="1">
        <f t="array" ref="BD197">IF(B197="","",SUMPRODUCT(($D$1:$AB$4=$BD$4)*$D197:$AB197))</f>
        <v/>
      </c>
      <c r="BE197" s="15" t="str">
        <f t="shared" si="66"/>
        <v/>
      </c>
      <c r="BF197" s="2" t="str" cm="1">
        <f t="array" ref="BF197">IF(B197="","",SUMPRODUCT(($D$1:$AB$4=$BF$4)*$D197:$AB197))</f>
        <v/>
      </c>
      <c r="BG197" s="15" t="str">
        <f t="shared" si="67"/>
        <v/>
      </c>
      <c r="BH197" s="2" t="str" cm="1">
        <f t="array" ref="BH197">IF(B197="","",SUMPRODUCT(($D$1:$AB$4=$BH$4)*$D197:$AB197))</f>
        <v/>
      </c>
      <c r="BI197" s="15" t="str">
        <f t="shared" si="68"/>
        <v/>
      </c>
      <c r="BJ197" s="2" t="str" cm="1">
        <f t="array" ref="BJ197">IF(B197="","",SUMPRODUCT(($D$1:$AB$4=$BJ$4)*$D197:$AB197))</f>
        <v/>
      </c>
      <c r="BK197" s="15" t="str">
        <f t="shared" si="69"/>
        <v/>
      </c>
      <c r="BL197" s="2" t="str" cm="1">
        <f t="array" ref="BL197">IF(B197="","",SUMPRODUCT(($D$1:$AB$4=$BL$4)*$D197:$AB197))</f>
        <v/>
      </c>
      <c r="BM197" s="15" t="str">
        <f t="shared" si="70"/>
        <v/>
      </c>
      <c r="BN197" s="2" t="str" cm="1">
        <f t="array" ref="BN197">IF(B197="","",SUMPRODUCT(($D$1:$AB$4=$BN$4)*$D197:$AB197))</f>
        <v/>
      </c>
      <c r="BO197" s="15" t="str">
        <f t="shared" si="71"/>
        <v/>
      </c>
      <c r="BP197" s="2" t="str" cm="1">
        <f t="array" ref="BP197">IF(B197="","",SUMPRODUCT(($D$1:$AB$4=$BP$4)*$D197:$AB197))</f>
        <v/>
      </c>
      <c r="BQ197" s="15" t="str">
        <f t="shared" si="72"/>
        <v/>
      </c>
      <c r="BR197" s="2" t="str" cm="1">
        <f t="array" ref="BR197">IF(B197="","",SUMPRODUCT(($D$1:$AB$4=$BR$4)*$D197:$AB197))</f>
        <v/>
      </c>
      <c r="BS197" s="15" t="str">
        <f t="shared" si="73"/>
        <v/>
      </c>
      <c r="BT197" s="2" t="str" cm="1">
        <f t="array" ref="BT197">IF(B197="","",SUMPRODUCT(($D$1:$AB$4=$BT$4)*$D197:$AB197))</f>
        <v/>
      </c>
      <c r="BU197" s="15" t="str">
        <f t="shared" si="74"/>
        <v/>
      </c>
      <c r="BV197" s="2" t="str" cm="1">
        <f t="array" ref="BV197">IF(B197="","",SUMPRODUCT(($D$1:$AB$4=$BV$4)*$D197:$AB197))</f>
        <v/>
      </c>
      <c r="BW197" s="15" t="str">
        <f t="shared" si="75"/>
        <v/>
      </c>
      <c r="BX197" s="2" t="str" cm="1">
        <f t="array" ref="BX197">IF(B197="","",SUMPRODUCT(($D$1:$AB$4=$BX$4)*$D197:$AB197))</f>
        <v/>
      </c>
      <c r="BY197" s="15" t="str">
        <f t="shared" si="76"/>
        <v/>
      </c>
      <c r="BZ197" s="2" t="str" cm="1">
        <f t="array" ref="BZ197">IF(B197="","",SUMPRODUCT(($D$1:$AB$4=$BZ$4)*$D197:$AB197))</f>
        <v/>
      </c>
      <c r="CA197" s="15" t="str">
        <f t="shared" si="77"/>
        <v/>
      </c>
      <c r="CB197" s="2" t="str" cm="1">
        <f t="array" ref="CB197">IF(B197="","",SUMPRODUCT(($D$1:$AB$4=$CB$4)*$D197:$AB197))</f>
        <v/>
      </c>
      <c r="CC197" s="15" t="str">
        <f t="shared" si="78"/>
        <v/>
      </c>
      <c r="CD197" s="2" t="str" cm="1">
        <f t="array" ref="CD197">IF(B197="","",SUMPRODUCT(($D$1:$AB$4=$CD$4)*$D197:$AB197))</f>
        <v/>
      </c>
      <c r="CE197" s="15" t="str">
        <f t="shared" si="79"/>
        <v/>
      </c>
      <c r="CF197" s="2" t="str" cm="1">
        <f t="array" ref="CF197">IF(B197="","",SUMPRODUCT(($D$1:$AB$4=$CF$4)*$D197:$AB197))</f>
        <v/>
      </c>
      <c r="CG197" s="15" t="str">
        <f t="shared" si="80"/>
        <v/>
      </c>
      <c r="CH197" s="2" t="str" cm="1">
        <f t="array" ref="CH197">IF(B197="","",SUMPRODUCT(($D$1:$AB$4=$CH$4)*$D197:$AB197))</f>
        <v/>
      </c>
      <c r="CI197" s="15" t="str">
        <f t="shared" si="81"/>
        <v/>
      </c>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row>
    <row r="198" spans="1:127" s="3" customFormat="1" ht="15.75" thickBot="1">
      <c r="A198" s="7">
        <v>193</v>
      </c>
      <c r="B198" s="1"/>
      <c r="D198" s="99"/>
      <c r="E198" s="100"/>
      <c r="F198" s="100"/>
      <c r="G198" s="100"/>
      <c r="H198" s="100"/>
      <c r="I198" s="101"/>
      <c r="J198" s="104"/>
      <c r="K198" s="105"/>
      <c r="L198" s="105"/>
      <c r="M198" s="105"/>
      <c r="N198" s="105"/>
      <c r="O198" s="106"/>
      <c r="P198" s="109"/>
      <c r="Q198" s="110"/>
      <c r="R198" s="110"/>
      <c r="S198" s="110"/>
      <c r="T198" s="110"/>
      <c r="U198" s="111"/>
      <c r="V198" s="115"/>
      <c r="W198" s="116"/>
      <c r="X198" s="116"/>
      <c r="Y198" s="116"/>
      <c r="Z198" s="116"/>
      <c r="AA198" s="116"/>
      <c r="AB198" s="170"/>
      <c r="AC198" s="171" t="str">
        <f t="shared" si="82"/>
        <v/>
      </c>
      <c r="AD198" s="172" t="str">
        <f t="shared" si="83"/>
        <v/>
      </c>
      <c r="AE198" s="4"/>
      <c r="AF198" s="4"/>
      <c r="AG198" s="4"/>
      <c r="AH198" s="4"/>
      <c r="AI198" s="4"/>
      <c r="AJ198" s="4"/>
      <c r="AK198" s="4"/>
      <c r="AL198" s="2" t="str" cm="1">
        <f t="array" ref="AL198">IF(B198="","",SUMPRODUCT(($D$1:$AB$4=$AL$4)*D198:AB198))</f>
        <v/>
      </c>
      <c r="AM198" s="15" t="str">
        <f t="shared" si="57"/>
        <v/>
      </c>
      <c r="AN198" s="2" t="str" cm="1">
        <f t="array" ref="AN198">IF(B198="","",SUMPRODUCT(($D$1:$AB$4=$AN$4)*D198:AB198))</f>
        <v/>
      </c>
      <c r="AO198" s="15" t="str">
        <f t="shared" si="58"/>
        <v/>
      </c>
      <c r="AP198" s="2" t="str" cm="1">
        <f t="array" ref="AP198">IF(B198="","",SUMPRODUCT(($D$1:$AB$4=$AP$4)*D198:AB198))</f>
        <v/>
      </c>
      <c r="AQ198" s="15" t="str">
        <f t="shared" si="59"/>
        <v/>
      </c>
      <c r="AR198" s="2" t="str" cm="1">
        <f t="array" ref="AR198">IF(B198="","",SUMPRODUCT(($D$1:$AB$4=$AR$4)*D198:AB198))</f>
        <v/>
      </c>
      <c r="AS198" s="15" t="str">
        <f t="shared" si="60"/>
        <v/>
      </c>
      <c r="AT198" s="2" t="str" cm="1">
        <f t="array" ref="AT198">IF(B198="","",SUMPRODUCT(($D$1:$AB$4=$AT$4)*$D198:$AB198))</f>
        <v/>
      </c>
      <c r="AU198" s="15" t="str">
        <f t="shared" si="61"/>
        <v/>
      </c>
      <c r="AV198" s="2" t="str" cm="1">
        <f t="array" ref="AV198">IF(B198="","",SUMPRODUCT(($D$1:$AB$4=$AV$4)*$D198:$AB198))</f>
        <v/>
      </c>
      <c r="AW198" s="15" t="str">
        <f t="shared" si="62"/>
        <v/>
      </c>
      <c r="AX198" s="2" t="str" cm="1">
        <f t="array" ref="AX198">IF(B198="","",SUMPRODUCT(($D$1:$AB$4=$AX$4)*$D198:$AB198))</f>
        <v/>
      </c>
      <c r="AY198" s="15" t="str">
        <f t="shared" si="63"/>
        <v/>
      </c>
      <c r="AZ198" s="2" t="str" cm="1">
        <f t="array" ref="AZ198">IF(B198="","",SUMPRODUCT(($D$1:$AB$4=$AZ$4)*$D198:$AB198))</f>
        <v/>
      </c>
      <c r="BA198" s="15" t="str">
        <f t="shared" si="64"/>
        <v/>
      </c>
      <c r="BB198" s="2" t="str" cm="1">
        <f t="array" ref="BB198">IF(B198="","",SUMPRODUCT(($D$1:$AB$4=$BB$4)*$D198:$AB198))</f>
        <v/>
      </c>
      <c r="BC198" s="15" t="str">
        <f t="shared" si="65"/>
        <v/>
      </c>
      <c r="BD198" s="2" t="str" cm="1">
        <f t="array" ref="BD198">IF(B198="","",SUMPRODUCT(($D$1:$AB$4=$BD$4)*$D198:$AB198))</f>
        <v/>
      </c>
      <c r="BE198" s="15" t="str">
        <f t="shared" si="66"/>
        <v/>
      </c>
      <c r="BF198" s="2" t="str" cm="1">
        <f t="array" ref="BF198">IF(B198="","",SUMPRODUCT(($D$1:$AB$4=$BF$4)*$D198:$AB198))</f>
        <v/>
      </c>
      <c r="BG198" s="15" t="str">
        <f t="shared" si="67"/>
        <v/>
      </c>
      <c r="BH198" s="2" t="str" cm="1">
        <f t="array" ref="BH198">IF(B198="","",SUMPRODUCT(($D$1:$AB$4=$BH$4)*$D198:$AB198))</f>
        <v/>
      </c>
      <c r="BI198" s="15" t="str">
        <f t="shared" si="68"/>
        <v/>
      </c>
      <c r="BJ198" s="2" t="str" cm="1">
        <f t="array" ref="BJ198">IF(B198="","",SUMPRODUCT(($D$1:$AB$4=$BJ$4)*$D198:$AB198))</f>
        <v/>
      </c>
      <c r="BK198" s="15" t="str">
        <f t="shared" si="69"/>
        <v/>
      </c>
      <c r="BL198" s="2" t="str" cm="1">
        <f t="array" ref="BL198">IF(B198="","",SUMPRODUCT(($D$1:$AB$4=$BL$4)*$D198:$AB198))</f>
        <v/>
      </c>
      <c r="BM198" s="15" t="str">
        <f t="shared" si="70"/>
        <v/>
      </c>
      <c r="BN198" s="2" t="str" cm="1">
        <f t="array" ref="BN198">IF(B198="","",SUMPRODUCT(($D$1:$AB$4=$BN$4)*$D198:$AB198))</f>
        <v/>
      </c>
      <c r="BO198" s="15" t="str">
        <f t="shared" si="71"/>
        <v/>
      </c>
      <c r="BP198" s="2" t="str" cm="1">
        <f t="array" ref="BP198">IF(B198="","",SUMPRODUCT(($D$1:$AB$4=$BP$4)*$D198:$AB198))</f>
        <v/>
      </c>
      <c r="BQ198" s="15" t="str">
        <f t="shared" si="72"/>
        <v/>
      </c>
      <c r="BR198" s="2" t="str" cm="1">
        <f t="array" ref="BR198">IF(B198="","",SUMPRODUCT(($D$1:$AB$4=$BR$4)*$D198:$AB198))</f>
        <v/>
      </c>
      <c r="BS198" s="15" t="str">
        <f t="shared" si="73"/>
        <v/>
      </c>
      <c r="BT198" s="2" t="str" cm="1">
        <f t="array" ref="BT198">IF(B198="","",SUMPRODUCT(($D$1:$AB$4=$BT$4)*$D198:$AB198))</f>
        <v/>
      </c>
      <c r="BU198" s="15" t="str">
        <f t="shared" si="74"/>
        <v/>
      </c>
      <c r="BV198" s="2" t="str" cm="1">
        <f t="array" ref="BV198">IF(B198="","",SUMPRODUCT(($D$1:$AB$4=$BV$4)*$D198:$AB198))</f>
        <v/>
      </c>
      <c r="BW198" s="15" t="str">
        <f t="shared" si="75"/>
        <v/>
      </c>
      <c r="BX198" s="2" t="str" cm="1">
        <f t="array" ref="BX198">IF(B198="","",SUMPRODUCT(($D$1:$AB$4=$BX$4)*$D198:$AB198))</f>
        <v/>
      </c>
      <c r="BY198" s="15" t="str">
        <f t="shared" si="76"/>
        <v/>
      </c>
      <c r="BZ198" s="2" t="str" cm="1">
        <f t="array" ref="BZ198">IF(B198="","",SUMPRODUCT(($D$1:$AB$4=$BZ$4)*$D198:$AB198))</f>
        <v/>
      </c>
      <c r="CA198" s="15" t="str">
        <f t="shared" si="77"/>
        <v/>
      </c>
      <c r="CB198" s="2" t="str" cm="1">
        <f t="array" ref="CB198">IF(B198="","",SUMPRODUCT(($D$1:$AB$4=$CB$4)*$D198:$AB198))</f>
        <v/>
      </c>
      <c r="CC198" s="15" t="str">
        <f t="shared" si="78"/>
        <v/>
      </c>
      <c r="CD198" s="2" t="str" cm="1">
        <f t="array" ref="CD198">IF(B198="","",SUMPRODUCT(($D$1:$AB$4=$CD$4)*$D198:$AB198))</f>
        <v/>
      </c>
      <c r="CE198" s="15" t="str">
        <f t="shared" si="79"/>
        <v/>
      </c>
      <c r="CF198" s="2" t="str" cm="1">
        <f t="array" ref="CF198">IF(B198="","",SUMPRODUCT(($D$1:$AB$4=$CF$4)*$D198:$AB198))</f>
        <v/>
      </c>
      <c r="CG198" s="15" t="str">
        <f t="shared" si="80"/>
        <v/>
      </c>
      <c r="CH198" s="2" t="str" cm="1">
        <f t="array" ref="CH198">IF(B198="","",SUMPRODUCT(($D$1:$AB$4=$CH$4)*$D198:$AB198))</f>
        <v/>
      </c>
      <c r="CI198" s="15" t="str">
        <f t="shared" si="81"/>
        <v/>
      </c>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row>
    <row r="199" spans="1:127" ht="15.75" thickBot="1">
      <c r="A199" s="7">
        <v>194</v>
      </c>
      <c r="D199" s="99"/>
      <c r="E199" s="100"/>
      <c r="F199" s="100"/>
      <c r="G199" s="100"/>
      <c r="H199" s="100"/>
      <c r="I199" s="101"/>
      <c r="J199" s="104"/>
      <c r="K199" s="105"/>
      <c r="L199" s="105"/>
      <c r="M199" s="105"/>
      <c r="N199" s="105"/>
      <c r="O199" s="106"/>
      <c r="P199" s="109"/>
      <c r="Q199" s="110"/>
      <c r="R199" s="110"/>
      <c r="S199" s="110"/>
      <c r="T199" s="110"/>
      <c r="U199" s="111"/>
      <c r="V199" s="115"/>
      <c r="W199" s="116"/>
      <c r="X199" s="116"/>
      <c r="Y199" s="116"/>
      <c r="Z199" s="116"/>
      <c r="AA199" s="116"/>
      <c r="AB199" s="170"/>
      <c r="AC199" s="171" t="str">
        <f t="shared" si="82"/>
        <v/>
      </c>
      <c r="AD199" s="172" t="str">
        <f t="shared" si="83"/>
        <v/>
      </c>
      <c r="AL199" s="2" t="str" cm="1">
        <f t="array" ref="AL199">IF(B199="","",SUMPRODUCT(($D$1:$AB$4=$AL$4)*D199:AB199))</f>
        <v/>
      </c>
      <c r="AM199" s="15" t="str">
        <f t="shared" ref="AM199:AM205" si="84">IFERROR(IF($AM$3=0,"",AL199/$AM$3),"")</f>
        <v/>
      </c>
      <c r="AN199" s="2" t="str" cm="1">
        <f t="array" ref="AN199">IF(B199="","",SUMPRODUCT(($D$1:$AB$4=$AN$4)*D199:AB199))</f>
        <v/>
      </c>
      <c r="AO199" s="15" t="str">
        <f t="shared" ref="AO199:AO205" si="85">IFERROR(IF($AO$3=0,"",AN199/$AO$3),"")</f>
        <v/>
      </c>
      <c r="AP199" s="2" t="str" cm="1">
        <f t="array" ref="AP199">IF(B199="","",SUMPRODUCT(($D$1:$AB$4=$AP$4)*D199:AB199))</f>
        <v/>
      </c>
      <c r="AQ199" s="15" t="str">
        <f t="shared" ref="AQ199:AQ205" si="86">IFERROR(IF($AQ$3=0,"",AP199/$AQ$3),"")</f>
        <v/>
      </c>
      <c r="AR199" s="2" t="str" cm="1">
        <f t="array" ref="AR199">IF(B199="","",SUMPRODUCT(($D$1:$AB$4=$AR$4)*D199:AB199))</f>
        <v/>
      </c>
      <c r="AS199" s="15" t="str">
        <f t="shared" ref="AS199:AS205" si="87">IFERROR(IF($AS$3=0,"",AR199/$AS$3),"")</f>
        <v/>
      </c>
      <c r="AT199" s="2" t="str" cm="1">
        <f t="array" ref="AT199">IF(B199="","",SUMPRODUCT(($D$1:$AB$4=$AT$4)*$D199:$AB199))</f>
        <v/>
      </c>
      <c r="AU199" s="15" t="str">
        <f t="shared" ref="AU199:AU205" si="88">IFERROR(IF($AU$3=0,"",AT199/$AU$3),"")</f>
        <v/>
      </c>
      <c r="AV199" s="2" t="str" cm="1">
        <f t="array" ref="AV199">IF(B199="","",SUMPRODUCT(($D$1:$AB$4=$AV$4)*$D199:$AB199))</f>
        <v/>
      </c>
      <c r="AW199" s="15" t="str">
        <f t="shared" ref="AW199:AW205" si="89">IFERROR(IF($AW$3=0,"",AV199/$AW$3),"")</f>
        <v/>
      </c>
      <c r="AX199" s="2" t="str" cm="1">
        <f t="array" ref="AX199">IF(B199="","",SUMPRODUCT(($D$1:$AB$4=$AX$4)*$D199:$AB199))</f>
        <v/>
      </c>
      <c r="AY199" s="15" t="str">
        <f t="shared" ref="AY199:AY205" si="90">IFERROR(IF($AY$3=0,"",AX199/$AY$3),"")</f>
        <v/>
      </c>
      <c r="AZ199" s="2" t="str" cm="1">
        <f t="array" ref="AZ199">IF(B199="","",SUMPRODUCT(($D$1:$AB$4=$AZ$4)*$D199:$AB199))</f>
        <v/>
      </c>
      <c r="BA199" s="15" t="str">
        <f t="shared" ref="BA199:BA205" si="91">IFERROR(IF($BA$3=0,"",AZ199/$BA$3),"")</f>
        <v/>
      </c>
      <c r="BB199" s="2" t="str" cm="1">
        <f t="array" ref="BB199">IF(B199="","",SUMPRODUCT(($D$1:$AB$4=$BB$4)*$D199:$AB199))</f>
        <v/>
      </c>
      <c r="BC199" s="15" t="str">
        <f t="shared" ref="BC199:BC205" si="92">IFERROR(IF($BC$3=0,"",BB199/$BC$3),"")</f>
        <v/>
      </c>
      <c r="BD199" s="2" t="str" cm="1">
        <f t="array" ref="BD199">IF(B199="","",SUMPRODUCT(($D$1:$AB$4=$BD$4)*$D199:$AB199))</f>
        <v/>
      </c>
      <c r="BE199" s="15" t="str">
        <f t="shared" ref="BE199:BE205" si="93">IFERROR(IF($BE$3=0,"",BD199/$BE$3),"")</f>
        <v/>
      </c>
      <c r="BF199" s="2" t="str" cm="1">
        <f t="array" ref="BF199">IF(B199="","",SUMPRODUCT(($D$1:$AB$4=$BF$4)*$D199:$AB199))</f>
        <v/>
      </c>
      <c r="BG199" s="15" t="str">
        <f t="shared" ref="BG199:BG205" si="94">IFERROR(IF($BG$3=0,"",BF199/$BG$3),"")</f>
        <v/>
      </c>
      <c r="BH199" s="2" t="str" cm="1">
        <f t="array" ref="BH199">IF(B199="","",SUMPRODUCT(($D$1:$AB$4=$BH$4)*$D199:$AB199))</f>
        <v/>
      </c>
      <c r="BI199" s="15" t="str">
        <f t="shared" ref="BI199:BI205" si="95">IFERROR(IF($BI$3=0,"",BH199/$BI$3),"")</f>
        <v/>
      </c>
      <c r="BJ199" s="2" t="str" cm="1">
        <f t="array" ref="BJ199">IF(B199="","",SUMPRODUCT(($D$1:$AB$4=$BJ$4)*$D199:$AB199))</f>
        <v/>
      </c>
      <c r="BK199" s="15" t="str">
        <f t="shared" ref="BK199:BK205" si="96">IFERROR(IF($BK$3=0,"",BJ199/$BK$3),"")</f>
        <v/>
      </c>
      <c r="BL199" s="2" t="str" cm="1">
        <f t="array" ref="BL199">IF(B199="","",SUMPRODUCT(($D$1:$AB$4=$BL$4)*$D199:$AB199))</f>
        <v/>
      </c>
      <c r="BM199" s="15" t="str">
        <f t="shared" ref="BM199:BM205" si="97">IFERROR(IF($BM$3=0,"",BL199/$BM$3),"")</f>
        <v/>
      </c>
      <c r="BN199" s="2" t="str" cm="1">
        <f t="array" ref="BN199">IF(B199="","",SUMPRODUCT(($D$1:$AB$4=$BN$4)*$D199:$AB199))</f>
        <v/>
      </c>
      <c r="BO199" s="15" t="str">
        <f t="shared" ref="BO199:BO205" si="98">IFERROR(IF($BO$3=0,"",BN199/$BO$3),"")</f>
        <v/>
      </c>
      <c r="BP199" s="2" t="str" cm="1">
        <f t="array" ref="BP199">IF(B199="","",SUMPRODUCT(($D$1:$AB$4=$BP$4)*$D199:$AB199))</f>
        <v/>
      </c>
      <c r="BQ199" s="15" t="str">
        <f t="shared" ref="BQ199:BQ205" si="99">IFERROR(IF($BQ$3=0,"",BP199/$BQ$3),"")</f>
        <v/>
      </c>
      <c r="BR199" s="2" t="str" cm="1">
        <f t="array" ref="BR199">IF(B199="","",SUMPRODUCT(($D$1:$AB$4=$BR$4)*$D199:$AB199))</f>
        <v/>
      </c>
      <c r="BS199" s="15" t="str">
        <f t="shared" ref="BS199:BS205" si="100">IFERROR(IF($BS$3=0,"",BR199/$BS$3),"")</f>
        <v/>
      </c>
      <c r="BT199" s="2" t="str" cm="1">
        <f t="array" ref="BT199">IF(B199="","",SUMPRODUCT(($D$1:$AB$4=$BT$4)*$D199:$AB199))</f>
        <v/>
      </c>
      <c r="BU199" s="15" t="str">
        <f t="shared" ref="BU199:BU205" si="101">IFERROR(IF($BU$3=0,"",BT199/$BU$3),"")</f>
        <v/>
      </c>
      <c r="BV199" s="2" t="str" cm="1">
        <f t="array" ref="BV199">IF(B199="","",SUMPRODUCT(($D$1:$AB$4=$BV$4)*$D199:$AB199))</f>
        <v/>
      </c>
      <c r="BW199" s="15" t="str">
        <f t="shared" ref="BW199:BW205" si="102">IFERROR(IF($BW$3=0,"",BV199/$BW$3),"")</f>
        <v/>
      </c>
      <c r="BX199" s="2" t="str" cm="1">
        <f t="array" ref="BX199">IF(B199="","",SUMPRODUCT(($D$1:$AB$4=$BX$4)*$D199:$AB199))</f>
        <v/>
      </c>
      <c r="BY199" s="15" t="str">
        <f t="shared" ref="BY199:BY205" si="103">IFERROR(IF($BY$3=0,"",BX199/$BY$3),"")</f>
        <v/>
      </c>
      <c r="BZ199" s="2" t="str" cm="1">
        <f t="array" ref="BZ199">IF(B199="","",SUMPRODUCT(($D$1:$AB$4=$BZ$4)*$D199:$AB199))</f>
        <v/>
      </c>
      <c r="CA199" s="15" t="str">
        <f t="shared" ref="CA199:CA205" si="104">IFERROR(IF($CA$3=0,"",BZ199/$CA$3),"")</f>
        <v/>
      </c>
      <c r="CB199" s="2" t="str" cm="1">
        <f t="array" ref="CB199">IF(B199="","",SUMPRODUCT(($D$1:$AB$4=$CB$4)*$D199:$AB199))</f>
        <v/>
      </c>
      <c r="CC199" s="15" t="str">
        <f t="shared" ref="CC199:CC205" si="105">IFERROR(IF($CC$3=0,"",CB199/$CC$3),"")</f>
        <v/>
      </c>
      <c r="CD199" s="2" t="str" cm="1">
        <f t="array" ref="CD199">IF(B199="","",SUMPRODUCT(($D$1:$AB$4=$CD$4)*$D199:$AB199))</f>
        <v/>
      </c>
      <c r="CE199" s="15" t="str">
        <f t="shared" ref="CE199:CE205" si="106">IFERROR(IF($CE$3=0,"",CD199/$CE$3),"")</f>
        <v/>
      </c>
      <c r="CF199" s="2" t="str" cm="1">
        <f t="array" ref="CF199">IF(B199="","",SUMPRODUCT(($D$1:$AB$4=$CF$4)*$D199:$AB199))</f>
        <v/>
      </c>
      <c r="CG199" s="15" t="str">
        <f t="shared" ref="CG199:CG205" si="107">IFERROR(IF($CG$3=0,"",CF199/$CG$3),"")</f>
        <v/>
      </c>
      <c r="CH199" s="2" t="str" cm="1">
        <f t="array" ref="CH199">IF(B199="","",SUMPRODUCT(($D$1:$AB$4=$CH$4)*$D199:$AB199))</f>
        <v/>
      </c>
      <c r="CI199" s="15" t="str">
        <f t="shared" ref="CI199:CI205" si="108">IFERROR(IF($CI$3=0,"",CH199/$CI$3),"")</f>
        <v/>
      </c>
    </row>
    <row r="200" spans="1:127" ht="15.75" thickBot="1">
      <c r="A200" s="7">
        <v>195</v>
      </c>
      <c r="D200" s="99"/>
      <c r="E200" s="100"/>
      <c r="F200" s="100"/>
      <c r="G200" s="100"/>
      <c r="H200" s="100"/>
      <c r="I200" s="101"/>
      <c r="J200" s="104"/>
      <c r="K200" s="105"/>
      <c r="L200" s="105"/>
      <c r="M200" s="105"/>
      <c r="N200" s="105"/>
      <c r="O200" s="106"/>
      <c r="P200" s="109"/>
      <c r="Q200" s="110"/>
      <c r="R200" s="110"/>
      <c r="S200" s="110"/>
      <c r="T200" s="110"/>
      <c r="U200" s="111"/>
      <c r="V200" s="115"/>
      <c r="W200" s="116"/>
      <c r="X200" s="116"/>
      <c r="Y200" s="116"/>
      <c r="Z200" s="116"/>
      <c r="AA200" s="116"/>
      <c r="AB200" s="170"/>
      <c r="AC200" s="171" t="str">
        <f t="shared" si="82"/>
        <v/>
      </c>
      <c r="AD200" s="172" t="str">
        <f t="shared" si="83"/>
        <v/>
      </c>
      <c r="AL200" s="2" t="str" cm="1">
        <f t="array" ref="AL200">IF(B200="","",SUMPRODUCT(($D$1:$AB$4=$AL$4)*D200:AB200))</f>
        <v/>
      </c>
      <c r="AM200" s="15" t="str">
        <f t="shared" si="84"/>
        <v/>
      </c>
      <c r="AN200" s="2" t="str" cm="1">
        <f t="array" ref="AN200">IF(B200="","",SUMPRODUCT(($D$1:$AB$4=$AN$4)*D200:AB200))</f>
        <v/>
      </c>
      <c r="AO200" s="15" t="str">
        <f t="shared" si="85"/>
        <v/>
      </c>
      <c r="AP200" s="2" t="str" cm="1">
        <f t="array" ref="AP200">IF(B200="","",SUMPRODUCT(($D$1:$AB$4=$AP$4)*D200:AB200))</f>
        <v/>
      </c>
      <c r="AQ200" s="15" t="str">
        <f t="shared" si="86"/>
        <v/>
      </c>
      <c r="AR200" s="2" t="str" cm="1">
        <f t="array" ref="AR200">IF(B200="","",SUMPRODUCT(($D$1:$AB$4=$AR$4)*D200:AB200))</f>
        <v/>
      </c>
      <c r="AS200" s="15" t="str">
        <f t="shared" si="87"/>
        <v/>
      </c>
      <c r="AT200" s="2" t="str" cm="1">
        <f t="array" ref="AT200">IF(B200="","",SUMPRODUCT(($D$1:$AB$4=$AT$4)*$D200:$AB200))</f>
        <v/>
      </c>
      <c r="AU200" s="15" t="str">
        <f t="shared" si="88"/>
        <v/>
      </c>
      <c r="AV200" s="2" t="str" cm="1">
        <f t="array" ref="AV200">IF(B200="","",SUMPRODUCT(($D$1:$AB$4=$AV$4)*$D200:$AB200))</f>
        <v/>
      </c>
      <c r="AW200" s="15" t="str">
        <f t="shared" si="89"/>
        <v/>
      </c>
      <c r="AX200" s="2" t="str" cm="1">
        <f t="array" ref="AX200">IF(B200="","",SUMPRODUCT(($D$1:$AB$4=$AX$4)*$D200:$AB200))</f>
        <v/>
      </c>
      <c r="AY200" s="15" t="str">
        <f t="shared" si="90"/>
        <v/>
      </c>
      <c r="AZ200" s="2" t="str" cm="1">
        <f t="array" ref="AZ200">IF(B200="","",SUMPRODUCT(($D$1:$AB$4=$AZ$4)*$D200:$AB200))</f>
        <v/>
      </c>
      <c r="BA200" s="15" t="str">
        <f t="shared" si="91"/>
        <v/>
      </c>
      <c r="BB200" s="2" t="str" cm="1">
        <f t="array" ref="BB200">IF(B200="","",SUMPRODUCT(($D$1:$AB$4=$BB$4)*$D200:$AB200))</f>
        <v/>
      </c>
      <c r="BC200" s="15" t="str">
        <f t="shared" si="92"/>
        <v/>
      </c>
      <c r="BD200" s="2" t="str" cm="1">
        <f t="array" ref="BD200">IF(B200="","",SUMPRODUCT(($D$1:$AB$4=$BD$4)*$D200:$AB200))</f>
        <v/>
      </c>
      <c r="BE200" s="15" t="str">
        <f t="shared" si="93"/>
        <v/>
      </c>
      <c r="BF200" s="2" t="str" cm="1">
        <f t="array" ref="BF200">IF(B200="","",SUMPRODUCT(($D$1:$AB$4=$BF$4)*$D200:$AB200))</f>
        <v/>
      </c>
      <c r="BG200" s="15" t="str">
        <f t="shared" si="94"/>
        <v/>
      </c>
      <c r="BH200" s="2" t="str" cm="1">
        <f t="array" ref="BH200">IF(B200="","",SUMPRODUCT(($D$1:$AB$4=$BH$4)*$D200:$AB200))</f>
        <v/>
      </c>
      <c r="BI200" s="15" t="str">
        <f t="shared" si="95"/>
        <v/>
      </c>
      <c r="BJ200" s="2" t="str" cm="1">
        <f t="array" ref="BJ200">IF(B200="","",SUMPRODUCT(($D$1:$AB$4=$BJ$4)*$D200:$AB200))</f>
        <v/>
      </c>
      <c r="BK200" s="15" t="str">
        <f t="shared" si="96"/>
        <v/>
      </c>
      <c r="BL200" s="2" t="str" cm="1">
        <f t="array" ref="BL200">IF(B200="","",SUMPRODUCT(($D$1:$AB$4=$BL$4)*$D200:$AB200))</f>
        <v/>
      </c>
      <c r="BM200" s="15" t="str">
        <f t="shared" si="97"/>
        <v/>
      </c>
      <c r="BN200" s="2" t="str" cm="1">
        <f t="array" ref="BN200">IF(B200="","",SUMPRODUCT(($D$1:$AB$4=$BN$4)*$D200:$AB200))</f>
        <v/>
      </c>
      <c r="BO200" s="15" t="str">
        <f t="shared" si="98"/>
        <v/>
      </c>
      <c r="BP200" s="2" t="str" cm="1">
        <f t="array" ref="BP200">IF(B200="","",SUMPRODUCT(($D$1:$AB$4=$BP$4)*$D200:$AB200))</f>
        <v/>
      </c>
      <c r="BQ200" s="15" t="str">
        <f t="shared" si="99"/>
        <v/>
      </c>
      <c r="BR200" s="2" t="str" cm="1">
        <f t="array" ref="BR200">IF(B200="","",SUMPRODUCT(($D$1:$AB$4=$BR$4)*$D200:$AB200))</f>
        <v/>
      </c>
      <c r="BS200" s="15" t="str">
        <f t="shared" si="100"/>
        <v/>
      </c>
      <c r="BT200" s="2" t="str" cm="1">
        <f t="array" ref="BT200">IF(B200="","",SUMPRODUCT(($D$1:$AB$4=$BT$4)*$D200:$AB200))</f>
        <v/>
      </c>
      <c r="BU200" s="15" t="str">
        <f t="shared" si="101"/>
        <v/>
      </c>
      <c r="BV200" s="2" t="str" cm="1">
        <f t="array" ref="BV200">IF(B200="","",SUMPRODUCT(($D$1:$AB$4=$BV$4)*$D200:$AB200))</f>
        <v/>
      </c>
      <c r="BW200" s="15" t="str">
        <f t="shared" si="102"/>
        <v/>
      </c>
      <c r="BX200" s="2" t="str" cm="1">
        <f t="array" ref="BX200">IF(B200="","",SUMPRODUCT(($D$1:$AB$4=$BX$4)*$D200:$AB200))</f>
        <v/>
      </c>
      <c r="BY200" s="15" t="str">
        <f t="shared" si="103"/>
        <v/>
      </c>
      <c r="BZ200" s="2" t="str" cm="1">
        <f t="array" ref="BZ200">IF(B200="","",SUMPRODUCT(($D$1:$AB$4=$BZ$4)*$D200:$AB200))</f>
        <v/>
      </c>
      <c r="CA200" s="15" t="str">
        <f t="shared" si="104"/>
        <v/>
      </c>
      <c r="CB200" s="2" t="str" cm="1">
        <f t="array" ref="CB200">IF(B200="","",SUMPRODUCT(($D$1:$AB$4=$CB$4)*$D200:$AB200))</f>
        <v/>
      </c>
      <c r="CC200" s="15" t="str">
        <f t="shared" si="105"/>
        <v/>
      </c>
      <c r="CD200" s="2" t="str" cm="1">
        <f t="array" ref="CD200">IF(B200="","",SUMPRODUCT(($D$1:$AB$4=$CD$4)*$D200:$AB200))</f>
        <v/>
      </c>
      <c r="CE200" s="15" t="str">
        <f t="shared" si="106"/>
        <v/>
      </c>
      <c r="CF200" s="2" t="str" cm="1">
        <f t="array" ref="CF200">IF(B200="","",SUMPRODUCT(($D$1:$AB$4=$CF$4)*$D200:$AB200))</f>
        <v/>
      </c>
      <c r="CG200" s="15" t="str">
        <f t="shared" si="107"/>
        <v/>
      </c>
      <c r="CH200" s="2" t="str" cm="1">
        <f t="array" ref="CH200">IF(B200="","",SUMPRODUCT(($D$1:$AB$4=$CH$4)*$D200:$AB200))</f>
        <v/>
      </c>
      <c r="CI200" s="15" t="str">
        <f t="shared" si="108"/>
        <v/>
      </c>
    </row>
    <row r="201" spans="1:127" ht="15.75" thickBot="1">
      <c r="A201" s="7">
        <v>196</v>
      </c>
      <c r="D201" s="99"/>
      <c r="E201" s="100"/>
      <c r="F201" s="100"/>
      <c r="G201" s="100"/>
      <c r="H201" s="100"/>
      <c r="I201" s="101"/>
      <c r="J201" s="104"/>
      <c r="K201" s="105"/>
      <c r="L201" s="105"/>
      <c r="M201" s="105"/>
      <c r="N201" s="105"/>
      <c r="O201" s="106"/>
      <c r="P201" s="109"/>
      <c r="Q201" s="110"/>
      <c r="R201" s="110"/>
      <c r="S201" s="110"/>
      <c r="T201" s="110"/>
      <c r="U201" s="111"/>
      <c r="V201" s="115"/>
      <c r="W201" s="116"/>
      <c r="X201" s="116"/>
      <c r="Y201" s="116"/>
      <c r="Z201" s="116"/>
      <c r="AA201" s="116"/>
      <c r="AB201" s="170"/>
      <c r="AC201" s="171" t="str">
        <f t="shared" si="82"/>
        <v/>
      </c>
      <c r="AD201" s="172" t="str">
        <f t="shared" si="83"/>
        <v/>
      </c>
      <c r="AL201" s="2" t="str" cm="1">
        <f t="array" ref="AL201">IF(B201="","",SUMPRODUCT(($D$1:$AB$4=$AL$4)*D201:AB201))</f>
        <v/>
      </c>
      <c r="AM201" s="15" t="str">
        <f t="shared" si="84"/>
        <v/>
      </c>
      <c r="AN201" s="2" t="str" cm="1">
        <f t="array" ref="AN201">IF(B201="","",SUMPRODUCT(($D$1:$AB$4=$AN$4)*D201:AB201))</f>
        <v/>
      </c>
      <c r="AO201" s="15" t="str">
        <f t="shared" si="85"/>
        <v/>
      </c>
      <c r="AP201" s="2" t="str" cm="1">
        <f t="array" ref="AP201">IF(B201="","",SUMPRODUCT(($D$1:$AB$4=$AP$4)*D201:AB201))</f>
        <v/>
      </c>
      <c r="AQ201" s="15" t="str">
        <f t="shared" si="86"/>
        <v/>
      </c>
      <c r="AR201" s="2" t="str" cm="1">
        <f t="array" ref="AR201">IF(B201="","",SUMPRODUCT(($D$1:$AB$4=$AR$4)*D201:AB201))</f>
        <v/>
      </c>
      <c r="AS201" s="15" t="str">
        <f t="shared" si="87"/>
        <v/>
      </c>
      <c r="AT201" s="2" t="str" cm="1">
        <f t="array" ref="AT201">IF(B201="","",SUMPRODUCT(($D$1:$AB$4=$AT$4)*$D201:$AB201))</f>
        <v/>
      </c>
      <c r="AU201" s="15" t="str">
        <f t="shared" si="88"/>
        <v/>
      </c>
      <c r="AV201" s="2" t="str" cm="1">
        <f t="array" ref="AV201">IF(B201="","",SUMPRODUCT(($D$1:$AB$4=$AV$4)*$D201:$AB201))</f>
        <v/>
      </c>
      <c r="AW201" s="15" t="str">
        <f t="shared" si="89"/>
        <v/>
      </c>
      <c r="AX201" s="2" t="str" cm="1">
        <f t="array" ref="AX201">IF(B201="","",SUMPRODUCT(($D$1:$AB$4=$AX$4)*$D201:$AB201))</f>
        <v/>
      </c>
      <c r="AY201" s="15" t="str">
        <f t="shared" si="90"/>
        <v/>
      </c>
      <c r="AZ201" s="2" t="str" cm="1">
        <f t="array" ref="AZ201">IF(B201="","",SUMPRODUCT(($D$1:$AB$4=$AZ$4)*$D201:$AB201))</f>
        <v/>
      </c>
      <c r="BA201" s="15" t="str">
        <f t="shared" si="91"/>
        <v/>
      </c>
      <c r="BB201" s="2" t="str" cm="1">
        <f t="array" ref="BB201">IF(B201="","",SUMPRODUCT(($D$1:$AB$4=$BB$4)*$D201:$AB201))</f>
        <v/>
      </c>
      <c r="BC201" s="15" t="str">
        <f t="shared" si="92"/>
        <v/>
      </c>
      <c r="BD201" s="2" t="str" cm="1">
        <f t="array" ref="BD201">IF(B201="","",SUMPRODUCT(($D$1:$AB$4=$BD$4)*$D201:$AB201))</f>
        <v/>
      </c>
      <c r="BE201" s="15" t="str">
        <f t="shared" si="93"/>
        <v/>
      </c>
      <c r="BF201" s="2" t="str" cm="1">
        <f t="array" ref="BF201">IF(B201="","",SUMPRODUCT(($D$1:$AB$4=$BF$4)*$D201:$AB201))</f>
        <v/>
      </c>
      <c r="BG201" s="15" t="str">
        <f t="shared" si="94"/>
        <v/>
      </c>
      <c r="BH201" s="2" t="str" cm="1">
        <f t="array" ref="BH201">IF(B201="","",SUMPRODUCT(($D$1:$AB$4=$BH$4)*$D201:$AB201))</f>
        <v/>
      </c>
      <c r="BI201" s="15" t="str">
        <f t="shared" si="95"/>
        <v/>
      </c>
      <c r="BJ201" s="2" t="str" cm="1">
        <f t="array" ref="BJ201">IF(B201="","",SUMPRODUCT(($D$1:$AB$4=$BJ$4)*$D201:$AB201))</f>
        <v/>
      </c>
      <c r="BK201" s="15" t="str">
        <f t="shared" si="96"/>
        <v/>
      </c>
      <c r="BL201" s="2" t="str" cm="1">
        <f t="array" ref="BL201">IF(B201="","",SUMPRODUCT(($D$1:$AB$4=$BL$4)*$D201:$AB201))</f>
        <v/>
      </c>
      <c r="BM201" s="15" t="str">
        <f t="shared" si="97"/>
        <v/>
      </c>
      <c r="BN201" s="2" t="str" cm="1">
        <f t="array" ref="BN201">IF(B201="","",SUMPRODUCT(($D$1:$AB$4=$BN$4)*$D201:$AB201))</f>
        <v/>
      </c>
      <c r="BO201" s="15" t="str">
        <f t="shared" si="98"/>
        <v/>
      </c>
      <c r="BP201" s="2" t="str" cm="1">
        <f t="array" ref="BP201">IF(B201="","",SUMPRODUCT(($D$1:$AB$4=$BP$4)*$D201:$AB201))</f>
        <v/>
      </c>
      <c r="BQ201" s="15" t="str">
        <f t="shared" si="99"/>
        <v/>
      </c>
      <c r="BR201" s="2" t="str" cm="1">
        <f t="array" ref="BR201">IF(B201="","",SUMPRODUCT(($D$1:$AB$4=$BR$4)*$D201:$AB201))</f>
        <v/>
      </c>
      <c r="BS201" s="15" t="str">
        <f t="shared" si="100"/>
        <v/>
      </c>
      <c r="BT201" s="2" t="str" cm="1">
        <f t="array" ref="BT201">IF(B201="","",SUMPRODUCT(($D$1:$AB$4=$BT$4)*$D201:$AB201))</f>
        <v/>
      </c>
      <c r="BU201" s="15" t="str">
        <f t="shared" si="101"/>
        <v/>
      </c>
      <c r="BV201" s="2" t="str" cm="1">
        <f t="array" ref="BV201">IF(B201="","",SUMPRODUCT(($D$1:$AB$4=$BV$4)*$D201:$AB201))</f>
        <v/>
      </c>
      <c r="BW201" s="15" t="str">
        <f t="shared" si="102"/>
        <v/>
      </c>
      <c r="BX201" s="2" t="str" cm="1">
        <f t="array" ref="BX201">IF(B201="","",SUMPRODUCT(($D$1:$AB$4=$BX$4)*$D201:$AB201))</f>
        <v/>
      </c>
      <c r="BY201" s="15" t="str">
        <f t="shared" si="103"/>
        <v/>
      </c>
      <c r="BZ201" s="2" t="str" cm="1">
        <f t="array" ref="BZ201">IF(B201="","",SUMPRODUCT(($D$1:$AB$4=$BZ$4)*$D201:$AB201))</f>
        <v/>
      </c>
      <c r="CA201" s="15" t="str">
        <f t="shared" si="104"/>
        <v/>
      </c>
      <c r="CB201" s="2" t="str" cm="1">
        <f t="array" ref="CB201">IF(B201="","",SUMPRODUCT(($D$1:$AB$4=$CB$4)*$D201:$AB201))</f>
        <v/>
      </c>
      <c r="CC201" s="15" t="str">
        <f t="shared" si="105"/>
        <v/>
      </c>
      <c r="CD201" s="2" t="str" cm="1">
        <f t="array" ref="CD201">IF(B201="","",SUMPRODUCT(($D$1:$AB$4=$CD$4)*$D201:$AB201))</f>
        <v/>
      </c>
      <c r="CE201" s="15" t="str">
        <f t="shared" si="106"/>
        <v/>
      </c>
      <c r="CF201" s="2" t="str" cm="1">
        <f t="array" ref="CF201">IF(B201="","",SUMPRODUCT(($D$1:$AB$4=$CF$4)*$D201:$AB201))</f>
        <v/>
      </c>
      <c r="CG201" s="15" t="str">
        <f t="shared" si="107"/>
        <v/>
      </c>
      <c r="CH201" s="2" t="str" cm="1">
        <f t="array" ref="CH201">IF(B201="","",SUMPRODUCT(($D$1:$AB$4=$CH$4)*$D201:$AB201))</f>
        <v/>
      </c>
      <c r="CI201" s="15" t="str">
        <f t="shared" si="108"/>
        <v/>
      </c>
    </row>
    <row r="202" spans="1:127" ht="15.75" thickBot="1">
      <c r="A202" s="7">
        <v>197</v>
      </c>
      <c r="D202" s="99"/>
      <c r="E202" s="100"/>
      <c r="F202" s="100"/>
      <c r="G202" s="100"/>
      <c r="H202" s="100"/>
      <c r="I202" s="101"/>
      <c r="J202" s="104"/>
      <c r="K202" s="105"/>
      <c r="L202" s="105"/>
      <c r="M202" s="105"/>
      <c r="N202" s="105"/>
      <c r="O202" s="106"/>
      <c r="P202" s="109"/>
      <c r="Q202" s="110"/>
      <c r="R202" s="110"/>
      <c r="S202" s="110"/>
      <c r="T202" s="110"/>
      <c r="U202" s="111"/>
      <c r="V202" s="115"/>
      <c r="W202" s="116"/>
      <c r="X202" s="116"/>
      <c r="Y202" s="116"/>
      <c r="Z202" s="116"/>
      <c r="AA202" s="116"/>
      <c r="AB202" s="170"/>
      <c r="AC202" s="171" t="str">
        <f t="shared" si="82"/>
        <v/>
      </c>
      <c r="AD202" s="172" t="str">
        <f t="shared" si="83"/>
        <v/>
      </c>
      <c r="AL202" s="2" t="str" cm="1">
        <f t="array" ref="AL202">IF(B202="","",SUMPRODUCT(($D$1:$AB$4=$AL$4)*D202:AB202))</f>
        <v/>
      </c>
      <c r="AM202" s="15" t="str">
        <f t="shared" si="84"/>
        <v/>
      </c>
      <c r="AN202" s="2" t="str" cm="1">
        <f t="array" ref="AN202">IF(B202="","",SUMPRODUCT(($D$1:$AB$4=$AN$4)*D202:AB202))</f>
        <v/>
      </c>
      <c r="AO202" s="15" t="str">
        <f t="shared" si="85"/>
        <v/>
      </c>
      <c r="AP202" s="2" t="str" cm="1">
        <f t="array" ref="AP202">IF(B202="","",SUMPRODUCT(($D$1:$AB$4=$AP$4)*D202:AB202))</f>
        <v/>
      </c>
      <c r="AQ202" s="15" t="str">
        <f t="shared" si="86"/>
        <v/>
      </c>
      <c r="AR202" s="2" t="str" cm="1">
        <f t="array" ref="AR202">IF(B202="","",SUMPRODUCT(($D$1:$AB$4=$AR$4)*D202:AB202))</f>
        <v/>
      </c>
      <c r="AS202" s="15" t="str">
        <f t="shared" si="87"/>
        <v/>
      </c>
      <c r="AT202" s="2" t="str" cm="1">
        <f t="array" ref="AT202">IF(B202="","",SUMPRODUCT(($D$1:$AB$4=$AT$4)*$D202:$AB202))</f>
        <v/>
      </c>
      <c r="AU202" s="15" t="str">
        <f t="shared" si="88"/>
        <v/>
      </c>
      <c r="AV202" s="2" t="str" cm="1">
        <f t="array" ref="AV202">IF(B202="","",SUMPRODUCT(($D$1:$AB$4=$AV$4)*$D202:$AB202))</f>
        <v/>
      </c>
      <c r="AW202" s="15" t="str">
        <f t="shared" si="89"/>
        <v/>
      </c>
      <c r="AX202" s="2" t="str" cm="1">
        <f t="array" ref="AX202">IF(B202="","",SUMPRODUCT(($D$1:$AB$4=$AX$4)*$D202:$AB202))</f>
        <v/>
      </c>
      <c r="AY202" s="15" t="str">
        <f t="shared" si="90"/>
        <v/>
      </c>
      <c r="AZ202" s="2" t="str" cm="1">
        <f t="array" ref="AZ202">IF(B202="","",SUMPRODUCT(($D$1:$AB$4=$AZ$4)*$D202:$AB202))</f>
        <v/>
      </c>
      <c r="BA202" s="15" t="str">
        <f t="shared" si="91"/>
        <v/>
      </c>
      <c r="BB202" s="2" t="str" cm="1">
        <f t="array" ref="BB202">IF(B202="","",SUMPRODUCT(($D$1:$AB$4=$BB$4)*$D202:$AB202))</f>
        <v/>
      </c>
      <c r="BC202" s="15" t="str">
        <f t="shared" si="92"/>
        <v/>
      </c>
      <c r="BD202" s="2" t="str" cm="1">
        <f t="array" ref="BD202">IF(B202="","",SUMPRODUCT(($D$1:$AB$4=$BD$4)*$D202:$AB202))</f>
        <v/>
      </c>
      <c r="BE202" s="15" t="str">
        <f t="shared" si="93"/>
        <v/>
      </c>
      <c r="BF202" s="2" t="str" cm="1">
        <f t="array" ref="BF202">IF(B202="","",SUMPRODUCT(($D$1:$AB$4=$BF$4)*$D202:$AB202))</f>
        <v/>
      </c>
      <c r="BG202" s="15" t="str">
        <f t="shared" si="94"/>
        <v/>
      </c>
      <c r="BH202" s="2" t="str" cm="1">
        <f t="array" ref="BH202">IF(B202="","",SUMPRODUCT(($D$1:$AB$4=$BH$4)*$D202:$AB202))</f>
        <v/>
      </c>
      <c r="BI202" s="15" t="str">
        <f t="shared" si="95"/>
        <v/>
      </c>
      <c r="BJ202" s="2" t="str" cm="1">
        <f t="array" ref="BJ202">IF(B202="","",SUMPRODUCT(($D$1:$AB$4=$BJ$4)*$D202:$AB202))</f>
        <v/>
      </c>
      <c r="BK202" s="15" t="str">
        <f t="shared" si="96"/>
        <v/>
      </c>
      <c r="BL202" s="2" t="str" cm="1">
        <f t="array" ref="BL202">IF(B202="","",SUMPRODUCT(($D$1:$AB$4=$BL$4)*$D202:$AB202))</f>
        <v/>
      </c>
      <c r="BM202" s="15" t="str">
        <f t="shared" si="97"/>
        <v/>
      </c>
      <c r="BN202" s="2" t="str" cm="1">
        <f t="array" ref="BN202">IF(B202="","",SUMPRODUCT(($D$1:$AB$4=$BN$4)*$D202:$AB202))</f>
        <v/>
      </c>
      <c r="BO202" s="15" t="str">
        <f t="shared" si="98"/>
        <v/>
      </c>
      <c r="BP202" s="2" t="str" cm="1">
        <f t="array" ref="BP202">IF(B202="","",SUMPRODUCT(($D$1:$AB$4=$BP$4)*$D202:$AB202))</f>
        <v/>
      </c>
      <c r="BQ202" s="15" t="str">
        <f t="shared" si="99"/>
        <v/>
      </c>
      <c r="BR202" s="2" t="str" cm="1">
        <f t="array" ref="BR202">IF(B202="","",SUMPRODUCT(($D$1:$AB$4=$BR$4)*$D202:$AB202))</f>
        <v/>
      </c>
      <c r="BS202" s="15" t="str">
        <f t="shared" si="100"/>
        <v/>
      </c>
      <c r="BT202" s="2" t="str" cm="1">
        <f t="array" ref="BT202">IF(B202="","",SUMPRODUCT(($D$1:$AB$4=$BT$4)*$D202:$AB202))</f>
        <v/>
      </c>
      <c r="BU202" s="15" t="str">
        <f t="shared" si="101"/>
        <v/>
      </c>
      <c r="BV202" s="2" t="str" cm="1">
        <f t="array" ref="BV202">IF(B202="","",SUMPRODUCT(($D$1:$AB$4=$BV$4)*$D202:$AB202))</f>
        <v/>
      </c>
      <c r="BW202" s="15" t="str">
        <f t="shared" si="102"/>
        <v/>
      </c>
      <c r="BX202" s="2" t="str" cm="1">
        <f t="array" ref="BX202">IF(B202="","",SUMPRODUCT(($D$1:$AB$4=$BX$4)*$D202:$AB202))</f>
        <v/>
      </c>
      <c r="BY202" s="15" t="str">
        <f t="shared" si="103"/>
        <v/>
      </c>
      <c r="BZ202" s="2" t="str" cm="1">
        <f t="array" ref="BZ202">IF(B202="","",SUMPRODUCT(($D$1:$AB$4=$BZ$4)*$D202:$AB202))</f>
        <v/>
      </c>
      <c r="CA202" s="15" t="str">
        <f t="shared" si="104"/>
        <v/>
      </c>
      <c r="CB202" s="2" t="str" cm="1">
        <f t="array" ref="CB202">IF(B202="","",SUMPRODUCT(($D$1:$AB$4=$CB$4)*$D202:$AB202))</f>
        <v/>
      </c>
      <c r="CC202" s="15" t="str">
        <f t="shared" si="105"/>
        <v/>
      </c>
      <c r="CD202" s="2" t="str" cm="1">
        <f t="array" ref="CD202">IF(B202="","",SUMPRODUCT(($D$1:$AB$4=$CD$4)*$D202:$AB202))</f>
        <v/>
      </c>
      <c r="CE202" s="15" t="str">
        <f t="shared" si="106"/>
        <v/>
      </c>
      <c r="CF202" s="2" t="str" cm="1">
        <f t="array" ref="CF202">IF(B202="","",SUMPRODUCT(($D$1:$AB$4=$CF$4)*$D202:$AB202))</f>
        <v/>
      </c>
      <c r="CG202" s="15" t="str">
        <f t="shared" si="107"/>
        <v/>
      </c>
      <c r="CH202" s="2" t="str" cm="1">
        <f t="array" ref="CH202">IF(B202="","",SUMPRODUCT(($D$1:$AB$4=$CH$4)*$D202:$AB202))</f>
        <v/>
      </c>
      <c r="CI202" s="15" t="str">
        <f t="shared" si="108"/>
        <v/>
      </c>
    </row>
    <row r="203" spans="1:127" ht="15.75" thickBot="1">
      <c r="A203" s="7">
        <v>198</v>
      </c>
      <c r="D203" s="99"/>
      <c r="E203" s="100"/>
      <c r="F203" s="100"/>
      <c r="G203" s="100"/>
      <c r="H203" s="100"/>
      <c r="I203" s="101"/>
      <c r="J203" s="104"/>
      <c r="K203" s="105"/>
      <c r="L203" s="105"/>
      <c r="M203" s="105"/>
      <c r="N203" s="105"/>
      <c r="O203" s="106"/>
      <c r="P203" s="109"/>
      <c r="Q203" s="110"/>
      <c r="R203" s="110"/>
      <c r="S203" s="110"/>
      <c r="T203" s="110"/>
      <c r="U203" s="111"/>
      <c r="V203" s="115"/>
      <c r="W203" s="116"/>
      <c r="X203" s="116"/>
      <c r="Y203" s="116"/>
      <c r="Z203" s="116"/>
      <c r="AA203" s="116"/>
      <c r="AB203" s="170"/>
      <c r="AC203" s="171" t="str">
        <f t="shared" si="82"/>
        <v/>
      </c>
      <c r="AD203" s="172" t="str">
        <f t="shared" si="83"/>
        <v/>
      </c>
      <c r="AL203" s="2" t="str" cm="1">
        <f t="array" ref="AL203">IF(B203="","",SUMPRODUCT(($D$1:$AB$4=$AL$4)*D203:AB203))</f>
        <v/>
      </c>
      <c r="AM203" s="15" t="str">
        <f t="shared" si="84"/>
        <v/>
      </c>
      <c r="AN203" s="2" t="str" cm="1">
        <f t="array" ref="AN203">IF(B203="","",SUMPRODUCT(($D$1:$AB$4=$AN$4)*D203:AB203))</f>
        <v/>
      </c>
      <c r="AO203" s="15" t="str">
        <f t="shared" si="85"/>
        <v/>
      </c>
      <c r="AP203" s="2" t="str" cm="1">
        <f t="array" ref="AP203">IF(B203="","",SUMPRODUCT(($D$1:$AB$4=$AP$4)*D203:AB203))</f>
        <v/>
      </c>
      <c r="AQ203" s="15" t="str">
        <f t="shared" si="86"/>
        <v/>
      </c>
      <c r="AR203" s="2" t="str" cm="1">
        <f t="array" ref="AR203">IF(B203="","",SUMPRODUCT(($D$1:$AB$4=$AR$4)*D203:AB203))</f>
        <v/>
      </c>
      <c r="AS203" s="15" t="str">
        <f t="shared" si="87"/>
        <v/>
      </c>
      <c r="AT203" s="2" t="str" cm="1">
        <f t="array" ref="AT203">IF(B203="","",SUMPRODUCT(($D$1:$AB$4=$AT$4)*$D203:$AB203))</f>
        <v/>
      </c>
      <c r="AU203" s="15" t="str">
        <f t="shared" si="88"/>
        <v/>
      </c>
      <c r="AV203" s="2" t="str" cm="1">
        <f t="array" ref="AV203">IF(B203="","",SUMPRODUCT(($D$1:$AB$4=$AV$4)*$D203:$AB203))</f>
        <v/>
      </c>
      <c r="AW203" s="15" t="str">
        <f t="shared" si="89"/>
        <v/>
      </c>
      <c r="AX203" s="2" t="str" cm="1">
        <f t="array" ref="AX203">IF(B203="","",SUMPRODUCT(($D$1:$AB$4=$AX$4)*$D203:$AB203))</f>
        <v/>
      </c>
      <c r="AY203" s="15" t="str">
        <f t="shared" si="90"/>
        <v/>
      </c>
      <c r="AZ203" s="2" t="str" cm="1">
        <f t="array" ref="AZ203">IF(B203="","",SUMPRODUCT(($D$1:$AB$4=$AZ$4)*$D203:$AB203))</f>
        <v/>
      </c>
      <c r="BA203" s="15" t="str">
        <f t="shared" si="91"/>
        <v/>
      </c>
      <c r="BB203" s="2" t="str" cm="1">
        <f t="array" ref="BB203">IF(B203="","",SUMPRODUCT(($D$1:$AB$4=$BB$4)*$D203:$AB203))</f>
        <v/>
      </c>
      <c r="BC203" s="15" t="str">
        <f t="shared" si="92"/>
        <v/>
      </c>
      <c r="BD203" s="2" t="str" cm="1">
        <f t="array" ref="BD203">IF(B203="","",SUMPRODUCT(($D$1:$AB$4=$BD$4)*$D203:$AB203))</f>
        <v/>
      </c>
      <c r="BE203" s="15" t="str">
        <f t="shared" si="93"/>
        <v/>
      </c>
      <c r="BF203" s="2" t="str" cm="1">
        <f t="array" ref="BF203">IF(B203="","",SUMPRODUCT(($D$1:$AB$4=$BF$4)*$D203:$AB203))</f>
        <v/>
      </c>
      <c r="BG203" s="15" t="str">
        <f t="shared" si="94"/>
        <v/>
      </c>
      <c r="BH203" s="2" t="str" cm="1">
        <f t="array" ref="BH203">IF(B203="","",SUMPRODUCT(($D$1:$AB$4=$BH$4)*$D203:$AB203))</f>
        <v/>
      </c>
      <c r="BI203" s="15" t="str">
        <f t="shared" si="95"/>
        <v/>
      </c>
      <c r="BJ203" s="2" t="str" cm="1">
        <f t="array" ref="BJ203">IF(B203="","",SUMPRODUCT(($D$1:$AB$4=$BJ$4)*$D203:$AB203))</f>
        <v/>
      </c>
      <c r="BK203" s="15" t="str">
        <f t="shared" si="96"/>
        <v/>
      </c>
      <c r="BL203" s="2" t="str" cm="1">
        <f t="array" ref="BL203">IF(B203="","",SUMPRODUCT(($D$1:$AB$4=$BL$4)*$D203:$AB203))</f>
        <v/>
      </c>
      <c r="BM203" s="15" t="str">
        <f t="shared" si="97"/>
        <v/>
      </c>
      <c r="BN203" s="2" t="str" cm="1">
        <f t="array" ref="BN203">IF(B203="","",SUMPRODUCT(($D$1:$AB$4=$BN$4)*$D203:$AB203))</f>
        <v/>
      </c>
      <c r="BO203" s="15" t="str">
        <f t="shared" si="98"/>
        <v/>
      </c>
      <c r="BP203" s="2" t="str" cm="1">
        <f t="array" ref="BP203">IF(B203="","",SUMPRODUCT(($D$1:$AB$4=$BP$4)*$D203:$AB203))</f>
        <v/>
      </c>
      <c r="BQ203" s="15" t="str">
        <f t="shared" si="99"/>
        <v/>
      </c>
      <c r="BR203" s="2" t="str" cm="1">
        <f t="array" ref="BR203">IF(B203="","",SUMPRODUCT(($D$1:$AB$4=$BR$4)*$D203:$AB203))</f>
        <v/>
      </c>
      <c r="BS203" s="15" t="str">
        <f t="shared" si="100"/>
        <v/>
      </c>
      <c r="BT203" s="2" t="str" cm="1">
        <f t="array" ref="BT203">IF(B203="","",SUMPRODUCT(($D$1:$AB$4=$BT$4)*$D203:$AB203))</f>
        <v/>
      </c>
      <c r="BU203" s="15" t="str">
        <f t="shared" si="101"/>
        <v/>
      </c>
      <c r="BV203" s="2" t="str" cm="1">
        <f t="array" ref="BV203">IF(B203="","",SUMPRODUCT(($D$1:$AB$4=$BV$4)*$D203:$AB203))</f>
        <v/>
      </c>
      <c r="BW203" s="15" t="str">
        <f t="shared" si="102"/>
        <v/>
      </c>
      <c r="BX203" s="2" t="str" cm="1">
        <f t="array" ref="BX203">IF(B203="","",SUMPRODUCT(($D$1:$AB$4=$BX$4)*$D203:$AB203))</f>
        <v/>
      </c>
      <c r="BY203" s="15" t="str">
        <f t="shared" si="103"/>
        <v/>
      </c>
      <c r="BZ203" s="2" t="str" cm="1">
        <f t="array" ref="BZ203">IF(B203="","",SUMPRODUCT(($D$1:$AB$4=$BZ$4)*$D203:$AB203))</f>
        <v/>
      </c>
      <c r="CA203" s="15" t="str">
        <f t="shared" si="104"/>
        <v/>
      </c>
      <c r="CB203" s="2" t="str" cm="1">
        <f t="array" ref="CB203">IF(B203="","",SUMPRODUCT(($D$1:$AB$4=$CB$4)*$D203:$AB203))</f>
        <v/>
      </c>
      <c r="CC203" s="15" t="str">
        <f t="shared" si="105"/>
        <v/>
      </c>
      <c r="CD203" s="2" t="str" cm="1">
        <f t="array" ref="CD203">IF(B203="","",SUMPRODUCT(($D$1:$AB$4=$CD$4)*$D203:$AB203))</f>
        <v/>
      </c>
      <c r="CE203" s="15" t="str">
        <f t="shared" si="106"/>
        <v/>
      </c>
      <c r="CF203" s="2" t="str" cm="1">
        <f t="array" ref="CF203">IF(B203="","",SUMPRODUCT(($D$1:$AB$4=$CF$4)*$D203:$AB203))</f>
        <v/>
      </c>
      <c r="CG203" s="15" t="str">
        <f t="shared" si="107"/>
        <v/>
      </c>
      <c r="CH203" s="2" t="str" cm="1">
        <f t="array" ref="CH203">IF(B203="","",SUMPRODUCT(($D$1:$AB$4=$CH$4)*$D203:$AB203))</f>
        <v/>
      </c>
      <c r="CI203" s="15" t="str">
        <f t="shared" si="108"/>
        <v/>
      </c>
    </row>
    <row r="204" spans="1:127" ht="15.75" thickBot="1">
      <c r="A204" s="7">
        <v>199</v>
      </c>
      <c r="D204" s="99"/>
      <c r="E204" s="100"/>
      <c r="F204" s="100"/>
      <c r="G204" s="100"/>
      <c r="H204" s="100"/>
      <c r="I204" s="101"/>
      <c r="J204" s="104"/>
      <c r="K204" s="105"/>
      <c r="L204" s="105"/>
      <c r="M204" s="105"/>
      <c r="N204" s="105"/>
      <c r="O204" s="106"/>
      <c r="P204" s="109"/>
      <c r="Q204" s="110"/>
      <c r="R204" s="110"/>
      <c r="S204" s="110"/>
      <c r="T204" s="110"/>
      <c r="U204" s="111"/>
      <c r="V204" s="115"/>
      <c r="W204" s="116"/>
      <c r="X204" s="116"/>
      <c r="Y204" s="116"/>
      <c r="Z204" s="116"/>
      <c r="AA204" s="116"/>
      <c r="AB204" s="170"/>
      <c r="AC204" s="171" t="str">
        <f t="shared" si="82"/>
        <v/>
      </c>
      <c r="AD204" s="172" t="str">
        <f t="shared" si="83"/>
        <v/>
      </c>
      <c r="AL204" s="2" t="str" cm="1">
        <f t="array" ref="AL204">IF(B204="","",SUMPRODUCT(($D$1:$AB$4=$AL$4)*D204:AB204))</f>
        <v/>
      </c>
      <c r="AM204" s="15" t="str">
        <f t="shared" si="84"/>
        <v/>
      </c>
      <c r="AN204" s="2" t="str" cm="1">
        <f t="array" ref="AN204">IF(B204="","",SUMPRODUCT(($D$1:$AB$4=$AN$4)*D204:AB204))</f>
        <v/>
      </c>
      <c r="AO204" s="15" t="str">
        <f t="shared" si="85"/>
        <v/>
      </c>
      <c r="AP204" s="2" t="str" cm="1">
        <f t="array" ref="AP204">IF(B204="","",SUMPRODUCT(($D$1:$AB$4=$AP$4)*D204:AB204))</f>
        <v/>
      </c>
      <c r="AQ204" s="15" t="str">
        <f t="shared" si="86"/>
        <v/>
      </c>
      <c r="AR204" s="2" t="str" cm="1">
        <f t="array" ref="AR204">IF(B204="","",SUMPRODUCT(($D$1:$AB$4=$AR$4)*D204:AB204))</f>
        <v/>
      </c>
      <c r="AS204" s="15" t="str">
        <f t="shared" si="87"/>
        <v/>
      </c>
      <c r="AT204" s="2" t="str" cm="1">
        <f t="array" ref="AT204">IF(B204="","",SUMPRODUCT(($D$1:$AB$4=$AT$4)*$D204:$AB204))</f>
        <v/>
      </c>
      <c r="AU204" s="15" t="str">
        <f t="shared" si="88"/>
        <v/>
      </c>
      <c r="AV204" s="2" t="str" cm="1">
        <f t="array" ref="AV204">IF(B204="","",SUMPRODUCT(($D$1:$AB$4=$AV$4)*$D204:$AB204))</f>
        <v/>
      </c>
      <c r="AW204" s="15" t="str">
        <f t="shared" si="89"/>
        <v/>
      </c>
      <c r="AX204" s="2" t="str" cm="1">
        <f t="array" ref="AX204">IF(B204="","",SUMPRODUCT(($D$1:$AB$4=$AX$4)*$D204:$AB204))</f>
        <v/>
      </c>
      <c r="AY204" s="15" t="str">
        <f t="shared" si="90"/>
        <v/>
      </c>
      <c r="AZ204" s="2" t="str" cm="1">
        <f t="array" ref="AZ204">IF(B204="","",SUMPRODUCT(($D$1:$AB$4=$AZ$4)*$D204:$AB204))</f>
        <v/>
      </c>
      <c r="BA204" s="15" t="str">
        <f t="shared" si="91"/>
        <v/>
      </c>
      <c r="BB204" s="2" t="str" cm="1">
        <f t="array" ref="BB204">IF(B204="","",SUMPRODUCT(($D$1:$AB$4=$BB$4)*$D204:$AB204))</f>
        <v/>
      </c>
      <c r="BC204" s="15" t="str">
        <f t="shared" si="92"/>
        <v/>
      </c>
      <c r="BD204" s="2" t="str" cm="1">
        <f t="array" ref="BD204">IF(B204="","",SUMPRODUCT(($D$1:$AB$4=$BD$4)*$D204:$AB204))</f>
        <v/>
      </c>
      <c r="BE204" s="15" t="str">
        <f t="shared" si="93"/>
        <v/>
      </c>
      <c r="BF204" s="2" t="str" cm="1">
        <f t="array" ref="BF204">IF(B204="","",SUMPRODUCT(($D$1:$AB$4=$BF$4)*$D204:$AB204))</f>
        <v/>
      </c>
      <c r="BG204" s="15" t="str">
        <f t="shared" si="94"/>
        <v/>
      </c>
      <c r="BH204" s="2" t="str" cm="1">
        <f t="array" ref="BH204">IF(B204="","",SUMPRODUCT(($D$1:$AB$4=$BH$4)*$D204:$AB204))</f>
        <v/>
      </c>
      <c r="BI204" s="15" t="str">
        <f t="shared" si="95"/>
        <v/>
      </c>
      <c r="BJ204" s="2" t="str" cm="1">
        <f t="array" ref="BJ204">IF(B204="","",SUMPRODUCT(($D$1:$AB$4=$BJ$4)*$D204:$AB204))</f>
        <v/>
      </c>
      <c r="BK204" s="15" t="str">
        <f t="shared" si="96"/>
        <v/>
      </c>
      <c r="BL204" s="2" t="str" cm="1">
        <f t="array" ref="BL204">IF(B204="","",SUMPRODUCT(($D$1:$AB$4=$BL$4)*$D204:$AB204))</f>
        <v/>
      </c>
      <c r="BM204" s="15" t="str">
        <f t="shared" si="97"/>
        <v/>
      </c>
      <c r="BN204" s="2" t="str" cm="1">
        <f t="array" ref="BN204">IF(B204="","",SUMPRODUCT(($D$1:$AB$4=$BN$4)*$D204:$AB204))</f>
        <v/>
      </c>
      <c r="BO204" s="15" t="str">
        <f t="shared" si="98"/>
        <v/>
      </c>
      <c r="BP204" s="2" t="str" cm="1">
        <f t="array" ref="BP204">IF(B204="","",SUMPRODUCT(($D$1:$AB$4=$BP$4)*$D204:$AB204))</f>
        <v/>
      </c>
      <c r="BQ204" s="15" t="str">
        <f t="shared" si="99"/>
        <v/>
      </c>
      <c r="BR204" s="2" t="str" cm="1">
        <f t="array" ref="BR204">IF(B204="","",SUMPRODUCT(($D$1:$AB$4=$BR$4)*$D204:$AB204))</f>
        <v/>
      </c>
      <c r="BS204" s="15" t="str">
        <f t="shared" si="100"/>
        <v/>
      </c>
      <c r="BT204" s="2" t="str" cm="1">
        <f t="array" ref="BT204">IF(B204="","",SUMPRODUCT(($D$1:$AB$4=$BT$4)*$D204:$AB204))</f>
        <v/>
      </c>
      <c r="BU204" s="15" t="str">
        <f t="shared" si="101"/>
        <v/>
      </c>
      <c r="BV204" s="2" t="str" cm="1">
        <f t="array" ref="BV204">IF(B204="","",SUMPRODUCT(($D$1:$AB$4=$BV$4)*$D204:$AB204))</f>
        <v/>
      </c>
      <c r="BW204" s="15" t="str">
        <f t="shared" si="102"/>
        <v/>
      </c>
      <c r="BX204" s="2" t="str" cm="1">
        <f t="array" ref="BX204">IF(B204="","",SUMPRODUCT(($D$1:$AB$4=$BX$4)*$D204:$AB204))</f>
        <v/>
      </c>
      <c r="BY204" s="15" t="str">
        <f t="shared" si="103"/>
        <v/>
      </c>
      <c r="BZ204" s="2" t="str" cm="1">
        <f t="array" ref="BZ204">IF(B204="","",SUMPRODUCT(($D$1:$AB$4=$BZ$4)*$D204:$AB204))</f>
        <v/>
      </c>
      <c r="CA204" s="15" t="str">
        <f t="shared" si="104"/>
        <v/>
      </c>
      <c r="CB204" s="2" t="str" cm="1">
        <f t="array" ref="CB204">IF(B204="","",SUMPRODUCT(($D$1:$AB$4=$CB$4)*$D204:$AB204))</f>
        <v/>
      </c>
      <c r="CC204" s="15" t="str">
        <f t="shared" si="105"/>
        <v/>
      </c>
      <c r="CD204" s="2" t="str" cm="1">
        <f t="array" ref="CD204">IF(B204="","",SUMPRODUCT(($D$1:$AB$4=$CD$4)*$D204:$AB204))</f>
        <v/>
      </c>
      <c r="CE204" s="15" t="str">
        <f t="shared" si="106"/>
        <v/>
      </c>
      <c r="CF204" s="2" t="str" cm="1">
        <f t="array" ref="CF204">IF(B204="","",SUMPRODUCT(($D$1:$AB$4=$CF$4)*$D204:$AB204))</f>
        <v/>
      </c>
      <c r="CG204" s="15" t="str">
        <f t="shared" si="107"/>
        <v/>
      </c>
      <c r="CH204" s="2" t="str" cm="1">
        <f t="array" ref="CH204">IF(B204="","",SUMPRODUCT(($D$1:$AB$4=$CH$4)*$D204:$AB204))</f>
        <v/>
      </c>
      <c r="CI204" s="15" t="str">
        <f t="shared" si="108"/>
        <v/>
      </c>
    </row>
    <row r="205" spans="1:127" ht="15.75" thickBot="1">
      <c r="A205" s="7">
        <v>200</v>
      </c>
      <c r="D205" s="99"/>
      <c r="E205" s="100"/>
      <c r="F205" s="100"/>
      <c r="G205" s="100"/>
      <c r="H205" s="100"/>
      <c r="I205" s="101"/>
      <c r="J205" s="104"/>
      <c r="K205" s="105"/>
      <c r="L205" s="105"/>
      <c r="M205" s="105"/>
      <c r="N205" s="105"/>
      <c r="O205" s="106"/>
      <c r="P205" s="109"/>
      <c r="Q205" s="110"/>
      <c r="R205" s="110"/>
      <c r="S205" s="110"/>
      <c r="T205" s="110"/>
      <c r="U205" s="111"/>
      <c r="V205" s="115"/>
      <c r="W205" s="116"/>
      <c r="X205" s="116"/>
      <c r="Y205" s="116"/>
      <c r="Z205" s="116"/>
      <c r="AA205" s="116"/>
      <c r="AB205" s="170"/>
      <c r="AC205" s="171" t="str">
        <f t="shared" si="82"/>
        <v/>
      </c>
      <c r="AD205" s="172" t="str">
        <f t="shared" si="83"/>
        <v/>
      </c>
      <c r="AL205" s="2" t="str" cm="1">
        <f t="array" ref="AL205">IF(B205="","",SUMPRODUCT(($D$1:$AB$4=$AL$4)*D205:AB205))</f>
        <v/>
      </c>
      <c r="AM205" s="15" t="str">
        <f t="shared" si="84"/>
        <v/>
      </c>
      <c r="AN205" s="2" t="str" cm="1">
        <f t="array" ref="AN205">IF(B205="","",SUMPRODUCT(($D$1:$AB$4=$AN$4)*D205:AB205))</f>
        <v/>
      </c>
      <c r="AO205" s="15" t="str">
        <f t="shared" si="85"/>
        <v/>
      </c>
      <c r="AP205" s="2" t="str" cm="1">
        <f t="array" ref="AP205">IF(B205="","",SUMPRODUCT(($D$1:$AB$4=$AP$4)*D205:AB205))</f>
        <v/>
      </c>
      <c r="AQ205" s="15" t="str">
        <f t="shared" si="86"/>
        <v/>
      </c>
      <c r="AR205" s="2" t="str" cm="1">
        <f t="array" ref="AR205">IF(B205="","",SUMPRODUCT(($D$1:$AB$4=$AR$4)*D205:AB205))</f>
        <v/>
      </c>
      <c r="AS205" s="15" t="str">
        <f t="shared" si="87"/>
        <v/>
      </c>
      <c r="AT205" s="2" t="str" cm="1">
        <f t="array" ref="AT205">IF(B205="","",SUMPRODUCT(($D$1:$AB$4=$AT$4)*$D205:$AB205))</f>
        <v/>
      </c>
      <c r="AU205" s="15" t="str">
        <f t="shared" si="88"/>
        <v/>
      </c>
      <c r="AV205" s="2" t="str" cm="1">
        <f t="array" ref="AV205">IF(B205="","",SUMPRODUCT(($D$1:$AB$4=$AV$4)*$D205:$AB205))</f>
        <v/>
      </c>
      <c r="AW205" s="15" t="str">
        <f t="shared" si="89"/>
        <v/>
      </c>
      <c r="AX205" s="2" t="str" cm="1">
        <f t="array" ref="AX205">IF(B205="","",SUMPRODUCT(($D$1:$AB$4=$AX$4)*$D205:$AB205))</f>
        <v/>
      </c>
      <c r="AY205" s="15" t="str">
        <f t="shared" si="90"/>
        <v/>
      </c>
      <c r="AZ205" s="2" t="str" cm="1">
        <f t="array" ref="AZ205">IF(B205="","",SUMPRODUCT(($D$1:$AB$4=$AZ$4)*$D205:$AB205))</f>
        <v/>
      </c>
      <c r="BA205" s="15" t="str">
        <f t="shared" si="91"/>
        <v/>
      </c>
      <c r="BB205" s="2" t="str" cm="1">
        <f t="array" ref="BB205">IF(B205="","",SUMPRODUCT(($D$1:$AB$4=$BB$4)*$D205:$AB205))</f>
        <v/>
      </c>
      <c r="BC205" s="15" t="str">
        <f t="shared" si="92"/>
        <v/>
      </c>
      <c r="BD205" s="2" t="str" cm="1">
        <f t="array" ref="BD205">IF(B205="","",SUMPRODUCT(($D$1:$AB$4=$BD$4)*$D205:$AB205))</f>
        <v/>
      </c>
      <c r="BE205" s="15" t="str">
        <f t="shared" si="93"/>
        <v/>
      </c>
      <c r="BF205" s="2" t="str" cm="1">
        <f t="array" ref="BF205">IF(B205="","",SUMPRODUCT(($D$1:$AB$4=$BF$4)*$D205:$AB205))</f>
        <v/>
      </c>
      <c r="BG205" s="15" t="str">
        <f t="shared" si="94"/>
        <v/>
      </c>
      <c r="BH205" s="2" t="str" cm="1">
        <f t="array" ref="BH205">IF(B205="","",SUMPRODUCT(($D$1:$AB$4=$BH$4)*$D205:$AB205))</f>
        <v/>
      </c>
      <c r="BI205" s="15" t="str">
        <f t="shared" si="95"/>
        <v/>
      </c>
      <c r="BJ205" s="2" t="str" cm="1">
        <f t="array" ref="BJ205">IF(B205="","",SUMPRODUCT(($D$1:$AB$4=$BJ$4)*$D205:$AB205))</f>
        <v/>
      </c>
      <c r="BK205" s="15" t="str">
        <f t="shared" si="96"/>
        <v/>
      </c>
      <c r="BL205" s="2" t="str" cm="1">
        <f t="array" ref="BL205">IF(B205="","",SUMPRODUCT(($D$1:$AB$4=$BL$4)*$D205:$AB205))</f>
        <v/>
      </c>
      <c r="BM205" s="15" t="str">
        <f t="shared" si="97"/>
        <v/>
      </c>
      <c r="BN205" s="2" t="str" cm="1">
        <f t="array" ref="BN205">IF(B205="","",SUMPRODUCT(($D$1:$AB$4=$BN$4)*$D205:$AB205))</f>
        <v/>
      </c>
      <c r="BO205" s="15" t="str">
        <f t="shared" si="98"/>
        <v/>
      </c>
      <c r="BP205" s="2" t="str" cm="1">
        <f t="array" ref="BP205">IF(B205="","",SUMPRODUCT(($D$1:$AB$4=$BP$4)*$D205:$AB205))</f>
        <v/>
      </c>
      <c r="BQ205" s="15" t="str">
        <f t="shared" si="99"/>
        <v/>
      </c>
      <c r="BR205" s="2" t="str" cm="1">
        <f t="array" ref="BR205">IF(B205="","",SUMPRODUCT(($D$1:$AB$4=$BR$4)*$D205:$AB205))</f>
        <v/>
      </c>
      <c r="BS205" s="15" t="str">
        <f t="shared" si="100"/>
        <v/>
      </c>
      <c r="BT205" s="2" t="str" cm="1">
        <f t="array" ref="BT205">IF(B205="","",SUMPRODUCT(($D$1:$AB$4=$BT$4)*$D205:$AB205))</f>
        <v/>
      </c>
      <c r="BU205" s="15" t="str">
        <f t="shared" si="101"/>
        <v/>
      </c>
      <c r="BV205" s="2" t="str" cm="1">
        <f t="array" ref="BV205">IF(B205="","",SUMPRODUCT(($D$1:$AB$4=$BV$4)*$D205:$AB205))</f>
        <v/>
      </c>
      <c r="BW205" s="15" t="str">
        <f t="shared" si="102"/>
        <v/>
      </c>
      <c r="BX205" s="2" t="str" cm="1">
        <f t="array" ref="BX205">IF(B205="","",SUMPRODUCT(($D$1:$AB$4=$BX$4)*$D205:$AB205))</f>
        <v/>
      </c>
      <c r="BY205" s="15" t="str">
        <f t="shared" si="103"/>
        <v/>
      </c>
      <c r="BZ205" s="2" t="str" cm="1">
        <f t="array" ref="BZ205">IF(B205="","",SUMPRODUCT(($D$1:$AB$4=$BZ$4)*$D205:$AB205))</f>
        <v/>
      </c>
      <c r="CA205" s="15" t="str">
        <f t="shared" si="104"/>
        <v/>
      </c>
      <c r="CB205" s="2" t="str" cm="1">
        <f t="array" ref="CB205">IF(B205="","",SUMPRODUCT(($D$1:$AB$4=$CB$4)*$D205:$AB205))</f>
        <v/>
      </c>
      <c r="CC205" s="15" t="str">
        <f t="shared" si="105"/>
        <v/>
      </c>
      <c r="CD205" s="2" t="str" cm="1">
        <f t="array" ref="CD205">IF(B205="","",SUMPRODUCT(($D$1:$AB$4=$CD$4)*$D205:$AB205))</f>
        <v/>
      </c>
      <c r="CE205" s="15" t="str">
        <f t="shared" si="106"/>
        <v/>
      </c>
      <c r="CF205" s="2" t="str" cm="1">
        <f t="array" ref="CF205">IF(B205="","",SUMPRODUCT(($D$1:$AB$4=$CF$4)*$D205:$AB205))</f>
        <v/>
      </c>
      <c r="CG205" s="15" t="str">
        <f t="shared" si="107"/>
        <v/>
      </c>
      <c r="CH205" s="2" t="str" cm="1">
        <f t="array" ref="CH205">IF(B205="","",SUMPRODUCT(($D$1:$AB$4=$CH$4)*$D205:$AB205))</f>
        <v/>
      </c>
      <c r="CI205" s="15" t="str">
        <f t="shared" si="108"/>
        <v/>
      </c>
    </row>
    <row r="206" spans="1:127"/>
    <row r="207" spans="1:127"/>
    <row r="208" spans="1:127" hidden="1"/>
    <row r="209" spans="4:30" hidden="1"/>
    <row r="210" spans="4:30" hidden="1"/>
    <row r="211" spans="4:30" hidden="1"/>
    <row r="212" spans="4:30" hidden="1"/>
    <row r="213" spans="4:30" hidden="1"/>
    <row r="214" spans="4:30" hidden="1"/>
    <row r="215" spans="4:30" hidden="1"/>
    <row r="216" spans="4:30" hidden="1"/>
    <row r="217" spans="4:30" hidden="1"/>
    <row r="218" spans="4:30" hidden="1">
      <c r="F218" s="2" t="s">
        <v>33</v>
      </c>
      <c r="G218" s="2">
        <f>COUNTIF(B6:B205,"*")</f>
        <v>0</v>
      </c>
    </row>
    <row r="219" spans="4:30" hidden="1"/>
    <row r="220" spans="4:30" hidden="1"/>
    <row r="221" spans="4:30" hidden="1"/>
    <row r="222" spans="4:30" hidden="1"/>
    <row r="223" spans="4:30" hidden="1">
      <c r="L223" s="446" t="s">
        <v>34</v>
      </c>
      <c r="M223" s="446"/>
      <c r="N223" s="446"/>
      <c r="O223" s="446"/>
      <c r="P223" s="446"/>
      <c r="Q223" s="446"/>
      <c r="R223" s="446"/>
    </row>
    <row r="224" spans="4:30" hidden="1">
      <c r="D224" s="261" t="str">
        <f>IFERROR(LEFT(D1,FIND(":",D1,1)-1),"")</f>
        <v/>
      </c>
      <c r="E224" s="261" t="str">
        <f t="shared" ref="E224:AB224" si="109">IFERROR(LEFT(E1,FIND(":",E1,1)-1),"")</f>
        <v/>
      </c>
      <c r="F224" s="261" t="str">
        <f t="shared" si="109"/>
        <v/>
      </c>
      <c r="G224" s="261" t="str">
        <f t="shared" si="109"/>
        <v/>
      </c>
      <c r="H224" s="261" t="str">
        <f t="shared" si="109"/>
        <v/>
      </c>
      <c r="I224" s="261" t="str">
        <f t="shared" si="109"/>
        <v/>
      </c>
      <c r="J224" s="261" t="str">
        <f t="shared" si="109"/>
        <v/>
      </c>
      <c r="K224" s="261" t="str">
        <f t="shared" si="109"/>
        <v/>
      </c>
      <c r="L224" s="261" t="str">
        <f t="shared" si="109"/>
        <v/>
      </c>
      <c r="M224" s="261" t="str">
        <f t="shared" si="109"/>
        <v/>
      </c>
      <c r="N224" s="261" t="str">
        <f t="shared" si="109"/>
        <v/>
      </c>
      <c r="O224" s="261" t="str">
        <f t="shared" si="109"/>
        <v/>
      </c>
      <c r="P224" s="261" t="str">
        <f t="shared" si="109"/>
        <v/>
      </c>
      <c r="Q224" s="261" t="str">
        <f t="shared" si="109"/>
        <v/>
      </c>
      <c r="R224" s="261" t="str">
        <f t="shared" si="109"/>
        <v/>
      </c>
      <c r="S224" s="261" t="str">
        <f t="shared" si="109"/>
        <v/>
      </c>
      <c r="T224" s="261" t="str">
        <f t="shared" si="109"/>
        <v/>
      </c>
      <c r="U224" s="261" t="str">
        <f t="shared" si="109"/>
        <v/>
      </c>
      <c r="V224" s="261" t="str">
        <f t="shared" si="109"/>
        <v/>
      </c>
      <c r="W224" s="261" t="str">
        <f t="shared" si="109"/>
        <v/>
      </c>
      <c r="X224" s="261" t="str">
        <f t="shared" si="109"/>
        <v/>
      </c>
      <c r="Y224" s="261" t="str">
        <f t="shared" si="109"/>
        <v/>
      </c>
      <c r="Z224" s="261" t="str">
        <f t="shared" si="109"/>
        <v/>
      </c>
      <c r="AA224" s="261" t="str">
        <f t="shared" si="109"/>
        <v/>
      </c>
      <c r="AB224" s="261" t="str">
        <f t="shared" si="109"/>
        <v/>
      </c>
      <c r="AD224" s="267"/>
    </row>
    <row r="225" spans="4:34" ht="15.75" hidden="1">
      <c r="D225" s="12" t="str">
        <f>IF(D1="","","س1")</f>
        <v/>
      </c>
      <c r="E225" s="12" t="str">
        <f>IF(E1="","","س2")</f>
        <v/>
      </c>
      <c r="F225" s="12" t="str">
        <f>IF(F1="","","س3")</f>
        <v/>
      </c>
      <c r="G225" s="12" t="str">
        <f>IF(G1="","","س4")</f>
        <v/>
      </c>
      <c r="H225" s="12" t="str">
        <f>IF(H1="","","س5")</f>
        <v/>
      </c>
      <c r="I225" s="12" t="str">
        <f>IF(I1="","","س6")</f>
        <v/>
      </c>
      <c r="J225" s="12" t="str">
        <f>IF(J1="","","س7")</f>
        <v/>
      </c>
      <c r="K225" s="12" t="str">
        <f>IF(K1="","","س8")</f>
        <v/>
      </c>
      <c r="L225" s="12" t="str">
        <f>IF(L1="","","س9")</f>
        <v/>
      </c>
      <c r="M225" s="12" t="str">
        <f>IF(M1="","","س10")</f>
        <v/>
      </c>
      <c r="N225" s="12" t="str">
        <f>IF(N1="","","س11")</f>
        <v/>
      </c>
      <c r="O225" s="12" t="str">
        <f>IF(O1="","","س12")</f>
        <v/>
      </c>
      <c r="P225" s="12" t="str">
        <f>IF(P1="","","س13")</f>
        <v/>
      </c>
      <c r="Q225" s="12" t="str">
        <f>IF(Q1="","","س14")</f>
        <v/>
      </c>
      <c r="R225" s="12" t="str">
        <f>IF(R1="","","س15")</f>
        <v/>
      </c>
      <c r="S225" s="12" t="str">
        <f>IF(S1="","","س16")</f>
        <v/>
      </c>
      <c r="T225" s="12" t="str">
        <f>IF(T1="","","س17")</f>
        <v/>
      </c>
      <c r="U225" s="12" t="str">
        <f>IF(U1="","","س18")</f>
        <v/>
      </c>
      <c r="V225" s="12" t="str">
        <f>IF(V1="","","س19")</f>
        <v/>
      </c>
      <c r="W225" s="12" t="str">
        <f>IF(W1="","","س20")</f>
        <v/>
      </c>
      <c r="X225" s="12" t="str">
        <f>IF(X1="","","س21")</f>
        <v/>
      </c>
      <c r="Y225" s="12" t="str">
        <f>IF(Y1="","","س22")</f>
        <v/>
      </c>
      <c r="Z225" s="12" t="str">
        <f>IF(Z1="","","س23")</f>
        <v/>
      </c>
      <c r="AA225" s="12" t="str">
        <f>IF(AA1="","","س24")</f>
        <v/>
      </c>
      <c r="AB225" s="12" t="str">
        <f>IF(AB1="","","س25")</f>
        <v/>
      </c>
      <c r="AD225" s="267" t="s">
        <v>555</v>
      </c>
      <c r="AE225" s="2" t="s">
        <v>556</v>
      </c>
    </row>
    <row r="226" spans="4:34" hidden="1">
      <c r="D226" s="2" t="str">
        <f>IF(D1="","",COUNTIF(D6:D125,"=1"))</f>
        <v/>
      </c>
      <c r="E226" s="2" t="str">
        <f t="shared" ref="E226:AB226" si="110">IF(E1="","",COUNTIF(E6:E125,"=1"))</f>
        <v/>
      </c>
      <c r="F226" s="2" t="str">
        <f t="shared" si="110"/>
        <v/>
      </c>
      <c r="G226" s="2" t="str">
        <f t="shared" si="110"/>
        <v/>
      </c>
      <c r="H226" s="2" t="str">
        <f t="shared" si="110"/>
        <v/>
      </c>
      <c r="I226" s="2" t="str">
        <f t="shared" si="110"/>
        <v/>
      </c>
      <c r="J226" s="2" t="str">
        <f t="shared" si="110"/>
        <v/>
      </c>
      <c r="K226" s="2" t="str">
        <f t="shared" si="110"/>
        <v/>
      </c>
      <c r="L226" s="2" t="str">
        <f t="shared" si="110"/>
        <v/>
      </c>
      <c r="M226" s="2" t="str">
        <f t="shared" si="110"/>
        <v/>
      </c>
      <c r="N226" s="2" t="str">
        <f t="shared" si="110"/>
        <v/>
      </c>
      <c r="O226" s="2" t="str">
        <f t="shared" si="110"/>
        <v/>
      </c>
      <c r="P226" s="2" t="str">
        <f t="shared" si="110"/>
        <v/>
      </c>
      <c r="Q226" s="2" t="str">
        <f t="shared" si="110"/>
        <v/>
      </c>
      <c r="R226" s="2" t="str">
        <f t="shared" si="110"/>
        <v/>
      </c>
      <c r="S226" s="2" t="str">
        <f t="shared" si="110"/>
        <v/>
      </c>
      <c r="T226" s="2" t="str">
        <f t="shared" si="110"/>
        <v/>
      </c>
      <c r="U226" s="2" t="str">
        <f t="shared" si="110"/>
        <v/>
      </c>
      <c r="V226" s="2" t="str">
        <f t="shared" si="110"/>
        <v/>
      </c>
      <c r="W226" s="2" t="str">
        <f t="shared" si="110"/>
        <v/>
      </c>
      <c r="X226" s="2" t="str">
        <f t="shared" si="110"/>
        <v/>
      </c>
      <c r="Y226" s="2" t="str">
        <f t="shared" si="110"/>
        <v/>
      </c>
      <c r="Z226" s="2" t="str">
        <f t="shared" si="110"/>
        <v/>
      </c>
      <c r="AA226" s="2" t="str">
        <f t="shared" si="110"/>
        <v/>
      </c>
      <c r="AB226" s="2" t="str">
        <f t="shared" si="110"/>
        <v/>
      </c>
      <c r="AD226" s="270">
        <f>SUM(D226:AB226)</f>
        <v>0</v>
      </c>
      <c r="AE226" s="2">
        <f>AD226-SUM(AF231,AF232,AF234)</f>
        <v>0</v>
      </c>
    </row>
    <row r="227" spans="4:34" hidden="1">
      <c r="L227" s="447" t="s">
        <v>35</v>
      </c>
      <c r="M227" s="447"/>
      <c r="N227" s="447"/>
      <c r="O227" s="447"/>
      <c r="P227" s="447"/>
      <c r="Q227" s="447"/>
      <c r="R227" s="447"/>
      <c r="AD227" s="262"/>
    </row>
    <row r="228" spans="4:34" ht="15.75" hidden="1">
      <c r="D228" s="12" t="s">
        <v>2</v>
      </c>
      <c r="E228" s="9" t="s">
        <v>3</v>
      </c>
      <c r="F228" s="12" t="s">
        <v>4</v>
      </c>
      <c r="G228" s="9" t="s">
        <v>5</v>
      </c>
      <c r="H228" s="12" t="s">
        <v>6</v>
      </c>
      <c r="I228" s="9" t="s">
        <v>7</v>
      </c>
      <c r="J228" s="12" t="s">
        <v>8</v>
      </c>
      <c r="K228" s="9" t="s">
        <v>9</v>
      </c>
      <c r="L228" s="12" t="s">
        <v>10</v>
      </c>
      <c r="M228" s="9" t="s">
        <v>11</v>
      </c>
      <c r="N228" s="12" t="s">
        <v>12</v>
      </c>
      <c r="O228" s="9" t="s">
        <v>13</v>
      </c>
      <c r="P228" s="12" t="s">
        <v>14</v>
      </c>
      <c r="Q228" s="9" t="s">
        <v>15</v>
      </c>
      <c r="R228" s="12" t="s">
        <v>16</v>
      </c>
      <c r="S228" s="9" t="s">
        <v>17</v>
      </c>
      <c r="T228" s="12" t="s">
        <v>18</v>
      </c>
      <c r="U228" s="9" t="s">
        <v>19</v>
      </c>
      <c r="V228" s="12" t="s">
        <v>20</v>
      </c>
      <c r="W228" s="9" t="s">
        <v>21</v>
      </c>
      <c r="X228" s="12" t="s">
        <v>22</v>
      </c>
      <c r="Y228" s="9" t="s">
        <v>23</v>
      </c>
      <c r="Z228" s="12" t="s">
        <v>24</v>
      </c>
      <c r="AA228" s="9" t="s">
        <v>25</v>
      </c>
      <c r="AB228" s="12" t="s">
        <v>26</v>
      </c>
      <c r="AD228" s="262"/>
    </row>
    <row r="229" spans="4:34" hidden="1">
      <c r="D229" s="2">
        <f t="shared" ref="D229:AB229" si="111">COUNTIF(D6:D125,"=0")</f>
        <v>0</v>
      </c>
      <c r="E229" s="2">
        <f t="shared" si="111"/>
        <v>0</v>
      </c>
      <c r="F229" s="2">
        <f t="shared" si="111"/>
        <v>0</v>
      </c>
      <c r="G229" s="2">
        <f t="shared" si="111"/>
        <v>0</v>
      </c>
      <c r="H229" s="2">
        <f t="shared" si="111"/>
        <v>0</v>
      </c>
      <c r="I229" s="2">
        <f t="shared" si="111"/>
        <v>0</v>
      </c>
      <c r="J229" s="2">
        <f t="shared" si="111"/>
        <v>0</v>
      </c>
      <c r="K229" s="2">
        <f>COUNTIF(K6:K125,"=0")</f>
        <v>0</v>
      </c>
      <c r="L229" s="2">
        <f t="shared" si="111"/>
        <v>0</v>
      </c>
      <c r="M229" s="2">
        <f t="shared" si="111"/>
        <v>0</v>
      </c>
      <c r="N229" s="2">
        <f t="shared" si="111"/>
        <v>0</v>
      </c>
      <c r="O229" s="2">
        <f t="shared" si="111"/>
        <v>0</v>
      </c>
      <c r="P229" s="2">
        <f t="shared" si="111"/>
        <v>0</v>
      </c>
      <c r="Q229" s="2">
        <f t="shared" si="111"/>
        <v>0</v>
      </c>
      <c r="R229" s="2">
        <f t="shared" si="111"/>
        <v>0</v>
      </c>
      <c r="S229" s="2">
        <f t="shared" si="111"/>
        <v>0</v>
      </c>
      <c r="T229" s="2">
        <f t="shared" si="111"/>
        <v>0</v>
      </c>
      <c r="U229" s="2">
        <f t="shared" si="111"/>
        <v>0</v>
      </c>
      <c r="V229" s="2">
        <f t="shared" si="111"/>
        <v>0</v>
      </c>
      <c r="W229" s="2">
        <f t="shared" si="111"/>
        <v>0</v>
      </c>
      <c r="X229" s="2">
        <f t="shared" si="111"/>
        <v>0</v>
      </c>
      <c r="Y229" s="2">
        <f t="shared" si="111"/>
        <v>0</v>
      </c>
      <c r="Z229" s="2">
        <f t="shared" si="111"/>
        <v>0</v>
      </c>
      <c r="AA229" s="2">
        <f t="shared" si="111"/>
        <v>0</v>
      </c>
      <c r="AB229" s="2">
        <f t="shared" si="111"/>
        <v>0</v>
      </c>
      <c r="AD229" s="262"/>
    </row>
    <row r="230" spans="4:34" hidden="1">
      <c r="AD230" s="262"/>
      <c r="AE230" s="2" t="s">
        <v>557</v>
      </c>
      <c r="AF230" s="2" t="s">
        <v>558</v>
      </c>
      <c r="AG230" s="2" t="s">
        <v>559</v>
      </c>
    </row>
    <row r="231" spans="4:34" hidden="1">
      <c r="AC231" s="2" t="s">
        <v>553</v>
      </c>
      <c r="AD231" s="262" t="s">
        <v>241</v>
      </c>
      <c r="AE231" s="2">
        <f>مج2!I7</f>
        <v>0</v>
      </c>
      <c r="AF231" s="2">
        <f>SUMIF($D$224:$AB$224,"*"&amp;AC231&amp;"*",$D$226:$AB$226)</f>
        <v>0</v>
      </c>
      <c r="AG231" s="2">
        <f>AE231*$G$218</f>
        <v>0</v>
      </c>
      <c r="AH231" s="15" t="str">
        <f>IFERROR(AF231/AG231,"لايوجد")</f>
        <v>لايوجد</v>
      </c>
    </row>
    <row r="232" spans="4:34" hidden="1">
      <c r="AC232" s="2" t="s">
        <v>554</v>
      </c>
      <c r="AD232" s="262" t="s">
        <v>299</v>
      </c>
      <c r="AE232" s="2">
        <f>مج2!J7</f>
        <v>0</v>
      </c>
      <c r="AF232" s="2">
        <f>SUMIF($D$224:$AB$224,"*"&amp;AC232&amp;"*",$D$226:$AB$226)</f>
        <v>0</v>
      </c>
      <c r="AG232" s="2">
        <f t="shared" ref="AG232:AG234" si="112">AE232*$G$218</f>
        <v>0</v>
      </c>
      <c r="AH232" s="15" t="str">
        <f t="shared" ref="AH232:AH234" si="113">IFERROR(AF232/AG232,"لايوجد")</f>
        <v>لايوجد</v>
      </c>
    </row>
    <row r="233" spans="4:34" hidden="1">
      <c r="AC233" s="2" t="s">
        <v>552</v>
      </c>
      <c r="AD233" s="262" t="s">
        <v>308</v>
      </c>
      <c r="AE233" s="2">
        <f>مج2!K7</f>
        <v>0</v>
      </c>
      <c r="AF233" s="2">
        <f>AE226</f>
        <v>0</v>
      </c>
      <c r="AG233" s="2">
        <f t="shared" si="112"/>
        <v>0</v>
      </c>
      <c r="AH233" s="15" t="str">
        <f t="shared" si="113"/>
        <v>لايوجد</v>
      </c>
    </row>
    <row r="234" spans="4:34" hidden="1">
      <c r="AC234" s="2" t="s">
        <v>29</v>
      </c>
      <c r="AD234" s="262" t="s">
        <v>314</v>
      </c>
      <c r="AE234" s="2">
        <f>مج2!L7</f>
        <v>0</v>
      </c>
      <c r="AF234" s="2">
        <f>SUMIF($D$224:$AB$224,"*"&amp;AC234&amp;"*",$D$226:$AB$226)</f>
        <v>0</v>
      </c>
      <c r="AG234" s="2">
        <f t="shared" si="112"/>
        <v>0</v>
      </c>
      <c r="AH234" s="15" t="str">
        <f t="shared" si="113"/>
        <v>لايوجد</v>
      </c>
    </row>
    <row r="235" spans="4:34" hidden="1"/>
    <row r="236" spans="4:34" hidden="1"/>
    <row r="237" spans="4:34" hidden="1"/>
    <row r="238" spans="4:34" hidden="1"/>
    <row r="239" spans="4:34" hidden="1">
      <c r="AD239" s="15" t="str">
        <f>HLOOKUP(MAX(D242:AB242),D242:AB243,2,0)</f>
        <v>س1</v>
      </c>
    </row>
    <row r="240" spans="4:34" hidden="1"/>
    <row r="241" spans="4:28" hidden="1"/>
    <row r="242" spans="4:28" hidden="1">
      <c r="D242" s="2">
        <f>D229</f>
        <v>0</v>
      </c>
      <c r="E242" s="2">
        <f t="shared" ref="E242:AB242" si="114">E229</f>
        <v>0</v>
      </c>
      <c r="F242" s="2">
        <f t="shared" si="114"/>
        <v>0</v>
      </c>
      <c r="G242" s="2">
        <f t="shared" si="114"/>
        <v>0</v>
      </c>
      <c r="H242" s="2">
        <f t="shared" si="114"/>
        <v>0</v>
      </c>
      <c r="I242" s="2">
        <f t="shared" si="114"/>
        <v>0</v>
      </c>
      <c r="J242" s="2">
        <f t="shared" si="114"/>
        <v>0</v>
      </c>
      <c r="K242" s="2">
        <f t="shared" si="114"/>
        <v>0</v>
      </c>
      <c r="L242" s="2">
        <f t="shared" si="114"/>
        <v>0</v>
      </c>
      <c r="M242" s="2">
        <f t="shared" si="114"/>
        <v>0</v>
      </c>
      <c r="N242" s="2">
        <f t="shared" si="114"/>
        <v>0</v>
      </c>
      <c r="O242" s="2">
        <f t="shared" si="114"/>
        <v>0</v>
      </c>
      <c r="P242" s="2">
        <f t="shared" si="114"/>
        <v>0</v>
      </c>
      <c r="Q242" s="2">
        <f t="shared" si="114"/>
        <v>0</v>
      </c>
      <c r="R242" s="2">
        <f t="shared" si="114"/>
        <v>0</v>
      </c>
      <c r="S242" s="2">
        <f t="shared" si="114"/>
        <v>0</v>
      </c>
      <c r="T242" s="2">
        <f t="shared" si="114"/>
        <v>0</v>
      </c>
      <c r="U242" s="2">
        <f t="shared" si="114"/>
        <v>0</v>
      </c>
      <c r="V242" s="2">
        <f t="shared" si="114"/>
        <v>0</v>
      </c>
      <c r="W242" s="2">
        <f t="shared" si="114"/>
        <v>0</v>
      </c>
      <c r="X242" s="2">
        <f t="shared" si="114"/>
        <v>0</v>
      </c>
      <c r="Y242" s="2">
        <f t="shared" si="114"/>
        <v>0</v>
      </c>
      <c r="Z242" s="2">
        <f t="shared" si="114"/>
        <v>0</v>
      </c>
      <c r="AA242" s="2">
        <f t="shared" si="114"/>
        <v>0</v>
      </c>
      <c r="AB242" s="2">
        <f t="shared" si="114"/>
        <v>0</v>
      </c>
    </row>
    <row r="243" spans="4:28" ht="15.75" hidden="1">
      <c r="D243" s="12" t="s">
        <v>2</v>
      </c>
      <c r="E243" s="9" t="s">
        <v>3</v>
      </c>
      <c r="F243" s="12" t="s">
        <v>4</v>
      </c>
      <c r="G243" s="9" t="s">
        <v>5</v>
      </c>
      <c r="H243" s="12" t="s">
        <v>6</v>
      </c>
      <c r="I243" s="9" t="s">
        <v>7</v>
      </c>
      <c r="J243" s="12" t="s">
        <v>8</v>
      </c>
      <c r="K243" s="9" t="s">
        <v>9</v>
      </c>
      <c r="L243" s="12" t="s">
        <v>10</v>
      </c>
      <c r="M243" s="9" t="s">
        <v>11</v>
      </c>
      <c r="N243" s="12" t="s">
        <v>12</v>
      </c>
      <c r="O243" s="9" t="s">
        <v>13</v>
      </c>
      <c r="P243" s="12" t="s">
        <v>14</v>
      </c>
      <c r="Q243" s="9" t="s">
        <v>15</v>
      </c>
      <c r="R243" s="12" t="s">
        <v>16</v>
      </c>
      <c r="S243" s="9" t="s">
        <v>17</v>
      </c>
      <c r="T243" s="12" t="s">
        <v>18</v>
      </c>
      <c r="U243" s="9" t="s">
        <v>19</v>
      </c>
      <c r="V243" s="12" t="s">
        <v>20</v>
      </c>
      <c r="W243" s="9" t="s">
        <v>21</v>
      </c>
      <c r="X243" s="12" t="s">
        <v>22</v>
      </c>
      <c r="Y243" s="9" t="s">
        <v>23</v>
      </c>
      <c r="Z243" s="12" t="s">
        <v>24</v>
      </c>
      <c r="AA243" s="9" t="s">
        <v>25</v>
      </c>
      <c r="AB243" s="12" t="s">
        <v>26</v>
      </c>
    </row>
    <row r="244" spans="4:28" hidden="1"/>
    <row r="245" spans="4:28" hidden="1"/>
    <row r="246" spans="4:28" hidden="1"/>
    <row r="247" spans="4:28" hidden="1"/>
    <row r="248" spans="4:28" hidden="1"/>
    <row r="249" spans="4:28" hidden="1"/>
    <row r="250" spans="4:28" hidden="1"/>
    <row r="251" spans="4:28" hidden="1"/>
    <row r="252" spans="4:28" hidden="1"/>
    <row r="253" spans="4:28" hidden="1"/>
    <row r="254" spans="4:28" hidden="1"/>
    <row r="255" spans="4:28" hidden="1"/>
    <row r="256" spans="4:28"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sheetData>
  <mergeCells count="55">
    <mergeCell ref="D1:D4"/>
    <mergeCell ref="E1:E4"/>
    <mergeCell ref="F1:F4"/>
    <mergeCell ref="G1:G4"/>
    <mergeCell ref="H1:H4"/>
    <mergeCell ref="I1:I4"/>
    <mergeCell ref="J1:J4"/>
    <mergeCell ref="K1:K4"/>
    <mergeCell ref="M1:M4"/>
    <mergeCell ref="U1:U4"/>
    <mergeCell ref="Q1:Q4"/>
    <mergeCell ref="R1:R4"/>
    <mergeCell ref="S1:S4"/>
    <mergeCell ref="T1:T4"/>
    <mergeCell ref="L227:R227"/>
    <mergeCell ref="AN4:AO4"/>
    <mergeCell ref="AP4:AQ4"/>
    <mergeCell ref="AR4:AS4"/>
    <mergeCell ref="AT4:AU4"/>
    <mergeCell ref="X1:X4"/>
    <mergeCell ref="Y1:Y4"/>
    <mergeCell ref="Z1:Z4"/>
    <mergeCell ref="AB1:AB4"/>
    <mergeCell ref="AL4:AM4"/>
    <mergeCell ref="L1:L4"/>
    <mergeCell ref="N1:N4"/>
    <mergeCell ref="O1:O4"/>
    <mergeCell ref="P1:P4"/>
    <mergeCell ref="V1:V4"/>
    <mergeCell ref="W1:W4"/>
    <mergeCell ref="BH4:BI4"/>
    <mergeCell ref="BJ4:BK4"/>
    <mergeCell ref="BB4:BC4"/>
    <mergeCell ref="L223:R223"/>
    <mergeCell ref="AV4:AW4"/>
    <mergeCell ref="AX4:AY4"/>
    <mergeCell ref="AZ4:BA4"/>
    <mergeCell ref="AD4:AF4"/>
    <mergeCell ref="AA1:AA4"/>
    <mergeCell ref="CF4:CG4"/>
    <mergeCell ref="CH4:CI4"/>
    <mergeCell ref="AF7:AJ10"/>
    <mergeCell ref="BV4:BW4"/>
    <mergeCell ref="BX4:BY4"/>
    <mergeCell ref="BZ4:CA4"/>
    <mergeCell ref="CB4:CC4"/>
    <mergeCell ref="CD4:CE4"/>
    <mergeCell ref="BL4:BM4"/>
    <mergeCell ref="BN4:BO4"/>
    <mergeCell ref="BP4:BQ4"/>
    <mergeCell ref="BR4:BS4"/>
    <mergeCell ref="BT4:BU4"/>
    <mergeCell ref="AG4:AI4"/>
    <mergeCell ref="BD4:BE4"/>
    <mergeCell ref="BF4:BG4"/>
  </mergeCell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07D94-6B1A-462A-9BEA-515452A62E70}">
  <dimension ref="A3:AC212"/>
  <sheetViews>
    <sheetView rightToLeft="1" topLeftCell="E1" workbookViewId="0">
      <selection activeCell="F5" sqref="F5:G6"/>
    </sheetView>
  </sheetViews>
  <sheetFormatPr defaultColWidth="0" defaultRowHeight="15"/>
  <cols>
    <col min="1" max="1" width="12.625" hidden="1" customWidth="1"/>
    <col min="2" max="2" width="14" hidden="1" customWidth="1"/>
    <col min="3" max="3" width="84.75" hidden="1" customWidth="1"/>
    <col min="4" max="4" width="9" hidden="1" customWidth="1"/>
    <col min="5" max="6" width="9" customWidth="1"/>
    <col min="7" max="7" width="87.75" style="2" customWidth="1"/>
    <col min="8" max="14" width="9" customWidth="1"/>
    <col min="15" max="16" width="9" hidden="1" customWidth="1"/>
    <col min="17" max="19" width="9" style="194" hidden="1" customWidth="1"/>
    <col min="20" max="20" width="12.625" style="236" hidden="1" customWidth="1"/>
    <col min="21" max="21" width="69.25" hidden="1" customWidth="1"/>
    <col min="22" max="22" width="36" hidden="1" customWidth="1"/>
    <col min="23" max="23" width="29" hidden="1" customWidth="1"/>
    <col min="24" max="24" width="36" hidden="1" customWidth="1"/>
    <col min="25" max="25" width="60.875" hidden="1" customWidth="1"/>
    <col min="26" max="26" width="56.125" hidden="1" customWidth="1"/>
    <col min="27" max="27" width="71" hidden="1" customWidth="1"/>
    <col min="28" max="28" width="57" hidden="1" customWidth="1"/>
    <col min="29" max="29" width="48.875" hidden="1" customWidth="1"/>
    <col min="30" max="16384" width="9" hidden="1"/>
  </cols>
  <sheetData>
    <row r="3" spans="1:29" ht="18">
      <c r="A3" s="252" t="s">
        <v>291</v>
      </c>
      <c r="B3" s="251" t="s">
        <v>290</v>
      </c>
      <c r="C3" s="251" t="s">
        <v>292</v>
      </c>
      <c r="G3" s="253" t="s">
        <v>539</v>
      </c>
      <c r="T3" s="250" t="s">
        <v>291</v>
      </c>
      <c r="V3" s="131" t="s">
        <v>511</v>
      </c>
      <c r="W3" s="131" t="s">
        <v>504</v>
      </c>
      <c r="X3" s="131" t="s">
        <v>510</v>
      </c>
      <c r="Y3" s="131" t="s">
        <v>509</v>
      </c>
      <c r="Z3" s="131" t="s">
        <v>508</v>
      </c>
      <c r="AA3" s="131" t="s">
        <v>507</v>
      </c>
      <c r="AB3" s="131" t="s">
        <v>506</v>
      </c>
      <c r="AC3" s="131" t="s">
        <v>505</v>
      </c>
    </row>
    <row r="4" spans="1:29" ht="18.75" thickBot="1">
      <c r="A4" t="s">
        <v>440</v>
      </c>
      <c r="B4" s="238" t="s">
        <v>293</v>
      </c>
      <c r="C4" s="240" t="s">
        <v>441</v>
      </c>
      <c r="T4" s="435" t="s">
        <v>440</v>
      </c>
      <c r="U4" t="str">
        <f t="shared" ref="U4:U67" si="0">B4&amp;" : "&amp;C4</f>
        <v>المرتفع : يحدد المترادفات والمتضادات من السياق أو من غيره</v>
      </c>
      <c r="V4" t="str">
        <f t="shared" ref="V4:V32" si="1">U92</f>
        <v>المرتفع :  يحل مسائل رياضية على الكسور الاعتيادية والكسور العشرية</v>
      </c>
      <c r="W4" t="str">
        <f t="shared" ref="W4:W25" si="2">U70</f>
        <v>المرتفع : يقدر ناتج جمع وطرح الأعداد ضمن أربع منازل</v>
      </c>
      <c r="X4" t="str">
        <f t="shared" ref="X4:X21" si="3">U4</f>
        <v>المرتفع : يحدد المترادفات والمتضادات من السياق أو من غيره</v>
      </c>
      <c r="Y4" t="str">
        <f t="shared" ref="Y4:Y25" si="4">U22</f>
        <v>المرتفع : يحدد المترادفات والمتضادات من السياق أو من غيره</v>
      </c>
      <c r="Z4" t="str">
        <f t="shared" ref="Z4:Z29" si="5">U44</f>
        <v>المرتفع : يستنتج معاني مصطلحات تستخدم في مجالات علمية مختلفة</v>
      </c>
      <c r="AA4" t="str">
        <f t="shared" ref="AA4:AA37" si="6">U121</f>
        <v>المرتفع :  يصمم ويجري التجارب العلمية، ويحلل البيانات؛ ليقدم تفسيرات منطقية</v>
      </c>
      <c r="AB4" t="str">
        <f t="shared" ref="AB4:AB31" si="7">U155</f>
        <v>المرتفع :  يقدم أدلة تثبت أن المخلوقات الحية مكونة من خلايا</v>
      </c>
      <c r="AC4" t="str">
        <f t="shared" ref="AC4:AC33" si="8">U183</f>
        <v>المرتفع :  يحل المعادلات الخطية، ويحل نظام المعادلات الخطية</v>
      </c>
    </row>
    <row r="5" spans="1:29" ht="18.75" thickBot="1">
      <c r="A5" t="s">
        <v>440</v>
      </c>
      <c r="B5" s="238" t="s">
        <v>293</v>
      </c>
      <c r="C5" s="249" t="s">
        <v>442</v>
      </c>
      <c r="F5" s="255" t="s">
        <v>291</v>
      </c>
      <c r="G5" s="323"/>
      <c r="I5" s="434" t="s">
        <v>549</v>
      </c>
      <c r="J5" s="434"/>
      <c r="K5" s="434"/>
      <c r="L5" s="434"/>
      <c r="T5" s="435"/>
      <c r="U5" t="str">
        <f t="shared" si="0"/>
        <v>المرتفع : يفرق بين المفرد والمثنى والجمع من خلال السياق أو بدونه</v>
      </c>
      <c r="V5" t="str">
        <f t="shared" si="1"/>
        <v>المرتفع :  يقسم الأعداد الكسرية ويبسطها</v>
      </c>
      <c r="W5" t="str">
        <f t="shared" si="2"/>
        <v>المرتفع : يطبق خصائص الجمع والضرب</v>
      </c>
      <c r="X5" t="str">
        <f t="shared" si="3"/>
        <v>المرتفع : يفرق بين المفرد والمثنى والجمع من خلال السياق أو بدونه</v>
      </c>
      <c r="Y5" t="str">
        <f t="shared" si="4"/>
        <v>المرتفع : يستنتج معاني مفردات تغيرت دلالاتها بتغير الزمن والسياق</v>
      </c>
      <c r="Z5" t="str">
        <f t="shared" si="5"/>
        <v>المرتفع :  يصنف معاني المصطلحات الجديدة وفقا لدلالاتها</v>
      </c>
      <c r="AA5" t="str">
        <f t="shared" si="6"/>
        <v>المرتفع :  يستكشف الدور الرئيس للجينات في نقل الصفات عبر الأجيال</v>
      </c>
      <c r="AB5" t="str">
        <f t="shared" si="7"/>
        <v xml:space="preserve">المرتفع :  يبني تفسيرًا مدعمًا بالأدلة حول كيفية عمل أجهزة الجسم وتفواعلها مع بعضها </v>
      </c>
      <c r="AC5" t="str">
        <f t="shared" si="8"/>
        <v>المرتفع :  يحل المتباينات الخطية في متغير واحد جبريًّا، ومتباينات تتضمن قيمة مطلقة</v>
      </c>
    </row>
    <row r="6" spans="1:29" ht="18">
      <c r="A6" t="s">
        <v>440</v>
      </c>
      <c r="B6" s="238" t="s">
        <v>293</v>
      </c>
      <c r="C6" s="240" t="s">
        <v>443</v>
      </c>
      <c r="F6" s="254" t="s">
        <v>512</v>
      </c>
      <c r="G6" s="324"/>
      <c r="I6" s="91" t="s">
        <v>293</v>
      </c>
      <c r="J6" s="260" t="s">
        <v>299</v>
      </c>
      <c r="K6" s="189" t="s">
        <v>308</v>
      </c>
      <c r="L6" s="135" t="s">
        <v>548</v>
      </c>
      <c r="O6" t="str">
        <f>IFERROR(LEFT(G6,FIND(":",G6,1)-1),"")</f>
        <v/>
      </c>
      <c r="R6" s="193" cm="1">
        <f t="array" ref="R6">_xlfn.UNIQUE(G6:G30)</f>
        <v>0</v>
      </c>
      <c r="T6" s="435"/>
      <c r="U6" t="str">
        <f t="shared" si="0"/>
        <v>المرتفع : يوضح معاني المفردات من خلال السياق أو بدونه</v>
      </c>
      <c r="V6" t="str">
        <f t="shared" si="1"/>
        <v>المرتفع :  يحل مسائل رياضية على النسبة والمعدل والنسبة المئوية والتناسب</v>
      </c>
      <c r="W6" t="str">
        <f t="shared" si="2"/>
        <v>المرتفع : يكتب جملاً عددية على العمليات الأربع ويوجد قيمتها</v>
      </c>
      <c r="X6" t="str">
        <f t="shared" si="3"/>
        <v>المرتفع : يوضح معاني المفردات من خلال السياق أو بدونه</v>
      </c>
      <c r="Y6" t="str">
        <f t="shared" si="4"/>
        <v>المرتفع : يفهم النصوص المقروءة مع القدرة على تحليلها وتقويمها والتعبير عما يستنتج منها</v>
      </c>
      <c r="Z6" t="str">
        <f t="shared" si="5"/>
        <v>المرتفع :  يستنتج معاني المفردات الجديدة من خلال التفسير والتعريف</v>
      </c>
      <c r="AA6" t="str">
        <f t="shared" si="6"/>
        <v>المرتفع :  يميز التركيب والوظيفة في المخلوقات الحية</v>
      </c>
      <c r="AB6" t="str">
        <f t="shared" si="7"/>
        <v>المرتفع :  يوضح كيف تؤثر التغيرات في تركيب الجينات  الطفرات( الموجودة على الكروموسومات في صنع البروتين)</v>
      </c>
      <c r="AC6" t="str">
        <f t="shared" si="8"/>
        <v>المرتفع :  يحل مسائل على الدالة الخطية</v>
      </c>
    </row>
    <row r="7" spans="1:29" ht="18">
      <c r="A7" t="s">
        <v>440</v>
      </c>
      <c r="B7" s="238" t="s">
        <v>293</v>
      </c>
      <c r="C7" s="240" t="s">
        <v>444</v>
      </c>
      <c r="F7" s="189" t="s">
        <v>513</v>
      </c>
      <c r="G7" s="325"/>
      <c r="I7" s="19">
        <f>COUNTIF($O$6:$O$30,"المرتفع ")</f>
        <v>0</v>
      </c>
      <c r="J7" s="19">
        <f>COUNTIF($O$6:$O$30,"المتوسط ")</f>
        <v>0</v>
      </c>
      <c r="K7" s="19">
        <f>COUNTIF($O$6:$O$30,"المنخفض ")</f>
        <v>0</v>
      </c>
      <c r="L7" s="19">
        <f>COUNTIF($O$6:$O$30,"المنخفض جداً ")</f>
        <v>0</v>
      </c>
      <c r="O7" t="str">
        <f t="shared" ref="O7:O30" si="9">IFERROR(LEFT(G7,FIND(":",G7,1)-1),"")</f>
        <v/>
      </c>
      <c r="T7" s="435"/>
      <c r="U7" t="str">
        <f t="shared" si="0"/>
        <v xml:space="preserve">المرتفع : يحلل النصوص المقروءة ويقومها ويعبر عما يستنتج منها </v>
      </c>
      <c r="V7" t="str">
        <f t="shared" si="1"/>
        <v>المرتفع :  يحل مسائل رياضية على الأنماط العددية والدوال</v>
      </c>
      <c r="W7" t="str">
        <f t="shared" si="2"/>
        <v>المرتفع : يحل مسائل رياضية تتضمن تطبيقات مالية على النقود</v>
      </c>
      <c r="X7" t="str">
        <f t="shared" si="3"/>
        <v xml:space="preserve">المرتفع : يحلل النصوص المقروءة ويقومها ويعبر عما يستنتج منها </v>
      </c>
      <c r="Y7" t="str">
        <f t="shared" si="4"/>
        <v>المرتفع : يميز نوع النص المقروء، ويحلل خصائصه، ويستنتج الأفكار الرئيسة والفرعية والضمنية فيه</v>
      </c>
      <c r="Z7" t="str">
        <f t="shared" si="5"/>
        <v>المرتفع :  يستنتج معاني المفردات الجديدة من خلال الترادف، والتضاد</v>
      </c>
      <c r="AA7" t="str">
        <f t="shared" si="6"/>
        <v>المرتفع : يستخدم الأدلة العلمية لإيجاد حلول لبعض المشاكل التي تواجه النباتات والحيوانات؛ بسبب التغيرات البيئية</v>
      </c>
      <c r="AB7" t="str">
        <f t="shared" si="7"/>
        <v>المرتفع :  يجمع معلومات حول التقنيات الحديثة التي غيرت طرق البشر في توريث الصفات المرغوبة للمخلوقات الحية</v>
      </c>
      <c r="AC7" t="str">
        <f t="shared" si="8"/>
        <v>المرتفع :  يحل مسائل على الدالة التربيعية</v>
      </c>
    </row>
    <row r="8" spans="1:29" ht="18">
      <c r="A8" t="s">
        <v>440</v>
      </c>
      <c r="B8" s="238" t="s">
        <v>293</v>
      </c>
      <c r="C8" s="240" t="s">
        <v>445</v>
      </c>
      <c r="F8" s="189" t="s">
        <v>514</v>
      </c>
      <c r="G8" s="324"/>
      <c r="O8" t="str">
        <f t="shared" si="9"/>
        <v/>
      </c>
      <c r="T8" s="435"/>
      <c r="U8" t="str">
        <f t="shared" si="0"/>
        <v>المرتفع : يستنتج فكرة النص المنظور الرئيسة، ويستخرج قيمه وأفكاره الفرعية</v>
      </c>
      <c r="V8" t="str">
        <f t="shared" si="1"/>
        <v>المرتفع :  يوجد قاعدة دالة ما من خلال جدول</v>
      </c>
      <c r="W8" t="str">
        <f t="shared" si="2"/>
        <v>المرتفع : يحلل البيانات الممثلة في الرسوم البيانية</v>
      </c>
      <c r="X8" t="str">
        <f t="shared" si="3"/>
        <v>المرتفع : يستنتج فكرة النص المنظور الرئيسة، ويستخرج قيمه وأفكاره الفرعية</v>
      </c>
      <c r="Y8" t="str">
        <f t="shared" si="4"/>
        <v>المرتفع : يستنتج المفاهيم من أفكار النص والعلاقات بينها</v>
      </c>
      <c r="Z8" t="str">
        <f t="shared" si="5"/>
        <v>المرتفع : يستنتج معاني المفردات الجديدة من خلال السياق وبدونه</v>
      </c>
      <c r="AA8" t="str">
        <f t="shared" si="6"/>
        <v>المرتفع :  يبتكر طرًقًا جديدة ةعادة التدوير للحفاظ على الأرض</v>
      </c>
      <c r="AB8" t="str">
        <f t="shared" si="7"/>
        <v>المرتفع : يتعرف على أمثلة الانتخاب الصناعي  الانتقائي( لصفات معينة في النباتات والحيوانات)</v>
      </c>
      <c r="AC8" t="str">
        <f t="shared" si="8"/>
        <v>المرتفع :  يوجد قيم الدوال المثلثية باستخدام الآلة الحاسبة</v>
      </c>
    </row>
    <row r="9" spans="1:29" ht="18">
      <c r="A9" t="s">
        <v>440</v>
      </c>
      <c r="B9" s="238" t="s">
        <v>293</v>
      </c>
      <c r="C9" s="240" t="s">
        <v>446</v>
      </c>
      <c r="F9" s="189" t="s">
        <v>515</v>
      </c>
      <c r="G9" s="325"/>
      <c r="I9" s="434" t="s">
        <v>550</v>
      </c>
      <c r="J9" s="434"/>
      <c r="K9" s="434"/>
      <c r="L9" s="19">
        <f>I7+J7+K7+L7</f>
        <v>0</v>
      </c>
      <c r="O9" t="str">
        <f t="shared" si="9"/>
        <v/>
      </c>
      <c r="T9" s="435"/>
      <c r="U9" t="str">
        <f t="shared" si="0"/>
        <v>المرتفع : يحلل أحداث النصوص المتشابكة وتسلسلها ويحدد شخصياتها</v>
      </c>
      <c r="V9" t="str">
        <f t="shared" si="1"/>
        <v>المرتفع :  يوجد زوايا قياسات مجهولة في المثلن أو الشكل الرباعي</v>
      </c>
      <c r="W9" t="str">
        <f t="shared" si="2"/>
        <v>المتوسط : يميز القيمة المنزلية لعدد ضمن سبع منازل</v>
      </c>
      <c r="X9" t="str">
        <f t="shared" si="3"/>
        <v>المرتفع : يحلل أحداث النصوص المتشابكة وتسلسلها ويحدد شخصياتها</v>
      </c>
      <c r="Y9" t="str">
        <f t="shared" si="4"/>
        <v>المرتفع :   يستنتج القيم والاتجاهات الإيجابية والسلبية من النص المقروء وأثرها في الفرد والمجتمع</v>
      </c>
      <c r="Z9" t="str">
        <f t="shared" si="5"/>
        <v>المرتفع :  يميز الفروق الأساسية في بنية النص المقروء</v>
      </c>
      <c r="AA9" t="str">
        <f t="shared" si="6"/>
        <v>المرتفع :  يميز مصادر الطاقة البديلة للحفاظ على البيئة</v>
      </c>
      <c r="AB9" t="str">
        <f t="shared" si="7"/>
        <v>المرتفع :  يتنبأ بتغيرات الأرض المسببة للكوارث الطبيعية ويقترح حلولاً لتقليل تأثير تلك التغيرات</v>
      </c>
      <c r="AC9" t="str">
        <f t="shared" si="8"/>
        <v>المرتفع :  يحل مسائل على اةحصاء والاحتمالات</v>
      </c>
    </row>
    <row r="10" spans="1:29" ht="18">
      <c r="A10" t="s">
        <v>440</v>
      </c>
      <c r="B10" s="238" t="s">
        <v>299</v>
      </c>
      <c r="C10" s="240" t="s">
        <v>447</v>
      </c>
      <c r="F10" s="189" t="s">
        <v>516</v>
      </c>
      <c r="G10" s="324"/>
      <c r="O10" t="str">
        <f t="shared" si="9"/>
        <v/>
      </c>
      <c r="T10" s="435"/>
      <c r="U10" t="str">
        <f t="shared" si="0"/>
        <v>المتوسط : يحدد المترادفات والأضداد من خلال السياق</v>
      </c>
      <c r="V10" t="str">
        <f t="shared" si="1"/>
        <v>المرتفع :  يحل مسائل رياضية تتضمن حساب المحيط والمساحة والحجم</v>
      </c>
      <c r="W10" t="str">
        <f t="shared" si="2"/>
        <v>المتوسط : يكتب الأعداد الكلية في الصور القياسية واللفظية والتحليلية</v>
      </c>
      <c r="X10" t="str">
        <f t="shared" si="3"/>
        <v>المتوسط : يحدد المترادفات والأضداد من خلال السياق</v>
      </c>
      <c r="Y10" t="str">
        <f t="shared" si="4"/>
        <v>المتوسط : يحدد المترادفات والأضداد من خلال السياق</v>
      </c>
      <c r="Z10" t="str">
        <f t="shared" si="5"/>
        <v>المرتفع : يحلل النصوص المقروءة من حيث الترتيب الزمني والمكاني والأهمية والمقارنة والمقابلة والقضية العامة والأدلة الداعمة</v>
      </c>
      <c r="AA10" t="str">
        <f t="shared" si="6"/>
        <v>المرتفع :  يستكشف الخصائص والتغيرات الفيزيائية والكيميائية للمادة</v>
      </c>
      <c r="AB10" t="str">
        <f t="shared" si="7"/>
        <v>المرتفع :  يتنبأ باتجاه حركة جسمٍ ما عند رميه أو إسقاطه</v>
      </c>
      <c r="AC10" t="str">
        <f t="shared" si="8"/>
        <v>المرتفع : يوجد القيم العظمى والصغرى للدالة التربيعية</v>
      </c>
    </row>
    <row r="11" spans="1:29" ht="18">
      <c r="A11" t="s">
        <v>440</v>
      </c>
      <c r="B11" s="238" t="s">
        <v>299</v>
      </c>
      <c r="C11" s="240" t="s">
        <v>448</v>
      </c>
      <c r="F11" s="189" t="s">
        <v>517</v>
      </c>
      <c r="G11" s="325"/>
      <c r="O11" t="str">
        <f t="shared" si="9"/>
        <v/>
      </c>
      <c r="T11" s="435"/>
      <c r="U11" t="str">
        <f t="shared" si="0"/>
        <v>المتوسط : يوضح معاني بعض المفردات من خلال السياق</v>
      </c>
      <c r="V11" t="str">
        <f t="shared" si="1"/>
        <v>المرتفع :  يمثل البيانات ويحللها لحل المسائل الرياضية</v>
      </c>
      <c r="W11" t="str">
        <f t="shared" si="2"/>
        <v>المتوسط : يصف كسور الوحدة ويميزها ويمثلها على خط الأعداد</v>
      </c>
      <c r="X11" t="str">
        <f t="shared" si="3"/>
        <v>المتوسط : يوضح معاني بعض المفردات من خلال السياق</v>
      </c>
      <c r="Y11" t="str">
        <f t="shared" si="4"/>
        <v>المتوسط :  يستنتج بعض مرادفات الكلمات الجديدة بدون سياق</v>
      </c>
      <c r="Z11" t="str">
        <f t="shared" si="5"/>
        <v>المرتفع : يستنتج الأفكار الرئيسة والفرعية والضمنية من النص المقروء</v>
      </c>
      <c r="AA11" t="str">
        <f t="shared" si="6"/>
        <v>المرتفع :  يتنبأ بالقوى المؤثرة على الأجسام ويفسر العلاقات باستخدام قوانين نيوتن</v>
      </c>
      <c r="AB11" t="str">
        <f t="shared" si="7"/>
        <v>المرتفع : يقارن بين الخصائص الفيزيائية لمادةٍ ما بناءً على حالتها وشكلها ولونها وملمسها</v>
      </c>
      <c r="AC11" t="str">
        <f t="shared" si="8"/>
        <v>المتوسط :  يبسط العبارات الرياضية ويوجد قيمها</v>
      </c>
    </row>
    <row r="12" spans="1:29" ht="18">
      <c r="A12" t="s">
        <v>440</v>
      </c>
      <c r="B12" s="238" t="s">
        <v>299</v>
      </c>
      <c r="C12" s="240" t="s">
        <v>449</v>
      </c>
      <c r="F12" s="189" t="s">
        <v>518</v>
      </c>
      <c r="G12" s="324"/>
      <c r="O12" t="str">
        <f t="shared" si="9"/>
        <v/>
      </c>
      <c r="T12" s="435"/>
      <c r="U12" t="str">
        <f t="shared" si="0"/>
        <v>المتوسط : يفرق بين المفرد والمثنى والجمع من خلال السياق</v>
      </c>
      <c r="V12" t="str">
        <f t="shared" si="1"/>
        <v>المرتفع : يدرك الفروق بين مقاييس النزعة المركزية</v>
      </c>
      <c r="W12" t="str">
        <f t="shared" si="2"/>
        <v>المتوسط : يُجري العمليات الأربع باستخدام  ستراتيجيات حل المسائل ضمن أربع منازل</v>
      </c>
      <c r="X12" t="str">
        <f t="shared" si="3"/>
        <v>المتوسط : يفرق بين المفرد والمثنى والجمع من خلال السياق</v>
      </c>
      <c r="Y12" t="str">
        <f t="shared" si="4"/>
        <v>المتوسط : يستنتج معاني بعض المفردات التي تغيرت دلالتها بتغير الزمن من خلالالسياق</v>
      </c>
      <c r="Z12" t="str">
        <f t="shared" si="5"/>
        <v>المرتفع : يقوّم النصوص المقروءة من خلال ما تتضمنه من قيم إيجابية وسلبية، ويحدد تأثيرها في الفرد والمجتمع</v>
      </c>
      <c r="AA12" t="str">
        <f t="shared" si="6"/>
        <v>المرتفع : يصمم نموذج لوصف حركة الأرض والقمر والشمس ويفسر الظواهر المرتبطة بها</v>
      </c>
      <c r="AB12" t="str">
        <f t="shared" si="7"/>
        <v>المرتفع : يستكشف مجموعات عناصر الجدول الدوري، ويميز التفاعلات الكيميائية والعوامل المؤثرة عليها</v>
      </c>
      <c r="AC12" t="str">
        <f t="shared" si="8"/>
        <v>المتوسط :  يحل معادلات تتضمن قيمة مطلقة</v>
      </c>
    </row>
    <row r="13" spans="1:29" ht="18">
      <c r="A13" t="s">
        <v>440</v>
      </c>
      <c r="B13" s="238" t="s">
        <v>299</v>
      </c>
      <c r="C13" s="240" t="s">
        <v>450</v>
      </c>
      <c r="F13" s="189" t="s">
        <v>519</v>
      </c>
      <c r="G13" s="325"/>
      <c r="H13" s="545" t="s">
        <v>564</v>
      </c>
      <c r="I13" s="545"/>
      <c r="J13" s="545"/>
      <c r="K13" s="545"/>
      <c r="L13" s="545"/>
      <c r="M13" s="93" t="str">
        <f>'ادخال درجات الاختبار الثالث'!AH223</f>
        <v>لايوجد</v>
      </c>
      <c r="N13" s="307"/>
      <c r="O13" t="str">
        <f t="shared" si="9"/>
        <v/>
      </c>
      <c r="P13" s="307"/>
      <c r="Q13" s="16"/>
      <c r="R13" s="16"/>
      <c r="S13" s="16"/>
      <c r="T13" s="435"/>
      <c r="U13" t="str">
        <f t="shared" si="0"/>
        <v>المتوسط : يجيب عن بعض الأسئلة التحليلية للنص المقروء</v>
      </c>
      <c r="V13" t="str">
        <f t="shared" si="1"/>
        <v xml:space="preserve">المتوسط :  يطبق العمليات على الكسور والأعداد العشرية </v>
      </c>
      <c r="W13" t="str">
        <f t="shared" si="2"/>
        <v>المتوسط : يميز الأنماط ويوسعها</v>
      </c>
      <c r="X13" t="str">
        <f t="shared" si="3"/>
        <v>المتوسط : يجيب عن بعض الأسئلة التحليلية للنص المقروء</v>
      </c>
      <c r="Y13" t="str">
        <f t="shared" si="4"/>
        <v>المتوسط : يفهم النصوص المقروءة، ويجيب عن بعض الأسئلة التحليلية وبعض الأسئلةالاستنتاجية</v>
      </c>
      <c r="Z13" t="str">
        <f t="shared" si="5"/>
        <v>المتوسط :  يستنتج بعض معاني المصطلحات التي تستخدم في مجالات علمية مختلفة</v>
      </c>
      <c r="AA13" t="str">
        <f t="shared" si="6"/>
        <v>المتوسط : يصف تراكيب ووظائف كل من الخلايا والأنسجة والأعضاء والأجهزة في المخلوقات الحية</v>
      </c>
      <c r="AB13" t="str">
        <f t="shared" si="7"/>
        <v>المتوسط :  يستخدم بعض الأدوات لتمثيل مفهوم علمي</v>
      </c>
      <c r="AC13" t="str">
        <f t="shared" si="8"/>
        <v>المتوسط :  يوجد معدل التغير لدالة ما</v>
      </c>
    </row>
    <row r="14" spans="1:29" ht="18">
      <c r="A14" t="s">
        <v>440</v>
      </c>
      <c r="B14" s="238" t="s">
        <v>299</v>
      </c>
      <c r="C14" s="240" t="s">
        <v>451</v>
      </c>
      <c r="F14" s="189" t="s">
        <v>520</v>
      </c>
      <c r="G14" s="324"/>
      <c r="H14" s="545" t="s">
        <v>565</v>
      </c>
      <c r="I14" s="545"/>
      <c r="J14" s="545"/>
      <c r="K14" s="545"/>
      <c r="L14" s="545"/>
      <c r="M14" s="93" t="str">
        <f>'ادخال درجات الاختبار الثالث'!AH224</f>
        <v>لايوجد</v>
      </c>
      <c r="N14" s="307"/>
      <c r="O14" t="str">
        <f t="shared" si="9"/>
        <v/>
      </c>
      <c r="P14" s="307"/>
      <c r="Q14" s="16"/>
      <c r="R14" s="16"/>
      <c r="S14" s="16"/>
      <c r="T14" s="435"/>
      <c r="U14" t="str">
        <f t="shared" si="0"/>
        <v>المتوسط : يتعرف على أحداث النص، وعلى شخصياته</v>
      </c>
      <c r="V14" t="str">
        <f t="shared" si="1"/>
        <v>المتوسط :  يوجد النسبة المئوية</v>
      </c>
      <c r="W14" t="str">
        <f t="shared" si="2"/>
        <v>المتوسط :    يصف الأشكال الهندسية ثلاثية الأبعاد وفق خصائص(عدد الأوجه وأشكالها، وعدد الرؤوس والأحرف</v>
      </c>
      <c r="X14" t="str">
        <f t="shared" si="3"/>
        <v>المتوسط : يتعرف على أحداث النص، وعلى شخصياته</v>
      </c>
      <c r="Y14" t="str">
        <f t="shared" si="4"/>
        <v>المتوسط : يميز نوع النص المقروء وخصائصه وغرضه، ويستنتج الأفكار الرئيسة وبعضالأفكار الفرعية منه</v>
      </c>
      <c r="Z14" t="str">
        <f t="shared" si="5"/>
        <v>المتوسط :  يصنف بعض معاني المصطلحات الجديدة وفقا لدلالاتها</v>
      </c>
      <c r="AA14" t="str">
        <f t="shared" si="6"/>
        <v>المتوسط :  يوضح أوجه التشابه والاختلاف بين أجهزة الجسم</v>
      </c>
      <c r="AB14" t="str">
        <f t="shared" si="7"/>
        <v>المتوسط :  يوضح كيف يتكون الجسم من أجهزة مترابطة مكونة من خلايا وأنسجة وأعضاء تعمل معًا للحفاظ على التوازن</v>
      </c>
      <c r="AC14" t="str">
        <f t="shared" si="8"/>
        <v>المتوسط :  يوضح مفهوم الدالة</v>
      </c>
    </row>
    <row r="15" spans="1:29" ht="18">
      <c r="A15" t="s">
        <v>440</v>
      </c>
      <c r="B15" s="238" t="s">
        <v>299</v>
      </c>
      <c r="C15" s="240" t="s">
        <v>452</v>
      </c>
      <c r="F15" s="189" t="s">
        <v>521</v>
      </c>
      <c r="G15" s="325"/>
      <c r="H15" s="545" t="s">
        <v>566</v>
      </c>
      <c r="I15" s="545"/>
      <c r="J15" s="545"/>
      <c r="K15" s="545"/>
      <c r="L15" s="545"/>
      <c r="M15" s="93" t="str">
        <f>'ادخال درجات الاختبار الثالث'!AH225</f>
        <v>لايوجد</v>
      </c>
      <c r="N15" s="307"/>
      <c r="O15" t="str">
        <f t="shared" si="9"/>
        <v/>
      </c>
      <c r="P15" s="307"/>
      <c r="Q15" s="16"/>
      <c r="R15" s="16"/>
      <c r="S15" s="16"/>
      <c r="T15" s="435"/>
      <c r="U15" t="str">
        <f t="shared" si="0"/>
        <v>المتوسط : يحدد الفكرة الرئيسة للنص المنظور</v>
      </c>
      <c r="V15" t="str">
        <f t="shared" si="1"/>
        <v>المتوسط :  يوجد قاعدة دالة ما</v>
      </c>
      <c r="W15" t="str">
        <f t="shared" si="2"/>
        <v>المتوسط : يحسب المحيط والمساحة للأشكال الهندسية</v>
      </c>
      <c r="X15" t="str">
        <f t="shared" si="3"/>
        <v>المتوسط : يحدد الفكرة الرئيسة للنص المنظور</v>
      </c>
      <c r="Y15" t="str">
        <f t="shared" si="4"/>
        <v>المتوسط : يوضح المفاهيم الواردة في أفكار النص المقروء والعلاقات بينها</v>
      </c>
      <c r="Z15" t="str">
        <f t="shared" si="5"/>
        <v>المتوسط : يستنتج بعض معاني المفردات الجديدة من خلال التفسير والتعريف</v>
      </c>
      <c r="AA15" t="str">
        <f t="shared" si="6"/>
        <v>المتوسط :  يقارن بين دورات الحياة في النباتات والحيوانات</v>
      </c>
      <c r="AB15" t="str">
        <f t="shared" si="7"/>
        <v>المتوسط : يوضح تركيب الحمض النووي وتأثير أي تغيرات من الممكن أن تحدث في تسلسل الجينات (على سبيل المثال الطفرات)</v>
      </c>
      <c r="AC15" t="str">
        <f t="shared" si="8"/>
        <v>المتوسط :  يمثل المعادلة الخطية باستخدام المقطع السيني والصادي</v>
      </c>
    </row>
    <row r="16" spans="1:29" ht="18">
      <c r="A16" t="s">
        <v>440</v>
      </c>
      <c r="B16" s="237" t="s">
        <v>308</v>
      </c>
      <c r="C16" s="240" t="s">
        <v>453</v>
      </c>
      <c r="F16" s="189" t="s">
        <v>522</v>
      </c>
      <c r="G16" s="324"/>
      <c r="H16" s="545" t="s">
        <v>567</v>
      </c>
      <c r="I16" s="545"/>
      <c r="J16" s="545"/>
      <c r="K16" s="545"/>
      <c r="L16" s="545"/>
      <c r="M16" s="93" t="str">
        <f>'ادخال درجات الاختبار الثالث'!AH226</f>
        <v>لايوجد</v>
      </c>
      <c r="N16" s="307"/>
      <c r="O16" t="str">
        <f t="shared" si="9"/>
        <v/>
      </c>
      <c r="P16" s="307"/>
      <c r="Q16" s="16"/>
      <c r="R16" s="16"/>
      <c r="S16" s="16"/>
      <c r="T16" s="435"/>
      <c r="U16" t="str">
        <f t="shared" si="0"/>
        <v>المنخفض : يتعرف على بعض المترادفات والمتضادات الواضحة من خلال السياق</v>
      </c>
      <c r="V16" t="str">
        <f t="shared" si="1"/>
        <v>المتوسط :  يوجد العامل المشترك الأكبر والمضاعف المشترك الأصغر لعددين أو أكثر</v>
      </c>
      <c r="W16" t="str">
        <f t="shared" si="2"/>
        <v>المتوسط : يحدد الوحدة المناسبة للقياس</v>
      </c>
      <c r="X16" t="str">
        <f t="shared" si="3"/>
        <v>المنخفض : يتعرف على بعض المترادفات والمتضادات الواضحة من خلال السياق</v>
      </c>
      <c r="Y16" t="str">
        <f t="shared" si="4"/>
        <v>المتوسط : يستنتج بعض القيم والاتجاهات الإيجابية والسلبية من النص وأثرها في الفرد والمجتمع</v>
      </c>
      <c r="Z16" t="str">
        <f t="shared" si="5"/>
        <v>المتوسط :  يستنتج بعض معاني المفردات الجديدة من خلال الترادف، والتضاد</v>
      </c>
      <c r="AA16" t="str">
        <f t="shared" si="6"/>
        <v>المتوسط :   يوضح أن بعض المخلوقات الحية لديها تكيفات تمكنها من البقاء في النظام البيئي بشكل أفضل</v>
      </c>
      <c r="AB16" t="str">
        <f t="shared" si="7"/>
        <v>المتوسط :  يشرح التغيرات التي تطرأ على سطح الأرض وتسبب الكوارث الطبيعية (مثل الزلازل والبراكين)</v>
      </c>
      <c r="AC16" t="str">
        <f t="shared" si="8"/>
        <v>المتوسط :  يحدد ما  ذا كان المستقيمان متوازيين أو متعامدين بمعلومية معادلة أو ميل</v>
      </c>
    </row>
    <row r="17" spans="1:29" ht="18">
      <c r="A17" t="s">
        <v>440</v>
      </c>
      <c r="B17" s="237" t="s">
        <v>308</v>
      </c>
      <c r="C17" s="240" t="s">
        <v>454</v>
      </c>
      <c r="F17" s="189" t="s">
        <v>523</v>
      </c>
      <c r="G17" s="325"/>
      <c r="O17" t="str">
        <f t="shared" si="9"/>
        <v/>
      </c>
      <c r="T17" s="435"/>
      <c r="U17" t="str">
        <f t="shared" si="0"/>
        <v xml:space="preserve">المنخفض :  يوضح معاني بعض المفردات الواضحة من خلال السياق </v>
      </c>
      <c r="V17" t="str">
        <f t="shared" si="1"/>
        <v>المتوسط :  يحل مسائل رياضية تتعلق بالزوايا والمضلعات</v>
      </c>
      <c r="W17" t="str">
        <f t="shared" si="2"/>
        <v>المنخفض : يقارن ويرتب الأعداد تصاعديًّا وتنازليًّا</v>
      </c>
      <c r="X17" t="str">
        <f t="shared" si="3"/>
        <v xml:space="preserve">المنخفض :  يوضح معاني بعض المفردات الواضحة من خلال السياق </v>
      </c>
      <c r="Y17" t="str">
        <f t="shared" si="4"/>
        <v xml:space="preserve">المنخفض : يحدد بعض المترادفات والأضداد من خلال السياق. </v>
      </c>
      <c r="Z17" t="str">
        <f t="shared" si="5"/>
        <v>المتوسط :  يستنتج معاني المفردات الجديدة من خلال السياق</v>
      </c>
      <c r="AA17" t="str">
        <f t="shared" si="6"/>
        <v>المتوسط : يتنبأ بالتركيب الجيني المحتمل لصفات مختارة من الأبوين، ويميز بين الصفات الموروثة والمكتسبة</v>
      </c>
      <c r="AB17" t="str">
        <f t="shared" si="7"/>
        <v>المتوسط :  يفرق بين العناصر والمركبات والمخاليط ويميز بين خصائص المواد</v>
      </c>
      <c r="AC17" t="str">
        <f t="shared" si="8"/>
        <v>المتوسط :  يحل المتباينات</v>
      </c>
    </row>
    <row r="18" spans="1:29" ht="18">
      <c r="A18" t="s">
        <v>440</v>
      </c>
      <c r="B18" s="237" t="s">
        <v>308</v>
      </c>
      <c r="C18" s="240" t="s">
        <v>455</v>
      </c>
      <c r="F18" s="189" t="s">
        <v>524</v>
      </c>
      <c r="G18" s="324"/>
      <c r="O18" t="str">
        <f t="shared" si="9"/>
        <v/>
      </c>
      <c r="T18" s="435"/>
      <c r="U18" t="str">
        <f t="shared" si="0"/>
        <v>المنخفض : يجيب عن أسئلة الاسترجاع للمعلومة الواردة صريحة في النص</v>
      </c>
      <c r="V18" t="str">
        <f t="shared" si="1"/>
        <v>المتوسط :  يحسب محيط الأشكال المستوية</v>
      </c>
      <c r="W18" t="str">
        <f t="shared" si="2"/>
        <v>المنخفض : يجمع الأعداد ضمن أربع منازل ويطرحها ذهنيًّا</v>
      </c>
      <c r="X18" t="str">
        <f t="shared" si="3"/>
        <v>المنخفض : يجيب عن أسئلة الاسترجاع للمعلومة الواردة صريحة في النص</v>
      </c>
      <c r="Y18" t="str">
        <f t="shared" si="4"/>
        <v xml:space="preserve">المنخفض : يوضح معاني بعض المفردات من خلال السياق. </v>
      </c>
      <c r="Z18" t="str">
        <f t="shared" si="5"/>
        <v>المتوسط :  يميز الفروق الأساسية في بنية النص المقروء</v>
      </c>
      <c r="AA18" t="str">
        <f t="shared" si="6"/>
        <v>المتوسط :  يصنف المخلوقات الحية بحسب مستويات الطاقة في بيئتها</v>
      </c>
      <c r="AB18" t="str">
        <f t="shared" si="7"/>
        <v>المتوسط :  يحدد التفاعلات الكيميائية البسيطة ويوضح كيف أن العدد الكلي للذرات لا يتغير في التفاعل الكيميائي</v>
      </c>
      <c r="AC18" t="str">
        <f t="shared" si="8"/>
        <v>المتوسط :  يحل مسائل رياضية على نظرية فيثاغورس</v>
      </c>
    </row>
    <row r="19" spans="1:29" ht="18">
      <c r="A19" t="s">
        <v>440</v>
      </c>
      <c r="B19" s="237" t="s">
        <v>308</v>
      </c>
      <c r="C19" s="240" t="s">
        <v>456</v>
      </c>
      <c r="F19" s="189" t="s">
        <v>525</v>
      </c>
      <c r="G19" s="325"/>
      <c r="O19" t="str">
        <f t="shared" si="9"/>
        <v/>
      </c>
      <c r="T19" s="435"/>
      <c r="U19" t="str">
        <f t="shared" si="0"/>
        <v>المنخفض : يتعرف على بعض أهداف النص المنظور</v>
      </c>
      <c r="V19" t="str">
        <f t="shared" si="1"/>
        <v>المتوسط :  يصنف المثلثات وفًقًا لأطوال أضلاعها، وقياسات زواياها ويوجد قياسات الزوايا المجهولة للأشكال الرباعية</v>
      </c>
      <c r="W19" t="str">
        <f t="shared" si="2"/>
        <v>المنخفض : يصف ويصنف الأشكال الهندسية  نائية الأبعاد</v>
      </c>
      <c r="X19" t="str">
        <f t="shared" si="3"/>
        <v>المنخفض : يتعرف على بعض أهداف النص المنظور</v>
      </c>
      <c r="Y19" t="str">
        <f t="shared" si="4"/>
        <v xml:space="preserve">المنخفض : يجيب عن بعض أسئلة النصوص المقروءة المباشرة. </v>
      </c>
      <c r="Z19" t="str">
        <f t="shared" si="5"/>
        <v>المتوسط :  يستنتج الأفكار الرئيسة في النص</v>
      </c>
      <c r="AA19" t="str">
        <f t="shared" si="6"/>
        <v>المتوسط :  يوضح العلاقات بين مخلوقات حية محددة داخل بيئة معينة</v>
      </c>
      <c r="AB19" t="str">
        <f t="shared" si="7"/>
        <v>المتوسط :  يطبق قوانين نيوتن لتفسير التغيرات التي تحدث للأجسام المتحركة</v>
      </c>
      <c r="AC19" t="str">
        <f t="shared" si="8"/>
        <v>المتوسط :  يوجد النسب المثلثية</v>
      </c>
    </row>
    <row r="20" spans="1:29" ht="18">
      <c r="A20" t="s">
        <v>440</v>
      </c>
      <c r="B20" s="238" t="s">
        <v>314</v>
      </c>
      <c r="C20" s="240" t="s">
        <v>457</v>
      </c>
      <c r="F20" s="189" t="s">
        <v>526</v>
      </c>
      <c r="G20" s="324"/>
      <c r="O20" t="str">
        <f t="shared" si="9"/>
        <v/>
      </c>
      <c r="T20" s="435"/>
      <c r="U20" t="str">
        <f t="shared" si="0"/>
        <v>المنخفض جداً : يتعرف على بعض المترادفات من خلال السياق</v>
      </c>
      <c r="V20" t="str">
        <f t="shared" si="1"/>
        <v>المتوسط :  يحسب مقاييس النزعة المركزية والمدى</v>
      </c>
      <c r="W20" t="str">
        <f t="shared" si="2"/>
        <v>المنخفض : يصف التما ل في شكل ويحدد خط التما ل</v>
      </c>
      <c r="X20" t="str">
        <f t="shared" si="3"/>
        <v>المنخفض جداً : يتعرف على بعض المترادفات من خلال السياق</v>
      </c>
      <c r="Y20" t="str">
        <f t="shared" si="4"/>
        <v xml:space="preserve">المنخفض : يميز نوع النص المقروء. </v>
      </c>
      <c r="Z20" t="str">
        <f t="shared" si="5"/>
        <v>المتوسط :  يرتب الأحداث الواردة في النص</v>
      </c>
      <c r="AA20" t="str">
        <f t="shared" si="6"/>
        <v>المتوسط : يوضح كيف يسبب دوران الأرض، وميلان محورها وتفاعلها مع الشمس في حدوث الفصول الأربعة والتغير في ساعات النهار والليل</v>
      </c>
      <c r="AB20" t="str">
        <f t="shared" si="7"/>
        <v>المتوسط :  يقدم أدلة تثبت أن التغير في حركة الجسم تعتمد على كتلة الجسوم وعلى مجموع القوى المؤثرة عليه</v>
      </c>
      <c r="AC20" t="str">
        <f t="shared" si="8"/>
        <v>المتوسط : يوجد احتمال حدث لتجربة معينة</v>
      </c>
    </row>
    <row r="21" spans="1:29" ht="18">
      <c r="A21" t="s">
        <v>440</v>
      </c>
      <c r="B21" s="238" t="s">
        <v>314</v>
      </c>
      <c r="C21" s="240" t="s">
        <v>458</v>
      </c>
      <c r="F21" s="189" t="s">
        <v>527</v>
      </c>
      <c r="G21" s="325"/>
      <c r="O21" t="str">
        <f t="shared" si="9"/>
        <v/>
      </c>
      <c r="T21" s="435"/>
      <c r="U21" t="str">
        <f t="shared" si="0"/>
        <v>المنخفض جداً : يجيب عن أسئلة عن معلومات واردة صريحة في النص</v>
      </c>
      <c r="V21" t="str">
        <f t="shared" si="1"/>
        <v>المتوسط : يحل مسائل رياضية على الاحتمالات</v>
      </c>
      <c r="W21" t="str">
        <f t="shared" si="2"/>
        <v>المنخفض : يمثل البيانات باستخدام النقاط والرسوم البيانية</v>
      </c>
      <c r="X21" t="str">
        <f t="shared" si="3"/>
        <v>المنخفض جداً : يجيب عن أسئلة عن معلومات واردة صريحة في النص</v>
      </c>
      <c r="Y21" t="str">
        <f t="shared" si="4"/>
        <v xml:space="preserve">المنخفض : يستنتج بعض الأفكار الرئيسة من النص المقروء. </v>
      </c>
      <c r="Z21" t="str">
        <f t="shared" si="5"/>
        <v>المتوسط : يحدد بعض القيم ا ةيجابية والسلبية الواردة في النص</v>
      </c>
      <c r="AA21" t="str">
        <f t="shared" si="6"/>
        <v>المتوسط :  يبحث ويوضح ما إذا كان خلط المواد ينتج مادة جديدة</v>
      </c>
      <c r="AB21" t="str">
        <f t="shared" si="7"/>
        <v>المتوسط : يوضح بعض العوامل التي تؤثر على شدة القوى الكهربائية والمغناطيسية</v>
      </c>
      <c r="AC21" t="str">
        <f t="shared" si="8"/>
        <v>المنخفض :  يكتب الجذر التربيعي لعدد في أبسط صورة ويوجد قيمته</v>
      </c>
    </row>
    <row r="22" spans="1:29" ht="18">
      <c r="A22" t="s">
        <v>265</v>
      </c>
      <c r="B22" s="238" t="s">
        <v>293</v>
      </c>
      <c r="C22" s="248" t="s">
        <v>441</v>
      </c>
      <c r="F22" s="189" t="s">
        <v>528</v>
      </c>
      <c r="G22" s="324"/>
      <c r="O22" t="str">
        <f t="shared" si="9"/>
        <v/>
      </c>
      <c r="T22" s="436" t="s">
        <v>265</v>
      </c>
      <c r="U22" t="str">
        <f t="shared" si="0"/>
        <v>المرتفع : يحدد المترادفات والمتضادات من السياق أو من غيره</v>
      </c>
      <c r="V22" t="str">
        <f t="shared" si="1"/>
        <v>المنخفض : يوجد حاصل ضرب وقسمة الكسور العشرية وحاصل جمع وطرح الكسور المتشابهة المقام</v>
      </c>
      <c r="W22" t="str">
        <f t="shared" si="2"/>
        <v>المنخفض جداً : يقارن بين عددين طبيعيين</v>
      </c>
      <c r="Y22" t="str">
        <f t="shared" si="4"/>
        <v xml:space="preserve">المنخفض : يوضح بعض المفاهيم الشائعة الواردة في أفكار النص المقروء. </v>
      </c>
      <c r="Z22" t="str">
        <f t="shared" si="5"/>
        <v>المنخفض :  يستنتج بعض معاني المفردات من خلال الترادف، والتضاد</v>
      </c>
      <c r="AA22" t="str">
        <f t="shared" si="6"/>
        <v>المتوسط : يستقصي حركة الجسوم ليتنبأ بالحركة المستقبلية ويفسر تأثير القوى المتزنة وغير المتزنة</v>
      </c>
      <c r="AB22" t="str">
        <f t="shared" si="7"/>
        <v>المنخفض :  يتعرف على التراكيب الأساسية لأجسام المخلوقات الحية</v>
      </c>
      <c r="AC22" t="str">
        <f t="shared" si="8"/>
        <v>المنخفض :  يحل معادلة من خطوة واحدة</v>
      </c>
    </row>
    <row r="23" spans="1:29" ht="18">
      <c r="A23" t="s">
        <v>265</v>
      </c>
      <c r="B23" s="238" t="s">
        <v>293</v>
      </c>
      <c r="C23" s="248" t="s">
        <v>481</v>
      </c>
      <c r="F23" s="189" t="s">
        <v>529</v>
      </c>
      <c r="G23" s="325"/>
      <c r="O23" t="str">
        <f t="shared" si="9"/>
        <v/>
      </c>
      <c r="T23" s="436"/>
      <c r="U23" t="str">
        <f t="shared" si="0"/>
        <v>المرتفع : يستنتج معاني مفردات تغيرت دلالاتها بتغير الزمن والسياق</v>
      </c>
      <c r="V23" t="str">
        <f t="shared" si="1"/>
        <v>المنخفض :  يوجد النسبة المئوية ويحولها  لى كسر أو العكس</v>
      </c>
      <c r="W23" t="str">
        <f t="shared" si="2"/>
        <v>المنخفض جداً : يحدد الوقت والزمن ويختار الوحدات المناسبة</v>
      </c>
      <c r="Y23" t="str">
        <f t="shared" si="4"/>
        <v xml:space="preserve">المنخفض جداً : يتعرف على بعض المترادفات من خلال السياق. </v>
      </c>
      <c r="Z23" t="str">
        <f t="shared" si="5"/>
        <v xml:space="preserve">المنخفض : يستنتج بعض معاني المفردات الجديدة الواضحة من خلال السياق </v>
      </c>
      <c r="AA23" t="str">
        <f t="shared" si="6"/>
        <v>المتوسط :  يتنبأ بالقوى المؤ رة على جسمٍ ما يتحرك على أسطح مختلفة</v>
      </c>
      <c r="AB23" t="str">
        <f t="shared" si="7"/>
        <v>المنخفض :  يصوف بعض التغيرات التي تطرأ على سوطح الأرض وتسوبب الكوارث الطبيعية  مثل الزلازل والبراكين</v>
      </c>
      <c r="AC23" t="str">
        <f t="shared" si="8"/>
        <v>المنخفض :  يحدد ما  ذا كانت العلاقة تمثل دالة</v>
      </c>
    </row>
    <row r="24" spans="1:29" ht="18">
      <c r="A24" t="s">
        <v>265</v>
      </c>
      <c r="B24" s="238" t="s">
        <v>293</v>
      </c>
      <c r="C24" s="248" t="s">
        <v>482</v>
      </c>
      <c r="F24" s="189" t="s">
        <v>530</v>
      </c>
      <c r="G24" s="324"/>
      <c r="O24" t="str">
        <f t="shared" si="9"/>
        <v/>
      </c>
      <c r="T24" s="436"/>
      <c r="U24" t="str">
        <f t="shared" si="0"/>
        <v>المرتفع : يفهم النصوص المقروءة مع القدرة على تحليلها وتقويمها والتعبير عما يستنتج منها</v>
      </c>
      <c r="V24" t="str">
        <f t="shared" si="1"/>
        <v>المنخفض :  يبسط العبارات الجبرية ويوجد قيمتها</v>
      </c>
      <c r="W24" t="str">
        <f t="shared" si="2"/>
        <v xml:space="preserve">المنخفض جداً : يميز بين فئات النقود المعدنية والورقية، ويستخدمها في عد المبالم ضمن 9999 ريالاً
</v>
      </c>
      <c r="Y24" t="str">
        <f t="shared" si="4"/>
        <v xml:space="preserve">المنخفض جداً : يوضح معاني بعض المفردات من خلال السياق. </v>
      </c>
      <c r="Z24" t="str">
        <f t="shared" si="5"/>
        <v>المنخفض :  يرتب بعض أحداث النص الواضحة</v>
      </c>
      <c r="AA24" t="str">
        <f t="shared" si="6"/>
        <v>المتوسط : يستخدم أدلة؛ ليفسر تحولات الطاقة</v>
      </c>
      <c r="AB24" t="str">
        <f t="shared" si="7"/>
        <v xml:space="preserve">المنخفض :  يتعرف على مفهوم العناصر، والمركبات، والمخاليط </v>
      </c>
      <c r="AC24" t="str">
        <f t="shared" si="8"/>
        <v>المنخفض :  يوجد معادلة المستقيم</v>
      </c>
    </row>
    <row r="25" spans="1:29" ht="18">
      <c r="A25" t="s">
        <v>265</v>
      </c>
      <c r="B25" s="238" t="s">
        <v>293</v>
      </c>
      <c r="C25" s="248" t="s">
        <v>483</v>
      </c>
      <c r="F25" s="189" t="s">
        <v>531</v>
      </c>
      <c r="G25" s="325"/>
      <c r="O25" t="str">
        <f t="shared" si="9"/>
        <v/>
      </c>
      <c r="T25" s="436"/>
      <c r="U25" t="str">
        <f t="shared" si="0"/>
        <v>المرتفع : يميز نوع النص المقروء، ويحلل خصائصه، ويستنتج الأفكار الرئيسة والفرعية والضمنية فيه</v>
      </c>
      <c r="V25" t="str">
        <f t="shared" si="1"/>
        <v>المنخفض :  يتعرف على قانون محيط الدائرة</v>
      </c>
      <c r="W25" t="str">
        <f t="shared" si="2"/>
        <v>المنخفض جداً : يجمع البيانات وينظمها في الجداول التكرارية</v>
      </c>
      <c r="Y25" t="str">
        <f t="shared" si="4"/>
        <v xml:space="preserve">المنخفض جداً : يجيب عن بعض أسئلة النصوص المقروءة الواضحة. </v>
      </c>
      <c r="Z25" t="str">
        <f t="shared" si="5"/>
        <v>المنخفض :  يجيب عن بعض الأسئلة المباشرة الواضحة</v>
      </c>
      <c r="AA25" t="str">
        <f t="shared" si="6"/>
        <v>المنخفض :  يتعرف على بعض تراكيب الخلايا والأنسجة والأعضاء والأجهزة في المخلوقات الحية</v>
      </c>
      <c r="AB25" t="str">
        <f t="shared" si="7"/>
        <v>المنخفض :  يتعرف على التفاعل الكيميائي البسيط</v>
      </c>
      <c r="AC25" t="str">
        <f t="shared" si="8"/>
        <v>المنخفض :  يحلل كثيرات الحدود</v>
      </c>
    </row>
    <row r="26" spans="1:29" ht="18">
      <c r="A26" t="s">
        <v>265</v>
      </c>
      <c r="B26" s="238" t="s">
        <v>293</v>
      </c>
      <c r="C26" s="248" t="s">
        <v>484</v>
      </c>
      <c r="F26" s="189" t="s">
        <v>532</v>
      </c>
      <c r="G26" s="324"/>
      <c r="O26" t="str">
        <f t="shared" si="9"/>
        <v/>
      </c>
      <c r="T26" s="436"/>
      <c r="U26" t="str">
        <f t="shared" si="0"/>
        <v>المرتفع : يستنتج المفاهيم من أفكار النص والعلاقات بينها</v>
      </c>
      <c r="V26" t="str">
        <f t="shared" si="1"/>
        <v>المنخفض : يوجد احتمال حدث بسيط لتجربة معينة</v>
      </c>
      <c r="Z26" t="str">
        <f t="shared" si="5"/>
        <v>المنخفض : يتعرف على الفكرة الرئيسة في النص</v>
      </c>
      <c r="AA26" t="str">
        <f t="shared" si="6"/>
        <v>المنخفض :  يتعرف على أوجه التشابه والاختلاف بين الخلايا النباتية والحيوانية</v>
      </c>
      <c r="AB26" t="str">
        <f t="shared" si="7"/>
        <v>المنخفض : يتعرف على الطاقة الكامنة والحركية، ويميز بين القوى المتزنة وغير المتزنة المؤثرة على الأجسام</v>
      </c>
      <c r="AC26" t="str">
        <f t="shared" si="8"/>
        <v>المنخفض :  يوجد قياسات المضلعات المجهولة باستخدام نظرية فيثاغورس</v>
      </c>
    </row>
    <row r="27" spans="1:29" ht="18">
      <c r="A27" t="s">
        <v>265</v>
      </c>
      <c r="B27" s="238" t="s">
        <v>293</v>
      </c>
      <c r="C27" s="247" t="s">
        <v>485</v>
      </c>
      <c r="F27" s="189" t="s">
        <v>533</v>
      </c>
      <c r="G27" s="325"/>
      <c r="O27" t="str">
        <f t="shared" si="9"/>
        <v/>
      </c>
      <c r="T27" s="436"/>
      <c r="U27" t="str">
        <f t="shared" si="0"/>
        <v>المرتفع :   يستنتج القيم والاتجاهات الإيجابية والسلبية من النص المقروء وأثرها في الفرد والمجتمع</v>
      </c>
      <c r="V27" t="str">
        <f t="shared" si="1"/>
        <v>المنخفض جداً :  يحلل الأعداد إلى العوامل الأولية</v>
      </c>
      <c r="Z27" t="str">
        <f t="shared" si="5"/>
        <v>المنخفض جداً :  يستنتج بعض معاني المفردات الجديدة من خلال الترادف</v>
      </c>
      <c r="AA27" t="str">
        <f t="shared" si="6"/>
        <v>المنخفض :  يتعرف على نموذج حركة كل من الأرض والشمس والقمر</v>
      </c>
      <c r="AB27" t="str">
        <f t="shared" si="7"/>
        <v>المنخفض جداً :  يتعرف على التراكيب التي تدعم النمو والبقاء والسلوك والتكاثر</v>
      </c>
      <c r="AC27" t="str">
        <f t="shared" si="8"/>
        <v>المنخفض :  يحسب مقاييس النزعة المركزية ويتعرف على مقاييس التشتت</v>
      </c>
    </row>
    <row r="28" spans="1:29" ht="18">
      <c r="A28" t="s">
        <v>265</v>
      </c>
      <c r="B28" s="238" t="s">
        <v>299</v>
      </c>
      <c r="C28" s="246" t="s">
        <v>447</v>
      </c>
      <c r="F28" s="189" t="s">
        <v>534</v>
      </c>
      <c r="G28" s="324"/>
      <c r="O28" t="str">
        <f t="shared" si="9"/>
        <v/>
      </c>
      <c r="T28" s="436"/>
      <c r="U28" t="str">
        <f t="shared" si="0"/>
        <v>المتوسط : يحدد المترادفات والأضداد من خلال السياق</v>
      </c>
      <c r="V28" t="str">
        <f t="shared" si="1"/>
        <v>المنخفض جداً :  يجمع ويطرح الأعداد العشرية</v>
      </c>
      <c r="Z28" t="str">
        <f t="shared" si="5"/>
        <v>المنخفض جداً :  يتعرف على معاني بعض المفردات الجديدة من خلال السياق</v>
      </c>
      <c r="AA28" t="str">
        <f t="shared" si="6"/>
        <v>المنخفض :  يتعرف على بعض الصفات المورو ة من الأبوين</v>
      </c>
      <c r="AB28" t="str">
        <f t="shared" si="7"/>
        <v>المنخفض جداً :  يتعرف على بعض التغيرات التي تطرأ على سطح الأرض مثل الزلازل والبراكين</v>
      </c>
      <c r="AC28" t="str">
        <f t="shared" si="8"/>
        <v>المنخفض : يتعرف على التباديل والتوافيق</v>
      </c>
    </row>
    <row r="29" spans="1:29" ht="18">
      <c r="A29" t="s">
        <v>265</v>
      </c>
      <c r="B29" s="238" t="s">
        <v>299</v>
      </c>
      <c r="C29" s="246" t="s">
        <v>503</v>
      </c>
      <c r="F29" s="189" t="s">
        <v>535</v>
      </c>
      <c r="G29" s="325"/>
      <c r="O29" t="str">
        <f t="shared" si="9"/>
        <v/>
      </c>
      <c r="T29" s="436"/>
      <c r="U29" t="str">
        <f t="shared" si="0"/>
        <v>المتوسط :  يستنتج بعض مرادفات الكلمات الجديدة بدون سياق</v>
      </c>
      <c r="V29" t="str">
        <f t="shared" si="1"/>
        <v>المنخفض جداً :  يتعرف على مفاهيم الكسور الاعتيادية والنسبة والمعدل والنسبة المئوية</v>
      </c>
      <c r="Z29" t="str">
        <f t="shared" si="5"/>
        <v>المنخفض جداً : يجيب عن بعض الأسئلة المباشرة الواضحة</v>
      </c>
      <c r="AA29" t="str">
        <f t="shared" si="6"/>
        <v>المنخفض :  يستكشف خصائص المواد  الفيزيائية والكيميائية</v>
      </c>
      <c r="AB29" t="str">
        <f t="shared" si="7"/>
        <v>المنخفض جداً :  يتعرف على بعض خصائص المادة</v>
      </c>
      <c r="AC29" t="str">
        <f t="shared" si="8"/>
        <v>المنخفض جداً :  يحل معادلة بمتغير واحد</v>
      </c>
    </row>
    <row r="30" spans="1:29" ht="18">
      <c r="A30" t="s">
        <v>265</v>
      </c>
      <c r="B30" s="238" t="s">
        <v>299</v>
      </c>
      <c r="C30" s="246" t="s">
        <v>486</v>
      </c>
      <c r="F30" s="189" t="s">
        <v>536</v>
      </c>
      <c r="G30" s="324"/>
      <c r="O30" t="str">
        <f t="shared" si="9"/>
        <v/>
      </c>
      <c r="T30" s="436"/>
      <c r="U30" t="str">
        <f t="shared" si="0"/>
        <v>المتوسط : يستنتج معاني بعض المفردات التي تغيرت دلالتها بتغير الزمن من خلالالسياق</v>
      </c>
      <c r="V30" t="str">
        <f t="shared" si="1"/>
        <v>المنخفض جداً :  يستوعب مفهوم المتباينات</v>
      </c>
      <c r="AA30" t="str">
        <f t="shared" si="6"/>
        <v>المنخفض :  يصف حركة الجسم ويوضح كيف تؤ ر القوة والكتلة على حركة الجسم</v>
      </c>
      <c r="AB30" t="str">
        <f t="shared" si="7"/>
        <v>المنخفض جداً :  يتعرف على بعض المصطلحات مثل: السرعة، الجاذبية</v>
      </c>
      <c r="AC30" t="str">
        <f t="shared" si="8"/>
        <v>المنخفض جداً :  يتعرف على نظام معادلتين خطيتين متسق وغير متسق ومستقل وغير مستقل</v>
      </c>
    </row>
    <row r="31" spans="1:29" ht="18">
      <c r="A31" t="s">
        <v>265</v>
      </c>
      <c r="B31" s="238" t="s">
        <v>299</v>
      </c>
      <c r="C31" s="246" t="s">
        <v>487</v>
      </c>
      <c r="T31" s="436"/>
      <c r="U31" t="str">
        <f t="shared" si="0"/>
        <v>المتوسط : يفهم النصوص المقروءة، ويجيب عن بعض الأسئلة التحليلية وبعض الأسئلةالاستنتاجية</v>
      </c>
      <c r="V31" t="str">
        <f t="shared" si="1"/>
        <v>المنخفض جداً :  يستوعب المفاهيم الهندسية الأولية (الزاوية والمستقيم) ومفهومي الحجم والمساحة</v>
      </c>
      <c r="AA31" t="str">
        <f t="shared" si="6"/>
        <v>المنخفض : يتعرف على تحولات الطاقة</v>
      </c>
      <c r="AB31" t="str">
        <f t="shared" si="7"/>
        <v>المنخفض جداً : يتعرف على قوانين نيوتن</v>
      </c>
      <c r="AC31" t="str">
        <f t="shared" si="8"/>
        <v>المنخفض جداً :  يوجد حدود المتتابعة الحسابية</v>
      </c>
    </row>
    <row r="32" spans="1:29" ht="18">
      <c r="A32" t="s">
        <v>265</v>
      </c>
      <c r="B32" s="238" t="s">
        <v>299</v>
      </c>
      <c r="C32" s="246" t="s">
        <v>488</v>
      </c>
      <c r="T32" s="436"/>
      <c r="U32" t="str">
        <f t="shared" si="0"/>
        <v>المتوسط : يميز نوع النص المقروء وخصائصه وغرضه، ويستنتج الأفكار الرئيسة وبعضالأفكار الفرعية منه</v>
      </c>
      <c r="V32" t="str">
        <f t="shared" si="1"/>
        <v xml:space="preserve">المنخفض جداً : يقرأ البيانات من تمثيلاتها وتحليلها؛ لاستنتاج معلومات. </v>
      </c>
      <c r="AA32" t="str">
        <f t="shared" si="6"/>
        <v>المنخفض جداً :  يتعرف على الاحتياجات الأساسية للمخلوقات الحية</v>
      </c>
      <c r="AC32" t="str">
        <f t="shared" si="8"/>
        <v>المنخفض جداً :  يتعرف على نظرية فيثاغورس</v>
      </c>
    </row>
    <row r="33" spans="1:29" ht="18">
      <c r="A33" t="s">
        <v>265</v>
      </c>
      <c r="B33" s="238" t="s">
        <v>299</v>
      </c>
      <c r="C33" s="246" t="s">
        <v>489</v>
      </c>
      <c r="T33" s="436"/>
      <c r="U33" t="str">
        <f t="shared" si="0"/>
        <v>المتوسط : يوضح المفاهيم الواردة في أفكار النص المقروء والعلاقات بينها</v>
      </c>
      <c r="AA33" t="str">
        <f t="shared" si="6"/>
        <v>المنخفض جداً :  يتعرف على العوامل الحيوية واللاحيوية في البيئة</v>
      </c>
      <c r="AC33" t="str">
        <f t="shared" si="8"/>
        <v>المنخفض جداً : يوجد مقاييس النزعة المركزية</v>
      </c>
    </row>
    <row r="34" spans="1:29" ht="18">
      <c r="A34" t="s">
        <v>265</v>
      </c>
      <c r="B34" s="238" t="s">
        <v>299</v>
      </c>
      <c r="C34" s="245" t="s">
        <v>490</v>
      </c>
      <c r="T34" s="436"/>
      <c r="U34" t="str">
        <f t="shared" si="0"/>
        <v>المتوسط : يستنتج بعض القيم والاتجاهات الإيجابية والسلبية من النص وأثرها في الفرد والمجتمع</v>
      </c>
      <c r="AA34" t="str">
        <f t="shared" si="6"/>
        <v>المنخفض جداً :  يتعرف على حركة الأرض حول محورها وحول الشمس</v>
      </c>
    </row>
    <row r="35" spans="1:29" ht="18">
      <c r="A35" t="s">
        <v>265</v>
      </c>
      <c r="B35" s="237" t="s">
        <v>308</v>
      </c>
      <c r="C35" s="246" t="s">
        <v>491</v>
      </c>
      <c r="T35" s="436"/>
      <c r="U35" t="str">
        <f t="shared" si="0"/>
        <v xml:space="preserve">المنخفض : يحدد بعض المترادفات والأضداد من خلال السياق. </v>
      </c>
      <c r="AA35" t="str">
        <f t="shared" si="6"/>
        <v>المنخفض جداً :  يتعرف على بعض خصائص المادة</v>
      </c>
    </row>
    <row r="36" spans="1:29" ht="18">
      <c r="A36" t="s">
        <v>265</v>
      </c>
      <c r="B36" s="237" t="s">
        <v>308</v>
      </c>
      <c r="C36" s="246" t="s">
        <v>492</v>
      </c>
      <c r="T36" s="436"/>
      <c r="U36" t="str">
        <f t="shared" si="0"/>
        <v xml:space="preserve">المنخفض : يوضح معاني بعض المفردات من خلال السياق. </v>
      </c>
      <c r="AA36" t="str">
        <f t="shared" si="6"/>
        <v>المنخفض جداً :  يتعرف على المفاهيم الأساسية (الموقع، والمسافة، والسرعة)</v>
      </c>
    </row>
    <row r="37" spans="1:29" ht="18">
      <c r="A37" t="s">
        <v>265</v>
      </c>
      <c r="B37" s="237" t="s">
        <v>308</v>
      </c>
      <c r="C37" s="246" t="s">
        <v>493</v>
      </c>
      <c r="T37" s="436"/>
      <c r="U37" t="str">
        <f t="shared" si="0"/>
        <v xml:space="preserve">المنخفض : يجيب عن بعض أسئلة النصوص المقروءة المباشرة. </v>
      </c>
      <c r="AA37" t="str">
        <f t="shared" si="6"/>
        <v>المنخفض جداً : يتعرف على بعض أشكال الطاقة</v>
      </c>
    </row>
    <row r="38" spans="1:29" ht="18">
      <c r="A38" t="s">
        <v>265</v>
      </c>
      <c r="B38" s="237" t="s">
        <v>308</v>
      </c>
      <c r="C38" s="246" t="s">
        <v>494</v>
      </c>
      <c r="T38" s="436"/>
      <c r="U38" t="str">
        <f t="shared" si="0"/>
        <v xml:space="preserve">المنخفض : يميز نوع النص المقروء. </v>
      </c>
    </row>
    <row r="39" spans="1:29" ht="18">
      <c r="A39" t="s">
        <v>265</v>
      </c>
      <c r="B39" s="237" t="s">
        <v>308</v>
      </c>
      <c r="C39" s="246" t="s">
        <v>495</v>
      </c>
      <c r="T39" s="436"/>
      <c r="U39" t="str">
        <f t="shared" si="0"/>
        <v xml:space="preserve">المنخفض : يستنتج بعض الأفكار الرئيسة من النص المقروء. </v>
      </c>
    </row>
    <row r="40" spans="1:29" ht="18">
      <c r="A40" t="s">
        <v>265</v>
      </c>
      <c r="B40" s="237" t="s">
        <v>308</v>
      </c>
      <c r="C40" s="245" t="s">
        <v>496</v>
      </c>
      <c r="T40" s="436"/>
      <c r="U40" t="str">
        <f t="shared" si="0"/>
        <v xml:space="preserve">المنخفض : يوضح بعض المفاهيم الشائعة الواردة في أفكار النص المقروء. </v>
      </c>
    </row>
    <row r="41" spans="1:29" ht="18">
      <c r="A41" t="s">
        <v>265</v>
      </c>
      <c r="B41" s="238" t="s">
        <v>314</v>
      </c>
      <c r="C41" s="246" t="s">
        <v>497</v>
      </c>
      <c r="T41" s="436"/>
      <c r="U41" t="str">
        <f t="shared" si="0"/>
        <v xml:space="preserve">المنخفض جداً : يتعرف على بعض المترادفات من خلال السياق. </v>
      </c>
    </row>
    <row r="42" spans="1:29" ht="18">
      <c r="A42" t="s">
        <v>265</v>
      </c>
      <c r="B42" s="238" t="s">
        <v>314</v>
      </c>
      <c r="C42" s="246" t="s">
        <v>492</v>
      </c>
      <c r="T42" s="436"/>
      <c r="U42" t="str">
        <f t="shared" si="0"/>
        <v xml:space="preserve">المنخفض جداً : يوضح معاني بعض المفردات من خلال السياق. </v>
      </c>
    </row>
    <row r="43" spans="1:29" ht="18">
      <c r="A43" t="s">
        <v>265</v>
      </c>
      <c r="B43" s="238" t="s">
        <v>314</v>
      </c>
      <c r="C43" s="245" t="s">
        <v>498</v>
      </c>
      <c r="T43" s="436"/>
      <c r="U43" t="str">
        <f t="shared" si="0"/>
        <v xml:space="preserve">المنخفض جداً : يجيب عن بعض أسئلة النصوص المقروءة الواضحة. </v>
      </c>
    </row>
    <row r="44" spans="1:29" ht="18">
      <c r="A44" t="s">
        <v>264</v>
      </c>
      <c r="B44" s="238" t="s">
        <v>293</v>
      </c>
      <c r="C44" s="237" t="s">
        <v>459</v>
      </c>
      <c r="T44" s="435" t="s">
        <v>264</v>
      </c>
      <c r="U44" t="str">
        <f t="shared" si="0"/>
        <v>المرتفع : يستنتج معاني مصطلحات تستخدم في مجالات علمية مختلفة</v>
      </c>
    </row>
    <row r="45" spans="1:29" ht="18">
      <c r="A45" t="s">
        <v>264</v>
      </c>
      <c r="B45" s="238" t="s">
        <v>293</v>
      </c>
      <c r="C45" s="237" t="s">
        <v>502</v>
      </c>
      <c r="T45" s="435"/>
      <c r="U45" t="str">
        <f t="shared" si="0"/>
        <v>المرتفع :  يصنف معاني المصطلحات الجديدة وفقا لدلالاتها</v>
      </c>
    </row>
    <row r="46" spans="1:29" ht="18">
      <c r="A46" t="s">
        <v>264</v>
      </c>
      <c r="B46" s="238" t="s">
        <v>293</v>
      </c>
      <c r="C46" s="237" t="s">
        <v>501</v>
      </c>
      <c r="T46" s="435"/>
      <c r="U46" t="str">
        <f t="shared" si="0"/>
        <v>المرتفع :  يستنتج معاني المفردات الجديدة من خلال التفسير والتعريف</v>
      </c>
    </row>
    <row r="47" spans="1:29" ht="18">
      <c r="A47" t="s">
        <v>264</v>
      </c>
      <c r="B47" s="238" t="s">
        <v>293</v>
      </c>
      <c r="C47" s="237" t="s">
        <v>500</v>
      </c>
      <c r="T47" s="435"/>
      <c r="U47" t="str">
        <f t="shared" si="0"/>
        <v>المرتفع :  يستنتج معاني المفردات الجديدة من خلال الترادف، والتضاد</v>
      </c>
    </row>
    <row r="48" spans="1:29" ht="18">
      <c r="A48" t="s">
        <v>264</v>
      </c>
      <c r="B48" s="238" t="s">
        <v>293</v>
      </c>
      <c r="C48" s="237" t="s">
        <v>460</v>
      </c>
      <c r="T48" s="435"/>
      <c r="U48" t="str">
        <f t="shared" si="0"/>
        <v>المرتفع : يستنتج معاني المفردات الجديدة من خلال السياق وبدونه</v>
      </c>
    </row>
    <row r="49" spans="1:21" ht="18">
      <c r="A49" t="s">
        <v>264</v>
      </c>
      <c r="B49" s="238" t="s">
        <v>293</v>
      </c>
      <c r="C49" s="237" t="s">
        <v>499</v>
      </c>
      <c r="T49" s="435"/>
      <c r="U49" t="str">
        <f t="shared" si="0"/>
        <v>المرتفع :  يميز الفروق الأساسية في بنية النص المقروء</v>
      </c>
    </row>
    <row r="50" spans="1:21" ht="36">
      <c r="A50" t="s">
        <v>264</v>
      </c>
      <c r="B50" s="238" t="s">
        <v>293</v>
      </c>
      <c r="C50" s="237" t="s">
        <v>462</v>
      </c>
      <c r="T50" s="435"/>
      <c r="U50" t="str">
        <f t="shared" si="0"/>
        <v>المرتفع : يحلل النصوص المقروءة من حيث الترتيب الزمني والمكاني والأهمية والمقارنة والمقابلة والقضية العامة والأدلة الداعمة</v>
      </c>
    </row>
    <row r="51" spans="1:21" ht="18">
      <c r="A51" t="s">
        <v>264</v>
      </c>
      <c r="B51" s="238" t="s">
        <v>293</v>
      </c>
      <c r="C51" s="237" t="s">
        <v>463</v>
      </c>
      <c r="T51" s="435"/>
      <c r="U51" t="str">
        <f t="shared" si="0"/>
        <v>المرتفع : يستنتج الأفكار الرئيسة والفرعية والضمنية من النص المقروء</v>
      </c>
    </row>
    <row r="52" spans="1:21" ht="18">
      <c r="A52" t="s">
        <v>264</v>
      </c>
      <c r="B52" s="238" t="s">
        <v>293</v>
      </c>
      <c r="C52" s="237" t="s">
        <v>464</v>
      </c>
      <c r="T52" s="435"/>
      <c r="U52" t="str">
        <f t="shared" si="0"/>
        <v>المرتفع : يقوّم النصوص المقروءة من خلال ما تتضمنه من قيم إيجابية وسلبية، ويحدد تأثيرها في الفرد والمجتمع</v>
      </c>
    </row>
    <row r="53" spans="1:21" ht="18">
      <c r="A53" t="s">
        <v>264</v>
      </c>
      <c r="B53" s="238" t="s">
        <v>299</v>
      </c>
      <c r="C53" s="237" t="s">
        <v>465</v>
      </c>
      <c r="T53" s="435"/>
      <c r="U53" t="str">
        <f t="shared" si="0"/>
        <v>المتوسط :  يستنتج بعض معاني المصطلحات التي تستخدم في مجالات علمية مختلفة</v>
      </c>
    </row>
    <row r="54" spans="1:21" ht="18">
      <c r="A54" t="s">
        <v>264</v>
      </c>
      <c r="B54" s="238" t="s">
        <v>299</v>
      </c>
      <c r="C54" s="237" t="s">
        <v>466</v>
      </c>
      <c r="T54" s="435"/>
      <c r="U54" t="str">
        <f t="shared" si="0"/>
        <v>المتوسط :  يصنف بعض معاني المصطلحات الجديدة وفقا لدلالاتها</v>
      </c>
    </row>
    <row r="55" spans="1:21" ht="18">
      <c r="A55" t="s">
        <v>264</v>
      </c>
      <c r="B55" s="238" t="s">
        <v>299</v>
      </c>
      <c r="C55" s="237" t="s">
        <v>467</v>
      </c>
      <c r="T55" s="435"/>
      <c r="U55" t="str">
        <f t="shared" si="0"/>
        <v>المتوسط : يستنتج بعض معاني المفردات الجديدة من خلال التفسير والتعريف</v>
      </c>
    </row>
    <row r="56" spans="1:21" ht="18">
      <c r="A56" t="s">
        <v>264</v>
      </c>
      <c r="B56" s="238" t="s">
        <v>299</v>
      </c>
      <c r="C56" s="237" t="s">
        <v>468</v>
      </c>
      <c r="T56" s="435"/>
      <c r="U56" t="str">
        <f t="shared" si="0"/>
        <v>المتوسط :  يستنتج بعض معاني المفردات الجديدة من خلال الترادف، والتضاد</v>
      </c>
    </row>
    <row r="57" spans="1:21" ht="18">
      <c r="A57" t="s">
        <v>264</v>
      </c>
      <c r="B57" s="238" t="s">
        <v>299</v>
      </c>
      <c r="C57" s="237" t="s">
        <v>469</v>
      </c>
      <c r="T57" s="435"/>
      <c r="U57" t="str">
        <f t="shared" si="0"/>
        <v>المتوسط :  يستنتج معاني المفردات الجديدة من خلال السياق</v>
      </c>
    </row>
    <row r="58" spans="1:21" ht="18">
      <c r="A58" t="s">
        <v>264</v>
      </c>
      <c r="B58" s="238" t="s">
        <v>299</v>
      </c>
      <c r="C58" s="237" t="s">
        <v>461</v>
      </c>
      <c r="T58" s="435"/>
      <c r="U58" t="str">
        <f t="shared" si="0"/>
        <v>المتوسط :  يميز الفروق الأساسية في بنية النص المقروء</v>
      </c>
    </row>
    <row r="59" spans="1:21" ht="18">
      <c r="A59" t="s">
        <v>264</v>
      </c>
      <c r="B59" s="238" t="s">
        <v>299</v>
      </c>
      <c r="C59" s="237" t="s">
        <v>470</v>
      </c>
      <c r="T59" s="435"/>
      <c r="U59" t="str">
        <f t="shared" si="0"/>
        <v>المتوسط :  يستنتج الأفكار الرئيسة في النص</v>
      </c>
    </row>
    <row r="60" spans="1:21" ht="18">
      <c r="A60" t="s">
        <v>264</v>
      </c>
      <c r="B60" s="238" t="s">
        <v>299</v>
      </c>
      <c r="C60" s="237" t="s">
        <v>471</v>
      </c>
      <c r="T60" s="435"/>
      <c r="U60" t="str">
        <f t="shared" si="0"/>
        <v>المتوسط :  يرتب الأحداث الواردة في النص</v>
      </c>
    </row>
    <row r="61" spans="1:21" ht="18">
      <c r="A61" t="s">
        <v>264</v>
      </c>
      <c r="B61" s="238" t="s">
        <v>299</v>
      </c>
      <c r="C61" s="237" t="s">
        <v>472</v>
      </c>
      <c r="T61" s="435"/>
      <c r="U61" t="str">
        <f t="shared" si="0"/>
        <v>المتوسط : يحدد بعض القيم ا ةيجابية والسلبية الواردة في النص</v>
      </c>
    </row>
    <row r="62" spans="1:21" ht="18">
      <c r="A62" t="s">
        <v>264</v>
      </c>
      <c r="B62" s="237" t="s">
        <v>308</v>
      </c>
      <c r="C62" s="237" t="s">
        <v>473</v>
      </c>
      <c r="T62" s="435"/>
      <c r="U62" t="str">
        <f t="shared" si="0"/>
        <v>المنخفض :  يستنتج بعض معاني المفردات من خلال الترادف، والتضاد</v>
      </c>
    </row>
    <row r="63" spans="1:21" ht="18">
      <c r="A63" t="s">
        <v>264</v>
      </c>
      <c r="B63" s="237" t="s">
        <v>308</v>
      </c>
      <c r="C63" s="237" t="s">
        <v>474</v>
      </c>
      <c r="T63" s="435"/>
      <c r="U63" t="str">
        <f t="shared" si="0"/>
        <v xml:space="preserve">المنخفض : يستنتج بعض معاني المفردات الجديدة الواضحة من خلال السياق </v>
      </c>
    </row>
    <row r="64" spans="1:21" ht="18">
      <c r="A64" t="s">
        <v>264</v>
      </c>
      <c r="B64" s="237" t="s">
        <v>308</v>
      </c>
      <c r="C64" s="237" t="s">
        <v>475</v>
      </c>
      <c r="T64" s="435"/>
      <c r="U64" t="str">
        <f t="shared" si="0"/>
        <v>المنخفض :  يرتب بعض أحداث النص الواضحة</v>
      </c>
    </row>
    <row r="65" spans="1:21" ht="18">
      <c r="A65" t="s">
        <v>264</v>
      </c>
      <c r="B65" s="237" t="s">
        <v>308</v>
      </c>
      <c r="C65" s="237" t="s">
        <v>476</v>
      </c>
      <c r="T65" s="435"/>
      <c r="U65" t="str">
        <f t="shared" si="0"/>
        <v>المنخفض :  يجيب عن بعض الأسئلة المباشرة الواضحة</v>
      </c>
    </row>
    <row r="66" spans="1:21" ht="18">
      <c r="A66" t="s">
        <v>264</v>
      </c>
      <c r="B66" s="237" t="s">
        <v>308</v>
      </c>
      <c r="C66" s="237" t="s">
        <v>477</v>
      </c>
      <c r="T66" s="435"/>
      <c r="U66" t="str">
        <f t="shared" si="0"/>
        <v>المنخفض : يتعرف على الفكرة الرئيسة في النص</v>
      </c>
    </row>
    <row r="67" spans="1:21" ht="18">
      <c r="A67" t="s">
        <v>264</v>
      </c>
      <c r="B67" s="238" t="s">
        <v>314</v>
      </c>
      <c r="C67" s="237" t="s">
        <v>478</v>
      </c>
      <c r="T67" s="435"/>
      <c r="U67" t="str">
        <f t="shared" si="0"/>
        <v>المنخفض جداً :  يستنتج بعض معاني المفردات الجديدة من خلال الترادف</v>
      </c>
    </row>
    <row r="68" spans="1:21" ht="18">
      <c r="A68" t="s">
        <v>264</v>
      </c>
      <c r="B68" s="238" t="s">
        <v>314</v>
      </c>
      <c r="C68" s="237" t="s">
        <v>479</v>
      </c>
      <c r="T68" s="435"/>
      <c r="U68" t="str">
        <f t="shared" ref="U68:U131" si="10">B68&amp;" : "&amp;C68</f>
        <v>المنخفض جداً :  يتعرف على معاني بعض المفردات الجديدة من خلال السياق</v>
      </c>
    </row>
    <row r="69" spans="1:21" ht="18">
      <c r="A69" t="s">
        <v>264</v>
      </c>
      <c r="B69" s="238" t="s">
        <v>314</v>
      </c>
      <c r="C69" s="237" t="s">
        <v>480</v>
      </c>
      <c r="T69" s="435"/>
      <c r="U69" t="str">
        <f t="shared" si="10"/>
        <v>المنخفض جداً : يجيب عن بعض الأسئلة المباشرة الواضحة</v>
      </c>
    </row>
    <row r="70" spans="1:21" ht="18">
      <c r="A70" t="s">
        <v>260</v>
      </c>
      <c r="B70" s="238" t="s">
        <v>293</v>
      </c>
      <c r="C70" s="240" t="s">
        <v>294</v>
      </c>
      <c r="T70" s="436" t="s">
        <v>260</v>
      </c>
      <c r="U70" t="str">
        <f t="shared" si="10"/>
        <v>المرتفع : يقدر ناتج جمع وطرح الأعداد ضمن أربع منازل</v>
      </c>
    </row>
    <row r="71" spans="1:21" ht="18">
      <c r="A71" t="s">
        <v>260</v>
      </c>
      <c r="B71" s="238" t="s">
        <v>293</v>
      </c>
      <c r="C71" s="240" t="s">
        <v>295</v>
      </c>
      <c r="T71" s="436"/>
      <c r="U71" t="str">
        <f t="shared" si="10"/>
        <v>المرتفع : يطبق خصائص الجمع والضرب</v>
      </c>
    </row>
    <row r="72" spans="1:21" ht="18">
      <c r="A72" t="s">
        <v>260</v>
      </c>
      <c r="B72" s="238" t="s">
        <v>293</v>
      </c>
      <c r="C72" s="240" t="s">
        <v>296</v>
      </c>
      <c r="T72" s="436"/>
      <c r="U72" t="str">
        <f t="shared" si="10"/>
        <v>المرتفع : يكتب جملاً عددية على العمليات الأربع ويوجد قيمتها</v>
      </c>
    </row>
    <row r="73" spans="1:21" ht="18">
      <c r="A73" t="s">
        <v>260</v>
      </c>
      <c r="B73" s="238" t="s">
        <v>293</v>
      </c>
      <c r="C73" s="240" t="s">
        <v>297</v>
      </c>
      <c r="T73" s="436"/>
      <c r="U73" t="str">
        <f t="shared" si="10"/>
        <v>المرتفع : يحل مسائل رياضية تتضمن تطبيقات مالية على النقود</v>
      </c>
    </row>
    <row r="74" spans="1:21" ht="18">
      <c r="A74" t="s">
        <v>260</v>
      </c>
      <c r="B74" s="238" t="s">
        <v>293</v>
      </c>
      <c r="C74" s="240" t="s">
        <v>298</v>
      </c>
      <c r="T74" s="436"/>
      <c r="U74" t="str">
        <f t="shared" si="10"/>
        <v>المرتفع : يحلل البيانات الممثلة في الرسوم البيانية</v>
      </c>
    </row>
    <row r="75" spans="1:21" ht="18">
      <c r="A75" t="s">
        <v>260</v>
      </c>
      <c r="B75" s="237" t="s">
        <v>299</v>
      </c>
      <c r="C75" s="240" t="s">
        <v>300</v>
      </c>
      <c r="T75" s="436"/>
      <c r="U75" t="str">
        <f t="shared" si="10"/>
        <v>المتوسط : يميز القيمة المنزلية لعدد ضمن سبع منازل</v>
      </c>
    </row>
    <row r="76" spans="1:21" ht="18">
      <c r="A76" t="s">
        <v>260</v>
      </c>
      <c r="B76" s="237" t="s">
        <v>299</v>
      </c>
      <c r="C76" s="240" t="s">
        <v>301</v>
      </c>
      <c r="T76" s="436"/>
      <c r="U76" t="str">
        <f t="shared" si="10"/>
        <v>المتوسط : يكتب الأعداد الكلية في الصور القياسية واللفظية والتحليلية</v>
      </c>
    </row>
    <row r="77" spans="1:21" ht="18">
      <c r="A77" t="s">
        <v>260</v>
      </c>
      <c r="B77" s="237" t="s">
        <v>299</v>
      </c>
      <c r="C77" s="240" t="s">
        <v>302</v>
      </c>
      <c r="T77" s="436"/>
      <c r="U77" t="str">
        <f t="shared" si="10"/>
        <v>المتوسط : يصف كسور الوحدة ويميزها ويمثلها على خط الأعداد</v>
      </c>
    </row>
    <row r="78" spans="1:21" ht="18">
      <c r="A78" t="s">
        <v>260</v>
      </c>
      <c r="B78" s="237" t="s">
        <v>299</v>
      </c>
      <c r="C78" s="240" t="s">
        <v>303</v>
      </c>
      <c r="T78" s="436"/>
      <c r="U78" t="str">
        <f t="shared" si="10"/>
        <v>المتوسط : يُجري العمليات الأربع باستخدام  ستراتيجيات حل المسائل ضمن أربع منازل</v>
      </c>
    </row>
    <row r="79" spans="1:21" ht="18">
      <c r="A79" t="s">
        <v>260</v>
      </c>
      <c r="B79" s="237" t="s">
        <v>299</v>
      </c>
      <c r="C79" s="240" t="s">
        <v>304</v>
      </c>
      <c r="T79" s="436"/>
      <c r="U79" t="str">
        <f t="shared" si="10"/>
        <v>المتوسط : يميز الأنماط ويوسعها</v>
      </c>
    </row>
    <row r="80" spans="1:21" ht="18">
      <c r="A80" t="s">
        <v>260</v>
      </c>
      <c r="B80" s="237" t="s">
        <v>299</v>
      </c>
      <c r="C80" s="240" t="s">
        <v>305</v>
      </c>
      <c r="T80" s="436"/>
      <c r="U80" t="str">
        <f t="shared" si="10"/>
        <v>المتوسط :    يصف الأشكال الهندسية ثلاثية الأبعاد وفق خصائص(عدد الأوجه وأشكالها، وعدد الرؤوس والأحرف</v>
      </c>
    </row>
    <row r="81" spans="1:21" ht="18">
      <c r="A81" t="s">
        <v>260</v>
      </c>
      <c r="B81" s="237" t="s">
        <v>299</v>
      </c>
      <c r="C81" s="240" t="s">
        <v>306</v>
      </c>
      <c r="T81" s="436"/>
      <c r="U81" t="str">
        <f t="shared" si="10"/>
        <v>المتوسط : يحسب المحيط والمساحة للأشكال الهندسية</v>
      </c>
    </row>
    <row r="82" spans="1:21" ht="18">
      <c r="A82" t="s">
        <v>260</v>
      </c>
      <c r="B82" s="237" t="s">
        <v>299</v>
      </c>
      <c r="C82" s="240" t="s">
        <v>307</v>
      </c>
      <c r="T82" s="436"/>
      <c r="U82" t="str">
        <f t="shared" si="10"/>
        <v>المتوسط : يحدد الوحدة المناسبة للقياس</v>
      </c>
    </row>
    <row r="83" spans="1:21" ht="18">
      <c r="A83" t="s">
        <v>260</v>
      </c>
      <c r="B83" s="237" t="s">
        <v>308</v>
      </c>
      <c r="C83" s="240" t="s">
        <v>309</v>
      </c>
      <c r="T83" s="436"/>
      <c r="U83" t="str">
        <f t="shared" si="10"/>
        <v>المنخفض : يقارن ويرتب الأعداد تصاعديًّا وتنازليًّا</v>
      </c>
    </row>
    <row r="84" spans="1:21" ht="18">
      <c r="A84" t="s">
        <v>260</v>
      </c>
      <c r="B84" s="237" t="s">
        <v>308</v>
      </c>
      <c r="C84" s="240" t="s">
        <v>310</v>
      </c>
      <c r="T84" s="436"/>
      <c r="U84" t="str">
        <f t="shared" si="10"/>
        <v>المنخفض : يجمع الأعداد ضمن أربع منازل ويطرحها ذهنيًّا</v>
      </c>
    </row>
    <row r="85" spans="1:21" ht="18">
      <c r="A85" t="s">
        <v>260</v>
      </c>
      <c r="B85" s="237" t="s">
        <v>308</v>
      </c>
      <c r="C85" s="240" t="s">
        <v>311</v>
      </c>
      <c r="T85" s="436"/>
      <c r="U85" t="str">
        <f t="shared" si="10"/>
        <v>المنخفض : يصف ويصنف الأشكال الهندسية  نائية الأبعاد</v>
      </c>
    </row>
    <row r="86" spans="1:21" ht="18">
      <c r="A86" t="s">
        <v>260</v>
      </c>
      <c r="B86" s="237" t="s">
        <v>308</v>
      </c>
      <c r="C86" s="240" t="s">
        <v>312</v>
      </c>
      <c r="T86" s="436"/>
      <c r="U86" t="str">
        <f t="shared" si="10"/>
        <v>المنخفض : يصف التما ل في شكل ويحدد خط التما ل</v>
      </c>
    </row>
    <row r="87" spans="1:21" ht="18">
      <c r="A87" t="s">
        <v>260</v>
      </c>
      <c r="B87" s="237" t="s">
        <v>308</v>
      </c>
      <c r="C87" s="240" t="s">
        <v>313</v>
      </c>
      <c r="T87" s="436"/>
      <c r="U87" t="str">
        <f t="shared" si="10"/>
        <v>المنخفض : يمثل البيانات باستخدام النقاط والرسوم البيانية</v>
      </c>
    </row>
    <row r="88" spans="1:21" ht="18">
      <c r="A88" t="s">
        <v>260</v>
      </c>
      <c r="B88" s="237" t="s">
        <v>314</v>
      </c>
      <c r="C88" s="240" t="s">
        <v>315</v>
      </c>
      <c r="T88" s="436"/>
      <c r="U88" t="str">
        <f t="shared" si="10"/>
        <v>المنخفض جداً : يقارن بين عددين طبيعيين</v>
      </c>
    </row>
    <row r="89" spans="1:21" ht="18">
      <c r="A89" t="s">
        <v>260</v>
      </c>
      <c r="B89" s="237" t="s">
        <v>314</v>
      </c>
      <c r="C89" s="240" t="s">
        <v>316</v>
      </c>
      <c r="T89" s="436"/>
      <c r="U89" t="str">
        <f t="shared" si="10"/>
        <v>المنخفض جداً : يحدد الوقت والزمن ويختار الوحدات المناسبة</v>
      </c>
    </row>
    <row r="90" spans="1:21" ht="36">
      <c r="A90" t="s">
        <v>260</v>
      </c>
      <c r="B90" s="237" t="s">
        <v>314</v>
      </c>
      <c r="C90" s="240" t="s">
        <v>317</v>
      </c>
      <c r="T90" s="436"/>
      <c r="U90" t="str">
        <f t="shared" si="10"/>
        <v xml:space="preserve">المنخفض جداً : يميز بين فئات النقود المعدنية والورقية، ويستخدمها في عد المبالم ضمن 9999 ريالاً
</v>
      </c>
    </row>
    <row r="91" spans="1:21" ht="18">
      <c r="A91" t="s">
        <v>260</v>
      </c>
      <c r="B91" s="244" t="s">
        <v>314</v>
      </c>
      <c r="C91" s="243" t="s">
        <v>318</v>
      </c>
      <c r="T91" s="436"/>
      <c r="U91" t="str">
        <f t="shared" si="10"/>
        <v>المنخفض جداً : يجمع البيانات وينظمها في الجداول التكرارية</v>
      </c>
    </row>
    <row r="92" spans="1:21" ht="18">
      <c r="A92" t="s">
        <v>349</v>
      </c>
      <c r="B92" s="238" t="s">
        <v>293</v>
      </c>
      <c r="C92" s="237" t="s">
        <v>350</v>
      </c>
      <c r="T92" s="435" t="s">
        <v>349</v>
      </c>
      <c r="U92" t="str">
        <f t="shared" si="10"/>
        <v>المرتفع :  يحل مسائل رياضية على الكسور الاعتيادية والكسور العشرية</v>
      </c>
    </row>
    <row r="93" spans="1:21" ht="18">
      <c r="A93" t="s">
        <v>349</v>
      </c>
      <c r="B93" s="238" t="s">
        <v>293</v>
      </c>
      <c r="C93" s="237" t="s">
        <v>351</v>
      </c>
      <c r="T93" s="435"/>
      <c r="U93" t="str">
        <f t="shared" si="10"/>
        <v>المرتفع :  يقسم الأعداد الكسرية ويبسطها</v>
      </c>
    </row>
    <row r="94" spans="1:21" ht="18">
      <c r="A94" t="s">
        <v>349</v>
      </c>
      <c r="B94" s="238" t="s">
        <v>293</v>
      </c>
      <c r="C94" s="237" t="s">
        <v>352</v>
      </c>
      <c r="T94" s="435"/>
      <c r="U94" t="str">
        <f t="shared" si="10"/>
        <v>المرتفع :  يحل مسائل رياضية على النسبة والمعدل والنسبة المئوية والتناسب</v>
      </c>
    </row>
    <row r="95" spans="1:21" ht="18">
      <c r="A95" t="s">
        <v>349</v>
      </c>
      <c r="B95" s="238" t="s">
        <v>293</v>
      </c>
      <c r="C95" s="237" t="s">
        <v>353</v>
      </c>
      <c r="T95" s="435"/>
      <c r="U95" t="str">
        <f t="shared" si="10"/>
        <v>المرتفع :  يحل مسائل رياضية على الأنماط العددية والدوال</v>
      </c>
    </row>
    <row r="96" spans="1:21" ht="18">
      <c r="A96" t="s">
        <v>349</v>
      </c>
      <c r="B96" s="238" t="s">
        <v>293</v>
      </c>
      <c r="C96" s="237" t="s">
        <v>354</v>
      </c>
      <c r="T96" s="435"/>
      <c r="U96" t="str">
        <f t="shared" si="10"/>
        <v>المرتفع :  يوجد قاعدة دالة ما من خلال جدول</v>
      </c>
    </row>
    <row r="97" spans="1:21" ht="18">
      <c r="A97" t="s">
        <v>349</v>
      </c>
      <c r="B97" s="238" t="s">
        <v>293</v>
      </c>
      <c r="C97" s="237" t="s">
        <v>355</v>
      </c>
      <c r="T97" s="435"/>
      <c r="U97" t="str">
        <f t="shared" si="10"/>
        <v>المرتفع :  يوجد زوايا قياسات مجهولة في المثلن أو الشكل الرباعي</v>
      </c>
    </row>
    <row r="98" spans="1:21" ht="18">
      <c r="A98" t="s">
        <v>349</v>
      </c>
      <c r="B98" s="238" t="s">
        <v>293</v>
      </c>
      <c r="C98" s="237" t="s">
        <v>356</v>
      </c>
      <c r="T98" s="435"/>
      <c r="U98" t="str">
        <f t="shared" si="10"/>
        <v>المرتفع :  يحل مسائل رياضية تتضمن حساب المحيط والمساحة والحجم</v>
      </c>
    </row>
    <row r="99" spans="1:21" ht="18">
      <c r="A99" t="s">
        <v>349</v>
      </c>
      <c r="B99" s="238" t="s">
        <v>293</v>
      </c>
      <c r="C99" s="237" t="s">
        <v>357</v>
      </c>
      <c r="T99" s="435"/>
      <c r="U99" t="str">
        <f t="shared" si="10"/>
        <v>المرتفع :  يمثل البيانات ويحللها لحل المسائل الرياضية</v>
      </c>
    </row>
    <row r="100" spans="1:21" ht="18">
      <c r="A100" t="s">
        <v>349</v>
      </c>
      <c r="B100" s="238" t="s">
        <v>293</v>
      </c>
      <c r="C100" s="237" t="s">
        <v>358</v>
      </c>
      <c r="T100" s="435"/>
      <c r="U100" t="str">
        <f t="shared" si="10"/>
        <v>المرتفع : يدرك الفروق بين مقاييس النزعة المركزية</v>
      </c>
    </row>
    <row r="101" spans="1:21" ht="18">
      <c r="A101" t="s">
        <v>349</v>
      </c>
      <c r="B101" s="238" t="s">
        <v>299</v>
      </c>
      <c r="C101" s="237" t="s">
        <v>359</v>
      </c>
      <c r="T101" s="435"/>
      <c r="U101" t="str">
        <f t="shared" si="10"/>
        <v xml:space="preserve">المتوسط :  يطبق العمليات على الكسور والأعداد العشرية </v>
      </c>
    </row>
    <row r="102" spans="1:21" ht="18">
      <c r="A102" t="s">
        <v>349</v>
      </c>
      <c r="B102" s="238" t="s">
        <v>299</v>
      </c>
      <c r="C102" s="237" t="s">
        <v>360</v>
      </c>
      <c r="T102" s="435"/>
      <c r="U102" t="str">
        <f t="shared" si="10"/>
        <v>المتوسط :  يوجد النسبة المئوية</v>
      </c>
    </row>
    <row r="103" spans="1:21" ht="18">
      <c r="A103" t="s">
        <v>349</v>
      </c>
      <c r="B103" s="238" t="s">
        <v>299</v>
      </c>
      <c r="C103" s="237" t="s">
        <v>361</v>
      </c>
      <c r="T103" s="435"/>
      <c r="U103" t="str">
        <f t="shared" si="10"/>
        <v>المتوسط :  يوجد قاعدة دالة ما</v>
      </c>
    </row>
    <row r="104" spans="1:21" ht="18">
      <c r="A104" t="s">
        <v>349</v>
      </c>
      <c r="B104" s="238" t="s">
        <v>299</v>
      </c>
      <c r="C104" s="237" t="s">
        <v>362</v>
      </c>
      <c r="T104" s="435"/>
      <c r="U104" t="str">
        <f t="shared" si="10"/>
        <v>المتوسط :  يوجد العامل المشترك الأكبر والمضاعف المشترك الأصغر لعددين أو أكثر</v>
      </c>
    </row>
    <row r="105" spans="1:21" ht="18">
      <c r="A105" t="s">
        <v>349</v>
      </c>
      <c r="B105" s="238" t="s">
        <v>299</v>
      </c>
      <c r="C105" s="237" t="s">
        <v>363</v>
      </c>
      <c r="T105" s="435"/>
      <c r="U105" t="str">
        <f t="shared" si="10"/>
        <v>المتوسط :  يحل مسائل رياضية تتعلق بالزوايا والمضلعات</v>
      </c>
    </row>
    <row r="106" spans="1:21" ht="18">
      <c r="A106" t="s">
        <v>349</v>
      </c>
      <c r="B106" s="238" t="s">
        <v>299</v>
      </c>
      <c r="C106" s="237" t="s">
        <v>364</v>
      </c>
      <c r="T106" s="435"/>
      <c r="U106" t="str">
        <f t="shared" si="10"/>
        <v>المتوسط :  يحسب محيط الأشكال المستوية</v>
      </c>
    </row>
    <row r="107" spans="1:21" ht="18">
      <c r="A107" t="s">
        <v>349</v>
      </c>
      <c r="B107" s="238" t="s">
        <v>299</v>
      </c>
      <c r="C107" s="237" t="s">
        <v>365</v>
      </c>
      <c r="T107" s="435"/>
      <c r="U107" t="str">
        <f t="shared" si="10"/>
        <v>المتوسط :  يصنف المثلثات وفًقًا لأطوال أضلاعها، وقياسات زواياها ويوجد قياسات الزوايا المجهولة للأشكال الرباعية</v>
      </c>
    </row>
    <row r="108" spans="1:21" ht="18">
      <c r="A108" t="s">
        <v>349</v>
      </c>
      <c r="B108" s="238" t="s">
        <v>299</v>
      </c>
      <c r="C108" s="237" t="s">
        <v>366</v>
      </c>
      <c r="T108" s="435"/>
      <c r="U108" t="str">
        <f t="shared" si="10"/>
        <v>المتوسط :  يحسب مقاييس النزعة المركزية والمدى</v>
      </c>
    </row>
    <row r="109" spans="1:21" ht="18">
      <c r="A109" t="s">
        <v>349</v>
      </c>
      <c r="B109" s="238" t="s">
        <v>299</v>
      </c>
      <c r="C109" s="237" t="s">
        <v>367</v>
      </c>
      <c r="T109" s="435"/>
      <c r="U109" t="str">
        <f t="shared" si="10"/>
        <v>المتوسط : يحل مسائل رياضية على الاحتمالات</v>
      </c>
    </row>
    <row r="110" spans="1:21" ht="18">
      <c r="A110" t="s">
        <v>349</v>
      </c>
      <c r="B110" s="242" t="s">
        <v>308</v>
      </c>
      <c r="C110" s="237" t="s">
        <v>368</v>
      </c>
      <c r="T110" s="435"/>
      <c r="U110" t="str">
        <f t="shared" si="10"/>
        <v>المنخفض : يوجد حاصل ضرب وقسمة الكسور العشرية وحاصل جمع وطرح الكسور المتشابهة المقام</v>
      </c>
    </row>
    <row r="111" spans="1:21" ht="18">
      <c r="A111" t="s">
        <v>349</v>
      </c>
      <c r="B111" s="238" t="s">
        <v>308</v>
      </c>
      <c r="C111" s="237" t="s">
        <v>369</v>
      </c>
      <c r="T111" s="435"/>
      <c r="U111" t="str">
        <f t="shared" si="10"/>
        <v>المنخفض :  يوجد النسبة المئوية ويحولها  لى كسر أو العكس</v>
      </c>
    </row>
    <row r="112" spans="1:21" ht="18">
      <c r="A112" t="s">
        <v>349</v>
      </c>
      <c r="B112" s="238" t="s">
        <v>308</v>
      </c>
      <c r="C112" s="237" t="s">
        <v>370</v>
      </c>
      <c r="T112" s="435"/>
      <c r="U112" t="str">
        <f t="shared" si="10"/>
        <v>المنخفض :  يبسط العبارات الجبرية ويوجد قيمتها</v>
      </c>
    </row>
    <row r="113" spans="1:21" ht="18">
      <c r="A113" t="s">
        <v>349</v>
      </c>
      <c r="B113" s="238" t="s">
        <v>308</v>
      </c>
      <c r="C113" s="237" t="s">
        <v>371</v>
      </c>
      <c r="T113" s="435"/>
      <c r="U113" t="str">
        <f t="shared" si="10"/>
        <v>المنخفض :  يتعرف على قانون محيط الدائرة</v>
      </c>
    </row>
    <row r="114" spans="1:21" ht="18">
      <c r="A114" t="s">
        <v>349</v>
      </c>
      <c r="B114" s="238" t="s">
        <v>308</v>
      </c>
      <c r="C114" s="237" t="s">
        <v>372</v>
      </c>
      <c r="T114" s="435"/>
      <c r="U114" t="str">
        <f t="shared" si="10"/>
        <v>المنخفض : يوجد احتمال حدث بسيط لتجربة معينة</v>
      </c>
    </row>
    <row r="115" spans="1:21" ht="18">
      <c r="A115" t="s">
        <v>349</v>
      </c>
      <c r="B115" s="238" t="s">
        <v>314</v>
      </c>
      <c r="C115" s="237" t="s">
        <v>373</v>
      </c>
      <c r="T115" s="435"/>
      <c r="U115" t="str">
        <f t="shared" si="10"/>
        <v>المنخفض جداً :  يحلل الأعداد إلى العوامل الأولية</v>
      </c>
    </row>
    <row r="116" spans="1:21" ht="18">
      <c r="A116" t="s">
        <v>349</v>
      </c>
      <c r="B116" s="238" t="s">
        <v>314</v>
      </c>
      <c r="C116" s="237" t="s">
        <v>374</v>
      </c>
      <c r="T116" s="435"/>
      <c r="U116" t="str">
        <f t="shared" si="10"/>
        <v>المنخفض جداً :  يجمع ويطرح الأعداد العشرية</v>
      </c>
    </row>
    <row r="117" spans="1:21" ht="18">
      <c r="A117" t="s">
        <v>349</v>
      </c>
      <c r="B117" s="238" t="s">
        <v>314</v>
      </c>
      <c r="C117" s="237" t="s">
        <v>375</v>
      </c>
      <c r="T117" s="435"/>
      <c r="U117" t="str">
        <f t="shared" si="10"/>
        <v>المنخفض جداً :  يتعرف على مفاهيم الكسور الاعتيادية والنسبة والمعدل والنسبة المئوية</v>
      </c>
    </row>
    <row r="118" spans="1:21" ht="18">
      <c r="A118" t="s">
        <v>349</v>
      </c>
      <c r="B118" s="238" t="s">
        <v>314</v>
      </c>
      <c r="C118" s="237" t="s">
        <v>376</v>
      </c>
      <c r="T118" s="435"/>
      <c r="U118" t="str">
        <f t="shared" si="10"/>
        <v>المنخفض جداً :  يستوعب مفهوم المتباينات</v>
      </c>
    </row>
    <row r="119" spans="1:21" ht="18">
      <c r="A119" t="s">
        <v>349</v>
      </c>
      <c r="B119" s="238" t="s">
        <v>314</v>
      </c>
      <c r="C119" s="237" t="s">
        <v>377</v>
      </c>
      <c r="T119" s="435"/>
      <c r="U119" t="str">
        <f t="shared" si="10"/>
        <v>المنخفض جداً :  يستوعب المفاهيم الهندسية الأولية (الزاوية والمستقيم) ومفهومي الحجم والمساحة</v>
      </c>
    </row>
    <row r="120" spans="1:21" ht="18">
      <c r="A120" t="s">
        <v>349</v>
      </c>
      <c r="B120" s="238" t="s">
        <v>314</v>
      </c>
      <c r="C120" s="237" t="s">
        <v>378</v>
      </c>
      <c r="T120" s="435"/>
      <c r="U120" t="str">
        <f t="shared" si="10"/>
        <v xml:space="preserve">المنخفض جداً : يقرأ البيانات من تمثيلاتها وتحليلها؛ لاستنتاج معلومات. </v>
      </c>
    </row>
    <row r="121" spans="1:21" ht="18">
      <c r="A121" t="s">
        <v>263</v>
      </c>
      <c r="B121" s="238" t="s">
        <v>293</v>
      </c>
      <c r="C121" s="237" t="s">
        <v>407</v>
      </c>
      <c r="T121" s="436" t="s">
        <v>263</v>
      </c>
      <c r="U121" t="str">
        <f t="shared" si="10"/>
        <v>المرتفع :  يصمم ويجري التجارب العلمية، ويحلل البيانات؛ ليقدم تفسيرات منطقية</v>
      </c>
    </row>
    <row r="122" spans="1:21" ht="18">
      <c r="A122" t="s">
        <v>263</v>
      </c>
      <c r="B122" s="238" t="s">
        <v>293</v>
      </c>
      <c r="C122" s="237" t="s">
        <v>408</v>
      </c>
      <c r="T122" s="436"/>
      <c r="U122" t="str">
        <f t="shared" si="10"/>
        <v>المرتفع :  يستكشف الدور الرئيس للجينات في نقل الصفات عبر الأجيال</v>
      </c>
    </row>
    <row r="123" spans="1:21" ht="18">
      <c r="A123" t="s">
        <v>263</v>
      </c>
      <c r="B123" s="238" t="s">
        <v>293</v>
      </c>
      <c r="C123" s="237" t="s">
        <v>409</v>
      </c>
      <c r="T123" s="436"/>
      <c r="U123" t="str">
        <f t="shared" si="10"/>
        <v>المرتفع :  يميز التركيب والوظيفة في المخلوقات الحية</v>
      </c>
    </row>
    <row r="124" spans="1:21" ht="18">
      <c r="A124" t="s">
        <v>263</v>
      </c>
      <c r="B124" s="238" t="s">
        <v>293</v>
      </c>
      <c r="C124" s="237" t="s">
        <v>410</v>
      </c>
      <c r="T124" s="436"/>
      <c r="U124" t="str">
        <f t="shared" si="10"/>
        <v>المرتفع : يستخدم الأدلة العلمية لإيجاد حلول لبعض المشاكل التي تواجه النباتات والحيوانات؛ بسبب التغيرات البيئية</v>
      </c>
    </row>
    <row r="125" spans="1:21" ht="18">
      <c r="A125" t="s">
        <v>263</v>
      </c>
      <c r="B125" s="238" t="s">
        <v>293</v>
      </c>
      <c r="C125" s="237" t="s">
        <v>411</v>
      </c>
      <c r="T125" s="436"/>
      <c r="U125" t="str">
        <f t="shared" si="10"/>
        <v>المرتفع :  يبتكر طرًقًا جديدة ةعادة التدوير للحفاظ على الأرض</v>
      </c>
    </row>
    <row r="126" spans="1:21" ht="18">
      <c r="A126" t="s">
        <v>263</v>
      </c>
      <c r="B126" s="238" t="s">
        <v>293</v>
      </c>
      <c r="C126" s="237" t="s">
        <v>412</v>
      </c>
      <c r="T126" s="436"/>
      <c r="U126" t="str">
        <f t="shared" si="10"/>
        <v>المرتفع :  يميز مصادر الطاقة البديلة للحفاظ على البيئة</v>
      </c>
    </row>
    <row r="127" spans="1:21" ht="18">
      <c r="A127" t="s">
        <v>263</v>
      </c>
      <c r="B127" s="238" t="s">
        <v>293</v>
      </c>
      <c r="C127" s="237" t="s">
        <v>413</v>
      </c>
      <c r="T127" s="436"/>
      <c r="U127" t="str">
        <f t="shared" si="10"/>
        <v>المرتفع :  يستكشف الخصائص والتغيرات الفيزيائية والكيميائية للمادة</v>
      </c>
    </row>
    <row r="128" spans="1:21" ht="18">
      <c r="A128" t="s">
        <v>263</v>
      </c>
      <c r="B128" s="238" t="s">
        <v>293</v>
      </c>
      <c r="C128" s="239" t="s">
        <v>414</v>
      </c>
      <c r="T128" s="436"/>
      <c r="U128" t="str">
        <f t="shared" si="10"/>
        <v>المرتفع :  يتنبأ بالقوى المؤثرة على الأجسام ويفسر العلاقات باستخدام قوانين نيوتن</v>
      </c>
    </row>
    <row r="129" spans="1:21" ht="18">
      <c r="A129" t="s">
        <v>263</v>
      </c>
      <c r="B129" s="238" t="s">
        <v>293</v>
      </c>
      <c r="C129" s="237" t="s">
        <v>415</v>
      </c>
      <c r="T129" s="436"/>
      <c r="U129" t="str">
        <f t="shared" si="10"/>
        <v>المرتفع : يصمم نموذج لوصف حركة الأرض والقمر والشمس ويفسر الظواهر المرتبطة بها</v>
      </c>
    </row>
    <row r="130" spans="1:21" ht="18">
      <c r="A130" t="s">
        <v>263</v>
      </c>
      <c r="B130" s="238" t="s">
        <v>299</v>
      </c>
      <c r="C130" s="237" t="s">
        <v>416</v>
      </c>
      <c r="T130" s="436"/>
      <c r="U130" t="str">
        <f t="shared" si="10"/>
        <v>المتوسط : يصف تراكيب ووظائف كل من الخلايا والأنسجة والأعضاء والأجهزة في المخلوقات الحية</v>
      </c>
    </row>
    <row r="131" spans="1:21" ht="18">
      <c r="A131" t="s">
        <v>263</v>
      </c>
      <c r="B131" s="238" t="s">
        <v>299</v>
      </c>
      <c r="C131" s="237" t="s">
        <v>417</v>
      </c>
      <c r="T131" s="436"/>
      <c r="U131" t="str">
        <f t="shared" si="10"/>
        <v>المتوسط :  يوضح أوجه التشابه والاختلاف بين أجهزة الجسم</v>
      </c>
    </row>
    <row r="132" spans="1:21" ht="18">
      <c r="A132" t="s">
        <v>263</v>
      </c>
      <c r="B132" s="238" t="s">
        <v>299</v>
      </c>
      <c r="C132" s="237" t="s">
        <v>418</v>
      </c>
      <c r="T132" s="436"/>
      <c r="U132" t="str">
        <f t="shared" ref="U132:U195" si="11">B132&amp;" : "&amp;C132</f>
        <v>المتوسط :  يقارن بين دورات الحياة في النباتات والحيوانات</v>
      </c>
    </row>
    <row r="133" spans="1:21" ht="18">
      <c r="A133" t="s">
        <v>263</v>
      </c>
      <c r="B133" s="238" t="s">
        <v>299</v>
      </c>
      <c r="C133" s="237" t="s">
        <v>419</v>
      </c>
      <c r="T133" s="436"/>
      <c r="U133" t="str">
        <f t="shared" si="11"/>
        <v>المتوسط :   يوضح أن بعض المخلوقات الحية لديها تكيفات تمكنها من البقاء في النظام البيئي بشكل أفضل</v>
      </c>
    </row>
    <row r="134" spans="1:21" ht="18">
      <c r="A134" t="s">
        <v>263</v>
      </c>
      <c r="B134" s="238" t="s">
        <v>299</v>
      </c>
      <c r="C134" s="237" t="s">
        <v>420</v>
      </c>
      <c r="T134" s="436"/>
      <c r="U134" t="str">
        <f t="shared" si="11"/>
        <v>المتوسط : يتنبأ بالتركيب الجيني المحتمل لصفات مختارة من الأبوين، ويميز بين الصفات الموروثة والمكتسبة</v>
      </c>
    </row>
    <row r="135" spans="1:21" ht="18">
      <c r="A135" t="s">
        <v>263</v>
      </c>
      <c r="B135" s="238" t="s">
        <v>299</v>
      </c>
      <c r="C135" s="237" t="s">
        <v>421</v>
      </c>
      <c r="T135" s="436"/>
      <c r="U135" t="str">
        <f t="shared" si="11"/>
        <v>المتوسط :  يصنف المخلوقات الحية بحسب مستويات الطاقة في بيئتها</v>
      </c>
    </row>
    <row r="136" spans="1:21" ht="18">
      <c r="A136" t="s">
        <v>263</v>
      </c>
      <c r="B136" s="238" t="s">
        <v>299</v>
      </c>
      <c r="C136" s="237" t="s">
        <v>422</v>
      </c>
      <c r="T136" s="436"/>
      <c r="U136" t="str">
        <f t="shared" si="11"/>
        <v>المتوسط :  يوضح العلاقات بين مخلوقات حية محددة داخل بيئة معينة</v>
      </c>
    </row>
    <row r="137" spans="1:21" ht="36">
      <c r="A137" t="s">
        <v>263</v>
      </c>
      <c r="B137" s="238" t="s">
        <v>299</v>
      </c>
      <c r="C137" s="237" t="s">
        <v>423</v>
      </c>
      <c r="T137" s="436"/>
      <c r="U137" t="str">
        <f t="shared" si="11"/>
        <v>المتوسط : يوضح كيف يسبب دوران الأرض، وميلان محورها وتفاعلها مع الشمس في حدوث الفصول الأربعة والتغير في ساعات النهار والليل</v>
      </c>
    </row>
    <row r="138" spans="1:21" ht="18">
      <c r="A138" t="s">
        <v>263</v>
      </c>
      <c r="B138" s="238" t="s">
        <v>299</v>
      </c>
      <c r="C138" s="237" t="s">
        <v>424</v>
      </c>
      <c r="T138" s="436"/>
      <c r="U138" t="str">
        <f t="shared" si="11"/>
        <v>المتوسط :  يبحث ويوضح ما إذا كان خلط المواد ينتج مادة جديدة</v>
      </c>
    </row>
    <row r="139" spans="1:21" ht="18">
      <c r="A139" t="s">
        <v>263</v>
      </c>
      <c r="B139" s="238" t="s">
        <v>299</v>
      </c>
      <c r="C139" s="237" t="s">
        <v>425</v>
      </c>
      <c r="T139" s="436"/>
      <c r="U139" t="str">
        <f t="shared" si="11"/>
        <v>المتوسط : يستقصي حركة الجسوم ليتنبأ بالحركة المستقبلية ويفسر تأثير القوى المتزنة وغير المتزنة</v>
      </c>
    </row>
    <row r="140" spans="1:21" ht="18">
      <c r="A140" t="s">
        <v>263</v>
      </c>
      <c r="B140" s="238" t="s">
        <v>299</v>
      </c>
      <c r="C140" s="237" t="s">
        <v>426</v>
      </c>
      <c r="T140" s="436"/>
      <c r="U140" t="str">
        <f t="shared" si="11"/>
        <v>المتوسط :  يتنبأ بالقوى المؤ رة على جسمٍ ما يتحرك على أسطح مختلفة</v>
      </c>
    </row>
    <row r="141" spans="1:21" ht="18">
      <c r="A141" t="s">
        <v>263</v>
      </c>
      <c r="B141" s="238" t="s">
        <v>299</v>
      </c>
      <c r="C141" s="237" t="s">
        <v>427</v>
      </c>
      <c r="T141" s="436"/>
      <c r="U141" t="str">
        <f t="shared" si="11"/>
        <v>المتوسط : يستخدم أدلة؛ ليفسر تحولات الطاقة</v>
      </c>
    </row>
    <row r="142" spans="1:21" ht="18">
      <c r="A142" t="s">
        <v>263</v>
      </c>
      <c r="B142" s="237" t="s">
        <v>308</v>
      </c>
      <c r="C142" s="237" t="s">
        <v>428</v>
      </c>
      <c r="T142" s="436"/>
      <c r="U142" t="str">
        <f t="shared" si="11"/>
        <v>المنخفض :  يتعرف على بعض تراكيب الخلايا والأنسجة والأعضاء والأجهزة في المخلوقات الحية</v>
      </c>
    </row>
    <row r="143" spans="1:21" ht="18">
      <c r="A143" t="s">
        <v>263</v>
      </c>
      <c r="B143" s="237" t="s">
        <v>308</v>
      </c>
      <c r="C143" s="237" t="s">
        <v>429</v>
      </c>
      <c r="T143" s="436"/>
      <c r="U143" t="str">
        <f t="shared" si="11"/>
        <v>المنخفض :  يتعرف على أوجه التشابه والاختلاف بين الخلايا النباتية والحيوانية</v>
      </c>
    </row>
    <row r="144" spans="1:21" ht="18">
      <c r="A144" t="s">
        <v>263</v>
      </c>
      <c r="B144" s="237" t="s">
        <v>308</v>
      </c>
      <c r="C144" s="237" t="s">
        <v>430</v>
      </c>
      <c r="T144" s="436"/>
      <c r="U144" t="str">
        <f t="shared" si="11"/>
        <v>المنخفض :  يتعرف على نموذج حركة كل من الأرض والشمس والقمر</v>
      </c>
    </row>
    <row r="145" spans="1:21" ht="18">
      <c r="A145" t="s">
        <v>263</v>
      </c>
      <c r="B145" s="237" t="s">
        <v>308</v>
      </c>
      <c r="C145" s="237" t="s">
        <v>431</v>
      </c>
      <c r="T145" s="436"/>
      <c r="U145" t="str">
        <f t="shared" si="11"/>
        <v>المنخفض :  يتعرف على بعض الصفات المورو ة من الأبوين</v>
      </c>
    </row>
    <row r="146" spans="1:21" ht="18">
      <c r="A146" t="s">
        <v>263</v>
      </c>
      <c r="B146" s="237" t="s">
        <v>308</v>
      </c>
      <c r="C146" s="237" t="s">
        <v>432</v>
      </c>
      <c r="T146" s="436"/>
      <c r="U146" t="str">
        <f t="shared" si="11"/>
        <v>المنخفض :  يستكشف خصائص المواد  الفيزيائية والكيميائية</v>
      </c>
    </row>
    <row r="147" spans="1:21" ht="18">
      <c r="A147" t="s">
        <v>263</v>
      </c>
      <c r="B147" s="237" t="s">
        <v>308</v>
      </c>
      <c r="C147" s="237" t="s">
        <v>433</v>
      </c>
      <c r="T147" s="436"/>
      <c r="U147" t="str">
        <f t="shared" si="11"/>
        <v>المنخفض :  يصف حركة الجسم ويوضح كيف تؤ ر القوة والكتلة على حركة الجسم</v>
      </c>
    </row>
    <row r="148" spans="1:21" ht="18">
      <c r="A148" t="s">
        <v>263</v>
      </c>
      <c r="B148" s="237" t="s">
        <v>308</v>
      </c>
      <c r="C148" s="237" t="s">
        <v>434</v>
      </c>
      <c r="T148" s="436"/>
      <c r="U148" t="str">
        <f t="shared" si="11"/>
        <v>المنخفض : يتعرف على تحولات الطاقة</v>
      </c>
    </row>
    <row r="149" spans="1:21" ht="18">
      <c r="A149" t="s">
        <v>263</v>
      </c>
      <c r="B149" s="238" t="s">
        <v>314</v>
      </c>
      <c r="C149" s="237" t="s">
        <v>435</v>
      </c>
      <c r="T149" s="436"/>
      <c r="U149" t="str">
        <f t="shared" si="11"/>
        <v>المنخفض جداً :  يتعرف على الاحتياجات الأساسية للمخلوقات الحية</v>
      </c>
    </row>
    <row r="150" spans="1:21" ht="18">
      <c r="A150" t="s">
        <v>263</v>
      </c>
      <c r="B150" s="238" t="s">
        <v>314</v>
      </c>
      <c r="C150" s="237" t="s">
        <v>436</v>
      </c>
      <c r="T150" s="436"/>
      <c r="U150" t="str">
        <f t="shared" si="11"/>
        <v>المنخفض جداً :  يتعرف على العوامل الحيوية واللاحيوية في البيئة</v>
      </c>
    </row>
    <row r="151" spans="1:21" ht="18">
      <c r="A151" t="s">
        <v>263</v>
      </c>
      <c r="B151" s="238" t="s">
        <v>314</v>
      </c>
      <c r="C151" s="237" t="s">
        <v>437</v>
      </c>
      <c r="T151" s="436"/>
      <c r="U151" t="str">
        <f t="shared" si="11"/>
        <v>المنخفض جداً :  يتعرف على حركة الأرض حول محورها وحول الشمس</v>
      </c>
    </row>
    <row r="152" spans="1:21" ht="18">
      <c r="A152" t="s">
        <v>263</v>
      </c>
      <c r="B152" s="238" t="s">
        <v>314</v>
      </c>
      <c r="C152" s="237" t="s">
        <v>404</v>
      </c>
      <c r="T152" s="436"/>
      <c r="U152" t="str">
        <f t="shared" si="11"/>
        <v>المنخفض جداً :  يتعرف على بعض خصائص المادة</v>
      </c>
    </row>
    <row r="153" spans="1:21" ht="18">
      <c r="A153" t="s">
        <v>263</v>
      </c>
      <c r="B153" s="238" t="s">
        <v>314</v>
      </c>
      <c r="C153" s="237" t="s">
        <v>438</v>
      </c>
      <c r="T153" s="436"/>
      <c r="U153" t="str">
        <f t="shared" si="11"/>
        <v>المنخفض جداً :  يتعرف على المفاهيم الأساسية (الموقع، والمسافة، والسرعة)</v>
      </c>
    </row>
    <row r="154" spans="1:21" ht="18">
      <c r="A154" t="s">
        <v>263</v>
      </c>
      <c r="B154" s="238" t="s">
        <v>314</v>
      </c>
      <c r="C154" s="237" t="s">
        <v>439</v>
      </c>
      <c r="T154" s="436"/>
      <c r="U154" t="str">
        <f t="shared" si="11"/>
        <v>المنخفض جداً : يتعرف على بعض أشكال الطاقة</v>
      </c>
    </row>
    <row r="155" spans="1:21" ht="18">
      <c r="A155" t="s">
        <v>262</v>
      </c>
      <c r="B155" s="238" t="s">
        <v>293</v>
      </c>
      <c r="C155" s="240" t="s">
        <v>379</v>
      </c>
      <c r="T155" s="435" t="s">
        <v>262</v>
      </c>
      <c r="U155" t="str">
        <f t="shared" si="11"/>
        <v>المرتفع :  يقدم أدلة تثبت أن المخلوقات الحية مكونة من خلايا</v>
      </c>
    </row>
    <row r="156" spans="1:21" ht="18">
      <c r="A156" t="s">
        <v>262</v>
      </c>
      <c r="B156" s="238" t="s">
        <v>293</v>
      </c>
      <c r="C156" s="240" t="s">
        <v>380</v>
      </c>
      <c r="T156" s="435"/>
      <c r="U156" t="str">
        <f t="shared" si="11"/>
        <v xml:space="preserve">المرتفع :  يبني تفسيرًا مدعمًا بالأدلة حول كيفية عمل أجهزة الجسم وتفواعلها مع بعضها </v>
      </c>
    </row>
    <row r="157" spans="1:21" ht="18">
      <c r="A157" t="s">
        <v>262</v>
      </c>
      <c r="B157" s="238" t="s">
        <v>293</v>
      </c>
      <c r="C157" s="240" t="s">
        <v>381</v>
      </c>
      <c r="T157" s="435"/>
      <c r="U157" t="str">
        <f t="shared" si="11"/>
        <v>المرتفع :  يوضح كيف تؤثر التغيرات في تركيب الجينات  الطفرات( الموجودة على الكروموسومات في صنع البروتين)</v>
      </c>
    </row>
    <row r="158" spans="1:21" ht="18">
      <c r="A158" t="s">
        <v>262</v>
      </c>
      <c r="B158" s="238" t="s">
        <v>293</v>
      </c>
      <c r="C158" s="240" t="s">
        <v>382</v>
      </c>
      <c r="T158" s="435"/>
      <c r="U158" t="str">
        <f t="shared" si="11"/>
        <v>المرتفع :  يجمع معلومات حول التقنيات الحديثة التي غيرت طرق البشر في توريث الصفات المرغوبة للمخلوقات الحية</v>
      </c>
    </row>
    <row r="159" spans="1:21" ht="18">
      <c r="A159" t="s">
        <v>262</v>
      </c>
      <c r="B159" s="238" t="s">
        <v>293</v>
      </c>
      <c r="C159" s="240" t="s">
        <v>383</v>
      </c>
      <c r="T159" s="435"/>
      <c r="U159" t="str">
        <f t="shared" si="11"/>
        <v>المرتفع : يتعرف على أمثلة الانتخاب الصناعي  الانتقائي( لصفات معينة في النباتات والحيوانات)</v>
      </c>
    </row>
    <row r="160" spans="1:21" ht="18">
      <c r="A160" t="s">
        <v>262</v>
      </c>
      <c r="B160" s="238" t="s">
        <v>293</v>
      </c>
      <c r="C160" s="240" t="s">
        <v>384</v>
      </c>
      <c r="T160" s="435"/>
      <c r="U160" t="str">
        <f t="shared" si="11"/>
        <v>المرتفع :  يتنبأ بتغيرات الأرض المسببة للكوارث الطبيعية ويقترح حلولاً لتقليل تأثير تلك التغيرات</v>
      </c>
    </row>
    <row r="161" spans="1:21" ht="18">
      <c r="A161" t="s">
        <v>262</v>
      </c>
      <c r="B161" s="238" t="s">
        <v>293</v>
      </c>
      <c r="C161" s="240" t="s">
        <v>385</v>
      </c>
      <c r="T161" s="435"/>
      <c r="U161" t="str">
        <f t="shared" si="11"/>
        <v>المرتفع :  يتنبأ باتجاه حركة جسمٍ ما عند رميه أو إسقاطه</v>
      </c>
    </row>
    <row r="162" spans="1:21" ht="18">
      <c r="A162" t="s">
        <v>262</v>
      </c>
      <c r="B162" s="238" t="s">
        <v>293</v>
      </c>
      <c r="C162" s="240" t="s">
        <v>386</v>
      </c>
      <c r="T162" s="435"/>
      <c r="U162" t="str">
        <f t="shared" si="11"/>
        <v>المرتفع : يقارن بين الخصائص الفيزيائية لمادةٍ ما بناءً على حالتها وشكلها ولونها وملمسها</v>
      </c>
    </row>
    <row r="163" spans="1:21" ht="18">
      <c r="A163" t="s">
        <v>262</v>
      </c>
      <c r="B163" s="238" t="s">
        <v>293</v>
      </c>
      <c r="C163" s="240" t="s">
        <v>387</v>
      </c>
      <c r="T163" s="435"/>
      <c r="U163" t="str">
        <f t="shared" si="11"/>
        <v>المرتفع : يستكشف مجموعات عناصر الجدول الدوري، ويميز التفاعلات الكيميائية والعوامل المؤثرة عليها</v>
      </c>
    </row>
    <row r="164" spans="1:21" ht="18">
      <c r="A164" t="s">
        <v>262</v>
      </c>
      <c r="B164" s="241" t="s">
        <v>299</v>
      </c>
      <c r="C164" s="240" t="s">
        <v>388</v>
      </c>
      <c r="T164" s="435"/>
      <c r="U164" t="str">
        <f t="shared" si="11"/>
        <v>المتوسط :  يستخدم بعض الأدوات لتمثيل مفهوم علمي</v>
      </c>
    </row>
    <row r="165" spans="1:21" ht="36">
      <c r="A165" t="s">
        <v>262</v>
      </c>
      <c r="B165" s="241" t="s">
        <v>299</v>
      </c>
      <c r="C165" s="240" t="s">
        <v>389</v>
      </c>
      <c r="T165" s="435"/>
      <c r="U165" t="str">
        <f t="shared" si="11"/>
        <v>المتوسط :  يوضح كيف يتكون الجسم من أجهزة مترابطة مكونة من خلايا وأنسجة وأعضاء تعمل معًا للحفاظ على التوازن</v>
      </c>
    </row>
    <row r="166" spans="1:21" ht="36">
      <c r="A166" t="s">
        <v>262</v>
      </c>
      <c r="B166" s="241" t="s">
        <v>299</v>
      </c>
      <c r="C166" s="240" t="s">
        <v>390</v>
      </c>
      <c r="T166" s="435"/>
      <c r="U166" t="str">
        <f t="shared" si="11"/>
        <v>المتوسط : يوضح تركيب الحمض النووي وتأثير أي تغيرات من الممكن أن تحدث في تسلسل الجينات (على سبيل المثال الطفرات)</v>
      </c>
    </row>
    <row r="167" spans="1:21" ht="18">
      <c r="A167" t="s">
        <v>262</v>
      </c>
      <c r="B167" s="241" t="s">
        <v>299</v>
      </c>
      <c r="C167" s="240" t="s">
        <v>391</v>
      </c>
      <c r="T167" s="435"/>
      <c r="U167" t="str">
        <f t="shared" si="11"/>
        <v>المتوسط :  يشرح التغيرات التي تطرأ على سطح الأرض وتسبب الكوارث الطبيعية (مثل الزلازل والبراكين)</v>
      </c>
    </row>
    <row r="168" spans="1:21" ht="18">
      <c r="A168" t="s">
        <v>262</v>
      </c>
      <c r="B168" s="241" t="s">
        <v>299</v>
      </c>
      <c r="C168" s="240" t="s">
        <v>392</v>
      </c>
      <c r="T168" s="435"/>
      <c r="U168" t="str">
        <f t="shared" si="11"/>
        <v>المتوسط :  يفرق بين العناصر والمركبات والمخاليط ويميز بين خصائص المواد</v>
      </c>
    </row>
    <row r="169" spans="1:21" ht="18">
      <c r="A169" t="s">
        <v>262</v>
      </c>
      <c r="B169" s="241" t="s">
        <v>299</v>
      </c>
      <c r="C169" s="240" t="s">
        <v>393</v>
      </c>
      <c r="T169" s="435"/>
      <c r="U169" t="str">
        <f t="shared" si="11"/>
        <v>المتوسط :  يحدد التفاعلات الكيميائية البسيطة ويوضح كيف أن العدد الكلي للذرات لا يتغير في التفاعل الكيميائي</v>
      </c>
    </row>
    <row r="170" spans="1:21" ht="18">
      <c r="A170" t="s">
        <v>262</v>
      </c>
      <c r="B170" s="241" t="s">
        <v>299</v>
      </c>
      <c r="C170" s="240" t="s">
        <v>394</v>
      </c>
      <c r="T170" s="435"/>
      <c r="U170" t="str">
        <f t="shared" si="11"/>
        <v>المتوسط :  يطبق قوانين نيوتن لتفسير التغيرات التي تحدث للأجسام المتحركة</v>
      </c>
    </row>
    <row r="171" spans="1:21" ht="18">
      <c r="A171" t="s">
        <v>262</v>
      </c>
      <c r="B171" s="241" t="s">
        <v>299</v>
      </c>
      <c r="C171" s="240" t="s">
        <v>395</v>
      </c>
      <c r="T171" s="435"/>
      <c r="U171" t="str">
        <f t="shared" si="11"/>
        <v>المتوسط :  يقدم أدلة تثبت أن التغير في حركة الجسم تعتمد على كتلة الجسوم وعلى مجموع القوى المؤثرة عليه</v>
      </c>
    </row>
    <row r="172" spans="1:21" ht="18">
      <c r="A172" t="s">
        <v>262</v>
      </c>
      <c r="B172" s="241" t="s">
        <v>299</v>
      </c>
      <c r="C172" s="240" t="s">
        <v>396</v>
      </c>
      <c r="T172" s="435"/>
      <c r="U172" t="str">
        <f t="shared" si="11"/>
        <v>المتوسط : يوضح بعض العوامل التي تؤثر على شدة القوى الكهربائية والمغناطيسية</v>
      </c>
    </row>
    <row r="173" spans="1:21" ht="18">
      <c r="A173" t="s">
        <v>262</v>
      </c>
      <c r="B173" s="237" t="s">
        <v>308</v>
      </c>
      <c r="C173" s="240" t="s">
        <v>397</v>
      </c>
      <c r="T173" s="435"/>
      <c r="U173" t="str">
        <f t="shared" si="11"/>
        <v>المنخفض :  يتعرف على التراكيب الأساسية لأجسام المخلوقات الحية</v>
      </c>
    </row>
    <row r="174" spans="1:21" ht="18">
      <c r="A174" t="s">
        <v>262</v>
      </c>
      <c r="B174" s="237" t="s">
        <v>308</v>
      </c>
      <c r="C174" s="240" t="s">
        <v>398</v>
      </c>
      <c r="T174" s="435"/>
      <c r="U174" t="str">
        <f t="shared" si="11"/>
        <v>المنخفض :  يصوف بعض التغيرات التي تطرأ على سوطح الأرض وتسوبب الكوارث الطبيعية  مثل الزلازل والبراكين</v>
      </c>
    </row>
    <row r="175" spans="1:21" ht="18">
      <c r="A175" t="s">
        <v>262</v>
      </c>
      <c r="B175" s="237" t="s">
        <v>308</v>
      </c>
      <c r="C175" s="240" t="s">
        <v>399</v>
      </c>
      <c r="T175" s="435"/>
      <c r="U175" t="str">
        <f t="shared" si="11"/>
        <v xml:space="preserve">المنخفض :  يتعرف على مفهوم العناصر، والمركبات، والمخاليط </v>
      </c>
    </row>
    <row r="176" spans="1:21" ht="18">
      <c r="A176" t="s">
        <v>262</v>
      </c>
      <c r="B176" s="237" t="s">
        <v>308</v>
      </c>
      <c r="C176" s="240" t="s">
        <v>400</v>
      </c>
      <c r="T176" s="435"/>
      <c r="U176" t="str">
        <f t="shared" si="11"/>
        <v>المنخفض :  يتعرف على التفاعل الكيميائي البسيط</v>
      </c>
    </row>
    <row r="177" spans="1:21" ht="18">
      <c r="A177" t="s">
        <v>262</v>
      </c>
      <c r="B177" s="237" t="s">
        <v>308</v>
      </c>
      <c r="C177" s="240" t="s">
        <v>401</v>
      </c>
      <c r="T177" s="435"/>
      <c r="U177" t="str">
        <f t="shared" si="11"/>
        <v>المنخفض : يتعرف على الطاقة الكامنة والحركية، ويميز بين القوى المتزنة وغير المتزنة المؤثرة على الأجسام</v>
      </c>
    </row>
    <row r="178" spans="1:21" ht="18">
      <c r="A178" t="s">
        <v>262</v>
      </c>
      <c r="B178" s="238" t="s">
        <v>314</v>
      </c>
      <c r="C178" s="240" t="s">
        <v>402</v>
      </c>
      <c r="T178" s="435"/>
      <c r="U178" t="str">
        <f t="shared" si="11"/>
        <v>المنخفض جداً :  يتعرف على التراكيب التي تدعم النمو والبقاء والسلوك والتكاثر</v>
      </c>
    </row>
    <row r="179" spans="1:21" ht="18">
      <c r="A179" t="s">
        <v>262</v>
      </c>
      <c r="B179" s="238" t="s">
        <v>314</v>
      </c>
      <c r="C179" s="240" t="s">
        <v>403</v>
      </c>
      <c r="T179" s="435"/>
      <c r="U179" t="str">
        <f t="shared" si="11"/>
        <v>المنخفض جداً :  يتعرف على بعض التغيرات التي تطرأ على سطح الأرض مثل الزلازل والبراكين</v>
      </c>
    </row>
    <row r="180" spans="1:21" ht="18">
      <c r="A180" t="s">
        <v>262</v>
      </c>
      <c r="B180" s="238" t="s">
        <v>314</v>
      </c>
      <c r="C180" s="240" t="s">
        <v>404</v>
      </c>
      <c r="T180" s="435"/>
      <c r="U180" t="str">
        <f t="shared" si="11"/>
        <v>المنخفض جداً :  يتعرف على بعض خصائص المادة</v>
      </c>
    </row>
    <row r="181" spans="1:21" ht="18">
      <c r="A181" t="s">
        <v>262</v>
      </c>
      <c r="B181" s="238" t="s">
        <v>314</v>
      </c>
      <c r="C181" s="240" t="s">
        <v>405</v>
      </c>
      <c r="T181" s="435"/>
      <c r="U181" t="str">
        <f t="shared" si="11"/>
        <v>المنخفض جداً :  يتعرف على بعض المصطلحات مثل: السرعة، الجاذبية</v>
      </c>
    </row>
    <row r="182" spans="1:21" ht="18">
      <c r="A182" t="s">
        <v>262</v>
      </c>
      <c r="B182" s="238" t="s">
        <v>314</v>
      </c>
      <c r="C182" s="240" t="s">
        <v>406</v>
      </c>
      <c r="T182" s="435"/>
      <c r="U182" t="str">
        <f t="shared" si="11"/>
        <v>المنخفض جداً : يتعرف على قوانين نيوتن</v>
      </c>
    </row>
    <row r="183" spans="1:21" ht="18">
      <c r="A183" t="s">
        <v>261</v>
      </c>
      <c r="B183" s="238" t="s">
        <v>293</v>
      </c>
      <c r="C183" s="237" t="s">
        <v>319</v>
      </c>
      <c r="T183" s="436" t="s">
        <v>261</v>
      </c>
      <c r="U183" t="str">
        <f t="shared" si="11"/>
        <v>المرتفع :  يحل المعادلات الخطية، ويحل نظام المعادلات الخطية</v>
      </c>
    </row>
    <row r="184" spans="1:21" ht="18">
      <c r="A184" t="s">
        <v>261</v>
      </c>
      <c r="B184" s="238" t="s">
        <v>293</v>
      </c>
      <c r="C184" s="239" t="s">
        <v>320</v>
      </c>
      <c r="T184" s="436"/>
      <c r="U184" t="str">
        <f t="shared" si="11"/>
        <v>المرتفع :  يحل المتباينات الخطية في متغير واحد جبريًّا، ومتباينات تتضمن قيمة مطلقة</v>
      </c>
    </row>
    <row r="185" spans="1:21" ht="18">
      <c r="A185" t="s">
        <v>261</v>
      </c>
      <c r="B185" s="238" t="s">
        <v>293</v>
      </c>
      <c r="C185" s="237" t="s">
        <v>321</v>
      </c>
      <c r="T185" s="436"/>
      <c r="U185" t="str">
        <f t="shared" si="11"/>
        <v>المرتفع :  يحل مسائل على الدالة الخطية</v>
      </c>
    </row>
    <row r="186" spans="1:21" ht="18">
      <c r="A186" t="s">
        <v>261</v>
      </c>
      <c r="B186" s="238" t="s">
        <v>293</v>
      </c>
      <c r="C186" s="237" t="s">
        <v>322</v>
      </c>
      <c r="T186" s="436"/>
      <c r="U186" t="str">
        <f t="shared" si="11"/>
        <v>المرتفع :  يحل مسائل على الدالة التربيعية</v>
      </c>
    </row>
    <row r="187" spans="1:21" ht="18">
      <c r="A187" t="s">
        <v>261</v>
      </c>
      <c r="B187" s="238" t="s">
        <v>293</v>
      </c>
      <c r="C187" s="237" t="s">
        <v>323</v>
      </c>
      <c r="T187" s="436"/>
      <c r="U187" t="str">
        <f t="shared" si="11"/>
        <v>المرتفع :  يوجد قيم الدوال المثلثية باستخدام الآلة الحاسبة</v>
      </c>
    </row>
    <row r="188" spans="1:21" ht="18">
      <c r="A188" t="s">
        <v>261</v>
      </c>
      <c r="B188" s="238" t="s">
        <v>293</v>
      </c>
      <c r="C188" s="237" t="s">
        <v>324</v>
      </c>
      <c r="T188" s="436"/>
      <c r="U188" t="str">
        <f t="shared" si="11"/>
        <v>المرتفع :  يحل مسائل على اةحصاء والاحتمالات</v>
      </c>
    </row>
    <row r="189" spans="1:21" ht="18">
      <c r="A189" t="s">
        <v>261</v>
      </c>
      <c r="B189" s="238" t="s">
        <v>293</v>
      </c>
      <c r="C189" s="237" t="s">
        <v>325</v>
      </c>
      <c r="T189" s="436"/>
      <c r="U189" t="str">
        <f t="shared" si="11"/>
        <v>المرتفع : يوجد القيم العظمى والصغرى للدالة التربيعية</v>
      </c>
    </row>
    <row r="190" spans="1:21" ht="18">
      <c r="A190" t="s">
        <v>261</v>
      </c>
      <c r="B190" s="238" t="s">
        <v>299</v>
      </c>
      <c r="C190" s="237" t="s">
        <v>326</v>
      </c>
      <c r="T190" s="436"/>
      <c r="U190" t="str">
        <f t="shared" si="11"/>
        <v>المتوسط :  يبسط العبارات الرياضية ويوجد قيمها</v>
      </c>
    </row>
    <row r="191" spans="1:21" ht="18">
      <c r="A191" t="s">
        <v>261</v>
      </c>
      <c r="B191" s="238" t="s">
        <v>299</v>
      </c>
      <c r="C191" s="237" t="s">
        <v>327</v>
      </c>
      <c r="T191" s="436"/>
      <c r="U191" t="str">
        <f t="shared" si="11"/>
        <v>المتوسط :  يحل معادلات تتضمن قيمة مطلقة</v>
      </c>
    </row>
    <row r="192" spans="1:21" ht="18">
      <c r="A192" t="s">
        <v>261</v>
      </c>
      <c r="B192" s="238" t="s">
        <v>299</v>
      </c>
      <c r="C192" s="237" t="s">
        <v>328</v>
      </c>
      <c r="T192" s="436"/>
      <c r="U192" t="str">
        <f t="shared" si="11"/>
        <v>المتوسط :  يوجد معدل التغير لدالة ما</v>
      </c>
    </row>
    <row r="193" spans="1:21" ht="18">
      <c r="A193" t="s">
        <v>261</v>
      </c>
      <c r="B193" s="238" t="s">
        <v>299</v>
      </c>
      <c r="C193" s="237" t="s">
        <v>329</v>
      </c>
      <c r="T193" s="436"/>
      <c r="U193" t="str">
        <f t="shared" si="11"/>
        <v>المتوسط :  يوضح مفهوم الدالة</v>
      </c>
    </row>
    <row r="194" spans="1:21" ht="18">
      <c r="A194" t="s">
        <v>261</v>
      </c>
      <c r="B194" s="238" t="s">
        <v>299</v>
      </c>
      <c r="C194" s="237" t="s">
        <v>330</v>
      </c>
      <c r="T194" s="436"/>
      <c r="U194" t="str">
        <f t="shared" si="11"/>
        <v>المتوسط :  يمثل المعادلة الخطية باستخدام المقطع السيني والصادي</v>
      </c>
    </row>
    <row r="195" spans="1:21" ht="18">
      <c r="A195" t="s">
        <v>261</v>
      </c>
      <c r="B195" s="238" t="s">
        <v>299</v>
      </c>
      <c r="C195" s="237" t="s">
        <v>331</v>
      </c>
      <c r="T195" s="436"/>
      <c r="U195" t="str">
        <f t="shared" si="11"/>
        <v>المتوسط :  يحدد ما  ذا كان المستقيمان متوازيين أو متعامدين بمعلومية معادلة أو ميل</v>
      </c>
    </row>
    <row r="196" spans="1:21" ht="18">
      <c r="A196" t="s">
        <v>261</v>
      </c>
      <c r="B196" s="238" t="s">
        <v>299</v>
      </c>
      <c r="C196" s="237" t="s">
        <v>332</v>
      </c>
      <c r="T196" s="436"/>
      <c r="U196" t="str">
        <f t="shared" ref="U196:U212" si="12">B196&amp;" : "&amp;C196</f>
        <v>المتوسط :  يحل المتباينات</v>
      </c>
    </row>
    <row r="197" spans="1:21" ht="18">
      <c r="A197" t="s">
        <v>261</v>
      </c>
      <c r="B197" s="238" t="s">
        <v>299</v>
      </c>
      <c r="C197" s="237" t="s">
        <v>333</v>
      </c>
      <c r="T197" s="436"/>
      <c r="U197" t="str">
        <f t="shared" si="12"/>
        <v>المتوسط :  يحل مسائل رياضية على نظرية فيثاغورس</v>
      </c>
    </row>
    <row r="198" spans="1:21" ht="18">
      <c r="A198" t="s">
        <v>261</v>
      </c>
      <c r="B198" s="238" t="s">
        <v>299</v>
      </c>
      <c r="C198" s="237" t="s">
        <v>334</v>
      </c>
      <c r="T198" s="436"/>
      <c r="U198" t="str">
        <f t="shared" si="12"/>
        <v>المتوسط :  يوجد النسب المثلثية</v>
      </c>
    </row>
    <row r="199" spans="1:21" ht="18">
      <c r="A199" t="s">
        <v>261</v>
      </c>
      <c r="B199" s="238" t="s">
        <v>299</v>
      </c>
      <c r="C199" s="237" t="s">
        <v>335</v>
      </c>
      <c r="T199" s="436"/>
      <c r="U199" t="str">
        <f t="shared" si="12"/>
        <v>المتوسط : يوجد احتمال حدث لتجربة معينة</v>
      </c>
    </row>
    <row r="200" spans="1:21" ht="18">
      <c r="A200" t="s">
        <v>261</v>
      </c>
      <c r="B200" s="237" t="s">
        <v>308</v>
      </c>
      <c r="C200" s="237" t="s">
        <v>336</v>
      </c>
      <c r="T200" s="436"/>
      <c r="U200" t="str">
        <f t="shared" si="12"/>
        <v>المنخفض :  يكتب الجذر التربيعي لعدد في أبسط صورة ويوجد قيمته</v>
      </c>
    </row>
    <row r="201" spans="1:21" ht="18">
      <c r="A201" t="s">
        <v>261</v>
      </c>
      <c r="B201" s="237" t="s">
        <v>308</v>
      </c>
      <c r="C201" s="237" t="s">
        <v>337</v>
      </c>
      <c r="T201" s="436"/>
      <c r="U201" t="str">
        <f t="shared" si="12"/>
        <v>المنخفض :  يحل معادلة من خطوة واحدة</v>
      </c>
    </row>
    <row r="202" spans="1:21" ht="18">
      <c r="A202" t="s">
        <v>261</v>
      </c>
      <c r="B202" s="237" t="s">
        <v>308</v>
      </c>
      <c r="C202" s="237" t="s">
        <v>338</v>
      </c>
      <c r="T202" s="436"/>
      <c r="U202" t="str">
        <f t="shared" si="12"/>
        <v>المنخفض :  يحدد ما  ذا كانت العلاقة تمثل دالة</v>
      </c>
    </row>
    <row r="203" spans="1:21" ht="18">
      <c r="A203" t="s">
        <v>261</v>
      </c>
      <c r="B203" s="237" t="s">
        <v>308</v>
      </c>
      <c r="C203" s="237" t="s">
        <v>339</v>
      </c>
      <c r="T203" s="436"/>
      <c r="U203" t="str">
        <f t="shared" si="12"/>
        <v>المنخفض :  يوجد معادلة المستقيم</v>
      </c>
    </row>
    <row r="204" spans="1:21" ht="18">
      <c r="A204" t="s">
        <v>261</v>
      </c>
      <c r="B204" s="237" t="s">
        <v>308</v>
      </c>
      <c r="C204" s="237" t="s">
        <v>340</v>
      </c>
      <c r="T204" s="436"/>
      <c r="U204" t="str">
        <f t="shared" si="12"/>
        <v>المنخفض :  يحلل كثيرات الحدود</v>
      </c>
    </row>
    <row r="205" spans="1:21" ht="18">
      <c r="A205" t="s">
        <v>261</v>
      </c>
      <c r="B205" s="237" t="s">
        <v>308</v>
      </c>
      <c r="C205" s="237" t="s">
        <v>341</v>
      </c>
      <c r="T205" s="436"/>
      <c r="U205" t="str">
        <f t="shared" si="12"/>
        <v>المنخفض :  يوجد قياسات المضلعات المجهولة باستخدام نظرية فيثاغورس</v>
      </c>
    </row>
    <row r="206" spans="1:21" ht="18">
      <c r="A206" t="s">
        <v>261</v>
      </c>
      <c r="B206" s="237" t="s">
        <v>308</v>
      </c>
      <c r="C206" s="237" t="s">
        <v>342</v>
      </c>
      <c r="T206" s="436"/>
      <c r="U206" t="str">
        <f t="shared" si="12"/>
        <v>المنخفض :  يحسب مقاييس النزعة المركزية ويتعرف على مقاييس التشتت</v>
      </c>
    </row>
    <row r="207" spans="1:21" ht="18">
      <c r="A207" t="s">
        <v>261</v>
      </c>
      <c r="B207" s="237" t="s">
        <v>308</v>
      </c>
      <c r="C207" s="237" t="s">
        <v>343</v>
      </c>
      <c r="T207" s="436"/>
      <c r="U207" t="str">
        <f t="shared" si="12"/>
        <v>المنخفض : يتعرف على التباديل والتوافيق</v>
      </c>
    </row>
    <row r="208" spans="1:21" ht="18">
      <c r="A208" t="s">
        <v>261</v>
      </c>
      <c r="B208" s="238" t="s">
        <v>314</v>
      </c>
      <c r="C208" s="237" t="s">
        <v>344</v>
      </c>
      <c r="T208" s="436"/>
      <c r="U208" t="str">
        <f t="shared" si="12"/>
        <v>المنخفض جداً :  يحل معادلة بمتغير واحد</v>
      </c>
    </row>
    <row r="209" spans="1:21" ht="18">
      <c r="A209" t="s">
        <v>261</v>
      </c>
      <c r="B209" s="238" t="s">
        <v>314</v>
      </c>
      <c r="C209" s="237" t="s">
        <v>345</v>
      </c>
      <c r="T209" s="436"/>
      <c r="U209" t="str">
        <f t="shared" si="12"/>
        <v>المنخفض جداً :  يتعرف على نظام معادلتين خطيتين متسق وغير متسق ومستقل وغير مستقل</v>
      </c>
    </row>
    <row r="210" spans="1:21" ht="18">
      <c r="A210" t="s">
        <v>261</v>
      </c>
      <c r="B210" s="238" t="s">
        <v>314</v>
      </c>
      <c r="C210" s="237" t="s">
        <v>346</v>
      </c>
      <c r="T210" s="436"/>
      <c r="U210" t="str">
        <f t="shared" si="12"/>
        <v>المنخفض جداً :  يوجد حدود المتتابعة الحسابية</v>
      </c>
    </row>
    <row r="211" spans="1:21" ht="18">
      <c r="A211" t="s">
        <v>261</v>
      </c>
      <c r="B211" s="238" t="s">
        <v>314</v>
      </c>
      <c r="C211" s="237" t="s">
        <v>347</v>
      </c>
      <c r="T211" s="436"/>
      <c r="U211" t="str">
        <f t="shared" si="12"/>
        <v>المنخفض جداً :  يتعرف على نظرية فيثاغورس</v>
      </c>
    </row>
    <row r="212" spans="1:21" ht="18">
      <c r="A212" t="s">
        <v>261</v>
      </c>
      <c r="B212" s="238" t="s">
        <v>314</v>
      </c>
      <c r="C212" s="237" t="s">
        <v>348</v>
      </c>
      <c r="T212" s="436"/>
      <c r="U212" t="str">
        <f t="shared" si="12"/>
        <v>المنخفض جداً : يوجد مقاييس النزعة المركزية</v>
      </c>
    </row>
  </sheetData>
  <sheetProtection algorithmName="SHA-512" hashValue="qXvE9Q4HtI30cpXWwzWy+GvumWAXjer6FT7jisftMYondOqQ0b5EVsKq2Rg+lwVQC8Y2agqx8UZKZRlKH9JHtg==" saltValue="H2eZQZZVwGQTiM+JpgMUqw==" spinCount="100000" sheet="1" objects="1" scenarios="1"/>
  <mergeCells count="14">
    <mergeCell ref="T155:T182"/>
    <mergeCell ref="T183:T212"/>
    <mergeCell ref="I5:L5"/>
    <mergeCell ref="I9:K9"/>
    <mergeCell ref="T4:T21"/>
    <mergeCell ref="T22:T43"/>
    <mergeCell ref="T44:T69"/>
    <mergeCell ref="T70:T91"/>
    <mergeCell ref="T92:T120"/>
    <mergeCell ref="T121:T154"/>
    <mergeCell ref="H13:L13"/>
    <mergeCell ref="H14:L14"/>
    <mergeCell ref="H15:L15"/>
    <mergeCell ref="H16:L16"/>
  </mergeCells>
  <dataValidations count="2">
    <dataValidation type="list" allowBlank="1" showInputMessage="1" showErrorMessage="1" sqref="G5" xr:uid="{BF1AB1BF-C6D4-479E-9227-8F619EAFB168}">
      <formula1>$V$3:$AC$3</formula1>
    </dataValidation>
    <dataValidation type="list" allowBlank="1" showInputMessage="1" showErrorMessage="1" sqref="G6:G30" xr:uid="{79D5983D-205D-48E9-97E4-B485632D70B4}">
      <formula1>INDIRECT($G$5)</formula1>
    </dataValidation>
  </dataValidation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71635-96FF-4707-8C30-1CFB22768024}">
  <sheetPr codeName="ورقة11">
    <tabColor theme="9" tint="-0.249977111117893"/>
  </sheetPr>
  <dimension ref="A1:FX274"/>
  <sheetViews>
    <sheetView rightToLeft="1" workbookViewId="0">
      <selection activeCell="F5" sqref="F5:G6"/>
    </sheetView>
  </sheetViews>
  <sheetFormatPr defaultColWidth="0" defaultRowHeight="15" customHeight="1" zeroHeight="1"/>
  <cols>
    <col min="1" max="1" width="5.625" style="7" customWidth="1"/>
    <col min="2" max="2" width="25.25" style="1" customWidth="1"/>
    <col min="3" max="3" width="1.375" style="3" customWidth="1"/>
    <col min="4" max="4" width="7.125" style="2" customWidth="1"/>
    <col min="5" max="28" width="5.75" style="2" customWidth="1"/>
    <col min="29" max="29" width="8" style="2" customWidth="1"/>
    <col min="30" max="30" width="7.25" style="15" customWidth="1"/>
    <col min="31" max="38" width="5.75" style="2" customWidth="1"/>
    <col min="39" max="39" width="6.875" style="2" customWidth="1"/>
    <col min="40" max="40" width="5.75" style="2" customWidth="1"/>
    <col min="41" max="41" width="5.5" style="2" customWidth="1"/>
    <col min="42" max="42" width="4.625" style="2" customWidth="1"/>
    <col min="43" max="43" width="7.75" style="2" customWidth="1"/>
    <col min="44" max="44" width="4.625" style="2" customWidth="1"/>
    <col min="45" max="45" width="5.5" style="2" customWidth="1"/>
    <col min="46" max="46" width="4.625" style="2" customWidth="1"/>
    <col min="47" max="47" width="5.5" style="2" customWidth="1"/>
    <col min="48" max="48" width="4.625" style="2" customWidth="1"/>
    <col min="49" max="49" width="5.5" style="2" customWidth="1"/>
    <col min="50" max="50" width="4.625" style="2" customWidth="1"/>
    <col min="51" max="51" width="5.5" style="2" customWidth="1"/>
    <col min="52" max="52" width="4.625" style="2" customWidth="1"/>
    <col min="53" max="53" width="5.625" style="2" customWidth="1"/>
    <col min="54" max="54" width="4.625" style="2" customWidth="1"/>
    <col min="55" max="55" width="5.5" style="2" customWidth="1"/>
    <col min="56" max="89" width="4.625" style="2" customWidth="1"/>
    <col min="90" max="104" width="4.625" style="2" hidden="1" customWidth="1"/>
    <col min="105" max="105" width="4.625" style="2" customWidth="1"/>
    <col min="106" max="127" width="12.625" style="2" customWidth="1"/>
    <col min="128" max="130" width="12.625" customWidth="1"/>
    <col min="131" max="134" width="4.625" customWidth="1"/>
    <col min="135" max="180" width="0" hidden="1" customWidth="1"/>
    <col min="181" max="16384" width="4.625" hidden="1"/>
  </cols>
  <sheetData>
    <row r="1" spans="1:180" ht="15" customHeight="1">
      <c r="A1" s="5"/>
      <c r="B1" s="3"/>
      <c r="D1" s="442" t="str">
        <f>IF(س3!$B$14="","",س3!$B$14)</f>
        <v/>
      </c>
      <c r="E1" s="442" t="str">
        <f>IF(س3!$B$16="","",س3!$B$16)</f>
        <v/>
      </c>
      <c r="F1" s="442" t="str">
        <f>IF(س3!$B$18="","",س3!$B$18)</f>
        <v/>
      </c>
      <c r="G1" s="442" t="str">
        <f>IF(س3!$B$20="","",س3!$B$20)</f>
        <v/>
      </c>
      <c r="H1" s="442" t="str">
        <f>IF(س3!$B$22="","",س3!$B$22)</f>
        <v/>
      </c>
      <c r="I1" s="442" t="str">
        <f>IF(س3!$B$24="","",س3!$B$24)</f>
        <v/>
      </c>
      <c r="J1" s="442" t="str">
        <f>IF(س3!$B$26="","",س3!$B$26)</f>
        <v/>
      </c>
      <c r="K1" s="442" t="str">
        <f>IF(س3!$B$28="","",س3!$B$28)</f>
        <v/>
      </c>
      <c r="L1" s="442" t="str">
        <f>IF(س3!$B$30="","",س3!$B$30)</f>
        <v/>
      </c>
      <c r="M1" s="442" t="str">
        <f>IF(س3!$B$32="","",س3!$B$32)</f>
        <v/>
      </c>
      <c r="N1" s="442" t="str">
        <f>IF(س3!$B$34="","",س3!$B$34)</f>
        <v/>
      </c>
      <c r="O1" s="442" t="str">
        <f>IF(س3!$B$36="","",س3!$B$36)</f>
        <v/>
      </c>
      <c r="P1" s="442" t="str">
        <f>IF(س3!$B$38="","",س3!$B$38)</f>
        <v/>
      </c>
      <c r="Q1" s="442" t="str">
        <f>IF(س3!$B$40="","",س3!$B$40)</f>
        <v/>
      </c>
      <c r="R1" s="442" t="str">
        <f>IF(س3!$B$42="","",س3!$B$42)</f>
        <v/>
      </c>
      <c r="S1" s="442" t="str">
        <f>IF(س3!$B$44="","",س3!$B$44)</f>
        <v/>
      </c>
      <c r="T1" s="442" t="str">
        <f>IF(س3!$B$46="","",س3!$B$46)</f>
        <v/>
      </c>
      <c r="U1" s="442" t="str">
        <f>IF(س3!$B$48="","",س3!$B$48)</f>
        <v/>
      </c>
      <c r="V1" s="442" t="str">
        <f>IF(س3!$B$50="","",س3!$B$50)</f>
        <v/>
      </c>
      <c r="W1" s="442" t="str">
        <f>IF(س3!$B$52="","",س3!$B$52)</f>
        <v/>
      </c>
      <c r="X1" s="442" t="str">
        <f>IF(س3!$B$54="","",س3!$B$54)</f>
        <v/>
      </c>
      <c r="Y1" s="442" t="str">
        <f>IF(س3!$B$56="","",س3!$B$56)</f>
        <v/>
      </c>
      <c r="Z1" s="442" t="str">
        <f>IF(س3!$B$58="","",س3!$B$58)</f>
        <v/>
      </c>
      <c r="AA1" s="442" t="str">
        <f>IF(س3!$B$60="","",س3!$B$60)</f>
        <v/>
      </c>
      <c r="AB1" s="442" t="str">
        <f>IF(س3!$B$62="","",س3!$B$62)</f>
        <v/>
      </c>
      <c r="AM1" s="2">
        <v>1</v>
      </c>
      <c r="AO1" s="2">
        <v>2</v>
      </c>
      <c r="AQ1" s="2">
        <v>3</v>
      </c>
      <c r="AS1" s="2">
        <v>4</v>
      </c>
      <c r="AU1" s="2">
        <v>5</v>
      </c>
      <c r="AW1" s="2">
        <v>6</v>
      </c>
      <c r="AY1" s="2">
        <v>7</v>
      </c>
      <c r="BA1" s="2">
        <v>8</v>
      </c>
      <c r="BC1" s="2">
        <v>9</v>
      </c>
      <c r="BE1" s="2">
        <v>10</v>
      </c>
      <c r="BG1" s="2">
        <v>11</v>
      </c>
      <c r="BI1" s="2">
        <v>12</v>
      </c>
      <c r="BK1" s="2">
        <v>13</v>
      </c>
      <c r="BM1" s="2">
        <v>14</v>
      </c>
      <c r="BO1" s="2">
        <v>15</v>
      </c>
      <c r="BQ1" s="2">
        <v>16</v>
      </c>
      <c r="BS1" s="2">
        <v>17</v>
      </c>
      <c r="BU1" s="2">
        <v>18</v>
      </c>
      <c r="BW1" s="2">
        <v>19</v>
      </c>
      <c r="BY1" s="2">
        <v>20</v>
      </c>
      <c r="CA1" s="2">
        <v>21</v>
      </c>
      <c r="CC1" s="2">
        <v>22</v>
      </c>
      <c r="CE1" s="2">
        <v>23</v>
      </c>
      <c r="CG1" s="2">
        <v>24</v>
      </c>
      <c r="CI1" s="2">
        <v>25</v>
      </c>
    </row>
    <row r="2" spans="1:180" s="156" customFormat="1">
      <c r="A2" s="155"/>
      <c r="B2" s="154" t="s">
        <v>283</v>
      </c>
      <c r="D2" s="442"/>
      <c r="E2" s="442"/>
      <c r="F2" s="442"/>
      <c r="G2" s="442"/>
      <c r="H2" s="442"/>
      <c r="I2" s="442"/>
      <c r="J2" s="442"/>
      <c r="K2" s="442"/>
      <c r="L2" s="442"/>
      <c r="M2" s="442"/>
      <c r="N2" s="442"/>
      <c r="O2" s="442"/>
      <c r="P2" s="442"/>
      <c r="Q2" s="442"/>
      <c r="R2" s="442"/>
      <c r="S2" s="442"/>
      <c r="T2" s="442"/>
      <c r="U2" s="442"/>
      <c r="V2" s="442"/>
      <c r="W2" s="442"/>
      <c r="X2" s="442"/>
      <c r="Y2" s="442"/>
      <c r="Z2" s="442"/>
      <c r="AA2" s="442"/>
      <c r="AB2" s="442"/>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BM2" s="157"/>
      <c r="BN2" s="157"/>
      <c r="BO2" s="157"/>
      <c r="BP2" s="157"/>
      <c r="BQ2" s="157"/>
      <c r="BR2" s="157"/>
      <c r="BS2" s="157"/>
      <c r="BT2" s="157"/>
      <c r="BU2" s="157"/>
      <c r="BV2" s="157"/>
      <c r="BW2" s="157"/>
      <c r="BX2" s="157"/>
      <c r="BY2" s="157"/>
      <c r="BZ2" s="157"/>
      <c r="CA2" s="157"/>
      <c r="CB2" s="157"/>
      <c r="CC2" s="157"/>
      <c r="CD2" s="157"/>
      <c r="CE2" s="157"/>
      <c r="CF2" s="157"/>
      <c r="CG2" s="157"/>
      <c r="CH2" s="157"/>
      <c r="CI2" s="157"/>
      <c r="CJ2" s="157"/>
      <c r="CK2" s="157"/>
      <c r="CL2" s="157"/>
      <c r="CM2" s="157"/>
      <c r="CN2" s="157"/>
      <c r="CO2" s="157"/>
      <c r="CP2" s="157"/>
      <c r="CQ2" s="157"/>
      <c r="CR2" s="157"/>
      <c r="CS2" s="157"/>
      <c r="CT2" s="157"/>
      <c r="CU2" s="157"/>
      <c r="CV2" s="157"/>
      <c r="CW2" s="157"/>
      <c r="CX2" s="157"/>
      <c r="CY2" s="157"/>
      <c r="CZ2" s="157"/>
      <c r="DA2" s="157"/>
      <c r="DB2" s="157"/>
      <c r="DC2" s="157"/>
      <c r="DD2" s="157"/>
      <c r="DE2" s="157"/>
      <c r="DF2" s="157"/>
      <c r="DG2" s="157"/>
      <c r="DH2" s="157"/>
      <c r="DI2" s="157"/>
      <c r="DJ2" s="157"/>
      <c r="DK2" s="157"/>
      <c r="DL2" s="157"/>
      <c r="DM2" s="157"/>
      <c r="DN2" s="157"/>
      <c r="DO2" s="157"/>
      <c r="DP2" s="157"/>
      <c r="DQ2" s="157"/>
      <c r="DR2" s="157"/>
      <c r="DS2" s="157"/>
      <c r="DT2" s="157"/>
      <c r="DU2" s="157"/>
      <c r="DV2" s="157"/>
      <c r="DW2" s="157"/>
    </row>
    <row r="3" spans="1:180" s="156" customFormat="1">
      <c r="A3" s="155"/>
      <c r="D3" s="442"/>
      <c r="E3" s="442"/>
      <c r="F3" s="442"/>
      <c r="G3" s="442"/>
      <c r="H3" s="442"/>
      <c r="I3" s="442"/>
      <c r="J3" s="442"/>
      <c r="K3" s="442"/>
      <c r="L3" s="442"/>
      <c r="M3" s="442"/>
      <c r="N3" s="442"/>
      <c r="O3" s="442"/>
      <c r="P3" s="442"/>
      <c r="Q3" s="442"/>
      <c r="R3" s="442"/>
      <c r="S3" s="442"/>
      <c r="T3" s="442"/>
      <c r="U3" s="442"/>
      <c r="V3" s="442"/>
      <c r="W3" s="442"/>
      <c r="X3" s="442"/>
      <c r="Y3" s="442"/>
      <c r="Z3" s="442"/>
      <c r="AA3" s="442"/>
      <c r="AB3" s="442"/>
      <c r="AC3" s="85">
        <f>COUNTIF(D6:AB6,"")</f>
        <v>25</v>
      </c>
      <c r="AD3" s="85"/>
      <c r="AE3" s="85">
        <f>25-AC3</f>
        <v>0</v>
      </c>
      <c r="AF3" s="157"/>
      <c r="AG3" s="157"/>
      <c r="AH3" s="157"/>
      <c r="AI3" s="157"/>
      <c r="AJ3" s="157"/>
      <c r="AK3" s="157"/>
      <c r="AL3" s="157">
        <f>COUNTIF(D6:I6,"")</f>
        <v>6</v>
      </c>
      <c r="AM3" s="2">
        <f>COUNTIF($D$1:$AB$4,AL4)</f>
        <v>0</v>
      </c>
      <c r="AN3" s="157">
        <f>COUNTIF(J6:O6,"")</f>
        <v>6</v>
      </c>
      <c r="AO3" s="2">
        <f>COUNTIF($D$1:$AB$4,AN4)</f>
        <v>0</v>
      </c>
      <c r="AP3" s="157">
        <f>COUNTIF(P6:U6,"")</f>
        <v>6</v>
      </c>
      <c r="AQ3" s="2">
        <f>COUNTIF($D$1:$AB$4,AP4)</f>
        <v>0</v>
      </c>
      <c r="AR3" s="157">
        <f>COUNTIF(V6:AB6,"")</f>
        <v>7</v>
      </c>
      <c r="AS3" s="2">
        <f>COUNTIF($D$1:$AB$4,AR4)</f>
        <v>0</v>
      </c>
      <c r="AT3" s="157"/>
      <c r="AU3" s="2">
        <f>COUNTIF($D$1:$AB$4,AT4)</f>
        <v>0</v>
      </c>
      <c r="AV3" s="157"/>
      <c r="AW3" s="2">
        <f>COUNTIF($D$1:$AB$4,AV4)</f>
        <v>0</v>
      </c>
      <c r="AX3" s="157"/>
      <c r="AY3" s="2">
        <f>COUNTIF($D$1:$AB$4,AX4)</f>
        <v>0</v>
      </c>
      <c r="AZ3" s="157"/>
      <c r="BA3" s="2">
        <f t="shared" ref="BA3" si="0">COUNTIF($D$1:$AB$4,AZ4)</f>
        <v>0</v>
      </c>
      <c r="BB3" s="157"/>
      <c r="BC3" s="2">
        <f>COUNTIF($D$1:$AB$4,BB4)</f>
        <v>0</v>
      </c>
      <c r="BD3" s="157"/>
      <c r="BE3" s="2">
        <f>COUNTIF($D$1:$AB$4,BD4)</f>
        <v>0</v>
      </c>
      <c r="BF3" s="157"/>
      <c r="BG3" s="2">
        <f>COUNTIF($D$1:$AB$4,BF4)</f>
        <v>0</v>
      </c>
      <c r="BH3" s="157"/>
      <c r="BI3" s="2">
        <f>COUNTIF($D$1:$AB$4,BH4)</f>
        <v>0</v>
      </c>
      <c r="BJ3" s="157"/>
      <c r="BK3" s="2">
        <f t="shared" ref="BK3" si="1">COUNTIF($D$1:$AB$4,BJ4)</f>
        <v>0</v>
      </c>
      <c r="BL3" s="157"/>
      <c r="BM3" s="2">
        <f>COUNTIF($D$1:$AB$4,BL4)</f>
        <v>0</v>
      </c>
      <c r="BN3" s="157"/>
      <c r="BO3" s="2">
        <f>COUNTIF($D$1:$AB$4,BN4)</f>
        <v>0</v>
      </c>
      <c r="BP3" s="157"/>
      <c r="BQ3" s="2">
        <f>COUNTIF($D$1:$AB$4,BP4)</f>
        <v>0</v>
      </c>
      <c r="BR3" s="157"/>
      <c r="BS3" s="2">
        <f t="shared" ref="BS3" si="2">COUNTIF($D$1:$AB$4,BR4)</f>
        <v>0</v>
      </c>
      <c r="BT3" s="157"/>
      <c r="BU3" s="2">
        <f t="shared" ref="BU3" si="3">COUNTIF($D$1:$AB$4,BT4)</f>
        <v>0</v>
      </c>
      <c r="BV3" s="157"/>
      <c r="BW3" s="2">
        <f t="shared" ref="BW3" si="4">COUNTIF($D$1:$AB$4,BV4)</f>
        <v>0</v>
      </c>
      <c r="BX3" s="157"/>
      <c r="BY3" s="2">
        <f t="shared" ref="BY3" si="5">COUNTIF($D$1:$AB$4,BX4)</f>
        <v>0</v>
      </c>
      <c r="BZ3" s="157"/>
      <c r="CA3" s="2">
        <f t="shared" ref="CA3" si="6">COUNTIF($D$1:$AB$4,BZ4)</f>
        <v>0</v>
      </c>
      <c r="CB3" s="157"/>
      <c r="CC3" s="2">
        <f t="shared" ref="CC3" si="7">COUNTIF($D$1:$AB$4,CB4)</f>
        <v>0</v>
      </c>
      <c r="CD3" s="157"/>
      <c r="CE3" s="2">
        <f t="shared" ref="CE3" si="8">COUNTIF($D$1:$AB$4,CD4)</f>
        <v>0</v>
      </c>
      <c r="CF3" s="157"/>
      <c r="CG3" s="2">
        <f t="shared" ref="CG3" si="9">COUNTIF($D$1:$AB$4,CF4)</f>
        <v>0</v>
      </c>
      <c r="CH3" s="157"/>
      <c r="CI3" s="2">
        <f t="shared" ref="CI3" si="10">COUNTIF($D$1:$AB$4,CH4)</f>
        <v>0</v>
      </c>
      <c r="CJ3" s="157"/>
      <c r="CK3" s="157"/>
      <c r="CL3" s="157"/>
      <c r="CM3" s="157"/>
      <c r="CN3" s="157"/>
      <c r="CO3" s="157"/>
      <c r="CP3" s="157"/>
      <c r="CQ3" s="157"/>
      <c r="CR3" s="157"/>
      <c r="CS3" s="157"/>
      <c r="CT3" s="157"/>
      <c r="CU3" s="157"/>
      <c r="CV3" s="157"/>
      <c r="CW3" s="157"/>
      <c r="CX3" s="157"/>
      <c r="CY3" s="157"/>
      <c r="CZ3" s="157"/>
      <c r="DA3" s="157"/>
      <c r="DB3" s="157">
        <v>1</v>
      </c>
      <c r="DC3" s="157">
        <v>2</v>
      </c>
      <c r="DD3" s="157">
        <v>3</v>
      </c>
      <c r="DE3" s="157">
        <v>4</v>
      </c>
      <c r="DF3" s="157">
        <v>5</v>
      </c>
      <c r="DG3" s="157">
        <v>6</v>
      </c>
      <c r="DH3" s="157">
        <v>7</v>
      </c>
      <c r="DI3" s="157">
        <v>8</v>
      </c>
      <c r="DJ3" s="157">
        <v>9</v>
      </c>
      <c r="DK3" s="157">
        <v>10</v>
      </c>
      <c r="DL3" s="157">
        <v>11</v>
      </c>
      <c r="DM3" s="157">
        <v>12</v>
      </c>
      <c r="DN3" s="157">
        <v>13</v>
      </c>
      <c r="DO3" s="157">
        <v>14</v>
      </c>
      <c r="DP3" s="157">
        <v>15</v>
      </c>
      <c r="DQ3" s="157">
        <v>16</v>
      </c>
      <c r="DR3" s="157">
        <v>17</v>
      </c>
      <c r="DS3" s="157">
        <v>18</v>
      </c>
      <c r="DT3" s="157">
        <v>19</v>
      </c>
      <c r="DU3" s="157">
        <v>20</v>
      </c>
      <c r="DV3" s="157">
        <v>21</v>
      </c>
      <c r="DW3" s="157">
        <v>22</v>
      </c>
      <c r="DX3" s="157">
        <v>23</v>
      </c>
      <c r="DY3" s="157">
        <v>24</v>
      </c>
      <c r="DZ3" s="157">
        <v>25</v>
      </c>
    </row>
    <row r="4" spans="1:180" s="95" customFormat="1" ht="114" customHeight="1">
      <c r="A4" s="94"/>
      <c r="D4" s="442"/>
      <c r="E4" s="442"/>
      <c r="F4" s="442"/>
      <c r="G4" s="442"/>
      <c r="H4" s="442"/>
      <c r="I4" s="442"/>
      <c r="J4" s="442"/>
      <c r="K4" s="442"/>
      <c r="L4" s="442"/>
      <c r="M4" s="442"/>
      <c r="N4" s="442"/>
      <c r="O4" s="442"/>
      <c r="P4" s="442"/>
      <c r="Q4" s="442"/>
      <c r="R4" s="442"/>
      <c r="S4" s="442"/>
      <c r="T4" s="442"/>
      <c r="U4" s="442"/>
      <c r="V4" s="442"/>
      <c r="W4" s="442"/>
      <c r="X4" s="442"/>
      <c r="Y4" s="442"/>
      <c r="Z4" s="442"/>
      <c r="AA4" s="442"/>
      <c r="AB4" s="442"/>
      <c r="AC4" s="96"/>
      <c r="AD4" s="495" t="s">
        <v>244</v>
      </c>
      <c r="AE4" s="495"/>
      <c r="AF4" s="495"/>
      <c r="AG4" s="496" t="s">
        <v>245</v>
      </c>
      <c r="AH4" s="496"/>
      <c r="AI4" s="496"/>
      <c r="AJ4" s="96"/>
      <c r="AK4" s="96"/>
      <c r="AL4" s="494" t="str">
        <f>'احصائيات 3'!B3</f>
        <v>-</v>
      </c>
      <c r="AM4" s="494"/>
      <c r="AN4" s="547" t="str">
        <f>'احصائيات 3'!B4</f>
        <v>-</v>
      </c>
      <c r="AO4" s="547"/>
      <c r="AP4" s="548" t="str">
        <f>'احصائيات 3'!B5</f>
        <v>-</v>
      </c>
      <c r="AQ4" s="548"/>
      <c r="AR4" s="546" t="str">
        <f>'احصائيات 3'!B6</f>
        <v>-</v>
      </c>
      <c r="AS4" s="546"/>
      <c r="AT4" s="546" t="str">
        <f>'احصائيات 3'!B7</f>
        <v>-</v>
      </c>
      <c r="AU4" s="546"/>
      <c r="AV4" s="546" t="str">
        <f>'احصائيات 3'!B8</f>
        <v>-</v>
      </c>
      <c r="AW4" s="546"/>
      <c r="AX4" s="546" t="str">
        <f>'احصائيات 3'!B9</f>
        <v>-</v>
      </c>
      <c r="AY4" s="546"/>
      <c r="AZ4" s="546" t="str">
        <f>'احصائيات 3'!B10</f>
        <v>-</v>
      </c>
      <c r="BA4" s="546"/>
      <c r="BB4" s="546" t="str">
        <f>'احصائيات 3'!B11</f>
        <v>-</v>
      </c>
      <c r="BC4" s="546"/>
      <c r="BD4" s="546" t="str">
        <f>'احصائيات 3'!B12</f>
        <v>-</v>
      </c>
      <c r="BE4" s="546"/>
      <c r="BF4" s="546" t="str">
        <f>'احصائيات 3'!B13</f>
        <v>-</v>
      </c>
      <c r="BG4" s="546"/>
      <c r="BH4" s="546" t="str">
        <f>'احصائيات 3'!B14</f>
        <v>-</v>
      </c>
      <c r="BI4" s="546"/>
      <c r="BJ4" s="546" t="str">
        <f>'احصائيات 3'!B15</f>
        <v>-</v>
      </c>
      <c r="BK4" s="546"/>
      <c r="BL4" s="546" t="str">
        <f>'احصائيات 3'!B16</f>
        <v>-</v>
      </c>
      <c r="BM4" s="546"/>
      <c r="BN4" s="546" t="str">
        <f>'احصائيات 3'!B17</f>
        <v>-</v>
      </c>
      <c r="BO4" s="546"/>
      <c r="BP4" s="546" t="str">
        <f>'احصائيات 3'!B18</f>
        <v>-</v>
      </c>
      <c r="BQ4" s="546"/>
      <c r="BR4" s="546" t="str">
        <f>'احصائيات 3'!B19</f>
        <v>-</v>
      </c>
      <c r="BS4" s="546"/>
      <c r="BT4" s="546" t="str">
        <f>'احصائيات 3'!B20</f>
        <v>-</v>
      </c>
      <c r="BU4" s="546"/>
      <c r="BV4" s="546" t="str">
        <f>'احصائيات 3'!B21</f>
        <v>-</v>
      </c>
      <c r="BW4" s="546"/>
      <c r="BX4" s="546" t="str">
        <f>'احصائيات 3'!B22</f>
        <v>-</v>
      </c>
      <c r="BY4" s="546"/>
      <c r="BZ4" s="546" t="str">
        <f>'احصائيات 3'!B23</f>
        <v>-</v>
      </c>
      <c r="CA4" s="546"/>
      <c r="CB4" s="546" t="str">
        <f>'احصائيات 3'!B24</f>
        <v>-</v>
      </c>
      <c r="CC4" s="546"/>
      <c r="CD4" s="546" t="str">
        <f>'احصائيات 3'!B25</f>
        <v>-</v>
      </c>
      <c r="CE4" s="546"/>
      <c r="CF4" s="546" t="str">
        <f>'احصائيات 3'!B26</f>
        <v>-</v>
      </c>
      <c r="CG4" s="546"/>
      <c r="CH4" s="546" t="str">
        <f>'احصائيات 3'!B27</f>
        <v>-</v>
      </c>
      <c r="CI4" s="546"/>
      <c r="CJ4" s="96"/>
      <c r="CK4" s="96"/>
      <c r="CL4" s="96"/>
      <c r="CM4" s="96"/>
      <c r="CN4" s="96"/>
      <c r="CO4" s="96"/>
      <c r="CP4" s="96"/>
      <c r="CQ4" s="96"/>
      <c r="CR4" s="96"/>
      <c r="CS4" s="96"/>
      <c r="CT4" s="96"/>
      <c r="CU4" s="96"/>
      <c r="CV4" s="96"/>
      <c r="CW4" s="96"/>
      <c r="CX4" s="96"/>
      <c r="CY4" s="96"/>
      <c r="CZ4" s="96"/>
      <c r="DA4" s="96"/>
      <c r="DB4" s="163" t="str">
        <f>AL4</f>
        <v>-</v>
      </c>
      <c r="DC4" s="163" t="str">
        <f>AN4</f>
        <v>-</v>
      </c>
      <c r="DD4" s="163" t="str">
        <f>AP4</f>
        <v>-</v>
      </c>
      <c r="DE4" s="163" t="str">
        <f>AR4</f>
        <v>-</v>
      </c>
      <c r="DF4" s="163" t="str">
        <f>AT4</f>
        <v>-</v>
      </c>
      <c r="DG4" s="163" t="str">
        <f>AV4</f>
        <v>-</v>
      </c>
      <c r="DH4" s="163" t="str">
        <f>AX4</f>
        <v>-</v>
      </c>
      <c r="DI4" s="163" t="str">
        <f>AZ4</f>
        <v>-</v>
      </c>
      <c r="DJ4" s="163" t="str">
        <f>BB4</f>
        <v>-</v>
      </c>
      <c r="DK4" s="96" t="str">
        <f>BD4</f>
        <v>-</v>
      </c>
      <c r="DL4" s="96" t="str">
        <f>BF4</f>
        <v>-</v>
      </c>
      <c r="DM4" s="96" t="str">
        <f>BH4</f>
        <v>-</v>
      </c>
      <c r="DN4" s="96" t="str">
        <f>BJ4</f>
        <v>-</v>
      </c>
      <c r="DO4" s="96" t="str">
        <f>BL4</f>
        <v>-</v>
      </c>
      <c r="DP4" s="96" t="str">
        <f>BN4</f>
        <v>-</v>
      </c>
      <c r="DQ4" s="96" t="str">
        <f>BP4</f>
        <v>-</v>
      </c>
      <c r="DR4" s="96" t="str">
        <f>BR4</f>
        <v>-</v>
      </c>
      <c r="DS4" s="96" t="str">
        <f>BT4</f>
        <v>-</v>
      </c>
      <c r="DT4" s="96" t="str">
        <f>BV4</f>
        <v>-</v>
      </c>
      <c r="DU4" s="96" t="str">
        <f>BX4</f>
        <v>-</v>
      </c>
      <c r="DV4" s="96" t="str">
        <f>BZ4</f>
        <v>-</v>
      </c>
      <c r="DW4" s="96" t="str">
        <f>CB4</f>
        <v>-</v>
      </c>
      <c r="DX4" s="95" t="str">
        <f>CD4</f>
        <v>-</v>
      </c>
      <c r="DY4" s="95" t="str">
        <f>CF4</f>
        <v>-</v>
      </c>
      <c r="DZ4" s="95" t="str">
        <f>CH4</f>
        <v>-</v>
      </c>
    </row>
    <row r="5" spans="1:180" s="9" customFormat="1" ht="21.75" customHeight="1" thickBot="1">
      <c r="A5" s="9" t="s">
        <v>0</v>
      </c>
      <c r="B5" s="10" t="s">
        <v>1</v>
      </c>
      <c r="C5" s="11"/>
      <c r="D5" s="158" t="s">
        <v>2</v>
      </c>
      <c r="E5" s="159" t="s">
        <v>3</v>
      </c>
      <c r="F5" s="160" t="s">
        <v>4</v>
      </c>
      <c r="G5" s="159" t="s">
        <v>5</v>
      </c>
      <c r="H5" s="160" t="s">
        <v>6</v>
      </c>
      <c r="I5" s="161" t="s">
        <v>7</v>
      </c>
      <c r="J5" s="158" t="s">
        <v>8</v>
      </c>
      <c r="K5" s="159" t="s">
        <v>9</v>
      </c>
      <c r="L5" s="160" t="s">
        <v>10</v>
      </c>
      <c r="M5" s="159" t="s">
        <v>11</v>
      </c>
      <c r="N5" s="160" t="s">
        <v>12</v>
      </c>
      <c r="O5" s="161" t="s">
        <v>13</v>
      </c>
      <c r="P5" s="158" t="s">
        <v>14</v>
      </c>
      <c r="Q5" s="159" t="s">
        <v>15</v>
      </c>
      <c r="R5" s="160" t="s">
        <v>16</v>
      </c>
      <c r="S5" s="159" t="s">
        <v>17</v>
      </c>
      <c r="T5" s="160" t="s">
        <v>18</v>
      </c>
      <c r="U5" s="161" t="s">
        <v>19</v>
      </c>
      <c r="V5" s="158" t="s">
        <v>20</v>
      </c>
      <c r="W5" s="159" t="s">
        <v>287</v>
      </c>
      <c r="X5" s="160" t="s">
        <v>22</v>
      </c>
      <c r="Y5" s="159" t="s">
        <v>23</v>
      </c>
      <c r="Z5" s="160" t="s">
        <v>24</v>
      </c>
      <c r="AA5" s="159" t="s">
        <v>25</v>
      </c>
      <c r="AB5" s="162" t="s">
        <v>26</v>
      </c>
      <c r="AC5" s="112" t="s">
        <v>31</v>
      </c>
      <c r="AD5" s="9" t="s">
        <v>32</v>
      </c>
      <c r="AL5" s="84" t="s">
        <v>0</v>
      </c>
      <c r="AM5" s="84" t="s">
        <v>166</v>
      </c>
      <c r="AN5" s="84" t="s">
        <v>0</v>
      </c>
      <c r="AO5" s="84" t="s">
        <v>166</v>
      </c>
      <c r="AP5" s="84" t="s">
        <v>0</v>
      </c>
      <c r="AQ5" s="84" t="s">
        <v>166</v>
      </c>
      <c r="AR5" s="84" t="s">
        <v>0</v>
      </c>
      <c r="AS5" s="84" t="s">
        <v>166</v>
      </c>
      <c r="AT5" s="84" t="s">
        <v>0</v>
      </c>
      <c r="AU5" s="84" t="s">
        <v>166</v>
      </c>
      <c r="AV5" s="84" t="s">
        <v>0</v>
      </c>
      <c r="AW5" s="84" t="s">
        <v>166</v>
      </c>
      <c r="AX5" s="84" t="s">
        <v>0</v>
      </c>
      <c r="AY5" s="84" t="s">
        <v>166</v>
      </c>
      <c r="AZ5" s="84" t="s">
        <v>0</v>
      </c>
      <c r="BA5" s="84" t="s">
        <v>166</v>
      </c>
      <c r="BB5" s="84" t="s">
        <v>0</v>
      </c>
      <c r="BC5" s="84" t="s">
        <v>166</v>
      </c>
      <c r="BD5" s="84" t="s">
        <v>0</v>
      </c>
      <c r="BE5" s="84" t="s">
        <v>166</v>
      </c>
      <c r="BF5" s="84" t="s">
        <v>0</v>
      </c>
      <c r="BG5" s="84" t="s">
        <v>166</v>
      </c>
      <c r="BH5" s="84" t="s">
        <v>0</v>
      </c>
      <c r="BI5" s="84" t="s">
        <v>166</v>
      </c>
      <c r="BJ5" s="84" t="s">
        <v>0</v>
      </c>
      <c r="BK5" s="84" t="s">
        <v>166</v>
      </c>
      <c r="BL5" s="84" t="s">
        <v>0</v>
      </c>
      <c r="BM5" s="84" t="s">
        <v>166</v>
      </c>
      <c r="BN5" s="84" t="s">
        <v>0</v>
      </c>
      <c r="BO5" s="84" t="s">
        <v>166</v>
      </c>
      <c r="BP5" s="84" t="s">
        <v>0</v>
      </c>
      <c r="BQ5" s="84" t="s">
        <v>166</v>
      </c>
      <c r="BR5" s="84" t="s">
        <v>0</v>
      </c>
      <c r="BS5" s="84" t="s">
        <v>166</v>
      </c>
      <c r="BT5" s="84" t="s">
        <v>0</v>
      </c>
      <c r="BU5" s="84" t="s">
        <v>166</v>
      </c>
      <c r="BV5" s="84" t="s">
        <v>0</v>
      </c>
      <c r="BW5" s="84" t="s">
        <v>166</v>
      </c>
      <c r="BX5" s="84" t="s">
        <v>0</v>
      </c>
      <c r="BY5" s="84" t="s">
        <v>166</v>
      </c>
      <c r="BZ5" s="84" t="s">
        <v>0</v>
      </c>
      <c r="CA5" s="84" t="s">
        <v>166</v>
      </c>
      <c r="CB5" s="84" t="s">
        <v>0</v>
      </c>
      <c r="CC5" s="84" t="s">
        <v>166</v>
      </c>
      <c r="CD5" s="84" t="s">
        <v>0</v>
      </c>
      <c r="CE5" s="84" t="s">
        <v>166</v>
      </c>
      <c r="CF5" s="84" t="s">
        <v>0</v>
      </c>
      <c r="CG5" s="84" t="s">
        <v>166</v>
      </c>
      <c r="CH5" s="84" t="s">
        <v>0</v>
      </c>
      <c r="CI5" s="84" t="s">
        <v>166</v>
      </c>
      <c r="DB5" s="164" t="e">
        <f>AVERAGE(AM6:AM125)</f>
        <v>#DIV/0!</v>
      </c>
      <c r="DC5" s="164" t="e">
        <f>AVERAGE(AO6:AO125)</f>
        <v>#DIV/0!</v>
      </c>
      <c r="DD5" s="164" t="e">
        <f>AVERAGE(AQ6:AQ125)</f>
        <v>#DIV/0!</v>
      </c>
      <c r="DE5" s="164" t="e">
        <f>AVERAGE(AS6:AS125)</f>
        <v>#DIV/0!</v>
      </c>
      <c r="DF5" s="164" t="e">
        <f>AVERAGE(AU6:AU125)</f>
        <v>#DIV/0!</v>
      </c>
      <c r="DG5" s="164" t="e">
        <f>AVERAGE(AW6:AW125)</f>
        <v>#DIV/0!</v>
      </c>
      <c r="DH5" s="164" t="e">
        <f>AVERAGE(AY6:AY125)</f>
        <v>#DIV/0!</v>
      </c>
      <c r="DI5" s="164" t="e">
        <f>AVERAGE(BA6:BA125)</f>
        <v>#DIV/0!</v>
      </c>
      <c r="DJ5" s="164" t="e">
        <f>AVERAGE(BC6:BC125)</f>
        <v>#DIV/0!</v>
      </c>
      <c r="DK5" s="164" t="e">
        <f>AVERAGE(BE6:BE125)</f>
        <v>#DIV/0!</v>
      </c>
      <c r="DL5" s="164" t="e">
        <f>AVERAGE(BG6:BG125)</f>
        <v>#DIV/0!</v>
      </c>
      <c r="DM5" s="164" t="e">
        <f>AVERAGE(BI6:BI125)</f>
        <v>#DIV/0!</v>
      </c>
      <c r="DN5" s="164" t="e">
        <f>AVERAGE(BK6:BK125)</f>
        <v>#DIV/0!</v>
      </c>
      <c r="DO5" s="164" t="e">
        <f>AVERAGE(BM6:BM125)</f>
        <v>#DIV/0!</v>
      </c>
      <c r="DP5" s="164" t="e">
        <f>AVERAGE(BO6:BO125)</f>
        <v>#DIV/0!</v>
      </c>
      <c r="DQ5" s="164" t="e">
        <f>AVERAGE(BQ6:BQ125)</f>
        <v>#DIV/0!</v>
      </c>
      <c r="DR5" s="164" t="e">
        <f>AVERAGE(BS6:BS125)</f>
        <v>#DIV/0!</v>
      </c>
      <c r="DS5" s="164" t="e">
        <f>AVERAGE(BU6:BU125)</f>
        <v>#DIV/0!</v>
      </c>
      <c r="DT5" s="164" t="e">
        <f>AVERAGE(BW6:BW125)</f>
        <v>#DIV/0!</v>
      </c>
      <c r="DU5" s="164" t="e">
        <f>AVERAGE(BY6:BY125)</f>
        <v>#DIV/0!</v>
      </c>
      <c r="DV5" s="164" t="e">
        <f>AVERAGE(CA6:CA125)</f>
        <v>#DIV/0!</v>
      </c>
      <c r="DW5" s="164" t="e">
        <f>AVERAGE(CC6:CC125)</f>
        <v>#DIV/0!</v>
      </c>
      <c r="DX5" s="164" t="e">
        <f>AVERAGE(CE6:CE125)</f>
        <v>#DIV/0!</v>
      </c>
      <c r="DY5" s="164" t="e">
        <f>AVERAGE(CG6:CG125)</f>
        <v>#DIV/0!</v>
      </c>
      <c r="DZ5" s="164" t="e">
        <f>AVERAGE(CI6:CI125)</f>
        <v>#DIV/0!</v>
      </c>
    </row>
    <row r="6" spans="1:180" ht="15.75" thickBot="1">
      <c r="A6" s="6">
        <v>1</v>
      </c>
      <c r="B6" s="8"/>
      <c r="D6" s="117"/>
      <c r="E6" s="117"/>
      <c r="F6" s="117"/>
      <c r="G6" s="117"/>
      <c r="H6" s="117"/>
      <c r="I6" s="117"/>
      <c r="J6" s="117"/>
      <c r="K6" s="117"/>
      <c r="L6" s="117"/>
      <c r="M6" s="117"/>
      <c r="N6" s="173"/>
      <c r="O6" s="173"/>
      <c r="P6" s="119"/>
      <c r="Q6" s="119"/>
      <c r="R6" s="119"/>
      <c r="S6" s="119"/>
      <c r="T6" s="119"/>
      <c r="U6" s="119"/>
      <c r="V6" s="121"/>
      <c r="W6" s="121"/>
      <c r="X6" s="121"/>
      <c r="Y6" s="121"/>
      <c r="Z6" s="121"/>
      <c r="AA6" s="121"/>
      <c r="AB6" s="176"/>
      <c r="AC6" s="171" t="str">
        <f t="shared" ref="AC6:AC14" si="11">IF(B6="","",SUM(D6:AB6))</f>
        <v/>
      </c>
      <c r="AD6" s="172" t="str">
        <f t="shared" ref="AD6:AD69" si="12">IF(AC6="","",SUM(D6:AB6)/$AE$3)</f>
        <v/>
      </c>
      <c r="AL6" s="2" t="str" cm="1">
        <f t="array" ref="AL6">IF(B6="","",SUMPRODUCT(($D$1:$AB$4=$AL$4)*D6:AB6))</f>
        <v/>
      </c>
      <c r="AM6" s="15" t="str">
        <f>IFERROR(IF($AM$3=0,"",AL6/$AM$3),"")</f>
        <v/>
      </c>
      <c r="AN6" s="2" t="str" cm="1">
        <f t="array" ref="AN6">IF(B6="","",SUMPRODUCT(($D$1:$AB$4=$AN$4)*D6:AB6))</f>
        <v/>
      </c>
      <c r="AO6" s="15" t="str">
        <f>IFERROR(IF($AO$3=0,"",AN6/$AO$3),"")</f>
        <v/>
      </c>
      <c r="AP6" s="2" t="str" cm="1">
        <f t="array" ref="AP6">IF(B6="","",SUMPRODUCT(($D$1:$AB$4=$AP$4)*D6:AB6))</f>
        <v/>
      </c>
      <c r="AQ6" s="15" t="str">
        <f>IFERROR(IF($AQ$3=0,"",AP6/$AQ$3),"")</f>
        <v/>
      </c>
      <c r="AR6" s="2" t="str" cm="1">
        <f t="array" ref="AR6">IF(B6="","",SUMPRODUCT(($D$1:$AB$4=$AR$4)*D6:AB6))</f>
        <v/>
      </c>
      <c r="AS6" s="15" t="str">
        <f>IFERROR(IF($AS$3=0,"",AR6/$AS$3),"")</f>
        <v/>
      </c>
      <c r="AT6" s="2" t="str" cm="1">
        <f t="array" ref="AT6">IF(B6="","",SUMPRODUCT(($D$1:$AB$4=$AT$4)*$D6:$AB6))</f>
        <v/>
      </c>
      <c r="AU6" s="15" t="str">
        <f>IFERROR(IF($AU$3=0,"",AT6/$AU$3),"")</f>
        <v/>
      </c>
      <c r="AV6" s="2" t="str" cm="1">
        <f t="array" ref="AV6">IF(B6="","",SUMPRODUCT(($D$1:$AB$4=$AV$4)*$D6:$AB6))</f>
        <v/>
      </c>
      <c r="AW6" s="15" t="str">
        <f>IFERROR(IF($AW$3=0,"",AV6/$AW$3),"")</f>
        <v/>
      </c>
      <c r="AX6" s="2" t="str" cm="1">
        <f t="array" ref="AX6">IF(B6="","",SUMPRODUCT(($D$1:$AB$4=$AX$4)*$D6:$AB6))</f>
        <v/>
      </c>
      <c r="AY6" s="15" t="str">
        <f>IFERROR(IF($AY$3=0,"",AX6/$AY$3),"")</f>
        <v/>
      </c>
      <c r="AZ6" s="2" t="str" cm="1">
        <f t="array" ref="AZ6">IF(B6="","",SUMPRODUCT(($D$1:$AB$4=$AZ$4)*$D6:$AB6))</f>
        <v/>
      </c>
      <c r="BA6" s="15" t="str">
        <f>IFERROR(IF($BA$3=0,"",AZ6/$BA$3),"")</f>
        <v/>
      </c>
      <c r="BB6" s="2" t="str" cm="1">
        <f t="array" ref="BB6">IF(B6="","",SUMPRODUCT(($D$1:$AB$4=$BB$4)*$D6:$AB6))</f>
        <v/>
      </c>
      <c r="BC6" s="15" t="str">
        <f>IFERROR(IF($BC$3=0,"",BB6/$BC$3),"")</f>
        <v/>
      </c>
      <c r="BD6" s="2" t="str" cm="1">
        <f t="array" ref="BD6">IF(B6="","",SUMPRODUCT(($D$1:$AB$4=$BD$4)*$D6:$AB6))</f>
        <v/>
      </c>
      <c r="BE6" s="15" t="str">
        <f>IFERROR(IF($BE$3=0,"",BD6/$BE$3),"")</f>
        <v/>
      </c>
      <c r="BF6" s="2" t="str" cm="1">
        <f t="array" ref="BF6">IF(B6="","",SUMPRODUCT(($D$1:$AB$4=$BF$4)*$D6:$AB6))</f>
        <v/>
      </c>
      <c r="BG6" s="15" t="str">
        <f>IFERROR(IF($BG$3=0,"",BF6/$BG$3),"")</f>
        <v/>
      </c>
      <c r="BH6" s="2" t="str" cm="1">
        <f t="array" ref="BH6">IF(B6="","",SUMPRODUCT(($D$1:$AB$4=$BH$4)*$D6:$AB6))</f>
        <v/>
      </c>
      <c r="BI6" s="15" t="str">
        <f>IFERROR(IF($BI$3=0,"",BH6/$BI$3),"")</f>
        <v/>
      </c>
      <c r="BJ6" s="2" t="str" cm="1">
        <f t="array" ref="BJ6">IF(B6="","",SUMPRODUCT(($D$1:$AB$4=$BJ$4)*$D6:$AB6))</f>
        <v/>
      </c>
      <c r="BK6" s="15" t="str">
        <f>IFERROR(IF($BK$3=0,"",BJ6/$BK$3),"")</f>
        <v/>
      </c>
      <c r="BL6" s="2" t="str" cm="1">
        <f t="array" ref="BL6">IF(B6="","",SUMPRODUCT(($D$1:$AB$4=$BL$4)*$D6:$AB6))</f>
        <v/>
      </c>
      <c r="BM6" s="15" t="str">
        <f>IFERROR(IF($BM$3=0,"",BL6/$BM$3),"")</f>
        <v/>
      </c>
      <c r="BN6" s="2" t="str" cm="1">
        <f t="array" ref="BN6">IF(B6="","",SUMPRODUCT(($D$1:$AB$4=$BN$4)*$D6:$AB6))</f>
        <v/>
      </c>
      <c r="BO6" s="15" t="str">
        <f>IFERROR(IF($BO$3=0,"",BN6/$BO$3),"")</f>
        <v/>
      </c>
      <c r="BP6" s="2" t="str" cm="1">
        <f t="array" ref="BP6">IF(B6="","",SUMPRODUCT(($D$1:$AB$4=$BP$4)*$D6:$AB6))</f>
        <v/>
      </c>
      <c r="BQ6" s="15" t="str">
        <f>IFERROR(IF($BQ$3=0,"",BP6/$BQ$3),"")</f>
        <v/>
      </c>
      <c r="BR6" s="2" t="str" cm="1">
        <f t="array" ref="BR6">IF(B6="","",SUMPRODUCT(($D$1:$AB$4=$BR$4)*$D6:$AB6))</f>
        <v/>
      </c>
      <c r="BS6" s="15" t="str">
        <f>IFERROR(IF($BS$3=0,"",BR6/$BS$3),"")</f>
        <v/>
      </c>
      <c r="BT6" s="2" t="str" cm="1">
        <f t="array" ref="BT6">IF(B6="","",SUMPRODUCT(($D$1:$AB$4=$BT$4)*$D6:$AB6))</f>
        <v/>
      </c>
      <c r="BU6" s="15" t="str">
        <f>IFERROR(IF($BU$3=0,"",BT6/$BU$3),"")</f>
        <v/>
      </c>
      <c r="BV6" s="2" t="str" cm="1">
        <f t="array" ref="BV6">IF(B6="","",SUMPRODUCT(($D$1:$AB$4=$BV$4)*$D6:$AB6))</f>
        <v/>
      </c>
      <c r="BW6" s="15" t="str">
        <f>IFERROR(IF($BW$3=0,"",BV6/$BW$3),"")</f>
        <v/>
      </c>
      <c r="BX6" s="2" t="str" cm="1">
        <f t="array" ref="BX6">IF(B6="","",SUMPRODUCT(($D$1:$AB$4=$BX$4)*$D6:$AB6))</f>
        <v/>
      </c>
      <c r="BY6" s="15" t="str">
        <f>IFERROR(IF($BY$3=0,"",BX6/$BY$3),"")</f>
        <v/>
      </c>
      <c r="BZ6" s="2" t="str" cm="1">
        <f t="array" ref="BZ6">IF(B6="","",SUMPRODUCT(($D$1:$AB$4=$BZ$4)*$D6:$AB6))</f>
        <v/>
      </c>
      <c r="CA6" s="15" t="str">
        <f>IFERROR(IF($CA$3=0,"",BZ6/$CA$3),"")</f>
        <v/>
      </c>
      <c r="CB6" s="2" t="str" cm="1">
        <f t="array" ref="CB6">IF(B6="","",SUMPRODUCT(($D$1:$AB$4=$CB$4)*$D6:$AB6))</f>
        <v/>
      </c>
      <c r="CC6" s="15" t="str">
        <f>IFERROR(IF($CC$3=0,"",CB6/$CC$3),"")</f>
        <v/>
      </c>
      <c r="CD6" s="2" t="str" cm="1">
        <f t="array" ref="CD6">IF(B6="","",SUMPRODUCT(($D$1:$AB$4=$CD$4)*$D6:$AB6))</f>
        <v/>
      </c>
      <c r="CE6" s="15" t="str">
        <f>IFERROR(IF($CE$3=0,"",CD6/$CE$3),"")</f>
        <v/>
      </c>
      <c r="CF6" s="2" t="str" cm="1">
        <f t="array" ref="CF6">IF(B6="","",SUMPRODUCT(($D$1:$AB$4=$CF$4)*$D6:$AB6))</f>
        <v/>
      </c>
      <c r="CG6" s="15" t="str">
        <f>IFERROR(IF($CG$3=0,"",CF6/$CG$3),"")</f>
        <v/>
      </c>
      <c r="CH6" s="2" t="str" cm="1">
        <f t="array" ref="CH6">IF(B6="","",SUMPRODUCT(($D$1:$AB$4=$CH$4)*$D6:$AB6))</f>
        <v/>
      </c>
      <c r="CI6" s="15" t="str">
        <f>IFERROR(IF($CI$3=0,"",CH6/$CI$3),"")</f>
        <v/>
      </c>
    </row>
    <row r="7" spans="1:180" ht="15" customHeight="1">
      <c r="A7" s="7">
        <v>2</v>
      </c>
      <c r="B7" s="8"/>
      <c r="D7" s="97"/>
      <c r="E7" s="97"/>
      <c r="F7" s="97"/>
      <c r="G7" s="97"/>
      <c r="H7" s="97"/>
      <c r="I7" s="97"/>
      <c r="J7" s="97"/>
      <c r="K7" s="97"/>
      <c r="L7" s="97"/>
      <c r="M7" s="97"/>
      <c r="N7" s="173"/>
      <c r="O7" s="173"/>
      <c r="P7" s="119"/>
      <c r="Q7" s="119"/>
      <c r="R7" s="119"/>
      <c r="S7" s="119"/>
      <c r="T7" s="119"/>
      <c r="U7" s="119"/>
      <c r="V7" s="121"/>
      <c r="W7" s="121"/>
      <c r="X7" s="121"/>
      <c r="Y7" s="121"/>
      <c r="Z7" s="121"/>
      <c r="AA7" s="121"/>
      <c r="AB7" s="176"/>
      <c r="AC7" s="171" t="str">
        <f t="shared" si="11"/>
        <v/>
      </c>
      <c r="AD7" s="172" t="str">
        <f t="shared" si="12"/>
        <v/>
      </c>
      <c r="AF7" s="450" t="s">
        <v>250</v>
      </c>
      <c r="AG7" s="451"/>
      <c r="AH7" s="451"/>
      <c r="AI7" s="451"/>
      <c r="AJ7" s="452"/>
      <c r="AL7" s="2" t="str" cm="1">
        <f t="array" ref="AL7">IF(B7="","",SUMPRODUCT(($D$1:$AB$4=$AL$4)*D7:AB7))</f>
        <v/>
      </c>
      <c r="AM7" s="15" t="str">
        <f t="shared" ref="AM7:AM70" si="13">IFERROR(IF($AM$3=0,"",AL7/$AM$3),"")</f>
        <v/>
      </c>
      <c r="AN7" s="2" t="str" cm="1">
        <f t="array" ref="AN7">IF(B7="","",SUMPRODUCT(($D$1:$AB$4=$AN$4)*D7:AB7))</f>
        <v/>
      </c>
      <c r="AO7" s="15" t="str">
        <f t="shared" ref="AO7:AO70" si="14">IFERROR(IF($AO$3=0,"",AN7/$AO$3),"")</f>
        <v/>
      </c>
      <c r="AP7" s="2" t="str" cm="1">
        <f t="array" ref="AP7">IF(B7="","",SUMPRODUCT(($D$1:$AB$4=$AP$4)*D7:AB7))</f>
        <v/>
      </c>
      <c r="AQ7" s="15" t="str">
        <f t="shared" ref="AQ7:AQ70" si="15">IFERROR(IF($AQ$3=0,"",AP7/$AQ$3),"")</f>
        <v/>
      </c>
      <c r="AR7" s="2" t="str" cm="1">
        <f t="array" ref="AR7">IF(B7="","",SUMPRODUCT(($D$1:$AB$4=$AR$4)*D7:AB7))</f>
        <v/>
      </c>
      <c r="AS7" s="15" t="str">
        <f t="shared" ref="AS7:AS70" si="16">IFERROR(IF($AS$3=0,"",AR7/$AS$3),"")</f>
        <v/>
      </c>
      <c r="AT7" s="2" t="str" cm="1">
        <f t="array" ref="AT7">IF(B7="","",SUMPRODUCT(($D$1:$AB$4=$AT$4)*$D7:$AB7))</f>
        <v/>
      </c>
      <c r="AU7" s="15" t="str">
        <f t="shared" ref="AU7:AU70" si="17">IFERROR(IF($AU$3=0,"",AT7/$AU$3),"")</f>
        <v/>
      </c>
      <c r="AV7" s="2" t="str" cm="1">
        <f t="array" ref="AV7">IF(B7="","",SUMPRODUCT(($D$1:$AB$4=$AV$4)*$D7:$AB7))</f>
        <v/>
      </c>
      <c r="AW7" s="15" t="str">
        <f t="shared" ref="AW7:AW70" si="18">IFERROR(IF($AW$3=0,"",AV7/$AW$3),"")</f>
        <v/>
      </c>
      <c r="AX7" s="2" t="str" cm="1">
        <f t="array" ref="AX7">IF(B7="","",SUMPRODUCT(($D$1:$AB$4=$AX$4)*$D7:$AB7))</f>
        <v/>
      </c>
      <c r="AY7" s="15" t="str">
        <f t="shared" ref="AY7:AY70" si="19">IFERROR(IF($AY$3=0,"",AX7/$AY$3),"")</f>
        <v/>
      </c>
      <c r="AZ7" s="2" t="str" cm="1">
        <f t="array" ref="AZ7">IF(B7="","",SUMPRODUCT(($D$1:$AB$4=$AZ$4)*$D7:$AB7))</f>
        <v/>
      </c>
      <c r="BA7" s="15" t="str">
        <f t="shared" ref="BA7:BA70" si="20">IFERROR(IF($BA$3=0,"",AZ7/$BA$3),"")</f>
        <v/>
      </c>
      <c r="BB7" s="2" t="str" cm="1">
        <f t="array" ref="BB7">IF(B7="","",SUMPRODUCT(($D$1:$AB$4=$BB$4)*$D7:$AB7))</f>
        <v/>
      </c>
      <c r="BC7" s="15" t="str">
        <f t="shared" ref="BC7:BC70" si="21">IFERROR(IF($BC$3=0,"",BB7/$BC$3),"")</f>
        <v/>
      </c>
      <c r="BD7" s="2" t="str" cm="1">
        <f t="array" ref="BD7">IF(B7="","",SUMPRODUCT(($D$1:$AB$4=$BD$4)*$D7:$AB7))</f>
        <v/>
      </c>
      <c r="BE7" s="15" t="str">
        <f t="shared" ref="BE7:BE70" si="22">IFERROR(IF($BE$3=0,"",BD7/$BE$3),"")</f>
        <v/>
      </c>
      <c r="BF7" s="2" t="str" cm="1">
        <f t="array" ref="BF7">IF(B7="","",SUMPRODUCT(($D$1:$AB$4=$BF$4)*$D7:$AB7))</f>
        <v/>
      </c>
      <c r="BG7" s="15" t="str">
        <f t="shared" ref="BG7:BG70" si="23">IFERROR(IF($BG$3=0,"",BF7/$BG$3),"")</f>
        <v/>
      </c>
      <c r="BH7" s="2" t="str" cm="1">
        <f t="array" ref="BH7">IF(B7="","",SUMPRODUCT(($D$1:$AB$4=$BH$4)*$D7:$AB7))</f>
        <v/>
      </c>
      <c r="BI7" s="15" t="str">
        <f t="shared" ref="BI7:BI70" si="24">IFERROR(IF($BI$3=0,"",BH7/$BI$3),"")</f>
        <v/>
      </c>
      <c r="BJ7" s="2" t="str" cm="1">
        <f t="array" ref="BJ7">IF(B7="","",SUMPRODUCT(($D$1:$AB$4=$BJ$4)*$D7:$AB7))</f>
        <v/>
      </c>
      <c r="BK7" s="15" t="str">
        <f t="shared" ref="BK7:BK70" si="25">IFERROR(IF($BK$3=0,"",BJ7/$BK$3),"")</f>
        <v/>
      </c>
      <c r="BL7" s="2" t="str" cm="1">
        <f t="array" ref="BL7">IF(B7="","",SUMPRODUCT(($D$1:$AB$4=$BL$4)*$D7:$AB7))</f>
        <v/>
      </c>
      <c r="BM7" s="15" t="str">
        <f t="shared" ref="BM7:BM70" si="26">IFERROR(IF($BM$3=0,"",BL7/$BM$3),"")</f>
        <v/>
      </c>
      <c r="BN7" s="2" t="str" cm="1">
        <f t="array" ref="BN7">IF(B7="","",SUMPRODUCT(($D$1:$AB$4=$BN$4)*$D7:$AB7))</f>
        <v/>
      </c>
      <c r="BO7" s="15" t="str">
        <f t="shared" ref="BO7:BO70" si="27">IFERROR(IF($BO$3=0,"",BN7/$BO$3),"")</f>
        <v/>
      </c>
      <c r="BP7" s="2" t="str" cm="1">
        <f t="array" ref="BP7">IF(B7="","",SUMPRODUCT(($D$1:$AB$4=$BP$4)*$D7:$AB7))</f>
        <v/>
      </c>
      <c r="BQ7" s="15" t="str">
        <f t="shared" ref="BQ7:BQ70" si="28">IFERROR(IF($BQ$3=0,"",BP7/$BQ$3),"")</f>
        <v/>
      </c>
      <c r="BR7" s="2" t="str" cm="1">
        <f t="array" ref="BR7">IF(B7="","",SUMPRODUCT(($D$1:$AB$4=$BR$4)*$D7:$AB7))</f>
        <v/>
      </c>
      <c r="BS7" s="15" t="str">
        <f t="shared" ref="BS7:BS70" si="29">IFERROR(IF($BS$3=0,"",BR7/$BS$3),"")</f>
        <v/>
      </c>
      <c r="BT7" s="2" t="str" cm="1">
        <f t="array" ref="BT7">IF(B7="","",SUMPRODUCT(($D$1:$AB$4=$BT$4)*$D7:$AB7))</f>
        <v/>
      </c>
      <c r="BU7" s="15" t="str">
        <f t="shared" ref="BU7:BU70" si="30">IFERROR(IF($BU$3=0,"",BT7/$BU$3),"")</f>
        <v/>
      </c>
      <c r="BV7" s="2" t="str" cm="1">
        <f t="array" ref="BV7">IF(B7="","",SUMPRODUCT(($D$1:$AB$4=$BV$4)*$D7:$AB7))</f>
        <v/>
      </c>
      <c r="BW7" s="15" t="str">
        <f t="shared" ref="BW7:BW70" si="31">IFERROR(IF($BW$3=0,"",BV7/$BW$3),"")</f>
        <v/>
      </c>
      <c r="BX7" s="2" t="str" cm="1">
        <f t="array" ref="BX7">IF(B7="","",SUMPRODUCT(($D$1:$AB$4=$BX$4)*$D7:$AB7))</f>
        <v/>
      </c>
      <c r="BY7" s="15" t="str">
        <f t="shared" ref="BY7:BY70" si="32">IFERROR(IF($BY$3=0,"",BX7/$BY$3),"")</f>
        <v/>
      </c>
      <c r="BZ7" s="2" t="str" cm="1">
        <f t="array" ref="BZ7">IF(B7="","",SUMPRODUCT(($D$1:$AB$4=$BZ$4)*$D7:$AB7))</f>
        <v/>
      </c>
      <c r="CA7" s="15" t="str">
        <f t="shared" ref="CA7:CA70" si="33">IFERROR(IF($CA$3=0,"",BZ7/$CA$3),"")</f>
        <v/>
      </c>
      <c r="CB7" s="2" t="str" cm="1">
        <f t="array" ref="CB7">IF(B7="","",SUMPRODUCT(($D$1:$AB$4=$CB$4)*$D7:$AB7))</f>
        <v/>
      </c>
      <c r="CC7" s="15" t="str">
        <f t="shared" ref="CC7:CC70" si="34">IFERROR(IF($CC$3=0,"",CB7/$CC$3),"")</f>
        <v/>
      </c>
      <c r="CD7" s="2" t="str" cm="1">
        <f t="array" ref="CD7">IF(B7="","",SUMPRODUCT(($D$1:$AB$4=$CD$4)*$D7:$AB7))</f>
        <v/>
      </c>
      <c r="CE7" s="15" t="str">
        <f t="shared" ref="CE7:CE70" si="35">IFERROR(IF($CE$3=0,"",CD7/$CE$3),"")</f>
        <v/>
      </c>
      <c r="CF7" s="2" t="str" cm="1">
        <f t="array" ref="CF7">IF(B7="","",SUMPRODUCT(($D$1:$AB$4=$CF$4)*$D7:$AB7))</f>
        <v/>
      </c>
      <c r="CG7" s="15" t="str">
        <f t="shared" ref="CG7:CG70" si="36">IFERROR(IF($CG$3=0,"",CF7/$CG$3),"")</f>
        <v/>
      </c>
      <c r="CH7" s="2" t="str" cm="1">
        <f t="array" ref="CH7">IF(B7="","",SUMPRODUCT(($D$1:$AB$4=$CH$4)*$D7:$AB7))</f>
        <v/>
      </c>
      <c r="CI7" s="15" t="str">
        <f t="shared" ref="CI7:CI70" si="37">IFERROR(IF($CI$3=0,"",CH7/$CI$3),"")</f>
        <v/>
      </c>
    </row>
    <row r="8" spans="1:180">
      <c r="A8" s="6">
        <v>3</v>
      </c>
      <c r="B8" s="8"/>
      <c r="D8" s="97"/>
      <c r="E8" s="97"/>
      <c r="F8" s="97"/>
      <c r="G8" s="97"/>
      <c r="H8" s="117"/>
      <c r="I8" s="97"/>
      <c r="J8" s="97"/>
      <c r="K8" s="97"/>
      <c r="L8" s="97"/>
      <c r="M8" s="97"/>
      <c r="N8" s="174"/>
      <c r="O8" s="174"/>
      <c r="P8" s="107"/>
      <c r="Q8" s="107"/>
      <c r="R8" s="107"/>
      <c r="S8" s="107"/>
      <c r="T8" s="107"/>
      <c r="U8" s="107"/>
      <c r="V8" s="113"/>
      <c r="W8" s="113"/>
      <c r="X8" s="113"/>
      <c r="Y8" s="113"/>
      <c r="Z8" s="113"/>
      <c r="AA8" s="113"/>
      <c r="AB8" s="177"/>
      <c r="AC8" s="171" t="str">
        <f t="shared" si="11"/>
        <v/>
      </c>
      <c r="AD8" s="172" t="str">
        <f t="shared" si="12"/>
        <v/>
      </c>
      <c r="AF8" s="453"/>
      <c r="AG8" s="454"/>
      <c r="AH8" s="454"/>
      <c r="AI8" s="454"/>
      <c r="AJ8" s="455"/>
      <c r="AL8" s="2" t="str" cm="1">
        <f t="array" ref="AL8">IF(B8="","",SUMPRODUCT(($D$1:$AB$4=$AL$4)*D8:AB8))</f>
        <v/>
      </c>
      <c r="AM8" s="15" t="str">
        <f t="shared" si="13"/>
        <v/>
      </c>
      <c r="AN8" s="2" t="str" cm="1">
        <f t="array" ref="AN8">IF(B8="","",SUMPRODUCT(($D$1:$AB$4=$AN$4)*D8:AB8))</f>
        <v/>
      </c>
      <c r="AO8" s="15" t="str">
        <f t="shared" si="14"/>
        <v/>
      </c>
      <c r="AP8" s="2" t="str" cm="1">
        <f t="array" ref="AP8">IF(B8="","",SUMPRODUCT(($D$1:$AB$4=$AP$4)*D8:AB8))</f>
        <v/>
      </c>
      <c r="AQ8" s="15" t="str">
        <f t="shared" si="15"/>
        <v/>
      </c>
      <c r="AR8" s="2" t="str" cm="1">
        <f t="array" ref="AR8">IF(B8="","",SUMPRODUCT(($D$1:$AB$4=$AR$4)*D8:AB8))</f>
        <v/>
      </c>
      <c r="AS8" s="15" t="str">
        <f t="shared" si="16"/>
        <v/>
      </c>
      <c r="AT8" s="2" t="str" cm="1">
        <f t="array" ref="AT8">IF(B8="","",SUMPRODUCT(($D$1:$AB$4=$AT$4)*$D8:$AB8))</f>
        <v/>
      </c>
      <c r="AU8" s="15" t="str">
        <f t="shared" si="17"/>
        <v/>
      </c>
      <c r="AV8" s="2" t="str" cm="1">
        <f t="array" ref="AV8">IF(B8="","",SUMPRODUCT(($D$1:$AB$4=$AV$4)*$D8:$AB8))</f>
        <v/>
      </c>
      <c r="AW8" s="15" t="str">
        <f t="shared" si="18"/>
        <v/>
      </c>
      <c r="AX8" s="2" t="str" cm="1">
        <f t="array" ref="AX8">IF(B8="","",SUMPRODUCT(($D$1:$AB$4=$AX$4)*$D8:$AB8))</f>
        <v/>
      </c>
      <c r="AY8" s="15" t="str">
        <f t="shared" si="19"/>
        <v/>
      </c>
      <c r="AZ8" s="2" t="str" cm="1">
        <f t="array" ref="AZ8">IF(B8="","",SUMPRODUCT(($D$1:$AB$4=$AZ$4)*$D8:$AB8))</f>
        <v/>
      </c>
      <c r="BA8" s="15" t="str">
        <f t="shared" si="20"/>
        <v/>
      </c>
      <c r="BB8" s="2" t="str" cm="1">
        <f t="array" ref="BB8">IF(B8="","",SUMPRODUCT(($D$1:$AB$4=$BB$4)*$D8:$AB8))</f>
        <v/>
      </c>
      <c r="BC8" s="15" t="str">
        <f t="shared" si="21"/>
        <v/>
      </c>
      <c r="BD8" s="2" t="str" cm="1">
        <f t="array" ref="BD8">IF(B8="","",SUMPRODUCT(($D$1:$AB$4=$BD$4)*$D8:$AB8))</f>
        <v/>
      </c>
      <c r="BE8" s="15" t="str">
        <f t="shared" si="22"/>
        <v/>
      </c>
      <c r="BF8" s="2" t="str" cm="1">
        <f t="array" ref="BF8">IF(B8="","",SUMPRODUCT(($D$1:$AB$4=$BF$4)*$D8:$AB8))</f>
        <v/>
      </c>
      <c r="BG8" s="15" t="str">
        <f t="shared" si="23"/>
        <v/>
      </c>
      <c r="BH8" s="2" t="str" cm="1">
        <f t="array" ref="BH8">IF(B8="","",SUMPRODUCT(($D$1:$AB$4=$BH$4)*$D8:$AB8))</f>
        <v/>
      </c>
      <c r="BI8" s="15" t="str">
        <f t="shared" si="24"/>
        <v/>
      </c>
      <c r="BJ8" s="2" t="str" cm="1">
        <f t="array" ref="BJ8">IF(B8="","",SUMPRODUCT(($D$1:$AB$4=$BJ$4)*$D8:$AB8))</f>
        <v/>
      </c>
      <c r="BK8" s="15" t="str">
        <f t="shared" si="25"/>
        <v/>
      </c>
      <c r="BL8" s="2" t="str" cm="1">
        <f t="array" ref="BL8">IF(B8="","",SUMPRODUCT(($D$1:$AB$4=$BL$4)*$D8:$AB8))</f>
        <v/>
      </c>
      <c r="BM8" s="15" t="str">
        <f t="shared" si="26"/>
        <v/>
      </c>
      <c r="BN8" s="2" t="str" cm="1">
        <f t="array" ref="BN8">IF(B8="","",SUMPRODUCT(($D$1:$AB$4=$BN$4)*$D8:$AB8))</f>
        <v/>
      </c>
      <c r="BO8" s="15" t="str">
        <f t="shared" si="27"/>
        <v/>
      </c>
      <c r="BP8" s="2" t="str" cm="1">
        <f t="array" ref="BP8">IF(B8="","",SUMPRODUCT(($D$1:$AB$4=$BP$4)*$D8:$AB8))</f>
        <v/>
      </c>
      <c r="BQ8" s="15" t="str">
        <f t="shared" si="28"/>
        <v/>
      </c>
      <c r="BR8" s="2" t="str" cm="1">
        <f t="array" ref="BR8">IF(B8="","",SUMPRODUCT(($D$1:$AB$4=$BR$4)*$D8:$AB8))</f>
        <v/>
      </c>
      <c r="BS8" s="15" t="str">
        <f t="shared" si="29"/>
        <v/>
      </c>
      <c r="BT8" s="2" t="str" cm="1">
        <f t="array" ref="BT8">IF(B8="","",SUMPRODUCT(($D$1:$AB$4=$BT$4)*$D8:$AB8))</f>
        <v/>
      </c>
      <c r="BU8" s="15" t="str">
        <f t="shared" si="30"/>
        <v/>
      </c>
      <c r="BV8" s="2" t="str" cm="1">
        <f t="array" ref="BV8">IF(B8="","",SUMPRODUCT(($D$1:$AB$4=$BV$4)*$D8:$AB8))</f>
        <v/>
      </c>
      <c r="BW8" s="15" t="str">
        <f t="shared" si="31"/>
        <v/>
      </c>
      <c r="BX8" s="2" t="str" cm="1">
        <f t="array" ref="BX8">IF(B8="","",SUMPRODUCT(($D$1:$AB$4=$BX$4)*$D8:$AB8))</f>
        <v/>
      </c>
      <c r="BY8" s="15" t="str">
        <f t="shared" si="32"/>
        <v/>
      </c>
      <c r="BZ8" s="2" t="str" cm="1">
        <f t="array" ref="BZ8">IF(B8="","",SUMPRODUCT(($D$1:$AB$4=$BZ$4)*$D8:$AB8))</f>
        <v/>
      </c>
      <c r="CA8" s="15" t="str">
        <f t="shared" si="33"/>
        <v/>
      </c>
      <c r="CB8" s="2" t="str" cm="1">
        <f t="array" ref="CB8">IF(B8="","",SUMPRODUCT(($D$1:$AB$4=$CB$4)*$D8:$AB8))</f>
        <v/>
      </c>
      <c r="CC8" s="15" t="str">
        <f t="shared" si="34"/>
        <v/>
      </c>
      <c r="CD8" s="2" t="str" cm="1">
        <f t="array" ref="CD8">IF(B8="","",SUMPRODUCT(($D$1:$AB$4=$CD$4)*$D8:$AB8))</f>
        <v/>
      </c>
      <c r="CE8" s="15" t="str">
        <f t="shared" si="35"/>
        <v/>
      </c>
      <c r="CF8" s="2" t="str" cm="1">
        <f t="array" ref="CF8">IF(B8="","",SUMPRODUCT(($D$1:$AB$4=$CF$4)*$D8:$AB8))</f>
        <v/>
      </c>
      <c r="CG8" s="15" t="str">
        <f t="shared" si="36"/>
        <v/>
      </c>
      <c r="CH8" s="2" t="str" cm="1">
        <f t="array" ref="CH8">IF(B8="","",SUMPRODUCT(($D$1:$AB$4=$CH$4)*$D8:$AB8))</f>
        <v/>
      </c>
      <c r="CI8" s="15" t="str">
        <f t="shared" si="37"/>
        <v/>
      </c>
    </row>
    <row r="9" spans="1:180">
      <c r="A9" s="7">
        <v>4</v>
      </c>
      <c r="B9" s="8"/>
      <c r="D9" s="97"/>
      <c r="E9" s="97"/>
      <c r="F9" s="97"/>
      <c r="G9" s="97"/>
      <c r="H9" s="117"/>
      <c r="I9" s="97"/>
      <c r="J9" s="97"/>
      <c r="K9" s="97"/>
      <c r="L9" s="97"/>
      <c r="M9" s="97"/>
      <c r="N9" s="175"/>
      <c r="O9" s="129"/>
      <c r="P9" s="107"/>
      <c r="Q9" s="120"/>
      <c r="R9" s="88"/>
      <c r="S9" s="88"/>
      <c r="T9" s="88"/>
      <c r="U9" s="108"/>
      <c r="V9" s="113"/>
      <c r="W9" s="114"/>
      <c r="X9" s="89"/>
      <c r="Y9" s="89"/>
      <c r="Z9" s="89"/>
      <c r="AA9" s="89"/>
      <c r="AB9" s="169"/>
      <c r="AC9" s="171" t="str">
        <f t="shared" si="11"/>
        <v/>
      </c>
      <c r="AD9" s="172" t="str">
        <f t="shared" si="12"/>
        <v/>
      </c>
      <c r="AF9" s="453"/>
      <c r="AG9" s="454"/>
      <c r="AH9" s="454"/>
      <c r="AI9" s="454"/>
      <c r="AJ9" s="455"/>
      <c r="AL9" s="2" t="str" cm="1">
        <f t="array" ref="AL9">IF(B9="","",SUMPRODUCT(($D$1:$AB$4=$AL$4)*D9:AB9))</f>
        <v/>
      </c>
      <c r="AM9" s="15" t="str">
        <f t="shared" si="13"/>
        <v/>
      </c>
      <c r="AN9" s="2" t="str" cm="1">
        <f t="array" ref="AN9">IF(B9="","",SUMPRODUCT(($D$1:$AB$4=$AN$4)*D9:AB9))</f>
        <v/>
      </c>
      <c r="AO9" s="15" t="str">
        <f t="shared" si="14"/>
        <v/>
      </c>
      <c r="AP9" s="2" t="str" cm="1">
        <f t="array" ref="AP9">IF(B9="","",SUMPRODUCT(($D$1:$AB$4=$AP$4)*D9:AB9))</f>
        <v/>
      </c>
      <c r="AQ9" s="15" t="str">
        <f t="shared" si="15"/>
        <v/>
      </c>
      <c r="AR9" s="2" t="str" cm="1">
        <f t="array" ref="AR9">IF(B9="","",SUMPRODUCT(($D$1:$AB$4=$AR$4)*D9:AB9))</f>
        <v/>
      </c>
      <c r="AS9" s="15" t="str">
        <f t="shared" si="16"/>
        <v/>
      </c>
      <c r="AT9" s="2" t="str" cm="1">
        <f t="array" ref="AT9">IF(B9="","",SUMPRODUCT(($D$1:$AB$4=$AT$4)*$D9:$AB9))</f>
        <v/>
      </c>
      <c r="AU9" s="15" t="str">
        <f t="shared" si="17"/>
        <v/>
      </c>
      <c r="AV9" s="2" t="str" cm="1">
        <f t="array" ref="AV9">IF(B9="","",SUMPRODUCT(($D$1:$AB$4=$AV$4)*$D9:$AB9))</f>
        <v/>
      </c>
      <c r="AW9" s="15" t="str">
        <f t="shared" si="18"/>
        <v/>
      </c>
      <c r="AX9" s="2" t="str" cm="1">
        <f t="array" ref="AX9">IF(B9="","",SUMPRODUCT(($D$1:$AB$4=$AX$4)*$D9:$AB9))</f>
        <v/>
      </c>
      <c r="AY9" s="15" t="str">
        <f t="shared" si="19"/>
        <v/>
      </c>
      <c r="AZ9" s="2" t="str" cm="1">
        <f t="array" ref="AZ9">IF(B9="","",SUMPRODUCT(($D$1:$AB$4=$AZ$4)*$D9:$AB9))</f>
        <v/>
      </c>
      <c r="BA9" s="15" t="str">
        <f t="shared" si="20"/>
        <v/>
      </c>
      <c r="BB9" s="2" t="str" cm="1">
        <f t="array" ref="BB9">IF(B9="","",SUMPRODUCT(($D$1:$AB$4=$BB$4)*$D9:$AB9))</f>
        <v/>
      </c>
      <c r="BC9" s="15" t="str">
        <f t="shared" si="21"/>
        <v/>
      </c>
      <c r="BD9" s="2" t="str" cm="1">
        <f t="array" ref="BD9">IF(B9="","",SUMPRODUCT(($D$1:$AB$4=$BD$4)*$D9:$AB9))</f>
        <v/>
      </c>
      <c r="BE9" s="15" t="str">
        <f t="shared" si="22"/>
        <v/>
      </c>
      <c r="BF9" s="2" t="str" cm="1">
        <f t="array" ref="BF9">IF(B9="","",SUMPRODUCT(($D$1:$AB$4=$BF$4)*$D9:$AB9))</f>
        <v/>
      </c>
      <c r="BG9" s="15" t="str">
        <f t="shared" si="23"/>
        <v/>
      </c>
      <c r="BH9" s="2" t="str" cm="1">
        <f t="array" ref="BH9">IF(B9="","",SUMPRODUCT(($D$1:$AB$4=$BH$4)*$D9:$AB9))</f>
        <v/>
      </c>
      <c r="BI9" s="15" t="str">
        <f t="shared" si="24"/>
        <v/>
      </c>
      <c r="BJ9" s="2" t="str" cm="1">
        <f t="array" ref="BJ9">IF(B9="","",SUMPRODUCT(($D$1:$AB$4=$BJ$4)*$D9:$AB9))</f>
        <v/>
      </c>
      <c r="BK9" s="15" t="str">
        <f t="shared" si="25"/>
        <v/>
      </c>
      <c r="BL9" s="2" t="str" cm="1">
        <f t="array" ref="BL9">IF(B9="","",SUMPRODUCT(($D$1:$AB$4=$BL$4)*$D9:$AB9))</f>
        <v/>
      </c>
      <c r="BM9" s="15" t="str">
        <f t="shared" si="26"/>
        <v/>
      </c>
      <c r="BN9" s="2" t="str" cm="1">
        <f t="array" ref="BN9">IF(B9="","",SUMPRODUCT(($D$1:$AB$4=$BN$4)*$D9:$AB9))</f>
        <v/>
      </c>
      <c r="BO9" s="15" t="str">
        <f t="shared" si="27"/>
        <v/>
      </c>
      <c r="BP9" s="2" t="str" cm="1">
        <f t="array" ref="BP9">IF(B9="","",SUMPRODUCT(($D$1:$AB$4=$BP$4)*$D9:$AB9))</f>
        <v/>
      </c>
      <c r="BQ9" s="15" t="str">
        <f t="shared" si="28"/>
        <v/>
      </c>
      <c r="BR9" s="2" t="str" cm="1">
        <f t="array" ref="BR9">IF(B9="","",SUMPRODUCT(($D$1:$AB$4=$BR$4)*$D9:$AB9))</f>
        <v/>
      </c>
      <c r="BS9" s="15" t="str">
        <f t="shared" si="29"/>
        <v/>
      </c>
      <c r="BT9" s="2" t="str" cm="1">
        <f t="array" ref="BT9">IF(B9="","",SUMPRODUCT(($D$1:$AB$4=$BT$4)*$D9:$AB9))</f>
        <v/>
      </c>
      <c r="BU9" s="15" t="str">
        <f t="shared" si="30"/>
        <v/>
      </c>
      <c r="BV9" s="2" t="str" cm="1">
        <f t="array" ref="BV9">IF(B9="","",SUMPRODUCT(($D$1:$AB$4=$BV$4)*$D9:$AB9))</f>
        <v/>
      </c>
      <c r="BW9" s="15" t="str">
        <f t="shared" si="31"/>
        <v/>
      </c>
      <c r="BX9" s="2" t="str" cm="1">
        <f t="array" ref="BX9">IF(B9="","",SUMPRODUCT(($D$1:$AB$4=$BX$4)*$D9:$AB9))</f>
        <v/>
      </c>
      <c r="BY9" s="15" t="str">
        <f t="shared" si="32"/>
        <v/>
      </c>
      <c r="BZ9" s="2" t="str" cm="1">
        <f t="array" ref="BZ9">IF(B9="","",SUMPRODUCT(($D$1:$AB$4=$BZ$4)*$D9:$AB9))</f>
        <v/>
      </c>
      <c r="CA9" s="15" t="str">
        <f t="shared" si="33"/>
        <v/>
      </c>
      <c r="CB9" s="2" t="str" cm="1">
        <f t="array" ref="CB9">IF(B9="","",SUMPRODUCT(($D$1:$AB$4=$CB$4)*$D9:$AB9))</f>
        <v/>
      </c>
      <c r="CC9" s="15" t="str">
        <f t="shared" si="34"/>
        <v/>
      </c>
      <c r="CD9" s="2" t="str" cm="1">
        <f t="array" ref="CD9">IF(B9="","",SUMPRODUCT(($D$1:$AB$4=$CD$4)*$D9:$AB9))</f>
        <v/>
      </c>
      <c r="CE9" s="15" t="str">
        <f t="shared" si="35"/>
        <v/>
      </c>
      <c r="CF9" s="2" t="str" cm="1">
        <f t="array" ref="CF9">IF(B9="","",SUMPRODUCT(($D$1:$AB$4=$CF$4)*$D9:$AB9))</f>
        <v/>
      </c>
      <c r="CG9" s="15" t="str">
        <f t="shared" si="36"/>
        <v/>
      </c>
      <c r="CH9" s="2" t="str" cm="1">
        <f t="array" ref="CH9">IF(B9="","",SUMPRODUCT(($D$1:$AB$4=$CH$4)*$D9:$AB9))</f>
        <v/>
      </c>
      <c r="CI9" s="15" t="str">
        <f t="shared" si="37"/>
        <v/>
      </c>
    </row>
    <row r="10" spans="1:180" ht="15.75" thickBot="1">
      <c r="A10" s="6">
        <v>5</v>
      </c>
      <c r="B10" s="8"/>
      <c r="D10" s="97"/>
      <c r="E10" s="97"/>
      <c r="F10" s="97"/>
      <c r="G10" s="97"/>
      <c r="H10" s="86"/>
      <c r="I10" s="98"/>
      <c r="J10" s="174"/>
      <c r="K10" s="128"/>
      <c r="L10" s="175"/>
      <c r="M10" s="175"/>
      <c r="N10" s="175"/>
      <c r="O10" s="129"/>
      <c r="P10" s="107"/>
      <c r="Q10" s="120"/>
      <c r="R10" s="88"/>
      <c r="S10" s="88"/>
      <c r="T10" s="88"/>
      <c r="U10" s="108"/>
      <c r="V10" s="113"/>
      <c r="W10" s="114"/>
      <c r="X10" s="89"/>
      <c r="Y10" s="89"/>
      <c r="Z10" s="89"/>
      <c r="AA10" s="89"/>
      <c r="AB10" s="169"/>
      <c r="AC10" s="171" t="str">
        <f t="shared" si="11"/>
        <v/>
      </c>
      <c r="AD10" s="172" t="str">
        <f t="shared" si="12"/>
        <v/>
      </c>
      <c r="AF10" s="456"/>
      <c r="AG10" s="457"/>
      <c r="AH10" s="457"/>
      <c r="AI10" s="457"/>
      <c r="AJ10" s="458"/>
      <c r="AL10" s="2" t="str" cm="1">
        <f t="array" ref="AL10">IF(B10="","",SUMPRODUCT(($D$1:$AB$4=$AL$4)*D10:AB10))</f>
        <v/>
      </c>
      <c r="AM10" s="15" t="str">
        <f t="shared" si="13"/>
        <v/>
      </c>
      <c r="AN10" s="2" t="str" cm="1">
        <f t="array" ref="AN10">IF(B10="","",SUMPRODUCT(($D$1:$AB$4=$AN$4)*D10:AB10))</f>
        <v/>
      </c>
      <c r="AO10" s="15" t="str">
        <f t="shared" si="14"/>
        <v/>
      </c>
      <c r="AP10" s="2" t="str" cm="1">
        <f t="array" ref="AP10">IF(B10="","",SUMPRODUCT(($D$1:$AB$4=$AP$4)*D10:AB10))</f>
        <v/>
      </c>
      <c r="AQ10" s="15" t="str">
        <f t="shared" si="15"/>
        <v/>
      </c>
      <c r="AR10" s="2" t="str" cm="1">
        <f t="array" ref="AR10">IF(B10="","",SUMPRODUCT(($D$1:$AB$4=$AR$4)*D10:AB10))</f>
        <v/>
      </c>
      <c r="AS10" s="15" t="str">
        <f t="shared" si="16"/>
        <v/>
      </c>
      <c r="AT10" s="2" t="str" cm="1">
        <f t="array" ref="AT10">IF(B10="","",SUMPRODUCT(($D$1:$AB$4=$AT$4)*$D10:$AB10))</f>
        <v/>
      </c>
      <c r="AU10" s="15" t="str">
        <f t="shared" si="17"/>
        <v/>
      </c>
      <c r="AV10" s="2" t="str" cm="1">
        <f t="array" ref="AV10">IF(B10="","",SUMPRODUCT(($D$1:$AB$4=$AV$4)*$D10:$AB10))</f>
        <v/>
      </c>
      <c r="AW10" s="15" t="str">
        <f t="shared" si="18"/>
        <v/>
      </c>
      <c r="AX10" s="2" t="str" cm="1">
        <f t="array" ref="AX10">IF(B10="","",SUMPRODUCT(($D$1:$AB$4=$AX$4)*$D10:$AB10))</f>
        <v/>
      </c>
      <c r="AY10" s="15" t="str">
        <f t="shared" si="19"/>
        <v/>
      </c>
      <c r="AZ10" s="2" t="str" cm="1">
        <f t="array" ref="AZ10">IF(B10="","",SUMPRODUCT(($D$1:$AB$4=$AZ$4)*$D10:$AB10))</f>
        <v/>
      </c>
      <c r="BA10" s="15" t="str">
        <f t="shared" si="20"/>
        <v/>
      </c>
      <c r="BB10" s="2" t="str" cm="1">
        <f t="array" ref="BB10">IF(B10="","",SUMPRODUCT(($D$1:$AB$4=$BB$4)*$D10:$AB10))</f>
        <v/>
      </c>
      <c r="BC10" s="15" t="str">
        <f t="shared" si="21"/>
        <v/>
      </c>
      <c r="BD10" s="2" t="str" cm="1">
        <f t="array" ref="BD10">IF(B10="","",SUMPRODUCT(($D$1:$AB$4=$BD$4)*$D10:$AB10))</f>
        <v/>
      </c>
      <c r="BE10" s="15" t="str">
        <f t="shared" si="22"/>
        <v/>
      </c>
      <c r="BF10" s="2" t="str" cm="1">
        <f t="array" ref="BF10">IF(B10="","",SUMPRODUCT(($D$1:$AB$4=$BF$4)*$D10:$AB10))</f>
        <v/>
      </c>
      <c r="BG10" s="15" t="str">
        <f t="shared" si="23"/>
        <v/>
      </c>
      <c r="BH10" s="2" t="str" cm="1">
        <f t="array" ref="BH10">IF(B10="","",SUMPRODUCT(($D$1:$AB$4=$BH$4)*$D10:$AB10))</f>
        <v/>
      </c>
      <c r="BI10" s="15" t="str">
        <f t="shared" si="24"/>
        <v/>
      </c>
      <c r="BJ10" s="2" t="str" cm="1">
        <f t="array" ref="BJ10">IF(B10="","",SUMPRODUCT(($D$1:$AB$4=$BJ$4)*$D10:$AB10))</f>
        <v/>
      </c>
      <c r="BK10" s="15" t="str">
        <f t="shared" si="25"/>
        <v/>
      </c>
      <c r="BL10" s="2" t="str" cm="1">
        <f t="array" ref="BL10">IF(B10="","",SUMPRODUCT(($D$1:$AB$4=$BL$4)*$D10:$AB10))</f>
        <v/>
      </c>
      <c r="BM10" s="15" t="str">
        <f t="shared" si="26"/>
        <v/>
      </c>
      <c r="BN10" s="2" t="str" cm="1">
        <f t="array" ref="BN10">IF(B10="","",SUMPRODUCT(($D$1:$AB$4=$BN$4)*$D10:$AB10))</f>
        <v/>
      </c>
      <c r="BO10" s="15" t="str">
        <f t="shared" si="27"/>
        <v/>
      </c>
      <c r="BP10" s="2" t="str" cm="1">
        <f t="array" ref="BP10">IF(B10="","",SUMPRODUCT(($D$1:$AB$4=$BP$4)*$D10:$AB10))</f>
        <v/>
      </c>
      <c r="BQ10" s="15" t="str">
        <f t="shared" si="28"/>
        <v/>
      </c>
      <c r="BR10" s="2" t="str" cm="1">
        <f t="array" ref="BR10">IF(B10="","",SUMPRODUCT(($D$1:$AB$4=$BR$4)*$D10:$AB10))</f>
        <v/>
      </c>
      <c r="BS10" s="15" t="str">
        <f t="shared" si="29"/>
        <v/>
      </c>
      <c r="BT10" s="2" t="str" cm="1">
        <f t="array" ref="BT10">IF(B10="","",SUMPRODUCT(($D$1:$AB$4=$BT$4)*$D10:$AB10))</f>
        <v/>
      </c>
      <c r="BU10" s="15" t="str">
        <f t="shared" si="30"/>
        <v/>
      </c>
      <c r="BV10" s="2" t="str" cm="1">
        <f t="array" ref="BV10">IF(B10="","",SUMPRODUCT(($D$1:$AB$4=$BV$4)*$D10:$AB10))</f>
        <v/>
      </c>
      <c r="BW10" s="15" t="str">
        <f t="shared" si="31"/>
        <v/>
      </c>
      <c r="BX10" s="2" t="str" cm="1">
        <f t="array" ref="BX10">IF(B10="","",SUMPRODUCT(($D$1:$AB$4=$BX$4)*$D10:$AB10))</f>
        <v/>
      </c>
      <c r="BY10" s="15" t="str">
        <f t="shared" si="32"/>
        <v/>
      </c>
      <c r="BZ10" s="2" t="str" cm="1">
        <f t="array" ref="BZ10">IF(B10="","",SUMPRODUCT(($D$1:$AB$4=$BZ$4)*$D10:$AB10))</f>
        <v/>
      </c>
      <c r="CA10" s="15" t="str">
        <f t="shared" si="33"/>
        <v/>
      </c>
      <c r="CB10" s="2" t="str" cm="1">
        <f t="array" ref="CB10">IF(B10="","",SUMPRODUCT(($D$1:$AB$4=$CB$4)*$D10:$AB10))</f>
        <v/>
      </c>
      <c r="CC10" s="15" t="str">
        <f t="shared" si="34"/>
        <v/>
      </c>
      <c r="CD10" s="2" t="str" cm="1">
        <f t="array" ref="CD10">IF(B10="","",SUMPRODUCT(($D$1:$AB$4=$CD$4)*$D10:$AB10))</f>
        <v/>
      </c>
      <c r="CE10" s="15" t="str">
        <f t="shared" si="35"/>
        <v/>
      </c>
      <c r="CF10" s="2" t="str" cm="1">
        <f t="array" ref="CF10">IF(B10="","",SUMPRODUCT(($D$1:$AB$4=$CF$4)*$D10:$AB10))</f>
        <v/>
      </c>
      <c r="CG10" s="15" t="str">
        <f t="shared" si="36"/>
        <v/>
      </c>
      <c r="CH10" s="2" t="str" cm="1">
        <f t="array" ref="CH10">IF(B10="","",SUMPRODUCT(($D$1:$AB$4=$CH$4)*$D10:$AB10))</f>
        <v/>
      </c>
      <c r="CI10" s="15" t="str">
        <f t="shared" si="37"/>
        <v/>
      </c>
    </row>
    <row r="11" spans="1:180">
      <c r="A11" s="7">
        <v>6</v>
      </c>
      <c r="D11" s="97"/>
      <c r="E11" s="97"/>
      <c r="F11" s="97"/>
      <c r="G11" s="86"/>
      <c r="H11" s="86"/>
      <c r="I11" s="98"/>
      <c r="J11" s="102"/>
      <c r="K11" s="128"/>
      <c r="L11" s="87"/>
      <c r="M11" s="87"/>
      <c r="N11" s="87"/>
      <c r="O11" s="103"/>
      <c r="P11" s="107"/>
      <c r="Q11" s="120"/>
      <c r="R11" s="88"/>
      <c r="S11" s="88"/>
      <c r="T11" s="88"/>
      <c r="U11" s="108"/>
      <c r="V11" s="113"/>
      <c r="W11" s="114"/>
      <c r="X11" s="89"/>
      <c r="Y11" s="89"/>
      <c r="Z11" s="89"/>
      <c r="AA11" s="89"/>
      <c r="AB11" s="169"/>
      <c r="AC11" s="171" t="str">
        <f t="shared" si="11"/>
        <v/>
      </c>
      <c r="AD11" s="172" t="str">
        <f t="shared" si="12"/>
        <v/>
      </c>
      <c r="AL11" s="2" t="str" cm="1">
        <f t="array" ref="AL11">IF(B11="","",SUMPRODUCT(($D$1:$AB$4=$AL$4)*D11:AB11))</f>
        <v/>
      </c>
      <c r="AM11" s="15" t="str">
        <f t="shared" si="13"/>
        <v/>
      </c>
      <c r="AN11" s="2" t="str" cm="1">
        <f t="array" ref="AN11">IF(B11="","",SUMPRODUCT(($D$1:$AB$4=$AN$4)*D11:AB11))</f>
        <v/>
      </c>
      <c r="AO11" s="15" t="str">
        <f t="shared" si="14"/>
        <v/>
      </c>
      <c r="AP11" s="2" t="str" cm="1">
        <f t="array" ref="AP11">IF(B11="","",SUMPRODUCT(($D$1:$AB$4=$AP$4)*D11:AB11))</f>
        <v/>
      </c>
      <c r="AQ11" s="15" t="str">
        <f t="shared" si="15"/>
        <v/>
      </c>
      <c r="AR11" s="2" t="str" cm="1">
        <f t="array" ref="AR11">IF(B11="","",SUMPRODUCT(($D$1:$AB$4=$AR$4)*D11:AB11))</f>
        <v/>
      </c>
      <c r="AS11" s="15" t="str">
        <f t="shared" si="16"/>
        <v/>
      </c>
      <c r="AT11" s="2" t="str" cm="1">
        <f t="array" ref="AT11">IF(B11="","",SUMPRODUCT(($D$1:$AB$4=$AT$4)*$D11:$AB11))</f>
        <v/>
      </c>
      <c r="AU11" s="15" t="str">
        <f t="shared" si="17"/>
        <v/>
      </c>
      <c r="AV11" s="2" t="str" cm="1">
        <f t="array" ref="AV11">IF(B11="","",SUMPRODUCT(($D$1:$AB$4=$AV$4)*$D11:$AB11))</f>
        <v/>
      </c>
      <c r="AW11" s="15" t="str">
        <f t="shared" si="18"/>
        <v/>
      </c>
      <c r="AX11" s="2" t="str" cm="1">
        <f t="array" ref="AX11">IF(B11="","",SUMPRODUCT(($D$1:$AB$4=$AX$4)*$D11:$AB11))</f>
        <v/>
      </c>
      <c r="AY11" s="15" t="str">
        <f t="shared" si="19"/>
        <v/>
      </c>
      <c r="AZ11" s="2" t="str" cm="1">
        <f t="array" ref="AZ11">IF(B11="","",SUMPRODUCT(($D$1:$AB$4=$AZ$4)*$D11:$AB11))</f>
        <v/>
      </c>
      <c r="BA11" s="15" t="str">
        <f t="shared" si="20"/>
        <v/>
      </c>
      <c r="BB11" s="2" t="str" cm="1">
        <f t="array" ref="BB11">IF(B11="","",SUMPRODUCT(($D$1:$AB$4=$BB$4)*$D11:$AB11))</f>
        <v/>
      </c>
      <c r="BC11" s="15" t="str">
        <f t="shared" si="21"/>
        <v/>
      </c>
      <c r="BD11" s="2" t="str" cm="1">
        <f t="array" ref="BD11">IF(B11="","",SUMPRODUCT(($D$1:$AB$4=$BD$4)*$D11:$AB11))</f>
        <v/>
      </c>
      <c r="BE11" s="15" t="str">
        <f t="shared" si="22"/>
        <v/>
      </c>
      <c r="BF11" s="2" t="str" cm="1">
        <f t="array" ref="BF11">IF(B11="","",SUMPRODUCT(($D$1:$AB$4=$BF$4)*$D11:$AB11))</f>
        <v/>
      </c>
      <c r="BG11" s="15" t="str">
        <f t="shared" si="23"/>
        <v/>
      </c>
      <c r="BH11" s="2" t="str" cm="1">
        <f t="array" ref="BH11">IF(B11="","",SUMPRODUCT(($D$1:$AB$4=$BH$4)*$D11:$AB11))</f>
        <v/>
      </c>
      <c r="BI11" s="15" t="str">
        <f t="shared" si="24"/>
        <v/>
      </c>
      <c r="BJ11" s="2" t="str" cm="1">
        <f t="array" ref="BJ11">IF(B11="","",SUMPRODUCT(($D$1:$AB$4=$BJ$4)*$D11:$AB11))</f>
        <v/>
      </c>
      <c r="BK11" s="15" t="str">
        <f t="shared" si="25"/>
        <v/>
      </c>
      <c r="BL11" s="2" t="str" cm="1">
        <f t="array" ref="BL11">IF(B11="","",SUMPRODUCT(($D$1:$AB$4=$BL$4)*$D11:$AB11))</f>
        <v/>
      </c>
      <c r="BM11" s="15" t="str">
        <f t="shared" si="26"/>
        <v/>
      </c>
      <c r="BN11" s="2" t="str" cm="1">
        <f t="array" ref="BN11">IF(B11="","",SUMPRODUCT(($D$1:$AB$4=$BN$4)*$D11:$AB11))</f>
        <v/>
      </c>
      <c r="BO11" s="15" t="str">
        <f t="shared" si="27"/>
        <v/>
      </c>
      <c r="BP11" s="2" t="str" cm="1">
        <f t="array" ref="BP11">IF(B11="","",SUMPRODUCT(($D$1:$AB$4=$BP$4)*$D11:$AB11))</f>
        <v/>
      </c>
      <c r="BQ11" s="15" t="str">
        <f t="shared" si="28"/>
        <v/>
      </c>
      <c r="BR11" s="2" t="str" cm="1">
        <f t="array" ref="BR11">IF(B11="","",SUMPRODUCT(($D$1:$AB$4=$BR$4)*$D11:$AB11))</f>
        <v/>
      </c>
      <c r="BS11" s="15" t="str">
        <f t="shared" si="29"/>
        <v/>
      </c>
      <c r="BT11" s="2" t="str" cm="1">
        <f t="array" ref="BT11">IF(B11="","",SUMPRODUCT(($D$1:$AB$4=$BT$4)*$D11:$AB11))</f>
        <v/>
      </c>
      <c r="BU11" s="15" t="str">
        <f t="shared" si="30"/>
        <v/>
      </c>
      <c r="BV11" s="2" t="str" cm="1">
        <f t="array" ref="BV11">IF(B11="","",SUMPRODUCT(($D$1:$AB$4=$BV$4)*$D11:$AB11))</f>
        <v/>
      </c>
      <c r="BW11" s="15" t="str">
        <f t="shared" si="31"/>
        <v/>
      </c>
      <c r="BX11" s="2" t="str" cm="1">
        <f t="array" ref="BX11">IF(B11="","",SUMPRODUCT(($D$1:$AB$4=$BX$4)*$D11:$AB11))</f>
        <v/>
      </c>
      <c r="BY11" s="15" t="str">
        <f t="shared" si="32"/>
        <v/>
      </c>
      <c r="BZ11" s="2" t="str" cm="1">
        <f t="array" ref="BZ11">IF(B11="","",SUMPRODUCT(($D$1:$AB$4=$BZ$4)*$D11:$AB11))</f>
        <v/>
      </c>
      <c r="CA11" s="15" t="str">
        <f t="shared" si="33"/>
        <v/>
      </c>
      <c r="CB11" s="2" t="str" cm="1">
        <f t="array" ref="CB11">IF(B11="","",SUMPRODUCT(($D$1:$AB$4=$CB$4)*$D11:$AB11))</f>
        <v/>
      </c>
      <c r="CC11" s="15" t="str">
        <f t="shared" si="34"/>
        <v/>
      </c>
      <c r="CD11" s="2" t="str" cm="1">
        <f t="array" ref="CD11">IF(B11="","",SUMPRODUCT(($D$1:$AB$4=$CD$4)*$D11:$AB11))</f>
        <v/>
      </c>
      <c r="CE11" s="15" t="str">
        <f t="shared" si="35"/>
        <v/>
      </c>
      <c r="CF11" s="2" t="str" cm="1">
        <f t="array" ref="CF11">IF(B11="","",SUMPRODUCT(($D$1:$AB$4=$CF$4)*$D11:$AB11))</f>
        <v/>
      </c>
      <c r="CG11" s="15" t="str">
        <f t="shared" si="36"/>
        <v/>
      </c>
      <c r="CH11" s="2" t="str" cm="1">
        <f t="array" ref="CH11">IF(B11="","",SUMPRODUCT(($D$1:$AB$4=$CH$4)*$D11:$AB11))</f>
        <v/>
      </c>
      <c r="CI11" s="15" t="str">
        <f t="shared" si="37"/>
        <v/>
      </c>
      <c r="FX11" t="e" cm="1">
        <f t="array" ref="FX11:FX35">TRANSPOSE(DB5:DZ5)</f>
        <v>#DIV/0!</v>
      </c>
    </row>
    <row r="12" spans="1:180">
      <c r="A12" s="6">
        <v>7</v>
      </c>
      <c r="D12" s="97"/>
      <c r="E12" s="97"/>
      <c r="F12" s="97"/>
      <c r="G12" s="86"/>
      <c r="H12" s="86"/>
      <c r="I12" s="98"/>
      <c r="J12" s="102"/>
      <c r="K12" s="87"/>
      <c r="L12" s="87"/>
      <c r="M12" s="87"/>
      <c r="N12" s="87"/>
      <c r="O12" s="103"/>
      <c r="P12" s="107"/>
      <c r="Q12" s="88"/>
      <c r="R12" s="88"/>
      <c r="S12" s="88"/>
      <c r="T12" s="88"/>
      <c r="U12" s="108"/>
      <c r="V12" s="113"/>
      <c r="W12" s="89"/>
      <c r="X12" s="89"/>
      <c r="Y12" s="89"/>
      <c r="Z12" s="89"/>
      <c r="AA12" s="89"/>
      <c r="AB12" s="169"/>
      <c r="AC12" s="171" t="str">
        <f t="shared" si="11"/>
        <v/>
      </c>
      <c r="AD12" s="172" t="str">
        <f t="shared" si="12"/>
        <v/>
      </c>
      <c r="AL12" s="2" t="str" cm="1">
        <f t="array" ref="AL12">IF(B12="","",SUMPRODUCT(($D$1:$AB$4=$AL$4)*D12:AB12))</f>
        <v/>
      </c>
      <c r="AM12" s="15" t="str">
        <f t="shared" si="13"/>
        <v/>
      </c>
      <c r="AN12" s="2" t="str" cm="1">
        <f t="array" ref="AN12">IF(B12="","",SUMPRODUCT(($D$1:$AB$4=$AN$4)*D12:AB12))</f>
        <v/>
      </c>
      <c r="AO12" s="15" t="str">
        <f t="shared" si="14"/>
        <v/>
      </c>
      <c r="AP12" s="2" t="str" cm="1">
        <f t="array" ref="AP12">IF(B12="","",SUMPRODUCT(($D$1:$AB$4=$AP$4)*D12:AB12))</f>
        <v/>
      </c>
      <c r="AQ12" s="15" t="str">
        <f t="shared" si="15"/>
        <v/>
      </c>
      <c r="AR12" s="2" t="str" cm="1">
        <f t="array" ref="AR12">IF(B12="","",SUMPRODUCT(($D$1:$AB$4=$AR$4)*D12:AB12))</f>
        <v/>
      </c>
      <c r="AS12" s="15" t="str">
        <f t="shared" si="16"/>
        <v/>
      </c>
      <c r="AT12" s="2" t="str" cm="1">
        <f t="array" ref="AT12">IF(B12="","",SUMPRODUCT(($D$1:$AB$4=$AT$4)*$D12:$AB12))</f>
        <v/>
      </c>
      <c r="AU12" s="15" t="str">
        <f t="shared" si="17"/>
        <v/>
      </c>
      <c r="AV12" s="2" t="str" cm="1">
        <f t="array" ref="AV12">IF(B12="","",SUMPRODUCT(($D$1:$AB$4=$AV$4)*$D12:$AB12))</f>
        <v/>
      </c>
      <c r="AW12" s="15" t="str">
        <f t="shared" si="18"/>
        <v/>
      </c>
      <c r="AX12" s="2" t="str" cm="1">
        <f t="array" ref="AX12">IF(B12="","",SUMPRODUCT(($D$1:$AB$4=$AX$4)*$D12:$AB12))</f>
        <v/>
      </c>
      <c r="AY12" s="15" t="str">
        <f t="shared" si="19"/>
        <v/>
      </c>
      <c r="AZ12" s="2" t="str" cm="1">
        <f t="array" ref="AZ12">IF(B12="","",SUMPRODUCT(($D$1:$AB$4=$AZ$4)*$D12:$AB12))</f>
        <v/>
      </c>
      <c r="BA12" s="15" t="str">
        <f t="shared" si="20"/>
        <v/>
      </c>
      <c r="BB12" s="2" t="str" cm="1">
        <f t="array" ref="BB12">IF(B12="","",SUMPRODUCT(($D$1:$AB$4=$BB$4)*$D12:$AB12))</f>
        <v/>
      </c>
      <c r="BC12" s="15" t="str">
        <f t="shared" si="21"/>
        <v/>
      </c>
      <c r="BD12" s="2" t="str" cm="1">
        <f t="array" ref="BD12">IF(B12="","",SUMPRODUCT(($D$1:$AB$4=$BD$4)*$D12:$AB12))</f>
        <v/>
      </c>
      <c r="BE12" s="15" t="str">
        <f t="shared" si="22"/>
        <v/>
      </c>
      <c r="BF12" s="2" t="str" cm="1">
        <f t="array" ref="BF12">IF(B12="","",SUMPRODUCT(($D$1:$AB$4=$BF$4)*$D12:$AB12))</f>
        <v/>
      </c>
      <c r="BG12" s="15" t="str">
        <f t="shared" si="23"/>
        <v/>
      </c>
      <c r="BH12" s="2" t="str" cm="1">
        <f t="array" ref="BH12">IF(B12="","",SUMPRODUCT(($D$1:$AB$4=$BH$4)*$D12:$AB12))</f>
        <v/>
      </c>
      <c r="BI12" s="15" t="str">
        <f t="shared" si="24"/>
        <v/>
      </c>
      <c r="BJ12" s="2" t="str" cm="1">
        <f t="array" ref="BJ12">IF(B12="","",SUMPRODUCT(($D$1:$AB$4=$BJ$4)*$D12:$AB12))</f>
        <v/>
      </c>
      <c r="BK12" s="15" t="str">
        <f t="shared" si="25"/>
        <v/>
      </c>
      <c r="BL12" s="2" t="str" cm="1">
        <f t="array" ref="BL12">IF(B12="","",SUMPRODUCT(($D$1:$AB$4=$BL$4)*$D12:$AB12))</f>
        <v/>
      </c>
      <c r="BM12" s="15" t="str">
        <f t="shared" si="26"/>
        <v/>
      </c>
      <c r="BN12" s="2" t="str" cm="1">
        <f t="array" ref="BN12">IF(B12="","",SUMPRODUCT(($D$1:$AB$4=$BN$4)*$D12:$AB12))</f>
        <v/>
      </c>
      <c r="BO12" s="15" t="str">
        <f t="shared" si="27"/>
        <v/>
      </c>
      <c r="BP12" s="2" t="str" cm="1">
        <f t="array" ref="BP12">IF(B12="","",SUMPRODUCT(($D$1:$AB$4=$BP$4)*$D12:$AB12))</f>
        <v/>
      </c>
      <c r="BQ12" s="15" t="str">
        <f t="shared" si="28"/>
        <v/>
      </c>
      <c r="BR12" s="2" t="str" cm="1">
        <f t="array" ref="BR12">IF(B12="","",SUMPRODUCT(($D$1:$AB$4=$BR$4)*$D12:$AB12))</f>
        <v/>
      </c>
      <c r="BS12" s="15" t="str">
        <f t="shared" si="29"/>
        <v/>
      </c>
      <c r="BT12" s="2" t="str" cm="1">
        <f t="array" ref="BT12">IF(B12="","",SUMPRODUCT(($D$1:$AB$4=$BT$4)*$D12:$AB12))</f>
        <v/>
      </c>
      <c r="BU12" s="15" t="str">
        <f t="shared" si="30"/>
        <v/>
      </c>
      <c r="BV12" s="2" t="str" cm="1">
        <f t="array" ref="BV12">IF(B12="","",SUMPRODUCT(($D$1:$AB$4=$BV$4)*$D12:$AB12))</f>
        <v/>
      </c>
      <c r="BW12" s="15" t="str">
        <f t="shared" si="31"/>
        <v/>
      </c>
      <c r="BX12" s="2" t="str" cm="1">
        <f t="array" ref="BX12">IF(B12="","",SUMPRODUCT(($D$1:$AB$4=$BX$4)*$D12:$AB12))</f>
        <v/>
      </c>
      <c r="BY12" s="15" t="str">
        <f t="shared" si="32"/>
        <v/>
      </c>
      <c r="BZ12" s="2" t="str" cm="1">
        <f t="array" ref="BZ12">IF(B12="","",SUMPRODUCT(($D$1:$AB$4=$BZ$4)*$D12:$AB12))</f>
        <v/>
      </c>
      <c r="CA12" s="15" t="str">
        <f t="shared" si="33"/>
        <v/>
      </c>
      <c r="CB12" s="2" t="str" cm="1">
        <f t="array" ref="CB12">IF(B12="","",SUMPRODUCT(($D$1:$AB$4=$CB$4)*$D12:$AB12))</f>
        <v/>
      </c>
      <c r="CC12" s="15" t="str">
        <f t="shared" si="34"/>
        <v/>
      </c>
      <c r="CD12" s="2" t="str" cm="1">
        <f t="array" ref="CD12">IF(B12="","",SUMPRODUCT(($D$1:$AB$4=$CD$4)*$D12:$AB12))</f>
        <v/>
      </c>
      <c r="CE12" s="15" t="str">
        <f t="shared" si="35"/>
        <v/>
      </c>
      <c r="CF12" s="2" t="str" cm="1">
        <f t="array" ref="CF12">IF(B12="","",SUMPRODUCT(($D$1:$AB$4=$CF$4)*$D12:$AB12))</f>
        <v/>
      </c>
      <c r="CG12" s="15" t="str">
        <f t="shared" si="36"/>
        <v/>
      </c>
      <c r="CH12" s="2" t="str" cm="1">
        <f t="array" ref="CH12">IF(B12="","",SUMPRODUCT(($D$1:$AB$4=$CH$4)*$D12:$AB12))</f>
        <v/>
      </c>
      <c r="CI12" s="15" t="str">
        <f t="shared" si="37"/>
        <v/>
      </c>
      <c r="FX12" t="e">
        <v>#DIV/0!</v>
      </c>
    </row>
    <row r="13" spans="1:180">
      <c r="A13" s="7">
        <v>8</v>
      </c>
      <c r="D13" s="97"/>
      <c r="E13" s="97"/>
      <c r="F13" s="97"/>
      <c r="G13" s="86"/>
      <c r="H13" s="86"/>
      <c r="I13" s="98"/>
      <c r="J13" s="102"/>
      <c r="K13" s="87"/>
      <c r="L13" s="87"/>
      <c r="M13" s="87"/>
      <c r="N13" s="87"/>
      <c r="O13" s="103"/>
      <c r="P13" s="107"/>
      <c r="Q13" s="88"/>
      <c r="R13" s="88"/>
      <c r="S13" s="88"/>
      <c r="T13" s="88"/>
      <c r="U13" s="108"/>
      <c r="V13" s="113"/>
      <c r="W13" s="89"/>
      <c r="X13" s="89"/>
      <c r="Y13" s="89"/>
      <c r="Z13" s="89"/>
      <c r="AA13" s="89"/>
      <c r="AB13" s="169"/>
      <c r="AC13" s="171" t="str">
        <f t="shared" si="11"/>
        <v/>
      </c>
      <c r="AD13" s="172" t="str">
        <f t="shared" si="12"/>
        <v/>
      </c>
      <c r="AL13" s="2" t="str" cm="1">
        <f t="array" ref="AL13">IF(B13="","",SUMPRODUCT(($D$1:$AB$4=$AL$4)*D13:AB13))</f>
        <v/>
      </c>
      <c r="AM13" s="15" t="str">
        <f t="shared" si="13"/>
        <v/>
      </c>
      <c r="AN13" s="2" t="str" cm="1">
        <f t="array" ref="AN13">IF(B13="","",SUMPRODUCT(($D$1:$AB$4=$AN$4)*D13:AB13))</f>
        <v/>
      </c>
      <c r="AO13" s="15" t="str">
        <f t="shared" si="14"/>
        <v/>
      </c>
      <c r="AP13" s="2" t="str" cm="1">
        <f t="array" ref="AP13">IF(B13="","",SUMPRODUCT(($D$1:$AB$4=$AP$4)*D13:AB13))</f>
        <v/>
      </c>
      <c r="AQ13" s="15" t="str">
        <f t="shared" si="15"/>
        <v/>
      </c>
      <c r="AR13" s="2" t="str" cm="1">
        <f t="array" ref="AR13">IF(B13="","",SUMPRODUCT(($D$1:$AB$4=$AR$4)*D13:AB13))</f>
        <v/>
      </c>
      <c r="AS13" s="15" t="str">
        <f t="shared" si="16"/>
        <v/>
      </c>
      <c r="AT13" s="2" t="str" cm="1">
        <f t="array" ref="AT13">IF(B13="","",SUMPRODUCT(($D$1:$AB$4=$AT$4)*$D13:$AB13))</f>
        <v/>
      </c>
      <c r="AU13" s="15" t="str">
        <f t="shared" si="17"/>
        <v/>
      </c>
      <c r="AV13" s="2" t="str" cm="1">
        <f t="array" ref="AV13">IF(B13="","",SUMPRODUCT(($D$1:$AB$4=$AV$4)*$D13:$AB13))</f>
        <v/>
      </c>
      <c r="AW13" s="15" t="str">
        <f t="shared" si="18"/>
        <v/>
      </c>
      <c r="AX13" s="2" t="str" cm="1">
        <f t="array" ref="AX13">IF(B13="","",SUMPRODUCT(($D$1:$AB$4=$AX$4)*$D13:$AB13))</f>
        <v/>
      </c>
      <c r="AY13" s="15" t="str">
        <f t="shared" si="19"/>
        <v/>
      </c>
      <c r="AZ13" s="2" t="str" cm="1">
        <f t="array" ref="AZ13">IF(B13="","",SUMPRODUCT(($D$1:$AB$4=$AZ$4)*$D13:$AB13))</f>
        <v/>
      </c>
      <c r="BA13" s="15" t="str">
        <f t="shared" si="20"/>
        <v/>
      </c>
      <c r="BB13" s="2" t="str" cm="1">
        <f t="array" ref="BB13">IF(B13="","",SUMPRODUCT(($D$1:$AB$4=$BB$4)*$D13:$AB13))</f>
        <v/>
      </c>
      <c r="BC13" s="15" t="str">
        <f t="shared" si="21"/>
        <v/>
      </c>
      <c r="BD13" s="2" t="str" cm="1">
        <f t="array" ref="BD13">IF(B13="","",SUMPRODUCT(($D$1:$AB$4=$BD$4)*$D13:$AB13))</f>
        <v/>
      </c>
      <c r="BE13" s="15" t="str">
        <f t="shared" si="22"/>
        <v/>
      </c>
      <c r="BF13" s="2" t="str" cm="1">
        <f t="array" ref="BF13">IF(B13="","",SUMPRODUCT(($D$1:$AB$4=$BF$4)*$D13:$AB13))</f>
        <v/>
      </c>
      <c r="BG13" s="15" t="str">
        <f t="shared" si="23"/>
        <v/>
      </c>
      <c r="BH13" s="2" t="str" cm="1">
        <f t="array" ref="BH13">IF(B13="","",SUMPRODUCT(($D$1:$AB$4=$BH$4)*$D13:$AB13))</f>
        <v/>
      </c>
      <c r="BI13" s="15" t="str">
        <f t="shared" si="24"/>
        <v/>
      </c>
      <c r="BJ13" s="2" t="str" cm="1">
        <f t="array" ref="BJ13">IF(B13="","",SUMPRODUCT(($D$1:$AB$4=$BJ$4)*$D13:$AB13))</f>
        <v/>
      </c>
      <c r="BK13" s="15" t="str">
        <f t="shared" si="25"/>
        <v/>
      </c>
      <c r="BL13" s="2" t="str" cm="1">
        <f t="array" ref="BL13">IF(B13="","",SUMPRODUCT(($D$1:$AB$4=$BL$4)*$D13:$AB13))</f>
        <v/>
      </c>
      <c r="BM13" s="15" t="str">
        <f t="shared" si="26"/>
        <v/>
      </c>
      <c r="BN13" s="2" t="str" cm="1">
        <f t="array" ref="BN13">IF(B13="","",SUMPRODUCT(($D$1:$AB$4=$BN$4)*$D13:$AB13))</f>
        <v/>
      </c>
      <c r="BO13" s="15" t="str">
        <f t="shared" si="27"/>
        <v/>
      </c>
      <c r="BP13" s="2" t="str" cm="1">
        <f t="array" ref="BP13">IF(B13="","",SUMPRODUCT(($D$1:$AB$4=$BP$4)*$D13:$AB13))</f>
        <v/>
      </c>
      <c r="BQ13" s="15" t="str">
        <f t="shared" si="28"/>
        <v/>
      </c>
      <c r="BR13" s="2" t="str" cm="1">
        <f t="array" ref="BR13">IF(B13="","",SUMPRODUCT(($D$1:$AB$4=$BR$4)*$D13:$AB13))</f>
        <v/>
      </c>
      <c r="BS13" s="15" t="str">
        <f t="shared" si="29"/>
        <v/>
      </c>
      <c r="BT13" s="2" t="str" cm="1">
        <f t="array" ref="BT13">IF(B13="","",SUMPRODUCT(($D$1:$AB$4=$BT$4)*$D13:$AB13))</f>
        <v/>
      </c>
      <c r="BU13" s="15" t="str">
        <f t="shared" si="30"/>
        <v/>
      </c>
      <c r="BV13" s="2" t="str" cm="1">
        <f t="array" ref="BV13">IF(B13="","",SUMPRODUCT(($D$1:$AB$4=$BV$4)*$D13:$AB13))</f>
        <v/>
      </c>
      <c r="BW13" s="15" t="str">
        <f t="shared" si="31"/>
        <v/>
      </c>
      <c r="BX13" s="2" t="str" cm="1">
        <f t="array" ref="BX13">IF(B13="","",SUMPRODUCT(($D$1:$AB$4=$BX$4)*$D13:$AB13))</f>
        <v/>
      </c>
      <c r="BY13" s="15" t="str">
        <f t="shared" si="32"/>
        <v/>
      </c>
      <c r="BZ13" s="2" t="str" cm="1">
        <f t="array" ref="BZ13">IF(B13="","",SUMPRODUCT(($D$1:$AB$4=$BZ$4)*$D13:$AB13))</f>
        <v/>
      </c>
      <c r="CA13" s="15" t="str">
        <f t="shared" si="33"/>
        <v/>
      </c>
      <c r="CB13" s="2" t="str" cm="1">
        <f t="array" ref="CB13">IF(B13="","",SUMPRODUCT(($D$1:$AB$4=$CB$4)*$D13:$AB13))</f>
        <v/>
      </c>
      <c r="CC13" s="15" t="str">
        <f t="shared" si="34"/>
        <v/>
      </c>
      <c r="CD13" s="2" t="str" cm="1">
        <f t="array" ref="CD13">IF(B13="","",SUMPRODUCT(($D$1:$AB$4=$CD$4)*$D13:$AB13))</f>
        <v/>
      </c>
      <c r="CE13" s="15" t="str">
        <f t="shared" si="35"/>
        <v/>
      </c>
      <c r="CF13" s="2" t="str" cm="1">
        <f t="array" ref="CF13">IF(B13="","",SUMPRODUCT(($D$1:$AB$4=$CF$4)*$D13:$AB13))</f>
        <v/>
      </c>
      <c r="CG13" s="15" t="str">
        <f t="shared" si="36"/>
        <v/>
      </c>
      <c r="CH13" s="2" t="str" cm="1">
        <f t="array" ref="CH13">IF(B13="","",SUMPRODUCT(($D$1:$AB$4=$CH$4)*$D13:$AB13))</f>
        <v/>
      </c>
      <c r="CI13" s="15" t="str">
        <f t="shared" si="37"/>
        <v/>
      </c>
      <c r="FX13" t="e">
        <v>#DIV/0!</v>
      </c>
    </row>
    <row r="14" spans="1:180">
      <c r="A14" s="6">
        <v>9</v>
      </c>
      <c r="D14" s="97"/>
      <c r="E14" s="97"/>
      <c r="F14" s="97"/>
      <c r="G14" s="86"/>
      <c r="H14" s="86"/>
      <c r="I14" s="98"/>
      <c r="J14" s="102"/>
      <c r="K14" s="87"/>
      <c r="L14" s="87"/>
      <c r="M14" s="87"/>
      <c r="N14" s="87"/>
      <c r="O14" s="103"/>
      <c r="P14" s="107"/>
      <c r="Q14" s="88"/>
      <c r="R14" s="88"/>
      <c r="S14" s="88"/>
      <c r="T14" s="88"/>
      <c r="U14" s="108"/>
      <c r="V14" s="113"/>
      <c r="W14" s="89"/>
      <c r="X14" s="89"/>
      <c r="Y14" s="89"/>
      <c r="Z14" s="89"/>
      <c r="AA14" s="89"/>
      <c r="AB14" s="169"/>
      <c r="AC14" s="171" t="str">
        <f t="shared" si="11"/>
        <v/>
      </c>
      <c r="AD14" s="172" t="str">
        <f t="shared" si="12"/>
        <v/>
      </c>
      <c r="AL14" s="2" t="str" cm="1">
        <f t="array" ref="AL14">IF(B14="","",SUMPRODUCT(($D$1:$AB$4=$AL$4)*D14:AB14))</f>
        <v/>
      </c>
      <c r="AM14" s="15" t="str">
        <f t="shared" si="13"/>
        <v/>
      </c>
      <c r="AN14" s="2" t="str" cm="1">
        <f t="array" ref="AN14">IF(B14="","",SUMPRODUCT(($D$1:$AB$4=$AN$4)*D14:AB14))</f>
        <v/>
      </c>
      <c r="AO14" s="15" t="str">
        <f t="shared" si="14"/>
        <v/>
      </c>
      <c r="AP14" s="2" t="str" cm="1">
        <f t="array" ref="AP14">IF(B14="","",SUMPRODUCT(($D$1:$AB$4=$AP$4)*D14:AB14))</f>
        <v/>
      </c>
      <c r="AQ14" s="15" t="str">
        <f t="shared" si="15"/>
        <v/>
      </c>
      <c r="AR14" s="2" t="str" cm="1">
        <f t="array" ref="AR14">IF(B14="","",SUMPRODUCT(($D$1:$AB$4=$AR$4)*D14:AB14))</f>
        <v/>
      </c>
      <c r="AS14" s="15" t="str">
        <f t="shared" si="16"/>
        <v/>
      </c>
      <c r="AT14" s="2" t="str" cm="1">
        <f t="array" ref="AT14">IF(B14="","",SUMPRODUCT(($D$1:$AB$4=$AT$4)*$D14:$AB14))</f>
        <v/>
      </c>
      <c r="AU14" s="15" t="str">
        <f t="shared" si="17"/>
        <v/>
      </c>
      <c r="AV14" s="2" t="str" cm="1">
        <f t="array" ref="AV14">IF(B14="","",SUMPRODUCT(($D$1:$AB$4=$AV$4)*$D14:$AB14))</f>
        <v/>
      </c>
      <c r="AW14" s="15" t="str">
        <f t="shared" si="18"/>
        <v/>
      </c>
      <c r="AX14" s="2" t="str" cm="1">
        <f t="array" ref="AX14">IF(B14="","",SUMPRODUCT(($D$1:$AB$4=$AX$4)*$D14:$AB14))</f>
        <v/>
      </c>
      <c r="AY14" s="15" t="str">
        <f t="shared" si="19"/>
        <v/>
      </c>
      <c r="AZ14" s="2" t="str" cm="1">
        <f t="array" ref="AZ14">IF(B14="","",SUMPRODUCT(($D$1:$AB$4=$AZ$4)*$D14:$AB14))</f>
        <v/>
      </c>
      <c r="BA14" s="15" t="str">
        <f t="shared" si="20"/>
        <v/>
      </c>
      <c r="BB14" s="2" t="str" cm="1">
        <f t="array" ref="BB14">IF(B14="","",SUMPRODUCT(($D$1:$AB$4=$BB$4)*$D14:$AB14))</f>
        <v/>
      </c>
      <c r="BC14" s="15" t="str">
        <f t="shared" si="21"/>
        <v/>
      </c>
      <c r="BD14" s="2" t="str" cm="1">
        <f t="array" ref="BD14">IF(B14="","",SUMPRODUCT(($D$1:$AB$4=$BD$4)*$D14:$AB14))</f>
        <v/>
      </c>
      <c r="BE14" s="15" t="str">
        <f t="shared" si="22"/>
        <v/>
      </c>
      <c r="BF14" s="2" t="str" cm="1">
        <f t="array" ref="BF14">IF(B14="","",SUMPRODUCT(($D$1:$AB$4=$BF$4)*$D14:$AB14))</f>
        <v/>
      </c>
      <c r="BG14" s="15" t="str">
        <f t="shared" si="23"/>
        <v/>
      </c>
      <c r="BH14" s="2" t="str" cm="1">
        <f t="array" ref="BH14">IF(B14="","",SUMPRODUCT(($D$1:$AB$4=$BH$4)*$D14:$AB14))</f>
        <v/>
      </c>
      <c r="BI14" s="15" t="str">
        <f t="shared" si="24"/>
        <v/>
      </c>
      <c r="BJ14" s="2" t="str" cm="1">
        <f t="array" ref="BJ14">IF(B14="","",SUMPRODUCT(($D$1:$AB$4=$BJ$4)*$D14:$AB14))</f>
        <v/>
      </c>
      <c r="BK14" s="15" t="str">
        <f t="shared" si="25"/>
        <v/>
      </c>
      <c r="BL14" s="2" t="str" cm="1">
        <f t="array" ref="BL14">IF(B14="","",SUMPRODUCT(($D$1:$AB$4=$BL$4)*$D14:$AB14))</f>
        <v/>
      </c>
      <c r="BM14" s="15" t="str">
        <f t="shared" si="26"/>
        <v/>
      </c>
      <c r="BN14" s="2" t="str" cm="1">
        <f t="array" ref="BN14">IF(B14="","",SUMPRODUCT(($D$1:$AB$4=$BN$4)*$D14:$AB14))</f>
        <v/>
      </c>
      <c r="BO14" s="15" t="str">
        <f t="shared" si="27"/>
        <v/>
      </c>
      <c r="BP14" s="2" t="str" cm="1">
        <f t="array" ref="BP14">IF(B14="","",SUMPRODUCT(($D$1:$AB$4=$BP$4)*$D14:$AB14))</f>
        <v/>
      </c>
      <c r="BQ14" s="15" t="str">
        <f t="shared" si="28"/>
        <v/>
      </c>
      <c r="BR14" s="2" t="str" cm="1">
        <f t="array" ref="BR14">IF(B14="","",SUMPRODUCT(($D$1:$AB$4=$BR$4)*$D14:$AB14))</f>
        <v/>
      </c>
      <c r="BS14" s="15" t="str">
        <f t="shared" si="29"/>
        <v/>
      </c>
      <c r="BT14" s="2" t="str" cm="1">
        <f t="array" ref="BT14">IF(B14="","",SUMPRODUCT(($D$1:$AB$4=$BT$4)*$D14:$AB14))</f>
        <v/>
      </c>
      <c r="BU14" s="15" t="str">
        <f t="shared" si="30"/>
        <v/>
      </c>
      <c r="BV14" s="2" t="str" cm="1">
        <f t="array" ref="BV14">IF(B14="","",SUMPRODUCT(($D$1:$AB$4=$BV$4)*$D14:$AB14))</f>
        <v/>
      </c>
      <c r="BW14" s="15" t="str">
        <f t="shared" si="31"/>
        <v/>
      </c>
      <c r="BX14" s="2" t="str" cm="1">
        <f t="array" ref="BX14">IF(B14="","",SUMPRODUCT(($D$1:$AB$4=$BX$4)*$D14:$AB14))</f>
        <v/>
      </c>
      <c r="BY14" s="15" t="str">
        <f t="shared" si="32"/>
        <v/>
      </c>
      <c r="BZ14" s="2" t="str" cm="1">
        <f t="array" ref="BZ14">IF(B14="","",SUMPRODUCT(($D$1:$AB$4=$BZ$4)*$D14:$AB14))</f>
        <v/>
      </c>
      <c r="CA14" s="15" t="str">
        <f t="shared" si="33"/>
        <v/>
      </c>
      <c r="CB14" s="2" t="str" cm="1">
        <f t="array" ref="CB14">IF(B14="","",SUMPRODUCT(($D$1:$AB$4=$CB$4)*$D14:$AB14))</f>
        <v/>
      </c>
      <c r="CC14" s="15" t="str">
        <f t="shared" si="34"/>
        <v/>
      </c>
      <c r="CD14" s="2" t="str" cm="1">
        <f t="array" ref="CD14">IF(B14="","",SUMPRODUCT(($D$1:$AB$4=$CD$4)*$D14:$AB14))</f>
        <v/>
      </c>
      <c r="CE14" s="15" t="str">
        <f t="shared" si="35"/>
        <v/>
      </c>
      <c r="CF14" s="2" t="str" cm="1">
        <f t="array" ref="CF14">IF(B14="","",SUMPRODUCT(($D$1:$AB$4=$CF$4)*$D14:$AB14))</f>
        <v/>
      </c>
      <c r="CG14" s="15" t="str">
        <f t="shared" si="36"/>
        <v/>
      </c>
      <c r="CH14" s="2" t="str" cm="1">
        <f t="array" ref="CH14">IF(B14="","",SUMPRODUCT(($D$1:$AB$4=$CH$4)*$D14:$AB14))</f>
        <v/>
      </c>
      <c r="CI14" s="15" t="str">
        <f t="shared" si="37"/>
        <v/>
      </c>
      <c r="FX14" t="e">
        <v>#DIV/0!</v>
      </c>
    </row>
    <row r="15" spans="1:180">
      <c r="A15" s="7">
        <v>10</v>
      </c>
      <c r="D15" s="97"/>
      <c r="E15" s="97"/>
      <c r="F15" s="97"/>
      <c r="G15" s="86"/>
      <c r="H15" s="86"/>
      <c r="I15" s="98"/>
      <c r="J15" s="102"/>
      <c r="K15" s="87"/>
      <c r="L15" s="87"/>
      <c r="M15" s="87"/>
      <c r="N15" s="87"/>
      <c r="O15" s="103"/>
      <c r="P15" s="107"/>
      <c r="Q15" s="88"/>
      <c r="R15" s="88"/>
      <c r="S15" s="88"/>
      <c r="T15" s="88"/>
      <c r="U15" s="108"/>
      <c r="V15" s="113"/>
      <c r="W15" s="89"/>
      <c r="X15" s="89"/>
      <c r="Y15" s="89"/>
      <c r="Z15" s="89"/>
      <c r="AA15" s="89"/>
      <c r="AB15" s="169"/>
      <c r="AC15" s="171" t="str">
        <f t="shared" ref="AC15:AC78" si="38">IF(B15="","",SUM(D15:AB15))</f>
        <v/>
      </c>
      <c r="AD15" s="172" t="str">
        <f t="shared" si="12"/>
        <v/>
      </c>
      <c r="AL15" s="2" t="str" cm="1">
        <f t="array" ref="AL15">IF(B15="","",SUMPRODUCT(($D$1:$AB$4=$AL$4)*D15:AB15))</f>
        <v/>
      </c>
      <c r="AM15" s="15" t="str">
        <f t="shared" si="13"/>
        <v/>
      </c>
      <c r="AN15" s="2" t="str" cm="1">
        <f t="array" ref="AN15">IF(B15="","",SUMPRODUCT(($D$1:$AB$4=$AN$4)*D15:AB15))</f>
        <v/>
      </c>
      <c r="AO15" s="15" t="str">
        <f t="shared" si="14"/>
        <v/>
      </c>
      <c r="AP15" s="2" t="str" cm="1">
        <f t="array" ref="AP15">IF(B15="","",SUMPRODUCT(($D$1:$AB$4=$AP$4)*D15:AB15))</f>
        <v/>
      </c>
      <c r="AQ15" s="15" t="str">
        <f t="shared" si="15"/>
        <v/>
      </c>
      <c r="AR15" s="2" t="str" cm="1">
        <f t="array" ref="AR15">IF(B15="","",SUMPRODUCT(($D$1:$AB$4=$AR$4)*D15:AB15))</f>
        <v/>
      </c>
      <c r="AS15" s="15" t="str">
        <f t="shared" si="16"/>
        <v/>
      </c>
      <c r="AT15" s="2" t="str" cm="1">
        <f t="array" ref="AT15">IF(B15="","",SUMPRODUCT(($D$1:$AB$4=$AT$4)*$D15:$AB15))</f>
        <v/>
      </c>
      <c r="AU15" s="15" t="str">
        <f t="shared" si="17"/>
        <v/>
      </c>
      <c r="AV15" s="2" t="str" cm="1">
        <f t="array" ref="AV15">IF(B15="","",SUMPRODUCT(($D$1:$AB$4=$AV$4)*$D15:$AB15))</f>
        <v/>
      </c>
      <c r="AW15" s="15" t="str">
        <f t="shared" si="18"/>
        <v/>
      </c>
      <c r="AX15" s="2" t="str" cm="1">
        <f t="array" ref="AX15">IF(B15="","",SUMPRODUCT(($D$1:$AB$4=$AX$4)*$D15:$AB15))</f>
        <v/>
      </c>
      <c r="AY15" s="15" t="str">
        <f t="shared" si="19"/>
        <v/>
      </c>
      <c r="AZ15" s="2" t="str" cm="1">
        <f t="array" ref="AZ15">IF(B15="","",SUMPRODUCT(($D$1:$AB$4=$AZ$4)*$D15:$AB15))</f>
        <v/>
      </c>
      <c r="BA15" s="15" t="str">
        <f t="shared" si="20"/>
        <v/>
      </c>
      <c r="BB15" s="2" t="str" cm="1">
        <f t="array" ref="BB15">IF(B15="","",SUMPRODUCT(($D$1:$AB$4=$BB$4)*$D15:$AB15))</f>
        <v/>
      </c>
      <c r="BC15" s="15" t="str">
        <f t="shared" si="21"/>
        <v/>
      </c>
      <c r="BD15" s="2" t="str" cm="1">
        <f t="array" ref="BD15">IF(B15="","",SUMPRODUCT(($D$1:$AB$4=$BD$4)*$D15:$AB15))</f>
        <v/>
      </c>
      <c r="BE15" s="15" t="str">
        <f t="shared" si="22"/>
        <v/>
      </c>
      <c r="BF15" s="2" t="str" cm="1">
        <f t="array" ref="BF15">IF(B15="","",SUMPRODUCT(($D$1:$AB$4=$BF$4)*$D15:$AB15))</f>
        <v/>
      </c>
      <c r="BG15" s="15" t="str">
        <f t="shared" si="23"/>
        <v/>
      </c>
      <c r="BH15" s="2" t="str" cm="1">
        <f t="array" ref="BH15">IF(B15="","",SUMPRODUCT(($D$1:$AB$4=$BH$4)*$D15:$AB15))</f>
        <v/>
      </c>
      <c r="BI15" s="15" t="str">
        <f t="shared" si="24"/>
        <v/>
      </c>
      <c r="BJ15" s="2" t="str" cm="1">
        <f t="array" ref="BJ15">IF(B15="","",SUMPRODUCT(($D$1:$AB$4=$BJ$4)*$D15:$AB15))</f>
        <v/>
      </c>
      <c r="BK15" s="15" t="str">
        <f t="shared" si="25"/>
        <v/>
      </c>
      <c r="BL15" s="2" t="str" cm="1">
        <f t="array" ref="BL15">IF(B15="","",SUMPRODUCT(($D$1:$AB$4=$BL$4)*$D15:$AB15))</f>
        <v/>
      </c>
      <c r="BM15" s="15" t="str">
        <f t="shared" si="26"/>
        <v/>
      </c>
      <c r="BN15" s="2" t="str" cm="1">
        <f t="array" ref="BN15">IF(B15="","",SUMPRODUCT(($D$1:$AB$4=$BN$4)*$D15:$AB15))</f>
        <v/>
      </c>
      <c r="BO15" s="15" t="str">
        <f t="shared" si="27"/>
        <v/>
      </c>
      <c r="BP15" s="2" t="str" cm="1">
        <f t="array" ref="BP15">IF(B15="","",SUMPRODUCT(($D$1:$AB$4=$BP$4)*$D15:$AB15))</f>
        <v/>
      </c>
      <c r="BQ15" s="15" t="str">
        <f t="shared" si="28"/>
        <v/>
      </c>
      <c r="BR15" s="2" t="str" cm="1">
        <f t="array" ref="BR15">IF(B15="","",SUMPRODUCT(($D$1:$AB$4=$BR$4)*$D15:$AB15))</f>
        <v/>
      </c>
      <c r="BS15" s="15" t="str">
        <f t="shared" si="29"/>
        <v/>
      </c>
      <c r="BT15" s="2" t="str" cm="1">
        <f t="array" ref="BT15">IF(B15="","",SUMPRODUCT(($D$1:$AB$4=$BT$4)*$D15:$AB15))</f>
        <v/>
      </c>
      <c r="BU15" s="15" t="str">
        <f t="shared" si="30"/>
        <v/>
      </c>
      <c r="BV15" s="2" t="str" cm="1">
        <f t="array" ref="BV15">IF(B15="","",SUMPRODUCT(($D$1:$AB$4=$BV$4)*$D15:$AB15))</f>
        <v/>
      </c>
      <c r="BW15" s="15" t="str">
        <f t="shared" si="31"/>
        <v/>
      </c>
      <c r="BX15" s="2" t="str" cm="1">
        <f t="array" ref="BX15">IF(B15="","",SUMPRODUCT(($D$1:$AB$4=$BX$4)*$D15:$AB15))</f>
        <v/>
      </c>
      <c r="BY15" s="15" t="str">
        <f t="shared" si="32"/>
        <v/>
      </c>
      <c r="BZ15" s="2" t="str" cm="1">
        <f t="array" ref="BZ15">IF(B15="","",SUMPRODUCT(($D$1:$AB$4=$BZ$4)*$D15:$AB15))</f>
        <v/>
      </c>
      <c r="CA15" s="15" t="str">
        <f t="shared" si="33"/>
        <v/>
      </c>
      <c r="CB15" s="2" t="str" cm="1">
        <f t="array" ref="CB15">IF(B15="","",SUMPRODUCT(($D$1:$AB$4=$CB$4)*$D15:$AB15))</f>
        <v/>
      </c>
      <c r="CC15" s="15" t="str">
        <f t="shared" si="34"/>
        <v/>
      </c>
      <c r="CD15" s="2" t="str" cm="1">
        <f t="array" ref="CD15">IF(B15="","",SUMPRODUCT(($D$1:$AB$4=$CD$4)*$D15:$AB15))</f>
        <v/>
      </c>
      <c r="CE15" s="15" t="str">
        <f t="shared" si="35"/>
        <v/>
      </c>
      <c r="CF15" s="2" t="str" cm="1">
        <f t="array" ref="CF15">IF(B15="","",SUMPRODUCT(($D$1:$AB$4=$CF$4)*$D15:$AB15))</f>
        <v/>
      </c>
      <c r="CG15" s="15" t="str">
        <f t="shared" si="36"/>
        <v/>
      </c>
      <c r="CH15" s="2" t="str" cm="1">
        <f t="array" ref="CH15">IF(B15="","",SUMPRODUCT(($D$1:$AB$4=$CH$4)*$D15:$AB15))</f>
        <v/>
      </c>
      <c r="CI15" s="15" t="str">
        <f t="shared" si="37"/>
        <v/>
      </c>
      <c r="FX15" t="e">
        <v>#DIV/0!</v>
      </c>
    </row>
    <row r="16" spans="1:180">
      <c r="A16" s="6">
        <v>11</v>
      </c>
      <c r="D16" s="97"/>
      <c r="E16" s="97"/>
      <c r="F16" s="97"/>
      <c r="G16" s="86"/>
      <c r="H16" s="86"/>
      <c r="I16" s="98"/>
      <c r="J16" s="102"/>
      <c r="K16" s="87"/>
      <c r="L16" s="87"/>
      <c r="M16" s="87"/>
      <c r="N16" s="87"/>
      <c r="O16" s="103"/>
      <c r="P16" s="107"/>
      <c r="Q16" s="88"/>
      <c r="R16" s="88"/>
      <c r="S16" s="88"/>
      <c r="T16" s="88"/>
      <c r="U16" s="108"/>
      <c r="V16" s="113"/>
      <c r="W16" s="89"/>
      <c r="X16" s="89"/>
      <c r="Y16" s="89"/>
      <c r="Z16" s="89"/>
      <c r="AA16" s="89"/>
      <c r="AB16" s="169"/>
      <c r="AC16" s="171" t="str">
        <f t="shared" si="38"/>
        <v/>
      </c>
      <c r="AD16" s="172" t="str">
        <f t="shared" si="12"/>
        <v/>
      </c>
      <c r="AL16" s="2" t="str" cm="1">
        <f t="array" ref="AL16">IF(B16="","",SUMPRODUCT(($D$1:$AB$4=$AL$4)*D16:AB16))</f>
        <v/>
      </c>
      <c r="AM16" s="15" t="str">
        <f t="shared" si="13"/>
        <v/>
      </c>
      <c r="AN16" s="2" t="str" cm="1">
        <f t="array" ref="AN16">IF(B16="","",SUMPRODUCT(($D$1:$AB$4=$AN$4)*D16:AB16))</f>
        <v/>
      </c>
      <c r="AO16" s="15" t="str">
        <f t="shared" si="14"/>
        <v/>
      </c>
      <c r="AP16" s="2" t="str" cm="1">
        <f t="array" ref="AP16">IF(B16="","",SUMPRODUCT(($D$1:$AB$4=$AP$4)*D16:AB16))</f>
        <v/>
      </c>
      <c r="AQ16" s="15" t="str">
        <f t="shared" si="15"/>
        <v/>
      </c>
      <c r="AR16" s="2" t="str" cm="1">
        <f t="array" ref="AR16">IF(B16="","",SUMPRODUCT(($D$1:$AB$4=$AR$4)*D16:AB16))</f>
        <v/>
      </c>
      <c r="AS16" s="15" t="str">
        <f t="shared" si="16"/>
        <v/>
      </c>
      <c r="AT16" s="2" t="str" cm="1">
        <f t="array" ref="AT16">IF(B16="","",SUMPRODUCT(($D$1:$AB$4=$AT$4)*$D16:$AB16))</f>
        <v/>
      </c>
      <c r="AU16" s="15" t="str">
        <f t="shared" si="17"/>
        <v/>
      </c>
      <c r="AV16" s="2" t="str" cm="1">
        <f t="array" ref="AV16">IF(B16="","",SUMPRODUCT(($D$1:$AB$4=$AV$4)*$D16:$AB16))</f>
        <v/>
      </c>
      <c r="AW16" s="15" t="str">
        <f t="shared" si="18"/>
        <v/>
      </c>
      <c r="AX16" s="2" t="str" cm="1">
        <f t="array" ref="AX16">IF(B16="","",SUMPRODUCT(($D$1:$AB$4=$AX$4)*$D16:$AB16))</f>
        <v/>
      </c>
      <c r="AY16" s="15" t="str">
        <f t="shared" si="19"/>
        <v/>
      </c>
      <c r="AZ16" s="2" t="str" cm="1">
        <f t="array" ref="AZ16">IF(B16="","",SUMPRODUCT(($D$1:$AB$4=$AZ$4)*$D16:$AB16))</f>
        <v/>
      </c>
      <c r="BA16" s="15" t="str">
        <f t="shared" si="20"/>
        <v/>
      </c>
      <c r="BB16" s="2" t="str" cm="1">
        <f t="array" ref="BB16">IF(B16="","",SUMPRODUCT(($D$1:$AB$4=$BB$4)*$D16:$AB16))</f>
        <v/>
      </c>
      <c r="BC16" s="15" t="str">
        <f t="shared" si="21"/>
        <v/>
      </c>
      <c r="BD16" s="2" t="str" cm="1">
        <f t="array" ref="BD16">IF(B16="","",SUMPRODUCT(($D$1:$AB$4=$BD$4)*$D16:$AB16))</f>
        <v/>
      </c>
      <c r="BE16" s="15" t="str">
        <f t="shared" si="22"/>
        <v/>
      </c>
      <c r="BF16" s="2" t="str" cm="1">
        <f t="array" ref="BF16">IF(B16="","",SUMPRODUCT(($D$1:$AB$4=$BF$4)*$D16:$AB16))</f>
        <v/>
      </c>
      <c r="BG16" s="15" t="str">
        <f t="shared" si="23"/>
        <v/>
      </c>
      <c r="BH16" s="2" t="str" cm="1">
        <f t="array" ref="BH16">IF(B16="","",SUMPRODUCT(($D$1:$AB$4=$BH$4)*$D16:$AB16))</f>
        <v/>
      </c>
      <c r="BI16" s="15" t="str">
        <f t="shared" si="24"/>
        <v/>
      </c>
      <c r="BJ16" s="2" t="str" cm="1">
        <f t="array" ref="BJ16">IF(B16="","",SUMPRODUCT(($D$1:$AB$4=$BJ$4)*$D16:$AB16))</f>
        <v/>
      </c>
      <c r="BK16" s="15" t="str">
        <f t="shared" si="25"/>
        <v/>
      </c>
      <c r="BL16" s="2" t="str" cm="1">
        <f t="array" ref="BL16">IF(B16="","",SUMPRODUCT(($D$1:$AB$4=$BL$4)*$D16:$AB16))</f>
        <v/>
      </c>
      <c r="BM16" s="15" t="str">
        <f t="shared" si="26"/>
        <v/>
      </c>
      <c r="BN16" s="2" t="str" cm="1">
        <f t="array" ref="BN16">IF(B16="","",SUMPRODUCT(($D$1:$AB$4=$BN$4)*$D16:$AB16))</f>
        <v/>
      </c>
      <c r="BO16" s="15" t="str">
        <f t="shared" si="27"/>
        <v/>
      </c>
      <c r="BP16" s="2" t="str" cm="1">
        <f t="array" ref="BP16">IF(B16="","",SUMPRODUCT(($D$1:$AB$4=$BP$4)*$D16:$AB16))</f>
        <v/>
      </c>
      <c r="BQ16" s="15" t="str">
        <f t="shared" si="28"/>
        <v/>
      </c>
      <c r="BR16" s="2" t="str" cm="1">
        <f t="array" ref="BR16">IF(B16="","",SUMPRODUCT(($D$1:$AB$4=$BR$4)*$D16:$AB16))</f>
        <v/>
      </c>
      <c r="BS16" s="15" t="str">
        <f t="shared" si="29"/>
        <v/>
      </c>
      <c r="BT16" s="2" t="str" cm="1">
        <f t="array" ref="BT16">IF(B16="","",SUMPRODUCT(($D$1:$AB$4=$BT$4)*$D16:$AB16))</f>
        <v/>
      </c>
      <c r="BU16" s="15" t="str">
        <f t="shared" si="30"/>
        <v/>
      </c>
      <c r="BV16" s="2" t="str" cm="1">
        <f t="array" ref="BV16">IF(B16="","",SUMPRODUCT(($D$1:$AB$4=$BV$4)*$D16:$AB16))</f>
        <v/>
      </c>
      <c r="BW16" s="15" t="str">
        <f t="shared" si="31"/>
        <v/>
      </c>
      <c r="BX16" s="2" t="str" cm="1">
        <f t="array" ref="BX16">IF(B16="","",SUMPRODUCT(($D$1:$AB$4=$BX$4)*$D16:$AB16))</f>
        <v/>
      </c>
      <c r="BY16" s="15" t="str">
        <f t="shared" si="32"/>
        <v/>
      </c>
      <c r="BZ16" s="2" t="str" cm="1">
        <f t="array" ref="BZ16">IF(B16="","",SUMPRODUCT(($D$1:$AB$4=$BZ$4)*$D16:$AB16))</f>
        <v/>
      </c>
      <c r="CA16" s="15" t="str">
        <f t="shared" si="33"/>
        <v/>
      </c>
      <c r="CB16" s="2" t="str" cm="1">
        <f t="array" ref="CB16">IF(B16="","",SUMPRODUCT(($D$1:$AB$4=$CB$4)*$D16:$AB16))</f>
        <v/>
      </c>
      <c r="CC16" s="15" t="str">
        <f t="shared" si="34"/>
        <v/>
      </c>
      <c r="CD16" s="2" t="str" cm="1">
        <f t="array" ref="CD16">IF(B16="","",SUMPRODUCT(($D$1:$AB$4=$CD$4)*$D16:$AB16))</f>
        <v/>
      </c>
      <c r="CE16" s="15" t="str">
        <f t="shared" si="35"/>
        <v/>
      </c>
      <c r="CF16" s="2" t="str" cm="1">
        <f t="array" ref="CF16">IF(B16="","",SUMPRODUCT(($D$1:$AB$4=$CF$4)*$D16:$AB16))</f>
        <v/>
      </c>
      <c r="CG16" s="15" t="str">
        <f t="shared" si="36"/>
        <v/>
      </c>
      <c r="CH16" s="2" t="str" cm="1">
        <f t="array" ref="CH16">IF(B16="","",SUMPRODUCT(($D$1:$AB$4=$CH$4)*$D16:$AB16))</f>
        <v/>
      </c>
      <c r="CI16" s="15" t="str">
        <f t="shared" si="37"/>
        <v/>
      </c>
      <c r="FX16" t="e">
        <v>#DIV/0!</v>
      </c>
    </row>
    <row r="17" spans="1:180">
      <c r="A17" s="7">
        <v>12</v>
      </c>
      <c r="D17" s="97"/>
      <c r="E17" s="97"/>
      <c r="F17" s="97"/>
      <c r="G17" s="86"/>
      <c r="H17" s="86"/>
      <c r="I17" s="98"/>
      <c r="J17" s="102"/>
      <c r="K17" s="87"/>
      <c r="L17" s="87"/>
      <c r="M17" s="87"/>
      <c r="N17" s="87"/>
      <c r="O17" s="103"/>
      <c r="P17" s="107"/>
      <c r="Q17" s="88"/>
      <c r="R17" s="88"/>
      <c r="S17" s="88"/>
      <c r="T17" s="88"/>
      <c r="U17" s="108"/>
      <c r="V17" s="113"/>
      <c r="W17" s="89"/>
      <c r="X17" s="89"/>
      <c r="Y17" s="89"/>
      <c r="Z17" s="89"/>
      <c r="AA17" s="89"/>
      <c r="AB17" s="169"/>
      <c r="AC17" s="171" t="str">
        <f t="shared" si="38"/>
        <v/>
      </c>
      <c r="AD17" s="172" t="str">
        <f t="shared" si="12"/>
        <v/>
      </c>
      <c r="AL17" s="2" t="str" cm="1">
        <f t="array" ref="AL17">IF(B17="","",SUMPRODUCT(($D$1:$AB$4=$AL$4)*D17:AB17))</f>
        <v/>
      </c>
      <c r="AM17" s="15" t="str">
        <f t="shared" si="13"/>
        <v/>
      </c>
      <c r="AN17" s="2" t="str" cm="1">
        <f t="array" ref="AN17">IF(B17="","",SUMPRODUCT(($D$1:$AB$4=$AN$4)*D17:AB17))</f>
        <v/>
      </c>
      <c r="AO17" s="15" t="str">
        <f t="shared" si="14"/>
        <v/>
      </c>
      <c r="AP17" s="2" t="str" cm="1">
        <f t="array" ref="AP17">IF(B17="","",SUMPRODUCT(($D$1:$AB$4=$AP$4)*D17:AB17))</f>
        <v/>
      </c>
      <c r="AQ17" s="15" t="str">
        <f t="shared" si="15"/>
        <v/>
      </c>
      <c r="AR17" s="2" t="str" cm="1">
        <f t="array" ref="AR17">IF(B17="","",SUMPRODUCT(($D$1:$AB$4=$AR$4)*D17:AB17))</f>
        <v/>
      </c>
      <c r="AS17" s="15" t="str">
        <f t="shared" si="16"/>
        <v/>
      </c>
      <c r="AT17" s="2" t="str" cm="1">
        <f t="array" ref="AT17">IF(B17="","",SUMPRODUCT(($D$1:$AB$4=$AT$4)*$D17:$AB17))</f>
        <v/>
      </c>
      <c r="AU17" s="15" t="str">
        <f t="shared" si="17"/>
        <v/>
      </c>
      <c r="AV17" s="2" t="str" cm="1">
        <f t="array" ref="AV17">IF(B17="","",SUMPRODUCT(($D$1:$AB$4=$AV$4)*$D17:$AB17))</f>
        <v/>
      </c>
      <c r="AW17" s="15" t="str">
        <f t="shared" si="18"/>
        <v/>
      </c>
      <c r="AX17" s="2" t="str" cm="1">
        <f t="array" ref="AX17">IF(B17="","",SUMPRODUCT(($D$1:$AB$4=$AX$4)*$D17:$AB17))</f>
        <v/>
      </c>
      <c r="AY17" s="15" t="str">
        <f t="shared" si="19"/>
        <v/>
      </c>
      <c r="AZ17" s="2" t="str" cm="1">
        <f t="array" ref="AZ17">IF(B17="","",SUMPRODUCT(($D$1:$AB$4=$AZ$4)*$D17:$AB17))</f>
        <v/>
      </c>
      <c r="BA17" s="15" t="str">
        <f t="shared" si="20"/>
        <v/>
      </c>
      <c r="BB17" s="2" t="str" cm="1">
        <f t="array" ref="BB17">IF(B17="","",SUMPRODUCT(($D$1:$AB$4=$BB$4)*$D17:$AB17))</f>
        <v/>
      </c>
      <c r="BC17" s="15" t="str">
        <f t="shared" si="21"/>
        <v/>
      </c>
      <c r="BD17" s="2" t="str" cm="1">
        <f t="array" ref="BD17">IF(B17="","",SUMPRODUCT(($D$1:$AB$4=$BD$4)*$D17:$AB17))</f>
        <v/>
      </c>
      <c r="BE17" s="15" t="str">
        <f t="shared" si="22"/>
        <v/>
      </c>
      <c r="BF17" s="2" t="str" cm="1">
        <f t="array" ref="BF17">IF(B17="","",SUMPRODUCT(($D$1:$AB$4=$BF$4)*$D17:$AB17))</f>
        <v/>
      </c>
      <c r="BG17" s="15" t="str">
        <f t="shared" si="23"/>
        <v/>
      </c>
      <c r="BH17" s="2" t="str" cm="1">
        <f t="array" ref="BH17">IF(B17="","",SUMPRODUCT(($D$1:$AB$4=$BH$4)*$D17:$AB17))</f>
        <v/>
      </c>
      <c r="BI17" s="15" t="str">
        <f t="shared" si="24"/>
        <v/>
      </c>
      <c r="BJ17" s="2" t="str" cm="1">
        <f t="array" ref="BJ17">IF(B17="","",SUMPRODUCT(($D$1:$AB$4=$BJ$4)*$D17:$AB17))</f>
        <v/>
      </c>
      <c r="BK17" s="15" t="str">
        <f t="shared" si="25"/>
        <v/>
      </c>
      <c r="BL17" s="2" t="str" cm="1">
        <f t="array" ref="BL17">IF(B17="","",SUMPRODUCT(($D$1:$AB$4=$BL$4)*$D17:$AB17))</f>
        <v/>
      </c>
      <c r="BM17" s="15" t="str">
        <f t="shared" si="26"/>
        <v/>
      </c>
      <c r="BN17" s="2" t="str" cm="1">
        <f t="array" ref="BN17">IF(B17="","",SUMPRODUCT(($D$1:$AB$4=$BN$4)*$D17:$AB17))</f>
        <v/>
      </c>
      <c r="BO17" s="15" t="str">
        <f t="shared" si="27"/>
        <v/>
      </c>
      <c r="BP17" s="2" t="str" cm="1">
        <f t="array" ref="BP17">IF(B17="","",SUMPRODUCT(($D$1:$AB$4=$BP$4)*$D17:$AB17))</f>
        <v/>
      </c>
      <c r="BQ17" s="15" t="str">
        <f t="shared" si="28"/>
        <v/>
      </c>
      <c r="BR17" s="2" t="str" cm="1">
        <f t="array" ref="BR17">IF(B17="","",SUMPRODUCT(($D$1:$AB$4=$BR$4)*$D17:$AB17))</f>
        <v/>
      </c>
      <c r="BS17" s="15" t="str">
        <f t="shared" si="29"/>
        <v/>
      </c>
      <c r="BT17" s="2" t="str" cm="1">
        <f t="array" ref="BT17">IF(B17="","",SUMPRODUCT(($D$1:$AB$4=$BT$4)*$D17:$AB17))</f>
        <v/>
      </c>
      <c r="BU17" s="15" t="str">
        <f t="shared" si="30"/>
        <v/>
      </c>
      <c r="BV17" s="2" t="str" cm="1">
        <f t="array" ref="BV17">IF(B17="","",SUMPRODUCT(($D$1:$AB$4=$BV$4)*$D17:$AB17))</f>
        <v/>
      </c>
      <c r="BW17" s="15" t="str">
        <f t="shared" si="31"/>
        <v/>
      </c>
      <c r="BX17" s="2" t="str" cm="1">
        <f t="array" ref="BX17">IF(B17="","",SUMPRODUCT(($D$1:$AB$4=$BX$4)*$D17:$AB17))</f>
        <v/>
      </c>
      <c r="BY17" s="15" t="str">
        <f t="shared" si="32"/>
        <v/>
      </c>
      <c r="BZ17" s="2" t="str" cm="1">
        <f t="array" ref="BZ17">IF(B17="","",SUMPRODUCT(($D$1:$AB$4=$BZ$4)*$D17:$AB17))</f>
        <v/>
      </c>
      <c r="CA17" s="15" t="str">
        <f t="shared" si="33"/>
        <v/>
      </c>
      <c r="CB17" s="2" t="str" cm="1">
        <f t="array" ref="CB17">IF(B17="","",SUMPRODUCT(($D$1:$AB$4=$CB$4)*$D17:$AB17))</f>
        <v/>
      </c>
      <c r="CC17" s="15" t="str">
        <f t="shared" si="34"/>
        <v/>
      </c>
      <c r="CD17" s="2" t="str" cm="1">
        <f t="array" ref="CD17">IF(B17="","",SUMPRODUCT(($D$1:$AB$4=$CD$4)*$D17:$AB17))</f>
        <v/>
      </c>
      <c r="CE17" s="15" t="str">
        <f t="shared" si="35"/>
        <v/>
      </c>
      <c r="CF17" s="2" t="str" cm="1">
        <f t="array" ref="CF17">IF(B17="","",SUMPRODUCT(($D$1:$AB$4=$CF$4)*$D17:$AB17))</f>
        <v/>
      </c>
      <c r="CG17" s="15" t="str">
        <f t="shared" si="36"/>
        <v/>
      </c>
      <c r="CH17" s="2" t="str" cm="1">
        <f t="array" ref="CH17">IF(B17="","",SUMPRODUCT(($D$1:$AB$4=$CH$4)*$D17:$AB17))</f>
        <v/>
      </c>
      <c r="CI17" s="15" t="str">
        <f t="shared" si="37"/>
        <v/>
      </c>
      <c r="FX17" t="e">
        <v>#DIV/0!</v>
      </c>
    </row>
    <row r="18" spans="1:180">
      <c r="A18" s="6">
        <v>13</v>
      </c>
      <c r="D18" s="97"/>
      <c r="E18" s="97"/>
      <c r="F18" s="97"/>
      <c r="G18" s="86"/>
      <c r="H18" s="86"/>
      <c r="I18" s="98"/>
      <c r="J18" s="102"/>
      <c r="K18" s="87"/>
      <c r="L18" s="87"/>
      <c r="M18" s="87"/>
      <c r="N18" s="87"/>
      <c r="O18" s="103"/>
      <c r="P18" s="107"/>
      <c r="Q18" s="88"/>
      <c r="R18" s="88"/>
      <c r="S18" s="88"/>
      <c r="T18" s="88"/>
      <c r="U18" s="108"/>
      <c r="V18" s="113"/>
      <c r="W18" s="89"/>
      <c r="X18" s="89"/>
      <c r="Y18" s="89"/>
      <c r="Z18" s="89"/>
      <c r="AA18" s="89"/>
      <c r="AB18" s="169"/>
      <c r="AC18" s="171" t="str">
        <f t="shared" si="38"/>
        <v/>
      </c>
      <c r="AD18" s="172" t="str">
        <f t="shared" si="12"/>
        <v/>
      </c>
      <c r="AL18" s="2" t="str" cm="1">
        <f t="array" ref="AL18">IF(B18="","",SUMPRODUCT(($D$1:$AB$4=$AL$4)*D18:AB18))</f>
        <v/>
      </c>
      <c r="AM18" s="15" t="str">
        <f t="shared" si="13"/>
        <v/>
      </c>
      <c r="AN18" s="2" t="str" cm="1">
        <f t="array" ref="AN18">IF(B18="","",SUMPRODUCT(($D$1:$AB$4=$AN$4)*D18:AB18))</f>
        <v/>
      </c>
      <c r="AO18" s="15" t="str">
        <f t="shared" si="14"/>
        <v/>
      </c>
      <c r="AP18" s="2" t="str" cm="1">
        <f t="array" ref="AP18">IF(B18="","",SUMPRODUCT(($D$1:$AB$4=$AP$4)*D18:AB18))</f>
        <v/>
      </c>
      <c r="AQ18" s="15" t="str">
        <f t="shared" si="15"/>
        <v/>
      </c>
      <c r="AR18" s="2" t="str" cm="1">
        <f t="array" ref="AR18">IF(B18="","",SUMPRODUCT(($D$1:$AB$4=$AR$4)*D18:AB18))</f>
        <v/>
      </c>
      <c r="AS18" s="15" t="str">
        <f t="shared" si="16"/>
        <v/>
      </c>
      <c r="AT18" s="2" t="str" cm="1">
        <f t="array" ref="AT18">IF(B18="","",SUMPRODUCT(($D$1:$AB$4=$AT$4)*$D18:$AB18))</f>
        <v/>
      </c>
      <c r="AU18" s="15" t="str">
        <f t="shared" si="17"/>
        <v/>
      </c>
      <c r="AV18" s="2" t="str" cm="1">
        <f t="array" ref="AV18">IF(B18="","",SUMPRODUCT(($D$1:$AB$4=$AV$4)*$D18:$AB18))</f>
        <v/>
      </c>
      <c r="AW18" s="15" t="str">
        <f t="shared" si="18"/>
        <v/>
      </c>
      <c r="AX18" s="2" t="str" cm="1">
        <f t="array" ref="AX18">IF(B18="","",SUMPRODUCT(($D$1:$AB$4=$AX$4)*$D18:$AB18))</f>
        <v/>
      </c>
      <c r="AY18" s="15" t="str">
        <f t="shared" si="19"/>
        <v/>
      </c>
      <c r="AZ18" s="2" t="str" cm="1">
        <f t="array" ref="AZ18">IF(B18="","",SUMPRODUCT(($D$1:$AB$4=$AZ$4)*$D18:$AB18))</f>
        <v/>
      </c>
      <c r="BA18" s="15" t="str">
        <f t="shared" si="20"/>
        <v/>
      </c>
      <c r="BB18" s="2" t="str" cm="1">
        <f t="array" ref="BB18">IF(B18="","",SUMPRODUCT(($D$1:$AB$4=$BB$4)*$D18:$AB18))</f>
        <v/>
      </c>
      <c r="BC18" s="15" t="str">
        <f t="shared" si="21"/>
        <v/>
      </c>
      <c r="BD18" s="2" t="str" cm="1">
        <f t="array" ref="BD18">IF(B18="","",SUMPRODUCT(($D$1:$AB$4=$BD$4)*$D18:$AB18))</f>
        <v/>
      </c>
      <c r="BE18" s="15" t="str">
        <f t="shared" si="22"/>
        <v/>
      </c>
      <c r="BF18" s="2" t="str" cm="1">
        <f t="array" ref="BF18">IF(B18="","",SUMPRODUCT(($D$1:$AB$4=$BF$4)*$D18:$AB18))</f>
        <v/>
      </c>
      <c r="BG18" s="15" t="str">
        <f t="shared" si="23"/>
        <v/>
      </c>
      <c r="BH18" s="2" t="str" cm="1">
        <f t="array" ref="BH18">IF(B18="","",SUMPRODUCT(($D$1:$AB$4=$BH$4)*$D18:$AB18))</f>
        <v/>
      </c>
      <c r="BI18" s="15" t="str">
        <f t="shared" si="24"/>
        <v/>
      </c>
      <c r="BJ18" s="2" t="str" cm="1">
        <f t="array" ref="BJ18">IF(B18="","",SUMPRODUCT(($D$1:$AB$4=$BJ$4)*$D18:$AB18))</f>
        <v/>
      </c>
      <c r="BK18" s="15" t="str">
        <f t="shared" si="25"/>
        <v/>
      </c>
      <c r="BL18" s="2" t="str" cm="1">
        <f t="array" ref="BL18">IF(B18="","",SUMPRODUCT(($D$1:$AB$4=$BL$4)*$D18:$AB18))</f>
        <v/>
      </c>
      <c r="BM18" s="15" t="str">
        <f t="shared" si="26"/>
        <v/>
      </c>
      <c r="BN18" s="2" t="str" cm="1">
        <f t="array" ref="BN18">IF(B18="","",SUMPRODUCT(($D$1:$AB$4=$BN$4)*$D18:$AB18))</f>
        <v/>
      </c>
      <c r="BO18" s="15" t="str">
        <f t="shared" si="27"/>
        <v/>
      </c>
      <c r="BP18" s="2" t="str" cm="1">
        <f t="array" ref="BP18">IF(B18="","",SUMPRODUCT(($D$1:$AB$4=$BP$4)*$D18:$AB18))</f>
        <v/>
      </c>
      <c r="BQ18" s="15" t="str">
        <f t="shared" si="28"/>
        <v/>
      </c>
      <c r="BR18" s="2" t="str" cm="1">
        <f t="array" ref="BR18">IF(B18="","",SUMPRODUCT(($D$1:$AB$4=$BR$4)*$D18:$AB18))</f>
        <v/>
      </c>
      <c r="BS18" s="15" t="str">
        <f t="shared" si="29"/>
        <v/>
      </c>
      <c r="BT18" s="2" t="str" cm="1">
        <f t="array" ref="BT18">IF(B18="","",SUMPRODUCT(($D$1:$AB$4=$BT$4)*$D18:$AB18))</f>
        <v/>
      </c>
      <c r="BU18" s="15" t="str">
        <f t="shared" si="30"/>
        <v/>
      </c>
      <c r="BV18" s="2" t="str" cm="1">
        <f t="array" ref="BV18">IF(B18="","",SUMPRODUCT(($D$1:$AB$4=$BV$4)*$D18:$AB18))</f>
        <v/>
      </c>
      <c r="BW18" s="15" t="str">
        <f t="shared" si="31"/>
        <v/>
      </c>
      <c r="BX18" s="2" t="str" cm="1">
        <f t="array" ref="BX18">IF(B18="","",SUMPRODUCT(($D$1:$AB$4=$BX$4)*$D18:$AB18))</f>
        <v/>
      </c>
      <c r="BY18" s="15" t="str">
        <f t="shared" si="32"/>
        <v/>
      </c>
      <c r="BZ18" s="2" t="str" cm="1">
        <f t="array" ref="BZ18">IF(B18="","",SUMPRODUCT(($D$1:$AB$4=$BZ$4)*$D18:$AB18))</f>
        <v/>
      </c>
      <c r="CA18" s="15" t="str">
        <f t="shared" si="33"/>
        <v/>
      </c>
      <c r="CB18" s="2" t="str" cm="1">
        <f t="array" ref="CB18">IF(B18="","",SUMPRODUCT(($D$1:$AB$4=$CB$4)*$D18:$AB18))</f>
        <v/>
      </c>
      <c r="CC18" s="15" t="str">
        <f t="shared" si="34"/>
        <v/>
      </c>
      <c r="CD18" s="2" t="str" cm="1">
        <f t="array" ref="CD18">IF(B18="","",SUMPRODUCT(($D$1:$AB$4=$CD$4)*$D18:$AB18))</f>
        <v/>
      </c>
      <c r="CE18" s="15" t="str">
        <f t="shared" si="35"/>
        <v/>
      </c>
      <c r="CF18" s="2" t="str" cm="1">
        <f t="array" ref="CF18">IF(B18="","",SUMPRODUCT(($D$1:$AB$4=$CF$4)*$D18:$AB18))</f>
        <v/>
      </c>
      <c r="CG18" s="15" t="str">
        <f t="shared" si="36"/>
        <v/>
      </c>
      <c r="CH18" s="2" t="str" cm="1">
        <f t="array" ref="CH18">IF(B18="","",SUMPRODUCT(($D$1:$AB$4=$CH$4)*$D18:$AB18))</f>
        <v/>
      </c>
      <c r="CI18" s="15" t="str">
        <f t="shared" si="37"/>
        <v/>
      </c>
      <c r="FX18" t="e">
        <v>#DIV/0!</v>
      </c>
    </row>
    <row r="19" spans="1:180">
      <c r="A19" s="7">
        <v>14</v>
      </c>
      <c r="D19" s="97"/>
      <c r="E19" s="97"/>
      <c r="F19" s="97"/>
      <c r="G19" s="86"/>
      <c r="H19" s="86"/>
      <c r="I19" s="98"/>
      <c r="J19" s="102"/>
      <c r="K19" s="87"/>
      <c r="L19" s="87"/>
      <c r="M19" s="87"/>
      <c r="N19" s="87"/>
      <c r="O19" s="103"/>
      <c r="P19" s="107"/>
      <c r="Q19" s="88"/>
      <c r="R19" s="88"/>
      <c r="S19" s="88"/>
      <c r="T19" s="88"/>
      <c r="U19" s="108"/>
      <c r="V19" s="113"/>
      <c r="W19" s="89"/>
      <c r="X19" s="89"/>
      <c r="Y19" s="89"/>
      <c r="Z19" s="89"/>
      <c r="AA19" s="89"/>
      <c r="AB19" s="169"/>
      <c r="AC19" s="171" t="str">
        <f t="shared" si="38"/>
        <v/>
      </c>
      <c r="AD19" s="172" t="str">
        <f t="shared" si="12"/>
        <v/>
      </c>
      <c r="AL19" s="2" t="str" cm="1">
        <f t="array" ref="AL19">IF(B19="","",SUMPRODUCT(($D$1:$AB$4=$AL$4)*D19:AB19))</f>
        <v/>
      </c>
      <c r="AM19" s="15" t="str">
        <f t="shared" si="13"/>
        <v/>
      </c>
      <c r="AN19" s="2" t="str" cm="1">
        <f t="array" ref="AN19">IF(B19="","",SUMPRODUCT(($D$1:$AB$4=$AN$4)*D19:AB19))</f>
        <v/>
      </c>
      <c r="AO19" s="15" t="str">
        <f t="shared" si="14"/>
        <v/>
      </c>
      <c r="AP19" s="2" t="str" cm="1">
        <f t="array" ref="AP19">IF(B19="","",SUMPRODUCT(($D$1:$AB$4=$AP$4)*D19:AB19))</f>
        <v/>
      </c>
      <c r="AQ19" s="15" t="str">
        <f t="shared" si="15"/>
        <v/>
      </c>
      <c r="AR19" s="2" t="str" cm="1">
        <f t="array" ref="AR19">IF(B19="","",SUMPRODUCT(($D$1:$AB$4=$AR$4)*D19:AB19))</f>
        <v/>
      </c>
      <c r="AS19" s="15" t="str">
        <f t="shared" si="16"/>
        <v/>
      </c>
      <c r="AT19" s="2" t="str" cm="1">
        <f t="array" ref="AT19">IF(B19="","",SUMPRODUCT(($D$1:$AB$4=$AT$4)*$D19:$AB19))</f>
        <v/>
      </c>
      <c r="AU19" s="15" t="str">
        <f t="shared" si="17"/>
        <v/>
      </c>
      <c r="AV19" s="2" t="str" cm="1">
        <f t="array" ref="AV19">IF(B19="","",SUMPRODUCT(($D$1:$AB$4=$AV$4)*$D19:$AB19))</f>
        <v/>
      </c>
      <c r="AW19" s="15" t="str">
        <f t="shared" si="18"/>
        <v/>
      </c>
      <c r="AX19" s="2" t="str" cm="1">
        <f t="array" ref="AX19">IF(B19="","",SUMPRODUCT(($D$1:$AB$4=$AX$4)*$D19:$AB19))</f>
        <v/>
      </c>
      <c r="AY19" s="15" t="str">
        <f t="shared" si="19"/>
        <v/>
      </c>
      <c r="AZ19" s="2" t="str" cm="1">
        <f t="array" ref="AZ19">IF(B19="","",SUMPRODUCT(($D$1:$AB$4=$AZ$4)*$D19:$AB19))</f>
        <v/>
      </c>
      <c r="BA19" s="15" t="str">
        <f t="shared" si="20"/>
        <v/>
      </c>
      <c r="BB19" s="2" t="str" cm="1">
        <f t="array" ref="BB19">IF(B19="","",SUMPRODUCT(($D$1:$AB$4=$BB$4)*$D19:$AB19))</f>
        <v/>
      </c>
      <c r="BC19" s="15" t="str">
        <f t="shared" si="21"/>
        <v/>
      </c>
      <c r="BD19" s="2" t="str" cm="1">
        <f t="array" ref="BD19">IF(B19="","",SUMPRODUCT(($D$1:$AB$4=$BD$4)*$D19:$AB19))</f>
        <v/>
      </c>
      <c r="BE19" s="15" t="str">
        <f t="shared" si="22"/>
        <v/>
      </c>
      <c r="BF19" s="2" t="str" cm="1">
        <f t="array" ref="BF19">IF(B19="","",SUMPRODUCT(($D$1:$AB$4=$BF$4)*$D19:$AB19))</f>
        <v/>
      </c>
      <c r="BG19" s="15" t="str">
        <f t="shared" si="23"/>
        <v/>
      </c>
      <c r="BH19" s="2" t="str" cm="1">
        <f t="array" ref="BH19">IF(B19="","",SUMPRODUCT(($D$1:$AB$4=$BH$4)*$D19:$AB19))</f>
        <v/>
      </c>
      <c r="BI19" s="15" t="str">
        <f t="shared" si="24"/>
        <v/>
      </c>
      <c r="BJ19" s="2" t="str" cm="1">
        <f t="array" ref="BJ19">IF(B19="","",SUMPRODUCT(($D$1:$AB$4=$BJ$4)*$D19:$AB19))</f>
        <v/>
      </c>
      <c r="BK19" s="15" t="str">
        <f t="shared" si="25"/>
        <v/>
      </c>
      <c r="BL19" s="2" t="str" cm="1">
        <f t="array" ref="BL19">IF(B19="","",SUMPRODUCT(($D$1:$AB$4=$BL$4)*$D19:$AB19))</f>
        <v/>
      </c>
      <c r="BM19" s="15" t="str">
        <f t="shared" si="26"/>
        <v/>
      </c>
      <c r="BN19" s="2" t="str" cm="1">
        <f t="array" ref="BN19">IF(B19="","",SUMPRODUCT(($D$1:$AB$4=$BN$4)*$D19:$AB19))</f>
        <v/>
      </c>
      <c r="BO19" s="15" t="str">
        <f t="shared" si="27"/>
        <v/>
      </c>
      <c r="BP19" s="2" t="str" cm="1">
        <f t="array" ref="BP19">IF(B19="","",SUMPRODUCT(($D$1:$AB$4=$BP$4)*$D19:$AB19))</f>
        <v/>
      </c>
      <c r="BQ19" s="15" t="str">
        <f t="shared" si="28"/>
        <v/>
      </c>
      <c r="BR19" s="2" t="str" cm="1">
        <f t="array" ref="BR19">IF(B19="","",SUMPRODUCT(($D$1:$AB$4=$BR$4)*$D19:$AB19))</f>
        <v/>
      </c>
      <c r="BS19" s="15" t="str">
        <f t="shared" si="29"/>
        <v/>
      </c>
      <c r="BT19" s="2" t="str" cm="1">
        <f t="array" ref="BT19">IF(B19="","",SUMPRODUCT(($D$1:$AB$4=$BT$4)*$D19:$AB19))</f>
        <v/>
      </c>
      <c r="BU19" s="15" t="str">
        <f t="shared" si="30"/>
        <v/>
      </c>
      <c r="BV19" s="2" t="str" cm="1">
        <f t="array" ref="BV19">IF(B19="","",SUMPRODUCT(($D$1:$AB$4=$BV$4)*$D19:$AB19))</f>
        <v/>
      </c>
      <c r="BW19" s="15" t="str">
        <f t="shared" si="31"/>
        <v/>
      </c>
      <c r="BX19" s="2" t="str" cm="1">
        <f t="array" ref="BX19">IF(B19="","",SUMPRODUCT(($D$1:$AB$4=$BX$4)*$D19:$AB19))</f>
        <v/>
      </c>
      <c r="BY19" s="15" t="str">
        <f t="shared" si="32"/>
        <v/>
      </c>
      <c r="BZ19" s="2" t="str" cm="1">
        <f t="array" ref="BZ19">IF(B19="","",SUMPRODUCT(($D$1:$AB$4=$BZ$4)*$D19:$AB19))</f>
        <v/>
      </c>
      <c r="CA19" s="15" t="str">
        <f t="shared" si="33"/>
        <v/>
      </c>
      <c r="CB19" s="2" t="str" cm="1">
        <f t="array" ref="CB19">IF(B19="","",SUMPRODUCT(($D$1:$AB$4=$CB$4)*$D19:$AB19))</f>
        <v/>
      </c>
      <c r="CC19" s="15" t="str">
        <f t="shared" si="34"/>
        <v/>
      </c>
      <c r="CD19" s="2" t="str" cm="1">
        <f t="array" ref="CD19">IF(B19="","",SUMPRODUCT(($D$1:$AB$4=$CD$4)*$D19:$AB19))</f>
        <v/>
      </c>
      <c r="CE19" s="15" t="str">
        <f t="shared" si="35"/>
        <v/>
      </c>
      <c r="CF19" s="2" t="str" cm="1">
        <f t="array" ref="CF19">IF(B19="","",SUMPRODUCT(($D$1:$AB$4=$CF$4)*$D19:$AB19))</f>
        <v/>
      </c>
      <c r="CG19" s="15" t="str">
        <f t="shared" si="36"/>
        <v/>
      </c>
      <c r="CH19" s="2" t="str" cm="1">
        <f t="array" ref="CH19">IF(B19="","",SUMPRODUCT(($D$1:$AB$4=$CH$4)*$D19:$AB19))</f>
        <v/>
      </c>
      <c r="CI19" s="15" t="str">
        <f t="shared" si="37"/>
        <v/>
      </c>
      <c r="FX19" t="e">
        <v>#DIV/0!</v>
      </c>
    </row>
    <row r="20" spans="1:180">
      <c r="A20" s="6">
        <v>15</v>
      </c>
      <c r="D20" s="97"/>
      <c r="E20" s="86"/>
      <c r="F20" s="86"/>
      <c r="G20" s="86"/>
      <c r="H20" s="86"/>
      <c r="I20" s="98"/>
      <c r="J20" s="102"/>
      <c r="K20" s="87"/>
      <c r="L20" s="87"/>
      <c r="M20" s="87"/>
      <c r="N20" s="87"/>
      <c r="O20" s="103"/>
      <c r="P20" s="107"/>
      <c r="Q20" s="88"/>
      <c r="R20" s="88"/>
      <c r="S20" s="88"/>
      <c r="T20" s="88"/>
      <c r="U20" s="108"/>
      <c r="V20" s="113"/>
      <c r="W20" s="89"/>
      <c r="X20" s="89"/>
      <c r="Y20" s="89"/>
      <c r="Z20" s="89"/>
      <c r="AA20" s="89"/>
      <c r="AB20" s="169"/>
      <c r="AC20" s="171" t="str">
        <f t="shared" si="38"/>
        <v/>
      </c>
      <c r="AD20" s="172" t="str">
        <f t="shared" si="12"/>
        <v/>
      </c>
      <c r="AL20" s="2" t="str" cm="1">
        <f t="array" ref="AL20">IF(B20="","",SUMPRODUCT(($D$1:$AB$4=$AL$4)*D20:AB20))</f>
        <v/>
      </c>
      <c r="AM20" s="15" t="str">
        <f t="shared" si="13"/>
        <v/>
      </c>
      <c r="AN20" s="2" t="str" cm="1">
        <f t="array" ref="AN20">IF(B20="","",SUMPRODUCT(($D$1:$AB$4=$AN$4)*D20:AB20))</f>
        <v/>
      </c>
      <c r="AO20" s="15" t="str">
        <f t="shared" si="14"/>
        <v/>
      </c>
      <c r="AP20" s="2" t="str" cm="1">
        <f t="array" ref="AP20">IF(B20="","",SUMPRODUCT(($D$1:$AB$4=$AP$4)*D20:AB20))</f>
        <v/>
      </c>
      <c r="AQ20" s="15" t="str">
        <f t="shared" si="15"/>
        <v/>
      </c>
      <c r="AR20" s="2" t="str" cm="1">
        <f t="array" ref="AR20">IF(B20="","",SUMPRODUCT(($D$1:$AB$4=$AR$4)*D20:AB20))</f>
        <v/>
      </c>
      <c r="AS20" s="15" t="str">
        <f t="shared" si="16"/>
        <v/>
      </c>
      <c r="AT20" s="2" t="str" cm="1">
        <f t="array" ref="AT20">IF(B20="","",SUMPRODUCT(($D$1:$AB$4=$AT$4)*$D20:$AB20))</f>
        <v/>
      </c>
      <c r="AU20" s="15" t="str">
        <f t="shared" si="17"/>
        <v/>
      </c>
      <c r="AV20" s="2" t="str" cm="1">
        <f t="array" ref="AV20">IF(B20="","",SUMPRODUCT(($D$1:$AB$4=$AV$4)*$D20:$AB20))</f>
        <v/>
      </c>
      <c r="AW20" s="15" t="str">
        <f t="shared" si="18"/>
        <v/>
      </c>
      <c r="AX20" s="2" t="str" cm="1">
        <f t="array" ref="AX20">IF(B20="","",SUMPRODUCT(($D$1:$AB$4=$AX$4)*$D20:$AB20))</f>
        <v/>
      </c>
      <c r="AY20" s="15" t="str">
        <f t="shared" si="19"/>
        <v/>
      </c>
      <c r="AZ20" s="2" t="str" cm="1">
        <f t="array" ref="AZ20">IF(B20="","",SUMPRODUCT(($D$1:$AB$4=$AZ$4)*$D20:$AB20))</f>
        <v/>
      </c>
      <c r="BA20" s="15" t="str">
        <f t="shared" si="20"/>
        <v/>
      </c>
      <c r="BB20" s="2" t="str" cm="1">
        <f t="array" ref="BB20">IF(B20="","",SUMPRODUCT(($D$1:$AB$4=$BB$4)*$D20:$AB20))</f>
        <v/>
      </c>
      <c r="BC20" s="15" t="str">
        <f t="shared" si="21"/>
        <v/>
      </c>
      <c r="BD20" s="2" t="str" cm="1">
        <f t="array" ref="BD20">IF(B20="","",SUMPRODUCT(($D$1:$AB$4=$BD$4)*$D20:$AB20))</f>
        <v/>
      </c>
      <c r="BE20" s="15" t="str">
        <f t="shared" si="22"/>
        <v/>
      </c>
      <c r="BF20" s="2" t="str" cm="1">
        <f t="array" ref="BF20">IF(B20="","",SUMPRODUCT(($D$1:$AB$4=$BF$4)*$D20:$AB20))</f>
        <v/>
      </c>
      <c r="BG20" s="15" t="str">
        <f t="shared" si="23"/>
        <v/>
      </c>
      <c r="BH20" s="2" t="str" cm="1">
        <f t="array" ref="BH20">IF(B20="","",SUMPRODUCT(($D$1:$AB$4=$BH$4)*$D20:$AB20))</f>
        <v/>
      </c>
      <c r="BI20" s="15" t="str">
        <f t="shared" si="24"/>
        <v/>
      </c>
      <c r="BJ20" s="2" t="str" cm="1">
        <f t="array" ref="BJ20">IF(B20="","",SUMPRODUCT(($D$1:$AB$4=$BJ$4)*$D20:$AB20))</f>
        <v/>
      </c>
      <c r="BK20" s="15" t="str">
        <f t="shared" si="25"/>
        <v/>
      </c>
      <c r="BL20" s="2" t="str" cm="1">
        <f t="array" ref="BL20">IF(B20="","",SUMPRODUCT(($D$1:$AB$4=$BL$4)*$D20:$AB20))</f>
        <v/>
      </c>
      <c r="BM20" s="15" t="str">
        <f t="shared" si="26"/>
        <v/>
      </c>
      <c r="BN20" s="2" t="str" cm="1">
        <f t="array" ref="BN20">IF(B20="","",SUMPRODUCT(($D$1:$AB$4=$BN$4)*$D20:$AB20))</f>
        <v/>
      </c>
      <c r="BO20" s="15" t="str">
        <f t="shared" si="27"/>
        <v/>
      </c>
      <c r="BP20" s="2" t="str" cm="1">
        <f t="array" ref="BP20">IF(B20="","",SUMPRODUCT(($D$1:$AB$4=$BP$4)*$D20:$AB20))</f>
        <v/>
      </c>
      <c r="BQ20" s="15" t="str">
        <f t="shared" si="28"/>
        <v/>
      </c>
      <c r="BR20" s="2" t="str" cm="1">
        <f t="array" ref="BR20">IF(B20="","",SUMPRODUCT(($D$1:$AB$4=$BR$4)*$D20:$AB20))</f>
        <v/>
      </c>
      <c r="BS20" s="15" t="str">
        <f t="shared" si="29"/>
        <v/>
      </c>
      <c r="BT20" s="2" t="str" cm="1">
        <f t="array" ref="BT20">IF(B20="","",SUMPRODUCT(($D$1:$AB$4=$BT$4)*$D20:$AB20))</f>
        <v/>
      </c>
      <c r="BU20" s="15" t="str">
        <f t="shared" si="30"/>
        <v/>
      </c>
      <c r="BV20" s="2" t="str" cm="1">
        <f t="array" ref="BV20">IF(B20="","",SUMPRODUCT(($D$1:$AB$4=$BV$4)*$D20:$AB20))</f>
        <v/>
      </c>
      <c r="BW20" s="15" t="str">
        <f t="shared" si="31"/>
        <v/>
      </c>
      <c r="BX20" s="2" t="str" cm="1">
        <f t="array" ref="BX20">IF(B20="","",SUMPRODUCT(($D$1:$AB$4=$BX$4)*$D20:$AB20))</f>
        <v/>
      </c>
      <c r="BY20" s="15" t="str">
        <f t="shared" si="32"/>
        <v/>
      </c>
      <c r="BZ20" s="2" t="str" cm="1">
        <f t="array" ref="BZ20">IF(B20="","",SUMPRODUCT(($D$1:$AB$4=$BZ$4)*$D20:$AB20))</f>
        <v/>
      </c>
      <c r="CA20" s="15" t="str">
        <f t="shared" si="33"/>
        <v/>
      </c>
      <c r="CB20" s="2" t="str" cm="1">
        <f t="array" ref="CB20">IF(B20="","",SUMPRODUCT(($D$1:$AB$4=$CB$4)*$D20:$AB20))</f>
        <v/>
      </c>
      <c r="CC20" s="15" t="str">
        <f t="shared" si="34"/>
        <v/>
      </c>
      <c r="CD20" s="2" t="str" cm="1">
        <f t="array" ref="CD20">IF(B20="","",SUMPRODUCT(($D$1:$AB$4=$CD$4)*$D20:$AB20))</f>
        <v/>
      </c>
      <c r="CE20" s="15" t="str">
        <f t="shared" si="35"/>
        <v/>
      </c>
      <c r="CF20" s="2" t="str" cm="1">
        <f t="array" ref="CF20">IF(B20="","",SUMPRODUCT(($D$1:$AB$4=$CF$4)*$D20:$AB20))</f>
        <v/>
      </c>
      <c r="CG20" s="15" t="str">
        <f t="shared" si="36"/>
        <v/>
      </c>
      <c r="CH20" s="2" t="str" cm="1">
        <f t="array" ref="CH20">IF(B20="","",SUMPRODUCT(($D$1:$AB$4=$CH$4)*$D20:$AB20))</f>
        <v/>
      </c>
      <c r="CI20" s="15" t="str">
        <f t="shared" si="37"/>
        <v/>
      </c>
      <c r="FX20" t="e">
        <v>#DIV/0!</v>
      </c>
    </row>
    <row r="21" spans="1:180">
      <c r="A21" s="7">
        <v>16</v>
      </c>
      <c r="D21" s="97"/>
      <c r="E21" s="86"/>
      <c r="F21" s="86"/>
      <c r="G21" s="86"/>
      <c r="H21" s="86"/>
      <c r="I21" s="98"/>
      <c r="J21" s="102"/>
      <c r="K21" s="87"/>
      <c r="L21" s="87"/>
      <c r="M21" s="87"/>
      <c r="N21" s="87"/>
      <c r="O21" s="103"/>
      <c r="P21" s="107"/>
      <c r="Q21" s="88"/>
      <c r="R21" s="88"/>
      <c r="S21" s="88"/>
      <c r="T21" s="88"/>
      <c r="U21" s="108"/>
      <c r="V21" s="113"/>
      <c r="W21" s="89"/>
      <c r="X21" s="89"/>
      <c r="Y21" s="89"/>
      <c r="Z21" s="89"/>
      <c r="AA21" s="89"/>
      <c r="AB21" s="169"/>
      <c r="AC21" s="171" t="str">
        <f t="shared" si="38"/>
        <v/>
      </c>
      <c r="AD21" s="172" t="str">
        <f t="shared" si="12"/>
        <v/>
      </c>
      <c r="AL21" s="2" t="str" cm="1">
        <f t="array" ref="AL21">IF(B21="","",SUMPRODUCT(($D$1:$AB$4=$AL$4)*D21:AB21))</f>
        <v/>
      </c>
      <c r="AM21" s="15" t="str">
        <f t="shared" si="13"/>
        <v/>
      </c>
      <c r="AN21" s="2" t="str" cm="1">
        <f t="array" ref="AN21">IF(B21="","",SUMPRODUCT(($D$1:$AB$4=$AN$4)*D21:AB21))</f>
        <v/>
      </c>
      <c r="AO21" s="15" t="str">
        <f t="shared" si="14"/>
        <v/>
      </c>
      <c r="AP21" s="2" t="str" cm="1">
        <f t="array" ref="AP21">IF(B21="","",SUMPRODUCT(($D$1:$AB$4=$AP$4)*D21:AB21))</f>
        <v/>
      </c>
      <c r="AQ21" s="15" t="str">
        <f t="shared" si="15"/>
        <v/>
      </c>
      <c r="AR21" s="2" t="str" cm="1">
        <f t="array" ref="AR21">IF(B21="","",SUMPRODUCT(($D$1:$AB$4=$AR$4)*D21:AB21))</f>
        <v/>
      </c>
      <c r="AS21" s="15" t="str">
        <f t="shared" si="16"/>
        <v/>
      </c>
      <c r="AT21" s="2" t="str" cm="1">
        <f t="array" ref="AT21">IF(B21="","",SUMPRODUCT(($D$1:$AB$4=$AT$4)*$D21:$AB21))</f>
        <v/>
      </c>
      <c r="AU21" s="15" t="str">
        <f t="shared" si="17"/>
        <v/>
      </c>
      <c r="AV21" s="2" t="str" cm="1">
        <f t="array" ref="AV21">IF(B21="","",SUMPRODUCT(($D$1:$AB$4=$AV$4)*$D21:$AB21))</f>
        <v/>
      </c>
      <c r="AW21" s="15" t="str">
        <f t="shared" si="18"/>
        <v/>
      </c>
      <c r="AX21" s="2" t="str" cm="1">
        <f t="array" ref="AX21">IF(B21="","",SUMPRODUCT(($D$1:$AB$4=$AX$4)*$D21:$AB21))</f>
        <v/>
      </c>
      <c r="AY21" s="15" t="str">
        <f t="shared" si="19"/>
        <v/>
      </c>
      <c r="AZ21" s="2" t="str" cm="1">
        <f t="array" ref="AZ21">IF(B21="","",SUMPRODUCT(($D$1:$AB$4=$AZ$4)*$D21:$AB21))</f>
        <v/>
      </c>
      <c r="BA21" s="15" t="str">
        <f t="shared" si="20"/>
        <v/>
      </c>
      <c r="BB21" s="2" t="str" cm="1">
        <f t="array" ref="BB21">IF(B21="","",SUMPRODUCT(($D$1:$AB$4=$BB$4)*$D21:$AB21))</f>
        <v/>
      </c>
      <c r="BC21" s="15" t="str">
        <f t="shared" si="21"/>
        <v/>
      </c>
      <c r="BD21" s="2" t="str" cm="1">
        <f t="array" ref="BD21">IF(B21="","",SUMPRODUCT(($D$1:$AB$4=$BD$4)*$D21:$AB21))</f>
        <v/>
      </c>
      <c r="BE21" s="15" t="str">
        <f t="shared" si="22"/>
        <v/>
      </c>
      <c r="BF21" s="2" t="str" cm="1">
        <f t="array" ref="BF21">IF(B21="","",SUMPRODUCT(($D$1:$AB$4=$BF$4)*$D21:$AB21))</f>
        <v/>
      </c>
      <c r="BG21" s="15" t="str">
        <f t="shared" si="23"/>
        <v/>
      </c>
      <c r="BH21" s="2" t="str" cm="1">
        <f t="array" ref="BH21">IF(B21="","",SUMPRODUCT(($D$1:$AB$4=$BH$4)*$D21:$AB21))</f>
        <v/>
      </c>
      <c r="BI21" s="15" t="str">
        <f t="shared" si="24"/>
        <v/>
      </c>
      <c r="BJ21" s="2" t="str" cm="1">
        <f t="array" ref="BJ21">IF(B21="","",SUMPRODUCT(($D$1:$AB$4=$BJ$4)*$D21:$AB21))</f>
        <v/>
      </c>
      <c r="BK21" s="15" t="str">
        <f t="shared" si="25"/>
        <v/>
      </c>
      <c r="BL21" s="2" t="str" cm="1">
        <f t="array" ref="BL21">IF(B21="","",SUMPRODUCT(($D$1:$AB$4=$BL$4)*$D21:$AB21))</f>
        <v/>
      </c>
      <c r="BM21" s="15" t="str">
        <f t="shared" si="26"/>
        <v/>
      </c>
      <c r="BN21" s="2" t="str" cm="1">
        <f t="array" ref="BN21">IF(B21="","",SUMPRODUCT(($D$1:$AB$4=$BN$4)*$D21:$AB21))</f>
        <v/>
      </c>
      <c r="BO21" s="15" t="str">
        <f t="shared" si="27"/>
        <v/>
      </c>
      <c r="BP21" s="2" t="str" cm="1">
        <f t="array" ref="BP21">IF(B21="","",SUMPRODUCT(($D$1:$AB$4=$BP$4)*$D21:$AB21))</f>
        <v/>
      </c>
      <c r="BQ21" s="15" t="str">
        <f t="shared" si="28"/>
        <v/>
      </c>
      <c r="BR21" s="2" t="str" cm="1">
        <f t="array" ref="BR21">IF(B21="","",SUMPRODUCT(($D$1:$AB$4=$BR$4)*$D21:$AB21))</f>
        <v/>
      </c>
      <c r="BS21" s="15" t="str">
        <f t="shared" si="29"/>
        <v/>
      </c>
      <c r="BT21" s="2" t="str" cm="1">
        <f t="array" ref="BT21">IF(B21="","",SUMPRODUCT(($D$1:$AB$4=$BT$4)*$D21:$AB21))</f>
        <v/>
      </c>
      <c r="BU21" s="15" t="str">
        <f t="shared" si="30"/>
        <v/>
      </c>
      <c r="BV21" s="2" t="str" cm="1">
        <f t="array" ref="BV21">IF(B21="","",SUMPRODUCT(($D$1:$AB$4=$BV$4)*$D21:$AB21))</f>
        <v/>
      </c>
      <c r="BW21" s="15" t="str">
        <f t="shared" si="31"/>
        <v/>
      </c>
      <c r="BX21" s="2" t="str" cm="1">
        <f t="array" ref="BX21">IF(B21="","",SUMPRODUCT(($D$1:$AB$4=$BX$4)*$D21:$AB21))</f>
        <v/>
      </c>
      <c r="BY21" s="15" t="str">
        <f t="shared" si="32"/>
        <v/>
      </c>
      <c r="BZ21" s="2" t="str" cm="1">
        <f t="array" ref="BZ21">IF(B21="","",SUMPRODUCT(($D$1:$AB$4=$BZ$4)*$D21:$AB21))</f>
        <v/>
      </c>
      <c r="CA21" s="15" t="str">
        <f t="shared" si="33"/>
        <v/>
      </c>
      <c r="CB21" s="2" t="str" cm="1">
        <f t="array" ref="CB21">IF(B21="","",SUMPRODUCT(($D$1:$AB$4=$CB$4)*$D21:$AB21))</f>
        <v/>
      </c>
      <c r="CC21" s="15" t="str">
        <f t="shared" si="34"/>
        <v/>
      </c>
      <c r="CD21" s="2" t="str" cm="1">
        <f t="array" ref="CD21">IF(B21="","",SUMPRODUCT(($D$1:$AB$4=$CD$4)*$D21:$AB21))</f>
        <v/>
      </c>
      <c r="CE21" s="15" t="str">
        <f t="shared" si="35"/>
        <v/>
      </c>
      <c r="CF21" s="2" t="str" cm="1">
        <f t="array" ref="CF21">IF(B21="","",SUMPRODUCT(($D$1:$AB$4=$CF$4)*$D21:$AB21))</f>
        <v/>
      </c>
      <c r="CG21" s="15" t="str">
        <f t="shared" si="36"/>
        <v/>
      </c>
      <c r="CH21" s="2" t="str" cm="1">
        <f t="array" ref="CH21">IF(B21="","",SUMPRODUCT(($D$1:$AB$4=$CH$4)*$D21:$AB21))</f>
        <v/>
      </c>
      <c r="CI21" s="15" t="str">
        <f t="shared" si="37"/>
        <v/>
      </c>
      <c r="FX21" t="e">
        <v>#DIV/0!</v>
      </c>
    </row>
    <row r="22" spans="1:180">
      <c r="A22" s="6">
        <v>17</v>
      </c>
      <c r="D22" s="97"/>
      <c r="E22" s="86"/>
      <c r="F22" s="86"/>
      <c r="G22" s="86"/>
      <c r="H22" s="86"/>
      <c r="I22" s="98"/>
      <c r="J22" s="102"/>
      <c r="K22" s="87"/>
      <c r="L22" s="87"/>
      <c r="M22" s="87"/>
      <c r="N22" s="87"/>
      <c r="O22" s="103"/>
      <c r="P22" s="107"/>
      <c r="Q22" s="88"/>
      <c r="R22" s="88"/>
      <c r="S22" s="88"/>
      <c r="T22" s="88"/>
      <c r="U22" s="108"/>
      <c r="V22" s="113"/>
      <c r="W22" s="89"/>
      <c r="X22" s="89"/>
      <c r="Y22" s="89"/>
      <c r="Z22" s="89"/>
      <c r="AA22" s="89"/>
      <c r="AB22" s="169"/>
      <c r="AC22" s="171" t="str">
        <f t="shared" si="38"/>
        <v/>
      </c>
      <c r="AD22" s="172" t="str">
        <f t="shared" si="12"/>
        <v/>
      </c>
      <c r="AL22" s="2" t="str" cm="1">
        <f t="array" ref="AL22">IF(B22="","",SUMPRODUCT(($D$1:$AB$4=$AL$4)*D22:AB22))</f>
        <v/>
      </c>
      <c r="AM22" s="15" t="str">
        <f t="shared" si="13"/>
        <v/>
      </c>
      <c r="AN22" s="2" t="str" cm="1">
        <f t="array" ref="AN22">IF(B22="","",SUMPRODUCT(($D$1:$AB$4=$AN$4)*D22:AB22))</f>
        <v/>
      </c>
      <c r="AO22" s="15" t="str">
        <f t="shared" si="14"/>
        <v/>
      </c>
      <c r="AP22" s="2" t="str" cm="1">
        <f t="array" ref="AP22">IF(B22="","",SUMPRODUCT(($D$1:$AB$4=$AP$4)*D22:AB22))</f>
        <v/>
      </c>
      <c r="AQ22" s="15" t="str">
        <f t="shared" si="15"/>
        <v/>
      </c>
      <c r="AR22" s="2" t="str" cm="1">
        <f t="array" ref="AR22">IF(B22="","",SUMPRODUCT(($D$1:$AB$4=$AR$4)*D22:AB22))</f>
        <v/>
      </c>
      <c r="AS22" s="15" t="str">
        <f t="shared" si="16"/>
        <v/>
      </c>
      <c r="AT22" s="2" t="str" cm="1">
        <f t="array" ref="AT22">IF(B22="","",SUMPRODUCT(($D$1:$AB$4=$AT$4)*$D22:$AB22))</f>
        <v/>
      </c>
      <c r="AU22" s="15" t="str">
        <f t="shared" si="17"/>
        <v/>
      </c>
      <c r="AV22" s="2" t="str" cm="1">
        <f t="array" ref="AV22">IF(B22="","",SUMPRODUCT(($D$1:$AB$4=$AV$4)*$D22:$AB22))</f>
        <v/>
      </c>
      <c r="AW22" s="15" t="str">
        <f t="shared" si="18"/>
        <v/>
      </c>
      <c r="AX22" s="2" t="str" cm="1">
        <f t="array" ref="AX22">IF(B22="","",SUMPRODUCT(($D$1:$AB$4=$AX$4)*$D22:$AB22))</f>
        <v/>
      </c>
      <c r="AY22" s="15" t="str">
        <f t="shared" si="19"/>
        <v/>
      </c>
      <c r="AZ22" s="2" t="str" cm="1">
        <f t="array" ref="AZ22">IF(B22="","",SUMPRODUCT(($D$1:$AB$4=$AZ$4)*$D22:$AB22))</f>
        <v/>
      </c>
      <c r="BA22" s="15" t="str">
        <f t="shared" si="20"/>
        <v/>
      </c>
      <c r="BB22" s="2" t="str" cm="1">
        <f t="array" ref="BB22">IF(B22="","",SUMPRODUCT(($D$1:$AB$4=$BB$4)*$D22:$AB22))</f>
        <v/>
      </c>
      <c r="BC22" s="15" t="str">
        <f t="shared" si="21"/>
        <v/>
      </c>
      <c r="BD22" s="2" t="str" cm="1">
        <f t="array" ref="BD22">IF(B22="","",SUMPRODUCT(($D$1:$AB$4=$BD$4)*$D22:$AB22))</f>
        <v/>
      </c>
      <c r="BE22" s="15" t="str">
        <f t="shared" si="22"/>
        <v/>
      </c>
      <c r="BF22" s="2" t="str" cm="1">
        <f t="array" ref="BF22">IF(B22="","",SUMPRODUCT(($D$1:$AB$4=$BF$4)*$D22:$AB22))</f>
        <v/>
      </c>
      <c r="BG22" s="15" t="str">
        <f t="shared" si="23"/>
        <v/>
      </c>
      <c r="BH22" s="2" t="str" cm="1">
        <f t="array" ref="BH22">IF(B22="","",SUMPRODUCT(($D$1:$AB$4=$BH$4)*$D22:$AB22))</f>
        <v/>
      </c>
      <c r="BI22" s="15" t="str">
        <f t="shared" si="24"/>
        <v/>
      </c>
      <c r="BJ22" s="2" t="str" cm="1">
        <f t="array" ref="BJ22">IF(B22="","",SUMPRODUCT(($D$1:$AB$4=$BJ$4)*$D22:$AB22))</f>
        <v/>
      </c>
      <c r="BK22" s="15" t="str">
        <f t="shared" si="25"/>
        <v/>
      </c>
      <c r="BL22" s="2" t="str" cm="1">
        <f t="array" ref="BL22">IF(B22="","",SUMPRODUCT(($D$1:$AB$4=$BL$4)*$D22:$AB22))</f>
        <v/>
      </c>
      <c r="BM22" s="15" t="str">
        <f t="shared" si="26"/>
        <v/>
      </c>
      <c r="BN22" s="2" t="str" cm="1">
        <f t="array" ref="BN22">IF(B22="","",SUMPRODUCT(($D$1:$AB$4=$BN$4)*$D22:$AB22))</f>
        <v/>
      </c>
      <c r="BO22" s="15" t="str">
        <f t="shared" si="27"/>
        <v/>
      </c>
      <c r="BP22" s="2" t="str" cm="1">
        <f t="array" ref="BP22">IF(B22="","",SUMPRODUCT(($D$1:$AB$4=$BP$4)*$D22:$AB22))</f>
        <v/>
      </c>
      <c r="BQ22" s="15" t="str">
        <f t="shared" si="28"/>
        <v/>
      </c>
      <c r="BR22" s="2" t="str" cm="1">
        <f t="array" ref="BR22">IF(B22="","",SUMPRODUCT(($D$1:$AB$4=$BR$4)*$D22:$AB22))</f>
        <v/>
      </c>
      <c r="BS22" s="15" t="str">
        <f t="shared" si="29"/>
        <v/>
      </c>
      <c r="BT22" s="2" t="str" cm="1">
        <f t="array" ref="BT22">IF(B22="","",SUMPRODUCT(($D$1:$AB$4=$BT$4)*$D22:$AB22))</f>
        <v/>
      </c>
      <c r="BU22" s="15" t="str">
        <f t="shared" si="30"/>
        <v/>
      </c>
      <c r="BV22" s="2" t="str" cm="1">
        <f t="array" ref="BV22">IF(B22="","",SUMPRODUCT(($D$1:$AB$4=$BV$4)*$D22:$AB22))</f>
        <v/>
      </c>
      <c r="BW22" s="15" t="str">
        <f t="shared" si="31"/>
        <v/>
      </c>
      <c r="BX22" s="2" t="str" cm="1">
        <f t="array" ref="BX22">IF(B22="","",SUMPRODUCT(($D$1:$AB$4=$BX$4)*$D22:$AB22))</f>
        <v/>
      </c>
      <c r="BY22" s="15" t="str">
        <f t="shared" si="32"/>
        <v/>
      </c>
      <c r="BZ22" s="2" t="str" cm="1">
        <f t="array" ref="BZ22">IF(B22="","",SUMPRODUCT(($D$1:$AB$4=$BZ$4)*$D22:$AB22))</f>
        <v/>
      </c>
      <c r="CA22" s="15" t="str">
        <f t="shared" si="33"/>
        <v/>
      </c>
      <c r="CB22" s="2" t="str" cm="1">
        <f t="array" ref="CB22">IF(B22="","",SUMPRODUCT(($D$1:$AB$4=$CB$4)*$D22:$AB22))</f>
        <v/>
      </c>
      <c r="CC22" s="15" t="str">
        <f t="shared" si="34"/>
        <v/>
      </c>
      <c r="CD22" s="2" t="str" cm="1">
        <f t="array" ref="CD22">IF(B22="","",SUMPRODUCT(($D$1:$AB$4=$CD$4)*$D22:$AB22))</f>
        <v/>
      </c>
      <c r="CE22" s="15" t="str">
        <f t="shared" si="35"/>
        <v/>
      </c>
      <c r="CF22" s="2" t="str" cm="1">
        <f t="array" ref="CF22">IF(B22="","",SUMPRODUCT(($D$1:$AB$4=$CF$4)*$D22:$AB22))</f>
        <v/>
      </c>
      <c r="CG22" s="15" t="str">
        <f t="shared" si="36"/>
        <v/>
      </c>
      <c r="CH22" s="2" t="str" cm="1">
        <f t="array" ref="CH22">IF(B22="","",SUMPRODUCT(($D$1:$AB$4=$CH$4)*$D22:$AB22))</f>
        <v/>
      </c>
      <c r="CI22" s="15" t="str">
        <f t="shared" si="37"/>
        <v/>
      </c>
      <c r="FX22" t="e">
        <v>#DIV/0!</v>
      </c>
    </row>
    <row r="23" spans="1:180">
      <c r="A23" s="7">
        <v>18</v>
      </c>
      <c r="D23" s="97"/>
      <c r="E23" s="86"/>
      <c r="F23" s="86"/>
      <c r="G23" s="86"/>
      <c r="H23" s="86"/>
      <c r="I23" s="98"/>
      <c r="J23" s="102"/>
      <c r="K23" s="87"/>
      <c r="L23" s="87"/>
      <c r="M23" s="87"/>
      <c r="N23" s="87"/>
      <c r="O23" s="103"/>
      <c r="P23" s="107"/>
      <c r="Q23" s="88"/>
      <c r="R23" s="88"/>
      <c r="S23" s="88"/>
      <c r="T23" s="88"/>
      <c r="U23" s="108"/>
      <c r="V23" s="113"/>
      <c r="W23" s="89"/>
      <c r="X23" s="89"/>
      <c r="Y23" s="89"/>
      <c r="Z23" s="89"/>
      <c r="AA23" s="89"/>
      <c r="AB23" s="169"/>
      <c r="AC23" s="171" t="str">
        <f t="shared" si="38"/>
        <v/>
      </c>
      <c r="AD23" s="172" t="str">
        <f t="shared" si="12"/>
        <v/>
      </c>
      <c r="AL23" s="2" t="str" cm="1">
        <f t="array" ref="AL23">IF(B23="","",SUMPRODUCT(($D$1:$AB$4=$AL$4)*D23:AB23))</f>
        <v/>
      </c>
      <c r="AM23" s="15" t="str">
        <f t="shared" si="13"/>
        <v/>
      </c>
      <c r="AN23" s="2" t="str" cm="1">
        <f t="array" ref="AN23">IF(B23="","",SUMPRODUCT(($D$1:$AB$4=$AN$4)*D23:AB23))</f>
        <v/>
      </c>
      <c r="AO23" s="15" t="str">
        <f t="shared" si="14"/>
        <v/>
      </c>
      <c r="AP23" s="2" t="str" cm="1">
        <f t="array" ref="AP23">IF(B23="","",SUMPRODUCT(($D$1:$AB$4=$AP$4)*D23:AB23))</f>
        <v/>
      </c>
      <c r="AQ23" s="15" t="str">
        <f t="shared" si="15"/>
        <v/>
      </c>
      <c r="AR23" s="2" t="str" cm="1">
        <f t="array" ref="AR23">IF(B23="","",SUMPRODUCT(($D$1:$AB$4=$AR$4)*D23:AB23))</f>
        <v/>
      </c>
      <c r="AS23" s="15" t="str">
        <f t="shared" si="16"/>
        <v/>
      </c>
      <c r="AT23" s="2" t="str" cm="1">
        <f t="array" ref="AT23">IF(B23="","",SUMPRODUCT(($D$1:$AB$4=$AT$4)*$D23:$AB23))</f>
        <v/>
      </c>
      <c r="AU23" s="15" t="str">
        <f t="shared" si="17"/>
        <v/>
      </c>
      <c r="AV23" s="2" t="str" cm="1">
        <f t="array" ref="AV23">IF(B23="","",SUMPRODUCT(($D$1:$AB$4=$AV$4)*$D23:$AB23))</f>
        <v/>
      </c>
      <c r="AW23" s="15" t="str">
        <f t="shared" si="18"/>
        <v/>
      </c>
      <c r="AX23" s="2" t="str" cm="1">
        <f t="array" ref="AX23">IF(B23="","",SUMPRODUCT(($D$1:$AB$4=$AX$4)*$D23:$AB23))</f>
        <v/>
      </c>
      <c r="AY23" s="15" t="str">
        <f t="shared" si="19"/>
        <v/>
      </c>
      <c r="AZ23" s="2" t="str" cm="1">
        <f t="array" ref="AZ23">IF(B23="","",SUMPRODUCT(($D$1:$AB$4=$AZ$4)*$D23:$AB23))</f>
        <v/>
      </c>
      <c r="BA23" s="15" t="str">
        <f t="shared" si="20"/>
        <v/>
      </c>
      <c r="BB23" s="2" t="str" cm="1">
        <f t="array" ref="BB23">IF(B23="","",SUMPRODUCT(($D$1:$AB$4=$BB$4)*$D23:$AB23))</f>
        <v/>
      </c>
      <c r="BC23" s="15" t="str">
        <f t="shared" si="21"/>
        <v/>
      </c>
      <c r="BD23" s="2" t="str" cm="1">
        <f t="array" ref="BD23">IF(B23="","",SUMPRODUCT(($D$1:$AB$4=$BD$4)*$D23:$AB23))</f>
        <v/>
      </c>
      <c r="BE23" s="15" t="str">
        <f t="shared" si="22"/>
        <v/>
      </c>
      <c r="BF23" s="2" t="str" cm="1">
        <f t="array" ref="BF23">IF(B23="","",SUMPRODUCT(($D$1:$AB$4=$BF$4)*$D23:$AB23))</f>
        <v/>
      </c>
      <c r="BG23" s="15" t="str">
        <f t="shared" si="23"/>
        <v/>
      </c>
      <c r="BH23" s="2" t="str" cm="1">
        <f t="array" ref="BH23">IF(B23="","",SUMPRODUCT(($D$1:$AB$4=$BH$4)*$D23:$AB23))</f>
        <v/>
      </c>
      <c r="BI23" s="15" t="str">
        <f t="shared" si="24"/>
        <v/>
      </c>
      <c r="BJ23" s="2" t="str" cm="1">
        <f t="array" ref="BJ23">IF(B23="","",SUMPRODUCT(($D$1:$AB$4=$BJ$4)*$D23:$AB23))</f>
        <v/>
      </c>
      <c r="BK23" s="15" t="str">
        <f t="shared" si="25"/>
        <v/>
      </c>
      <c r="BL23" s="2" t="str" cm="1">
        <f t="array" ref="BL23">IF(B23="","",SUMPRODUCT(($D$1:$AB$4=$BL$4)*$D23:$AB23))</f>
        <v/>
      </c>
      <c r="BM23" s="15" t="str">
        <f t="shared" si="26"/>
        <v/>
      </c>
      <c r="BN23" s="2" t="str" cm="1">
        <f t="array" ref="BN23">IF(B23="","",SUMPRODUCT(($D$1:$AB$4=$BN$4)*$D23:$AB23))</f>
        <v/>
      </c>
      <c r="BO23" s="15" t="str">
        <f t="shared" si="27"/>
        <v/>
      </c>
      <c r="BP23" s="2" t="str" cm="1">
        <f t="array" ref="BP23">IF(B23="","",SUMPRODUCT(($D$1:$AB$4=$BP$4)*$D23:$AB23))</f>
        <v/>
      </c>
      <c r="BQ23" s="15" t="str">
        <f t="shared" si="28"/>
        <v/>
      </c>
      <c r="BR23" s="2" t="str" cm="1">
        <f t="array" ref="BR23">IF(B23="","",SUMPRODUCT(($D$1:$AB$4=$BR$4)*$D23:$AB23))</f>
        <v/>
      </c>
      <c r="BS23" s="15" t="str">
        <f t="shared" si="29"/>
        <v/>
      </c>
      <c r="BT23" s="2" t="str" cm="1">
        <f t="array" ref="BT23">IF(B23="","",SUMPRODUCT(($D$1:$AB$4=$BT$4)*$D23:$AB23))</f>
        <v/>
      </c>
      <c r="BU23" s="15" t="str">
        <f t="shared" si="30"/>
        <v/>
      </c>
      <c r="BV23" s="2" t="str" cm="1">
        <f t="array" ref="BV23">IF(B23="","",SUMPRODUCT(($D$1:$AB$4=$BV$4)*$D23:$AB23))</f>
        <v/>
      </c>
      <c r="BW23" s="15" t="str">
        <f t="shared" si="31"/>
        <v/>
      </c>
      <c r="BX23" s="2" t="str" cm="1">
        <f t="array" ref="BX23">IF(B23="","",SUMPRODUCT(($D$1:$AB$4=$BX$4)*$D23:$AB23))</f>
        <v/>
      </c>
      <c r="BY23" s="15" t="str">
        <f t="shared" si="32"/>
        <v/>
      </c>
      <c r="BZ23" s="2" t="str" cm="1">
        <f t="array" ref="BZ23">IF(B23="","",SUMPRODUCT(($D$1:$AB$4=$BZ$4)*$D23:$AB23))</f>
        <v/>
      </c>
      <c r="CA23" s="15" t="str">
        <f t="shared" si="33"/>
        <v/>
      </c>
      <c r="CB23" s="2" t="str" cm="1">
        <f t="array" ref="CB23">IF(B23="","",SUMPRODUCT(($D$1:$AB$4=$CB$4)*$D23:$AB23))</f>
        <v/>
      </c>
      <c r="CC23" s="15" t="str">
        <f t="shared" si="34"/>
        <v/>
      </c>
      <c r="CD23" s="2" t="str" cm="1">
        <f t="array" ref="CD23">IF(B23="","",SUMPRODUCT(($D$1:$AB$4=$CD$4)*$D23:$AB23))</f>
        <v/>
      </c>
      <c r="CE23" s="15" t="str">
        <f t="shared" si="35"/>
        <v/>
      </c>
      <c r="CF23" s="2" t="str" cm="1">
        <f t="array" ref="CF23">IF(B23="","",SUMPRODUCT(($D$1:$AB$4=$CF$4)*$D23:$AB23))</f>
        <v/>
      </c>
      <c r="CG23" s="15" t="str">
        <f t="shared" si="36"/>
        <v/>
      </c>
      <c r="CH23" s="2" t="str" cm="1">
        <f t="array" ref="CH23">IF(B23="","",SUMPRODUCT(($D$1:$AB$4=$CH$4)*$D23:$AB23))</f>
        <v/>
      </c>
      <c r="CI23" s="15" t="str">
        <f t="shared" si="37"/>
        <v/>
      </c>
      <c r="FX23" t="e">
        <v>#DIV/0!</v>
      </c>
    </row>
    <row r="24" spans="1:180">
      <c r="A24" s="6">
        <v>19</v>
      </c>
      <c r="D24" s="97"/>
      <c r="E24" s="86"/>
      <c r="F24" s="86"/>
      <c r="G24" s="86"/>
      <c r="H24" s="86"/>
      <c r="I24" s="98"/>
      <c r="J24" s="102"/>
      <c r="K24" s="87"/>
      <c r="L24" s="87"/>
      <c r="M24" s="87"/>
      <c r="N24" s="87"/>
      <c r="O24" s="103"/>
      <c r="P24" s="107"/>
      <c r="Q24" s="88"/>
      <c r="R24" s="88"/>
      <c r="S24" s="88"/>
      <c r="T24" s="88"/>
      <c r="U24" s="108"/>
      <c r="V24" s="113"/>
      <c r="W24" s="89"/>
      <c r="X24" s="89"/>
      <c r="Y24" s="89"/>
      <c r="Z24" s="89"/>
      <c r="AA24" s="89"/>
      <c r="AB24" s="169"/>
      <c r="AC24" s="171" t="str">
        <f t="shared" si="38"/>
        <v/>
      </c>
      <c r="AD24" s="172" t="str">
        <f t="shared" si="12"/>
        <v/>
      </c>
      <c r="AL24" s="2" t="str" cm="1">
        <f t="array" ref="AL24">IF(B24="","",SUMPRODUCT(($D$1:$AB$4=$AL$4)*D24:AB24))</f>
        <v/>
      </c>
      <c r="AM24" s="15" t="str">
        <f t="shared" si="13"/>
        <v/>
      </c>
      <c r="AN24" s="2" t="str" cm="1">
        <f t="array" ref="AN24">IF(B24="","",SUMPRODUCT(($D$1:$AB$4=$AN$4)*D24:AB24))</f>
        <v/>
      </c>
      <c r="AO24" s="15" t="str">
        <f t="shared" si="14"/>
        <v/>
      </c>
      <c r="AP24" s="2" t="str" cm="1">
        <f t="array" ref="AP24">IF(B24="","",SUMPRODUCT(($D$1:$AB$4=$AP$4)*D24:AB24))</f>
        <v/>
      </c>
      <c r="AQ24" s="15" t="str">
        <f t="shared" si="15"/>
        <v/>
      </c>
      <c r="AR24" s="2" t="str" cm="1">
        <f t="array" ref="AR24">IF(B24="","",SUMPRODUCT(($D$1:$AB$4=$AR$4)*D24:AB24))</f>
        <v/>
      </c>
      <c r="AS24" s="15" t="str">
        <f t="shared" si="16"/>
        <v/>
      </c>
      <c r="AT24" s="2" t="str" cm="1">
        <f t="array" ref="AT24">IF(B24="","",SUMPRODUCT(($D$1:$AB$4=$AT$4)*$D24:$AB24))</f>
        <v/>
      </c>
      <c r="AU24" s="15" t="str">
        <f t="shared" si="17"/>
        <v/>
      </c>
      <c r="AV24" s="2" t="str" cm="1">
        <f t="array" ref="AV24">IF(B24="","",SUMPRODUCT(($D$1:$AB$4=$AV$4)*$D24:$AB24))</f>
        <v/>
      </c>
      <c r="AW24" s="15" t="str">
        <f t="shared" si="18"/>
        <v/>
      </c>
      <c r="AX24" s="2" t="str" cm="1">
        <f t="array" ref="AX24">IF(B24="","",SUMPRODUCT(($D$1:$AB$4=$AX$4)*$D24:$AB24))</f>
        <v/>
      </c>
      <c r="AY24" s="15" t="str">
        <f t="shared" si="19"/>
        <v/>
      </c>
      <c r="AZ24" s="2" t="str" cm="1">
        <f t="array" ref="AZ24">IF(B24="","",SUMPRODUCT(($D$1:$AB$4=$AZ$4)*$D24:$AB24))</f>
        <v/>
      </c>
      <c r="BA24" s="15" t="str">
        <f t="shared" si="20"/>
        <v/>
      </c>
      <c r="BB24" s="2" t="str" cm="1">
        <f t="array" ref="BB24">IF(B24="","",SUMPRODUCT(($D$1:$AB$4=$BB$4)*$D24:$AB24))</f>
        <v/>
      </c>
      <c r="BC24" s="15" t="str">
        <f t="shared" si="21"/>
        <v/>
      </c>
      <c r="BD24" s="2" t="str" cm="1">
        <f t="array" ref="BD24">IF(B24="","",SUMPRODUCT(($D$1:$AB$4=$BD$4)*$D24:$AB24))</f>
        <v/>
      </c>
      <c r="BE24" s="15" t="str">
        <f t="shared" si="22"/>
        <v/>
      </c>
      <c r="BF24" s="2" t="str" cm="1">
        <f t="array" ref="BF24">IF(B24="","",SUMPRODUCT(($D$1:$AB$4=$BF$4)*$D24:$AB24))</f>
        <v/>
      </c>
      <c r="BG24" s="15" t="str">
        <f t="shared" si="23"/>
        <v/>
      </c>
      <c r="BH24" s="2" t="str" cm="1">
        <f t="array" ref="BH24">IF(B24="","",SUMPRODUCT(($D$1:$AB$4=$BH$4)*$D24:$AB24))</f>
        <v/>
      </c>
      <c r="BI24" s="15" t="str">
        <f t="shared" si="24"/>
        <v/>
      </c>
      <c r="BJ24" s="2" t="str" cm="1">
        <f t="array" ref="BJ24">IF(B24="","",SUMPRODUCT(($D$1:$AB$4=$BJ$4)*$D24:$AB24))</f>
        <v/>
      </c>
      <c r="BK24" s="15" t="str">
        <f t="shared" si="25"/>
        <v/>
      </c>
      <c r="BL24" s="2" t="str" cm="1">
        <f t="array" ref="BL24">IF(B24="","",SUMPRODUCT(($D$1:$AB$4=$BL$4)*$D24:$AB24))</f>
        <v/>
      </c>
      <c r="BM24" s="15" t="str">
        <f t="shared" si="26"/>
        <v/>
      </c>
      <c r="BN24" s="2" t="str" cm="1">
        <f t="array" ref="BN24">IF(B24="","",SUMPRODUCT(($D$1:$AB$4=$BN$4)*$D24:$AB24))</f>
        <v/>
      </c>
      <c r="BO24" s="15" t="str">
        <f t="shared" si="27"/>
        <v/>
      </c>
      <c r="BP24" s="2" t="str" cm="1">
        <f t="array" ref="BP24">IF(B24="","",SUMPRODUCT(($D$1:$AB$4=$BP$4)*$D24:$AB24))</f>
        <v/>
      </c>
      <c r="BQ24" s="15" t="str">
        <f t="shared" si="28"/>
        <v/>
      </c>
      <c r="BR24" s="2" t="str" cm="1">
        <f t="array" ref="BR24">IF(B24="","",SUMPRODUCT(($D$1:$AB$4=$BR$4)*$D24:$AB24))</f>
        <v/>
      </c>
      <c r="BS24" s="15" t="str">
        <f t="shared" si="29"/>
        <v/>
      </c>
      <c r="BT24" s="2" t="str" cm="1">
        <f t="array" ref="BT24">IF(B24="","",SUMPRODUCT(($D$1:$AB$4=$BT$4)*$D24:$AB24))</f>
        <v/>
      </c>
      <c r="BU24" s="15" t="str">
        <f t="shared" si="30"/>
        <v/>
      </c>
      <c r="BV24" s="2" t="str" cm="1">
        <f t="array" ref="BV24">IF(B24="","",SUMPRODUCT(($D$1:$AB$4=$BV$4)*$D24:$AB24))</f>
        <v/>
      </c>
      <c r="BW24" s="15" t="str">
        <f t="shared" si="31"/>
        <v/>
      </c>
      <c r="BX24" s="2" t="str" cm="1">
        <f t="array" ref="BX24">IF(B24="","",SUMPRODUCT(($D$1:$AB$4=$BX$4)*$D24:$AB24))</f>
        <v/>
      </c>
      <c r="BY24" s="15" t="str">
        <f t="shared" si="32"/>
        <v/>
      </c>
      <c r="BZ24" s="2" t="str" cm="1">
        <f t="array" ref="BZ24">IF(B24="","",SUMPRODUCT(($D$1:$AB$4=$BZ$4)*$D24:$AB24))</f>
        <v/>
      </c>
      <c r="CA24" s="15" t="str">
        <f t="shared" si="33"/>
        <v/>
      </c>
      <c r="CB24" s="2" t="str" cm="1">
        <f t="array" ref="CB24">IF(B24="","",SUMPRODUCT(($D$1:$AB$4=$CB$4)*$D24:$AB24))</f>
        <v/>
      </c>
      <c r="CC24" s="15" t="str">
        <f t="shared" si="34"/>
        <v/>
      </c>
      <c r="CD24" s="2" t="str" cm="1">
        <f t="array" ref="CD24">IF(B24="","",SUMPRODUCT(($D$1:$AB$4=$CD$4)*$D24:$AB24))</f>
        <v/>
      </c>
      <c r="CE24" s="15" t="str">
        <f t="shared" si="35"/>
        <v/>
      </c>
      <c r="CF24" s="2" t="str" cm="1">
        <f t="array" ref="CF24">IF(B24="","",SUMPRODUCT(($D$1:$AB$4=$CF$4)*$D24:$AB24))</f>
        <v/>
      </c>
      <c r="CG24" s="15" t="str">
        <f t="shared" si="36"/>
        <v/>
      </c>
      <c r="CH24" s="2" t="str" cm="1">
        <f t="array" ref="CH24">IF(B24="","",SUMPRODUCT(($D$1:$AB$4=$CH$4)*$D24:$AB24))</f>
        <v/>
      </c>
      <c r="CI24" s="15" t="str">
        <f t="shared" si="37"/>
        <v/>
      </c>
      <c r="FX24" t="e">
        <v>#DIV/0!</v>
      </c>
    </row>
    <row r="25" spans="1:180">
      <c r="A25" s="7">
        <v>20</v>
      </c>
      <c r="D25" s="97"/>
      <c r="E25" s="86"/>
      <c r="F25" s="86"/>
      <c r="G25" s="86"/>
      <c r="H25" s="86"/>
      <c r="I25" s="98"/>
      <c r="J25" s="102"/>
      <c r="K25" s="87"/>
      <c r="L25" s="87"/>
      <c r="M25" s="87"/>
      <c r="N25" s="87"/>
      <c r="O25" s="103"/>
      <c r="P25" s="107"/>
      <c r="Q25" s="88"/>
      <c r="R25" s="88"/>
      <c r="S25" s="88"/>
      <c r="T25" s="88"/>
      <c r="U25" s="108"/>
      <c r="V25" s="113"/>
      <c r="W25" s="89"/>
      <c r="X25" s="89"/>
      <c r="Y25" s="89"/>
      <c r="Z25" s="89"/>
      <c r="AA25" s="89"/>
      <c r="AB25" s="169"/>
      <c r="AC25" s="171" t="str">
        <f t="shared" si="38"/>
        <v/>
      </c>
      <c r="AD25" s="172" t="str">
        <f t="shared" si="12"/>
        <v/>
      </c>
      <c r="AL25" s="2" t="str" cm="1">
        <f t="array" ref="AL25">IF(B25="","",SUMPRODUCT(($D$1:$AB$4=$AL$4)*D25:AB25))</f>
        <v/>
      </c>
      <c r="AM25" s="15" t="str">
        <f t="shared" si="13"/>
        <v/>
      </c>
      <c r="AN25" s="2" t="str" cm="1">
        <f t="array" ref="AN25">IF(B25="","",SUMPRODUCT(($D$1:$AB$4=$AN$4)*D25:AB25))</f>
        <v/>
      </c>
      <c r="AO25" s="15" t="str">
        <f t="shared" si="14"/>
        <v/>
      </c>
      <c r="AP25" s="2" t="str" cm="1">
        <f t="array" ref="AP25">IF(B25="","",SUMPRODUCT(($D$1:$AB$4=$AP$4)*D25:AB25))</f>
        <v/>
      </c>
      <c r="AQ25" s="15" t="str">
        <f t="shared" si="15"/>
        <v/>
      </c>
      <c r="AR25" s="2" t="str" cm="1">
        <f t="array" ref="AR25">IF(B25="","",SUMPRODUCT(($D$1:$AB$4=$AR$4)*D25:AB25))</f>
        <v/>
      </c>
      <c r="AS25" s="15" t="str">
        <f t="shared" si="16"/>
        <v/>
      </c>
      <c r="AT25" s="2" t="str" cm="1">
        <f t="array" ref="AT25">IF(B25="","",SUMPRODUCT(($D$1:$AB$4=$AT$4)*$D25:$AB25))</f>
        <v/>
      </c>
      <c r="AU25" s="15" t="str">
        <f t="shared" si="17"/>
        <v/>
      </c>
      <c r="AV25" s="2" t="str" cm="1">
        <f t="array" ref="AV25">IF(B25="","",SUMPRODUCT(($D$1:$AB$4=$AV$4)*$D25:$AB25))</f>
        <v/>
      </c>
      <c r="AW25" s="15" t="str">
        <f t="shared" si="18"/>
        <v/>
      </c>
      <c r="AX25" s="2" t="str" cm="1">
        <f t="array" ref="AX25">IF(B25="","",SUMPRODUCT(($D$1:$AB$4=$AX$4)*$D25:$AB25))</f>
        <v/>
      </c>
      <c r="AY25" s="15" t="str">
        <f t="shared" si="19"/>
        <v/>
      </c>
      <c r="AZ25" s="2" t="str" cm="1">
        <f t="array" ref="AZ25">IF(B25="","",SUMPRODUCT(($D$1:$AB$4=$AZ$4)*$D25:$AB25))</f>
        <v/>
      </c>
      <c r="BA25" s="15" t="str">
        <f t="shared" si="20"/>
        <v/>
      </c>
      <c r="BB25" s="2" t="str" cm="1">
        <f t="array" ref="BB25">IF(B25="","",SUMPRODUCT(($D$1:$AB$4=$BB$4)*$D25:$AB25))</f>
        <v/>
      </c>
      <c r="BC25" s="15" t="str">
        <f t="shared" si="21"/>
        <v/>
      </c>
      <c r="BD25" s="2" t="str" cm="1">
        <f t="array" ref="BD25">IF(B25="","",SUMPRODUCT(($D$1:$AB$4=$BD$4)*$D25:$AB25))</f>
        <v/>
      </c>
      <c r="BE25" s="15" t="str">
        <f t="shared" si="22"/>
        <v/>
      </c>
      <c r="BF25" s="2" t="str" cm="1">
        <f t="array" ref="BF25">IF(B25="","",SUMPRODUCT(($D$1:$AB$4=$BF$4)*$D25:$AB25))</f>
        <v/>
      </c>
      <c r="BG25" s="15" t="str">
        <f t="shared" si="23"/>
        <v/>
      </c>
      <c r="BH25" s="2" t="str" cm="1">
        <f t="array" ref="BH25">IF(B25="","",SUMPRODUCT(($D$1:$AB$4=$BH$4)*$D25:$AB25))</f>
        <v/>
      </c>
      <c r="BI25" s="15" t="str">
        <f t="shared" si="24"/>
        <v/>
      </c>
      <c r="BJ25" s="2" t="str" cm="1">
        <f t="array" ref="BJ25">IF(B25="","",SUMPRODUCT(($D$1:$AB$4=$BJ$4)*$D25:$AB25))</f>
        <v/>
      </c>
      <c r="BK25" s="15" t="str">
        <f t="shared" si="25"/>
        <v/>
      </c>
      <c r="BL25" s="2" t="str" cm="1">
        <f t="array" ref="BL25">IF(B25="","",SUMPRODUCT(($D$1:$AB$4=$BL$4)*$D25:$AB25))</f>
        <v/>
      </c>
      <c r="BM25" s="15" t="str">
        <f t="shared" si="26"/>
        <v/>
      </c>
      <c r="BN25" s="2" t="str" cm="1">
        <f t="array" ref="BN25">IF(B25="","",SUMPRODUCT(($D$1:$AB$4=$BN$4)*$D25:$AB25))</f>
        <v/>
      </c>
      <c r="BO25" s="15" t="str">
        <f t="shared" si="27"/>
        <v/>
      </c>
      <c r="BP25" s="2" t="str" cm="1">
        <f t="array" ref="BP25">IF(B25="","",SUMPRODUCT(($D$1:$AB$4=$BP$4)*$D25:$AB25))</f>
        <v/>
      </c>
      <c r="BQ25" s="15" t="str">
        <f t="shared" si="28"/>
        <v/>
      </c>
      <c r="BR25" s="2" t="str" cm="1">
        <f t="array" ref="BR25">IF(B25="","",SUMPRODUCT(($D$1:$AB$4=$BR$4)*$D25:$AB25))</f>
        <v/>
      </c>
      <c r="BS25" s="15" t="str">
        <f t="shared" si="29"/>
        <v/>
      </c>
      <c r="BT25" s="2" t="str" cm="1">
        <f t="array" ref="BT25">IF(B25="","",SUMPRODUCT(($D$1:$AB$4=$BT$4)*$D25:$AB25))</f>
        <v/>
      </c>
      <c r="BU25" s="15" t="str">
        <f t="shared" si="30"/>
        <v/>
      </c>
      <c r="BV25" s="2" t="str" cm="1">
        <f t="array" ref="BV25">IF(B25="","",SUMPRODUCT(($D$1:$AB$4=$BV$4)*$D25:$AB25))</f>
        <v/>
      </c>
      <c r="BW25" s="15" t="str">
        <f t="shared" si="31"/>
        <v/>
      </c>
      <c r="BX25" s="2" t="str" cm="1">
        <f t="array" ref="BX25">IF(B25="","",SUMPRODUCT(($D$1:$AB$4=$BX$4)*$D25:$AB25))</f>
        <v/>
      </c>
      <c r="BY25" s="15" t="str">
        <f t="shared" si="32"/>
        <v/>
      </c>
      <c r="BZ25" s="2" t="str" cm="1">
        <f t="array" ref="BZ25">IF(B25="","",SUMPRODUCT(($D$1:$AB$4=$BZ$4)*$D25:$AB25))</f>
        <v/>
      </c>
      <c r="CA25" s="15" t="str">
        <f t="shared" si="33"/>
        <v/>
      </c>
      <c r="CB25" s="2" t="str" cm="1">
        <f t="array" ref="CB25">IF(B25="","",SUMPRODUCT(($D$1:$AB$4=$CB$4)*$D25:$AB25))</f>
        <v/>
      </c>
      <c r="CC25" s="15" t="str">
        <f t="shared" si="34"/>
        <v/>
      </c>
      <c r="CD25" s="2" t="str" cm="1">
        <f t="array" ref="CD25">IF(B25="","",SUMPRODUCT(($D$1:$AB$4=$CD$4)*$D25:$AB25))</f>
        <v/>
      </c>
      <c r="CE25" s="15" t="str">
        <f t="shared" si="35"/>
        <v/>
      </c>
      <c r="CF25" s="2" t="str" cm="1">
        <f t="array" ref="CF25">IF(B25="","",SUMPRODUCT(($D$1:$AB$4=$CF$4)*$D25:$AB25))</f>
        <v/>
      </c>
      <c r="CG25" s="15" t="str">
        <f t="shared" si="36"/>
        <v/>
      </c>
      <c r="CH25" s="2" t="str" cm="1">
        <f t="array" ref="CH25">IF(B25="","",SUMPRODUCT(($D$1:$AB$4=$CH$4)*$D25:$AB25))</f>
        <v/>
      </c>
      <c r="CI25" s="15" t="str">
        <f t="shared" si="37"/>
        <v/>
      </c>
      <c r="FX25" t="e">
        <v>#DIV/0!</v>
      </c>
    </row>
    <row r="26" spans="1:180">
      <c r="A26" s="6">
        <v>21</v>
      </c>
      <c r="D26" s="97"/>
      <c r="E26" s="86"/>
      <c r="F26" s="86"/>
      <c r="G26" s="86"/>
      <c r="H26" s="86"/>
      <c r="I26" s="98"/>
      <c r="J26" s="102"/>
      <c r="K26" s="87"/>
      <c r="L26" s="87"/>
      <c r="M26" s="87"/>
      <c r="N26" s="87"/>
      <c r="O26" s="103"/>
      <c r="P26" s="107"/>
      <c r="Q26" s="88"/>
      <c r="R26" s="88"/>
      <c r="S26" s="88"/>
      <c r="T26" s="88"/>
      <c r="U26" s="108"/>
      <c r="V26" s="113"/>
      <c r="W26" s="89"/>
      <c r="X26" s="89"/>
      <c r="Y26" s="89"/>
      <c r="Z26" s="89"/>
      <c r="AA26" s="89"/>
      <c r="AB26" s="169"/>
      <c r="AC26" s="171" t="str">
        <f t="shared" si="38"/>
        <v/>
      </c>
      <c r="AD26" s="172" t="str">
        <f t="shared" si="12"/>
        <v/>
      </c>
      <c r="AL26" s="2" t="str" cm="1">
        <f t="array" ref="AL26">IF(B26="","",SUMPRODUCT(($D$1:$AB$4=$AL$4)*D26:AB26))</f>
        <v/>
      </c>
      <c r="AM26" s="15" t="str">
        <f t="shared" si="13"/>
        <v/>
      </c>
      <c r="AN26" s="2" t="str" cm="1">
        <f t="array" ref="AN26">IF(B26="","",SUMPRODUCT(($D$1:$AB$4=$AN$4)*D26:AB26))</f>
        <v/>
      </c>
      <c r="AO26" s="15" t="str">
        <f t="shared" si="14"/>
        <v/>
      </c>
      <c r="AP26" s="2" t="str" cm="1">
        <f t="array" ref="AP26">IF(B26="","",SUMPRODUCT(($D$1:$AB$4=$AP$4)*D26:AB26))</f>
        <v/>
      </c>
      <c r="AQ26" s="15" t="str">
        <f t="shared" si="15"/>
        <v/>
      </c>
      <c r="AR26" s="2" t="str" cm="1">
        <f t="array" ref="AR26">IF(B26="","",SUMPRODUCT(($D$1:$AB$4=$AR$4)*D26:AB26))</f>
        <v/>
      </c>
      <c r="AS26" s="15" t="str">
        <f t="shared" si="16"/>
        <v/>
      </c>
      <c r="AT26" s="2" t="str" cm="1">
        <f t="array" ref="AT26">IF(B26="","",SUMPRODUCT(($D$1:$AB$4=$AT$4)*$D26:$AB26))</f>
        <v/>
      </c>
      <c r="AU26" s="15" t="str">
        <f t="shared" si="17"/>
        <v/>
      </c>
      <c r="AV26" s="2" t="str" cm="1">
        <f t="array" ref="AV26">IF(B26="","",SUMPRODUCT(($D$1:$AB$4=$AV$4)*$D26:$AB26))</f>
        <v/>
      </c>
      <c r="AW26" s="15" t="str">
        <f t="shared" si="18"/>
        <v/>
      </c>
      <c r="AX26" s="2" t="str" cm="1">
        <f t="array" ref="AX26">IF(B26="","",SUMPRODUCT(($D$1:$AB$4=$AX$4)*$D26:$AB26))</f>
        <v/>
      </c>
      <c r="AY26" s="15" t="str">
        <f t="shared" si="19"/>
        <v/>
      </c>
      <c r="AZ26" s="2" t="str" cm="1">
        <f t="array" ref="AZ26">IF(B26="","",SUMPRODUCT(($D$1:$AB$4=$AZ$4)*$D26:$AB26))</f>
        <v/>
      </c>
      <c r="BA26" s="15" t="str">
        <f t="shared" si="20"/>
        <v/>
      </c>
      <c r="BB26" s="2" t="str" cm="1">
        <f t="array" ref="BB26">IF(B26="","",SUMPRODUCT(($D$1:$AB$4=$BB$4)*$D26:$AB26))</f>
        <v/>
      </c>
      <c r="BC26" s="15" t="str">
        <f t="shared" si="21"/>
        <v/>
      </c>
      <c r="BD26" s="2" t="str" cm="1">
        <f t="array" ref="BD26">IF(B26="","",SUMPRODUCT(($D$1:$AB$4=$BD$4)*$D26:$AB26))</f>
        <v/>
      </c>
      <c r="BE26" s="15" t="str">
        <f t="shared" si="22"/>
        <v/>
      </c>
      <c r="BF26" s="2" t="str" cm="1">
        <f t="array" ref="BF26">IF(B26="","",SUMPRODUCT(($D$1:$AB$4=$BF$4)*$D26:$AB26))</f>
        <v/>
      </c>
      <c r="BG26" s="15" t="str">
        <f t="shared" si="23"/>
        <v/>
      </c>
      <c r="BH26" s="2" t="str" cm="1">
        <f t="array" ref="BH26">IF(B26="","",SUMPRODUCT(($D$1:$AB$4=$BH$4)*$D26:$AB26))</f>
        <v/>
      </c>
      <c r="BI26" s="15" t="str">
        <f t="shared" si="24"/>
        <v/>
      </c>
      <c r="BJ26" s="2" t="str" cm="1">
        <f t="array" ref="BJ26">IF(B26="","",SUMPRODUCT(($D$1:$AB$4=$BJ$4)*$D26:$AB26))</f>
        <v/>
      </c>
      <c r="BK26" s="15" t="str">
        <f t="shared" si="25"/>
        <v/>
      </c>
      <c r="BL26" s="2" t="str" cm="1">
        <f t="array" ref="BL26">IF(B26="","",SUMPRODUCT(($D$1:$AB$4=$BL$4)*$D26:$AB26))</f>
        <v/>
      </c>
      <c r="BM26" s="15" t="str">
        <f t="shared" si="26"/>
        <v/>
      </c>
      <c r="BN26" s="2" t="str" cm="1">
        <f t="array" ref="BN26">IF(B26="","",SUMPRODUCT(($D$1:$AB$4=$BN$4)*$D26:$AB26))</f>
        <v/>
      </c>
      <c r="BO26" s="15" t="str">
        <f t="shared" si="27"/>
        <v/>
      </c>
      <c r="BP26" s="2" t="str" cm="1">
        <f t="array" ref="BP26">IF(B26="","",SUMPRODUCT(($D$1:$AB$4=$BP$4)*$D26:$AB26))</f>
        <v/>
      </c>
      <c r="BQ26" s="15" t="str">
        <f t="shared" si="28"/>
        <v/>
      </c>
      <c r="BR26" s="2" t="str" cm="1">
        <f t="array" ref="BR26">IF(B26="","",SUMPRODUCT(($D$1:$AB$4=$BR$4)*$D26:$AB26))</f>
        <v/>
      </c>
      <c r="BS26" s="15" t="str">
        <f t="shared" si="29"/>
        <v/>
      </c>
      <c r="BT26" s="2" t="str" cm="1">
        <f t="array" ref="BT26">IF(B26="","",SUMPRODUCT(($D$1:$AB$4=$BT$4)*$D26:$AB26))</f>
        <v/>
      </c>
      <c r="BU26" s="15" t="str">
        <f t="shared" si="30"/>
        <v/>
      </c>
      <c r="BV26" s="2" t="str" cm="1">
        <f t="array" ref="BV26">IF(B26="","",SUMPRODUCT(($D$1:$AB$4=$BV$4)*$D26:$AB26))</f>
        <v/>
      </c>
      <c r="BW26" s="15" t="str">
        <f t="shared" si="31"/>
        <v/>
      </c>
      <c r="BX26" s="2" t="str" cm="1">
        <f t="array" ref="BX26">IF(B26="","",SUMPRODUCT(($D$1:$AB$4=$BX$4)*$D26:$AB26))</f>
        <v/>
      </c>
      <c r="BY26" s="15" t="str">
        <f t="shared" si="32"/>
        <v/>
      </c>
      <c r="BZ26" s="2" t="str" cm="1">
        <f t="array" ref="BZ26">IF(B26="","",SUMPRODUCT(($D$1:$AB$4=$BZ$4)*$D26:$AB26))</f>
        <v/>
      </c>
      <c r="CA26" s="15" t="str">
        <f t="shared" si="33"/>
        <v/>
      </c>
      <c r="CB26" s="2" t="str" cm="1">
        <f t="array" ref="CB26">IF(B26="","",SUMPRODUCT(($D$1:$AB$4=$CB$4)*$D26:$AB26))</f>
        <v/>
      </c>
      <c r="CC26" s="15" t="str">
        <f t="shared" si="34"/>
        <v/>
      </c>
      <c r="CD26" s="2" t="str" cm="1">
        <f t="array" ref="CD26">IF(B26="","",SUMPRODUCT(($D$1:$AB$4=$CD$4)*$D26:$AB26))</f>
        <v/>
      </c>
      <c r="CE26" s="15" t="str">
        <f t="shared" si="35"/>
        <v/>
      </c>
      <c r="CF26" s="2" t="str" cm="1">
        <f t="array" ref="CF26">IF(B26="","",SUMPRODUCT(($D$1:$AB$4=$CF$4)*$D26:$AB26))</f>
        <v/>
      </c>
      <c r="CG26" s="15" t="str">
        <f t="shared" si="36"/>
        <v/>
      </c>
      <c r="CH26" s="2" t="str" cm="1">
        <f t="array" ref="CH26">IF(B26="","",SUMPRODUCT(($D$1:$AB$4=$CH$4)*$D26:$AB26))</f>
        <v/>
      </c>
      <c r="CI26" s="15" t="str">
        <f t="shared" si="37"/>
        <v/>
      </c>
      <c r="FX26" t="e">
        <v>#DIV/0!</v>
      </c>
    </row>
    <row r="27" spans="1:180">
      <c r="A27" s="7">
        <v>22</v>
      </c>
      <c r="D27" s="97"/>
      <c r="E27" s="86"/>
      <c r="F27" s="86"/>
      <c r="G27" s="86"/>
      <c r="H27" s="86"/>
      <c r="I27" s="98"/>
      <c r="J27" s="102"/>
      <c r="K27" s="87"/>
      <c r="L27" s="87"/>
      <c r="M27" s="87"/>
      <c r="N27" s="87"/>
      <c r="O27" s="103"/>
      <c r="P27" s="107"/>
      <c r="Q27" s="88"/>
      <c r="R27" s="88"/>
      <c r="S27" s="88"/>
      <c r="T27" s="88"/>
      <c r="U27" s="108"/>
      <c r="V27" s="113"/>
      <c r="W27" s="89"/>
      <c r="X27" s="89"/>
      <c r="Y27" s="89"/>
      <c r="Z27" s="89"/>
      <c r="AA27" s="89"/>
      <c r="AB27" s="169"/>
      <c r="AC27" s="171" t="str">
        <f t="shared" si="38"/>
        <v/>
      </c>
      <c r="AD27" s="172" t="str">
        <f t="shared" si="12"/>
        <v/>
      </c>
      <c r="AL27" s="2" t="str" cm="1">
        <f t="array" ref="AL27">IF(B27="","",SUMPRODUCT(($D$1:$AB$4=$AL$4)*D27:AB27))</f>
        <v/>
      </c>
      <c r="AM27" s="15" t="str">
        <f t="shared" si="13"/>
        <v/>
      </c>
      <c r="AN27" s="2" t="str" cm="1">
        <f t="array" ref="AN27">IF(B27="","",SUMPRODUCT(($D$1:$AB$4=$AN$4)*D27:AB27))</f>
        <v/>
      </c>
      <c r="AO27" s="15" t="str">
        <f t="shared" si="14"/>
        <v/>
      </c>
      <c r="AP27" s="2" t="str" cm="1">
        <f t="array" ref="AP27">IF(B27="","",SUMPRODUCT(($D$1:$AB$4=$AP$4)*D27:AB27))</f>
        <v/>
      </c>
      <c r="AQ27" s="15" t="str">
        <f t="shared" si="15"/>
        <v/>
      </c>
      <c r="AR27" s="2" t="str" cm="1">
        <f t="array" ref="AR27">IF(B27="","",SUMPRODUCT(($D$1:$AB$4=$AR$4)*D27:AB27))</f>
        <v/>
      </c>
      <c r="AS27" s="15" t="str">
        <f t="shared" si="16"/>
        <v/>
      </c>
      <c r="AT27" s="2" t="str" cm="1">
        <f t="array" ref="AT27">IF(B27="","",SUMPRODUCT(($D$1:$AB$4=$AT$4)*$D27:$AB27))</f>
        <v/>
      </c>
      <c r="AU27" s="15" t="str">
        <f t="shared" si="17"/>
        <v/>
      </c>
      <c r="AV27" s="2" t="str" cm="1">
        <f t="array" ref="AV27">IF(B27="","",SUMPRODUCT(($D$1:$AB$4=$AV$4)*$D27:$AB27))</f>
        <v/>
      </c>
      <c r="AW27" s="15" t="str">
        <f t="shared" si="18"/>
        <v/>
      </c>
      <c r="AX27" s="2" t="str" cm="1">
        <f t="array" ref="AX27">IF(B27="","",SUMPRODUCT(($D$1:$AB$4=$AX$4)*$D27:$AB27))</f>
        <v/>
      </c>
      <c r="AY27" s="15" t="str">
        <f t="shared" si="19"/>
        <v/>
      </c>
      <c r="AZ27" s="2" t="str" cm="1">
        <f t="array" ref="AZ27">IF(B27="","",SUMPRODUCT(($D$1:$AB$4=$AZ$4)*$D27:$AB27))</f>
        <v/>
      </c>
      <c r="BA27" s="15" t="str">
        <f t="shared" si="20"/>
        <v/>
      </c>
      <c r="BB27" s="2" t="str" cm="1">
        <f t="array" ref="BB27">IF(B27="","",SUMPRODUCT(($D$1:$AB$4=$BB$4)*$D27:$AB27))</f>
        <v/>
      </c>
      <c r="BC27" s="15" t="str">
        <f t="shared" si="21"/>
        <v/>
      </c>
      <c r="BD27" s="2" t="str" cm="1">
        <f t="array" ref="BD27">IF(B27="","",SUMPRODUCT(($D$1:$AB$4=$BD$4)*$D27:$AB27))</f>
        <v/>
      </c>
      <c r="BE27" s="15" t="str">
        <f t="shared" si="22"/>
        <v/>
      </c>
      <c r="BF27" s="2" t="str" cm="1">
        <f t="array" ref="BF27">IF(B27="","",SUMPRODUCT(($D$1:$AB$4=$BF$4)*$D27:$AB27))</f>
        <v/>
      </c>
      <c r="BG27" s="15" t="str">
        <f t="shared" si="23"/>
        <v/>
      </c>
      <c r="BH27" s="2" t="str" cm="1">
        <f t="array" ref="BH27">IF(B27="","",SUMPRODUCT(($D$1:$AB$4=$BH$4)*$D27:$AB27))</f>
        <v/>
      </c>
      <c r="BI27" s="15" t="str">
        <f t="shared" si="24"/>
        <v/>
      </c>
      <c r="BJ27" s="2" t="str" cm="1">
        <f t="array" ref="BJ27">IF(B27="","",SUMPRODUCT(($D$1:$AB$4=$BJ$4)*$D27:$AB27))</f>
        <v/>
      </c>
      <c r="BK27" s="15" t="str">
        <f t="shared" si="25"/>
        <v/>
      </c>
      <c r="BL27" s="2" t="str" cm="1">
        <f t="array" ref="BL27">IF(B27="","",SUMPRODUCT(($D$1:$AB$4=$BL$4)*$D27:$AB27))</f>
        <v/>
      </c>
      <c r="BM27" s="15" t="str">
        <f t="shared" si="26"/>
        <v/>
      </c>
      <c r="BN27" s="2" t="str" cm="1">
        <f t="array" ref="BN27">IF(B27="","",SUMPRODUCT(($D$1:$AB$4=$BN$4)*$D27:$AB27))</f>
        <v/>
      </c>
      <c r="BO27" s="15" t="str">
        <f t="shared" si="27"/>
        <v/>
      </c>
      <c r="BP27" s="2" t="str" cm="1">
        <f t="array" ref="BP27">IF(B27="","",SUMPRODUCT(($D$1:$AB$4=$BP$4)*$D27:$AB27))</f>
        <v/>
      </c>
      <c r="BQ27" s="15" t="str">
        <f t="shared" si="28"/>
        <v/>
      </c>
      <c r="BR27" s="2" t="str" cm="1">
        <f t="array" ref="BR27">IF(B27="","",SUMPRODUCT(($D$1:$AB$4=$BR$4)*$D27:$AB27))</f>
        <v/>
      </c>
      <c r="BS27" s="15" t="str">
        <f t="shared" si="29"/>
        <v/>
      </c>
      <c r="BT27" s="2" t="str" cm="1">
        <f t="array" ref="BT27">IF(B27="","",SUMPRODUCT(($D$1:$AB$4=$BT$4)*$D27:$AB27))</f>
        <v/>
      </c>
      <c r="BU27" s="15" t="str">
        <f t="shared" si="30"/>
        <v/>
      </c>
      <c r="BV27" s="2" t="str" cm="1">
        <f t="array" ref="BV27">IF(B27="","",SUMPRODUCT(($D$1:$AB$4=$BV$4)*$D27:$AB27))</f>
        <v/>
      </c>
      <c r="BW27" s="15" t="str">
        <f t="shared" si="31"/>
        <v/>
      </c>
      <c r="BX27" s="2" t="str" cm="1">
        <f t="array" ref="BX27">IF(B27="","",SUMPRODUCT(($D$1:$AB$4=$BX$4)*$D27:$AB27))</f>
        <v/>
      </c>
      <c r="BY27" s="15" t="str">
        <f t="shared" si="32"/>
        <v/>
      </c>
      <c r="BZ27" s="2" t="str" cm="1">
        <f t="array" ref="BZ27">IF(B27="","",SUMPRODUCT(($D$1:$AB$4=$BZ$4)*$D27:$AB27))</f>
        <v/>
      </c>
      <c r="CA27" s="15" t="str">
        <f t="shared" si="33"/>
        <v/>
      </c>
      <c r="CB27" s="2" t="str" cm="1">
        <f t="array" ref="CB27">IF(B27="","",SUMPRODUCT(($D$1:$AB$4=$CB$4)*$D27:$AB27))</f>
        <v/>
      </c>
      <c r="CC27" s="15" t="str">
        <f t="shared" si="34"/>
        <v/>
      </c>
      <c r="CD27" s="2" t="str" cm="1">
        <f t="array" ref="CD27">IF(B27="","",SUMPRODUCT(($D$1:$AB$4=$CD$4)*$D27:$AB27))</f>
        <v/>
      </c>
      <c r="CE27" s="15" t="str">
        <f t="shared" si="35"/>
        <v/>
      </c>
      <c r="CF27" s="2" t="str" cm="1">
        <f t="array" ref="CF27">IF(B27="","",SUMPRODUCT(($D$1:$AB$4=$CF$4)*$D27:$AB27))</f>
        <v/>
      </c>
      <c r="CG27" s="15" t="str">
        <f t="shared" si="36"/>
        <v/>
      </c>
      <c r="CH27" s="2" t="str" cm="1">
        <f t="array" ref="CH27">IF(B27="","",SUMPRODUCT(($D$1:$AB$4=$CH$4)*$D27:$AB27))</f>
        <v/>
      </c>
      <c r="CI27" s="15" t="str">
        <f t="shared" si="37"/>
        <v/>
      </c>
      <c r="FX27" t="e">
        <v>#DIV/0!</v>
      </c>
    </row>
    <row r="28" spans="1:180">
      <c r="A28" s="6">
        <v>23</v>
      </c>
      <c r="D28" s="97"/>
      <c r="E28" s="86"/>
      <c r="F28" s="86"/>
      <c r="G28" s="86"/>
      <c r="H28" s="86"/>
      <c r="I28" s="98"/>
      <c r="J28" s="102"/>
      <c r="K28" s="87"/>
      <c r="L28" s="87"/>
      <c r="M28" s="87"/>
      <c r="N28" s="87"/>
      <c r="O28" s="103"/>
      <c r="P28" s="107"/>
      <c r="Q28" s="88"/>
      <c r="R28" s="88"/>
      <c r="S28" s="88"/>
      <c r="T28" s="88"/>
      <c r="U28" s="108"/>
      <c r="V28" s="113"/>
      <c r="W28" s="89"/>
      <c r="X28" s="89"/>
      <c r="Y28" s="89"/>
      <c r="Z28" s="89"/>
      <c r="AA28" s="89"/>
      <c r="AB28" s="169"/>
      <c r="AC28" s="171" t="str">
        <f t="shared" si="38"/>
        <v/>
      </c>
      <c r="AD28" s="172" t="str">
        <f t="shared" si="12"/>
        <v/>
      </c>
      <c r="AL28" s="2" t="str" cm="1">
        <f t="array" ref="AL28">IF(B28="","",SUMPRODUCT(($D$1:$AB$4=$AL$4)*D28:AB28))</f>
        <v/>
      </c>
      <c r="AM28" s="15" t="str">
        <f t="shared" si="13"/>
        <v/>
      </c>
      <c r="AN28" s="2" t="str" cm="1">
        <f t="array" ref="AN28">IF(B28="","",SUMPRODUCT(($D$1:$AB$4=$AN$4)*D28:AB28))</f>
        <v/>
      </c>
      <c r="AO28" s="15" t="str">
        <f t="shared" si="14"/>
        <v/>
      </c>
      <c r="AP28" s="2" t="str" cm="1">
        <f t="array" ref="AP28">IF(B28="","",SUMPRODUCT(($D$1:$AB$4=$AP$4)*D28:AB28))</f>
        <v/>
      </c>
      <c r="AQ28" s="15" t="str">
        <f t="shared" si="15"/>
        <v/>
      </c>
      <c r="AR28" s="2" t="str" cm="1">
        <f t="array" ref="AR28">IF(B28="","",SUMPRODUCT(($D$1:$AB$4=$AR$4)*D28:AB28))</f>
        <v/>
      </c>
      <c r="AS28" s="15" t="str">
        <f t="shared" si="16"/>
        <v/>
      </c>
      <c r="AT28" s="2" t="str" cm="1">
        <f t="array" ref="AT28">IF(B28="","",SUMPRODUCT(($D$1:$AB$4=$AT$4)*$D28:$AB28))</f>
        <v/>
      </c>
      <c r="AU28" s="15" t="str">
        <f t="shared" si="17"/>
        <v/>
      </c>
      <c r="AV28" s="2" t="str" cm="1">
        <f t="array" ref="AV28">IF(B28="","",SUMPRODUCT(($D$1:$AB$4=$AV$4)*$D28:$AB28))</f>
        <v/>
      </c>
      <c r="AW28" s="15" t="str">
        <f t="shared" si="18"/>
        <v/>
      </c>
      <c r="AX28" s="2" t="str" cm="1">
        <f t="array" ref="AX28">IF(B28="","",SUMPRODUCT(($D$1:$AB$4=$AX$4)*$D28:$AB28))</f>
        <v/>
      </c>
      <c r="AY28" s="15" t="str">
        <f t="shared" si="19"/>
        <v/>
      </c>
      <c r="AZ28" s="2" t="str" cm="1">
        <f t="array" ref="AZ28">IF(B28="","",SUMPRODUCT(($D$1:$AB$4=$AZ$4)*$D28:$AB28))</f>
        <v/>
      </c>
      <c r="BA28" s="15" t="str">
        <f t="shared" si="20"/>
        <v/>
      </c>
      <c r="BB28" s="2" t="str" cm="1">
        <f t="array" ref="BB28">IF(B28="","",SUMPRODUCT(($D$1:$AB$4=$BB$4)*$D28:$AB28))</f>
        <v/>
      </c>
      <c r="BC28" s="15" t="str">
        <f t="shared" si="21"/>
        <v/>
      </c>
      <c r="BD28" s="2" t="str" cm="1">
        <f t="array" ref="BD28">IF(B28="","",SUMPRODUCT(($D$1:$AB$4=$BD$4)*$D28:$AB28))</f>
        <v/>
      </c>
      <c r="BE28" s="15" t="str">
        <f t="shared" si="22"/>
        <v/>
      </c>
      <c r="BF28" s="2" t="str" cm="1">
        <f t="array" ref="BF28">IF(B28="","",SUMPRODUCT(($D$1:$AB$4=$BF$4)*$D28:$AB28))</f>
        <v/>
      </c>
      <c r="BG28" s="15" t="str">
        <f t="shared" si="23"/>
        <v/>
      </c>
      <c r="BH28" s="2" t="str" cm="1">
        <f t="array" ref="BH28">IF(B28="","",SUMPRODUCT(($D$1:$AB$4=$BH$4)*$D28:$AB28))</f>
        <v/>
      </c>
      <c r="BI28" s="15" t="str">
        <f t="shared" si="24"/>
        <v/>
      </c>
      <c r="BJ28" s="2" t="str" cm="1">
        <f t="array" ref="BJ28">IF(B28="","",SUMPRODUCT(($D$1:$AB$4=$BJ$4)*$D28:$AB28))</f>
        <v/>
      </c>
      <c r="BK28" s="15" t="str">
        <f t="shared" si="25"/>
        <v/>
      </c>
      <c r="BL28" s="2" t="str" cm="1">
        <f t="array" ref="BL28">IF(B28="","",SUMPRODUCT(($D$1:$AB$4=$BL$4)*$D28:$AB28))</f>
        <v/>
      </c>
      <c r="BM28" s="15" t="str">
        <f t="shared" si="26"/>
        <v/>
      </c>
      <c r="BN28" s="2" t="str" cm="1">
        <f t="array" ref="BN28">IF(B28="","",SUMPRODUCT(($D$1:$AB$4=$BN$4)*$D28:$AB28))</f>
        <v/>
      </c>
      <c r="BO28" s="15" t="str">
        <f t="shared" si="27"/>
        <v/>
      </c>
      <c r="BP28" s="2" t="str" cm="1">
        <f t="array" ref="BP28">IF(B28="","",SUMPRODUCT(($D$1:$AB$4=$BP$4)*$D28:$AB28))</f>
        <v/>
      </c>
      <c r="BQ28" s="15" t="str">
        <f t="shared" si="28"/>
        <v/>
      </c>
      <c r="BR28" s="2" t="str" cm="1">
        <f t="array" ref="BR28">IF(B28="","",SUMPRODUCT(($D$1:$AB$4=$BR$4)*$D28:$AB28))</f>
        <v/>
      </c>
      <c r="BS28" s="15" t="str">
        <f t="shared" si="29"/>
        <v/>
      </c>
      <c r="BT28" s="2" t="str" cm="1">
        <f t="array" ref="BT28">IF(B28="","",SUMPRODUCT(($D$1:$AB$4=$BT$4)*$D28:$AB28))</f>
        <v/>
      </c>
      <c r="BU28" s="15" t="str">
        <f t="shared" si="30"/>
        <v/>
      </c>
      <c r="BV28" s="2" t="str" cm="1">
        <f t="array" ref="BV28">IF(B28="","",SUMPRODUCT(($D$1:$AB$4=$BV$4)*$D28:$AB28))</f>
        <v/>
      </c>
      <c r="BW28" s="15" t="str">
        <f t="shared" si="31"/>
        <v/>
      </c>
      <c r="BX28" s="2" t="str" cm="1">
        <f t="array" ref="BX28">IF(B28="","",SUMPRODUCT(($D$1:$AB$4=$BX$4)*$D28:$AB28))</f>
        <v/>
      </c>
      <c r="BY28" s="15" t="str">
        <f t="shared" si="32"/>
        <v/>
      </c>
      <c r="BZ28" s="2" t="str" cm="1">
        <f t="array" ref="BZ28">IF(B28="","",SUMPRODUCT(($D$1:$AB$4=$BZ$4)*$D28:$AB28))</f>
        <v/>
      </c>
      <c r="CA28" s="15" t="str">
        <f t="shared" si="33"/>
        <v/>
      </c>
      <c r="CB28" s="2" t="str" cm="1">
        <f t="array" ref="CB28">IF(B28="","",SUMPRODUCT(($D$1:$AB$4=$CB$4)*$D28:$AB28))</f>
        <v/>
      </c>
      <c r="CC28" s="15" t="str">
        <f t="shared" si="34"/>
        <v/>
      </c>
      <c r="CD28" s="2" t="str" cm="1">
        <f t="array" ref="CD28">IF(B28="","",SUMPRODUCT(($D$1:$AB$4=$CD$4)*$D28:$AB28))</f>
        <v/>
      </c>
      <c r="CE28" s="15" t="str">
        <f t="shared" si="35"/>
        <v/>
      </c>
      <c r="CF28" s="2" t="str" cm="1">
        <f t="array" ref="CF28">IF(B28="","",SUMPRODUCT(($D$1:$AB$4=$CF$4)*$D28:$AB28))</f>
        <v/>
      </c>
      <c r="CG28" s="15" t="str">
        <f t="shared" si="36"/>
        <v/>
      </c>
      <c r="CH28" s="2" t="str" cm="1">
        <f t="array" ref="CH28">IF(B28="","",SUMPRODUCT(($D$1:$AB$4=$CH$4)*$D28:$AB28))</f>
        <v/>
      </c>
      <c r="CI28" s="15" t="str">
        <f t="shared" si="37"/>
        <v/>
      </c>
      <c r="FX28" t="e">
        <v>#DIV/0!</v>
      </c>
    </row>
    <row r="29" spans="1:180">
      <c r="A29" s="7">
        <v>24</v>
      </c>
      <c r="D29" s="97"/>
      <c r="E29" s="86"/>
      <c r="F29" s="86"/>
      <c r="G29" s="86"/>
      <c r="H29" s="86"/>
      <c r="I29" s="98"/>
      <c r="J29" s="102"/>
      <c r="K29" s="87"/>
      <c r="L29" s="87"/>
      <c r="M29" s="87"/>
      <c r="N29" s="87"/>
      <c r="O29" s="103"/>
      <c r="P29" s="107"/>
      <c r="Q29" s="88"/>
      <c r="R29" s="88"/>
      <c r="S29" s="88"/>
      <c r="T29" s="88"/>
      <c r="U29" s="108"/>
      <c r="V29" s="113"/>
      <c r="W29" s="89"/>
      <c r="X29" s="89"/>
      <c r="Y29" s="89"/>
      <c r="Z29" s="89"/>
      <c r="AA29" s="89"/>
      <c r="AB29" s="169"/>
      <c r="AC29" s="171" t="str">
        <f t="shared" si="38"/>
        <v/>
      </c>
      <c r="AD29" s="172" t="str">
        <f t="shared" si="12"/>
        <v/>
      </c>
      <c r="AL29" s="2" t="str" cm="1">
        <f t="array" ref="AL29">IF(B29="","",SUMPRODUCT(($D$1:$AB$4=$AL$4)*D29:AB29))</f>
        <v/>
      </c>
      <c r="AM29" s="15" t="str">
        <f t="shared" si="13"/>
        <v/>
      </c>
      <c r="AN29" s="2" t="str" cm="1">
        <f t="array" ref="AN29">IF(B29="","",SUMPRODUCT(($D$1:$AB$4=$AN$4)*D29:AB29))</f>
        <v/>
      </c>
      <c r="AO29" s="15" t="str">
        <f t="shared" si="14"/>
        <v/>
      </c>
      <c r="AP29" s="2" t="str" cm="1">
        <f t="array" ref="AP29">IF(B29="","",SUMPRODUCT(($D$1:$AB$4=$AP$4)*D29:AB29))</f>
        <v/>
      </c>
      <c r="AQ29" s="15" t="str">
        <f t="shared" si="15"/>
        <v/>
      </c>
      <c r="AR29" s="2" t="str" cm="1">
        <f t="array" ref="AR29">IF(B29="","",SUMPRODUCT(($D$1:$AB$4=$AR$4)*D29:AB29))</f>
        <v/>
      </c>
      <c r="AS29" s="15" t="str">
        <f t="shared" si="16"/>
        <v/>
      </c>
      <c r="AT29" s="2" t="str" cm="1">
        <f t="array" ref="AT29">IF(B29="","",SUMPRODUCT(($D$1:$AB$4=$AT$4)*$D29:$AB29))</f>
        <v/>
      </c>
      <c r="AU29" s="15" t="str">
        <f t="shared" si="17"/>
        <v/>
      </c>
      <c r="AV29" s="2" t="str" cm="1">
        <f t="array" ref="AV29">IF(B29="","",SUMPRODUCT(($D$1:$AB$4=$AV$4)*$D29:$AB29))</f>
        <v/>
      </c>
      <c r="AW29" s="15" t="str">
        <f t="shared" si="18"/>
        <v/>
      </c>
      <c r="AX29" s="2" t="str" cm="1">
        <f t="array" ref="AX29">IF(B29="","",SUMPRODUCT(($D$1:$AB$4=$AX$4)*$D29:$AB29))</f>
        <v/>
      </c>
      <c r="AY29" s="15" t="str">
        <f t="shared" si="19"/>
        <v/>
      </c>
      <c r="AZ29" s="2" t="str" cm="1">
        <f t="array" ref="AZ29">IF(B29="","",SUMPRODUCT(($D$1:$AB$4=$AZ$4)*$D29:$AB29))</f>
        <v/>
      </c>
      <c r="BA29" s="15" t="str">
        <f t="shared" si="20"/>
        <v/>
      </c>
      <c r="BB29" s="2" t="str" cm="1">
        <f t="array" ref="BB29">IF(B29="","",SUMPRODUCT(($D$1:$AB$4=$BB$4)*$D29:$AB29))</f>
        <v/>
      </c>
      <c r="BC29" s="15" t="str">
        <f t="shared" si="21"/>
        <v/>
      </c>
      <c r="BD29" s="2" t="str" cm="1">
        <f t="array" ref="BD29">IF(B29="","",SUMPRODUCT(($D$1:$AB$4=$BD$4)*$D29:$AB29))</f>
        <v/>
      </c>
      <c r="BE29" s="15" t="str">
        <f t="shared" si="22"/>
        <v/>
      </c>
      <c r="BF29" s="2" t="str" cm="1">
        <f t="array" ref="BF29">IF(B29="","",SUMPRODUCT(($D$1:$AB$4=$BF$4)*$D29:$AB29))</f>
        <v/>
      </c>
      <c r="BG29" s="15" t="str">
        <f t="shared" si="23"/>
        <v/>
      </c>
      <c r="BH29" s="2" t="str" cm="1">
        <f t="array" ref="BH29">IF(B29="","",SUMPRODUCT(($D$1:$AB$4=$BH$4)*$D29:$AB29))</f>
        <v/>
      </c>
      <c r="BI29" s="15" t="str">
        <f t="shared" si="24"/>
        <v/>
      </c>
      <c r="BJ29" s="2" t="str" cm="1">
        <f t="array" ref="BJ29">IF(B29="","",SUMPRODUCT(($D$1:$AB$4=$BJ$4)*$D29:$AB29))</f>
        <v/>
      </c>
      <c r="BK29" s="15" t="str">
        <f t="shared" si="25"/>
        <v/>
      </c>
      <c r="BL29" s="2" t="str" cm="1">
        <f t="array" ref="BL29">IF(B29="","",SUMPRODUCT(($D$1:$AB$4=$BL$4)*$D29:$AB29))</f>
        <v/>
      </c>
      <c r="BM29" s="15" t="str">
        <f t="shared" si="26"/>
        <v/>
      </c>
      <c r="BN29" s="2" t="str" cm="1">
        <f t="array" ref="BN29">IF(B29="","",SUMPRODUCT(($D$1:$AB$4=$BN$4)*$D29:$AB29))</f>
        <v/>
      </c>
      <c r="BO29" s="15" t="str">
        <f t="shared" si="27"/>
        <v/>
      </c>
      <c r="BP29" s="2" t="str" cm="1">
        <f t="array" ref="BP29">IF(B29="","",SUMPRODUCT(($D$1:$AB$4=$BP$4)*$D29:$AB29))</f>
        <v/>
      </c>
      <c r="BQ29" s="15" t="str">
        <f t="shared" si="28"/>
        <v/>
      </c>
      <c r="BR29" s="2" t="str" cm="1">
        <f t="array" ref="BR29">IF(B29="","",SUMPRODUCT(($D$1:$AB$4=$BR$4)*$D29:$AB29))</f>
        <v/>
      </c>
      <c r="BS29" s="15" t="str">
        <f t="shared" si="29"/>
        <v/>
      </c>
      <c r="BT29" s="2" t="str" cm="1">
        <f t="array" ref="BT29">IF(B29="","",SUMPRODUCT(($D$1:$AB$4=$BT$4)*$D29:$AB29))</f>
        <v/>
      </c>
      <c r="BU29" s="15" t="str">
        <f t="shared" si="30"/>
        <v/>
      </c>
      <c r="BV29" s="2" t="str" cm="1">
        <f t="array" ref="BV29">IF(B29="","",SUMPRODUCT(($D$1:$AB$4=$BV$4)*$D29:$AB29))</f>
        <v/>
      </c>
      <c r="BW29" s="15" t="str">
        <f t="shared" si="31"/>
        <v/>
      </c>
      <c r="BX29" s="2" t="str" cm="1">
        <f t="array" ref="BX29">IF(B29="","",SUMPRODUCT(($D$1:$AB$4=$BX$4)*$D29:$AB29))</f>
        <v/>
      </c>
      <c r="BY29" s="15" t="str">
        <f t="shared" si="32"/>
        <v/>
      </c>
      <c r="BZ29" s="2" t="str" cm="1">
        <f t="array" ref="BZ29">IF(B29="","",SUMPRODUCT(($D$1:$AB$4=$BZ$4)*$D29:$AB29))</f>
        <v/>
      </c>
      <c r="CA29" s="15" t="str">
        <f t="shared" si="33"/>
        <v/>
      </c>
      <c r="CB29" s="2" t="str" cm="1">
        <f t="array" ref="CB29">IF(B29="","",SUMPRODUCT(($D$1:$AB$4=$CB$4)*$D29:$AB29))</f>
        <v/>
      </c>
      <c r="CC29" s="15" t="str">
        <f t="shared" si="34"/>
        <v/>
      </c>
      <c r="CD29" s="2" t="str" cm="1">
        <f t="array" ref="CD29">IF(B29="","",SUMPRODUCT(($D$1:$AB$4=$CD$4)*$D29:$AB29))</f>
        <v/>
      </c>
      <c r="CE29" s="15" t="str">
        <f t="shared" si="35"/>
        <v/>
      </c>
      <c r="CF29" s="2" t="str" cm="1">
        <f t="array" ref="CF29">IF(B29="","",SUMPRODUCT(($D$1:$AB$4=$CF$4)*$D29:$AB29))</f>
        <v/>
      </c>
      <c r="CG29" s="15" t="str">
        <f t="shared" si="36"/>
        <v/>
      </c>
      <c r="CH29" s="2" t="str" cm="1">
        <f t="array" ref="CH29">IF(B29="","",SUMPRODUCT(($D$1:$AB$4=$CH$4)*$D29:$AB29))</f>
        <v/>
      </c>
      <c r="CI29" s="15" t="str">
        <f t="shared" si="37"/>
        <v/>
      </c>
      <c r="FX29" t="e">
        <v>#DIV/0!</v>
      </c>
    </row>
    <row r="30" spans="1:180">
      <c r="A30" s="6">
        <v>25</v>
      </c>
      <c r="D30" s="97"/>
      <c r="E30" s="86"/>
      <c r="F30" s="86"/>
      <c r="G30" s="86"/>
      <c r="H30" s="86"/>
      <c r="I30" s="98"/>
      <c r="J30" s="102"/>
      <c r="K30" s="87"/>
      <c r="L30" s="87"/>
      <c r="M30" s="87"/>
      <c r="N30" s="87"/>
      <c r="O30" s="103"/>
      <c r="P30" s="107"/>
      <c r="Q30" s="88"/>
      <c r="R30" s="88"/>
      <c r="S30" s="88"/>
      <c r="T30" s="88"/>
      <c r="U30" s="108"/>
      <c r="V30" s="113"/>
      <c r="W30" s="89"/>
      <c r="X30" s="89"/>
      <c r="Y30" s="89"/>
      <c r="Z30" s="89"/>
      <c r="AA30" s="89"/>
      <c r="AB30" s="169"/>
      <c r="AC30" s="171" t="str">
        <f t="shared" si="38"/>
        <v/>
      </c>
      <c r="AD30" s="172" t="str">
        <f t="shared" si="12"/>
        <v/>
      </c>
      <c r="AL30" s="2" t="str" cm="1">
        <f t="array" ref="AL30">IF(B30="","",SUMPRODUCT(($D$1:$AB$4=$AL$4)*D30:AB30))</f>
        <v/>
      </c>
      <c r="AM30" s="15" t="str">
        <f t="shared" si="13"/>
        <v/>
      </c>
      <c r="AN30" s="2" t="str" cm="1">
        <f t="array" ref="AN30">IF(B30="","",SUMPRODUCT(($D$1:$AB$4=$AN$4)*D30:AB30))</f>
        <v/>
      </c>
      <c r="AO30" s="15" t="str">
        <f t="shared" si="14"/>
        <v/>
      </c>
      <c r="AP30" s="2" t="str" cm="1">
        <f t="array" ref="AP30">IF(B30="","",SUMPRODUCT(($D$1:$AB$4=$AP$4)*D30:AB30))</f>
        <v/>
      </c>
      <c r="AQ30" s="15" t="str">
        <f t="shared" si="15"/>
        <v/>
      </c>
      <c r="AR30" s="2" t="str" cm="1">
        <f t="array" ref="AR30">IF(B30="","",SUMPRODUCT(($D$1:$AB$4=$AR$4)*D30:AB30))</f>
        <v/>
      </c>
      <c r="AS30" s="15" t="str">
        <f t="shared" si="16"/>
        <v/>
      </c>
      <c r="AT30" s="2" t="str" cm="1">
        <f t="array" ref="AT30">IF(B30="","",SUMPRODUCT(($D$1:$AB$4=$AT$4)*$D30:$AB30))</f>
        <v/>
      </c>
      <c r="AU30" s="15" t="str">
        <f t="shared" si="17"/>
        <v/>
      </c>
      <c r="AV30" s="2" t="str" cm="1">
        <f t="array" ref="AV30">IF(B30="","",SUMPRODUCT(($D$1:$AB$4=$AV$4)*$D30:$AB30))</f>
        <v/>
      </c>
      <c r="AW30" s="15" t="str">
        <f t="shared" si="18"/>
        <v/>
      </c>
      <c r="AX30" s="2" t="str" cm="1">
        <f t="array" ref="AX30">IF(B30="","",SUMPRODUCT(($D$1:$AB$4=$AX$4)*$D30:$AB30))</f>
        <v/>
      </c>
      <c r="AY30" s="15" t="str">
        <f t="shared" si="19"/>
        <v/>
      </c>
      <c r="AZ30" s="2" t="str" cm="1">
        <f t="array" ref="AZ30">IF(B30="","",SUMPRODUCT(($D$1:$AB$4=$AZ$4)*$D30:$AB30))</f>
        <v/>
      </c>
      <c r="BA30" s="15" t="str">
        <f t="shared" si="20"/>
        <v/>
      </c>
      <c r="BB30" s="2" t="str" cm="1">
        <f t="array" ref="BB30">IF(B30="","",SUMPRODUCT(($D$1:$AB$4=$BB$4)*$D30:$AB30))</f>
        <v/>
      </c>
      <c r="BC30" s="15" t="str">
        <f t="shared" si="21"/>
        <v/>
      </c>
      <c r="BD30" s="2" t="str" cm="1">
        <f t="array" ref="BD30">IF(B30="","",SUMPRODUCT(($D$1:$AB$4=$BD$4)*$D30:$AB30))</f>
        <v/>
      </c>
      <c r="BE30" s="15" t="str">
        <f t="shared" si="22"/>
        <v/>
      </c>
      <c r="BF30" s="2" t="str" cm="1">
        <f t="array" ref="BF30">IF(B30="","",SUMPRODUCT(($D$1:$AB$4=$BF$4)*$D30:$AB30))</f>
        <v/>
      </c>
      <c r="BG30" s="15" t="str">
        <f t="shared" si="23"/>
        <v/>
      </c>
      <c r="BH30" s="2" t="str" cm="1">
        <f t="array" ref="BH30">IF(B30="","",SUMPRODUCT(($D$1:$AB$4=$BH$4)*$D30:$AB30))</f>
        <v/>
      </c>
      <c r="BI30" s="15" t="str">
        <f t="shared" si="24"/>
        <v/>
      </c>
      <c r="BJ30" s="2" t="str" cm="1">
        <f t="array" ref="BJ30">IF(B30="","",SUMPRODUCT(($D$1:$AB$4=$BJ$4)*$D30:$AB30))</f>
        <v/>
      </c>
      <c r="BK30" s="15" t="str">
        <f t="shared" si="25"/>
        <v/>
      </c>
      <c r="BL30" s="2" t="str" cm="1">
        <f t="array" ref="BL30">IF(B30="","",SUMPRODUCT(($D$1:$AB$4=$BL$4)*$D30:$AB30))</f>
        <v/>
      </c>
      <c r="BM30" s="15" t="str">
        <f t="shared" si="26"/>
        <v/>
      </c>
      <c r="BN30" s="2" t="str" cm="1">
        <f t="array" ref="BN30">IF(B30="","",SUMPRODUCT(($D$1:$AB$4=$BN$4)*$D30:$AB30))</f>
        <v/>
      </c>
      <c r="BO30" s="15" t="str">
        <f t="shared" si="27"/>
        <v/>
      </c>
      <c r="BP30" s="2" t="str" cm="1">
        <f t="array" ref="BP30">IF(B30="","",SUMPRODUCT(($D$1:$AB$4=$BP$4)*$D30:$AB30))</f>
        <v/>
      </c>
      <c r="BQ30" s="15" t="str">
        <f t="shared" si="28"/>
        <v/>
      </c>
      <c r="BR30" s="2" t="str" cm="1">
        <f t="array" ref="BR30">IF(B30="","",SUMPRODUCT(($D$1:$AB$4=$BR$4)*$D30:$AB30))</f>
        <v/>
      </c>
      <c r="BS30" s="15" t="str">
        <f t="shared" si="29"/>
        <v/>
      </c>
      <c r="BT30" s="2" t="str" cm="1">
        <f t="array" ref="BT30">IF(B30="","",SUMPRODUCT(($D$1:$AB$4=$BT$4)*$D30:$AB30))</f>
        <v/>
      </c>
      <c r="BU30" s="15" t="str">
        <f t="shared" si="30"/>
        <v/>
      </c>
      <c r="BV30" s="2" t="str" cm="1">
        <f t="array" ref="BV30">IF(B30="","",SUMPRODUCT(($D$1:$AB$4=$BV$4)*$D30:$AB30))</f>
        <v/>
      </c>
      <c r="BW30" s="15" t="str">
        <f t="shared" si="31"/>
        <v/>
      </c>
      <c r="BX30" s="2" t="str" cm="1">
        <f t="array" ref="BX30">IF(B30="","",SUMPRODUCT(($D$1:$AB$4=$BX$4)*$D30:$AB30))</f>
        <v/>
      </c>
      <c r="BY30" s="15" t="str">
        <f t="shared" si="32"/>
        <v/>
      </c>
      <c r="BZ30" s="2" t="str" cm="1">
        <f t="array" ref="BZ30">IF(B30="","",SUMPRODUCT(($D$1:$AB$4=$BZ$4)*$D30:$AB30))</f>
        <v/>
      </c>
      <c r="CA30" s="15" t="str">
        <f t="shared" si="33"/>
        <v/>
      </c>
      <c r="CB30" s="2" t="str" cm="1">
        <f t="array" ref="CB30">IF(B30="","",SUMPRODUCT(($D$1:$AB$4=$CB$4)*$D30:$AB30))</f>
        <v/>
      </c>
      <c r="CC30" s="15" t="str">
        <f t="shared" si="34"/>
        <v/>
      </c>
      <c r="CD30" s="2" t="str" cm="1">
        <f t="array" ref="CD30">IF(B30="","",SUMPRODUCT(($D$1:$AB$4=$CD$4)*$D30:$AB30))</f>
        <v/>
      </c>
      <c r="CE30" s="15" t="str">
        <f t="shared" si="35"/>
        <v/>
      </c>
      <c r="CF30" s="2" t="str" cm="1">
        <f t="array" ref="CF30">IF(B30="","",SUMPRODUCT(($D$1:$AB$4=$CF$4)*$D30:$AB30))</f>
        <v/>
      </c>
      <c r="CG30" s="15" t="str">
        <f t="shared" si="36"/>
        <v/>
      </c>
      <c r="CH30" s="2" t="str" cm="1">
        <f t="array" ref="CH30">IF(B30="","",SUMPRODUCT(($D$1:$AB$4=$CH$4)*$D30:$AB30))</f>
        <v/>
      </c>
      <c r="CI30" s="15" t="str">
        <f t="shared" si="37"/>
        <v/>
      </c>
      <c r="FX30" t="e">
        <v>#DIV/0!</v>
      </c>
    </row>
    <row r="31" spans="1:180">
      <c r="A31" s="7">
        <v>26</v>
      </c>
      <c r="D31" s="97"/>
      <c r="E31" s="86"/>
      <c r="F31" s="86"/>
      <c r="G31" s="86"/>
      <c r="H31" s="86"/>
      <c r="I31" s="98"/>
      <c r="J31" s="102"/>
      <c r="K31" s="87"/>
      <c r="L31" s="87"/>
      <c r="M31" s="87"/>
      <c r="N31" s="87"/>
      <c r="O31" s="103"/>
      <c r="P31" s="107"/>
      <c r="Q31" s="88"/>
      <c r="R31" s="88"/>
      <c r="S31" s="88"/>
      <c r="T31" s="88"/>
      <c r="U31" s="108"/>
      <c r="V31" s="113"/>
      <c r="W31" s="89"/>
      <c r="X31" s="89"/>
      <c r="Y31" s="89"/>
      <c r="Z31" s="89"/>
      <c r="AA31" s="89"/>
      <c r="AB31" s="169"/>
      <c r="AC31" s="171" t="str">
        <f t="shared" si="38"/>
        <v/>
      </c>
      <c r="AD31" s="172" t="str">
        <f t="shared" si="12"/>
        <v/>
      </c>
      <c r="AL31" s="2" t="str" cm="1">
        <f t="array" ref="AL31">IF(B31="","",SUMPRODUCT(($D$1:$AB$4=$AL$4)*D31:AB31))</f>
        <v/>
      </c>
      <c r="AM31" s="15" t="str">
        <f t="shared" si="13"/>
        <v/>
      </c>
      <c r="AN31" s="2" t="str" cm="1">
        <f t="array" ref="AN31">IF(B31="","",SUMPRODUCT(($D$1:$AB$4=$AN$4)*D31:AB31))</f>
        <v/>
      </c>
      <c r="AO31" s="15" t="str">
        <f t="shared" si="14"/>
        <v/>
      </c>
      <c r="AP31" s="2" t="str" cm="1">
        <f t="array" ref="AP31">IF(B31="","",SUMPRODUCT(($D$1:$AB$4=$AP$4)*D31:AB31))</f>
        <v/>
      </c>
      <c r="AQ31" s="15" t="str">
        <f t="shared" si="15"/>
        <v/>
      </c>
      <c r="AR31" s="2" t="str" cm="1">
        <f t="array" ref="AR31">IF(B31="","",SUMPRODUCT(($D$1:$AB$4=$AR$4)*D31:AB31))</f>
        <v/>
      </c>
      <c r="AS31" s="15" t="str">
        <f t="shared" si="16"/>
        <v/>
      </c>
      <c r="AT31" s="2" t="str" cm="1">
        <f t="array" ref="AT31">IF(B31="","",SUMPRODUCT(($D$1:$AB$4=$AT$4)*$D31:$AB31))</f>
        <v/>
      </c>
      <c r="AU31" s="15" t="str">
        <f t="shared" si="17"/>
        <v/>
      </c>
      <c r="AV31" s="2" t="str" cm="1">
        <f t="array" ref="AV31">IF(B31="","",SUMPRODUCT(($D$1:$AB$4=$AV$4)*$D31:$AB31))</f>
        <v/>
      </c>
      <c r="AW31" s="15" t="str">
        <f t="shared" si="18"/>
        <v/>
      </c>
      <c r="AX31" s="2" t="str" cm="1">
        <f t="array" ref="AX31">IF(B31="","",SUMPRODUCT(($D$1:$AB$4=$AX$4)*$D31:$AB31))</f>
        <v/>
      </c>
      <c r="AY31" s="15" t="str">
        <f t="shared" si="19"/>
        <v/>
      </c>
      <c r="AZ31" s="2" t="str" cm="1">
        <f t="array" ref="AZ31">IF(B31="","",SUMPRODUCT(($D$1:$AB$4=$AZ$4)*$D31:$AB31))</f>
        <v/>
      </c>
      <c r="BA31" s="15" t="str">
        <f t="shared" si="20"/>
        <v/>
      </c>
      <c r="BB31" s="2" t="str" cm="1">
        <f t="array" ref="BB31">IF(B31="","",SUMPRODUCT(($D$1:$AB$4=$BB$4)*$D31:$AB31))</f>
        <v/>
      </c>
      <c r="BC31" s="15" t="str">
        <f t="shared" si="21"/>
        <v/>
      </c>
      <c r="BD31" s="2" t="str" cm="1">
        <f t="array" ref="BD31">IF(B31="","",SUMPRODUCT(($D$1:$AB$4=$BD$4)*$D31:$AB31))</f>
        <v/>
      </c>
      <c r="BE31" s="15" t="str">
        <f t="shared" si="22"/>
        <v/>
      </c>
      <c r="BF31" s="2" t="str" cm="1">
        <f t="array" ref="BF31">IF(B31="","",SUMPRODUCT(($D$1:$AB$4=$BF$4)*$D31:$AB31))</f>
        <v/>
      </c>
      <c r="BG31" s="15" t="str">
        <f t="shared" si="23"/>
        <v/>
      </c>
      <c r="BH31" s="2" t="str" cm="1">
        <f t="array" ref="BH31">IF(B31="","",SUMPRODUCT(($D$1:$AB$4=$BH$4)*$D31:$AB31))</f>
        <v/>
      </c>
      <c r="BI31" s="15" t="str">
        <f t="shared" si="24"/>
        <v/>
      </c>
      <c r="BJ31" s="2" t="str" cm="1">
        <f t="array" ref="BJ31">IF(B31="","",SUMPRODUCT(($D$1:$AB$4=$BJ$4)*$D31:$AB31))</f>
        <v/>
      </c>
      <c r="BK31" s="15" t="str">
        <f t="shared" si="25"/>
        <v/>
      </c>
      <c r="BL31" s="2" t="str" cm="1">
        <f t="array" ref="BL31">IF(B31="","",SUMPRODUCT(($D$1:$AB$4=$BL$4)*$D31:$AB31))</f>
        <v/>
      </c>
      <c r="BM31" s="15" t="str">
        <f t="shared" si="26"/>
        <v/>
      </c>
      <c r="BN31" s="2" t="str" cm="1">
        <f t="array" ref="BN31">IF(B31="","",SUMPRODUCT(($D$1:$AB$4=$BN$4)*$D31:$AB31))</f>
        <v/>
      </c>
      <c r="BO31" s="15" t="str">
        <f t="shared" si="27"/>
        <v/>
      </c>
      <c r="BP31" s="2" t="str" cm="1">
        <f t="array" ref="BP31">IF(B31="","",SUMPRODUCT(($D$1:$AB$4=$BP$4)*$D31:$AB31))</f>
        <v/>
      </c>
      <c r="BQ31" s="15" t="str">
        <f t="shared" si="28"/>
        <v/>
      </c>
      <c r="BR31" s="2" t="str" cm="1">
        <f t="array" ref="BR31">IF(B31="","",SUMPRODUCT(($D$1:$AB$4=$BR$4)*$D31:$AB31))</f>
        <v/>
      </c>
      <c r="BS31" s="15" t="str">
        <f t="shared" si="29"/>
        <v/>
      </c>
      <c r="BT31" s="2" t="str" cm="1">
        <f t="array" ref="BT31">IF(B31="","",SUMPRODUCT(($D$1:$AB$4=$BT$4)*$D31:$AB31))</f>
        <v/>
      </c>
      <c r="BU31" s="15" t="str">
        <f t="shared" si="30"/>
        <v/>
      </c>
      <c r="BV31" s="2" t="str" cm="1">
        <f t="array" ref="BV31">IF(B31="","",SUMPRODUCT(($D$1:$AB$4=$BV$4)*$D31:$AB31))</f>
        <v/>
      </c>
      <c r="BW31" s="15" t="str">
        <f t="shared" si="31"/>
        <v/>
      </c>
      <c r="BX31" s="2" t="str" cm="1">
        <f t="array" ref="BX31">IF(B31="","",SUMPRODUCT(($D$1:$AB$4=$BX$4)*$D31:$AB31))</f>
        <v/>
      </c>
      <c r="BY31" s="15" t="str">
        <f t="shared" si="32"/>
        <v/>
      </c>
      <c r="BZ31" s="2" t="str" cm="1">
        <f t="array" ref="BZ31">IF(B31="","",SUMPRODUCT(($D$1:$AB$4=$BZ$4)*$D31:$AB31))</f>
        <v/>
      </c>
      <c r="CA31" s="15" t="str">
        <f t="shared" si="33"/>
        <v/>
      </c>
      <c r="CB31" s="2" t="str" cm="1">
        <f t="array" ref="CB31">IF(B31="","",SUMPRODUCT(($D$1:$AB$4=$CB$4)*$D31:$AB31))</f>
        <v/>
      </c>
      <c r="CC31" s="15" t="str">
        <f t="shared" si="34"/>
        <v/>
      </c>
      <c r="CD31" s="2" t="str" cm="1">
        <f t="array" ref="CD31">IF(B31="","",SUMPRODUCT(($D$1:$AB$4=$CD$4)*$D31:$AB31))</f>
        <v/>
      </c>
      <c r="CE31" s="15" t="str">
        <f t="shared" si="35"/>
        <v/>
      </c>
      <c r="CF31" s="2" t="str" cm="1">
        <f t="array" ref="CF31">IF(B31="","",SUMPRODUCT(($D$1:$AB$4=$CF$4)*$D31:$AB31))</f>
        <v/>
      </c>
      <c r="CG31" s="15" t="str">
        <f t="shared" si="36"/>
        <v/>
      </c>
      <c r="CH31" s="2" t="str" cm="1">
        <f t="array" ref="CH31">IF(B31="","",SUMPRODUCT(($D$1:$AB$4=$CH$4)*$D31:$AB31))</f>
        <v/>
      </c>
      <c r="CI31" s="15" t="str">
        <f t="shared" si="37"/>
        <v/>
      </c>
      <c r="FX31" t="e">
        <v>#DIV/0!</v>
      </c>
    </row>
    <row r="32" spans="1:180">
      <c r="A32" s="6">
        <v>27</v>
      </c>
      <c r="D32" s="97"/>
      <c r="E32" s="86"/>
      <c r="F32" s="86"/>
      <c r="G32" s="86"/>
      <c r="H32" s="86"/>
      <c r="I32" s="98"/>
      <c r="J32" s="102"/>
      <c r="K32" s="87"/>
      <c r="L32" s="87"/>
      <c r="M32" s="87"/>
      <c r="N32" s="87"/>
      <c r="O32" s="103"/>
      <c r="P32" s="107"/>
      <c r="Q32" s="88"/>
      <c r="R32" s="88"/>
      <c r="S32" s="88"/>
      <c r="T32" s="88"/>
      <c r="U32" s="108"/>
      <c r="V32" s="113"/>
      <c r="W32" s="89"/>
      <c r="X32" s="89"/>
      <c r="Y32" s="89"/>
      <c r="Z32" s="89"/>
      <c r="AA32" s="89"/>
      <c r="AB32" s="169"/>
      <c r="AC32" s="171" t="str">
        <f t="shared" si="38"/>
        <v/>
      </c>
      <c r="AD32" s="172" t="str">
        <f t="shared" si="12"/>
        <v/>
      </c>
      <c r="AL32" s="2" t="str" cm="1">
        <f t="array" ref="AL32">IF(B32="","",SUMPRODUCT(($D$1:$AB$4=$AL$4)*D32:AB32))</f>
        <v/>
      </c>
      <c r="AM32" s="15" t="str">
        <f t="shared" si="13"/>
        <v/>
      </c>
      <c r="AN32" s="2" t="str" cm="1">
        <f t="array" ref="AN32">IF(B32="","",SUMPRODUCT(($D$1:$AB$4=$AN$4)*D32:AB32))</f>
        <v/>
      </c>
      <c r="AO32" s="15" t="str">
        <f t="shared" si="14"/>
        <v/>
      </c>
      <c r="AP32" s="2" t="str" cm="1">
        <f t="array" ref="AP32">IF(B32="","",SUMPRODUCT(($D$1:$AB$4=$AP$4)*D32:AB32))</f>
        <v/>
      </c>
      <c r="AQ32" s="15" t="str">
        <f t="shared" si="15"/>
        <v/>
      </c>
      <c r="AR32" s="2" t="str" cm="1">
        <f t="array" ref="AR32">IF(B32="","",SUMPRODUCT(($D$1:$AB$4=$AR$4)*D32:AB32))</f>
        <v/>
      </c>
      <c r="AS32" s="15" t="str">
        <f t="shared" si="16"/>
        <v/>
      </c>
      <c r="AT32" s="2" t="str" cm="1">
        <f t="array" ref="AT32">IF(B32="","",SUMPRODUCT(($D$1:$AB$4=$AT$4)*$D32:$AB32))</f>
        <v/>
      </c>
      <c r="AU32" s="15" t="str">
        <f t="shared" si="17"/>
        <v/>
      </c>
      <c r="AV32" s="2" t="str" cm="1">
        <f t="array" ref="AV32">IF(B32="","",SUMPRODUCT(($D$1:$AB$4=$AV$4)*$D32:$AB32))</f>
        <v/>
      </c>
      <c r="AW32" s="15" t="str">
        <f t="shared" si="18"/>
        <v/>
      </c>
      <c r="AX32" s="2" t="str" cm="1">
        <f t="array" ref="AX32">IF(B32="","",SUMPRODUCT(($D$1:$AB$4=$AX$4)*$D32:$AB32))</f>
        <v/>
      </c>
      <c r="AY32" s="15" t="str">
        <f t="shared" si="19"/>
        <v/>
      </c>
      <c r="AZ32" s="2" t="str" cm="1">
        <f t="array" ref="AZ32">IF(B32="","",SUMPRODUCT(($D$1:$AB$4=$AZ$4)*$D32:$AB32))</f>
        <v/>
      </c>
      <c r="BA32" s="15" t="str">
        <f t="shared" si="20"/>
        <v/>
      </c>
      <c r="BB32" s="2" t="str" cm="1">
        <f t="array" ref="BB32">IF(B32="","",SUMPRODUCT(($D$1:$AB$4=$BB$4)*$D32:$AB32))</f>
        <v/>
      </c>
      <c r="BC32" s="15" t="str">
        <f t="shared" si="21"/>
        <v/>
      </c>
      <c r="BD32" s="2" t="str" cm="1">
        <f t="array" ref="BD32">IF(B32="","",SUMPRODUCT(($D$1:$AB$4=$BD$4)*$D32:$AB32))</f>
        <v/>
      </c>
      <c r="BE32" s="15" t="str">
        <f t="shared" si="22"/>
        <v/>
      </c>
      <c r="BF32" s="2" t="str" cm="1">
        <f t="array" ref="BF32">IF(B32="","",SUMPRODUCT(($D$1:$AB$4=$BF$4)*$D32:$AB32))</f>
        <v/>
      </c>
      <c r="BG32" s="15" t="str">
        <f t="shared" si="23"/>
        <v/>
      </c>
      <c r="BH32" s="2" t="str" cm="1">
        <f t="array" ref="BH32">IF(B32="","",SUMPRODUCT(($D$1:$AB$4=$BH$4)*$D32:$AB32))</f>
        <v/>
      </c>
      <c r="BI32" s="15" t="str">
        <f t="shared" si="24"/>
        <v/>
      </c>
      <c r="BJ32" s="2" t="str" cm="1">
        <f t="array" ref="BJ32">IF(B32="","",SUMPRODUCT(($D$1:$AB$4=$BJ$4)*$D32:$AB32))</f>
        <v/>
      </c>
      <c r="BK32" s="15" t="str">
        <f t="shared" si="25"/>
        <v/>
      </c>
      <c r="BL32" s="2" t="str" cm="1">
        <f t="array" ref="BL32">IF(B32="","",SUMPRODUCT(($D$1:$AB$4=$BL$4)*$D32:$AB32))</f>
        <v/>
      </c>
      <c r="BM32" s="15" t="str">
        <f t="shared" si="26"/>
        <v/>
      </c>
      <c r="BN32" s="2" t="str" cm="1">
        <f t="array" ref="BN32">IF(B32="","",SUMPRODUCT(($D$1:$AB$4=$BN$4)*$D32:$AB32))</f>
        <v/>
      </c>
      <c r="BO32" s="15" t="str">
        <f t="shared" si="27"/>
        <v/>
      </c>
      <c r="BP32" s="2" t="str" cm="1">
        <f t="array" ref="BP32">IF(B32="","",SUMPRODUCT(($D$1:$AB$4=$BP$4)*$D32:$AB32))</f>
        <v/>
      </c>
      <c r="BQ32" s="15" t="str">
        <f t="shared" si="28"/>
        <v/>
      </c>
      <c r="BR32" s="2" t="str" cm="1">
        <f t="array" ref="BR32">IF(B32="","",SUMPRODUCT(($D$1:$AB$4=$BR$4)*$D32:$AB32))</f>
        <v/>
      </c>
      <c r="BS32" s="15" t="str">
        <f t="shared" si="29"/>
        <v/>
      </c>
      <c r="BT32" s="2" t="str" cm="1">
        <f t="array" ref="BT32">IF(B32="","",SUMPRODUCT(($D$1:$AB$4=$BT$4)*$D32:$AB32))</f>
        <v/>
      </c>
      <c r="BU32" s="15" t="str">
        <f t="shared" si="30"/>
        <v/>
      </c>
      <c r="BV32" s="2" t="str" cm="1">
        <f t="array" ref="BV32">IF(B32="","",SUMPRODUCT(($D$1:$AB$4=$BV$4)*$D32:$AB32))</f>
        <v/>
      </c>
      <c r="BW32" s="15" t="str">
        <f t="shared" si="31"/>
        <v/>
      </c>
      <c r="BX32" s="2" t="str" cm="1">
        <f t="array" ref="BX32">IF(B32="","",SUMPRODUCT(($D$1:$AB$4=$BX$4)*$D32:$AB32))</f>
        <v/>
      </c>
      <c r="BY32" s="15" t="str">
        <f t="shared" si="32"/>
        <v/>
      </c>
      <c r="BZ32" s="2" t="str" cm="1">
        <f t="array" ref="BZ32">IF(B32="","",SUMPRODUCT(($D$1:$AB$4=$BZ$4)*$D32:$AB32))</f>
        <v/>
      </c>
      <c r="CA32" s="15" t="str">
        <f t="shared" si="33"/>
        <v/>
      </c>
      <c r="CB32" s="2" t="str" cm="1">
        <f t="array" ref="CB32">IF(B32="","",SUMPRODUCT(($D$1:$AB$4=$CB$4)*$D32:$AB32))</f>
        <v/>
      </c>
      <c r="CC32" s="15" t="str">
        <f t="shared" si="34"/>
        <v/>
      </c>
      <c r="CD32" s="2" t="str" cm="1">
        <f t="array" ref="CD32">IF(B32="","",SUMPRODUCT(($D$1:$AB$4=$CD$4)*$D32:$AB32))</f>
        <v/>
      </c>
      <c r="CE32" s="15" t="str">
        <f t="shared" si="35"/>
        <v/>
      </c>
      <c r="CF32" s="2" t="str" cm="1">
        <f t="array" ref="CF32">IF(B32="","",SUMPRODUCT(($D$1:$AB$4=$CF$4)*$D32:$AB32))</f>
        <v/>
      </c>
      <c r="CG32" s="15" t="str">
        <f t="shared" si="36"/>
        <v/>
      </c>
      <c r="CH32" s="2" t="str" cm="1">
        <f t="array" ref="CH32">IF(B32="","",SUMPRODUCT(($D$1:$AB$4=$CH$4)*$D32:$AB32))</f>
        <v/>
      </c>
      <c r="CI32" s="15" t="str">
        <f t="shared" si="37"/>
        <v/>
      </c>
      <c r="FX32" t="e">
        <v>#DIV/0!</v>
      </c>
    </row>
    <row r="33" spans="1:180">
      <c r="A33" s="7">
        <v>28</v>
      </c>
      <c r="D33" s="97"/>
      <c r="E33" s="86"/>
      <c r="F33" s="86"/>
      <c r="G33" s="86"/>
      <c r="H33" s="86"/>
      <c r="I33" s="98"/>
      <c r="J33" s="102"/>
      <c r="K33" s="87"/>
      <c r="L33" s="87"/>
      <c r="M33" s="87"/>
      <c r="N33" s="87"/>
      <c r="O33" s="103"/>
      <c r="P33" s="107"/>
      <c r="Q33" s="88"/>
      <c r="R33" s="88"/>
      <c r="S33" s="88"/>
      <c r="T33" s="88"/>
      <c r="U33" s="108"/>
      <c r="V33" s="113"/>
      <c r="W33" s="89"/>
      <c r="X33" s="89"/>
      <c r="Y33" s="89"/>
      <c r="Z33" s="89"/>
      <c r="AA33" s="89"/>
      <c r="AB33" s="169"/>
      <c r="AC33" s="171" t="str">
        <f t="shared" si="38"/>
        <v/>
      </c>
      <c r="AD33" s="172" t="str">
        <f t="shared" si="12"/>
        <v/>
      </c>
      <c r="AL33" s="2" t="str" cm="1">
        <f t="array" ref="AL33">IF(B33="","",SUMPRODUCT(($D$1:$AB$4=$AL$4)*D33:AB33))</f>
        <v/>
      </c>
      <c r="AM33" s="15" t="str">
        <f t="shared" si="13"/>
        <v/>
      </c>
      <c r="AN33" s="2" t="str" cm="1">
        <f t="array" ref="AN33">IF(B33="","",SUMPRODUCT(($D$1:$AB$4=$AN$4)*D33:AB33))</f>
        <v/>
      </c>
      <c r="AO33" s="15" t="str">
        <f t="shared" si="14"/>
        <v/>
      </c>
      <c r="AP33" s="2" t="str" cm="1">
        <f t="array" ref="AP33">IF(B33="","",SUMPRODUCT(($D$1:$AB$4=$AP$4)*D33:AB33))</f>
        <v/>
      </c>
      <c r="AQ33" s="15" t="str">
        <f t="shared" si="15"/>
        <v/>
      </c>
      <c r="AR33" s="2" t="str" cm="1">
        <f t="array" ref="AR33">IF(B33="","",SUMPRODUCT(($D$1:$AB$4=$AR$4)*D33:AB33))</f>
        <v/>
      </c>
      <c r="AS33" s="15" t="str">
        <f t="shared" si="16"/>
        <v/>
      </c>
      <c r="AT33" s="2" t="str" cm="1">
        <f t="array" ref="AT33">IF(B33="","",SUMPRODUCT(($D$1:$AB$4=$AT$4)*$D33:$AB33))</f>
        <v/>
      </c>
      <c r="AU33" s="15" t="str">
        <f t="shared" si="17"/>
        <v/>
      </c>
      <c r="AV33" s="2" t="str" cm="1">
        <f t="array" ref="AV33">IF(B33="","",SUMPRODUCT(($D$1:$AB$4=$AV$4)*$D33:$AB33))</f>
        <v/>
      </c>
      <c r="AW33" s="15" t="str">
        <f t="shared" si="18"/>
        <v/>
      </c>
      <c r="AX33" s="2" t="str" cm="1">
        <f t="array" ref="AX33">IF(B33="","",SUMPRODUCT(($D$1:$AB$4=$AX$4)*$D33:$AB33))</f>
        <v/>
      </c>
      <c r="AY33" s="15" t="str">
        <f t="shared" si="19"/>
        <v/>
      </c>
      <c r="AZ33" s="2" t="str" cm="1">
        <f t="array" ref="AZ33">IF(B33="","",SUMPRODUCT(($D$1:$AB$4=$AZ$4)*$D33:$AB33))</f>
        <v/>
      </c>
      <c r="BA33" s="15" t="str">
        <f t="shared" si="20"/>
        <v/>
      </c>
      <c r="BB33" s="2" t="str" cm="1">
        <f t="array" ref="BB33">IF(B33="","",SUMPRODUCT(($D$1:$AB$4=$BB$4)*$D33:$AB33))</f>
        <v/>
      </c>
      <c r="BC33" s="15" t="str">
        <f t="shared" si="21"/>
        <v/>
      </c>
      <c r="BD33" s="2" t="str" cm="1">
        <f t="array" ref="BD33">IF(B33="","",SUMPRODUCT(($D$1:$AB$4=$BD$4)*$D33:$AB33))</f>
        <v/>
      </c>
      <c r="BE33" s="15" t="str">
        <f t="shared" si="22"/>
        <v/>
      </c>
      <c r="BF33" s="2" t="str" cm="1">
        <f t="array" ref="BF33">IF(B33="","",SUMPRODUCT(($D$1:$AB$4=$BF$4)*$D33:$AB33))</f>
        <v/>
      </c>
      <c r="BG33" s="15" t="str">
        <f t="shared" si="23"/>
        <v/>
      </c>
      <c r="BH33" s="2" t="str" cm="1">
        <f t="array" ref="BH33">IF(B33="","",SUMPRODUCT(($D$1:$AB$4=$BH$4)*$D33:$AB33))</f>
        <v/>
      </c>
      <c r="BI33" s="15" t="str">
        <f t="shared" si="24"/>
        <v/>
      </c>
      <c r="BJ33" s="2" t="str" cm="1">
        <f t="array" ref="BJ33">IF(B33="","",SUMPRODUCT(($D$1:$AB$4=$BJ$4)*$D33:$AB33))</f>
        <v/>
      </c>
      <c r="BK33" s="15" t="str">
        <f t="shared" si="25"/>
        <v/>
      </c>
      <c r="BL33" s="2" t="str" cm="1">
        <f t="array" ref="BL33">IF(B33="","",SUMPRODUCT(($D$1:$AB$4=$BL$4)*$D33:$AB33))</f>
        <v/>
      </c>
      <c r="BM33" s="15" t="str">
        <f t="shared" si="26"/>
        <v/>
      </c>
      <c r="BN33" s="2" t="str" cm="1">
        <f t="array" ref="BN33">IF(B33="","",SUMPRODUCT(($D$1:$AB$4=$BN$4)*$D33:$AB33))</f>
        <v/>
      </c>
      <c r="BO33" s="15" t="str">
        <f t="shared" si="27"/>
        <v/>
      </c>
      <c r="BP33" s="2" t="str" cm="1">
        <f t="array" ref="BP33">IF(B33="","",SUMPRODUCT(($D$1:$AB$4=$BP$4)*$D33:$AB33))</f>
        <v/>
      </c>
      <c r="BQ33" s="15" t="str">
        <f t="shared" si="28"/>
        <v/>
      </c>
      <c r="BR33" s="2" t="str" cm="1">
        <f t="array" ref="BR33">IF(B33="","",SUMPRODUCT(($D$1:$AB$4=$BR$4)*$D33:$AB33))</f>
        <v/>
      </c>
      <c r="BS33" s="15" t="str">
        <f t="shared" si="29"/>
        <v/>
      </c>
      <c r="BT33" s="2" t="str" cm="1">
        <f t="array" ref="BT33">IF(B33="","",SUMPRODUCT(($D$1:$AB$4=$BT$4)*$D33:$AB33))</f>
        <v/>
      </c>
      <c r="BU33" s="15" t="str">
        <f t="shared" si="30"/>
        <v/>
      </c>
      <c r="BV33" s="2" t="str" cm="1">
        <f t="array" ref="BV33">IF(B33="","",SUMPRODUCT(($D$1:$AB$4=$BV$4)*$D33:$AB33))</f>
        <v/>
      </c>
      <c r="BW33" s="15" t="str">
        <f t="shared" si="31"/>
        <v/>
      </c>
      <c r="BX33" s="2" t="str" cm="1">
        <f t="array" ref="BX33">IF(B33="","",SUMPRODUCT(($D$1:$AB$4=$BX$4)*$D33:$AB33))</f>
        <v/>
      </c>
      <c r="BY33" s="15" t="str">
        <f t="shared" si="32"/>
        <v/>
      </c>
      <c r="BZ33" s="2" t="str" cm="1">
        <f t="array" ref="BZ33">IF(B33="","",SUMPRODUCT(($D$1:$AB$4=$BZ$4)*$D33:$AB33))</f>
        <v/>
      </c>
      <c r="CA33" s="15" t="str">
        <f t="shared" si="33"/>
        <v/>
      </c>
      <c r="CB33" s="2" t="str" cm="1">
        <f t="array" ref="CB33">IF(B33="","",SUMPRODUCT(($D$1:$AB$4=$CB$4)*$D33:$AB33))</f>
        <v/>
      </c>
      <c r="CC33" s="15" t="str">
        <f t="shared" si="34"/>
        <v/>
      </c>
      <c r="CD33" s="2" t="str" cm="1">
        <f t="array" ref="CD33">IF(B33="","",SUMPRODUCT(($D$1:$AB$4=$CD$4)*$D33:$AB33))</f>
        <v/>
      </c>
      <c r="CE33" s="15" t="str">
        <f t="shared" si="35"/>
        <v/>
      </c>
      <c r="CF33" s="2" t="str" cm="1">
        <f t="array" ref="CF33">IF(B33="","",SUMPRODUCT(($D$1:$AB$4=$CF$4)*$D33:$AB33))</f>
        <v/>
      </c>
      <c r="CG33" s="15" t="str">
        <f t="shared" si="36"/>
        <v/>
      </c>
      <c r="CH33" s="2" t="str" cm="1">
        <f t="array" ref="CH33">IF(B33="","",SUMPRODUCT(($D$1:$AB$4=$CH$4)*$D33:$AB33))</f>
        <v/>
      </c>
      <c r="CI33" s="15" t="str">
        <f t="shared" si="37"/>
        <v/>
      </c>
      <c r="FX33" t="e">
        <v>#DIV/0!</v>
      </c>
    </row>
    <row r="34" spans="1:180">
      <c r="A34" s="6">
        <v>29</v>
      </c>
      <c r="D34" s="97"/>
      <c r="E34" s="86"/>
      <c r="F34" s="86"/>
      <c r="G34" s="86"/>
      <c r="H34" s="86"/>
      <c r="I34" s="98"/>
      <c r="J34" s="102"/>
      <c r="K34" s="87"/>
      <c r="L34" s="87"/>
      <c r="M34" s="87"/>
      <c r="N34" s="87"/>
      <c r="O34" s="103"/>
      <c r="P34" s="107"/>
      <c r="Q34" s="88"/>
      <c r="R34" s="88"/>
      <c r="S34" s="88"/>
      <c r="T34" s="88"/>
      <c r="U34" s="108"/>
      <c r="V34" s="113"/>
      <c r="W34" s="89"/>
      <c r="X34" s="89"/>
      <c r="Y34" s="89"/>
      <c r="Z34" s="89"/>
      <c r="AA34" s="89"/>
      <c r="AB34" s="169"/>
      <c r="AC34" s="171" t="str">
        <f t="shared" si="38"/>
        <v/>
      </c>
      <c r="AD34" s="172" t="str">
        <f t="shared" si="12"/>
        <v/>
      </c>
      <c r="AL34" s="2" t="str" cm="1">
        <f t="array" ref="AL34">IF(B34="","",SUMPRODUCT(($D$1:$AB$4=$AL$4)*D34:AB34))</f>
        <v/>
      </c>
      <c r="AM34" s="15" t="str">
        <f t="shared" si="13"/>
        <v/>
      </c>
      <c r="AN34" s="2" t="str" cm="1">
        <f t="array" ref="AN34">IF(B34="","",SUMPRODUCT(($D$1:$AB$4=$AN$4)*D34:AB34))</f>
        <v/>
      </c>
      <c r="AO34" s="15" t="str">
        <f t="shared" si="14"/>
        <v/>
      </c>
      <c r="AP34" s="2" t="str" cm="1">
        <f t="array" ref="AP34">IF(B34="","",SUMPRODUCT(($D$1:$AB$4=$AP$4)*D34:AB34))</f>
        <v/>
      </c>
      <c r="AQ34" s="15" t="str">
        <f t="shared" si="15"/>
        <v/>
      </c>
      <c r="AR34" s="2" t="str" cm="1">
        <f t="array" ref="AR34">IF(B34="","",SUMPRODUCT(($D$1:$AB$4=$AR$4)*D34:AB34))</f>
        <v/>
      </c>
      <c r="AS34" s="15" t="str">
        <f t="shared" si="16"/>
        <v/>
      </c>
      <c r="AT34" s="2" t="str" cm="1">
        <f t="array" ref="AT34">IF(B34="","",SUMPRODUCT(($D$1:$AB$4=$AT$4)*$D34:$AB34))</f>
        <v/>
      </c>
      <c r="AU34" s="15" t="str">
        <f t="shared" si="17"/>
        <v/>
      </c>
      <c r="AV34" s="2" t="str" cm="1">
        <f t="array" ref="AV34">IF(B34="","",SUMPRODUCT(($D$1:$AB$4=$AV$4)*$D34:$AB34))</f>
        <v/>
      </c>
      <c r="AW34" s="15" t="str">
        <f t="shared" si="18"/>
        <v/>
      </c>
      <c r="AX34" s="2" t="str" cm="1">
        <f t="array" ref="AX34">IF(B34="","",SUMPRODUCT(($D$1:$AB$4=$AX$4)*$D34:$AB34))</f>
        <v/>
      </c>
      <c r="AY34" s="15" t="str">
        <f t="shared" si="19"/>
        <v/>
      </c>
      <c r="AZ34" s="2" t="str" cm="1">
        <f t="array" ref="AZ34">IF(B34="","",SUMPRODUCT(($D$1:$AB$4=$AZ$4)*$D34:$AB34))</f>
        <v/>
      </c>
      <c r="BA34" s="15" t="str">
        <f t="shared" si="20"/>
        <v/>
      </c>
      <c r="BB34" s="2" t="str" cm="1">
        <f t="array" ref="BB34">IF(B34="","",SUMPRODUCT(($D$1:$AB$4=$BB$4)*$D34:$AB34))</f>
        <v/>
      </c>
      <c r="BC34" s="15" t="str">
        <f t="shared" si="21"/>
        <v/>
      </c>
      <c r="BD34" s="2" t="str" cm="1">
        <f t="array" ref="BD34">IF(B34="","",SUMPRODUCT(($D$1:$AB$4=$BD$4)*$D34:$AB34))</f>
        <v/>
      </c>
      <c r="BE34" s="15" t="str">
        <f t="shared" si="22"/>
        <v/>
      </c>
      <c r="BF34" s="2" t="str" cm="1">
        <f t="array" ref="BF34">IF(B34="","",SUMPRODUCT(($D$1:$AB$4=$BF$4)*$D34:$AB34))</f>
        <v/>
      </c>
      <c r="BG34" s="15" t="str">
        <f t="shared" si="23"/>
        <v/>
      </c>
      <c r="BH34" s="2" t="str" cm="1">
        <f t="array" ref="BH34">IF(B34="","",SUMPRODUCT(($D$1:$AB$4=$BH$4)*$D34:$AB34))</f>
        <v/>
      </c>
      <c r="BI34" s="15" t="str">
        <f t="shared" si="24"/>
        <v/>
      </c>
      <c r="BJ34" s="2" t="str" cm="1">
        <f t="array" ref="BJ34">IF(B34="","",SUMPRODUCT(($D$1:$AB$4=$BJ$4)*$D34:$AB34))</f>
        <v/>
      </c>
      <c r="BK34" s="15" t="str">
        <f t="shared" si="25"/>
        <v/>
      </c>
      <c r="BL34" s="2" t="str" cm="1">
        <f t="array" ref="BL34">IF(B34="","",SUMPRODUCT(($D$1:$AB$4=$BL$4)*$D34:$AB34))</f>
        <v/>
      </c>
      <c r="BM34" s="15" t="str">
        <f t="shared" si="26"/>
        <v/>
      </c>
      <c r="BN34" s="2" t="str" cm="1">
        <f t="array" ref="BN34">IF(B34="","",SUMPRODUCT(($D$1:$AB$4=$BN$4)*$D34:$AB34))</f>
        <v/>
      </c>
      <c r="BO34" s="15" t="str">
        <f t="shared" si="27"/>
        <v/>
      </c>
      <c r="BP34" s="2" t="str" cm="1">
        <f t="array" ref="BP34">IF(B34="","",SUMPRODUCT(($D$1:$AB$4=$BP$4)*$D34:$AB34))</f>
        <v/>
      </c>
      <c r="BQ34" s="15" t="str">
        <f t="shared" si="28"/>
        <v/>
      </c>
      <c r="BR34" s="2" t="str" cm="1">
        <f t="array" ref="BR34">IF(B34="","",SUMPRODUCT(($D$1:$AB$4=$BR$4)*$D34:$AB34))</f>
        <v/>
      </c>
      <c r="BS34" s="15" t="str">
        <f t="shared" si="29"/>
        <v/>
      </c>
      <c r="BT34" s="2" t="str" cm="1">
        <f t="array" ref="BT34">IF(B34="","",SUMPRODUCT(($D$1:$AB$4=$BT$4)*$D34:$AB34))</f>
        <v/>
      </c>
      <c r="BU34" s="15" t="str">
        <f t="shared" si="30"/>
        <v/>
      </c>
      <c r="BV34" s="2" t="str" cm="1">
        <f t="array" ref="BV34">IF(B34="","",SUMPRODUCT(($D$1:$AB$4=$BV$4)*$D34:$AB34))</f>
        <v/>
      </c>
      <c r="BW34" s="15" t="str">
        <f t="shared" si="31"/>
        <v/>
      </c>
      <c r="BX34" s="2" t="str" cm="1">
        <f t="array" ref="BX34">IF(B34="","",SUMPRODUCT(($D$1:$AB$4=$BX$4)*$D34:$AB34))</f>
        <v/>
      </c>
      <c r="BY34" s="15" t="str">
        <f t="shared" si="32"/>
        <v/>
      </c>
      <c r="BZ34" s="2" t="str" cm="1">
        <f t="array" ref="BZ34">IF(B34="","",SUMPRODUCT(($D$1:$AB$4=$BZ$4)*$D34:$AB34))</f>
        <v/>
      </c>
      <c r="CA34" s="15" t="str">
        <f t="shared" si="33"/>
        <v/>
      </c>
      <c r="CB34" s="2" t="str" cm="1">
        <f t="array" ref="CB34">IF(B34="","",SUMPRODUCT(($D$1:$AB$4=$CB$4)*$D34:$AB34))</f>
        <v/>
      </c>
      <c r="CC34" s="15" t="str">
        <f t="shared" si="34"/>
        <v/>
      </c>
      <c r="CD34" s="2" t="str" cm="1">
        <f t="array" ref="CD34">IF(B34="","",SUMPRODUCT(($D$1:$AB$4=$CD$4)*$D34:$AB34))</f>
        <v/>
      </c>
      <c r="CE34" s="15" t="str">
        <f t="shared" si="35"/>
        <v/>
      </c>
      <c r="CF34" s="2" t="str" cm="1">
        <f t="array" ref="CF34">IF(B34="","",SUMPRODUCT(($D$1:$AB$4=$CF$4)*$D34:$AB34))</f>
        <v/>
      </c>
      <c r="CG34" s="15" t="str">
        <f t="shared" si="36"/>
        <v/>
      </c>
      <c r="CH34" s="2" t="str" cm="1">
        <f t="array" ref="CH34">IF(B34="","",SUMPRODUCT(($D$1:$AB$4=$CH$4)*$D34:$AB34))</f>
        <v/>
      </c>
      <c r="CI34" s="15" t="str">
        <f t="shared" si="37"/>
        <v/>
      </c>
      <c r="FX34" t="e">
        <v>#DIV/0!</v>
      </c>
    </row>
    <row r="35" spans="1:180">
      <c r="A35" s="7">
        <v>30</v>
      </c>
      <c r="D35" s="97"/>
      <c r="E35" s="86"/>
      <c r="F35" s="86"/>
      <c r="G35" s="86"/>
      <c r="H35" s="86"/>
      <c r="I35" s="98"/>
      <c r="J35" s="102"/>
      <c r="K35" s="87"/>
      <c r="L35" s="87"/>
      <c r="M35" s="87"/>
      <c r="N35" s="87"/>
      <c r="O35" s="103"/>
      <c r="P35" s="107"/>
      <c r="Q35" s="88"/>
      <c r="R35" s="88"/>
      <c r="S35" s="88"/>
      <c r="T35" s="88"/>
      <c r="U35" s="108"/>
      <c r="V35" s="113"/>
      <c r="W35" s="89"/>
      <c r="X35" s="89"/>
      <c r="Y35" s="89"/>
      <c r="Z35" s="89"/>
      <c r="AA35" s="89"/>
      <c r="AB35" s="169"/>
      <c r="AC35" s="171" t="str">
        <f t="shared" si="38"/>
        <v/>
      </c>
      <c r="AD35" s="172" t="str">
        <f t="shared" si="12"/>
        <v/>
      </c>
      <c r="AL35" s="2" t="str" cm="1">
        <f t="array" ref="AL35">IF(B35="","",SUMPRODUCT(($D$1:$AB$4=$AL$4)*D35:AB35))</f>
        <v/>
      </c>
      <c r="AM35" s="15" t="str">
        <f t="shared" si="13"/>
        <v/>
      </c>
      <c r="AN35" s="2" t="str" cm="1">
        <f t="array" ref="AN35">IF(B35="","",SUMPRODUCT(($D$1:$AB$4=$AN$4)*D35:AB35))</f>
        <v/>
      </c>
      <c r="AO35" s="15" t="str">
        <f t="shared" si="14"/>
        <v/>
      </c>
      <c r="AP35" s="2" t="str" cm="1">
        <f t="array" ref="AP35">IF(B35="","",SUMPRODUCT(($D$1:$AB$4=$AP$4)*D35:AB35))</f>
        <v/>
      </c>
      <c r="AQ35" s="15" t="str">
        <f t="shared" si="15"/>
        <v/>
      </c>
      <c r="AR35" s="2" t="str" cm="1">
        <f t="array" ref="AR35">IF(B35="","",SUMPRODUCT(($D$1:$AB$4=$AR$4)*D35:AB35))</f>
        <v/>
      </c>
      <c r="AS35" s="15" t="str">
        <f t="shared" si="16"/>
        <v/>
      </c>
      <c r="AT35" s="2" t="str" cm="1">
        <f t="array" ref="AT35">IF(B35="","",SUMPRODUCT(($D$1:$AB$4=$AT$4)*$D35:$AB35))</f>
        <v/>
      </c>
      <c r="AU35" s="15" t="str">
        <f t="shared" si="17"/>
        <v/>
      </c>
      <c r="AV35" s="2" t="str" cm="1">
        <f t="array" ref="AV35">IF(B35="","",SUMPRODUCT(($D$1:$AB$4=$AV$4)*$D35:$AB35))</f>
        <v/>
      </c>
      <c r="AW35" s="15" t="str">
        <f t="shared" si="18"/>
        <v/>
      </c>
      <c r="AX35" s="2" t="str" cm="1">
        <f t="array" ref="AX35">IF(B35="","",SUMPRODUCT(($D$1:$AB$4=$AX$4)*$D35:$AB35))</f>
        <v/>
      </c>
      <c r="AY35" s="15" t="str">
        <f t="shared" si="19"/>
        <v/>
      </c>
      <c r="AZ35" s="2" t="str" cm="1">
        <f t="array" ref="AZ35">IF(B35="","",SUMPRODUCT(($D$1:$AB$4=$AZ$4)*$D35:$AB35))</f>
        <v/>
      </c>
      <c r="BA35" s="15" t="str">
        <f t="shared" si="20"/>
        <v/>
      </c>
      <c r="BB35" s="2" t="str" cm="1">
        <f t="array" ref="BB35">IF(B35="","",SUMPRODUCT(($D$1:$AB$4=$BB$4)*$D35:$AB35))</f>
        <v/>
      </c>
      <c r="BC35" s="15" t="str">
        <f t="shared" si="21"/>
        <v/>
      </c>
      <c r="BD35" s="2" t="str" cm="1">
        <f t="array" ref="BD35">IF(B35="","",SUMPRODUCT(($D$1:$AB$4=$BD$4)*$D35:$AB35))</f>
        <v/>
      </c>
      <c r="BE35" s="15" t="str">
        <f t="shared" si="22"/>
        <v/>
      </c>
      <c r="BF35" s="2" t="str" cm="1">
        <f t="array" ref="BF35">IF(B35="","",SUMPRODUCT(($D$1:$AB$4=$BF$4)*$D35:$AB35))</f>
        <v/>
      </c>
      <c r="BG35" s="15" t="str">
        <f t="shared" si="23"/>
        <v/>
      </c>
      <c r="BH35" s="2" t="str" cm="1">
        <f t="array" ref="BH35">IF(B35="","",SUMPRODUCT(($D$1:$AB$4=$BH$4)*$D35:$AB35))</f>
        <v/>
      </c>
      <c r="BI35" s="15" t="str">
        <f t="shared" si="24"/>
        <v/>
      </c>
      <c r="BJ35" s="2" t="str" cm="1">
        <f t="array" ref="BJ35">IF(B35="","",SUMPRODUCT(($D$1:$AB$4=$BJ$4)*$D35:$AB35))</f>
        <v/>
      </c>
      <c r="BK35" s="15" t="str">
        <f t="shared" si="25"/>
        <v/>
      </c>
      <c r="BL35" s="2" t="str" cm="1">
        <f t="array" ref="BL35">IF(B35="","",SUMPRODUCT(($D$1:$AB$4=$BL$4)*$D35:$AB35))</f>
        <v/>
      </c>
      <c r="BM35" s="15" t="str">
        <f t="shared" si="26"/>
        <v/>
      </c>
      <c r="BN35" s="2" t="str" cm="1">
        <f t="array" ref="BN35">IF(B35="","",SUMPRODUCT(($D$1:$AB$4=$BN$4)*$D35:$AB35))</f>
        <v/>
      </c>
      <c r="BO35" s="15" t="str">
        <f t="shared" si="27"/>
        <v/>
      </c>
      <c r="BP35" s="2" t="str" cm="1">
        <f t="array" ref="BP35">IF(B35="","",SUMPRODUCT(($D$1:$AB$4=$BP$4)*$D35:$AB35))</f>
        <v/>
      </c>
      <c r="BQ35" s="15" t="str">
        <f t="shared" si="28"/>
        <v/>
      </c>
      <c r="BR35" s="2" t="str" cm="1">
        <f t="array" ref="BR35">IF(B35="","",SUMPRODUCT(($D$1:$AB$4=$BR$4)*$D35:$AB35))</f>
        <v/>
      </c>
      <c r="BS35" s="15" t="str">
        <f t="shared" si="29"/>
        <v/>
      </c>
      <c r="BT35" s="2" t="str" cm="1">
        <f t="array" ref="BT35">IF(B35="","",SUMPRODUCT(($D$1:$AB$4=$BT$4)*$D35:$AB35))</f>
        <v/>
      </c>
      <c r="BU35" s="15" t="str">
        <f t="shared" si="30"/>
        <v/>
      </c>
      <c r="BV35" s="2" t="str" cm="1">
        <f t="array" ref="BV35">IF(B35="","",SUMPRODUCT(($D$1:$AB$4=$BV$4)*$D35:$AB35))</f>
        <v/>
      </c>
      <c r="BW35" s="15" t="str">
        <f t="shared" si="31"/>
        <v/>
      </c>
      <c r="BX35" s="2" t="str" cm="1">
        <f t="array" ref="BX35">IF(B35="","",SUMPRODUCT(($D$1:$AB$4=$BX$4)*$D35:$AB35))</f>
        <v/>
      </c>
      <c r="BY35" s="15" t="str">
        <f t="shared" si="32"/>
        <v/>
      </c>
      <c r="BZ35" s="2" t="str" cm="1">
        <f t="array" ref="BZ35">IF(B35="","",SUMPRODUCT(($D$1:$AB$4=$BZ$4)*$D35:$AB35))</f>
        <v/>
      </c>
      <c r="CA35" s="15" t="str">
        <f t="shared" si="33"/>
        <v/>
      </c>
      <c r="CB35" s="2" t="str" cm="1">
        <f t="array" ref="CB35">IF(B35="","",SUMPRODUCT(($D$1:$AB$4=$CB$4)*$D35:$AB35))</f>
        <v/>
      </c>
      <c r="CC35" s="15" t="str">
        <f t="shared" si="34"/>
        <v/>
      </c>
      <c r="CD35" s="2" t="str" cm="1">
        <f t="array" ref="CD35">IF(B35="","",SUMPRODUCT(($D$1:$AB$4=$CD$4)*$D35:$AB35))</f>
        <v/>
      </c>
      <c r="CE35" s="15" t="str">
        <f t="shared" si="35"/>
        <v/>
      </c>
      <c r="CF35" s="2" t="str" cm="1">
        <f t="array" ref="CF35">IF(B35="","",SUMPRODUCT(($D$1:$AB$4=$CF$4)*$D35:$AB35))</f>
        <v/>
      </c>
      <c r="CG35" s="15" t="str">
        <f t="shared" si="36"/>
        <v/>
      </c>
      <c r="CH35" s="2" t="str" cm="1">
        <f t="array" ref="CH35">IF(B35="","",SUMPRODUCT(($D$1:$AB$4=$CH$4)*$D35:$AB35))</f>
        <v/>
      </c>
      <c r="CI35" s="15" t="str">
        <f t="shared" si="37"/>
        <v/>
      </c>
      <c r="FX35" t="e">
        <v>#DIV/0!</v>
      </c>
    </row>
    <row r="36" spans="1:180">
      <c r="A36" s="6">
        <v>31</v>
      </c>
      <c r="D36" s="97"/>
      <c r="E36" s="86"/>
      <c r="F36" s="86"/>
      <c r="G36" s="86"/>
      <c r="H36" s="86"/>
      <c r="I36" s="98"/>
      <c r="J36" s="102"/>
      <c r="K36" s="87"/>
      <c r="L36" s="87"/>
      <c r="M36" s="87"/>
      <c r="N36" s="87"/>
      <c r="O36" s="103"/>
      <c r="P36" s="107"/>
      <c r="Q36" s="88"/>
      <c r="R36" s="88"/>
      <c r="S36" s="88"/>
      <c r="T36" s="88"/>
      <c r="U36" s="108"/>
      <c r="V36" s="113"/>
      <c r="W36" s="89"/>
      <c r="X36" s="89"/>
      <c r="Y36" s="89"/>
      <c r="Z36" s="89"/>
      <c r="AA36" s="89"/>
      <c r="AB36" s="169"/>
      <c r="AC36" s="171" t="str">
        <f t="shared" si="38"/>
        <v/>
      </c>
      <c r="AD36" s="172" t="str">
        <f t="shared" si="12"/>
        <v/>
      </c>
      <c r="AL36" s="2" t="str" cm="1">
        <f t="array" ref="AL36">IF(B36="","",SUMPRODUCT(($D$1:$AB$4=$AL$4)*D36:AB36))</f>
        <v/>
      </c>
      <c r="AM36" s="15" t="str">
        <f t="shared" si="13"/>
        <v/>
      </c>
      <c r="AN36" s="2" t="str" cm="1">
        <f t="array" ref="AN36">IF(B36="","",SUMPRODUCT(($D$1:$AB$4=$AN$4)*D36:AB36))</f>
        <v/>
      </c>
      <c r="AO36" s="15" t="str">
        <f t="shared" si="14"/>
        <v/>
      </c>
      <c r="AP36" s="2" t="str" cm="1">
        <f t="array" ref="AP36">IF(B36="","",SUMPRODUCT(($D$1:$AB$4=$AP$4)*D36:AB36))</f>
        <v/>
      </c>
      <c r="AQ36" s="15" t="str">
        <f t="shared" si="15"/>
        <v/>
      </c>
      <c r="AR36" s="2" t="str" cm="1">
        <f t="array" ref="AR36">IF(B36="","",SUMPRODUCT(($D$1:$AB$4=$AR$4)*D36:AB36))</f>
        <v/>
      </c>
      <c r="AS36" s="15" t="str">
        <f t="shared" si="16"/>
        <v/>
      </c>
      <c r="AT36" s="2" t="str" cm="1">
        <f t="array" ref="AT36">IF(B36="","",SUMPRODUCT(($D$1:$AB$4=$AT$4)*$D36:$AB36))</f>
        <v/>
      </c>
      <c r="AU36" s="15" t="str">
        <f t="shared" si="17"/>
        <v/>
      </c>
      <c r="AV36" s="2" t="str" cm="1">
        <f t="array" ref="AV36">IF(B36="","",SUMPRODUCT(($D$1:$AB$4=$AV$4)*$D36:$AB36))</f>
        <v/>
      </c>
      <c r="AW36" s="15" t="str">
        <f t="shared" si="18"/>
        <v/>
      </c>
      <c r="AX36" s="2" t="str" cm="1">
        <f t="array" ref="AX36">IF(B36="","",SUMPRODUCT(($D$1:$AB$4=$AX$4)*$D36:$AB36))</f>
        <v/>
      </c>
      <c r="AY36" s="15" t="str">
        <f t="shared" si="19"/>
        <v/>
      </c>
      <c r="AZ36" s="2" t="str" cm="1">
        <f t="array" ref="AZ36">IF(B36="","",SUMPRODUCT(($D$1:$AB$4=$AZ$4)*$D36:$AB36))</f>
        <v/>
      </c>
      <c r="BA36" s="15" t="str">
        <f t="shared" si="20"/>
        <v/>
      </c>
      <c r="BB36" s="2" t="str" cm="1">
        <f t="array" ref="BB36">IF(B36="","",SUMPRODUCT(($D$1:$AB$4=$BB$4)*$D36:$AB36))</f>
        <v/>
      </c>
      <c r="BC36" s="15" t="str">
        <f t="shared" si="21"/>
        <v/>
      </c>
      <c r="BD36" s="2" t="str" cm="1">
        <f t="array" ref="BD36">IF(B36="","",SUMPRODUCT(($D$1:$AB$4=$BD$4)*$D36:$AB36))</f>
        <v/>
      </c>
      <c r="BE36" s="15" t="str">
        <f t="shared" si="22"/>
        <v/>
      </c>
      <c r="BF36" s="2" t="str" cm="1">
        <f t="array" ref="BF36">IF(B36="","",SUMPRODUCT(($D$1:$AB$4=$BF$4)*$D36:$AB36))</f>
        <v/>
      </c>
      <c r="BG36" s="15" t="str">
        <f t="shared" si="23"/>
        <v/>
      </c>
      <c r="BH36" s="2" t="str" cm="1">
        <f t="array" ref="BH36">IF(B36="","",SUMPRODUCT(($D$1:$AB$4=$BH$4)*$D36:$AB36))</f>
        <v/>
      </c>
      <c r="BI36" s="15" t="str">
        <f t="shared" si="24"/>
        <v/>
      </c>
      <c r="BJ36" s="2" t="str" cm="1">
        <f t="array" ref="BJ36">IF(B36="","",SUMPRODUCT(($D$1:$AB$4=$BJ$4)*$D36:$AB36))</f>
        <v/>
      </c>
      <c r="BK36" s="15" t="str">
        <f t="shared" si="25"/>
        <v/>
      </c>
      <c r="BL36" s="2" t="str" cm="1">
        <f t="array" ref="BL36">IF(B36="","",SUMPRODUCT(($D$1:$AB$4=$BL$4)*$D36:$AB36))</f>
        <v/>
      </c>
      <c r="BM36" s="15" t="str">
        <f t="shared" si="26"/>
        <v/>
      </c>
      <c r="BN36" s="2" t="str" cm="1">
        <f t="array" ref="BN36">IF(B36="","",SUMPRODUCT(($D$1:$AB$4=$BN$4)*$D36:$AB36))</f>
        <v/>
      </c>
      <c r="BO36" s="15" t="str">
        <f t="shared" si="27"/>
        <v/>
      </c>
      <c r="BP36" s="2" t="str" cm="1">
        <f t="array" ref="BP36">IF(B36="","",SUMPRODUCT(($D$1:$AB$4=$BP$4)*$D36:$AB36))</f>
        <v/>
      </c>
      <c r="BQ36" s="15" t="str">
        <f t="shared" si="28"/>
        <v/>
      </c>
      <c r="BR36" s="2" t="str" cm="1">
        <f t="array" ref="BR36">IF(B36="","",SUMPRODUCT(($D$1:$AB$4=$BR$4)*$D36:$AB36))</f>
        <v/>
      </c>
      <c r="BS36" s="15" t="str">
        <f t="shared" si="29"/>
        <v/>
      </c>
      <c r="BT36" s="2" t="str" cm="1">
        <f t="array" ref="BT36">IF(B36="","",SUMPRODUCT(($D$1:$AB$4=$BT$4)*$D36:$AB36))</f>
        <v/>
      </c>
      <c r="BU36" s="15" t="str">
        <f t="shared" si="30"/>
        <v/>
      </c>
      <c r="BV36" s="2" t="str" cm="1">
        <f t="array" ref="BV36">IF(B36="","",SUMPRODUCT(($D$1:$AB$4=$BV$4)*$D36:$AB36))</f>
        <v/>
      </c>
      <c r="BW36" s="15" t="str">
        <f t="shared" si="31"/>
        <v/>
      </c>
      <c r="BX36" s="2" t="str" cm="1">
        <f t="array" ref="BX36">IF(B36="","",SUMPRODUCT(($D$1:$AB$4=$BX$4)*$D36:$AB36))</f>
        <v/>
      </c>
      <c r="BY36" s="15" t="str">
        <f t="shared" si="32"/>
        <v/>
      </c>
      <c r="BZ36" s="2" t="str" cm="1">
        <f t="array" ref="BZ36">IF(B36="","",SUMPRODUCT(($D$1:$AB$4=$BZ$4)*$D36:$AB36))</f>
        <v/>
      </c>
      <c r="CA36" s="15" t="str">
        <f t="shared" si="33"/>
        <v/>
      </c>
      <c r="CB36" s="2" t="str" cm="1">
        <f t="array" ref="CB36">IF(B36="","",SUMPRODUCT(($D$1:$AB$4=$CB$4)*$D36:$AB36))</f>
        <v/>
      </c>
      <c r="CC36" s="15" t="str">
        <f t="shared" si="34"/>
        <v/>
      </c>
      <c r="CD36" s="2" t="str" cm="1">
        <f t="array" ref="CD36">IF(B36="","",SUMPRODUCT(($D$1:$AB$4=$CD$4)*$D36:$AB36))</f>
        <v/>
      </c>
      <c r="CE36" s="15" t="str">
        <f t="shared" si="35"/>
        <v/>
      </c>
      <c r="CF36" s="2" t="str" cm="1">
        <f t="array" ref="CF36">IF(B36="","",SUMPRODUCT(($D$1:$AB$4=$CF$4)*$D36:$AB36))</f>
        <v/>
      </c>
      <c r="CG36" s="15" t="str">
        <f t="shared" si="36"/>
        <v/>
      </c>
      <c r="CH36" s="2" t="str" cm="1">
        <f t="array" ref="CH36">IF(B36="","",SUMPRODUCT(($D$1:$AB$4=$CH$4)*$D36:$AB36))</f>
        <v/>
      </c>
      <c r="CI36" s="15" t="str">
        <f t="shared" si="37"/>
        <v/>
      </c>
    </row>
    <row r="37" spans="1:180">
      <c r="A37" s="7">
        <v>32</v>
      </c>
      <c r="D37" s="97"/>
      <c r="E37" s="86"/>
      <c r="F37" s="86"/>
      <c r="G37" s="86"/>
      <c r="H37" s="86"/>
      <c r="I37" s="98"/>
      <c r="J37" s="102"/>
      <c r="K37" s="87"/>
      <c r="L37" s="87"/>
      <c r="M37" s="87"/>
      <c r="N37" s="87"/>
      <c r="O37" s="103"/>
      <c r="P37" s="107"/>
      <c r="Q37" s="88"/>
      <c r="R37" s="88"/>
      <c r="S37" s="88"/>
      <c r="T37" s="88"/>
      <c r="U37" s="108"/>
      <c r="V37" s="113"/>
      <c r="W37" s="89"/>
      <c r="X37" s="89"/>
      <c r="Y37" s="89"/>
      <c r="Z37" s="89"/>
      <c r="AA37" s="89"/>
      <c r="AB37" s="169"/>
      <c r="AC37" s="171" t="str">
        <f t="shared" si="38"/>
        <v/>
      </c>
      <c r="AD37" s="172" t="str">
        <f t="shared" si="12"/>
        <v/>
      </c>
      <c r="AL37" s="2" t="str" cm="1">
        <f t="array" ref="AL37">IF(B37="","",SUMPRODUCT(($D$1:$AB$4=$AL$4)*D37:AB37))</f>
        <v/>
      </c>
      <c r="AM37" s="15" t="str">
        <f t="shared" si="13"/>
        <v/>
      </c>
      <c r="AN37" s="2" t="str" cm="1">
        <f t="array" ref="AN37">IF(B37="","",SUMPRODUCT(($D$1:$AB$4=$AN$4)*D37:AB37))</f>
        <v/>
      </c>
      <c r="AO37" s="15" t="str">
        <f t="shared" si="14"/>
        <v/>
      </c>
      <c r="AP37" s="2" t="str" cm="1">
        <f t="array" ref="AP37">IF(B37="","",SUMPRODUCT(($D$1:$AB$4=$AP$4)*D37:AB37))</f>
        <v/>
      </c>
      <c r="AQ37" s="15" t="str">
        <f t="shared" si="15"/>
        <v/>
      </c>
      <c r="AR37" s="2" t="str" cm="1">
        <f t="array" ref="AR37">IF(B37="","",SUMPRODUCT(($D$1:$AB$4=$AR$4)*D37:AB37))</f>
        <v/>
      </c>
      <c r="AS37" s="15" t="str">
        <f t="shared" si="16"/>
        <v/>
      </c>
      <c r="AT37" s="2" t="str" cm="1">
        <f t="array" ref="AT37">IF(B37="","",SUMPRODUCT(($D$1:$AB$4=$AT$4)*$D37:$AB37))</f>
        <v/>
      </c>
      <c r="AU37" s="15" t="str">
        <f t="shared" si="17"/>
        <v/>
      </c>
      <c r="AV37" s="2" t="str" cm="1">
        <f t="array" ref="AV37">IF(B37="","",SUMPRODUCT(($D$1:$AB$4=$AV$4)*$D37:$AB37))</f>
        <v/>
      </c>
      <c r="AW37" s="15" t="str">
        <f t="shared" si="18"/>
        <v/>
      </c>
      <c r="AX37" s="2" t="str" cm="1">
        <f t="array" ref="AX37">IF(B37="","",SUMPRODUCT(($D$1:$AB$4=$AX$4)*$D37:$AB37))</f>
        <v/>
      </c>
      <c r="AY37" s="15" t="str">
        <f t="shared" si="19"/>
        <v/>
      </c>
      <c r="AZ37" s="2" t="str" cm="1">
        <f t="array" ref="AZ37">IF(B37="","",SUMPRODUCT(($D$1:$AB$4=$AZ$4)*$D37:$AB37))</f>
        <v/>
      </c>
      <c r="BA37" s="15" t="str">
        <f t="shared" si="20"/>
        <v/>
      </c>
      <c r="BB37" s="2" t="str" cm="1">
        <f t="array" ref="BB37">IF(B37="","",SUMPRODUCT(($D$1:$AB$4=$BB$4)*$D37:$AB37))</f>
        <v/>
      </c>
      <c r="BC37" s="15" t="str">
        <f t="shared" si="21"/>
        <v/>
      </c>
      <c r="BD37" s="2" t="str" cm="1">
        <f t="array" ref="BD37">IF(B37="","",SUMPRODUCT(($D$1:$AB$4=$BD$4)*$D37:$AB37))</f>
        <v/>
      </c>
      <c r="BE37" s="15" t="str">
        <f t="shared" si="22"/>
        <v/>
      </c>
      <c r="BF37" s="2" t="str" cm="1">
        <f t="array" ref="BF37">IF(B37="","",SUMPRODUCT(($D$1:$AB$4=$BF$4)*$D37:$AB37))</f>
        <v/>
      </c>
      <c r="BG37" s="15" t="str">
        <f t="shared" si="23"/>
        <v/>
      </c>
      <c r="BH37" s="2" t="str" cm="1">
        <f t="array" ref="BH37">IF(B37="","",SUMPRODUCT(($D$1:$AB$4=$BH$4)*$D37:$AB37))</f>
        <v/>
      </c>
      <c r="BI37" s="15" t="str">
        <f t="shared" si="24"/>
        <v/>
      </c>
      <c r="BJ37" s="2" t="str" cm="1">
        <f t="array" ref="BJ37">IF(B37="","",SUMPRODUCT(($D$1:$AB$4=$BJ$4)*$D37:$AB37))</f>
        <v/>
      </c>
      <c r="BK37" s="15" t="str">
        <f t="shared" si="25"/>
        <v/>
      </c>
      <c r="BL37" s="2" t="str" cm="1">
        <f t="array" ref="BL37">IF(B37="","",SUMPRODUCT(($D$1:$AB$4=$BL$4)*$D37:$AB37))</f>
        <v/>
      </c>
      <c r="BM37" s="15" t="str">
        <f t="shared" si="26"/>
        <v/>
      </c>
      <c r="BN37" s="2" t="str" cm="1">
        <f t="array" ref="BN37">IF(B37="","",SUMPRODUCT(($D$1:$AB$4=$BN$4)*$D37:$AB37))</f>
        <v/>
      </c>
      <c r="BO37" s="15" t="str">
        <f t="shared" si="27"/>
        <v/>
      </c>
      <c r="BP37" s="2" t="str" cm="1">
        <f t="array" ref="BP37">IF(B37="","",SUMPRODUCT(($D$1:$AB$4=$BP$4)*$D37:$AB37))</f>
        <v/>
      </c>
      <c r="BQ37" s="15" t="str">
        <f t="shared" si="28"/>
        <v/>
      </c>
      <c r="BR37" s="2" t="str" cm="1">
        <f t="array" ref="BR37">IF(B37="","",SUMPRODUCT(($D$1:$AB$4=$BR$4)*$D37:$AB37))</f>
        <v/>
      </c>
      <c r="BS37" s="15" t="str">
        <f t="shared" si="29"/>
        <v/>
      </c>
      <c r="BT37" s="2" t="str" cm="1">
        <f t="array" ref="BT37">IF(B37="","",SUMPRODUCT(($D$1:$AB$4=$BT$4)*$D37:$AB37))</f>
        <v/>
      </c>
      <c r="BU37" s="15" t="str">
        <f t="shared" si="30"/>
        <v/>
      </c>
      <c r="BV37" s="2" t="str" cm="1">
        <f t="array" ref="BV37">IF(B37="","",SUMPRODUCT(($D$1:$AB$4=$BV$4)*$D37:$AB37))</f>
        <v/>
      </c>
      <c r="BW37" s="15" t="str">
        <f t="shared" si="31"/>
        <v/>
      </c>
      <c r="BX37" s="2" t="str" cm="1">
        <f t="array" ref="BX37">IF(B37="","",SUMPRODUCT(($D$1:$AB$4=$BX$4)*$D37:$AB37))</f>
        <v/>
      </c>
      <c r="BY37" s="15" t="str">
        <f t="shared" si="32"/>
        <v/>
      </c>
      <c r="BZ37" s="2" t="str" cm="1">
        <f t="array" ref="BZ37">IF(B37="","",SUMPRODUCT(($D$1:$AB$4=$BZ$4)*$D37:$AB37))</f>
        <v/>
      </c>
      <c r="CA37" s="15" t="str">
        <f t="shared" si="33"/>
        <v/>
      </c>
      <c r="CB37" s="2" t="str" cm="1">
        <f t="array" ref="CB37">IF(B37="","",SUMPRODUCT(($D$1:$AB$4=$CB$4)*$D37:$AB37))</f>
        <v/>
      </c>
      <c r="CC37" s="15" t="str">
        <f t="shared" si="34"/>
        <v/>
      </c>
      <c r="CD37" s="2" t="str" cm="1">
        <f t="array" ref="CD37">IF(B37="","",SUMPRODUCT(($D$1:$AB$4=$CD$4)*$D37:$AB37))</f>
        <v/>
      </c>
      <c r="CE37" s="15" t="str">
        <f t="shared" si="35"/>
        <v/>
      </c>
      <c r="CF37" s="2" t="str" cm="1">
        <f t="array" ref="CF37">IF(B37="","",SUMPRODUCT(($D$1:$AB$4=$CF$4)*$D37:$AB37))</f>
        <v/>
      </c>
      <c r="CG37" s="15" t="str">
        <f t="shared" si="36"/>
        <v/>
      </c>
      <c r="CH37" s="2" t="str" cm="1">
        <f t="array" ref="CH37">IF(B37="","",SUMPRODUCT(($D$1:$AB$4=$CH$4)*$D37:$AB37))</f>
        <v/>
      </c>
      <c r="CI37" s="15" t="str">
        <f t="shared" si="37"/>
        <v/>
      </c>
    </row>
    <row r="38" spans="1:180">
      <c r="A38" s="6">
        <v>33</v>
      </c>
      <c r="D38" s="97"/>
      <c r="E38" s="86"/>
      <c r="F38" s="86"/>
      <c r="G38" s="86"/>
      <c r="H38" s="86"/>
      <c r="I38" s="98"/>
      <c r="J38" s="102"/>
      <c r="K38" s="87"/>
      <c r="L38" s="87"/>
      <c r="M38" s="87"/>
      <c r="N38" s="87"/>
      <c r="O38" s="103"/>
      <c r="P38" s="107"/>
      <c r="Q38" s="88"/>
      <c r="R38" s="88"/>
      <c r="S38" s="88"/>
      <c r="T38" s="88"/>
      <c r="U38" s="108"/>
      <c r="V38" s="113"/>
      <c r="W38" s="89"/>
      <c r="X38" s="89"/>
      <c r="Y38" s="89"/>
      <c r="Z38" s="89"/>
      <c r="AA38" s="89"/>
      <c r="AB38" s="169"/>
      <c r="AC38" s="171" t="str">
        <f t="shared" si="38"/>
        <v/>
      </c>
      <c r="AD38" s="172" t="str">
        <f t="shared" si="12"/>
        <v/>
      </c>
      <c r="AL38" s="2" t="str" cm="1">
        <f t="array" ref="AL38">IF(B38="","",SUMPRODUCT(($D$1:$AB$4=$AL$4)*D38:AB38))</f>
        <v/>
      </c>
      <c r="AM38" s="15" t="str">
        <f t="shared" si="13"/>
        <v/>
      </c>
      <c r="AN38" s="2" t="str" cm="1">
        <f t="array" ref="AN38">IF(B38="","",SUMPRODUCT(($D$1:$AB$4=$AN$4)*D38:AB38))</f>
        <v/>
      </c>
      <c r="AO38" s="15" t="str">
        <f t="shared" si="14"/>
        <v/>
      </c>
      <c r="AP38" s="2" t="str" cm="1">
        <f t="array" ref="AP38">IF(B38="","",SUMPRODUCT(($D$1:$AB$4=$AP$4)*D38:AB38))</f>
        <v/>
      </c>
      <c r="AQ38" s="15" t="str">
        <f t="shared" si="15"/>
        <v/>
      </c>
      <c r="AR38" s="2" t="str" cm="1">
        <f t="array" ref="AR38">IF(B38="","",SUMPRODUCT(($D$1:$AB$4=$AR$4)*D38:AB38))</f>
        <v/>
      </c>
      <c r="AS38" s="15" t="str">
        <f t="shared" si="16"/>
        <v/>
      </c>
      <c r="AT38" s="2" t="str" cm="1">
        <f t="array" ref="AT38">IF(B38="","",SUMPRODUCT(($D$1:$AB$4=$AT$4)*$D38:$AB38))</f>
        <v/>
      </c>
      <c r="AU38" s="15" t="str">
        <f t="shared" si="17"/>
        <v/>
      </c>
      <c r="AV38" s="2" t="str" cm="1">
        <f t="array" ref="AV38">IF(B38="","",SUMPRODUCT(($D$1:$AB$4=$AV$4)*$D38:$AB38))</f>
        <v/>
      </c>
      <c r="AW38" s="15" t="str">
        <f t="shared" si="18"/>
        <v/>
      </c>
      <c r="AX38" s="2" t="str" cm="1">
        <f t="array" ref="AX38">IF(B38="","",SUMPRODUCT(($D$1:$AB$4=$AX$4)*$D38:$AB38))</f>
        <v/>
      </c>
      <c r="AY38" s="15" t="str">
        <f t="shared" si="19"/>
        <v/>
      </c>
      <c r="AZ38" s="2" t="str" cm="1">
        <f t="array" ref="AZ38">IF(B38="","",SUMPRODUCT(($D$1:$AB$4=$AZ$4)*$D38:$AB38))</f>
        <v/>
      </c>
      <c r="BA38" s="15" t="str">
        <f t="shared" si="20"/>
        <v/>
      </c>
      <c r="BB38" s="2" t="str" cm="1">
        <f t="array" ref="BB38">IF(B38="","",SUMPRODUCT(($D$1:$AB$4=$BB$4)*$D38:$AB38))</f>
        <v/>
      </c>
      <c r="BC38" s="15" t="str">
        <f t="shared" si="21"/>
        <v/>
      </c>
      <c r="BD38" s="2" t="str" cm="1">
        <f t="array" ref="BD38">IF(B38="","",SUMPRODUCT(($D$1:$AB$4=$BD$4)*$D38:$AB38))</f>
        <v/>
      </c>
      <c r="BE38" s="15" t="str">
        <f t="shared" si="22"/>
        <v/>
      </c>
      <c r="BF38" s="2" t="str" cm="1">
        <f t="array" ref="BF38">IF(B38="","",SUMPRODUCT(($D$1:$AB$4=$BF$4)*$D38:$AB38))</f>
        <v/>
      </c>
      <c r="BG38" s="15" t="str">
        <f t="shared" si="23"/>
        <v/>
      </c>
      <c r="BH38" s="2" t="str" cm="1">
        <f t="array" ref="BH38">IF(B38="","",SUMPRODUCT(($D$1:$AB$4=$BH$4)*$D38:$AB38))</f>
        <v/>
      </c>
      <c r="BI38" s="15" t="str">
        <f t="shared" si="24"/>
        <v/>
      </c>
      <c r="BJ38" s="2" t="str" cm="1">
        <f t="array" ref="BJ38">IF(B38="","",SUMPRODUCT(($D$1:$AB$4=$BJ$4)*$D38:$AB38))</f>
        <v/>
      </c>
      <c r="BK38" s="15" t="str">
        <f t="shared" si="25"/>
        <v/>
      </c>
      <c r="BL38" s="2" t="str" cm="1">
        <f t="array" ref="BL38">IF(B38="","",SUMPRODUCT(($D$1:$AB$4=$BL$4)*$D38:$AB38))</f>
        <v/>
      </c>
      <c r="BM38" s="15" t="str">
        <f t="shared" si="26"/>
        <v/>
      </c>
      <c r="BN38" s="2" t="str" cm="1">
        <f t="array" ref="BN38">IF(B38="","",SUMPRODUCT(($D$1:$AB$4=$BN$4)*$D38:$AB38))</f>
        <v/>
      </c>
      <c r="BO38" s="15" t="str">
        <f t="shared" si="27"/>
        <v/>
      </c>
      <c r="BP38" s="2" t="str" cm="1">
        <f t="array" ref="BP38">IF(B38="","",SUMPRODUCT(($D$1:$AB$4=$BP$4)*$D38:$AB38))</f>
        <v/>
      </c>
      <c r="BQ38" s="15" t="str">
        <f t="shared" si="28"/>
        <v/>
      </c>
      <c r="BR38" s="2" t="str" cm="1">
        <f t="array" ref="BR38">IF(B38="","",SUMPRODUCT(($D$1:$AB$4=$BR$4)*$D38:$AB38))</f>
        <v/>
      </c>
      <c r="BS38" s="15" t="str">
        <f t="shared" si="29"/>
        <v/>
      </c>
      <c r="BT38" s="2" t="str" cm="1">
        <f t="array" ref="BT38">IF(B38="","",SUMPRODUCT(($D$1:$AB$4=$BT$4)*$D38:$AB38))</f>
        <v/>
      </c>
      <c r="BU38" s="15" t="str">
        <f t="shared" si="30"/>
        <v/>
      </c>
      <c r="BV38" s="2" t="str" cm="1">
        <f t="array" ref="BV38">IF(B38="","",SUMPRODUCT(($D$1:$AB$4=$BV$4)*$D38:$AB38))</f>
        <v/>
      </c>
      <c r="BW38" s="15" t="str">
        <f t="shared" si="31"/>
        <v/>
      </c>
      <c r="BX38" s="2" t="str" cm="1">
        <f t="array" ref="BX38">IF(B38="","",SUMPRODUCT(($D$1:$AB$4=$BX$4)*$D38:$AB38))</f>
        <v/>
      </c>
      <c r="BY38" s="15" t="str">
        <f t="shared" si="32"/>
        <v/>
      </c>
      <c r="BZ38" s="2" t="str" cm="1">
        <f t="array" ref="BZ38">IF(B38="","",SUMPRODUCT(($D$1:$AB$4=$BZ$4)*$D38:$AB38))</f>
        <v/>
      </c>
      <c r="CA38" s="15" t="str">
        <f t="shared" si="33"/>
        <v/>
      </c>
      <c r="CB38" s="2" t="str" cm="1">
        <f t="array" ref="CB38">IF(B38="","",SUMPRODUCT(($D$1:$AB$4=$CB$4)*$D38:$AB38))</f>
        <v/>
      </c>
      <c r="CC38" s="15" t="str">
        <f t="shared" si="34"/>
        <v/>
      </c>
      <c r="CD38" s="2" t="str" cm="1">
        <f t="array" ref="CD38">IF(B38="","",SUMPRODUCT(($D$1:$AB$4=$CD$4)*$D38:$AB38))</f>
        <v/>
      </c>
      <c r="CE38" s="15" t="str">
        <f t="shared" si="35"/>
        <v/>
      </c>
      <c r="CF38" s="2" t="str" cm="1">
        <f t="array" ref="CF38">IF(B38="","",SUMPRODUCT(($D$1:$AB$4=$CF$4)*$D38:$AB38))</f>
        <v/>
      </c>
      <c r="CG38" s="15" t="str">
        <f t="shared" si="36"/>
        <v/>
      </c>
      <c r="CH38" s="2" t="str" cm="1">
        <f t="array" ref="CH38">IF(B38="","",SUMPRODUCT(($D$1:$AB$4=$CH$4)*$D38:$AB38))</f>
        <v/>
      </c>
      <c r="CI38" s="15" t="str">
        <f t="shared" si="37"/>
        <v/>
      </c>
    </row>
    <row r="39" spans="1:180">
      <c r="A39" s="7">
        <v>34</v>
      </c>
      <c r="D39" s="97"/>
      <c r="E39" s="86"/>
      <c r="F39" s="86"/>
      <c r="G39" s="86"/>
      <c r="H39" s="86"/>
      <c r="I39" s="98"/>
      <c r="J39" s="102"/>
      <c r="K39" s="87"/>
      <c r="L39" s="87"/>
      <c r="M39" s="87"/>
      <c r="N39" s="87"/>
      <c r="O39" s="103"/>
      <c r="P39" s="107"/>
      <c r="Q39" s="88"/>
      <c r="R39" s="88"/>
      <c r="S39" s="88"/>
      <c r="T39" s="88"/>
      <c r="U39" s="108"/>
      <c r="V39" s="113"/>
      <c r="W39" s="89"/>
      <c r="X39" s="89"/>
      <c r="Y39" s="89"/>
      <c r="Z39" s="89"/>
      <c r="AA39" s="89"/>
      <c r="AB39" s="169"/>
      <c r="AC39" s="171" t="str">
        <f t="shared" si="38"/>
        <v/>
      </c>
      <c r="AD39" s="172" t="str">
        <f t="shared" si="12"/>
        <v/>
      </c>
      <c r="AL39" s="2" t="str" cm="1">
        <f t="array" ref="AL39">IF(B39="","",SUMPRODUCT(($D$1:$AB$4=$AL$4)*D39:AB39))</f>
        <v/>
      </c>
      <c r="AM39" s="15" t="str">
        <f t="shared" si="13"/>
        <v/>
      </c>
      <c r="AN39" s="2" t="str" cm="1">
        <f t="array" ref="AN39">IF(B39="","",SUMPRODUCT(($D$1:$AB$4=$AN$4)*D39:AB39))</f>
        <v/>
      </c>
      <c r="AO39" s="15" t="str">
        <f t="shared" si="14"/>
        <v/>
      </c>
      <c r="AP39" s="2" t="str" cm="1">
        <f t="array" ref="AP39">IF(B39="","",SUMPRODUCT(($D$1:$AB$4=$AP$4)*D39:AB39))</f>
        <v/>
      </c>
      <c r="AQ39" s="15" t="str">
        <f t="shared" si="15"/>
        <v/>
      </c>
      <c r="AR39" s="2" t="str" cm="1">
        <f t="array" ref="AR39">IF(B39="","",SUMPRODUCT(($D$1:$AB$4=$AR$4)*D39:AB39))</f>
        <v/>
      </c>
      <c r="AS39" s="15" t="str">
        <f t="shared" si="16"/>
        <v/>
      </c>
      <c r="AT39" s="2" t="str" cm="1">
        <f t="array" ref="AT39">IF(B39="","",SUMPRODUCT(($D$1:$AB$4=$AT$4)*$D39:$AB39))</f>
        <v/>
      </c>
      <c r="AU39" s="15" t="str">
        <f t="shared" si="17"/>
        <v/>
      </c>
      <c r="AV39" s="2" t="str" cm="1">
        <f t="array" ref="AV39">IF(B39="","",SUMPRODUCT(($D$1:$AB$4=$AV$4)*$D39:$AB39))</f>
        <v/>
      </c>
      <c r="AW39" s="15" t="str">
        <f t="shared" si="18"/>
        <v/>
      </c>
      <c r="AX39" s="2" t="str" cm="1">
        <f t="array" ref="AX39">IF(B39="","",SUMPRODUCT(($D$1:$AB$4=$AX$4)*$D39:$AB39))</f>
        <v/>
      </c>
      <c r="AY39" s="15" t="str">
        <f t="shared" si="19"/>
        <v/>
      </c>
      <c r="AZ39" s="2" t="str" cm="1">
        <f t="array" ref="AZ39">IF(B39="","",SUMPRODUCT(($D$1:$AB$4=$AZ$4)*$D39:$AB39))</f>
        <v/>
      </c>
      <c r="BA39" s="15" t="str">
        <f t="shared" si="20"/>
        <v/>
      </c>
      <c r="BB39" s="2" t="str" cm="1">
        <f t="array" ref="BB39">IF(B39="","",SUMPRODUCT(($D$1:$AB$4=$BB$4)*$D39:$AB39))</f>
        <v/>
      </c>
      <c r="BC39" s="15" t="str">
        <f t="shared" si="21"/>
        <v/>
      </c>
      <c r="BD39" s="2" t="str" cm="1">
        <f t="array" ref="BD39">IF(B39="","",SUMPRODUCT(($D$1:$AB$4=$BD$4)*$D39:$AB39))</f>
        <v/>
      </c>
      <c r="BE39" s="15" t="str">
        <f t="shared" si="22"/>
        <v/>
      </c>
      <c r="BF39" s="2" t="str" cm="1">
        <f t="array" ref="BF39">IF(B39="","",SUMPRODUCT(($D$1:$AB$4=$BF$4)*$D39:$AB39))</f>
        <v/>
      </c>
      <c r="BG39" s="15" t="str">
        <f t="shared" si="23"/>
        <v/>
      </c>
      <c r="BH39" s="2" t="str" cm="1">
        <f t="array" ref="BH39">IF(B39="","",SUMPRODUCT(($D$1:$AB$4=$BH$4)*$D39:$AB39))</f>
        <v/>
      </c>
      <c r="BI39" s="15" t="str">
        <f t="shared" si="24"/>
        <v/>
      </c>
      <c r="BJ39" s="2" t="str" cm="1">
        <f t="array" ref="BJ39">IF(B39="","",SUMPRODUCT(($D$1:$AB$4=$BJ$4)*$D39:$AB39))</f>
        <v/>
      </c>
      <c r="BK39" s="15" t="str">
        <f t="shared" si="25"/>
        <v/>
      </c>
      <c r="BL39" s="2" t="str" cm="1">
        <f t="array" ref="BL39">IF(B39="","",SUMPRODUCT(($D$1:$AB$4=$BL$4)*$D39:$AB39))</f>
        <v/>
      </c>
      <c r="BM39" s="15" t="str">
        <f t="shared" si="26"/>
        <v/>
      </c>
      <c r="BN39" s="2" t="str" cm="1">
        <f t="array" ref="BN39">IF(B39="","",SUMPRODUCT(($D$1:$AB$4=$BN$4)*$D39:$AB39))</f>
        <v/>
      </c>
      <c r="BO39" s="15" t="str">
        <f t="shared" si="27"/>
        <v/>
      </c>
      <c r="BP39" s="2" t="str" cm="1">
        <f t="array" ref="BP39">IF(B39="","",SUMPRODUCT(($D$1:$AB$4=$BP$4)*$D39:$AB39))</f>
        <v/>
      </c>
      <c r="BQ39" s="15" t="str">
        <f t="shared" si="28"/>
        <v/>
      </c>
      <c r="BR39" s="2" t="str" cm="1">
        <f t="array" ref="BR39">IF(B39="","",SUMPRODUCT(($D$1:$AB$4=$BR$4)*$D39:$AB39))</f>
        <v/>
      </c>
      <c r="BS39" s="15" t="str">
        <f t="shared" si="29"/>
        <v/>
      </c>
      <c r="BT39" s="2" t="str" cm="1">
        <f t="array" ref="BT39">IF(B39="","",SUMPRODUCT(($D$1:$AB$4=$BT$4)*$D39:$AB39))</f>
        <v/>
      </c>
      <c r="BU39" s="15" t="str">
        <f t="shared" si="30"/>
        <v/>
      </c>
      <c r="BV39" s="2" t="str" cm="1">
        <f t="array" ref="BV39">IF(B39="","",SUMPRODUCT(($D$1:$AB$4=$BV$4)*$D39:$AB39))</f>
        <v/>
      </c>
      <c r="BW39" s="15" t="str">
        <f t="shared" si="31"/>
        <v/>
      </c>
      <c r="BX39" s="2" t="str" cm="1">
        <f t="array" ref="BX39">IF(B39="","",SUMPRODUCT(($D$1:$AB$4=$BX$4)*$D39:$AB39))</f>
        <v/>
      </c>
      <c r="BY39" s="15" t="str">
        <f t="shared" si="32"/>
        <v/>
      </c>
      <c r="BZ39" s="2" t="str" cm="1">
        <f t="array" ref="BZ39">IF(B39="","",SUMPRODUCT(($D$1:$AB$4=$BZ$4)*$D39:$AB39))</f>
        <v/>
      </c>
      <c r="CA39" s="15" t="str">
        <f t="shared" si="33"/>
        <v/>
      </c>
      <c r="CB39" s="2" t="str" cm="1">
        <f t="array" ref="CB39">IF(B39="","",SUMPRODUCT(($D$1:$AB$4=$CB$4)*$D39:$AB39))</f>
        <v/>
      </c>
      <c r="CC39" s="15" t="str">
        <f t="shared" si="34"/>
        <v/>
      </c>
      <c r="CD39" s="2" t="str" cm="1">
        <f t="array" ref="CD39">IF(B39="","",SUMPRODUCT(($D$1:$AB$4=$CD$4)*$D39:$AB39))</f>
        <v/>
      </c>
      <c r="CE39" s="15" t="str">
        <f t="shared" si="35"/>
        <v/>
      </c>
      <c r="CF39" s="2" t="str" cm="1">
        <f t="array" ref="CF39">IF(B39="","",SUMPRODUCT(($D$1:$AB$4=$CF$4)*$D39:$AB39))</f>
        <v/>
      </c>
      <c r="CG39" s="15" t="str">
        <f t="shared" si="36"/>
        <v/>
      </c>
      <c r="CH39" s="2" t="str" cm="1">
        <f t="array" ref="CH39">IF(B39="","",SUMPRODUCT(($D$1:$AB$4=$CH$4)*$D39:$AB39))</f>
        <v/>
      </c>
      <c r="CI39" s="15" t="str">
        <f t="shared" si="37"/>
        <v/>
      </c>
    </row>
    <row r="40" spans="1:180">
      <c r="A40" s="6">
        <v>35</v>
      </c>
      <c r="D40" s="97"/>
      <c r="E40" s="86"/>
      <c r="F40" s="86"/>
      <c r="G40" s="86"/>
      <c r="H40" s="86"/>
      <c r="I40" s="98"/>
      <c r="J40" s="102"/>
      <c r="K40" s="87"/>
      <c r="L40" s="87"/>
      <c r="M40" s="87"/>
      <c r="N40" s="87"/>
      <c r="O40" s="103"/>
      <c r="P40" s="107"/>
      <c r="Q40" s="88"/>
      <c r="R40" s="88"/>
      <c r="S40" s="88"/>
      <c r="T40" s="88"/>
      <c r="U40" s="108"/>
      <c r="V40" s="113"/>
      <c r="W40" s="89"/>
      <c r="X40" s="89"/>
      <c r="Y40" s="89"/>
      <c r="Z40" s="89"/>
      <c r="AA40" s="89"/>
      <c r="AB40" s="169"/>
      <c r="AC40" s="171" t="str">
        <f t="shared" si="38"/>
        <v/>
      </c>
      <c r="AD40" s="172" t="str">
        <f t="shared" si="12"/>
        <v/>
      </c>
      <c r="AL40" s="2" t="str" cm="1">
        <f t="array" ref="AL40">IF(B40="","",SUMPRODUCT(($D$1:$AB$4=$AL$4)*D40:AB40))</f>
        <v/>
      </c>
      <c r="AM40" s="15" t="str">
        <f t="shared" si="13"/>
        <v/>
      </c>
      <c r="AN40" s="2" t="str" cm="1">
        <f t="array" ref="AN40">IF(B40="","",SUMPRODUCT(($D$1:$AB$4=$AN$4)*D40:AB40))</f>
        <v/>
      </c>
      <c r="AO40" s="15" t="str">
        <f t="shared" si="14"/>
        <v/>
      </c>
      <c r="AP40" s="2" t="str" cm="1">
        <f t="array" ref="AP40">IF(B40="","",SUMPRODUCT(($D$1:$AB$4=$AP$4)*D40:AB40))</f>
        <v/>
      </c>
      <c r="AQ40" s="15" t="str">
        <f t="shared" si="15"/>
        <v/>
      </c>
      <c r="AR40" s="2" t="str" cm="1">
        <f t="array" ref="AR40">IF(B40="","",SUMPRODUCT(($D$1:$AB$4=$AR$4)*D40:AB40))</f>
        <v/>
      </c>
      <c r="AS40" s="15" t="str">
        <f t="shared" si="16"/>
        <v/>
      </c>
      <c r="AT40" s="2" t="str" cm="1">
        <f t="array" ref="AT40">IF(B40="","",SUMPRODUCT(($D$1:$AB$4=$AT$4)*$D40:$AB40))</f>
        <v/>
      </c>
      <c r="AU40" s="15" t="str">
        <f t="shared" si="17"/>
        <v/>
      </c>
      <c r="AV40" s="2" t="str" cm="1">
        <f t="array" ref="AV40">IF(B40="","",SUMPRODUCT(($D$1:$AB$4=$AV$4)*$D40:$AB40))</f>
        <v/>
      </c>
      <c r="AW40" s="15" t="str">
        <f t="shared" si="18"/>
        <v/>
      </c>
      <c r="AX40" s="2" t="str" cm="1">
        <f t="array" ref="AX40">IF(B40="","",SUMPRODUCT(($D$1:$AB$4=$AX$4)*$D40:$AB40))</f>
        <v/>
      </c>
      <c r="AY40" s="15" t="str">
        <f t="shared" si="19"/>
        <v/>
      </c>
      <c r="AZ40" s="2" t="str" cm="1">
        <f t="array" ref="AZ40">IF(B40="","",SUMPRODUCT(($D$1:$AB$4=$AZ$4)*$D40:$AB40))</f>
        <v/>
      </c>
      <c r="BA40" s="15" t="str">
        <f t="shared" si="20"/>
        <v/>
      </c>
      <c r="BB40" s="2" t="str" cm="1">
        <f t="array" ref="BB40">IF(B40="","",SUMPRODUCT(($D$1:$AB$4=$BB$4)*$D40:$AB40))</f>
        <v/>
      </c>
      <c r="BC40" s="15" t="str">
        <f t="shared" si="21"/>
        <v/>
      </c>
      <c r="BD40" s="2" t="str" cm="1">
        <f t="array" ref="BD40">IF(B40="","",SUMPRODUCT(($D$1:$AB$4=$BD$4)*$D40:$AB40))</f>
        <v/>
      </c>
      <c r="BE40" s="15" t="str">
        <f t="shared" si="22"/>
        <v/>
      </c>
      <c r="BF40" s="2" t="str" cm="1">
        <f t="array" ref="BF40">IF(B40="","",SUMPRODUCT(($D$1:$AB$4=$BF$4)*$D40:$AB40))</f>
        <v/>
      </c>
      <c r="BG40" s="15" t="str">
        <f t="shared" si="23"/>
        <v/>
      </c>
      <c r="BH40" s="2" t="str" cm="1">
        <f t="array" ref="BH40">IF(B40="","",SUMPRODUCT(($D$1:$AB$4=$BH$4)*$D40:$AB40))</f>
        <v/>
      </c>
      <c r="BI40" s="15" t="str">
        <f t="shared" si="24"/>
        <v/>
      </c>
      <c r="BJ40" s="2" t="str" cm="1">
        <f t="array" ref="BJ40">IF(B40="","",SUMPRODUCT(($D$1:$AB$4=$BJ$4)*$D40:$AB40))</f>
        <v/>
      </c>
      <c r="BK40" s="15" t="str">
        <f t="shared" si="25"/>
        <v/>
      </c>
      <c r="BL40" s="2" t="str" cm="1">
        <f t="array" ref="BL40">IF(B40="","",SUMPRODUCT(($D$1:$AB$4=$BL$4)*$D40:$AB40))</f>
        <v/>
      </c>
      <c r="BM40" s="15" t="str">
        <f t="shared" si="26"/>
        <v/>
      </c>
      <c r="BN40" s="2" t="str" cm="1">
        <f t="array" ref="BN40">IF(B40="","",SUMPRODUCT(($D$1:$AB$4=$BN$4)*$D40:$AB40))</f>
        <v/>
      </c>
      <c r="BO40" s="15" t="str">
        <f t="shared" si="27"/>
        <v/>
      </c>
      <c r="BP40" s="2" t="str" cm="1">
        <f t="array" ref="BP40">IF(B40="","",SUMPRODUCT(($D$1:$AB$4=$BP$4)*$D40:$AB40))</f>
        <v/>
      </c>
      <c r="BQ40" s="15" t="str">
        <f t="shared" si="28"/>
        <v/>
      </c>
      <c r="BR40" s="2" t="str" cm="1">
        <f t="array" ref="BR40">IF(B40="","",SUMPRODUCT(($D$1:$AB$4=$BR$4)*$D40:$AB40))</f>
        <v/>
      </c>
      <c r="BS40" s="15" t="str">
        <f t="shared" si="29"/>
        <v/>
      </c>
      <c r="BT40" s="2" t="str" cm="1">
        <f t="array" ref="BT40">IF(B40="","",SUMPRODUCT(($D$1:$AB$4=$BT$4)*$D40:$AB40))</f>
        <v/>
      </c>
      <c r="BU40" s="15" t="str">
        <f t="shared" si="30"/>
        <v/>
      </c>
      <c r="BV40" s="2" t="str" cm="1">
        <f t="array" ref="BV40">IF(B40="","",SUMPRODUCT(($D$1:$AB$4=$BV$4)*$D40:$AB40))</f>
        <v/>
      </c>
      <c r="BW40" s="15" t="str">
        <f t="shared" si="31"/>
        <v/>
      </c>
      <c r="BX40" s="2" t="str" cm="1">
        <f t="array" ref="BX40">IF(B40="","",SUMPRODUCT(($D$1:$AB$4=$BX$4)*$D40:$AB40))</f>
        <v/>
      </c>
      <c r="BY40" s="15" t="str">
        <f t="shared" si="32"/>
        <v/>
      </c>
      <c r="BZ40" s="2" t="str" cm="1">
        <f t="array" ref="BZ40">IF(B40="","",SUMPRODUCT(($D$1:$AB$4=$BZ$4)*$D40:$AB40))</f>
        <v/>
      </c>
      <c r="CA40" s="15" t="str">
        <f t="shared" si="33"/>
        <v/>
      </c>
      <c r="CB40" s="2" t="str" cm="1">
        <f t="array" ref="CB40">IF(B40="","",SUMPRODUCT(($D$1:$AB$4=$CB$4)*$D40:$AB40))</f>
        <v/>
      </c>
      <c r="CC40" s="15" t="str">
        <f t="shared" si="34"/>
        <v/>
      </c>
      <c r="CD40" s="2" t="str" cm="1">
        <f t="array" ref="CD40">IF(B40="","",SUMPRODUCT(($D$1:$AB$4=$CD$4)*$D40:$AB40))</f>
        <v/>
      </c>
      <c r="CE40" s="15" t="str">
        <f t="shared" si="35"/>
        <v/>
      </c>
      <c r="CF40" s="2" t="str" cm="1">
        <f t="array" ref="CF40">IF(B40="","",SUMPRODUCT(($D$1:$AB$4=$CF$4)*$D40:$AB40))</f>
        <v/>
      </c>
      <c r="CG40" s="15" t="str">
        <f t="shared" si="36"/>
        <v/>
      </c>
      <c r="CH40" s="2" t="str" cm="1">
        <f t="array" ref="CH40">IF(B40="","",SUMPRODUCT(($D$1:$AB$4=$CH$4)*$D40:$AB40))</f>
        <v/>
      </c>
      <c r="CI40" s="15" t="str">
        <f t="shared" si="37"/>
        <v/>
      </c>
    </row>
    <row r="41" spans="1:180">
      <c r="A41" s="7">
        <v>36</v>
      </c>
      <c r="D41" s="97"/>
      <c r="E41" s="86"/>
      <c r="F41" s="86"/>
      <c r="G41" s="86"/>
      <c r="H41" s="86"/>
      <c r="I41" s="98"/>
      <c r="J41" s="102"/>
      <c r="K41" s="87"/>
      <c r="L41" s="87"/>
      <c r="M41" s="87"/>
      <c r="N41" s="87"/>
      <c r="O41" s="103"/>
      <c r="P41" s="107"/>
      <c r="Q41" s="88"/>
      <c r="R41" s="88"/>
      <c r="S41" s="88"/>
      <c r="T41" s="88"/>
      <c r="U41" s="108"/>
      <c r="V41" s="113"/>
      <c r="W41" s="89"/>
      <c r="X41" s="89"/>
      <c r="Y41" s="89"/>
      <c r="Z41" s="89"/>
      <c r="AA41" s="89"/>
      <c r="AB41" s="169"/>
      <c r="AC41" s="171" t="str">
        <f t="shared" si="38"/>
        <v/>
      </c>
      <c r="AD41" s="172" t="str">
        <f t="shared" si="12"/>
        <v/>
      </c>
      <c r="AL41" s="2" t="str" cm="1">
        <f t="array" ref="AL41">IF(B41="","",SUMPRODUCT(($D$1:$AB$4=$AL$4)*D41:AB41))</f>
        <v/>
      </c>
      <c r="AM41" s="15" t="str">
        <f t="shared" si="13"/>
        <v/>
      </c>
      <c r="AN41" s="2" t="str" cm="1">
        <f t="array" ref="AN41">IF(B41="","",SUMPRODUCT(($D$1:$AB$4=$AN$4)*D41:AB41))</f>
        <v/>
      </c>
      <c r="AO41" s="15" t="str">
        <f t="shared" si="14"/>
        <v/>
      </c>
      <c r="AP41" s="2" t="str" cm="1">
        <f t="array" ref="AP41">IF(B41="","",SUMPRODUCT(($D$1:$AB$4=$AP$4)*D41:AB41))</f>
        <v/>
      </c>
      <c r="AQ41" s="15" t="str">
        <f t="shared" si="15"/>
        <v/>
      </c>
      <c r="AR41" s="2" t="str" cm="1">
        <f t="array" ref="AR41">IF(B41="","",SUMPRODUCT(($D$1:$AB$4=$AR$4)*D41:AB41))</f>
        <v/>
      </c>
      <c r="AS41" s="15" t="str">
        <f t="shared" si="16"/>
        <v/>
      </c>
      <c r="AT41" s="2" t="str" cm="1">
        <f t="array" ref="AT41">IF(B41="","",SUMPRODUCT(($D$1:$AB$4=$AT$4)*$D41:$AB41))</f>
        <v/>
      </c>
      <c r="AU41" s="15" t="str">
        <f t="shared" si="17"/>
        <v/>
      </c>
      <c r="AV41" s="2" t="str" cm="1">
        <f t="array" ref="AV41">IF(B41="","",SUMPRODUCT(($D$1:$AB$4=$AV$4)*$D41:$AB41))</f>
        <v/>
      </c>
      <c r="AW41" s="15" t="str">
        <f t="shared" si="18"/>
        <v/>
      </c>
      <c r="AX41" s="2" t="str" cm="1">
        <f t="array" ref="AX41">IF(B41="","",SUMPRODUCT(($D$1:$AB$4=$AX$4)*$D41:$AB41))</f>
        <v/>
      </c>
      <c r="AY41" s="15" t="str">
        <f t="shared" si="19"/>
        <v/>
      </c>
      <c r="AZ41" s="2" t="str" cm="1">
        <f t="array" ref="AZ41">IF(B41="","",SUMPRODUCT(($D$1:$AB$4=$AZ$4)*$D41:$AB41))</f>
        <v/>
      </c>
      <c r="BA41" s="15" t="str">
        <f t="shared" si="20"/>
        <v/>
      </c>
      <c r="BB41" s="2" t="str" cm="1">
        <f t="array" ref="BB41">IF(B41="","",SUMPRODUCT(($D$1:$AB$4=$BB$4)*$D41:$AB41))</f>
        <v/>
      </c>
      <c r="BC41" s="15" t="str">
        <f t="shared" si="21"/>
        <v/>
      </c>
      <c r="BD41" s="2" t="str" cm="1">
        <f t="array" ref="BD41">IF(B41="","",SUMPRODUCT(($D$1:$AB$4=$BD$4)*$D41:$AB41))</f>
        <v/>
      </c>
      <c r="BE41" s="15" t="str">
        <f t="shared" si="22"/>
        <v/>
      </c>
      <c r="BF41" s="2" t="str" cm="1">
        <f t="array" ref="BF41">IF(B41="","",SUMPRODUCT(($D$1:$AB$4=$BF$4)*$D41:$AB41))</f>
        <v/>
      </c>
      <c r="BG41" s="15" t="str">
        <f t="shared" si="23"/>
        <v/>
      </c>
      <c r="BH41" s="2" t="str" cm="1">
        <f t="array" ref="BH41">IF(B41="","",SUMPRODUCT(($D$1:$AB$4=$BH$4)*$D41:$AB41))</f>
        <v/>
      </c>
      <c r="BI41" s="15" t="str">
        <f t="shared" si="24"/>
        <v/>
      </c>
      <c r="BJ41" s="2" t="str" cm="1">
        <f t="array" ref="BJ41">IF(B41="","",SUMPRODUCT(($D$1:$AB$4=$BJ$4)*$D41:$AB41))</f>
        <v/>
      </c>
      <c r="BK41" s="15" t="str">
        <f t="shared" si="25"/>
        <v/>
      </c>
      <c r="BL41" s="2" t="str" cm="1">
        <f t="array" ref="BL41">IF(B41="","",SUMPRODUCT(($D$1:$AB$4=$BL$4)*$D41:$AB41))</f>
        <v/>
      </c>
      <c r="BM41" s="15" t="str">
        <f t="shared" si="26"/>
        <v/>
      </c>
      <c r="BN41" s="2" t="str" cm="1">
        <f t="array" ref="BN41">IF(B41="","",SUMPRODUCT(($D$1:$AB$4=$BN$4)*$D41:$AB41))</f>
        <v/>
      </c>
      <c r="BO41" s="15" t="str">
        <f t="shared" si="27"/>
        <v/>
      </c>
      <c r="BP41" s="2" t="str" cm="1">
        <f t="array" ref="BP41">IF(B41="","",SUMPRODUCT(($D$1:$AB$4=$BP$4)*$D41:$AB41))</f>
        <v/>
      </c>
      <c r="BQ41" s="15" t="str">
        <f t="shared" si="28"/>
        <v/>
      </c>
      <c r="BR41" s="2" t="str" cm="1">
        <f t="array" ref="BR41">IF(B41="","",SUMPRODUCT(($D$1:$AB$4=$BR$4)*$D41:$AB41))</f>
        <v/>
      </c>
      <c r="BS41" s="15" t="str">
        <f t="shared" si="29"/>
        <v/>
      </c>
      <c r="BT41" s="2" t="str" cm="1">
        <f t="array" ref="BT41">IF(B41="","",SUMPRODUCT(($D$1:$AB$4=$BT$4)*$D41:$AB41))</f>
        <v/>
      </c>
      <c r="BU41" s="15" t="str">
        <f t="shared" si="30"/>
        <v/>
      </c>
      <c r="BV41" s="2" t="str" cm="1">
        <f t="array" ref="BV41">IF(B41="","",SUMPRODUCT(($D$1:$AB$4=$BV$4)*$D41:$AB41))</f>
        <v/>
      </c>
      <c r="BW41" s="15" t="str">
        <f t="shared" si="31"/>
        <v/>
      </c>
      <c r="BX41" s="2" t="str" cm="1">
        <f t="array" ref="BX41">IF(B41="","",SUMPRODUCT(($D$1:$AB$4=$BX$4)*$D41:$AB41))</f>
        <v/>
      </c>
      <c r="BY41" s="15" t="str">
        <f t="shared" si="32"/>
        <v/>
      </c>
      <c r="BZ41" s="2" t="str" cm="1">
        <f t="array" ref="BZ41">IF(B41="","",SUMPRODUCT(($D$1:$AB$4=$BZ$4)*$D41:$AB41))</f>
        <v/>
      </c>
      <c r="CA41" s="15" t="str">
        <f t="shared" si="33"/>
        <v/>
      </c>
      <c r="CB41" s="2" t="str" cm="1">
        <f t="array" ref="CB41">IF(B41="","",SUMPRODUCT(($D$1:$AB$4=$CB$4)*$D41:$AB41))</f>
        <v/>
      </c>
      <c r="CC41" s="15" t="str">
        <f t="shared" si="34"/>
        <v/>
      </c>
      <c r="CD41" s="2" t="str" cm="1">
        <f t="array" ref="CD41">IF(B41="","",SUMPRODUCT(($D$1:$AB$4=$CD$4)*$D41:$AB41))</f>
        <v/>
      </c>
      <c r="CE41" s="15" t="str">
        <f t="shared" si="35"/>
        <v/>
      </c>
      <c r="CF41" s="2" t="str" cm="1">
        <f t="array" ref="CF41">IF(B41="","",SUMPRODUCT(($D$1:$AB$4=$CF$4)*$D41:$AB41))</f>
        <v/>
      </c>
      <c r="CG41" s="15" t="str">
        <f t="shared" si="36"/>
        <v/>
      </c>
      <c r="CH41" s="2" t="str" cm="1">
        <f t="array" ref="CH41">IF(B41="","",SUMPRODUCT(($D$1:$AB$4=$CH$4)*$D41:$AB41))</f>
        <v/>
      </c>
      <c r="CI41" s="15" t="str">
        <f t="shared" si="37"/>
        <v/>
      </c>
    </row>
    <row r="42" spans="1:180">
      <c r="A42" s="6">
        <v>37</v>
      </c>
      <c r="D42" s="97"/>
      <c r="E42" s="86"/>
      <c r="F42" s="86"/>
      <c r="G42" s="86"/>
      <c r="H42" s="86"/>
      <c r="I42" s="98"/>
      <c r="J42" s="102"/>
      <c r="K42" s="87"/>
      <c r="L42" s="87"/>
      <c r="M42" s="87"/>
      <c r="N42" s="87"/>
      <c r="O42" s="103"/>
      <c r="P42" s="107"/>
      <c r="Q42" s="88"/>
      <c r="R42" s="88"/>
      <c r="S42" s="88"/>
      <c r="T42" s="88"/>
      <c r="U42" s="108"/>
      <c r="V42" s="113"/>
      <c r="W42" s="89"/>
      <c r="X42" s="89"/>
      <c r="Y42" s="89"/>
      <c r="Z42" s="89"/>
      <c r="AA42" s="89"/>
      <c r="AB42" s="169"/>
      <c r="AC42" s="171" t="str">
        <f t="shared" si="38"/>
        <v/>
      </c>
      <c r="AD42" s="172" t="str">
        <f t="shared" si="12"/>
        <v/>
      </c>
      <c r="AL42" s="2" t="str" cm="1">
        <f t="array" ref="AL42">IF(B42="","",SUMPRODUCT(($D$1:$AB$4=$AL$4)*D42:AB42))</f>
        <v/>
      </c>
      <c r="AM42" s="15" t="str">
        <f t="shared" si="13"/>
        <v/>
      </c>
      <c r="AN42" s="2" t="str" cm="1">
        <f t="array" ref="AN42">IF(B42="","",SUMPRODUCT(($D$1:$AB$4=$AN$4)*D42:AB42))</f>
        <v/>
      </c>
      <c r="AO42" s="15" t="str">
        <f t="shared" si="14"/>
        <v/>
      </c>
      <c r="AP42" s="2" t="str" cm="1">
        <f t="array" ref="AP42">IF(B42="","",SUMPRODUCT(($D$1:$AB$4=$AP$4)*D42:AB42))</f>
        <v/>
      </c>
      <c r="AQ42" s="15" t="str">
        <f t="shared" si="15"/>
        <v/>
      </c>
      <c r="AR42" s="2" t="str" cm="1">
        <f t="array" ref="AR42">IF(B42="","",SUMPRODUCT(($D$1:$AB$4=$AR$4)*D42:AB42))</f>
        <v/>
      </c>
      <c r="AS42" s="15" t="str">
        <f t="shared" si="16"/>
        <v/>
      </c>
      <c r="AT42" s="2" t="str" cm="1">
        <f t="array" ref="AT42">IF(B42="","",SUMPRODUCT(($D$1:$AB$4=$AT$4)*$D42:$AB42))</f>
        <v/>
      </c>
      <c r="AU42" s="15" t="str">
        <f t="shared" si="17"/>
        <v/>
      </c>
      <c r="AV42" s="2" t="str" cm="1">
        <f t="array" ref="AV42">IF(B42="","",SUMPRODUCT(($D$1:$AB$4=$AV$4)*$D42:$AB42))</f>
        <v/>
      </c>
      <c r="AW42" s="15" t="str">
        <f t="shared" si="18"/>
        <v/>
      </c>
      <c r="AX42" s="2" t="str" cm="1">
        <f t="array" ref="AX42">IF(B42="","",SUMPRODUCT(($D$1:$AB$4=$AX$4)*$D42:$AB42))</f>
        <v/>
      </c>
      <c r="AY42" s="15" t="str">
        <f t="shared" si="19"/>
        <v/>
      </c>
      <c r="AZ42" s="2" t="str" cm="1">
        <f t="array" ref="AZ42">IF(B42="","",SUMPRODUCT(($D$1:$AB$4=$AZ$4)*$D42:$AB42))</f>
        <v/>
      </c>
      <c r="BA42" s="15" t="str">
        <f t="shared" si="20"/>
        <v/>
      </c>
      <c r="BB42" s="2" t="str" cm="1">
        <f t="array" ref="BB42">IF(B42="","",SUMPRODUCT(($D$1:$AB$4=$BB$4)*$D42:$AB42))</f>
        <v/>
      </c>
      <c r="BC42" s="15" t="str">
        <f t="shared" si="21"/>
        <v/>
      </c>
      <c r="BD42" s="2" t="str" cm="1">
        <f t="array" ref="BD42">IF(B42="","",SUMPRODUCT(($D$1:$AB$4=$BD$4)*$D42:$AB42))</f>
        <v/>
      </c>
      <c r="BE42" s="15" t="str">
        <f t="shared" si="22"/>
        <v/>
      </c>
      <c r="BF42" s="2" t="str" cm="1">
        <f t="array" ref="BF42">IF(B42="","",SUMPRODUCT(($D$1:$AB$4=$BF$4)*$D42:$AB42))</f>
        <v/>
      </c>
      <c r="BG42" s="15" t="str">
        <f t="shared" si="23"/>
        <v/>
      </c>
      <c r="BH42" s="2" t="str" cm="1">
        <f t="array" ref="BH42">IF(B42="","",SUMPRODUCT(($D$1:$AB$4=$BH$4)*$D42:$AB42))</f>
        <v/>
      </c>
      <c r="BI42" s="15" t="str">
        <f t="shared" si="24"/>
        <v/>
      </c>
      <c r="BJ42" s="2" t="str" cm="1">
        <f t="array" ref="BJ42">IF(B42="","",SUMPRODUCT(($D$1:$AB$4=$BJ$4)*$D42:$AB42))</f>
        <v/>
      </c>
      <c r="BK42" s="15" t="str">
        <f t="shared" si="25"/>
        <v/>
      </c>
      <c r="BL42" s="2" t="str" cm="1">
        <f t="array" ref="BL42">IF(B42="","",SUMPRODUCT(($D$1:$AB$4=$BL$4)*$D42:$AB42))</f>
        <v/>
      </c>
      <c r="BM42" s="15" t="str">
        <f t="shared" si="26"/>
        <v/>
      </c>
      <c r="BN42" s="2" t="str" cm="1">
        <f t="array" ref="BN42">IF(B42="","",SUMPRODUCT(($D$1:$AB$4=$BN$4)*$D42:$AB42))</f>
        <v/>
      </c>
      <c r="BO42" s="15" t="str">
        <f t="shared" si="27"/>
        <v/>
      </c>
      <c r="BP42" s="2" t="str" cm="1">
        <f t="array" ref="BP42">IF(B42="","",SUMPRODUCT(($D$1:$AB$4=$BP$4)*$D42:$AB42))</f>
        <v/>
      </c>
      <c r="BQ42" s="15" t="str">
        <f t="shared" si="28"/>
        <v/>
      </c>
      <c r="BR42" s="2" t="str" cm="1">
        <f t="array" ref="BR42">IF(B42="","",SUMPRODUCT(($D$1:$AB$4=$BR$4)*$D42:$AB42))</f>
        <v/>
      </c>
      <c r="BS42" s="15" t="str">
        <f t="shared" si="29"/>
        <v/>
      </c>
      <c r="BT42" s="2" t="str" cm="1">
        <f t="array" ref="BT42">IF(B42="","",SUMPRODUCT(($D$1:$AB$4=$BT$4)*$D42:$AB42))</f>
        <v/>
      </c>
      <c r="BU42" s="15" t="str">
        <f t="shared" si="30"/>
        <v/>
      </c>
      <c r="BV42" s="2" t="str" cm="1">
        <f t="array" ref="BV42">IF(B42="","",SUMPRODUCT(($D$1:$AB$4=$BV$4)*$D42:$AB42))</f>
        <v/>
      </c>
      <c r="BW42" s="15" t="str">
        <f t="shared" si="31"/>
        <v/>
      </c>
      <c r="BX42" s="2" t="str" cm="1">
        <f t="array" ref="BX42">IF(B42="","",SUMPRODUCT(($D$1:$AB$4=$BX$4)*$D42:$AB42))</f>
        <v/>
      </c>
      <c r="BY42" s="15" t="str">
        <f t="shared" si="32"/>
        <v/>
      </c>
      <c r="BZ42" s="2" t="str" cm="1">
        <f t="array" ref="BZ42">IF(B42="","",SUMPRODUCT(($D$1:$AB$4=$BZ$4)*$D42:$AB42))</f>
        <v/>
      </c>
      <c r="CA42" s="15" t="str">
        <f t="shared" si="33"/>
        <v/>
      </c>
      <c r="CB42" s="2" t="str" cm="1">
        <f t="array" ref="CB42">IF(B42="","",SUMPRODUCT(($D$1:$AB$4=$CB$4)*$D42:$AB42))</f>
        <v/>
      </c>
      <c r="CC42" s="15" t="str">
        <f t="shared" si="34"/>
        <v/>
      </c>
      <c r="CD42" s="2" t="str" cm="1">
        <f t="array" ref="CD42">IF(B42="","",SUMPRODUCT(($D$1:$AB$4=$CD$4)*$D42:$AB42))</f>
        <v/>
      </c>
      <c r="CE42" s="15" t="str">
        <f t="shared" si="35"/>
        <v/>
      </c>
      <c r="CF42" s="2" t="str" cm="1">
        <f t="array" ref="CF42">IF(B42="","",SUMPRODUCT(($D$1:$AB$4=$CF$4)*$D42:$AB42))</f>
        <v/>
      </c>
      <c r="CG42" s="15" t="str">
        <f t="shared" si="36"/>
        <v/>
      </c>
      <c r="CH42" s="2" t="str" cm="1">
        <f t="array" ref="CH42">IF(B42="","",SUMPRODUCT(($D$1:$AB$4=$CH$4)*$D42:$AB42))</f>
        <v/>
      </c>
      <c r="CI42" s="15" t="str">
        <f t="shared" si="37"/>
        <v/>
      </c>
    </row>
    <row r="43" spans="1:180">
      <c r="A43" s="7">
        <v>38</v>
      </c>
      <c r="D43" s="97"/>
      <c r="E43" s="86"/>
      <c r="F43" s="86"/>
      <c r="G43" s="86"/>
      <c r="H43" s="86"/>
      <c r="I43" s="98"/>
      <c r="J43" s="102"/>
      <c r="K43" s="87"/>
      <c r="L43" s="87"/>
      <c r="M43" s="87"/>
      <c r="N43" s="87"/>
      <c r="O43" s="103"/>
      <c r="P43" s="107"/>
      <c r="Q43" s="88"/>
      <c r="R43" s="88"/>
      <c r="S43" s="88"/>
      <c r="T43" s="88"/>
      <c r="U43" s="108"/>
      <c r="V43" s="113"/>
      <c r="W43" s="89"/>
      <c r="X43" s="89"/>
      <c r="Y43" s="89"/>
      <c r="Z43" s="89"/>
      <c r="AA43" s="89"/>
      <c r="AB43" s="169"/>
      <c r="AC43" s="171" t="str">
        <f t="shared" si="38"/>
        <v/>
      </c>
      <c r="AD43" s="172" t="str">
        <f t="shared" si="12"/>
        <v/>
      </c>
      <c r="AL43" s="2" t="str" cm="1">
        <f t="array" ref="AL43">IF(B43="","",SUMPRODUCT(($D$1:$AB$4=$AL$4)*D43:AB43))</f>
        <v/>
      </c>
      <c r="AM43" s="15" t="str">
        <f t="shared" si="13"/>
        <v/>
      </c>
      <c r="AN43" s="2" t="str" cm="1">
        <f t="array" ref="AN43">IF(B43="","",SUMPRODUCT(($D$1:$AB$4=$AN$4)*D43:AB43))</f>
        <v/>
      </c>
      <c r="AO43" s="15" t="str">
        <f t="shared" si="14"/>
        <v/>
      </c>
      <c r="AP43" s="2" t="str" cm="1">
        <f t="array" ref="AP43">IF(B43="","",SUMPRODUCT(($D$1:$AB$4=$AP$4)*D43:AB43))</f>
        <v/>
      </c>
      <c r="AQ43" s="15" t="str">
        <f t="shared" si="15"/>
        <v/>
      </c>
      <c r="AR43" s="2" t="str" cm="1">
        <f t="array" ref="AR43">IF(B43="","",SUMPRODUCT(($D$1:$AB$4=$AR$4)*D43:AB43))</f>
        <v/>
      </c>
      <c r="AS43" s="15" t="str">
        <f t="shared" si="16"/>
        <v/>
      </c>
      <c r="AT43" s="2" t="str" cm="1">
        <f t="array" ref="AT43">IF(B43="","",SUMPRODUCT(($D$1:$AB$4=$AT$4)*$D43:$AB43))</f>
        <v/>
      </c>
      <c r="AU43" s="15" t="str">
        <f t="shared" si="17"/>
        <v/>
      </c>
      <c r="AV43" s="2" t="str" cm="1">
        <f t="array" ref="AV43">IF(B43="","",SUMPRODUCT(($D$1:$AB$4=$AV$4)*$D43:$AB43))</f>
        <v/>
      </c>
      <c r="AW43" s="15" t="str">
        <f t="shared" si="18"/>
        <v/>
      </c>
      <c r="AX43" s="2" t="str" cm="1">
        <f t="array" ref="AX43">IF(B43="","",SUMPRODUCT(($D$1:$AB$4=$AX$4)*$D43:$AB43))</f>
        <v/>
      </c>
      <c r="AY43" s="15" t="str">
        <f t="shared" si="19"/>
        <v/>
      </c>
      <c r="AZ43" s="2" t="str" cm="1">
        <f t="array" ref="AZ43">IF(B43="","",SUMPRODUCT(($D$1:$AB$4=$AZ$4)*$D43:$AB43))</f>
        <v/>
      </c>
      <c r="BA43" s="15" t="str">
        <f t="shared" si="20"/>
        <v/>
      </c>
      <c r="BB43" s="2" t="str" cm="1">
        <f t="array" ref="BB43">IF(B43="","",SUMPRODUCT(($D$1:$AB$4=$BB$4)*$D43:$AB43))</f>
        <v/>
      </c>
      <c r="BC43" s="15" t="str">
        <f t="shared" si="21"/>
        <v/>
      </c>
      <c r="BD43" s="2" t="str" cm="1">
        <f t="array" ref="BD43">IF(B43="","",SUMPRODUCT(($D$1:$AB$4=$BD$4)*$D43:$AB43))</f>
        <v/>
      </c>
      <c r="BE43" s="15" t="str">
        <f t="shared" si="22"/>
        <v/>
      </c>
      <c r="BF43" s="2" t="str" cm="1">
        <f t="array" ref="BF43">IF(B43="","",SUMPRODUCT(($D$1:$AB$4=$BF$4)*$D43:$AB43))</f>
        <v/>
      </c>
      <c r="BG43" s="15" t="str">
        <f t="shared" si="23"/>
        <v/>
      </c>
      <c r="BH43" s="2" t="str" cm="1">
        <f t="array" ref="BH43">IF(B43="","",SUMPRODUCT(($D$1:$AB$4=$BH$4)*$D43:$AB43))</f>
        <v/>
      </c>
      <c r="BI43" s="15" t="str">
        <f t="shared" si="24"/>
        <v/>
      </c>
      <c r="BJ43" s="2" t="str" cm="1">
        <f t="array" ref="BJ43">IF(B43="","",SUMPRODUCT(($D$1:$AB$4=$BJ$4)*$D43:$AB43))</f>
        <v/>
      </c>
      <c r="BK43" s="15" t="str">
        <f t="shared" si="25"/>
        <v/>
      </c>
      <c r="BL43" s="2" t="str" cm="1">
        <f t="array" ref="BL43">IF(B43="","",SUMPRODUCT(($D$1:$AB$4=$BL$4)*$D43:$AB43))</f>
        <v/>
      </c>
      <c r="BM43" s="15" t="str">
        <f t="shared" si="26"/>
        <v/>
      </c>
      <c r="BN43" s="2" t="str" cm="1">
        <f t="array" ref="BN43">IF(B43="","",SUMPRODUCT(($D$1:$AB$4=$BN$4)*$D43:$AB43))</f>
        <v/>
      </c>
      <c r="BO43" s="15" t="str">
        <f t="shared" si="27"/>
        <v/>
      </c>
      <c r="BP43" s="2" t="str" cm="1">
        <f t="array" ref="BP43">IF(B43="","",SUMPRODUCT(($D$1:$AB$4=$BP$4)*$D43:$AB43))</f>
        <v/>
      </c>
      <c r="BQ43" s="15" t="str">
        <f t="shared" si="28"/>
        <v/>
      </c>
      <c r="BR43" s="2" t="str" cm="1">
        <f t="array" ref="BR43">IF(B43="","",SUMPRODUCT(($D$1:$AB$4=$BR$4)*$D43:$AB43))</f>
        <v/>
      </c>
      <c r="BS43" s="15" t="str">
        <f t="shared" si="29"/>
        <v/>
      </c>
      <c r="BT43" s="2" t="str" cm="1">
        <f t="array" ref="BT43">IF(B43="","",SUMPRODUCT(($D$1:$AB$4=$BT$4)*$D43:$AB43))</f>
        <v/>
      </c>
      <c r="BU43" s="15" t="str">
        <f t="shared" si="30"/>
        <v/>
      </c>
      <c r="BV43" s="2" t="str" cm="1">
        <f t="array" ref="BV43">IF(B43="","",SUMPRODUCT(($D$1:$AB$4=$BV$4)*$D43:$AB43))</f>
        <v/>
      </c>
      <c r="BW43" s="15" t="str">
        <f t="shared" si="31"/>
        <v/>
      </c>
      <c r="BX43" s="2" t="str" cm="1">
        <f t="array" ref="BX43">IF(B43="","",SUMPRODUCT(($D$1:$AB$4=$BX$4)*$D43:$AB43))</f>
        <v/>
      </c>
      <c r="BY43" s="15" t="str">
        <f t="shared" si="32"/>
        <v/>
      </c>
      <c r="BZ43" s="2" t="str" cm="1">
        <f t="array" ref="BZ43">IF(B43="","",SUMPRODUCT(($D$1:$AB$4=$BZ$4)*$D43:$AB43))</f>
        <v/>
      </c>
      <c r="CA43" s="15" t="str">
        <f t="shared" si="33"/>
        <v/>
      </c>
      <c r="CB43" s="2" t="str" cm="1">
        <f t="array" ref="CB43">IF(B43="","",SUMPRODUCT(($D$1:$AB$4=$CB$4)*$D43:$AB43))</f>
        <v/>
      </c>
      <c r="CC43" s="15" t="str">
        <f t="shared" si="34"/>
        <v/>
      </c>
      <c r="CD43" s="2" t="str" cm="1">
        <f t="array" ref="CD43">IF(B43="","",SUMPRODUCT(($D$1:$AB$4=$CD$4)*$D43:$AB43))</f>
        <v/>
      </c>
      <c r="CE43" s="15" t="str">
        <f t="shared" si="35"/>
        <v/>
      </c>
      <c r="CF43" s="2" t="str" cm="1">
        <f t="array" ref="CF43">IF(B43="","",SUMPRODUCT(($D$1:$AB$4=$CF$4)*$D43:$AB43))</f>
        <v/>
      </c>
      <c r="CG43" s="15" t="str">
        <f t="shared" si="36"/>
        <v/>
      </c>
      <c r="CH43" s="2" t="str" cm="1">
        <f t="array" ref="CH43">IF(B43="","",SUMPRODUCT(($D$1:$AB$4=$CH$4)*$D43:$AB43))</f>
        <v/>
      </c>
      <c r="CI43" s="15" t="str">
        <f t="shared" si="37"/>
        <v/>
      </c>
    </row>
    <row r="44" spans="1:180">
      <c r="A44" s="6">
        <v>39</v>
      </c>
      <c r="D44" s="97"/>
      <c r="E44" s="86"/>
      <c r="F44" s="86"/>
      <c r="G44" s="86"/>
      <c r="H44" s="86"/>
      <c r="I44" s="98"/>
      <c r="J44" s="102"/>
      <c r="K44" s="87"/>
      <c r="L44" s="87"/>
      <c r="M44" s="87"/>
      <c r="N44" s="87"/>
      <c r="O44" s="103"/>
      <c r="P44" s="107"/>
      <c r="Q44" s="88"/>
      <c r="R44" s="88"/>
      <c r="S44" s="88"/>
      <c r="T44" s="88"/>
      <c r="U44" s="108"/>
      <c r="V44" s="113"/>
      <c r="W44" s="89"/>
      <c r="X44" s="89"/>
      <c r="Y44" s="89"/>
      <c r="Z44" s="89"/>
      <c r="AA44" s="89"/>
      <c r="AB44" s="169"/>
      <c r="AC44" s="171" t="str">
        <f t="shared" si="38"/>
        <v/>
      </c>
      <c r="AD44" s="172" t="str">
        <f t="shared" si="12"/>
        <v/>
      </c>
      <c r="AL44" s="2" t="str" cm="1">
        <f t="array" ref="AL44">IF(B44="","",SUMPRODUCT(($D$1:$AB$4=$AL$4)*D44:AB44))</f>
        <v/>
      </c>
      <c r="AM44" s="15" t="str">
        <f t="shared" si="13"/>
        <v/>
      </c>
      <c r="AN44" s="2" t="str" cm="1">
        <f t="array" ref="AN44">IF(B44="","",SUMPRODUCT(($D$1:$AB$4=$AN$4)*D44:AB44))</f>
        <v/>
      </c>
      <c r="AO44" s="15" t="str">
        <f t="shared" si="14"/>
        <v/>
      </c>
      <c r="AP44" s="2" t="str" cm="1">
        <f t="array" ref="AP44">IF(B44="","",SUMPRODUCT(($D$1:$AB$4=$AP$4)*D44:AB44))</f>
        <v/>
      </c>
      <c r="AQ44" s="15" t="str">
        <f t="shared" si="15"/>
        <v/>
      </c>
      <c r="AR44" s="2" t="str" cm="1">
        <f t="array" ref="AR44">IF(B44="","",SUMPRODUCT(($D$1:$AB$4=$AR$4)*D44:AB44))</f>
        <v/>
      </c>
      <c r="AS44" s="15" t="str">
        <f t="shared" si="16"/>
        <v/>
      </c>
      <c r="AT44" s="2" t="str" cm="1">
        <f t="array" ref="AT44">IF(B44="","",SUMPRODUCT(($D$1:$AB$4=$AT$4)*$D44:$AB44))</f>
        <v/>
      </c>
      <c r="AU44" s="15" t="str">
        <f t="shared" si="17"/>
        <v/>
      </c>
      <c r="AV44" s="2" t="str" cm="1">
        <f t="array" ref="AV44">IF(B44="","",SUMPRODUCT(($D$1:$AB$4=$AV$4)*$D44:$AB44))</f>
        <v/>
      </c>
      <c r="AW44" s="15" t="str">
        <f t="shared" si="18"/>
        <v/>
      </c>
      <c r="AX44" s="2" t="str" cm="1">
        <f t="array" ref="AX44">IF(B44="","",SUMPRODUCT(($D$1:$AB$4=$AX$4)*$D44:$AB44))</f>
        <v/>
      </c>
      <c r="AY44" s="15" t="str">
        <f t="shared" si="19"/>
        <v/>
      </c>
      <c r="AZ44" s="2" t="str" cm="1">
        <f t="array" ref="AZ44">IF(B44="","",SUMPRODUCT(($D$1:$AB$4=$AZ$4)*$D44:$AB44))</f>
        <v/>
      </c>
      <c r="BA44" s="15" t="str">
        <f t="shared" si="20"/>
        <v/>
      </c>
      <c r="BB44" s="2" t="str" cm="1">
        <f t="array" ref="BB44">IF(B44="","",SUMPRODUCT(($D$1:$AB$4=$BB$4)*$D44:$AB44))</f>
        <v/>
      </c>
      <c r="BC44" s="15" t="str">
        <f t="shared" si="21"/>
        <v/>
      </c>
      <c r="BD44" s="2" t="str" cm="1">
        <f t="array" ref="BD44">IF(B44="","",SUMPRODUCT(($D$1:$AB$4=$BD$4)*$D44:$AB44))</f>
        <v/>
      </c>
      <c r="BE44" s="15" t="str">
        <f t="shared" si="22"/>
        <v/>
      </c>
      <c r="BF44" s="2" t="str" cm="1">
        <f t="array" ref="BF44">IF(B44="","",SUMPRODUCT(($D$1:$AB$4=$BF$4)*$D44:$AB44))</f>
        <v/>
      </c>
      <c r="BG44" s="15" t="str">
        <f t="shared" si="23"/>
        <v/>
      </c>
      <c r="BH44" s="2" t="str" cm="1">
        <f t="array" ref="BH44">IF(B44="","",SUMPRODUCT(($D$1:$AB$4=$BH$4)*$D44:$AB44))</f>
        <v/>
      </c>
      <c r="BI44" s="15" t="str">
        <f t="shared" si="24"/>
        <v/>
      </c>
      <c r="BJ44" s="2" t="str" cm="1">
        <f t="array" ref="BJ44">IF(B44="","",SUMPRODUCT(($D$1:$AB$4=$BJ$4)*$D44:$AB44))</f>
        <v/>
      </c>
      <c r="BK44" s="15" t="str">
        <f t="shared" si="25"/>
        <v/>
      </c>
      <c r="BL44" s="2" t="str" cm="1">
        <f t="array" ref="BL44">IF(B44="","",SUMPRODUCT(($D$1:$AB$4=$BL$4)*$D44:$AB44))</f>
        <v/>
      </c>
      <c r="BM44" s="15" t="str">
        <f t="shared" si="26"/>
        <v/>
      </c>
      <c r="BN44" s="2" t="str" cm="1">
        <f t="array" ref="BN44">IF(B44="","",SUMPRODUCT(($D$1:$AB$4=$BN$4)*$D44:$AB44))</f>
        <v/>
      </c>
      <c r="BO44" s="15" t="str">
        <f t="shared" si="27"/>
        <v/>
      </c>
      <c r="BP44" s="2" t="str" cm="1">
        <f t="array" ref="BP44">IF(B44="","",SUMPRODUCT(($D$1:$AB$4=$BP$4)*$D44:$AB44))</f>
        <v/>
      </c>
      <c r="BQ44" s="15" t="str">
        <f t="shared" si="28"/>
        <v/>
      </c>
      <c r="BR44" s="2" t="str" cm="1">
        <f t="array" ref="BR44">IF(B44="","",SUMPRODUCT(($D$1:$AB$4=$BR$4)*$D44:$AB44))</f>
        <v/>
      </c>
      <c r="BS44" s="15" t="str">
        <f t="shared" si="29"/>
        <v/>
      </c>
      <c r="BT44" s="2" t="str" cm="1">
        <f t="array" ref="BT44">IF(B44="","",SUMPRODUCT(($D$1:$AB$4=$BT$4)*$D44:$AB44))</f>
        <v/>
      </c>
      <c r="BU44" s="15" t="str">
        <f t="shared" si="30"/>
        <v/>
      </c>
      <c r="BV44" s="2" t="str" cm="1">
        <f t="array" ref="BV44">IF(B44="","",SUMPRODUCT(($D$1:$AB$4=$BV$4)*$D44:$AB44))</f>
        <v/>
      </c>
      <c r="BW44" s="15" t="str">
        <f t="shared" si="31"/>
        <v/>
      </c>
      <c r="BX44" s="2" t="str" cm="1">
        <f t="array" ref="BX44">IF(B44="","",SUMPRODUCT(($D$1:$AB$4=$BX$4)*$D44:$AB44))</f>
        <v/>
      </c>
      <c r="BY44" s="15" t="str">
        <f t="shared" si="32"/>
        <v/>
      </c>
      <c r="BZ44" s="2" t="str" cm="1">
        <f t="array" ref="BZ44">IF(B44="","",SUMPRODUCT(($D$1:$AB$4=$BZ$4)*$D44:$AB44))</f>
        <v/>
      </c>
      <c r="CA44" s="15" t="str">
        <f t="shared" si="33"/>
        <v/>
      </c>
      <c r="CB44" s="2" t="str" cm="1">
        <f t="array" ref="CB44">IF(B44="","",SUMPRODUCT(($D$1:$AB$4=$CB$4)*$D44:$AB44))</f>
        <v/>
      </c>
      <c r="CC44" s="15" t="str">
        <f t="shared" si="34"/>
        <v/>
      </c>
      <c r="CD44" s="2" t="str" cm="1">
        <f t="array" ref="CD44">IF(B44="","",SUMPRODUCT(($D$1:$AB$4=$CD$4)*$D44:$AB44))</f>
        <v/>
      </c>
      <c r="CE44" s="15" t="str">
        <f t="shared" si="35"/>
        <v/>
      </c>
      <c r="CF44" s="2" t="str" cm="1">
        <f t="array" ref="CF44">IF(B44="","",SUMPRODUCT(($D$1:$AB$4=$CF$4)*$D44:$AB44))</f>
        <v/>
      </c>
      <c r="CG44" s="15" t="str">
        <f t="shared" si="36"/>
        <v/>
      </c>
      <c r="CH44" s="2" t="str" cm="1">
        <f t="array" ref="CH44">IF(B44="","",SUMPRODUCT(($D$1:$AB$4=$CH$4)*$D44:$AB44))</f>
        <v/>
      </c>
      <c r="CI44" s="15" t="str">
        <f t="shared" si="37"/>
        <v/>
      </c>
    </row>
    <row r="45" spans="1:180">
      <c r="A45" s="7">
        <v>40</v>
      </c>
      <c r="D45" s="97"/>
      <c r="E45" s="86"/>
      <c r="F45" s="86"/>
      <c r="G45" s="86"/>
      <c r="H45" s="86"/>
      <c r="I45" s="98"/>
      <c r="J45" s="102"/>
      <c r="K45" s="87"/>
      <c r="L45" s="87"/>
      <c r="M45" s="87"/>
      <c r="N45" s="87"/>
      <c r="O45" s="103"/>
      <c r="P45" s="107"/>
      <c r="Q45" s="88"/>
      <c r="R45" s="88"/>
      <c r="S45" s="88"/>
      <c r="T45" s="88"/>
      <c r="U45" s="108"/>
      <c r="V45" s="113"/>
      <c r="W45" s="89"/>
      <c r="X45" s="89"/>
      <c r="Y45" s="89"/>
      <c r="Z45" s="89"/>
      <c r="AA45" s="89"/>
      <c r="AB45" s="169"/>
      <c r="AC45" s="171" t="str">
        <f t="shared" si="38"/>
        <v/>
      </c>
      <c r="AD45" s="172" t="str">
        <f t="shared" si="12"/>
        <v/>
      </c>
      <c r="AL45" s="2" t="str" cm="1">
        <f t="array" ref="AL45">IF(B45="","",SUMPRODUCT(($D$1:$AB$4=$AL$4)*D45:AB45))</f>
        <v/>
      </c>
      <c r="AM45" s="15" t="str">
        <f t="shared" si="13"/>
        <v/>
      </c>
      <c r="AN45" s="2" t="str" cm="1">
        <f t="array" ref="AN45">IF(B45="","",SUMPRODUCT(($D$1:$AB$4=$AN$4)*D45:AB45))</f>
        <v/>
      </c>
      <c r="AO45" s="15" t="str">
        <f t="shared" si="14"/>
        <v/>
      </c>
      <c r="AP45" s="2" t="str" cm="1">
        <f t="array" ref="AP45">IF(B45="","",SUMPRODUCT(($D$1:$AB$4=$AP$4)*D45:AB45))</f>
        <v/>
      </c>
      <c r="AQ45" s="15" t="str">
        <f t="shared" si="15"/>
        <v/>
      </c>
      <c r="AR45" s="2" t="str" cm="1">
        <f t="array" ref="AR45">IF(B45="","",SUMPRODUCT(($D$1:$AB$4=$AR$4)*D45:AB45))</f>
        <v/>
      </c>
      <c r="AS45" s="15" t="str">
        <f t="shared" si="16"/>
        <v/>
      </c>
      <c r="AT45" s="2" t="str" cm="1">
        <f t="array" ref="AT45">IF(B45="","",SUMPRODUCT(($D$1:$AB$4=$AT$4)*$D45:$AB45))</f>
        <v/>
      </c>
      <c r="AU45" s="15" t="str">
        <f t="shared" si="17"/>
        <v/>
      </c>
      <c r="AV45" s="2" t="str" cm="1">
        <f t="array" ref="AV45">IF(B45="","",SUMPRODUCT(($D$1:$AB$4=$AV$4)*$D45:$AB45))</f>
        <v/>
      </c>
      <c r="AW45" s="15" t="str">
        <f t="shared" si="18"/>
        <v/>
      </c>
      <c r="AX45" s="2" t="str" cm="1">
        <f t="array" ref="AX45">IF(B45="","",SUMPRODUCT(($D$1:$AB$4=$AX$4)*$D45:$AB45))</f>
        <v/>
      </c>
      <c r="AY45" s="15" t="str">
        <f t="shared" si="19"/>
        <v/>
      </c>
      <c r="AZ45" s="2" t="str" cm="1">
        <f t="array" ref="AZ45">IF(B45="","",SUMPRODUCT(($D$1:$AB$4=$AZ$4)*$D45:$AB45))</f>
        <v/>
      </c>
      <c r="BA45" s="15" t="str">
        <f t="shared" si="20"/>
        <v/>
      </c>
      <c r="BB45" s="2" t="str" cm="1">
        <f t="array" ref="BB45">IF(B45="","",SUMPRODUCT(($D$1:$AB$4=$BB$4)*$D45:$AB45))</f>
        <v/>
      </c>
      <c r="BC45" s="15" t="str">
        <f t="shared" si="21"/>
        <v/>
      </c>
      <c r="BD45" s="2" t="str" cm="1">
        <f t="array" ref="BD45">IF(B45="","",SUMPRODUCT(($D$1:$AB$4=$BD$4)*$D45:$AB45))</f>
        <v/>
      </c>
      <c r="BE45" s="15" t="str">
        <f t="shared" si="22"/>
        <v/>
      </c>
      <c r="BF45" s="2" t="str" cm="1">
        <f t="array" ref="BF45">IF(B45="","",SUMPRODUCT(($D$1:$AB$4=$BF$4)*$D45:$AB45))</f>
        <v/>
      </c>
      <c r="BG45" s="15" t="str">
        <f t="shared" si="23"/>
        <v/>
      </c>
      <c r="BH45" s="2" t="str" cm="1">
        <f t="array" ref="BH45">IF(B45="","",SUMPRODUCT(($D$1:$AB$4=$BH$4)*$D45:$AB45))</f>
        <v/>
      </c>
      <c r="BI45" s="15" t="str">
        <f t="shared" si="24"/>
        <v/>
      </c>
      <c r="BJ45" s="2" t="str" cm="1">
        <f t="array" ref="BJ45">IF(B45="","",SUMPRODUCT(($D$1:$AB$4=$BJ$4)*$D45:$AB45))</f>
        <v/>
      </c>
      <c r="BK45" s="15" t="str">
        <f t="shared" si="25"/>
        <v/>
      </c>
      <c r="BL45" s="2" t="str" cm="1">
        <f t="array" ref="BL45">IF(B45="","",SUMPRODUCT(($D$1:$AB$4=$BL$4)*$D45:$AB45))</f>
        <v/>
      </c>
      <c r="BM45" s="15" t="str">
        <f t="shared" si="26"/>
        <v/>
      </c>
      <c r="BN45" s="2" t="str" cm="1">
        <f t="array" ref="BN45">IF(B45="","",SUMPRODUCT(($D$1:$AB$4=$BN$4)*$D45:$AB45))</f>
        <v/>
      </c>
      <c r="BO45" s="15" t="str">
        <f t="shared" si="27"/>
        <v/>
      </c>
      <c r="BP45" s="2" t="str" cm="1">
        <f t="array" ref="BP45">IF(B45="","",SUMPRODUCT(($D$1:$AB$4=$BP$4)*$D45:$AB45))</f>
        <v/>
      </c>
      <c r="BQ45" s="15" t="str">
        <f t="shared" si="28"/>
        <v/>
      </c>
      <c r="BR45" s="2" t="str" cm="1">
        <f t="array" ref="BR45">IF(B45="","",SUMPRODUCT(($D$1:$AB$4=$BR$4)*$D45:$AB45))</f>
        <v/>
      </c>
      <c r="BS45" s="15" t="str">
        <f t="shared" si="29"/>
        <v/>
      </c>
      <c r="BT45" s="2" t="str" cm="1">
        <f t="array" ref="BT45">IF(B45="","",SUMPRODUCT(($D$1:$AB$4=$BT$4)*$D45:$AB45))</f>
        <v/>
      </c>
      <c r="BU45" s="15" t="str">
        <f t="shared" si="30"/>
        <v/>
      </c>
      <c r="BV45" s="2" t="str" cm="1">
        <f t="array" ref="BV45">IF(B45="","",SUMPRODUCT(($D$1:$AB$4=$BV$4)*$D45:$AB45))</f>
        <v/>
      </c>
      <c r="BW45" s="15" t="str">
        <f t="shared" si="31"/>
        <v/>
      </c>
      <c r="BX45" s="2" t="str" cm="1">
        <f t="array" ref="BX45">IF(B45="","",SUMPRODUCT(($D$1:$AB$4=$BX$4)*$D45:$AB45))</f>
        <v/>
      </c>
      <c r="BY45" s="15" t="str">
        <f t="shared" si="32"/>
        <v/>
      </c>
      <c r="BZ45" s="2" t="str" cm="1">
        <f t="array" ref="BZ45">IF(B45="","",SUMPRODUCT(($D$1:$AB$4=$BZ$4)*$D45:$AB45))</f>
        <v/>
      </c>
      <c r="CA45" s="15" t="str">
        <f t="shared" si="33"/>
        <v/>
      </c>
      <c r="CB45" s="2" t="str" cm="1">
        <f t="array" ref="CB45">IF(B45="","",SUMPRODUCT(($D$1:$AB$4=$CB$4)*$D45:$AB45))</f>
        <v/>
      </c>
      <c r="CC45" s="15" t="str">
        <f t="shared" si="34"/>
        <v/>
      </c>
      <c r="CD45" s="2" t="str" cm="1">
        <f t="array" ref="CD45">IF(B45="","",SUMPRODUCT(($D$1:$AB$4=$CD$4)*$D45:$AB45))</f>
        <v/>
      </c>
      <c r="CE45" s="15" t="str">
        <f t="shared" si="35"/>
        <v/>
      </c>
      <c r="CF45" s="2" t="str" cm="1">
        <f t="array" ref="CF45">IF(B45="","",SUMPRODUCT(($D$1:$AB$4=$CF$4)*$D45:$AB45))</f>
        <v/>
      </c>
      <c r="CG45" s="15" t="str">
        <f t="shared" si="36"/>
        <v/>
      </c>
      <c r="CH45" s="2" t="str" cm="1">
        <f t="array" ref="CH45">IF(B45="","",SUMPRODUCT(($D$1:$AB$4=$CH$4)*$D45:$AB45))</f>
        <v/>
      </c>
      <c r="CI45" s="15" t="str">
        <f t="shared" si="37"/>
        <v/>
      </c>
    </row>
    <row r="46" spans="1:180">
      <c r="A46" s="6">
        <v>41</v>
      </c>
      <c r="D46" s="97"/>
      <c r="E46" s="86"/>
      <c r="F46" s="86"/>
      <c r="G46" s="86"/>
      <c r="H46" s="86"/>
      <c r="I46" s="98"/>
      <c r="J46" s="102"/>
      <c r="K46" s="87"/>
      <c r="L46" s="87"/>
      <c r="M46" s="87"/>
      <c r="N46" s="87"/>
      <c r="O46" s="103"/>
      <c r="P46" s="107"/>
      <c r="Q46" s="88"/>
      <c r="R46" s="88"/>
      <c r="S46" s="88"/>
      <c r="T46" s="88"/>
      <c r="U46" s="108"/>
      <c r="V46" s="113"/>
      <c r="W46" s="89"/>
      <c r="X46" s="89"/>
      <c r="Y46" s="89"/>
      <c r="Z46" s="89"/>
      <c r="AA46" s="89"/>
      <c r="AB46" s="169"/>
      <c r="AC46" s="171" t="str">
        <f t="shared" si="38"/>
        <v/>
      </c>
      <c r="AD46" s="172" t="str">
        <f t="shared" si="12"/>
        <v/>
      </c>
      <c r="AL46" s="2" t="str" cm="1">
        <f t="array" ref="AL46">IF(B46="","",SUMPRODUCT(($D$1:$AB$4=$AL$4)*D46:AB46))</f>
        <v/>
      </c>
      <c r="AM46" s="15" t="str">
        <f t="shared" si="13"/>
        <v/>
      </c>
      <c r="AN46" s="2" t="str" cm="1">
        <f t="array" ref="AN46">IF(B46="","",SUMPRODUCT(($D$1:$AB$4=$AN$4)*D46:AB46))</f>
        <v/>
      </c>
      <c r="AO46" s="15" t="str">
        <f t="shared" si="14"/>
        <v/>
      </c>
      <c r="AP46" s="2" t="str" cm="1">
        <f t="array" ref="AP46">IF(B46="","",SUMPRODUCT(($D$1:$AB$4=$AP$4)*D46:AB46))</f>
        <v/>
      </c>
      <c r="AQ46" s="15" t="str">
        <f t="shared" si="15"/>
        <v/>
      </c>
      <c r="AR46" s="2" t="str" cm="1">
        <f t="array" ref="AR46">IF(B46="","",SUMPRODUCT(($D$1:$AB$4=$AR$4)*D46:AB46))</f>
        <v/>
      </c>
      <c r="AS46" s="15" t="str">
        <f t="shared" si="16"/>
        <v/>
      </c>
      <c r="AT46" s="2" t="str" cm="1">
        <f t="array" ref="AT46">IF(B46="","",SUMPRODUCT(($D$1:$AB$4=$AT$4)*$D46:$AB46))</f>
        <v/>
      </c>
      <c r="AU46" s="15" t="str">
        <f t="shared" si="17"/>
        <v/>
      </c>
      <c r="AV46" s="2" t="str" cm="1">
        <f t="array" ref="AV46">IF(B46="","",SUMPRODUCT(($D$1:$AB$4=$AV$4)*$D46:$AB46))</f>
        <v/>
      </c>
      <c r="AW46" s="15" t="str">
        <f t="shared" si="18"/>
        <v/>
      </c>
      <c r="AX46" s="2" t="str" cm="1">
        <f t="array" ref="AX46">IF(B46="","",SUMPRODUCT(($D$1:$AB$4=$AX$4)*$D46:$AB46))</f>
        <v/>
      </c>
      <c r="AY46" s="15" t="str">
        <f t="shared" si="19"/>
        <v/>
      </c>
      <c r="AZ46" s="2" t="str" cm="1">
        <f t="array" ref="AZ46">IF(B46="","",SUMPRODUCT(($D$1:$AB$4=$AZ$4)*$D46:$AB46))</f>
        <v/>
      </c>
      <c r="BA46" s="15" t="str">
        <f t="shared" si="20"/>
        <v/>
      </c>
      <c r="BB46" s="2" t="str" cm="1">
        <f t="array" ref="BB46">IF(B46="","",SUMPRODUCT(($D$1:$AB$4=$BB$4)*$D46:$AB46))</f>
        <v/>
      </c>
      <c r="BC46" s="15" t="str">
        <f t="shared" si="21"/>
        <v/>
      </c>
      <c r="BD46" s="2" t="str" cm="1">
        <f t="array" ref="BD46">IF(B46="","",SUMPRODUCT(($D$1:$AB$4=$BD$4)*$D46:$AB46))</f>
        <v/>
      </c>
      <c r="BE46" s="15" t="str">
        <f t="shared" si="22"/>
        <v/>
      </c>
      <c r="BF46" s="2" t="str" cm="1">
        <f t="array" ref="BF46">IF(B46="","",SUMPRODUCT(($D$1:$AB$4=$BF$4)*$D46:$AB46))</f>
        <v/>
      </c>
      <c r="BG46" s="15" t="str">
        <f t="shared" si="23"/>
        <v/>
      </c>
      <c r="BH46" s="2" t="str" cm="1">
        <f t="array" ref="BH46">IF(B46="","",SUMPRODUCT(($D$1:$AB$4=$BH$4)*$D46:$AB46))</f>
        <v/>
      </c>
      <c r="BI46" s="15" t="str">
        <f t="shared" si="24"/>
        <v/>
      </c>
      <c r="BJ46" s="2" t="str" cm="1">
        <f t="array" ref="BJ46">IF(B46="","",SUMPRODUCT(($D$1:$AB$4=$BJ$4)*$D46:$AB46))</f>
        <v/>
      </c>
      <c r="BK46" s="15" t="str">
        <f t="shared" si="25"/>
        <v/>
      </c>
      <c r="BL46" s="2" t="str" cm="1">
        <f t="array" ref="BL46">IF(B46="","",SUMPRODUCT(($D$1:$AB$4=$BL$4)*$D46:$AB46))</f>
        <v/>
      </c>
      <c r="BM46" s="15" t="str">
        <f t="shared" si="26"/>
        <v/>
      </c>
      <c r="BN46" s="2" t="str" cm="1">
        <f t="array" ref="BN46">IF(B46="","",SUMPRODUCT(($D$1:$AB$4=$BN$4)*$D46:$AB46))</f>
        <v/>
      </c>
      <c r="BO46" s="15" t="str">
        <f t="shared" si="27"/>
        <v/>
      </c>
      <c r="BP46" s="2" t="str" cm="1">
        <f t="array" ref="BP46">IF(B46="","",SUMPRODUCT(($D$1:$AB$4=$BP$4)*$D46:$AB46))</f>
        <v/>
      </c>
      <c r="BQ46" s="15" t="str">
        <f t="shared" si="28"/>
        <v/>
      </c>
      <c r="BR46" s="2" t="str" cm="1">
        <f t="array" ref="BR46">IF(B46="","",SUMPRODUCT(($D$1:$AB$4=$BR$4)*$D46:$AB46))</f>
        <v/>
      </c>
      <c r="BS46" s="15" t="str">
        <f t="shared" si="29"/>
        <v/>
      </c>
      <c r="BT46" s="2" t="str" cm="1">
        <f t="array" ref="BT46">IF(B46="","",SUMPRODUCT(($D$1:$AB$4=$BT$4)*$D46:$AB46))</f>
        <v/>
      </c>
      <c r="BU46" s="15" t="str">
        <f t="shared" si="30"/>
        <v/>
      </c>
      <c r="BV46" s="2" t="str" cm="1">
        <f t="array" ref="BV46">IF(B46="","",SUMPRODUCT(($D$1:$AB$4=$BV$4)*$D46:$AB46))</f>
        <v/>
      </c>
      <c r="BW46" s="15" t="str">
        <f t="shared" si="31"/>
        <v/>
      </c>
      <c r="BX46" s="2" t="str" cm="1">
        <f t="array" ref="BX46">IF(B46="","",SUMPRODUCT(($D$1:$AB$4=$BX$4)*$D46:$AB46))</f>
        <v/>
      </c>
      <c r="BY46" s="15" t="str">
        <f t="shared" si="32"/>
        <v/>
      </c>
      <c r="BZ46" s="2" t="str" cm="1">
        <f t="array" ref="BZ46">IF(B46="","",SUMPRODUCT(($D$1:$AB$4=$BZ$4)*$D46:$AB46))</f>
        <v/>
      </c>
      <c r="CA46" s="15" t="str">
        <f t="shared" si="33"/>
        <v/>
      </c>
      <c r="CB46" s="2" t="str" cm="1">
        <f t="array" ref="CB46">IF(B46="","",SUMPRODUCT(($D$1:$AB$4=$CB$4)*$D46:$AB46))</f>
        <v/>
      </c>
      <c r="CC46" s="15" t="str">
        <f t="shared" si="34"/>
        <v/>
      </c>
      <c r="CD46" s="2" t="str" cm="1">
        <f t="array" ref="CD46">IF(B46="","",SUMPRODUCT(($D$1:$AB$4=$CD$4)*$D46:$AB46))</f>
        <v/>
      </c>
      <c r="CE46" s="15" t="str">
        <f t="shared" si="35"/>
        <v/>
      </c>
      <c r="CF46" s="2" t="str" cm="1">
        <f t="array" ref="CF46">IF(B46="","",SUMPRODUCT(($D$1:$AB$4=$CF$4)*$D46:$AB46))</f>
        <v/>
      </c>
      <c r="CG46" s="15" t="str">
        <f t="shared" si="36"/>
        <v/>
      </c>
      <c r="CH46" s="2" t="str" cm="1">
        <f t="array" ref="CH46">IF(B46="","",SUMPRODUCT(($D$1:$AB$4=$CH$4)*$D46:$AB46))</f>
        <v/>
      </c>
      <c r="CI46" s="15" t="str">
        <f t="shared" si="37"/>
        <v/>
      </c>
    </row>
    <row r="47" spans="1:180">
      <c r="A47" s="7">
        <v>42</v>
      </c>
      <c r="D47" s="97"/>
      <c r="E47" s="86"/>
      <c r="F47" s="86"/>
      <c r="G47" s="86"/>
      <c r="H47" s="86"/>
      <c r="I47" s="98"/>
      <c r="J47" s="102"/>
      <c r="K47" s="87"/>
      <c r="L47" s="87"/>
      <c r="M47" s="87"/>
      <c r="N47" s="87"/>
      <c r="O47" s="103"/>
      <c r="P47" s="107"/>
      <c r="Q47" s="88"/>
      <c r="R47" s="88"/>
      <c r="S47" s="88"/>
      <c r="T47" s="88"/>
      <c r="U47" s="108"/>
      <c r="V47" s="113"/>
      <c r="W47" s="89"/>
      <c r="X47" s="89"/>
      <c r="Y47" s="89"/>
      <c r="Z47" s="89"/>
      <c r="AA47" s="89"/>
      <c r="AB47" s="169"/>
      <c r="AC47" s="171" t="str">
        <f t="shared" si="38"/>
        <v/>
      </c>
      <c r="AD47" s="172" t="str">
        <f t="shared" si="12"/>
        <v/>
      </c>
      <c r="AL47" s="2" t="str" cm="1">
        <f t="array" ref="AL47">IF(B47="","",SUMPRODUCT(($D$1:$AB$4=$AL$4)*D47:AB47))</f>
        <v/>
      </c>
      <c r="AM47" s="15" t="str">
        <f t="shared" si="13"/>
        <v/>
      </c>
      <c r="AN47" s="2" t="str" cm="1">
        <f t="array" ref="AN47">IF(B47="","",SUMPRODUCT(($D$1:$AB$4=$AN$4)*D47:AB47))</f>
        <v/>
      </c>
      <c r="AO47" s="15" t="str">
        <f t="shared" si="14"/>
        <v/>
      </c>
      <c r="AP47" s="2" t="str" cm="1">
        <f t="array" ref="AP47">IF(B47="","",SUMPRODUCT(($D$1:$AB$4=$AP$4)*D47:AB47))</f>
        <v/>
      </c>
      <c r="AQ47" s="15" t="str">
        <f t="shared" si="15"/>
        <v/>
      </c>
      <c r="AR47" s="2" t="str" cm="1">
        <f t="array" ref="AR47">IF(B47="","",SUMPRODUCT(($D$1:$AB$4=$AR$4)*D47:AB47))</f>
        <v/>
      </c>
      <c r="AS47" s="15" t="str">
        <f t="shared" si="16"/>
        <v/>
      </c>
      <c r="AT47" s="2" t="str" cm="1">
        <f t="array" ref="AT47">IF(B47="","",SUMPRODUCT(($D$1:$AB$4=$AT$4)*$D47:$AB47))</f>
        <v/>
      </c>
      <c r="AU47" s="15" t="str">
        <f t="shared" si="17"/>
        <v/>
      </c>
      <c r="AV47" s="2" t="str" cm="1">
        <f t="array" ref="AV47">IF(B47="","",SUMPRODUCT(($D$1:$AB$4=$AV$4)*$D47:$AB47))</f>
        <v/>
      </c>
      <c r="AW47" s="15" t="str">
        <f t="shared" si="18"/>
        <v/>
      </c>
      <c r="AX47" s="2" t="str" cm="1">
        <f t="array" ref="AX47">IF(B47="","",SUMPRODUCT(($D$1:$AB$4=$AX$4)*$D47:$AB47))</f>
        <v/>
      </c>
      <c r="AY47" s="15" t="str">
        <f t="shared" si="19"/>
        <v/>
      </c>
      <c r="AZ47" s="2" t="str" cm="1">
        <f t="array" ref="AZ47">IF(B47="","",SUMPRODUCT(($D$1:$AB$4=$AZ$4)*$D47:$AB47))</f>
        <v/>
      </c>
      <c r="BA47" s="15" t="str">
        <f t="shared" si="20"/>
        <v/>
      </c>
      <c r="BB47" s="2" t="str" cm="1">
        <f t="array" ref="BB47">IF(B47="","",SUMPRODUCT(($D$1:$AB$4=$BB$4)*$D47:$AB47))</f>
        <v/>
      </c>
      <c r="BC47" s="15" t="str">
        <f t="shared" si="21"/>
        <v/>
      </c>
      <c r="BD47" s="2" t="str" cm="1">
        <f t="array" ref="BD47">IF(B47="","",SUMPRODUCT(($D$1:$AB$4=$BD$4)*$D47:$AB47))</f>
        <v/>
      </c>
      <c r="BE47" s="15" t="str">
        <f t="shared" si="22"/>
        <v/>
      </c>
      <c r="BF47" s="2" t="str" cm="1">
        <f t="array" ref="BF47">IF(B47="","",SUMPRODUCT(($D$1:$AB$4=$BF$4)*$D47:$AB47))</f>
        <v/>
      </c>
      <c r="BG47" s="15" t="str">
        <f t="shared" si="23"/>
        <v/>
      </c>
      <c r="BH47" s="2" t="str" cm="1">
        <f t="array" ref="BH47">IF(B47="","",SUMPRODUCT(($D$1:$AB$4=$BH$4)*$D47:$AB47))</f>
        <v/>
      </c>
      <c r="BI47" s="15" t="str">
        <f t="shared" si="24"/>
        <v/>
      </c>
      <c r="BJ47" s="2" t="str" cm="1">
        <f t="array" ref="BJ47">IF(B47="","",SUMPRODUCT(($D$1:$AB$4=$BJ$4)*$D47:$AB47))</f>
        <v/>
      </c>
      <c r="BK47" s="15" t="str">
        <f t="shared" si="25"/>
        <v/>
      </c>
      <c r="BL47" s="2" t="str" cm="1">
        <f t="array" ref="BL47">IF(B47="","",SUMPRODUCT(($D$1:$AB$4=$BL$4)*$D47:$AB47))</f>
        <v/>
      </c>
      <c r="BM47" s="15" t="str">
        <f t="shared" si="26"/>
        <v/>
      </c>
      <c r="BN47" s="2" t="str" cm="1">
        <f t="array" ref="BN47">IF(B47="","",SUMPRODUCT(($D$1:$AB$4=$BN$4)*$D47:$AB47))</f>
        <v/>
      </c>
      <c r="BO47" s="15" t="str">
        <f t="shared" si="27"/>
        <v/>
      </c>
      <c r="BP47" s="2" t="str" cm="1">
        <f t="array" ref="BP47">IF(B47="","",SUMPRODUCT(($D$1:$AB$4=$BP$4)*$D47:$AB47))</f>
        <v/>
      </c>
      <c r="BQ47" s="15" t="str">
        <f t="shared" si="28"/>
        <v/>
      </c>
      <c r="BR47" s="2" t="str" cm="1">
        <f t="array" ref="BR47">IF(B47="","",SUMPRODUCT(($D$1:$AB$4=$BR$4)*$D47:$AB47))</f>
        <v/>
      </c>
      <c r="BS47" s="15" t="str">
        <f t="shared" si="29"/>
        <v/>
      </c>
      <c r="BT47" s="2" t="str" cm="1">
        <f t="array" ref="BT47">IF(B47="","",SUMPRODUCT(($D$1:$AB$4=$BT$4)*$D47:$AB47))</f>
        <v/>
      </c>
      <c r="BU47" s="15" t="str">
        <f t="shared" si="30"/>
        <v/>
      </c>
      <c r="BV47" s="2" t="str" cm="1">
        <f t="array" ref="BV47">IF(B47="","",SUMPRODUCT(($D$1:$AB$4=$BV$4)*$D47:$AB47))</f>
        <v/>
      </c>
      <c r="BW47" s="15" t="str">
        <f t="shared" si="31"/>
        <v/>
      </c>
      <c r="BX47" s="2" t="str" cm="1">
        <f t="array" ref="BX47">IF(B47="","",SUMPRODUCT(($D$1:$AB$4=$BX$4)*$D47:$AB47))</f>
        <v/>
      </c>
      <c r="BY47" s="15" t="str">
        <f t="shared" si="32"/>
        <v/>
      </c>
      <c r="BZ47" s="2" t="str" cm="1">
        <f t="array" ref="BZ47">IF(B47="","",SUMPRODUCT(($D$1:$AB$4=$BZ$4)*$D47:$AB47))</f>
        <v/>
      </c>
      <c r="CA47" s="15" t="str">
        <f t="shared" si="33"/>
        <v/>
      </c>
      <c r="CB47" s="2" t="str" cm="1">
        <f t="array" ref="CB47">IF(B47="","",SUMPRODUCT(($D$1:$AB$4=$CB$4)*$D47:$AB47))</f>
        <v/>
      </c>
      <c r="CC47" s="15" t="str">
        <f t="shared" si="34"/>
        <v/>
      </c>
      <c r="CD47" s="2" t="str" cm="1">
        <f t="array" ref="CD47">IF(B47="","",SUMPRODUCT(($D$1:$AB$4=$CD$4)*$D47:$AB47))</f>
        <v/>
      </c>
      <c r="CE47" s="15" t="str">
        <f t="shared" si="35"/>
        <v/>
      </c>
      <c r="CF47" s="2" t="str" cm="1">
        <f t="array" ref="CF47">IF(B47="","",SUMPRODUCT(($D$1:$AB$4=$CF$4)*$D47:$AB47))</f>
        <v/>
      </c>
      <c r="CG47" s="15" t="str">
        <f t="shared" si="36"/>
        <v/>
      </c>
      <c r="CH47" s="2" t="str" cm="1">
        <f t="array" ref="CH47">IF(B47="","",SUMPRODUCT(($D$1:$AB$4=$CH$4)*$D47:$AB47))</f>
        <v/>
      </c>
      <c r="CI47" s="15" t="str">
        <f t="shared" si="37"/>
        <v/>
      </c>
    </row>
    <row r="48" spans="1:180">
      <c r="A48" s="6">
        <v>43</v>
      </c>
      <c r="D48" s="97"/>
      <c r="E48" s="86"/>
      <c r="F48" s="86"/>
      <c r="G48" s="86"/>
      <c r="H48" s="86"/>
      <c r="I48" s="98"/>
      <c r="J48" s="102"/>
      <c r="K48" s="87"/>
      <c r="L48" s="87"/>
      <c r="M48" s="87"/>
      <c r="N48" s="87"/>
      <c r="O48" s="103"/>
      <c r="P48" s="107"/>
      <c r="Q48" s="88"/>
      <c r="R48" s="88"/>
      <c r="S48" s="88"/>
      <c r="T48" s="88"/>
      <c r="U48" s="108"/>
      <c r="V48" s="113"/>
      <c r="W48" s="89"/>
      <c r="X48" s="89"/>
      <c r="Y48" s="89"/>
      <c r="Z48" s="89"/>
      <c r="AA48" s="89"/>
      <c r="AB48" s="169"/>
      <c r="AC48" s="171" t="str">
        <f t="shared" si="38"/>
        <v/>
      </c>
      <c r="AD48" s="172" t="str">
        <f t="shared" si="12"/>
        <v/>
      </c>
      <c r="AL48" s="2" t="str" cm="1">
        <f t="array" ref="AL48">IF(B48="","",SUMPRODUCT(($D$1:$AB$4=$AL$4)*D48:AB48))</f>
        <v/>
      </c>
      <c r="AM48" s="15" t="str">
        <f t="shared" si="13"/>
        <v/>
      </c>
      <c r="AN48" s="2" t="str" cm="1">
        <f t="array" ref="AN48">IF(B48="","",SUMPRODUCT(($D$1:$AB$4=$AN$4)*D48:AB48))</f>
        <v/>
      </c>
      <c r="AO48" s="15" t="str">
        <f t="shared" si="14"/>
        <v/>
      </c>
      <c r="AP48" s="2" t="str" cm="1">
        <f t="array" ref="AP48">IF(B48="","",SUMPRODUCT(($D$1:$AB$4=$AP$4)*D48:AB48))</f>
        <v/>
      </c>
      <c r="AQ48" s="15" t="str">
        <f t="shared" si="15"/>
        <v/>
      </c>
      <c r="AR48" s="2" t="str" cm="1">
        <f t="array" ref="AR48">IF(B48="","",SUMPRODUCT(($D$1:$AB$4=$AR$4)*D48:AB48))</f>
        <v/>
      </c>
      <c r="AS48" s="15" t="str">
        <f t="shared" si="16"/>
        <v/>
      </c>
      <c r="AT48" s="2" t="str" cm="1">
        <f t="array" ref="AT48">IF(B48="","",SUMPRODUCT(($D$1:$AB$4=$AT$4)*$D48:$AB48))</f>
        <v/>
      </c>
      <c r="AU48" s="15" t="str">
        <f t="shared" si="17"/>
        <v/>
      </c>
      <c r="AV48" s="2" t="str" cm="1">
        <f t="array" ref="AV48">IF(B48="","",SUMPRODUCT(($D$1:$AB$4=$AV$4)*$D48:$AB48))</f>
        <v/>
      </c>
      <c r="AW48" s="15" t="str">
        <f t="shared" si="18"/>
        <v/>
      </c>
      <c r="AX48" s="2" t="str" cm="1">
        <f t="array" ref="AX48">IF(B48="","",SUMPRODUCT(($D$1:$AB$4=$AX$4)*$D48:$AB48))</f>
        <v/>
      </c>
      <c r="AY48" s="15" t="str">
        <f t="shared" si="19"/>
        <v/>
      </c>
      <c r="AZ48" s="2" t="str" cm="1">
        <f t="array" ref="AZ48">IF(B48="","",SUMPRODUCT(($D$1:$AB$4=$AZ$4)*$D48:$AB48))</f>
        <v/>
      </c>
      <c r="BA48" s="15" t="str">
        <f t="shared" si="20"/>
        <v/>
      </c>
      <c r="BB48" s="2" t="str" cm="1">
        <f t="array" ref="BB48">IF(B48="","",SUMPRODUCT(($D$1:$AB$4=$BB$4)*$D48:$AB48))</f>
        <v/>
      </c>
      <c r="BC48" s="15" t="str">
        <f t="shared" si="21"/>
        <v/>
      </c>
      <c r="BD48" s="2" t="str" cm="1">
        <f t="array" ref="BD48">IF(B48="","",SUMPRODUCT(($D$1:$AB$4=$BD$4)*$D48:$AB48))</f>
        <v/>
      </c>
      <c r="BE48" s="15" t="str">
        <f t="shared" si="22"/>
        <v/>
      </c>
      <c r="BF48" s="2" t="str" cm="1">
        <f t="array" ref="BF48">IF(B48="","",SUMPRODUCT(($D$1:$AB$4=$BF$4)*$D48:$AB48))</f>
        <v/>
      </c>
      <c r="BG48" s="15" t="str">
        <f t="shared" si="23"/>
        <v/>
      </c>
      <c r="BH48" s="2" t="str" cm="1">
        <f t="array" ref="BH48">IF(B48="","",SUMPRODUCT(($D$1:$AB$4=$BH$4)*$D48:$AB48))</f>
        <v/>
      </c>
      <c r="BI48" s="15" t="str">
        <f t="shared" si="24"/>
        <v/>
      </c>
      <c r="BJ48" s="2" t="str" cm="1">
        <f t="array" ref="BJ48">IF(B48="","",SUMPRODUCT(($D$1:$AB$4=$BJ$4)*$D48:$AB48))</f>
        <v/>
      </c>
      <c r="BK48" s="15" t="str">
        <f t="shared" si="25"/>
        <v/>
      </c>
      <c r="BL48" s="2" t="str" cm="1">
        <f t="array" ref="BL48">IF(B48="","",SUMPRODUCT(($D$1:$AB$4=$BL$4)*$D48:$AB48))</f>
        <v/>
      </c>
      <c r="BM48" s="15" t="str">
        <f t="shared" si="26"/>
        <v/>
      </c>
      <c r="BN48" s="2" t="str" cm="1">
        <f t="array" ref="BN48">IF(B48="","",SUMPRODUCT(($D$1:$AB$4=$BN$4)*$D48:$AB48))</f>
        <v/>
      </c>
      <c r="BO48" s="15" t="str">
        <f t="shared" si="27"/>
        <v/>
      </c>
      <c r="BP48" s="2" t="str" cm="1">
        <f t="array" ref="BP48">IF(B48="","",SUMPRODUCT(($D$1:$AB$4=$BP$4)*$D48:$AB48))</f>
        <v/>
      </c>
      <c r="BQ48" s="15" t="str">
        <f t="shared" si="28"/>
        <v/>
      </c>
      <c r="BR48" s="2" t="str" cm="1">
        <f t="array" ref="BR48">IF(B48="","",SUMPRODUCT(($D$1:$AB$4=$BR$4)*$D48:$AB48))</f>
        <v/>
      </c>
      <c r="BS48" s="15" t="str">
        <f t="shared" si="29"/>
        <v/>
      </c>
      <c r="BT48" s="2" t="str" cm="1">
        <f t="array" ref="BT48">IF(B48="","",SUMPRODUCT(($D$1:$AB$4=$BT$4)*$D48:$AB48))</f>
        <v/>
      </c>
      <c r="BU48" s="15" t="str">
        <f t="shared" si="30"/>
        <v/>
      </c>
      <c r="BV48" s="2" t="str" cm="1">
        <f t="array" ref="BV48">IF(B48="","",SUMPRODUCT(($D$1:$AB$4=$BV$4)*$D48:$AB48))</f>
        <v/>
      </c>
      <c r="BW48" s="15" t="str">
        <f t="shared" si="31"/>
        <v/>
      </c>
      <c r="BX48" s="2" t="str" cm="1">
        <f t="array" ref="BX48">IF(B48="","",SUMPRODUCT(($D$1:$AB$4=$BX$4)*$D48:$AB48))</f>
        <v/>
      </c>
      <c r="BY48" s="15" t="str">
        <f t="shared" si="32"/>
        <v/>
      </c>
      <c r="BZ48" s="2" t="str" cm="1">
        <f t="array" ref="BZ48">IF(B48="","",SUMPRODUCT(($D$1:$AB$4=$BZ$4)*$D48:$AB48))</f>
        <v/>
      </c>
      <c r="CA48" s="15" t="str">
        <f t="shared" si="33"/>
        <v/>
      </c>
      <c r="CB48" s="2" t="str" cm="1">
        <f t="array" ref="CB48">IF(B48="","",SUMPRODUCT(($D$1:$AB$4=$CB$4)*$D48:$AB48))</f>
        <v/>
      </c>
      <c r="CC48" s="15" t="str">
        <f t="shared" si="34"/>
        <v/>
      </c>
      <c r="CD48" s="2" t="str" cm="1">
        <f t="array" ref="CD48">IF(B48="","",SUMPRODUCT(($D$1:$AB$4=$CD$4)*$D48:$AB48))</f>
        <v/>
      </c>
      <c r="CE48" s="15" t="str">
        <f t="shared" si="35"/>
        <v/>
      </c>
      <c r="CF48" s="2" t="str" cm="1">
        <f t="array" ref="CF48">IF(B48="","",SUMPRODUCT(($D$1:$AB$4=$CF$4)*$D48:$AB48))</f>
        <v/>
      </c>
      <c r="CG48" s="15" t="str">
        <f t="shared" si="36"/>
        <v/>
      </c>
      <c r="CH48" s="2" t="str" cm="1">
        <f t="array" ref="CH48">IF(B48="","",SUMPRODUCT(($D$1:$AB$4=$CH$4)*$D48:$AB48))</f>
        <v/>
      </c>
      <c r="CI48" s="15" t="str">
        <f t="shared" si="37"/>
        <v/>
      </c>
    </row>
    <row r="49" spans="1:87">
      <c r="A49" s="7">
        <v>44</v>
      </c>
      <c r="D49" s="97"/>
      <c r="E49" s="86"/>
      <c r="F49" s="86"/>
      <c r="G49" s="86"/>
      <c r="H49" s="86"/>
      <c r="I49" s="98"/>
      <c r="J49" s="102"/>
      <c r="K49" s="87"/>
      <c r="L49" s="87"/>
      <c r="M49" s="87"/>
      <c r="N49" s="87"/>
      <c r="O49" s="103"/>
      <c r="P49" s="107"/>
      <c r="Q49" s="88"/>
      <c r="R49" s="88"/>
      <c r="S49" s="88"/>
      <c r="T49" s="88"/>
      <c r="U49" s="108"/>
      <c r="V49" s="113"/>
      <c r="W49" s="89"/>
      <c r="X49" s="89"/>
      <c r="Y49" s="89"/>
      <c r="Z49" s="89"/>
      <c r="AA49" s="89"/>
      <c r="AB49" s="169"/>
      <c r="AC49" s="171" t="str">
        <f t="shared" si="38"/>
        <v/>
      </c>
      <c r="AD49" s="172" t="str">
        <f t="shared" si="12"/>
        <v/>
      </c>
      <c r="AL49" s="2" t="str" cm="1">
        <f t="array" ref="AL49">IF(B49="","",SUMPRODUCT(($D$1:$AB$4=$AL$4)*D49:AB49))</f>
        <v/>
      </c>
      <c r="AM49" s="15" t="str">
        <f t="shared" si="13"/>
        <v/>
      </c>
      <c r="AN49" s="2" t="str" cm="1">
        <f t="array" ref="AN49">IF(B49="","",SUMPRODUCT(($D$1:$AB$4=$AN$4)*D49:AB49))</f>
        <v/>
      </c>
      <c r="AO49" s="15" t="str">
        <f t="shared" si="14"/>
        <v/>
      </c>
      <c r="AP49" s="2" t="str" cm="1">
        <f t="array" ref="AP49">IF(B49="","",SUMPRODUCT(($D$1:$AB$4=$AP$4)*D49:AB49))</f>
        <v/>
      </c>
      <c r="AQ49" s="15" t="str">
        <f t="shared" si="15"/>
        <v/>
      </c>
      <c r="AR49" s="2" t="str" cm="1">
        <f t="array" ref="AR49">IF(B49="","",SUMPRODUCT(($D$1:$AB$4=$AR$4)*D49:AB49))</f>
        <v/>
      </c>
      <c r="AS49" s="15" t="str">
        <f t="shared" si="16"/>
        <v/>
      </c>
      <c r="AT49" s="2" t="str" cm="1">
        <f t="array" ref="AT49">IF(B49="","",SUMPRODUCT(($D$1:$AB$4=$AT$4)*$D49:$AB49))</f>
        <v/>
      </c>
      <c r="AU49" s="15" t="str">
        <f t="shared" si="17"/>
        <v/>
      </c>
      <c r="AV49" s="2" t="str" cm="1">
        <f t="array" ref="AV49">IF(B49="","",SUMPRODUCT(($D$1:$AB$4=$AV$4)*$D49:$AB49))</f>
        <v/>
      </c>
      <c r="AW49" s="15" t="str">
        <f t="shared" si="18"/>
        <v/>
      </c>
      <c r="AX49" s="2" t="str" cm="1">
        <f t="array" ref="AX49">IF(B49="","",SUMPRODUCT(($D$1:$AB$4=$AX$4)*$D49:$AB49))</f>
        <v/>
      </c>
      <c r="AY49" s="15" t="str">
        <f t="shared" si="19"/>
        <v/>
      </c>
      <c r="AZ49" s="2" t="str" cm="1">
        <f t="array" ref="AZ49">IF(B49="","",SUMPRODUCT(($D$1:$AB$4=$AZ$4)*$D49:$AB49))</f>
        <v/>
      </c>
      <c r="BA49" s="15" t="str">
        <f t="shared" si="20"/>
        <v/>
      </c>
      <c r="BB49" s="2" t="str" cm="1">
        <f t="array" ref="BB49">IF(B49="","",SUMPRODUCT(($D$1:$AB$4=$BB$4)*$D49:$AB49))</f>
        <v/>
      </c>
      <c r="BC49" s="15" t="str">
        <f t="shared" si="21"/>
        <v/>
      </c>
      <c r="BD49" s="2" t="str" cm="1">
        <f t="array" ref="BD49">IF(B49="","",SUMPRODUCT(($D$1:$AB$4=$BD$4)*$D49:$AB49))</f>
        <v/>
      </c>
      <c r="BE49" s="15" t="str">
        <f t="shared" si="22"/>
        <v/>
      </c>
      <c r="BF49" s="2" t="str" cm="1">
        <f t="array" ref="BF49">IF(B49="","",SUMPRODUCT(($D$1:$AB$4=$BF$4)*$D49:$AB49))</f>
        <v/>
      </c>
      <c r="BG49" s="15" t="str">
        <f t="shared" si="23"/>
        <v/>
      </c>
      <c r="BH49" s="2" t="str" cm="1">
        <f t="array" ref="BH49">IF(B49="","",SUMPRODUCT(($D$1:$AB$4=$BH$4)*$D49:$AB49))</f>
        <v/>
      </c>
      <c r="BI49" s="15" t="str">
        <f t="shared" si="24"/>
        <v/>
      </c>
      <c r="BJ49" s="2" t="str" cm="1">
        <f t="array" ref="BJ49">IF(B49="","",SUMPRODUCT(($D$1:$AB$4=$BJ$4)*$D49:$AB49))</f>
        <v/>
      </c>
      <c r="BK49" s="15" t="str">
        <f t="shared" si="25"/>
        <v/>
      </c>
      <c r="BL49" s="2" t="str" cm="1">
        <f t="array" ref="BL49">IF(B49="","",SUMPRODUCT(($D$1:$AB$4=$BL$4)*$D49:$AB49))</f>
        <v/>
      </c>
      <c r="BM49" s="15" t="str">
        <f t="shared" si="26"/>
        <v/>
      </c>
      <c r="BN49" s="2" t="str" cm="1">
        <f t="array" ref="BN49">IF(B49="","",SUMPRODUCT(($D$1:$AB$4=$BN$4)*$D49:$AB49))</f>
        <v/>
      </c>
      <c r="BO49" s="15" t="str">
        <f t="shared" si="27"/>
        <v/>
      </c>
      <c r="BP49" s="2" t="str" cm="1">
        <f t="array" ref="BP49">IF(B49="","",SUMPRODUCT(($D$1:$AB$4=$BP$4)*$D49:$AB49))</f>
        <v/>
      </c>
      <c r="BQ49" s="15" t="str">
        <f t="shared" si="28"/>
        <v/>
      </c>
      <c r="BR49" s="2" t="str" cm="1">
        <f t="array" ref="BR49">IF(B49="","",SUMPRODUCT(($D$1:$AB$4=$BR$4)*$D49:$AB49))</f>
        <v/>
      </c>
      <c r="BS49" s="15" t="str">
        <f t="shared" si="29"/>
        <v/>
      </c>
      <c r="BT49" s="2" t="str" cm="1">
        <f t="array" ref="BT49">IF(B49="","",SUMPRODUCT(($D$1:$AB$4=$BT$4)*$D49:$AB49))</f>
        <v/>
      </c>
      <c r="BU49" s="15" t="str">
        <f t="shared" si="30"/>
        <v/>
      </c>
      <c r="BV49" s="2" t="str" cm="1">
        <f t="array" ref="BV49">IF(B49="","",SUMPRODUCT(($D$1:$AB$4=$BV$4)*$D49:$AB49))</f>
        <v/>
      </c>
      <c r="BW49" s="15" t="str">
        <f t="shared" si="31"/>
        <v/>
      </c>
      <c r="BX49" s="2" t="str" cm="1">
        <f t="array" ref="BX49">IF(B49="","",SUMPRODUCT(($D$1:$AB$4=$BX$4)*$D49:$AB49))</f>
        <v/>
      </c>
      <c r="BY49" s="15" t="str">
        <f t="shared" si="32"/>
        <v/>
      </c>
      <c r="BZ49" s="2" t="str" cm="1">
        <f t="array" ref="BZ49">IF(B49="","",SUMPRODUCT(($D$1:$AB$4=$BZ$4)*$D49:$AB49))</f>
        <v/>
      </c>
      <c r="CA49" s="15" t="str">
        <f t="shared" si="33"/>
        <v/>
      </c>
      <c r="CB49" s="2" t="str" cm="1">
        <f t="array" ref="CB49">IF(B49="","",SUMPRODUCT(($D$1:$AB$4=$CB$4)*$D49:$AB49))</f>
        <v/>
      </c>
      <c r="CC49" s="15" t="str">
        <f t="shared" si="34"/>
        <v/>
      </c>
      <c r="CD49" s="2" t="str" cm="1">
        <f t="array" ref="CD49">IF(B49="","",SUMPRODUCT(($D$1:$AB$4=$CD$4)*$D49:$AB49))</f>
        <v/>
      </c>
      <c r="CE49" s="15" t="str">
        <f t="shared" si="35"/>
        <v/>
      </c>
      <c r="CF49" s="2" t="str" cm="1">
        <f t="array" ref="CF49">IF(B49="","",SUMPRODUCT(($D$1:$AB$4=$CF$4)*$D49:$AB49))</f>
        <v/>
      </c>
      <c r="CG49" s="15" t="str">
        <f t="shared" si="36"/>
        <v/>
      </c>
      <c r="CH49" s="2" t="str" cm="1">
        <f t="array" ref="CH49">IF(B49="","",SUMPRODUCT(($D$1:$AB$4=$CH$4)*$D49:$AB49))</f>
        <v/>
      </c>
      <c r="CI49" s="15" t="str">
        <f t="shared" si="37"/>
        <v/>
      </c>
    </row>
    <row r="50" spans="1:87">
      <c r="A50" s="6">
        <v>45</v>
      </c>
      <c r="D50" s="97"/>
      <c r="E50" s="86"/>
      <c r="F50" s="86"/>
      <c r="G50" s="86"/>
      <c r="H50" s="86"/>
      <c r="I50" s="98"/>
      <c r="J50" s="102"/>
      <c r="K50" s="87"/>
      <c r="L50" s="87"/>
      <c r="M50" s="87"/>
      <c r="N50" s="87"/>
      <c r="O50" s="103"/>
      <c r="P50" s="107"/>
      <c r="Q50" s="88"/>
      <c r="R50" s="88"/>
      <c r="S50" s="88"/>
      <c r="T50" s="88"/>
      <c r="U50" s="108"/>
      <c r="V50" s="113"/>
      <c r="W50" s="89"/>
      <c r="X50" s="89"/>
      <c r="Y50" s="89"/>
      <c r="Z50" s="89"/>
      <c r="AA50" s="89"/>
      <c r="AB50" s="169"/>
      <c r="AC50" s="171" t="str">
        <f t="shared" si="38"/>
        <v/>
      </c>
      <c r="AD50" s="172" t="str">
        <f t="shared" si="12"/>
        <v/>
      </c>
      <c r="AL50" s="2" t="str" cm="1">
        <f t="array" ref="AL50">IF(B50="","",SUMPRODUCT(($D$1:$AB$4=$AL$4)*D50:AB50))</f>
        <v/>
      </c>
      <c r="AM50" s="15" t="str">
        <f t="shared" si="13"/>
        <v/>
      </c>
      <c r="AN50" s="2" t="str" cm="1">
        <f t="array" ref="AN50">IF(B50="","",SUMPRODUCT(($D$1:$AB$4=$AN$4)*D50:AB50))</f>
        <v/>
      </c>
      <c r="AO50" s="15" t="str">
        <f t="shared" si="14"/>
        <v/>
      </c>
      <c r="AP50" s="2" t="str" cm="1">
        <f t="array" ref="AP50">IF(B50="","",SUMPRODUCT(($D$1:$AB$4=$AP$4)*D50:AB50))</f>
        <v/>
      </c>
      <c r="AQ50" s="15" t="str">
        <f t="shared" si="15"/>
        <v/>
      </c>
      <c r="AR50" s="2" t="str" cm="1">
        <f t="array" ref="AR50">IF(B50="","",SUMPRODUCT(($D$1:$AB$4=$AR$4)*D50:AB50))</f>
        <v/>
      </c>
      <c r="AS50" s="15" t="str">
        <f t="shared" si="16"/>
        <v/>
      </c>
      <c r="AT50" s="2" t="str" cm="1">
        <f t="array" ref="AT50">IF(B50="","",SUMPRODUCT(($D$1:$AB$4=$AT$4)*$D50:$AB50))</f>
        <v/>
      </c>
      <c r="AU50" s="15" t="str">
        <f t="shared" si="17"/>
        <v/>
      </c>
      <c r="AV50" s="2" t="str" cm="1">
        <f t="array" ref="AV50">IF(B50="","",SUMPRODUCT(($D$1:$AB$4=$AV$4)*$D50:$AB50))</f>
        <v/>
      </c>
      <c r="AW50" s="15" t="str">
        <f t="shared" si="18"/>
        <v/>
      </c>
      <c r="AX50" s="2" t="str" cm="1">
        <f t="array" ref="AX50">IF(B50="","",SUMPRODUCT(($D$1:$AB$4=$AX$4)*$D50:$AB50))</f>
        <v/>
      </c>
      <c r="AY50" s="15" t="str">
        <f t="shared" si="19"/>
        <v/>
      </c>
      <c r="AZ50" s="2" t="str" cm="1">
        <f t="array" ref="AZ50">IF(B50="","",SUMPRODUCT(($D$1:$AB$4=$AZ$4)*$D50:$AB50))</f>
        <v/>
      </c>
      <c r="BA50" s="15" t="str">
        <f t="shared" si="20"/>
        <v/>
      </c>
      <c r="BB50" s="2" t="str" cm="1">
        <f t="array" ref="BB50">IF(B50="","",SUMPRODUCT(($D$1:$AB$4=$BB$4)*$D50:$AB50))</f>
        <v/>
      </c>
      <c r="BC50" s="15" t="str">
        <f t="shared" si="21"/>
        <v/>
      </c>
      <c r="BD50" s="2" t="str" cm="1">
        <f t="array" ref="BD50">IF(B50="","",SUMPRODUCT(($D$1:$AB$4=$BD$4)*$D50:$AB50))</f>
        <v/>
      </c>
      <c r="BE50" s="15" t="str">
        <f t="shared" si="22"/>
        <v/>
      </c>
      <c r="BF50" s="2" t="str" cm="1">
        <f t="array" ref="BF50">IF(B50="","",SUMPRODUCT(($D$1:$AB$4=$BF$4)*$D50:$AB50))</f>
        <v/>
      </c>
      <c r="BG50" s="15" t="str">
        <f t="shared" si="23"/>
        <v/>
      </c>
      <c r="BH50" s="2" t="str" cm="1">
        <f t="array" ref="BH50">IF(B50="","",SUMPRODUCT(($D$1:$AB$4=$BH$4)*$D50:$AB50))</f>
        <v/>
      </c>
      <c r="BI50" s="15" t="str">
        <f t="shared" si="24"/>
        <v/>
      </c>
      <c r="BJ50" s="2" t="str" cm="1">
        <f t="array" ref="BJ50">IF(B50="","",SUMPRODUCT(($D$1:$AB$4=$BJ$4)*$D50:$AB50))</f>
        <v/>
      </c>
      <c r="BK50" s="15" t="str">
        <f t="shared" si="25"/>
        <v/>
      </c>
      <c r="BL50" s="2" t="str" cm="1">
        <f t="array" ref="BL50">IF(B50="","",SUMPRODUCT(($D$1:$AB$4=$BL$4)*$D50:$AB50))</f>
        <v/>
      </c>
      <c r="BM50" s="15" t="str">
        <f t="shared" si="26"/>
        <v/>
      </c>
      <c r="BN50" s="2" t="str" cm="1">
        <f t="array" ref="BN50">IF(B50="","",SUMPRODUCT(($D$1:$AB$4=$BN$4)*$D50:$AB50))</f>
        <v/>
      </c>
      <c r="BO50" s="15" t="str">
        <f t="shared" si="27"/>
        <v/>
      </c>
      <c r="BP50" s="2" t="str" cm="1">
        <f t="array" ref="BP50">IF(B50="","",SUMPRODUCT(($D$1:$AB$4=$BP$4)*$D50:$AB50))</f>
        <v/>
      </c>
      <c r="BQ50" s="15" t="str">
        <f t="shared" si="28"/>
        <v/>
      </c>
      <c r="BR50" s="2" t="str" cm="1">
        <f t="array" ref="BR50">IF(B50="","",SUMPRODUCT(($D$1:$AB$4=$BR$4)*$D50:$AB50))</f>
        <v/>
      </c>
      <c r="BS50" s="15" t="str">
        <f t="shared" si="29"/>
        <v/>
      </c>
      <c r="BT50" s="2" t="str" cm="1">
        <f t="array" ref="BT50">IF(B50="","",SUMPRODUCT(($D$1:$AB$4=$BT$4)*$D50:$AB50))</f>
        <v/>
      </c>
      <c r="BU50" s="15" t="str">
        <f t="shared" si="30"/>
        <v/>
      </c>
      <c r="BV50" s="2" t="str" cm="1">
        <f t="array" ref="BV50">IF(B50="","",SUMPRODUCT(($D$1:$AB$4=$BV$4)*$D50:$AB50))</f>
        <v/>
      </c>
      <c r="BW50" s="15" t="str">
        <f t="shared" si="31"/>
        <v/>
      </c>
      <c r="BX50" s="2" t="str" cm="1">
        <f t="array" ref="BX50">IF(B50="","",SUMPRODUCT(($D$1:$AB$4=$BX$4)*$D50:$AB50))</f>
        <v/>
      </c>
      <c r="BY50" s="15" t="str">
        <f t="shared" si="32"/>
        <v/>
      </c>
      <c r="BZ50" s="2" t="str" cm="1">
        <f t="array" ref="BZ50">IF(B50="","",SUMPRODUCT(($D$1:$AB$4=$BZ$4)*$D50:$AB50))</f>
        <v/>
      </c>
      <c r="CA50" s="15" t="str">
        <f t="shared" si="33"/>
        <v/>
      </c>
      <c r="CB50" s="2" t="str" cm="1">
        <f t="array" ref="CB50">IF(B50="","",SUMPRODUCT(($D$1:$AB$4=$CB$4)*$D50:$AB50))</f>
        <v/>
      </c>
      <c r="CC50" s="15" t="str">
        <f t="shared" si="34"/>
        <v/>
      </c>
      <c r="CD50" s="2" t="str" cm="1">
        <f t="array" ref="CD50">IF(B50="","",SUMPRODUCT(($D$1:$AB$4=$CD$4)*$D50:$AB50))</f>
        <v/>
      </c>
      <c r="CE50" s="15" t="str">
        <f t="shared" si="35"/>
        <v/>
      </c>
      <c r="CF50" s="2" t="str" cm="1">
        <f t="array" ref="CF50">IF(B50="","",SUMPRODUCT(($D$1:$AB$4=$CF$4)*$D50:$AB50))</f>
        <v/>
      </c>
      <c r="CG50" s="15" t="str">
        <f t="shared" si="36"/>
        <v/>
      </c>
      <c r="CH50" s="2" t="str" cm="1">
        <f t="array" ref="CH50">IF(B50="","",SUMPRODUCT(($D$1:$AB$4=$CH$4)*$D50:$AB50))</f>
        <v/>
      </c>
      <c r="CI50" s="15" t="str">
        <f t="shared" si="37"/>
        <v/>
      </c>
    </row>
    <row r="51" spans="1:87">
      <c r="A51" s="7">
        <v>46</v>
      </c>
      <c r="D51" s="97"/>
      <c r="E51" s="86"/>
      <c r="F51" s="86"/>
      <c r="G51" s="86"/>
      <c r="H51" s="86"/>
      <c r="I51" s="98"/>
      <c r="J51" s="102"/>
      <c r="K51" s="87"/>
      <c r="L51" s="87"/>
      <c r="M51" s="87"/>
      <c r="N51" s="87"/>
      <c r="O51" s="103"/>
      <c r="P51" s="107"/>
      <c r="Q51" s="88"/>
      <c r="R51" s="88"/>
      <c r="S51" s="88"/>
      <c r="T51" s="88"/>
      <c r="U51" s="108"/>
      <c r="V51" s="113"/>
      <c r="W51" s="89"/>
      <c r="X51" s="89"/>
      <c r="Y51" s="89"/>
      <c r="Z51" s="89"/>
      <c r="AA51" s="89"/>
      <c r="AB51" s="169"/>
      <c r="AC51" s="171" t="str">
        <f t="shared" si="38"/>
        <v/>
      </c>
      <c r="AD51" s="172" t="str">
        <f t="shared" si="12"/>
        <v/>
      </c>
      <c r="AL51" s="2" t="str" cm="1">
        <f t="array" ref="AL51">IF(B51="","",SUMPRODUCT(($D$1:$AB$4=$AL$4)*D51:AB51))</f>
        <v/>
      </c>
      <c r="AM51" s="15" t="str">
        <f t="shared" si="13"/>
        <v/>
      </c>
      <c r="AN51" s="2" t="str" cm="1">
        <f t="array" ref="AN51">IF(B51="","",SUMPRODUCT(($D$1:$AB$4=$AN$4)*D51:AB51))</f>
        <v/>
      </c>
      <c r="AO51" s="15" t="str">
        <f t="shared" si="14"/>
        <v/>
      </c>
      <c r="AP51" s="2" t="str" cm="1">
        <f t="array" ref="AP51">IF(B51="","",SUMPRODUCT(($D$1:$AB$4=$AP$4)*D51:AB51))</f>
        <v/>
      </c>
      <c r="AQ51" s="15" t="str">
        <f t="shared" si="15"/>
        <v/>
      </c>
      <c r="AR51" s="2" t="str" cm="1">
        <f t="array" ref="AR51">IF(B51="","",SUMPRODUCT(($D$1:$AB$4=$AR$4)*D51:AB51))</f>
        <v/>
      </c>
      <c r="AS51" s="15" t="str">
        <f t="shared" si="16"/>
        <v/>
      </c>
      <c r="AT51" s="2" t="str" cm="1">
        <f t="array" ref="AT51">IF(B51="","",SUMPRODUCT(($D$1:$AB$4=$AT$4)*$D51:$AB51))</f>
        <v/>
      </c>
      <c r="AU51" s="15" t="str">
        <f t="shared" si="17"/>
        <v/>
      </c>
      <c r="AV51" s="2" t="str" cm="1">
        <f t="array" ref="AV51">IF(B51="","",SUMPRODUCT(($D$1:$AB$4=$AV$4)*$D51:$AB51))</f>
        <v/>
      </c>
      <c r="AW51" s="15" t="str">
        <f t="shared" si="18"/>
        <v/>
      </c>
      <c r="AX51" s="2" t="str" cm="1">
        <f t="array" ref="AX51">IF(B51="","",SUMPRODUCT(($D$1:$AB$4=$AX$4)*$D51:$AB51))</f>
        <v/>
      </c>
      <c r="AY51" s="15" t="str">
        <f t="shared" si="19"/>
        <v/>
      </c>
      <c r="AZ51" s="2" t="str" cm="1">
        <f t="array" ref="AZ51">IF(B51="","",SUMPRODUCT(($D$1:$AB$4=$AZ$4)*$D51:$AB51))</f>
        <v/>
      </c>
      <c r="BA51" s="15" t="str">
        <f t="shared" si="20"/>
        <v/>
      </c>
      <c r="BB51" s="2" t="str" cm="1">
        <f t="array" ref="BB51">IF(B51="","",SUMPRODUCT(($D$1:$AB$4=$BB$4)*$D51:$AB51))</f>
        <v/>
      </c>
      <c r="BC51" s="15" t="str">
        <f t="shared" si="21"/>
        <v/>
      </c>
      <c r="BD51" s="2" t="str" cm="1">
        <f t="array" ref="BD51">IF(B51="","",SUMPRODUCT(($D$1:$AB$4=$BD$4)*$D51:$AB51))</f>
        <v/>
      </c>
      <c r="BE51" s="15" t="str">
        <f t="shared" si="22"/>
        <v/>
      </c>
      <c r="BF51" s="2" t="str" cm="1">
        <f t="array" ref="BF51">IF(B51="","",SUMPRODUCT(($D$1:$AB$4=$BF$4)*$D51:$AB51))</f>
        <v/>
      </c>
      <c r="BG51" s="15" t="str">
        <f t="shared" si="23"/>
        <v/>
      </c>
      <c r="BH51" s="2" t="str" cm="1">
        <f t="array" ref="BH51">IF(B51="","",SUMPRODUCT(($D$1:$AB$4=$BH$4)*$D51:$AB51))</f>
        <v/>
      </c>
      <c r="BI51" s="15" t="str">
        <f t="shared" si="24"/>
        <v/>
      </c>
      <c r="BJ51" s="2" t="str" cm="1">
        <f t="array" ref="BJ51">IF(B51="","",SUMPRODUCT(($D$1:$AB$4=$BJ$4)*$D51:$AB51))</f>
        <v/>
      </c>
      <c r="BK51" s="15" t="str">
        <f t="shared" si="25"/>
        <v/>
      </c>
      <c r="BL51" s="2" t="str" cm="1">
        <f t="array" ref="BL51">IF(B51="","",SUMPRODUCT(($D$1:$AB$4=$BL$4)*$D51:$AB51))</f>
        <v/>
      </c>
      <c r="BM51" s="15" t="str">
        <f t="shared" si="26"/>
        <v/>
      </c>
      <c r="BN51" s="2" t="str" cm="1">
        <f t="array" ref="BN51">IF(B51="","",SUMPRODUCT(($D$1:$AB$4=$BN$4)*$D51:$AB51))</f>
        <v/>
      </c>
      <c r="BO51" s="15" t="str">
        <f t="shared" si="27"/>
        <v/>
      </c>
      <c r="BP51" s="2" t="str" cm="1">
        <f t="array" ref="BP51">IF(B51="","",SUMPRODUCT(($D$1:$AB$4=$BP$4)*$D51:$AB51))</f>
        <v/>
      </c>
      <c r="BQ51" s="15" t="str">
        <f t="shared" si="28"/>
        <v/>
      </c>
      <c r="BR51" s="2" t="str" cm="1">
        <f t="array" ref="BR51">IF(B51="","",SUMPRODUCT(($D$1:$AB$4=$BR$4)*$D51:$AB51))</f>
        <v/>
      </c>
      <c r="BS51" s="15" t="str">
        <f t="shared" si="29"/>
        <v/>
      </c>
      <c r="BT51" s="2" t="str" cm="1">
        <f t="array" ref="BT51">IF(B51="","",SUMPRODUCT(($D$1:$AB$4=$BT$4)*$D51:$AB51))</f>
        <v/>
      </c>
      <c r="BU51" s="15" t="str">
        <f t="shared" si="30"/>
        <v/>
      </c>
      <c r="BV51" s="2" t="str" cm="1">
        <f t="array" ref="BV51">IF(B51="","",SUMPRODUCT(($D$1:$AB$4=$BV$4)*$D51:$AB51))</f>
        <v/>
      </c>
      <c r="BW51" s="15" t="str">
        <f t="shared" si="31"/>
        <v/>
      </c>
      <c r="BX51" s="2" t="str" cm="1">
        <f t="array" ref="BX51">IF(B51="","",SUMPRODUCT(($D$1:$AB$4=$BX$4)*$D51:$AB51))</f>
        <v/>
      </c>
      <c r="BY51" s="15" t="str">
        <f t="shared" si="32"/>
        <v/>
      </c>
      <c r="BZ51" s="2" t="str" cm="1">
        <f t="array" ref="BZ51">IF(B51="","",SUMPRODUCT(($D$1:$AB$4=$BZ$4)*$D51:$AB51))</f>
        <v/>
      </c>
      <c r="CA51" s="15" t="str">
        <f t="shared" si="33"/>
        <v/>
      </c>
      <c r="CB51" s="2" t="str" cm="1">
        <f t="array" ref="CB51">IF(B51="","",SUMPRODUCT(($D$1:$AB$4=$CB$4)*$D51:$AB51))</f>
        <v/>
      </c>
      <c r="CC51" s="15" t="str">
        <f t="shared" si="34"/>
        <v/>
      </c>
      <c r="CD51" s="2" t="str" cm="1">
        <f t="array" ref="CD51">IF(B51="","",SUMPRODUCT(($D$1:$AB$4=$CD$4)*$D51:$AB51))</f>
        <v/>
      </c>
      <c r="CE51" s="15" t="str">
        <f t="shared" si="35"/>
        <v/>
      </c>
      <c r="CF51" s="2" t="str" cm="1">
        <f t="array" ref="CF51">IF(B51="","",SUMPRODUCT(($D$1:$AB$4=$CF$4)*$D51:$AB51))</f>
        <v/>
      </c>
      <c r="CG51" s="15" t="str">
        <f t="shared" si="36"/>
        <v/>
      </c>
      <c r="CH51" s="2" t="str" cm="1">
        <f t="array" ref="CH51">IF(B51="","",SUMPRODUCT(($D$1:$AB$4=$CH$4)*$D51:$AB51))</f>
        <v/>
      </c>
      <c r="CI51" s="15" t="str">
        <f t="shared" si="37"/>
        <v/>
      </c>
    </row>
    <row r="52" spans="1:87">
      <c r="A52" s="6">
        <v>47</v>
      </c>
      <c r="D52" s="97"/>
      <c r="E52" s="86"/>
      <c r="F52" s="86"/>
      <c r="G52" s="86"/>
      <c r="H52" s="86"/>
      <c r="I52" s="98"/>
      <c r="J52" s="102"/>
      <c r="K52" s="87"/>
      <c r="L52" s="87"/>
      <c r="M52" s="87"/>
      <c r="N52" s="87"/>
      <c r="O52" s="103"/>
      <c r="P52" s="107"/>
      <c r="Q52" s="88"/>
      <c r="R52" s="88"/>
      <c r="S52" s="88"/>
      <c r="T52" s="88"/>
      <c r="U52" s="108"/>
      <c r="V52" s="113"/>
      <c r="W52" s="89"/>
      <c r="X52" s="89"/>
      <c r="Y52" s="89"/>
      <c r="Z52" s="89"/>
      <c r="AA52" s="89"/>
      <c r="AB52" s="169"/>
      <c r="AC52" s="171" t="str">
        <f t="shared" si="38"/>
        <v/>
      </c>
      <c r="AD52" s="172" t="str">
        <f t="shared" si="12"/>
        <v/>
      </c>
      <c r="AL52" s="2" t="str" cm="1">
        <f t="array" ref="AL52">IF(B52="","",SUMPRODUCT(($D$1:$AB$4=$AL$4)*D52:AB52))</f>
        <v/>
      </c>
      <c r="AM52" s="15" t="str">
        <f t="shared" si="13"/>
        <v/>
      </c>
      <c r="AN52" s="2" t="str" cm="1">
        <f t="array" ref="AN52">IF(B52="","",SUMPRODUCT(($D$1:$AB$4=$AN$4)*D52:AB52))</f>
        <v/>
      </c>
      <c r="AO52" s="15" t="str">
        <f t="shared" si="14"/>
        <v/>
      </c>
      <c r="AP52" s="2" t="str" cm="1">
        <f t="array" ref="AP52">IF(B52="","",SUMPRODUCT(($D$1:$AB$4=$AP$4)*D52:AB52))</f>
        <v/>
      </c>
      <c r="AQ52" s="15" t="str">
        <f t="shared" si="15"/>
        <v/>
      </c>
      <c r="AR52" s="2" t="str" cm="1">
        <f t="array" ref="AR52">IF(B52="","",SUMPRODUCT(($D$1:$AB$4=$AR$4)*D52:AB52))</f>
        <v/>
      </c>
      <c r="AS52" s="15" t="str">
        <f t="shared" si="16"/>
        <v/>
      </c>
      <c r="AT52" s="2" t="str" cm="1">
        <f t="array" ref="AT52">IF(B52="","",SUMPRODUCT(($D$1:$AB$4=$AT$4)*$D52:$AB52))</f>
        <v/>
      </c>
      <c r="AU52" s="15" t="str">
        <f t="shared" si="17"/>
        <v/>
      </c>
      <c r="AV52" s="2" t="str" cm="1">
        <f t="array" ref="AV52">IF(B52="","",SUMPRODUCT(($D$1:$AB$4=$AV$4)*$D52:$AB52))</f>
        <v/>
      </c>
      <c r="AW52" s="15" t="str">
        <f t="shared" si="18"/>
        <v/>
      </c>
      <c r="AX52" s="2" t="str" cm="1">
        <f t="array" ref="AX52">IF(B52="","",SUMPRODUCT(($D$1:$AB$4=$AX$4)*$D52:$AB52))</f>
        <v/>
      </c>
      <c r="AY52" s="15" t="str">
        <f t="shared" si="19"/>
        <v/>
      </c>
      <c r="AZ52" s="2" t="str" cm="1">
        <f t="array" ref="AZ52">IF(B52="","",SUMPRODUCT(($D$1:$AB$4=$AZ$4)*$D52:$AB52))</f>
        <v/>
      </c>
      <c r="BA52" s="15" t="str">
        <f t="shared" si="20"/>
        <v/>
      </c>
      <c r="BB52" s="2" t="str" cm="1">
        <f t="array" ref="BB52">IF(B52="","",SUMPRODUCT(($D$1:$AB$4=$BB$4)*$D52:$AB52))</f>
        <v/>
      </c>
      <c r="BC52" s="15" t="str">
        <f t="shared" si="21"/>
        <v/>
      </c>
      <c r="BD52" s="2" t="str" cm="1">
        <f t="array" ref="BD52">IF(B52="","",SUMPRODUCT(($D$1:$AB$4=$BD$4)*$D52:$AB52))</f>
        <v/>
      </c>
      <c r="BE52" s="15" t="str">
        <f t="shared" si="22"/>
        <v/>
      </c>
      <c r="BF52" s="2" t="str" cm="1">
        <f t="array" ref="BF52">IF(B52="","",SUMPRODUCT(($D$1:$AB$4=$BF$4)*$D52:$AB52))</f>
        <v/>
      </c>
      <c r="BG52" s="15" t="str">
        <f t="shared" si="23"/>
        <v/>
      </c>
      <c r="BH52" s="2" t="str" cm="1">
        <f t="array" ref="BH52">IF(B52="","",SUMPRODUCT(($D$1:$AB$4=$BH$4)*$D52:$AB52))</f>
        <v/>
      </c>
      <c r="BI52" s="15" t="str">
        <f t="shared" si="24"/>
        <v/>
      </c>
      <c r="BJ52" s="2" t="str" cm="1">
        <f t="array" ref="BJ52">IF(B52="","",SUMPRODUCT(($D$1:$AB$4=$BJ$4)*$D52:$AB52))</f>
        <v/>
      </c>
      <c r="BK52" s="15" t="str">
        <f t="shared" si="25"/>
        <v/>
      </c>
      <c r="BL52" s="2" t="str" cm="1">
        <f t="array" ref="BL52">IF(B52="","",SUMPRODUCT(($D$1:$AB$4=$BL$4)*$D52:$AB52))</f>
        <v/>
      </c>
      <c r="BM52" s="15" t="str">
        <f t="shared" si="26"/>
        <v/>
      </c>
      <c r="BN52" s="2" t="str" cm="1">
        <f t="array" ref="BN52">IF(B52="","",SUMPRODUCT(($D$1:$AB$4=$BN$4)*$D52:$AB52))</f>
        <v/>
      </c>
      <c r="BO52" s="15" t="str">
        <f t="shared" si="27"/>
        <v/>
      </c>
      <c r="BP52" s="2" t="str" cm="1">
        <f t="array" ref="BP52">IF(B52="","",SUMPRODUCT(($D$1:$AB$4=$BP$4)*$D52:$AB52))</f>
        <v/>
      </c>
      <c r="BQ52" s="15" t="str">
        <f t="shared" si="28"/>
        <v/>
      </c>
      <c r="BR52" s="2" t="str" cm="1">
        <f t="array" ref="BR52">IF(B52="","",SUMPRODUCT(($D$1:$AB$4=$BR$4)*$D52:$AB52))</f>
        <v/>
      </c>
      <c r="BS52" s="15" t="str">
        <f t="shared" si="29"/>
        <v/>
      </c>
      <c r="BT52" s="2" t="str" cm="1">
        <f t="array" ref="BT52">IF(B52="","",SUMPRODUCT(($D$1:$AB$4=$BT$4)*$D52:$AB52))</f>
        <v/>
      </c>
      <c r="BU52" s="15" t="str">
        <f t="shared" si="30"/>
        <v/>
      </c>
      <c r="BV52" s="2" t="str" cm="1">
        <f t="array" ref="BV52">IF(B52="","",SUMPRODUCT(($D$1:$AB$4=$BV$4)*$D52:$AB52))</f>
        <v/>
      </c>
      <c r="BW52" s="15" t="str">
        <f t="shared" si="31"/>
        <v/>
      </c>
      <c r="BX52" s="2" t="str" cm="1">
        <f t="array" ref="BX52">IF(B52="","",SUMPRODUCT(($D$1:$AB$4=$BX$4)*$D52:$AB52))</f>
        <v/>
      </c>
      <c r="BY52" s="15" t="str">
        <f t="shared" si="32"/>
        <v/>
      </c>
      <c r="BZ52" s="2" t="str" cm="1">
        <f t="array" ref="BZ52">IF(B52="","",SUMPRODUCT(($D$1:$AB$4=$BZ$4)*$D52:$AB52))</f>
        <v/>
      </c>
      <c r="CA52" s="15" t="str">
        <f t="shared" si="33"/>
        <v/>
      </c>
      <c r="CB52" s="2" t="str" cm="1">
        <f t="array" ref="CB52">IF(B52="","",SUMPRODUCT(($D$1:$AB$4=$CB$4)*$D52:$AB52))</f>
        <v/>
      </c>
      <c r="CC52" s="15" t="str">
        <f t="shared" si="34"/>
        <v/>
      </c>
      <c r="CD52" s="2" t="str" cm="1">
        <f t="array" ref="CD52">IF(B52="","",SUMPRODUCT(($D$1:$AB$4=$CD$4)*$D52:$AB52))</f>
        <v/>
      </c>
      <c r="CE52" s="15" t="str">
        <f t="shared" si="35"/>
        <v/>
      </c>
      <c r="CF52" s="2" t="str" cm="1">
        <f t="array" ref="CF52">IF(B52="","",SUMPRODUCT(($D$1:$AB$4=$CF$4)*$D52:$AB52))</f>
        <v/>
      </c>
      <c r="CG52" s="15" t="str">
        <f t="shared" si="36"/>
        <v/>
      </c>
      <c r="CH52" s="2" t="str" cm="1">
        <f t="array" ref="CH52">IF(B52="","",SUMPRODUCT(($D$1:$AB$4=$CH$4)*$D52:$AB52))</f>
        <v/>
      </c>
      <c r="CI52" s="15" t="str">
        <f t="shared" si="37"/>
        <v/>
      </c>
    </row>
    <row r="53" spans="1:87">
      <c r="A53" s="7">
        <v>48</v>
      </c>
      <c r="D53" s="97"/>
      <c r="E53" s="86"/>
      <c r="F53" s="86"/>
      <c r="G53" s="86"/>
      <c r="H53" s="86"/>
      <c r="I53" s="98"/>
      <c r="J53" s="102"/>
      <c r="K53" s="87"/>
      <c r="L53" s="87"/>
      <c r="M53" s="87"/>
      <c r="N53" s="87"/>
      <c r="O53" s="103"/>
      <c r="P53" s="107"/>
      <c r="Q53" s="88"/>
      <c r="R53" s="88"/>
      <c r="S53" s="88"/>
      <c r="T53" s="88"/>
      <c r="U53" s="108"/>
      <c r="V53" s="113"/>
      <c r="W53" s="89"/>
      <c r="X53" s="89"/>
      <c r="Y53" s="89"/>
      <c r="Z53" s="89"/>
      <c r="AA53" s="89"/>
      <c r="AB53" s="169"/>
      <c r="AC53" s="171" t="str">
        <f t="shared" si="38"/>
        <v/>
      </c>
      <c r="AD53" s="172" t="str">
        <f t="shared" si="12"/>
        <v/>
      </c>
      <c r="AL53" s="2" t="str" cm="1">
        <f t="array" ref="AL53">IF(B53="","",SUMPRODUCT(($D$1:$AB$4=$AL$4)*D53:AB53))</f>
        <v/>
      </c>
      <c r="AM53" s="15" t="str">
        <f t="shared" si="13"/>
        <v/>
      </c>
      <c r="AN53" s="2" t="str" cm="1">
        <f t="array" ref="AN53">IF(B53="","",SUMPRODUCT(($D$1:$AB$4=$AN$4)*D53:AB53))</f>
        <v/>
      </c>
      <c r="AO53" s="15" t="str">
        <f t="shared" si="14"/>
        <v/>
      </c>
      <c r="AP53" s="2" t="str" cm="1">
        <f t="array" ref="AP53">IF(B53="","",SUMPRODUCT(($D$1:$AB$4=$AP$4)*D53:AB53))</f>
        <v/>
      </c>
      <c r="AQ53" s="15" t="str">
        <f t="shared" si="15"/>
        <v/>
      </c>
      <c r="AR53" s="2" t="str" cm="1">
        <f t="array" ref="AR53">IF(B53="","",SUMPRODUCT(($D$1:$AB$4=$AR$4)*D53:AB53))</f>
        <v/>
      </c>
      <c r="AS53" s="15" t="str">
        <f t="shared" si="16"/>
        <v/>
      </c>
      <c r="AT53" s="2" t="str" cm="1">
        <f t="array" ref="AT53">IF(B53="","",SUMPRODUCT(($D$1:$AB$4=$AT$4)*$D53:$AB53))</f>
        <v/>
      </c>
      <c r="AU53" s="15" t="str">
        <f t="shared" si="17"/>
        <v/>
      </c>
      <c r="AV53" s="2" t="str" cm="1">
        <f t="array" ref="AV53">IF(B53="","",SUMPRODUCT(($D$1:$AB$4=$AV$4)*$D53:$AB53))</f>
        <v/>
      </c>
      <c r="AW53" s="15" t="str">
        <f t="shared" si="18"/>
        <v/>
      </c>
      <c r="AX53" s="2" t="str" cm="1">
        <f t="array" ref="AX53">IF(B53="","",SUMPRODUCT(($D$1:$AB$4=$AX$4)*$D53:$AB53))</f>
        <v/>
      </c>
      <c r="AY53" s="15" t="str">
        <f t="shared" si="19"/>
        <v/>
      </c>
      <c r="AZ53" s="2" t="str" cm="1">
        <f t="array" ref="AZ53">IF(B53="","",SUMPRODUCT(($D$1:$AB$4=$AZ$4)*$D53:$AB53))</f>
        <v/>
      </c>
      <c r="BA53" s="15" t="str">
        <f t="shared" si="20"/>
        <v/>
      </c>
      <c r="BB53" s="2" t="str" cm="1">
        <f t="array" ref="BB53">IF(B53="","",SUMPRODUCT(($D$1:$AB$4=$BB$4)*$D53:$AB53))</f>
        <v/>
      </c>
      <c r="BC53" s="15" t="str">
        <f t="shared" si="21"/>
        <v/>
      </c>
      <c r="BD53" s="2" t="str" cm="1">
        <f t="array" ref="BD53">IF(B53="","",SUMPRODUCT(($D$1:$AB$4=$BD$4)*$D53:$AB53))</f>
        <v/>
      </c>
      <c r="BE53" s="15" t="str">
        <f t="shared" si="22"/>
        <v/>
      </c>
      <c r="BF53" s="2" t="str" cm="1">
        <f t="array" ref="BF53">IF(B53="","",SUMPRODUCT(($D$1:$AB$4=$BF$4)*$D53:$AB53))</f>
        <v/>
      </c>
      <c r="BG53" s="15" t="str">
        <f t="shared" si="23"/>
        <v/>
      </c>
      <c r="BH53" s="2" t="str" cm="1">
        <f t="array" ref="BH53">IF(B53="","",SUMPRODUCT(($D$1:$AB$4=$BH$4)*$D53:$AB53))</f>
        <v/>
      </c>
      <c r="BI53" s="15" t="str">
        <f t="shared" si="24"/>
        <v/>
      </c>
      <c r="BJ53" s="2" t="str" cm="1">
        <f t="array" ref="BJ53">IF(B53="","",SUMPRODUCT(($D$1:$AB$4=$BJ$4)*$D53:$AB53))</f>
        <v/>
      </c>
      <c r="BK53" s="15" t="str">
        <f t="shared" si="25"/>
        <v/>
      </c>
      <c r="BL53" s="2" t="str" cm="1">
        <f t="array" ref="BL53">IF(B53="","",SUMPRODUCT(($D$1:$AB$4=$BL$4)*$D53:$AB53))</f>
        <v/>
      </c>
      <c r="BM53" s="15" t="str">
        <f t="shared" si="26"/>
        <v/>
      </c>
      <c r="BN53" s="2" t="str" cm="1">
        <f t="array" ref="BN53">IF(B53="","",SUMPRODUCT(($D$1:$AB$4=$BN$4)*$D53:$AB53))</f>
        <v/>
      </c>
      <c r="BO53" s="15" t="str">
        <f t="shared" si="27"/>
        <v/>
      </c>
      <c r="BP53" s="2" t="str" cm="1">
        <f t="array" ref="BP53">IF(B53="","",SUMPRODUCT(($D$1:$AB$4=$BP$4)*$D53:$AB53))</f>
        <v/>
      </c>
      <c r="BQ53" s="15" t="str">
        <f t="shared" si="28"/>
        <v/>
      </c>
      <c r="BR53" s="2" t="str" cm="1">
        <f t="array" ref="BR53">IF(B53="","",SUMPRODUCT(($D$1:$AB$4=$BR$4)*$D53:$AB53))</f>
        <v/>
      </c>
      <c r="BS53" s="15" t="str">
        <f t="shared" si="29"/>
        <v/>
      </c>
      <c r="BT53" s="2" t="str" cm="1">
        <f t="array" ref="BT53">IF(B53="","",SUMPRODUCT(($D$1:$AB$4=$BT$4)*$D53:$AB53))</f>
        <v/>
      </c>
      <c r="BU53" s="15" t="str">
        <f t="shared" si="30"/>
        <v/>
      </c>
      <c r="BV53" s="2" t="str" cm="1">
        <f t="array" ref="BV53">IF(B53="","",SUMPRODUCT(($D$1:$AB$4=$BV$4)*$D53:$AB53))</f>
        <v/>
      </c>
      <c r="BW53" s="15" t="str">
        <f t="shared" si="31"/>
        <v/>
      </c>
      <c r="BX53" s="2" t="str" cm="1">
        <f t="array" ref="BX53">IF(B53="","",SUMPRODUCT(($D$1:$AB$4=$BX$4)*$D53:$AB53))</f>
        <v/>
      </c>
      <c r="BY53" s="15" t="str">
        <f t="shared" si="32"/>
        <v/>
      </c>
      <c r="BZ53" s="2" t="str" cm="1">
        <f t="array" ref="BZ53">IF(B53="","",SUMPRODUCT(($D$1:$AB$4=$BZ$4)*$D53:$AB53))</f>
        <v/>
      </c>
      <c r="CA53" s="15" t="str">
        <f t="shared" si="33"/>
        <v/>
      </c>
      <c r="CB53" s="2" t="str" cm="1">
        <f t="array" ref="CB53">IF(B53="","",SUMPRODUCT(($D$1:$AB$4=$CB$4)*$D53:$AB53))</f>
        <v/>
      </c>
      <c r="CC53" s="15" t="str">
        <f t="shared" si="34"/>
        <v/>
      </c>
      <c r="CD53" s="2" t="str" cm="1">
        <f t="array" ref="CD53">IF(B53="","",SUMPRODUCT(($D$1:$AB$4=$CD$4)*$D53:$AB53))</f>
        <v/>
      </c>
      <c r="CE53" s="15" t="str">
        <f t="shared" si="35"/>
        <v/>
      </c>
      <c r="CF53" s="2" t="str" cm="1">
        <f t="array" ref="CF53">IF(B53="","",SUMPRODUCT(($D$1:$AB$4=$CF$4)*$D53:$AB53))</f>
        <v/>
      </c>
      <c r="CG53" s="15" t="str">
        <f t="shared" si="36"/>
        <v/>
      </c>
      <c r="CH53" s="2" t="str" cm="1">
        <f t="array" ref="CH53">IF(B53="","",SUMPRODUCT(($D$1:$AB$4=$CH$4)*$D53:$AB53))</f>
        <v/>
      </c>
      <c r="CI53" s="15" t="str">
        <f t="shared" si="37"/>
        <v/>
      </c>
    </row>
    <row r="54" spans="1:87">
      <c r="A54" s="6">
        <v>49</v>
      </c>
      <c r="D54" s="97"/>
      <c r="E54" s="86"/>
      <c r="F54" s="86"/>
      <c r="G54" s="86"/>
      <c r="H54" s="86"/>
      <c r="I54" s="98"/>
      <c r="J54" s="102"/>
      <c r="K54" s="87"/>
      <c r="L54" s="87"/>
      <c r="M54" s="87"/>
      <c r="N54" s="87"/>
      <c r="O54" s="103"/>
      <c r="P54" s="107"/>
      <c r="Q54" s="88"/>
      <c r="R54" s="88"/>
      <c r="S54" s="88"/>
      <c r="T54" s="88"/>
      <c r="U54" s="108"/>
      <c r="V54" s="113"/>
      <c r="W54" s="89"/>
      <c r="X54" s="89"/>
      <c r="Y54" s="89"/>
      <c r="Z54" s="89"/>
      <c r="AA54" s="89"/>
      <c r="AB54" s="169"/>
      <c r="AC54" s="171" t="str">
        <f t="shared" si="38"/>
        <v/>
      </c>
      <c r="AD54" s="172" t="str">
        <f t="shared" si="12"/>
        <v/>
      </c>
      <c r="AL54" s="2" t="str" cm="1">
        <f t="array" ref="AL54">IF(B54="","",SUMPRODUCT(($D$1:$AB$4=$AL$4)*D54:AB54))</f>
        <v/>
      </c>
      <c r="AM54" s="15" t="str">
        <f t="shared" si="13"/>
        <v/>
      </c>
      <c r="AN54" s="2" t="str" cm="1">
        <f t="array" ref="AN54">IF(B54="","",SUMPRODUCT(($D$1:$AB$4=$AN$4)*D54:AB54))</f>
        <v/>
      </c>
      <c r="AO54" s="15" t="str">
        <f t="shared" si="14"/>
        <v/>
      </c>
      <c r="AP54" s="2" t="str" cm="1">
        <f t="array" ref="AP54">IF(B54="","",SUMPRODUCT(($D$1:$AB$4=$AP$4)*D54:AB54))</f>
        <v/>
      </c>
      <c r="AQ54" s="15" t="str">
        <f t="shared" si="15"/>
        <v/>
      </c>
      <c r="AR54" s="2" t="str" cm="1">
        <f t="array" ref="AR54">IF(B54="","",SUMPRODUCT(($D$1:$AB$4=$AR$4)*D54:AB54))</f>
        <v/>
      </c>
      <c r="AS54" s="15" t="str">
        <f t="shared" si="16"/>
        <v/>
      </c>
      <c r="AT54" s="2" t="str" cm="1">
        <f t="array" ref="AT54">IF(B54="","",SUMPRODUCT(($D$1:$AB$4=$AT$4)*$D54:$AB54))</f>
        <v/>
      </c>
      <c r="AU54" s="15" t="str">
        <f t="shared" si="17"/>
        <v/>
      </c>
      <c r="AV54" s="2" t="str" cm="1">
        <f t="array" ref="AV54">IF(B54="","",SUMPRODUCT(($D$1:$AB$4=$AV$4)*$D54:$AB54))</f>
        <v/>
      </c>
      <c r="AW54" s="15" t="str">
        <f t="shared" si="18"/>
        <v/>
      </c>
      <c r="AX54" s="2" t="str" cm="1">
        <f t="array" ref="AX54">IF(B54="","",SUMPRODUCT(($D$1:$AB$4=$AX$4)*$D54:$AB54))</f>
        <v/>
      </c>
      <c r="AY54" s="15" t="str">
        <f t="shared" si="19"/>
        <v/>
      </c>
      <c r="AZ54" s="2" t="str" cm="1">
        <f t="array" ref="AZ54">IF(B54="","",SUMPRODUCT(($D$1:$AB$4=$AZ$4)*$D54:$AB54))</f>
        <v/>
      </c>
      <c r="BA54" s="15" t="str">
        <f t="shared" si="20"/>
        <v/>
      </c>
      <c r="BB54" s="2" t="str" cm="1">
        <f t="array" ref="BB54">IF(B54="","",SUMPRODUCT(($D$1:$AB$4=$BB$4)*$D54:$AB54))</f>
        <v/>
      </c>
      <c r="BC54" s="15" t="str">
        <f t="shared" si="21"/>
        <v/>
      </c>
      <c r="BD54" s="2" t="str" cm="1">
        <f t="array" ref="BD54">IF(B54="","",SUMPRODUCT(($D$1:$AB$4=$BD$4)*$D54:$AB54))</f>
        <v/>
      </c>
      <c r="BE54" s="15" t="str">
        <f t="shared" si="22"/>
        <v/>
      </c>
      <c r="BF54" s="2" t="str" cm="1">
        <f t="array" ref="BF54">IF(B54="","",SUMPRODUCT(($D$1:$AB$4=$BF$4)*$D54:$AB54))</f>
        <v/>
      </c>
      <c r="BG54" s="15" t="str">
        <f t="shared" si="23"/>
        <v/>
      </c>
      <c r="BH54" s="2" t="str" cm="1">
        <f t="array" ref="BH54">IF(B54="","",SUMPRODUCT(($D$1:$AB$4=$BH$4)*$D54:$AB54))</f>
        <v/>
      </c>
      <c r="BI54" s="15" t="str">
        <f t="shared" si="24"/>
        <v/>
      </c>
      <c r="BJ54" s="2" t="str" cm="1">
        <f t="array" ref="BJ54">IF(B54="","",SUMPRODUCT(($D$1:$AB$4=$BJ$4)*$D54:$AB54))</f>
        <v/>
      </c>
      <c r="BK54" s="15" t="str">
        <f t="shared" si="25"/>
        <v/>
      </c>
      <c r="BL54" s="2" t="str" cm="1">
        <f t="array" ref="BL54">IF(B54="","",SUMPRODUCT(($D$1:$AB$4=$BL$4)*$D54:$AB54))</f>
        <v/>
      </c>
      <c r="BM54" s="15" t="str">
        <f t="shared" si="26"/>
        <v/>
      </c>
      <c r="BN54" s="2" t="str" cm="1">
        <f t="array" ref="BN54">IF(B54="","",SUMPRODUCT(($D$1:$AB$4=$BN$4)*$D54:$AB54))</f>
        <v/>
      </c>
      <c r="BO54" s="15" t="str">
        <f t="shared" si="27"/>
        <v/>
      </c>
      <c r="BP54" s="2" t="str" cm="1">
        <f t="array" ref="BP54">IF(B54="","",SUMPRODUCT(($D$1:$AB$4=$BP$4)*$D54:$AB54))</f>
        <v/>
      </c>
      <c r="BQ54" s="15" t="str">
        <f t="shared" si="28"/>
        <v/>
      </c>
      <c r="BR54" s="2" t="str" cm="1">
        <f t="array" ref="BR54">IF(B54="","",SUMPRODUCT(($D$1:$AB$4=$BR$4)*$D54:$AB54))</f>
        <v/>
      </c>
      <c r="BS54" s="15" t="str">
        <f t="shared" si="29"/>
        <v/>
      </c>
      <c r="BT54" s="2" t="str" cm="1">
        <f t="array" ref="BT54">IF(B54="","",SUMPRODUCT(($D$1:$AB$4=$BT$4)*$D54:$AB54))</f>
        <v/>
      </c>
      <c r="BU54" s="15" t="str">
        <f t="shared" si="30"/>
        <v/>
      </c>
      <c r="BV54" s="2" t="str" cm="1">
        <f t="array" ref="BV54">IF(B54="","",SUMPRODUCT(($D$1:$AB$4=$BV$4)*$D54:$AB54))</f>
        <v/>
      </c>
      <c r="BW54" s="15" t="str">
        <f t="shared" si="31"/>
        <v/>
      </c>
      <c r="BX54" s="2" t="str" cm="1">
        <f t="array" ref="BX54">IF(B54="","",SUMPRODUCT(($D$1:$AB$4=$BX$4)*$D54:$AB54))</f>
        <v/>
      </c>
      <c r="BY54" s="15" t="str">
        <f t="shared" si="32"/>
        <v/>
      </c>
      <c r="BZ54" s="2" t="str" cm="1">
        <f t="array" ref="BZ54">IF(B54="","",SUMPRODUCT(($D$1:$AB$4=$BZ$4)*$D54:$AB54))</f>
        <v/>
      </c>
      <c r="CA54" s="15" t="str">
        <f t="shared" si="33"/>
        <v/>
      </c>
      <c r="CB54" s="2" t="str" cm="1">
        <f t="array" ref="CB54">IF(B54="","",SUMPRODUCT(($D$1:$AB$4=$CB$4)*$D54:$AB54))</f>
        <v/>
      </c>
      <c r="CC54" s="15" t="str">
        <f t="shared" si="34"/>
        <v/>
      </c>
      <c r="CD54" s="2" t="str" cm="1">
        <f t="array" ref="CD54">IF(B54="","",SUMPRODUCT(($D$1:$AB$4=$CD$4)*$D54:$AB54))</f>
        <v/>
      </c>
      <c r="CE54" s="15" t="str">
        <f t="shared" si="35"/>
        <v/>
      </c>
      <c r="CF54" s="2" t="str" cm="1">
        <f t="array" ref="CF54">IF(B54="","",SUMPRODUCT(($D$1:$AB$4=$CF$4)*$D54:$AB54))</f>
        <v/>
      </c>
      <c r="CG54" s="15" t="str">
        <f t="shared" si="36"/>
        <v/>
      </c>
      <c r="CH54" s="2" t="str" cm="1">
        <f t="array" ref="CH54">IF(B54="","",SUMPRODUCT(($D$1:$AB$4=$CH$4)*$D54:$AB54))</f>
        <v/>
      </c>
      <c r="CI54" s="15" t="str">
        <f t="shared" si="37"/>
        <v/>
      </c>
    </row>
    <row r="55" spans="1:87">
      <c r="A55" s="7">
        <v>50</v>
      </c>
      <c r="D55" s="97"/>
      <c r="E55" s="86"/>
      <c r="F55" s="86"/>
      <c r="G55" s="86"/>
      <c r="H55" s="86"/>
      <c r="I55" s="98"/>
      <c r="J55" s="102"/>
      <c r="K55" s="87"/>
      <c r="L55" s="87"/>
      <c r="M55" s="87"/>
      <c r="N55" s="87"/>
      <c r="O55" s="103"/>
      <c r="P55" s="107"/>
      <c r="Q55" s="88"/>
      <c r="R55" s="88"/>
      <c r="S55" s="88"/>
      <c r="T55" s="88"/>
      <c r="U55" s="108"/>
      <c r="V55" s="113"/>
      <c r="W55" s="89"/>
      <c r="X55" s="89"/>
      <c r="Y55" s="89"/>
      <c r="Z55" s="89"/>
      <c r="AA55" s="89"/>
      <c r="AB55" s="169"/>
      <c r="AC55" s="171" t="str">
        <f t="shared" si="38"/>
        <v/>
      </c>
      <c r="AD55" s="172" t="str">
        <f t="shared" si="12"/>
        <v/>
      </c>
      <c r="AL55" s="2" t="str" cm="1">
        <f t="array" ref="AL55">IF(B55="","",SUMPRODUCT(($D$1:$AB$4=$AL$4)*D55:AB55))</f>
        <v/>
      </c>
      <c r="AM55" s="15" t="str">
        <f t="shared" si="13"/>
        <v/>
      </c>
      <c r="AN55" s="2" t="str" cm="1">
        <f t="array" ref="AN55">IF(B55="","",SUMPRODUCT(($D$1:$AB$4=$AN$4)*D55:AB55))</f>
        <v/>
      </c>
      <c r="AO55" s="15" t="str">
        <f t="shared" si="14"/>
        <v/>
      </c>
      <c r="AP55" s="2" t="str" cm="1">
        <f t="array" ref="AP55">IF(B55="","",SUMPRODUCT(($D$1:$AB$4=$AP$4)*D55:AB55))</f>
        <v/>
      </c>
      <c r="AQ55" s="15" t="str">
        <f t="shared" si="15"/>
        <v/>
      </c>
      <c r="AR55" s="2" t="str" cm="1">
        <f t="array" ref="AR55">IF(B55="","",SUMPRODUCT(($D$1:$AB$4=$AR$4)*D55:AB55))</f>
        <v/>
      </c>
      <c r="AS55" s="15" t="str">
        <f t="shared" si="16"/>
        <v/>
      </c>
      <c r="AT55" s="2" t="str" cm="1">
        <f t="array" ref="AT55">IF(B55="","",SUMPRODUCT(($D$1:$AB$4=$AT$4)*$D55:$AB55))</f>
        <v/>
      </c>
      <c r="AU55" s="15" t="str">
        <f t="shared" si="17"/>
        <v/>
      </c>
      <c r="AV55" s="2" t="str" cm="1">
        <f t="array" ref="AV55">IF(B55="","",SUMPRODUCT(($D$1:$AB$4=$AV$4)*$D55:$AB55))</f>
        <v/>
      </c>
      <c r="AW55" s="15" t="str">
        <f t="shared" si="18"/>
        <v/>
      </c>
      <c r="AX55" s="2" t="str" cm="1">
        <f t="array" ref="AX55">IF(B55="","",SUMPRODUCT(($D$1:$AB$4=$AX$4)*$D55:$AB55))</f>
        <v/>
      </c>
      <c r="AY55" s="15" t="str">
        <f t="shared" si="19"/>
        <v/>
      </c>
      <c r="AZ55" s="2" t="str" cm="1">
        <f t="array" ref="AZ55">IF(B55="","",SUMPRODUCT(($D$1:$AB$4=$AZ$4)*$D55:$AB55))</f>
        <v/>
      </c>
      <c r="BA55" s="15" t="str">
        <f t="shared" si="20"/>
        <v/>
      </c>
      <c r="BB55" s="2" t="str" cm="1">
        <f t="array" ref="BB55">IF(B55="","",SUMPRODUCT(($D$1:$AB$4=$BB$4)*$D55:$AB55))</f>
        <v/>
      </c>
      <c r="BC55" s="15" t="str">
        <f t="shared" si="21"/>
        <v/>
      </c>
      <c r="BD55" s="2" t="str" cm="1">
        <f t="array" ref="BD55">IF(B55="","",SUMPRODUCT(($D$1:$AB$4=$BD$4)*$D55:$AB55))</f>
        <v/>
      </c>
      <c r="BE55" s="15" t="str">
        <f t="shared" si="22"/>
        <v/>
      </c>
      <c r="BF55" s="2" t="str" cm="1">
        <f t="array" ref="BF55">IF(B55="","",SUMPRODUCT(($D$1:$AB$4=$BF$4)*$D55:$AB55))</f>
        <v/>
      </c>
      <c r="BG55" s="15" t="str">
        <f t="shared" si="23"/>
        <v/>
      </c>
      <c r="BH55" s="2" t="str" cm="1">
        <f t="array" ref="BH55">IF(B55="","",SUMPRODUCT(($D$1:$AB$4=$BH$4)*$D55:$AB55))</f>
        <v/>
      </c>
      <c r="BI55" s="15" t="str">
        <f t="shared" si="24"/>
        <v/>
      </c>
      <c r="BJ55" s="2" t="str" cm="1">
        <f t="array" ref="BJ55">IF(B55="","",SUMPRODUCT(($D$1:$AB$4=$BJ$4)*$D55:$AB55))</f>
        <v/>
      </c>
      <c r="BK55" s="15" t="str">
        <f t="shared" si="25"/>
        <v/>
      </c>
      <c r="BL55" s="2" t="str" cm="1">
        <f t="array" ref="BL55">IF(B55="","",SUMPRODUCT(($D$1:$AB$4=$BL$4)*$D55:$AB55))</f>
        <v/>
      </c>
      <c r="BM55" s="15" t="str">
        <f t="shared" si="26"/>
        <v/>
      </c>
      <c r="BN55" s="2" t="str" cm="1">
        <f t="array" ref="BN55">IF(B55="","",SUMPRODUCT(($D$1:$AB$4=$BN$4)*$D55:$AB55))</f>
        <v/>
      </c>
      <c r="BO55" s="15" t="str">
        <f t="shared" si="27"/>
        <v/>
      </c>
      <c r="BP55" s="2" t="str" cm="1">
        <f t="array" ref="BP55">IF(B55="","",SUMPRODUCT(($D$1:$AB$4=$BP$4)*$D55:$AB55))</f>
        <v/>
      </c>
      <c r="BQ55" s="15" t="str">
        <f t="shared" si="28"/>
        <v/>
      </c>
      <c r="BR55" s="2" t="str" cm="1">
        <f t="array" ref="BR55">IF(B55="","",SUMPRODUCT(($D$1:$AB$4=$BR$4)*$D55:$AB55))</f>
        <v/>
      </c>
      <c r="BS55" s="15" t="str">
        <f t="shared" si="29"/>
        <v/>
      </c>
      <c r="BT55" s="2" t="str" cm="1">
        <f t="array" ref="BT55">IF(B55="","",SUMPRODUCT(($D$1:$AB$4=$BT$4)*$D55:$AB55))</f>
        <v/>
      </c>
      <c r="BU55" s="15" t="str">
        <f t="shared" si="30"/>
        <v/>
      </c>
      <c r="BV55" s="2" t="str" cm="1">
        <f t="array" ref="BV55">IF(B55="","",SUMPRODUCT(($D$1:$AB$4=$BV$4)*$D55:$AB55))</f>
        <v/>
      </c>
      <c r="BW55" s="15" t="str">
        <f t="shared" si="31"/>
        <v/>
      </c>
      <c r="BX55" s="2" t="str" cm="1">
        <f t="array" ref="BX55">IF(B55="","",SUMPRODUCT(($D$1:$AB$4=$BX$4)*$D55:$AB55))</f>
        <v/>
      </c>
      <c r="BY55" s="15" t="str">
        <f t="shared" si="32"/>
        <v/>
      </c>
      <c r="BZ55" s="2" t="str" cm="1">
        <f t="array" ref="BZ55">IF(B55="","",SUMPRODUCT(($D$1:$AB$4=$BZ$4)*$D55:$AB55))</f>
        <v/>
      </c>
      <c r="CA55" s="15" t="str">
        <f t="shared" si="33"/>
        <v/>
      </c>
      <c r="CB55" s="2" t="str" cm="1">
        <f t="array" ref="CB55">IF(B55="","",SUMPRODUCT(($D$1:$AB$4=$CB$4)*$D55:$AB55))</f>
        <v/>
      </c>
      <c r="CC55" s="15" t="str">
        <f t="shared" si="34"/>
        <v/>
      </c>
      <c r="CD55" s="2" t="str" cm="1">
        <f t="array" ref="CD55">IF(B55="","",SUMPRODUCT(($D$1:$AB$4=$CD$4)*$D55:$AB55))</f>
        <v/>
      </c>
      <c r="CE55" s="15" t="str">
        <f t="shared" si="35"/>
        <v/>
      </c>
      <c r="CF55" s="2" t="str" cm="1">
        <f t="array" ref="CF55">IF(B55="","",SUMPRODUCT(($D$1:$AB$4=$CF$4)*$D55:$AB55))</f>
        <v/>
      </c>
      <c r="CG55" s="15" t="str">
        <f t="shared" si="36"/>
        <v/>
      </c>
      <c r="CH55" s="2" t="str" cm="1">
        <f t="array" ref="CH55">IF(B55="","",SUMPRODUCT(($D$1:$AB$4=$CH$4)*$D55:$AB55))</f>
        <v/>
      </c>
      <c r="CI55" s="15" t="str">
        <f t="shared" si="37"/>
        <v/>
      </c>
    </row>
    <row r="56" spans="1:87">
      <c r="A56" s="6">
        <v>51</v>
      </c>
      <c r="D56" s="97"/>
      <c r="E56" s="86"/>
      <c r="F56" s="86"/>
      <c r="G56" s="86"/>
      <c r="H56" s="86"/>
      <c r="I56" s="98"/>
      <c r="J56" s="102"/>
      <c r="K56" s="87"/>
      <c r="L56" s="87"/>
      <c r="M56" s="87"/>
      <c r="N56" s="87"/>
      <c r="O56" s="103"/>
      <c r="P56" s="107"/>
      <c r="Q56" s="88"/>
      <c r="R56" s="88"/>
      <c r="S56" s="88"/>
      <c r="T56" s="88"/>
      <c r="U56" s="108"/>
      <c r="V56" s="113"/>
      <c r="W56" s="89"/>
      <c r="X56" s="89"/>
      <c r="Y56" s="89"/>
      <c r="Z56" s="89"/>
      <c r="AA56" s="89"/>
      <c r="AB56" s="169"/>
      <c r="AC56" s="171" t="str">
        <f t="shared" si="38"/>
        <v/>
      </c>
      <c r="AD56" s="172" t="str">
        <f t="shared" si="12"/>
        <v/>
      </c>
      <c r="AL56" s="2" t="str" cm="1">
        <f t="array" ref="AL56">IF(B56="","",SUMPRODUCT(($D$1:$AB$4=$AL$4)*D56:AB56))</f>
        <v/>
      </c>
      <c r="AM56" s="15" t="str">
        <f t="shared" si="13"/>
        <v/>
      </c>
      <c r="AN56" s="2" t="str" cm="1">
        <f t="array" ref="AN56">IF(B56="","",SUMPRODUCT(($D$1:$AB$4=$AN$4)*D56:AB56))</f>
        <v/>
      </c>
      <c r="AO56" s="15" t="str">
        <f t="shared" si="14"/>
        <v/>
      </c>
      <c r="AP56" s="2" t="str" cm="1">
        <f t="array" ref="AP56">IF(B56="","",SUMPRODUCT(($D$1:$AB$4=$AP$4)*D56:AB56))</f>
        <v/>
      </c>
      <c r="AQ56" s="15" t="str">
        <f t="shared" si="15"/>
        <v/>
      </c>
      <c r="AR56" s="2" t="str" cm="1">
        <f t="array" ref="AR56">IF(B56="","",SUMPRODUCT(($D$1:$AB$4=$AR$4)*D56:AB56))</f>
        <v/>
      </c>
      <c r="AS56" s="15" t="str">
        <f t="shared" si="16"/>
        <v/>
      </c>
      <c r="AT56" s="2" t="str" cm="1">
        <f t="array" ref="AT56">IF(B56="","",SUMPRODUCT(($D$1:$AB$4=$AT$4)*$D56:$AB56))</f>
        <v/>
      </c>
      <c r="AU56" s="15" t="str">
        <f t="shared" si="17"/>
        <v/>
      </c>
      <c r="AV56" s="2" t="str" cm="1">
        <f t="array" ref="AV56">IF(B56="","",SUMPRODUCT(($D$1:$AB$4=$AV$4)*$D56:$AB56))</f>
        <v/>
      </c>
      <c r="AW56" s="15" t="str">
        <f t="shared" si="18"/>
        <v/>
      </c>
      <c r="AX56" s="2" t="str" cm="1">
        <f t="array" ref="AX56">IF(B56="","",SUMPRODUCT(($D$1:$AB$4=$AX$4)*$D56:$AB56))</f>
        <v/>
      </c>
      <c r="AY56" s="15" t="str">
        <f t="shared" si="19"/>
        <v/>
      </c>
      <c r="AZ56" s="2" t="str" cm="1">
        <f t="array" ref="AZ56">IF(B56="","",SUMPRODUCT(($D$1:$AB$4=$AZ$4)*$D56:$AB56))</f>
        <v/>
      </c>
      <c r="BA56" s="15" t="str">
        <f t="shared" si="20"/>
        <v/>
      </c>
      <c r="BB56" s="2" t="str" cm="1">
        <f t="array" ref="BB56">IF(B56="","",SUMPRODUCT(($D$1:$AB$4=$BB$4)*$D56:$AB56))</f>
        <v/>
      </c>
      <c r="BC56" s="15" t="str">
        <f t="shared" si="21"/>
        <v/>
      </c>
      <c r="BD56" s="2" t="str" cm="1">
        <f t="array" ref="BD56">IF(B56="","",SUMPRODUCT(($D$1:$AB$4=$BD$4)*$D56:$AB56))</f>
        <v/>
      </c>
      <c r="BE56" s="15" t="str">
        <f t="shared" si="22"/>
        <v/>
      </c>
      <c r="BF56" s="2" t="str" cm="1">
        <f t="array" ref="BF56">IF(B56="","",SUMPRODUCT(($D$1:$AB$4=$BF$4)*$D56:$AB56))</f>
        <v/>
      </c>
      <c r="BG56" s="15" t="str">
        <f t="shared" si="23"/>
        <v/>
      </c>
      <c r="BH56" s="2" t="str" cm="1">
        <f t="array" ref="BH56">IF(B56="","",SUMPRODUCT(($D$1:$AB$4=$BH$4)*$D56:$AB56))</f>
        <v/>
      </c>
      <c r="BI56" s="15" t="str">
        <f t="shared" si="24"/>
        <v/>
      </c>
      <c r="BJ56" s="2" t="str" cm="1">
        <f t="array" ref="BJ56">IF(B56="","",SUMPRODUCT(($D$1:$AB$4=$BJ$4)*$D56:$AB56))</f>
        <v/>
      </c>
      <c r="BK56" s="15" t="str">
        <f t="shared" si="25"/>
        <v/>
      </c>
      <c r="BL56" s="2" t="str" cm="1">
        <f t="array" ref="BL56">IF(B56="","",SUMPRODUCT(($D$1:$AB$4=$BL$4)*$D56:$AB56))</f>
        <v/>
      </c>
      <c r="BM56" s="15" t="str">
        <f t="shared" si="26"/>
        <v/>
      </c>
      <c r="BN56" s="2" t="str" cm="1">
        <f t="array" ref="BN56">IF(B56="","",SUMPRODUCT(($D$1:$AB$4=$BN$4)*$D56:$AB56))</f>
        <v/>
      </c>
      <c r="BO56" s="15" t="str">
        <f t="shared" si="27"/>
        <v/>
      </c>
      <c r="BP56" s="2" t="str" cm="1">
        <f t="array" ref="BP56">IF(B56="","",SUMPRODUCT(($D$1:$AB$4=$BP$4)*$D56:$AB56))</f>
        <v/>
      </c>
      <c r="BQ56" s="15" t="str">
        <f t="shared" si="28"/>
        <v/>
      </c>
      <c r="BR56" s="2" t="str" cm="1">
        <f t="array" ref="BR56">IF(B56="","",SUMPRODUCT(($D$1:$AB$4=$BR$4)*$D56:$AB56))</f>
        <v/>
      </c>
      <c r="BS56" s="15" t="str">
        <f t="shared" si="29"/>
        <v/>
      </c>
      <c r="BT56" s="2" t="str" cm="1">
        <f t="array" ref="BT56">IF(B56="","",SUMPRODUCT(($D$1:$AB$4=$BT$4)*$D56:$AB56))</f>
        <v/>
      </c>
      <c r="BU56" s="15" t="str">
        <f t="shared" si="30"/>
        <v/>
      </c>
      <c r="BV56" s="2" t="str" cm="1">
        <f t="array" ref="BV56">IF(B56="","",SUMPRODUCT(($D$1:$AB$4=$BV$4)*$D56:$AB56))</f>
        <v/>
      </c>
      <c r="BW56" s="15" t="str">
        <f t="shared" si="31"/>
        <v/>
      </c>
      <c r="BX56" s="2" t="str" cm="1">
        <f t="array" ref="BX56">IF(B56="","",SUMPRODUCT(($D$1:$AB$4=$BX$4)*$D56:$AB56))</f>
        <v/>
      </c>
      <c r="BY56" s="15" t="str">
        <f t="shared" si="32"/>
        <v/>
      </c>
      <c r="BZ56" s="2" t="str" cm="1">
        <f t="array" ref="BZ56">IF(B56="","",SUMPRODUCT(($D$1:$AB$4=$BZ$4)*$D56:$AB56))</f>
        <v/>
      </c>
      <c r="CA56" s="15" t="str">
        <f t="shared" si="33"/>
        <v/>
      </c>
      <c r="CB56" s="2" t="str" cm="1">
        <f t="array" ref="CB56">IF(B56="","",SUMPRODUCT(($D$1:$AB$4=$CB$4)*$D56:$AB56))</f>
        <v/>
      </c>
      <c r="CC56" s="15" t="str">
        <f t="shared" si="34"/>
        <v/>
      </c>
      <c r="CD56" s="2" t="str" cm="1">
        <f t="array" ref="CD56">IF(B56="","",SUMPRODUCT(($D$1:$AB$4=$CD$4)*$D56:$AB56))</f>
        <v/>
      </c>
      <c r="CE56" s="15" t="str">
        <f t="shared" si="35"/>
        <v/>
      </c>
      <c r="CF56" s="2" t="str" cm="1">
        <f t="array" ref="CF56">IF(B56="","",SUMPRODUCT(($D$1:$AB$4=$CF$4)*$D56:$AB56))</f>
        <v/>
      </c>
      <c r="CG56" s="15" t="str">
        <f t="shared" si="36"/>
        <v/>
      </c>
      <c r="CH56" s="2" t="str" cm="1">
        <f t="array" ref="CH56">IF(B56="","",SUMPRODUCT(($D$1:$AB$4=$CH$4)*$D56:$AB56))</f>
        <v/>
      </c>
      <c r="CI56" s="15" t="str">
        <f t="shared" si="37"/>
        <v/>
      </c>
    </row>
    <row r="57" spans="1:87">
      <c r="A57" s="7">
        <v>52</v>
      </c>
      <c r="D57" s="97"/>
      <c r="E57" s="86"/>
      <c r="F57" s="86"/>
      <c r="G57" s="86"/>
      <c r="H57" s="86"/>
      <c r="I57" s="98"/>
      <c r="J57" s="102"/>
      <c r="K57" s="87"/>
      <c r="L57" s="87"/>
      <c r="M57" s="87"/>
      <c r="N57" s="87"/>
      <c r="O57" s="103"/>
      <c r="P57" s="107"/>
      <c r="Q57" s="88"/>
      <c r="R57" s="88"/>
      <c r="S57" s="88"/>
      <c r="T57" s="88"/>
      <c r="U57" s="108"/>
      <c r="V57" s="113"/>
      <c r="W57" s="89"/>
      <c r="X57" s="89"/>
      <c r="Y57" s="89"/>
      <c r="Z57" s="89"/>
      <c r="AA57" s="89"/>
      <c r="AB57" s="169"/>
      <c r="AC57" s="171" t="str">
        <f t="shared" si="38"/>
        <v/>
      </c>
      <c r="AD57" s="172" t="str">
        <f t="shared" si="12"/>
        <v/>
      </c>
      <c r="AL57" s="2" t="str" cm="1">
        <f t="array" ref="AL57">IF(B57="","",SUMPRODUCT(($D$1:$AB$4=$AL$4)*D57:AB57))</f>
        <v/>
      </c>
      <c r="AM57" s="15" t="str">
        <f t="shared" si="13"/>
        <v/>
      </c>
      <c r="AN57" s="2" t="str" cm="1">
        <f t="array" ref="AN57">IF(B57="","",SUMPRODUCT(($D$1:$AB$4=$AN$4)*D57:AB57))</f>
        <v/>
      </c>
      <c r="AO57" s="15" t="str">
        <f t="shared" si="14"/>
        <v/>
      </c>
      <c r="AP57" s="2" t="str" cm="1">
        <f t="array" ref="AP57">IF(B57="","",SUMPRODUCT(($D$1:$AB$4=$AP$4)*D57:AB57))</f>
        <v/>
      </c>
      <c r="AQ57" s="15" t="str">
        <f t="shared" si="15"/>
        <v/>
      </c>
      <c r="AR57" s="2" t="str" cm="1">
        <f t="array" ref="AR57">IF(B57="","",SUMPRODUCT(($D$1:$AB$4=$AR$4)*D57:AB57))</f>
        <v/>
      </c>
      <c r="AS57" s="15" t="str">
        <f t="shared" si="16"/>
        <v/>
      </c>
      <c r="AT57" s="2" t="str" cm="1">
        <f t="array" ref="AT57">IF(B57="","",SUMPRODUCT(($D$1:$AB$4=$AT$4)*$D57:$AB57))</f>
        <v/>
      </c>
      <c r="AU57" s="15" t="str">
        <f t="shared" si="17"/>
        <v/>
      </c>
      <c r="AV57" s="2" t="str" cm="1">
        <f t="array" ref="AV57">IF(B57="","",SUMPRODUCT(($D$1:$AB$4=$AV$4)*$D57:$AB57))</f>
        <v/>
      </c>
      <c r="AW57" s="15" t="str">
        <f t="shared" si="18"/>
        <v/>
      </c>
      <c r="AX57" s="2" t="str" cm="1">
        <f t="array" ref="AX57">IF(B57="","",SUMPRODUCT(($D$1:$AB$4=$AX$4)*$D57:$AB57))</f>
        <v/>
      </c>
      <c r="AY57" s="15" t="str">
        <f t="shared" si="19"/>
        <v/>
      </c>
      <c r="AZ57" s="2" t="str" cm="1">
        <f t="array" ref="AZ57">IF(B57="","",SUMPRODUCT(($D$1:$AB$4=$AZ$4)*$D57:$AB57))</f>
        <v/>
      </c>
      <c r="BA57" s="15" t="str">
        <f t="shared" si="20"/>
        <v/>
      </c>
      <c r="BB57" s="2" t="str" cm="1">
        <f t="array" ref="BB57">IF(B57="","",SUMPRODUCT(($D$1:$AB$4=$BB$4)*$D57:$AB57))</f>
        <v/>
      </c>
      <c r="BC57" s="15" t="str">
        <f t="shared" si="21"/>
        <v/>
      </c>
      <c r="BD57" s="2" t="str" cm="1">
        <f t="array" ref="BD57">IF(B57="","",SUMPRODUCT(($D$1:$AB$4=$BD$4)*$D57:$AB57))</f>
        <v/>
      </c>
      <c r="BE57" s="15" t="str">
        <f t="shared" si="22"/>
        <v/>
      </c>
      <c r="BF57" s="2" t="str" cm="1">
        <f t="array" ref="BF57">IF(B57="","",SUMPRODUCT(($D$1:$AB$4=$BF$4)*$D57:$AB57))</f>
        <v/>
      </c>
      <c r="BG57" s="15" t="str">
        <f t="shared" si="23"/>
        <v/>
      </c>
      <c r="BH57" s="2" t="str" cm="1">
        <f t="array" ref="BH57">IF(B57="","",SUMPRODUCT(($D$1:$AB$4=$BH$4)*$D57:$AB57))</f>
        <v/>
      </c>
      <c r="BI57" s="15" t="str">
        <f t="shared" si="24"/>
        <v/>
      </c>
      <c r="BJ57" s="2" t="str" cm="1">
        <f t="array" ref="BJ57">IF(B57="","",SUMPRODUCT(($D$1:$AB$4=$BJ$4)*$D57:$AB57))</f>
        <v/>
      </c>
      <c r="BK57" s="15" t="str">
        <f t="shared" si="25"/>
        <v/>
      </c>
      <c r="BL57" s="2" t="str" cm="1">
        <f t="array" ref="BL57">IF(B57="","",SUMPRODUCT(($D$1:$AB$4=$BL$4)*$D57:$AB57))</f>
        <v/>
      </c>
      <c r="BM57" s="15" t="str">
        <f t="shared" si="26"/>
        <v/>
      </c>
      <c r="BN57" s="2" t="str" cm="1">
        <f t="array" ref="BN57">IF(B57="","",SUMPRODUCT(($D$1:$AB$4=$BN$4)*$D57:$AB57))</f>
        <v/>
      </c>
      <c r="BO57" s="15" t="str">
        <f t="shared" si="27"/>
        <v/>
      </c>
      <c r="BP57" s="2" t="str" cm="1">
        <f t="array" ref="BP57">IF(B57="","",SUMPRODUCT(($D$1:$AB$4=$BP$4)*$D57:$AB57))</f>
        <v/>
      </c>
      <c r="BQ57" s="15" t="str">
        <f t="shared" si="28"/>
        <v/>
      </c>
      <c r="BR57" s="2" t="str" cm="1">
        <f t="array" ref="BR57">IF(B57="","",SUMPRODUCT(($D$1:$AB$4=$BR$4)*$D57:$AB57))</f>
        <v/>
      </c>
      <c r="BS57" s="15" t="str">
        <f t="shared" si="29"/>
        <v/>
      </c>
      <c r="BT57" s="2" t="str" cm="1">
        <f t="array" ref="BT57">IF(B57="","",SUMPRODUCT(($D$1:$AB$4=$BT$4)*$D57:$AB57))</f>
        <v/>
      </c>
      <c r="BU57" s="15" t="str">
        <f t="shared" si="30"/>
        <v/>
      </c>
      <c r="BV57" s="2" t="str" cm="1">
        <f t="array" ref="BV57">IF(B57="","",SUMPRODUCT(($D$1:$AB$4=$BV$4)*$D57:$AB57))</f>
        <v/>
      </c>
      <c r="BW57" s="15" t="str">
        <f t="shared" si="31"/>
        <v/>
      </c>
      <c r="BX57" s="2" t="str" cm="1">
        <f t="array" ref="BX57">IF(B57="","",SUMPRODUCT(($D$1:$AB$4=$BX$4)*$D57:$AB57))</f>
        <v/>
      </c>
      <c r="BY57" s="15" t="str">
        <f t="shared" si="32"/>
        <v/>
      </c>
      <c r="BZ57" s="2" t="str" cm="1">
        <f t="array" ref="BZ57">IF(B57="","",SUMPRODUCT(($D$1:$AB$4=$BZ$4)*$D57:$AB57))</f>
        <v/>
      </c>
      <c r="CA57" s="15" t="str">
        <f t="shared" si="33"/>
        <v/>
      </c>
      <c r="CB57" s="2" t="str" cm="1">
        <f t="array" ref="CB57">IF(B57="","",SUMPRODUCT(($D$1:$AB$4=$CB$4)*$D57:$AB57))</f>
        <v/>
      </c>
      <c r="CC57" s="15" t="str">
        <f t="shared" si="34"/>
        <v/>
      </c>
      <c r="CD57" s="2" t="str" cm="1">
        <f t="array" ref="CD57">IF(B57="","",SUMPRODUCT(($D$1:$AB$4=$CD$4)*$D57:$AB57))</f>
        <v/>
      </c>
      <c r="CE57" s="15" t="str">
        <f t="shared" si="35"/>
        <v/>
      </c>
      <c r="CF57" s="2" t="str" cm="1">
        <f t="array" ref="CF57">IF(B57="","",SUMPRODUCT(($D$1:$AB$4=$CF$4)*$D57:$AB57))</f>
        <v/>
      </c>
      <c r="CG57" s="15" t="str">
        <f t="shared" si="36"/>
        <v/>
      </c>
      <c r="CH57" s="2" t="str" cm="1">
        <f t="array" ref="CH57">IF(B57="","",SUMPRODUCT(($D$1:$AB$4=$CH$4)*$D57:$AB57))</f>
        <v/>
      </c>
      <c r="CI57" s="15" t="str">
        <f t="shared" si="37"/>
        <v/>
      </c>
    </row>
    <row r="58" spans="1:87">
      <c r="A58" s="6">
        <v>53</v>
      </c>
      <c r="D58" s="97"/>
      <c r="E58" s="86"/>
      <c r="F58" s="86"/>
      <c r="G58" s="86"/>
      <c r="H58" s="86"/>
      <c r="I58" s="98"/>
      <c r="J58" s="102"/>
      <c r="K58" s="87"/>
      <c r="L58" s="87"/>
      <c r="M58" s="87"/>
      <c r="N58" s="87"/>
      <c r="O58" s="103"/>
      <c r="P58" s="107"/>
      <c r="Q58" s="88"/>
      <c r="R58" s="88"/>
      <c r="S58" s="88"/>
      <c r="T58" s="88"/>
      <c r="U58" s="108"/>
      <c r="V58" s="113"/>
      <c r="W58" s="89"/>
      <c r="X58" s="89"/>
      <c r="Y58" s="89"/>
      <c r="Z58" s="89"/>
      <c r="AA58" s="89"/>
      <c r="AB58" s="169"/>
      <c r="AC58" s="171" t="str">
        <f t="shared" si="38"/>
        <v/>
      </c>
      <c r="AD58" s="172" t="str">
        <f t="shared" si="12"/>
        <v/>
      </c>
      <c r="AL58" s="2" t="str" cm="1">
        <f t="array" ref="AL58">IF(B58="","",SUMPRODUCT(($D$1:$AB$4=$AL$4)*D58:AB58))</f>
        <v/>
      </c>
      <c r="AM58" s="15" t="str">
        <f t="shared" si="13"/>
        <v/>
      </c>
      <c r="AN58" s="2" t="str" cm="1">
        <f t="array" ref="AN58">IF(B58="","",SUMPRODUCT(($D$1:$AB$4=$AN$4)*D58:AB58))</f>
        <v/>
      </c>
      <c r="AO58" s="15" t="str">
        <f t="shared" si="14"/>
        <v/>
      </c>
      <c r="AP58" s="2" t="str" cm="1">
        <f t="array" ref="AP58">IF(B58="","",SUMPRODUCT(($D$1:$AB$4=$AP$4)*D58:AB58))</f>
        <v/>
      </c>
      <c r="AQ58" s="15" t="str">
        <f t="shared" si="15"/>
        <v/>
      </c>
      <c r="AR58" s="2" t="str" cm="1">
        <f t="array" ref="AR58">IF(B58="","",SUMPRODUCT(($D$1:$AB$4=$AR$4)*D58:AB58))</f>
        <v/>
      </c>
      <c r="AS58" s="15" t="str">
        <f t="shared" si="16"/>
        <v/>
      </c>
      <c r="AT58" s="2" t="str" cm="1">
        <f t="array" ref="AT58">IF(B58="","",SUMPRODUCT(($D$1:$AB$4=$AT$4)*$D58:$AB58))</f>
        <v/>
      </c>
      <c r="AU58" s="15" t="str">
        <f t="shared" si="17"/>
        <v/>
      </c>
      <c r="AV58" s="2" t="str" cm="1">
        <f t="array" ref="AV58">IF(B58="","",SUMPRODUCT(($D$1:$AB$4=$AV$4)*$D58:$AB58))</f>
        <v/>
      </c>
      <c r="AW58" s="15" t="str">
        <f t="shared" si="18"/>
        <v/>
      </c>
      <c r="AX58" s="2" t="str" cm="1">
        <f t="array" ref="AX58">IF(B58="","",SUMPRODUCT(($D$1:$AB$4=$AX$4)*$D58:$AB58))</f>
        <v/>
      </c>
      <c r="AY58" s="15" t="str">
        <f t="shared" si="19"/>
        <v/>
      </c>
      <c r="AZ58" s="2" t="str" cm="1">
        <f t="array" ref="AZ58">IF(B58="","",SUMPRODUCT(($D$1:$AB$4=$AZ$4)*$D58:$AB58))</f>
        <v/>
      </c>
      <c r="BA58" s="15" t="str">
        <f t="shared" si="20"/>
        <v/>
      </c>
      <c r="BB58" s="2" t="str" cm="1">
        <f t="array" ref="BB58">IF(B58="","",SUMPRODUCT(($D$1:$AB$4=$BB$4)*$D58:$AB58))</f>
        <v/>
      </c>
      <c r="BC58" s="15" t="str">
        <f t="shared" si="21"/>
        <v/>
      </c>
      <c r="BD58" s="2" t="str" cm="1">
        <f t="array" ref="BD58">IF(B58="","",SUMPRODUCT(($D$1:$AB$4=$BD$4)*$D58:$AB58))</f>
        <v/>
      </c>
      <c r="BE58" s="15" t="str">
        <f t="shared" si="22"/>
        <v/>
      </c>
      <c r="BF58" s="2" t="str" cm="1">
        <f t="array" ref="BF58">IF(B58="","",SUMPRODUCT(($D$1:$AB$4=$BF$4)*$D58:$AB58))</f>
        <v/>
      </c>
      <c r="BG58" s="15" t="str">
        <f t="shared" si="23"/>
        <v/>
      </c>
      <c r="BH58" s="2" t="str" cm="1">
        <f t="array" ref="BH58">IF(B58="","",SUMPRODUCT(($D$1:$AB$4=$BH$4)*$D58:$AB58))</f>
        <v/>
      </c>
      <c r="BI58" s="15" t="str">
        <f t="shared" si="24"/>
        <v/>
      </c>
      <c r="BJ58" s="2" t="str" cm="1">
        <f t="array" ref="BJ58">IF(B58="","",SUMPRODUCT(($D$1:$AB$4=$BJ$4)*$D58:$AB58))</f>
        <v/>
      </c>
      <c r="BK58" s="15" t="str">
        <f t="shared" si="25"/>
        <v/>
      </c>
      <c r="BL58" s="2" t="str" cm="1">
        <f t="array" ref="BL58">IF(B58="","",SUMPRODUCT(($D$1:$AB$4=$BL$4)*$D58:$AB58))</f>
        <v/>
      </c>
      <c r="BM58" s="15" t="str">
        <f t="shared" si="26"/>
        <v/>
      </c>
      <c r="BN58" s="2" t="str" cm="1">
        <f t="array" ref="BN58">IF(B58="","",SUMPRODUCT(($D$1:$AB$4=$BN$4)*$D58:$AB58))</f>
        <v/>
      </c>
      <c r="BO58" s="15" t="str">
        <f t="shared" si="27"/>
        <v/>
      </c>
      <c r="BP58" s="2" t="str" cm="1">
        <f t="array" ref="BP58">IF(B58="","",SUMPRODUCT(($D$1:$AB$4=$BP$4)*$D58:$AB58))</f>
        <v/>
      </c>
      <c r="BQ58" s="15" t="str">
        <f t="shared" si="28"/>
        <v/>
      </c>
      <c r="BR58" s="2" t="str" cm="1">
        <f t="array" ref="BR58">IF(B58="","",SUMPRODUCT(($D$1:$AB$4=$BR$4)*$D58:$AB58))</f>
        <v/>
      </c>
      <c r="BS58" s="15" t="str">
        <f t="shared" si="29"/>
        <v/>
      </c>
      <c r="BT58" s="2" t="str" cm="1">
        <f t="array" ref="BT58">IF(B58="","",SUMPRODUCT(($D$1:$AB$4=$BT$4)*$D58:$AB58))</f>
        <v/>
      </c>
      <c r="BU58" s="15" t="str">
        <f t="shared" si="30"/>
        <v/>
      </c>
      <c r="BV58" s="2" t="str" cm="1">
        <f t="array" ref="BV58">IF(B58="","",SUMPRODUCT(($D$1:$AB$4=$BV$4)*$D58:$AB58))</f>
        <v/>
      </c>
      <c r="BW58" s="15" t="str">
        <f t="shared" si="31"/>
        <v/>
      </c>
      <c r="BX58" s="2" t="str" cm="1">
        <f t="array" ref="BX58">IF(B58="","",SUMPRODUCT(($D$1:$AB$4=$BX$4)*$D58:$AB58))</f>
        <v/>
      </c>
      <c r="BY58" s="15" t="str">
        <f t="shared" si="32"/>
        <v/>
      </c>
      <c r="BZ58" s="2" t="str" cm="1">
        <f t="array" ref="BZ58">IF(B58="","",SUMPRODUCT(($D$1:$AB$4=$BZ$4)*$D58:$AB58))</f>
        <v/>
      </c>
      <c r="CA58" s="15" t="str">
        <f t="shared" si="33"/>
        <v/>
      </c>
      <c r="CB58" s="2" t="str" cm="1">
        <f t="array" ref="CB58">IF(B58="","",SUMPRODUCT(($D$1:$AB$4=$CB$4)*$D58:$AB58))</f>
        <v/>
      </c>
      <c r="CC58" s="15" t="str">
        <f t="shared" si="34"/>
        <v/>
      </c>
      <c r="CD58" s="2" t="str" cm="1">
        <f t="array" ref="CD58">IF(B58="","",SUMPRODUCT(($D$1:$AB$4=$CD$4)*$D58:$AB58))</f>
        <v/>
      </c>
      <c r="CE58" s="15" t="str">
        <f t="shared" si="35"/>
        <v/>
      </c>
      <c r="CF58" s="2" t="str" cm="1">
        <f t="array" ref="CF58">IF(B58="","",SUMPRODUCT(($D$1:$AB$4=$CF$4)*$D58:$AB58))</f>
        <v/>
      </c>
      <c r="CG58" s="15" t="str">
        <f t="shared" si="36"/>
        <v/>
      </c>
      <c r="CH58" s="2" t="str" cm="1">
        <f t="array" ref="CH58">IF(B58="","",SUMPRODUCT(($D$1:$AB$4=$CH$4)*$D58:$AB58))</f>
        <v/>
      </c>
      <c r="CI58" s="15" t="str">
        <f t="shared" si="37"/>
        <v/>
      </c>
    </row>
    <row r="59" spans="1:87">
      <c r="A59" s="7">
        <v>54</v>
      </c>
      <c r="D59" s="97"/>
      <c r="E59" s="86"/>
      <c r="F59" s="86"/>
      <c r="G59" s="86"/>
      <c r="H59" s="86"/>
      <c r="I59" s="98"/>
      <c r="J59" s="102"/>
      <c r="K59" s="87"/>
      <c r="L59" s="87"/>
      <c r="M59" s="87"/>
      <c r="N59" s="87"/>
      <c r="O59" s="103"/>
      <c r="P59" s="107"/>
      <c r="Q59" s="88"/>
      <c r="R59" s="88"/>
      <c r="S59" s="88"/>
      <c r="T59" s="88"/>
      <c r="U59" s="108"/>
      <c r="V59" s="113"/>
      <c r="W59" s="89"/>
      <c r="X59" s="89"/>
      <c r="Y59" s="89"/>
      <c r="Z59" s="89"/>
      <c r="AA59" s="89"/>
      <c r="AB59" s="169"/>
      <c r="AC59" s="171" t="str">
        <f t="shared" si="38"/>
        <v/>
      </c>
      <c r="AD59" s="172" t="str">
        <f t="shared" si="12"/>
        <v/>
      </c>
      <c r="AL59" s="2" t="str" cm="1">
        <f t="array" ref="AL59">IF(B59="","",SUMPRODUCT(($D$1:$AB$4=$AL$4)*D59:AB59))</f>
        <v/>
      </c>
      <c r="AM59" s="15" t="str">
        <f t="shared" si="13"/>
        <v/>
      </c>
      <c r="AN59" s="2" t="str" cm="1">
        <f t="array" ref="AN59">IF(B59="","",SUMPRODUCT(($D$1:$AB$4=$AN$4)*D59:AB59))</f>
        <v/>
      </c>
      <c r="AO59" s="15" t="str">
        <f t="shared" si="14"/>
        <v/>
      </c>
      <c r="AP59" s="2" t="str" cm="1">
        <f t="array" ref="AP59">IF(B59="","",SUMPRODUCT(($D$1:$AB$4=$AP$4)*D59:AB59))</f>
        <v/>
      </c>
      <c r="AQ59" s="15" t="str">
        <f t="shared" si="15"/>
        <v/>
      </c>
      <c r="AR59" s="2" t="str" cm="1">
        <f t="array" ref="AR59">IF(B59="","",SUMPRODUCT(($D$1:$AB$4=$AR$4)*D59:AB59))</f>
        <v/>
      </c>
      <c r="AS59" s="15" t="str">
        <f t="shared" si="16"/>
        <v/>
      </c>
      <c r="AT59" s="2" t="str" cm="1">
        <f t="array" ref="AT59">IF(B59="","",SUMPRODUCT(($D$1:$AB$4=$AT$4)*$D59:$AB59))</f>
        <v/>
      </c>
      <c r="AU59" s="15" t="str">
        <f t="shared" si="17"/>
        <v/>
      </c>
      <c r="AV59" s="2" t="str" cm="1">
        <f t="array" ref="AV59">IF(B59="","",SUMPRODUCT(($D$1:$AB$4=$AV$4)*$D59:$AB59))</f>
        <v/>
      </c>
      <c r="AW59" s="15" t="str">
        <f t="shared" si="18"/>
        <v/>
      </c>
      <c r="AX59" s="2" t="str" cm="1">
        <f t="array" ref="AX59">IF(B59="","",SUMPRODUCT(($D$1:$AB$4=$AX$4)*$D59:$AB59))</f>
        <v/>
      </c>
      <c r="AY59" s="15" t="str">
        <f t="shared" si="19"/>
        <v/>
      </c>
      <c r="AZ59" s="2" t="str" cm="1">
        <f t="array" ref="AZ59">IF(B59="","",SUMPRODUCT(($D$1:$AB$4=$AZ$4)*$D59:$AB59))</f>
        <v/>
      </c>
      <c r="BA59" s="15" t="str">
        <f t="shared" si="20"/>
        <v/>
      </c>
      <c r="BB59" s="2" t="str" cm="1">
        <f t="array" ref="BB59">IF(B59="","",SUMPRODUCT(($D$1:$AB$4=$BB$4)*$D59:$AB59))</f>
        <v/>
      </c>
      <c r="BC59" s="15" t="str">
        <f t="shared" si="21"/>
        <v/>
      </c>
      <c r="BD59" s="2" t="str" cm="1">
        <f t="array" ref="BD59">IF(B59="","",SUMPRODUCT(($D$1:$AB$4=$BD$4)*$D59:$AB59))</f>
        <v/>
      </c>
      <c r="BE59" s="15" t="str">
        <f t="shared" si="22"/>
        <v/>
      </c>
      <c r="BF59" s="2" t="str" cm="1">
        <f t="array" ref="BF59">IF(B59="","",SUMPRODUCT(($D$1:$AB$4=$BF$4)*$D59:$AB59))</f>
        <v/>
      </c>
      <c r="BG59" s="15" t="str">
        <f t="shared" si="23"/>
        <v/>
      </c>
      <c r="BH59" s="2" t="str" cm="1">
        <f t="array" ref="BH59">IF(B59="","",SUMPRODUCT(($D$1:$AB$4=$BH$4)*$D59:$AB59))</f>
        <v/>
      </c>
      <c r="BI59" s="15" t="str">
        <f t="shared" si="24"/>
        <v/>
      </c>
      <c r="BJ59" s="2" t="str" cm="1">
        <f t="array" ref="BJ59">IF(B59="","",SUMPRODUCT(($D$1:$AB$4=$BJ$4)*$D59:$AB59))</f>
        <v/>
      </c>
      <c r="BK59" s="15" t="str">
        <f t="shared" si="25"/>
        <v/>
      </c>
      <c r="BL59" s="2" t="str" cm="1">
        <f t="array" ref="BL59">IF(B59="","",SUMPRODUCT(($D$1:$AB$4=$BL$4)*$D59:$AB59))</f>
        <v/>
      </c>
      <c r="BM59" s="15" t="str">
        <f t="shared" si="26"/>
        <v/>
      </c>
      <c r="BN59" s="2" t="str" cm="1">
        <f t="array" ref="BN59">IF(B59="","",SUMPRODUCT(($D$1:$AB$4=$BN$4)*$D59:$AB59))</f>
        <v/>
      </c>
      <c r="BO59" s="15" t="str">
        <f t="shared" si="27"/>
        <v/>
      </c>
      <c r="BP59" s="2" t="str" cm="1">
        <f t="array" ref="BP59">IF(B59="","",SUMPRODUCT(($D$1:$AB$4=$BP$4)*$D59:$AB59))</f>
        <v/>
      </c>
      <c r="BQ59" s="15" t="str">
        <f t="shared" si="28"/>
        <v/>
      </c>
      <c r="BR59" s="2" t="str" cm="1">
        <f t="array" ref="BR59">IF(B59="","",SUMPRODUCT(($D$1:$AB$4=$BR$4)*$D59:$AB59))</f>
        <v/>
      </c>
      <c r="BS59" s="15" t="str">
        <f t="shared" si="29"/>
        <v/>
      </c>
      <c r="BT59" s="2" t="str" cm="1">
        <f t="array" ref="BT59">IF(B59="","",SUMPRODUCT(($D$1:$AB$4=$BT$4)*$D59:$AB59))</f>
        <v/>
      </c>
      <c r="BU59" s="15" t="str">
        <f t="shared" si="30"/>
        <v/>
      </c>
      <c r="BV59" s="2" t="str" cm="1">
        <f t="array" ref="BV59">IF(B59="","",SUMPRODUCT(($D$1:$AB$4=$BV$4)*$D59:$AB59))</f>
        <v/>
      </c>
      <c r="BW59" s="15" t="str">
        <f t="shared" si="31"/>
        <v/>
      </c>
      <c r="BX59" s="2" t="str" cm="1">
        <f t="array" ref="BX59">IF(B59="","",SUMPRODUCT(($D$1:$AB$4=$BX$4)*$D59:$AB59))</f>
        <v/>
      </c>
      <c r="BY59" s="15" t="str">
        <f t="shared" si="32"/>
        <v/>
      </c>
      <c r="BZ59" s="2" t="str" cm="1">
        <f t="array" ref="BZ59">IF(B59="","",SUMPRODUCT(($D$1:$AB$4=$BZ$4)*$D59:$AB59))</f>
        <v/>
      </c>
      <c r="CA59" s="15" t="str">
        <f t="shared" si="33"/>
        <v/>
      </c>
      <c r="CB59" s="2" t="str" cm="1">
        <f t="array" ref="CB59">IF(B59="","",SUMPRODUCT(($D$1:$AB$4=$CB$4)*$D59:$AB59))</f>
        <v/>
      </c>
      <c r="CC59" s="15" t="str">
        <f t="shared" si="34"/>
        <v/>
      </c>
      <c r="CD59" s="2" t="str" cm="1">
        <f t="array" ref="CD59">IF(B59="","",SUMPRODUCT(($D$1:$AB$4=$CD$4)*$D59:$AB59))</f>
        <v/>
      </c>
      <c r="CE59" s="15" t="str">
        <f t="shared" si="35"/>
        <v/>
      </c>
      <c r="CF59" s="2" t="str" cm="1">
        <f t="array" ref="CF59">IF(B59="","",SUMPRODUCT(($D$1:$AB$4=$CF$4)*$D59:$AB59))</f>
        <v/>
      </c>
      <c r="CG59" s="15" t="str">
        <f t="shared" si="36"/>
        <v/>
      </c>
      <c r="CH59" s="2" t="str" cm="1">
        <f t="array" ref="CH59">IF(B59="","",SUMPRODUCT(($D$1:$AB$4=$CH$4)*$D59:$AB59))</f>
        <v/>
      </c>
      <c r="CI59" s="15" t="str">
        <f t="shared" si="37"/>
        <v/>
      </c>
    </row>
    <row r="60" spans="1:87">
      <c r="A60" s="6">
        <v>55</v>
      </c>
      <c r="D60" s="97"/>
      <c r="E60" s="86"/>
      <c r="F60" s="86"/>
      <c r="G60" s="86"/>
      <c r="H60" s="86"/>
      <c r="I60" s="98"/>
      <c r="J60" s="102"/>
      <c r="K60" s="87"/>
      <c r="L60" s="87"/>
      <c r="M60" s="87"/>
      <c r="N60" s="87"/>
      <c r="O60" s="103"/>
      <c r="P60" s="107"/>
      <c r="Q60" s="88"/>
      <c r="R60" s="88"/>
      <c r="S60" s="88"/>
      <c r="T60" s="88"/>
      <c r="U60" s="108"/>
      <c r="V60" s="113"/>
      <c r="W60" s="89"/>
      <c r="X60" s="89"/>
      <c r="Y60" s="89"/>
      <c r="Z60" s="89"/>
      <c r="AA60" s="89"/>
      <c r="AB60" s="169"/>
      <c r="AC60" s="171" t="str">
        <f t="shared" si="38"/>
        <v/>
      </c>
      <c r="AD60" s="172" t="str">
        <f t="shared" si="12"/>
        <v/>
      </c>
      <c r="AL60" s="2" t="str" cm="1">
        <f t="array" ref="AL60">IF(B60="","",SUMPRODUCT(($D$1:$AB$4=$AL$4)*D60:AB60))</f>
        <v/>
      </c>
      <c r="AM60" s="15" t="str">
        <f t="shared" si="13"/>
        <v/>
      </c>
      <c r="AN60" s="2" t="str" cm="1">
        <f t="array" ref="AN60">IF(B60="","",SUMPRODUCT(($D$1:$AB$4=$AN$4)*D60:AB60))</f>
        <v/>
      </c>
      <c r="AO60" s="15" t="str">
        <f t="shared" si="14"/>
        <v/>
      </c>
      <c r="AP60" s="2" t="str" cm="1">
        <f t="array" ref="AP60">IF(B60="","",SUMPRODUCT(($D$1:$AB$4=$AP$4)*D60:AB60))</f>
        <v/>
      </c>
      <c r="AQ60" s="15" t="str">
        <f t="shared" si="15"/>
        <v/>
      </c>
      <c r="AR60" s="2" t="str" cm="1">
        <f t="array" ref="AR60">IF(B60="","",SUMPRODUCT(($D$1:$AB$4=$AR$4)*D60:AB60))</f>
        <v/>
      </c>
      <c r="AS60" s="15" t="str">
        <f t="shared" si="16"/>
        <v/>
      </c>
      <c r="AT60" s="2" t="str" cm="1">
        <f t="array" ref="AT60">IF(B60="","",SUMPRODUCT(($D$1:$AB$4=$AT$4)*$D60:$AB60))</f>
        <v/>
      </c>
      <c r="AU60" s="15" t="str">
        <f t="shared" si="17"/>
        <v/>
      </c>
      <c r="AV60" s="2" t="str" cm="1">
        <f t="array" ref="AV60">IF(B60="","",SUMPRODUCT(($D$1:$AB$4=$AV$4)*$D60:$AB60))</f>
        <v/>
      </c>
      <c r="AW60" s="15" t="str">
        <f t="shared" si="18"/>
        <v/>
      </c>
      <c r="AX60" s="2" t="str" cm="1">
        <f t="array" ref="AX60">IF(B60="","",SUMPRODUCT(($D$1:$AB$4=$AX$4)*$D60:$AB60))</f>
        <v/>
      </c>
      <c r="AY60" s="15" t="str">
        <f t="shared" si="19"/>
        <v/>
      </c>
      <c r="AZ60" s="2" t="str" cm="1">
        <f t="array" ref="AZ60">IF(B60="","",SUMPRODUCT(($D$1:$AB$4=$AZ$4)*$D60:$AB60))</f>
        <v/>
      </c>
      <c r="BA60" s="15" t="str">
        <f t="shared" si="20"/>
        <v/>
      </c>
      <c r="BB60" s="2" t="str" cm="1">
        <f t="array" ref="BB60">IF(B60="","",SUMPRODUCT(($D$1:$AB$4=$BB$4)*$D60:$AB60))</f>
        <v/>
      </c>
      <c r="BC60" s="15" t="str">
        <f t="shared" si="21"/>
        <v/>
      </c>
      <c r="BD60" s="2" t="str" cm="1">
        <f t="array" ref="BD60">IF(B60="","",SUMPRODUCT(($D$1:$AB$4=$BD$4)*$D60:$AB60))</f>
        <v/>
      </c>
      <c r="BE60" s="15" t="str">
        <f t="shared" si="22"/>
        <v/>
      </c>
      <c r="BF60" s="2" t="str" cm="1">
        <f t="array" ref="BF60">IF(B60="","",SUMPRODUCT(($D$1:$AB$4=$BF$4)*$D60:$AB60))</f>
        <v/>
      </c>
      <c r="BG60" s="15" t="str">
        <f t="shared" si="23"/>
        <v/>
      </c>
      <c r="BH60" s="2" t="str" cm="1">
        <f t="array" ref="BH60">IF(B60="","",SUMPRODUCT(($D$1:$AB$4=$BH$4)*$D60:$AB60))</f>
        <v/>
      </c>
      <c r="BI60" s="15" t="str">
        <f t="shared" si="24"/>
        <v/>
      </c>
      <c r="BJ60" s="2" t="str" cm="1">
        <f t="array" ref="BJ60">IF(B60="","",SUMPRODUCT(($D$1:$AB$4=$BJ$4)*$D60:$AB60))</f>
        <v/>
      </c>
      <c r="BK60" s="15" t="str">
        <f t="shared" si="25"/>
        <v/>
      </c>
      <c r="BL60" s="2" t="str" cm="1">
        <f t="array" ref="BL60">IF(B60="","",SUMPRODUCT(($D$1:$AB$4=$BL$4)*$D60:$AB60))</f>
        <v/>
      </c>
      <c r="BM60" s="15" t="str">
        <f t="shared" si="26"/>
        <v/>
      </c>
      <c r="BN60" s="2" t="str" cm="1">
        <f t="array" ref="BN60">IF(B60="","",SUMPRODUCT(($D$1:$AB$4=$BN$4)*$D60:$AB60))</f>
        <v/>
      </c>
      <c r="BO60" s="15" t="str">
        <f t="shared" si="27"/>
        <v/>
      </c>
      <c r="BP60" s="2" t="str" cm="1">
        <f t="array" ref="BP60">IF(B60="","",SUMPRODUCT(($D$1:$AB$4=$BP$4)*$D60:$AB60))</f>
        <v/>
      </c>
      <c r="BQ60" s="15" t="str">
        <f t="shared" si="28"/>
        <v/>
      </c>
      <c r="BR60" s="2" t="str" cm="1">
        <f t="array" ref="BR60">IF(B60="","",SUMPRODUCT(($D$1:$AB$4=$BR$4)*$D60:$AB60))</f>
        <v/>
      </c>
      <c r="BS60" s="15" t="str">
        <f t="shared" si="29"/>
        <v/>
      </c>
      <c r="BT60" s="2" t="str" cm="1">
        <f t="array" ref="BT60">IF(B60="","",SUMPRODUCT(($D$1:$AB$4=$BT$4)*$D60:$AB60))</f>
        <v/>
      </c>
      <c r="BU60" s="15" t="str">
        <f t="shared" si="30"/>
        <v/>
      </c>
      <c r="BV60" s="2" t="str" cm="1">
        <f t="array" ref="BV60">IF(B60="","",SUMPRODUCT(($D$1:$AB$4=$BV$4)*$D60:$AB60))</f>
        <v/>
      </c>
      <c r="BW60" s="15" t="str">
        <f t="shared" si="31"/>
        <v/>
      </c>
      <c r="BX60" s="2" t="str" cm="1">
        <f t="array" ref="BX60">IF(B60="","",SUMPRODUCT(($D$1:$AB$4=$BX$4)*$D60:$AB60))</f>
        <v/>
      </c>
      <c r="BY60" s="15" t="str">
        <f t="shared" si="32"/>
        <v/>
      </c>
      <c r="BZ60" s="2" t="str" cm="1">
        <f t="array" ref="BZ60">IF(B60="","",SUMPRODUCT(($D$1:$AB$4=$BZ$4)*$D60:$AB60))</f>
        <v/>
      </c>
      <c r="CA60" s="15" t="str">
        <f t="shared" si="33"/>
        <v/>
      </c>
      <c r="CB60" s="2" t="str" cm="1">
        <f t="array" ref="CB60">IF(B60="","",SUMPRODUCT(($D$1:$AB$4=$CB$4)*$D60:$AB60))</f>
        <v/>
      </c>
      <c r="CC60" s="15" t="str">
        <f t="shared" si="34"/>
        <v/>
      </c>
      <c r="CD60" s="2" t="str" cm="1">
        <f t="array" ref="CD60">IF(B60="","",SUMPRODUCT(($D$1:$AB$4=$CD$4)*$D60:$AB60))</f>
        <v/>
      </c>
      <c r="CE60" s="15" t="str">
        <f t="shared" si="35"/>
        <v/>
      </c>
      <c r="CF60" s="2" t="str" cm="1">
        <f t="array" ref="CF60">IF(B60="","",SUMPRODUCT(($D$1:$AB$4=$CF$4)*$D60:$AB60))</f>
        <v/>
      </c>
      <c r="CG60" s="15" t="str">
        <f t="shared" si="36"/>
        <v/>
      </c>
      <c r="CH60" s="2" t="str" cm="1">
        <f t="array" ref="CH60">IF(B60="","",SUMPRODUCT(($D$1:$AB$4=$CH$4)*$D60:$AB60))</f>
        <v/>
      </c>
      <c r="CI60" s="15" t="str">
        <f t="shared" si="37"/>
        <v/>
      </c>
    </row>
    <row r="61" spans="1:87">
      <c r="A61" s="7">
        <v>56</v>
      </c>
      <c r="D61" s="97"/>
      <c r="E61" s="86"/>
      <c r="F61" s="86"/>
      <c r="G61" s="86"/>
      <c r="H61" s="86"/>
      <c r="I61" s="98"/>
      <c r="J61" s="102"/>
      <c r="K61" s="87"/>
      <c r="L61" s="87"/>
      <c r="M61" s="87"/>
      <c r="N61" s="87"/>
      <c r="O61" s="103"/>
      <c r="P61" s="107"/>
      <c r="Q61" s="88"/>
      <c r="R61" s="88"/>
      <c r="S61" s="88"/>
      <c r="T61" s="88"/>
      <c r="U61" s="108"/>
      <c r="V61" s="113"/>
      <c r="W61" s="89"/>
      <c r="X61" s="89"/>
      <c r="Y61" s="89"/>
      <c r="Z61" s="89"/>
      <c r="AA61" s="89"/>
      <c r="AB61" s="169"/>
      <c r="AC61" s="171" t="str">
        <f t="shared" si="38"/>
        <v/>
      </c>
      <c r="AD61" s="172" t="str">
        <f t="shared" si="12"/>
        <v/>
      </c>
      <c r="AL61" s="2" t="str" cm="1">
        <f t="array" ref="AL61">IF(B61="","",SUMPRODUCT(($D$1:$AB$4=$AL$4)*D61:AB61))</f>
        <v/>
      </c>
      <c r="AM61" s="15" t="str">
        <f t="shared" si="13"/>
        <v/>
      </c>
      <c r="AN61" s="2" t="str" cm="1">
        <f t="array" ref="AN61">IF(B61="","",SUMPRODUCT(($D$1:$AB$4=$AN$4)*D61:AB61))</f>
        <v/>
      </c>
      <c r="AO61" s="15" t="str">
        <f t="shared" si="14"/>
        <v/>
      </c>
      <c r="AP61" s="2" t="str" cm="1">
        <f t="array" ref="AP61">IF(B61="","",SUMPRODUCT(($D$1:$AB$4=$AP$4)*D61:AB61))</f>
        <v/>
      </c>
      <c r="AQ61" s="15" t="str">
        <f t="shared" si="15"/>
        <v/>
      </c>
      <c r="AR61" s="2" t="str" cm="1">
        <f t="array" ref="AR61">IF(B61="","",SUMPRODUCT(($D$1:$AB$4=$AR$4)*D61:AB61))</f>
        <v/>
      </c>
      <c r="AS61" s="15" t="str">
        <f t="shared" si="16"/>
        <v/>
      </c>
      <c r="AT61" s="2" t="str" cm="1">
        <f t="array" ref="AT61">IF(B61="","",SUMPRODUCT(($D$1:$AB$4=$AT$4)*$D61:$AB61))</f>
        <v/>
      </c>
      <c r="AU61" s="15" t="str">
        <f t="shared" si="17"/>
        <v/>
      </c>
      <c r="AV61" s="2" t="str" cm="1">
        <f t="array" ref="AV61">IF(B61="","",SUMPRODUCT(($D$1:$AB$4=$AV$4)*$D61:$AB61))</f>
        <v/>
      </c>
      <c r="AW61" s="15" t="str">
        <f t="shared" si="18"/>
        <v/>
      </c>
      <c r="AX61" s="2" t="str" cm="1">
        <f t="array" ref="AX61">IF(B61="","",SUMPRODUCT(($D$1:$AB$4=$AX$4)*$D61:$AB61))</f>
        <v/>
      </c>
      <c r="AY61" s="15" t="str">
        <f t="shared" si="19"/>
        <v/>
      </c>
      <c r="AZ61" s="2" t="str" cm="1">
        <f t="array" ref="AZ61">IF(B61="","",SUMPRODUCT(($D$1:$AB$4=$AZ$4)*$D61:$AB61))</f>
        <v/>
      </c>
      <c r="BA61" s="15" t="str">
        <f t="shared" si="20"/>
        <v/>
      </c>
      <c r="BB61" s="2" t="str" cm="1">
        <f t="array" ref="BB61">IF(B61="","",SUMPRODUCT(($D$1:$AB$4=$BB$4)*$D61:$AB61))</f>
        <v/>
      </c>
      <c r="BC61" s="15" t="str">
        <f t="shared" si="21"/>
        <v/>
      </c>
      <c r="BD61" s="2" t="str" cm="1">
        <f t="array" ref="BD61">IF(B61="","",SUMPRODUCT(($D$1:$AB$4=$BD$4)*$D61:$AB61))</f>
        <v/>
      </c>
      <c r="BE61" s="15" t="str">
        <f t="shared" si="22"/>
        <v/>
      </c>
      <c r="BF61" s="2" t="str" cm="1">
        <f t="array" ref="BF61">IF(B61="","",SUMPRODUCT(($D$1:$AB$4=$BF$4)*$D61:$AB61))</f>
        <v/>
      </c>
      <c r="BG61" s="15" t="str">
        <f t="shared" si="23"/>
        <v/>
      </c>
      <c r="BH61" s="2" t="str" cm="1">
        <f t="array" ref="BH61">IF(B61="","",SUMPRODUCT(($D$1:$AB$4=$BH$4)*$D61:$AB61))</f>
        <v/>
      </c>
      <c r="BI61" s="15" t="str">
        <f t="shared" si="24"/>
        <v/>
      </c>
      <c r="BJ61" s="2" t="str" cm="1">
        <f t="array" ref="BJ61">IF(B61="","",SUMPRODUCT(($D$1:$AB$4=$BJ$4)*$D61:$AB61))</f>
        <v/>
      </c>
      <c r="BK61" s="15" t="str">
        <f t="shared" si="25"/>
        <v/>
      </c>
      <c r="BL61" s="2" t="str" cm="1">
        <f t="array" ref="BL61">IF(B61="","",SUMPRODUCT(($D$1:$AB$4=$BL$4)*$D61:$AB61))</f>
        <v/>
      </c>
      <c r="BM61" s="15" t="str">
        <f t="shared" si="26"/>
        <v/>
      </c>
      <c r="BN61" s="2" t="str" cm="1">
        <f t="array" ref="BN61">IF(B61="","",SUMPRODUCT(($D$1:$AB$4=$BN$4)*$D61:$AB61))</f>
        <v/>
      </c>
      <c r="BO61" s="15" t="str">
        <f t="shared" si="27"/>
        <v/>
      </c>
      <c r="BP61" s="2" t="str" cm="1">
        <f t="array" ref="BP61">IF(B61="","",SUMPRODUCT(($D$1:$AB$4=$BP$4)*$D61:$AB61))</f>
        <v/>
      </c>
      <c r="BQ61" s="15" t="str">
        <f t="shared" si="28"/>
        <v/>
      </c>
      <c r="BR61" s="2" t="str" cm="1">
        <f t="array" ref="BR61">IF(B61="","",SUMPRODUCT(($D$1:$AB$4=$BR$4)*$D61:$AB61))</f>
        <v/>
      </c>
      <c r="BS61" s="15" t="str">
        <f t="shared" si="29"/>
        <v/>
      </c>
      <c r="BT61" s="2" t="str" cm="1">
        <f t="array" ref="BT61">IF(B61="","",SUMPRODUCT(($D$1:$AB$4=$BT$4)*$D61:$AB61))</f>
        <v/>
      </c>
      <c r="BU61" s="15" t="str">
        <f t="shared" si="30"/>
        <v/>
      </c>
      <c r="BV61" s="2" t="str" cm="1">
        <f t="array" ref="BV61">IF(B61="","",SUMPRODUCT(($D$1:$AB$4=$BV$4)*$D61:$AB61))</f>
        <v/>
      </c>
      <c r="BW61" s="15" t="str">
        <f t="shared" si="31"/>
        <v/>
      </c>
      <c r="BX61" s="2" t="str" cm="1">
        <f t="array" ref="BX61">IF(B61="","",SUMPRODUCT(($D$1:$AB$4=$BX$4)*$D61:$AB61))</f>
        <v/>
      </c>
      <c r="BY61" s="15" t="str">
        <f t="shared" si="32"/>
        <v/>
      </c>
      <c r="BZ61" s="2" t="str" cm="1">
        <f t="array" ref="BZ61">IF(B61="","",SUMPRODUCT(($D$1:$AB$4=$BZ$4)*$D61:$AB61))</f>
        <v/>
      </c>
      <c r="CA61" s="15" t="str">
        <f t="shared" si="33"/>
        <v/>
      </c>
      <c r="CB61" s="2" t="str" cm="1">
        <f t="array" ref="CB61">IF(B61="","",SUMPRODUCT(($D$1:$AB$4=$CB$4)*$D61:$AB61))</f>
        <v/>
      </c>
      <c r="CC61" s="15" t="str">
        <f t="shared" si="34"/>
        <v/>
      </c>
      <c r="CD61" s="2" t="str" cm="1">
        <f t="array" ref="CD61">IF(B61="","",SUMPRODUCT(($D$1:$AB$4=$CD$4)*$D61:$AB61))</f>
        <v/>
      </c>
      <c r="CE61" s="15" t="str">
        <f t="shared" si="35"/>
        <v/>
      </c>
      <c r="CF61" s="2" t="str" cm="1">
        <f t="array" ref="CF61">IF(B61="","",SUMPRODUCT(($D$1:$AB$4=$CF$4)*$D61:$AB61))</f>
        <v/>
      </c>
      <c r="CG61" s="15" t="str">
        <f t="shared" si="36"/>
        <v/>
      </c>
      <c r="CH61" s="2" t="str" cm="1">
        <f t="array" ref="CH61">IF(B61="","",SUMPRODUCT(($D$1:$AB$4=$CH$4)*$D61:$AB61))</f>
        <v/>
      </c>
      <c r="CI61" s="15" t="str">
        <f t="shared" si="37"/>
        <v/>
      </c>
    </row>
    <row r="62" spans="1:87">
      <c r="A62" s="6">
        <v>57</v>
      </c>
      <c r="D62" s="97"/>
      <c r="E62" s="86"/>
      <c r="F62" s="86"/>
      <c r="G62" s="86"/>
      <c r="H62" s="86"/>
      <c r="I62" s="98"/>
      <c r="J62" s="102"/>
      <c r="K62" s="87"/>
      <c r="L62" s="87"/>
      <c r="M62" s="87"/>
      <c r="N62" s="87"/>
      <c r="O62" s="103"/>
      <c r="P62" s="107"/>
      <c r="Q62" s="88"/>
      <c r="R62" s="88"/>
      <c r="S62" s="88"/>
      <c r="T62" s="88"/>
      <c r="U62" s="108"/>
      <c r="V62" s="113"/>
      <c r="W62" s="89"/>
      <c r="X62" s="89"/>
      <c r="Y62" s="89"/>
      <c r="Z62" s="89"/>
      <c r="AA62" s="89"/>
      <c r="AB62" s="169"/>
      <c r="AC62" s="171" t="str">
        <f t="shared" si="38"/>
        <v/>
      </c>
      <c r="AD62" s="172" t="str">
        <f t="shared" si="12"/>
        <v/>
      </c>
      <c r="AL62" s="2" t="str" cm="1">
        <f t="array" ref="AL62">IF(B62="","",SUMPRODUCT(($D$1:$AB$4=$AL$4)*D62:AB62))</f>
        <v/>
      </c>
      <c r="AM62" s="15" t="str">
        <f t="shared" si="13"/>
        <v/>
      </c>
      <c r="AN62" s="2" t="str" cm="1">
        <f t="array" ref="AN62">IF(B62="","",SUMPRODUCT(($D$1:$AB$4=$AN$4)*D62:AB62))</f>
        <v/>
      </c>
      <c r="AO62" s="15" t="str">
        <f t="shared" si="14"/>
        <v/>
      </c>
      <c r="AP62" s="2" t="str" cm="1">
        <f t="array" ref="AP62">IF(B62="","",SUMPRODUCT(($D$1:$AB$4=$AP$4)*D62:AB62))</f>
        <v/>
      </c>
      <c r="AQ62" s="15" t="str">
        <f t="shared" si="15"/>
        <v/>
      </c>
      <c r="AR62" s="2" t="str" cm="1">
        <f t="array" ref="AR62">IF(B62="","",SUMPRODUCT(($D$1:$AB$4=$AR$4)*D62:AB62))</f>
        <v/>
      </c>
      <c r="AS62" s="15" t="str">
        <f t="shared" si="16"/>
        <v/>
      </c>
      <c r="AT62" s="2" t="str" cm="1">
        <f t="array" ref="AT62">IF(B62="","",SUMPRODUCT(($D$1:$AB$4=$AT$4)*$D62:$AB62))</f>
        <v/>
      </c>
      <c r="AU62" s="15" t="str">
        <f t="shared" si="17"/>
        <v/>
      </c>
      <c r="AV62" s="2" t="str" cm="1">
        <f t="array" ref="AV62">IF(B62="","",SUMPRODUCT(($D$1:$AB$4=$AV$4)*$D62:$AB62))</f>
        <v/>
      </c>
      <c r="AW62" s="15" t="str">
        <f t="shared" si="18"/>
        <v/>
      </c>
      <c r="AX62" s="2" t="str" cm="1">
        <f t="array" ref="AX62">IF(B62="","",SUMPRODUCT(($D$1:$AB$4=$AX$4)*$D62:$AB62))</f>
        <v/>
      </c>
      <c r="AY62" s="15" t="str">
        <f t="shared" si="19"/>
        <v/>
      </c>
      <c r="AZ62" s="2" t="str" cm="1">
        <f t="array" ref="AZ62">IF(B62="","",SUMPRODUCT(($D$1:$AB$4=$AZ$4)*$D62:$AB62))</f>
        <v/>
      </c>
      <c r="BA62" s="15" t="str">
        <f t="shared" si="20"/>
        <v/>
      </c>
      <c r="BB62" s="2" t="str" cm="1">
        <f t="array" ref="BB62">IF(B62="","",SUMPRODUCT(($D$1:$AB$4=$BB$4)*$D62:$AB62))</f>
        <v/>
      </c>
      <c r="BC62" s="15" t="str">
        <f t="shared" si="21"/>
        <v/>
      </c>
      <c r="BD62" s="2" t="str" cm="1">
        <f t="array" ref="BD62">IF(B62="","",SUMPRODUCT(($D$1:$AB$4=$BD$4)*$D62:$AB62))</f>
        <v/>
      </c>
      <c r="BE62" s="15" t="str">
        <f t="shared" si="22"/>
        <v/>
      </c>
      <c r="BF62" s="2" t="str" cm="1">
        <f t="array" ref="BF62">IF(B62="","",SUMPRODUCT(($D$1:$AB$4=$BF$4)*$D62:$AB62))</f>
        <v/>
      </c>
      <c r="BG62" s="15" t="str">
        <f t="shared" si="23"/>
        <v/>
      </c>
      <c r="BH62" s="2" t="str" cm="1">
        <f t="array" ref="BH62">IF(B62="","",SUMPRODUCT(($D$1:$AB$4=$BH$4)*$D62:$AB62))</f>
        <v/>
      </c>
      <c r="BI62" s="15" t="str">
        <f t="shared" si="24"/>
        <v/>
      </c>
      <c r="BJ62" s="2" t="str" cm="1">
        <f t="array" ref="BJ62">IF(B62="","",SUMPRODUCT(($D$1:$AB$4=$BJ$4)*$D62:$AB62))</f>
        <v/>
      </c>
      <c r="BK62" s="15" t="str">
        <f t="shared" si="25"/>
        <v/>
      </c>
      <c r="BL62" s="2" t="str" cm="1">
        <f t="array" ref="BL62">IF(B62="","",SUMPRODUCT(($D$1:$AB$4=$BL$4)*$D62:$AB62))</f>
        <v/>
      </c>
      <c r="BM62" s="15" t="str">
        <f t="shared" si="26"/>
        <v/>
      </c>
      <c r="BN62" s="2" t="str" cm="1">
        <f t="array" ref="BN62">IF(B62="","",SUMPRODUCT(($D$1:$AB$4=$BN$4)*$D62:$AB62))</f>
        <v/>
      </c>
      <c r="BO62" s="15" t="str">
        <f t="shared" si="27"/>
        <v/>
      </c>
      <c r="BP62" s="2" t="str" cm="1">
        <f t="array" ref="BP62">IF(B62="","",SUMPRODUCT(($D$1:$AB$4=$BP$4)*$D62:$AB62))</f>
        <v/>
      </c>
      <c r="BQ62" s="15" t="str">
        <f t="shared" si="28"/>
        <v/>
      </c>
      <c r="BR62" s="2" t="str" cm="1">
        <f t="array" ref="BR62">IF(B62="","",SUMPRODUCT(($D$1:$AB$4=$BR$4)*$D62:$AB62))</f>
        <v/>
      </c>
      <c r="BS62" s="15" t="str">
        <f t="shared" si="29"/>
        <v/>
      </c>
      <c r="BT62" s="2" t="str" cm="1">
        <f t="array" ref="BT62">IF(B62="","",SUMPRODUCT(($D$1:$AB$4=$BT$4)*$D62:$AB62))</f>
        <v/>
      </c>
      <c r="BU62" s="15" t="str">
        <f t="shared" si="30"/>
        <v/>
      </c>
      <c r="BV62" s="2" t="str" cm="1">
        <f t="array" ref="BV62">IF(B62="","",SUMPRODUCT(($D$1:$AB$4=$BV$4)*$D62:$AB62))</f>
        <v/>
      </c>
      <c r="BW62" s="15" t="str">
        <f t="shared" si="31"/>
        <v/>
      </c>
      <c r="BX62" s="2" t="str" cm="1">
        <f t="array" ref="BX62">IF(B62="","",SUMPRODUCT(($D$1:$AB$4=$BX$4)*$D62:$AB62))</f>
        <v/>
      </c>
      <c r="BY62" s="15" t="str">
        <f t="shared" si="32"/>
        <v/>
      </c>
      <c r="BZ62" s="2" t="str" cm="1">
        <f t="array" ref="BZ62">IF(B62="","",SUMPRODUCT(($D$1:$AB$4=$BZ$4)*$D62:$AB62))</f>
        <v/>
      </c>
      <c r="CA62" s="15" t="str">
        <f t="shared" si="33"/>
        <v/>
      </c>
      <c r="CB62" s="2" t="str" cm="1">
        <f t="array" ref="CB62">IF(B62="","",SUMPRODUCT(($D$1:$AB$4=$CB$4)*$D62:$AB62))</f>
        <v/>
      </c>
      <c r="CC62" s="15" t="str">
        <f t="shared" si="34"/>
        <v/>
      </c>
      <c r="CD62" s="2" t="str" cm="1">
        <f t="array" ref="CD62">IF(B62="","",SUMPRODUCT(($D$1:$AB$4=$CD$4)*$D62:$AB62))</f>
        <v/>
      </c>
      <c r="CE62" s="15" t="str">
        <f t="shared" si="35"/>
        <v/>
      </c>
      <c r="CF62" s="2" t="str" cm="1">
        <f t="array" ref="CF62">IF(B62="","",SUMPRODUCT(($D$1:$AB$4=$CF$4)*$D62:$AB62))</f>
        <v/>
      </c>
      <c r="CG62" s="15" t="str">
        <f t="shared" si="36"/>
        <v/>
      </c>
      <c r="CH62" s="2" t="str" cm="1">
        <f t="array" ref="CH62">IF(B62="","",SUMPRODUCT(($D$1:$AB$4=$CH$4)*$D62:$AB62))</f>
        <v/>
      </c>
      <c r="CI62" s="15" t="str">
        <f t="shared" si="37"/>
        <v/>
      </c>
    </row>
    <row r="63" spans="1:87">
      <c r="A63" s="7">
        <v>58</v>
      </c>
      <c r="D63" s="97"/>
      <c r="E63" s="86"/>
      <c r="F63" s="86"/>
      <c r="G63" s="86"/>
      <c r="H63" s="86"/>
      <c r="I63" s="98"/>
      <c r="J63" s="102"/>
      <c r="K63" s="87"/>
      <c r="L63" s="87"/>
      <c r="M63" s="87"/>
      <c r="N63" s="87"/>
      <c r="O63" s="103"/>
      <c r="P63" s="107"/>
      <c r="Q63" s="88"/>
      <c r="R63" s="88"/>
      <c r="S63" s="88"/>
      <c r="T63" s="88"/>
      <c r="U63" s="108"/>
      <c r="V63" s="113"/>
      <c r="W63" s="89"/>
      <c r="X63" s="89"/>
      <c r="Y63" s="89"/>
      <c r="Z63" s="89"/>
      <c r="AA63" s="89"/>
      <c r="AB63" s="169"/>
      <c r="AC63" s="171" t="str">
        <f t="shared" si="38"/>
        <v/>
      </c>
      <c r="AD63" s="172" t="str">
        <f t="shared" si="12"/>
        <v/>
      </c>
      <c r="AL63" s="2" t="str" cm="1">
        <f t="array" ref="AL63">IF(B63="","",SUMPRODUCT(($D$1:$AB$4=$AL$4)*D63:AB63))</f>
        <v/>
      </c>
      <c r="AM63" s="15" t="str">
        <f t="shared" si="13"/>
        <v/>
      </c>
      <c r="AN63" s="2" t="str" cm="1">
        <f t="array" ref="AN63">IF(B63="","",SUMPRODUCT(($D$1:$AB$4=$AN$4)*D63:AB63))</f>
        <v/>
      </c>
      <c r="AO63" s="15" t="str">
        <f t="shared" si="14"/>
        <v/>
      </c>
      <c r="AP63" s="2" t="str" cm="1">
        <f t="array" ref="AP63">IF(B63="","",SUMPRODUCT(($D$1:$AB$4=$AP$4)*D63:AB63))</f>
        <v/>
      </c>
      <c r="AQ63" s="15" t="str">
        <f t="shared" si="15"/>
        <v/>
      </c>
      <c r="AR63" s="2" t="str" cm="1">
        <f t="array" ref="AR63">IF(B63="","",SUMPRODUCT(($D$1:$AB$4=$AR$4)*D63:AB63))</f>
        <v/>
      </c>
      <c r="AS63" s="15" t="str">
        <f t="shared" si="16"/>
        <v/>
      </c>
      <c r="AT63" s="2" t="str" cm="1">
        <f t="array" ref="AT63">IF(B63="","",SUMPRODUCT(($D$1:$AB$4=$AT$4)*$D63:$AB63))</f>
        <v/>
      </c>
      <c r="AU63" s="15" t="str">
        <f t="shared" si="17"/>
        <v/>
      </c>
      <c r="AV63" s="2" t="str" cm="1">
        <f t="array" ref="AV63">IF(B63="","",SUMPRODUCT(($D$1:$AB$4=$AV$4)*$D63:$AB63))</f>
        <v/>
      </c>
      <c r="AW63" s="15" t="str">
        <f t="shared" si="18"/>
        <v/>
      </c>
      <c r="AX63" s="2" t="str" cm="1">
        <f t="array" ref="AX63">IF(B63="","",SUMPRODUCT(($D$1:$AB$4=$AX$4)*$D63:$AB63))</f>
        <v/>
      </c>
      <c r="AY63" s="15" t="str">
        <f t="shared" si="19"/>
        <v/>
      </c>
      <c r="AZ63" s="2" t="str" cm="1">
        <f t="array" ref="AZ63">IF(B63="","",SUMPRODUCT(($D$1:$AB$4=$AZ$4)*$D63:$AB63))</f>
        <v/>
      </c>
      <c r="BA63" s="15" t="str">
        <f t="shared" si="20"/>
        <v/>
      </c>
      <c r="BB63" s="2" t="str" cm="1">
        <f t="array" ref="BB63">IF(B63="","",SUMPRODUCT(($D$1:$AB$4=$BB$4)*$D63:$AB63))</f>
        <v/>
      </c>
      <c r="BC63" s="15" t="str">
        <f t="shared" si="21"/>
        <v/>
      </c>
      <c r="BD63" s="2" t="str" cm="1">
        <f t="array" ref="BD63">IF(B63="","",SUMPRODUCT(($D$1:$AB$4=$BD$4)*$D63:$AB63))</f>
        <v/>
      </c>
      <c r="BE63" s="15" t="str">
        <f t="shared" si="22"/>
        <v/>
      </c>
      <c r="BF63" s="2" t="str" cm="1">
        <f t="array" ref="BF63">IF(B63="","",SUMPRODUCT(($D$1:$AB$4=$BF$4)*$D63:$AB63))</f>
        <v/>
      </c>
      <c r="BG63" s="15" t="str">
        <f t="shared" si="23"/>
        <v/>
      </c>
      <c r="BH63" s="2" t="str" cm="1">
        <f t="array" ref="BH63">IF(B63="","",SUMPRODUCT(($D$1:$AB$4=$BH$4)*$D63:$AB63))</f>
        <v/>
      </c>
      <c r="BI63" s="15" t="str">
        <f t="shared" si="24"/>
        <v/>
      </c>
      <c r="BJ63" s="2" t="str" cm="1">
        <f t="array" ref="BJ63">IF(B63="","",SUMPRODUCT(($D$1:$AB$4=$BJ$4)*$D63:$AB63))</f>
        <v/>
      </c>
      <c r="BK63" s="15" t="str">
        <f t="shared" si="25"/>
        <v/>
      </c>
      <c r="BL63" s="2" t="str" cm="1">
        <f t="array" ref="BL63">IF(B63="","",SUMPRODUCT(($D$1:$AB$4=$BL$4)*$D63:$AB63))</f>
        <v/>
      </c>
      <c r="BM63" s="15" t="str">
        <f t="shared" si="26"/>
        <v/>
      </c>
      <c r="BN63" s="2" t="str" cm="1">
        <f t="array" ref="BN63">IF(B63="","",SUMPRODUCT(($D$1:$AB$4=$BN$4)*$D63:$AB63))</f>
        <v/>
      </c>
      <c r="BO63" s="15" t="str">
        <f t="shared" si="27"/>
        <v/>
      </c>
      <c r="BP63" s="2" t="str" cm="1">
        <f t="array" ref="BP63">IF(B63="","",SUMPRODUCT(($D$1:$AB$4=$BP$4)*$D63:$AB63))</f>
        <v/>
      </c>
      <c r="BQ63" s="15" t="str">
        <f t="shared" si="28"/>
        <v/>
      </c>
      <c r="BR63" s="2" t="str" cm="1">
        <f t="array" ref="BR63">IF(B63="","",SUMPRODUCT(($D$1:$AB$4=$BR$4)*$D63:$AB63))</f>
        <v/>
      </c>
      <c r="BS63" s="15" t="str">
        <f t="shared" si="29"/>
        <v/>
      </c>
      <c r="BT63" s="2" t="str" cm="1">
        <f t="array" ref="BT63">IF(B63="","",SUMPRODUCT(($D$1:$AB$4=$BT$4)*$D63:$AB63))</f>
        <v/>
      </c>
      <c r="BU63" s="15" t="str">
        <f t="shared" si="30"/>
        <v/>
      </c>
      <c r="BV63" s="2" t="str" cm="1">
        <f t="array" ref="BV63">IF(B63="","",SUMPRODUCT(($D$1:$AB$4=$BV$4)*$D63:$AB63))</f>
        <v/>
      </c>
      <c r="BW63" s="15" t="str">
        <f t="shared" si="31"/>
        <v/>
      </c>
      <c r="BX63" s="2" t="str" cm="1">
        <f t="array" ref="BX63">IF(B63="","",SUMPRODUCT(($D$1:$AB$4=$BX$4)*$D63:$AB63))</f>
        <v/>
      </c>
      <c r="BY63" s="15" t="str">
        <f t="shared" si="32"/>
        <v/>
      </c>
      <c r="BZ63" s="2" t="str" cm="1">
        <f t="array" ref="BZ63">IF(B63="","",SUMPRODUCT(($D$1:$AB$4=$BZ$4)*$D63:$AB63))</f>
        <v/>
      </c>
      <c r="CA63" s="15" t="str">
        <f t="shared" si="33"/>
        <v/>
      </c>
      <c r="CB63" s="2" t="str" cm="1">
        <f t="array" ref="CB63">IF(B63="","",SUMPRODUCT(($D$1:$AB$4=$CB$4)*$D63:$AB63))</f>
        <v/>
      </c>
      <c r="CC63" s="15" t="str">
        <f t="shared" si="34"/>
        <v/>
      </c>
      <c r="CD63" s="2" t="str" cm="1">
        <f t="array" ref="CD63">IF(B63="","",SUMPRODUCT(($D$1:$AB$4=$CD$4)*$D63:$AB63))</f>
        <v/>
      </c>
      <c r="CE63" s="15" t="str">
        <f t="shared" si="35"/>
        <v/>
      </c>
      <c r="CF63" s="2" t="str" cm="1">
        <f t="array" ref="CF63">IF(B63="","",SUMPRODUCT(($D$1:$AB$4=$CF$4)*$D63:$AB63))</f>
        <v/>
      </c>
      <c r="CG63" s="15" t="str">
        <f t="shared" si="36"/>
        <v/>
      </c>
      <c r="CH63" s="2" t="str" cm="1">
        <f t="array" ref="CH63">IF(B63="","",SUMPRODUCT(($D$1:$AB$4=$CH$4)*$D63:$AB63))</f>
        <v/>
      </c>
      <c r="CI63" s="15" t="str">
        <f t="shared" si="37"/>
        <v/>
      </c>
    </row>
    <row r="64" spans="1:87">
      <c r="A64" s="6">
        <v>59</v>
      </c>
      <c r="D64" s="97"/>
      <c r="E64" s="86"/>
      <c r="F64" s="86"/>
      <c r="G64" s="86"/>
      <c r="H64" s="86"/>
      <c r="I64" s="98"/>
      <c r="J64" s="102"/>
      <c r="K64" s="87"/>
      <c r="L64" s="87"/>
      <c r="M64" s="87"/>
      <c r="N64" s="87"/>
      <c r="O64" s="103"/>
      <c r="P64" s="107"/>
      <c r="Q64" s="88"/>
      <c r="R64" s="88"/>
      <c r="S64" s="88"/>
      <c r="T64" s="88"/>
      <c r="U64" s="108"/>
      <c r="V64" s="113"/>
      <c r="W64" s="89"/>
      <c r="X64" s="89"/>
      <c r="Y64" s="89"/>
      <c r="Z64" s="89"/>
      <c r="AA64" s="89"/>
      <c r="AB64" s="169"/>
      <c r="AC64" s="171" t="str">
        <f t="shared" si="38"/>
        <v/>
      </c>
      <c r="AD64" s="172" t="str">
        <f t="shared" si="12"/>
        <v/>
      </c>
      <c r="AL64" s="2" t="str" cm="1">
        <f t="array" ref="AL64">IF(B64="","",SUMPRODUCT(($D$1:$AB$4=$AL$4)*D64:AB64))</f>
        <v/>
      </c>
      <c r="AM64" s="15" t="str">
        <f t="shared" si="13"/>
        <v/>
      </c>
      <c r="AN64" s="2" t="str" cm="1">
        <f t="array" ref="AN64">IF(B64="","",SUMPRODUCT(($D$1:$AB$4=$AN$4)*D64:AB64))</f>
        <v/>
      </c>
      <c r="AO64" s="15" t="str">
        <f t="shared" si="14"/>
        <v/>
      </c>
      <c r="AP64" s="2" t="str" cm="1">
        <f t="array" ref="AP64">IF(B64="","",SUMPRODUCT(($D$1:$AB$4=$AP$4)*D64:AB64))</f>
        <v/>
      </c>
      <c r="AQ64" s="15" t="str">
        <f t="shared" si="15"/>
        <v/>
      </c>
      <c r="AR64" s="2" t="str" cm="1">
        <f t="array" ref="AR64">IF(B64="","",SUMPRODUCT(($D$1:$AB$4=$AR$4)*D64:AB64))</f>
        <v/>
      </c>
      <c r="AS64" s="15" t="str">
        <f t="shared" si="16"/>
        <v/>
      </c>
      <c r="AT64" s="2" t="str" cm="1">
        <f t="array" ref="AT64">IF(B64="","",SUMPRODUCT(($D$1:$AB$4=$AT$4)*$D64:$AB64))</f>
        <v/>
      </c>
      <c r="AU64" s="15" t="str">
        <f t="shared" si="17"/>
        <v/>
      </c>
      <c r="AV64" s="2" t="str" cm="1">
        <f t="array" ref="AV64">IF(B64="","",SUMPRODUCT(($D$1:$AB$4=$AV$4)*$D64:$AB64))</f>
        <v/>
      </c>
      <c r="AW64" s="15" t="str">
        <f t="shared" si="18"/>
        <v/>
      </c>
      <c r="AX64" s="2" t="str" cm="1">
        <f t="array" ref="AX64">IF(B64="","",SUMPRODUCT(($D$1:$AB$4=$AX$4)*$D64:$AB64))</f>
        <v/>
      </c>
      <c r="AY64" s="15" t="str">
        <f t="shared" si="19"/>
        <v/>
      </c>
      <c r="AZ64" s="2" t="str" cm="1">
        <f t="array" ref="AZ64">IF(B64="","",SUMPRODUCT(($D$1:$AB$4=$AZ$4)*$D64:$AB64))</f>
        <v/>
      </c>
      <c r="BA64" s="15" t="str">
        <f t="shared" si="20"/>
        <v/>
      </c>
      <c r="BB64" s="2" t="str" cm="1">
        <f t="array" ref="BB64">IF(B64="","",SUMPRODUCT(($D$1:$AB$4=$BB$4)*$D64:$AB64))</f>
        <v/>
      </c>
      <c r="BC64" s="15" t="str">
        <f t="shared" si="21"/>
        <v/>
      </c>
      <c r="BD64" s="2" t="str" cm="1">
        <f t="array" ref="BD64">IF(B64="","",SUMPRODUCT(($D$1:$AB$4=$BD$4)*$D64:$AB64))</f>
        <v/>
      </c>
      <c r="BE64" s="15" t="str">
        <f t="shared" si="22"/>
        <v/>
      </c>
      <c r="BF64" s="2" t="str" cm="1">
        <f t="array" ref="BF64">IF(B64="","",SUMPRODUCT(($D$1:$AB$4=$BF$4)*$D64:$AB64))</f>
        <v/>
      </c>
      <c r="BG64" s="15" t="str">
        <f t="shared" si="23"/>
        <v/>
      </c>
      <c r="BH64" s="2" t="str" cm="1">
        <f t="array" ref="BH64">IF(B64="","",SUMPRODUCT(($D$1:$AB$4=$BH$4)*$D64:$AB64))</f>
        <v/>
      </c>
      <c r="BI64" s="15" t="str">
        <f t="shared" si="24"/>
        <v/>
      </c>
      <c r="BJ64" s="2" t="str" cm="1">
        <f t="array" ref="BJ64">IF(B64="","",SUMPRODUCT(($D$1:$AB$4=$BJ$4)*$D64:$AB64))</f>
        <v/>
      </c>
      <c r="BK64" s="15" t="str">
        <f t="shared" si="25"/>
        <v/>
      </c>
      <c r="BL64" s="2" t="str" cm="1">
        <f t="array" ref="BL64">IF(B64="","",SUMPRODUCT(($D$1:$AB$4=$BL$4)*$D64:$AB64))</f>
        <v/>
      </c>
      <c r="BM64" s="15" t="str">
        <f t="shared" si="26"/>
        <v/>
      </c>
      <c r="BN64" s="2" t="str" cm="1">
        <f t="array" ref="BN64">IF(B64="","",SUMPRODUCT(($D$1:$AB$4=$BN$4)*$D64:$AB64))</f>
        <v/>
      </c>
      <c r="BO64" s="15" t="str">
        <f t="shared" si="27"/>
        <v/>
      </c>
      <c r="BP64" s="2" t="str" cm="1">
        <f t="array" ref="BP64">IF(B64="","",SUMPRODUCT(($D$1:$AB$4=$BP$4)*$D64:$AB64))</f>
        <v/>
      </c>
      <c r="BQ64" s="15" t="str">
        <f t="shared" si="28"/>
        <v/>
      </c>
      <c r="BR64" s="2" t="str" cm="1">
        <f t="array" ref="BR64">IF(B64="","",SUMPRODUCT(($D$1:$AB$4=$BR$4)*$D64:$AB64))</f>
        <v/>
      </c>
      <c r="BS64" s="15" t="str">
        <f t="shared" si="29"/>
        <v/>
      </c>
      <c r="BT64" s="2" t="str" cm="1">
        <f t="array" ref="BT64">IF(B64="","",SUMPRODUCT(($D$1:$AB$4=$BT$4)*$D64:$AB64))</f>
        <v/>
      </c>
      <c r="BU64" s="15" t="str">
        <f t="shared" si="30"/>
        <v/>
      </c>
      <c r="BV64" s="2" t="str" cm="1">
        <f t="array" ref="BV64">IF(B64="","",SUMPRODUCT(($D$1:$AB$4=$BV$4)*$D64:$AB64))</f>
        <v/>
      </c>
      <c r="BW64" s="15" t="str">
        <f t="shared" si="31"/>
        <v/>
      </c>
      <c r="BX64" s="2" t="str" cm="1">
        <f t="array" ref="BX64">IF(B64="","",SUMPRODUCT(($D$1:$AB$4=$BX$4)*$D64:$AB64))</f>
        <v/>
      </c>
      <c r="BY64" s="15" t="str">
        <f t="shared" si="32"/>
        <v/>
      </c>
      <c r="BZ64" s="2" t="str" cm="1">
        <f t="array" ref="BZ64">IF(B64="","",SUMPRODUCT(($D$1:$AB$4=$BZ$4)*$D64:$AB64))</f>
        <v/>
      </c>
      <c r="CA64" s="15" t="str">
        <f t="shared" si="33"/>
        <v/>
      </c>
      <c r="CB64" s="2" t="str" cm="1">
        <f t="array" ref="CB64">IF(B64="","",SUMPRODUCT(($D$1:$AB$4=$CB$4)*$D64:$AB64))</f>
        <v/>
      </c>
      <c r="CC64" s="15" t="str">
        <f t="shared" si="34"/>
        <v/>
      </c>
      <c r="CD64" s="2" t="str" cm="1">
        <f t="array" ref="CD64">IF(B64="","",SUMPRODUCT(($D$1:$AB$4=$CD$4)*$D64:$AB64))</f>
        <v/>
      </c>
      <c r="CE64" s="15" t="str">
        <f t="shared" si="35"/>
        <v/>
      </c>
      <c r="CF64" s="2" t="str" cm="1">
        <f t="array" ref="CF64">IF(B64="","",SUMPRODUCT(($D$1:$AB$4=$CF$4)*$D64:$AB64))</f>
        <v/>
      </c>
      <c r="CG64" s="15" t="str">
        <f t="shared" si="36"/>
        <v/>
      </c>
      <c r="CH64" s="2" t="str" cm="1">
        <f t="array" ref="CH64">IF(B64="","",SUMPRODUCT(($D$1:$AB$4=$CH$4)*$D64:$AB64))</f>
        <v/>
      </c>
      <c r="CI64" s="15" t="str">
        <f t="shared" si="37"/>
        <v/>
      </c>
    </row>
    <row r="65" spans="1:87">
      <c r="A65" s="7">
        <v>60</v>
      </c>
      <c r="D65" s="97"/>
      <c r="E65" s="86"/>
      <c r="F65" s="86"/>
      <c r="G65" s="86"/>
      <c r="H65" s="86"/>
      <c r="I65" s="98"/>
      <c r="J65" s="102"/>
      <c r="K65" s="87"/>
      <c r="L65" s="87"/>
      <c r="M65" s="87"/>
      <c r="N65" s="87"/>
      <c r="O65" s="103"/>
      <c r="P65" s="107"/>
      <c r="Q65" s="88"/>
      <c r="R65" s="88"/>
      <c r="S65" s="88"/>
      <c r="T65" s="88"/>
      <c r="U65" s="108"/>
      <c r="V65" s="113"/>
      <c r="W65" s="89"/>
      <c r="X65" s="89"/>
      <c r="Y65" s="89"/>
      <c r="Z65" s="89"/>
      <c r="AA65" s="89"/>
      <c r="AB65" s="169"/>
      <c r="AC65" s="171" t="str">
        <f t="shared" si="38"/>
        <v/>
      </c>
      <c r="AD65" s="172" t="str">
        <f t="shared" si="12"/>
        <v/>
      </c>
      <c r="AL65" s="2" t="str" cm="1">
        <f t="array" ref="AL65">IF(B65="","",SUMPRODUCT(($D$1:$AB$4=$AL$4)*D65:AB65))</f>
        <v/>
      </c>
      <c r="AM65" s="15" t="str">
        <f t="shared" si="13"/>
        <v/>
      </c>
      <c r="AN65" s="2" t="str" cm="1">
        <f t="array" ref="AN65">IF(B65="","",SUMPRODUCT(($D$1:$AB$4=$AN$4)*D65:AB65))</f>
        <v/>
      </c>
      <c r="AO65" s="15" t="str">
        <f t="shared" si="14"/>
        <v/>
      </c>
      <c r="AP65" s="2" t="str" cm="1">
        <f t="array" ref="AP65">IF(B65="","",SUMPRODUCT(($D$1:$AB$4=$AP$4)*D65:AB65))</f>
        <v/>
      </c>
      <c r="AQ65" s="15" t="str">
        <f t="shared" si="15"/>
        <v/>
      </c>
      <c r="AR65" s="2" t="str" cm="1">
        <f t="array" ref="AR65">IF(B65="","",SUMPRODUCT(($D$1:$AB$4=$AR$4)*D65:AB65))</f>
        <v/>
      </c>
      <c r="AS65" s="15" t="str">
        <f t="shared" si="16"/>
        <v/>
      </c>
      <c r="AT65" s="2" t="str" cm="1">
        <f t="array" ref="AT65">IF(B65="","",SUMPRODUCT(($D$1:$AB$4=$AT$4)*$D65:$AB65))</f>
        <v/>
      </c>
      <c r="AU65" s="15" t="str">
        <f t="shared" si="17"/>
        <v/>
      </c>
      <c r="AV65" s="2" t="str" cm="1">
        <f t="array" ref="AV65">IF(B65="","",SUMPRODUCT(($D$1:$AB$4=$AV$4)*$D65:$AB65))</f>
        <v/>
      </c>
      <c r="AW65" s="15" t="str">
        <f t="shared" si="18"/>
        <v/>
      </c>
      <c r="AX65" s="2" t="str" cm="1">
        <f t="array" ref="AX65">IF(B65="","",SUMPRODUCT(($D$1:$AB$4=$AX$4)*$D65:$AB65))</f>
        <v/>
      </c>
      <c r="AY65" s="15" t="str">
        <f t="shared" si="19"/>
        <v/>
      </c>
      <c r="AZ65" s="2" t="str" cm="1">
        <f t="array" ref="AZ65">IF(B65="","",SUMPRODUCT(($D$1:$AB$4=$AZ$4)*$D65:$AB65))</f>
        <v/>
      </c>
      <c r="BA65" s="15" t="str">
        <f t="shared" si="20"/>
        <v/>
      </c>
      <c r="BB65" s="2" t="str" cm="1">
        <f t="array" ref="BB65">IF(B65="","",SUMPRODUCT(($D$1:$AB$4=$BB$4)*$D65:$AB65))</f>
        <v/>
      </c>
      <c r="BC65" s="15" t="str">
        <f t="shared" si="21"/>
        <v/>
      </c>
      <c r="BD65" s="2" t="str" cm="1">
        <f t="array" ref="BD65">IF(B65="","",SUMPRODUCT(($D$1:$AB$4=$BD$4)*$D65:$AB65))</f>
        <v/>
      </c>
      <c r="BE65" s="15" t="str">
        <f t="shared" si="22"/>
        <v/>
      </c>
      <c r="BF65" s="2" t="str" cm="1">
        <f t="array" ref="BF65">IF(B65="","",SUMPRODUCT(($D$1:$AB$4=$BF$4)*$D65:$AB65))</f>
        <v/>
      </c>
      <c r="BG65" s="15" t="str">
        <f t="shared" si="23"/>
        <v/>
      </c>
      <c r="BH65" s="2" t="str" cm="1">
        <f t="array" ref="BH65">IF(B65="","",SUMPRODUCT(($D$1:$AB$4=$BH$4)*$D65:$AB65))</f>
        <v/>
      </c>
      <c r="BI65" s="15" t="str">
        <f t="shared" si="24"/>
        <v/>
      </c>
      <c r="BJ65" s="2" t="str" cm="1">
        <f t="array" ref="BJ65">IF(B65="","",SUMPRODUCT(($D$1:$AB$4=$BJ$4)*$D65:$AB65))</f>
        <v/>
      </c>
      <c r="BK65" s="15" t="str">
        <f t="shared" si="25"/>
        <v/>
      </c>
      <c r="BL65" s="2" t="str" cm="1">
        <f t="array" ref="BL65">IF(B65="","",SUMPRODUCT(($D$1:$AB$4=$BL$4)*$D65:$AB65))</f>
        <v/>
      </c>
      <c r="BM65" s="15" t="str">
        <f t="shared" si="26"/>
        <v/>
      </c>
      <c r="BN65" s="2" t="str" cm="1">
        <f t="array" ref="BN65">IF(B65="","",SUMPRODUCT(($D$1:$AB$4=$BN$4)*$D65:$AB65))</f>
        <v/>
      </c>
      <c r="BO65" s="15" t="str">
        <f t="shared" si="27"/>
        <v/>
      </c>
      <c r="BP65" s="2" t="str" cm="1">
        <f t="array" ref="BP65">IF(B65="","",SUMPRODUCT(($D$1:$AB$4=$BP$4)*$D65:$AB65))</f>
        <v/>
      </c>
      <c r="BQ65" s="15" t="str">
        <f t="shared" si="28"/>
        <v/>
      </c>
      <c r="BR65" s="2" t="str" cm="1">
        <f t="array" ref="BR65">IF(B65="","",SUMPRODUCT(($D$1:$AB$4=$BR$4)*$D65:$AB65))</f>
        <v/>
      </c>
      <c r="BS65" s="15" t="str">
        <f t="shared" si="29"/>
        <v/>
      </c>
      <c r="BT65" s="2" t="str" cm="1">
        <f t="array" ref="BT65">IF(B65="","",SUMPRODUCT(($D$1:$AB$4=$BT$4)*$D65:$AB65))</f>
        <v/>
      </c>
      <c r="BU65" s="15" t="str">
        <f t="shared" si="30"/>
        <v/>
      </c>
      <c r="BV65" s="2" t="str" cm="1">
        <f t="array" ref="BV65">IF(B65="","",SUMPRODUCT(($D$1:$AB$4=$BV$4)*$D65:$AB65))</f>
        <v/>
      </c>
      <c r="BW65" s="15" t="str">
        <f t="shared" si="31"/>
        <v/>
      </c>
      <c r="BX65" s="2" t="str" cm="1">
        <f t="array" ref="BX65">IF(B65="","",SUMPRODUCT(($D$1:$AB$4=$BX$4)*$D65:$AB65))</f>
        <v/>
      </c>
      <c r="BY65" s="15" t="str">
        <f t="shared" si="32"/>
        <v/>
      </c>
      <c r="BZ65" s="2" t="str" cm="1">
        <f t="array" ref="BZ65">IF(B65="","",SUMPRODUCT(($D$1:$AB$4=$BZ$4)*$D65:$AB65))</f>
        <v/>
      </c>
      <c r="CA65" s="15" t="str">
        <f t="shared" si="33"/>
        <v/>
      </c>
      <c r="CB65" s="2" t="str" cm="1">
        <f t="array" ref="CB65">IF(B65="","",SUMPRODUCT(($D$1:$AB$4=$CB$4)*$D65:$AB65))</f>
        <v/>
      </c>
      <c r="CC65" s="15" t="str">
        <f t="shared" si="34"/>
        <v/>
      </c>
      <c r="CD65" s="2" t="str" cm="1">
        <f t="array" ref="CD65">IF(B65="","",SUMPRODUCT(($D$1:$AB$4=$CD$4)*$D65:$AB65))</f>
        <v/>
      </c>
      <c r="CE65" s="15" t="str">
        <f t="shared" si="35"/>
        <v/>
      </c>
      <c r="CF65" s="2" t="str" cm="1">
        <f t="array" ref="CF65">IF(B65="","",SUMPRODUCT(($D$1:$AB$4=$CF$4)*$D65:$AB65))</f>
        <v/>
      </c>
      <c r="CG65" s="15" t="str">
        <f t="shared" si="36"/>
        <v/>
      </c>
      <c r="CH65" s="2" t="str" cm="1">
        <f t="array" ref="CH65">IF(B65="","",SUMPRODUCT(($D$1:$AB$4=$CH$4)*$D65:$AB65))</f>
        <v/>
      </c>
      <c r="CI65" s="15" t="str">
        <f t="shared" si="37"/>
        <v/>
      </c>
    </row>
    <row r="66" spans="1:87">
      <c r="A66" s="6">
        <v>61</v>
      </c>
      <c r="D66" s="97"/>
      <c r="E66" s="86"/>
      <c r="F66" s="86"/>
      <c r="G66" s="86"/>
      <c r="H66" s="86"/>
      <c r="I66" s="98"/>
      <c r="J66" s="102"/>
      <c r="K66" s="87"/>
      <c r="L66" s="87"/>
      <c r="M66" s="87"/>
      <c r="N66" s="87"/>
      <c r="O66" s="103"/>
      <c r="P66" s="107"/>
      <c r="Q66" s="88"/>
      <c r="R66" s="88"/>
      <c r="S66" s="88"/>
      <c r="T66" s="88"/>
      <c r="U66" s="108"/>
      <c r="V66" s="113"/>
      <c r="W66" s="89"/>
      <c r="X66" s="89"/>
      <c r="Y66" s="89"/>
      <c r="Z66" s="89"/>
      <c r="AA66" s="89"/>
      <c r="AB66" s="169"/>
      <c r="AC66" s="171" t="str">
        <f t="shared" si="38"/>
        <v/>
      </c>
      <c r="AD66" s="172" t="str">
        <f t="shared" si="12"/>
        <v/>
      </c>
      <c r="AL66" s="2" t="str" cm="1">
        <f t="array" ref="AL66">IF(B66="","",SUMPRODUCT(($D$1:$AB$4=$AL$4)*D66:AB66))</f>
        <v/>
      </c>
      <c r="AM66" s="15" t="str">
        <f t="shared" si="13"/>
        <v/>
      </c>
      <c r="AN66" s="2" t="str" cm="1">
        <f t="array" ref="AN66">IF(B66="","",SUMPRODUCT(($D$1:$AB$4=$AN$4)*D66:AB66))</f>
        <v/>
      </c>
      <c r="AO66" s="15" t="str">
        <f t="shared" si="14"/>
        <v/>
      </c>
      <c r="AP66" s="2" t="str" cm="1">
        <f t="array" ref="AP66">IF(B66="","",SUMPRODUCT(($D$1:$AB$4=$AP$4)*D66:AB66))</f>
        <v/>
      </c>
      <c r="AQ66" s="15" t="str">
        <f t="shared" si="15"/>
        <v/>
      </c>
      <c r="AR66" s="2" t="str" cm="1">
        <f t="array" ref="AR66">IF(B66="","",SUMPRODUCT(($D$1:$AB$4=$AR$4)*D66:AB66))</f>
        <v/>
      </c>
      <c r="AS66" s="15" t="str">
        <f t="shared" si="16"/>
        <v/>
      </c>
      <c r="AT66" s="2" t="str" cm="1">
        <f t="array" ref="AT66">IF(B66="","",SUMPRODUCT(($D$1:$AB$4=$AT$4)*$D66:$AB66))</f>
        <v/>
      </c>
      <c r="AU66" s="15" t="str">
        <f t="shared" si="17"/>
        <v/>
      </c>
      <c r="AV66" s="2" t="str" cm="1">
        <f t="array" ref="AV66">IF(B66="","",SUMPRODUCT(($D$1:$AB$4=$AV$4)*$D66:$AB66))</f>
        <v/>
      </c>
      <c r="AW66" s="15" t="str">
        <f t="shared" si="18"/>
        <v/>
      </c>
      <c r="AX66" s="2" t="str" cm="1">
        <f t="array" ref="AX66">IF(B66="","",SUMPRODUCT(($D$1:$AB$4=$AX$4)*$D66:$AB66))</f>
        <v/>
      </c>
      <c r="AY66" s="15" t="str">
        <f t="shared" si="19"/>
        <v/>
      </c>
      <c r="AZ66" s="2" t="str" cm="1">
        <f t="array" ref="AZ66">IF(B66="","",SUMPRODUCT(($D$1:$AB$4=$AZ$4)*$D66:$AB66))</f>
        <v/>
      </c>
      <c r="BA66" s="15" t="str">
        <f t="shared" si="20"/>
        <v/>
      </c>
      <c r="BB66" s="2" t="str" cm="1">
        <f t="array" ref="BB66">IF(B66="","",SUMPRODUCT(($D$1:$AB$4=$BB$4)*$D66:$AB66))</f>
        <v/>
      </c>
      <c r="BC66" s="15" t="str">
        <f t="shared" si="21"/>
        <v/>
      </c>
      <c r="BD66" s="2" t="str" cm="1">
        <f t="array" ref="BD66">IF(B66="","",SUMPRODUCT(($D$1:$AB$4=$BD$4)*$D66:$AB66))</f>
        <v/>
      </c>
      <c r="BE66" s="15" t="str">
        <f t="shared" si="22"/>
        <v/>
      </c>
      <c r="BF66" s="2" t="str" cm="1">
        <f t="array" ref="BF66">IF(B66="","",SUMPRODUCT(($D$1:$AB$4=$BF$4)*$D66:$AB66))</f>
        <v/>
      </c>
      <c r="BG66" s="15" t="str">
        <f t="shared" si="23"/>
        <v/>
      </c>
      <c r="BH66" s="2" t="str" cm="1">
        <f t="array" ref="BH66">IF(B66="","",SUMPRODUCT(($D$1:$AB$4=$BH$4)*$D66:$AB66))</f>
        <v/>
      </c>
      <c r="BI66" s="15" t="str">
        <f t="shared" si="24"/>
        <v/>
      </c>
      <c r="BJ66" s="2" t="str" cm="1">
        <f t="array" ref="BJ66">IF(B66="","",SUMPRODUCT(($D$1:$AB$4=$BJ$4)*$D66:$AB66))</f>
        <v/>
      </c>
      <c r="BK66" s="15" t="str">
        <f t="shared" si="25"/>
        <v/>
      </c>
      <c r="BL66" s="2" t="str" cm="1">
        <f t="array" ref="BL66">IF(B66="","",SUMPRODUCT(($D$1:$AB$4=$BL$4)*$D66:$AB66))</f>
        <v/>
      </c>
      <c r="BM66" s="15" t="str">
        <f t="shared" si="26"/>
        <v/>
      </c>
      <c r="BN66" s="2" t="str" cm="1">
        <f t="array" ref="BN66">IF(B66="","",SUMPRODUCT(($D$1:$AB$4=$BN$4)*$D66:$AB66))</f>
        <v/>
      </c>
      <c r="BO66" s="15" t="str">
        <f t="shared" si="27"/>
        <v/>
      </c>
      <c r="BP66" s="2" t="str" cm="1">
        <f t="array" ref="BP66">IF(B66="","",SUMPRODUCT(($D$1:$AB$4=$BP$4)*$D66:$AB66))</f>
        <v/>
      </c>
      <c r="BQ66" s="15" t="str">
        <f t="shared" si="28"/>
        <v/>
      </c>
      <c r="BR66" s="2" t="str" cm="1">
        <f t="array" ref="BR66">IF(B66="","",SUMPRODUCT(($D$1:$AB$4=$BR$4)*$D66:$AB66))</f>
        <v/>
      </c>
      <c r="BS66" s="15" t="str">
        <f t="shared" si="29"/>
        <v/>
      </c>
      <c r="BT66" s="2" t="str" cm="1">
        <f t="array" ref="BT66">IF(B66="","",SUMPRODUCT(($D$1:$AB$4=$BT$4)*$D66:$AB66))</f>
        <v/>
      </c>
      <c r="BU66" s="15" t="str">
        <f t="shared" si="30"/>
        <v/>
      </c>
      <c r="BV66" s="2" t="str" cm="1">
        <f t="array" ref="BV66">IF(B66="","",SUMPRODUCT(($D$1:$AB$4=$BV$4)*$D66:$AB66))</f>
        <v/>
      </c>
      <c r="BW66" s="15" t="str">
        <f t="shared" si="31"/>
        <v/>
      </c>
      <c r="BX66" s="2" t="str" cm="1">
        <f t="array" ref="BX66">IF(B66="","",SUMPRODUCT(($D$1:$AB$4=$BX$4)*$D66:$AB66))</f>
        <v/>
      </c>
      <c r="BY66" s="15" t="str">
        <f t="shared" si="32"/>
        <v/>
      </c>
      <c r="BZ66" s="2" t="str" cm="1">
        <f t="array" ref="BZ66">IF(B66="","",SUMPRODUCT(($D$1:$AB$4=$BZ$4)*$D66:$AB66))</f>
        <v/>
      </c>
      <c r="CA66" s="15" t="str">
        <f t="shared" si="33"/>
        <v/>
      </c>
      <c r="CB66" s="2" t="str" cm="1">
        <f t="array" ref="CB66">IF(B66="","",SUMPRODUCT(($D$1:$AB$4=$CB$4)*$D66:$AB66))</f>
        <v/>
      </c>
      <c r="CC66" s="15" t="str">
        <f t="shared" si="34"/>
        <v/>
      </c>
      <c r="CD66" s="2" t="str" cm="1">
        <f t="array" ref="CD66">IF(B66="","",SUMPRODUCT(($D$1:$AB$4=$CD$4)*$D66:$AB66))</f>
        <v/>
      </c>
      <c r="CE66" s="15" t="str">
        <f t="shared" si="35"/>
        <v/>
      </c>
      <c r="CF66" s="2" t="str" cm="1">
        <f t="array" ref="CF66">IF(B66="","",SUMPRODUCT(($D$1:$AB$4=$CF$4)*$D66:$AB66))</f>
        <v/>
      </c>
      <c r="CG66" s="15" t="str">
        <f t="shared" si="36"/>
        <v/>
      </c>
      <c r="CH66" s="2" t="str" cm="1">
        <f t="array" ref="CH66">IF(B66="","",SUMPRODUCT(($D$1:$AB$4=$CH$4)*$D66:$AB66))</f>
        <v/>
      </c>
      <c r="CI66" s="15" t="str">
        <f t="shared" si="37"/>
        <v/>
      </c>
    </row>
    <row r="67" spans="1:87">
      <c r="A67" s="7">
        <v>62</v>
      </c>
      <c r="D67" s="97"/>
      <c r="E67" s="86"/>
      <c r="F67" s="86"/>
      <c r="G67" s="86"/>
      <c r="H67" s="86"/>
      <c r="I67" s="98"/>
      <c r="J67" s="102"/>
      <c r="K67" s="87"/>
      <c r="L67" s="87"/>
      <c r="M67" s="87"/>
      <c r="N67" s="87"/>
      <c r="O67" s="103"/>
      <c r="P67" s="107"/>
      <c r="Q67" s="88"/>
      <c r="R67" s="88"/>
      <c r="S67" s="88"/>
      <c r="T67" s="88"/>
      <c r="U67" s="108"/>
      <c r="V67" s="113"/>
      <c r="W67" s="89"/>
      <c r="X67" s="89"/>
      <c r="Y67" s="89"/>
      <c r="Z67" s="89"/>
      <c r="AA67" s="89"/>
      <c r="AB67" s="169"/>
      <c r="AC67" s="171" t="str">
        <f t="shared" si="38"/>
        <v/>
      </c>
      <c r="AD67" s="172" t="str">
        <f t="shared" si="12"/>
        <v/>
      </c>
      <c r="AL67" s="2" t="str" cm="1">
        <f t="array" ref="AL67">IF(B67="","",SUMPRODUCT(($D$1:$AB$4=$AL$4)*D67:AB67))</f>
        <v/>
      </c>
      <c r="AM67" s="15" t="str">
        <f t="shared" si="13"/>
        <v/>
      </c>
      <c r="AN67" s="2" t="str" cm="1">
        <f t="array" ref="AN67">IF(B67="","",SUMPRODUCT(($D$1:$AB$4=$AN$4)*D67:AB67))</f>
        <v/>
      </c>
      <c r="AO67" s="15" t="str">
        <f t="shared" si="14"/>
        <v/>
      </c>
      <c r="AP67" s="2" t="str" cm="1">
        <f t="array" ref="AP67">IF(B67="","",SUMPRODUCT(($D$1:$AB$4=$AP$4)*D67:AB67))</f>
        <v/>
      </c>
      <c r="AQ67" s="15" t="str">
        <f t="shared" si="15"/>
        <v/>
      </c>
      <c r="AR67" s="2" t="str" cm="1">
        <f t="array" ref="AR67">IF(B67="","",SUMPRODUCT(($D$1:$AB$4=$AR$4)*D67:AB67))</f>
        <v/>
      </c>
      <c r="AS67" s="15" t="str">
        <f t="shared" si="16"/>
        <v/>
      </c>
      <c r="AT67" s="2" t="str" cm="1">
        <f t="array" ref="AT67">IF(B67="","",SUMPRODUCT(($D$1:$AB$4=$AT$4)*$D67:$AB67))</f>
        <v/>
      </c>
      <c r="AU67" s="15" t="str">
        <f t="shared" si="17"/>
        <v/>
      </c>
      <c r="AV67" s="2" t="str" cm="1">
        <f t="array" ref="AV67">IF(B67="","",SUMPRODUCT(($D$1:$AB$4=$AV$4)*$D67:$AB67))</f>
        <v/>
      </c>
      <c r="AW67" s="15" t="str">
        <f t="shared" si="18"/>
        <v/>
      </c>
      <c r="AX67" s="2" t="str" cm="1">
        <f t="array" ref="AX67">IF(B67="","",SUMPRODUCT(($D$1:$AB$4=$AX$4)*$D67:$AB67))</f>
        <v/>
      </c>
      <c r="AY67" s="15" t="str">
        <f t="shared" si="19"/>
        <v/>
      </c>
      <c r="AZ67" s="2" t="str" cm="1">
        <f t="array" ref="AZ67">IF(B67="","",SUMPRODUCT(($D$1:$AB$4=$AZ$4)*$D67:$AB67))</f>
        <v/>
      </c>
      <c r="BA67" s="15" t="str">
        <f t="shared" si="20"/>
        <v/>
      </c>
      <c r="BB67" s="2" t="str" cm="1">
        <f t="array" ref="BB67">IF(B67="","",SUMPRODUCT(($D$1:$AB$4=$BB$4)*$D67:$AB67))</f>
        <v/>
      </c>
      <c r="BC67" s="15" t="str">
        <f t="shared" si="21"/>
        <v/>
      </c>
      <c r="BD67" s="2" t="str" cm="1">
        <f t="array" ref="BD67">IF(B67="","",SUMPRODUCT(($D$1:$AB$4=$BD$4)*$D67:$AB67))</f>
        <v/>
      </c>
      <c r="BE67" s="15" t="str">
        <f t="shared" si="22"/>
        <v/>
      </c>
      <c r="BF67" s="2" t="str" cm="1">
        <f t="array" ref="BF67">IF(B67="","",SUMPRODUCT(($D$1:$AB$4=$BF$4)*$D67:$AB67))</f>
        <v/>
      </c>
      <c r="BG67" s="15" t="str">
        <f t="shared" si="23"/>
        <v/>
      </c>
      <c r="BH67" s="2" t="str" cm="1">
        <f t="array" ref="BH67">IF(B67="","",SUMPRODUCT(($D$1:$AB$4=$BH$4)*$D67:$AB67))</f>
        <v/>
      </c>
      <c r="BI67" s="15" t="str">
        <f t="shared" si="24"/>
        <v/>
      </c>
      <c r="BJ67" s="2" t="str" cm="1">
        <f t="array" ref="BJ67">IF(B67="","",SUMPRODUCT(($D$1:$AB$4=$BJ$4)*$D67:$AB67))</f>
        <v/>
      </c>
      <c r="BK67" s="15" t="str">
        <f t="shared" si="25"/>
        <v/>
      </c>
      <c r="BL67" s="2" t="str" cm="1">
        <f t="array" ref="BL67">IF(B67="","",SUMPRODUCT(($D$1:$AB$4=$BL$4)*$D67:$AB67))</f>
        <v/>
      </c>
      <c r="BM67" s="15" t="str">
        <f t="shared" si="26"/>
        <v/>
      </c>
      <c r="BN67" s="2" t="str" cm="1">
        <f t="array" ref="BN67">IF(B67="","",SUMPRODUCT(($D$1:$AB$4=$BN$4)*$D67:$AB67))</f>
        <v/>
      </c>
      <c r="BO67" s="15" t="str">
        <f t="shared" si="27"/>
        <v/>
      </c>
      <c r="BP67" s="2" t="str" cm="1">
        <f t="array" ref="BP67">IF(B67="","",SUMPRODUCT(($D$1:$AB$4=$BP$4)*$D67:$AB67))</f>
        <v/>
      </c>
      <c r="BQ67" s="15" t="str">
        <f t="shared" si="28"/>
        <v/>
      </c>
      <c r="BR67" s="2" t="str" cm="1">
        <f t="array" ref="BR67">IF(B67="","",SUMPRODUCT(($D$1:$AB$4=$BR$4)*$D67:$AB67))</f>
        <v/>
      </c>
      <c r="BS67" s="15" t="str">
        <f t="shared" si="29"/>
        <v/>
      </c>
      <c r="BT67" s="2" t="str" cm="1">
        <f t="array" ref="BT67">IF(B67="","",SUMPRODUCT(($D$1:$AB$4=$BT$4)*$D67:$AB67))</f>
        <v/>
      </c>
      <c r="BU67" s="15" t="str">
        <f t="shared" si="30"/>
        <v/>
      </c>
      <c r="BV67" s="2" t="str" cm="1">
        <f t="array" ref="BV67">IF(B67="","",SUMPRODUCT(($D$1:$AB$4=$BV$4)*$D67:$AB67))</f>
        <v/>
      </c>
      <c r="BW67" s="15" t="str">
        <f t="shared" si="31"/>
        <v/>
      </c>
      <c r="BX67" s="2" t="str" cm="1">
        <f t="array" ref="BX67">IF(B67="","",SUMPRODUCT(($D$1:$AB$4=$BX$4)*$D67:$AB67))</f>
        <v/>
      </c>
      <c r="BY67" s="15" t="str">
        <f t="shared" si="32"/>
        <v/>
      </c>
      <c r="BZ67" s="2" t="str" cm="1">
        <f t="array" ref="BZ67">IF(B67="","",SUMPRODUCT(($D$1:$AB$4=$BZ$4)*$D67:$AB67))</f>
        <v/>
      </c>
      <c r="CA67" s="15" t="str">
        <f t="shared" si="33"/>
        <v/>
      </c>
      <c r="CB67" s="2" t="str" cm="1">
        <f t="array" ref="CB67">IF(B67="","",SUMPRODUCT(($D$1:$AB$4=$CB$4)*$D67:$AB67))</f>
        <v/>
      </c>
      <c r="CC67" s="15" t="str">
        <f t="shared" si="34"/>
        <v/>
      </c>
      <c r="CD67" s="2" t="str" cm="1">
        <f t="array" ref="CD67">IF(B67="","",SUMPRODUCT(($D$1:$AB$4=$CD$4)*$D67:$AB67))</f>
        <v/>
      </c>
      <c r="CE67" s="15" t="str">
        <f t="shared" si="35"/>
        <v/>
      </c>
      <c r="CF67" s="2" t="str" cm="1">
        <f t="array" ref="CF67">IF(B67="","",SUMPRODUCT(($D$1:$AB$4=$CF$4)*$D67:$AB67))</f>
        <v/>
      </c>
      <c r="CG67" s="15" t="str">
        <f t="shared" si="36"/>
        <v/>
      </c>
      <c r="CH67" s="2" t="str" cm="1">
        <f t="array" ref="CH67">IF(B67="","",SUMPRODUCT(($D$1:$AB$4=$CH$4)*$D67:$AB67))</f>
        <v/>
      </c>
      <c r="CI67" s="15" t="str">
        <f t="shared" si="37"/>
        <v/>
      </c>
    </row>
    <row r="68" spans="1:87">
      <c r="A68" s="6">
        <v>63</v>
      </c>
      <c r="D68" s="97"/>
      <c r="E68" s="86"/>
      <c r="F68" s="86"/>
      <c r="G68" s="86"/>
      <c r="H68" s="86"/>
      <c r="I68" s="98"/>
      <c r="J68" s="102"/>
      <c r="K68" s="87"/>
      <c r="L68" s="87"/>
      <c r="M68" s="87"/>
      <c r="N68" s="87"/>
      <c r="O68" s="103"/>
      <c r="P68" s="107"/>
      <c r="Q68" s="88"/>
      <c r="R68" s="88"/>
      <c r="S68" s="88"/>
      <c r="T68" s="88"/>
      <c r="U68" s="108"/>
      <c r="V68" s="113"/>
      <c r="W68" s="89"/>
      <c r="X68" s="89"/>
      <c r="Y68" s="89"/>
      <c r="Z68" s="89"/>
      <c r="AA68" s="89"/>
      <c r="AB68" s="169"/>
      <c r="AC68" s="171" t="str">
        <f t="shared" si="38"/>
        <v/>
      </c>
      <c r="AD68" s="172" t="str">
        <f t="shared" si="12"/>
        <v/>
      </c>
      <c r="AL68" s="2" t="str" cm="1">
        <f t="array" ref="AL68">IF(B68="","",SUMPRODUCT(($D$1:$AB$4=$AL$4)*D68:AB68))</f>
        <v/>
      </c>
      <c r="AM68" s="15" t="str">
        <f t="shared" si="13"/>
        <v/>
      </c>
      <c r="AN68" s="2" t="str" cm="1">
        <f t="array" ref="AN68">IF(B68="","",SUMPRODUCT(($D$1:$AB$4=$AN$4)*D68:AB68))</f>
        <v/>
      </c>
      <c r="AO68" s="15" t="str">
        <f t="shared" si="14"/>
        <v/>
      </c>
      <c r="AP68" s="2" t="str" cm="1">
        <f t="array" ref="AP68">IF(B68="","",SUMPRODUCT(($D$1:$AB$4=$AP$4)*D68:AB68))</f>
        <v/>
      </c>
      <c r="AQ68" s="15" t="str">
        <f t="shared" si="15"/>
        <v/>
      </c>
      <c r="AR68" s="2" t="str" cm="1">
        <f t="array" ref="AR68">IF(B68="","",SUMPRODUCT(($D$1:$AB$4=$AR$4)*D68:AB68))</f>
        <v/>
      </c>
      <c r="AS68" s="15" t="str">
        <f t="shared" si="16"/>
        <v/>
      </c>
      <c r="AT68" s="2" t="str" cm="1">
        <f t="array" ref="AT68">IF(B68="","",SUMPRODUCT(($D$1:$AB$4=$AT$4)*$D68:$AB68))</f>
        <v/>
      </c>
      <c r="AU68" s="15" t="str">
        <f t="shared" si="17"/>
        <v/>
      </c>
      <c r="AV68" s="2" t="str" cm="1">
        <f t="array" ref="AV68">IF(B68="","",SUMPRODUCT(($D$1:$AB$4=$AV$4)*$D68:$AB68))</f>
        <v/>
      </c>
      <c r="AW68" s="15" t="str">
        <f t="shared" si="18"/>
        <v/>
      </c>
      <c r="AX68" s="2" t="str" cm="1">
        <f t="array" ref="AX68">IF(B68="","",SUMPRODUCT(($D$1:$AB$4=$AX$4)*$D68:$AB68))</f>
        <v/>
      </c>
      <c r="AY68" s="15" t="str">
        <f t="shared" si="19"/>
        <v/>
      </c>
      <c r="AZ68" s="2" t="str" cm="1">
        <f t="array" ref="AZ68">IF(B68="","",SUMPRODUCT(($D$1:$AB$4=$AZ$4)*$D68:$AB68))</f>
        <v/>
      </c>
      <c r="BA68" s="15" t="str">
        <f t="shared" si="20"/>
        <v/>
      </c>
      <c r="BB68" s="2" t="str" cm="1">
        <f t="array" ref="BB68">IF(B68="","",SUMPRODUCT(($D$1:$AB$4=$BB$4)*$D68:$AB68))</f>
        <v/>
      </c>
      <c r="BC68" s="15" t="str">
        <f t="shared" si="21"/>
        <v/>
      </c>
      <c r="BD68" s="2" t="str" cm="1">
        <f t="array" ref="BD68">IF(B68="","",SUMPRODUCT(($D$1:$AB$4=$BD$4)*$D68:$AB68))</f>
        <v/>
      </c>
      <c r="BE68" s="15" t="str">
        <f t="shared" si="22"/>
        <v/>
      </c>
      <c r="BF68" s="2" t="str" cm="1">
        <f t="array" ref="BF68">IF(B68="","",SUMPRODUCT(($D$1:$AB$4=$BF$4)*$D68:$AB68))</f>
        <v/>
      </c>
      <c r="BG68" s="15" t="str">
        <f t="shared" si="23"/>
        <v/>
      </c>
      <c r="BH68" s="2" t="str" cm="1">
        <f t="array" ref="BH68">IF(B68="","",SUMPRODUCT(($D$1:$AB$4=$BH$4)*$D68:$AB68))</f>
        <v/>
      </c>
      <c r="BI68" s="15" t="str">
        <f t="shared" si="24"/>
        <v/>
      </c>
      <c r="BJ68" s="2" t="str" cm="1">
        <f t="array" ref="BJ68">IF(B68="","",SUMPRODUCT(($D$1:$AB$4=$BJ$4)*$D68:$AB68))</f>
        <v/>
      </c>
      <c r="BK68" s="15" t="str">
        <f t="shared" si="25"/>
        <v/>
      </c>
      <c r="BL68" s="2" t="str" cm="1">
        <f t="array" ref="BL68">IF(B68="","",SUMPRODUCT(($D$1:$AB$4=$BL$4)*$D68:$AB68))</f>
        <v/>
      </c>
      <c r="BM68" s="15" t="str">
        <f t="shared" si="26"/>
        <v/>
      </c>
      <c r="BN68" s="2" t="str" cm="1">
        <f t="array" ref="BN68">IF(B68="","",SUMPRODUCT(($D$1:$AB$4=$BN$4)*$D68:$AB68))</f>
        <v/>
      </c>
      <c r="BO68" s="15" t="str">
        <f t="shared" si="27"/>
        <v/>
      </c>
      <c r="BP68" s="2" t="str" cm="1">
        <f t="array" ref="BP68">IF(B68="","",SUMPRODUCT(($D$1:$AB$4=$BP$4)*$D68:$AB68))</f>
        <v/>
      </c>
      <c r="BQ68" s="15" t="str">
        <f t="shared" si="28"/>
        <v/>
      </c>
      <c r="BR68" s="2" t="str" cm="1">
        <f t="array" ref="BR68">IF(B68="","",SUMPRODUCT(($D$1:$AB$4=$BR$4)*$D68:$AB68))</f>
        <v/>
      </c>
      <c r="BS68" s="15" t="str">
        <f t="shared" si="29"/>
        <v/>
      </c>
      <c r="BT68" s="2" t="str" cm="1">
        <f t="array" ref="BT68">IF(B68="","",SUMPRODUCT(($D$1:$AB$4=$BT$4)*$D68:$AB68))</f>
        <v/>
      </c>
      <c r="BU68" s="15" t="str">
        <f t="shared" si="30"/>
        <v/>
      </c>
      <c r="BV68" s="2" t="str" cm="1">
        <f t="array" ref="BV68">IF(B68="","",SUMPRODUCT(($D$1:$AB$4=$BV$4)*$D68:$AB68))</f>
        <v/>
      </c>
      <c r="BW68" s="15" t="str">
        <f t="shared" si="31"/>
        <v/>
      </c>
      <c r="BX68" s="2" t="str" cm="1">
        <f t="array" ref="BX68">IF(B68="","",SUMPRODUCT(($D$1:$AB$4=$BX$4)*$D68:$AB68))</f>
        <v/>
      </c>
      <c r="BY68" s="15" t="str">
        <f t="shared" si="32"/>
        <v/>
      </c>
      <c r="BZ68" s="2" t="str" cm="1">
        <f t="array" ref="BZ68">IF(B68="","",SUMPRODUCT(($D$1:$AB$4=$BZ$4)*$D68:$AB68))</f>
        <v/>
      </c>
      <c r="CA68" s="15" t="str">
        <f t="shared" si="33"/>
        <v/>
      </c>
      <c r="CB68" s="2" t="str" cm="1">
        <f t="array" ref="CB68">IF(B68="","",SUMPRODUCT(($D$1:$AB$4=$CB$4)*$D68:$AB68))</f>
        <v/>
      </c>
      <c r="CC68" s="15" t="str">
        <f t="shared" si="34"/>
        <v/>
      </c>
      <c r="CD68" s="2" t="str" cm="1">
        <f t="array" ref="CD68">IF(B68="","",SUMPRODUCT(($D$1:$AB$4=$CD$4)*$D68:$AB68))</f>
        <v/>
      </c>
      <c r="CE68" s="15" t="str">
        <f t="shared" si="35"/>
        <v/>
      </c>
      <c r="CF68" s="2" t="str" cm="1">
        <f t="array" ref="CF68">IF(B68="","",SUMPRODUCT(($D$1:$AB$4=$CF$4)*$D68:$AB68))</f>
        <v/>
      </c>
      <c r="CG68" s="15" t="str">
        <f t="shared" si="36"/>
        <v/>
      </c>
      <c r="CH68" s="2" t="str" cm="1">
        <f t="array" ref="CH68">IF(B68="","",SUMPRODUCT(($D$1:$AB$4=$CH$4)*$D68:$AB68))</f>
        <v/>
      </c>
      <c r="CI68" s="15" t="str">
        <f t="shared" si="37"/>
        <v/>
      </c>
    </row>
    <row r="69" spans="1:87">
      <c r="A69" s="7">
        <v>64</v>
      </c>
      <c r="D69" s="97"/>
      <c r="E69" s="86"/>
      <c r="F69" s="86"/>
      <c r="G69" s="86"/>
      <c r="H69" s="86"/>
      <c r="I69" s="98"/>
      <c r="J69" s="102"/>
      <c r="K69" s="87"/>
      <c r="L69" s="87"/>
      <c r="M69" s="87"/>
      <c r="N69" s="87"/>
      <c r="O69" s="103"/>
      <c r="P69" s="107"/>
      <c r="Q69" s="88"/>
      <c r="R69" s="88"/>
      <c r="S69" s="88"/>
      <c r="T69" s="88"/>
      <c r="U69" s="108"/>
      <c r="V69" s="113"/>
      <c r="W69" s="89"/>
      <c r="X69" s="89"/>
      <c r="Y69" s="89"/>
      <c r="Z69" s="89"/>
      <c r="AA69" s="89"/>
      <c r="AB69" s="169"/>
      <c r="AC69" s="171" t="str">
        <f t="shared" si="38"/>
        <v/>
      </c>
      <c r="AD69" s="172" t="str">
        <f t="shared" si="12"/>
        <v/>
      </c>
      <c r="AL69" s="2" t="str" cm="1">
        <f t="array" ref="AL69">IF(B69="","",SUMPRODUCT(($D$1:$AB$4=$AL$4)*D69:AB69))</f>
        <v/>
      </c>
      <c r="AM69" s="15" t="str">
        <f t="shared" si="13"/>
        <v/>
      </c>
      <c r="AN69" s="2" t="str" cm="1">
        <f t="array" ref="AN69">IF(B69="","",SUMPRODUCT(($D$1:$AB$4=$AN$4)*D69:AB69))</f>
        <v/>
      </c>
      <c r="AO69" s="15" t="str">
        <f t="shared" si="14"/>
        <v/>
      </c>
      <c r="AP69" s="2" t="str" cm="1">
        <f t="array" ref="AP69">IF(B69="","",SUMPRODUCT(($D$1:$AB$4=$AP$4)*D69:AB69))</f>
        <v/>
      </c>
      <c r="AQ69" s="15" t="str">
        <f t="shared" si="15"/>
        <v/>
      </c>
      <c r="AR69" s="2" t="str" cm="1">
        <f t="array" ref="AR69">IF(B69="","",SUMPRODUCT(($D$1:$AB$4=$AR$4)*D69:AB69))</f>
        <v/>
      </c>
      <c r="AS69" s="15" t="str">
        <f t="shared" si="16"/>
        <v/>
      </c>
      <c r="AT69" s="2" t="str" cm="1">
        <f t="array" ref="AT69">IF(B69="","",SUMPRODUCT(($D$1:$AB$4=$AT$4)*$D69:$AB69))</f>
        <v/>
      </c>
      <c r="AU69" s="15" t="str">
        <f t="shared" si="17"/>
        <v/>
      </c>
      <c r="AV69" s="2" t="str" cm="1">
        <f t="array" ref="AV69">IF(B69="","",SUMPRODUCT(($D$1:$AB$4=$AV$4)*$D69:$AB69))</f>
        <v/>
      </c>
      <c r="AW69" s="15" t="str">
        <f t="shared" si="18"/>
        <v/>
      </c>
      <c r="AX69" s="2" t="str" cm="1">
        <f t="array" ref="AX69">IF(B69="","",SUMPRODUCT(($D$1:$AB$4=$AX$4)*$D69:$AB69))</f>
        <v/>
      </c>
      <c r="AY69" s="15" t="str">
        <f t="shared" si="19"/>
        <v/>
      </c>
      <c r="AZ69" s="2" t="str" cm="1">
        <f t="array" ref="AZ69">IF(B69="","",SUMPRODUCT(($D$1:$AB$4=$AZ$4)*$D69:$AB69))</f>
        <v/>
      </c>
      <c r="BA69" s="15" t="str">
        <f t="shared" si="20"/>
        <v/>
      </c>
      <c r="BB69" s="2" t="str" cm="1">
        <f t="array" ref="BB69">IF(B69="","",SUMPRODUCT(($D$1:$AB$4=$BB$4)*$D69:$AB69))</f>
        <v/>
      </c>
      <c r="BC69" s="15" t="str">
        <f t="shared" si="21"/>
        <v/>
      </c>
      <c r="BD69" s="2" t="str" cm="1">
        <f t="array" ref="BD69">IF(B69="","",SUMPRODUCT(($D$1:$AB$4=$BD$4)*$D69:$AB69))</f>
        <v/>
      </c>
      <c r="BE69" s="15" t="str">
        <f t="shared" si="22"/>
        <v/>
      </c>
      <c r="BF69" s="2" t="str" cm="1">
        <f t="array" ref="BF69">IF(B69="","",SUMPRODUCT(($D$1:$AB$4=$BF$4)*$D69:$AB69))</f>
        <v/>
      </c>
      <c r="BG69" s="15" t="str">
        <f t="shared" si="23"/>
        <v/>
      </c>
      <c r="BH69" s="2" t="str" cm="1">
        <f t="array" ref="BH69">IF(B69="","",SUMPRODUCT(($D$1:$AB$4=$BH$4)*$D69:$AB69))</f>
        <v/>
      </c>
      <c r="BI69" s="15" t="str">
        <f t="shared" si="24"/>
        <v/>
      </c>
      <c r="BJ69" s="2" t="str" cm="1">
        <f t="array" ref="BJ69">IF(B69="","",SUMPRODUCT(($D$1:$AB$4=$BJ$4)*$D69:$AB69))</f>
        <v/>
      </c>
      <c r="BK69" s="15" t="str">
        <f t="shared" si="25"/>
        <v/>
      </c>
      <c r="BL69" s="2" t="str" cm="1">
        <f t="array" ref="BL69">IF(B69="","",SUMPRODUCT(($D$1:$AB$4=$BL$4)*$D69:$AB69))</f>
        <v/>
      </c>
      <c r="BM69" s="15" t="str">
        <f t="shared" si="26"/>
        <v/>
      </c>
      <c r="BN69" s="2" t="str" cm="1">
        <f t="array" ref="BN69">IF(B69="","",SUMPRODUCT(($D$1:$AB$4=$BN$4)*$D69:$AB69))</f>
        <v/>
      </c>
      <c r="BO69" s="15" t="str">
        <f t="shared" si="27"/>
        <v/>
      </c>
      <c r="BP69" s="2" t="str" cm="1">
        <f t="array" ref="BP69">IF(B69="","",SUMPRODUCT(($D$1:$AB$4=$BP$4)*$D69:$AB69))</f>
        <v/>
      </c>
      <c r="BQ69" s="15" t="str">
        <f t="shared" si="28"/>
        <v/>
      </c>
      <c r="BR69" s="2" t="str" cm="1">
        <f t="array" ref="BR69">IF(B69="","",SUMPRODUCT(($D$1:$AB$4=$BR$4)*$D69:$AB69))</f>
        <v/>
      </c>
      <c r="BS69" s="15" t="str">
        <f t="shared" si="29"/>
        <v/>
      </c>
      <c r="BT69" s="2" t="str" cm="1">
        <f t="array" ref="BT69">IF(B69="","",SUMPRODUCT(($D$1:$AB$4=$BT$4)*$D69:$AB69))</f>
        <v/>
      </c>
      <c r="BU69" s="15" t="str">
        <f t="shared" si="30"/>
        <v/>
      </c>
      <c r="BV69" s="2" t="str" cm="1">
        <f t="array" ref="BV69">IF(B69="","",SUMPRODUCT(($D$1:$AB$4=$BV$4)*$D69:$AB69))</f>
        <v/>
      </c>
      <c r="BW69" s="15" t="str">
        <f t="shared" si="31"/>
        <v/>
      </c>
      <c r="BX69" s="2" t="str" cm="1">
        <f t="array" ref="BX69">IF(B69="","",SUMPRODUCT(($D$1:$AB$4=$BX$4)*$D69:$AB69))</f>
        <v/>
      </c>
      <c r="BY69" s="15" t="str">
        <f t="shared" si="32"/>
        <v/>
      </c>
      <c r="BZ69" s="2" t="str" cm="1">
        <f t="array" ref="BZ69">IF(B69="","",SUMPRODUCT(($D$1:$AB$4=$BZ$4)*$D69:$AB69))</f>
        <v/>
      </c>
      <c r="CA69" s="15" t="str">
        <f t="shared" si="33"/>
        <v/>
      </c>
      <c r="CB69" s="2" t="str" cm="1">
        <f t="array" ref="CB69">IF(B69="","",SUMPRODUCT(($D$1:$AB$4=$CB$4)*$D69:$AB69))</f>
        <v/>
      </c>
      <c r="CC69" s="15" t="str">
        <f t="shared" si="34"/>
        <v/>
      </c>
      <c r="CD69" s="2" t="str" cm="1">
        <f t="array" ref="CD69">IF(B69="","",SUMPRODUCT(($D$1:$AB$4=$CD$4)*$D69:$AB69))</f>
        <v/>
      </c>
      <c r="CE69" s="15" t="str">
        <f t="shared" si="35"/>
        <v/>
      </c>
      <c r="CF69" s="2" t="str" cm="1">
        <f t="array" ref="CF69">IF(B69="","",SUMPRODUCT(($D$1:$AB$4=$CF$4)*$D69:$AB69))</f>
        <v/>
      </c>
      <c r="CG69" s="15" t="str">
        <f t="shared" si="36"/>
        <v/>
      </c>
      <c r="CH69" s="2" t="str" cm="1">
        <f t="array" ref="CH69">IF(B69="","",SUMPRODUCT(($D$1:$AB$4=$CH$4)*$D69:$AB69))</f>
        <v/>
      </c>
      <c r="CI69" s="15" t="str">
        <f t="shared" si="37"/>
        <v/>
      </c>
    </row>
    <row r="70" spans="1:87">
      <c r="A70" s="6">
        <v>65</v>
      </c>
      <c r="D70" s="97"/>
      <c r="E70" s="86"/>
      <c r="F70" s="86"/>
      <c r="G70" s="86"/>
      <c r="H70" s="86"/>
      <c r="I70" s="98"/>
      <c r="J70" s="102"/>
      <c r="K70" s="87"/>
      <c r="L70" s="87"/>
      <c r="M70" s="87"/>
      <c r="N70" s="87"/>
      <c r="O70" s="103"/>
      <c r="P70" s="107"/>
      <c r="Q70" s="88"/>
      <c r="R70" s="88"/>
      <c r="S70" s="88"/>
      <c r="T70" s="88"/>
      <c r="U70" s="108"/>
      <c r="V70" s="113"/>
      <c r="W70" s="89"/>
      <c r="X70" s="89"/>
      <c r="Y70" s="89"/>
      <c r="Z70" s="89"/>
      <c r="AA70" s="89"/>
      <c r="AB70" s="169"/>
      <c r="AC70" s="171" t="str">
        <f t="shared" si="38"/>
        <v/>
      </c>
      <c r="AD70" s="172" t="str">
        <f t="shared" ref="AD70:AD125" si="39">IF(AC70="","",SUM(D70:AB70)/$AE$3)</f>
        <v/>
      </c>
      <c r="AL70" s="2" t="str" cm="1">
        <f t="array" ref="AL70">IF(B70="","",SUMPRODUCT(($D$1:$AB$4=$AL$4)*D70:AB70))</f>
        <v/>
      </c>
      <c r="AM70" s="15" t="str">
        <f t="shared" si="13"/>
        <v/>
      </c>
      <c r="AN70" s="2" t="str" cm="1">
        <f t="array" ref="AN70">IF(B70="","",SUMPRODUCT(($D$1:$AB$4=$AN$4)*D70:AB70))</f>
        <v/>
      </c>
      <c r="AO70" s="15" t="str">
        <f t="shared" si="14"/>
        <v/>
      </c>
      <c r="AP70" s="2" t="str" cm="1">
        <f t="array" ref="AP70">IF(B70="","",SUMPRODUCT(($D$1:$AB$4=$AP$4)*D70:AB70))</f>
        <v/>
      </c>
      <c r="AQ70" s="15" t="str">
        <f t="shared" si="15"/>
        <v/>
      </c>
      <c r="AR70" s="2" t="str" cm="1">
        <f t="array" ref="AR70">IF(B70="","",SUMPRODUCT(($D$1:$AB$4=$AR$4)*D70:AB70))</f>
        <v/>
      </c>
      <c r="AS70" s="15" t="str">
        <f t="shared" si="16"/>
        <v/>
      </c>
      <c r="AT70" s="2" t="str" cm="1">
        <f t="array" ref="AT70">IF(B70="","",SUMPRODUCT(($D$1:$AB$4=$AT$4)*$D70:$AB70))</f>
        <v/>
      </c>
      <c r="AU70" s="15" t="str">
        <f t="shared" si="17"/>
        <v/>
      </c>
      <c r="AV70" s="2" t="str" cm="1">
        <f t="array" ref="AV70">IF(B70="","",SUMPRODUCT(($D$1:$AB$4=$AV$4)*$D70:$AB70))</f>
        <v/>
      </c>
      <c r="AW70" s="15" t="str">
        <f t="shared" si="18"/>
        <v/>
      </c>
      <c r="AX70" s="2" t="str" cm="1">
        <f t="array" ref="AX70">IF(B70="","",SUMPRODUCT(($D$1:$AB$4=$AX$4)*$D70:$AB70))</f>
        <v/>
      </c>
      <c r="AY70" s="15" t="str">
        <f t="shared" si="19"/>
        <v/>
      </c>
      <c r="AZ70" s="2" t="str" cm="1">
        <f t="array" ref="AZ70">IF(B70="","",SUMPRODUCT(($D$1:$AB$4=$AZ$4)*$D70:$AB70))</f>
        <v/>
      </c>
      <c r="BA70" s="15" t="str">
        <f t="shared" si="20"/>
        <v/>
      </c>
      <c r="BB70" s="2" t="str" cm="1">
        <f t="array" ref="BB70">IF(B70="","",SUMPRODUCT(($D$1:$AB$4=$BB$4)*$D70:$AB70))</f>
        <v/>
      </c>
      <c r="BC70" s="15" t="str">
        <f t="shared" si="21"/>
        <v/>
      </c>
      <c r="BD70" s="2" t="str" cm="1">
        <f t="array" ref="BD70">IF(B70="","",SUMPRODUCT(($D$1:$AB$4=$BD$4)*$D70:$AB70))</f>
        <v/>
      </c>
      <c r="BE70" s="15" t="str">
        <f t="shared" si="22"/>
        <v/>
      </c>
      <c r="BF70" s="2" t="str" cm="1">
        <f t="array" ref="BF70">IF(B70="","",SUMPRODUCT(($D$1:$AB$4=$BF$4)*$D70:$AB70))</f>
        <v/>
      </c>
      <c r="BG70" s="15" t="str">
        <f t="shared" si="23"/>
        <v/>
      </c>
      <c r="BH70" s="2" t="str" cm="1">
        <f t="array" ref="BH70">IF(B70="","",SUMPRODUCT(($D$1:$AB$4=$BH$4)*$D70:$AB70))</f>
        <v/>
      </c>
      <c r="BI70" s="15" t="str">
        <f t="shared" si="24"/>
        <v/>
      </c>
      <c r="BJ70" s="2" t="str" cm="1">
        <f t="array" ref="BJ70">IF(B70="","",SUMPRODUCT(($D$1:$AB$4=$BJ$4)*$D70:$AB70))</f>
        <v/>
      </c>
      <c r="BK70" s="15" t="str">
        <f t="shared" si="25"/>
        <v/>
      </c>
      <c r="BL70" s="2" t="str" cm="1">
        <f t="array" ref="BL70">IF(B70="","",SUMPRODUCT(($D$1:$AB$4=$BL$4)*$D70:$AB70))</f>
        <v/>
      </c>
      <c r="BM70" s="15" t="str">
        <f t="shared" si="26"/>
        <v/>
      </c>
      <c r="BN70" s="2" t="str" cm="1">
        <f t="array" ref="BN70">IF(B70="","",SUMPRODUCT(($D$1:$AB$4=$BN$4)*$D70:$AB70))</f>
        <v/>
      </c>
      <c r="BO70" s="15" t="str">
        <f t="shared" si="27"/>
        <v/>
      </c>
      <c r="BP70" s="2" t="str" cm="1">
        <f t="array" ref="BP70">IF(B70="","",SUMPRODUCT(($D$1:$AB$4=$BP$4)*$D70:$AB70))</f>
        <v/>
      </c>
      <c r="BQ70" s="15" t="str">
        <f t="shared" si="28"/>
        <v/>
      </c>
      <c r="BR70" s="2" t="str" cm="1">
        <f t="array" ref="BR70">IF(B70="","",SUMPRODUCT(($D$1:$AB$4=$BR$4)*$D70:$AB70))</f>
        <v/>
      </c>
      <c r="BS70" s="15" t="str">
        <f t="shared" si="29"/>
        <v/>
      </c>
      <c r="BT70" s="2" t="str" cm="1">
        <f t="array" ref="BT70">IF(B70="","",SUMPRODUCT(($D$1:$AB$4=$BT$4)*$D70:$AB70))</f>
        <v/>
      </c>
      <c r="BU70" s="15" t="str">
        <f t="shared" si="30"/>
        <v/>
      </c>
      <c r="BV70" s="2" t="str" cm="1">
        <f t="array" ref="BV70">IF(B70="","",SUMPRODUCT(($D$1:$AB$4=$BV$4)*$D70:$AB70))</f>
        <v/>
      </c>
      <c r="BW70" s="15" t="str">
        <f t="shared" si="31"/>
        <v/>
      </c>
      <c r="BX70" s="2" t="str" cm="1">
        <f t="array" ref="BX70">IF(B70="","",SUMPRODUCT(($D$1:$AB$4=$BX$4)*$D70:$AB70))</f>
        <v/>
      </c>
      <c r="BY70" s="15" t="str">
        <f t="shared" si="32"/>
        <v/>
      </c>
      <c r="BZ70" s="2" t="str" cm="1">
        <f t="array" ref="BZ70">IF(B70="","",SUMPRODUCT(($D$1:$AB$4=$BZ$4)*$D70:$AB70))</f>
        <v/>
      </c>
      <c r="CA70" s="15" t="str">
        <f t="shared" si="33"/>
        <v/>
      </c>
      <c r="CB70" s="2" t="str" cm="1">
        <f t="array" ref="CB70">IF(B70="","",SUMPRODUCT(($D$1:$AB$4=$CB$4)*$D70:$AB70))</f>
        <v/>
      </c>
      <c r="CC70" s="15" t="str">
        <f t="shared" si="34"/>
        <v/>
      </c>
      <c r="CD70" s="2" t="str" cm="1">
        <f t="array" ref="CD70">IF(B70="","",SUMPRODUCT(($D$1:$AB$4=$CD$4)*$D70:$AB70))</f>
        <v/>
      </c>
      <c r="CE70" s="15" t="str">
        <f t="shared" si="35"/>
        <v/>
      </c>
      <c r="CF70" s="2" t="str" cm="1">
        <f t="array" ref="CF70">IF(B70="","",SUMPRODUCT(($D$1:$AB$4=$CF$4)*$D70:$AB70))</f>
        <v/>
      </c>
      <c r="CG70" s="15" t="str">
        <f t="shared" si="36"/>
        <v/>
      </c>
      <c r="CH70" s="2" t="str" cm="1">
        <f t="array" ref="CH70">IF(B70="","",SUMPRODUCT(($D$1:$AB$4=$CH$4)*$D70:$AB70))</f>
        <v/>
      </c>
      <c r="CI70" s="15" t="str">
        <f t="shared" si="37"/>
        <v/>
      </c>
    </row>
    <row r="71" spans="1:87">
      <c r="A71" s="7">
        <v>66</v>
      </c>
      <c r="D71" s="97"/>
      <c r="E71" s="86"/>
      <c r="F71" s="86"/>
      <c r="G71" s="86"/>
      <c r="H71" s="86"/>
      <c r="I71" s="98"/>
      <c r="J71" s="102"/>
      <c r="K71" s="87"/>
      <c r="L71" s="87"/>
      <c r="M71" s="87"/>
      <c r="N71" s="87"/>
      <c r="O71" s="103"/>
      <c r="P71" s="107"/>
      <c r="Q71" s="88"/>
      <c r="R71" s="88"/>
      <c r="S71" s="88"/>
      <c r="T71" s="88"/>
      <c r="U71" s="108"/>
      <c r="V71" s="113"/>
      <c r="W71" s="89"/>
      <c r="X71" s="89"/>
      <c r="Y71" s="89"/>
      <c r="Z71" s="89"/>
      <c r="AA71" s="89"/>
      <c r="AB71" s="169"/>
      <c r="AC71" s="171" t="str">
        <f t="shared" si="38"/>
        <v/>
      </c>
      <c r="AD71" s="172" t="str">
        <f t="shared" si="39"/>
        <v/>
      </c>
      <c r="AL71" s="2" t="str" cm="1">
        <f t="array" ref="AL71">IF(B71="","",SUMPRODUCT(($D$1:$AB$4=$AL$4)*D71:AB71))</f>
        <v/>
      </c>
      <c r="AM71" s="15" t="str">
        <f t="shared" ref="AM71:AM134" si="40">IFERROR(IF($AM$3=0,"",AL71/$AM$3),"")</f>
        <v/>
      </c>
      <c r="AN71" s="2" t="str" cm="1">
        <f t="array" ref="AN71">IF(B71="","",SUMPRODUCT(($D$1:$AB$4=$AN$4)*D71:AB71))</f>
        <v/>
      </c>
      <c r="AO71" s="15" t="str">
        <f t="shared" ref="AO71:AO134" si="41">IFERROR(IF($AO$3=0,"",AN71/$AO$3),"")</f>
        <v/>
      </c>
      <c r="AP71" s="2" t="str" cm="1">
        <f t="array" ref="AP71">IF(B71="","",SUMPRODUCT(($D$1:$AB$4=$AP$4)*D71:AB71))</f>
        <v/>
      </c>
      <c r="AQ71" s="15" t="str">
        <f t="shared" ref="AQ71:AQ134" si="42">IFERROR(IF($AQ$3=0,"",AP71/$AQ$3),"")</f>
        <v/>
      </c>
      <c r="AR71" s="2" t="str" cm="1">
        <f t="array" ref="AR71">IF(B71="","",SUMPRODUCT(($D$1:$AB$4=$AR$4)*D71:AB71))</f>
        <v/>
      </c>
      <c r="AS71" s="15" t="str">
        <f t="shared" ref="AS71:AS134" si="43">IFERROR(IF($AS$3=0,"",AR71/$AS$3),"")</f>
        <v/>
      </c>
      <c r="AT71" s="2" t="str" cm="1">
        <f t="array" ref="AT71">IF(B71="","",SUMPRODUCT(($D$1:$AB$4=$AT$4)*$D71:$AB71))</f>
        <v/>
      </c>
      <c r="AU71" s="15" t="str">
        <f t="shared" ref="AU71:AU134" si="44">IFERROR(IF($AU$3=0,"",AT71/$AU$3),"")</f>
        <v/>
      </c>
      <c r="AV71" s="2" t="str" cm="1">
        <f t="array" ref="AV71">IF(B71="","",SUMPRODUCT(($D$1:$AB$4=$AV$4)*$D71:$AB71))</f>
        <v/>
      </c>
      <c r="AW71" s="15" t="str">
        <f t="shared" ref="AW71:AW134" si="45">IFERROR(IF($AW$3=0,"",AV71/$AW$3),"")</f>
        <v/>
      </c>
      <c r="AX71" s="2" t="str" cm="1">
        <f t="array" ref="AX71">IF(B71="","",SUMPRODUCT(($D$1:$AB$4=$AX$4)*$D71:$AB71))</f>
        <v/>
      </c>
      <c r="AY71" s="15" t="str">
        <f t="shared" ref="AY71:AY134" si="46">IFERROR(IF($AY$3=0,"",AX71/$AY$3),"")</f>
        <v/>
      </c>
      <c r="AZ71" s="2" t="str" cm="1">
        <f t="array" ref="AZ71">IF(B71="","",SUMPRODUCT(($D$1:$AB$4=$AZ$4)*$D71:$AB71))</f>
        <v/>
      </c>
      <c r="BA71" s="15" t="str">
        <f t="shared" ref="BA71:BA134" si="47">IFERROR(IF($BA$3=0,"",AZ71/$BA$3),"")</f>
        <v/>
      </c>
      <c r="BB71" s="2" t="str" cm="1">
        <f t="array" ref="BB71">IF(B71="","",SUMPRODUCT(($D$1:$AB$4=$BB$4)*$D71:$AB71))</f>
        <v/>
      </c>
      <c r="BC71" s="15" t="str">
        <f t="shared" ref="BC71:BC134" si="48">IFERROR(IF($BC$3=0,"",BB71/$BC$3),"")</f>
        <v/>
      </c>
      <c r="BD71" s="2" t="str" cm="1">
        <f t="array" ref="BD71">IF(B71="","",SUMPRODUCT(($D$1:$AB$4=$BD$4)*$D71:$AB71))</f>
        <v/>
      </c>
      <c r="BE71" s="15" t="str">
        <f t="shared" ref="BE71:BE134" si="49">IFERROR(IF($BE$3=0,"",BD71/$BE$3),"")</f>
        <v/>
      </c>
      <c r="BF71" s="2" t="str" cm="1">
        <f t="array" ref="BF71">IF(B71="","",SUMPRODUCT(($D$1:$AB$4=$BF$4)*$D71:$AB71))</f>
        <v/>
      </c>
      <c r="BG71" s="15" t="str">
        <f t="shared" ref="BG71:BG134" si="50">IFERROR(IF($BG$3=0,"",BF71/$BG$3),"")</f>
        <v/>
      </c>
      <c r="BH71" s="2" t="str" cm="1">
        <f t="array" ref="BH71">IF(B71="","",SUMPRODUCT(($D$1:$AB$4=$BH$4)*$D71:$AB71))</f>
        <v/>
      </c>
      <c r="BI71" s="15" t="str">
        <f t="shared" ref="BI71:BI134" si="51">IFERROR(IF($BI$3=0,"",BH71/$BI$3),"")</f>
        <v/>
      </c>
      <c r="BJ71" s="2" t="str" cm="1">
        <f t="array" ref="BJ71">IF(B71="","",SUMPRODUCT(($D$1:$AB$4=$BJ$4)*$D71:$AB71))</f>
        <v/>
      </c>
      <c r="BK71" s="15" t="str">
        <f t="shared" ref="BK71:BK134" si="52">IFERROR(IF($BK$3=0,"",BJ71/$BK$3),"")</f>
        <v/>
      </c>
      <c r="BL71" s="2" t="str" cm="1">
        <f t="array" ref="BL71">IF(B71="","",SUMPRODUCT(($D$1:$AB$4=$BL$4)*$D71:$AB71))</f>
        <v/>
      </c>
      <c r="BM71" s="15" t="str">
        <f t="shared" ref="BM71:BM134" si="53">IFERROR(IF($BM$3=0,"",BL71/$BM$3),"")</f>
        <v/>
      </c>
      <c r="BN71" s="2" t="str" cm="1">
        <f t="array" ref="BN71">IF(B71="","",SUMPRODUCT(($D$1:$AB$4=$BN$4)*$D71:$AB71))</f>
        <v/>
      </c>
      <c r="BO71" s="15" t="str">
        <f t="shared" ref="BO71:BO134" si="54">IFERROR(IF($BO$3=0,"",BN71/$BO$3),"")</f>
        <v/>
      </c>
      <c r="BP71" s="2" t="str" cm="1">
        <f t="array" ref="BP71">IF(B71="","",SUMPRODUCT(($D$1:$AB$4=$BP$4)*$D71:$AB71))</f>
        <v/>
      </c>
      <c r="BQ71" s="15" t="str">
        <f t="shared" ref="BQ71:BQ134" si="55">IFERROR(IF($BQ$3=0,"",BP71/$BQ$3),"")</f>
        <v/>
      </c>
      <c r="BR71" s="2" t="str" cm="1">
        <f t="array" ref="BR71">IF(B71="","",SUMPRODUCT(($D$1:$AB$4=$BR$4)*$D71:$AB71))</f>
        <v/>
      </c>
      <c r="BS71" s="15" t="str">
        <f t="shared" ref="BS71:BS134" si="56">IFERROR(IF($BS$3=0,"",BR71/$BS$3),"")</f>
        <v/>
      </c>
      <c r="BT71" s="2" t="str" cm="1">
        <f t="array" ref="BT71">IF(B71="","",SUMPRODUCT(($D$1:$AB$4=$BT$4)*$D71:$AB71))</f>
        <v/>
      </c>
      <c r="BU71" s="15" t="str">
        <f t="shared" ref="BU71:BU134" si="57">IFERROR(IF($BU$3=0,"",BT71/$BU$3),"")</f>
        <v/>
      </c>
      <c r="BV71" s="2" t="str" cm="1">
        <f t="array" ref="BV71">IF(B71="","",SUMPRODUCT(($D$1:$AB$4=$BV$4)*$D71:$AB71))</f>
        <v/>
      </c>
      <c r="BW71" s="15" t="str">
        <f t="shared" ref="BW71:BW134" si="58">IFERROR(IF($BW$3=0,"",BV71/$BW$3),"")</f>
        <v/>
      </c>
      <c r="BX71" s="2" t="str" cm="1">
        <f t="array" ref="BX71">IF(B71="","",SUMPRODUCT(($D$1:$AB$4=$BX$4)*$D71:$AB71))</f>
        <v/>
      </c>
      <c r="BY71" s="15" t="str">
        <f t="shared" ref="BY71:BY134" si="59">IFERROR(IF($BY$3=0,"",BX71/$BY$3),"")</f>
        <v/>
      </c>
      <c r="BZ71" s="2" t="str" cm="1">
        <f t="array" ref="BZ71">IF(B71="","",SUMPRODUCT(($D$1:$AB$4=$BZ$4)*$D71:$AB71))</f>
        <v/>
      </c>
      <c r="CA71" s="15" t="str">
        <f t="shared" ref="CA71:CA134" si="60">IFERROR(IF($CA$3=0,"",BZ71/$CA$3),"")</f>
        <v/>
      </c>
      <c r="CB71" s="2" t="str" cm="1">
        <f t="array" ref="CB71">IF(B71="","",SUMPRODUCT(($D$1:$AB$4=$CB$4)*$D71:$AB71))</f>
        <v/>
      </c>
      <c r="CC71" s="15" t="str">
        <f t="shared" ref="CC71:CC134" si="61">IFERROR(IF($CC$3=0,"",CB71/$CC$3),"")</f>
        <v/>
      </c>
      <c r="CD71" s="2" t="str" cm="1">
        <f t="array" ref="CD71">IF(B71="","",SUMPRODUCT(($D$1:$AB$4=$CD$4)*$D71:$AB71))</f>
        <v/>
      </c>
      <c r="CE71" s="15" t="str">
        <f t="shared" ref="CE71:CE134" si="62">IFERROR(IF($CE$3=0,"",CD71/$CE$3),"")</f>
        <v/>
      </c>
      <c r="CF71" s="2" t="str" cm="1">
        <f t="array" ref="CF71">IF(B71="","",SUMPRODUCT(($D$1:$AB$4=$CF$4)*$D71:$AB71))</f>
        <v/>
      </c>
      <c r="CG71" s="15" t="str">
        <f t="shared" ref="CG71:CG134" si="63">IFERROR(IF($CG$3=0,"",CF71/$CG$3),"")</f>
        <v/>
      </c>
      <c r="CH71" s="2" t="str" cm="1">
        <f t="array" ref="CH71">IF(B71="","",SUMPRODUCT(($D$1:$AB$4=$CH$4)*$D71:$AB71))</f>
        <v/>
      </c>
      <c r="CI71" s="15" t="str">
        <f t="shared" ref="CI71:CI134" si="64">IFERROR(IF($CI$3=0,"",CH71/$CI$3),"")</f>
        <v/>
      </c>
    </row>
    <row r="72" spans="1:87">
      <c r="A72" s="6">
        <v>67</v>
      </c>
      <c r="D72" s="97"/>
      <c r="E72" s="86"/>
      <c r="F72" s="86"/>
      <c r="G72" s="86"/>
      <c r="H72" s="86"/>
      <c r="I72" s="98"/>
      <c r="J72" s="102"/>
      <c r="K72" s="87"/>
      <c r="L72" s="87"/>
      <c r="M72" s="87"/>
      <c r="N72" s="87"/>
      <c r="O72" s="103"/>
      <c r="P72" s="107"/>
      <c r="Q72" s="88"/>
      <c r="R72" s="88"/>
      <c r="S72" s="88"/>
      <c r="T72" s="88"/>
      <c r="U72" s="108"/>
      <c r="V72" s="113"/>
      <c r="W72" s="89"/>
      <c r="X72" s="89"/>
      <c r="Y72" s="89"/>
      <c r="Z72" s="89"/>
      <c r="AA72" s="89"/>
      <c r="AB72" s="169"/>
      <c r="AC72" s="171" t="str">
        <f t="shared" si="38"/>
        <v/>
      </c>
      <c r="AD72" s="172" t="str">
        <f t="shared" si="39"/>
        <v/>
      </c>
      <c r="AL72" s="2" t="str" cm="1">
        <f t="array" ref="AL72">IF(B72="","",SUMPRODUCT(($D$1:$AB$4=$AL$4)*D72:AB72))</f>
        <v/>
      </c>
      <c r="AM72" s="15" t="str">
        <f t="shared" si="40"/>
        <v/>
      </c>
      <c r="AN72" s="2" t="str" cm="1">
        <f t="array" ref="AN72">IF(B72="","",SUMPRODUCT(($D$1:$AB$4=$AN$4)*D72:AB72))</f>
        <v/>
      </c>
      <c r="AO72" s="15" t="str">
        <f t="shared" si="41"/>
        <v/>
      </c>
      <c r="AP72" s="2" t="str" cm="1">
        <f t="array" ref="AP72">IF(B72="","",SUMPRODUCT(($D$1:$AB$4=$AP$4)*D72:AB72))</f>
        <v/>
      </c>
      <c r="AQ72" s="15" t="str">
        <f t="shared" si="42"/>
        <v/>
      </c>
      <c r="AR72" s="2" t="str" cm="1">
        <f t="array" ref="AR72">IF(B72="","",SUMPRODUCT(($D$1:$AB$4=$AR$4)*D72:AB72))</f>
        <v/>
      </c>
      <c r="AS72" s="15" t="str">
        <f t="shared" si="43"/>
        <v/>
      </c>
      <c r="AT72" s="2" t="str" cm="1">
        <f t="array" ref="AT72">IF(B72="","",SUMPRODUCT(($D$1:$AB$4=$AT$4)*$D72:$AB72))</f>
        <v/>
      </c>
      <c r="AU72" s="15" t="str">
        <f t="shared" si="44"/>
        <v/>
      </c>
      <c r="AV72" s="2" t="str" cm="1">
        <f t="array" ref="AV72">IF(B72="","",SUMPRODUCT(($D$1:$AB$4=$AV$4)*$D72:$AB72))</f>
        <v/>
      </c>
      <c r="AW72" s="15" t="str">
        <f t="shared" si="45"/>
        <v/>
      </c>
      <c r="AX72" s="2" t="str" cm="1">
        <f t="array" ref="AX72">IF(B72="","",SUMPRODUCT(($D$1:$AB$4=$AX$4)*$D72:$AB72))</f>
        <v/>
      </c>
      <c r="AY72" s="15" t="str">
        <f t="shared" si="46"/>
        <v/>
      </c>
      <c r="AZ72" s="2" t="str" cm="1">
        <f t="array" ref="AZ72">IF(B72="","",SUMPRODUCT(($D$1:$AB$4=$AZ$4)*$D72:$AB72))</f>
        <v/>
      </c>
      <c r="BA72" s="15" t="str">
        <f t="shared" si="47"/>
        <v/>
      </c>
      <c r="BB72" s="2" t="str" cm="1">
        <f t="array" ref="BB72">IF(B72="","",SUMPRODUCT(($D$1:$AB$4=$BB$4)*$D72:$AB72))</f>
        <v/>
      </c>
      <c r="BC72" s="15" t="str">
        <f t="shared" si="48"/>
        <v/>
      </c>
      <c r="BD72" s="2" t="str" cm="1">
        <f t="array" ref="BD72">IF(B72="","",SUMPRODUCT(($D$1:$AB$4=$BD$4)*$D72:$AB72))</f>
        <v/>
      </c>
      <c r="BE72" s="15" t="str">
        <f t="shared" si="49"/>
        <v/>
      </c>
      <c r="BF72" s="2" t="str" cm="1">
        <f t="array" ref="BF72">IF(B72="","",SUMPRODUCT(($D$1:$AB$4=$BF$4)*$D72:$AB72))</f>
        <v/>
      </c>
      <c r="BG72" s="15" t="str">
        <f t="shared" si="50"/>
        <v/>
      </c>
      <c r="BH72" s="2" t="str" cm="1">
        <f t="array" ref="BH72">IF(B72="","",SUMPRODUCT(($D$1:$AB$4=$BH$4)*$D72:$AB72))</f>
        <v/>
      </c>
      <c r="BI72" s="15" t="str">
        <f t="shared" si="51"/>
        <v/>
      </c>
      <c r="BJ72" s="2" t="str" cm="1">
        <f t="array" ref="BJ72">IF(B72="","",SUMPRODUCT(($D$1:$AB$4=$BJ$4)*$D72:$AB72))</f>
        <v/>
      </c>
      <c r="BK72" s="15" t="str">
        <f t="shared" si="52"/>
        <v/>
      </c>
      <c r="BL72" s="2" t="str" cm="1">
        <f t="array" ref="BL72">IF(B72="","",SUMPRODUCT(($D$1:$AB$4=$BL$4)*$D72:$AB72))</f>
        <v/>
      </c>
      <c r="BM72" s="15" t="str">
        <f t="shared" si="53"/>
        <v/>
      </c>
      <c r="BN72" s="2" t="str" cm="1">
        <f t="array" ref="BN72">IF(B72="","",SUMPRODUCT(($D$1:$AB$4=$BN$4)*$D72:$AB72))</f>
        <v/>
      </c>
      <c r="BO72" s="15" t="str">
        <f t="shared" si="54"/>
        <v/>
      </c>
      <c r="BP72" s="2" t="str" cm="1">
        <f t="array" ref="BP72">IF(B72="","",SUMPRODUCT(($D$1:$AB$4=$BP$4)*$D72:$AB72))</f>
        <v/>
      </c>
      <c r="BQ72" s="15" t="str">
        <f t="shared" si="55"/>
        <v/>
      </c>
      <c r="BR72" s="2" t="str" cm="1">
        <f t="array" ref="BR72">IF(B72="","",SUMPRODUCT(($D$1:$AB$4=$BR$4)*$D72:$AB72))</f>
        <v/>
      </c>
      <c r="BS72" s="15" t="str">
        <f t="shared" si="56"/>
        <v/>
      </c>
      <c r="BT72" s="2" t="str" cm="1">
        <f t="array" ref="BT72">IF(B72="","",SUMPRODUCT(($D$1:$AB$4=$BT$4)*$D72:$AB72))</f>
        <v/>
      </c>
      <c r="BU72" s="15" t="str">
        <f t="shared" si="57"/>
        <v/>
      </c>
      <c r="BV72" s="2" t="str" cm="1">
        <f t="array" ref="BV72">IF(B72="","",SUMPRODUCT(($D$1:$AB$4=$BV$4)*$D72:$AB72))</f>
        <v/>
      </c>
      <c r="BW72" s="15" t="str">
        <f t="shared" si="58"/>
        <v/>
      </c>
      <c r="BX72" s="2" t="str" cm="1">
        <f t="array" ref="BX72">IF(B72="","",SUMPRODUCT(($D$1:$AB$4=$BX$4)*$D72:$AB72))</f>
        <v/>
      </c>
      <c r="BY72" s="15" t="str">
        <f t="shared" si="59"/>
        <v/>
      </c>
      <c r="BZ72" s="2" t="str" cm="1">
        <f t="array" ref="BZ72">IF(B72="","",SUMPRODUCT(($D$1:$AB$4=$BZ$4)*$D72:$AB72))</f>
        <v/>
      </c>
      <c r="CA72" s="15" t="str">
        <f t="shared" si="60"/>
        <v/>
      </c>
      <c r="CB72" s="2" t="str" cm="1">
        <f t="array" ref="CB72">IF(B72="","",SUMPRODUCT(($D$1:$AB$4=$CB$4)*$D72:$AB72))</f>
        <v/>
      </c>
      <c r="CC72" s="15" t="str">
        <f t="shared" si="61"/>
        <v/>
      </c>
      <c r="CD72" s="2" t="str" cm="1">
        <f t="array" ref="CD72">IF(B72="","",SUMPRODUCT(($D$1:$AB$4=$CD$4)*$D72:$AB72))</f>
        <v/>
      </c>
      <c r="CE72" s="15" t="str">
        <f t="shared" si="62"/>
        <v/>
      </c>
      <c r="CF72" s="2" t="str" cm="1">
        <f t="array" ref="CF72">IF(B72="","",SUMPRODUCT(($D$1:$AB$4=$CF$4)*$D72:$AB72))</f>
        <v/>
      </c>
      <c r="CG72" s="15" t="str">
        <f t="shared" si="63"/>
        <v/>
      </c>
      <c r="CH72" s="2" t="str" cm="1">
        <f t="array" ref="CH72">IF(B72="","",SUMPRODUCT(($D$1:$AB$4=$CH$4)*$D72:$AB72))</f>
        <v/>
      </c>
      <c r="CI72" s="15" t="str">
        <f t="shared" si="64"/>
        <v/>
      </c>
    </row>
    <row r="73" spans="1:87">
      <c r="A73" s="7">
        <v>68</v>
      </c>
      <c r="D73" s="97"/>
      <c r="E73" s="86"/>
      <c r="F73" s="86"/>
      <c r="G73" s="86"/>
      <c r="H73" s="86"/>
      <c r="I73" s="98"/>
      <c r="J73" s="102"/>
      <c r="K73" s="87"/>
      <c r="L73" s="87"/>
      <c r="M73" s="87"/>
      <c r="N73" s="87"/>
      <c r="O73" s="103"/>
      <c r="P73" s="107"/>
      <c r="Q73" s="88"/>
      <c r="R73" s="88"/>
      <c r="S73" s="88"/>
      <c r="T73" s="88"/>
      <c r="U73" s="108"/>
      <c r="V73" s="113"/>
      <c r="W73" s="89"/>
      <c r="X73" s="89"/>
      <c r="Y73" s="89"/>
      <c r="Z73" s="89"/>
      <c r="AA73" s="89"/>
      <c r="AB73" s="169"/>
      <c r="AC73" s="171" t="str">
        <f t="shared" si="38"/>
        <v/>
      </c>
      <c r="AD73" s="172" t="str">
        <f t="shared" si="39"/>
        <v/>
      </c>
      <c r="AL73" s="2" t="str" cm="1">
        <f t="array" ref="AL73">IF(B73="","",SUMPRODUCT(($D$1:$AB$4=$AL$4)*D73:AB73))</f>
        <v/>
      </c>
      <c r="AM73" s="15" t="str">
        <f t="shared" si="40"/>
        <v/>
      </c>
      <c r="AN73" s="2" t="str" cm="1">
        <f t="array" ref="AN73">IF(B73="","",SUMPRODUCT(($D$1:$AB$4=$AN$4)*D73:AB73))</f>
        <v/>
      </c>
      <c r="AO73" s="15" t="str">
        <f t="shared" si="41"/>
        <v/>
      </c>
      <c r="AP73" s="2" t="str" cm="1">
        <f t="array" ref="AP73">IF(B73="","",SUMPRODUCT(($D$1:$AB$4=$AP$4)*D73:AB73))</f>
        <v/>
      </c>
      <c r="AQ73" s="15" t="str">
        <f t="shared" si="42"/>
        <v/>
      </c>
      <c r="AR73" s="2" t="str" cm="1">
        <f t="array" ref="AR73">IF(B73="","",SUMPRODUCT(($D$1:$AB$4=$AR$4)*D73:AB73))</f>
        <v/>
      </c>
      <c r="AS73" s="15" t="str">
        <f t="shared" si="43"/>
        <v/>
      </c>
      <c r="AT73" s="2" t="str" cm="1">
        <f t="array" ref="AT73">IF(B73="","",SUMPRODUCT(($D$1:$AB$4=$AT$4)*$D73:$AB73))</f>
        <v/>
      </c>
      <c r="AU73" s="15" t="str">
        <f t="shared" si="44"/>
        <v/>
      </c>
      <c r="AV73" s="2" t="str" cm="1">
        <f t="array" ref="AV73">IF(B73="","",SUMPRODUCT(($D$1:$AB$4=$AV$4)*$D73:$AB73))</f>
        <v/>
      </c>
      <c r="AW73" s="15" t="str">
        <f t="shared" si="45"/>
        <v/>
      </c>
      <c r="AX73" s="2" t="str" cm="1">
        <f t="array" ref="AX73">IF(B73="","",SUMPRODUCT(($D$1:$AB$4=$AX$4)*$D73:$AB73))</f>
        <v/>
      </c>
      <c r="AY73" s="15" t="str">
        <f t="shared" si="46"/>
        <v/>
      </c>
      <c r="AZ73" s="2" t="str" cm="1">
        <f t="array" ref="AZ73">IF(B73="","",SUMPRODUCT(($D$1:$AB$4=$AZ$4)*$D73:$AB73))</f>
        <v/>
      </c>
      <c r="BA73" s="15" t="str">
        <f t="shared" si="47"/>
        <v/>
      </c>
      <c r="BB73" s="2" t="str" cm="1">
        <f t="array" ref="BB73">IF(B73="","",SUMPRODUCT(($D$1:$AB$4=$BB$4)*$D73:$AB73))</f>
        <v/>
      </c>
      <c r="BC73" s="15" t="str">
        <f t="shared" si="48"/>
        <v/>
      </c>
      <c r="BD73" s="2" t="str" cm="1">
        <f t="array" ref="BD73">IF(B73="","",SUMPRODUCT(($D$1:$AB$4=$BD$4)*$D73:$AB73))</f>
        <v/>
      </c>
      <c r="BE73" s="15" t="str">
        <f t="shared" si="49"/>
        <v/>
      </c>
      <c r="BF73" s="2" t="str" cm="1">
        <f t="array" ref="BF73">IF(B73="","",SUMPRODUCT(($D$1:$AB$4=$BF$4)*$D73:$AB73))</f>
        <v/>
      </c>
      <c r="BG73" s="15" t="str">
        <f t="shared" si="50"/>
        <v/>
      </c>
      <c r="BH73" s="2" t="str" cm="1">
        <f t="array" ref="BH73">IF(B73="","",SUMPRODUCT(($D$1:$AB$4=$BH$4)*$D73:$AB73))</f>
        <v/>
      </c>
      <c r="BI73" s="15" t="str">
        <f t="shared" si="51"/>
        <v/>
      </c>
      <c r="BJ73" s="2" t="str" cm="1">
        <f t="array" ref="BJ73">IF(B73="","",SUMPRODUCT(($D$1:$AB$4=$BJ$4)*$D73:$AB73))</f>
        <v/>
      </c>
      <c r="BK73" s="15" t="str">
        <f t="shared" si="52"/>
        <v/>
      </c>
      <c r="BL73" s="2" t="str" cm="1">
        <f t="array" ref="BL73">IF(B73="","",SUMPRODUCT(($D$1:$AB$4=$BL$4)*$D73:$AB73))</f>
        <v/>
      </c>
      <c r="BM73" s="15" t="str">
        <f t="shared" si="53"/>
        <v/>
      </c>
      <c r="BN73" s="2" t="str" cm="1">
        <f t="array" ref="BN73">IF(B73="","",SUMPRODUCT(($D$1:$AB$4=$BN$4)*$D73:$AB73))</f>
        <v/>
      </c>
      <c r="BO73" s="15" t="str">
        <f t="shared" si="54"/>
        <v/>
      </c>
      <c r="BP73" s="2" t="str" cm="1">
        <f t="array" ref="BP73">IF(B73="","",SUMPRODUCT(($D$1:$AB$4=$BP$4)*$D73:$AB73))</f>
        <v/>
      </c>
      <c r="BQ73" s="15" t="str">
        <f t="shared" si="55"/>
        <v/>
      </c>
      <c r="BR73" s="2" t="str" cm="1">
        <f t="array" ref="BR73">IF(B73="","",SUMPRODUCT(($D$1:$AB$4=$BR$4)*$D73:$AB73))</f>
        <v/>
      </c>
      <c r="BS73" s="15" t="str">
        <f t="shared" si="56"/>
        <v/>
      </c>
      <c r="BT73" s="2" t="str" cm="1">
        <f t="array" ref="BT73">IF(B73="","",SUMPRODUCT(($D$1:$AB$4=$BT$4)*$D73:$AB73))</f>
        <v/>
      </c>
      <c r="BU73" s="15" t="str">
        <f t="shared" si="57"/>
        <v/>
      </c>
      <c r="BV73" s="2" t="str" cm="1">
        <f t="array" ref="BV73">IF(B73="","",SUMPRODUCT(($D$1:$AB$4=$BV$4)*$D73:$AB73))</f>
        <v/>
      </c>
      <c r="BW73" s="15" t="str">
        <f t="shared" si="58"/>
        <v/>
      </c>
      <c r="BX73" s="2" t="str" cm="1">
        <f t="array" ref="BX73">IF(B73="","",SUMPRODUCT(($D$1:$AB$4=$BX$4)*$D73:$AB73))</f>
        <v/>
      </c>
      <c r="BY73" s="15" t="str">
        <f t="shared" si="59"/>
        <v/>
      </c>
      <c r="BZ73" s="2" t="str" cm="1">
        <f t="array" ref="BZ73">IF(B73="","",SUMPRODUCT(($D$1:$AB$4=$BZ$4)*$D73:$AB73))</f>
        <v/>
      </c>
      <c r="CA73" s="15" t="str">
        <f t="shared" si="60"/>
        <v/>
      </c>
      <c r="CB73" s="2" t="str" cm="1">
        <f t="array" ref="CB73">IF(B73="","",SUMPRODUCT(($D$1:$AB$4=$CB$4)*$D73:$AB73))</f>
        <v/>
      </c>
      <c r="CC73" s="15" t="str">
        <f t="shared" si="61"/>
        <v/>
      </c>
      <c r="CD73" s="2" t="str" cm="1">
        <f t="array" ref="CD73">IF(B73="","",SUMPRODUCT(($D$1:$AB$4=$CD$4)*$D73:$AB73))</f>
        <v/>
      </c>
      <c r="CE73" s="15" t="str">
        <f t="shared" si="62"/>
        <v/>
      </c>
      <c r="CF73" s="2" t="str" cm="1">
        <f t="array" ref="CF73">IF(B73="","",SUMPRODUCT(($D$1:$AB$4=$CF$4)*$D73:$AB73))</f>
        <v/>
      </c>
      <c r="CG73" s="15" t="str">
        <f t="shared" si="63"/>
        <v/>
      </c>
      <c r="CH73" s="2" t="str" cm="1">
        <f t="array" ref="CH73">IF(B73="","",SUMPRODUCT(($D$1:$AB$4=$CH$4)*$D73:$AB73))</f>
        <v/>
      </c>
      <c r="CI73" s="15" t="str">
        <f t="shared" si="64"/>
        <v/>
      </c>
    </row>
    <row r="74" spans="1:87">
      <c r="A74" s="6">
        <v>69</v>
      </c>
      <c r="D74" s="97"/>
      <c r="E74" s="86"/>
      <c r="F74" s="86"/>
      <c r="G74" s="86"/>
      <c r="H74" s="86"/>
      <c r="I74" s="98"/>
      <c r="J74" s="102"/>
      <c r="K74" s="87"/>
      <c r="L74" s="87"/>
      <c r="M74" s="87"/>
      <c r="N74" s="87"/>
      <c r="O74" s="103"/>
      <c r="P74" s="107"/>
      <c r="Q74" s="88"/>
      <c r="R74" s="88"/>
      <c r="S74" s="88"/>
      <c r="T74" s="88"/>
      <c r="U74" s="108"/>
      <c r="V74" s="113"/>
      <c r="W74" s="89"/>
      <c r="X74" s="89"/>
      <c r="Y74" s="89"/>
      <c r="Z74" s="89"/>
      <c r="AA74" s="89"/>
      <c r="AB74" s="169"/>
      <c r="AC74" s="171" t="str">
        <f t="shared" si="38"/>
        <v/>
      </c>
      <c r="AD74" s="172" t="str">
        <f t="shared" si="39"/>
        <v/>
      </c>
      <c r="AL74" s="2" t="str" cm="1">
        <f t="array" ref="AL74">IF(B74="","",SUMPRODUCT(($D$1:$AB$4=$AL$4)*D74:AB74))</f>
        <v/>
      </c>
      <c r="AM74" s="15" t="str">
        <f t="shared" si="40"/>
        <v/>
      </c>
      <c r="AN74" s="2" t="str" cm="1">
        <f t="array" ref="AN74">IF(B74="","",SUMPRODUCT(($D$1:$AB$4=$AN$4)*D74:AB74))</f>
        <v/>
      </c>
      <c r="AO74" s="15" t="str">
        <f t="shared" si="41"/>
        <v/>
      </c>
      <c r="AP74" s="2" t="str" cm="1">
        <f t="array" ref="AP74">IF(B74="","",SUMPRODUCT(($D$1:$AB$4=$AP$4)*D74:AB74))</f>
        <v/>
      </c>
      <c r="AQ74" s="15" t="str">
        <f t="shared" si="42"/>
        <v/>
      </c>
      <c r="AR74" s="2" t="str" cm="1">
        <f t="array" ref="AR74">IF(B74="","",SUMPRODUCT(($D$1:$AB$4=$AR$4)*D74:AB74))</f>
        <v/>
      </c>
      <c r="AS74" s="15" t="str">
        <f t="shared" si="43"/>
        <v/>
      </c>
      <c r="AT74" s="2" t="str" cm="1">
        <f t="array" ref="AT74">IF(B74="","",SUMPRODUCT(($D$1:$AB$4=$AT$4)*$D74:$AB74))</f>
        <v/>
      </c>
      <c r="AU74" s="15" t="str">
        <f t="shared" si="44"/>
        <v/>
      </c>
      <c r="AV74" s="2" t="str" cm="1">
        <f t="array" ref="AV74">IF(B74="","",SUMPRODUCT(($D$1:$AB$4=$AV$4)*$D74:$AB74))</f>
        <v/>
      </c>
      <c r="AW74" s="15" t="str">
        <f t="shared" si="45"/>
        <v/>
      </c>
      <c r="AX74" s="2" t="str" cm="1">
        <f t="array" ref="AX74">IF(B74="","",SUMPRODUCT(($D$1:$AB$4=$AX$4)*$D74:$AB74))</f>
        <v/>
      </c>
      <c r="AY74" s="15" t="str">
        <f t="shared" si="46"/>
        <v/>
      </c>
      <c r="AZ74" s="2" t="str" cm="1">
        <f t="array" ref="AZ74">IF(B74="","",SUMPRODUCT(($D$1:$AB$4=$AZ$4)*$D74:$AB74))</f>
        <v/>
      </c>
      <c r="BA74" s="15" t="str">
        <f t="shared" si="47"/>
        <v/>
      </c>
      <c r="BB74" s="2" t="str" cm="1">
        <f t="array" ref="BB74">IF(B74="","",SUMPRODUCT(($D$1:$AB$4=$BB$4)*$D74:$AB74))</f>
        <v/>
      </c>
      <c r="BC74" s="15" t="str">
        <f t="shared" si="48"/>
        <v/>
      </c>
      <c r="BD74" s="2" t="str" cm="1">
        <f t="array" ref="BD74">IF(B74="","",SUMPRODUCT(($D$1:$AB$4=$BD$4)*$D74:$AB74))</f>
        <v/>
      </c>
      <c r="BE74" s="15" t="str">
        <f t="shared" si="49"/>
        <v/>
      </c>
      <c r="BF74" s="2" t="str" cm="1">
        <f t="array" ref="BF74">IF(B74="","",SUMPRODUCT(($D$1:$AB$4=$BF$4)*$D74:$AB74))</f>
        <v/>
      </c>
      <c r="BG74" s="15" t="str">
        <f t="shared" si="50"/>
        <v/>
      </c>
      <c r="BH74" s="2" t="str" cm="1">
        <f t="array" ref="BH74">IF(B74="","",SUMPRODUCT(($D$1:$AB$4=$BH$4)*$D74:$AB74))</f>
        <v/>
      </c>
      <c r="BI74" s="15" t="str">
        <f t="shared" si="51"/>
        <v/>
      </c>
      <c r="BJ74" s="2" t="str" cm="1">
        <f t="array" ref="BJ74">IF(B74="","",SUMPRODUCT(($D$1:$AB$4=$BJ$4)*$D74:$AB74))</f>
        <v/>
      </c>
      <c r="BK74" s="15" t="str">
        <f t="shared" si="52"/>
        <v/>
      </c>
      <c r="BL74" s="2" t="str" cm="1">
        <f t="array" ref="BL74">IF(B74="","",SUMPRODUCT(($D$1:$AB$4=$BL$4)*$D74:$AB74))</f>
        <v/>
      </c>
      <c r="BM74" s="15" t="str">
        <f t="shared" si="53"/>
        <v/>
      </c>
      <c r="BN74" s="2" t="str" cm="1">
        <f t="array" ref="BN74">IF(B74="","",SUMPRODUCT(($D$1:$AB$4=$BN$4)*$D74:$AB74))</f>
        <v/>
      </c>
      <c r="BO74" s="15" t="str">
        <f t="shared" si="54"/>
        <v/>
      </c>
      <c r="BP74" s="2" t="str" cm="1">
        <f t="array" ref="BP74">IF(B74="","",SUMPRODUCT(($D$1:$AB$4=$BP$4)*$D74:$AB74))</f>
        <v/>
      </c>
      <c r="BQ74" s="15" t="str">
        <f t="shared" si="55"/>
        <v/>
      </c>
      <c r="BR74" s="2" t="str" cm="1">
        <f t="array" ref="BR74">IF(B74="","",SUMPRODUCT(($D$1:$AB$4=$BR$4)*$D74:$AB74))</f>
        <v/>
      </c>
      <c r="BS74" s="15" t="str">
        <f t="shared" si="56"/>
        <v/>
      </c>
      <c r="BT74" s="2" t="str" cm="1">
        <f t="array" ref="BT74">IF(B74="","",SUMPRODUCT(($D$1:$AB$4=$BT$4)*$D74:$AB74))</f>
        <v/>
      </c>
      <c r="BU74" s="15" t="str">
        <f t="shared" si="57"/>
        <v/>
      </c>
      <c r="BV74" s="2" t="str" cm="1">
        <f t="array" ref="BV74">IF(B74="","",SUMPRODUCT(($D$1:$AB$4=$BV$4)*$D74:$AB74))</f>
        <v/>
      </c>
      <c r="BW74" s="15" t="str">
        <f t="shared" si="58"/>
        <v/>
      </c>
      <c r="BX74" s="2" t="str" cm="1">
        <f t="array" ref="BX74">IF(B74="","",SUMPRODUCT(($D$1:$AB$4=$BX$4)*$D74:$AB74))</f>
        <v/>
      </c>
      <c r="BY74" s="15" t="str">
        <f t="shared" si="59"/>
        <v/>
      </c>
      <c r="BZ74" s="2" t="str" cm="1">
        <f t="array" ref="BZ74">IF(B74="","",SUMPRODUCT(($D$1:$AB$4=$BZ$4)*$D74:$AB74))</f>
        <v/>
      </c>
      <c r="CA74" s="15" t="str">
        <f t="shared" si="60"/>
        <v/>
      </c>
      <c r="CB74" s="2" t="str" cm="1">
        <f t="array" ref="CB74">IF(B74="","",SUMPRODUCT(($D$1:$AB$4=$CB$4)*$D74:$AB74))</f>
        <v/>
      </c>
      <c r="CC74" s="15" t="str">
        <f t="shared" si="61"/>
        <v/>
      </c>
      <c r="CD74" s="2" t="str" cm="1">
        <f t="array" ref="CD74">IF(B74="","",SUMPRODUCT(($D$1:$AB$4=$CD$4)*$D74:$AB74))</f>
        <v/>
      </c>
      <c r="CE74" s="15" t="str">
        <f t="shared" si="62"/>
        <v/>
      </c>
      <c r="CF74" s="2" t="str" cm="1">
        <f t="array" ref="CF74">IF(B74="","",SUMPRODUCT(($D$1:$AB$4=$CF$4)*$D74:$AB74))</f>
        <v/>
      </c>
      <c r="CG74" s="15" t="str">
        <f t="shared" si="63"/>
        <v/>
      </c>
      <c r="CH74" s="2" t="str" cm="1">
        <f t="array" ref="CH74">IF(B74="","",SUMPRODUCT(($D$1:$AB$4=$CH$4)*$D74:$AB74))</f>
        <v/>
      </c>
      <c r="CI74" s="15" t="str">
        <f t="shared" si="64"/>
        <v/>
      </c>
    </row>
    <row r="75" spans="1:87">
      <c r="A75" s="7">
        <v>70</v>
      </c>
      <c r="D75" s="97"/>
      <c r="E75" s="86"/>
      <c r="F75" s="86"/>
      <c r="G75" s="86"/>
      <c r="H75" s="86"/>
      <c r="I75" s="98"/>
      <c r="J75" s="102"/>
      <c r="K75" s="87"/>
      <c r="L75" s="87"/>
      <c r="M75" s="87"/>
      <c r="N75" s="87"/>
      <c r="O75" s="103"/>
      <c r="P75" s="107"/>
      <c r="Q75" s="88"/>
      <c r="R75" s="88"/>
      <c r="S75" s="88"/>
      <c r="T75" s="88"/>
      <c r="U75" s="108"/>
      <c r="V75" s="113"/>
      <c r="W75" s="89"/>
      <c r="X75" s="89"/>
      <c r="Y75" s="89"/>
      <c r="Z75" s="89"/>
      <c r="AA75" s="89"/>
      <c r="AB75" s="169"/>
      <c r="AC75" s="171" t="str">
        <f t="shared" si="38"/>
        <v/>
      </c>
      <c r="AD75" s="172" t="str">
        <f t="shared" si="39"/>
        <v/>
      </c>
      <c r="AL75" s="2" t="str" cm="1">
        <f t="array" ref="AL75">IF(B75="","",SUMPRODUCT(($D$1:$AB$4=$AL$4)*D75:AB75))</f>
        <v/>
      </c>
      <c r="AM75" s="15" t="str">
        <f t="shared" si="40"/>
        <v/>
      </c>
      <c r="AN75" s="2" t="str" cm="1">
        <f t="array" ref="AN75">IF(B75="","",SUMPRODUCT(($D$1:$AB$4=$AN$4)*D75:AB75))</f>
        <v/>
      </c>
      <c r="AO75" s="15" t="str">
        <f t="shared" si="41"/>
        <v/>
      </c>
      <c r="AP75" s="2" t="str" cm="1">
        <f t="array" ref="AP75">IF(B75="","",SUMPRODUCT(($D$1:$AB$4=$AP$4)*D75:AB75))</f>
        <v/>
      </c>
      <c r="AQ75" s="15" t="str">
        <f t="shared" si="42"/>
        <v/>
      </c>
      <c r="AR75" s="2" t="str" cm="1">
        <f t="array" ref="AR75">IF(B75="","",SUMPRODUCT(($D$1:$AB$4=$AR$4)*D75:AB75))</f>
        <v/>
      </c>
      <c r="AS75" s="15" t="str">
        <f t="shared" si="43"/>
        <v/>
      </c>
      <c r="AT75" s="2" t="str" cm="1">
        <f t="array" ref="AT75">IF(B75="","",SUMPRODUCT(($D$1:$AB$4=$AT$4)*$D75:$AB75))</f>
        <v/>
      </c>
      <c r="AU75" s="15" t="str">
        <f t="shared" si="44"/>
        <v/>
      </c>
      <c r="AV75" s="2" t="str" cm="1">
        <f t="array" ref="AV75">IF(B75="","",SUMPRODUCT(($D$1:$AB$4=$AV$4)*$D75:$AB75))</f>
        <v/>
      </c>
      <c r="AW75" s="15" t="str">
        <f t="shared" si="45"/>
        <v/>
      </c>
      <c r="AX75" s="2" t="str" cm="1">
        <f t="array" ref="AX75">IF(B75="","",SUMPRODUCT(($D$1:$AB$4=$AX$4)*$D75:$AB75))</f>
        <v/>
      </c>
      <c r="AY75" s="15" t="str">
        <f t="shared" si="46"/>
        <v/>
      </c>
      <c r="AZ75" s="2" t="str" cm="1">
        <f t="array" ref="AZ75">IF(B75="","",SUMPRODUCT(($D$1:$AB$4=$AZ$4)*$D75:$AB75))</f>
        <v/>
      </c>
      <c r="BA75" s="15" t="str">
        <f t="shared" si="47"/>
        <v/>
      </c>
      <c r="BB75" s="2" t="str" cm="1">
        <f t="array" ref="BB75">IF(B75="","",SUMPRODUCT(($D$1:$AB$4=$BB$4)*$D75:$AB75))</f>
        <v/>
      </c>
      <c r="BC75" s="15" t="str">
        <f t="shared" si="48"/>
        <v/>
      </c>
      <c r="BD75" s="2" t="str" cm="1">
        <f t="array" ref="BD75">IF(B75="","",SUMPRODUCT(($D$1:$AB$4=$BD$4)*$D75:$AB75))</f>
        <v/>
      </c>
      <c r="BE75" s="15" t="str">
        <f t="shared" si="49"/>
        <v/>
      </c>
      <c r="BF75" s="2" t="str" cm="1">
        <f t="array" ref="BF75">IF(B75="","",SUMPRODUCT(($D$1:$AB$4=$BF$4)*$D75:$AB75))</f>
        <v/>
      </c>
      <c r="BG75" s="15" t="str">
        <f t="shared" si="50"/>
        <v/>
      </c>
      <c r="BH75" s="2" t="str" cm="1">
        <f t="array" ref="BH75">IF(B75="","",SUMPRODUCT(($D$1:$AB$4=$BH$4)*$D75:$AB75))</f>
        <v/>
      </c>
      <c r="BI75" s="15" t="str">
        <f t="shared" si="51"/>
        <v/>
      </c>
      <c r="BJ75" s="2" t="str" cm="1">
        <f t="array" ref="BJ75">IF(B75="","",SUMPRODUCT(($D$1:$AB$4=$BJ$4)*$D75:$AB75))</f>
        <v/>
      </c>
      <c r="BK75" s="15" t="str">
        <f t="shared" si="52"/>
        <v/>
      </c>
      <c r="BL75" s="2" t="str" cm="1">
        <f t="array" ref="BL75">IF(B75="","",SUMPRODUCT(($D$1:$AB$4=$BL$4)*$D75:$AB75))</f>
        <v/>
      </c>
      <c r="BM75" s="15" t="str">
        <f t="shared" si="53"/>
        <v/>
      </c>
      <c r="BN75" s="2" t="str" cm="1">
        <f t="array" ref="BN75">IF(B75="","",SUMPRODUCT(($D$1:$AB$4=$BN$4)*$D75:$AB75))</f>
        <v/>
      </c>
      <c r="BO75" s="15" t="str">
        <f t="shared" si="54"/>
        <v/>
      </c>
      <c r="BP75" s="2" t="str" cm="1">
        <f t="array" ref="BP75">IF(B75="","",SUMPRODUCT(($D$1:$AB$4=$BP$4)*$D75:$AB75))</f>
        <v/>
      </c>
      <c r="BQ75" s="15" t="str">
        <f t="shared" si="55"/>
        <v/>
      </c>
      <c r="BR75" s="2" t="str" cm="1">
        <f t="array" ref="BR75">IF(B75="","",SUMPRODUCT(($D$1:$AB$4=$BR$4)*$D75:$AB75))</f>
        <v/>
      </c>
      <c r="BS75" s="15" t="str">
        <f t="shared" si="56"/>
        <v/>
      </c>
      <c r="BT75" s="2" t="str" cm="1">
        <f t="array" ref="BT75">IF(B75="","",SUMPRODUCT(($D$1:$AB$4=$BT$4)*$D75:$AB75))</f>
        <v/>
      </c>
      <c r="BU75" s="15" t="str">
        <f t="shared" si="57"/>
        <v/>
      </c>
      <c r="BV75" s="2" t="str" cm="1">
        <f t="array" ref="BV75">IF(B75="","",SUMPRODUCT(($D$1:$AB$4=$BV$4)*$D75:$AB75))</f>
        <v/>
      </c>
      <c r="BW75" s="15" t="str">
        <f t="shared" si="58"/>
        <v/>
      </c>
      <c r="BX75" s="2" t="str" cm="1">
        <f t="array" ref="BX75">IF(B75="","",SUMPRODUCT(($D$1:$AB$4=$BX$4)*$D75:$AB75))</f>
        <v/>
      </c>
      <c r="BY75" s="15" t="str">
        <f t="shared" si="59"/>
        <v/>
      </c>
      <c r="BZ75" s="2" t="str" cm="1">
        <f t="array" ref="BZ75">IF(B75="","",SUMPRODUCT(($D$1:$AB$4=$BZ$4)*$D75:$AB75))</f>
        <v/>
      </c>
      <c r="CA75" s="15" t="str">
        <f t="shared" si="60"/>
        <v/>
      </c>
      <c r="CB75" s="2" t="str" cm="1">
        <f t="array" ref="CB75">IF(B75="","",SUMPRODUCT(($D$1:$AB$4=$CB$4)*$D75:$AB75))</f>
        <v/>
      </c>
      <c r="CC75" s="15" t="str">
        <f t="shared" si="61"/>
        <v/>
      </c>
      <c r="CD75" s="2" t="str" cm="1">
        <f t="array" ref="CD75">IF(B75="","",SUMPRODUCT(($D$1:$AB$4=$CD$4)*$D75:$AB75))</f>
        <v/>
      </c>
      <c r="CE75" s="15" t="str">
        <f t="shared" si="62"/>
        <v/>
      </c>
      <c r="CF75" s="2" t="str" cm="1">
        <f t="array" ref="CF75">IF(B75="","",SUMPRODUCT(($D$1:$AB$4=$CF$4)*$D75:$AB75))</f>
        <v/>
      </c>
      <c r="CG75" s="15" t="str">
        <f t="shared" si="63"/>
        <v/>
      </c>
      <c r="CH75" s="2" t="str" cm="1">
        <f t="array" ref="CH75">IF(B75="","",SUMPRODUCT(($D$1:$AB$4=$CH$4)*$D75:$AB75))</f>
        <v/>
      </c>
      <c r="CI75" s="15" t="str">
        <f t="shared" si="64"/>
        <v/>
      </c>
    </row>
    <row r="76" spans="1:87">
      <c r="A76" s="6">
        <v>71</v>
      </c>
      <c r="D76" s="97"/>
      <c r="E76" s="86"/>
      <c r="F76" s="86"/>
      <c r="G76" s="86"/>
      <c r="H76" s="86"/>
      <c r="I76" s="98"/>
      <c r="J76" s="102"/>
      <c r="K76" s="87"/>
      <c r="L76" s="87"/>
      <c r="M76" s="87"/>
      <c r="N76" s="87"/>
      <c r="O76" s="103"/>
      <c r="P76" s="107"/>
      <c r="Q76" s="88"/>
      <c r="R76" s="88"/>
      <c r="S76" s="88"/>
      <c r="T76" s="88"/>
      <c r="U76" s="108"/>
      <c r="V76" s="113"/>
      <c r="W76" s="89"/>
      <c r="X76" s="89"/>
      <c r="Y76" s="89"/>
      <c r="Z76" s="89"/>
      <c r="AA76" s="89"/>
      <c r="AB76" s="169"/>
      <c r="AC76" s="171" t="str">
        <f t="shared" si="38"/>
        <v/>
      </c>
      <c r="AD76" s="172" t="str">
        <f t="shared" si="39"/>
        <v/>
      </c>
      <c r="AL76" s="2" t="str" cm="1">
        <f t="array" ref="AL76">IF(B76="","",SUMPRODUCT(($D$1:$AB$4=$AL$4)*D76:AB76))</f>
        <v/>
      </c>
      <c r="AM76" s="15" t="str">
        <f t="shared" si="40"/>
        <v/>
      </c>
      <c r="AN76" s="2" t="str" cm="1">
        <f t="array" ref="AN76">IF(B76="","",SUMPRODUCT(($D$1:$AB$4=$AN$4)*D76:AB76))</f>
        <v/>
      </c>
      <c r="AO76" s="15" t="str">
        <f t="shared" si="41"/>
        <v/>
      </c>
      <c r="AP76" s="2" t="str" cm="1">
        <f t="array" ref="AP76">IF(B76="","",SUMPRODUCT(($D$1:$AB$4=$AP$4)*D76:AB76))</f>
        <v/>
      </c>
      <c r="AQ76" s="15" t="str">
        <f t="shared" si="42"/>
        <v/>
      </c>
      <c r="AR76" s="2" t="str" cm="1">
        <f t="array" ref="AR76">IF(B76="","",SUMPRODUCT(($D$1:$AB$4=$AR$4)*D76:AB76))</f>
        <v/>
      </c>
      <c r="AS76" s="15" t="str">
        <f t="shared" si="43"/>
        <v/>
      </c>
      <c r="AT76" s="2" t="str" cm="1">
        <f t="array" ref="AT76">IF(B76="","",SUMPRODUCT(($D$1:$AB$4=$AT$4)*$D76:$AB76))</f>
        <v/>
      </c>
      <c r="AU76" s="15" t="str">
        <f t="shared" si="44"/>
        <v/>
      </c>
      <c r="AV76" s="2" t="str" cm="1">
        <f t="array" ref="AV76">IF(B76="","",SUMPRODUCT(($D$1:$AB$4=$AV$4)*$D76:$AB76))</f>
        <v/>
      </c>
      <c r="AW76" s="15" t="str">
        <f t="shared" si="45"/>
        <v/>
      </c>
      <c r="AX76" s="2" t="str" cm="1">
        <f t="array" ref="AX76">IF(B76="","",SUMPRODUCT(($D$1:$AB$4=$AX$4)*$D76:$AB76))</f>
        <v/>
      </c>
      <c r="AY76" s="15" t="str">
        <f t="shared" si="46"/>
        <v/>
      </c>
      <c r="AZ76" s="2" t="str" cm="1">
        <f t="array" ref="AZ76">IF(B76="","",SUMPRODUCT(($D$1:$AB$4=$AZ$4)*$D76:$AB76))</f>
        <v/>
      </c>
      <c r="BA76" s="15" t="str">
        <f t="shared" si="47"/>
        <v/>
      </c>
      <c r="BB76" s="2" t="str" cm="1">
        <f t="array" ref="BB76">IF(B76="","",SUMPRODUCT(($D$1:$AB$4=$BB$4)*$D76:$AB76))</f>
        <v/>
      </c>
      <c r="BC76" s="15" t="str">
        <f t="shared" si="48"/>
        <v/>
      </c>
      <c r="BD76" s="2" t="str" cm="1">
        <f t="array" ref="BD76">IF(B76="","",SUMPRODUCT(($D$1:$AB$4=$BD$4)*$D76:$AB76))</f>
        <v/>
      </c>
      <c r="BE76" s="15" t="str">
        <f t="shared" si="49"/>
        <v/>
      </c>
      <c r="BF76" s="2" t="str" cm="1">
        <f t="array" ref="BF76">IF(B76="","",SUMPRODUCT(($D$1:$AB$4=$BF$4)*$D76:$AB76))</f>
        <v/>
      </c>
      <c r="BG76" s="15" t="str">
        <f t="shared" si="50"/>
        <v/>
      </c>
      <c r="BH76" s="2" t="str" cm="1">
        <f t="array" ref="BH76">IF(B76="","",SUMPRODUCT(($D$1:$AB$4=$BH$4)*$D76:$AB76))</f>
        <v/>
      </c>
      <c r="BI76" s="15" t="str">
        <f t="shared" si="51"/>
        <v/>
      </c>
      <c r="BJ76" s="2" t="str" cm="1">
        <f t="array" ref="BJ76">IF(B76="","",SUMPRODUCT(($D$1:$AB$4=$BJ$4)*$D76:$AB76))</f>
        <v/>
      </c>
      <c r="BK76" s="15" t="str">
        <f t="shared" si="52"/>
        <v/>
      </c>
      <c r="BL76" s="2" t="str" cm="1">
        <f t="array" ref="BL76">IF(B76="","",SUMPRODUCT(($D$1:$AB$4=$BL$4)*$D76:$AB76))</f>
        <v/>
      </c>
      <c r="BM76" s="15" t="str">
        <f t="shared" si="53"/>
        <v/>
      </c>
      <c r="BN76" s="2" t="str" cm="1">
        <f t="array" ref="BN76">IF(B76="","",SUMPRODUCT(($D$1:$AB$4=$BN$4)*$D76:$AB76))</f>
        <v/>
      </c>
      <c r="BO76" s="15" t="str">
        <f t="shared" si="54"/>
        <v/>
      </c>
      <c r="BP76" s="2" t="str" cm="1">
        <f t="array" ref="BP76">IF(B76="","",SUMPRODUCT(($D$1:$AB$4=$BP$4)*$D76:$AB76))</f>
        <v/>
      </c>
      <c r="BQ76" s="15" t="str">
        <f t="shared" si="55"/>
        <v/>
      </c>
      <c r="BR76" s="2" t="str" cm="1">
        <f t="array" ref="BR76">IF(B76="","",SUMPRODUCT(($D$1:$AB$4=$BR$4)*$D76:$AB76))</f>
        <v/>
      </c>
      <c r="BS76" s="15" t="str">
        <f t="shared" si="56"/>
        <v/>
      </c>
      <c r="BT76" s="2" t="str" cm="1">
        <f t="array" ref="BT76">IF(B76="","",SUMPRODUCT(($D$1:$AB$4=$BT$4)*$D76:$AB76))</f>
        <v/>
      </c>
      <c r="BU76" s="15" t="str">
        <f t="shared" si="57"/>
        <v/>
      </c>
      <c r="BV76" s="2" t="str" cm="1">
        <f t="array" ref="BV76">IF(B76="","",SUMPRODUCT(($D$1:$AB$4=$BV$4)*$D76:$AB76))</f>
        <v/>
      </c>
      <c r="BW76" s="15" t="str">
        <f t="shared" si="58"/>
        <v/>
      </c>
      <c r="BX76" s="2" t="str" cm="1">
        <f t="array" ref="BX76">IF(B76="","",SUMPRODUCT(($D$1:$AB$4=$BX$4)*$D76:$AB76))</f>
        <v/>
      </c>
      <c r="BY76" s="15" t="str">
        <f t="shared" si="59"/>
        <v/>
      </c>
      <c r="BZ76" s="2" t="str" cm="1">
        <f t="array" ref="BZ76">IF(B76="","",SUMPRODUCT(($D$1:$AB$4=$BZ$4)*$D76:$AB76))</f>
        <v/>
      </c>
      <c r="CA76" s="15" t="str">
        <f t="shared" si="60"/>
        <v/>
      </c>
      <c r="CB76" s="2" t="str" cm="1">
        <f t="array" ref="CB76">IF(B76="","",SUMPRODUCT(($D$1:$AB$4=$CB$4)*$D76:$AB76))</f>
        <v/>
      </c>
      <c r="CC76" s="15" t="str">
        <f t="shared" si="61"/>
        <v/>
      </c>
      <c r="CD76" s="2" t="str" cm="1">
        <f t="array" ref="CD76">IF(B76="","",SUMPRODUCT(($D$1:$AB$4=$CD$4)*$D76:$AB76))</f>
        <v/>
      </c>
      <c r="CE76" s="15" t="str">
        <f t="shared" si="62"/>
        <v/>
      </c>
      <c r="CF76" s="2" t="str" cm="1">
        <f t="array" ref="CF76">IF(B76="","",SUMPRODUCT(($D$1:$AB$4=$CF$4)*$D76:$AB76))</f>
        <v/>
      </c>
      <c r="CG76" s="15" t="str">
        <f t="shared" si="63"/>
        <v/>
      </c>
      <c r="CH76" s="2" t="str" cm="1">
        <f t="array" ref="CH76">IF(B76="","",SUMPRODUCT(($D$1:$AB$4=$CH$4)*$D76:$AB76))</f>
        <v/>
      </c>
      <c r="CI76" s="15" t="str">
        <f t="shared" si="64"/>
        <v/>
      </c>
    </row>
    <row r="77" spans="1:87">
      <c r="A77" s="7">
        <v>72</v>
      </c>
      <c r="D77" s="97"/>
      <c r="E77" s="86"/>
      <c r="F77" s="86"/>
      <c r="G77" s="86"/>
      <c r="H77" s="86"/>
      <c r="I77" s="98"/>
      <c r="J77" s="102"/>
      <c r="K77" s="87"/>
      <c r="L77" s="87"/>
      <c r="M77" s="87"/>
      <c r="N77" s="87"/>
      <c r="O77" s="103"/>
      <c r="P77" s="107"/>
      <c r="Q77" s="88"/>
      <c r="R77" s="88"/>
      <c r="S77" s="88"/>
      <c r="T77" s="88"/>
      <c r="U77" s="108"/>
      <c r="V77" s="113"/>
      <c r="W77" s="89"/>
      <c r="X77" s="89"/>
      <c r="Y77" s="89"/>
      <c r="Z77" s="89"/>
      <c r="AA77" s="89"/>
      <c r="AB77" s="169"/>
      <c r="AC77" s="171" t="str">
        <f t="shared" si="38"/>
        <v/>
      </c>
      <c r="AD77" s="172" t="str">
        <f t="shared" si="39"/>
        <v/>
      </c>
      <c r="AL77" s="2" t="str" cm="1">
        <f t="array" ref="AL77">IF(B77="","",SUMPRODUCT(($D$1:$AB$4=$AL$4)*D77:AB77))</f>
        <v/>
      </c>
      <c r="AM77" s="15" t="str">
        <f t="shared" si="40"/>
        <v/>
      </c>
      <c r="AN77" s="2" t="str" cm="1">
        <f t="array" ref="AN77">IF(B77="","",SUMPRODUCT(($D$1:$AB$4=$AN$4)*D77:AB77))</f>
        <v/>
      </c>
      <c r="AO77" s="15" t="str">
        <f t="shared" si="41"/>
        <v/>
      </c>
      <c r="AP77" s="2" t="str" cm="1">
        <f t="array" ref="AP77">IF(B77="","",SUMPRODUCT(($D$1:$AB$4=$AP$4)*D77:AB77))</f>
        <v/>
      </c>
      <c r="AQ77" s="15" t="str">
        <f t="shared" si="42"/>
        <v/>
      </c>
      <c r="AR77" s="2" t="str" cm="1">
        <f t="array" ref="AR77">IF(B77="","",SUMPRODUCT(($D$1:$AB$4=$AR$4)*D77:AB77))</f>
        <v/>
      </c>
      <c r="AS77" s="15" t="str">
        <f t="shared" si="43"/>
        <v/>
      </c>
      <c r="AT77" s="2" t="str" cm="1">
        <f t="array" ref="AT77">IF(B77="","",SUMPRODUCT(($D$1:$AB$4=$AT$4)*$D77:$AB77))</f>
        <v/>
      </c>
      <c r="AU77" s="15" t="str">
        <f t="shared" si="44"/>
        <v/>
      </c>
      <c r="AV77" s="2" t="str" cm="1">
        <f t="array" ref="AV77">IF(B77="","",SUMPRODUCT(($D$1:$AB$4=$AV$4)*$D77:$AB77))</f>
        <v/>
      </c>
      <c r="AW77" s="15" t="str">
        <f t="shared" si="45"/>
        <v/>
      </c>
      <c r="AX77" s="2" t="str" cm="1">
        <f t="array" ref="AX77">IF(B77="","",SUMPRODUCT(($D$1:$AB$4=$AX$4)*$D77:$AB77))</f>
        <v/>
      </c>
      <c r="AY77" s="15" t="str">
        <f t="shared" si="46"/>
        <v/>
      </c>
      <c r="AZ77" s="2" t="str" cm="1">
        <f t="array" ref="AZ77">IF(B77="","",SUMPRODUCT(($D$1:$AB$4=$AZ$4)*$D77:$AB77))</f>
        <v/>
      </c>
      <c r="BA77" s="15" t="str">
        <f t="shared" si="47"/>
        <v/>
      </c>
      <c r="BB77" s="2" t="str" cm="1">
        <f t="array" ref="BB77">IF(B77="","",SUMPRODUCT(($D$1:$AB$4=$BB$4)*$D77:$AB77))</f>
        <v/>
      </c>
      <c r="BC77" s="15" t="str">
        <f t="shared" si="48"/>
        <v/>
      </c>
      <c r="BD77" s="2" t="str" cm="1">
        <f t="array" ref="BD77">IF(B77="","",SUMPRODUCT(($D$1:$AB$4=$BD$4)*$D77:$AB77))</f>
        <v/>
      </c>
      <c r="BE77" s="15" t="str">
        <f t="shared" si="49"/>
        <v/>
      </c>
      <c r="BF77" s="2" t="str" cm="1">
        <f t="array" ref="BF77">IF(B77="","",SUMPRODUCT(($D$1:$AB$4=$BF$4)*$D77:$AB77))</f>
        <v/>
      </c>
      <c r="BG77" s="15" t="str">
        <f t="shared" si="50"/>
        <v/>
      </c>
      <c r="BH77" s="2" t="str" cm="1">
        <f t="array" ref="BH77">IF(B77="","",SUMPRODUCT(($D$1:$AB$4=$BH$4)*$D77:$AB77))</f>
        <v/>
      </c>
      <c r="BI77" s="15" t="str">
        <f t="shared" si="51"/>
        <v/>
      </c>
      <c r="BJ77" s="2" t="str" cm="1">
        <f t="array" ref="BJ77">IF(B77="","",SUMPRODUCT(($D$1:$AB$4=$BJ$4)*$D77:$AB77))</f>
        <v/>
      </c>
      <c r="BK77" s="15" t="str">
        <f t="shared" si="52"/>
        <v/>
      </c>
      <c r="BL77" s="2" t="str" cm="1">
        <f t="array" ref="BL77">IF(B77="","",SUMPRODUCT(($D$1:$AB$4=$BL$4)*$D77:$AB77))</f>
        <v/>
      </c>
      <c r="BM77" s="15" t="str">
        <f t="shared" si="53"/>
        <v/>
      </c>
      <c r="BN77" s="2" t="str" cm="1">
        <f t="array" ref="BN77">IF(B77="","",SUMPRODUCT(($D$1:$AB$4=$BN$4)*$D77:$AB77))</f>
        <v/>
      </c>
      <c r="BO77" s="15" t="str">
        <f t="shared" si="54"/>
        <v/>
      </c>
      <c r="BP77" s="2" t="str" cm="1">
        <f t="array" ref="BP77">IF(B77="","",SUMPRODUCT(($D$1:$AB$4=$BP$4)*$D77:$AB77))</f>
        <v/>
      </c>
      <c r="BQ77" s="15" t="str">
        <f t="shared" si="55"/>
        <v/>
      </c>
      <c r="BR77" s="2" t="str" cm="1">
        <f t="array" ref="BR77">IF(B77="","",SUMPRODUCT(($D$1:$AB$4=$BR$4)*$D77:$AB77))</f>
        <v/>
      </c>
      <c r="BS77" s="15" t="str">
        <f t="shared" si="56"/>
        <v/>
      </c>
      <c r="BT77" s="2" t="str" cm="1">
        <f t="array" ref="BT77">IF(B77="","",SUMPRODUCT(($D$1:$AB$4=$BT$4)*$D77:$AB77))</f>
        <v/>
      </c>
      <c r="BU77" s="15" t="str">
        <f t="shared" si="57"/>
        <v/>
      </c>
      <c r="BV77" s="2" t="str" cm="1">
        <f t="array" ref="BV77">IF(B77="","",SUMPRODUCT(($D$1:$AB$4=$BV$4)*$D77:$AB77))</f>
        <v/>
      </c>
      <c r="BW77" s="15" t="str">
        <f t="shared" si="58"/>
        <v/>
      </c>
      <c r="BX77" s="2" t="str" cm="1">
        <f t="array" ref="BX77">IF(B77="","",SUMPRODUCT(($D$1:$AB$4=$BX$4)*$D77:$AB77))</f>
        <v/>
      </c>
      <c r="BY77" s="15" t="str">
        <f t="shared" si="59"/>
        <v/>
      </c>
      <c r="BZ77" s="2" t="str" cm="1">
        <f t="array" ref="BZ77">IF(B77="","",SUMPRODUCT(($D$1:$AB$4=$BZ$4)*$D77:$AB77))</f>
        <v/>
      </c>
      <c r="CA77" s="15" t="str">
        <f t="shared" si="60"/>
        <v/>
      </c>
      <c r="CB77" s="2" t="str" cm="1">
        <f t="array" ref="CB77">IF(B77="","",SUMPRODUCT(($D$1:$AB$4=$CB$4)*$D77:$AB77))</f>
        <v/>
      </c>
      <c r="CC77" s="15" t="str">
        <f t="shared" si="61"/>
        <v/>
      </c>
      <c r="CD77" s="2" t="str" cm="1">
        <f t="array" ref="CD77">IF(B77="","",SUMPRODUCT(($D$1:$AB$4=$CD$4)*$D77:$AB77))</f>
        <v/>
      </c>
      <c r="CE77" s="15" t="str">
        <f t="shared" si="62"/>
        <v/>
      </c>
      <c r="CF77" s="2" t="str" cm="1">
        <f t="array" ref="CF77">IF(B77="","",SUMPRODUCT(($D$1:$AB$4=$CF$4)*$D77:$AB77))</f>
        <v/>
      </c>
      <c r="CG77" s="15" t="str">
        <f t="shared" si="63"/>
        <v/>
      </c>
      <c r="CH77" s="2" t="str" cm="1">
        <f t="array" ref="CH77">IF(B77="","",SUMPRODUCT(($D$1:$AB$4=$CH$4)*$D77:$AB77))</f>
        <v/>
      </c>
      <c r="CI77" s="15" t="str">
        <f t="shared" si="64"/>
        <v/>
      </c>
    </row>
    <row r="78" spans="1:87">
      <c r="A78" s="6">
        <v>73</v>
      </c>
      <c r="D78" s="97"/>
      <c r="E78" s="86"/>
      <c r="F78" s="86"/>
      <c r="G78" s="86"/>
      <c r="H78" s="86"/>
      <c r="I78" s="98"/>
      <c r="J78" s="102"/>
      <c r="K78" s="87"/>
      <c r="L78" s="87"/>
      <c r="M78" s="87"/>
      <c r="N78" s="87"/>
      <c r="O78" s="103"/>
      <c r="P78" s="107"/>
      <c r="Q78" s="88"/>
      <c r="R78" s="88"/>
      <c r="S78" s="88"/>
      <c r="T78" s="88"/>
      <c r="U78" s="108"/>
      <c r="V78" s="113"/>
      <c r="W78" s="89"/>
      <c r="X78" s="89"/>
      <c r="Y78" s="89"/>
      <c r="Z78" s="89"/>
      <c r="AA78" s="89"/>
      <c r="AB78" s="169"/>
      <c r="AC78" s="171" t="str">
        <f t="shared" si="38"/>
        <v/>
      </c>
      <c r="AD78" s="172" t="str">
        <f t="shared" si="39"/>
        <v/>
      </c>
      <c r="AL78" s="2" t="str" cm="1">
        <f t="array" ref="AL78">IF(B78="","",SUMPRODUCT(($D$1:$AB$4=$AL$4)*D78:AB78))</f>
        <v/>
      </c>
      <c r="AM78" s="15" t="str">
        <f t="shared" si="40"/>
        <v/>
      </c>
      <c r="AN78" s="2" t="str" cm="1">
        <f t="array" ref="AN78">IF(B78="","",SUMPRODUCT(($D$1:$AB$4=$AN$4)*D78:AB78))</f>
        <v/>
      </c>
      <c r="AO78" s="15" t="str">
        <f t="shared" si="41"/>
        <v/>
      </c>
      <c r="AP78" s="2" t="str" cm="1">
        <f t="array" ref="AP78">IF(B78="","",SUMPRODUCT(($D$1:$AB$4=$AP$4)*D78:AB78))</f>
        <v/>
      </c>
      <c r="AQ78" s="15" t="str">
        <f t="shared" si="42"/>
        <v/>
      </c>
      <c r="AR78" s="2" t="str" cm="1">
        <f t="array" ref="AR78">IF(B78="","",SUMPRODUCT(($D$1:$AB$4=$AR$4)*D78:AB78))</f>
        <v/>
      </c>
      <c r="AS78" s="15" t="str">
        <f t="shared" si="43"/>
        <v/>
      </c>
      <c r="AT78" s="2" t="str" cm="1">
        <f t="array" ref="AT78">IF(B78="","",SUMPRODUCT(($D$1:$AB$4=$AT$4)*$D78:$AB78))</f>
        <v/>
      </c>
      <c r="AU78" s="15" t="str">
        <f t="shared" si="44"/>
        <v/>
      </c>
      <c r="AV78" s="2" t="str" cm="1">
        <f t="array" ref="AV78">IF(B78="","",SUMPRODUCT(($D$1:$AB$4=$AV$4)*$D78:$AB78))</f>
        <v/>
      </c>
      <c r="AW78" s="15" t="str">
        <f t="shared" si="45"/>
        <v/>
      </c>
      <c r="AX78" s="2" t="str" cm="1">
        <f t="array" ref="AX78">IF(B78="","",SUMPRODUCT(($D$1:$AB$4=$AX$4)*$D78:$AB78))</f>
        <v/>
      </c>
      <c r="AY78" s="15" t="str">
        <f t="shared" si="46"/>
        <v/>
      </c>
      <c r="AZ78" s="2" t="str" cm="1">
        <f t="array" ref="AZ78">IF(B78="","",SUMPRODUCT(($D$1:$AB$4=$AZ$4)*$D78:$AB78))</f>
        <v/>
      </c>
      <c r="BA78" s="15" t="str">
        <f t="shared" si="47"/>
        <v/>
      </c>
      <c r="BB78" s="2" t="str" cm="1">
        <f t="array" ref="BB78">IF(B78="","",SUMPRODUCT(($D$1:$AB$4=$BB$4)*$D78:$AB78))</f>
        <v/>
      </c>
      <c r="BC78" s="15" t="str">
        <f t="shared" si="48"/>
        <v/>
      </c>
      <c r="BD78" s="2" t="str" cm="1">
        <f t="array" ref="BD78">IF(B78="","",SUMPRODUCT(($D$1:$AB$4=$BD$4)*$D78:$AB78))</f>
        <v/>
      </c>
      <c r="BE78" s="15" t="str">
        <f t="shared" si="49"/>
        <v/>
      </c>
      <c r="BF78" s="2" t="str" cm="1">
        <f t="array" ref="BF78">IF(B78="","",SUMPRODUCT(($D$1:$AB$4=$BF$4)*$D78:$AB78))</f>
        <v/>
      </c>
      <c r="BG78" s="15" t="str">
        <f t="shared" si="50"/>
        <v/>
      </c>
      <c r="BH78" s="2" t="str" cm="1">
        <f t="array" ref="BH78">IF(B78="","",SUMPRODUCT(($D$1:$AB$4=$BH$4)*$D78:$AB78))</f>
        <v/>
      </c>
      <c r="BI78" s="15" t="str">
        <f t="shared" si="51"/>
        <v/>
      </c>
      <c r="BJ78" s="2" t="str" cm="1">
        <f t="array" ref="BJ78">IF(B78="","",SUMPRODUCT(($D$1:$AB$4=$BJ$4)*$D78:$AB78))</f>
        <v/>
      </c>
      <c r="BK78" s="15" t="str">
        <f t="shared" si="52"/>
        <v/>
      </c>
      <c r="BL78" s="2" t="str" cm="1">
        <f t="array" ref="BL78">IF(B78="","",SUMPRODUCT(($D$1:$AB$4=$BL$4)*$D78:$AB78))</f>
        <v/>
      </c>
      <c r="BM78" s="15" t="str">
        <f t="shared" si="53"/>
        <v/>
      </c>
      <c r="BN78" s="2" t="str" cm="1">
        <f t="array" ref="BN78">IF(B78="","",SUMPRODUCT(($D$1:$AB$4=$BN$4)*$D78:$AB78))</f>
        <v/>
      </c>
      <c r="BO78" s="15" t="str">
        <f t="shared" si="54"/>
        <v/>
      </c>
      <c r="BP78" s="2" t="str" cm="1">
        <f t="array" ref="BP78">IF(B78="","",SUMPRODUCT(($D$1:$AB$4=$BP$4)*$D78:$AB78))</f>
        <v/>
      </c>
      <c r="BQ78" s="15" t="str">
        <f t="shared" si="55"/>
        <v/>
      </c>
      <c r="BR78" s="2" t="str" cm="1">
        <f t="array" ref="BR78">IF(B78="","",SUMPRODUCT(($D$1:$AB$4=$BR$4)*$D78:$AB78))</f>
        <v/>
      </c>
      <c r="BS78" s="15" t="str">
        <f t="shared" si="56"/>
        <v/>
      </c>
      <c r="BT78" s="2" t="str" cm="1">
        <f t="array" ref="BT78">IF(B78="","",SUMPRODUCT(($D$1:$AB$4=$BT$4)*$D78:$AB78))</f>
        <v/>
      </c>
      <c r="BU78" s="15" t="str">
        <f t="shared" si="57"/>
        <v/>
      </c>
      <c r="BV78" s="2" t="str" cm="1">
        <f t="array" ref="BV78">IF(B78="","",SUMPRODUCT(($D$1:$AB$4=$BV$4)*$D78:$AB78))</f>
        <v/>
      </c>
      <c r="BW78" s="15" t="str">
        <f t="shared" si="58"/>
        <v/>
      </c>
      <c r="BX78" s="2" t="str" cm="1">
        <f t="array" ref="BX78">IF(B78="","",SUMPRODUCT(($D$1:$AB$4=$BX$4)*$D78:$AB78))</f>
        <v/>
      </c>
      <c r="BY78" s="15" t="str">
        <f t="shared" si="59"/>
        <v/>
      </c>
      <c r="BZ78" s="2" t="str" cm="1">
        <f t="array" ref="BZ78">IF(B78="","",SUMPRODUCT(($D$1:$AB$4=$BZ$4)*$D78:$AB78))</f>
        <v/>
      </c>
      <c r="CA78" s="15" t="str">
        <f t="shared" si="60"/>
        <v/>
      </c>
      <c r="CB78" s="2" t="str" cm="1">
        <f t="array" ref="CB78">IF(B78="","",SUMPRODUCT(($D$1:$AB$4=$CB$4)*$D78:$AB78))</f>
        <v/>
      </c>
      <c r="CC78" s="15" t="str">
        <f t="shared" si="61"/>
        <v/>
      </c>
      <c r="CD78" s="2" t="str" cm="1">
        <f t="array" ref="CD78">IF(B78="","",SUMPRODUCT(($D$1:$AB$4=$CD$4)*$D78:$AB78))</f>
        <v/>
      </c>
      <c r="CE78" s="15" t="str">
        <f t="shared" si="62"/>
        <v/>
      </c>
      <c r="CF78" s="2" t="str" cm="1">
        <f t="array" ref="CF78">IF(B78="","",SUMPRODUCT(($D$1:$AB$4=$CF$4)*$D78:$AB78))</f>
        <v/>
      </c>
      <c r="CG78" s="15" t="str">
        <f t="shared" si="63"/>
        <v/>
      </c>
      <c r="CH78" s="2" t="str" cm="1">
        <f t="array" ref="CH78">IF(B78="","",SUMPRODUCT(($D$1:$AB$4=$CH$4)*$D78:$AB78))</f>
        <v/>
      </c>
      <c r="CI78" s="15" t="str">
        <f t="shared" si="64"/>
        <v/>
      </c>
    </row>
    <row r="79" spans="1:87">
      <c r="A79" s="7">
        <v>74</v>
      </c>
      <c r="D79" s="97"/>
      <c r="E79" s="86"/>
      <c r="F79" s="86"/>
      <c r="G79" s="86"/>
      <c r="H79" s="86"/>
      <c r="I79" s="98"/>
      <c r="J79" s="102"/>
      <c r="K79" s="87"/>
      <c r="L79" s="87"/>
      <c r="M79" s="87"/>
      <c r="N79" s="87"/>
      <c r="O79" s="103"/>
      <c r="P79" s="107"/>
      <c r="Q79" s="88"/>
      <c r="R79" s="88"/>
      <c r="S79" s="88"/>
      <c r="T79" s="88"/>
      <c r="U79" s="108"/>
      <c r="V79" s="113"/>
      <c r="W79" s="89"/>
      <c r="X79" s="89"/>
      <c r="Y79" s="89"/>
      <c r="Z79" s="89"/>
      <c r="AA79" s="89"/>
      <c r="AB79" s="169"/>
      <c r="AC79" s="171" t="str">
        <f t="shared" ref="AC79:AC125" si="65">IF(B79="","",SUM(D79:AB79))</f>
        <v/>
      </c>
      <c r="AD79" s="172" t="str">
        <f t="shared" si="39"/>
        <v/>
      </c>
      <c r="AL79" s="2" t="str" cm="1">
        <f t="array" ref="AL79">IF(B79="","",SUMPRODUCT(($D$1:$AB$4=$AL$4)*D79:AB79))</f>
        <v/>
      </c>
      <c r="AM79" s="15" t="str">
        <f t="shared" si="40"/>
        <v/>
      </c>
      <c r="AN79" s="2" t="str" cm="1">
        <f t="array" ref="AN79">IF(B79="","",SUMPRODUCT(($D$1:$AB$4=$AN$4)*D79:AB79))</f>
        <v/>
      </c>
      <c r="AO79" s="15" t="str">
        <f t="shared" si="41"/>
        <v/>
      </c>
      <c r="AP79" s="2" t="str" cm="1">
        <f t="array" ref="AP79">IF(B79="","",SUMPRODUCT(($D$1:$AB$4=$AP$4)*D79:AB79))</f>
        <v/>
      </c>
      <c r="AQ79" s="15" t="str">
        <f t="shared" si="42"/>
        <v/>
      </c>
      <c r="AR79" s="2" t="str" cm="1">
        <f t="array" ref="AR79">IF(B79="","",SUMPRODUCT(($D$1:$AB$4=$AR$4)*D79:AB79))</f>
        <v/>
      </c>
      <c r="AS79" s="15" t="str">
        <f t="shared" si="43"/>
        <v/>
      </c>
      <c r="AT79" s="2" t="str" cm="1">
        <f t="array" ref="AT79">IF(B79="","",SUMPRODUCT(($D$1:$AB$4=$AT$4)*$D79:$AB79))</f>
        <v/>
      </c>
      <c r="AU79" s="15" t="str">
        <f t="shared" si="44"/>
        <v/>
      </c>
      <c r="AV79" s="2" t="str" cm="1">
        <f t="array" ref="AV79">IF(B79="","",SUMPRODUCT(($D$1:$AB$4=$AV$4)*$D79:$AB79))</f>
        <v/>
      </c>
      <c r="AW79" s="15" t="str">
        <f t="shared" si="45"/>
        <v/>
      </c>
      <c r="AX79" s="2" t="str" cm="1">
        <f t="array" ref="AX79">IF(B79="","",SUMPRODUCT(($D$1:$AB$4=$AX$4)*$D79:$AB79))</f>
        <v/>
      </c>
      <c r="AY79" s="15" t="str">
        <f t="shared" si="46"/>
        <v/>
      </c>
      <c r="AZ79" s="2" t="str" cm="1">
        <f t="array" ref="AZ79">IF(B79="","",SUMPRODUCT(($D$1:$AB$4=$AZ$4)*$D79:$AB79))</f>
        <v/>
      </c>
      <c r="BA79" s="15" t="str">
        <f t="shared" si="47"/>
        <v/>
      </c>
      <c r="BB79" s="2" t="str" cm="1">
        <f t="array" ref="BB79">IF(B79="","",SUMPRODUCT(($D$1:$AB$4=$BB$4)*$D79:$AB79))</f>
        <v/>
      </c>
      <c r="BC79" s="15" t="str">
        <f t="shared" si="48"/>
        <v/>
      </c>
      <c r="BD79" s="2" t="str" cm="1">
        <f t="array" ref="BD79">IF(B79="","",SUMPRODUCT(($D$1:$AB$4=$BD$4)*$D79:$AB79))</f>
        <v/>
      </c>
      <c r="BE79" s="15" t="str">
        <f t="shared" si="49"/>
        <v/>
      </c>
      <c r="BF79" s="2" t="str" cm="1">
        <f t="array" ref="BF79">IF(B79="","",SUMPRODUCT(($D$1:$AB$4=$BF$4)*$D79:$AB79))</f>
        <v/>
      </c>
      <c r="BG79" s="15" t="str">
        <f t="shared" si="50"/>
        <v/>
      </c>
      <c r="BH79" s="2" t="str" cm="1">
        <f t="array" ref="BH79">IF(B79="","",SUMPRODUCT(($D$1:$AB$4=$BH$4)*$D79:$AB79))</f>
        <v/>
      </c>
      <c r="BI79" s="15" t="str">
        <f t="shared" si="51"/>
        <v/>
      </c>
      <c r="BJ79" s="2" t="str" cm="1">
        <f t="array" ref="BJ79">IF(B79="","",SUMPRODUCT(($D$1:$AB$4=$BJ$4)*$D79:$AB79))</f>
        <v/>
      </c>
      <c r="BK79" s="15" t="str">
        <f t="shared" si="52"/>
        <v/>
      </c>
      <c r="BL79" s="2" t="str" cm="1">
        <f t="array" ref="BL79">IF(B79="","",SUMPRODUCT(($D$1:$AB$4=$BL$4)*$D79:$AB79))</f>
        <v/>
      </c>
      <c r="BM79" s="15" t="str">
        <f t="shared" si="53"/>
        <v/>
      </c>
      <c r="BN79" s="2" t="str" cm="1">
        <f t="array" ref="BN79">IF(B79="","",SUMPRODUCT(($D$1:$AB$4=$BN$4)*$D79:$AB79))</f>
        <v/>
      </c>
      <c r="BO79" s="15" t="str">
        <f t="shared" si="54"/>
        <v/>
      </c>
      <c r="BP79" s="2" t="str" cm="1">
        <f t="array" ref="BP79">IF(B79="","",SUMPRODUCT(($D$1:$AB$4=$BP$4)*$D79:$AB79))</f>
        <v/>
      </c>
      <c r="BQ79" s="15" t="str">
        <f t="shared" si="55"/>
        <v/>
      </c>
      <c r="BR79" s="2" t="str" cm="1">
        <f t="array" ref="BR79">IF(B79="","",SUMPRODUCT(($D$1:$AB$4=$BR$4)*$D79:$AB79))</f>
        <v/>
      </c>
      <c r="BS79" s="15" t="str">
        <f t="shared" si="56"/>
        <v/>
      </c>
      <c r="BT79" s="2" t="str" cm="1">
        <f t="array" ref="BT79">IF(B79="","",SUMPRODUCT(($D$1:$AB$4=$BT$4)*$D79:$AB79))</f>
        <v/>
      </c>
      <c r="BU79" s="15" t="str">
        <f t="shared" si="57"/>
        <v/>
      </c>
      <c r="BV79" s="2" t="str" cm="1">
        <f t="array" ref="BV79">IF(B79="","",SUMPRODUCT(($D$1:$AB$4=$BV$4)*$D79:$AB79))</f>
        <v/>
      </c>
      <c r="BW79" s="15" t="str">
        <f t="shared" si="58"/>
        <v/>
      </c>
      <c r="BX79" s="2" t="str" cm="1">
        <f t="array" ref="BX79">IF(B79="","",SUMPRODUCT(($D$1:$AB$4=$BX$4)*$D79:$AB79))</f>
        <v/>
      </c>
      <c r="BY79" s="15" t="str">
        <f t="shared" si="59"/>
        <v/>
      </c>
      <c r="BZ79" s="2" t="str" cm="1">
        <f t="array" ref="BZ79">IF(B79="","",SUMPRODUCT(($D$1:$AB$4=$BZ$4)*$D79:$AB79))</f>
        <v/>
      </c>
      <c r="CA79" s="15" t="str">
        <f t="shared" si="60"/>
        <v/>
      </c>
      <c r="CB79" s="2" t="str" cm="1">
        <f t="array" ref="CB79">IF(B79="","",SUMPRODUCT(($D$1:$AB$4=$CB$4)*$D79:$AB79))</f>
        <v/>
      </c>
      <c r="CC79" s="15" t="str">
        <f t="shared" si="61"/>
        <v/>
      </c>
      <c r="CD79" s="2" t="str" cm="1">
        <f t="array" ref="CD79">IF(B79="","",SUMPRODUCT(($D$1:$AB$4=$CD$4)*$D79:$AB79))</f>
        <v/>
      </c>
      <c r="CE79" s="15" t="str">
        <f t="shared" si="62"/>
        <v/>
      </c>
      <c r="CF79" s="2" t="str" cm="1">
        <f t="array" ref="CF79">IF(B79="","",SUMPRODUCT(($D$1:$AB$4=$CF$4)*$D79:$AB79))</f>
        <v/>
      </c>
      <c r="CG79" s="15" t="str">
        <f t="shared" si="63"/>
        <v/>
      </c>
      <c r="CH79" s="2" t="str" cm="1">
        <f t="array" ref="CH79">IF(B79="","",SUMPRODUCT(($D$1:$AB$4=$CH$4)*$D79:$AB79))</f>
        <v/>
      </c>
      <c r="CI79" s="15" t="str">
        <f t="shared" si="64"/>
        <v/>
      </c>
    </row>
    <row r="80" spans="1:87">
      <c r="A80" s="6">
        <v>75</v>
      </c>
      <c r="D80" s="97"/>
      <c r="E80" s="86"/>
      <c r="F80" s="86"/>
      <c r="G80" s="86"/>
      <c r="H80" s="86"/>
      <c r="I80" s="98"/>
      <c r="J80" s="102"/>
      <c r="K80" s="87"/>
      <c r="L80" s="87"/>
      <c r="M80" s="87"/>
      <c r="N80" s="87"/>
      <c r="O80" s="103"/>
      <c r="P80" s="107"/>
      <c r="Q80" s="88"/>
      <c r="R80" s="88"/>
      <c r="S80" s="88"/>
      <c r="T80" s="88"/>
      <c r="U80" s="108"/>
      <c r="V80" s="113"/>
      <c r="W80" s="89"/>
      <c r="X80" s="89"/>
      <c r="Y80" s="89"/>
      <c r="Z80" s="89"/>
      <c r="AA80" s="89"/>
      <c r="AB80" s="169"/>
      <c r="AC80" s="171" t="str">
        <f t="shared" si="65"/>
        <v/>
      </c>
      <c r="AD80" s="172" t="str">
        <f t="shared" si="39"/>
        <v/>
      </c>
      <c r="AL80" s="2" t="str" cm="1">
        <f t="array" ref="AL80">IF(B80="","",SUMPRODUCT(($D$1:$AB$4=$AL$4)*D80:AB80))</f>
        <v/>
      </c>
      <c r="AM80" s="15" t="str">
        <f t="shared" si="40"/>
        <v/>
      </c>
      <c r="AN80" s="2" t="str" cm="1">
        <f t="array" ref="AN80">IF(B80="","",SUMPRODUCT(($D$1:$AB$4=$AN$4)*D80:AB80))</f>
        <v/>
      </c>
      <c r="AO80" s="15" t="str">
        <f t="shared" si="41"/>
        <v/>
      </c>
      <c r="AP80" s="2" t="str" cm="1">
        <f t="array" ref="AP80">IF(B80="","",SUMPRODUCT(($D$1:$AB$4=$AP$4)*D80:AB80))</f>
        <v/>
      </c>
      <c r="AQ80" s="15" t="str">
        <f t="shared" si="42"/>
        <v/>
      </c>
      <c r="AR80" s="2" t="str" cm="1">
        <f t="array" ref="AR80">IF(B80="","",SUMPRODUCT(($D$1:$AB$4=$AR$4)*D80:AB80))</f>
        <v/>
      </c>
      <c r="AS80" s="15" t="str">
        <f t="shared" si="43"/>
        <v/>
      </c>
      <c r="AT80" s="2" t="str" cm="1">
        <f t="array" ref="AT80">IF(B80="","",SUMPRODUCT(($D$1:$AB$4=$AT$4)*$D80:$AB80))</f>
        <v/>
      </c>
      <c r="AU80" s="15" t="str">
        <f t="shared" si="44"/>
        <v/>
      </c>
      <c r="AV80" s="2" t="str" cm="1">
        <f t="array" ref="AV80">IF(B80="","",SUMPRODUCT(($D$1:$AB$4=$AV$4)*$D80:$AB80))</f>
        <v/>
      </c>
      <c r="AW80" s="15" t="str">
        <f t="shared" si="45"/>
        <v/>
      </c>
      <c r="AX80" s="2" t="str" cm="1">
        <f t="array" ref="AX80">IF(B80="","",SUMPRODUCT(($D$1:$AB$4=$AX$4)*$D80:$AB80))</f>
        <v/>
      </c>
      <c r="AY80" s="15" t="str">
        <f t="shared" si="46"/>
        <v/>
      </c>
      <c r="AZ80" s="2" t="str" cm="1">
        <f t="array" ref="AZ80">IF(B80="","",SUMPRODUCT(($D$1:$AB$4=$AZ$4)*$D80:$AB80))</f>
        <v/>
      </c>
      <c r="BA80" s="15" t="str">
        <f t="shared" si="47"/>
        <v/>
      </c>
      <c r="BB80" s="2" t="str" cm="1">
        <f t="array" ref="BB80">IF(B80="","",SUMPRODUCT(($D$1:$AB$4=$BB$4)*$D80:$AB80))</f>
        <v/>
      </c>
      <c r="BC80" s="15" t="str">
        <f t="shared" si="48"/>
        <v/>
      </c>
      <c r="BD80" s="2" t="str" cm="1">
        <f t="array" ref="BD80">IF(B80="","",SUMPRODUCT(($D$1:$AB$4=$BD$4)*$D80:$AB80))</f>
        <v/>
      </c>
      <c r="BE80" s="15" t="str">
        <f t="shared" si="49"/>
        <v/>
      </c>
      <c r="BF80" s="2" t="str" cm="1">
        <f t="array" ref="BF80">IF(B80="","",SUMPRODUCT(($D$1:$AB$4=$BF$4)*$D80:$AB80))</f>
        <v/>
      </c>
      <c r="BG80" s="15" t="str">
        <f t="shared" si="50"/>
        <v/>
      </c>
      <c r="BH80" s="2" t="str" cm="1">
        <f t="array" ref="BH80">IF(B80="","",SUMPRODUCT(($D$1:$AB$4=$BH$4)*$D80:$AB80))</f>
        <v/>
      </c>
      <c r="BI80" s="15" t="str">
        <f t="shared" si="51"/>
        <v/>
      </c>
      <c r="BJ80" s="2" t="str" cm="1">
        <f t="array" ref="BJ80">IF(B80="","",SUMPRODUCT(($D$1:$AB$4=$BJ$4)*$D80:$AB80))</f>
        <v/>
      </c>
      <c r="BK80" s="15" t="str">
        <f t="shared" si="52"/>
        <v/>
      </c>
      <c r="BL80" s="2" t="str" cm="1">
        <f t="array" ref="BL80">IF(B80="","",SUMPRODUCT(($D$1:$AB$4=$BL$4)*$D80:$AB80))</f>
        <v/>
      </c>
      <c r="BM80" s="15" t="str">
        <f t="shared" si="53"/>
        <v/>
      </c>
      <c r="BN80" s="2" t="str" cm="1">
        <f t="array" ref="BN80">IF(B80="","",SUMPRODUCT(($D$1:$AB$4=$BN$4)*$D80:$AB80))</f>
        <v/>
      </c>
      <c r="BO80" s="15" t="str">
        <f t="shared" si="54"/>
        <v/>
      </c>
      <c r="BP80" s="2" t="str" cm="1">
        <f t="array" ref="BP80">IF(B80="","",SUMPRODUCT(($D$1:$AB$4=$BP$4)*$D80:$AB80))</f>
        <v/>
      </c>
      <c r="BQ80" s="15" t="str">
        <f t="shared" si="55"/>
        <v/>
      </c>
      <c r="BR80" s="2" t="str" cm="1">
        <f t="array" ref="BR80">IF(B80="","",SUMPRODUCT(($D$1:$AB$4=$BR$4)*$D80:$AB80))</f>
        <v/>
      </c>
      <c r="BS80" s="15" t="str">
        <f t="shared" si="56"/>
        <v/>
      </c>
      <c r="BT80" s="2" t="str" cm="1">
        <f t="array" ref="BT80">IF(B80="","",SUMPRODUCT(($D$1:$AB$4=$BT$4)*$D80:$AB80))</f>
        <v/>
      </c>
      <c r="BU80" s="15" t="str">
        <f t="shared" si="57"/>
        <v/>
      </c>
      <c r="BV80" s="2" t="str" cm="1">
        <f t="array" ref="BV80">IF(B80="","",SUMPRODUCT(($D$1:$AB$4=$BV$4)*$D80:$AB80))</f>
        <v/>
      </c>
      <c r="BW80" s="15" t="str">
        <f t="shared" si="58"/>
        <v/>
      </c>
      <c r="BX80" s="2" t="str" cm="1">
        <f t="array" ref="BX80">IF(B80="","",SUMPRODUCT(($D$1:$AB$4=$BX$4)*$D80:$AB80))</f>
        <v/>
      </c>
      <c r="BY80" s="15" t="str">
        <f t="shared" si="59"/>
        <v/>
      </c>
      <c r="BZ80" s="2" t="str" cm="1">
        <f t="array" ref="BZ80">IF(B80="","",SUMPRODUCT(($D$1:$AB$4=$BZ$4)*$D80:$AB80))</f>
        <v/>
      </c>
      <c r="CA80" s="15" t="str">
        <f t="shared" si="60"/>
        <v/>
      </c>
      <c r="CB80" s="2" t="str" cm="1">
        <f t="array" ref="CB80">IF(B80="","",SUMPRODUCT(($D$1:$AB$4=$CB$4)*$D80:$AB80))</f>
        <v/>
      </c>
      <c r="CC80" s="15" t="str">
        <f t="shared" si="61"/>
        <v/>
      </c>
      <c r="CD80" s="2" t="str" cm="1">
        <f t="array" ref="CD80">IF(B80="","",SUMPRODUCT(($D$1:$AB$4=$CD$4)*$D80:$AB80))</f>
        <v/>
      </c>
      <c r="CE80" s="15" t="str">
        <f t="shared" si="62"/>
        <v/>
      </c>
      <c r="CF80" s="2" t="str" cm="1">
        <f t="array" ref="CF80">IF(B80="","",SUMPRODUCT(($D$1:$AB$4=$CF$4)*$D80:$AB80))</f>
        <v/>
      </c>
      <c r="CG80" s="15" t="str">
        <f t="shared" si="63"/>
        <v/>
      </c>
      <c r="CH80" s="2" t="str" cm="1">
        <f t="array" ref="CH80">IF(B80="","",SUMPRODUCT(($D$1:$AB$4=$CH$4)*$D80:$AB80))</f>
        <v/>
      </c>
      <c r="CI80" s="15" t="str">
        <f t="shared" si="64"/>
        <v/>
      </c>
    </row>
    <row r="81" spans="1:87">
      <c r="A81" s="7">
        <v>76</v>
      </c>
      <c r="D81" s="97"/>
      <c r="E81" s="86"/>
      <c r="F81" s="86"/>
      <c r="G81" s="86"/>
      <c r="H81" s="86"/>
      <c r="I81" s="98"/>
      <c r="J81" s="102"/>
      <c r="K81" s="87"/>
      <c r="L81" s="87"/>
      <c r="M81" s="87"/>
      <c r="N81" s="87"/>
      <c r="O81" s="103"/>
      <c r="P81" s="107"/>
      <c r="Q81" s="88"/>
      <c r="R81" s="88"/>
      <c r="S81" s="88"/>
      <c r="T81" s="88"/>
      <c r="U81" s="108"/>
      <c r="V81" s="113"/>
      <c r="W81" s="89"/>
      <c r="X81" s="89"/>
      <c r="Y81" s="89"/>
      <c r="Z81" s="89"/>
      <c r="AA81" s="89"/>
      <c r="AB81" s="169"/>
      <c r="AC81" s="171" t="str">
        <f t="shared" si="65"/>
        <v/>
      </c>
      <c r="AD81" s="172" t="str">
        <f t="shared" si="39"/>
        <v/>
      </c>
      <c r="AL81" s="2" t="str" cm="1">
        <f t="array" ref="AL81">IF(B81="","",SUMPRODUCT(($D$1:$AB$4=$AL$4)*D81:AB81))</f>
        <v/>
      </c>
      <c r="AM81" s="15" t="str">
        <f t="shared" si="40"/>
        <v/>
      </c>
      <c r="AN81" s="2" t="str" cm="1">
        <f t="array" ref="AN81">IF(B81="","",SUMPRODUCT(($D$1:$AB$4=$AN$4)*D81:AB81))</f>
        <v/>
      </c>
      <c r="AO81" s="15" t="str">
        <f t="shared" si="41"/>
        <v/>
      </c>
      <c r="AP81" s="2" t="str" cm="1">
        <f t="array" ref="AP81">IF(B81="","",SUMPRODUCT(($D$1:$AB$4=$AP$4)*D81:AB81))</f>
        <v/>
      </c>
      <c r="AQ81" s="15" t="str">
        <f t="shared" si="42"/>
        <v/>
      </c>
      <c r="AR81" s="2" t="str" cm="1">
        <f t="array" ref="AR81">IF(B81="","",SUMPRODUCT(($D$1:$AB$4=$AR$4)*D81:AB81))</f>
        <v/>
      </c>
      <c r="AS81" s="15" t="str">
        <f t="shared" si="43"/>
        <v/>
      </c>
      <c r="AT81" s="2" t="str" cm="1">
        <f t="array" ref="AT81">IF(B81="","",SUMPRODUCT(($D$1:$AB$4=$AT$4)*$D81:$AB81))</f>
        <v/>
      </c>
      <c r="AU81" s="15" t="str">
        <f t="shared" si="44"/>
        <v/>
      </c>
      <c r="AV81" s="2" t="str" cm="1">
        <f t="array" ref="AV81">IF(B81="","",SUMPRODUCT(($D$1:$AB$4=$AV$4)*$D81:$AB81))</f>
        <v/>
      </c>
      <c r="AW81" s="15" t="str">
        <f t="shared" si="45"/>
        <v/>
      </c>
      <c r="AX81" s="2" t="str" cm="1">
        <f t="array" ref="AX81">IF(B81="","",SUMPRODUCT(($D$1:$AB$4=$AX$4)*$D81:$AB81))</f>
        <v/>
      </c>
      <c r="AY81" s="15" t="str">
        <f t="shared" si="46"/>
        <v/>
      </c>
      <c r="AZ81" s="2" t="str" cm="1">
        <f t="array" ref="AZ81">IF(B81="","",SUMPRODUCT(($D$1:$AB$4=$AZ$4)*$D81:$AB81))</f>
        <v/>
      </c>
      <c r="BA81" s="15" t="str">
        <f t="shared" si="47"/>
        <v/>
      </c>
      <c r="BB81" s="2" t="str" cm="1">
        <f t="array" ref="BB81">IF(B81="","",SUMPRODUCT(($D$1:$AB$4=$BB$4)*$D81:$AB81))</f>
        <v/>
      </c>
      <c r="BC81" s="15" t="str">
        <f t="shared" si="48"/>
        <v/>
      </c>
      <c r="BD81" s="2" t="str" cm="1">
        <f t="array" ref="BD81">IF(B81="","",SUMPRODUCT(($D$1:$AB$4=$BD$4)*$D81:$AB81))</f>
        <v/>
      </c>
      <c r="BE81" s="15" t="str">
        <f t="shared" si="49"/>
        <v/>
      </c>
      <c r="BF81" s="2" t="str" cm="1">
        <f t="array" ref="BF81">IF(B81="","",SUMPRODUCT(($D$1:$AB$4=$BF$4)*$D81:$AB81))</f>
        <v/>
      </c>
      <c r="BG81" s="15" t="str">
        <f t="shared" si="50"/>
        <v/>
      </c>
      <c r="BH81" s="2" t="str" cm="1">
        <f t="array" ref="BH81">IF(B81="","",SUMPRODUCT(($D$1:$AB$4=$BH$4)*$D81:$AB81))</f>
        <v/>
      </c>
      <c r="BI81" s="15" t="str">
        <f t="shared" si="51"/>
        <v/>
      </c>
      <c r="BJ81" s="2" t="str" cm="1">
        <f t="array" ref="BJ81">IF(B81="","",SUMPRODUCT(($D$1:$AB$4=$BJ$4)*$D81:$AB81))</f>
        <v/>
      </c>
      <c r="BK81" s="15" t="str">
        <f t="shared" si="52"/>
        <v/>
      </c>
      <c r="BL81" s="2" t="str" cm="1">
        <f t="array" ref="BL81">IF(B81="","",SUMPRODUCT(($D$1:$AB$4=$BL$4)*$D81:$AB81))</f>
        <v/>
      </c>
      <c r="BM81" s="15" t="str">
        <f t="shared" si="53"/>
        <v/>
      </c>
      <c r="BN81" s="2" t="str" cm="1">
        <f t="array" ref="BN81">IF(B81="","",SUMPRODUCT(($D$1:$AB$4=$BN$4)*$D81:$AB81))</f>
        <v/>
      </c>
      <c r="BO81" s="15" t="str">
        <f t="shared" si="54"/>
        <v/>
      </c>
      <c r="BP81" s="2" t="str" cm="1">
        <f t="array" ref="BP81">IF(B81="","",SUMPRODUCT(($D$1:$AB$4=$BP$4)*$D81:$AB81))</f>
        <v/>
      </c>
      <c r="BQ81" s="15" t="str">
        <f t="shared" si="55"/>
        <v/>
      </c>
      <c r="BR81" s="2" t="str" cm="1">
        <f t="array" ref="BR81">IF(B81="","",SUMPRODUCT(($D$1:$AB$4=$BR$4)*$D81:$AB81))</f>
        <v/>
      </c>
      <c r="BS81" s="15" t="str">
        <f t="shared" si="56"/>
        <v/>
      </c>
      <c r="BT81" s="2" t="str" cm="1">
        <f t="array" ref="BT81">IF(B81="","",SUMPRODUCT(($D$1:$AB$4=$BT$4)*$D81:$AB81))</f>
        <v/>
      </c>
      <c r="BU81" s="15" t="str">
        <f t="shared" si="57"/>
        <v/>
      </c>
      <c r="BV81" s="2" t="str" cm="1">
        <f t="array" ref="BV81">IF(B81="","",SUMPRODUCT(($D$1:$AB$4=$BV$4)*$D81:$AB81))</f>
        <v/>
      </c>
      <c r="BW81" s="15" t="str">
        <f t="shared" si="58"/>
        <v/>
      </c>
      <c r="BX81" s="2" t="str" cm="1">
        <f t="array" ref="BX81">IF(B81="","",SUMPRODUCT(($D$1:$AB$4=$BX$4)*$D81:$AB81))</f>
        <v/>
      </c>
      <c r="BY81" s="15" t="str">
        <f t="shared" si="59"/>
        <v/>
      </c>
      <c r="BZ81" s="2" t="str" cm="1">
        <f t="array" ref="BZ81">IF(B81="","",SUMPRODUCT(($D$1:$AB$4=$BZ$4)*$D81:$AB81))</f>
        <v/>
      </c>
      <c r="CA81" s="15" t="str">
        <f t="shared" si="60"/>
        <v/>
      </c>
      <c r="CB81" s="2" t="str" cm="1">
        <f t="array" ref="CB81">IF(B81="","",SUMPRODUCT(($D$1:$AB$4=$CB$4)*$D81:$AB81))</f>
        <v/>
      </c>
      <c r="CC81" s="15" t="str">
        <f t="shared" si="61"/>
        <v/>
      </c>
      <c r="CD81" s="2" t="str" cm="1">
        <f t="array" ref="CD81">IF(B81="","",SUMPRODUCT(($D$1:$AB$4=$CD$4)*$D81:$AB81))</f>
        <v/>
      </c>
      <c r="CE81" s="15" t="str">
        <f t="shared" si="62"/>
        <v/>
      </c>
      <c r="CF81" s="2" t="str" cm="1">
        <f t="array" ref="CF81">IF(B81="","",SUMPRODUCT(($D$1:$AB$4=$CF$4)*$D81:$AB81))</f>
        <v/>
      </c>
      <c r="CG81" s="15" t="str">
        <f t="shared" si="63"/>
        <v/>
      </c>
      <c r="CH81" s="2" t="str" cm="1">
        <f t="array" ref="CH81">IF(B81="","",SUMPRODUCT(($D$1:$AB$4=$CH$4)*$D81:$AB81))</f>
        <v/>
      </c>
      <c r="CI81" s="15" t="str">
        <f t="shared" si="64"/>
        <v/>
      </c>
    </row>
    <row r="82" spans="1:87">
      <c r="A82" s="6">
        <v>77</v>
      </c>
      <c r="D82" s="97"/>
      <c r="E82" s="86"/>
      <c r="F82" s="86"/>
      <c r="G82" s="86"/>
      <c r="H82" s="86"/>
      <c r="I82" s="98"/>
      <c r="J82" s="102"/>
      <c r="K82" s="87"/>
      <c r="L82" s="87"/>
      <c r="M82" s="87"/>
      <c r="N82" s="87"/>
      <c r="O82" s="103"/>
      <c r="P82" s="107"/>
      <c r="Q82" s="88"/>
      <c r="R82" s="88"/>
      <c r="S82" s="88"/>
      <c r="T82" s="88"/>
      <c r="U82" s="108"/>
      <c r="V82" s="113"/>
      <c r="W82" s="89"/>
      <c r="X82" s="89"/>
      <c r="Y82" s="89"/>
      <c r="Z82" s="89"/>
      <c r="AA82" s="89"/>
      <c r="AB82" s="169"/>
      <c r="AC82" s="171" t="str">
        <f t="shared" si="65"/>
        <v/>
      </c>
      <c r="AD82" s="172" t="str">
        <f t="shared" si="39"/>
        <v/>
      </c>
      <c r="AL82" s="2" t="str" cm="1">
        <f t="array" ref="AL82">IF(B82="","",SUMPRODUCT(($D$1:$AB$4=$AL$4)*D82:AB82))</f>
        <v/>
      </c>
      <c r="AM82" s="15" t="str">
        <f t="shared" si="40"/>
        <v/>
      </c>
      <c r="AN82" s="2" t="str" cm="1">
        <f t="array" ref="AN82">IF(B82="","",SUMPRODUCT(($D$1:$AB$4=$AN$4)*D82:AB82))</f>
        <v/>
      </c>
      <c r="AO82" s="15" t="str">
        <f t="shared" si="41"/>
        <v/>
      </c>
      <c r="AP82" s="2" t="str" cm="1">
        <f t="array" ref="AP82">IF(B82="","",SUMPRODUCT(($D$1:$AB$4=$AP$4)*D82:AB82))</f>
        <v/>
      </c>
      <c r="AQ82" s="15" t="str">
        <f t="shared" si="42"/>
        <v/>
      </c>
      <c r="AR82" s="2" t="str" cm="1">
        <f t="array" ref="AR82">IF(B82="","",SUMPRODUCT(($D$1:$AB$4=$AR$4)*D82:AB82))</f>
        <v/>
      </c>
      <c r="AS82" s="15" t="str">
        <f t="shared" si="43"/>
        <v/>
      </c>
      <c r="AT82" s="2" t="str" cm="1">
        <f t="array" ref="AT82">IF(B82="","",SUMPRODUCT(($D$1:$AB$4=$AT$4)*$D82:$AB82))</f>
        <v/>
      </c>
      <c r="AU82" s="15" t="str">
        <f t="shared" si="44"/>
        <v/>
      </c>
      <c r="AV82" s="2" t="str" cm="1">
        <f t="array" ref="AV82">IF(B82="","",SUMPRODUCT(($D$1:$AB$4=$AV$4)*$D82:$AB82))</f>
        <v/>
      </c>
      <c r="AW82" s="15" t="str">
        <f t="shared" si="45"/>
        <v/>
      </c>
      <c r="AX82" s="2" t="str" cm="1">
        <f t="array" ref="AX82">IF(B82="","",SUMPRODUCT(($D$1:$AB$4=$AX$4)*$D82:$AB82))</f>
        <v/>
      </c>
      <c r="AY82" s="15" t="str">
        <f t="shared" si="46"/>
        <v/>
      </c>
      <c r="AZ82" s="2" t="str" cm="1">
        <f t="array" ref="AZ82">IF(B82="","",SUMPRODUCT(($D$1:$AB$4=$AZ$4)*$D82:$AB82))</f>
        <v/>
      </c>
      <c r="BA82" s="15" t="str">
        <f t="shared" si="47"/>
        <v/>
      </c>
      <c r="BB82" s="2" t="str" cm="1">
        <f t="array" ref="BB82">IF(B82="","",SUMPRODUCT(($D$1:$AB$4=$BB$4)*$D82:$AB82))</f>
        <v/>
      </c>
      <c r="BC82" s="15" t="str">
        <f t="shared" si="48"/>
        <v/>
      </c>
      <c r="BD82" s="2" t="str" cm="1">
        <f t="array" ref="BD82">IF(B82="","",SUMPRODUCT(($D$1:$AB$4=$BD$4)*$D82:$AB82))</f>
        <v/>
      </c>
      <c r="BE82" s="15" t="str">
        <f t="shared" si="49"/>
        <v/>
      </c>
      <c r="BF82" s="2" t="str" cm="1">
        <f t="array" ref="BF82">IF(B82="","",SUMPRODUCT(($D$1:$AB$4=$BF$4)*$D82:$AB82))</f>
        <v/>
      </c>
      <c r="BG82" s="15" t="str">
        <f t="shared" si="50"/>
        <v/>
      </c>
      <c r="BH82" s="2" t="str" cm="1">
        <f t="array" ref="BH82">IF(B82="","",SUMPRODUCT(($D$1:$AB$4=$BH$4)*$D82:$AB82))</f>
        <v/>
      </c>
      <c r="BI82" s="15" t="str">
        <f t="shared" si="51"/>
        <v/>
      </c>
      <c r="BJ82" s="2" t="str" cm="1">
        <f t="array" ref="BJ82">IF(B82="","",SUMPRODUCT(($D$1:$AB$4=$BJ$4)*$D82:$AB82))</f>
        <v/>
      </c>
      <c r="BK82" s="15" t="str">
        <f t="shared" si="52"/>
        <v/>
      </c>
      <c r="BL82" s="2" t="str" cm="1">
        <f t="array" ref="BL82">IF(B82="","",SUMPRODUCT(($D$1:$AB$4=$BL$4)*$D82:$AB82))</f>
        <v/>
      </c>
      <c r="BM82" s="15" t="str">
        <f t="shared" si="53"/>
        <v/>
      </c>
      <c r="BN82" s="2" t="str" cm="1">
        <f t="array" ref="BN82">IF(B82="","",SUMPRODUCT(($D$1:$AB$4=$BN$4)*$D82:$AB82))</f>
        <v/>
      </c>
      <c r="BO82" s="15" t="str">
        <f t="shared" si="54"/>
        <v/>
      </c>
      <c r="BP82" s="2" t="str" cm="1">
        <f t="array" ref="BP82">IF(B82="","",SUMPRODUCT(($D$1:$AB$4=$BP$4)*$D82:$AB82))</f>
        <v/>
      </c>
      <c r="BQ82" s="15" t="str">
        <f t="shared" si="55"/>
        <v/>
      </c>
      <c r="BR82" s="2" t="str" cm="1">
        <f t="array" ref="BR82">IF(B82="","",SUMPRODUCT(($D$1:$AB$4=$BR$4)*$D82:$AB82))</f>
        <v/>
      </c>
      <c r="BS82" s="15" t="str">
        <f t="shared" si="56"/>
        <v/>
      </c>
      <c r="BT82" s="2" t="str" cm="1">
        <f t="array" ref="BT82">IF(B82="","",SUMPRODUCT(($D$1:$AB$4=$BT$4)*$D82:$AB82))</f>
        <v/>
      </c>
      <c r="BU82" s="15" t="str">
        <f t="shared" si="57"/>
        <v/>
      </c>
      <c r="BV82" s="2" t="str" cm="1">
        <f t="array" ref="BV82">IF(B82="","",SUMPRODUCT(($D$1:$AB$4=$BV$4)*$D82:$AB82))</f>
        <v/>
      </c>
      <c r="BW82" s="15" t="str">
        <f t="shared" si="58"/>
        <v/>
      </c>
      <c r="BX82" s="2" t="str" cm="1">
        <f t="array" ref="BX82">IF(B82="","",SUMPRODUCT(($D$1:$AB$4=$BX$4)*$D82:$AB82))</f>
        <v/>
      </c>
      <c r="BY82" s="15" t="str">
        <f t="shared" si="59"/>
        <v/>
      </c>
      <c r="BZ82" s="2" t="str" cm="1">
        <f t="array" ref="BZ82">IF(B82="","",SUMPRODUCT(($D$1:$AB$4=$BZ$4)*$D82:$AB82))</f>
        <v/>
      </c>
      <c r="CA82" s="15" t="str">
        <f t="shared" si="60"/>
        <v/>
      </c>
      <c r="CB82" s="2" t="str" cm="1">
        <f t="array" ref="CB82">IF(B82="","",SUMPRODUCT(($D$1:$AB$4=$CB$4)*$D82:$AB82))</f>
        <v/>
      </c>
      <c r="CC82" s="15" t="str">
        <f t="shared" si="61"/>
        <v/>
      </c>
      <c r="CD82" s="2" t="str" cm="1">
        <f t="array" ref="CD82">IF(B82="","",SUMPRODUCT(($D$1:$AB$4=$CD$4)*$D82:$AB82))</f>
        <v/>
      </c>
      <c r="CE82" s="15" t="str">
        <f t="shared" si="62"/>
        <v/>
      </c>
      <c r="CF82" s="2" t="str" cm="1">
        <f t="array" ref="CF82">IF(B82="","",SUMPRODUCT(($D$1:$AB$4=$CF$4)*$D82:$AB82))</f>
        <v/>
      </c>
      <c r="CG82" s="15" t="str">
        <f t="shared" si="63"/>
        <v/>
      </c>
      <c r="CH82" s="2" t="str" cm="1">
        <f t="array" ref="CH82">IF(B82="","",SUMPRODUCT(($D$1:$AB$4=$CH$4)*$D82:$AB82))</f>
        <v/>
      </c>
      <c r="CI82" s="15" t="str">
        <f t="shared" si="64"/>
        <v/>
      </c>
    </row>
    <row r="83" spans="1:87">
      <c r="A83" s="7">
        <v>78</v>
      </c>
      <c r="D83" s="97"/>
      <c r="E83" s="86"/>
      <c r="F83" s="86"/>
      <c r="G83" s="86"/>
      <c r="H83" s="86"/>
      <c r="I83" s="98"/>
      <c r="J83" s="102"/>
      <c r="K83" s="87"/>
      <c r="L83" s="87"/>
      <c r="M83" s="87"/>
      <c r="N83" s="87"/>
      <c r="O83" s="103"/>
      <c r="P83" s="107"/>
      <c r="Q83" s="88"/>
      <c r="R83" s="88"/>
      <c r="S83" s="88"/>
      <c r="T83" s="88"/>
      <c r="U83" s="108"/>
      <c r="V83" s="113"/>
      <c r="W83" s="89"/>
      <c r="X83" s="89"/>
      <c r="Y83" s="89"/>
      <c r="Z83" s="89"/>
      <c r="AA83" s="89"/>
      <c r="AB83" s="169"/>
      <c r="AC83" s="171" t="str">
        <f t="shared" si="65"/>
        <v/>
      </c>
      <c r="AD83" s="172" t="str">
        <f t="shared" si="39"/>
        <v/>
      </c>
      <c r="AL83" s="2" t="str" cm="1">
        <f t="array" ref="AL83">IF(B83="","",SUMPRODUCT(($D$1:$AB$4=$AL$4)*D83:AB83))</f>
        <v/>
      </c>
      <c r="AM83" s="15" t="str">
        <f t="shared" si="40"/>
        <v/>
      </c>
      <c r="AN83" s="2" t="str" cm="1">
        <f t="array" ref="AN83">IF(B83="","",SUMPRODUCT(($D$1:$AB$4=$AN$4)*D83:AB83))</f>
        <v/>
      </c>
      <c r="AO83" s="15" t="str">
        <f t="shared" si="41"/>
        <v/>
      </c>
      <c r="AP83" s="2" t="str" cm="1">
        <f t="array" ref="AP83">IF(B83="","",SUMPRODUCT(($D$1:$AB$4=$AP$4)*D83:AB83))</f>
        <v/>
      </c>
      <c r="AQ83" s="15" t="str">
        <f t="shared" si="42"/>
        <v/>
      </c>
      <c r="AR83" s="2" t="str" cm="1">
        <f t="array" ref="AR83">IF(B83="","",SUMPRODUCT(($D$1:$AB$4=$AR$4)*D83:AB83))</f>
        <v/>
      </c>
      <c r="AS83" s="15" t="str">
        <f t="shared" si="43"/>
        <v/>
      </c>
      <c r="AT83" s="2" t="str" cm="1">
        <f t="array" ref="AT83">IF(B83="","",SUMPRODUCT(($D$1:$AB$4=$AT$4)*$D83:$AB83))</f>
        <v/>
      </c>
      <c r="AU83" s="15" t="str">
        <f t="shared" si="44"/>
        <v/>
      </c>
      <c r="AV83" s="2" t="str" cm="1">
        <f t="array" ref="AV83">IF(B83="","",SUMPRODUCT(($D$1:$AB$4=$AV$4)*$D83:$AB83))</f>
        <v/>
      </c>
      <c r="AW83" s="15" t="str">
        <f t="shared" si="45"/>
        <v/>
      </c>
      <c r="AX83" s="2" t="str" cm="1">
        <f t="array" ref="AX83">IF(B83="","",SUMPRODUCT(($D$1:$AB$4=$AX$4)*$D83:$AB83))</f>
        <v/>
      </c>
      <c r="AY83" s="15" t="str">
        <f t="shared" si="46"/>
        <v/>
      </c>
      <c r="AZ83" s="2" t="str" cm="1">
        <f t="array" ref="AZ83">IF(B83="","",SUMPRODUCT(($D$1:$AB$4=$AZ$4)*$D83:$AB83))</f>
        <v/>
      </c>
      <c r="BA83" s="15" t="str">
        <f t="shared" si="47"/>
        <v/>
      </c>
      <c r="BB83" s="2" t="str" cm="1">
        <f t="array" ref="BB83">IF(B83="","",SUMPRODUCT(($D$1:$AB$4=$BB$4)*$D83:$AB83))</f>
        <v/>
      </c>
      <c r="BC83" s="15" t="str">
        <f t="shared" si="48"/>
        <v/>
      </c>
      <c r="BD83" s="2" t="str" cm="1">
        <f t="array" ref="BD83">IF(B83="","",SUMPRODUCT(($D$1:$AB$4=$BD$4)*$D83:$AB83))</f>
        <v/>
      </c>
      <c r="BE83" s="15" t="str">
        <f t="shared" si="49"/>
        <v/>
      </c>
      <c r="BF83" s="2" t="str" cm="1">
        <f t="array" ref="BF83">IF(B83="","",SUMPRODUCT(($D$1:$AB$4=$BF$4)*$D83:$AB83))</f>
        <v/>
      </c>
      <c r="BG83" s="15" t="str">
        <f t="shared" si="50"/>
        <v/>
      </c>
      <c r="BH83" s="2" t="str" cm="1">
        <f t="array" ref="BH83">IF(B83="","",SUMPRODUCT(($D$1:$AB$4=$BH$4)*$D83:$AB83))</f>
        <v/>
      </c>
      <c r="BI83" s="15" t="str">
        <f t="shared" si="51"/>
        <v/>
      </c>
      <c r="BJ83" s="2" t="str" cm="1">
        <f t="array" ref="BJ83">IF(B83="","",SUMPRODUCT(($D$1:$AB$4=$BJ$4)*$D83:$AB83))</f>
        <v/>
      </c>
      <c r="BK83" s="15" t="str">
        <f t="shared" si="52"/>
        <v/>
      </c>
      <c r="BL83" s="2" t="str" cm="1">
        <f t="array" ref="BL83">IF(B83="","",SUMPRODUCT(($D$1:$AB$4=$BL$4)*$D83:$AB83))</f>
        <v/>
      </c>
      <c r="BM83" s="15" t="str">
        <f t="shared" si="53"/>
        <v/>
      </c>
      <c r="BN83" s="2" t="str" cm="1">
        <f t="array" ref="BN83">IF(B83="","",SUMPRODUCT(($D$1:$AB$4=$BN$4)*$D83:$AB83))</f>
        <v/>
      </c>
      <c r="BO83" s="15" t="str">
        <f t="shared" si="54"/>
        <v/>
      </c>
      <c r="BP83" s="2" t="str" cm="1">
        <f t="array" ref="BP83">IF(B83="","",SUMPRODUCT(($D$1:$AB$4=$BP$4)*$D83:$AB83))</f>
        <v/>
      </c>
      <c r="BQ83" s="15" t="str">
        <f t="shared" si="55"/>
        <v/>
      </c>
      <c r="BR83" s="2" t="str" cm="1">
        <f t="array" ref="BR83">IF(B83="","",SUMPRODUCT(($D$1:$AB$4=$BR$4)*$D83:$AB83))</f>
        <v/>
      </c>
      <c r="BS83" s="15" t="str">
        <f t="shared" si="56"/>
        <v/>
      </c>
      <c r="BT83" s="2" t="str" cm="1">
        <f t="array" ref="BT83">IF(B83="","",SUMPRODUCT(($D$1:$AB$4=$BT$4)*$D83:$AB83))</f>
        <v/>
      </c>
      <c r="BU83" s="15" t="str">
        <f t="shared" si="57"/>
        <v/>
      </c>
      <c r="BV83" s="2" t="str" cm="1">
        <f t="array" ref="BV83">IF(B83="","",SUMPRODUCT(($D$1:$AB$4=$BV$4)*$D83:$AB83))</f>
        <v/>
      </c>
      <c r="BW83" s="15" t="str">
        <f t="shared" si="58"/>
        <v/>
      </c>
      <c r="BX83" s="2" t="str" cm="1">
        <f t="array" ref="BX83">IF(B83="","",SUMPRODUCT(($D$1:$AB$4=$BX$4)*$D83:$AB83))</f>
        <v/>
      </c>
      <c r="BY83" s="15" t="str">
        <f t="shared" si="59"/>
        <v/>
      </c>
      <c r="BZ83" s="2" t="str" cm="1">
        <f t="array" ref="BZ83">IF(B83="","",SUMPRODUCT(($D$1:$AB$4=$BZ$4)*$D83:$AB83))</f>
        <v/>
      </c>
      <c r="CA83" s="15" t="str">
        <f t="shared" si="60"/>
        <v/>
      </c>
      <c r="CB83" s="2" t="str" cm="1">
        <f t="array" ref="CB83">IF(B83="","",SUMPRODUCT(($D$1:$AB$4=$CB$4)*$D83:$AB83))</f>
        <v/>
      </c>
      <c r="CC83" s="15" t="str">
        <f t="shared" si="61"/>
        <v/>
      </c>
      <c r="CD83" s="2" t="str" cm="1">
        <f t="array" ref="CD83">IF(B83="","",SUMPRODUCT(($D$1:$AB$4=$CD$4)*$D83:$AB83))</f>
        <v/>
      </c>
      <c r="CE83" s="15" t="str">
        <f t="shared" si="62"/>
        <v/>
      </c>
      <c r="CF83" s="2" t="str" cm="1">
        <f t="array" ref="CF83">IF(B83="","",SUMPRODUCT(($D$1:$AB$4=$CF$4)*$D83:$AB83))</f>
        <v/>
      </c>
      <c r="CG83" s="15" t="str">
        <f t="shared" si="63"/>
        <v/>
      </c>
      <c r="CH83" s="2" t="str" cm="1">
        <f t="array" ref="CH83">IF(B83="","",SUMPRODUCT(($D$1:$AB$4=$CH$4)*$D83:$AB83))</f>
        <v/>
      </c>
      <c r="CI83" s="15" t="str">
        <f t="shared" si="64"/>
        <v/>
      </c>
    </row>
    <row r="84" spans="1:87">
      <c r="A84" s="6">
        <v>79</v>
      </c>
      <c r="D84" s="97"/>
      <c r="E84" s="86"/>
      <c r="F84" s="86"/>
      <c r="G84" s="86"/>
      <c r="H84" s="86"/>
      <c r="I84" s="98"/>
      <c r="J84" s="102"/>
      <c r="K84" s="87"/>
      <c r="L84" s="87"/>
      <c r="M84" s="87"/>
      <c r="N84" s="87"/>
      <c r="O84" s="103"/>
      <c r="P84" s="107"/>
      <c r="Q84" s="88"/>
      <c r="R84" s="88"/>
      <c r="S84" s="88"/>
      <c r="T84" s="88"/>
      <c r="U84" s="108"/>
      <c r="V84" s="113"/>
      <c r="W84" s="89"/>
      <c r="X84" s="89"/>
      <c r="Y84" s="89"/>
      <c r="Z84" s="89"/>
      <c r="AA84" s="89"/>
      <c r="AB84" s="169"/>
      <c r="AC84" s="171" t="str">
        <f t="shared" si="65"/>
        <v/>
      </c>
      <c r="AD84" s="172" t="str">
        <f t="shared" si="39"/>
        <v/>
      </c>
      <c r="AL84" s="2" t="str" cm="1">
        <f t="array" ref="AL84">IF(B84="","",SUMPRODUCT(($D$1:$AB$4=$AL$4)*D84:AB84))</f>
        <v/>
      </c>
      <c r="AM84" s="15" t="str">
        <f t="shared" si="40"/>
        <v/>
      </c>
      <c r="AN84" s="2" t="str" cm="1">
        <f t="array" ref="AN84">IF(B84="","",SUMPRODUCT(($D$1:$AB$4=$AN$4)*D84:AB84))</f>
        <v/>
      </c>
      <c r="AO84" s="15" t="str">
        <f t="shared" si="41"/>
        <v/>
      </c>
      <c r="AP84" s="2" t="str" cm="1">
        <f t="array" ref="AP84">IF(B84="","",SUMPRODUCT(($D$1:$AB$4=$AP$4)*D84:AB84))</f>
        <v/>
      </c>
      <c r="AQ84" s="15" t="str">
        <f t="shared" si="42"/>
        <v/>
      </c>
      <c r="AR84" s="2" t="str" cm="1">
        <f t="array" ref="AR84">IF(B84="","",SUMPRODUCT(($D$1:$AB$4=$AR$4)*D84:AB84))</f>
        <v/>
      </c>
      <c r="AS84" s="15" t="str">
        <f t="shared" si="43"/>
        <v/>
      </c>
      <c r="AT84" s="2" t="str" cm="1">
        <f t="array" ref="AT84">IF(B84="","",SUMPRODUCT(($D$1:$AB$4=$AT$4)*$D84:$AB84))</f>
        <v/>
      </c>
      <c r="AU84" s="15" t="str">
        <f t="shared" si="44"/>
        <v/>
      </c>
      <c r="AV84" s="2" t="str" cm="1">
        <f t="array" ref="AV84">IF(B84="","",SUMPRODUCT(($D$1:$AB$4=$AV$4)*$D84:$AB84))</f>
        <v/>
      </c>
      <c r="AW84" s="15" t="str">
        <f t="shared" si="45"/>
        <v/>
      </c>
      <c r="AX84" s="2" t="str" cm="1">
        <f t="array" ref="AX84">IF(B84="","",SUMPRODUCT(($D$1:$AB$4=$AX$4)*$D84:$AB84))</f>
        <v/>
      </c>
      <c r="AY84" s="15" t="str">
        <f t="shared" si="46"/>
        <v/>
      </c>
      <c r="AZ84" s="2" t="str" cm="1">
        <f t="array" ref="AZ84">IF(B84="","",SUMPRODUCT(($D$1:$AB$4=$AZ$4)*$D84:$AB84))</f>
        <v/>
      </c>
      <c r="BA84" s="15" t="str">
        <f t="shared" si="47"/>
        <v/>
      </c>
      <c r="BB84" s="2" t="str" cm="1">
        <f t="array" ref="BB84">IF(B84="","",SUMPRODUCT(($D$1:$AB$4=$BB$4)*$D84:$AB84))</f>
        <v/>
      </c>
      <c r="BC84" s="15" t="str">
        <f t="shared" si="48"/>
        <v/>
      </c>
      <c r="BD84" s="2" t="str" cm="1">
        <f t="array" ref="BD84">IF(B84="","",SUMPRODUCT(($D$1:$AB$4=$BD$4)*$D84:$AB84))</f>
        <v/>
      </c>
      <c r="BE84" s="15" t="str">
        <f t="shared" si="49"/>
        <v/>
      </c>
      <c r="BF84" s="2" t="str" cm="1">
        <f t="array" ref="BF84">IF(B84="","",SUMPRODUCT(($D$1:$AB$4=$BF$4)*$D84:$AB84))</f>
        <v/>
      </c>
      <c r="BG84" s="15" t="str">
        <f t="shared" si="50"/>
        <v/>
      </c>
      <c r="BH84" s="2" t="str" cm="1">
        <f t="array" ref="BH84">IF(B84="","",SUMPRODUCT(($D$1:$AB$4=$BH$4)*$D84:$AB84))</f>
        <v/>
      </c>
      <c r="BI84" s="15" t="str">
        <f t="shared" si="51"/>
        <v/>
      </c>
      <c r="BJ84" s="2" t="str" cm="1">
        <f t="array" ref="BJ84">IF(B84="","",SUMPRODUCT(($D$1:$AB$4=$BJ$4)*$D84:$AB84))</f>
        <v/>
      </c>
      <c r="BK84" s="15" t="str">
        <f t="shared" si="52"/>
        <v/>
      </c>
      <c r="BL84" s="2" t="str" cm="1">
        <f t="array" ref="BL84">IF(B84="","",SUMPRODUCT(($D$1:$AB$4=$BL$4)*$D84:$AB84))</f>
        <v/>
      </c>
      <c r="BM84" s="15" t="str">
        <f t="shared" si="53"/>
        <v/>
      </c>
      <c r="BN84" s="2" t="str" cm="1">
        <f t="array" ref="BN84">IF(B84="","",SUMPRODUCT(($D$1:$AB$4=$BN$4)*$D84:$AB84))</f>
        <v/>
      </c>
      <c r="BO84" s="15" t="str">
        <f t="shared" si="54"/>
        <v/>
      </c>
      <c r="BP84" s="2" t="str" cm="1">
        <f t="array" ref="BP84">IF(B84="","",SUMPRODUCT(($D$1:$AB$4=$BP$4)*$D84:$AB84))</f>
        <v/>
      </c>
      <c r="BQ84" s="15" t="str">
        <f t="shared" si="55"/>
        <v/>
      </c>
      <c r="BR84" s="2" t="str" cm="1">
        <f t="array" ref="BR84">IF(B84="","",SUMPRODUCT(($D$1:$AB$4=$BR$4)*$D84:$AB84))</f>
        <v/>
      </c>
      <c r="BS84" s="15" t="str">
        <f t="shared" si="56"/>
        <v/>
      </c>
      <c r="BT84" s="2" t="str" cm="1">
        <f t="array" ref="BT84">IF(B84="","",SUMPRODUCT(($D$1:$AB$4=$BT$4)*$D84:$AB84))</f>
        <v/>
      </c>
      <c r="BU84" s="15" t="str">
        <f t="shared" si="57"/>
        <v/>
      </c>
      <c r="BV84" s="2" t="str" cm="1">
        <f t="array" ref="BV84">IF(B84="","",SUMPRODUCT(($D$1:$AB$4=$BV$4)*$D84:$AB84))</f>
        <v/>
      </c>
      <c r="BW84" s="15" t="str">
        <f t="shared" si="58"/>
        <v/>
      </c>
      <c r="BX84" s="2" t="str" cm="1">
        <f t="array" ref="BX84">IF(B84="","",SUMPRODUCT(($D$1:$AB$4=$BX$4)*$D84:$AB84))</f>
        <v/>
      </c>
      <c r="BY84" s="15" t="str">
        <f t="shared" si="59"/>
        <v/>
      </c>
      <c r="BZ84" s="2" t="str" cm="1">
        <f t="array" ref="BZ84">IF(B84="","",SUMPRODUCT(($D$1:$AB$4=$BZ$4)*$D84:$AB84))</f>
        <v/>
      </c>
      <c r="CA84" s="15" t="str">
        <f t="shared" si="60"/>
        <v/>
      </c>
      <c r="CB84" s="2" t="str" cm="1">
        <f t="array" ref="CB84">IF(B84="","",SUMPRODUCT(($D$1:$AB$4=$CB$4)*$D84:$AB84))</f>
        <v/>
      </c>
      <c r="CC84" s="15" t="str">
        <f t="shared" si="61"/>
        <v/>
      </c>
      <c r="CD84" s="2" t="str" cm="1">
        <f t="array" ref="CD84">IF(B84="","",SUMPRODUCT(($D$1:$AB$4=$CD$4)*$D84:$AB84))</f>
        <v/>
      </c>
      <c r="CE84" s="15" t="str">
        <f t="shared" si="62"/>
        <v/>
      </c>
      <c r="CF84" s="2" t="str" cm="1">
        <f t="array" ref="CF84">IF(B84="","",SUMPRODUCT(($D$1:$AB$4=$CF$4)*$D84:$AB84))</f>
        <v/>
      </c>
      <c r="CG84" s="15" t="str">
        <f t="shared" si="63"/>
        <v/>
      </c>
      <c r="CH84" s="2" t="str" cm="1">
        <f t="array" ref="CH84">IF(B84="","",SUMPRODUCT(($D$1:$AB$4=$CH$4)*$D84:$AB84))</f>
        <v/>
      </c>
      <c r="CI84" s="15" t="str">
        <f t="shared" si="64"/>
        <v/>
      </c>
    </row>
    <row r="85" spans="1:87">
      <c r="A85" s="7">
        <v>80</v>
      </c>
      <c r="D85" s="97"/>
      <c r="E85" s="86"/>
      <c r="F85" s="86"/>
      <c r="G85" s="86"/>
      <c r="H85" s="86"/>
      <c r="I85" s="98"/>
      <c r="J85" s="102"/>
      <c r="K85" s="87"/>
      <c r="L85" s="87"/>
      <c r="M85" s="87"/>
      <c r="N85" s="87"/>
      <c r="O85" s="103"/>
      <c r="P85" s="107"/>
      <c r="Q85" s="88"/>
      <c r="R85" s="88"/>
      <c r="S85" s="88"/>
      <c r="T85" s="88"/>
      <c r="U85" s="108"/>
      <c r="V85" s="113"/>
      <c r="W85" s="89"/>
      <c r="X85" s="89"/>
      <c r="Y85" s="89"/>
      <c r="Z85" s="89"/>
      <c r="AA85" s="89"/>
      <c r="AB85" s="169"/>
      <c r="AC85" s="171" t="str">
        <f t="shared" si="65"/>
        <v/>
      </c>
      <c r="AD85" s="172" t="str">
        <f t="shared" si="39"/>
        <v/>
      </c>
      <c r="AL85" s="2" t="str" cm="1">
        <f t="array" ref="AL85">IF(B85="","",SUMPRODUCT(($D$1:$AB$4=$AL$4)*D85:AB85))</f>
        <v/>
      </c>
      <c r="AM85" s="15" t="str">
        <f t="shared" si="40"/>
        <v/>
      </c>
      <c r="AN85" s="2" t="str" cm="1">
        <f t="array" ref="AN85">IF(B85="","",SUMPRODUCT(($D$1:$AB$4=$AN$4)*D85:AB85))</f>
        <v/>
      </c>
      <c r="AO85" s="15" t="str">
        <f t="shared" si="41"/>
        <v/>
      </c>
      <c r="AP85" s="2" t="str" cm="1">
        <f t="array" ref="AP85">IF(B85="","",SUMPRODUCT(($D$1:$AB$4=$AP$4)*D85:AB85))</f>
        <v/>
      </c>
      <c r="AQ85" s="15" t="str">
        <f t="shared" si="42"/>
        <v/>
      </c>
      <c r="AR85" s="2" t="str" cm="1">
        <f t="array" ref="AR85">IF(B85="","",SUMPRODUCT(($D$1:$AB$4=$AR$4)*D85:AB85))</f>
        <v/>
      </c>
      <c r="AS85" s="15" t="str">
        <f t="shared" si="43"/>
        <v/>
      </c>
      <c r="AT85" s="2" t="str" cm="1">
        <f t="array" ref="AT85">IF(B85="","",SUMPRODUCT(($D$1:$AB$4=$AT$4)*$D85:$AB85))</f>
        <v/>
      </c>
      <c r="AU85" s="15" t="str">
        <f t="shared" si="44"/>
        <v/>
      </c>
      <c r="AV85" s="2" t="str" cm="1">
        <f t="array" ref="AV85">IF(B85="","",SUMPRODUCT(($D$1:$AB$4=$AV$4)*$D85:$AB85))</f>
        <v/>
      </c>
      <c r="AW85" s="15" t="str">
        <f t="shared" si="45"/>
        <v/>
      </c>
      <c r="AX85" s="2" t="str" cm="1">
        <f t="array" ref="AX85">IF(B85="","",SUMPRODUCT(($D$1:$AB$4=$AX$4)*$D85:$AB85))</f>
        <v/>
      </c>
      <c r="AY85" s="15" t="str">
        <f t="shared" si="46"/>
        <v/>
      </c>
      <c r="AZ85" s="2" t="str" cm="1">
        <f t="array" ref="AZ85">IF(B85="","",SUMPRODUCT(($D$1:$AB$4=$AZ$4)*$D85:$AB85))</f>
        <v/>
      </c>
      <c r="BA85" s="15" t="str">
        <f t="shared" si="47"/>
        <v/>
      </c>
      <c r="BB85" s="2" t="str" cm="1">
        <f t="array" ref="BB85">IF(B85="","",SUMPRODUCT(($D$1:$AB$4=$BB$4)*$D85:$AB85))</f>
        <v/>
      </c>
      <c r="BC85" s="15" t="str">
        <f t="shared" si="48"/>
        <v/>
      </c>
      <c r="BD85" s="2" t="str" cm="1">
        <f t="array" ref="BD85">IF(B85="","",SUMPRODUCT(($D$1:$AB$4=$BD$4)*$D85:$AB85))</f>
        <v/>
      </c>
      <c r="BE85" s="15" t="str">
        <f t="shared" si="49"/>
        <v/>
      </c>
      <c r="BF85" s="2" t="str" cm="1">
        <f t="array" ref="BF85">IF(B85="","",SUMPRODUCT(($D$1:$AB$4=$BF$4)*$D85:$AB85))</f>
        <v/>
      </c>
      <c r="BG85" s="15" t="str">
        <f t="shared" si="50"/>
        <v/>
      </c>
      <c r="BH85" s="2" t="str" cm="1">
        <f t="array" ref="BH85">IF(B85="","",SUMPRODUCT(($D$1:$AB$4=$BH$4)*$D85:$AB85))</f>
        <v/>
      </c>
      <c r="BI85" s="15" t="str">
        <f t="shared" si="51"/>
        <v/>
      </c>
      <c r="BJ85" s="2" t="str" cm="1">
        <f t="array" ref="BJ85">IF(B85="","",SUMPRODUCT(($D$1:$AB$4=$BJ$4)*$D85:$AB85))</f>
        <v/>
      </c>
      <c r="BK85" s="15" t="str">
        <f t="shared" si="52"/>
        <v/>
      </c>
      <c r="BL85" s="2" t="str" cm="1">
        <f t="array" ref="BL85">IF(B85="","",SUMPRODUCT(($D$1:$AB$4=$BL$4)*$D85:$AB85))</f>
        <v/>
      </c>
      <c r="BM85" s="15" t="str">
        <f t="shared" si="53"/>
        <v/>
      </c>
      <c r="BN85" s="2" t="str" cm="1">
        <f t="array" ref="BN85">IF(B85="","",SUMPRODUCT(($D$1:$AB$4=$BN$4)*$D85:$AB85))</f>
        <v/>
      </c>
      <c r="BO85" s="15" t="str">
        <f t="shared" si="54"/>
        <v/>
      </c>
      <c r="BP85" s="2" t="str" cm="1">
        <f t="array" ref="BP85">IF(B85="","",SUMPRODUCT(($D$1:$AB$4=$BP$4)*$D85:$AB85))</f>
        <v/>
      </c>
      <c r="BQ85" s="15" t="str">
        <f t="shared" si="55"/>
        <v/>
      </c>
      <c r="BR85" s="2" t="str" cm="1">
        <f t="array" ref="BR85">IF(B85="","",SUMPRODUCT(($D$1:$AB$4=$BR$4)*$D85:$AB85))</f>
        <v/>
      </c>
      <c r="BS85" s="15" t="str">
        <f t="shared" si="56"/>
        <v/>
      </c>
      <c r="BT85" s="2" t="str" cm="1">
        <f t="array" ref="BT85">IF(B85="","",SUMPRODUCT(($D$1:$AB$4=$BT$4)*$D85:$AB85))</f>
        <v/>
      </c>
      <c r="BU85" s="15" t="str">
        <f t="shared" si="57"/>
        <v/>
      </c>
      <c r="BV85" s="2" t="str" cm="1">
        <f t="array" ref="BV85">IF(B85="","",SUMPRODUCT(($D$1:$AB$4=$BV$4)*$D85:$AB85))</f>
        <v/>
      </c>
      <c r="BW85" s="15" t="str">
        <f t="shared" si="58"/>
        <v/>
      </c>
      <c r="BX85" s="2" t="str" cm="1">
        <f t="array" ref="BX85">IF(B85="","",SUMPRODUCT(($D$1:$AB$4=$BX$4)*$D85:$AB85))</f>
        <v/>
      </c>
      <c r="BY85" s="15" t="str">
        <f t="shared" si="59"/>
        <v/>
      </c>
      <c r="BZ85" s="2" t="str" cm="1">
        <f t="array" ref="BZ85">IF(B85="","",SUMPRODUCT(($D$1:$AB$4=$BZ$4)*$D85:$AB85))</f>
        <v/>
      </c>
      <c r="CA85" s="15" t="str">
        <f t="shared" si="60"/>
        <v/>
      </c>
      <c r="CB85" s="2" t="str" cm="1">
        <f t="array" ref="CB85">IF(B85="","",SUMPRODUCT(($D$1:$AB$4=$CB$4)*$D85:$AB85))</f>
        <v/>
      </c>
      <c r="CC85" s="15" t="str">
        <f t="shared" si="61"/>
        <v/>
      </c>
      <c r="CD85" s="2" t="str" cm="1">
        <f t="array" ref="CD85">IF(B85="","",SUMPRODUCT(($D$1:$AB$4=$CD$4)*$D85:$AB85))</f>
        <v/>
      </c>
      <c r="CE85" s="15" t="str">
        <f t="shared" si="62"/>
        <v/>
      </c>
      <c r="CF85" s="2" t="str" cm="1">
        <f t="array" ref="CF85">IF(B85="","",SUMPRODUCT(($D$1:$AB$4=$CF$4)*$D85:$AB85))</f>
        <v/>
      </c>
      <c r="CG85" s="15" t="str">
        <f t="shared" si="63"/>
        <v/>
      </c>
      <c r="CH85" s="2" t="str" cm="1">
        <f t="array" ref="CH85">IF(B85="","",SUMPRODUCT(($D$1:$AB$4=$CH$4)*$D85:$AB85))</f>
        <v/>
      </c>
      <c r="CI85" s="15" t="str">
        <f t="shared" si="64"/>
        <v/>
      </c>
    </row>
    <row r="86" spans="1:87">
      <c r="A86" s="6">
        <v>81</v>
      </c>
      <c r="D86" s="97"/>
      <c r="E86" s="86"/>
      <c r="F86" s="86"/>
      <c r="G86" s="86"/>
      <c r="H86" s="86"/>
      <c r="I86" s="98"/>
      <c r="J86" s="102"/>
      <c r="K86" s="87"/>
      <c r="L86" s="87"/>
      <c r="M86" s="87"/>
      <c r="N86" s="87"/>
      <c r="O86" s="103"/>
      <c r="P86" s="107"/>
      <c r="Q86" s="88"/>
      <c r="R86" s="88"/>
      <c r="S86" s="88"/>
      <c r="T86" s="88"/>
      <c r="U86" s="108"/>
      <c r="V86" s="113"/>
      <c r="W86" s="89"/>
      <c r="X86" s="89"/>
      <c r="Y86" s="89"/>
      <c r="Z86" s="89"/>
      <c r="AA86" s="89"/>
      <c r="AB86" s="169"/>
      <c r="AC86" s="171" t="str">
        <f t="shared" si="65"/>
        <v/>
      </c>
      <c r="AD86" s="172" t="str">
        <f t="shared" si="39"/>
        <v/>
      </c>
      <c r="AL86" s="2" t="str" cm="1">
        <f t="array" ref="AL86">IF(B86="","",SUMPRODUCT(($D$1:$AB$4=$AL$4)*D86:AB86))</f>
        <v/>
      </c>
      <c r="AM86" s="15" t="str">
        <f t="shared" si="40"/>
        <v/>
      </c>
      <c r="AN86" s="2" t="str" cm="1">
        <f t="array" ref="AN86">IF(B86="","",SUMPRODUCT(($D$1:$AB$4=$AN$4)*D86:AB86))</f>
        <v/>
      </c>
      <c r="AO86" s="15" t="str">
        <f t="shared" si="41"/>
        <v/>
      </c>
      <c r="AP86" s="2" t="str" cm="1">
        <f t="array" ref="AP86">IF(B86="","",SUMPRODUCT(($D$1:$AB$4=$AP$4)*D86:AB86))</f>
        <v/>
      </c>
      <c r="AQ86" s="15" t="str">
        <f t="shared" si="42"/>
        <v/>
      </c>
      <c r="AR86" s="2" t="str" cm="1">
        <f t="array" ref="AR86">IF(B86="","",SUMPRODUCT(($D$1:$AB$4=$AR$4)*D86:AB86))</f>
        <v/>
      </c>
      <c r="AS86" s="15" t="str">
        <f t="shared" si="43"/>
        <v/>
      </c>
      <c r="AT86" s="2" t="str" cm="1">
        <f t="array" ref="AT86">IF(B86="","",SUMPRODUCT(($D$1:$AB$4=$AT$4)*$D86:$AB86))</f>
        <v/>
      </c>
      <c r="AU86" s="15" t="str">
        <f t="shared" si="44"/>
        <v/>
      </c>
      <c r="AV86" s="2" t="str" cm="1">
        <f t="array" ref="AV86">IF(B86="","",SUMPRODUCT(($D$1:$AB$4=$AV$4)*$D86:$AB86))</f>
        <v/>
      </c>
      <c r="AW86" s="15" t="str">
        <f t="shared" si="45"/>
        <v/>
      </c>
      <c r="AX86" s="2" t="str" cm="1">
        <f t="array" ref="AX86">IF(B86="","",SUMPRODUCT(($D$1:$AB$4=$AX$4)*$D86:$AB86))</f>
        <v/>
      </c>
      <c r="AY86" s="15" t="str">
        <f t="shared" si="46"/>
        <v/>
      </c>
      <c r="AZ86" s="2" t="str" cm="1">
        <f t="array" ref="AZ86">IF(B86="","",SUMPRODUCT(($D$1:$AB$4=$AZ$4)*$D86:$AB86))</f>
        <v/>
      </c>
      <c r="BA86" s="15" t="str">
        <f t="shared" si="47"/>
        <v/>
      </c>
      <c r="BB86" s="2" t="str" cm="1">
        <f t="array" ref="BB86">IF(B86="","",SUMPRODUCT(($D$1:$AB$4=$BB$4)*$D86:$AB86))</f>
        <v/>
      </c>
      <c r="BC86" s="15" t="str">
        <f t="shared" si="48"/>
        <v/>
      </c>
      <c r="BD86" s="2" t="str" cm="1">
        <f t="array" ref="BD86">IF(B86="","",SUMPRODUCT(($D$1:$AB$4=$BD$4)*$D86:$AB86))</f>
        <v/>
      </c>
      <c r="BE86" s="15" t="str">
        <f t="shared" si="49"/>
        <v/>
      </c>
      <c r="BF86" s="2" t="str" cm="1">
        <f t="array" ref="BF86">IF(B86="","",SUMPRODUCT(($D$1:$AB$4=$BF$4)*$D86:$AB86))</f>
        <v/>
      </c>
      <c r="BG86" s="15" t="str">
        <f t="shared" si="50"/>
        <v/>
      </c>
      <c r="BH86" s="2" t="str" cm="1">
        <f t="array" ref="BH86">IF(B86="","",SUMPRODUCT(($D$1:$AB$4=$BH$4)*$D86:$AB86))</f>
        <v/>
      </c>
      <c r="BI86" s="15" t="str">
        <f t="shared" si="51"/>
        <v/>
      </c>
      <c r="BJ86" s="2" t="str" cm="1">
        <f t="array" ref="BJ86">IF(B86="","",SUMPRODUCT(($D$1:$AB$4=$BJ$4)*$D86:$AB86))</f>
        <v/>
      </c>
      <c r="BK86" s="15" t="str">
        <f t="shared" si="52"/>
        <v/>
      </c>
      <c r="BL86" s="2" t="str" cm="1">
        <f t="array" ref="BL86">IF(B86="","",SUMPRODUCT(($D$1:$AB$4=$BL$4)*$D86:$AB86))</f>
        <v/>
      </c>
      <c r="BM86" s="15" t="str">
        <f t="shared" si="53"/>
        <v/>
      </c>
      <c r="BN86" s="2" t="str" cm="1">
        <f t="array" ref="BN86">IF(B86="","",SUMPRODUCT(($D$1:$AB$4=$BN$4)*$D86:$AB86))</f>
        <v/>
      </c>
      <c r="BO86" s="15" t="str">
        <f t="shared" si="54"/>
        <v/>
      </c>
      <c r="BP86" s="2" t="str" cm="1">
        <f t="array" ref="BP86">IF(B86="","",SUMPRODUCT(($D$1:$AB$4=$BP$4)*$D86:$AB86))</f>
        <v/>
      </c>
      <c r="BQ86" s="15" t="str">
        <f t="shared" si="55"/>
        <v/>
      </c>
      <c r="BR86" s="2" t="str" cm="1">
        <f t="array" ref="BR86">IF(B86="","",SUMPRODUCT(($D$1:$AB$4=$BR$4)*$D86:$AB86))</f>
        <v/>
      </c>
      <c r="BS86" s="15" t="str">
        <f t="shared" si="56"/>
        <v/>
      </c>
      <c r="BT86" s="2" t="str" cm="1">
        <f t="array" ref="BT86">IF(B86="","",SUMPRODUCT(($D$1:$AB$4=$BT$4)*$D86:$AB86))</f>
        <v/>
      </c>
      <c r="BU86" s="15" t="str">
        <f t="shared" si="57"/>
        <v/>
      </c>
      <c r="BV86" s="2" t="str" cm="1">
        <f t="array" ref="BV86">IF(B86="","",SUMPRODUCT(($D$1:$AB$4=$BV$4)*$D86:$AB86))</f>
        <v/>
      </c>
      <c r="BW86" s="15" t="str">
        <f t="shared" si="58"/>
        <v/>
      </c>
      <c r="BX86" s="2" t="str" cm="1">
        <f t="array" ref="BX86">IF(B86="","",SUMPRODUCT(($D$1:$AB$4=$BX$4)*$D86:$AB86))</f>
        <v/>
      </c>
      <c r="BY86" s="15" t="str">
        <f t="shared" si="59"/>
        <v/>
      </c>
      <c r="BZ86" s="2" t="str" cm="1">
        <f t="array" ref="BZ86">IF(B86="","",SUMPRODUCT(($D$1:$AB$4=$BZ$4)*$D86:$AB86))</f>
        <v/>
      </c>
      <c r="CA86" s="15" t="str">
        <f t="shared" si="60"/>
        <v/>
      </c>
      <c r="CB86" s="2" t="str" cm="1">
        <f t="array" ref="CB86">IF(B86="","",SUMPRODUCT(($D$1:$AB$4=$CB$4)*$D86:$AB86))</f>
        <v/>
      </c>
      <c r="CC86" s="15" t="str">
        <f t="shared" si="61"/>
        <v/>
      </c>
      <c r="CD86" s="2" t="str" cm="1">
        <f t="array" ref="CD86">IF(B86="","",SUMPRODUCT(($D$1:$AB$4=$CD$4)*$D86:$AB86))</f>
        <v/>
      </c>
      <c r="CE86" s="15" t="str">
        <f t="shared" si="62"/>
        <v/>
      </c>
      <c r="CF86" s="2" t="str" cm="1">
        <f t="array" ref="CF86">IF(B86="","",SUMPRODUCT(($D$1:$AB$4=$CF$4)*$D86:$AB86))</f>
        <v/>
      </c>
      <c r="CG86" s="15" t="str">
        <f t="shared" si="63"/>
        <v/>
      </c>
      <c r="CH86" s="2" t="str" cm="1">
        <f t="array" ref="CH86">IF(B86="","",SUMPRODUCT(($D$1:$AB$4=$CH$4)*$D86:$AB86))</f>
        <v/>
      </c>
      <c r="CI86" s="15" t="str">
        <f t="shared" si="64"/>
        <v/>
      </c>
    </row>
    <row r="87" spans="1:87">
      <c r="A87" s="7">
        <v>82</v>
      </c>
      <c r="D87" s="97"/>
      <c r="E87" s="86"/>
      <c r="F87" s="86"/>
      <c r="G87" s="86"/>
      <c r="H87" s="86"/>
      <c r="I87" s="98"/>
      <c r="J87" s="102"/>
      <c r="K87" s="87"/>
      <c r="L87" s="87"/>
      <c r="M87" s="87"/>
      <c r="N87" s="87"/>
      <c r="O87" s="103"/>
      <c r="P87" s="107"/>
      <c r="Q87" s="88"/>
      <c r="R87" s="88"/>
      <c r="S87" s="88"/>
      <c r="T87" s="88"/>
      <c r="U87" s="108"/>
      <c r="V87" s="113"/>
      <c r="W87" s="89"/>
      <c r="X87" s="89"/>
      <c r="Y87" s="89"/>
      <c r="Z87" s="89"/>
      <c r="AA87" s="89"/>
      <c r="AB87" s="169"/>
      <c r="AC87" s="171" t="str">
        <f t="shared" si="65"/>
        <v/>
      </c>
      <c r="AD87" s="172" t="str">
        <f t="shared" si="39"/>
        <v/>
      </c>
      <c r="AL87" s="2" t="str" cm="1">
        <f t="array" ref="AL87">IF(B87="","",SUMPRODUCT(($D$1:$AB$4=$AL$4)*D87:AB87))</f>
        <v/>
      </c>
      <c r="AM87" s="15" t="str">
        <f t="shared" si="40"/>
        <v/>
      </c>
      <c r="AN87" s="2" t="str" cm="1">
        <f t="array" ref="AN87">IF(B87="","",SUMPRODUCT(($D$1:$AB$4=$AN$4)*D87:AB87))</f>
        <v/>
      </c>
      <c r="AO87" s="15" t="str">
        <f t="shared" si="41"/>
        <v/>
      </c>
      <c r="AP87" s="2" t="str" cm="1">
        <f t="array" ref="AP87">IF(B87="","",SUMPRODUCT(($D$1:$AB$4=$AP$4)*D87:AB87))</f>
        <v/>
      </c>
      <c r="AQ87" s="15" t="str">
        <f t="shared" si="42"/>
        <v/>
      </c>
      <c r="AR87" s="2" t="str" cm="1">
        <f t="array" ref="AR87">IF(B87="","",SUMPRODUCT(($D$1:$AB$4=$AR$4)*D87:AB87))</f>
        <v/>
      </c>
      <c r="AS87" s="15" t="str">
        <f t="shared" si="43"/>
        <v/>
      </c>
      <c r="AT87" s="2" t="str" cm="1">
        <f t="array" ref="AT87">IF(B87="","",SUMPRODUCT(($D$1:$AB$4=$AT$4)*$D87:$AB87))</f>
        <v/>
      </c>
      <c r="AU87" s="15" t="str">
        <f t="shared" si="44"/>
        <v/>
      </c>
      <c r="AV87" s="2" t="str" cm="1">
        <f t="array" ref="AV87">IF(B87="","",SUMPRODUCT(($D$1:$AB$4=$AV$4)*$D87:$AB87))</f>
        <v/>
      </c>
      <c r="AW87" s="15" t="str">
        <f t="shared" si="45"/>
        <v/>
      </c>
      <c r="AX87" s="2" t="str" cm="1">
        <f t="array" ref="AX87">IF(B87="","",SUMPRODUCT(($D$1:$AB$4=$AX$4)*$D87:$AB87))</f>
        <v/>
      </c>
      <c r="AY87" s="15" t="str">
        <f t="shared" si="46"/>
        <v/>
      </c>
      <c r="AZ87" s="2" t="str" cm="1">
        <f t="array" ref="AZ87">IF(B87="","",SUMPRODUCT(($D$1:$AB$4=$AZ$4)*$D87:$AB87))</f>
        <v/>
      </c>
      <c r="BA87" s="15" t="str">
        <f t="shared" si="47"/>
        <v/>
      </c>
      <c r="BB87" s="2" t="str" cm="1">
        <f t="array" ref="BB87">IF(B87="","",SUMPRODUCT(($D$1:$AB$4=$BB$4)*$D87:$AB87))</f>
        <v/>
      </c>
      <c r="BC87" s="15" t="str">
        <f t="shared" si="48"/>
        <v/>
      </c>
      <c r="BD87" s="2" t="str" cm="1">
        <f t="array" ref="BD87">IF(B87="","",SUMPRODUCT(($D$1:$AB$4=$BD$4)*$D87:$AB87))</f>
        <v/>
      </c>
      <c r="BE87" s="15" t="str">
        <f t="shared" si="49"/>
        <v/>
      </c>
      <c r="BF87" s="2" t="str" cm="1">
        <f t="array" ref="BF87">IF(B87="","",SUMPRODUCT(($D$1:$AB$4=$BF$4)*$D87:$AB87))</f>
        <v/>
      </c>
      <c r="BG87" s="15" t="str">
        <f t="shared" si="50"/>
        <v/>
      </c>
      <c r="BH87" s="2" t="str" cm="1">
        <f t="array" ref="BH87">IF(B87="","",SUMPRODUCT(($D$1:$AB$4=$BH$4)*$D87:$AB87))</f>
        <v/>
      </c>
      <c r="BI87" s="15" t="str">
        <f t="shared" si="51"/>
        <v/>
      </c>
      <c r="BJ87" s="2" t="str" cm="1">
        <f t="array" ref="BJ87">IF(B87="","",SUMPRODUCT(($D$1:$AB$4=$BJ$4)*$D87:$AB87))</f>
        <v/>
      </c>
      <c r="BK87" s="15" t="str">
        <f t="shared" si="52"/>
        <v/>
      </c>
      <c r="BL87" s="2" t="str" cm="1">
        <f t="array" ref="BL87">IF(B87="","",SUMPRODUCT(($D$1:$AB$4=$BL$4)*$D87:$AB87))</f>
        <v/>
      </c>
      <c r="BM87" s="15" t="str">
        <f t="shared" si="53"/>
        <v/>
      </c>
      <c r="BN87" s="2" t="str" cm="1">
        <f t="array" ref="BN87">IF(B87="","",SUMPRODUCT(($D$1:$AB$4=$BN$4)*$D87:$AB87))</f>
        <v/>
      </c>
      <c r="BO87" s="15" t="str">
        <f t="shared" si="54"/>
        <v/>
      </c>
      <c r="BP87" s="2" t="str" cm="1">
        <f t="array" ref="BP87">IF(B87="","",SUMPRODUCT(($D$1:$AB$4=$BP$4)*$D87:$AB87))</f>
        <v/>
      </c>
      <c r="BQ87" s="15" t="str">
        <f t="shared" si="55"/>
        <v/>
      </c>
      <c r="BR87" s="2" t="str" cm="1">
        <f t="array" ref="BR87">IF(B87="","",SUMPRODUCT(($D$1:$AB$4=$BR$4)*$D87:$AB87))</f>
        <v/>
      </c>
      <c r="BS87" s="15" t="str">
        <f t="shared" si="56"/>
        <v/>
      </c>
      <c r="BT87" s="2" t="str" cm="1">
        <f t="array" ref="BT87">IF(B87="","",SUMPRODUCT(($D$1:$AB$4=$BT$4)*$D87:$AB87))</f>
        <v/>
      </c>
      <c r="BU87" s="15" t="str">
        <f t="shared" si="57"/>
        <v/>
      </c>
      <c r="BV87" s="2" t="str" cm="1">
        <f t="array" ref="BV87">IF(B87="","",SUMPRODUCT(($D$1:$AB$4=$BV$4)*$D87:$AB87))</f>
        <v/>
      </c>
      <c r="BW87" s="15" t="str">
        <f t="shared" si="58"/>
        <v/>
      </c>
      <c r="BX87" s="2" t="str" cm="1">
        <f t="array" ref="BX87">IF(B87="","",SUMPRODUCT(($D$1:$AB$4=$BX$4)*$D87:$AB87))</f>
        <v/>
      </c>
      <c r="BY87" s="15" t="str">
        <f t="shared" si="59"/>
        <v/>
      </c>
      <c r="BZ87" s="2" t="str" cm="1">
        <f t="array" ref="BZ87">IF(B87="","",SUMPRODUCT(($D$1:$AB$4=$BZ$4)*$D87:$AB87))</f>
        <v/>
      </c>
      <c r="CA87" s="15" t="str">
        <f t="shared" si="60"/>
        <v/>
      </c>
      <c r="CB87" s="2" t="str" cm="1">
        <f t="array" ref="CB87">IF(B87="","",SUMPRODUCT(($D$1:$AB$4=$CB$4)*$D87:$AB87))</f>
        <v/>
      </c>
      <c r="CC87" s="15" t="str">
        <f t="shared" si="61"/>
        <v/>
      </c>
      <c r="CD87" s="2" t="str" cm="1">
        <f t="array" ref="CD87">IF(B87="","",SUMPRODUCT(($D$1:$AB$4=$CD$4)*$D87:$AB87))</f>
        <v/>
      </c>
      <c r="CE87" s="15" t="str">
        <f t="shared" si="62"/>
        <v/>
      </c>
      <c r="CF87" s="2" t="str" cm="1">
        <f t="array" ref="CF87">IF(B87="","",SUMPRODUCT(($D$1:$AB$4=$CF$4)*$D87:$AB87))</f>
        <v/>
      </c>
      <c r="CG87" s="15" t="str">
        <f t="shared" si="63"/>
        <v/>
      </c>
      <c r="CH87" s="2" t="str" cm="1">
        <f t="array" ref="CH87">IF(B87="","",SUMPRODUCT(($D$1:$AB$4=$CH$4)*$D87:$AB87))</f>
        <v/>
      </c>
      <c r="CI87" s="15" t="str">
        <f t="shared" si="64"/>
        <v/>
      </c>
    </row>
    <row r="88" spans="1:87">
      <c r="A88" s="6">
        <v>83</v>
      </c>
      <c r="D88" s="97"/>
      <c r="E88" s="86"/>
      <c r="F88" s="86"/>
      <c r="G88" s="86"/>
      <c r="H88" s="86"/>
      <c r="I88" s="98"/>
      <c r="J88" s="102"/>
      <c r="K88" s="87"/>
      <c r="L88" s="87"/>
      <c r="M88" s="87"/>
      <c r="N88" s="87"/>
      <c r="O88" s="103"/>
      <c r="P88" s="107"/>
      <c r="Q88" s="88"/>
      <c r="R88" s="88"/>
      <c r="S88" s="88"/>
      <c r="T88" s="88"/>
      <c r="U88" s="108"/>
      <c r="V88" s="113"/>
      <c r="W88" s="89"/>
      <c r="X88" s="89"/>
      <c r="Y88" s="89"/>
      <c r="Z88" s="89"/>
      <c r="AA88" s="89"/>
      <c r="AB88" s="169"/>
      <c r="AC88" s="171" t="str">
        <f t="shared" si="65"/>
        <v/>
      </c>
      <c r="AD88" s="172" t="str">
        <f t="shared" si="39"/>
        <v/>
      </c>
      <c r="AL88" s="2" t="str" cm="1">
        <f t="array" ref="AL88">IF(B88="","",SUMPRODUCT(($D$1:$AB$4=$AL$4)*D88:AB88))</f>
        <v/>
      </c>
      <c r="AM88" s="15" t="str">
        <f t="shared" si="40"/>
        <v/>
      </c>
      <c r="AN88" s="2" t="str" cm="1">
        <f t="array" ref="AN88">IF(B88="","",SUMPRODUCT(($D$1:$AB$4=$AN$4)*D88:AB88))</f>
        <v/>
      </c>
      <c r="AO88" s="15" t="str">
        <f t="shared" si="41"/>
        <v/>
      </c>
      <c r="AP88" s="2" t="str" cm="1">
        <f t="array" ref="AP88">IF(B88="","",SUMPRODUCT(($D$1:$AB$4=$AP$4)*D88:AB88))</f>
        <v/>
      </c>
      <c r="AQ88" s="15" t="str">
        <f t="shared" si="42"/>
        <v/>
      </c>
      <c r="AR88" s="2" t="str" cm="1">
        <f t="array" ref="AR88">IF(B88="","",SUMPRODUCT(($D$1:$AB$4=$AR$4)*D88:AB88))</f>
        <v/>
      </c>
      <c r="AS88" s="15" t="str">
        <f t="shared" si="43"/>
        <v/>
      </c>
      <c r="AT88" s="2" t="str" cm="1">
        <f t="array" ref="AT88">IF(B88="","",SUMPRODUCT(($D$1:$AB$4=$AT$4)*$D88:$AB88))</f>
        <v/>
      </c>
      <c r="AU88" s="15" t="str">
        <f t="shared" si="44"/>
        <v/>
      </c>
      <c r="AV88" s="2" t="str" cm="1">
        <f t="array" ref="AV88">IF(B88="","",SUMPRODUCT(($D$1:$AB$4=$AV$4)*$D88:$AB88))</f>
        <v/>
      </c>
      <c r="AW88" s="15" t="str">
        <f t="shared" si="45"/>
        <v/>
      </c>
      <c r="AX88" s="2" t="str" cm="1">
        <f t="array" ref="AX88">IF(B88="","",SUMPRODUCT(($D$1:$AB$4=$AX$4)*$D88:$AB88))</f>
        <v/>
      </c>
      <c r="AY88" s="15" t="str">
        <f t="shared" si="46"/>
        <v/>
      </c>
      <c r="AZ88" s="2" t="str" cm="1">
        <f t="array" ref="AZ88">IF(B88="","",SUMPRODUCT(($D$1:$AB$4=$AZ$4)*$D88:$AB88))</f>
        <v/>
      </c>
      <c r="BA88" s="15" t="str">
        <f t="shared" si="47"/>
        <v/>
      </c>
      <c r="BB88" s="2" t="str" cm="1">
        <f t="array" ref="BB88">IF(B88="","",SUMPRODUCT(($D$1:$AB$4=$BB$4)*$D88:$AB88))</f>
        <v/>
      </c>
      <c r="BC88" s="15" t="str">
        <f t="shared" si="48"/>
        <v/>
      </c>
      <c r="BD88" s="2" t="str" cm="1">
        <f t="array" ref="BD88">IF(B88="","",SUMPRODUCT(($D$1:$AB$4=$BD$4)*$D88:$AB88))</f>
        <v/>
      </c>
      <c r="BE88" s="15" t="str">
        <f t="shared" si="49"/>
        <v/>
      </c>
      <c r="BF88" s="2" t="str" cm="1">
        <f t="array" ref="BF88">IF(B88="","",SUMPRODUCT(($D$1:$AB$4=$BF$4)*$D88:$AB88))</f>
        <v/>
      </c>
      <c r="BG88" s="15" t="str">
        <f t="shared" si="50"/>
        <v/>
      </c>
      <c r="BH88" s="2" t="str" cm="1">
        <f t="array" ref="BH88">IF(B88="","",SUMPRODUCT(($D$1:$AB$4=$BH$4)*$D88:$AB88))</f>
        <v/>
      </c>
      <c r="BI88" s="15" t="str">
        <f t="shared" si="51"/>
        <v/>
      </c>
      <c r="BJ88" s="2" t="str" cm="1">
        <f t="array" ref="BJ88">IF(B88="","",SUMPRODUCT(($D$1:$AB$4=$BJ$4)*$D88:$AB88))</f>
        <v/>
      </c>
      <c r="BK88" s="15" t="str">
        <f t="shared" si="52"/>
        <v/>
      </c>
      <c r="BL88" s="2" t="str" cm="1">
        <f t="array" ref="BL88">IF(B88="","",SUMPRODUCT(($D$1:$AB$4=$BL$4)*$D88:$AB88))</f>
        <v/>
      </c>
      <c r="BM88" s="15" t="str">
        <f t="shared" si="53"/>
        <v/>
      </c>
      <c r="BN88" s="2" t="str" cm="1">
        <f t="array" ref="BN88">IF(B88="","",SUMPRODUCT(($D$1:$AB$4=$BN$4)*$D88:$AB88))</f>
        <v/>
      </c>
      <c r="BO88" s="15" t="str">
        <f t="shared" si="54"/>
        <v/>
      </c>
      <c r="BP88" s="2" t="str" cm="1">
        <f t="array" ref="BP88">IF(B88="","",SUMPRODUCT(($D$1:$AB$4=$BP$4)*$D88:$AB88))</f>
        <v/>
      </c>
      <c r="BQ88" s="15" t="str">
        <f t="shared" si="55"/>
        <v/>
      </c>
      <c r="BR88" s="2" t="str" cm="1">
        <f t="array" ref="BR88">IF(B88="","",SUMPRODUCT(($D$1:$AB$4=$BR$4)*$D88:$AB88))</f>
        <v/>
      </c>
      <c r="BS88" s="15" t="str">
        <f t="shared" si="56"/>
        <v/>
      </c>
      <c r="BT88" s="2" t="str" cm="1">
        <f t="array" ref="BT88">IF(B88="","",SUMPRODUCT(($D$1:$AB$4=$BT$4)*$D88:$AB88))</f>
        <v/>
      </c>
      <c r="BU88" s="15" t="str">
        <f t="shared" si="57"/>
        <v/>
      </c>
      <c r="BV88" s="2" t="str" cm="1">
        <f t="array" ref="BV88">IF(B88="","",SUMPRODUCT(($D$1:$AB$4=$BV$4)*$D88:$AB88))</f>
        <v/>
      </c>
      <c r="BW88" s="15" t="str">
        <f t="shared" si="58"/>
        <v/>
      </c>
      <c r="BX88" s="2" t="str" cm="1">
        <f t="array" ref="BX88">IF(B88="","",SUMPRODUCT(($D$1:$AB$4=$BX$4)*$D88:$AB88))</f>
        <v/>
      </c>
      <c r="BY88" s="15" t="str">
        <f t="shared" si="59"/>
        <v/>
      </c>
      <c r="BZ88" s="2" t="str" cm="1">
        <f t="array" ref="BZ88">IF(B88="","",SUMPRODUCT(($D$1:$AB$4=$BZ$4)*$D88:$AB88))</f>
        <v/>
      </c>
      <c r="CA88" s="15" t="str">
        <f t="shared" si="60"/>
        <v/>
      </c>
      <c r="CB88" s="2" t="str" cm="1">
        <f t="array" ref="CB88">IF(B88="","",SUMPRODUCT(($D$1:$AB$4=$CB$4)*$D88:$AB88))</f>
        <v/>
      </c>
      <c r="CC88" s="15" t="str">
        <f t="shared" si="61"/>
        <v/>
      </c>
      <c r="CD88" s="2" t="str" cm="1">
        <f t="array" ref="CD88">IF(B88="","",SUMPRODUCT(($D$1:$AB$4=$CD$4)*$D88:$AB88))</f>
        <v/>
      </c>
      <c r="CE88" s="15" t="str">
        <f t="shared" si="62"/>
        <v/>
      </c>
      <c r="CF88" s="2" t="str" cm="1">
        <f t="array" ref="CF88">IF(B88="","",SUMPRODUCT(($D$1:$AB$4=$CF$4)*$D88:$AB88))</f>
        <v/>
      </c>
      <c r="CG88" s="15" t="str">
        <f t="shared" si="63"/>
        <v/>
      </c>
      <c r="CH88" s="2" t="str" cm="1">
        <f t="array" ref="CH88">IF(B88="","",SUMPRODUCT(($D$1:$AB$4=$CH$4)*$D88:$AB88))</f>
        <v/>
      </c>
      <c r="CI88" s="15" t="str">
        <f t="shared" si="64"/>
        <v/>
      </c>
    </row>
    <row r="89" spans="1:87">
      <c r="A89" s="7">
        <v>84</v>
      </c>
      <c r="D89" s="97"/>
      <c r="E89" s="86"/>
      <c r="F89" s="86"/>
      <c r="G89" s="86"/>
      <c r="H89" s="86"/>
      <c r="I89" s="98"/>
      <c r="J89" s="102"/>
      <c r="K89" s="87"/>
      <c r="L89" s="87"/>
      <c r="M89" s="87"/>
      <c r="N89" s="87"/>
      <c r="O89" s="103"/>
      <c r="P89" s="107"/>
      <c r="Q89" s="88"/>
      <c r="R89" s="88"/>
      <c r="S89" s="88"/>
      <c r="T89" s="88"/>
      <c r="U89" s="108"/>
      <c r="V89" s="113"/>
      <c r="W89" s="89"/>
      <c r="X89" s="89"/>
      <c r="Y89" s="89"/>
      <c r="Z89" s="89"/>
      <c r="AA89" s="89"/>
      <c r="AB89" s="169"/>
      <c r="AC89" s="171" t="str">
        <f t="shared" si="65"/>
        <v/>
      </c>
      <c r="AD89" s="172" t="str">
        <f t="shared" si="39"/>
        <v/>
      </c>
      <c r="AL89" s="2" t="str" cm="1">
        <f t="array" ref="AL89">IF(B89="","",SUMPRODUCT(($D$1:$AB$4=$AL$4)*D89:AB89))</f>
        <v/>
      </c>
      <c r="AM89" s="15" t="str">
        <f t="shared" si="40"/>
        <v/>
      </c>
      <c r="AN89" s="2" t="str" cm="1">
        <f t="array" ref="AN89">IF(B89="","",SUMPRODUCT(($D$1:$AB$4=$AN$4)*D89:AB89))</f>
        <v/>
      </c>
      <c r="AO89" s="15" t="str">
        <f t="shared" si="41"/>
        <v/>
      </c>
      <c r="AP89" s="2" t="str" cm="1">
        <f t="array" ref="AP89">IF(B89="","",SUMPRODUCT(($D$1:$AB$4=$AP$4)*D89:AB89))</f>
        <v/>
      </c>
      <c r="AQ89" s="15" t="str">
        <f t="shared" si="42"/>
        <v/>
      </c>
      <c r="AR89" s="2" t="str" cm="1">
        <f t="array" ref="AR89">IF(B89="","",SUMPRODUCT(($D$1:$AB$4=$AR$4)*D89:AB89))</f>
        <v/>
      </c>
      <c r="AS89" s="15" t="str">
        <f t="shared" si="43"/>
        <v/>
      </c>
      <c r="AT89" s="2" t="str" cm="1">
        <f t="array" ref="AT89">IF(B89="","",SUMPRODUCT(($D$1:$AB$4=$AT$4)*$D89:$AB89))</f>
        <v/>
      </c>
      <c r="AU89" s="15" t="str">
        <f t="shared" si="44"/>
        <v/>
      </c>
      <c r="AV89" s="2" t="str" cm="1">
        <f t="array" ref="AV89">IF(B89="","",SUMPRODUCT(($D$1:$AB$4=$AV$4)*$D89:$AB89))</f>
        <v/>
      </c>
      <c r="AW89" s="15" t="str">
        <f t="shared" si="45"/>
        <v/>
      </c>
      <c r="AX89" s="2" t="str" cm="1">
        <f t="array" ref="AX89">IF(B89="","",SUMPRODUCT(($D$1:$AB$4=$AX$4)*$D89:$AB89))</f>
        <v/>
      </c>
      <c r="AY89" s="15" t="str">
        <f t="shared" si="46"/>
        <v/>
      </c>
      <c r="AZ89" s="2" t="str" cm="1">
        <f t="array" ref="AZ89">IF(B89="","",SUMPRODUCT(($D$1:$AB$4=$AZ$4)*$D89:$AB89))</f>
        <v/>
      </c>
      <c r="BA89" s="15" t="str">
        <f t="shared" si="47"/>
        <v/>
      </c>
      <c r="BB89" s="2" t="str" cm="1">
        <f t="array" ref="BB89">IF(B89="","",SUMPRODUCT(($D$1:$AB$4=$BB$4)*$D89:$AB89))</f>
        <v/>
      </c>
      <c r="BC89" s="15" t="str">
        <f t="shared" si="48"/>
        <v/>
      </c>
      <c r="BD89" s="2" t="str" cm="1">
        <f t="array" ref="BD89">IF(B89="","",SUMPRODUCT(($D$1:$AB$4=$BD$4)*$D89:$AB89))</f>
        <v/>
      </c>
      <c r="BE89" s="15" t="str">
        <f t="shared" si="49"/>
        <v/>
      </c>
      <c r="BF89" s="2" t="str" cm="1">
        <f t="array" ref="BF89">IF(B89="","",SUMPRODUCT(($D$1:$AB$4=$BF$4)*$D89:$AB89))</f>
        <v/>
      </c>
      <c r="BG89" s="15" t="str">
        <f t="shared" si="50"/>
        <v/>
      </c>
      <c r="BH89" s="2" t="str" cm="1">
        <f t="array" ref="BH89">IF(B89="","",SUMPRODUCT(($D$1:$AB$4=$BH$4)*$D89:$AB89))</f>
        <v/>
      </c>
      <c r="BI89" s="15" t="str">
        <f t="shared" si="51"/>
        <v/>
      </c>
      <c r="BJ89" s="2" t="str" cm="1">
        <f t="array" ref="BJ89">IF(B89="","",SUMPRODUCT(($D$1:$AB$4=$BJ$4)*$D89:$AB89))</f>
        <v/>
      </c>
      <c r="BK89" s="15" t="str">
        <f t="shared" si="52"/>
        <v/>
      </c>
      <c r="BL89" s="2" t="str" cm="1">
        <f t="array" ref="BL89">IF(B89="","",SUMPRODUCT(($D$1:$AB$4=$BL$4)*$D89:$AB89))</f>
        <v/>
      </c>
      <c r="BM89" s="15" t="str">
        <f t="shared" si="53"/>
        <v/>
      </c>
      <c r="BN89" s="2" t="str" cm="1">
        <f t="array" ref="BN89">IF(B89="","",SUMPRODUCT(($D$1:$AB$4=$BN$4)*$D89:$AB89))</f>
        <v/>
      </c>
      <c r="BO89" s="15" t="str">
        <f t="shared" si="54"/>
        <v/>
      </c>
      <c r="BP89" s="2" t="str" cm="1">
        <f t="array" ref="BP89">IF(B89="","",SUMPRODUCT(($D$1:$AB$4=$BP$4)*$D89:$AB89))</f>
        <v/>
      </c>
      <c r="BQ89" s="15" t="str">
        <f t="shared" si="55"/>
        <v/>
      </c>
      <c r="BR89" s="2" t="str" cm="1">
        <f t="array" ref="BR89">IF(B89="","",SUMPRODUCT(($D$1:$AB$4=$BR$4)*$D89:$AB89))</f>
        <v/>
      </c>
      <c r="BS89" s="15" t="str">
        <f t="shared" si="56"/>
        <v/>
      </c>
      <c r="BT89" s="2" t="str" cm="1">
        <f t="array" ref="BT89">IF(B89="","",SUMPRODUCT(($D$1:$AB$4=$BT$4)*$D89:$AB89))</f>
        <v/>
      </c>
      <c r="BU89" s="15" t="str">
        <f t="shared" si="57"/>
        <v/>
      </c>
      <c r="BV89" s="2" t="str" cm="1">
        <f t="array" ref="BV89">IF(B89="","",SUMPRODUCT(($D$1:$AB$4=$BV$4)*$D89:$AB89))</f>
        <v/>
      </c>
      <c r="BW89" s="15" t="str">
        <f t="shared" si="58"/>
        <v/>
      </c>
      <c r="BX89" s="2" t="str" cm="1">
        <f t="array" ref="BX89">IF(B89="","",SUMPRODUCT(($D$1:$AB$4=$BX$4)*$D89:$AB89))</f>
        <v/>
      </c>
      <c r="BY89" s="15" t="str">
        <f t="shared" si="59"/>
        <v/>
      </c>
      <c r="BZ89" s="2" t="str" cm="1">
        <f t="array" ref="BZ89">IF(B89="","",SUMPRODUCT(($D$1:$AB$4=$BZ$4)*$D89:$AB89))</f>
        <v/>
      </c>
      <c r="CA89" s="15" t="str">
        <f t="shared" si="60"/>
        <v/>
      </c>
      <c r="CB89" s="2" t="str" cm="1">
        <f t="array" ref="CB89">IF(B89="","",SUMPRODUCT(($D$1:$AB$4=$CB$4)*$D89:$AB89))</f>
        <v/>
      </c>
      <c r="CC89" s="15" t="str">
        <f t="shared" si="61"/>
        <v/>
      </c>
      <c r="CD89" s="2" t="str" cm="1">
        <f t="array" ref="CD89">IF(B89="","",SUMPRODUCT(($D$1:$AB$4=$CD$4)*$D89:$AB89))</f>
        <v/>
      </c>
      <c r="CE89" s="15" t="str">
        <f t="shared" si="62"/>
        <v/>
      </c>
      <c r="CF89" s="2" t="str" cm="1">
        <f t="array" ref="CF89">IF(B89="","",SUMPRODUCT(($D$1:$AB$4=$CF$4)*$D89:$AB89))</f>
        <v/>
      </c>
      <c r="CG89" s="15" t="str">
        <f t="shared" si="63"/>
        <v/>
      </c>
      <c r="CH89" s="2" t="str" cm="1">
        <f t="array" ref="CH89">IF(B89="","",SUMPRODUCT(($D$1:$AB$4=$CH$4)*$D89:$AB89))</f>
        <v/>
      </c>
      <c r="CI89" s="15" t="str">
        <f t="shared" si="64"/>
        <v/>
      </c>
    </row>
    <row r="90" spans="1:87">
      <c r="A90" s="6">
        <v>85</v>
      </c>
      <c r="D90" s="97"/>
      <c r="E90" s="86"/>
      <c r="F90" s="86"/>
      <c r="G90" s="86"/>
      <c r="H90" s="86"/>
      <c r="I90" s="98"/>
      <c r="J90" s="102"/>
      <c r="K90" s="87"/>
      <c r="L90" s="87"/>
      <c r="M90" s="87"/>
      <c r="N90" s="87"/>
      <c r="O90" s="103"/>
      <c r="P90" s="107"/>
      <c r="Q90" s="88"/>
      <c r="R90" s="88"/>
      <c r="S90" s="88"/>
      <c r="T90" s="88"/>
      <c r="U90" s="108"/>
      <c r="V90" s="113"/>
      <c r="W90" s="89"/>
      <c r="X90" s="89"/>
      <c r="Y90" s="89"/>
      <c r="Z90" s="89"/>
      <c r="AA90" s="89"/>
      <c r="AB90" s="169"/>
      <c r="AC90" s="171" t="str">
        <f t="shared" si="65"/>
        <v/>
      </c>
      <c r="AD90" s="172" t="str">
        <f t="shared" si="39"/>
        <v/>
      </c>
      <c r="AL90" s="2" t="str" cm="1">
        <f t="array" ref="AL90">IF(B90="","",SUMPRODUCT(($D$1:$AB$4=$AL$4)*D90:AB90))</f>
        <v/>
      </c>
      <c r="AM90" s="15" t="str">
        <f t="shared" si="40"/>
        <v/>
      </c>
      <c r="AN90" s="2" t="str" cm="1">
        <f t="array" ref="AN90">IF(B90="","",SUMPRODUCT(($D$1:$AB$4=$AN$4)*D90:AB90))</f>
        <v/>
      </c>
      <c r="AO90" s="15" t="str">
        <f t="shared" si="41"/>
        <v/>
      </c>
      <c r="AP90" s="2" t="str" cm="1">
        <f t="array" ref="AP90">IF(B90="","",SUMPRODUCT(($D$1:$AB$4=$AP$4)*D90:AB90))</f>
        <v/>
      </c>
      <c r="AQ90" s="15" t="str">
        <f t="shared" si="42"/>
        <v/>
      </c>
      <c r="AR90" s="2" t="str" cm="1">
        <f t="array" ref="AR90">IF(B90="","",SUMPRODUCT(($D$1:$AB$4=$AR$4)*D90:AB90))</f>
        <v/>
      </c>
      <c r="AS90" s="15" t="str">
        <f t="shared" si="43"/>
        <v/>
      </c>
      <c r="AT90" s="2" t="str" cm="1">
        <f t="array" ref="AT90">IF(B90="","",SUMPRODUCT(($D$1:$AB$4=$AT$4)*$D90:$AB90))</f>
        <v/>
      </c>
      <c r="AU90" s="15" t="str">
        <f t="shared" si="44"/>
        <v/>
      </c>
      <c r="AV90" s="2" t="str" cm="1">
        <f t="array" ref="AV90">IF(B90="","",SUMPRODUCT(($D$1:$AB$4=$AV$4)*$D90:$AB90))</f>
        <v/>
      </c>
      <c r="AW90" s="15" t="str">
        <f t="shared" si="45"/>
        <v/>
      </c>
      <c r="AX90" s="2" t="str" cm="1">
        <f t="array" ref="AX90">IF(B90="","",SUMPRODUCT(($D$1:$AB$4=$AX$4)*$D90:$AB90))</f>
        <v/>
      </c>
      <c r="AY90" s="15" t="str">
        <f t="shared" si="46"/>
        <v/>
      </c>
      <c r="AZ90" s="2" t="str" cm="1">
        <f t="array" ref="AZ90">IF(B90="","",SUMPRODUCT(($D$1:$AB$4=$AZ$4)*$D90:$AB90))</f>
        <v/>
      </c>
      <c r="BA90" s="15" t="str">
        <f t="shared" si="47"/>
        <v/>
      </c>
      <c r="BB90" s="2" t="str" cm="1">
        <f t="array" ref="BB90">IF(B90="","",SUMPRODUCT(($D$1:$AB$4=$BB$4)*$D90:$AB90))</f>
        <v/>
      </c>
      <c r="BC90" s="15" t="str">
        <f t="shared" si="48"/>
        <v/>
      </c>
      <c r="BD90" s="2" t="str" cm="1">
        <f t="array" ref="BD90">IF(B90="","",SUMPRODUCT(($D$1:$AB$4=$BD$4)*$D90:$AB90))</f>
        <v/>
      </c>
      <c r="BE90" s="15" t="str">
        <f t="shared" si="49"/>
        <v/>
      </c>
      <c r="BF90" s="2" t="str" cm="1">
        <f t="array" ref="BF90">IF(B90="","",SUMPRODUCT(($D$1:$AB$4=$BF$4)*$D90:$AB90))</f>
        <v/>
      </c>
      <c r="BG90" s="15" t="str">
        <f t="shared" si="50"/>
        <v/>
      </c>
      <c r="BH90" s="2" t="str" cm="1">
        <f t="array" ref="BH90">IF(B90="","",SUMPRODUCT(($D$1:$AB$4=$BH$4)*$D90:$AB90))</f>
        <v/>
      </c>
      <c r="BI90" s="15" t="str">
        <f t="shared" si="51"/>
        <v/>
      </c>
      <c r="BJ90" s="2" t="str" cm="1">
        <f t="array" ref="BJ90">IF(B90="","",SUMPRODUCT(($D$1:$AB$4=$BJ$4)*$D90:$AB90))</f>
        <v/>
      </c>
      <c r="BK90" s="15" t="str">
        <f t="shared" si="52"/>
        <v/>
      </c>
      <c r="BL90" s="2" t="str" cm="1">
        <f t="array" ref="BL90">IF(B90="","",SUMPRODUCT(($D$1:$AB$4=$BL$4)*$D90:$AB90))</f>
        <v/>
      </c>
      <c r="BM90" s="15" t="str">
        <f t="shared" si="53"/>
        <v/>
      </c>
      <c r="BN90" s="2" t="str" cm="1">
        <f t="array" ref="BN90">IF(B90="","",SUMPRODUCT(($D$1:$AB$4=$BN$4)*$D90:$AB90))</f>
        <v/>
      </c>
      <c r="BO90" s="15" t="str">
        <f t="shared" si="54"/>
        <v/>
      </c>
      <c r="BP90" s="2" t="str" cm="1">
        <f t="array" ref="BP90">IF(B90="","",SUMPRODUCT(($D$1:$AB$4=$BP$4)*$D90:$AB90))</f>
        <v/>
      </c>
      <c r="BQ90" s="15" t="str">
        <f t="shared" si="55"/>
        <v/>
      </c>
      <c r="BR90" s="2" t="str" cm="1">
        <f t="array" ref="BR90">IF(B90="","",SUMPRODUCT(($D$1:$AB$4=$BR$4)*$D90:$AB90))</f>
        <v/>
      </c>
      <c r="BS90" s="15" t="str">
        <f t="shared" si="56"/>
        <v/>
      </c>
      <c r="BT90" s="2" t="str" cm="1">
        <f t="array" ref="BT90">IF(B90="","",SUMPRODUCT(($D$1:$AB$4=$BT$4)*$D90:$AB90))</f>
        <v/>
      </c>
      <c r="BU90" s="15" t="str">
        <f t="shared" si="57"/>
        <v/>
      </c>
      <c r="BV90" s="2" t="str" cm="1">
        <f t="array" ref="BV90">IF(B90="","",SUMPRODUCT(($D$1:$AB$4=$BV$4)*$D90:$AB90))</f>
        <v/>
      </c>
      <c r="BW90" s="15" t="str">
        <f t="shared" si="58"/>
        <v/>
      </c>
      <c r="BX90" s="2" t="str" cm="1">
        <f t="array" ref="BX90">IF(B90="","",SUMPRODUCT(($D$1:$AB$4=$BX$4)*$D90:$AB90))</f>
        <v/>
      </c>
      <c r="BY90" s="15" t="str">
        <f t="shared" si="59"/>
        <v/>
      </c>
      <c r="BZ90" s="2" t="str" cm="1">
        <f t="array" ref="BZ90">IF(B90="","",SUMPRODUCT(($D$1:$AB$4=$BZ$4)*$D90:$AB90))</f>
        <v/>
      </c>
      <c r="CA90" s="15" t="str">
        <f t="shared" si="60"/>
        <v/>
      </c>
      <c r="CB90" s="2" t="str" cm="1">
        <f t="array" ref="CB90">IF(B90="","",SUMPRODUCT(($D$1:$AB$4=$CB$4)*$D90:$AB90))</f>
        <v/>
      </c>
      <c r="CC90" s="15" t="str">
        <f t="shared" si="61"/>
        <v/>
      </c>
      <c r="CD90" s="2" t="str" cm="1">
        <f t="array" ref="CD90">IF(B90="","",SUMPRODUCT(($D$1:$AB$4=$CD$4)*$D90:$AB90))</f>
        <v/>
      </c>
      <c r="CE90" s="15" t="str">
        <f t="shared" si="62"/>
        <v/>
      </c>
      <c r="CF90" s="2" t="str" cm="1">
        <f t="array" ref="CF90">IF(B90="","",SUMPRODUCT(($D$1:$AB$4=$CF$4)*$D90:$AB90))</f>
        <v/>
      </c>
      <c r="CG90" s="15" t="str">
        <f t="shared" si="63"/>
        <v/>
      </c>
      <c r="CH90" s="2" t="str" cm="1">
        <f t="array" ref="CH90">IF(B90="","",SUMPRODUCT(($D$1:$AB$4=$CH$4)*$D90:$AB90))</f>
        <v/>
      </c>
      <c r="CI90" s="15" t="str">
        <f t="shared" si="64"/>
        <v/>
      </c>
    </row>
    <row r="91" spans="1:87">
      <c r="A91" s="7">
        <v>86</v>
      </c>
      <c r="D91" s="97"/>
      <c r="E91" s="86"/>
      <c r="F91" s="86"/>
      <c r="G91" s="86"/>
      <c r="H91" s="86"/>
      <c r="I91" s="98"/>
      <c r="J91" s="102"/>
      <c r="K91" s="87"/>
      <c r="L91" s="87"/>
      <c r="M91" s="87"/>
      <c r="N91" s="87"/>
      <c r="O91" s="103"/>
      <c r="P91" s="107"/>
      <c r="Q91" s="88"/>
      <c r="R91" s="88"/>
      <c r="S91" s="88"/>
      <c r="T91" s="88"/>
      <c r="U91" s="108"/>
      <c r="V91" s="113"/>
      <c r="W91" s="89"/>
      <c r="X91" s="89"/>
      <c r="Y91" s="89"/>
      <c r="Z91" s="89"/>
      <c r="AA91" s="89"/>
      <c r="AB91" s="169"/>
      <c r="AC91" s="171" t="str">
        <f t="shared" si="65"/>
        <v/>
      </c>
      <c r="AD91" s="172" t="str">
        <f t="shared" si="39"/>
        <v/>
      </c>
      <c r="AL91" s="2" t="str" cm="1">
        <f t="array" ref="AL91">IF(B91="","",SUMPRODUCT(($D$1:$AB$4=$AL$4)*D91:AB91))</f>
        <v/>
      </c>
      <c r="AM91" s="15" t="str">
        <f t="shared" si="40"/>
        <v/>
      </c>
      <c r="AN91" s="2" t="str" cm="1">
        <f t="array" ref="AN91">IF(B91="","",SUMPRODUCT(($D$1:$AB$4=$AN$4)*D91:AB91))</f>
        <v/>
      </c>
      <c r="AO91" s="15" t="str">
        <f t="shared" si="41"/>
        <v/>
      </c>
      <c r="AP91" s="2" t="str" cm="1">
        <f t="array" ref="AP91">IF(B91="","",SUMPRODUCT(($D$1:$AB$4=$AP$4)*D91:AB91))</f>
        <v/>
      </c>
      <c r="AQ91" s="15" t="str">
        <f t="shared" si="42"/>
        <v/>
      </c>
      <c r="AR91" s="2" t="str" cm="1">
        <f t="array" ref="AR91">IF(B91="","",SUMPRODUCT(($D$1:$AB$4=$AR$4)*D91:AB91))</f>
        <v/>
      </c>
      <c r="AS91" s="15" t="str">
        <f t="shared" si="43"/>
        <v/>
      </c>
      <c r="AT91" s="2" t="str" cm="1">
        <f t="array" ref="AT91">IF(B91="","",SUMPRODUCT(($D$1:$AB$4=$AT$4)*$D91:$AB91))</f>
        <v/>
      </c>
      <c r="AU91" s="15" t="str">
        <f t="shared" si="44"/>
        <v/>
      </c>
      <c r="AV91" s="2" t="str" cm="1">
        <f t="array" ref="AV91">IF(B91="","",SUMPRODUCT(($D$1:$AB$4=$AV$4)*$D91:$AB91))</f>
        <v/>
      </c>
      <c r="AW91" s="15" t="str">
        <f t="shared" si="45"/>
        <v/>
      </c>
      <c r="AX91" s="2" t="str" cm="1">
        <f t="array" ref="AX91">IF(B91="","",SUMPRODUCT(($D$1:$AB$4=$AX$4)*$D91:$AB91))</f>
        <v/>
      </c>
      <c r="AY91" s="15" t="str">
        <f t="shared" si="46"/>
        <v/>
      </c>
      <c r="AZ91" s="2" t="str" cm="1">
        <f t="array" ref="AZ91">IF(B91="","",SUMPRODUCT(($D$1:$AB$4=$AZ$4)*$D91:$AB91))</f>
        <v/>
      </c>
      <c r="BA91" s="15" t="str">
        <f t="shared" si="47"/>
        <v/>
      </c>
      <c r="BB91" s="2" t="str" cm="1">
        <f t="array" ref="BB91">IF(B91="","",SUMPRODUCT(($D$1:$AB$4=$BB$4)*$D91:$AB91))</f>
        <v/>
      </c>
      <c r="BC91" s="15" t="str">
        <f t="shared" si="48"/>
        <v/>
      </c>
      <c r="BD91" s="2" t="str" cm="1">
        <f t="array" ref="BD91">IF(B91="","",SUMPRODUCT(($D$1:$AB$4=$BD$4)*$D91:$AB91))</f>
        <v/>
      </c>
      <c r="BE91" s="15" t="str">
        <f t="shared" si="49"/>
        <v/>
      </c>
      <c r="BF91" s="2" t="str" cm="1">
        <f t="array" ref="BF91">IF(B91="","",SUMPRODUCT(($D$1:$AB$4=$BF$4)*$D91:$AB91))</f>
        <v/>
      </c>
      <c r="BG91" s="15" t="str">
        <f t="shared" si="50"/>
        <v/>
      </c>
      <c r="BH91" s="2" t="str" cm="1">
        <f t="array" ref="BH91">IF(B91="","",SUMPRODUCT(($D$1:$AB$4=$BH$4)*$D91:$AB91))</f>
        <v/>
      </c>
      <c r="BI91" s="15" t="str">
        <f t="shared" si="51"/>
        <v/>
      </c>
      <c r="BJ91" s="2" t="str" cm="1">
        <f t="array" ref="BJ91">IF(B91="","",SUMPRODUCT(($D$1:$AB$4=$BJ$4)*$D91:$AB91))</f>
        <v/>
      </c>
      <c r="BK91" s="15" t="str">
        <f t="shared" si="52"/>
        <v/>
      </c>
      <c r="BL91" s="2" t="str" cm="1">
        <f t="array" ref="BL91">IF(B91="","",SUMPRODUCT(($D$1:$AB$4=$BL$4)*$D91:$AB91))</f>
        <v/>
      </c>
      <c r="BM91" s="15" t="str">
        <f t="shared" si="53"/>
        <v/>
      </c>
      <c r="BN91" s="2" t="str" cm="1">
        <f t="array" ref="BN91">IF(B91="","",SUMPRODUCT(($D$1:$AB$4=$BN$4)*$D91:$AB91))</f>
        <v/>
      </c>
      <c r="BO91" s="15" t="str">
        <f t="shared" si="54"/>
        <v/>
      </c>
      <c r="BP91" s="2" t="str" cm="1">
        <f t="array" ref="BP91">IF(B91="","",SUMPRODUCT(($D$1:$AB$4=$BP$4)*$D91:$AB91))</f>
        <v/>
      </c>
      <c r="BQ91" s="15" t="str">
        <f t="shared" si="55"/>
        <v/>
      </c>
      <c r="BR91" s="2" t="str" cm="1">
        <f t="array" ref="BR91">IF(B91="","",SUMPRODUCT(($D$1:$AB$4=$BR$4)*$D91:$AB91))</f>
        <v/>
      </c>
      <c r="BS91" s="15" t="str">
        <f t="shared" si="56"/>
        <v/>
      </c>
      <c r="BT91" s="2" t="str" cm="1">
        <f t="array" ref="BT91">IF(B91="","",SUMPRODUCT(($D$1:$AB$4=$BT$4)*$D91:$AB91))</f>
        <v/>
      </c>
      <c r="BU91" s="15" t="str">
        <f t="shared" si="57"/>
        <v/>
      </c>
      <c r="BV91" s="2" t="str" cm="1">
        <f t="array" ref="BV91">IF(B91="","",SUMPRODUCT(($D$1:$AB$4=$BV$4)*$D91:$AB91))</f>
        <v/>
      </c>
      <c r="BW91" s="15" t="str">
        <f t="shared" si="58"/>
        <v/>
      </c>
      <c r="BX91" s="2" t="str" cm="1">
        <f t="array" ref="BX91">IF(B91="","",SUMPRODUCT(($D$1:$AB$4=$BX$4)*$D91:$AB91))</f>
        <v/>
      </c>
      <c r="BY91" s="15" t="str">
        <f t="shared" si="59"/>
        <v/>
      </c>
      <c r="BZ91" s="2" t="str" cm="1">
        <f t="array" ref="BZ91">IF(B91="","",SUMPRODUCT(($D$1:$AB$4=$BZ$4)*$D91:$AB91))</f>
        <v/>
      </c>
      <c r="CA91" s="15" t="str">
        <f t="shared" si="60"/>
        <v/>
      </c>
      <c r="CB91" s="2" t="str" cm="1">
        <f t="array" ref="CB91">IF(B91="","",SUMPRODUCT(($D$1:$AB$4=$CB$4)*$D91:$AB91))</f>
        <v/>
      </c>
      <c r="CC91" s="15" t="str">
        <f t="shared" si="61"/>
        <v/>
      </c>
      <c r="CD91" s="2" t="str" cm="1">
        <f t="array" ref="CD91">IF(B91="","",SUMPRODUCT(($D$1:$AB$4=$CD$4)*$D91:$AB91))</f>
        <v/>
      </c>
      <c r="CE91" s="15" t="str">
        <f t="shared" si="62"/>
        <v/>
      </c>
      <c r="CF91" s="2" t="str" cm="1">
        <f t="array" ref="CF91">IF(B91="","",SUMPRODUCT(($D$1:$AB$4=$CF$4)*$D91:$AB91))</f>
        <v/>
      </c>
      <c r="CG91" s="15" t="str">
        <f t="shared" si="63"/>
        <v/>
      </c>
      <c r="CH91" s="2" t="str" cm="1">
        <f t="array" ref="CH91">IF(B91="","",SUMPRODUCT(($D$1:$AB$4=$CH$4)*$D91:$AB91))</f>
        <v/>
      </c>
      <c r="CI91" s="15" t="str">
        <f t="shared" si="64"/>
        <v/>
      </c>
    </row>
    <row r="92" spans="1:87">
      <c r="A92" s="6">
        <v>87</v>
      </c>
      <c r="D92" s="97"/>
      <c r="E92" s="86"/>
      <c r="F92" s="86"/>
      <c r="G92" s="86"/>
      <c r="H92" s="86"/>
      <c r="I92" s="98"/>
      <c r="J92" s="102"/>
      <c r="K92" s="87"/>
      <c r="L92" s="87"/>
      <c r="M92" s="87"/>
      <c r="N92" s="87"/>
      <c r="O92" s="103"/>
      <c r="P92" s="107"/>
      <c r="Q92" s="88"/>
      <c r="R92" s="88"/>
      <c r="S92" s="88"/>
      <c r="T92" s="88"/>
      <c r="U92" s="108"/>
      <c r="V92" s="113"/>
      <c r="W92" s="89"/>
      <c r="X92" s="89"/>
      <c r="Y92" s="89"/>
      <c r="Z92" s="89"/>
      <c r="AA92" s="89"/>
      <c r="AB92" s="169"/>
      <c r="AC92" s="171" t="str">
        <f t="shared" si="65"/>
        <v/>
      </c>
      <c r="AD92" s="172" t="str">
        <f t="shared" si="39"/>
        <v/>
      </c>
      <c r="AL92" s="2" t="str" cm="1">
        <f t="array" ref="AL92">IF(B92="","",SUMPRODUCT(($D$1:$AB$4=$AL$4)*D92:AB92))</f>
        <v/>
      </c>
      <c r="AM92" s="15" t="str">
        <f t="shared" si="40"/>
        <v/>
      </c>
      <c r="AN92" s="2" t="str" cm="1">
        <f t="array" ref="AN92">IF(B92="","",SUMPRODUCT(($D$1:$AB$4=$AN$4)*D92:AB92))</f>
        <v/>
      </c>
      <c r="AO92" s="15" t="str">
        <f t="shared" si="41"/>
        <v/>
      </c>
      <c r="AP92" s="2" t="str" cm="1">
        <f t="array" ref="AP92">IF(B92="","",SUMPRODUCT(($D$1:$AB$4=$AP$4)*D92:AB92))</f>
        <v/>
      </c>
      <c r="AQ92" s="15" t="str">
        <f t="shared" si="42"/>
        <v/>
      </c>
      <c r="AR92" s="2" t="str" cm="1">
        <f t="array" ref="AR92">IF(B92="","",SUMPRODUCT(($D$1:$AB$4=$AR$4)*D92:AB92))</f>
        <v/>
      </c>
      <c r="AS92" s="15" t="str">
        <f t="shared" si="43"/>
        <v/>
      </c>
      <c r="AT92" s="2" t="str" cm="1">
        <f t="array" ref="AT92">IF(B92="","",SUMPRODUCT(($D$1:$AB$4=$AT$4)*$D92:$AB92))</f>
        <v/>
      </c>
      <c r="AU92" s="15" t="str">
        <f t="shared" si="44"/>
        <v/>
      </c>
      <c r="AV92" s="2" t="str" cm="1">
        <f t="array" ref="AV92">IF(B92="","",SUMPRODUCT(($D$1:$AB$4=$AV$4)*$D92:$AB92))</f>
        <v/>
      </c>
      <c r="AW92" s="15" t="str">
        <f t="shared" si="45"/>
        <v/>
      </c>
      <c r="AX92" s="2" t="str" cm="1">
        <f t="array" ref="AX92">IF(B92="","",SUMPRODUCT(($D$1:$AB$4=$AX$4)*$D92:$AB92))</f>
        <v/>
      </c>
      <c r="AY92" s="15" t="str">
        <f t="shared" si="46"/>
        <v/>
      </c>
      <c r="AZ92" s="2" t="str" cm="1">
        <f t="array" ref="AZ92">IF(B92="","",SUMPRODUCT(($D$1:$AB$4=$AZ$4)*$D92:$AB92))</f>
        <v/>
      </c>
      <c r="BA92" s="15" t="str">
        <f t="shared" si="47"/>
        <v/>
      </c>
      <c r="BB92" s="2" t="str" cm="1">
        <f t="array" ref="BB92">IF(B92="","",SUMPRODUCT(($D$1:$AB$4=$BB$4)*$D92:$AB92))</f>
        <v/>
      </c>
      <c r="BC92" s="15" t="str">
        <f t="shared" si="48"/>
        <v/>
      </c>
      <c r="BD92" s="2" t="str" cm="1">
        <f t="array" ref="BD92">IF(B92="","",SUMPRODUCT(($D$1:$AB$4=$BD$4)*$D92:$AB92))</f>
        <v/>
      </c>
      <c r="BE92" s="15" t="str">
        <f t="shared" si="49"/>
        <v/>
      </c>
      <c r="BF92" s="2" t="str" cm="1">
        <f t="array" ref="BF92">IF(B92="","",SUMPRODUCT(($D$1:$AB$4=$BF$4)*$D92:$AB92))</f>
        <v/>
      </c>
      <c r="BG92" s="15" t="str">
        <f t="shared" si="50"/>
        <v/>
      </c>
      <c r="BH92" s="2" t="str" cm="1">
        <f t="array" ref="BH92">IF(B92="","",SUMPRODUCT(($D$1:$AB$4=$BH$4)*$D92:$AB92))</f>
        <v/>
      </c>
      <c r="BI92" s="15" t="str">
        <f t="shared" si="51"/>
        <v/>
      </c>
      <c r="BJ92" s="2" t="str" cm="1">
        <f t="array" ref="BJ92">IF(B92="","",SUMPRODUCT(($D$1:$AB$4=$BJ$4)*$D92:$AB92))</f>
        <v/>
      </c>
      <c r="BK92" s="15" t="str">
        <f t="shared" si="52"/>
        <v/>
      </c>
      <c r="BL92" s="2" t="str" cm="1">
        <f t="array" ref="BL92">IF(B92="","",SUMPRODUCT(($D$1:$AB$4=$BL$4)*$D92:$AB92))</f>
        <v/>
      </c>
      <c r="BM92" s="15" t="str">
        <f t="shared" si="53"/>
        <v/>
      </c>
      <c r="BN92" s="2" t="str" cm="1">
        <f t="array" ref="BN92">IF(B92="","",SUMPRODUCT(($D$1:$AB$4=$BN$4)*$D92:$AB92))</f>
        <v/>
      </c>
      <c r="BO92" s="15" t="str">
        <f t="shared" si="54"/>
        <v/>
      </c>
      <c r="BP92" s="2" t="str" cm="1">
        <f t="array" ref="BP92">IF(B92="","",SUMPRODUCT(($D$1:$AB$4=$BP$4)*$D92:$AB92))</f>
        <v/>
      </c>
      <c r="BQ92" s="15" t="str">
        <f t="shared" si="55"/>
        <v/>
      </c>
      <c r="BR92" s="2" t="str" cm="1">
        <f t="array" ref="BR92">IF(B92="","",SUMPRODUCT(($D$1:$AB$4=$BR$4)*$D92:$AB92))</f>
        <v/>
      </c>
      <c r="BS92" s="15" t="str">
        <f t="shared" si="56"/>
        <v/>
      </c>
      <c r="BT92" s="2" t="str" cm="1">
        <f t="array" ref="BT92">IF(B92="","",SUMPRODUCT(($D$1:$AB$4=$BT$4)*$D92:$AB92))</f>
        <v/>
      </c>
      <c r="BU92" s="15" t="str">
        <f t="shared" si="57"/>
        <v/>
      </c>
      <c r="BV92" s="2" t="str" cm="1">
        <f t="array" ref="BV92">IF(B92="","",SUMPRODUCT(($D$1:$AB$4=$BV$4)*$D92:$AB92))</f>
        <v/>
      </c>
      <c r="BW92" s="15" t="str">
        <f t="shared" si="58"/>
        <v/>
      </c>
      <c r="BX92" s="2" t="str" cm="1">
        <f t="array" ref="BX92">IF(B92="","",SUMPRODUCT(($D$1:$AB$4=$BX$4)*$D92:$AB92))</f>
        <v/>
      </c>
      <c r="BY92" s="15" t="str">
        <f t="shared" si="59"/>
        <v/>
      </c>
      <c r="BZ92" s="2" t="str" cm="1">
        <f t="array" ref="BZ92">IF(B92="","",SUMPRODUCT(($D$1:$AB$4=$BZ$4)*$D92:$AB92))</f>
        <v/>
      </c>
      <c r="CA92" s="15" t="str">
        <f t="shared" si="60"/>
        <v/>
      </c>
      <c r="CB92" s="2" t="str" cm="1">
        <f t="array" ref="CB92">IF(B92="","",SUMPRODUCT(($D$1:$AB$4=$CB$4)*$D92:$AB92))</f>
        <v/>
      </c>
      <c r="CC92" s="15" t="str">
        <f t="shared" si="61"/>
        <v/>
      </c>
      <c r="CD92" s="2" t="str" cm="1">
        <f t="array" ref="CD92">IF(B92="","",SUMPRODUCT(($D$1:$AB$4=$CD$4)*$D92:$AB92))</f>
        <v/>
      </c>
      <c r="CE92" s="15" t="str">
        <f t="shared" si="62"/>
        <v/>
      </c>
      <c r="CF92" s="2" t="str" cm="1">
        <f t="array" ref="CF92">IF(B92="","",SUMPRODUCT(($D$1:$AB$4=$CF$4)*$D92:$AB92))</f>
        <v/>
      </c>
      <c r="CG92" s="15" t="str">
        <f t="shared" si="63"/>
        <v/>
      </c>
      <c r="CH92" s="2" t="str" cm="1">
        <f t="array" ref="CH92">IF(B92="","",SUMPRODUCT(($D$1:$AB$4=$CH$4)*$D92:$AB92))</f>
        <v/>
      </c>
      <c r="CI92" s="15" t="str">
        <f t="shared" si="64"/>
        <v/>
      </c>
    </row>
    <row r="93" spans="1:87">
      <c r="A93" s="7">
        <v>88</v>
      </c>
      <c r="D93" s="97"/>
      <c r="E93" s="86"/>
      <c r="F93" s="86"/>
      <c r="G93" s="86"/>
      <c r="H93" s="86"/>
      <c r="I93" s="98"/>
      <c r="J93" s="102"/>
      <c r="K93" s="87"/>
      <c r="L93" s="87"/>
      <c r="M93" s="87"/>
      <c r="N93" s="87"/>
      <c r="O93" s="103"/>
      <c r="P93" s="107"/>
      <c r="Q93" s="88"/>
      <c r="R93" s="88"/>
      <c r="S93" s="88"/>
      <c r="T93" s="88"/>
      <c r="U93" s="108"/>
      <c r="V93" s="113"/>
      <c r="W93" s="89"/>
      <c r="X93" s="89"/>
      <c r="Y93" s="89"/>
      <c r="Z93" s="89"/>
      <c r="AA93" s="89"/>
      <c r="AB93" s="169"/>
      <c r="AC93" s="171" t="str">
        <f t="shared" si="65"/>
        <v/>
      </c>
      <c r="AD93" s="172" t="str">
        <f t="shared" si="39"/>
        <v/>
      </c>
      <c r="AL93" s="2" t="str" cm="1">
        <f t="array" ref="AL93">IF(B93="","",SUMPRODUCT(($D$1:$AB$4=$AL$4)*D93:AB93))</f>
        <v/>
      </c>
      <c r="AM93" s="15" t="str">
        <f t="shared" si="40"/>
        <v/>
      </c>
      <c r="AN93" s="2" t="str" cm="1">
        <f t="array" ref="AN93">IF(B93="","",SUMPRODUCT(($D$1:$AB$4=$AN$4)*D93:AB93))</f>
        <v/>
      </c>
      <c r="AO93" s="15" t="str">
        <f t="shared" si="41"/>
        <v/>
      </c>
      <c r="AP93" s="2" t="str" cm="1">
        <f t="array" ref="AP93">IF(B93="","",SUMPRODUCT(($D$1:$AB$4=$AP$4)*D93:AB93))</f>
        <v/>
      </c>
      <c r="AQ93" s="15" t="str">
        <f t="shared" si="42"/>
        <v/>
      </c>
      <c r="AR93" s="2" t="str" cm="1">
        <f t="array" ref="AR93">IF(B93="","",SUMPRODUCT(($D$1:$AB$4=$AR$4)*D93:AB93))</f>
        <v/>
      </c>
      <c r="AS93" s="15" t="str">
        <f t="shared" si="43"/>
        <v/>
      </c>
      <c r="AT93" s="2" t="str" cm="1">
        <f t="array" ref="AT93">IF(B93="","",SUMPRODUCT(($D$1:$AB$4=$AT$4)*$D93:$AB93))</f>
        <v/>
      </c>
      <c r="AU93" s="15" t="str">
        <f t="shared" si="44"/>
        <v/>
      </c>
      <c r="AV93" s="2" t="str" cm="1">
        <f t="array" ref="AV93">IF(B93="","",SUMPRODUCT(($D$1:$AB$4=$AV$4)*$D93:$AB93))</f>
        <v/>
      </c>
      <c r="AW93" s="15" t="str">
        <f t="shared" si="45"/>
        <v/>
      </c>
      <c r="AX93" s="2" t="str" cm="1">
        <f t="array" ref="AX93">IF(B93="","",SUMPRODUCT(($D$1:$AB$4=$AX$4)*$D93:$AB93))</f>
        <v/>
      </c>
      <c r="AY93" s="15" t="str">
        <f t="shared" si="46"/>
        <v/>
      </c>
      <c r="AZ93" s="2" t="str" cm="1">
        <f t="array" ref="AZ93">IF(B93="","",SUMPRODUCT(($D$1:$AB$4=$AZ$4)*$D93:$AB93))</f>
        <v/>
      </c>
      <c r="BA93" s="15" t="str">
        <f t="shared" si="47"/>
        <v/>
      </c>
      <c r="BB93" s="2" t="str" cm="1">
        <f t="array" ref="BB93">IF(B93="","",SUMPRODUCT(($D$1:$AB$4=$BB$4)*$D93:$AB93))</f>
        <v/>
      </c>
      <c r="BC93" s="15" t="str">
        <f t="shared" si="48"/>
        <v/>
      </c>
      <c r="BD93" s="2" t="str" cm="1">
        <f t="array" ref="BD93">IF(B93="","",SUMPRODUCT(($D$1:$AB$4=$BD$4)*$D93:$AB93))</f>
        <v/>
      </c>
      <c r="BE93" s="15" t="str">
        <f t="shared" si="49"/>
        <v/>
      </c>
      <c r="BF93" s="2" t="str" cm="1">
        <f t="array" ref="BF93">IF(B93="","",SUMPRODUCT(($D$1:$AB$4=$BF$4)*$D93:$AB93))</f>
        <v/>
      </c>
      <c r="BG93" s="15" t="str">
        <f t="shared" si="50"/>
        <v/>
      </c>
      <c r="BH93" s="2" t="str" cm="1">
        <f t="array" ref="BH93">IF(B93="","",SUMPRODUCT(($D$1:$AB$4=$BH$4)*$D93:$AB93))</f>
        <v/>
      </c>
      <c r="BI93" s="15" t="str">
        <f t="shared" si="51"/>
        <v/>
      </c>
      <c r="BJ93" s="2" t="str" cm="1">
        <f t="array" ref="BJ93">IF(B93="","",SUMPRODUCT(($D$1:$AB$4=$BJ$4)*$D93:$AB93))</f>
        <v/>
      </c>
      <c r="BK93" s="15" t="str">
        <f t="shared" si="52"/>
        <v/>
      </c>
      <c r="BL93" s="2" t="str" cm="1">
        <f t="array" ref="BL93">IF(B93="","",SUMPRODUCT(($D$1:$AB$4=$BL$4)*$D93:$AB93))</f>
        <v/>
      </c>
      <c r="BM93" s="15" t="str">
        <f t="shared" si="53"/>
        <v/>
      </c>
      <c r="BN93" s="2" t="str" cm="1">
        <f t="array" ref="BN93">IF(B93="","",SUMPRODUCT(($D$1:$AB$4=$BN$4)*$D93:$AB93))</f>
        <v/>
      </c>
      <c r="BO93" s="15" t="str">
        <f t="shared" si="54"/>
        <v/>
      </c>
      <c r="BP93" s="2" t="str" cm="1">
        <f t="array" ref="BP93">IF(B93="","",SUMPRODUCT(($D$1:$AB$4=$BP$4)*$D93:$AB93))</f>
        <v/>
      </c>
      <c r="BQ93" s="15" t="str">
        <f t="shared" si="55"/>
        <v/>
      </c>
      <c r="BR93" s="2" t="str" cm="1">
        <f t="array" ref="BR93">IF(B93="","",SUMPRODUCT(($D$1:$AB$4=$BR$4)*$D93:$AB93))</f>
        <v/>
      </c>
      <c r="BS93" s="15" t="str">
        <f t="shared" si="56"/>
        <v/>
      </c>
      <c r="BT93" s="2" t="str" cm="1">
        <f t="array" ref="BT93">IF(B93="","",SUMPRODUCT(($D$1:$AB$4=$BT$4)*$D93:$AB93))</f>
        <v/>
      </c>
      <c r="BU93" s="15" t="str">
        <f t="shared" si="57"/>
        <v/>
      </c>
      <c r="BV93" s="2" t="str" cm="1">
        <f t="array" ref="BV93">IF(B93="","",SUMPRODUCT(($D$1:$AB$4=$BV$4)*$D93:$AB93))</f>
        <v/>
      </c>
      <c r="BW93" s="15" t="str">
        <f t="shared" si="58"/>
        <v/>
      </c>
      <c r="BX93" s="2" t="str" cm="1">
        <f t="array" ref="BX93">IF(B93="","",SUMPRODUCT(($D$1:$AB$4=$BX$4)*$D93:$AB93))</f>
        <v/>
      </c>
      <c r="BY93" s="15" t="str">
        <f t="shared" si="59"/>
        <v/>
      </c>
      <c r="BZ93" s="2" t="str" cm="1">
        <f t="array" ref="BZ93">IF(B93="","",SUMPRODUCT(($D$1:$AB$4=$BZ$4)*$D93:$AB93))</f>
        <v/>
      </c>
      <c r="CA93" s="15" t="str">
        <f t="shared" si="60"/>
        <v/>
      </c>
      <c r="CB93" s="2" t="str" cm="1">
        <f t="array" ref="CB93">IF(B93="","",SUMPRODUCT(($D$1:$AB$4=$CB$4)*$D93:$AB93))</f>
        <v/>
      </c>
      <c r="CC93" s="15" t="str">
        <f t="shared" si="61"/>
        <v/>
      </c>
      <c r="CD93" s="2" t="str" cm="1">
        <f t="array" ref="CD93">IF(B93="","",SUMPRODUCT(($D$1:$AB$4=$CD$4)*$D93:$AB93))</f>
        <v/>
      </c>
      <c r="CE93" s="15" t="str">
        <f t="shared" si="62"/>
        <v/>
      </c>
      <c r="CF93" s="2" t="str" cm="1">
        <f t="array" ref="CF93">IF(B93="","",SUMPRODUCT(($D$1:$AB$4=$CF$4)*$D93:$AB93))</f>
        <v/>
      </c>
      <c r="CG93" s="15" t="str">
        <f t="shared" si="63"/>
        <v/>
      </c>
      <c r="CH93" s="2" t="str" cm="1">
        <f t="array" ref="CH93">IF(B93="","",SUMPRODUCT(($D$1:$AB$4=$CH$4)*$D93:$AB93))</f>
        <v/>
      </c>
      <c r="CI93" s="15" t="str">
        <f t="shared" si="64"/>
        <v/>
      </c>
    </row>
    <row r="94" spans="1:87">
      <c r="A94" s="6">
        <v>89</v>
      </c>
      <c r="D94" s="97"/>
      <c r="E94" s="86"/>
      <c r="F94" s="86"/>
      <c r="G94" s="86"/>
      <c r="H94" s="86"/>
      <c r="I94" s="98"/>
      <c r="J94" s="102"/>
      <c r="K94" s="87"/>
      <c r="L94" s="87"/>
      <c r="M94" s="87"/>
      <c r="N94" s="87"/>
      <c r="O94" s="103"/>
      <c r="P94" s="107"/>
      <c r="Q94" s="88"/>
      <c r="R94" s="88"/>
      <c r="S94" s="88"/>
      <c r="T94" s="88"/>
      <c r="U94" s="108"/>
      <c r="V94" s="113"/>
      <c r="W94" s="89"/>
      <c r="X94" s="89"/>
      <c r="Y94" s="89"/>
      <c r="Z94" s="89"/>
      <c r="AA94" s="89"/>
      <c r="AB94" s="169"/>
      <c r="AC94" s="171" t="str">
        <f t="shared" si="65"/>
        <v/>
      </c>
      <c r="AD94" s="172" t="str">
        <f t="shared" si="39"/>
        <v/>
      </c>
      <c r="AL94" s="2" t="str" cm="1">
        <f t="array" ref="AL94">IF(B94="","",SUMPRODUCT(($D$1:$AB$4=$AL$4)*D94:AB94))</f>
        <v/>
      </c>
      <c r="AM94" s="15" t="str">
        <f t="shared" si="40"/>
        <v/>
      </c>
      <c r="AN94" s="2" t="str" cm="1">
        <f t="array" ref="AN94">IF(B94="","",SUMPRODUCT(($D$1:$AB$4=$AN$4)*D94:AB94))</f>
        <v/>
      </c>
      <c r="AO94" s="15" t="str">
        <f t="shared" si="41"/>
        <v/>
      </c>
      <c r="AP94" s="2" t="str" cm="1">
        <f t="array" ref="AP94">IF(B94="","",SUMPRODUCT(($D$1:$AB$4=$AP$4)*D94:AB94))</f>
        <v/>
      </c>
      <c r="AQ94" s="15" t="str">
        <f t="shared" si="42"/>
        <v/>
      </c>
      <c r="AR94" s="2" t="str" cm="1">
        <f t="array" ref="AR94">IF(B94="","",SUMPRODUCT(($D$1:$AB$4=$AR$4)*D94:AB94))</f>
        <v/>
      </c>
      <c r="AS94" s="15" t="str">
        <f t="shared" si="43"/>
        <v/>
      </c>
      <c r="AT94" s="2" t="str" cm="1">
        <f t="array" ref="AT94">IF(B94="","",SUMPRODUCT(($D$1:$AB$4=$AT$4)*$D94:$AB94))</f>
        <v/>
      </c>
      <c r="AU94" s="15" t="str">
        <f t="shared" si="44"/>
        <v/>
      </c>
      <c r="AV94" s="2" t="str" cm="1">
        <f t="array" ref="AV94">IF(B94="","",SUMPRODUCT(($D$1:$AB$4=$AV$4)*$D94:$AB94))</f>
        <v/>
      </c>
      <c r="AW94" s="15" t="str">
        <f t="shared" si="45"/>
        <v/>
      </c>
      <c r="AX94" s="2" t="str" cm="1">
        <f t="array" ref="AX94">IF(B94="","",SUMPRODUCT(($D$1:$AB$4=$AX$4)*$D94:$AB94))</f>
        <v/>
      </c>
      <c r="AY94" s="15" t="str">
        <f t="shared" si="46"/>
        <v/>
      </c>
      <c r="AZ94" s="2" t="str" cm="1">
        <f t="array" ref="AZ94">IF(B94="","",SUMPRODUCT(($D$1:$AB$4=$AZ$4)*$D94:$AB94))</f>
        <v/>
      </c>
      <c r="BA94" s="15" t="str">
        <f t="shared" si="47"/>
        <v/>
      </c>
      <c r="BB94" s="2" t="str" cm="1">
        <f t="array" ref="BB94">IF(B94="","",SUMPRODUCT(($D$1:$AB$4=$BB$4)*$D94:$AB94))</f>
        <v/>
      </c>
      <c r="BC94" s="15" t="str">
        <f t="shared" si="48"/>
        <v/>
      </c>
      <c r="BD94" s="2" t="str" cm="1">
        <f t="array" ref="BD94">IF(B94="","",SUMPRODUCT(($D$1:$AB$4=$BD$4)*$D94:$AB94))</f>
        <v/>
      </c>
      <c r="BE94" s="15" t="str">
        <f t="shared" si="49"/>
        <v/>
      </c>
      <c r="BF94" s="2" t="str" cm="1">
        <f t="array" ref="BF94">IF(B94="","",SUMPRODUCT(($D$1:$AB$4=$BF$4)*$D94:$AB94))</f>
        <v/>
      </c>
      <c r="BG94" s="15" t="str">
        <f t="shared" si="50"/>
        <v/>
      </c>
      <c r="BH94" s="2" t="str" cm="1">
        <f t="array" ref="BH94">IF(B94="","",SUMPRODUCT(($D$1:$AB$4=$BH$4)*$D94:$AB94))</f>
        <v/>
      </c>
      <c r="BI94" s="15" t="str">
        <f t="shared" si="51"/>
        <v/>
      </c>
      <c r="BJ94" s="2" t="str" cm="1">
        <f t="array" ref="BJ94">IF(B94="","",SUMPRODUCT(($D$1:$AB$4=$BJ$4)*$D94:$AB94))</f>
        <v/>
      </c>
      <c r="BK94" s="15" t="str">
        <f t="shared" si="52"/>
        <v/>
      </c>
      <c r="BL94" s="2" t="str" cm="1">
        <f t="array" ref="BL94">IF(B94="","",SUMPRODUCT(($D$1:$AB$4=$BL$4)*$D94:$AB94))</f>
        <v/>
      </c>
      <c r="BM94" s="15" t="str">
        <f t="shared" si="53"/>
        <v/>
      </c>
      <c r="BN94" s="2" t="str" cm="1">
        <f t="array" ref="BN94">IF(B94="","",SUMPRODUCT(($D$1:$AB$4=$BN$4)*$D94:$AB94))</f>
        <v/>
      </c>
      <c r="BO94" s="15" t="str">
        <f t="shared" si="54"/>
        <v/>
      </c>
      <c r="BP94" s="2" t="str" cm="1">
        <f t="array" ref="BP94">IF(B94="","",SUMPRODUCT(($D$1:$AB$4=$BP$4)*$D94:$AB94))</f>
        <v/>
      </c>
      <c r="BQ94" s="15" t="str">
        <f t="shared" si="55"/>
        <v/>
      </c>
      <c r="BR94" s="2" t="str" cm="1">
        <f t="array" ref="BR94">IF(B94="","",SUMPRODUCT(($D$1:$AB$4=$BR$4)*$D94:$AB94))</f>
        <v/>
      </c>
      <c r="BS94" s="15" t="str">
        <f t="shared" si="56"/>
        <v/>
      </c>
      <c r="BT94" s="2" t="str" cm="1">
        <f t="array" ref="BT94">IF(B94="","",SUMPRODUCT(($D$1:$AB$4=$BT$4)*$D94:$AB94))</f>
        <v/>
      </c>
      <c r="BU94" s="15" t="str">
        <f t="shared" si="57"/>
        <v/>
      </c>
      <c r="BV94" s="2" t="str" cm="1">
        <f t="array" ref="BV94">IF(B94="","",SUMPRODUCT(($D$1:$AB$4=$BV$4)*$D94:$AB94))</f>
        <v/>
      </c>
      <c r="BW94" s="15" t="str">
        <f t="shared" si="58"/>
        <v/>
      </c>
      <c r="BX94" s="2" t="str" cm="1">
        <f t="array" ref="BX94">IF(B94="","",SUMPRODUCT(($D$1:$AB$4=$BX$4)*$D94:$AB94))</f>
        <v/>
      </c>
      <c r="BY94" s="15" t="str">
        <f t="shared" si="59"/>
        <v/>
      </c>
      <c r="BZ94" s="2" t="str" cm="1">
        <f t="array" ref="BZ94">IF(B94="","",SUMPRODUCT(($D$1:$AB$4=$BZ$4)*$D94:$AB94))</f>
        <v/>
      </c>
      <c r="CA94" s="15" t="str">
        <f t="shared" si="60"/>
        <v/>
      </c>
      <c r="CB94" s="2" t="str" cm="1">
        <f t="array" ref="CB94">IF(B94="","",SUMPRODUCT(($D$1:$AB$4=$CB$4)*$D94:$AB94))</f>
        <v/>
      </c>
      <c r="CC94" s="15" t="str">
        <f t="shared" si="61"/>
        <v/>
      </c>
      <c r="CD94" s="2" t="str" cm="1">
        <f t="array" ref="CD94">IF(B94="","",SUMPRODUCT(($D$1:$AB$4=$CD$4)*$D94:$AB94))</f>
        <v/>
      </c>
      <c r="CE94" s="15" t="str">
        <f t="shared" si="62"/>
        <v/>
      </c>
      <c r="CF94" s="2" t="str" cm="1">
        <f t="array" ref="CF94">IF(B94="","",SUMPRODUCT(($D$1:$AB$4=$CF$4)*$D94:$AB94))</f>
        <v/>
      </c>
      <c r="CG94" s="15" t="str">
        <f t="shared" si="63"/>
        <v/>
      </c>
      <c r="CH94" s="2" t="str" cm="1">
        <f t="array" ref="CH94">IF(B94="","",SUMPRODUCT(($D$1:$AB$4=$CH$4)*$D94:$AB94))</f>
        <v/>
      </c>
      <c r="CI94" s="15" t="str">
        <f t="shared" si="64"/>
        <v/>
      </c>
    </row>
    <row r="95" spans="1:87">
      <c r="A95" s="7">
        <v>90</v>
      </c>
      <c r="D95" s="97"/>
      <c r="E95" s="86"/>
      <c r="F95" s="86"/>
      <c r="G95" s="86"/>
      <c r="H95" s="86"/>
      <c r="I95" s="98"/>
      <c r="J95" s="102"/>
      <c r="K95" s="87"/>
      <c r="L95" s="87"/>
      <c r="M95" s="87"/>
      <c r="N95" s="87"/>
      <c r="O95" s="103"/>
      <c r="P95" s="107"/>
      <c r="Q95" s="88"/>
      <c r="R95" s="88"/>
      <c r="S95" s="88"/>
      <c r="T95" s="88"/>
      <c r="U95" s="108"/>
      <c r="V95" s="113"/>
      <c r="W95" s="89"/>
      <c r="X95" s="89"/>
      <c r="Y95" s="89"/>
      <c r="Z95" s="89"/>
      <c r="AA95" s="89"/>
      <c r="AB95" s="169"/>
      <c r="AC95" s="171" t="str">
        <f t="shared" si="65"/>
        <v/>
      </c>
      <c r="AD95" s="172" t="str">
        <f t="shared" si="39"/>
        <v/>
      </c>
      <c r="AL95" s="2" t="str" cm="1">
        <f t="array" ref="AL95">IF(B95="","",SUMPRODUCT(($D$1:$AB$4=$AL$4)*D95:AB95))</f>
        <v/>
      </c>
      <c r="AM95" s="15" t="str">
        <f t="shared" si="40"/>
        <v/>
      </c>
      <c r="AN95" s="2" t="str" cm="1">
        <f t="array" ref="AN95">IF(B95="","",SUMPRODUCT(($D$1:$AB$4=$AN$4)*D95:AB95))</f>
        <v/>
      </c>
      <c r="AO95" s="15" t="str">
        <f t="shared" si="41"/>
        <v/>
      </c>
      <c r="AP95" s="2" t="str" cm="1">
        <f t="array" ref="AP95">IF(B95="","",SUMPRODUCT(($D$1:$AB$4=$AP$4)*D95:AB95))</f>
        <v/>
      </c>
      <c r="AQ95" s="15" t="str">
        <f t="shared" si="42"/>
        <v/>
      </c>
      <c r="AR95" s="2" t="str" cm="1">
        <f t="array" ref="AR95">IF(B95="","",SUMPRODUCT(($D$1:$AB$4=$AR$4)*D95:AB95))</f>
        <v/>
      </c>
      <c r="AS95" s="15" t="str">
        <f t="shared" si="43"/>
        <v/>
      </c>
      <c r="AT95" s="2" t="str" cm="1">
        <f t="array" ref="AT95">IF(B95="","",SUMPRODUCT(($D$1:$AB$4=$AT$4)*$D95:$AB95))</f>
        <v/>
      </c>
      <c r="AU95" s="15" t="str">
        <f t="shared" si="44"/>
        <v/>
      </c>
      <c r="AV95" s="2" t="str" cm="1">
        <f t="array" ref="AV95">IF(B95="","",SUMPRODUCT(($D$1:$AB$4=$AV$4)*$D95:$AB95))</f>
        <v/>
      </c>
      <c r="AW95" s="15" t="str">
        <f t="shared" si="45"/>
        <v/>
      </c>
      <c r="AX95" s="2" t="str" cm="1">
        <f t="array" ref="AX95">IF(B95="","",SUMPRODUCT(($D$1:$AB$4=$AX$4)*$D95:$AB95))</f>
        <v/>
      </c>
      <c r="AY95" s="15" t="str">
        <f t="shared" si="46"/>
        <v/>
      </c>
      <c r="AZ95" s="2" t="str" cm="1">
        <f t="array" ref="AZ95">IF(B95="","",SUMPRODUCT(($D$1:$AB$4=$AZ$4)*$D95:$AB95))</f>
        <v/>
      </c>
      <c r="BA95" s="15" t="str">
        <f t="shared" si="47"/>
        <v/>
      </c>
      <c r="BB95" s="2" t="str" cm="1">
        <f t="array" ref="BB95">IF(B95="","",SUMPRODUCT(($D$1:$AB$4=$BB$4)*$D95:$AB95))</f>
        <v/>
      </c>
      <c r="BC95" s="15" t="str">
        <f t="shared" si="48"/>
        <v/>
      </c>
      <c r="BD95" s="2" t="str" cm="1">
        <f t="array" ref="BD95">IF(B95="","",SUMPRODUCT(($D$1:$AB$4=$BD$4)*$D95:$AB95))</f>
        <v/>
      </c>
      <c r="BE95" s="15" t="str">
        <f t="shared" si="49"/>
        <v/>
      </c>
      <c r="BF95" s="2" t="str" cm="1">
        <f t="array" ref="BF95">IF(B95="","",SUMPRODUCT(($D$1:$AB$4=$BF$4)*$D95:$AB95))</f>
        <v/>
      </c>
      <c r="BG95" s="15" t="str">
        <f t="shared" si="50"/>
        <v/>
      </c>
      <c r="BH95" s="2" t="str" cm="1">
        <f t="array" ref="BH95">IF(B95="","",SUMPRODUCT(($D$1:$AB$4=$BH$4)*$D95:$AB95))</f>
        <v/>
      </c>
      <c r="BI95" s="15" t="str">
        <f t="shared" si="51"/>
        <v/>
      </c>
      <c r="BJ95" s="2" t="str" cm="1">
        <f t="array" ref="BJ95">IF(B95="","",SUMPRODUCT(($D$1:$AB$4=$BJ$4)*$D95:$AB95))</f>
        <v/>
      </c>
      <c r="BK95" s="15" t="str">
        <f t="shared" si="52"/>
        <v/>
      </c>
      <c r="BL95" s="2" t="str" cm="1">
        <f t="array" ref="BL95">IF(B95="","",SUMPRODUCT(($D$1:$AB$4=$BL$4)*$D95:$AB95))</f>
        <v/>
      </c>
      <c r="BM95" s="15" t="str">
        <f t="shared" si="53"/>
        <v/>
      </c>
      <c r="BN95" s="2" t="str" cm="1">
        <f t="array" ref="BN95">IF(B95="","",SUMPRODUCT(($D$1:$AB$4=$BN$4)*$D95:$AB95))</f>
        <v/>
      </c>
      <c r="BO95" s="15" t="str">
        <f t="shared" si="54"/>
        <v/>
      </c>
      <c r="BP95" s="2" t="str" cm="1">
        <f t="array" ref="BP95">IF(B95="","",SUMPRODUCT(($D$1:$AB$4=$BP$4)*$D95:$AB95))</f>
        <v/>
      </c>
      <c r="BQ95" s="15" t="str">
        <f t="shared" si="55"/>
        <v/>
      </c>
      <c r="BR95" s="2" t="str" cm="1">
        <f t="array" ref="BR95">IF(B95="","",SUMPRODUCT(($D$1:$AB$4=$BR$4)*$D95:$AB95))</f>
        <v/>
      </c>
      <c r="BS95" s="15" t="str">
        <f t="shared" si="56"/>
        <v/>
      </c>
      <c r="BT95" s="2" t="str" cm="1">
        <f t="array" ref="BT95">IF(B95="","",SUMPRODUCT(($D$1:$AB$4=$BT$4)*$D95:$AB95))</f>
        <v/>
      </c>
      <c r="BU95" s="15" t="str">
        <f t="shared" si="57"/>
        <v/>
      </c>
      <c r="BV95" s="2" t="str" cm="1">
        <f t="array" ref="BV95">IF(B95="","",SUMPRODUCT(($D$1:$AB$4=$BV$4)*$D95:$AB95))</f>
        <v/>
      </c>
      <c r="BW95" s="15" t="str">
        <f t="shared" si="58"/>
        <v/>
      </c>
      <c r="BX95" s="2" t="str" cm="1">
        <f t="array" ref="BX95">IF(B95="","",SUMPRODUCT(($D$1:$AB$4=$BX$4)*$D95:$AB95))</f>
        <v/>
      </c>
      <c r="BY95" s="15" t="str">
        <f t="shared" si="59"/>
        <v/>
      </c>
      <c r="BZ95" s="2" t="str" cm="1">
        <f t="array" ref="BZ95">IF(B95="","",SUMPRODUCT(($D$1:$AB$4=$BZ$4)*$D95:$AB95))</f>
        <v/>
      </c>
      <c r="CA95" s="15" t="str">
        <f t="shared" si="60"/>
        <v/>
      </c>
      <c r="CB95" s="2" t="str" cm="1">
        <f t="array" ref="CB95">IF(B95="","",SUMPRODUCT(($D$1:$AB$4=$CB$4)*$D95:$AB95))</f>
        <v/>
      </c>
      <c r="CC95" s="15" t="str">
        <f t="shared" si="61"/>
        <v/>
      </c>
      <c r="CD95" s="2" t="str" cm="1">
        <f t="array" ref="CD95">IF(B95="","",SUMPRODUCT(($D$1:$AB$4=$CD$4)*$D95:$AB95))</f>
        <v/>
      </c>
      <c r="CE95" s="15" t="str">
        <f t="shared" si="62"/>
        <v/>
      </c>
      <c r="CF95" s="2" t="str" cm="1">
        <f t="array" ref="CF95">IF(B95="","",SUMPRODUCT(($D$1:$AB$4=$CF$4)*$D95:$AB95))</f>
        <v/>
      </c>
      <c r="CG95" s="15" t="str">
        <f t="shared" si="63"/>
        <v/>
      </c>
      <c r="CH95" s="2" t="str" cm="1">
        <f t="array" ref="CH95">IF(B95="","",SUMPRODUCT(($D$1:$AB$4=$CH$4)*$D95:$AB95))</f>
        <v/>
      </c>
      <c r="CI95" s="15" t="str">
        <f t="shared" si="64"/>
        <v/>
      </c>
    </row>
    <row r="96" spans="1:87">
      <c r="A96" s="6">
        <v>91</v>
      </c>
      <c r="D96" s="97"/>
      <c r="E96" s="86"/>
      <c r="F96" s="86"/>
      <c r="G96" s="86"/>
      <c r="H96" s="86"/>
      <c r="I96" s="98"/>
      <c r="J96" s="102"/>
      <c r="K96" s="87"/>
      <c r="L96" s="87"/>
      <c r="M96" s="87"/>
      <c r="N96" s="87"/>
      <c r="O96" s="103"/>
      <c r="P96" s="107"/>
      <c r="Q96" s="88"/>
      <c r="R96" s="88"/>
      <c r="S96" s="88"/>
      <c r="T96" s="88"/>
      <c r="U96" s="108"/>
      <c r="V96" s="113"/>
      <c r="W96" s="89"/>
      <c r="X96" s="89"/>
      <c r="Y96" s="89"/>
      <c r="Z96" s="89"/>
      <c r="AA96" s="89"/>
      <c r="AB96" s="169"/>
      <c r="AC96" s="171" t="str">
        <f t="shared" si="65"/>
        <v/>
      </c>
      <c r="AD96" s="172" t="str">
        <f t="shared" si="39"/>
        <v/>
      </c>
      <c r="AL96" s="2" t="str" cm="1">
        <f t="array" ref="AL96">IF(B96="","",SUMPRODUCT(($D$1:$AB$4=$AL$4)*D96:AB96))</f>
        <v/>
      </c>
      <c r="AM96" s="15" t="str">
        <f t="shared" si="40"/>
        <v/>
      </c>
      <c r="AN96" s="2" t="str" cm="1">
        <f t="array" ref="AN96">IF(B96="","",SUMPRODUCT(($D$1:$AB$4=$AN$4)*D96:AB96))</f>
        <v/>
      </c>
      <c r="AO96" s="15" t="str">
        <f t="shared" si="41"/>
        <v/>
      </c>
      <c r="AP96" s="2" t="str" cm="1">
        <f t="array" ref="AP96">IF(B96="","",SUMPRODUCT(($D$1:$AB$4=$AP$4)*D96:AB96))</f>
        <v/>
      </c>
      <c r="AQ96" s="15" t="str">
        <f t="shared" si="42"/>
        <v/>
      </c>
      <c r="AR96" s="2" t="str" cm="1">
        <f t="array" ref="AR96">IF(B96="","",SUMPRODUCT(($D$1:$AB$4=$AR$4)*D96:AB96))</f>
        <v/>
      </c>
      <c r="AS96" s="15" t="str">
        <f t="shared" si="43"/>
        <v/>
      </c>
      <c r="AT96" s="2" t="str" cm="1">
        <f t="array" ref="AT96">IF(B96="","",SUMPRODUCT(($D$1:$AB$4=$AT$4)*$D96:$AB96))</f>
        <v/>
      </c>
      <c r="AU96" s="15" t="str">
        <f t="shared" si="44"/>
        <v/>
      </c>
      <c r="AV96" s="2" t="str" cm="1">
        <f t="array" ref="AV96">IF(B96="","",SUMPRODUCT(($D$1:$AB$4=$AV$4)*$D96:$AB96))</f>
        <v/>
      </c>
      <c r="AW96" s="15" t="str">
        <f t="shared" si="45"/>
        <v/>
      </c>
      <c r="AX96" s="2" t="str" cm="1">
        <f t="array" ref="AX96">IF(B96="","",SUMPRODUCT(($D$1:$AB$4=$AX$4)*$D96:$AB96))</f>
        <v/>
      </c>
      <c r="AY96" s="15" t="str">
        <f t="shared" si="46"/>
        <v/>
      </c>
      <c r="AZ96" s="2" t="str" cm="1">
        <f t="array" ref="AZ96">IF(B96="","",SUMPRODUCT(($D$1:$AB$4=$AZ$4)*$D96:$AB96))</f>
        <v/>
      </c>
      <c r="BA96" s="15" t="str">
        <f t="shared" si="47"/>
        <v/>
      </c>
      <c r="BB96" s="2" t="str" cm="1">
        <f t="array" ref="BB96">IF(B96="","",SUMPRODUCT(($D$1:$AB$4=$BB$4)*$D96:$AB96))</f>
        <v/>
      </c>
      <c r="BC96" s="15" t="str">
        <f t="shared" si="48"/>
        <v/>
      </c>
      <c r="BD96" s="2" t="str" cm="1">
        <f t="array" ref="BD96">IF(B96="","",SUMPRODUCT(($D$1:$AB$4=$BD$4)*$D96:$AB96))</f>
        <v/>
      </c>
      <c r="BE96" s="15" t="str">
        <f t="shared" si="49"/>
        <v/>
      </c>
      <c r="BF96" s="2" t="str" cm="1">
        <f t="array" ref="BF96">IF(B96="","",SUMPRODUCT(($D$1:$AB$4=$BF$4)*$D96:$AB96))</f>
        <v/>
      </c>
      <c r="BG96" s="15" t="str">
        <f t="shared" si="50"/>
        <v/>
      </c>
      <c r="BH96" s="2" t="str" cm="1">
        <f t="array" ref="BH96">IF(B96="","",SUMPRODUCT(($D$1:$AB$4=$BH$4)*$D96:$AB96))</f>
        <v/>
      </c>
      <c r="BI96" s="15" t="str">
        <f t="shared" si="51"/>
        <v/>
      </c>
      <c r="BJ96" s="2" t="str" cm="1">
        <f t="array" ref="BJ96">IF(B96="","",SUMPRODUCT(($D$1:$AB$4=$BJ$4)*$D96:$AB96))</f>
        <v/>
      </c>
      <c r="BK96" s="15" t="str">
        <f t="shared" si="52"/>
        <v/>
      </c>
      <c r="BL96" s="2" t="str" cm="1">
        <f t="array" ref="BL96">IF(B96="","",SUMPRODUCT(($D$1:$AB$4=$BL$4)*$D96:$AB96))</f>
        <v/>
      </c>
      <c r="BM96" s="15" t="str">
        <f t="shared" si="53"/>
        <v/>
      </c>
      <c r="BN96" s="2" t="str" cm="1">
        <f t="array" ref="BN96">IF(B96="","",SUMPRODUCT(($D$1:$AB$4=$BN$4)*$D96:$AB96))</f>
        <v/>
      </c>
      <c r="BO96" s="15" t="str">
        <f t="shared" si="54"/>
        <v/>
      </c>
      <c r="BP96" s="2" t="str" cm="1">
        <f t="array" ref="BP96">IF(B96="","",SUMPRODUCT(($D$1:$AB$4=$BP$4)*$D96:$AB96))</f>
        <v/>
      </c>
      <c r="BQ96" s="15" t="str">
        <f t="shared" si="55"/>
        <v/>
      </c>
      <c r="BR96" s="2" t="str" cm="1">
        <f t="array" ref="BR96">IF(B96="","",SUMPRODUCT(($D$1:$AB$4=$BR$4)*$D96:$AB96))</f>
        <v/>
      </c>
      <c r="BS96" s="15" t="str">
        <f t="shared" si="56"/>
        <v/>
      </c>
      <c r="BT96" s="2" t="str" cm="1">
        <f t="array" ref="BT96">IF(B96="","",SUMPRODUCT(($D$1:$AB$4=$BT$4)*$D96:$AB96))</f>
        <v/>
      </c>
      <c r="BU96" s="15" t="str">
        <f t="shared" si="57"/>
        <v/>
      </c>
      <c r="BV96" s="2" t="str" cm="1">
        <f t="array" ref="BV96">IF(B96="","",SUMPRODUCT(($D$1:$AB$4=$BV$4)*$D96:$AB96))</f>
        <v/>
      </c>
      <c r="BW96" s="15" t="str">
        <f t="shared" si="58"/>
        <v/>
      </c>
      <c r="BX96" s="2" t="str" cm="1">
        <f t="array" ref="BX96">IF(B96="","",SUMPRODUCT(($D$1:$AB$4=$BX$4)*$D96:$AB96))</f>
        <v/>
      </c>
      <c r="BY96" s="15" t="str">
        <f t="shared" si="59"/>
        <v/>
      </c>
      <c r="BZ96" s="2" t="str" cm="1">
        <f t="array" ref="BZ96">IF(B96="","",SUMPRODUCT(($D$1:$AB$4=$BZ$4)*$D96:$AB96))</f>
        <v/>
      </c>
      <c r="CA96" s="15" t="str">
        <f t="shared" si="60"/>
        <v/>
      </c>
      <c r="CB96" s="2" t="str" cm="1">
        <f t="array" ref="CB96">IF(B96="","",SUMPRODUCT(($D$1:$AB$4=$CB$4)*$D96:$AB96))</f>
        <v/>
      </c>
      <c r="CC96" s="15" t="str">
        <f t="shared" si="61"/>
        <v/>
      </c>
      <c r="CD96" s="2" t="str" cm="1">
        <f t="array" ref="CD96">IF(B96="","",SUMPRODUCT(($D$1:$AB$4=$CD$4)*$D96:$AB96))</f>
        <v/>
      </c>
      <c r="CE96" s="15" t="str">
        <f t="shared" si="62"/>
        <v/>
      </c>
      <c r="CF96" s="2" t="str" cm="1">
        <f t="array" ref="CF96">IF(B96="","",SUMPRODUCT(($D$1:$AB$4=$CF$4)*$D96:$AB96))</f>
        <v/>
      </c>
      <c r="CG96" s="15" t="str">
        <f t="shared" si="63"/>
        <v/>
      </c>
      <c r="CH96" s="2" t="str" cm="1">
        <f t="array" ref="CH96">IF(B96="","",SUMPRODUCT(($D$1:$AB$4=$CH$4)*$D96:$AB96))</f>
        <v/>
      </c>
      <c r="CI96" s="15" t="str">
        <f t="shared" si="64"/>
        <v/>
      </c>
    </row>
    <row r="97" spans="1:87">
      <c r="A97" s="7">
        <v>92</v>
      </c>
      <c r="D97" s="97"/>
      <c r="E97" s="86"/>
      <c r="F97" s="86"/>
      <c r="G97" s="86"/>
      <c r="H97" s="86"/>
      <c r="I97" s="98"/>
      <c r="J97" s="102"/>
      <c r="K97" s="87"/>
      <c r="L97" s="87"/>
      <c r="M97" s="87"/>
      <c r="N97" s="87"/>
      <c r="O97" s="103"/>
      <c r="P97" s="107"/>
      <c r="Q97" s="88"/>
      <c r="R97" s="88"/>
      <c r="S97" s="88"/>
      <c r="T97" s="88"/>
      <c r="U97" s="108"/>
      <c r="V97" s="113"/>
      <c r="W97" s="89"/>
      <c r="X97" s="89"/>
      <c r="Y97" s="89"/>
      <c r="Z97" s="89"/>
      <c r="AA97" s="89"/>
      <c r="AB97" s="169"/>
      <c r="AC97" s="171" t="str">
        <f t="shared" si="65"/>
        <v/>
      </c>
      <c r="AD97" s="172" t="str">
        <f t="shared" si="39"/>
        <v/>
      </c>
      <c r="AL97" s="2" t="str" cm="1">
        <f t="array" ref="AL97">IF(B97="","",SUMPRODUCT(($D$1:$AB$4=$AL$4)*D97:AB97))</f>
        <v/>
      </c>
      <c r="AM97" s="15" t="str">
        <f t="shared" si="40"/>
        <v/>
      </c>
      <c r="AN97" s="2" t="str" cm="1">
        <f t="array" ref="AN97">IF(B97="","",SUMPRODUCT(($D$1:$AB$4=$AN$4)*D97:AB97))</f>
        <v/>
      </c>
      <c r="AO97" s="15" t="str">
        <f t="shared" si="41"/>
        <v/>
      </c>
      <c r="AP97" s="2" t="str" cm="1">
        <f t="array" ref="AP97">IF(B97="","",SUMPRODUCT(($D$1:$AB$4=$AP$4)*D97:AB97))</f>
        <v/>
      </c>
      <c r="AQ97" s="15" t="str">
        <f t="shared" si="42"/>
        <v/>
      </c>
      <c r="AR97" s="2" t="str" cm="1">
        <f t="array" ref="AR97">IF(B97="","",SUMPRODUCT(($D$1:$AB$4=$AR$4)*D97:AB97))</f>
        <v/>
      </c>
      <c r="AS97" s="15" t="str">
        <f t="shared" si="43"/>
        <v/>
      </c>
      <c r="AT97" s="2" t="str" cm="1">
        <f t="array" ref="AT97">IF(B97="","",SUMPRODUCT(($D$1:$AB$4=$AT$4)*$D97:$AB97))</f>
        <v/>
      </c>
      <c r="AU97" s="15" t="str">
        <f t="shared" si="44"/>
        <v/>
      </c>
      <c r="AV97" s="2" t="str" cm="1">
        <f t="array" ref="AV97">IF(B97="","",SUMPRODUCT(($D$1:$AB$4=$AV$4)*$D97:$AB97))</f>
        <v/>
      </c>
      <c r="AW97" s="15" t="str">
        <f t="shared" si="45"/>
        <v/>
      </c>
      <c r="AX97" s="2" t="str" cm="1">
        <f t="array" ref="AX97">IF(B97="","",SUMPRODUCT(($D$1:$AB$4=$AX$4)*$D97:$AB97))</f>
        <v/>
      </c>
      <c r="AY97" s="15" t="str">
        <f t="shared" si="46"/>
        <v/>
      </c>
      <c r="AZ97" s="2" t="str" cm="1">
        <f t="array" ref="AZ97">IF(B97="","",SUMPRODUCT(($D$1:$AB$4=$AZ$4)*$D97:$AB97))</f>
        <v/>
      </c>
      <c r="BA97" s="15" t="str">
        <f t="shared" si="47"/>
        <v/>
      </c>
      <c r="BB97" s="2" t="str" cm="1">
        <f t="array" ref="BB97">IF(B97="","",SUMPRODUCT(($D$1:$AB$4=$BB$4)*$D97:$AB97))</f>
        <v/>
      </c>
      <c r="BC97" s="15" t="str">
        <f t="shared" si="48"/>
        <v/>
      </c>
      <c r="BD97" s="2" t="str" cm="1">
        <f t="array" ref="BD97">IF(B97="","",SUMPRODUCT(($D$1:$AB$4=$BD$4)*$D97:$AB97))</f>
        <v/>
      </c>
      <c r="BE97" s="15" t="str">
        <f t="shared" si="49"/>
        <v/>
      </c>
      <c r="BF97" s="2" t="str" cm="1">
        <f t="array" ref="BF97">IF(B97="","",SUMPRODUCT(($D$1:$AB$4=$BF$4)*$D97:$AB97))</f>
        <v/>
      </c>
      <c r="BG97" s="15" t="str">
        <f t="shared" si="50"/>
        <v/>
      </c>
      <c r="BH97" s="2" t="str" cm="1">
        <f t="array" ref="BH97">IF(B97="","",SUMPRODUCT(($D$1:$AB$4=$BH$4)*$D97:$AB97))</f>
        <v/>
      </c>
      <c r="BI97" s="15" t="str">
        <f t="shared" si="51"/>
        <v/>
      </c>
      <c r="BJ97" s="2" t="str" cm="1">
        <f t="array" ref="BJ97">IF(B97="","",SUMPRODUCT(($D$1:$AB$4=$BJ$4)*$D97:$AB97))</f>
        <v/>
      </c>
      <c r="BK97" s="15" t="str">
        <f t="shared" si="52"/>
        <v/>
      </c>
      <c r="BL97" s="2" t="str" cm="1">
        <f t="array" ref="BL97">IF(B97="","",SUMPRODUCT(($D$1:$AB$4=$BL$4)*$D97:$AB97))</f>
        <v/>
      </c>
      <c r="BM97" s="15" t="str">
        <f t="shared" si="53"/>
        <v/>
      </c>
      <c r="BN97" s="2" t="str" cm="1">
        <f t="array" ref="BN97">IF(B97="","",SUMPRODUCT(($D$1:$AB$4=$BN$4)*$D97:$AB97))</f>
        <v/>
      </c>
      <c r="BO97" s="15" t="str">
        <f t="shared" si="54"/>
        <v/>
      </c>
      <c r="BP97" s="2" t="str" cm="1">
        <f t="array" ref="BP97">IF(B97="","",SUMPRODUCT(($D$1:$AB$4=$BP$4)*$D97:$AB97))</f>
        <v/>
      </c>
      <c r="BQ97" s="15" t="str">
        <f t="shared" si="55"/>
        <v/>
      </c>
      <c r="BR97" s="2" t="str" cm="1">
        <f t="array" ref="BR97">IF(B97="","",SUMPRODUCT(($D$1:$AB$4=$BR$4)*$D97:$AB97))</f>
        <v/>
      </c>
      <c r="BS97" s="15" t="str">
        <f t="shared" si="56"/>
        <v/>
      </c>
      <c r="BT97" s="2" t="str" cm="1">
        <f t="array" ref="BT97">IF(B97="","",SUMPRODUCT(($D$1:$AB$4=$BT$4)*$D97:$AB97))</f>
        <v/>
      </c>
      <c r="BU97" s="15" t="str">
        <f t="shared" si="57"/>
        <v/>
      </c>
      <c r="BV97" s="2" t="str" cm="1">
        <f t="array" ref="BV97">IF(B97="","",SUMPRODUCT(($D$1:$AB$4=$BV$4)*$D97:$AB97))</f>
        <v/>
      </c>
      <c r="BW97" s="15" t="str">
        <f t="shared" si="58"/>
        <v/>
      </c>
      <c r="BX97" s="2" t="str" cm="1">
        <f t="array" ref="BX97">IF(B97="","",SUMPRODUCT(($D$1:$AB$4=$BX$4)*$D97:$AB97))</f>
        <v/>
      </c>
      <c r="BY97" s="15" t="str">
        <f t="shared" si="59"/>
        <v/>
      </c>
      <c r="BZ97" s="2" t="str" cm="1">
        <f t="array" ref="BZ97">IF(B97="","",SUMPRODUCT(($D$1:$AB$4=$BZ$4)*$D97:$AB97))</f>
        <v/>
      </c>
      <c r="CA97" s="15" t="str">
        <f t="shared" si="60"/>
        <v/>
      </c>
      <c r="CB97" s="2" t="str" cm="1">
        <f t="array" ref="CB97">IF(B97="","",SUMPRODUCT(($D$1:$AB$4=$CB$4)*$D97:$AB97))</f>
        <v/>
      </c>
      <c r="CC97" s="15" t="str">
        <f t="shared" si="61"/>
        <v/>
      </c>
      <c r="CD97" s="2" t="str" cm="1">
        <f t="array" ref="CD97">IF(B97="","",SUMPRODUCT(($D$1:$AB$4=$CD$4)*$D97:$AB97))</f>
        <v/>
      </c>
      <c r="CE97" s="15" t="str">
        <f t="shared" si="62"/>
        <v/>
      </c>
      <c r="CF97" s="2" t="str" cm="1">
        <f t="array" ref="CF97">IF(B97="","",SUMPRODUCT(($D$1:$AB$4=$CF$4)*$D97:$AB97))</f>
        <v/>
      </c>
      <c r="CG97" s="15" t="str">
        <f t="shared" si="63"/>
        <v/>
      </c>
      <c r="CH97" s="2" t="str" cm="1">
        <f t="array" ref="CH97">IF(B97="","",SUMPRODUCT(($D$1:$AB$4=$CH$4)*$D97:$AB97))</f>
        <v/>
      </c>
      <c r="CI97" s="15" t="str">
        <f t="shared" si="64"/>
        <v/>
      </c>
    </row>
    <row r="98" spans="1:87">
      <c r="A98" s="6">
        <v>93</v>
      </c>
      <c r="D98" s="97"/>
      <c r="E98" s="86"/>
      <c r="F98" s="86"/>
      <c r="G98" s="86"/>
      <c r="H98" s="86"/>
      <c r="I98" s="98"/>
      <c r="J98" s="102"/>
      <c r="K98" s="87"/>
      <c r="L98" s="87"/>
      <c r="M98" s="87"/>
      <c r="N98" s="87"/>
      <c r="O98" s="103"/>
      <c r="P98" s="107"/>
      <c r="Q98" s="88"/>
      <c r="R98" s="88"/>
      <c r="S98" s="88"/>
      <c r="T98" s="88"/>
      <c r="U98" s="108"/>
      <c r="V98" s="113"/>
      <c r="W98" s="89"/>
      <c r="X98" s="89"/>
      <c r="Y98" s="89"/>
      <c r="Z98" s="89"/>
      <c r="AA98" s="89"/>
      <c r="AB98" s="169"/>
      <c r="AC98" s="171" t="str">
        <f t="shared" si="65"/>
        <v/>
      </c>
      <c r="AD98" s="172" t="str">
        <f t="shared" si="39"/>
        <v/>
      </c>
      <c r="AL98" s="2" t="str" cm="1">
        <f t="array" ref="AL98">IF(B98="","",SUMPRODUCT(($D$1:$AB$4=$AL$4)*D98:AB98))</f>
        <v/>
      </c>
      <c r="AM98" s="15" t="str">
        <f t="shared" si="40"/>
        <v/>
      </c>
      <c r="AN98" s="2" t="str" cm="1">
        <f t="array" ref="AN98">IF(B98="","",SUMPRODUCT(($D$1:$AB$4=$AN$4)*D98:AB98))</f>
        <v/>
      </c>
      <c r="AO98" s="15" t="str">
        <f t="shared" si="41"/>
        <v/>
      </c>
      <c r="AP98" s="2" t="str" cm="1">
        <f t="array" ref="AP98">IF(B98="","",SUMPRODUCT(($D$1:$AB$4=$AP$4)*D98:AB98))</f>
        <v/>
      </c>
      <c r="AQ98" s="15" t="str">
        <f t="shared" si="42"/>
        <v/>
      </c>
      <c r="AR98" s="2" t="str" cm="1">
        <f t="array" ref="AR98">IF(B98="","",SUMPRODUCT(($D$1:$AB$4=$AR$4)*D98:AB98))</f>
        <v/>
      </c>
      <c r="AS98" s="15" t="str">
        <f t="shared" si="43"/>
        <v/>
      </c>
      <c r="AT98" s="2" t="str" cm="1">
        <f t="array" ref="AT98">IF(B98="","",SUMPRODUCT(($D$1:$AB$4=$AT$4)*$D98:$AB98))</f>
        <v/>
      </c>
      <c r="AU98" s="15" t="str">
        <f t="shared" si="44"/>
        <v/>
      </c>
      <c r="AV98" s="2" t="str" cm="1">
        <f t="array" ref="AV98">IF(B98="","",SUMPRODUCT(($D$1:$AB$4=$AV$4)*$D98:$AB98))</f>
        <v/>
      </c>
      <c r="AW98" s="15" t="str">
        <f t="shared" si="45"/>
        <v/>
      </c>
      <c r="AX98" s="2" t="str" cm="1">
        <f t="array" ref="AX98">IF(B98="","",SUMPRODUCT(($D$1:$AB$4=$AX$4)*$D98:$AB98))</f>
        <v/>
      </c>
      <c r="AY98" s="15" t="str">
        <f t="shared" si="46"/>
        <v/>
      </c>
      <c r="AZ98" s="2" t="str" cm="1">
        <f t="array" ref="AZ98">IF(B98="","",SUMPRODUCT(($D$1:$AB$4=$AZ$4)*$D98:$AB98))</f>
        <v/>
      </c>
      <c r="BA98" s="15" t="str">
        <f t="shared" si="47"/>
        <v/>
      </c>
      <c r="BB98" s="2" t="str" cm="1">
        <f t="array" ref="BB98">IF(B98="","",SUMPRODUCT(($D$1:$AB$4=$BB$4)*$D98:$AB98))</f>
        <v/>
      </c>
      <c r="BC98" s="15" t="str">
        <f t="shared" si="48"/>
        <v/>
      </c>
      <c r="BD98" s="2" t="str" cm="1">
        <f t="array" ref="BD98">IF(B98="","",SUMPRODUCT(($D$1:$AB$4=$BD$4)*$D98:$AB98))</f>
        <v/>
      </c>
      <c r="BE98" s="15" t="str">
        <f t="shared" si="49"/>
        <v/>
      </c>
      <c r="BF98" s="2" t="str" cm="1">
        <f t="array" ref="BF98">IF(B98="","",SUMPRODUCT(($D$1:$AB$4=$BF$4)*$D98:$AB98))</f>
        <v/>
      </c>
      <c r="BG98" s="15" t="str">
        <f t="shared" si="50"/>
        <v/>
      </c>
      <c r="BH98" s="2" t="str" cm="1">
        <f t="array" ref="BH98">IF(B98="","",SUMPRODUCT(($D$1:$AB$4=$BH$4)*$D98:$AB98))</f>
        <v/>
      </c>
      <c r="BI98" s="15" t="str">
        <f t="shared" si="51"/>
        <v/>
      </c>
      <c r="BJ98" s="2" t="str" cm="1">
        <f t="array" ref="BJ98">IF(B98="","",SUMPRODUCT(($D$1:$AB$4=$BJ$4)*$D98:$AB98))</f>
        <v/>
      </c>
      <c r="BK98" s="15" t="str">
        <f t="shared" si="52"/>
        <v/>
      </c>
      <c r="BL98" s="2" t="str" cm="1">
        <f t="array" ref="BL98">IF(B98="","",SUMPRODUCT(($D$1:$AB$4=$BL$4)*$D98:$AB98))</f>
        <v/>
      </c>
      <c r="BM98" s="15" t="str">
        <f t="shared" si="53"/>
        <v/>
      </c>
      <c r="BN98" s="2" t="str" cm="1">
        <f t="array" ref="BN98">IF(B98="","",SUMPRODUCT(($D$1:$AB$4=$BN$4)*$D98:$AB98))</f>
        <v/>
      </c>
      <c r="BO98" s="15" t="str">
        <f t="shared" si="54"/>
        <v/>
      </c>
      <c r="BP98" s="2" t="str" cm="1">
        <f t="array" ref="BP98">IF(B98="","",SUMPRODUCT(($D$1:$AB$4=$BP$4)*$D98:$AB98))</f>
        <v/>
      </c>
      <c r="BQ98" s="15" t="str">
        <f t="shared" si="55"/>
        <v/>
      </c>
      <c r="BR98" s="2" t="str" cm="1">
        <f t="array" ref="BR98">IF(B98="","",SUMPRODUCT(($D$1:$AB$4=$BR$4)*$D98:$AB98))</f>
        <v/>
      </c>
      <c r="BS98" s="15" t="str">
        <f t="shared" si="56"/>
        <v/>
      </c>
      <c r="BT98" s="2" t="str" cm="1">
        <f t="array" ref="BT98">IF(B98="","",SUMPRODUCT(($D$1:$AB$4=$BT$4)*$D98:$AB98))</f>
        <v/>
      </c>
      <c r="BU98" s="15" t="str">
        <f t="shared" si="57"/>
        <v/>
      </c>
      <c r="BV98" s="2" t="str" cm="1">
        <f t="array" ref="BV98">IF(B98="","",SUMPRODUCT(($D$1:$AB$4=$BV$4)*$D98:$AB98))</f>
        <v/>
      </c>
      <c r="BW98" s="15" t="str">
        <f t="shared" si="58"/>
        <v/>
      </c>
      <c r="BX98" s="2" t="str" cm="1">
        <f t="array" ref="BX98">IF(B98="","",SUMPRODUCT(($D$1:$AB$4=$BX$4)*$D98:$AB98))</f>
        <v/>
      </c>
      <c r="BY98" s="15" t="str">
        <f t="shared" si="59"/>
        <v/>
      </c>
      <c r="BZ98" s="2" t="str" cm="1">
        <f t="array" ref="BZ98">IF(B98="","",SUMPRODUCT(($D$1:$AB$4=$BZ$4)*$D98:$AB98))</f>
        <v/>
      </c>
      <c r="CA98" s="15" t="str">
        <f t="shared" si="60"/>
        <v/>
      </c>
      <c r="CB98" s="2" t="str" cm="1">
        <f t="array" ref="CB98">IF(B98="","",SUMPRODUCT(($D$1:$AB$4=$CB$4)*$D98:$AB98))</f>
        <v/>
      </c>
      <c r="CC98" s="15" t="str">
        <f t="shared" si="61"/>
        <v/>
      </c>
      <c r="CD98" s="2" t="str" cm="1">
        <f t="array" ref="CD98">IF(B98="","",SUMPRODUCT(($D$1:$AB$4=$CD$4)*$D98:$AB98))</f>
        <v/>
      </c>
      <c r="CE98" s="15" t="str">
        <f t="shared" si="62"/>
        <v/>
      </c>
      <c r="CF98" s="2" t="str" cm="1">
        <f t="array" ref="CF98">IF(B98="","",SUMPRODUCT(($D$1:$AB$4=$CF$4)*$D98:$AB98))</f>
        <v/>
      </c>
      <c r="CG98" s="15" t="str">
        <f t="shared" si="63"/>
        <v/>
      </c>
      <c r="CH98" s="2" t="str" cm="1">
        <f t="array" ref="CH98">IF(B98="","",SUMPRODUCT(($D$1:$AB$4=$CH$4)*$D98:$AB98))</f>
        <v/>
      </c>
      <c r="CI98" s="15" t="str">
        <f t="shared" si="64"/>
        <v/>
      </c>
    </row>
    <row r="99" spans="1:87">
      <c r="A99" s="7">
        <v>94</v>
      </c>
      <c r="D99" s="97"/>
      <c r="E99" s="86"/>
      <c r="F99" s="86"/>
      <c r="G99" s="86"/>
      <c r="H99" s="86"/>
      <c r="I99" s="98"/>
      <c r="J99" s="102"/>
      <c r="K99" s="87"/>
      <c r="L99" s="87"/>
      <c r="M99" s="87"/>
      <c r="N99" s="87"/>
      <c r="O99" s="103"/>
      <c r="P99" s="107"/>
      <c r="Q99" s="88"/>
      <c r="R99" s="88"/>
      <c r="S99" s="88"/>
      <c r="T99" s="88"/>
      <c r="U99" s="108"/>
      <c r="V99" s="113"/>
      <c r="W99" s="89"/>
      <c r="X99" s="89"/>
      <c r="Y99" s="89"/>
      <c r="Z99" s="89"/>
      <c r="AA99" s="89"/>
      <c r="AB99" s="169"/>
      <c r="AC99" s="171" t="str">
        <f t="shared" si="65"/>
        <v/>
      </c>
      <c r="AD99" s="172" t="str">
        <f t="shared" si="39"/>
        <v/>
      </c>
      <c r="AL99" s="2" t="str" cm="1">
        <f t="array" ref="AL99">IF(B99="","",SUMPRODUCT(($D$1:$AB$4=$AL$4)*D99:AB99))</f>
        <v/>
      </c>
      <c r="AM99" s="15" t="str">
        <f t="shared" si="40"/>
        <v/>
      </c>
      <c r="AN99" s="2" t="str" cm="1">
        <f t="array" ref="AN99">IF(B99="","",SUMPRODUCT(($D$1:$AB$4=$AN$4)*D99:AB99))</f>
        <v/>
      </c>
      <c r="AO99" s="15" t="str">
        <f t="shared" si="41"/>
        <v/>
      </c>
      <c r="AP99" s="2" t="str" cm="1">
        <f t="array" ref="AP99">IF(B99="","",SUMPRODUCT(($D$1:$AB$4=$AP$4)*D99:AB99))</f>
        <v/>
      </c>
      <c r="AQ99" s="15" t="str">
        <f t="shared" si="42"/>
        <v/>
      </c>
      <c r="AR99" s="2" t="str" cm="1">
        <f t="array" ref="AR99">IF(B99="","",SUMPRODUCT(($D$1:$AB$4=$AR$4)*D99:AB99))</f>
        <v/>
      </c>
      <c r="AS99" s="15" t="str">
        <f t="shared" si="43"/>
        <v/>
      </c>
      <c r="AT99" s="2" t="str" cm="1">
        <f t="array" ref="AT99">IF(B99="","",SUMPRODUCT(($D$1:$AB$4=$AT$4)*$D99:$AB99))</f>
        <v/>
      </c>
      <c r="AU99" s="15" t="str">
        <f t="shared" si="44"/>
        <v/>
      </c>
      <c r="AV99" s="2" t="str" cm="1">
        <f t="array" ref="AV99">IF(B99="","",SUMPRODUCT(($D$1:$AB$4=$AV$4)*$D99:$AB99))</f>
        <v/>
      </c>
      <c r="AW99" s="15" t="str">
        <f t="shared" si="45"/>
        <v/>
      </c>
      <c r="AX99" s="2" t="str" cm="1">
        <f t="array" ref="AX99">IF(B99="","",SUMPRODUCT(($D$1:$AB$4=$AX$4)*$D99:$AB99))</f>
        <v/>
      </c>
      <c r="AY99" s="15" t="str">
        <f t="shared" si="46"/>
        <v/>
      </c>
      <c r="AZ99" s="2" t="str" cm="1">
        <f t="array" ref="AZ99">IF(B99="","",SUMPRODUCT(($D$1:$AB$4=$AZ$4)*$D99:$AB99))</f>
        <v/>
      </c>
      <c r="BA99" s="15" t="str">
        <f t="shared" si="47"/>
        <v/>
      </c>
      <c r="BB99" s="2" t="str" cm="1">
        <f t="array" ref="BB99">IF(B99="","",SUMPRODUCT(($D$1:$AB$4=$BB$4)*$D99:$AB99))</f>
        <v/>
      </c>
      <c r="BC99" s="15" t="str">
        <f t="shared" si="48"/>
        <v/>
      </c>
      <c r="BD99" s="2" t="str" cm="1">
        <f t="array" ref="BD99">IF(B99="","",SUMPRODUCT(($D$1:$AB$4=$BD$4)*$D99:$AB99))</f>
        <v/>
      </c>
      <c r="BE99" s="15" t="str">
        <f t="shared" si="49"/>
        <v/>
      </c>
      <c r="BF99" s="2" t="str" cm="1">
        <f t="array" ref="BF99">IF(B99="","",SUMPRODUCT(($D$1:$AB$4=$BF$4)*$D99:$AB99))</f>
        <v/>
      </c>
      <c r="BG99" s="15" t="str">
        <f t="shared" si="50"/>
        <v/>
      </c>
      <c r="BH99" s="2" t="str" cm="1">
        <f t="array" ref="BH99">IF(B99="","",SUMPRODUCT(($D$1:$AB$4=$BH$4)*$D99:$AB99))</f>
        <v/>
      </c>
      <c r="BI99" s="15" t="str">
        <f t="shared" si="51"/>
        <v/>
      </c>
      <c r="BJ99" s="2" t="str" cm="1">
        <f t="array" ref="BJ99">IF(B99="","",SUMPRODUCT(($D$1:$AB$4=$BJ$4)*$D99:$AB99))</f>
        <v/>
      </c>
      <c r="BK99" s="15" t="str">
        <f t="shared" si="52"/>
        <v/>
      </c>
      <c r="BL99" s="2" t="str" cm="1">
        <f t="array" ref="BL99">IF(B99="","",SUMPRODUCT(($D$1:$AB$4=$BL$4)*$D99:$AB99))</f>
        <v/>
      </c>
      <c r="BM99" s="15" t="str">
        <f t="shared" si="53"/>
        <v/>
      </c>
      <c r="BN99" s="2" t="str" cm="1">
        <f t="array" ref="BN99">IF(B99="","",SUMPRODUCT(($D$1:$AB$4=$BN$4)*$D99:$AB99))</f>
        <v/>
      </c>
      <c r="BO99" s="15" t="str">
        <f t="shared" si="54"/>
        <v/>
      </c>
      <c r="BP99" s="2" t="str" cm="1">
        <f t="array" ref="BP99">IF(B99="","",SUMPRODUCT(($D$1:$AB$4=$BP$4)*$D99:$AB99))</f>
        <v/>
      </c>
      <c r="BQ99" s="15" t="str">
        <f t="shared" si="55"/>
        <v/>
      </c>
      <c r="BR99" s="2" t="str" cm="1">
        <f t="array" ref="BR99">IF(B99="","",SUMPRODUCT(($D$1:$AB$4=$BR$4)*$D99:$AB99))</f>
        <v/>
      </c>
      <c r="BS99" s="15" t="str">
        <f t="shared" si="56"/>
        <v/>
      </c>
      <c r="BT99" s="2" t="str" cm="1">
        <f t="array" ref="BT99">IF(B99="","",SUMPRODUCT(($D$1:$AB$4=$BT$4)*$D99:$AB99))</f>
        <v/>
      </c>
      <c r="BU99" s="15" t="str">
        <f t="shared" si="57"/>
        <v/>
      </c>
      <c r="BV99" s="2" t="str" cm="1">
        <f t="array" ref="BV99">IF(B99="","",SUMPRODUCT(($D$1:$AB$4=$BV$4)*$D99:$AB99))</f>
        <v/>
      </c>
      <c r="BW99" s="15" t="str">
        <f t="shared" si="58"/>
        <v/>
      </c>
      <c r="BX99" s="2" t="str" cm="1">
        <f t="array" ref="BX99">IF(B99="","",SUMPRODUCT(($D$1:$AB$4=$BX$4)*$D99:$AB99))</f>
        <v/>
      </c>
      <c r="BY99" s="15" t="str">
        <f t="shared" si="59"/>
        <v/>
      </c>
      <c r="BZ99" s="2" t="str" cm="1">
        <f t="array" ref="BZ99">IF(B99="","",SUMPRODUCT(($D$1:$AB$4=$BZ$4)*$D99:$AB99))</f>
        <v/>
      </c>
      <c r="CA99" s="15" t="str">
        <f t="shared" si="60"/>
        <v/>
      </c>
      <c r="CB99" s="2" t="str" cm="1">
        <f t="array" ref="CB99">IF(B99="","",SUMPRODUCT(($D$1:$AB$4=$CB$4)*$D99:$AB99))</f>
        <v/>
      </c>
      <c r="CC99" s="15" t="str">
        <f t="shared" si="61"/>
        <v/>
      </c>
      <c r="CD99" s="2" t="str" cm="1">
        <f t="array" ref="CD99">IF(B99="","",SUMPRODUCT(($D$1:$AB$4=$CD$4)*$D99:$AB99))</f>
        <v/>
      </c>
      <c r="CE99" s="15" t="str">
        <f t="shared" si="62"/>
        <v/>
      </c>
      <c r="CF99" s="2" t="str" cm="1">
        <f t="array" ref="CF99">IF(B99="","",SUMPRODUCT(($D$1:$AB$4=$CF$4)*$D99:$AB99))</f>
        <v/>
      </c>
      <c r="CG99" s="15" t="str">
        <f t="shared" si="63"/>
        <v/>
      </c>
      <c r="CH99" s="2" t="str" cm="1">
        <f t="array" ref="CH99">IF(B99="","",SUMPRODUCT(($D$1:$AB$4=$CH$4)*$D99:$AB99))</f>
        <v/>
      </c>
      <c r="CI99" s="15" t="str">
        <f t="shared" si="64"/>
        <v/>
      </c>
    </row>
    <row r="100" spans="1:87">
      <c r="A100" s="6">
        <v>95</v>
      </c>
      <c r="D100" s="97"/>
      <c r="E100" s="86"/>
      <c r="F100" s="86"/>
      <c r="G100" s="86"/>
      <c r="H100" s="86"/>
      <c r="I100" s="98"/>
      <c r="J100" s="102"/>
      <c r="K100" s="87"/>
      <c r="L100" s="87"/>
      <c r="M100" s="87"/>
      <c r="N100" s="87"/>
      <c r="O100" s="103"/>
      <c r="P100" s="107"/>
      <c r="Q100" s="88"/>
      <c r="R100" s="88"/>
      <c r="S100" s="88"/>
      <c r="T100" s="88"/>
      <c r="U100" s="108"/>
      <c r="V100" s="113"/>
      <c r="W100" s="89"/>
      <c r="X100" s="89"/>
      <c r="Y100" s="89"/>
      <c r="Z100" s="89"/>
      <c r="AA100" s="89"/>
      <c r="AB100" s="169"/>
      <c r="AC100" s="171" t="str">
        <f t="shared" si="65"/>
        <v/>
      </c>
      <c r="AD100" s="172" t="str">
        <f t="shared" si="39"/>
        <v/>
      </c>
      <c r="AL100" s="2" t="str" cm="1">
        <f t="array" ref="AL100">IF(B100="","",SUMPRODUCT(($D$1:$AB$4=$AL$4)*D100:AB100))</f>
        <v/>
      </c>
      <c r="AM100" s="15" t="str">
        <f t="shared" si="40"/>
        <v/>
      </c>
      <c r="AN100" s="2" t="str" cm="1">
        <f t="array" ref="AN100">IF(B100="","",SUMPRODUCT(($D$1:$AB$4=$AN$4)*D100:AB100))</f>
        <v/>
      </c>
      <c r="AO100" s="15" t="str">
        <f t="shared" si="41"/>
        <v/>
      </c>
      <c r="AP100" s="2" t="str" cm="1">
        <f t="array" ref="AP100">IF(B100="","",SUMPRODUCT(($D$1:$AB$4=$AP$4)*D100:AB100))</f>
        <v/>
      </c>
      <c r="AQ100" s="15" t="str">
        <f t="shared" si="42"/>
        <v/>
      </c>
      <c r="AR100" s="2" t="str" cm="1">
        <f t="array" ref="AR100">IF(B100="","",SUMPRODUCT(($D$1:$AB$4=$AR$4)*D100:AB100))</f>
        <v/>
      </c>
      <c r="AS100" s="15" t="str">
        <f t="shared" si="43"/>
        <v/>
      </c>
      <c r="AT100" s="2" t="str" cm="1">
        <f t="array" ref="AT100">IF(B100="","",SUMPRODUCT(($D$1:$AB$4=$AT$4)*$D100:$AB100))</f>
        <v/>
      </c>
      <c r="AU100" s="15" t="str">
        <f t="shared" si="44"/>
        <v/>
      </c>
      <c r="AV100" s="2" t="str" cm="1">
        <f t="array" ref="AV100">IF(B100="","",SUMPRODUCT(($D$1:$AB$4=$AV$4)*$D100:$AB100))</f>
        <v/>
      </c>
      <c r="AW100" s="15" t="str">
        <f t="shared" si="45"/>
        <v/>
      </c>
      <c r="AX100" s="2" t="str" cm="1">
        <f t="array" ref="AX100">IF(B100="","",SUMPRODUCT(($D$1:$AB$4=$AX$4)*$D100:$AB100))</f>
        <v/>
      </c>
      <c r="AY100" s="15" t="str">
        <f t="shared" si="46"/>
        <v/>
      </c>
      <c r="AZ100" s="2" t="str" cm="1">
        <f t="array" ref="AZ100">IF(B100="","",SUMPRODUCT(($D$1:$AB$4=$AZ$4)*$D100:$AB100))</f>
        <v/>
      </c>
      <c r="BA100" s="15" t="str">
        <f t="shared" si="47"/>
        <v/>
      </c>
      <c r="BB100" s="2" t="str" cm="1">
        <f t="array" ref="BB100">IF(B100="","",SUMPRODUCT(($D$1:$AB$4=$BB$4)*$D100:$AB100))</f>
        <v/>
      </c>
      <c r="BC100" s="15" t="str">
        <f t="shared" si="48"/>
        <v/>
      </c>
      <c r="BD100" s="2" t="str" cm="1">
        <f t="array" ref="BD100">IF(B100="","",SUMPRODUCT(($D$1:$AB$4=$BD$4)*$D100:$AB100))</f>
        <v/>
      </c>
      <c r="BE100" s="15" t="str">
        <f t="shared" si="49"/>
        <v/>
      </c>
      <c r="BF100" s="2" t="str" cm="1">
        <f t="array" ref="BF100">IF(B100="","",SUMPRODUCT(($D$1:$AB$4=$BF$4)*$D100:$AB100))</f>
        <v/>
      </c>
      <c r="BG100" s="15" t="str">
        <f t="shared" si="50"/>
        <v/>
      </c>
      <c r="BH100" s="2" t="str" cm="1">
        <f t="array" ref="BH100">IF(B100="","",SUMPRODUCT(($D$1:$AB$4=$BH$4)*$D100:$AB100))</f>
        <v/>
      </c>
      <c r="BI100" s="15" t="str">
        <f t="shared" si="51"/>
        <v/>
      </c>
      <c r="BJ100" s="2" t="str" cm="1">
        <f t="array" ref="BJ100">IF(B100="","",SUMPRODUCT(($D$1:$AB$4=$BJ$4)*$D100:$AB100))</f>
        <v/>
      </c>
      <c r="BK100" s="15" t="str">
        <f t="shared" si="52"/>
        <v/>
      </c>
      <c r="BL100" s="2" t="str" cm="1">
        <f t="array" ref="BL100">IF(B100="","",SUMPRODUCT(($D$1:$AB$4=$BL$4)*$D100:$AB100))</f>
        <v/>
      </c>
      <c r="BM100" s="15" t="str">
        <f t="shared" si="53"/>
        <v/>
      </c>
      <c r="BN100" s="2" t="str" cm="1">
        <f t="array" ref="BN100">IF(B100="","",SUMPRODUCT(($D$1:$AB$4=$BN$4)*$D100:$AB100))</f>
        <v/>
      </c>
      <c r="BO100" s="15" t="str">
        <f t="shared" si="54"/>
        <v/>
      </c>
      <c r="BP100" s="2" t="str" cm="1">
        <f t="array" ref="BP100">IF(B100="","",SUMPRODUCT(($D$1:$AB$4=$BP$4)*$D100:$AB100))</f>
        <v/>
      </c>
      <c r="BQ100" s="15" t="str">
        <f t="shared" si="55"/>
        <v/>
      </c>
      <c r="BR100" s="2" t="str" cm="1">
        <f t="array" ref="BR100">IF(B100="","",SUMPRODUCT(($D$1:$AB$4=$BR$4)*$D100:$AB100))</f>
        <v/>
      </c>
      <c r="BS100" s="15" t="str">
        <f t="shared" si="56"/>
        <v/>
      </c>
      <c r="BT100" s="2" t="str" cm="1">
        <f t="array" ref="BT100">IF(B100="","",SUMPRODUCT(($D$1:$AB$4=$BT$4)*$D100:$AB100))</f>
        <v/>
      </c>
      <c r="BU100" s="15" t="str">
        <f t="shared" si="57"/>
        <v/>
      </c>
      <c r="BV100" s="2" t="str" cm="1">
        <f t="array" ref="BV100">IF(B100="","",SUMPRODUCT(($D$1:$AB$4=$BV$4)*$D100:$AB100))</f>
        <v/>
      </c>
      <c r="BW100" s="15" t="str">
        <f t="shared" si="58"/>
        <v/>
      </c>
      <c r="BX100" s="2" t="str" cm="1">
        <f t="array" ref="BX100">IF(B100="","",SUMPRODUCT(($D$1:$AB$4=$BX$4)*$D100:$AB100))</f>
        <v/>
      </c>
      <c r="BY100" s="15" t="str">
        <f t="shared" si="59"/>
        <v/>
      </c>
      <c r="BZ100" s="2" t="str" cm="1">
        <f t="array" ref="BZ100">IF(B100="","",SUMPRODUCT(($D$1:$AB$4=$BZ$4)*$D100:$AB100))</f>
        <v/>
      </c>
      <c r="CA100" s="15" t="str">
        <f t="shared" si="60"/>
        <v/>
      </c>
      <c r="CB100" s="2" t="str" cm="1">
        <f t="array" ref="CB100">IF(B100="","",SUMPRODUCT(($D$1:$AB$4=$CB$4)*$D100:$AB100))</f>
        <v/>
      </c>
      <c r="CC100" s="15" t="str">
        <f t="shared" si="61"/>
        <v/>
      </c>
      <c r="CD100" s="2" t="str" cm="1">
        <f t="array" ref="CD100">IF(B100="","",SUMPRODUCT(($D$1:$AB$4=$CD$4)*$D100:$AB100))</f>
        <v/>
      </c>
      <c r="CE100" s="15" t="str">
        <f t="shared" si="62"/>
        <v/>
      </c>
      <c r="CF100" s="2" t="str" cm="1">
        <f t="array" ref="CF100">IF(B100="","",SUMPRODUCT(($D$1:$AB$4=$CF$4)*$D100:$AB100))</f>
        <v/>
      </c>
      <c r="CG100" s="15" t="str">
        <f t="shared" si="63"/>
        <v/>
      </c>
      <c r="CH100" s="2" t="str" cm="1">
        <f t="array" ref="CH100">IF(B100="","",SUMPRODUCT(($D$1:$AB$4=$CH$4)*$D100:$AB100))</f>
        <v/>
      </c>
      <c r="CI100" s="15" t="str">
        <f t="shared" si="64"/>
        <v/>
      </c>
    </row>
    <row r="101" spans="1:87">
      <c r="A101" s="7">
        <v>96</v>
      </c>
      <c r="D101" s="97"/>
      <c r="E101" s="86"/>
      <c r="F101" s="86"/>
      <c r="G101" s="86"/>
      <c r="H101" s="86"/>
      <c r="I101" s="98"/>
      <c r="J101" s="102"/>
      <c r="K101" s="87"/>
      <c r="L101" s="87"/>
      <c r="M101" s="87"/>
      <c r="N101" s="87"/>
      <c r="O101" s="103"/>
      <c r="P101" s="107"/>
      <c r="Q101" s="88"/>
      <c r="R101" s="88"/>
      <c r="S101" s="88"/>
      <c r="T101" s="88"/>
      <c r="U101" s="108"/>
      <c r="V101" s="113"/>
      <c r="W101" s="89"/>
      <c r="X101" s="89"/>
      <c r="Y101" s="89"/>
      <c r="Z101" s="89"/>
      <c r="AA101" s="89"/>
      <c r="AB101" s="169"/>
      <c r="AC101" s="171" t="str">
        <f t="shared" si="65"/>
        <v/>
      </c>
      <c r="AD101" s="172" t="str">
        <f t="shared" si="39"/>
        <v/>
      </c>
      <c r="AL101" s="2" t="str" cm="1">
        <f t="array" ref="AL101">IF(B101="","",SUMPRODUCT(($D$1:$AB$4=$AL$4)*D101:AB101))</f>
        <v/>
      </c>
      <c r="AM101" s="15" t="str">
        <f t="shared" si="40"/>
        <v/>
      </c>
      <c r="AN101" s="2" t="str" cm="1">
        <f t="array" ref="AN101">IF(B101="","",SUMPRODUCT(($D$1:$AB$4=$AN$4)*D101:AB101))</f>
        <v/>
      </c>
      <c r="AO101" s="15" t="str">
        <f t="shared" si="41"/>
        <v/>
      </c>
      <c r="AP101" s="2" t="str" cm="1">
        <f t="array" ref="AP101">IF(B101="","",SUMPRODUCT(($D$1:$AB$4=$AP$4)*D101:AB101))</f>
        <v/>
      </c>
      <c r="AQ101" s="15" t="str">
        <f t="shared" si="42"/>
        <v/>
      </c>
      <c r="AR101" s="2" t="str" cm="1">
        <f t="array" ref="AR101">IF(B101="","",SUMPRODUCT(($D$1:$AB$4=$AR$4)*D101:AB101))</f>
        <v/>
      </c>
      <c r="AS101" s="15" t="str">
        <f t="shared" si="43"/>
        <v/>
      </c>
      <c r="AT101" s="2" t="str" cm="1">
        <f t="array" ref="AT101">IF(B101="","",SUMPRODUCT(($D$1:$AB$4=$AT$4)*$D101:$AB101))</f>
        <v/>
      </c>
      <c r="AU101" s="15" t="str">
        <f t="shared" si="44"/>
        <v/>
      </c>
      <c r="AV101" s="2" t="str" cm="1">
        <f t="array" ref="AV101">IF(B101="","",SUMPRODUCT(($D$1:$AB$4=$AV$4)*$D101:$AB101))</f>
        <v/>
      </c>
      <c r="AW101" s="15" t="str">
        <f t="shared" si="45"/>
        <v/>
      </c>
      <c r="AX101" s="2" t="str" cm="1">
        <f t="array" ref="AX101">IF(B101="","",SUMPRODUCT(($D$1:$AB$4=$AX$4)*$D101:$AB101))</f>
        <v/>
      </c>
      <c r="AY101" s="15" t="str">
        <f t="shared" si="46"/>
        <v/>
      </c>
      <c r="AZ101" s="2" t="str" cm="1">
        <f t="array" ref="AZ101">IF(B101="","",SUMPRODUCT(($D$1:$AB$4=$AZ$4)*$D101:$AB101))</f>
        <v/>
      </c>
      <c r="BA101" s="15" t="str">
        <f t="shared" si="47"/>
        <v/>
      </c>
      <c r="BB101" s="2" t="str" cm="1">
        <f t="array" ref="BB101">IF(B101="","",SUMPRODUCT(($D$1:$AB$4=$BB$4)*$D101:$AB101))</f>
        <v/>
      </c>
      <c r="BC101" s="15" t="str">
        <f t="shared" si="48"/>
        <v/>
      </c>
      <c r="BD101" s="2" t="str" cm="1">
        <f t="array" ref="BD101">IF(B101="","",SUMPRODUCT(($D$1:$AB$4=$BD$4)*$D101:$AB101))</f>
        <v/>
      </c>
      <c r="BE101" s="15" t="str">
        <f t="shared" si="49"/>
        <v/>
      </c>
      <c r="BF101" s="2" t="str" cm="1">
        <f t="array" ref="BF101">IF(B101="","",SUMPRODUCT(($D$1:$AB$4=$BF$4)*$D101:$AB101))</f>
        <v/>
      </c>
      <c r="BG101" s="15" t="str">
        <f t="shared" si="50"/>
        <v/>
      </c>
      <c r="BH101" s="2" t="str" cm="1">
        <f t="array" ref="BH101">IF(B101="","",SUMPRODUCT(($D$1:$AB$4=$BH$4)*$D101:$AB101))</f>
        <v/>
      </c>
      <c r="BI101" s="15" t="str">
        <f t="shared" si="51"/>
        <v/>
      </c>
      <c r="BJ101" s="2" t="str" cm="1">
        <f t="array" ref="BJ101">IF(B101="","",SUMPRODUCT(($D$1:$AB$4=$BJ$4)*$D101:$AB101))</f>
        <v/>
      </c>
      <c r="BK101" s="15" t="str">
        <f t="shared" si="52"/>
        <v/>
      </c>
      <c r="BL101" s="2" t="str" cm="1">
        <f t="array" ref="BL101">IF(B101="","",SUMPRODUCT(($D$1:$AB$4=$BL$4)*$D101:$AB101))</f>
        <v/>
      </c>
      <c r="BM101" s="15" t="str">
        <f t="shared" si="53"/>
        <v/>
      </c>
      <c r="BN101" s="2" t="str" cm="1">
        <f t="array" ref="BN101">IF(B101="","",SUMPRODUCT(($D$1:$AB$4=$BN$4)*$D101:$AB101))</f>
        <v/>
      </c>
      <c r="BO101" s="15" t="str">
        <f t="shared" si="54"/>
        <v/>
      </c>
      <c r="BP101" s="2" t="str" cm="1">
        <f t="array" ref="BP101">IF(B101="","",SUMPRODUCT(($D$1:$AB$4=$BP$4)*$D101:$AB101))</f>
        <v/>
      </c>
      <c r="BQ101" s="15" t="str">
        <f t="shared" si="55"/>
        <v/>
      </c>
      <c r="BR101" s="2" t="str" cm="1">
        <f t="array" ref="BR101">IF(B101="","",SUMPRODUCT(($D$1:$AB$4=$BR$4)*$D101:$AB101))</f>
        <v/>
      </c>
      <c r="BS101" s="15" t="str">
        <f t="shared" si="56"/>
        <v/>
      </c>
      <c r="BT101" s="2" t="str" cm="1">
        <f t="array" ref="BT101">IF(B101="","",SUMPRODUCT(($D$1:$AB$4=$BT$4)*$D101:$AB101))</f>
        <v/>
      </c>
      <c r="BU101" s="15" t="str">
        <f t="shared" si="57"/>
        <v/>
      </c>
      <c r="BV101" s="2" t="str" cm="1">
        <f t="array" ref="BV101">IF(B101="","",SUMPRODUCT(($D$1:$AB$4=$BV$4)*$D101:$AB101))</f>
        <v/>
      </c>
      <c r="BW101" s="15" t="str">
        <f t="shared" si="58"/>
        <v/>
      </c>
      <c r="BX101" s="2" t="str" cm="1">
        <f t="array" ref="BX101">IF(B101="","",SUMPRODUCT(($D$1:$AB$4=$BX$4)*$D101:$AB101))</f>
        <v/>
      </c>
      <c r="BY101" s="15" t="str">
        <f t="shared" si="59"/>
        <v/>
      </c>
      <c r="BZ101" s="2" t="str" cm="1">
        <f t="array" ref="BZ101">IF(B101="","",SUMPRODUCT(($D$1:$AB$4=$BZ$4)*$D101:$AB101))</f>
        <v/>
      </c>
      <c r="CA101" s="15" t="str">
        <f t="shared" si="60"/>
        <v/>
      </c>
      <c r="CB101" s="2" t="str" cm="1">
        <f t="array" ref="CB101">IF(B101="","",SUMPRODUCT(($D$1:$AB$4=$CB$4)*$D101:$AB101))</f>
        <v/>
      </c>
      <c r="CC101" s="15" t="str">
        <f t="shared" si="61"/>
        <v/>
      </c>
      <c r="CD101" s="2" t="str" cm="1">
        <f t="array" ref="CD101">IF(B101="","",SUMPRODUCT(($D$1:$AB$4=$CD$4)*$D101:$AB101))</f>
        <v/>
      </c>
      <c r="CE101" s="15" t="str">
        <f t="shared" si="62"/>
        <v/>
      </c>
      <c r="CF101" s="2" t="str" cm="1">
        <f t="array" ref="CF101">IF(B101="","",SUMPRODUCT(($D$1:$AB$4=$CF$4)*$D101:$AB101))</f>
        <v/>
      </c>
      <c r="CG101" s="15" t="str">
        <f t="shared" si="63"/>
        <v/>
      </c>
      <c r="CH101" s="2" t="str" cm="1">
        <f t="array" ref="CH101">IF(B101="","",SUMPRODUCT(($D$1:$AB$4=$CH$4)*$D101:$AB101))</f>
        <v/>
      </c>
      <c r="CI101" s="15" t="str">
        <f t="shared" si="64"/>
        <v/>
      </c>
    </row>
    <row r="102" spans="1:87">
      <c r="A102" s="6">
        <v>97</v>
      </c>
      <c r="D102" s="97"/>
      <c r="E102" s="86"/>
      <c r="F102" s="86"/>
      <c r="G102" s="86"/>
      <c r="H102" s="86"/>
      <c r="I102" s="98"/>
      <c r="J102" s="102"/>
      <c r="K102" s="87"/>
      <c r="L102" s="87"/>
      <c r="M102" s="87"/>
      <c r="N102" s="87"/>
      <c r="O102" s="103"/>
      <c r="P102" s="107"/>
      <c r="Q102" s="88"/>
      <c r="R102" s="88"/>
      <c r="S102" s="88"/>
      <c r="T102" s="88"/>
      <c r="U102" s="108"/>
      <c r="V102" s="113"/>
      <c r="W102" s="89"/>
      <c r="X102" s="89"/>
      <c r="Y102" s="89"/>
      <c r="Z102" s="89"/>
      <c r="AA102" s="89"/>
      <c r="AB102" s="169"/>
      <c r="AC102" s="171" t="str">
        <f t="shared" si="65"/>
        <v/>
      </c>
      <c r="AD102" s="172" t="str">
        <f t="shared" si="39"/>
        <v/>
      </c>
      <c r="AL102" s="2" t="str" cm="1">
        <f t="array" ref="AL102">IF(B102="","",SUMPRODUCT(($D$1:$AB$4=$AL$4)*D102:AB102))</f>
        <v/>
      </c>
      <c r="AM102" s="15" t="str">
        <f t="shared" si="40"/>
        <v/>
      </c>
      <c r="AN102" s="2" t="str" cm="1">
        <f t="array" ref="AN102">IF(B102="","",SUMPRODUCT(($D$1:$AB$4=$AN$4)*D102:AB102))</f>
        <v/>
      </c>
      <c r="AO102" s="15" t="str">
        <f t="shared" si="41"/>
        <v/>
      </c>
      <c r="AP102" s="2" t="str" cm="1">
        <f t="array" ref="AP102">IF(B102="","",SUMPRODUCT(($D$1:$AB$4=$AP$4)*D102:AB102))</f>
        <v/>
      </c>
      <c r="AQ102" s="15" t="str">
        <f t="shared" si="42"/>
        <v/>
      </c>
      <c r="AR102" s="2" t="str" cm="1">
        <f t="array" ref="AR102">IF(B102="","",SUMPRODUCT(($D$1:$AB$4=$AR$4)*D102:AB102))</f>
        <v/>
      </c>
      <c r="AS102" s="15" t="str">
        <f t="shared" si="43"/>
        <v/>
      </c>
      <c r="AT102" s="2" t="str" cm="1">
        <f t="array" ref="AT102">IF(B102="","",SUMPRODUCT(($D$1:$AB$4=$AT$4)*$D102:$AB102))</f>
        <v/>
      </c>
      <c r="AU102" s="15" t="str">
        <f t="shared" si="44"/>
        <v/>
      </c>
      <c r="AV102" s="2" t="str" cm="1">
        <f t="array" ref="AV102">IF(B102="","",SUMPRODUCT(($D$1:$AB$4=$AV$4)*$D102:$AB102))</f>
        <v/>
      </c>
      <c r="AW102" s="15" t="str">
        <f t="shared" si="45"/>
        <v/>
      </c>
      <c r="AX102" s="2" t="str" cm="1">
        <f t="array" ref="AX102">IF(B102="","",SUMPRODUCT(($D$1:$AB$4=$AX$4)*$D102:$AB102))</f>
        <v/>
      </c>
      <c r="AY102" s="15" t="str">
        <f t="shared" si="46"/>
        <v/>
      </c>
      <c r="AZ102" s="2" t="str" cm="1">
        <f t="array" ref="AZ102">IF(B102="","",SUMPRODUCT(($D$1:$AB$4=$AZ$4)*$D102:$AB102))</f>
        <v/>
      </c>
      <c r="BA102" s="15" t="str">
        <f t="shared" si="47"/>
        <v/>
      </c>
      <c r="BB102" s="2" t="str" cm="1">
        <f t="array" ref="BB102">IF(B102="","",SUMPRODUCT(($D$1:$AB$4=$BB$4)*$D102:$AB102))</f>
        <v/>
      </c>
      <c r="BC102" s="15" t="str">
        <f t="shared" si="48"/>
        <v/>
      </c>
      <c r="BD102" s="2" t="str" cm="1">
        <f t="array" ref="BD102">IF(B102="","",SUMPRODUCT(($D$1:$AB$4=$BD$4)*$D102:$AB102))</f>
        <v/>
      </c>
      <c r="BE102" s="15" t="str">
        <f t="shared" si="49"/>
        <v/>
      </c>
      <c r="BF102" s="2" t="str" cm="1">
        <f t="array" ref="BF102">IF(B102="","",SUMPRODUCT(($D$1:$AB$4=$BF$4)*$D102:$AB102))</f>
        <v/>
      </c>
      <c r="BG102" s="15" t="str">
        <f t="shared" si="50"/>
        <v/>
      </c>
      <c r="BH102" s="2" t="str" cm="1">
        <f t="array" ref="BH102">IF(B102="","",SUMPRODUCT(($D$1:$AB$4=$BH$4)*$D102:$AB102))</f>
        <v/>
      </c>
      <c r="BI102" s="15" t="str">
        <f t="shared" si="51"/>
        <v/>
      </c>
      <c r="BJ102" s="2" t="str" cm="1">
        <f t="array" ref="BJ102">IF(B102="","",SUMPRODUCT(($D$1:$AB$4=$BJ$4)*$D102:$AB102))</f>
        <v/>
      </c>
      <c r="BK102" s="15" t="str">
        <f t="shared" si="52"/>
        <v/>
      </c>
      <c r="BL102" s="2" t="str" cm="1">
        <f t="array" ref="BL102">IF(B102="","",SUMPRODUCT(($D$1:$AB$4=$BL$4)*$D102:$AB102))</f>
        <v/>
      </c>
      <c r="BM102" s="15" t="str">
        <f t="shared" si="53"/>
        <v/>
      </c>
      <c r="BN102" s="2" t="str" cm="1">
        <f t="array" ref="BN102">IF(B102="","",SUMPRODUCT(($D$1:$AB$4=$BN$4)*$D102:$AB102))</f>
        <v/>
      </c>
      <c r="BO102" s="15" t="str">
        <f t="shared" si="54"/>
        <v/>
      </c>
      <c r="BP102" s="2" t="str" cm="1">
        <f t="array" ref="BP102">IF(B102="","",SUMPRODUCT(($D$1:$AB$4=$BP$4)*$D102:$AB102))</f>
        <v/>
      </c>
      <c r="BQ102" s="15" t="str">
        <f t="shared" si="55"/>
        <v/>
      </c>
      <c r="BR102" s="2" t="str" cm="1">
        <f t="array" ref="BR102">IF(B102="","",SUMPRODUCT(($D$1:$AB$4=$BR$4)*$D102:$AB102))</f>
        <v/>
      </c>
      <c r="BS102" s="15" t="str">
        <f t="shared" si="56"/>
        <v/>
      </c>
      <c r="BT102" s="2" t="str" cm="1">
        <f t="array" ref="BT102">IF(B102="","",SUMPRODUCT(($D$1:$AB$4=$BT$4)*$D102:$AB102))</f>
        <v/>
      </c>
      <c r="BU102" s="15" t="str">
        <f t="shared" si="57"/>
        <v/>
      </c>
      <c r="BV102" s="2" t="str" cm="1">
        <f t="array" ref="BV102">IF(B102="","",SUMPRODUCT(($D$1:$AB$4=$BV$4)*$D102:$AB102))</f>
        <v/>
      </c>
      <c r="BW102" s="15" t="str">
        <f t="shared" si="58"/>
        <v/>
      </c>
      <c r="BX102" s="2" t="str" cm="1">
        <f t="array" ref="BX102">IF(B102="","",SUMPRODUCT(($D$1:$AB$4=$BX$4)*$D102:$AB102))</f>
        <v/>
      </c>
      <c r="BY102" s="15" t="str">
        <f t="shared" si="59"/>
        <v/>
      </c>
      <c r="BZ102" s="2" t="str" cm="1">
        <f t="array" ref="BZ102">IF(B102="","",SUMPRODUCT(($D$1:$AB$4=$BZ$4)*$D102:$AB102))</f>
        <v/>
      </c>
      <c r="CA102" s="15" t="str">
        <f t="shared" si="60"/>
        <v/>
      </c>
      <c r="CB102" s="2" t="str" cm="1">
        <f t="array" ref="CB102">IF(B102="","",SUMPRODUCT(($D$1:$AB$4=$CB$4)*$D102:$AB102))</f>
        <v/>
      </c>
      <c r="CC102" s="15" t="str">
        <f t="shared" si="61"/>
        <v/>
      </c>
      <c r="CD102" s="2" t="str" cm="1">
        <f t="array" ref="CD102">IF(B102="","",SUMPRODUCT(($D$1:$AB$4=$CD$4)*$D102:$AB102))</f>
        <v/>
      </c>
      <c r="CE102" s="15" t="str">
        <f t="shared" si="62"/>
        <v/>
      </c>
      <c r="CF102" s="2" t="str" cm="1">
        <f t="array" ref="CF102">IF(B102="","",SUMPRODUCT(($D$1:$AB$4=$CF$4)*$D102:$AB102))</f>
        <v/>
      </c>
      <c r="CG102" s="15" t="str">
        <f t="shared" si="63"/>
        <v/>
      </c>
      <c r="CH102" s="2" t="str" cm="1">
        <f t="array" ref="CH102">IF(B102="","",SUMPRODUCT(($D$1:$AB$4=$CH$4)*$D102:$AB102))</f>
        <v/>
      </c>
      <c r="CI102" s="15" t="str">
        <f t="shared" si="64"/>
        <v/>
      </c>
    </row>
    <row r="103" spans="1:87">
      <c r="A103" s="7">
        <v>98</v>
      </c>
      <c r="D103" s="97"/>
      <c r="E103" s="86"/>
      <c r="F103" s="86"/>
      <c r="G103" s="86"/>
      <c r="H103" s="86"/>
      <c r="I103" s="98"/>
      <c r="J103" s="102"/>
      <c r="K103" s="87"/>
      <c r="L103" s="87"/>
      <c r="M103" s="87"/>
      <c r="N103" s="87"/>
      <c r="O103" s="103"/>
      <c r="P103" s="107"/>
      <c r="Q103" s="88"/>
      <c r="R103" s="88"/>
      <c r="S103" s="88"/>
      <c r="T103" s="88"/>
      <c r="U103" s="108"/>
      <c r="V103" s="113"/>
      <c r="W103" s="89"/>
      <c r="X103" s="89"/>
      <c r="Y103" s="89"/>
      <c r="Z103" s="89"/>
      <c r="AA103" s="89"/>
      <c r="AB103" s="169"/>
      <c r="AC103" s="171" t="str">
        <f t="shared" si="65"/>
        <v/>
      </c>
      <c r="AD103" s="172" t="str">
        <f t="shared" si="39"/>
        <v/>
      </c>
      <c r="AL103" s="2" t="str" cm="1">
        <f t="array" ref="AL103">IF(B103="","",SUMPRODUCT(($D$1:$AB$4=$AL$4)*D103:AB103))</f>
        <v/>
      </c>
      <c r="AM103" s="15" t="str">
        <f t="shared" si="40"/>
        <v/>
      </c>
      <c r="AN103" s="2" t="str" cm="1">
        <f t="array" ref="AN103">IF(B103="","",SUMPRODUCT(($D$1:$AB$4=$AN$4)*D103:AB103))</f>
        <v/>
      </c>
      <c r="AO103" s="15" t="str">
        <f t="shared" si="41"/>
        <v/>
      </c>
      <c r="AP103" s="2" t="str" cm="1">
        <f t="array" ref="AP103">IF(B103="","",SUMPRODUCT(($D$1:$AB$4=$AP$4)*D103:AB103))</f>
        <v/>
      </c>
      <c r="AQ103" s="15" t="str">
        <f t="shared" si="42"/>
        <v/>
      </c>
      <c r="AR103" s="2" t="str" cm="1">
        <f t="array" ref="AR103">IF(B103="","",SUMPRODUCT(($D$1:$AB$4=$AR$4)*D103:AB103))</f>
        <v/>
      </c>
      <c r="AS103" s="15" t="str">
        <f t="shared" si="43"/>
        <v/>
      </c>
      <c r="AT103" s="2" t="str" cm="1">
        <f t="array" ref="AT103">IF(B103="","",SUMPRODUCT(($D$1:$AB$4=$AT$4)*$D103:$AB103))</f>
        <v/>
      </c>
      <c r="AU103" s="15" t="str">
        <f t="shared" si="44"/>
        <v/>
      </c>
      <c r="AV103" s="2" t="str" cm="1">
        <f t="array" ref="AV103">IF(B103="","",SUMPRODUCT(($D$1:$AB$4=$AV$4)*$D103:$AB103))</f>
        <v/>
      </c>
      <c r="AW103" s="15" t="str">
        <f t="shared" si="45"/>
        <v/>
      </c>
      <c r="AX103" s="2" t="str" cm="1">
        <f t="array" ref="AX103">IF(B103="","",SUMPRODUCT(($D$1:$AB$4=$AX$4)*$D103:$AB103))</f>
        <v/>
      </c>
      <c r="AY103" s="15" t="str">
        <f t="shared" si="46"/>
        <v/>
      </c>
      <c r="AZ103" s="2" t="str" cm="1">
        <f t="array" ref="AZ103">IF(B103="","",SUMPRODUCT(($D$1:$AB$4=$AZ$4)*$D103:$AB103))</f>
        <v/>
      </c>
      <c r="BA103" s="15" t="str">
        <f t="shared" si="47"/>
        <v/>
      </c>
      <c r="BB103" s="2" t="str" cm="1">
        <f t="array" ref="BB103">IF(B103="","",SUMPRODUCT(($D$1:$AB$4=$BB$4)*$D103:$AB103))</f>
        <v/>
      </c>
      <c r="BC103" s="15" t="str">
        <f t="shared" si="48"/>
        <v/>
      </c>
      <c r="BD103" s="2" t="str" cm="1">
        <f t="array" ref="BD103">IF(B103="","",SUMPRODUCT(($D$1:$AB$4=$BD$4)*$D103:$AB103))</f>
        <v/>
      </c>
      <c r="BE103" s="15" t="str">
        <f t="shared" si="49"/>
        <v/>
      </c>
      <c r="BF103" s="2" t="str" cm="1">
        <f t="array" ref="BF103">IF(B103="","",SUMPRODUCT(($D$1:$AB$4=$BF$4)*$D103:$AB103))</f>
        <v/>
      </c>
      <c r="BG103" s="15" t="str">
        <f t="shared" si="50"/>
        <v/>
      </c>
      <c r="BH103" s="2" t="str" cm="1">
        <f t="array" ref="BH103">IF(B103="","",SUMPRODUCT(($D$1:$AB$4=$BH$4)*$D103:$AB103))</f>
        <v/>
      </c>
      <c r="BI103" s="15" t="str">
        <f t="shared" si="51"/>
        <v/>
      </c>
      <c r="BJ103" s="2" t="str" cm="1">
        <f t="array" ref="BJ103">IF(B103="","",SUMPRODUCT(($D$1:$AB$4=$BJ$4)*$D103:$AB103))</f>
        <v/>
      </c>
      <c r="BK103" s="15" t="str">
        <f t="shared" si="52"/>
        <v/>
      </c>
      <c r="BL103" s="2" t="str" cm="1">
        <f t="array" ref="BL103">IF(B103="","",SUMPRODUCT(($D$1:$AB$4=$BL$4)*$D103:$AB103))</f>
        <v/>
      </c>
      <c r="BM103" s="15" t="str">
        <f t="shared" si="53"/>
        <v/>
      </c>
      <c r="BN103" s="2" t="str" cm="1">
        <f t="array" ref="BN103">IF(B103="","",SUMPRODUCT(($D$1:$AB$4=$BN$4)*$D103:$AB103))</f>
        <v/>
      </c>
      <c r="BO103" s="15" t="str">
        <f t="shared" si="54"/>
        <v/>
      </c>
      <c r="BP103" s="2" t="str" cm="1">
        <f t="array" ref="BP103">IF(B103="","",SUMPRODUCT(($D$1:$AB$4=$BP$4)*$D103:$AB103))</f>
        <v/>
      </c>
      <c r="BQ103" s="15" t="str">
        <f t="shared" si="55"/>
        <v/>
      </c>
      <c r="BR103" s="2" t="str" cm="1">
        <f t="array" ref="BR103">IF(B103="","",SUMPRODUCT(($D$1:$AB$4=$BR$4)*$D103:$AB103))</f>
        <v/>
      </c>
      <c r="BS103" s="15" t="str">
        <f t="shared" si="56"/>
        <v/>
      </c>
      <c r="BT103" s="2" t="str" cm="1">
        <f t="array" ref="BT103">IF(B103="","",SUMPRODUCT(($D$1:$AB$4=$BT$4)*$D103:$AB103))</f>
        <v/>
      </c>
      <c r="BU103" s="15" t="str">
        <f t="shared" si="57"/>
        <v/>
      </c>
      <c r="BV103" s="2" t="str" cm="1">
        <f t="array" ref="BV103">IF(B103="","",SUMPRODUCT(($D$1:$AB$4=$BV$4)*$D103:$AB103))</f>
        <v/>
      </c>
      <c r="BW103" s="15" t="str">
        <f t="shared" si="58"/>
        <v/>
      </c>
      <c r="BX103" s="2" t="str" cm="1">
        <f t="array" ref="BX103">IF(B103="","",SUMPRODUCT(($D$1:$AB$4=$BX$4)*$D103:$AB103))</f>
        <v/>
      </c>
      <c r="BY103" s="15" t="str">
        <f t="shared" si="59"/>
        <v/>
      </c>
      <c r="BZ103" s="2" t="str" cm="1">
        <f t="array" ref="BZ103">IF(B103="","",SUMPRODUCT(($D$1:$AB$4=$BZ$4)*$D103:$AB103))</f>
        <v/>
      </c>
      <c r="CA103" s="15" t="str">
        <f t="shared" si="60"/>
        <v/>
      </c>
      <c r="CB103" s="2" t="str" cm="1">
        <f t="array" ref="CB103">IF(B103="","",SUMPRODUCT(($D$1:$AB$4=$CB$4)*$D103:$AB103))</f>
        <v/>
      </c>
      <c r="CC103" s="15" t="str">
        <f t="shared" si="61"/>
        <v/>
      </c>
      <c r="CD103" s="2" t="str" cm="1">
        <f t="array" ref="CD103">IF(B103="","",SUMPRODUCT(($D$1:$AB$4=$CD$4)*$D103:$AB103))</f>
        <v/>
      </c>
      <c r="CE103" s="15" t="str">
        <f t="shared" si="62"/>
        <v/>
      </c>
      <c r="CF103" s="2" t="str" cm="1">
        <f t="array" ref="CF103">IF(B103="","",SUMPRODUCT(($D$1:$AB$4=$CF$4)*$D103:$AB103))</f>
        <v/>
      </c>
      <c r="CG103" s="15" t="str">
        <f t="shared" si="63"/>
        <v/>
      </c>
      <c r="CH103" s="2" t="str" cm="1">
        <f t="array" ref="CH103">IF(B103="","",SUMPRODUCT(($D$1:$AB$4=$CH$4)*$D103:$AB103))</f>
        <v/>
      </c>
      <c r="CI103" s="15" t="str">
        <f t="shared" si="64"/>
        <v/>
      </c>
    </row>
    <row r="104" spans="1:87">
      <c r="A104" s="6">
        <v>99</v>
      </c>
      <c r="D104" s="97"/>
      <c r="E104" s="86"/>
      <c r="F104" s="86"/>
      <c r="G104" s="86"/>
      <c r="H104" s="86"/>
      <c r="I104" s="98"/>
      <c r="J104" s="102"/>
      <c r="K104" s="87"/>
      <c r="L104" s="87"/>
      <c r="M104" s="87"/>
      <c r="N104" s="87"/>
      <c r="O104" s="103"/>
      <c r="P104" s="107"/>
      <c r="Q104" s="88"/>
      <c r="R104" s="88"/>
      <c r="S104" s="88"/>
      <c r="T104" s="88"/>
      <c r="U104" s="108"/>
      <c r="V104" s="113"/>
      <c r="W104" s="89"/>
      <c r="X104" s="89"/>
      <c r="Y104" s="89"/>
      <c r="Z104" s="89"/>
      <c r="AA104" s="89"/>
      <c r="AB104" s="169"/>
      <c r="AC104" s="171" t="str">
        <f t="shared" si="65"/>
        <v/>
      </c>
      <c r="AD104" s="172" t="str">
        <f t="shared" si="39"/>
        <v/>
      </c>
      <c r="AL104" s="2" t="str" cm="1">
        <f t="array" ref="AL104">IF(B104="","",SUMPRODUCT(($D$1:$AB$4=$AL$4)*D104:AB104))</f>
        <v/>
      </c>
      <c r="AM104" s="15" t="str">
        <f t="shared" si="40"/>
        <v/>
      </c>
      <c r="AN104" s="2" t="str" cm="1">
        <f t="array" ref="AN104">IF(B104="","",SUMPRODUCT(($D$1:$AB$4=$AN$4)*D104:AB104))</f>
        <v/>
      </c>
      <c r="AO104" s="15" t="str">
        <f t="shared" si="41"/>
        <v/>
      </c>
      <c r="AP104" s="2" t="str" cm="1">
        <f t="array" ref="AP104">IF(B104="","",SUMPRODUCT(($D$1:$AB$4=$AP$4)*D104:AB104))</f>
        <v/>
      </c>
      <c r="AQ104" s="15" t="str">
        <f t="shared" si="42"/>
        <v/>
      </c>
      <c r="AR104" s="2" t="str" cm="1">
        <f t="array" ref="AR104">IF(B104="","",SUMPRODUCT(($D$1:$AB$4=$AR$4)*D104:AB104))</f>
        <v/>
      </c>
      <c r="AS104" s="15" t="str">
        <f t="shared" si="43"/>
        <v/>
      </c>
      <c r="AT104" s="2" t="str" cm="1">
        <f t="array" ref="AT104">IF(B104="","",SUMPRODUCT(($D$1:$AB$4=$AT$4)*$D104:$AB104))</f>
        <v/>
      </c>
      <c r="AU104" s="15" t="str">
        <f t="shared" si="44"/>
        <v/>
      </c>
      <c r="AV104" s="2" t="str" cm="1">
        <f t="array" ref="AV104">IF(B104="","",SUMPRODUCT(($D$1:$AB$4=$AV$4)*$D104:$AB104))</f>
        <v/>
      </c>
      <c r="AW104" s="15" t="str">
        <f t="shared" si="45"/>
        <v/>
      </c>
      <c r="AX104" s="2" t="str" cm="1">
        <f t="array" ref="AX104">IF(B104="","",SUMPRODUCT(($D$1:$AB$4=$AX$4)*$D104:$AB104))</f>
        <v/>
      </c>
      <c r="AY104" s="15" t="str">
        <f t="shared" si="46"/>
        <v/>
      </c>
      <c r="AZ104" s="2" t="str" cm="1">
        <f t="array" ref="AZ104">IF(B104="","",SUMPRODUCT(($D$1:$AB$4=$AZ$4)*$D104:$AB104))</f>
        <v/>
      </c>
      <c r="BA104" s="15" t="str">
        <f t="shared" si="47"/>
        <v/>
      </c>
      <c r="BB104" s="2" t="str" cm="1">
        <f t="array" ref="BB104">IF(B104="","",SUMPRODUCT(($D$1:$AB$4=$BB$4)*$D104:$AB104))</f>
        <v/>
      </c>
      <c r="BC104" s="15" t="str">
        <f t="shared" si="48"/>
        <v/>
      </c>
      <c r="BD104" s="2" t="str" cm="1">
        <f t="array" ref="BD104">IF(B104="","",SUMPRODUCT(($D$1:$AB$4=$BD$4)*$D104:$AB104))</f>
        <v/>
      </c>
      <c r="BE104" s="15" t="str">
        <f t="shared" si="49"/>
        <v/>
      </c>
      <c r="BF104" s="2" t="str" cm="1">
        <f t="array" ref="BF104">IF(B104="","",SUMPRODUCT(($D$1:$AB$4=$BF$4)*$D104:$AB104))</f>
        <v/>
      </c>
      <c r="BG104" s="15" t="str">
        <f t="shared" si="50"/>
        <v/>
      </c>
      <c r="BH104" s="2" t="str" cm="1">
        <f t="array" ref="BH104">IF(B104="","",SUMPRODUCT(($D$1:$AB$4=$BH$4)*$D104:$AB104))</f>
        <v/>
      </c>
      <c r="BI104" s="15" t="str">
        <f t="shared" si="51"/>
        <v/>
      </c>
      <c r="BJ104" s="2" t="str" cm="1">
        <f t="array" ref="BJ104">IF(B104="","",SUMPRODUCT(($D$1:$AB$4=$BJ$4)*$D104:$AB104))</f>
        <v/>
      </c>
      <c r="BK104" s="15" t="str">
        <f t="shared" si="52"/>
        <v/>
      </c>
      <c r="BL104" s="2" t="str" cm="1">
        <f t="array" ref="BL104">IF(B104="","",SUMPRODUCT(($D$1:$AB$4=$BL$4)*$D104:$AB104))</f>
        <v/>
      </c>
      <c r="BM104" s="15" t="str">
        <f t="shared" si="53"/>
        <v/>
      </c>
      <c r="BN104" s="2" t="str" cm="1">
        <f t="array" ref="BN104">IF(B104="","",SUMPRODUCT(($D$1:$AB$4=$BN$4)*$D104:$AB104))</f>
        <v/>
      </c>
      <c r="BO104" s="15" t="str">
        <f t="shared" si="54"/>
        <v/>
      </c>
      <c r="BP104" s="2" t="str" cm="1">
        <f t="array" ref="BP104">IF(B104="","",SUMPRODUCT(($D$1:$AB$4=$BP$4)*$D104:$AB104))</f>
        <v/>
      </c>
      <c r="BQ104" s="15" t="str">
        <f t="shared" si="55"/>
        <v/>
      </c>
      <c r="BR104" s="2" t="str" cm="1">
        <f t="array" ref="BR104">IF(B104="","",SUMPRODUCT(($D$1:$AB$4=$BR$4)*$D104:$AB104))</f>
        <v/>
      </c>
      <c r="BS104" s="15" t="str">
        <f t="shared" si="56"/>
        <v/>
      </c>
      <c r="BT104" s="2" t="str" cm="1">
        <f t="array" ref="BT104">IF(B104="","",SUMPRODUCT(($D$1:$AB$4=$BT$4)*$D104:$AB104))</f>
        <v/>
      </c>
      <c r="BU104" s="15" t="str">
        <f t="shared" si="57"/>
        <v/>
      </c>
      <c r="BV104" s="2" t="str" cm="1">
        <f t="array" ref="BV104">IF(B104="","",SUMPRODUCT(($D$1:$AB$4=$BV$4)*$D104:$AB104))</f>
        <v/>
      </c>
      <c r="BW104" s="15" t="str">
        <f t="shared" si="58"/>
        <v/>
      </c>
      <c r="BX104" s="2" t="str" cm="1">
        <f t="array" ref="BX104">IF(B104="","",SUMPRODUCT(($D$1:$AB$4=$BX$4)*$D104:$AB104))</f>
        <v/>
      </c>
      <c r="BY104" s="15" t="str">
        <f t="shared" si="59"/>
        <v/>
      </c>
      <c r="BZ104" s="2" t="str" cm="1">
        <f t="array" ref="BZ104">IF(B104="","",SUMPRODUCT(($D$1:$AB$4=$BZ$4)*$D104:$AB104))</f>
        <v/>
      </c>
      <c r="CA104" s="15" t="str">
        <f t="shared" si="60"/>
        <v/>
      </c>
      <c r="CB104" s="2" t="str" cm="1">
        <f t="array" ref="CB104">IF(B104="","",SUMPRODUCT(($D$1:$AB$4=$CB$4)*$D104:$AB104))</f>
        <v/>
      </c>
      <c r="CC104" s="15" t="str">
        <f t="shared" si="61"/>
        <v/>
      </c>
      <c r="CD104" s="2" t="str" cm="1">
        <f t="array" ref="CD104">IF(B104="","",SUMPRODUCT(($D$1:$AB$4=$CD$4)*$D104:$AB104))</f>
        <v/>
      </c>
      <c r="CE104" s="15" t="str">
        <f t="shared" si="62"/>
        <v/>
      </c>
      <c r="CF104" s="2" t="str" cm="1">
        <f t="array" ref="CF104">IF(B104="","",SUMPRODUCT(($D$1:$AB$4=$CF$4)*$D104:$AB104))</f>
        <v/>
      </c>
      <c r="CG104" s="15" t="str">
        <f t="shared" si="63"/>
        <v/>
      </c>
      <c r="CH104" s="2" t="str" cm="1">
        <f t="array" ref="CH104">IF(B104="","",SUMPRODUCT(($D$1:$AB$4=$CH$4)*$D104:$AB104))</f>
        <v/>
      </c>
      <c r="CI104" s="15" t="str">
        <f t="shared" si="64"/>
        <v/>
      </c>
    </row>
    <row r="105" spans="1:87">
      <c r="A105" s="7">
        <v>100</v>
      </c>
      <c r="D105" s="97"/>
      <c r="E105" s="86"/>
      <c r="F105" s="86"/>
      <c r="G105" s="86"/>
      <c r="H105" s="86"/>
      <c r="I105" s="98"/>
      <c r="J105" s="102"/>
      <c r="K105" s="87"/>
      <c r="L105" s="87"/>
      <c r="M105" s="87"/>
      <c r="N105" s="87"/>
      <c r="O105" s="103"/>
      <c r="P105" s="107"/>
      <c r="Q105" s="88"/>
      <c r="R105" s="88"/>
      <c r="S105" s="88"/>
      <c r="T105" s="88"/>
      <c r="U105" s="108"/>
      <c r="V105" s="113"/>
      <c r="W105" s="89"/>
      <c r="X105" s="89"/>
      <c r="Y105" s="89"/>
      <c r="Z105" s="89"/>
      <c r="AA105" s="89"/>
      <c r="AB105" s="169"/>
      <c r="AC105" s="171" t="str">
        <f t="shared" si="65"/>
        <v/>
      </c>
      <c r="AD105" s="172" t="str">
        <f t="shared" si="39"/>
        <v/>
      </c>
      <c r="AL105" s="2" t="str" cm="1">
        <f t="array" ref="AL105">IF(B105="","",SUMPRODUCT(($D$1:$AB$4=$AL$4)*D105:AB105))</f>
        <v/>
      </c>
      <c r="AM105" s="15" t="str">
        <f t="shared" si="40"/>
        <v/>
      </c>
      <c r="AN105" s="2" t="str" cm="1">
        <f t="array" ref="AN105">IF(B105="","",SUMPRODUCT(($D$1:$AB$4=$AN$4)*D105:AB105))</f>
        <v/>
      </c>
      <c r="AO105" s="15" t="str">
        <f t="shared" si="41"/>
        <v/>
      </c>
      <c r="AP105" s="2" t="str" cm="1">
        <f t="array" ref="AP105">IF(B105="","",SUMPRODUCT(($D$1:$AB$4=$AP$4)*D105:AB105))</f>
        <v/>
      </c>
      <c r="AQ105" s="15" t="str">
        <f t="shared" si="42"/>
        <v/>
      </c>
      <c r="AR105" s="2" t="str" cm="1">
        <f t="array" ref="AR105">IF(B105="","",SUMPRODUCT(($D$1:$AB$4=$AR$4)*D105:AB105))</f>
        <v/>
      </c>
      <c r="AS105" s="15" t="str">
        <f t="shared" si="43"/>
        <v/>
      </c>
      <c r="AT105" s="2" t="str" cm="1">
        <f t="array" ref="AT105">IF(B105="","",SUMPRODUCT(($D$1:$AB$4=$AT$4)*$D105:$AB105))</f>
        <v/>
      </c>
      <c r="AU105" s="15" t="str">
        <f t="shared" si="44"/>
        <v/>
      </c>
      <c r="AV105" s="2" t="str" cm="1">
        <f t="array" ref="AV105">IF(B105="","",SUMPRODUCT(($D$1:$AB$4=$AV$4)*$D105:$AB105))</f>
        <v/>
      </c>
      <c r="AW105" s="15" t="str">
        <f t="shared" si="45"/>
        <v/>
      </c>
      <c r="AX105" s="2" t="str" cm="1">
        <f t="array" ref="AX105">IF(B105="","",SUMPRODUCT(($D$1:$AB$4=$AX$4)*$D105:$AB105))</f>
        <v/>
      </c>
      <c r="AY105" s="15" t="str">
        <f t="shared" si="46"/>
        <v/>
      </c>
      <c r="AZ105" s="2" t="str" cm="1">
        <f t="array" ref="AZ105">IF(B105="","",SUMPRODUCT(($D$1:$AB$4=$AZ$4)*$D105:$AB105))</f>
        <v/>
      </c>
      <c r="BA105" s="15" t="str">
        <f t="shared" si="47"/>
        <v/>
      </c>
      <c r="BB105" s="2" t="str" cm="1">
        <f t="array" ref="BB105">IF(B105="","",SUMPRODUCT(($D$1:$AB$4=$BB$4)*$D105:$AB105))</f>
        <v/>
      </c>
      <c r="BC105" s="15" t="str">
        <f t="shared" si="48"/>
        <v/>
      </c>
      <c r="BD105" s="2" t="str" cm="1">
        <f t="array" ref="BD105">IF(B105="","",SUMPRODUCT(($D$1:$AB$4=$BD$4)*$D105:$AB105))</f>
        <v/>
      </c>
      <c r="BE105" s="15" t="str">
        <f t="shared" si="49"/>
        <v/>
      </c>
      <c r="BF105" s="2" t="str" cm="1">
        <f t="array" ref="BF105">IF(B105="","",SUMPRODUCT(($D$1:$AB$4=$BF$4)*$D105:$AB105))</f>
        <v/>
      </c>
      <c r="BG105" s="15" t="str">
        <f t="shared" si="50"/>
        <v/>
      </c>
      <c r="BH105" s="2" t="str" cm="1">
        <f t="array" ref="BH105">IF(B105="","",SUMPRODUCT(($D$1:$AB$4=$BH$4)*$D105:$AB105))</f>
        <v/>
      </c>
      <c r="BI105" s="15" t="str">
        <f t="shared" si="51"/>
        <v/>
      </c>
      <c r="BJ105" s="2" t="str" cm="1">
        <f t="array" ref="BJ105">IF(B105="","",SUMPRODUCT(($D$1:$AB$4=$BJ$4)*$D105:$AB105))</f>
        <v/>
      </c>
      <c r="BK105" s="15" t="str">
        <f t="shared" si="52"/>
        <v/>
      </c>
      <c r="BL105" s="2" t="str" cm="1">
        <f t="array" ref="BL105">IF(B105="","",SUMPRODUCT(($D$1:$AB$4=$BL$4)*$D105:$AB105))</f>
        <v/>
      </c>
      <c r="BM105" s="15" t="str">
        <f t="shared" si="53"/>
        <v/>
      </c>
      <c r="BN105" s="2" t="str" cm="1">
        <f t="array" ref="BN105">IF(B105="","",SUMPRODUCT(($D$1:$AB$4=$BN$4)*$D105:$AB105))</f>
        <v/>
      </c>
      <c r="BO105" s="15" t="str">
        <f t="shared" si="54"/>
        <v/>
      </c>
      <c r="BP105" s="2" t="str" cm="1">
        <f t="array" ref="BP105">IF(B105="","",SUMPRODUCT(($D$1:$AB$4=$BP$4)*$D105:$AB105))</f>
        <v/>
      </c>
      <c r="BQ105" s="15" t="str">
        <f t="shared" si="55"/>
        <v/>
      </c>
      <c r="BR105" s="2" t="str" cm="1">
        <f t="array" ref="BR105">IF(B105="","",SUMPRODUCT(($D$1:$AB$4=$BR$4)*$D105:$AB105))</f>
        <v/>
      </c>
      <c r="BS105" s="15" t="str">
        <f t="shared" si="56"/>
        <v/>
      </c>
      <c r="BT105" s="2" t="str" cm="1">
        <f t="array" ref="BT105">IF(B105="","",SUMPRODUCT(($D$1:$AB$4=$BT$4)*$D105:$AB105))</f>
        <v/>
      </c>
      <c r="BU105" s="15" t="str">
        <f t="shared" si="57"/>
        <v/>
      </c>
      <c r="BV105" s="2" t="str" cm="1">
        <f t="array" ref="BV105">IF(B105="","",SUMPRODUCT(($D$1:$AB$4=$BV$4)*$D105:$AB105))</f>
        <v/>
      </c>
      <c r="BW105" s="15" t="str">
        <f t="shared" si="58"/>
        <v/>
      </c>
      <c r="BX105" s="2" t="str" cm="1">
        <f t="array" ref="BX105">IF(B105="","",SUMPRODUCT(($D$1:$AB$4=$BX$4)*$D105:$AB105))</f>
        <v/>
      </c>
      <c r="BY105" s="15" t="str">
        <f t="shared" si="59"/>
        <v/>
      </c>
      <c r="BZ105" s="2" t="str" cm="1">
        <f t="array" ref="BZ105">IF(B105="","",SUMPRODUCT(($D$1:$AB$4=$BZ$4)*$D105:$AB105))</f>
        <v/>
      </c>
      <c r="CA105" s="15" t="str">
        <f t="shared" si="60"/>
        <v/>
      </c>
      <c r="CB105" s="2" t="str" cm="1">
        <f t="array" ref="CB105">IF(B105="","",SUMPRODUCT(($D$1:$AB$4=$CB$4)*$D105:$AB105))</f>
        <v/>
      </c>
      <c r="CC105" s="15" t="str">
        <f t="shared" si="61"/>
        <v/>
      </c>
      <c r="CD105" s="2" t="str" cm="1">
        <f t="array" ref="CD105">IF(B105="","",SUMPRODUCT(($D$1:$AB$4=$CD$4)*$D105:$AB105))</f>
        <v/>
      </c>
      <c r="CE105" s="15" t="str">
        <f t="shared" si="62"/>
        <v/>
      </c>
      <c r="CF105" s="2" t="str" cm="1">
        <f t="array" ref="CF105">IF(B105="","",SUMPRODUCT(($D$1:$AB$4=$CF$4)*$D105:$AB105))</f>
        <v/>
      </c>
      <c r="CG105" s="15" t="str">
        <f t="shared" si="63"/>
        <v/>
      </c>
      <c r="CH105" s="2" t="str" cm="1">
        <f t="array" ref="CH105">IF(B105="","",SUMPRODUCT(($D$1:$AB$4=$CH$4)*$D105:$AB105))</f>
        <v/>
      </c>
      <c r="CI105" s="15" t="str">
        <f t="shared" si="64"/>
        <v/>
      </c>
    </row>
    <row r="106" spans="1:87">
      <c r="A106" s="6">
        <v>101</v>
      </c>
      <c r="D106" s="97"/>
      <c r="E106" s="86"/>
      <c r="F106" s="86"/>
      <c r="G106" s="86"/>
      <c r="H106" s="86"/>
      <c r="I106" s="98"/>
      <c r="J106" s="102"/>
      <c r="K106" s="87"/>
      <c r="L106" s="87"/>
      <c r="M106" s="87"/>
      <c r="N106" s="87"/>
      <c r="O106" s="103"/>
      <c r="P106" s="107"/>
      <c r="Q106" s="88"/>
      <c r="R106" s="88"/>
      <c r="S106" s="88"/>
      <c r="T106" s="88"/>
      <c r="U106" s="108"/>
      <c r="V106" s="113"/>
      <c r="W106" s="89"/>
      <c r="X106" s="89"/>
      <c r="Y106" s="89"/>
      <c r="Z106" s="89"/>
      <c r="AA106" s="89"/>
      <c r="AB106" s="169"/>
      <c r="AC106" s="171" t="str">
        <f t="shared" si="65"/>
        <v/>
      </c>
      <c r="AD106" s="172" t="str">
        <f t="shared" si="39"/>
        <v/>
      </c>
      <c r="AL106" s="2" t="str" cm="1">
        <f t="array" ref="AL106">IF(B106="","",SUMPRODUCT(($D$1:$AB$4=$AL$4)*D106:AB106))</f>
        <v/>
      </c>
      <c r="AM106" s="15" t="str">
        <f t="shared" si="40"/>
        <v/>
      </c>
      <c r="AN106" s="2" t="str" cm="1">
        <f t="array" ref="AN106">IF(B106="","",SUMPRODUCT(($D$1:$AB$4=$AN$4)*D106:AB106))</f>
        <v/>
      </c>
      <c r="AO106" s="15" t="str">
        <f t="shared" si="41"/>
        <v/>
      </c>
      <c r="AP106" s="2" t="str" cm="1">
        <f t="array" ref="AP106">IF(B106="","",SUMPRODUCT(($D$1:$AB$4=$AP$4)*D106:AB106))</f>
        <v/>
      </c>
      <c r="AQ106" s="15" t="str">
        <f t="shared" si="42"/>
        <v/>
      </c>
      <c r="AR106" s="2" t="str" cm="1">
        <f t="array" ref="AR106">IF(B106="","",SUMPRODUCT(($D$1:$AB$4=$AR$4)*D106:AB106))</f>
        <v/>
      </c>
      <c r="AS106" s="15" t="str">
        <f t="shared" si="43"/>
        <v/>
      </c>
      <c r="AT106" s="2" t="str" cm="1">
        <f t="array" ref="AT106">IF(B106="","",SUMPRODUCT(($D$1:$AB$4=$AT$4)*$D106:$AB106))</f>
        <v/>
      </c>
      <c r="AU106" s="15" t="str">
        <f t="shared" si="44"/>
        <v/>
      </c>
      <c r="AV106" s="2" t="str" cm="1">
        <f t="array" ref="AV106">IF(B106="","",SUMPRODUCT(($D$1:$AB$4=$AV$4)*$D106:$AB106))</f>
        <v/>
      </c>
      <c r="AW106" s="15" t="str">
        <f t="shared" si="45"/>
        <v/>
      </c>
      <c r="AX106" s="2" t="str" cm="1">
        <f t="array" ref="AX106">IF(B106="","",SUMPRODUCT(($D$1:$AB$4=$AX$4)*$D106:$AB106))</f>
        <v/>
      </c>
      <c r="AY106" s="15" t="str">
        <f t="shared" si="46"/>
        <v/>
      </c>
      <c r="AZ106" s="2" t="str" cm="1">
        <f t="array" ref="AZ106">IF(B106="","",SUMPRODUCT(($D$1:$AB$4=$AZ$4)*$D106:$AB106))</f>
        <v/>
      </c>
      <c r="BA106" s="15" t="str">
        <f t="shared" si="47"/>
        <v/>
      </c>
      <c r="BB106" s="2" t="str" cm="1">
        <f t="array" ref="BB106">IF(B106="","",SUMPRODUCT(($D$1:$AB$4=$BB$4)*$D106:$AB106))</f>
        <v/>
      </c>
      <c r="BC106" s="15" t="str">
        <f t="shared" si="48"/>
        <v/>
      </c>
      <c r="BD106" s="2" t="str" cm="1">
        <f t="array" ref="BD106">IF(B106="","",SUMPRODUCT(($D$1:$AB$4=$BD$4)*$D106:$AB106))</f>
        <v/>
      </c>
      <c r="BE106" s="15" t="str">
        <f t="shared" si="49"/>
        <v/>
      </c>
      <c r="BF106" s="2" t="str" cm="1">
        <f t="array" ref="BF106">IF(B106="","",SUMPRODUCT(($D$1:$AB$4=$BF$4)*$D106:$AB106))</f>
        <v/>
      </c>
      <c r="BG106" s="15" t="str">
        <f t="shared" si="50"/>
        <v/>
      </c>
      <c r="BH106" s="2" t="str" cm="1">
        <f t="array" ref="BH106">IF(B106="","",SUMPRODUCT(($D$1:$AB$4=$BH$4)*$D106:$AB106))</f>
        <v/>
      </c>
      <c r="BI106" s="15" t="str">
        <f t="shared" si="51"/>
        <v/>
      </c>
      <c r="BJ106" s="2" t="str" cm="1">
        <f t="array" ref="BJ106">IF(B106="","",SUMPRODUCT(($D$1:$AB$4=$BJ$4)*$D106:$AB106))</f>
        <v/>
      </c>
      <c r="BK106" s="15" t="str">
        <f t="shared" si="52"/>
        <v/>
      </c>
      <c r="BL106" s="2" t="str" cm="1">
        <f t="array" ref="BL106">IF(B106="","",SUMPRODUCT(($D$1:$AB$4=$BL$4)*$D106:$AB106))</f>
        <v/>
      </c>
      <c r="BM106" s="15" t="str">
        <f t="shared" si="53"/>
        <v/>
      </c>
      <c r="BN106" s="2" t="str" cm="1">
        <f t="array" ref="BN106">IF(B106="","",SUMPRODUCT(($D$1:$AB$4=$BN$4)*$D106:$AB106))</f>
        <v/>
      </c>
      <c r="BO106" s="15" t="str">
        <f t="shared" si="54"/>
        <v/>
      </c>
      <c r="BP106" s="2" t="str" cm="1">
        <f t="array" ref="BP106">IF(B106="","",SUMPRODUCT(($D$1:$AB$4=$BP$4)*$D106:$AB106))</f>
        <v/>
      </c>
      <c r="BQ106" s="15" t="str">
        <f t="shared" si="55"/>
        <v/>
      </c>
      <c r="BR106" s="2" t="str" cm="1">
        <f t="array" ref="BR106">IF(B106="","",SUMPRODUCT(($D$1:$AB$4=$BR$4)*$D106:$AB106))</f>
        <v/>
      </c>
      <c r="BS106" s="15" t="str">
        <f t="shared" si="56"/>
        <v/>
      </c>
      <c r="BT106" s="2" t="str" cm="1">
        <f t="array" ref="BT106">IF(B106="","",SUMPRODUCT(($D$1:$AB$4=$BT$4)*$D106:$AB106))</f>
        <v/>
      </c>
      <c r="BU106" s="15" t="str">
        <f t="shared" si="57"/>
        <v/>
      </c>
      <c r="BV106" s="2" t="str" cm="1">
        <f t="array" ref="BV106">IF(B106="","",SUMPRODUCT(($D$1:$AB$4=$BV$4)*$D106:$AB106))</f>
        <v/>
      </c>
      <c r="BW106" s="15" t="str">
        <f t="shared" si="58"/>
        <v/>
      </c>
      <c r="BX106" s="2" t="str" cm="1">
        <f t="array" ref="BX106">IF(B106="","",SUMPRODUCT(($D$1:$AB$4=$BX$4)*$D106:$AB106))</f>
        <v/>
      </c>
      <c r="BY106" s="15" t="str">
        <f t="shared" si="59"/>
        <v/>
      </c>
      <c r="BZ106" s="2" t="str" cm="1">
        <f t="array" ref="BZ106">IF(B106="","",SUMPRODUCT(($D$1:$AB$4=$BZ$4)*$D106:$AB106))</f>
        <v/>
      </c>
      <c r="CA106" s="15" t="str">
        <f t="shared" si="60"/>
        <v/>
      </c>
      <c r="CB106" s="2" t="str" cm="1">
        <f t="array" ref="CB106">IF(B106="","",SUMPRODUCT(($D$1:$AB$4=$CB$4)*$D106:$AB106))</f>
        <v/>
      </c>
      <c r="CC106" s="15" t="str">
        <f t="shared" si="61"/>
        <v/>
      </c>
      <c r="CD106" s="2" t="str" cm="1">
        <f t="array" ref="CD106">IF(B106="","",SUMPRODUCT(($D$1:$AB$4=$CD$4)*$D106:$AB106))</f>
        <v/>
      </c>
      <c r="CE106" s="15" t="str">
        <f t="shared" si="62"/>
        <v/>
      </c>
      <c r="CF106" s="2" t="str" cm="1">
        <f t="array" ref="CF106">IF(B106="","",SUMPRODUCT(($D$1:$AB$4=$CF$4)*$D106:$AB106))</f>
        <v/>
      </c>
      <c r="CG106" s="15" t="str">
        <f t="shared" si="63"/>
        <v/>
      </c>
      <c r="CH106" s="2" t="str" cm="1">
        <f t="array" ref="CH106">IF(B106="","",SUMPRODUCT(($D$1:$AB$4=$CH$4)*$D106:$AB106))</f>
        <v/>
      </c>
      <c r="CI106" s="15" t="str">
        <f t="shared" si="64"/>
        <v/>
      </c>
    </row>
    <row r="107" spans="1:87">
      <c r="A107" s="7">
        <v>102</v>
      </c>
      <c r="D107" s="97"/>
      <c r="E107" s="86"/>
      <c r="F107" s="86"/>
      <c r="G107" s="86"/>
      <c r="H107" s="86"/>
      <c r="I107" s="98"/>
      <c r="J107" s="102"/>
      <c r="K107" s="87"/>
      <c r="L107" s="87"/>
      <c r="M107" s="87"/>
      <c r="N107" s="87"/>
      <c r="O107" s="103"/>
      <c r="P107" s="107"/>
      <c r="Q107" s="88"/>
      <c r="R107" s="88"/>
      <c r="S107" s="88"/>
      <c r="T107" s="88"/>
      <c r="U107" s="108"/>
      <c r="V107" s="113"/>
      <c r="W107" s="89"/>
      <c r="X107" s="89"/>
      <c r="Y107" s="89"/>
      <c r="Z107" s="89"/>
      <c r="AA107" s="89"/>
      <c r="AB107" s="169"/>
      <c r="AC107" s="171" t="str">
        <f t="shared" si="65"/>
        <v/>
      </c>
      <c r="AD107" s="172" t="str">
        <f t="shared" si="39"/>
        <v/>
      </c>
      <c r="AL107" s="2" t="str" cm="1">
        <f t="array" ref="AL107">IF(B107="","",SUMPRODUCT(($D$1:$AB$4=$AL$4)*D107:AB107))</f>
        <v/>
      </c>
      <c r="AM107" s="15" t="str">
        <f t="shared" si="40"/>
        <v/>
      </c>
      <c r="AN107" s="2" t="str" cm="1">
        <f t="array" ref="AN107">IF(B107="","",SUMPRODUCT(($D$1:$AB$4=$AN$4)*D107:AB107))</f>
        <v/>
      </c>
      <c r="AO107" s="15" t="str">
        <f t="shared" si="41"/>
        <v/>
      </c>
      <c r="AP107" s="2" t="str" cm="1">
        <f t="array" ref="AP107">IF(B107="","",SUMPRODUCT(($D$1:$AB$4=$AP$4)*D107:AB107))</f>
        <v/>
      </c>
      <c r="AQ107" s="15" t="str">
        <f t="shared" si="42"/>
        <v/>
      </c>
      <c r="AR107" s="2" t="str" cm="1">
        <f t="array" ref="AR107">IF(B107="","",SUMPRODUCT(($D$1:$AB$4=$AR$4)*D107:AB107))</f>
        <v/>
      </c>
      <c r="AS107" s="15" t="str">
        <f t="shared" si="43"/>
        <v/>
      </c>
      <c r="AT107" s="2" t="str" cm="1">
        <f t="array" ref="AT107">IF(B107="","",SUMPRODUCT(($D$1:$AB$4=$AT$4)*$D107:$AB107))</f>
        <v/>
      </c>
      <c r="AU107" s="15" t="str">
        <f t="shared" si="44"/>
        <v/>
      </c>
      <c r="AV107" s="2" t="str" cm="1">
        <f t="array" ref="AV107">IF(B107="","",SUMPRODUCT(($D$1:$AB$4=$AV$4)*$D107:$AB107))</f>
        <v/>
      </c>
      <c r="AW107" s="15" t="str">
        <f t="shared" si="45"/>
        <v/>
      </c>
      <c r="AX107" s="2" t="str" cm="1">
        <f t="array" ref="AX107">IF(B107="","",SUMPRODUCT(($D$1:$AB$4=$AX$4)*$D107:$AB107))</f>
        <v/>
      </c>
      <c r="AY107" s="15" t="str">
        <f t="shared" si="46"/>
        <v/>
      </c>
      <c r="AZ107" s="2" t="str" cm="1">
        <f t="array" ref="AZ107">IF(B107="","",SUMPRODUCT(($D$1:$AB$4=$AZ$4)*$D107:$AB107))</f>
        <v/>
      </c>
      <c r="BA107" s="15" t="str">
        <f t="shared" si="47"/>
        <v/>
      </c>
      <c r="BB107" s="2" t="str" cm="1">
        <f t="array" ref="BB107">IF(B107="","",SUMPRODUCT(($D$1:$AB$4=$BB$4)*$D107:$AB107))</f>
        <v/>
      </c>
      <c r="BC107" s="15" t="str">
        <f t="shared" si="48"/>
        <v/>
      </c>
      <c r="BD107" s="2" t="str" cm="1">
        <f t="array" ref="BD107">IF(B107="","",SUMPRODUCT(($D$1:$AB$4=$BD$4)*$D107:$AB107))</f>
        <v/>
      </c>
      <c r="BE107" s="15" t="str">
        <f t="shared" si="49"/>
        <v/>
      </c>
      <c r="BF107" s="2" t="str" cm="1">
        <f t="array" ref="BF107">IF(B107="","",SUMPRODUCT(($D$1:$AB$4=$BF$4)*$D107:$AB107))</f>
        <v/>
      </c>
      <c r="BG107" s="15" t="str">
        <f t="shared" si="50"/>
        <v/>
      </c>
      <c r="BH107" s="2" t="str" cm="1">
        <f t="array" ref="BH107">IF(B107="","",SUMPRODUCT(($D$1:$AB$4=$BH$4)*$D107:$AB107))</f>
        <v/>
      </c>
      <c r="BI107" s="15" t="str">
        <f t="shared" si="51"/>
        <v/>
      </c>
      <c r="BJ107" s="2" t="str" cm="1">
        <f t="array" ref="BJ107">IF(B107="","",SUMPRODUCT(($D$1:$AB$4=$BJ$4)*$D107:$AB107))</f>
        <v/>
      </c>
      <c r="BK107" s="15" t="str">
        <f t="shared" si="52"/>
        <v/>
      </c>
      <c r="BL107" s="2" t="str" cm="1">
        <f t="array" ref="BL107">IF(B107="","",SUMPRODUCT(($D$1:$AB$4=$BL$4)*$D107:$AB107))</f>
        <v/>
      </c>
      <c r="BM107" s="15" t="str">
        <f t="shared" si="53"/>
        <v/>
      </c>
      <c r="BN107" s="2" t="str" cm="1">
        <f t="array" ref="BN107">IF(B107="","",SUMPRODUCT(($D$1:$AB$4=$BN$4)*$D107:$AB107))</f>
        <v/>
      </c>
      <c r="BO107" s="15" t="str">
        <f t="shared" si="54"/>
        <v/>
      </c>
      <c r="BP107" s="2" t="str" cm="1">
        <f t="array" ref="BP107">IF(B107="","",SUMPRODUCT(($D$1:$AB$4=$BP$4)*$D107:$AB107))</f>
        <v/>
      </c>
      <c r="BQ107" s="15" t="str">
        <f t="shared" si="55"/>
        <v/>
      </c>
      <c r="BR107" s="2" t="str" cm="1">
        <f t="array" ref="BR107">IF(B107="","",SUMPRODUCT(($D$1:$AB$4=$BR$4)*$D107:$AB107))</f>
        <v/>
      </c>
      <c r="BS107" s="15" t="str">
        <f t="shared" si="56"/>
        <v/>
      </c>
      <c r="BT107" s="2" t="str" cm="1">
        <f t="array" ref="BT107">IF(B107="","",SUMPRODUCT(($D$1:$AB$4=$BT$4)*$D107:$AB107))</f>
        <v/>
      </c>
      <c r="BU107" s="15" t="str">
        <f t="shared" si="57"/>
        <v/>
      </c>
      <c r="BV107" s="2" t="str" cm="1">
        <f t="array" ref="BV107">IF(B107="","",SUMPRODUCT(($D$1:$AB$4=$BV$4)*$D107:$AB107))</f>
        <v/>
      </c>
      <c r="BW107" s="15" t="str">
        <f t="shared" si="58"/>
        <v/>
      </c>
      <c r="BX107" s="2" t="str" cm="1">
        <f t="array" ref="BX107">IF(B107="","",SUMPRODUCT(($D$1:$AB$4=$BX$4)*$D107:$AB107))</f>
        <v/>
      </c>
      <c r="BY107" s="15" t="str">
        <f t="shared" si="59"/>
        <v/>
      </c>
      <c r="BZ107" s="2" t="str" cm="1">
        <f t="array" ref="BZ107">IF(B107="","",SUMPRODUCT(($D$1:$AB$4=$BZ$4)*$D107:$AB107))</f>
        <v/>
      </c>
      <c r="CA107" s="15" t="str">
        <f t="shared" si="60"/>
        <v/>
      </c>
      <c r="CB107" s="2" t="str" cm="1">
        <f t="array" ref="CB107">IF(B107="","",SUMPRODUCT(($D$1:$AB$4=$CB$4)*$D107:$AB107))</f>
        <v/>
      </c>
      <c r="CC107" s="15" t="str">
        <f t="shared" si="61"/>
        <v/>
      </c>
      <c r="CD107" s="2" t="str" cm="1">
        <f t="array" ref="CD107">IF(B107="","",SUMPRODUCT(($D$1:$AB$4=$CD$4)*$D107:$AB107))</f>
        <v/>
      </c>
      <c r="CE107" s="15" t="str">
        <f t="shared" si="62"/>
        <v/>
      </c>
      <c r="CF107" s="2" t="str" cm="1">
        <f t="array" ref="CF107">IF(B107="","",SUMPRODUCT(($D$1:$AB$4=$CF$4)*$D107:$AB107))</f>
        <v/>
      </c>
      <c r="CG107" s="15" t="str">
        <f t="shared" si="63"/>
        <v/>
      </c>
      <c r="CH107" s="2" t="str" cm="1">
        <f t="array" ref="CH107">IF(B107="","",SUMPRODUCT(($D$1:$AB$4=$CH$4)*$D107:$AB107))</f>
        <v/>
      </c>
      <c r="CI107" s="15" t="str">
        <f t="shared" si="64"/>
        <v/>
      </c>
    </row>
    <row r="108" spans="1:87">
      <c r="A108" s="6">
        <v>103</v>
      </c>
      <c r="D108" s="97"/>
      <c r="E108" s="86"/>
      <c r="F108" s="86"/>
      <c r="G108" s="86"/>
      <c r="H108" s="86"/>
      <c r="I108" s="98"/>
      <c r="J108" s="102"/>
      <c r="K108" s="87"/>
      <c r="L108" s="87"/>
      <c r="M108" s="87"/>
      <c r="N108" s="87"/>
      <c r="O108" s="103"/>
      <c r="P108" s="107"/>
      <c r="Q108" s="88"/>
      <c r="R108" s="88"/>
      <c r="S108" s="88"/>
      <c r="T108" s="88"/>
      <c r="U108" s="108"/>
      <c r="V108" s="113"/>
      <c r="W108" s="89"/>
      <c r="X108" s="89"/>
      <c r="Y108" s="89"/>
      <c r="Z108" s="89"/>
      <c r="AA108" s="89"/>
      <c r="AB108" s="169"/>
      <c r="AC108" s="171" t="str">
        <f t="shared" si="65"/>
        <v/>
      </c>
      <c r="AD108" s="172" t="str">
        <f t="shared" si="39"/>
        <v/>
      </c>
      <c r="AL108" s="2" t="str" cm="1">
        <f t="array" ref="AL108">IF(B108="","",SUMPRODUCT(($D$1:$AB$4=$AL$4)*D108:AB108))</f>
        <v/>
      </c>
      <c r="AM108" s="15" t="str">
        <f t="shared" si="40"/>
        <v/>
      </c>
      <c r="AN108" s="2" t="str" cm="1">
        <f t="array" ref="AN108">IF(B108="","",SUMPRODUCT(($D$1:$AB$4=$AN$4)*D108:AB108))</f>
        <v/>
      </c>
      <c r="AO108" s="15" t="str">
        <f t="shared" si="41"/>
        <v/>
      </c>
      <c r="AP108" s="2" t="str" cm="1">
        <f t="array" ref="AP108">IF(B108="","",SUMPRODUCT(($D$1:$AB$4=$AP$4)*D108:AB108))</f>
        <v/>
      </c>
      <c r="AQ108" s="15" t="str">
        <f t="shared" si="42"/>
        <v/>
      </c>
      <c r="AR108" s="2" t="str" cm="1">
        <f t="array" ref="AR108">IF(B108="","",SUMPRODUCT(($D$1:$AB$4=$AR$4)*D108:AB108))</f>
        <v/>
      </c>
      <c r="AS108" s="15" t="str">
        <f t="shared" si="43"/>
        <v/>
      </c>
      <c r="AT108" s="2" t="str" cm="1">
        <f t="array" ref="AT108">IF(B108="","",SUMPRODUCT(($D$1:$AB$4=$AT$4)*$D108:$AB108))</f>
        <v/>
      </c>
      <c r="AU108" s="15" t="str">
        <f t="shared" si="44"/>
        <v/>
      </c>
      <c r="AV108" s="2" t="str" cm="1">
        <f t="array" ref="AV108">IF(B108="","",SUMPRODUCT(($D$1:$AB$4=$AV$4)*$D108:$AB108))</f>
        <v/>
      </c>
      <c r="AW108" s="15" t="str">
        <f t="shared" si="45"/>
        <v/>
      </c>
      <c r="AX108" s="2" t="str" cm="1">
        <f t="array" ref="AX108">IF(B108="","",SUMPRODUCT(($D$1:$AB$4=$AX$4)*$D108:$AB108))</f>
        <v/>
      </c>
      <c r="AY108" s="15" t="str">
        <f t="shared" si="46"/>
        <v/>
      </c>
      <c r="AZ108" s="2" t="str" cm="1">
        <f t="array" ref="AZ108">IF(B108="","",SUMPRODUCT(($D$1:$AB$4=$AZ$4)*$D108:$AB108))</f>
        <v/>
      </c>
      <c r="BA108" s="15" t="str">
        <f t="shared" si="47"/>
        <v/>
      </c>
      <c r="BB108" s="2" t="str" cm="1">
        <f t="array" ref="BB108">IF(B108="","",SUMPRODUCT(($D$1:$AB$4=$BB$4)*$D108:$AB108))</f>
        <v/>
      </c>
      <c r="BC108" s="15" t="str">
        <f t="shared" si="48"/>
        <v/>
      </c>
      <c r="BD108" s="2" t="str" cm="1">
        <f t="array" ref="BD108">IF(B108="","",SUMPRODUCT(($D$1:$AB$4=$BD$4)*$D108:$AB108))</f>
        <v/>
      </c>
      <c r="BE108" s="15" t="str">
        <f t="shared" si="49"/>
        <v/>
      </c>
      <c r="BF108" s="2" t="str" cm="1">
        <f t="array" ref="BF108">IF(B108="","",SUMPRODUCT(($D$1:$AB$4=$BF$4)*$D108:$AB108))</f>
        <v/>
      </c>
      <c r="BG108" s="15" t="str">
        <f t="shared" si="50"/>
        <v/>
      </c>
      <c r="BH108" s="2" t="str" cm="1">
        <f t="array" ref="BH108">IF(B108="","",SUMPRODUCT(($D$1:$AB$4=$BH$4)*$D108:$AB108))</f>
        <v/>
      </c>
      <c r="BI108" s="15" t="str">
        <f t="shared" si="51"/>
        <v/>
      </c>
      <c r="BJ108" s="2" t="str" cm="1">
        <f t="array" ref="BJ108">IF(B108="","",SUMPRODUCT(($D$1:$AB$4=$BJ$4)*$D108:$AB108))</f>
        <v/>
      </c>
      <c r="BK108" s="15" t="str">
        <f t="shared" si="52"/>
        <v/>
      </c>
      <c r="BL108" s="2" t="str" cm="1">
        <f t="array" ref="BL108">IF(B108="","",SUMPRODUCT(($D$1:$AB$4=$BL$4)*$D108:$AB108))</f>
        <v/>
      </c>
      <c r="BM108" s="15" t="str">
        <f t="shared" si="53"/>
        <v/>
      </c>
      <c r="BN108" s="2" t="str" cm="1">
        <f t="array" ref="BN108">IF(B108="","",SUMPRODUCT(($D$1:$AB$4=$BN$4)*$D108:$AB108))</f>
        <v/>
      </c>
      <c r="BO108" s="15" t="str">
        <f t="shared" si="54"/>
        <v/>
      </c>
      <c r="BP108" s="2" t="str" cm="1">
        <f t="array" ref="BP108">IF(B108="","",SUMPRODUCT(($D$1:$AB$4=$BP$4)*$D108:$AB108))</f>
        <v/>
      </c>
      <c r="BQ108" s="15" t="str">
        <f t="shared" si="55"/>
        <v/>
      </c>
      <c r="BR108" s="2" t="str" cm="1">
        <f t="array" ref="BR108">IF(B108="","",SUMPRODUCT(($D$1:$AB$4=$BR$4)*$D108:$AB108))</f>
        <v/>
      </c>
      <c r="BS108" s="15" t="str">
        <f t="shared" si="56"/>
        <v/>
      </c>
      <c r="BT108" s="2" t="str" cm="1">
        <f t="array" ref="BT108">IF(B108="","",SUMPRODUCT(($D$1:$AB$4=$BT$4)*$D108:$AB108))</f>
        <v/>
      </c>
      <c r="BU108" s="15" t="str">
        <f t="shared" si="57"/>
        <v/>
      </c>
      <c r="BV108" s="2" t="str" cm="1">
        <f t="array" ref="BV108">IF(B108="","",SUMPRODUCT(($D$1:$AB$4=$BV$4)*$D108:$AB108))</f>
        <v/>
      </c>
      <c r="BW108" s="15" t="str">
        <f t="shared" si="58"/>
        <v/>
      </c>
      <c r="BX108" s="2" t="str" cm="1">
        <f t="array" ref="BX108">IF(B108="","",SUMPRODUCT(($D$1:$AB$4=$BX$4)*$D108:$AB108))</f>
        <v/>
      </c>
      <c r="BY108" s="15" t="str">
        <f t="shared" si="59"/>
        <v/>
      </c>
      <c r="BZ108" s="2" t="str" cm="1">
        <f t="array" ref="BZ108">IF(B108="","",SUMPRODUCT(($D$1:$AB$4=$BZ$4)*$D108:$AB108))</f>
        <v/>
      </c>
      <c r="CA108" s="15" t="str">
        <f t="shared" si="60"/>
        <v/>
      </c>
      <c r="CB108" s="2" t="str" cm="1">
        <f t="array" ref="CB108">IF(B108="","",SUMPRODUCT(($D$1:$AB$4=$CB$4)*$D108:$AB108))</f>
        <v/>
      </c>
      <c r="CC108" s="15" t="str">
        <f t="shared" si="61"/>
        <v/>
      </c>
      <c r="CD108" s="2" t="str" cm="1">
        <f t="array" ref="CD108">IF(B108="","",SUMPRODUCT(($D$1:$AB$4=$CD$4)*$D108:$AB108))</f>
        <v/>
      </c>
      <c r="CE108" s="15" t="str">
        <f t="shared" si="62"/>
        <v/>
      </c>
      <c r="CF108" s="2" t="str" cm="1">
        <f t="array" ref="CF108">IF(B108="","",SUMPRODUCT(($D$1:$AB$4=$CF$4)*$D108:$AB108))</f>
        <v/>
      </c>
      <c r="CG108" s="15" t="str">
        <f t="shared" si="63"/>
        <v/>
      </c>
      <c r="CH108" s="2" t="str" cm="1">
        <f t="array" ref="CH108">IF(B108="","",SUMPRODUCT(($D$1:$AB$4=$CH$4)*$D108:$AB108))</f>
        <v/>
      </c>
      <c r="CI108" s="15" t="str">
        <f t="shared" si="64"/>
        <v/>
      </c>
    </row>
    <row r="109" spans="1:87">
      <c r="A109" s="7">
        <v>104</v>
      </c>
      <c r="D109" s="97"/>
      <c r="E109" s="86"/>
      <c r="F109" s="86"/>
      <c r="G109" s="86"/>
      <c r="H109" s="86"/>
      <c r="I109" s="98"/>
      <c r="J109" s="102"/>
      <c r="K109" s="87"/>
      <c r="L109" s="87"/>
      <c r="M109" s="87"/>
      <c r="N109" s="87"/>
      <c r="O109" s="103"/>
      <c r="P109" s="107"/>
      <c r="Q109" s="88"/>
      <c r="R109" s="88"/>
      <c r="S109" s="88"/>
      <c r="T109" s="88"/>
      <c r="U109" s="108"/>
      <c r="V109" s="113"/>
      <c r="W109" s="89"/>
      <c r="X109" s="89"/>
      <c r="Y109" s="89"/>
      <c r="Z109" s="89"/>
      <c r="AA109" s="89"/>
      <c r="AB109" s="169"/>
      <c r="AC109" s="171" t="str">
        <f t="shared" si="65"/>
        <v/>
      </c>
      <c r="AD109" s="172" t="str">
        <f t="shared" si="39"/>
        <v/>
      </c>
      <c r="AL109" s="2" t="str" cm="1">
        <f t="array" ref="AL109">IF(B109="","",SUMPRODUCT(($D$1:$AB$4=$AL$4)*D109:AB109))</f>
        <v/>
      </c>
      <c r="AM109" s="15" t="str">
        <f t="shared" si="40"/>
        <v/>
      </c>
      <c r="AN109" s="2" t="str" cm="1">
        <f t="array" ref="AN109">IF(B109="","",SUMPRODUCT(($D$1:$AB$4=$AN$4)*D109:AB109))</f>
        <v/>
      </c>
      <c r="AO109" s="15" t="str">
        <f t="shared" si="41"/>
        <v/>
      </c>
      <c r="AP109" s="2" t="str" cm="1">
        <f t="array" ref="AP109">IF(B109="","",SUMPRODUCT(($D$1:$AB$4=$AP$4)*D109:AB109))</f>
        <v/>
      </c>
      <c r="AQ109" s="15" t="str">
        <f t="shared" si="42"/>
        <v/>
      </c>
      <c r="AR109" s="2" t="str" cm="1">
        <f t="array" ref="AR109">IF(B109="","",SUMPRODUCT(($D$1:$AB$4=$AR$4)*D109:AB109))</f>
        <v/>
      </c>
      <c r="AS109" s="15" t="str">
        <f t="shared" si="43"/>
        <v/>
      </c>
      <c r="AT109" s="2" t="str" cm="1">
        <f t="array" ref="AT109">IF(B109="","",SUMPRODUCT(($D$1:$AB$4=$AT$4)*$D109:$AB109))</f>
        <v/>
      </c>
      <c r="AU109" s="15" t="str">
        <f t="shared" si="44"/>
        <v/>
      </c>
      <c r="AV109" s="2" t="str" cm="1">
        <f t="array" ref="AV109">IF(B109="","",SUMPRODUCT(($D$1:$AB$4=$AV$4)*$D109:$AB109))</f>
        <v/>
      </c>
      <c r="AW109" s="15" t="str">
        <f t="shared" si="45"/>
        <v/>
      </c>
      <c r="AX109" s="2" t="str" cm="1">
        <f t="array" ref="AX109">IF(B109="","",SUMPRODUCT(($D$1:$AB$4=$AX$4)*$D109:$AB109))</f>
        <v/>
      </c>
      <c r="AY109" s="15" t="str">
        <f t="shared" si="46"/>
        <v/>
      </c>
      <c r="AZ109" s="2" t="str" cm="1">
        <f t="array" ref="AZ109">IF(B109="","",SUMPRODUCT(($D$1:$AB$4=$AZ$4)*$D109:$AB109))</f>
        <v/>
      </c>
      <c r="BA109" s="15" t="str">
        <f t="shared" si="47"/>
        <v/>
      </c>
      <c r="BB109" s="2" t="str" cm="1">
        <f t="array" ref="BB109">IF(B109="","",SUMPRODUCT(($D$1:$AB$4=$BB$4)*$D109:$AB109))</f>
        <v/>
      </c>
      <c r="BC109" s="15" t="str">
        <f t="shared" si="48"/>
        <v/>
      </c>
      <c r="BD109" s="2" t="str" cm="1">
        <f t="array" ref="BD109">IF(B109="","",SUMPRODUCT(($D$1:$AB$4=$BD$4)*$D109:$AB109))</f>
        <v/>
      </c>
      <c r="BE109" s="15" t="str">
        <f t="shared" si="49"/>
        <v/>
      </c>
      <c r="BF109" s="2" t="str" cm="1">
        <f t="array" ref="BF109">IF(B109="","",SUMPRODUCT(($D$1:$AB$4=$BF$4)*$D109:$AB109))</f>
        <v/>
      </c>
      <c r="BG109" s="15" t="str">
        <f t="shared" si="50"/>
        <v/>
      </c>
      <c r="BH109" s="2" t="str" cm="1">
        <f t="array" ref="BH109">IF(B109="","",SUMPRODUCT(($D$1:$AB$4=$BH$4)*$D109:$AB109))</f>
        <v/>
      </c>
      <c r="BI109" s="15" t="str">
        <f t="shared" si="51"/>
        <v/>
      </c>
      <c r="BJ109" s="2" t="str" cm="1">
        <f t="array" ref="BJ109">IF(B109="","",SUMPRODUCT(($D$1:$AB$4=$BJ$4)*$D109:$AB109))</f>
        <v/>
      </c>
      <c r="BK109" s="15" t="str">
        <f t="shared" si="52"/>
        <v/>
      </c>
      <c r="BL109" s="2" t="str" cm="1">
        <f t="array" ref="BL109">IF(B109="","",SUMPRODUCT(($D$1:$AB$4=$BL$4)*$D109:$AB109))</f>
        <v/>
      </c>
      <c r="BM109" s="15" t="str">
        <f t="shared" si="53"/>
        <v/>
      </c>
      <c r="BN109" s="2" t="str" cm="1">
        <f t="array" ref="BN109">IF(B109="","",SUMPRODUCT(($D$1:$AB$4=$BN$4)*$D109:$AB109))</f>
        <v/>
      </c>
      <c r="BO109" s="15" t="str">
        <f t="shared" si="54"/>
        <v/>
      </c>
      <c r="BP109" s="2" t="str" cm="1">
        <f t="array" ref="BP109">IF(B109="","",SUMPRODUCT(($D$1:$AB$4=$BP$4)*$D109:$AB109))</f>
        <v/>
      </c>
      <c r="BQ109" s="15" t="str">
        <f t="shared" si="55"/>
        <v/>
      </c>
      <c r="BR109" s="2" t="str" cm="1">
        <f t="array" ref="BR109">IF(B109="","",SUMPRODUCT(($D$1:$AB$4=$BR$4)*$D109:$AB109))</f>
        <v/>
      </c>
      <c r="BS109" s="15" t="str">
        <f t="shared" si="56"/>
        <v/>
      </c>
      <c r="BT109" s="2" t="str" cm="1">
        <f t="array" ref="BT109">IF(B109="","",SUMPRODUCT(($D$1:$AB$4=$BT$4)*$D109:$AB109))</f>
        <v/>
      </c>
      <c r="BU109" s="15" t="str">
        <f t="shared" si="57"/>
        <v/>
      </c>
      <c r="BV109" s="2" t="str" cm="1">
        <f t="array" ref="BV109">IF(B109="","",SUMPRODUCT(($D$1:$AB$4=$BV$4)*$D109:$AB109))</f>
        <v/>
      </c>
      <c r="BW109" s="15" t="str">
        <f t="shared" si="58"/>
        <v/>
      </c>
      <c r="BX109" s="2" t="str" cm="1">
        <f t="array" ref="BX109">IF(B109="","",SUMPRODUCT(($D$1:$AB$4=$BX$4)*$D109:$AB109))</f>
        <v/>
      </c>
      <c r="BY109" s="15" t="str">
        <f t="shared" si="59"/>
        <v/>
      </c>
      <c r="BZ109" s="2" t="str" cm="1">
        <f t="array" ref="BZ109">IF(B109="","",SUMPRODUCT(($D$1:$AB$4=$BZ$4)*$D109:$AB109))</f>
        <v/>
      </c>
      <c r="CA109" s="15" t="str">
        <f t="shared" si="60"/>
        <v/>
      </c>
      <c r="CB109" s="2" t="str" cm="1">
        <f t="array" ref="CB109">IF(B109="","",SUMPRODUCT(($D$1:$AB$4=$CB$4)*$D109:$AB109))</f>
        <v/>
      </c>
      <c r="CC109" s="15" t="str">
        <f t="shared" si="61"/>
        <v/>
      </c>
      <c r="CD109" s="2" t="str" cm="1">
        <f t="array" ref="CD109">IF(B109="","",SUMPRODUCT(($D$1:$AB$4=$CD$4)*$D109:$AB109))</f>
        <v/>
      </c>
      <c r="CE109" s="15" t="str">
        <f t="shared" si="62"/>
        <v/>
      </c>
      <c r="CF109" s="2" t="str" cm="1">
        <f t="array" ref="CF109">IF(B109="","",SUMPRODUCT(($D$1:$AB$4=$CF$4)*$D109:$AB109))</f>
        <v/>
      </c>
      <c r="CG109" s="15" t="str">
        <f t="shared" si="63"/>
        <v/>
      </c>
      <c r="CH109" s="2" t="str" cm="1">
        <f t="array" ref="CH109">IF(B109="","",SUMPRODUCT(($D$1:$AB$4=$CH$4)*$D109:$AB109))</f>
        <v/>
      </c>
      <c r="CI109" s="15" t="str">
        <f t="shared" si="64"/>
        <v/>
      </c>
    </row>
    <row r="110" spans="1:87">
      <c r="A110" s="6">
        <v>105</v>
      </c>
      <c r="D110" s="97"/>
      <c r="E110" s="86"/>
      <c r="F110" s="86"/>
      <c r="G110" s="86"/>
      <c r="H110" s="86"/>
      <c r="I110" s="98"/>
      <c r="J110" s="102"/>
      <c r="K110" s="87"/>
      <c r="L110" s="87"/>
      <c r="M110" s="87"/>
      <c r="N110" s="87"/>
      <c r="O110" s="103"/>
      <c r="P110" s="107"/>
      <c r="Q110" s="88"/>
      <c r="R110" s="88"/>
      <c r="S110" s="88"/>
      <c r="T110" s="88"/>
      <c r="U110" s="108"/>
      <c r="V110" s="113"/>
      <c r="W110" s="89"/>
      <c r="X110" s="89"/>
      <c r="Y110" s="89"/>
      <c r="Z110" s="89"/>
      <c r="AA110" s="89"/>
      <c r="AB110" s="169"/>
      <c r="AC110" s="171" t="str">
        <f t="shared" si="65"/>
        <v/>
      </c>
      <c r="AD110" s="172" t="str">
        <f t="shared" si="39"/>
        <v/>
      </c>
      <c r="AL110" s="2" t="str" cm="1">
        <f t="array" ref="AL110">IF(B110="","",SUMPRODUCT(($D$1:$AB$4=$AL$4)*D110:AB110))</f>
        <v/>
      </c>
      <c r="AM110" s="15" t="str">
        <f t="shared" si="40"/>
        <v/>
      </c>
      <c r="AN110" s="2" t="str" cm="1">
        <f t="array" ref="AN110">IF(B110="","",SUMPRODUCT(($D$1:$AB$4=$AN$4)*D110:AB110))</f>
        <v/>
      </c>
      <c r="AO110" s="15" t="str">
        <f t="shared" si="41"/>
        <v/>
      </c>
      <c r="AP110" s="2" t="str" cm="1">
        <f t="array" ref="AP110">IF(B110="","",SUMPRODUCT(($D$1:$AB$4=$AP$4)*D110:AB110))</f>
        <v/>
      </c>
      <c r="AQ110" s="15" t="str">
        <f t="shared" si="42"/>
        <v/>
      </c>
      <c r="AR110" s="2" t="str" cm="1">
        <f t="array" ref="AR110">IF(B110="","",SUMPRODUCT(($D$1:$AB$4=$AR$4)*D110:AB110))</f>
        <v/>
      </c>
      <c r="AS110" s="15" t="str">
        <f t="shared" si="43"/>
        <v/>
      </c>
      <c r="AT110" s="2" t="str" cm="1">
        <f t="array" ref="AT110">IF(B110="","",SUMPRODUCT(($D$1:$AB$4=$AT$4)*$D110:$AB110))</f>
        <v/>
      </c>
      <c r="AU110" s="15" t="str">
        <f t="shared" si="44"/>
        <v/>
      </c>
      <c r="AV110" s="2" t="str" cm="1">
        <f t="array" ref="AV110">IF(B110="","",SUMPRODUCT(($D$1:$AB$4=$AV$4)*$D110:$AB110))</f>
        <v/>
      </c>
      <c r="AW110" s="15" t="str">
        <f t="shared" si="45"/>
        <v/>
      </c>
      <c r="AX110" s="2" t="str" cm="1">
        <f t="array" ref="AX110">IF(B110="","",SUMPRODUCT(($D$1:$AB$4=$AX$4)*$D110:$AB110))</f>
        <v/>
      </c>
      <c r="AY110" s="15" t="str">
        <f t="shared" si="46"/>
        <v/>
      </c>
      <c r="AZ110" s="2" t="str" cm="1">
        <f t="array" ref="AZ110">IF(B110="","",SUMPRODUCT(($D$1:$AB$4=$AZ$4)*$D110:$AB110))</f>
        <v/>
      </c>
      <c r="BA110" s="15" t="str">
        <f t="shared" si="47"/>
        <v/>
      </c>
      <c r="BB110" s="2" t="str" cm="1">
        <f t="array" ref="BB110">IF(B110="","",SUMPRODUCT(($D$1:$AB$4=$BB$4)*$D110:$AB110))</f>
        <v/>
      </c>
      <c r="BC110" s="15" t="str">
        <f t="shared" si="48"/>
        <v/>
      </c>
      <c r="BD110" s="2" t="str" cm="1">
        <f t="array" ref="BD110">IF(B110="","",SUMPRODUCT(($D$1:$AB$4=$BD$4)*$D110:$AB110))</f>
        <v/>
      </c>
      <c r="BE110" s="15" t="str">
        <f t="shared" si="49"/>
        <v/>
      </c>
      <c r="BF110" s="2" t="str" cm="1">
        <f t="array" ref="BF110">IF(B110="","",SUMPRODUCT(($D$1:$AB$4=$BF$4)*$D110:$AB110))</f>
        <v/>
      </c>
      <c r="BG110" s="15" t="str">
        <f t="shared" si="50"/>
        <v/>
      </c>
      <c r="BH110" s="2" t="str" cm="1">
        <f t="array" ref="BH110">IF(B110="","",SUMPRODUCT(($D$1:$AB$4=$BH$4)*$D110:$AB110))</f>
        <v/>
      </c>
      <c r="BI110" s="15" t="str">
        <f t="shared" si="51"/>
        <v/>
      </c>
      <c r="BJ110" s="2" t="str" cm="1">
        <f t="array" ref="BJ110">IF(B110="","",SUMPRODUCT(($D$1:$AB$4=$BJ$4)*$D110:$AB110))</f>
        <v/>
      </c>
      <c r="BK110" s="15" t="str">
        <f t="shared" si="52"/>
        <v/>
      </c>
      <c r="BL110" s="2" t="str" cm="1">
        <f t="array" ref="BL110">IF(B110="","",SUMPRODUCT(($D$1:$AB$4=$BL$4)*$D110:$AB110))</f>
        <v/>
      </c>
      <c r="BM110" s="15" t="str">
        <f t="shared" si="53"/>
        <v/>
      </c>
      <c r="BN110" s="2" t="str" cm="1">
        <f t="array" ref="BN110">IF(B110="","",SUMPRODUCT(($D$1:$AB$4=$BN$4)*$D110:$AB110))</f>
        <v/>
      </c>
      <c r="BO110" s="15" t="str">
        <f t="shared" si="54"/>
        <v/>
      </c>
      <c r="BP110" s="2" t="str" cm="1">
        <f t="array" ref="BP110">IF(B110="","",SUMPRODUCT(($D$1:$AB$4=$BP$4)*$D110:$AB110))</f>
        <v/>
      </c>
      <c r="BQ110" s="15" t="str">
        <f t="shared" si="55"/>
        <v/>
      </c>
      <c r="BR110" s="2" t="str" cm="1">
        <f t="array" ref="BR110">IF(B110="","",SUMPRODUCT(($D$1:$AB$4=$BR$4)*$D110:$AB110))</f>
        <v/>
      </c>
      <c r="BS110" s="15" t="str">
        <f t="shared" si="56"/>
        <v/>
      </c>
      <c r="BT110" s="2" t="str" cm="1">
        <f t="array" ref="BT110">IF(B110="","",SUMPRODUCT(($D$1:$AB$4=$BT$4)*$D110:$AB110))</f>
        <v/>
      </c>
      <c r="BU110" s="15" t="str">
        <f t="shared" si="57"/>
        <v/>
      </c>
      <c r="BV110" s="2" t="str" cm="1">
        <f t="array" ref="BV110">IF(B110="","",SUMPRODUCT(($D$1:$AB$4=$BV$4)*$D110:$AB110))</f>
        <v/>
      </c>
      <c r="BW110" s="15" t="str">
        <f t="shared" si="58"/>
        <v/>
      </c>
      <c r="BX110" s="2" t="str" cm="1">
        <f t="array" ref="BX110">IF(B110="","",SUMPRODUCT(($D$1:$AB$4=$BX$4)*$D110:$AB110))</f>
        <v/>
      </c>
      <c r="BY110" s="15" t="str">
        <f t="shared" si="59"/>
        <v/>
      </c>
      <c r="BZ110" s="2" t="str" cm="1">
        <f t="array" ref="BZ110">IF(B110="","",SUMPRODUCT(($D$1:$AB$4=$BZ$4)*$D110:$AB110))</f>
        <v/>
      </c>
      <c r="CA110" s="15" t="str">
        <f t="shared" si="60"/>
        <v/>
      </c>
      <c r="CB110" s="2" t="str" cm="1">
        <f t="array" ref="CB110">IF(B110="","",SUMPRODUCT(($D$1:$AB$4=$CB$4)*$D110:$AB110))</f>
        <v/>
      </c>
      <c r="CC110" s="15" t="str">
        <f t="shared" si="61"/>
        <v/>
      </c>
      <c r="CD110" s="2" t="str" cm="1">
        <f t="array" ref="CD110">IF(B110="","",SUMPRODUCT(($D$1:$AB$4=$CD$4)*$D110:$AB110))</f>
        <v/>
      </c>
      <c r="CE110" s="15" t="str">
        <f t="shared" si="62"/>
        <v/>
      </c>
      <c r="CF110" s="2" t="str" cm="1">
        <f t="array" ref="CF110">IF(B110="","",SUMPRODUCT(($D$1:$AB$4=$CF$4)*$D110:$AB110))</f>
        <v/>
      </c>
      <c r="CG110" s="15" t="str">
        <f t="shared" si="63"/>
        <v/>
      </c>
      <c r="CH110" s="2" t="str" cm="1">
        <f t="array" ref="CH110">IF(B110="","",SUMPRODUCT(($D$1:$AB$4=$CH$4)*$D110:$AB110))</f>
        <v/>
      </c>
      <c r="CI110" s="15" t="str">
        <f t="shared" si="64"/>
        <v/>
      </c>
    </row>
    <row r="111" spans="1:87">
      <c r="A111" s="7">
        <v>106</v>
      </c>
      <c r="D111" s="97"/>
      <c r="E111" s="86"/>
      <c r="F111" s="86"/>
      <c r="G111" s="86"/>
      <c r="H111" s="86"/>
      <c r="I111" s="98"/>
      <c r="J111" s="102"/>
      <c r="K111" s="87"/>
      <c r="L111" s="87"/>
      <c r="M111" s="87"/>
      <c r="N111" s="87"/>
      <c r="O111" s="103"/>
      <c r="P111" s="107"/>
      <c r="Q111" s="88"/>
      <c r="R111" s="88"/>
      <c r="S111" s="88"/>
      <c r="T111" s="88"/>
      <c r="U111" s="108"/>
      <c r="V111" s="113"/>
      <c r="W111" s="89"/>
      <c r="X111" s="89"/>
      <c r="Y111" s="89"/>
      <c r="Z111" s="89"/>
      <c r="AA111" s="89"/>
      <c r="AB111" s="169"/>
      <c r="AC111" s="171" t="str">
        <f t="shared" si="65"/>
        <v/>
      </c>
      <c r="AD111" s="172" t="str">
        <f t="shared" si="39"/>
        <v/>
      </c>
      <c r="AL111" s="2" t="str" cm="1">
        <f t="array" ref="AL111">IF(B111="","",SUMPRODUCT(($D$1:$AB$4=$AL$4)*D111:AB111))</f>
        <v/>
      </c>
      <c r="AM111" s="15" t="str">
        <f t="shared" si="40"/>
        <v/>
      </c>
      <c r="AN111" s="2" t="str" cm="1">
        <f t="array" ref="AN111">IF(B111="","",SUMPRODUCT(($D$1:$AB$4=$AN$4)*D111:AB111))</f>
        <v/>
      </c>
      <c r="AO111" s="15" t="str">
        <f t="shared" si="41"/>
        <v/>
      </c>
      <c r="AP111" s="2" t="str" cm="1">
        <f t="array" ref="AP111">IF(B111="","",SUMPRODUCT(($D$1:$AB$4=$AP$4)*D111:AB111))</f>
        <v/>
      </c>
      <c r="AQ111" s="15" t="str">
        <f t="shared" si="42"/>
        <v/>
      </c>
      <c r="AR111" s="2" t="str" cm="1">
        <f t="array" ref="AR111">IF(B111="","",SUMPRODUCT(($D$1:$AB$4=$AR$4)*D111:AB111))</f>
        <v/>
      </c>
      <c r="AS111" s="15" t="str">
        <f t="shared" si="43"/>
        <v/>
      </c>
      <c r="AT111" s="2" t="str" cm="1">
        <f t="array" ref="AT111">IF(B111="","",SUMPRODUCT(($D$1:$AB$4=$AT$4)*$D111:$AB111))</f>
        <v/>
      </c>
      <c r="AU111" s="15" t="str">
        <f t="shared" si="44"/>
        <v/>
      </c>
      <c r="AV111" s="2" t="str" cm="1">
        <f t="array" ref="AV111">IF(B111="","",SUMPRODUCT(($D$1:$AB$4=$AV$4)*$D111:$AB111))</f>
        <v/>
      </c>
      <c r="AW111" s="15" t="str">
        <f t="shared" si="45"/>
        <v/>
      </c>
      <c r="AX111" s="2" t="str" cm="1">
        <f t="array" ref="AX111">IF(B111="","",SUMPRODUCT(($D$1:$AB$4=$AX$4)*$D111:$AB111))</f>
        <v/>
      </c>
      <c r="AY111" s="15" t="str">
        <f t="shared" si="46"/>
        <v/>
      </c>
      <c r="AZ111" s="2" t="str" cm="1">
        <f t="array" ref="AZ111">IF(B111="","",SUMPRODUCT(($D$1:$AB$4=$AZ$4)*$D111:$AB111))</f>
        <v/>
      </c>
      <c r="BA111" s="15" t="str">
        <f t="shared" si="47"/>
        <v/>
      </c>
      <c r="BB111" s="2" t="str" cm="1">
        <f t="array" ref="BB111">IF(B111="","",SUMPRODUCT(($D$1:$AB$4=$BB$4)*$D111:$AB111))</f>
        <v/>
      </c>
      <c r="BC111" s="15" t="str">
        <f t="shared" si="48"/>
        <v/>
      </c>
      <c r="BD111" s="2" t="str" cm="1">
        <f t="array" ref="BD111">IF(B111="","",SUMPRODUCT(($D$1:$AB$4=$BD$4)*$D111:$AB111))</f>
        <v/>
      </c>
      <c r="BE111" s="15" t="str">
        <f t="shared" si="49"/>
        <v/>
      </c>
      <c r="BF111" s="2" t="str" cm="1">
        <f t="array" ref="BF111">IF(B111="","",SUMPRODUCT(($D$1:$AB$4=$BF$4)*$D111:$AB111))</f>
        <v/>
      </c>
      <c r="BG111" s="15" t="str">
        <f t="shared" si="50"/>
        <v/>
      </c>
      <c r="BH111" s="2" t="str" cm="1">
        <f t="array" ref="BH111">IF(B111="","",SUMPRODUCT(($D$1:$AB$4=$BH$4)*$D111:$AB111))</f>
        <v/>
      </c>
      <c r="BI111" s="15" t="str">
        <f t="shared" si="51"/>
        <v/>
      </c>
      <c r="BJ111" s="2" t="str" cm="1">
        <f t="array" ref="BJ111">IF(B111="","",SUMPRODUCT(($D$1:$AB$4=$BJ$4)*$D111:$AB111))</f>
        <v/>
      </c>
      <c r="BK111" s="15" t="str">
        <f t="shared" si="52"/>
        <v/>
      </c>
      <c r="BL111" s="2" t="str" cm="1">
        <f t="array" ref="BL111">IF(B111="","",SUMPRODUCT(($D$1:$AB$4=$BL$4)*$D111:$AB111))</f>
        <v/>
      </c>
      <c r="BM111" s="15" t="str">
        <f t="shared" si="53"/>
        <v/>
      </c>
      <c r="BN111" s="2" t="str" cm="1">
        <f t="array" ref="BN111">IF(B111="","",SUMPRODUCT(($D$1:$AB$4=$BN$4)*$D111:$AB111))</f>
        <v/>
      </c>
      <c r="BO111" s="15" t="str">
        <f t="shared" si="54"/>
        <v/>
      </c>
      <c r="BP111" s="2" t="str" cm="1">
        <f t="array" ref="BP111">IF(B111="","",SUMPRODUCT(($D$1:$AB$4=$BP$4)*$D111:$AB111))</f>
        <v/>
      </c>
      <c r="BQ111" s="15" t="str">
        <f t="shared" si="55"/>
        <v/>
      </c>
      <c r="BR111" s="2" t="str" cm="1">
        <f t="array" ref="BR111">IF(B111="","",SUMPRODUCT(($D$1:$AB$4=$BR$4)*$D111:$AB111))</f>
        <v/>
      </c>
      <c r="BS111" s="15" t="str">
        <f t="shared" si="56"/>
        <v/>
      </c>
      <c r="BT111" s="2" t="str" cm="1">
        <f t="array" ref="BT111">IF(B111="","",SUMPRODUCT(($D$1:$AB$4=$BT$4)*$D111:$AB111))</f>
        <v/>
      </c>
      <c r="BU111" s="15" t="str">
        <f t="shared" si="57"/>
        <v/>
      </c>
      <c r="BV111" s="2" t="str" cm="1">
        <f t="array" ref="BV111">IF(B111="","",SUMPRODUCT(($D$1:$AB$4=$BV$4)*$D111:$AB111))</f>
        <v/>
      </c>
      <c r="BW111" s="15" t="str">
        <f t="shared" si="58"/>
        <v/>
      </c>
      <c r="BX111" s="2" t="str" cm="1">
        <f t="array" ref="BX111">IF(B111="","",SUMPRODUCT(($D$1:$AB$4=$BX$4)*$D111:$AB111))</f>
        <v/>
      </c>
      <c r="BY111" s="15" t="str">
        <f t="shared" si="59"/>
        <v/>
      </c>
      <c r="BZ111" s="2" t="str" cm="1">
        <f t="array" ref="BZ111">IF(B111="","",SUMPRODUCT(($D$1:$AB$4=$BZ$4)*$D111:$AB111))</f>
        <v/>
      </c>
      <c r="CA111" s="15" t="str">
        <f t="shared" si="60"/>
        <v/>
      </c>
      <c r="CB111" s="2" t="str" cm="1">
        <f t="array" ref="CB111">IF(B111="","",SUMPRODUCT(($D$1:$AB$4=$CB$4)*$D111:$AB111))</f>
        <v/>
      </c>
      <c r="CC111" s="15" t="str">
        <f t="shared" si="61"/>
        <v/>
      </c>
      <c r="CD111" s="2" t="str" cm="1">
        <f t="array" ref="CD111">IF(B111="","",SUMPRODUCT(($D$1:$AB$4=$CD$4)*$D111:$AB111))</f>
        <v/>
      </c>
      <c r="CE111" s="15" t="str">
        <f t="shared" si="62"/>
        <v/>
      </c>
      <c r="CF111" s="2" t="str" cm="1">
        <f t="array" ref="CF111">IF(B111="","",SUMPRODUCT(($D$1:$AB$4=$CF$4)*$D111:$AB111))</f>
        <v/>
      </c>
      <c r="CG111" s="15" t="str">
        <f t="shared" si="63"/>
        <v/>
      </c>
      <c r="CH111" s="2" t="str" cm="1">
        <f t="array" ref="CH111">IF(B111="","",SUMPRODUCT(($D$1:$AB$4=$CH$4)*$D111:$AB111))</f>
        <v/>
      </c>
      <c r="CI111" s="15" t="str">
        <f t="shared" si="64"/>
        <v/>
      </c>
    </row>
    <row r="112" spans="1:87">
      <c r="A112" s="6">
        <v>107</v>
      </c>
      <c r="D112" s="97"/>
      <c r="E112" s="86"/>
      <c r="F112" s="86"/>
      <c r="G112" s="86"/>
      <c r="H112" s="86"/>
      <c r="I112" s="98"/>
      <c r="J112" s="102"/>
      <c r="K112" s="87"/>
      <c r="L112" s="87"/>
      <c r="M112" s="87"/>
      <c r="N112" s="87"/>
      <c r="O112" s="103"/>
      <c r="P112" s="107"/>
      <c r="Q112" s="88"/>
      <c r="R112" s="88"/>
      <c r="S112" s="88"/>
      <c r="T112" s="88"/>
      <c r="U112" s="108"/>
      <c r="V112" s="113"/>
      <c r="W112" s="89"/>
      <c r="X112" s="89"/>
      <c r="Y112" s="89"/>
      <c r="Z112" s="89"/>
      <c r="AA112" s="89"/>
      <c r="AB112" s="169"/>
      <c r="AC112" s="171" t="str">
        <f t="shared" si="65"/>
        <v/>
      </c>
      <c r="AD112" s="172" t="str">
        <f t="shared" si="39"/>
        <v/>
      </c>
      <c r="AL112" s="2" t="str" cm="1">
        <f t="array" ref="AL112">IF(B112="","",SUMPRODUCT(($D$1:$AB$4=$AL$4)*D112:AB112))</f>
        <v/>
      </c>
      <c r="AM112" s="15" t="str">
        <f t="shared" si="40"/>
        <v/>
      </c>
      <c r="AN112" s="2" t="str" cm="1">
        <f t="array" ref="AN112">IF(B112="","",SUMPRODUCT(($D$1:$AB$4=$AN$4)*D112:AB112))</f>
        <v/>
      </c>
      <c r="AO112" s="15" t="str">
        <f t="shared" si="41"/>
        <v/>
      </c>
      <c r="AP112" s="2" t="str" cm="1">
        <f t="array" ref="AP112">IF(B112="","",SUMPRODUCT(($D$1:$AB$4=$AP$4)*D112:AB112))</f>
        <v/>
      </c>
      <c r="AQ112" s="15" t="str">
        <f t="shared" si="42"/>
        <v/>
      </c>
      <c r="AR112" s="2" t="str" cm="1">
        <f t="array" ref="AR112">IF(B112="","",SUMPRODUCT(($D$1:$AB$4=$AR$4)*D112:AB112))</f>
        <v/>
      </c>
      <c r="AS112" s="15" t="str">
        <f t="shared" si="43"/>
        <v/>
      </c>
      <c r="AT112" s="2" t="str" cm="1">
        <f t="array" ref="AT112">IF(B112="","",SUMPRODUCT(($D$1:$AB$4=$AT$4)*$D112:$AB112))</f>
        <v/>
      </c>
      <c r="AU112" s="15" t="str">
        <f t="shared" si="44"/>
        <v/>
      </c>
      <c r="AV112" s="2" t="str" cm="1">
        <f t="array" ref="AV112">IF(B112="","",SUMPRODUCT(($D$1:$AB$4=$AV$4)*$D112:$AB112))</f>
        <v/>
      </c>
      <c r="AW112" s="15" t="str">
        <f t="shared" si="45"/>
        <v/>
      </c>
      <c r="AX112" s="2" t="str" cm="1">
        <f t="array" ref="AX112">IF(B112="","",SUMPRODUCT(($D$1:$AB$4=$AX$4)*$D112:$AB112))</f>
        <v/>
      </c>
      <c r="AY112" s="15" t="str">
        <f t="shared" si="46"/>
        <v/>
      </c>
      <c r="AZ112" s="2" t="str" cm="1">
        <f t="array" ref="AZ112">IF(B112="","",SUMPRODUCT(($D$1:$AB$4=$AZ$4)*$D112:$AB112))</f>
        <v/>
      </c>
      <c r="BA112" s="15" t="str">
        <f t="shared" si="47"/>
        <v/>
      </c>
      <c r="BB112" s="2" t="str" cm="1">
        <f t="array" ref="BB112">IF(B112="","",SUMPRODUCT(($D$1:$AB$4=$BB$4)*$D112:$AB112))</f>
        <v/>
      </c>
      <c r="BC112" s="15" t="str">
        <f t="shared" si="48"/>
        <v/>
      </c>
      <c r="BD112" s="2" t="str" cm="1">
        <f t="array" ref="BD112">IF(B112="","",SUMPRODUCT(($D$1:$AB$4=$BD$4)*$D112:$AB112))</f>
        <v/>
      </c>
      <c r="BE112" s="15" t="str">
        <f t="shared" si="49"/>
        <v/>
      </c>
      <c r="BF112" s="2" t="str" cm="1">
        <f t="array" ref="BF112">IF(B112="","",SUMPRODUCT(($D$1:$AB$4=$BF$4)*$D112:$AB112))</f>
        <v/>
      </c>
      <c r="BG112" s="15" t="str">
        <f t="shared" si="50"/>
        <v/>
      </c>
      <c r="BH112" s="2" t="str" cm="1">
        <f t="array" ref="BH112">IF(B112="","",SUMPRODUCT(($D$1:$AB$4=$BH$4)*$D112:$AB112))</f>
        <v/>
      </c>
      <c r="BI112" s="15" t="str">
        <f t="shared" si="51"/>
        <v/>
      </c>
      <c r="BJ112" s="2" t="str" cm="1">
        <f t="array" ref="BJ112">IF(B112="","",SUMPRODUCT(($D$1:$AB$4=$BJ$4)*$D112:$AB112))</f>
        <v/>
      </c>
      <c r="BK112" s="15" t="str">
        <f t="shared" si="52"/>
        <v/>
      </c>
      <c r="BL112" s="2" t="str" cm="1">
        <f t="array" ref="BL112">IF(B112="","",SUMPRODUCT(($D$1:$AB$4=$BL$4)*$D112:$AB112))</f>
        <v/>
      </c>
      <c r="BM112" s="15" t="str">
        <f t="shared" si="53"/>
        <v/>
      </c>
      <c r="BN112" s="2" t="str" cm="1">
        <f t="array" ref="BN112">IF(B112="","",SUMPRODUCT(($D$1:$AB$4=$BN$4)*$D112:$AB112))</f>
        <v/>
      </c>
      <c r="BO112" s="15" t="str">
        <f t="shared" si="54"/>
        <v/>
      </c>
      <c r="BP112" s="2" t="str" cm="1">
        <f t="array" ref="BP112">IF(B112="","",SUMPRODUCT(($D$1:$AB$4=$BP$4)*$D112:$AB112))</f>
        <v/>
      </c>
      <c r="BQ112" s="15" t="str">
        <f t="shared" si="55"/>
        <v/>
      </c>
      <c r="BR112" s="2" t="str" cm="1">
        <f t="array" ref="BR112">IF(B112="","",SUMPRODUCT(($D$1:$AB$4=$BR$4)*$D112:$AB112))</f>
        <v/>
      </c>
      <c r="BS112" s="15" t="str">
        <f t="shared" si="56"/>
        <v/>
      </c>
      <c r="BT112" s="2" t="str" cm="1">
        <f t="array" ref="BT112">IF(B112="","",SUMPRODUCT(($D$1:$AB$4=$BT$4)*$D112:$AB112))</f>
        <v/>
      </c>
      <c r="BU112" s="15" t="str">
        <f t="shared" si="57"/>
        <v/>
      </c>
      <c r="BV112" s="2" t="str" cm="1">
        <f t="array" ref="BV112">IF(B112="","",SUMPRODUCT(($D$1:$AB$4=$BV$4)*$D112:$AB112))</f>
        <v/>
      </c>
      <c r="BW112" s="15" t="str">
        <f t="shared" si="58"/>
        <v/>
      </c>
      <c r="BX112" s="2" t="str" cm="1">
        <f t="array" ref="BX112">IF(B112="","",SUMPRODUCT(($D$1:$AB$4=$BX$4)*$D112:$AB112))</f>
        <v/>
      </c>
      <c r="BY112" s="15" t="str">
        <f t="shared" si="59"/>
        <v/>
      </c>
      <c r="BZ112" s="2" t="str" cm="1">
        <f t="array" ref="BZ112">IF(B112="","",SUMPRODUCT(($D$1:$AB$4=$BZ$4)*$D112:$AB112))</f>
        <v/>
      </c>
      <c r="CA112" s="15" t="str">
        <f t="shared" si="60"/>
        <v/>
      </c>
      <c r="CB112" s="2" t="str" cm="1">
        <f t="array" ref="CB112">IF(B112="","",SUMPRODUCT(($D$1:$AB$4=$CB$4)*$D112:$AB112))</f>
        <v/>
      </c>
      <c r="CC112" s="15" t="str">
        <f t="shared" si="61"/>
        <v/>
      </c>
      <c r="CD112" s="2" t="str" cm="1">
        <f t="array" ref="CD112">IF(B112="","",SUMPRODUCT(($D$1:$AB$4=$CD$4)*$D112:$AB112))</f>
        <v/>
      </c>
      <c r="CE112" s="15" t="str">
        <f t="shared" si="62"/>
        <v/>
      </c>
      <c r="CF112" s="2" t="str" cm="1">
        <f t="array" ref="CF112">IF(B112="","",SUMPRODUCT(($D$1:$AB$4=$CF$4)*$D112:$AB112))</f>
        <v/>
      </c>
      <c r="CG112" s="15" t="str">
        <f t="shared" si="63"/>
        <v/>
      </c>
      <c r="CH112" s="2" t="str" cm="1">
        <f t="array" ref="CH112">IF(B112="","",SUMPRODUCT(($D$1:$AB$4=$CH$4)*$D112:$AB112))</f>
        <v/>
      </c>
      <c r="CI112" s="15" t="str">
        <f t="shared" si="64"/>
        <v/>
      </c>
    </row>
    <row r="113" spans="1:127">
      <c r="A113" s="7">
        <v>108</v>
      </c>
      <c r="D113" s="97"/>
      <c r="E113" s="86"/>
      <c r="F113" s="86"/>
      <c r="G113" s="86"/>
      <c r="H113" s="86"/>
      <c r="I113" s="98"/>
      <c r="J113" s="102"/>
      <c r="K113" s="87"/>
      <c r="L113" s="87"/>
      <c r="M113" s="87"/>
      <c r="N113" s="87"/>
      <c r="O113" s="103"/>
      <c r="P113" s="107"/>
      <c r="Q113" s="88"/>
      <c r="R113" s="88"/>
      <c r="S113" s="88"/>
      <c r="T113" s="88"/>
      <c r="U113" s="108"/>
      <c r="V113" s="113"/>
      <c r="W113" s="89"/>
      <c r="X113" s="89"/>
      <c r="Y113" s="89"/>
      <c r="Z113" s="89"/>
      <c r="AA113" s="89"/>
      <c r="AB113" s="169"/>
      <c r="AC113" s="171" t="str">
        <f t="shared" si="65"/>
        <v/>
      </c>
      <c r="AD113" s="172" t="str">
        <f t="shared" si="39"/>
        <v/>
      </c>
      <c r="AL113" s="2" t="str" cm="1">
        <f t="array" ref="AL113">IF(B113="","",SUMPRODUCT(($D$1:$AB$4=$AL$4)*D113:AB113))</f>
        <v/>
      </c>
      <c r="AM113" s="15" t="str">
        <f t="shared" si="40"/>
        <v/>
      </c>
      <c r="AN113" s="2" t="str" cm="1">
        <f t="array" ref="AN113">IF(B113="","",SUMPRODUCT(($D$1:$AB$4=$AN$4)*D113:AB113))</f>
        <v/>
      </c>
      <c r="AO113" s="15" t="str">
        <f t="shared" si="41"/>
        <v/>
      </c>
      <c r="AP113" s="2" t="str" cm="1">
        <f t="array" ref="AP113">IF(B113="","",SUMPRODUCT(($D$1:$AB$4=$AP$4)*D113:AB113))</f>
        <v/>
      </c>
      <c r="AQ113" s="15" t="str">
        <f t="shared" si="42"/>
        <v/>
      </c>
      <c r="AR113" s="2" t="str" cm="1">
        <f t="array" ref="AR113">IF(B113="","",SUMPRODUCT(($D$1:$AB$4=$AR$4)*D113:AB113))</f>
        <v/>
      </c>
      <c r="AS113" s="15" t="str">
        <f t="shared" si="43"/>
        <v/>
      </c>
      <c r="AT113" s="2" t="str" cm="1">
        <f t="array" ref="AT113">IF(B113="","",SUMPRODUCT(($D$1:$AB$4=$AT$4)*$D113:$AB113))</f>
        <v/>
      </c>
      <c r="AU113" s="15" t="str">
        <f t="shared" si="44"/>
        <v/>
      </c>
      <c r="AV113" s="2" t="str" cm="1">
        <f t="array" ref="AV113">IF(B113="","",SUMPRODUCT(($D$1:$AB$4=$AV$4)*$D113:$AB113))</f>
        <v/>
      </c>
      <c r="AW113" s="15" t="str">
        <f t="shared" si="45"/>
        <v/>
      </c>
      <c r="AX113" s="2" t="str" cm="1">
        <f t="array" ref="AX113">IF(B113="","",SUMPRODUCT(($D$1:$AB$4=$AX$4)*$D113:$AB113))</f>
        <v/>
      </c>
      <c r="AY113" s="15" t="str">
        <f t="shared" si="46"/>
        <v/>
      </c>
      <c r="AZ113" s="2" t="str" cm="1">
        <f t="array" ref="AZ113">IF(B113="","",SUMPRODUCT(($D$1:$AB$4=$AZ$4)*$D113:$AB113))</f>
        <v/>
      </c>
      <c r="BA113" s="15" t="str">
        <f t="shared" si="47"/>
        <v/>
      </c>
      <c r="BB113" s="2" t="str" cm="1">
        <f t="array" ref="BB113">IF(B113="","",SUMPRODUCT(($D$1:$AB$4=$BB$4)*$D113:$AB113))</f>
        <v/>
      </c>
      <c r="BC113" s="15" t="str">
        <f t="shared" si="48"/>
        <v/>
      </c>
      <c r="BD113" s="2" t="str" cm="1">
        <f t="array" ref="BD113">IF(B113="","",SUMPRODUCT(($D$1:$AB$4=$BD$4)*$D113:$AB113))</f>
        <v/>
      </c>
      <c r="BE113" s="15" t="str">
        <f t="shared" si="49"/>
        <v/>
      </c>
      <c r="BF113" s="2" t="str" cm="1">
        <f t="array" ref="BF113">IF(B113="","",SUMPRODUCT(($D$1:$AB$4=$BF$4)*$D113:$AB113))</f>
        <v/>
      </c>
      <c r="BG113" s="15" t="str">
        <f t="shared" si="50"/>
        <v/>
      </c>
      <c r="BH113" s="2" t="str" cm="1">
        <f t="array" ref="BH113">IF(B113="","",SUMPRODUCT(($D$1:$AB$4=$BH$4)*$D113:$AB113))</f>
        <v/>
      </c>
      <c r="BI113" s="15" t="str">
        <f t="shared" si="51"/>
        <v/>
      </c>
      <c r="BJ113" s="2" t="str" cm="1">
        <f t="array" ref="BJ113">IF(B113="","",SUMPRODUCT(($D$1:$AB$4=$BJ$4)*$D113:$AB113))</f>
        <v/>
      </c>
      <c r="BK113" s="15" t="str">
        <f t="shared" si="52"/>
        <v/>
      </c>
      <c r="BL113" s="2" t="str" cm="1">
        <f t="array" ref="BL113">IF(B113="","",SUMPRODUCT(($D$1:$AB$4=$BL$4)*$D113:$AB113))</f>
        <v/>
      </c>
      <c r="BM113" s="15" t="str">
        <f t="shared" si="53"/>
        <v/>
      </c>
      <c r="BN113" s="2" t="str" cm="1">
        <f t="array" ref="BN113">IF(B113="","",SUMPRODUCT(($D$1:$AB$4=$BN$4)*$D113:$AB113))</f>
        <v/>
      </c>
      <c r="BO113" s="15" t="str">
        <f t="shared" si="54"/>
        <v/>
      </c>
      <c r="BP113" s="2" t="str" cm="1">
        <f t="array" ref="BP113">IF(B113="","",SUMPRODUCT(($D$1:$AB$4=$BP$4)*$D113:$AB113))</f>
        <v/>
      </c>
      <c r="BQ113" s="15" t="str">
        <f t="shared" si="55"/>
        <v/>
      </c>
      <c r="BR113" s="2" t="str" cm="1">
        <f t="array" ref="BR113">IF(B113="","",SUMPRODUCT(($D$1:$AB$4=$BR$4)*$D113:$AB113))</f>
        <v/>
      </c>
      <c r="BS113" s="15" t="str">
        <f t="shared" si="56"/>
        <v/>
      </c>
      <c r="BT113" s="2" t="str" cm="1">
        <f t="array" ref="BT113">IF(B113="","",SUMPRODUCT(($D$1:$AB$4=$BT$4)*$D113:$AB113))</f>
        <v/>
      </c>
      <c r="BU113" s="15" t="str">
        <f t="shared" si="57"/>
        <v/>
      </c>
      <c r="BV113" s="2" t="str" cm="1">
        <f t="array" ref="BV113">IF(B113="","",SUMPRODUCT(($D$1:$AB$4=$BV$4)*$D113:$AB113))</f>
        <v/>
      </c>
      <c r="BW113" s="15" t="str">
        <f t="shared" si="58"/>
        <v/>
      </c>
      <c r="BX113" s="2" t="str" cm="1">
        <f t="array" ref="BX113">IF(B113="","",SUMPRODUCT(($D$1:$AB$4=$BX$4)*$D113:$AB113))</f>
        <v/>
      </c>
      <c r="BY113" s="15" t="str">
        <f t="shared" si="59"/>
        <v/>
      </c>
      <c r="BZ113" s="2" t="str" cm="1">
        <f t="array" ref="BZ113">IF(B113="","",SUMPRODUCT(($D$1:$AB$4=$BZ$4)*$D113:$AB113))</f>
        <v/>
      </c>
      <c r="CA113" s="15" t="str">
        <f t="shared" si="60"/>
        <v/>
      </c>
      <c r="CB113" s="2" t="str" cm="1">
        <f t="array" ref="CB113">IF(B113="","",SUMPRODUCT(($D$1:$AB$4=$CB$4)*$D113:$AB113))</f>
        <v/>
      </c>
      <c r="CC113" s="15" t="str">
        <f t="shared" si="61"/>
        <v/>
      </c>
      <c r="CD113" s="2" t="str" cm="1">
        <f t="array" ref="CD113">IF(B113="","",SUMPRODUCT(($D$1:$AB$4=$CD$4)*$D113:$AB113))</f>
        <v/>
      </c>
      <c r="CE113" s="15" t="str">
        <f t="shared" si="62"/>
        <v/>
      </c>
      <c r="CF113" s="2" t="str" cm="1">
        <f t="array" ref="CF113">IF(B113="","",SUMPRODUCT(($D$1:$AB$4=$CF$4)*$D113:$AB113))</f>
        <v/>
      </c>
      <c r="CG113" s="15" t="str">
        <f t="shared" si="63"/>
        <v/>
      </c>
      <c r="CH113" s="2" t="str" cm="1">
        <f t="array" ref="CH113">IF(B113="","",SUMPRODUCT(($D$1:$AB$4=$CH$4)*$D113:$AB113))</f>
        <v/>
      </c>
      <c r="CI113" s="15" t="str">
        <f t="shared" si="64"/>
        <v/>
      </c>
    </row>
    <row r="114" spans="1:127">
      <c r="A114" s="6">
        <v>109</v>
      </c>
      <c r="D114" s="97"/>
      <c r="E114" s="86"/>
      <c r="F114" s="86"/>
      <c r="G114" s="86"/>
      <c r="H114" s="86"/>
      <c r="I114" s="98"/>
      <c r="J114" s="102"/>
      <c r="K114" s="87"/>
      <c r="L114" s="87"/>
      <c r="M114" s="87"/>
      <c r="N114" s="87"/>
      <c r="O114" s="103"/>
      <c r="P114" s="107"/>
      <c r="Q114" s="88"/>
      <c r="R114" s="88"/>
      <c r="S114" s="88"/>
      <c r="T114" s="88"/>
      <c r="U114" s="108"/>
      <c r="V114" s="113"/>
      <c r="W114" s="89"/>
      <c r="X114" s="89"/>
      <c r="Y114" s="89"/>
      <c r="Z114" s="89"/>
      <c r="AA114" s="89"/>
      <c r="AB114" s="169"/>
      <c r="AC114" s="171" t="str">
        <f t="shared" si="65"/>
        <v/>
      </c>
      <c r="AD114" s="172" t="str">
        <f t="shared" si="39"/>
        <v/>
      </c>
      <c r="AL114" s="2" t="str" cm="1">
        <f t="array" ref="AL114">IF(B114="","",SUMPRODUCT(($D$1:$AB$4=$AL$4)*D114:AB114))</f>
        <v/>
      </c>
      <c r="AM114" s="15" t="str">
        <f t="shared" si="40"/>
        <v/>
      </c>
      <c r="AN114" s="2" t="str" cm="1">
        <f t="array" ref="AN114">IF(B114="","",SUMPRODUCT(($D$1:$AB$4=$AN$4)*D114:AB114))</f>
        <v/>
      </c>
      <c r="AO114" s="15" t="str">
        <f t="shared" si="41"/>
        <v/>
      </c>
      <c r="AP114" s="2" t="str" cm="1">
        <f t="array" ref="AP114">IF(B114="","",SUMPRODUCT(($D$1:$AB$4=$AP$4)*D114:AB114))</f>
        <v/>
      </c>
      <c r="AQ114" s="15" t="str">
        <f t="shared" si="42"/>
        <v/>
      </c>
      <c r="AR114" s="2" t="str" cm="1">
        <f t="array" ref="AR114">IF(B114="","",SUMPRODUCT(($D$1:$AB$4=$AR$4)*D114:AB114))</f>
        <v/>
      </c>
      <c r="AS114" s="15" t="str">
        <f t="shared" si="43"/>
        <v/>
      </c>
      <c r="AT114" s="2" t="str" cm="1">
        <f t="array" ref="AT114">IF(B114="","",SUMPRODUCT(($D$1:$AB$4=$AT$4)*$D114:$AB114))</f>
        <v/>
      </c>
      <c r="AU114" s="15" t="str">
        <f t="shared" si="44"/>
        <v/>
      </c>
      <c r="AV114" s="2" t="str" cm="1">
        <f t="array" ref="AV114">IF(B114="","",SUMPRODUCT(($D$1:$AB$4=$AV$4)*$D114:$AB114))</f>
        <v/>
      </c>
      <c r="AW114" s="15" t="str">
        <f t="shared" si="45"/>
        <v/>
      </c>
      <c r="AX114" s="2" t="str" cm="1">
        <f t="array" ref="AX114">IF(B114="","",SUMPRODUCT(($D$1:$AB$4=$AX$4)*$D114:$AB114))</f>
        <v/>
      </c>
      <c r="AY114" s="15" t="str">
        <f t="shared" si="46"/>
        <v/>
      </c>
      <c r="AZ114" s="2" t="str" cm="1">
        <f t="array" ref="AZ114">IF(B114="","",SUMPRODUCT(($D$1:$AB$4=$AZ$4)*$D114:$AB114))</f>
        <v/>
      </c>
      <c r="BA114" s="15" t="str">
        <f t="shared" si="47"/>
        <v/>
      </c>
      <c r="BB114" s="2" t="str" cm="1">
        <f t="array" ref="BB114">IF(B114="","",SUMPRODUCT(($D$1:$AB$4=$BB$4)*$D114:$AB114))</f>
        <v/>
      </c>
      <c r="BC114" s="15" t="str">
        <f t="shared" si="48"/>
        <v/>
      </c>
      <c r="BD114" s="2" t="str" cm="1">
        <f t="array" ref="BD114">IF(B114="","",SUMPRODUCT(($D$1:$AB$4=$BD$4)*$D114:$AB114))</f>
        <v/>
      </c>
      <c r="BE114" s="15" t="str">
        <f t="shared" si="49"/>
        <v/>
      </c>
      <c r="BF114" s="2" t="str" cm="1">
        <f t="array" ref="BF114">IF(B114="","",SUMPRODUCT(($D$1:$AB$4=$BF$4)*$D114:$AB114))</f>
        <v/>
      </c>
      <c r="BG114" s="15" t="str">
        <f t="shared" si="50"/>
        <v/>
      </c>
      <c r="BH114" s="2" t="str" cm="1">
        <f t="array" ref="BH114">IF(B114="","",SUMPRODUCT(($D$1:$AB$4=$BH$4)*$D114:$AB114))</f>
        <v/>
      </c>
      <c r="BI114" s="15" t="str">
        <f t="shared" si="51"/>
        <v/>
      </c>
      <c r="BJ114" s="2" t="str" cm="1">
        <f t="array" ref="BJ114">IF(B114="","",SUMPRODUCT(($D$1:$AB$4=$BJ$4)*$D114:$AB114))</f>
        <v/>
      </c>
      <c r="BK114" s="15" t="str">
        <f t="shared" si="52"/>
        <v/>
      </c>
      <c r="BL114" s="2" t="str" cm="1">
        <f t="array" ref="BL114">IF(B114="","",SUMPRODUCT(($D$1:$AB$4=$BL$4)*$D114:$AB114))</f>
        <v/>
      </c>
      <c r="BM114" s="15" t="str">
        <f t="shared" si="53"/>
        <v/>
      </c>
      <c r="BN114" s="2" t="str" cm="1">
        <f t="array" ref="BN114">IF(B114="","",SUMPRODUCT(($D$1:$AB$4=$BN$4)*$D114:$AB114))</f>
        <v/>
      </c>
      <c r="BO114" s="15" t="str">
        <f t="shared" si="54"/>
        <v/>
      </c>
      <c r="BP114" s="2" t="str" cm="1">
        <f t="array" ref="BP114">IF(B114="","",SUMPRODUCT(($D$1:$AB$4=$BP$4)*$D114:$AB114))</f>
        <v/>
      </c>
      <c r="BQ114" s="15" t="str">
        <f t="shared" si="55"/>
        <v/>
      </c>
      <c r="BR114" s="2" t="str" cm="1">
        <f t="array" ref="BR114">IF(B114="","",SUMPRODUCT(($D$1:$AB$4=$BR$4)*$D114:$AB114))</f>
        <v/>
      </c>
      <c r="BS114" s="15" t="str">
        <f t="shared" si="56"/>
        <v/>
      </c>
      <c r="BT114" s="2" t="str" cm="1">
        <f t="array" ref="BT114">IF(B114="","",SUMPRODUCT(($D$1:$AB$4=$BT$4)*$D114:$AB114))</f>
        <v/>
      </c>
      <c r="BU114" s="15" t="str">
        <f t="shared" si="57"/>
        <v/>
      </c>
      <c r="BV114" s="2" t="str" cm="1">
        <f t="array" ref="BV114">IF(B114="","",SUMPRODUCT(($D$1:$AB$4=$BV$4)*$D114:$AB114))</f>
        <v/>
      </c>
      <c r="BW114" s="15" t="str">
        <f t="shared" si="58"/>
        <v/>
      </c>
      <c r="BX114" s="2" t="str" cm="1">
        <f t="array" ref="BX114">IF(B114="","",SUMPRODUCT(($D$1:$AB$4=$BX$4)*$D114:$AB114))</f>
        <v/>
      </c>
      <c r="BY114" s="15" t="str">
        <f t="shared" si="59"/>
        <v/>
      </c>
      <c r="BZ114" s="2" t="str" cm="1">
        <f t="array" ref="BZ114">IF(B114="","",SUMPRODUCT(($D$1:$AB$4=$BZ$4)*$D114:$AB114))</f>
        <v/>
      </c>
      <c r="CA114" s="15" t="str">
        <f t="shared" si="60"/>
        <v/>
      </c>
      <c r="CB114" s="2" t="str" cm="1">
        <f t="array" ref="CB114">IF(B114="","",SUMPRODUCT(($D$1:$AB$4=$CB$4)*$D114:$AB114))</f>
        <v/>
      </c>
      <c r="CC114" s="15" t="str">
        <f t="shared" si="61"/>
        <v/>
      </c>
      <c r="CD114" s="2" t="str" cm="1">
        <f t="array" ref="CD114">IF(B114="","",SUMPRODUCT(($D$1:$AB$4=$CD$4)*$D114:$AB114))</f>
        <v/>
      </c>
      <c r="CE114" s="15" t="str">
        <f t="shared" si="62"/>
        <v/>
      </c>
      <c r="CF114" s="2" t="str" cm="1">
        <f t="array" ref="CF114">IF(B114="","",SUMPRODUCT(($D$1:$AB$4=$CF$4)*$D114:$AB114))</f>
        <v/>
      </c>
      <c r="CG114" s="15" t="str">
        <f t="shared" si="63"/>
        <v/>
      </c>
      <c r="CH114" s="2" t="str" cm="1">
        <f t="array" ref="CH114">IF(B114="","",SUMPRODUCT(($D$1:$AB$4=$CH$4)*$D114:$AB114))</f>
        <v/>
      </c>
      <c r="CI114" s="15" t="str">
        <f t="shared" si="64"/>
        <v/>
      </c>
    </row>
    <row r="115" spans="1:127">
      <c r="A115" s="7">
        <v>110</v>
      </c>
      <c r="D115" s="97"/>
      <c r="E115" s="86"/>
      <c r="F115" s="86"/>
      <c r="G115" s="86"/>
      <c r="H115" s="86"/>
      <c r="I115" s="98"/>
      <c r="J115" s="102"/>
      <c r="K115" s="87"/>
      <c r="L115" s="87"/>
      <c r="M115" s="87"/>
      <c r="N115" s="87"/>
      <c r="O115" s="103"/>
      <c r="P115" s="107"/>
      <c r="Q115" s="88"/>
      <c r="R115" s="88"/>
      <c r="S115" s="88"/>
      <c r="T115" s="88"/>
      <c r="U115" s="108"/>
      <c r="V115" s="113"/>
      <c r="W115" s="89"/>
      <c r="X115" s="89"/>
      <c r="Y115" s="89"/>
      <c r="Z115" s="89"/>
      <c r="AA115" s="89"/>
      <c r="AB115" s="169"/>
      <c r="AC115" s="171" t="str">
        <f t="shared" si="65"/>
        <v/>
      </c>
      <c r="AD115" s="172" t="str">
        <f t="shared" si="39"/>
        <v/>
      </c>
      <c r="AL115" s="2" t="str" cm="1">
        <f t="array" ref="AL115">IF(B115="","",SUMPRODUCT(($D$1:$AB$4=$AL$4)*D115:AB115))</f>
        <v/>
      </c>
      <c r="AM115" s="15" t="str">
        <f t="shared" si="40"/>
        <v/>
      </c>
      <c r="AN115" s="2" t="str" cm="1">
        <f t="array" ref="AN115">IF(B115="","",SUMPRODUCT(($D$1:$AB$4=$AN$4)*D115:AB115))</f>
        <v/>
      </c>
      <c r="AO115" s="15" t="str">
        <f t="shared" si="41"/>
        <v/>
      </c>
      <c r="AP115" s="2" t="str" cm="1">
        <f t="array" ref="AP115">IF(B115="","",SUMPRODUCT(($D$1:$AB$4=$AP$4)*D115:AB115))</f>
        <v/>
      </c>
      <c r="AQ115" s="15" t="str">
        <f t="shared" si="42"/>
        <v/>
      </c>
      <c r="AR115" s="2" t="str" cm="1">
        <f t="array" ref="AR115">IF(B115="","",SUMPRODUCT(($D$1:$AB$4=$AR$4)*D115:AB115))</f>
        <v/>
      </c>
      <c r="AS115" s="15" t="str">
        <f t="shared" si="43"/>
        <v/>
      </c>
      <c r="AT115" s="2" t="str" cm="1">
        <f t="array" ref="AT115">IF(B115="","",SUMPRODUCT(($D$1:$AB$4=$AT$4)*$D115:$AB115))</f>
        <v/>
      </c>
      <c r="AU115" s="15" t="str">
        <f t="shared" si="44"/>
        <v/>
      </c>
      <c r="AV115" s="2" t="str" cm="1">
        <f t="array" ref="AV115">IF(B115="","",SUMPRODUCT(($D$1:$AB$4=$AV$4)*$D115:$AB115))</f>
        <v/>
      </c>
      <c r="AW115" s="15" t="str">
        <f t="shared" si="45"/>
        <v/>
      </c>
      <c r="AX115" s="2" t="str" cm="1">
        <f t="array" ref="AX115">IF(B115="","",SUMPRODUCT(($D$1:$AB$4=$AX$4)*$D115:$AB115))</f>
        <v/>
      </c>
      <c r="AY115" s="15" t="str">
        <f t="shared" si="46"/>
        <v/>
      </c>
      <c r="AZ115" s="2" t="str" cm="1">
        <f t="array" ref="AZ115">IF(B115="","",SUMPRODUCT(($D$1:$AB$4=$AZ$4)*$D115:$AB115))</f>
        <v/>
      </c>
      <c r="BA115" s="15" t="str">
        <f t="shared" si="47"/>
        <v/>
      </c>
      <c r="BB115" s="2" t="str" cm="1">
        <f t="array" ref="BB115">IF(B115="","",SUMPRODUCT(($D$1:$AB$4=$BB$4)*$D115:$AB115))</f>
        <v/>
      </c>
      <c r="BC115" s="15" t="str">
        <f t="shared" si="48"/>
        <v/>
      </c>
      <c r="BD115" s="2" t="str" cm="1">
        <f t="array" ref="BD115">IF(B115="","",SUMPRODUCT(($D$1:$AB$4=$BD$4)*$D115:$AB115))</f>
        <v/>
      </c>
      <c r="BE115" s="15" t="str">
        <f t="shared" si="49"/>
        <v/>
      </c>
      <c r="BF115" s="2" t="str" cm="1">
        <f t="array" ref="BF115">IF(B115="","",SUMPRODUCT(($D$1:$AB$4=$BF$4)*$D115:$AB115))</f>
        <v/>
      </c>
      <c r="BG115" s="15" t="str">
        <f t="shared" si="50"/>
        <v/>
      </c>
      <c r="BH115" s="2" t="str" cm="1">
        <f t="array" ref="BH115">IF(B115="","",SUMPRODUCT(($D$1:$AB$4=$BH$4)*$D115:$AB115))</f>
        <v/>
      </c>
      <c r="BI115" s="15" t="str">
        <f t="shared" si="51"/>
        <v/>
      </c>
      <c r="BJ115" s="2" t="str" cm="1">
        <f t="array" ref="BJ115">IF(B115="","",SUMPRODUCT(($D$1:$AB$4=$BJ$4)*$D115:$AB115))</f>
        <v/>
      </c>
      <c r="BK115" s="15" t="str">
        <f t="shared" si="52"/>
        <v/>
      </c>
      <c r="BL115" s="2" t="str" cm="1">
        <f t="array" ref="BL115">IF(B115="","",SUMPRODUCT(($D$1:$AB$4=$BL$4)*$D115:$AB115))</f>
        <v/>
      </c>
      <c r="BM115" s="15" t="str">
        <f t="shared" si="53"/>
        <v/>
      </c>
      <c r="BN115" s="2" t="str" cm="1">
        <f t="array" ref="BN115">IF(B115="","",SUMPRODUCT(($D$1:$AB$4=$BN$4)*$D115:$AB115))</f>
        <v/>
      </c>
      <c r="BO115" s="15" t="str">
        <f t="shared" si="54"/>
        <v/>
      </c>
      <c r="BP115" s="2" t="str" cm="1">
        <f t="array" ref="BP115">IF(B115="","",SUMPRODUCT(($D$1:$AB$4=$BP$4)*$D115:$AB115))</f>
        <v/>
      </c>
      <c r="BQ115" s="15" t="str">
        <f t="shared" si="55"/>
        <v/>
      </c>
      <c r="BR115" s="2" t="str" cm="1">
        <f t="array" ref="BR115">IF(B115="","",SUMPRODUCT(($D$1:$AB$4=$BR$4)*$D115:$AB115))</f>
        <v/>
      </c>
      <c r="BS115" s="15" t="str">
        <f t="shared" si="56"/>
        <v/>
      </c>
      <c r="BT115" s="2" t="str" cm="1">
        <f t="array" ref="BT115">IF(B115="","",SUMPRODUCT(($D$1:$AB$4=$BT$4)*$D115:$AB115))</f>
        <v/>
      </c>
      <c r="BU115" s="15" t="str">
        <f t="shared" si="57"/>
        <v/>
      </c>
      <c r="BV115" s="2" t="str" cm="1">
        <f t="array" ref="BV115">IF(B115="","",SUMPRODUCT(($D$1:$AB$4=$BV$4)*$D115:$AB115))</f>
        <v/>
      </c>
      <c r="BW115" s="15" t="str">
        <f t="shared" si="58"/>
        <v/>
      </c>
      <c r="BX115" s="2" t="str" cm="1">
        <f t="array" ref="BX115">IF(B115="","",SUMPRODUCT(($D$1:$AB$4=$BX$4)*$D115:$AB115))</f>
        <v/>
      </c>
      <c r="BY115" s="15" t="str">
        <f t="shared" si="59"/>
        <v/>
      </c>
      <c r="BZ115" s="2" t="str" cm="1">
        <f t="array" ref="BZ115">IF(B115="","",SUMPRODUCT(($D$1:$AB$4=$BZ$4)*$D115:$AB115))</f>
        <v/>
      </c>
      <c r="CA115" s="15" t="str">
        <f t="shared" si="60"/>
        <v/>
      </c>
      <c r="CB115" s="2" t="str" cm="1">
        <f t="array" ref="CB115">IF(B115="","",SUMPRODUCT(($D$1:$AB$4=$CB$4)*$D115:$AB115))</f>
        <v/>
      </c>
      <c r="CC115" s="15" t="str">
        <f t="shared" si="61"/>
        <v/>
      </c>
      <c r="CD115" s="2" t="str" cm="1">
        <f t="array" ref="CD115">IF(B115="","",SUMPRODUCT(($D$1:$AB$4=$CD$4)*$D115:$AB115))</f>
        <v/>
      </c>
      <c r="CE115" s="15" t="str">
        <f t="shared" si="62"/>
        <v/>
      </c>
      <c r="CF115" s="2" t="str" cm="1">
        <f t="array" ref="CF115">IF(B115="","",SUMPRODUCT(($D$1:$AB$4=$CF$4)*$D115:$AB115))</f>
        <v/>
      </c>
      <c r="CG115" s="15" t="str">
        <f t="shared" si="63"/>
        <v/>
      </c>
      <c r="CH115" s="2" t="str" cm="1">
        <f t="array" ref="CH115">IF(B115="","",SUMPRODUCT(($D$1:$AB$4=$CH$4)*$D115:$AB115))</f>
        <v/>
      </c>
      <c r="CI115" s="15" t="str">
        <f t="shared" si="64"/>
        <v/>
      </c>
    </row>
    <row r="116" spans="1:127">
      <c r="A116" s="6">
        <v>111</v>
      </c>
      <c r="D116" s="97"/>
      <c r="E116" s="86"/>
      <c r="F116" s="86"/>
      <c r="G116" s="86"/>
      <c r="H116" s="86"/>
      <c r="I116" s="98"/>
      <c r="J116" s="102"/>
      <c r="K116" s="87"/>
      <c r="L116" s="87"/>
      <c r="M116" s="87"/>
      <c r="N116" s="87"/>
      <c r="O116" s="103"/>
      <c r="P116" s="107"/>
      <c r="Q116" s="88"/>
      <c r="R116" s="88"/>
      <c r="S116" s="88"/>
      <c r="T116" s="88"/>
      <c r="U116" s="108"/>
      <c r="V116" s="113"/>
      <c r="W116" s="89"/>
      <c r="X116" s="89"/>
      <c r="Y116" s="89"/>
      <c r="Z116" s="89"/>
      <c r="AA116" s="89"/>
      <c r="AB116" s="169"/>
      <c r="AC116" s="171" t="str">
        <f t="shared" si="65"/>
        <v/>
      </c>
      <c r="AD116" s="172" t="str">
        <f t="shared" si="39"/>
        <v/>
      </c>
      <c r="AL116" s="2" t="str" cm="1">
        <f t="array" ref="AL116">IF(B116="","",SUMPRODUCT(($D$1:$AB$4=$AL$4)*D116:AB116))</f>
        <v/>
      </c>
      <c r="AM116" s="15" t="str">
        <f t="shared" si="40"/>
        <v/>
      </c>
      <c r="AN116" s="2" t="str" cm="1">
        <f t="array" ref="AN116">IF(B116="","",SUMPRODUCT(($D$1:$AB$4=$AN$4)*D116:AB116))</f>
        <v/>
      </c>
      <c r="AO116" s="15" t="str">
        <f t="shared" si="41"/>
        <v/>
      </c>
      <c r="AP116" s="2" t="str" cm="1">
        <f t="array" ref="AP116">IF(B116="","",SUMPRODUCT(($D$1:$AB$4=$AP$4)*D116:AB116))</f>
        <v/>
      </c>
      <c r="AQ116" s="15" t="str">
        <f t="shared" si="42"/>
        <v/>
      </c>
      <c r="AR116" s="2" t="str" cm="1">
        <f t="array" ref="AR116">IF(B116="","",SUMPRODUCT(($D$1:$AB$4=$AR$4)*D116:AB116))</f>
        <v/>
      </c>
      <c r="AS116" s="15" t="str">
        <f t="shared" si="43"/>
        <v/>
      </c>
      <c r="AT116" s="2" t="str" cm="1">
        <f t="array" ref="AT116">IF(B116="","",SUMPRODUCT(($D$1:$AB$4=$AT$4)*$D116:$AB116))</f>
        <v/>
      </c>
      <c r="AU116" s="15" t="str">
        <f t="shared" si="44"/>
        <v/>
      </c>
      <c r="AV116" s="2" t="str" cm="1">
        <f t="array" ref="AV116">IF(B116="","",SUMPRODUCT(($D$1:$AB$4=$AV$4)*$D116:$AB116))</f>
        <v/>
      </c>
      <c r="AW116" s="15" t="str">
        <f t="shared" si="45"/>
        <v/>
      </c>
      <c r="AX116" s="2" t="str" cm="1">
        <f t="array" ref="AX116">IF(B116="","",SUMPRODUCT(($D$1:$AB$4=$AX$4)*$D116:$AB116))</f>
        <v/>
      </c>
      <c r="AY116" s="15" t="str">
        <f t="shared" si="46"/>
        <v/>
      </c>
      <c r="AZ116" s="2" t="str" cm="1">
        <f t="array" ref="AZ116">IF(B116="","",SUMPRODUCT(($D$1:$AB$4=$AZ$4)*$D116:$AB116))</f>
        <v/>
      </c>
      <c r="BA116" s="15" t="str">
        <f t="shared" si="47"/>
        <v/>
      </c>
      <c r="BB116" s="2" t="str" cm="1">
        <f t="array" ref="BB116">IF(B116="","",SUMPRODUCT(($D$1:$AB$4=$BB$4)*$D116:$AB116))</f>
        <v/>
      </c>
      <c r="BC116" s="15" t="str">
        <f t="shared" si="48"/>
        <v/>
      </c>
      <c r="BD116" s="2" t="str" cm="1">
        <f t="array" ref="BD116">IF(B116="","",SUMPRODUCT(($D$1:$AB$4=$BD$4)*$D116:$AB116))</f>
        <v/>
      </c>
      <c r="BE116" s="15" t="str">
        <f t="shared" si="49"/>
        <v/>
      </c>
      <c r="BF116" s="2" t="str" cm="1">
        <f t="array" ref="BF116">IF(B116="","",SUMPRODUCT(($D$1:$AB$4=$BF$4)*$D116:$AB116))</f>
        <v/>
      </c>
      <c r="BG116" s="15" t="str">
        <f t="shared" si="50"/>
        <v/>
      </c>
      <c r="BH116" s="2" t="str" cm="1">
        <f t="array" ref="BH116">IF(B116="","",SUMPRODUCT(($D$1:$AB$4=$BH$4)*$D116:$AB116))</f>
        <v/>
      </c>
      <c r="BI116" s="15" t="str">
        <f t="shared" si="51"/>
        <v/>
      </c>
      <c r="BJ116" s="2" t="str" cm="1">
        <f t="array" ref="BJ116">IF(B116="","",SUMPRODUCT(($D$1:$AB$4=$BJ$4)*$D116:$AB116))</f>
        <v/>
      </c>
      <c r="BK116" s="15" t="str">
        <f t="shared" si="52"/>
        <v/>
      </c>
      <c r="BL116" s="2" t="str" cm="1">
        <f t="array" ref="BL116">IF(B116="","",SUMPRODUCT(($D$1:$AB$4=$BL$4)*$D116:$AB116))</f>
        <v/>
      </c>
      <c r="BM116" s="15" t="str">
        <f t="shared" si="53"/>
        <v/>
      </c>
      <c r="BN116" s="2" t="str" cm="1">
        <f t="array" ref="BN116">IF(B116="","",SUMPRODUCT(($D$1:$AB$4=$BN$4)*$D116:$AB116))</f>
        <v/>
      </c>
      <c r="BO116" s="15" t="str">
        <f t="shared" si="54"/>
        <v/>
      </c>
      <c r="BP116" s="2" t="str" cm="1">
        <f t="array" ref="BP116">IF(B116="","",SUMPRODUCT(($D$1:$AB$4=$BP$4)*$D116:$AB116))</f>
        <v/>
      </c>
      <c r="BQ116" s="15" t="str">
        <f t="shared" si="55"/>
        <v/>
      </c>
      <c r="BR116" s="2" t="str" cm="1">
        <f t="array" ref="BR116">IF(B116="","",SUMPRODUCT(($D$1:$AB$4=$BR$4)*$D116:$AB116))</f>
        <v/>
      </c>
      <c r="BS116" s="15" t="str">
        <f t="shared" si="56"/>
        <v/>
      </c>
      <c r="BT116" s="2" t="str" cm="1">
        <f t="array" ref="BT116">IF(B116="","",SUMPRODUCT(($D$1:$AB$4=$BT$4)*$D116:$AB116))</f>
        <v/>
      </c>
      <c r="BU116" s="15" t="str">
        <f t="shared" si="57"/>
        <v/>
      </c>
      <c r="BV116" s="2" t="str" cm="1">
        <f t="array" ref="BV116">IF(B116="","",SUMPRODUCT(($D$1:$AB$4=$BV$4)*$D116:$AB116))</f>
        <v/>
      </c>
      <c r="BW116" s="15" t="str">
        <f t="shared" si="58"/>
        <v/>
      </c>
      <c r="BX116" s="2" t="str" cm="1">
        <f t="array" ref="BX116">IF(B116="","",SUMPRODUCT(($D$1:$AB$4=$BX$4)*$D116:$AB116))</f>
        <v/>
      </c>
      <c r="BY116" s="15" t="str">
        <f t="shared" si="59"/>
        <v/>
      </c>
      <c r="BZ116" s="2" t="str" cm="1">
        <f t="array" ref="BZ116">IF(B116="","",SUMPRODUCT(($D$1:$AB$4=$BZ$4)*$D116:$AB116))</f>
        <v/>
      </c>
      <c r="CA116" s="15" t="str">
        <f t="shared" si="60"/>
        <v/>
      </c>
      <c r="CB116" s="2" t="str" cm="1">
        <f t="array" ref="CB116">IF(B116="","",SUMPRODUCT(($D$1:$AB$4=$CB$4)*$D116:$AB116))</f>
        <v/>
      </c>
      <c r="CC116" s="15" t="str">
        <f t="shared" si="61"/>
        <v/>
      </c>
      <c r="CD116" s="2" t="str" cm="1">
        <f t="array" ref="CD116">IF(B116="","",SUMPRODUCT(($D$1:$AB$4=$CD$4)*$D116:$AB116))</f>
        <v/>
      </c>
      <c r="CE116" s="15" t="str">
        <f t="shared" si="62"/>
        <v/>
      </c>
      <c r="CF116" s="2" t="str" cm="1">
        <f t="array" ref="CF116">IF(B116="","",SUMPRODUCT(($D$1:$AB$4=$CF$4)*$D116:$AB116))</f>
        <v/>
      </c>
      <c r="CG116" s="15" t="str">
        <f t="shared" si="63"/>
        <v/>
      </c>
      <c r="CH116" s="2" t="str" cm="1">
        <f t="array" ref="CH116">IF(B116="","",SUMPRODUCT(($D$1:$AB$4=$CH$4)*$D116:$AB116))</f>
        <v/>
      </c>
      <c r="CI116" s="15" t="str">
        <f t="shared" si="64"/>
        <v/>
      </c>
    </row>
    <row r="117" spans="1:127">
      <c r="A117" s="7">
        <v>112</v>
      </c>
      <c r="D117" s="97"/>
      <c r="E117" s="86"/>
      <c r="F117" s="86"/>
      <c r="G117" s="86"/>
      <c r="H117" s="86"/>
      <c r="I117" s="98"/>
      <c r="J117" s="102"/>
      <c r="K117" s="87"/>
      <c r="L117" s="87"/>
      <c r="M117" s="87"/>
      <c r="N117" s="87"/>
      <c r="O117" s="103"/>
      <c r="P117" s="107"/>
      <c r="Q117" s="88"/>
      <c r="R117" s="88"/>
      <c r="S117" s="88"/>
      <c r="T117" s="88"/>
      <c r="U117" s="108"/>
      <c r="V117" s="113"/>
      <c r="W117" s="89"/>
      <c r="X117" s="89"/>
      <c r="Y117" s="89"/>
      <c r="Z117" s="89"/>
      <c r="AA117" s="89"/>
      <c r="AB117" s="169"/>
      <c r="AC117" s="171" t="str">
        <f t="shared" si="65"/>
        <v/>
      </c>
      <c r="AD117" s="172" t="str">
        <f t="shared" si="39"/>
        <v/>
      </c>
      <c r="AL117" s="2" t="str" cm="1">
        <f t="array" ref="AL117">IF(B117="","",SUMPRODUCT(($D$1:$AB$4=$AL$4)*D117:AB117))</f>
        <v/>
      </c>
      <c r="AM117" s="15" t="str">
        <f t="shared" si="40"/>
        <v/>
      </c>
      <c r="AN117" s="2" t="str" cm="1">
        <f t="array" ref="AN117">IF(B117="","",SUMPRODUCT(($D$1:$AB$4=$AN$4)*D117:AB117))</f>
        <v/>
      </c>
      <c r="AO117" s="15" t="str">
        <f t="shared" si="41"/>
        <v/>
      </c>
      <c r="AP117" s="2" t="str" cm="1">
        <f t="array" ref="AP117">IF(B117="","",SUMPRODUCT(($D$1:$AB$4=$AP$4)*D117:AB117))</f>
        <v/>
      </c>
      <c r="AQ117" s="15" t="str">
        <f t="shared" si="42"/>
        <v/>
      </c>
      <c r="AR117" s="2" t="str" cm="1">
        <f t="array" ref="AR117">IF(B117="","",SUMPRODUCT(($D$1:$AB$4=$AR$4)*D117:AB117))</f>
        <v/>
      </c>
      <c r="AS117" s="15" t="str">
        <f t="shared" si="43"/>
        <v/>
      </c>
      <c r="AT117" s="2" t="str" cm="1">
        <f t="array" ref="AT117">IF(B117="","",SUMPRODUCT(($D$1:$AB$4=$AT$4)*$D117:$AB117))</f>
        <v/>
      </c>
      <c r="AU117" s="15" t="str">
        <f t="shared" si="44"/>
        <v/>
      </c>
      <c r="AV117" s="2" t="str" cm="1">
        <f t="array" ref="AV117">IF(B117="","",SUMPRODUCT(($D$1:$AB$4=$AV$4)*$D117:$AB117))</f>
        <v/>
      </c>
      <c r="AW117" s="15" t="str">
        <f t="shared" si="45"/>
        <v/>
      </c>
      <c r="AX117" s="2" t="str" cm="1">
        <f t="array" ref="AX117">IF(B117="","",SUMPRODUCT(($D$1:$AB$4=$AX$4)*$D117:$AB117))</f>
        <v/>
      </c>
      <c r="AY117" s="15" t="str">
        <f t="shared" si="46"/>
        <v/>
      </c>
      <c r="AZ117" s="2" t="str" cm="1">
        <f t="array" ref="AZ117">IF(B117="","",SUMPRODUCT(($D$1:$AB$4=$AZ$4)*$D117:$AB117))</f>
        <v/>
      </c>
      <c r="BA117" s="15" t="str">
        <f t="shared" si="47"/>
        <v/>
      </c>
      <c r="BB117" s="2" t="str" cm="1">
        <f t="array" ref="BB117">IF(B117="","",SUMPRODUCT(($D$1:$AB$4=$BB$4)*$D117:$AB117))</f>
        <v/>
      </c>
      <c r="BC117" s="15" t="str">
        <f t="shared" si="48"/>
        <v/>
      </c>
      <c r="BD117" s="2" t="str" cm="1">
        <f t="array" ref="BD117">IF(B117="","",SUMPRODUCT(($D$1:$AB$4=$BD$4)*$D117:$AB117))</f>
        <v/>
      </c>
      <c r="BE117" s="15" t="str">
        <f t="shared" si="49"/>
        <v/>
      </c>
      <c r="BF117" s="2" t="str" cm="1">
        <f t="array" ref="BF117">IF(B117="","",SUMPRODUCT(($D$1:$AB$4=$BF$4)*$D117:$AB117))</f>
        <v/>
      </c>
      <c r="BG117" s="15" t="str">
        <f t="shared" si="50"/>
        <v/>
      </c>
      <c r="BH117" s="2" t="str" cm="1">
        <f t="array" ref="BH117">IF(B117="","",SUMPRODUCT(($D$1:$AB$4=$BH$4)*$D117:$AB117))</f>
        <v/>
      </c>
      <c r="BI117" s="15" t="str">
        <f t="shared" si="51"/>
        <v/>
      </c>
      <c r="BJ117" s="2" t="str" cm="1">
        <f t="array" ref="BJ117">IF(B117="","",SUMPRODUCT(($D$1:$AB$4=$BJ$4)*$D117:$AB117))</f>
        <v/>
      </c>
      <c r="BK117" s="15" t="str">
        <f t="shared" si="52"/>
        <v/>
      </c>
      <c r="BL117" s="2" t="str" cm="1">
        <f t="array" ref="BL117">IF(B117="","",SUMPRODUCT(($D$1:$AB$4=$BL$4)*$D117:$AB117))</f>
        <v/>
      </c>
      <c r="BM117" s="15" t="str">
        <f t="shared" si="53"/>
        <v/>
      </c>
      <c r="BN117" s="2" t="str" cm="1">
        <f t="array" ref="BN117">IF(B117="","",SUMPRODUCT(($D$1:$AB$4=$BN$4)*$D117:$AB117))</f>
        <v/>
      </c>
      <c r="BO117" s="15" t="str">
        <f t="shared" si="54"/>
        <v/>
      </c>
      <c r="BP117" s="2" t="str" cm="1">
        <f t="array" ref="BP117">IF(B117="","",SUMPRODUCT(($D$1:$AB$4=$BP$4)*$D117:$AB117))</f>
        <v/>
      </c>
      <c r="BQ117" s="15" t="str">
        <f t="shared" si="55"/>
        <v/>
      </c>
      <c r="BR117" s="2" t="str" cm="1">
        <f t="array" ref="BR117">IF(B117="","",SUMPRODUCT(($D$1:$AB$4=$BR$4)*$D117:$AB117))</f>
        <v/>
      </c>
      <c r="BS117" s="15" t="str">
        <f t="shared" si="56"/>
        <v/>
      </c>
      <c r="BT117" s="2" t="str" cm="1">
        <f t="array" ref="BT117">IF(B117="","",SUMPRODUCT(($D$1:$AB$4=$BT$4)*$D117:$AB117))</f>
        <v/>
      </c>
      <c r="BU117" s="15" t="str">
        <f t="shared" si="57"/>
        <v/>
      </c>
      <c r="BV117" s="2" t="str" cm="1">
        <f t="array" ref="BV117">IF(B117="","",SUMPRODUCT(($D$1:$AB$4=$BV$4)*$D117:$AB117))</f>
        <v/>
      </c>
      <c r="BW117" s="15" t="str">
        <f t="shared" si="58"/>
        <v/>
      </c>
      <c r="BX117" s="2" t="str" cm="1">
        <f t="array" ref="BX117">IF(B117="","",SUMPRODUCT(($D$1:$AB$4=$BX$4)*$D117:$AB117))</f>
        <v/>
      </c>
      <c r="BY117" s="15" t="str">
        <f t="shared" si="59"/>
        <v/>
      </c>
      <c r="BZ117" s="2" t="str" cm="1">
        <f t="array" ref="BZ117">IF(B117="","",SUMPRODUCT(($D$1:$AB$4=$BZ$4)*$D117:$AB117))</f>
        <v/>
      </c>
      <c r="CA117" s="15" t="str">
        <f t="shared" si="60"/>
        <v/>
      </c>
      <c r="CB117" s="2" t="str" cm="1">
        <f t="array" ref="CB117">IF(B117="","",SUMPRODUCT(($D$1:$AB$4=$CB$4)*$D117:$AB117))</f>
        <v/>
      </c>
      <c r="CC117" s="15" t="str">
        <f t="shared" si="61"/>
        <v/>
      </c>
      <c r="CD117" s="2" t="str" cm="1">
        <f t="array" ref="CD117">IF(B117="","",SUMPRODUCT(($D$1:$AB$4=$CD$4)*$D117:$AB117))</f>
        <v/>
      </c>
      <c r="CE117" s="15" t="str">
        <f t="shared" si="62"/>
        <v/>
      </c>
      <c r="CF117" s="2" t="str" cm="1">
        <f t="array" ref="CF117">IF(B117="","",SUMPRODUCT(($D$1:$AB$4=$CF$4)*$D117:$AB117))</f>
        <v/>
      </c>
      <c r="CG117" s="15" t="str">
        <f t="shared" si="63"/>
        <v/>
      </c>
      <c r="CH117" s="2" t="str" cm="1">
        <f t="array" ref="CH117">IF(B117="","",SUMPRODUCT(($D$1:$AB$4=$CH$4)*$D117:$AB117))</f>
        <v/>
      </c>
      <c r="CI117" s="15" t="str">
        <f t="shared" si="64"/>
        <v/>
      </c>
    </row>
    <row r="118" spans="1:127">
      <c r="A118" s="6">
        <v>113</v>
      </c>
      <c r="D118" s="97"/>
      <c r="E118" s="86"/>
      <c r="F118" s="86"/>
      <c r="G118" s="86"/>
      <c r="H118" s="86"/>
      <c r="I118" s="98"/>
      <c r="J118" s="102"/>
      <c r="K118" s="87"/>
      <c r="L118" s="87"/>
      <c r="M118" s="87"/>
      <c r="N118" s="87"/>
      <c r="O118" s="103"/>
      <c r="P118" s="107"/>
      <c r="Q118" s="88"/>
      <c r="R118" s="88"/>
      <c r="S118" s="88"/>
      <c r="T118" s="88"/>
      <c r="U118" s="108"/>
      <c r="V118" s="113"/>
      <c r="W118" s="89"/>
      <c r="X118" s="89"/>
      <c r="Y118" s="89"/>
      <c r="Z118" s="89"/>
      <c r="AA118" s="89"/>
      <c r="AB118" s="169"/>
      <c r="AC118" s="171" t="str">
        <f t="shared" si="65"/>
        <v/>
      </c>
      <c r="AD118" s="172" t="str">
        <f t="shared" si="39"/>
        <v/>
      </c>
      <c r="AL118" s="2" t="str" cm="1">
        <f t="array" ref="AL118">IF(B118="","",SUMPRODUCT(($D$1:$AB$4=$AL$4)*D118:AB118))</f>
        <v/>
      </c>
      <c r="AM118" s="15" t="str">
        <f t="shared" si="40"/>
        <v/>
      </c>
      <c r="AN118" s="2" t="str" cm="1">
        <f t="array" ref="AN118">IF(B118="","",SUMPRODUCT(($D$1:$AB$4=$AN$4)*D118:AB118))</f>
        <v/>
      </c>
      <c r="AO118" s="15" t="str">
        <f t="shared" si="41"/>
        <v/>
      </c>
      <c r="AP118" s="2" t="str" cm="1">
        <f t="array" ref="AP118">IF(B118="","",SUMPRODUCT(($D$1:$AB$4=$AP$4)*D118:AB118))</f>
        <v/>
      </c>
      <c r="AQ118" s="15" t="str">
        <f t="shared" si="42"/>
        <v/>
      </c>
      <c r="AR118" s="2" t="str" cm="1">
        <f t="array" ref="AR118">IF(B118="","",SUMPRODUCT(($D$1:$AB$4=$AR$4)*D118:AB118))</f>
        <v/>
      </c>
      <c r="AS118" s="15" t="str">
        <f t="shared" si="43"/>
        <v/>
      </c>
      <c r="AT118" s="2" t="str" cm="1">
        <f t="array" ref="AT118">IF(B118="","",SUMPRODUCT(($D$1:$AB$4=$AT$4)*$D118:$AB118))</f>
        <v/>
      </c>
      <c r="AU118" s="15" t="str">
        <f t="shared" si="44"/>
        <v/>
      </c>
      <c r="AV118" s="2" t="str" cm="1">
        <f t="array" ref="AV118">IF(B118="","",SUMPRODUCT(($D$1:$AB$4=$AV$4)*$D118:$AB118))</f>
        <v/>
      </c>
      <c r="AW118" s="15" t="str">
        <f t="shared" si="45"/>
        <v/>
      </c>
      <c r="AX118" s="2" t="str" cm="1">
        <f t="array" ref="AX118">IF(B118="","",SUMPRODUCT(($D$1:$AB$4=$AX$4)*$D118:$AB118))</f>
        <v/>
      </c>
      <c r="AY118" s="15" t="str">
        <f t="shared" si="46"/>
        <v/>
      </c>
      <c r="AZ118" s="2" t="str" cm="1">
        <f t="array" ref="AZ118">IF(B118="","",SUMPRODUCT(($D$1:$AB$4=$AZ$4)*$D118:$AB118))</f>
        <v/>
      </c>
      <c r="BA118" s="15" t="str">
        <f t="shared" si="47"/>
        <v/>
      </c>
      <c r="BB118" s="2" t="str" cm="1">
        <f t="array" ref="BB118">IF(B118="","",SUMPRODUCT(($D$1:$AB$4=$BB$4)*$D118:$AB118))</f>
        <v/>
      </c>
      <c r="BC118" s="15" t="str">
        <f t="shared" si="48"/>
        <v/>
      </c>
      <c r="BD118" s="2" t="str" cm="1">
        <f t="array" ref="BD118">IF(B118="","",SUMPRODUCT(($D$1:$AB$4=$BD$4)*$D118:$AB118))</f>
        <v/>
      </c>
      <c r="BE118" s="15" t="str">
        <f t="shared" si="49"/>
        <v/>
      </c>
      <c r="BF118" s="2" t="str" cm="1">
        <f t="array" ref="BF118">IF(B118="","",SUMPRODUCT(($D$1:$AB$4=$BF$4)*$D118:$AB118))</f>
        <v/>
      </c>
      <c r="BG118" s="15" t="str">
        <f t="shared" si="50"/>
        <v/>
      </c>
      <c r="BH118" s="2" t="str" cm="1">
        <f t="array" ref="BH118">IF(B118="","",SUMPRODUCT(($D$1:$AB$4=$BH$4)*$D118:$AB118))</f>
        <v/>
      </c>
      <c r="BI118" s="15" t="str">
        <f t="shared" si="51"/>
        <v/>
      </c>
      <c r="BJ118" s="2" t="str" cm="1">
        <f t="array" ref="BJ118">IF(B118="","",SUMPRODUCT(($D$1:$AB$4=$BJ$4)*$D118:$AB118))</f>
        <v/>
      </c>
      <c r="BK118" s="15" t="str">
        <f t="shared" si="52"/>
        <v/>
      </c>
      <c r="BL118" s="2" t="str" cm="1">
        <f t="array" ref="BL118">IF(B118="","",SUMPRODUCT(($D$1:$AB$4=$BL$4)*$D118:$AB118))</f>
        <v/>
      </c>
      <c r="BM118" s="15" t="str">
        <f t="shared" si="53"/>
        <v/>
      </c>
      <c r="BN118" s="2" t="str" cm="1">
        <f t="array" ref="BN118">IF(B118="","",SUMPRODUCT(($D$1:$AB$4=$BN$4)*$D118:$AB118))</f>
        <v/>
      </c>
      <c r="BO118" s="15" t="str">
        <f t="shared" si="54"/>
        <v/>
      </c>
      <c r="BP118" s="2" t="str" cm="1">
        <f t="array" ref="BP118">IF(B118="","",SUMPRODUCT(($D$1:$AB$4=$BP$4)*$D118:$AB118))</f>
        <v/>
      </c>
      <c r="BQ118" s="15" t="str">
        <f t="shared" si="55"/>
        <v/>
      </c>
      <c r="BR118" s="2" t="str" cm="1">
        <f t="array" ref="BR118">IF(B118="","",SUMPRODUCT(($D$1:$AB$4=$BR$4)*$D118:$AB118))</f>
        <v/>
      </c>
      <c r="BS118" s="15" t="str">
        <f t="shared" si="56"/>
        <v/>
      </c>
      <c r="BT118" s="2" t="str" cm="1">
        <f t="array" ref="BT118">IF(B118="","",SUMPRODUCT(($D$1:$AB$4=$BT$4)*$D118:$AB118))</f>
        <v/>
      </c>
      <c r="BU118" s="15" t="str">
        <f t="shared" si="57"/>
        <v/>
      </c>
      <c r="BV118" s="2" t="str" cm="1">
        <f t="array" ref="BV118">IF(B118="","",SUMPRODUCT(($D$1:$AB$4=$BV$4)*$D118:$AB118))</f>
        <v/>
      </c>
      <c r="BW118" s="15" t="str">
        <f t="shared" si="58"/>
        <v/>
      </c>
      <c r="BX118" s="2" t="str" cm="1">
        <f t="array" ref="BX118">IF(B118="","",SUMPRODUCT(($D$1:$AB$4=$BX$4)*$D118:$AB118))</f>
        <v/>
      </c>
      <c r="BY118" s="15" t="str">
        <f t="shared" si="59"/>
        <v/>
      </c>
      <c r="BZ118" s="2" t="str" cm="1">
        <f t="array" ref="BZ118">IF(B118="","",SUMPRODUCT(($D$1:$AB$4=$BZ$4)*$D118:$AB118))</f>
        <v/>
      </c>
      <c r="CA118" s="15" t="str">
        <f t="shared" si="60"/>
        <v/>
      </c>
      <c r="CB118" s="2" t="str" cm="1">
        <f t="array" ref="CB118">IF(B118="","",SUMPRODUCT(($D$1:$AB$4=$CB$4)*$D118:$AB118))</f>
        <v/>
      </c>
      <c r="CC118" s="15" t="str">
        <f t="shared" si="61"/>
        <v/>
      </c>
      <c r="CD118" s="2" t="str" cm="1">
        <f t="array" ref="CD118">IF(B118="","",SUMPRODUCT(($D$1:$AB$4=$CD$4)*$D118:$AB118))</f>
        <v/>
      </c>
      <c r="CE118" s="15" t="str">
        <f t="shared" si="62"/>
        <v/>
      </c>
      <c r="CF118" s="2" t="str" cm="1">
        <f t="array" ref="CF118">IF(B118="","",SUMPRODUCT(($D$1:$AB$4=$CF$4)*$D118:$AB118))</f>
        <v/>
      </c>
      <c r="CG118" s="15" t="str">
        <f t="shared" si="63"/>
        <v/>
      </c>
      <c r="CH118" s="2" t="str" cm="1">
        <f t="array" ref="CH118">IF(B118="","",SUMPRODUCT(($D$1:$AB$4=$CH$4)*$D118:$AB118))</f>
        <v/>
      </c>
      <c r="CI118" s="15" t="str">
        <f t="shared" si="64"/>
        <v/>
      </c>
    </row>
    <row r="119" spans="1:127">
      <c r="A119" s="7">
        <v>114</v>
      </c>
      <c r="D119" s="97"/>
      <c r="E119" s="86"/>
      <c r="F119" s="86"/>
      <c r="G119" s="86"/>
      <c r="H119" s="86"/>
      <c r="I119" s="98"/>
      <c r="J119" s="102"/>
      <c r="K119" s="87"/>
      <c r="L119" s="87"/>
      <c r="M119" s="87"/>
      <c r="N119" s="87"/>
      <c r="O119" s="103"/>
      <c r="P119" s="107"/>
      <c r="Q119" s="88"/>
      <c r="R119" s="88"/>
      <c r="S119" s="88"/>
      <c r="T119" s="88"/>
      <c r="U119" s="108"/>
      <c r="V119" s="113"/>
      <c r="W119" s="89"/>
      <c r="X119" s="89"/>
      <c r="Y119" s="89"/>
      <c r="Z119" s="89"/>
      <c r="AA119" s="89"/>
      <c r="AB119" s="169"/>
      <c r="AC119" s="171" t="str">
        <f t="shared" si="65"/>
        <v/>
      </c>
      <c r="AD119" s="172" t="str">
        <f t="shared" si="39"/>
        <v/>
      </c>
      <c r="AL119" s="2" t="str" cm="1">
        <f t="array" ref="AL119">IF(B119="","",SUMPRODUCT(($D$1:$AB$4=$AL$4)*D119:AB119))</f>
        <v/>
      </c>
      <c r="AM119" s="15" t="str">
        <f t="shared" si="40"/>
        <v/>
      </c>
      <c r="AN119" s="2" t="str" cm="1">
        <f t="array" ref="AN119">IF(B119="","",SUMPRODUCT(($D$1:$AB$4=$AN$4)*D119:AB119))</f>
        <v/>
      </c>
      <c r="AO119" s="15" t="str">
        <f t="shared" si="41"/>
        <v/>
      </c>
      <c r="AP119" s="2" t="str" cm="1">
        <f t="array" ref="AP119">IF(B119="","",SUMPRODUCT(($D$1:$AB$4=$AP$4)*D119:AB119))</f>
        <v/>
      </c>
      <c r="AQ119" s="15" t="str">
        <f t="shared" si="42"/>
        <v/>
      </c>
      <c r="AR119" s="2" t="str" cm="1">
        <f t="array" ref="AR119">IF(B119="","",SUMPRODUCT(($D$1:$AB$4=$AR$4)*D119:AB119))</f>
        <v/>
      </c>
      <c r="AS119" s="15" t="str">
        <f t="shared" si="43"/>
        <v/>
      </c>
      <c r="AT119" s="2" t="str" cm="1">
        <f t="array" ref="AT119">IF(B119="","",SUMPRODUCT(($D$1:$AB$4=$AT$4)*$D119:$AB119))</f>
        <v/>
      </c>
      <c r="AU119" s="15" t="str">
        <f t="shared" si="44"/>
        <v/>
      </c>
      <c r="AV119" s="2" t="str" cm="1">
        <f t="array" ref="AV119">IF(B119="","",SUMPRODUCT(($D$1:$AB$4=$AV$4)*$D119:$AB119))</f>
        <v/>
      </c>
      <c r="AW119" s="15" t="str">
        <f t="shared" si="45"/>
        <v/>
      </c>
      <c r="AX119" s="2" t="str" cm="1">
        <f t="array" ref="AX119">IF(B119="","",SUMPRODUCT(($D$1:$AB$4=$AX$4)*$D119:$AB119))</f>
        <v/>
      </c>
      <c r="AY119" s="15" t="str">
        <f t="shared" si="46"/>
        <v/>
      </c>
      <c r="AZ119" s="2" t="str" cm="1">
        <f t="array" ref="AZ119">IF(B119="","",SUMPRODUCT(($D$1:$AB$4=$AZ$4)*$D119:$AB119))</f>
        <v/>
      </c>
      <c r="BA119" s="15" t="str">
        <f t="shared" si="47"/>
        <v/>
      </c>
      <c r="BB119" s="2" t="str" cm="1">
        <f t="array" ref="BB119">IF(B119="","",SUMPRODUCT(($D$1:$AB$4=$BB$4)*$D119:$AB119))</f>
        <v/>
      </c>
      <c r="BC119" s="15" t="str">
        <f t="shared" si="48"/>
        <v/>
      </c>
      <c r="BD119" s="2" t="str" cm="1">
        <f t="array" ref="BD119">IF(B119="","",SUMPRODUCT(($D$1:$AB$4=$BD$4)*$D119:$AB119))</f>
        <v/>
      </c>
      <c r="BE119" s="15" t="str">
        <f t="shared" si="49"/>
        <v/>
      </c>
      <c r="BF119" s="2" t="str" cm="1">
        <f t="array" ref="BF119">IF(B119="","",SUMPRODUCT(($D$1:$AB$4=$BF$4)*$D119:$AB119))</f>
        <v/>
      </c>
      <c r="BG119" s="15" t="str">
        <f t="shared" si="50"/>
        <v/>
      </c>
      <c r="BH119" s="2" t="str" cm="1">
        <f t="array" ref="BH119">IF(B119="","",SUMPRODUCT(($D$1:$AB$4=$BH$4)*$D119:$AB119))</f>
        <v/>
      </c>
      <c r="BI119" s="15" t="str">
        <f t="shared" si="51"/>
        <v/>
      </c>
      <c r="BJ119" s="2" t="str" cm="1">
        <f t="array" ref="BJ119">IF(B119="","",SUMPRODUCT(($D$1:$AB$4=$BJ$4)*$D119:$AB119))</f>
        <v/>
      </c>
      <c r="BK119" s="15" t="str">
        <f t="shared" si="52"/>
        <v/>
      </c>
      <c r="BL119" s="2" t="str" cm="1">
        <f t="array" ref="BL119">IF(B119="","",SUMPRODUCT(($D$1:$AB$4=$BL$4)*$D119:$AB119))</f>
        <v/>
      </c>
      <c r="BM119" s="15" t="str">
        <f t="shared" si="53"/>
        <v/>
      </c>
      <c r="BN119" s="2" t="str" cm="1">
        <f t="array" ref="BN119">IF(B119="","",SUMPRODUCT(($D$1:$AB$4=$BN$4)*$D119:$AB119))</f>
        <v/>
      </c>
      <c r="BO119" s="15" t="str">
        <f t="shared" si="54"/>
        <v/>
      </c>
      <c r="BP119" s="2" t="str" cm="1">
        <f t="array" ref="BP119">IF(B119="","",SUMPRODUCT(($D$1:$AB$4=$BP$4)*$D119:$AB119))</f>
        <v/>
      </c>
      <c r="BQ119" s="15" t="str">
        <f t="shared" si="55"/>
        <v/>
      </c>
      <c r="BR119" s="2" t="str" cm="1">
        <f t="array" ref="BR119">IF(B119="","",SUMPRODUCT(($D$1:$AB$4=$BR$4)*$D119:$AB119))</f>
        <v/>
      </c>
      <c r="BS119" s="15" t="str">
        <f t="shared" si="56"/>
        <v/>
      </c>
      <c r="BT119" s="2" t="str" cm="1">
        <f t="array" ref="BT119">IF(B119="","",SUMPRODUCT(($D$1:$AB$4=$BT$4)*$D119:$AB119))</f>
        <v/>
      </c>
      <c r="BU119" s="15" t="str">
        <f t="shared" si="57"/>
        <v/>
      </c>
      <c r="BV119" s="2" t="str" cm="1">
        <f t="array" ref="BV119">IF(B119="","",SUMPRODUCT(($D$1:$AB$4=$BV$4)*$D119:$AB119))</f>
        <v/>
      </c>
      <c r="BW119" s="15" t="str">
        <f t="shared" si="58"/>
        <v/>
      </c>
      <c r="BX119" s="2" t="str" cm="1">
        <f t="array" ref="BX119">IF(B119="","",SUMPRODUCT(($D$1:$AB$4=$BX$4)*$D119:$AB119))</f>
        <v/>
      </c>
      <c r="BY119" s="15" t="str">
        <f t="shared" si="59"/>
        <v/>
      </c>
      <c r="BZ119" s="2" t="str" cm="1">
        <f t="array" ref="BZ119">IF(B119="","",SUMPRODUCT(($D$1:$AB$4=$BZ$4)*$D119:$AB119))</f>
        <v/>
      </c>
      <c r="CA119" s="15" t="str">
        <f t="shared" si="60"/>
        <v/>
      </c>
      <c r="CB119" s="2" t="str" cm="1">
        <f t="array" ref="CB119">IF(B119="","",SUMPRODUCT(($D$1:$AB$4=$CB$4)*$D119:$AB119))</f>
        <v/>
      </c>
      <c r="CC119" s="15" t="str">
        <f t="shared" si="61"/>
        <v/>
      </c>
      <c r="CD119" s="2" t="str" cm="1">
        <f t="array" ref="CD119">IF(B119="","",SUMPRODUCT(($D$1:$AB$4=$CD$4)*$D119:$AB119))</f>
        <v/>
      </c>
      <c r="CE119" s="15" t="str">
        <f t="shared" si="62"/>
        <v/>
      </c>
      <c r="CF119" s="2" t="str" cm="1">
        <f t="array" ref="CF119">IF(B119="","",SUMPRODUCT(($D$1:$AB$4=$CF$4)*$D119:$AB119))</f>
        <v/>
      </c>
      <c r="CG119" s="15" t="str">
        <f t="shared" si="63"/>
        <v/>
      </c>
      <c r="CH119" s="2" t="str" cm="1">
        <f t="array" ref="CH119">IF(B119="","",SUMPRODUCT(($D$1:$AB$4=$CH$4)*$D119:$AB119))</f>
        <v/>
      </c>
      <c r="CI119" s="15" t="str">
        <f t="shared" si="64"/>
        <v/>
      </c>
    </row>
    <row r="120" spans="1:127">
      <c r="A120" s="6">
        <v>115</v>
      </c>
      <c r="D120" s="97"/>
      <c r="E120" s="86"/>
      <c r="F120" s="86"/>
      <c r="G120" s="86"/>
      <c r="H120" s="86"/>
      <c r="I120" s="98"/>
      <c r="J120" s="102"/>
      <c r="K120" s="87"/>
      <c r="L120" s="87"/>
      <c r="M120" s="87"/>
      <c r="N120" s="87"/>
      <c r="O120" s="103"/>
      <c r="P120" s="107"/>
      <c r="Q120" s="88"/>
      <c r="R120" s="88"/>
      <c r="S120" s="88"/>
      <c r="T120" s="88"/>
      <c r="U120" s="108"/>
      <c r="V120" s="113"/>
      <c r="W120" s="89"/>
      <c r="X120" s="89"/>
      <c r="Y120" s="89"/>
      <c r="Z120" s="89"/>
      <c r="AA120" s="89"/>
      <c r="AB120" s="169"/>
      <c r="AC120" s="171" t="str">
        <f t="shared" si="65"/>
        <v/>
      </c>
      <c r="AD120" s="172" t="str">
        <f t="shared" si="39"/>
        <v/>
      </c>
      <c r="AL120" s="2" t="str" cm="1">
        <f t="array" ref="AL120">IF(B120="","",SUMPRODUCT(($D$1:$AB$4=$AL$4)*D120:AB120))</f>
        <v/>
      </c>
      <c r="AM120" s="15" t="str">
        <f t="shared" si="40"/>
        <v/>
      </c>
      <c r="AN120" s="2" t="str" cm="1">
        <f t="array" ref="AN120">IF(B120="","",SUMPRODUCT(($D$1:$AB$4=$AN$4)*D120:AB120))</f>
        <v/>
      </c>
      <c r="AO120" s="15" t="str">
        <f t="shared" si="41"/>
        <v/>
      </c>
      <c r="AP120" s="2" t="str" cm="1">
        <f t="array" ref="AP120">IF(B120="","",SUMPRODUCT(($D$1:$AB$4=$AP$4)*D120:AB120))</f>
        <v/>
      </c>
      <c r="AQ120" s="15" t="str">
        <f t="shared" si="42"/>
        <v/>
      </c>
      <c r="AR120" s="2" t="str" cm="1">
        <f t="array" ref="AR120">IF(B120="","",SUMPRODUCT(($D$1:$AB$4=$AR$4)*D120:AB120))</f>
        <v/>
      </c>
      <c r="AS120" s="15" t="str">
        <f t="shared" si="43"/>
        <v/>
      </c>
      <c r="AT120" s="2" t="str" cm="1">
        <f t="array" ref="AT120">IF(B120="","",SUMPRODUCT(($D$1:$AB$4=$AT$4)*$D120:$AB120))</f>
        <v/>
      </c>
      <c r="AU120" s="15" t="str">
        <f t="shared" si="44"/>
        <v/>
      </c>
      <c r="AV120" s="2" t="str" cm="1">
        <f t="array" ref="AV120">IF(B120="","",SUMPRODUCT(($D$1:$AB$4=$AV$4)*$D120:$AB120))</f>
        <v/>
      </c>
      <c r="AW120" s="15" t="str">
        <f t="shared" si="45"/>
        <v/>
      </c>
      <c r="AX120" s="2" t="str" cm="1">
        <f t="array" ref="AX120">IF(B120="","",SUMPRODUCT(($D$1:$AB$4=$AX$4)*$D120:$AB120))</f>
        <v/>
      </c>
      <c r="AY120" s="15" t="str">
        <f t="shared" si="46"/>
        <v/>
      </c>
      <c r="AZ120" s="2" t="str" cm="1">
        <f t="array" ref="AZ120">IF(B120="","",SUMPRODUCT(($D$1:$AB$4=$AZ$4)*$D120:$AB120))</f>
        <v/>
      </c>
      <c r="BA120" s="15" t="str">
        <f t="shared" si="47"/>
        <v/>
      </c>
      <c r="BB120" s="2" t="str" cm="1">
        <f t="array" ref="BB120">IF(B120="","",SUMPRODUCT(($D$1:$AB$4=$BB$4)*$D120:$AB120))</f>
        <v/>
      </c>
      <c r="BC120" s="15" t="str">
        <f t="shared" si="48"/>
        <v/>
      </c>
      <c r="BD120" s="2" t="str" cm="1">
        <f t="array" ref="BD120">IF(B120="","",SUMPRODUCT(($D$1:$AB$4=$BD$4)*$D120:$AB120))</f>
        <v/>
      </c>
      <c r="BE120" s="15" t="str">
        <f t="shared" si="49"/>
        <v/>
      </c>
      <c r="BF120" s="2" t="str" cm="1">
        <f t="array" ref="BF120">IF(B120="","",SUMPRODUCT(($D$1:$AB$4=$BF$4)*$D120:$AB120))</f>
        <v/>
      </c>
      <c r="BG120" s="15" t="str">
        <f t="shared" si="50"/>
        <v/>
      </c>
      <c r="BH120" s="2" t="str" cm="1">
        <f t="array" ref="BH120">IF(B120="","",SUMPRODUCT(($D$1:$AB$4=$BH$4)*$D120:$AB120))</f>
        <v/>
      </c>
      <c r="BI120" s="15" t="str">
        <f t="shared" si="51"/>
        <v/>
      </c>
      <c r="BJ120" s="2" t="str" cm="1">
        <f t="array" ref="BJ120">IF(B120="","",SUMPRODUCT(($D$1:$AB$4=$BJ$4)*$D120:$AB120))</f>
        <v/>
      </c>
      <c r="BK120" s="15" t="str">
        <f t="shared" si="52"/>
        <v/>
      </c>
      <c r="BL120" s="2" t="str" cm="1">
        <f t="array" ref="BL120">IF(B120="","",SUMPRODUCT(($D$1:$AB$4=$BL$4)*$D120:$AB120))</f>
        <v/>
      </c>
      <c r="BM120" s="15" t="str">
        <f t="shared" si="53"/>
        <v/>
      </c>
      <c r="BN120" s="2" t="str" cm="1">
        <f t="array" ref="BN120">IF(B120="","",SUMPRODUCT(($D$1:$AB$4=$BN$4)*$D120:$AB120))</f>
        <v/>
      </c>
      <c r="BO120" s="15" t="str">
        <f t="shared" si="54"/>
        <v/>
      </c>
      <c r="BP120" s="2" t="str" cm="1">
        <f t="array" ref="BP120">IF(B120="","",SUMPRODUCT(($D$1:$AB$4=$BP$4)*$D120:$AB120))</f>
        <v/>
      </c>
      <c r="BQ120" s="15" t="str">
        <f t="shared" si="55"/>
        <v/>
      </c>
      <c r="BR120" s="2" t="str" cm="1">
        <f t="array" ref="BR120">IF(B120="","",SUMPRODUCT(($D$1:$AB$4=$BR$4)*$D120:$AB120))</f>
        <v/>
      </c>
      <c r="BS120" s="15" t="str">
        <f t="shared" si="56"/>
        <v/>
      </c>
      <c r="BT120" s="2" t="str" cm="1">
        <f t="array" ref="BT120">IF(B120="","",SUMPRODUCT(($D$1:$AB$4=$BT$4)*$D120:$AB120))</f>
        <v/>
      </c>
      <c r="BU120" s="15" t="str">
        <f t="shared" si="57"/>
        <v/>
      </c>
      <c r="BV120" s="2" t="str" cm="1">
        <f t="array" ref="BV120">IF(B120="","",SUMPRODUCT(($D$1:$AB$4=$BV$4)*$D120:$AB120))</f>
        <v/>
      </c>
      <c r="BW120" s="15" t="str">
        <f t="shared" si="58"/>
        <v/>
      </c>
      <c r="BX120" s="2" t="str" cm="1">
        <f t="array" ref="BX120">IF(B120="","",SUMPRODUCT(($D$1:$AB$4=$BX$4)*$D120:$AB120))</f>
        <v/>
      </c>
      <c r="BY120" s="15" t="str">
        <f t="shared" si="59"/>
        <v/>
      </c>
      <c r="BZ120" s="2" t="str" cm="1">
        <f t="array" ref="BZ120">IF(B120="","",SUMPRODUCT(($D$1:$AB$4=$BZ$4)*$D120:$AB120))</f>
        <v/>
      </c>
      <c r="CA120" s="15" t="str">
        <f t="shared" si="60"/>
        <v/>
      </c>
      <c r="CB120" s="2" t="str" cm="1">
        <f t="array" ref="CB120">IF(B120="","",SUMPRODUCT(($D$1:$AB$4=$CB$4)*$D120:$AB120))</f>
        <v/>
      </c>
      <c r="CC120" s="15" t="str">
        <f t="shared" si="61"/>
        <v/>
      </c>
      <c r="CD120" s="2" t="str" cm="1">
        <f t="array" ref="CD120">IF(B120="","",SUMPRODUCT(($D$1:$AB$4=$CD$4)*$D120:$AB120))</f>
        <v/>
      </c>
      <c r="CE120" s="15" t="str">
        <f t="shared" si="62"/>
        <v/>
      </c>
      <c r="CF120" s="2" t="str" cm="1">
        <f t="array" ref="CF120">IF(B120="","",SUMPRODUCT(($D$1:$AB$4=$CF$4)*$D120:$AB120))</f>
        <v/>
      </c>
      <c r="CG120" s="15" t="str">
        <f t="shared" si="63"/>
        <v/>
      </c>
      <c r="CH120" s="2" t="str" cm="1">
        <f t="array" ref="CH120">IF(B120="","",SUMPRODUCT(($D$1:$AB$4=$CH$4)*$D120:$AB120))</f>
        <v/>
      </c>
      <c r="CI120" s="15" t="str">
        <f t="shared" si="64"/>
        <v/>
      </c>
    </row>
    <row r="121" spans="1:127">
      <c r="A121" s="7">
        <v>116</v>
      </c>
      <c r="D121" s="97"/>
      <c r="E121" s="86"/>
      <c r="F121" s="86"/>
      <c r="G121" s="86"/>
      <c r="H121" s="86"/>
      <c r="I121" s="98"/>
      <c r="J121" s="102"/>
      <c r="K121" s="87"/>
      <c r="L121" s="87"/>
      <c r="M121" s="87"/>
      <c r="N121" s="87"/>
      <c r="O121" s="103"/>
      <c r="P121" s="107"/>
      <c r="Q121" s="88"/>
      <c r="R121" s="88"/>
      <c r="S121" s="88"/>
      <c r="T121" s="88"/>
      <c r="U121" s="108"/>
      <c r="V121" s="113"/>
      <c r="W121" s="89"/>
      <c r="X121" s="89"/>
      <c r="Y121" s="89"/>
      <c r="Z121" s="89"/>
      <c r="AA121" s="89"/>
      <c r="AB121" s="169"/>
      <c r="AC121" s="171" t="str">
        <f t="shared" si="65"/>
        <v/>
      </c>
      <c r="AD121" s="172" t="str">
        <f t="shared" si="39"/>
        <v/>
      </c>
      <c r="AL121" s="2" t="str" cm="1">
        <f t="array" ref="AL121">IF(B121="","",SUMPRODUCT(($D$1:$AB$4=$AL$4)*D121:AB121))</f>
        <v/>
      </c>
      <c r="AM121" s="15" t="str">
        <f t="shared" si="40"/>
        <v/>
      </c>
      <c r="AN121" s="2" t="str" cm="1">
        <f t="array" ref="AN121">IF(B121="","",SUMPRODUCT(($D$1:$AB$4=$AN$4)*D121:AB121))</f>
        <v/>
      </c>
      <c r="AO121" s="15" t="str">
        <f t="shared" si="41"/>
        <v/>
      </c>
      <c r="AP121" s="2" t="str" cm="1">
        <f t="array" ref="AP121">IF(B121="","",SUMPRODUCT(($D$1:$AB$4=$AP$4)*D121:AB121))</f>
        <v/>
      </c>
      <c r="AQ121" s="15" t="str">
        <f t="shared" si="42"/>
        <v/>
      </c>
      <c r="AR121" s="2" t="str" cm="1">
        <f t="array" ref="AR121">IF(B121="","",SUMPRODUCT(($D$1:$AB$4=$AR$4)*D121:AB121))</f>
        <v/>
      </c>
      <c r="AS121" s="15" t="str">
        <f t="shared" si="43"/>
        <v/>
      </c>
      <c r="AT121" s="2" t="str" cm="1">
        <f t="array" ref="AT121">IF(B121="","",SUMPRODUCT(($D$1:$AB$4=$AT$4)*$D121:$AB121))</f>
        <v/>
      </c>
      <c r="AU121" s="15" t="str">
        <f t="shared" si="44"/>
        <v/>
      </c>
      <c r="AV121" s="2" t="str" cm="1">
        <f t="array" ref="AV121">IF(B121="","",SUMPRODUCT(($D$1:$AB$4=$AV$4)*$D121:$AB121))</f>
        <v/>
      </c>
      <c r="AW121" s="15" t="str">
        <f t="shared" si="45"/>
        <v/>
      </c>
      <c r="AX121" s="2" t="str" cm="1">
        <f t="array" ref="AX121">IF(B121="","",SUMPRODUCT(($D$1:$AB$4=$AX$4)*$D121:$AB121))</f>
        <v/>
      </c>
      <c r="AY121" s="15" t="str">
        <f t="shared" si="46"/>
        <v/>
      </c>
      <c r="AZ121" s="2" t="str" cm="1">
        <f t="array" ref="AZ121">IF(B121="","",SUMPRODUCT(($D$1:$AB$4=$AZ$4)*$D121:$AB121))</f>
        <v/>
      </c>
      <c r="BA121" s="15" t="str">
        <f t="shared" si="47"/>
        <v/>
      </c>
      <c r="BB121" s="2" t="str" cm="1">
        <f t="array" ref="BB121">IF(B121="","",SUMPRODUCT(($D$1:$AB$4=$BB$4)*$D121:$AB121))</f>
        <v/>
      </c>
      <c r="BC121" s="15" t="str">
        <f t="shared" si="48"/>
        <v/>
      </c>
      <c r="BD121" s="2" t="str" cm="1">
        <f t="array" ref="BD121">IF(B121="","",SUMPRODUCT(($D$1:$AB$4=$BD$4)*$D121:$AB121))</f>
        <v/>
      </c>
      <c r="BE121" s="15" t="str">
        <f t="shared" si="49"/>
        <v/>
      </c>
      <c r="BF121" s="2" t="str" cm="1">
        <f t="array" ref="BF121">IF(B121="","",SUMPRODUCT(($D$1:$AB$4=$BF$4)*$D121:$AB121))</f>
        <v/>
      </c>
      <c r="BG121" s="15" t="str">
        <f t="shared" si="50"/>
        <v/>
      </c>
      <c r="BH121" s="2" t="str" cm="1">
        <f t="array" ref="BH121">IF(B121="","",SUMPRODUCT(($D$1:$AB$4=$BH$4)*$D121:$AB121))</f>
        <v/>
      </c>
      <c r="BI121" s="15" t="str">
        <f t="shared" si="51"/>
        <v/>
      </c>
      <c r="BJ121" s="2" t="str" cm="1">
        <f t="array" ref="BJ121">IF(B121="","",SUMPRODUCT(($D$1:$AB$4=$BJ$4)*$D121:$AB121))</f>
        <v/>
      </c>
      <c r="BK121" s="15" t="str">
        <f t="shared" si="52"/>
        <v/>
      </c>
      <c r="BL121" s="2" t="str" cm="1">
        <f t="array" ref="BL121">IF(B121="","",SUMPRODUCT(($D$1:$AB$4=$BL$4)*$D121:$AB121))</f>
        <v/>
      </c>
      <c r="BM121" s="15" t="str">
        <f t="shared" si="53"/>
        <v/>
      </c>
      <c r="BN121" s="2" t="str" cm="1">
        <f t="array" ref="BN121">IF(B121="","",SUMPRODUCT(($D$1:$AB$4=$BN$4)*$D121:$AB121))</f>
        <v/>
      </c>
      <c r="BO121" s="15" t="str">
        <f t="shared" si="54"/>
        <v/>
      </c>
      <c r="BP121" s="2" t="str" cm="1">
        <f t="array" ref="BP121">IF(B121="","",SUMPRODUCT(($D$1:$AB$4=$BP$4)*$D121:$AB121))</f>
        <v/>
      </c>
      <c r="BQ121" s="15" t="str">
        <f t="shared" si="55"/>
        <v/>
      </c>
      <c r="BR121" s="2" t="str" cm="1">
        <f t="array" ref="BR121">IF(B121="","",SUMPRODUCT(($D$1:$AB$4=$BR$4)*$D121:$AB121))</f>
        <v/>
      </c>
      <c r="BS121" s="15" t="str">
        <f t="shared" si="56"/>
        <v/>
      </c>
      <c r="BT121" s="2" t="str" cm="1">
        <f t="array" ref="BT121">IF(B121="","",SUMPRODUCT(($D$1:$AB$4=$BT$4)*$D121:$AB121))</f>
        <v/>
      </c>
      <c r="BU121" s="15" t="str">
        <f t="shared" si="57"/>
        <v/>
      </c>
      <c r="BV121" s="2" t="str" cm="1">
        <f t="array" ref="BV121">IF(B121="","",SUMPRODUCT(($D$1:$AB$4=$BV$4)*$D121:$AB121))</f>
        <v/>
      </c>
      <c r="BW121" s="15" t="str">
        <f t="shared" si="58"/>
        <v/>
      </c>
      <c r="BX121" s="2" t="str" cm="1">
        <f t="array" ref="BX121">IF(B121="","",SUMPRODUCT(($D$1:$AB$4=$BX$4)*$D121:$AB121))</f>
        <v/>
      </c>
      <c r="BY121" s="15" t="str">
        <f t="shared" si="59"/>
        <v/>
      </c>
      <c r="BZ121" s="2" t="str" cm="1">
        <f t="array" ref="BZ121">IF(B121="","",SUMPRODUCT(($D$1:$AB$4=$BZ$4)*$D121:$AB121))</f>
        <v/>
      </c>
      <c r="CA121" s="15" t="str">
        <f t="shared" si="60"/>
        <v/>
      </c>
      <c r="CB121" s="2" t="str" cm="1">
        <f t="array" ref="CB121">IF(B121="","",SUMPRODUCT(($D$1:$AB$4=$CB$4)*$D121:$AB121))</f>
        <v/>
      </c>
      <c r="CC121" s="15" t="str">
        <f t="shared" si="61"/>
        <v/>
      </c>
      <c r="CD121" s="2" t="str" cm="1">
        <f t="array" ref="CD121">IF(B121="","",SUMPRODUCT(($D$1:$AB$4=$CD$4)*$D121:$AB121))</f>
        <v/>
      </c>
      <c r="CE121" s="15" t="str">
        <f t="shared" si="62"/>
        <v/>
      </c>
      <c r="CF121" s="2" t="str" cm="1">
        <f t="array" ref="CF121">IF(B121="","",SUMPRODUCT(($D$1:$AB$4=$CF$4)*$D121:$AB121))</f>
        <v/>
      </c>
      <c r="CG121" s="15" t="str">
        <f t="shared" si="63"/>
        <v/>
      </c>
      <c r="CH121" s="2" t="str" cm="1">
        <f t="array" ref="CH121">IF(B121="","",SUMPRODUCT(($D$1:$AB$4=$CH$4)*$D121:$AB121))</f>
        <v/>
      </c>
      <c r="CI121" s="15" t="str">
        <f t="shared" si="64"/>
        <v/>
      </c>
    </row>
    <row r="122" spans="1:127">
      <c r="A122" s="6">
        <v>117</v>
      </c>
      <c r="D122" s="97"/>
      <c r="E122" s="86"/>
      <c r="F122" s="86"/>
      <c r="G122" s="86"/>
      <c r="H122" s="86"/>
      <c r="I122" s="98"/>
      <c r="J122" s="102"/>
      <c r="K122" s="87"/>
      <c r="L122" s="87"/>
      <c r="M122" s="87"/>
      <c r="N122" s="87"/>
      <c r="O122" s="103"/>
      <c r="P122" s="107"/>
      <c r="Q122" s="88"/>
      <c r="R122" s="88"/>
      <c r="S122" s="88"/>
      <c r="T122" s="88"/>
      <c r="U122" s="108"/>
      <c r="V122" s="113"/>
      <c r="W122" s="89"/>
      <c r="X122" s="89"/>
      <c r="Y122" s="89"/>
      <c r="Z122" s="89"/>
      <c r="AA122" s="89"/>
      <c r="AB122" s="169"/>
      <c r="AC122" s="171" t="str">
        <f t="shared" si="65"/>
        <v/>
      </c>
      <c r="AD122" s="172" t="str">
        <f t="shared" si="39"/>
        <v/>
      </c>
      <c r="AL122" s="2" t="str" cm="1">
        <f t="array" ref="AL122">IF(B122="","",SUMPRODUCT(($D$1:$AB$4=$AL$4)*D122:AB122))</f>
        <v/>
      </c>
      <c r="AM122" s="15" t="str">
        <f t="shared" si="40"/>
        <v/>
      </c>
      <c r="AN122" s="2" t="str" cm="1">
        <f t="array" ref="AN122">IF(B122="","",SUMPRODUCT(($D$1:$AB$4=$AN$4)*D122:AB122))</f>
        <v/>
      </c>
      <c r="AO122" s="15" t="str">
        <f t="shared" si="41"/>
        <v/>
      </c>
      <c r="AP122" s="2" t="str" cm="1">
        <f t="array" ref="AP122">IF(B122="","",SUMPRODUCT(($D$1:$AB$4=$AP$4)*D122:AB122))</f>
        <v/>
      </c>
      <c r="AQ122" s="15" t="str">
        <f t="shared" si="42"/>
        <v/>
      </c>
      <c r="AR122" s="2" t="str" cm="1">
        <f t="array" ref="AR122">IF(B122="","",SUMPRODUCT(($D$1:$AB$4=$AR$4)*D122:AB122))</f>
        <v/>
      </c>
      <c r="AS122" s="15" t="str">
        <f t="shared" si="43"/>
        <v/>
      </c>
      <c r="AT122" s="2" t="str" cm="1">
        <f t="array" ref="AT122">IF(B122="","",SUMPRODUCT(($D$1:$AB$4=$AT$4)*$D122:$AB122))</f>
        <v/>
      </c>
      <c r="AU122" s="15" t="str">
        <f t="shared" si="44"/>
        <v/>
      </c>
      <c r="AV122" s="2" t="str" cm="1">
        <f t="array" ref="AV122">IF(B122="","",SUMPRODUCT(($D$1:$AB$4=$AV$4)*$D122:$AB122))</f>
        <v/>
      </c>
      <c r="AW122" s="15" t="str">
        <f t="shared" si="45"/>
        <v/>
      </c>
      <c r="AX122" s="2" t="str" cm="1">
        <f t="array" ref="AX122">IF(B122="","",SUMPRODUCT(($D$1:$AB$4=$AX$4)*$D122:$AB122))</f>
        <v/>
      </c>
      <c r="AY122" s="15" t="str">
        <f t="shared" si="46"/>
        <v/>
      </c>
      <c r="AZ122" s="2" t="str" cm="1">
        <f t="array" ref="AZ122">IF(B122="","",SUMPRODUCT(($D$1:$AB$4=$AZ$4)*$D122:$AB122))</f>
        <v/>
      </c>
      <c r="BA122" s="15" t="str">
        <f t="shared" si="47"/>
        <v/>
      </c>
      <c r="BB122" s="2" t="str" cm="1">
        <f t="array" ref="BB122">IF(B122="","",SUMPRODUCT(($D$1:$AB$4=$BB$4)*$D122:$AB122))</f>
        <v/>
      </c>
      <c r="BC122" s="15" t="str">
        <f t="shared" si="48"/>
        <v/>
      </c>
      <c r="BD122" s="2" t="str" cm="1">
        <f t="array" ref="BD122">IF(B122="","",SUMPRODUCT(($D$1:$AB$4=$BD$4)*$D122:$AB122))</f>
        <v/>
      </c>
      <c r="BE122" s="15" t="str">
        <f t="shared" si="49"/>
        <v/>
      </c>
      <c r="BF122" s="2" t="str" cm="1">
        <f t="array" ref="BF122">IF(B122="","",SUMPRODUCT(($D$1:$AB$4=$BF$4)*$D122:$AB122))</f>
        <v/>
      </c>
      <c r="BG122" s="15" t="str">
        <f t="shared" si="50"/>
        <v/>
      </c>
      <c r="BH122" s="2" t="str" cm="1">
        <f t="array" ref="BH122">IF(B122="","",SUMPRODUCT(($D$1:$AB$4=$BH$4)*$D122:$AB122))</f>
        <v/>
      </c>
      <c r="BI122" s="15" t="str">
        <f t="shared" si="51"/>
        <v/>
      </c>
      <c r="BJ122" s="2" t="str" cm="1">
        <f t="array" ref="BJ122">IF(B122="","",SUMPRODUCT(($D$1:$AB$4=$BJ$4)*$D122:$AB122))</f>
        <v/>
      </c>
      <c r="BK122" s="15" t="str">
        <f t="shared" si="52"/>
        <v/>
      </c>
      <c r="BL122" s="2" t="str" cm="1">
        <f t="array" ref="BL122">IF(B122="","",SUMPRODUCT(($D$1:$AB$4=$BL$4)*$D122:$AB122))</f>
        <v/>
      </c>
      <c r="BM122" s="15" t="str">
        <f t="shared" si="53"/>
        <v/>
      </c>
      <c r="BN122" s="2" t="str" cm="1">
        <f t="array" ref="BN122">IF(B122="","",SUMPRODUCT(($D$1:$AB$4=$BN$4)*$D122:$AB122))</f>
        <v/>
      </c>
      <c r="BO122" s="15" t="str">
        <f t="shared" si="54"/>
        <v/>
      </c>
      <c r="BP122" s="2" t="str" cm="1">
        <f t="array" ref="BP122">IF(B122="","",SUMPRODUCT(($D$1:$AB$4=$BP$4)*$D122:$AB122))</f>
        <v/>
      </c>
      <c r="BQ122" s="15" t="str">
        <f t="shared" si="55"/>
        <v/>
      </c>
      <c r="BR122" s="2" t="str" cm="1">
        <f t="array" ref="BR122">IF(B122="","",SUMPRODUCT(($D$1:$AB$4=$BR$4)*$D122:$AB122))</f>
        <v/>
      </c>
      <c r="BS122" s="15" t="str">
        <f t="shared" si="56"/>
        <v/>
      </c>
      <c r="BT122" s="2" t="str" cm="1">
        <f t="array" ref="BT122">IF(B122="","",SUMPRODUCT(($D$1:$AB$4=$BT$4)*$D122:$AB122))</f>
        <v/>
      </c>
      <c r="BU122" s="15" t="str">
        <f t="shared" si="57"/>
        <v/>
      </c>
      <c r="BV122" s="2" t="str" cm="1">
        <f t="array" ref="BV122">IF(B122="","",SUMPRODUCT(($D$1:$AB$4=$BV$4)*$D122:$AB122))</f>
        <v/>
      </c>
      <c r="BW122" s="15" t="str">
        <f t="shared" si="58"/>
        <v/>
      </c>
      <c r="BX122" s="2" t="str" cm="1">
        <f t="array" ref="BX122">IF(B122="","",SUMPRODUCT(($D$1:$AB$4=$BX$4)*$D122:$AB122))</f>
        <v/>
      </c>
      <c r="BY122" s="15" t="str">
        <f t="shared" si="59"/>
        <v/>
      </c>
      <c r="BZ122" s="2" t="str" cm="1">
        <f t="array" ref="BZ122">IF(B122="","",SUMPRODUCT(($D$1:$AB$4=$BZ$4)*$D122:$AB122))</f>
        <v/>
      </c>
      <c r="CA122" s="15" t="str">
        <f t="shared" si="60"/>
        <v/>
      </c>
      <c r="CB122" s="2" t="str" cm="1">
        <f t="array" ref="CB122">IF(B122="","",SUMPRODUCT(($D$1:$AB$4=$CB$4)*$D122:$AB122))</f>
        <v/>
      </c>
      <c r="CC122" s="15" t="str">
        <f t="shared" si="61"/>
        <v/>
      </c>
      <c r="CD122" s="2" t="str" cm="1">
        <f t="array" ref="CD122">IF(B122="","",SUMPRODUCT(($D$1:$AB$4=$CD$4)*$D122:$AB122))</f>
        <v/>
      </c>
      <c r="CE122" s="15" t="str">
        <f t="shared" si="62"/>
        <v/>
      </c>
      <c r="CF122" s="2" t="str" cm="1">
        <f t="array" ref="CF122">IF(B122="","",SUMPRODUCT(($D$1:$AB$4=$CF$4)*$D122:$AB122))</f>
        <v/>
      </c>
      <c r="CG122" s="15" t="str">
        <f t="shared" si="63"/>
        <v/>
      </c>
      <c r="CH122" s="2" t="str" cm="1">
        <f t="array" ref="CH122">IF(B122="","",SUMPRODUCT(($D$1:$AB$4=$CH$4)*$D122:$AB122))</f>
        <v/>
      </c>
      <c r="CI122" s="15" t="str">
        <f t="shared" si="64"/>
        <v/>
      </c>
    </row>
    <row r="123" spans="1:127">
      <c r="A123" s="7">
        <v>118</v>
      </c>
      <c r="D123" s="97"/>
      <c r="E123" s="86"/>
      <c r="F123" s="86"/>
      <c r="G123" s="86"/>
      <c r="H123" s="86"/>
      <c r="I123" s="98"/>
      <c r="J123" s="102"/>
      <c r="K123" s="87"/>
      <c r="L123" s="87"/>
      <c r="M123" s="87"/>
      <c r="N123" s="87"/>
      <c r="O123" s="103"/>
      <c r="P123" s="107"/>
      <c r="Q123" s="88"/>
      <c r="R123" s="88"/>
      <c r="S123" s="88"/>
      <c r="T123" s="88"/>
      <c r="U123" s="108"/>
      <c r="V123" s="113"/>
      <c r="W123" s="89"/>
      <c r="X123" s="89"/>
      <c r="Y123" s="89"/>
      <c r="Z123" s="89"/>
      <c r="AA123" s="89"/>
      <c r="AB123" s="169"/>
      <c r="AC123" s="171" t="str">
        <f t="shared" si="65"/>
        <v/>
      </c>
      <c r="AD123" s="172" t="str">
        <f t="shared" si="39"/>
        <v/>
      </c>
      <c r="AL123" s="2" t="str" cm="1">
        <f t="array" ref="AL123">IF(B123="","",SUMPRODUCT(($D$1:$AB$4=$AL$4)*D123:AB123))</f>
        <v/>
      </c>
      <c r="AM123" s="15" t="str">
        <f t="shared" si="40"/>
        <v/>
      </c>
      <c r="AN123" s="2" t="str" cm="1">
        <f t="array" ref="AN123">IF(B123="","",SUMPRODUCT(($D$1:$AB$4=$AN$4)*D123:AB123))</f>
        <v/>
      </c>
      <c r="AO123" s="15" t="str">
        <f t="shared" si="41"/>
        <v/>
      </c>
      <c r="AP123" s="2" t="str" cm="1">
        <f t="array" ref="AP123">IF(B123="","",SUMPRODUCT(($D$1:$AB$4=$AP$4)*D123:AB123))</f>
        <v/>
      </c>
      <c r="AQ123" s="15" t="str">
        <f t="shared" si="42"/>
        <v/>
      </c>
      <c r="AR123" s="2" t="str" cm="1">
        <f t="array" ref="AR123">IF(B123="","",SUMPRODUCT(($D$1:$AB$4=$AR$4)*D123:AB123))</f>
        <v/>
      </c>
      <c r="AS123" s="15" t="str">
        <f t="shared" si="43"/>
        <v/>
      </c>
      <c r="AT123" s="2" t="str" cm="1">
        <f t="array" ref="AT123">IF(B123="","",SUMPRODUCT(($D$1:$AB$4=$AT$4)*$D123:$AB123))</f>
        <v/>
      </c>
      <c r="AU123" s="15" t="str">
        <f t="shared" si="44"/>
        <v/>
      </c>
      <c r="AV123" s="2" t="str" cm="1">
        <f t="array" ref="AV123">IF(B123="","",SUMPRODUCT(($D$1:$AB$4=$AV$4)*$D123:$AB123))</f>
        <v/>
      </c>
      <c r="AW123" s="15" t="str">
        <f t="shared" si="45"/>
        <v/>
      </c>
      <c r="AX123" s="2" t="str" cm="1">
        <f t="array" ref="AX123">IF(B123="","",SUMPRODUCT(($D$1:$AB$4=$AX$4)*$D123:$AB123))</f>
        <v/>
      </c>
      <c r="AY123" s="15" t="str">
        <f t="shared" si="46"/>
        <v/>
      </c>
      <c r="AZ123" s="2" t="str" cm="1">
        <f t="array" ref="AZ123">IF(B123="","",SUMPRODUCT(($D$1:$AB$4=$AZ$4)*$D123:$AB123))</f>
        <v/>
      </c>
      <c r="BA123" s="15" t="str">
        <f t="shared" si="47"/>
        <v/>
      </c>
      <c r="BB123" s="2" t="str" cm="1">
        <f t="array" ref="BB123">IF(B123="","",SUMPRODUCT(($D$1:$AB$4=$BB$4)*$D123:$AB123))</f>
        <v/>
      </c>
      <c r="BC123" s="15" t="str">
        <f t="shared" si="48"/>
        <v/>
      </c>
      <c r="BD123" s="2" t="str" cm="1">
        <f t="array" ref="BD123">IF(B123="","",SUMPRODUCT(($D$1:$AB$4=$BD$4)*$D123:$AB123))</f>
        <v/>
      </c>
      <c r="BE123" s="15" t="str">
        <f t="shared" si="49"/>
        <v/>
      </c>
      <c r="BF123" s="2" t="str" cm="1">
        <f t="array" ref="BF123">IF(B123="","",SUMPRODUCT(($D$1:$AB$4=$BF$4)*$D123:$AB123))</f>
        <v/>
      </c>
      <c r="BG123" s="15" t="str">
        <f t="shared" si="50"/>
        <v/>
      </c>
      <c r="BH123" s="2" t="str" cm="1">
        <f t="array" ref="BH123">IF(B123="","",SUMPRODUCT(($D$1:$AB$4=$BH$4)*$D123:$AB123))</f>
        <v/>
      </c>
      <c r="BI123" s="15" t="str">
        <f t="shared" si="51"/>
        <v/>
      </c>
      <c r="BJ123" s="2" t="str" cm="1">
        <f t="array" ref="BJ123">IF(B123="","",SUMPRODUCT(($D$1:$AB$4=$BJ$4)*$D123:$AB123))</f>
        <v/>
      </c>
      <c r="BK123" s="15" t="str">
        <f t="shared" si="52"/>
        <v/>
      </c>
      <c r="BL123" s="2" t="str" cm="1">
        <f t="array" ref="BL123">IF(B123="","",SUMPRODUCT(($D$1:$AB$4=$BL$4)*$D123:$AB123))</f>
        <v/>
      </c>
      <c r="BM123" s="15" t="str">
        <f t="shared" si="53"/>
        <v/>
      </c>
      <c r="BN123" s="2" t="str" cm="1">
        <f t="array" ref="BN123">IF(B123="","",SUMPRODUCT(($D$1:$AB$4=$BN$4)*$D123:$AB123))</f>
        <v/>
      </c>
      <c r="BO123" s="15" t="str">
        <f t="shared" si="54"/>
        <v/>
      </c>
      <c r="BP123" s="2" t="str" cm="1">
        <f t="array" ref="BP123">IF(B123="","",SUMPRODUCT(($D$1:$AB$4=$BP$4)*$D123:$AB123))</f>
        <v/>
      </c>
      <c r="BQ123" s="15" t="str">
        <f t="shared" si="55"/>
        <v/>
      </c>
      <c r="BR123" s="2" t="str" cm="1">
        <f t="array" ref="BR123">IF(B123="","",SUMPRODUCT(($D$1:$AB$4=$BR$4)*$D123:$AB123))</f>
        <v/>
      </c>
      <c r="BS123" s="15" t="str">
        <f t="shared" si="56"/>
        <v/>
      </c>
      <c r="BT123" s="2" t="str" cm="1">
        <f t="array" ref="BT123">IF(B123="","",SUMPRODUCT(($D$1:$AB$4=$BT$4)*$D123:$AB123))</f>
        <v/>
      </c>
      <c r="BU123" s="15" t="str">
        <f t="shared" si="57"/>
        <v/>
      </c>
      <c r="BV123" s="2" t="str" cm="1">
        <f t="array" ref="BV123">IF(B123="","",SUMPRODUCT(($D$1:$AB$4=$BV$4)*$D123:$AB123))</f>
        <v/>
      </c>
      <c r="BW123" s="15" t="str">
        <f t="shared" si="58"/>
        <v/>
      </c>
      <c r="BX123" s="2" t="str" cm="1">
        <f t="array" ref="BX123">IF(B123="","",SUMPRODUCT(($D$1:$AB$4=$BX$4)*$D123:$AB123))</f>
        <v/>
      </c>
      <c r="BY123" s="15" t="str">
        <f t="shared" si="59"/>
        <v/>
      </c>
      <c r="BZ123" s="2" t="str" cm="1">
        <f t="array" ref="BZ123">IF(B123="","",SUMPRODUCT(($D$1:$AB$4=$BZ$4)*$D123:$AB123))</f>
        <v/>
      </c>
      <c r="CA123" s="15" t="str">
        <f t="shared" si="60"/>
        <v/>
      </c>
      <c r="CB123" s="2" t="str" cm="1">
        <f t="array" ref="CB123">IF(B123="","",SUMPRODUCT(($D$1:$AB$4=$CB$4)*$D123:$AB123))</f>
        <v/>
      </c>
      <c r="CC123" s="15" t="str">
        <f t="shared" si="61"/>
        <v/>
      </c>
      <c r="CD123" s="2" t="str" cm="1">
        <f t="array" ref="CD123">IF(B123="","",SUMPRODUCT(($D$1:$AB$4=$CD$4)*$D123:$AB123))</f>
        <v/>
      </c>
      <c r="CE123" s="15" t="str">
        <f t="shared" si="62"/>
        <v/>
      </c>
      <c r="CF123" s="2" t="str" cm="1">
        <f t="array" ref="CF123">IF(B123="","",SUMPRODUCT(($D$1:$AB$4=$CF$4)*$D123:$AB123))</f>
        <v/>
      </c>
      <c r="CG123" s="15" t="str">
        <f t="shared" si="63"/>
        <v/>
      </c>
      <c r="CH123" s="2" t="str" cm="1">
        <f t="array" ref="CH123">IF(B123="","",SUMPRODUCT(($D$1:$AB$4=$CH$4)*$D123:$AB123))</f>
        <v/>
      </c>
      <c r="CI123" s="15" t="str">
        <f t="shared" si="64"/>
        <v/>
      </c>
    </row>
    <row r="124" spans="1:127">
      <c r="A124" s="6">
        <v>119</v>
      </c>
      <c r="D124" s="97"/>
      <c r="E124" s="86"/>
      <c r="F124" s="86"/>
      <c r="G124" s="86"/>
      <c r="H124" s="86"/>
      <c r="I124" s="98"/>
      <c r="J124" s="102"/>
      <c r="K124" s="87"/>
      <c r="L124" s="87"/>
      <c r="M124" s="87"/>
      <c r="N124" s="87"/>
      <c r="O124" s="103"/>
      <c r="P124" s="107"/>
      <c r="Q124" s="88"/>
      <c r="R124" s="88"/>
      <c r="S124" s="88"/>
      <c r="T124" s="88"/>
      <c r="U124" s="108"/>
      <c r="V124" s="113"/>
      <c r="W124" s="89"/>
      <c r="X124" s="89"/>
      <c r="Y124" s="89"/>
      <c r="Z124" s="89"/>
      <c r="AA124" s="89"/>
      <c r="AB124" s="169"/>
      <c r="AC124" s="171" t="str">
        <f t="shared" si="65"/>
        <v/>
      </c>
      <c r="AD124" s="172" t="str">
        <f t="shared" si="39"/>
        <v/>
      </c>
      <c r="AL124" s="2" t="str" cm="1">
        <f t="array" ref="AL124">IF(B124="","",SUMPRODUCT(($D$1:$AB$4=$AL$4)*D124:AB124))</f>
        <v/>
      </c>
      <c r="AM124" s="15" t="str">
        <f t="shared" si="40"/>
        <v/>
      </c>
      <c r="AN124" s="2" t="str" cm="1">
        <f t="array" ref="AN124">IF(B124="","",SUMPRODUCT(($D$1:$AB$4=$AN$4)*D124:AB124))</f>
        <v/>
      </c>
      <c r="AO124" s="15" t="str">
        <f t="shared" si="41"/>
        <v/>
      </c>
      <c r="AP124" s="2" t="str" cm="1">
        <f t="array" ref="AP124">IF(B124="","",SUMPRODUCT(($D$1:$AB$4=$AP$4)*D124:AB124))</f>
        <v/>
      </c>
      <c r="AQ124" s="15" t="str">
        <f t="shared" si="42"/>
        <v/>
      </c>
      <c r="AR124" s="2" t="str" cm="1">
        <f t="array" ref="AR124">IF(B124="","",SUMPRODUCT(($D$1:$AB$4=$AR$4)*D124:AB124))</f>
        <v/>
      </c>
      <c r="AS124" s="15" t="str">
        <f t="shared" si="43"/>
        <v/>
      </c>
      <c r="AT124" s="2" t="str" cm="1">
        <f t="array" ref="AT124">IF(B124="","",SUMPRODUCT(($D$1:$AB$4=$AT$4)*$D124:$AB124))</f>
        <v/>
      </c>
      <c r="AU124" s="15" t="str">
        <f t="shared" si="44"/>
        <v/>
      </c>
      <c r="AV124" s="2" t="str" cm="1">
        <f t="array" ref="AV124">IF(B124="","",SUMPRODUCT(($D$1:$AB$4=$AV$4)*$D124:$AB124))</f>
        <v/>
      </c>
      <c r="AW124" s="15" t="str">
        <f t="shared" si="45"/>
        <v/>
      </c>
      <c r="AX124" s="2" t="str" cm="1">
        <f t="array" ref="AX124">IF(B124="","",SUMPRODUCT(($D$1:$AB$4=$AX$4)*$D124:$AB124))</f>
        <v/>
      </c>
      <c r="AY124" s="15" t="str">
        <f t="shared" si="46"/>
        <v/>
      </c>
      <c r="AZ124" s="2" t="str" cm="1">
        <f t="array" ref="AZ124">IF(B124="","",SUMPRODUCT(($D$1:$AB$4=$AZ$4)*$D124:$AB124))</f>
        <v/>
      </c>
      <c r="BA124" s="15" t="str">
        <f t="shared" si="47"/>
        <v/>
      </c>
      <c r="BB124" s="2" t="str" cm="1">
        <f t="array" ref="BB124">IF(B124="","",SUMPRODUCT(($D$1:$AB$4=$BB$4)*$D124:$AB124))</f>
        <v/>
      </c>
      <c r="BC124" s="15" t="str">
        <f t="shared" si="48"/>
        <v/>
      </c>
      <c r="BD124" s="2" t="str" cm="1">
        <f t="array" ref="BD124">IF(B124="","",SUMPRODUCT(($D$1:$AB$4=$BD$4)*$D124:$AB124))</f>
        <v/>
      </c>
      <c r="BE124" s="15" t="str">
        <f t="shared" si="49"/>
        <v/>
      </c>
      <c r="BF124" s="2" t="str" cm="1">
        <f t="array" ref="BF124">IF(B124="","",SUMPRODUCT(($D$1:$AB$4=$BF$4)*$D124:$AB124))</f>
        <v/>
      </c>
      <c r="BG124" s="15" t="str">
        <f t="shared" si="50"/>
        <v/>
      </c>
      <c r="BH124" s="2" t="str" cm="1">
        <f t="array" ref="BH124">IF(B124="","",SUMPRODUCT(($D$1:$AB$4=$BH$4)*$D124:$AB124))</f>
        <v/>
      </c>
      <c r="BI124" s="15" t="str">
        <f t="shared" si="51"/>
        <v/>
      </c>
      <c r="BJ124" s="2" t="str" cm="1">
        <f t="array" ref="BJ124">IF(B124="","",SUMPRODUCT(($D$1:$AB$4=$BJ$4)*$D124:$AB124))</f>
        <v/>
      </c>
      <c r="BK124" s="15" t="str">
        <f t="shared" si="52"/>
        <v/>
      </c>
      <c r="BL124" s="2" t="str" cm="1">
        <f t="array" ref="BL124">IF(B124="","",SUMPRODUCT(($D$1:$AB$4=$BL$4)*$D124:$AB124))</f>
        <v/>
      </c>
      <c r="BM124" s="15" t="str">
        <f t="shared" si="53"/>
        <v/>
      </c>
      <c r="BN124" s="2" t="str" cm="1">
        <f t="array" ref="BN124">IF(B124="","",SUMPRODUCT(($D$1:$AB$4=$BN$4)*$D124:$AB124))</f>
        <v/>
      </c>
      <c r="BO124" s="15" t="str">
        <f t="shared" si="54"/>
        <v/>
      </c>
      <c r="BP124" s="2" t="str" cm="1">
        <f t="array" ref="BP124">IF(B124="","",SUMPRODUCT(($D$1:$AB$4=$BP$4)*$D124:$AB124))</f>
        <v/>
      </c>
      <c r="BQ124" s="15" t="str">
        <f t="shared" si="55"/>
        <v/>
      </c>
      <c r="BR124" s="2" t="str" cm="1">
        <f t="array" ref="BR124">IF(B124="","",SUMPRODUCT(($D$1:$AB$4=$BR$4)*$D124:$AB124))</f>
        <v/>
      </c>
      <c r="BS124" s="15" t="str">
        <f t="shared" si="56"/>
        <v/>
      </c>
      <c r="BT124" s="2" t="str" cm="1">
        <f t="array" ref="BT124">IF(B124="","",SUMPRODUCT(($D$1:$AB$4=$BT$4)*$D124:$AB124))</f>
        <v/>
      </c>
      <c r="BU124" s="15" t="str">
        <f t="shared" si="57"/>
        <v/>
      </c>
      <c r="BV124" s="2" t="str" cm="1">
        <f t="array" ref="BV124">IF(B124="","",SUMPRODUCT(($D$1:$AB$4=$BV$4)*$D124:$AB124))</f>
        <v/>
      </c>
      <c r="BW124" s="15" t="str">
        <f t="shared" si="58"/>
        <v/>
      </c>
      <c r="BX124" s="2" t="str" cm="1">
        <f t="array" ref="BX124">IF(B124="","",SUMPRODUCT(($D$1:$AB$4=$BX$4)*$D124:$AB124))</f>
        <v/>
      </c>
      <c r="BY124" s="15" t="str">
        <f t="shared" si="59"/>
        <v/>
      </c>
      <c r="BZ124" s="2" t="str" cm="1">
        <f t="array" ref="BZ124">IF(B124="","",SUMPRODUCT(($D$1:$AB$4=$BZ$4)*$D124:$AB124))</f>
        <v/>
      </c>
      <c r="CA124" s="15" t="str">
        <f t="shared" si="60"/>
        <v/>
      </c>
      <c r="CB124" s="2" t="str" cm="1">
        <f t="array" ref="CB124">IF(B124="","",SUMPRODUCT(($D$1:$AB$4=$CB$4)*$D124:$AB124))</f>
        <v/>
      </c>
      <c r="CC124" s="15" t="str">
        <f t="shared" si="61"/>
        <v/>
      </c>
      <c r="CD124" s="2" t="str" cm="1">
        <f t="array" ref="CD124">IF(B124="","",SUMPRODUCT(($D$1:$AB$4=$CD$4)*$D124:$AB124))</f>
        <v/>
      </c>
      <c r="CE124" s="15" t="str">
        <f t="shared" si="62"/>
        <v/>
      </c>
      <c r="CF124" s="2" t="str" cm="1">
        <f t="array" ref="CF124">IF(B124="","",SUMPRODUCT(($D$1:$AB$4=$CF$4)*$D124:$AB124))</f>
        <v/>
      </c>
      <c r="CG124" s="15" t="str">
        <f t="shared" si="63"/>
        <v/>
      </c>
      <c r="CH124" s="2" t="str" cm="1">
        <f t="array" ref="CH124">IF(B124="","",SUMPRODUCT(($D$1:$AB$4=$CH$4)*$D124:$AB124))</f>
        <v/>
      </c>
      <c r="CI124" s="15" t="str">
        <f t="shared" si="64"/>
        <v/>
      </c>
    </row>
    <row r="125" spans="1:127" ht="15.75" thickBot="1">
      <c r="A125" s="7">
        <v>120</v>
      </c>
      <c r="D125" s="99"/>
      <c r="E125" s="100"/>
      <c r="F125" s="100"/>
      <c r="G125" s="100"/>
      <c r="H125" s="100"/>
      <c r="I125" s="101"/>
      <c r="J125" s="104"/>
      <c r="K125" s="105"/>
      <c r="L125" s="105"/>
      <c r="M125" s="105"/>
      <c r="N125" s="105"/>
      <c r="O125" s="106"/>
      <c r="P125" s="109"/>
      <c r="Q125" s="110"/>
      <c r="R125" s="110"/>
      <c r="S125" s="110"/>
      <c r="T125" s="110"/>
      <c r="U125" s="111"/>
      <c r="V125" s="115"/>
      <c r="W125" s="116"/>
      <c r="X125" s="116"/>
      <c r="Y125" s="116"/>
      <c r="Z125" s="116"/>
      <c r="AA125" s="116"/>
      <c r="AB125" s="170"/>
      <c r="AC125" s="171" t="str">
        <f t="shared" si="65"/>
        <v/>
      </c>
      <c r="AD125" s="172" t="str">
        <f t="shared" si="39"/>
        <v/>
      </c>
      <c r="AL125" s="2" t="str" cm="1">
        <f t="array" ref="AL125">IF(B125="","",SUMPRODUCT(($D$1:$AB$4=$AL$4)*D125:AB125))</f>
        <v/>
      </c>
      <c r="AM125" s="15" t="str">
        <f t="shared" si="40"/>
        <v/>
      </c>
      <c r="AN125" s="2" t="str" cm="1">
        <f t="array" ref="AN125">IF(B125="","",SUMPRODUCT(($D$1:$AB$4=$AN$4)*D125:AB125))</f>
        <v/>
      </c>
      <c r="AO125" s="15" t="str">
        <f t="shared" si="41"/>
        <v/>
      </c>
      <c r="AP125" s="2" t="str" cm="1">
        <f t="array" ref="AP125">IF(B125="","",SUMPRODUCT(($D$1:$AB$4=$AP$4)*D125:AB125))</f>
        <v/>
      </c>
      <c r="AQ125" s="15" t="str">
        <f t="shared" si="42"/>
        <v/>
      </c>
      <c r="AR125" s="2" t="str" cm="1">
        <f t="array" ref="AR125">IF(B125="","",SUMPRODUCT(($D$1:$AB$4=$AR$4)*D125:AB125))</f>
        <v/>
      </c>
      <c r="AS125" s="15" t="str">
        <f t="shared" si="43"/>
        <v/>
      </c>
      <c r="AT125" s="2" t="str" cm="1">
        <f t="array" ref="AT125">IF(B125="","",SUMPRODUCT(($D$1:$AB$4=$AT$4)*$D125:$AB125))</f>
        <v/>
      </c>
      <c r="AU125" s="15" t="str">
        <f t="shared" si="44"/>
        <v/>
      </c>
      <c r="AV125" s="2" t="str" cm="1">
        <f t="array" ref="AV125">IF(B125="","",SUMPRODUCT(($D$1:$AB$4=$AV$4)*$D125:$AB125))</f>
        <v/>
      </c>
      <c r="AW125" s="15" t="str">
        <f t="shared" si="45"/>
        <v/>
      </c>
      <c r="AX125" s="2" t="str" cm="1">
        <f t="array" ref="AX125">IF(B125="","",SUMPRODUCT(($D$1:$AB$4=$AX$4)*$D125:$AB125))</f>
        <v/>
      </c>
      <c r="AY125" s="15" t="str">
        <f t="shared" si="46"/>
        <v/>
      </c>
      <c r="AZ125" s="2" t="str" cm="1">
        <f t="array" ref="AZ125">IF(B125="","",SUMPRODUCT(($D$1:$AB$4=$AZ$4)*$D125:$AB125))</f>
        <v/>
      </c>
      <c r="BA125" s="15" t="str">
        <f t="shared" si="47"/>
        <v/>
      </c>
      <c r="BB125" s="2" t="str" cm="1">
        <f t="array" ref="BB125">IF(B125="","",SUMPRODUCT(($D$1:$AB$4=$BB$4)*$D125:$AB125))</f>
        <v/>
      </c>
      <c r="BC125" s="15" t="str">
        <f t="shared" si="48"/>
        <v/>
      </c>
      <c r="BD125" s="2" t="str" cm="1">
        <f t="array" ref="BD125">IF(B125="","",SUMPRODUCT(($D$1:$AB$4=$BD$4)*$D125:$AB125))</f>
        <v/>
      </c>
      <c r="BE125" s="15" t="str">
        <f t="shared" si="49"/>
        <v/>
      </c>
      <c r="BF125" s="2" t="str" cm="1">
        <f t="array" ref="BF125">IF(B125="","",SUMPRODUCT(($D$1:$AB$4=$BF$4)*$D125:$AB125))</f>
        <v/>
      </c>
      <c r="BG125" s="15" t="str">
        <f t="shared" si="50"/>
        <v/>
      </c>
      <c r="BH125" s="2" t="str" cm="1">
        <f t="array" ref="BH125">IF(B125="","",SUMPRODUCT(($D$1:$AB$4=$BH$4)*$D125:$AB125))</f>
        <v/>
      </c>
      <c r="BI125" s="15" t="str">
        <f t="shared" si="51"/>
        <v/>
      </c>
      <c r="BJ125" s="2" t="str" cm="1">
        <f t="array" ref="BJ125">IF(B125="","",SUMPRODUCT(($D$1:$AB$4=$BJ$4)*$D125:$AB125))</f>
        <v/>
      </c>
      <c r="BK125" s="15" t="str">
        <f t="shared" si="52"/>
        <v/>
      </c>
      <c r="BL125" s="2" t="str" cm="1">
        <f t="array" ref="BL125">IF(B125="","",SUMPRODUCT(($D$1:$AB$4=$BL$4)*$D125:$AB125))</f>
        <v/>
      </c>
      <c r="BM125" s="15" t="str">
        <f t="shared" si="53"/>
        <v/>
      </c>
      <c r="BN125" s="2" t="str" cm="1">
        <f t="array" ref="BN125">IF(B125="","",SUMPRODUCT(($D$1:$AB$4=$BN$4)*$D125:$AB125))</f>
        <v/>
      </c>
      <c r="BO125" s="15" t="str">
        <f t="shared" si="54"/>
        <v/>
      </c>
      <c r="BP125" s="2" t="str" cm="1">
        <f t="array" ref="BP125">IF(B125="","",SUMPRODUCT(($D$1:$AB$4=$BP$4)*$D125:$AB125))</f>
        <v/>
      </c>
      <c r="BQ125" s="15" t="str">
        <f t="shared" si="55"/>
        <v/>
      </c>
      <c r="BR125" s="2" t="str" cm="1">
        <f t="array" ref="BR125">IF(B125="","",SUMPRODUCT(($D$1:$AB$4=$BR$4)*$D125:$AB125))</f>
        <v/>
      </c>
      <c r="BS125" s="15" t="str">
        <f t="shared" si="56"/>
        <v/>
      </c>
      <c r="BT125" s="2" t="str" cm="1">
        <f t="array" ref="BT125">IF(B125="","",SUMPRODUCT(($D$1:$AB$4=$BT$4)*$D125:$AB125))</f>
        <v/>
      </c>
      <c r="BU125" s="15" t="str">
        <f t="shared" si="57"/>
        <v/>
      </c>
      <c r="BV125" s="2" t="str" cm="1">
        <f t="array" ref="BV125">IF(B125="","",SUMPRODUCT(($D$1:$AB$4=$BV$4)*$D125:$AB125))</f>
        <v/>
      </c>
      <c r="BW125" s="15" t="str">
        <f t="shared" si="58"/>
        <v/>
      </c>
      <c r="BX125" s="2" t="str" cm="1">
        <f t="array" ref="BX125">IF(B125="","",SUMPRODUCT(($D$1:$AB$4=$BX$4)*$D125:$AB125))</f>
        <v/>
      </c>
      <c r="BY125" s="15" t="str">
        <f t="shared" si="59"/>
        <v/>
      </c>
      <c r="BZ125" s="2" t="str" cm="1">
        <f t="array" ref="BZ125">IF(B125="","",SUMPRODUCT(($D$1:$AB$4=$BZ$4)*$D125:$AB125))</f>
        <v/>
      </c>
      <c r="CA125" s="15" t="str">
        <f t="shared" si="60"/>
        <v/>
      </c>
      <c r="CB125" s="2" t="str" cm="1">
        <f t="array" ref="CB125">IF(B125="","",SUMPRODUCT(($D$1:$AB$4=$CB$4)*$D125:$AB125))</f>
        <v/>
      </c>
      <c r="CC125" s="15" t="str">
        <f t="shared" si="61"/>
        <v/>
      </c>
      <c r="CD125" s="2" t="str" cm="1">
        <f t="array" ref="CD125">IF(B125="","",SUMPRODUCT(($D$1:$AB$4=$CD$4)*$D125:$AB125))</f>
        <v/>
      </c>
      <c r="CE125" s="15" t="str">
        <f t="shared" si="62"/>
        <v/>
      </c>
      <c r="CF125" s="2" t="str" cm="1">
        <f t="array" ref="CF125">IF(B125="","",SUMPRODUCT(($D$1:$AB$4=$CF$4)*$D125:$AB125))</f>
        <v/>
      </c>
      <c r="CG125" s="15" t="str">
        <f t="shared" si="63"/>
        <v/>
      </c>
      <c r="CH125" s="2" t="str" cm="1">
        <f t="array" ref="CH125">IF(B125="","",SUMPRODUCT(($D$1:$AB$4=$CH$4)*$D125:$AB125))</f>
        <v/>
      </c>
      <c r="CI125" s="15" t="str">
        <f t="shared" si="64"/>
        <v/>
      </c>
    </row>
    <row r="126" spans="1:127" s="3" customFormat="1" ht="15.75" thickBot="1">
      <c r="A126" s="7">
        <v>121</v>
      </c>
      <c r="B126" s="1"/>
      <c r="D126" s="99"/>
      <c r="E126" s="100"/>
      <c r="F126" s="100"/>
      <c r="G126" s="100"/>
      <c r="H126" s="100"/>
      <c r="I126" s="101"/>
      <c r="J126" s="104"/>
      <c r="K126" s="105"/>
      <c r="L126" s="105"/>
      <c r="M126" s="105"/>
      <c r="N126" s="105"/>
      <c r="O126" s="106"/>
      <c r="P126" s="109"/>
      <c r="Q126" s="110"/>
      <c r="R126" s="110"/>
      <c r="S126" s="110"/>
      <c r="T126" s="110"/>
      <c r="U126" s="111"/>
      <c r="V126" s="115"/>
      <c r="W126" s="116"/>
      <c r="X126" s="116"/>
      <c r="Y126" s="116"/>
      <c r="Z126" s="116"/>
      <c r="AA126" s="116"/>
      <c r="AB126" s="170"/>
      <c r="AC126" s="171" t="str">
        <f t="shared" ref="AC126:AC189" si="66">IF(B126="","",SUM(D126:AB126))</f>
        <v/>
      </c>
      <c r="AD126" s="172" t="str">
        <f t="shared" ref="AD126:AD189" si="67">IF(AC126="","",SUM(D126:AB126)/$AE$3)</f>
        <v/>
      </c>
      <c r="AE126" s="4"/>
      <c r="AF126" s="4"/>
      <c r="AG126" s="4"/>
      <c r="AH126" s="4"/>
      <c r="AI126" s="4"/>
      <c r="AJ126" s="4"/>
      <c r="AK126" s="4"/>
      <c r="AL126" s="2" t="str" cm="1">
        <f t="array" ref="AL126">IF(B126="","",SUMPRODUCT(($D$1:$AB$4=$AL$4)*D126:AB126))</f>
        <v/>
      </c>
      <c r="AM126" s="15" t="str">
        <f t="shared" si="40"/>
        <v/>
      </c>
      <c r="AN126" s="2" t="str" cm="1">
        <f t="array" ref="AN126">IF(B126="","",SUMPRODUCT(($D$1:$AB$4=$AN$4)*D126:AB126))</f>
        <v/>
      </c>
      <c r="AO126" s="15" t="str">
        <f t="shared" si="41"/>
        <v/>
      </c>
      <c r="AP126" s="2" t="str" cm="1">
        <f t="array" ref="AP126">IF(B126="","",SUMPRODUCT(($D$1:$AB$4=$AP$4)*D126:AB126))</f>
        <v/>
      </c>
      <c r="AQ126" s="15" t="str">
        <f t="shared" si="42"/>
        <v/>
      </c>
      <c r="AR126" s="2" t="str" cm="1">
        <f t="array" ref="AR126">IF(B126="","",SUMPRODUCT(($D$1:$AB$4=$AR$4)*D126:AB126))</f>
        <v/>
      </c>
      <c r="AS126" s="15" t="str">
        <f t="shared" si="43"/>
        <v/>
      </c>
      <c r="AT126" s="2" t="str" cm="1">
        <f t="array" ref="AT126">IF(B126="","",SUMPRODUCT(($D$1:$AB$4=$AT$4)*$D126:$AB126))</f>
        <v/>
      </c>
      <c r="AU126" s="15" t="str">
        <f t="shared" si="44"/>
        <v/>
      </c>
      <c r="AV126" s="2" t="str" cm="1">
        <f t="array" ref="AV126">IF(B126="","",SUMPRODUCT(($D$1:$AB$4=$AV$4)*$D126:$AB126))</f>
        <v/>
      </c>
      <c r="AW126" s="15" t="str">
        <f t="shared" si="45"/>
        <v/>
      </c>
      <c r="AX126" s="2" t="str" cm="1">
        <f t="array" ref="AX126">IF(B126="","",SUMPRODUCT(($D$1:$AB$4=$AX$4)*$D126:$AB126))</f>
        <v/>
      </c>
      <c r="AY126" s="15" t="str">
        <f t="shared" si="46"/>
        <v/>
      </c>
      <c r="AZ126" s="2" t="str" cm="1">
        <f t="array" ref="AZ126">IF(B126="","",SUMPRODUCT(($D$1:$AB$4=$AZ$4)*$D126:$AB126))</f>
        <v/>
      </c>
      <c r="BA126" s="15" t="str">
        <f t="shared" si="47"/>
        <v/>
      </c>
      <c r="BB126" s="2" t="str" cm="1">
        <f t="array" ref="BB126">IF(B126="","",SUMPRODUCT(($D$1:$AB$4=$BB$4)*$D126:$AB126))</f>
        <v/>
      </c>
      <c r="BC126" s="15" t="str">
        <f t="shared" si="48"/>
        <v/>
      </c>
      <c r="BD126" s="2" t="str" cm="1">
        <f t="array" ref="BD126">IF(B126="","",SUMPRODUCT(($D$1:$AB$4=$BD$4)*$D126:$AB126))</f>
        <v/>
      </c>
      <c r="BE126" s="15" t="str">
        <f t="shared" si="49"/>
        <v/>
      </c>
      <c r="BF126" s="2" t="str" cm="1">
        <f t="array" ref="BF126">IF(B126="","",SUMPRODUCT(($D$1:$AB$4=$BF$4)*$D126:$AB126))</f>
        <v/>
      </c>
      <c r="BG126" s="15" t="str">
        <f t="shared" si="50"/>
        <v/>
      </c>
      <c r="BH126" s="2" t="str" cm="1">
        <f t="array" ref="BH126">IF(B126="","",SUMPRODUCT(($D$1:$AB$4=$BH$4)*$D126:$AB126))</f>
        <v/>
      </c>
      <c r="BI126" s="15" t="str">
        <f t="shared" si="51"/>
        <v/>
      </c>
      <c r="BJ126" s="2" t="str" cm="1">
        <f t="array" ref="BJ126">IF(B126="","",SUMPRODUCT(($D$1:$AB$4=$BJ$4)*$D126:$AB126))</f>
        <v/>
      </c>
      <c r="BK126" s="15" t="str">
        <f t="shared" si="52"/>
        <v/>
      </c>
      <c r="BL126" s="2" t="str" cm="1">
        <f t="array" ref="BL126">IF(B126="","",SUMPRODUCT(($D$1:$AB$4=$BL$4)*$D126:$AB126))</f>
        <v/>
      </c>
      <c r="BM126" s="15" t="str">
        <f t="shared" si="53"/>
        <v/>
      </c>
      <c r="BN126" s="2" t="str" cm="1">
        <f t="array" ref="BN126">IF(B126="","",SUMPRODUCT(($D$1:$AB$4=$BN$4)*$D126:$AB126))</f>
        <v/>
      </c>
      <c r="BO126" s="15" t="str">
        <f t="shared" si="54"/>
        <v/>
      </c>
      <c r="BP126" s="2" t="str" cm="1">
        <f t="array" ref="BP126">IF(B126="","",SUMPRODUCT(($D$1:$AB$4=$BP$4)*$D126:$AB126))</f>
        <v/>
      </c>
      <c r="BQ126" s="15" t="str">
        <f t="shared" si="55"/>
        <v/>
      </c>
      <c r="BR126" s="2" t="str" cm="1">
        <f t="array" ref="BR126">IF(B126="","",SUMPRODUCT(($D$1:$AB$4=$BR$4)*$D126:$AB126))</f>
        <v/>
      </c>
      <c r="BS126" s="15" t="str">
        <f t="shared" si="56"/>
        <v/>
      </c>
      <c r="BT126" s="2" t="str" cm="1">
        <f t="array" ref="BT126">IF(B126="","",SUMPRODUCT(($D$1:$AB$4=$BT$4)*$D126:$AB126))</f>
        <v/>
      </c>
      <c r="BU126" s="15" t="str">
        <f t="shared" si="57"/>
        <v/>
      </c>
      <c r="BV126" s="2" t="str" cm="1">
        <f t="array" ref="BV126">IF(B126="","",SUMPRODUCT(($D$1:$AB$4=$BV$4)*$D126:$AB126))</f>
        <v/>
      </c>
      <c r="BW126" s="15" t="str">
        <f t="shared" si="58"/>
        <v/>
      </c>
      <c r="BX126" s="2" t="str" cm="1">
        <f t="array" ref="BX126">IF(B126="","",SUMPRODUCT(($D$1:$AB$4=$BX$4)*$D126:$AB126))</f>
        <v/>
      </c>
      <c r="BY126" s="15" t="str">
        <f t="shared" si="59"/>
        <v/>
      </c>
      <c r="BZ126" s="2" t="str" cm="1">
        <f t="array" ref="BZ126">IF(B126="","",SUMPRODUCT(($D$1:$AB$4=$BZ$4)*$D126:$AB126))</f>
        <v/>
      </c>
      <c r="CA126" s="15" t="str">
        <f t="shared" si="60"/>
        <v/>
      </c>
      <c r="CB126" s="2" t="str" cm="1">
        <f t="array" ref="CB126">IF(B126="","",SUMPRODUCT(($D$1:$AB$4=$CB$4)*$D126:$AB126))</f>
        <v/>
      </c>
      <c r="CC126" s="15" t="str">
        <f t="shared" si="61"/>
        <v/>
      </c>
      <c r="CD126" s="2" t="str" cm="1">
        <f t="array" ref="CD126">IF(B126="","",SUMPRODUCT(($D$1:$AB$4=$CD$4)*$D126:$AB126))</f>
        <v/>
      </c>
      <c r="CE126" s="15" t="str">
        <f t="shared" si="62"/>
        <v/>
      </c>
      <c r="CF126" s="2" t="str" cm="1">
        <f t="array" ref="CF126">IF(B126="","",SUMPRODUCT(($D$1:$AB$4=$CF$4)*$D126:$AB126))</f>
        <v/>
      </c>
      <c r="CG126" s="15" t="str">
        <f t="shared" si="63"/>
        <v/>
      </c>
      <c r="CH126" s="2" t="str" cm="1">
        <f t="array" ref="CH126">IF(B126="","",SUMPRODUCT(($D$1:$AB$4=$CH$4)*$D126:$AB126))</f>
        <v/>
      </c>
      <c r="CI126" s="15" t="str">
        <f t="shared" si="64"/>
        <v/>
      </c>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row>
    <row r="127" spans="1:127" s="3" customFormat="1" ht="15.75" thickBot="1">
      <c r="A127" s="7">
        <v>122</v>
      </c>
      <c r="B127" s="1"/>
      <c r="D127" s="99"/>
      <c r="E127" s="100"/>
      <c r="F127" s="100"/>
      <c r="G127" s="100"/>
      <c r="H127" s="100"/>
      <c r="I127" s="101"/>
      <c r="J127" s="104"/>
      <c r="K127" s="105"/>
      <c r="L127" s="105"/>
      <c r="M127" s="105"/>
      <c r="N127" s="105"/>
      <c r="O127" s="106"/>
      <c r="P127" s="109"/>
      <c r="Q127" s="110"/>
      <c r="R127" s="110"/>
      <c r="S127" s="110"/>
      <c r="T127" s="110"/>
      <c r="U127" s="111"/>
      <c r="V127" s="115"/>
      <c r="W127" s="116"/>
      <c r="X127" s="116"/>
      <c r="Y127" s="116"/>
      <c r="Z127" s="116"/>
      <c r="AA127" s="116"/>
      <c r="AB127" s="170"/>
      <c r="AC127" s="171" t="str">
        <f t="shared" si="66"/>
        <v/>
      </c>
      <c r="AD127" s="172" t="str">
        <f t="shared" si="67"/>
        <v/>
      </c>
      <c r="AE127" s="4"/>
      <c r="AF127" s="4"/>
      <c r="AG127" s="4"/>
      <c r="AH127" s="4"/>
      <c r="AI127" s="4"/>
      <c r="AJ127" s="4"/>
      <c r="AK127" s="4"/>
      <c r="AL127" s="2" t="str" cm="1">
        <f t="array" ref="AL127">IF(B127="","",SUMPRODUCT(($D$1:$AB$4=$AL$4)*D127:AB127))</f>
        <v/>
      </c>
      <c r="AM127" s="15" t="str">
        <f t="shared" si="40"/>
        <v/>
      </c>
      <c r="AN127" s="2" t="str" cm="1">
        <f t="array" ref="AN127">IF(B127="","",SUMPRODUCT(($D$1:$AB$4=$AN$4)*D127:AB127))</f>
        <v/>
      </c>
      <c r="AO127" s="15" t="str">
        <f t="shared" si="41"/>
        <v/>
      </c>
      <c r="AP127" s="2" t="str" cm="1">
        <f t="array" ref="AP127">IF(B127="","",SUMPRODUCT(($D$1:$AB$4=$AP$4)*D127:AB127))</f>
        <v/>
      </c>
      <c r="AQ127" s="15" t="str">
        <f t="shared" si="42"/>
        <v/>
      </c>
      <c r="AR127" s="2" t="str" cm="1">
        <f t="array" ref="AR127">IF(B127="","",SUMPRODUCT(($D$1:$AB$4=$AR$4)*D127:AB127))</f>
        <v/>
      </c>
      <c r="AS127" s="15" t="str">
        <f t="shared" si="43"/>
        <v/>
      </c>
      <c r="AT127" s="2" t="str" cm="1">
        <f t="array" ref="AT127">IF(B127="","",SUMPRODUCT(($D$1:$AB$4=$AT$4)*$D127:$AB127))</f>
        <v/>
      </c>
      <c r="AU127" s="15" t="str">
        <f t="shared" si="44"/>
        <v/>
      </c>
      <c r="AV127" s="2" t="str" cm="1">
        <f t="array" ref="AV127">IF(B127="","",SUMPRODUCT(($D$1:$AB$4=$AV$4)*$D127:$AB127))</f>
        <v/>
      </c>
      <c r="AW127" s="15" t="str">
        <f t="shared" si="45"/>
        <v/>
      </c>
      <c r="AX127" s="2" t="str" cm="1">
        <f t="array" ref="AX127">IF(B127="","",SUMPRODUCT(($D$1:$AB$4=$AX$4)*$D127:$AB127))</f>
        <v/>
      </c>
      <c r="AY127" s="15" t="str">
        <f t="shared" si="46"/>
        <v/>
      </c>
      <c r="AZ127" s="2" t="str" cm="1">
        <f t="array" ref="AZ127">IF(B127="","",SUMPRODUCT(($D$1:$AB$4=$AZ$4)*$D127:$AB127))</f>
        <v/>
      </c>
      <c r="BA127" s="15" t="str">
        <f t="shared" si="47"/>
        <v/>
      </c>
      <c r="BB127" s="2" t="str" cm="1">
        <f t="array" ref="BB127">IF(B127="","",SUMPRODUCT(($D$1:$AB$4=$BB$4)*$D127:$AB127))</f>
        <v/>
      </c>
      <c r="BC127" s="15" t="str">
        <f t="shared" si="48"/>
        <v/>
      </c>
      <c r="BD127" s="2" t="str" cm="1">
        <f t="array" ref="BD127">IF(B127="","",SUMPRODUCT(($D$1:$AB$4=$BD$4)*$D127:$AB127))</f>
        <v/>
      </c>
      <c r="BE127" s="15" t="str">
        <f t="shared" si="49"/>
        <v/>
      </c>
      <c r="BF127" s="2" t="str" cm="1">
        <f t="array" ref="BF127">IF(B127="","",SUMPRODUCT(($D$1:$AB$4=$BF$4)*$D127:$AB127))</f>
        <v/>
      </c>
      <c r="BG127" s="15" t="str">
        <f t="shared" si="50"/>
        <v/>
      </c>
      <c r="BH127" s="2" t="str" cm="1">
        <f t="array" ref="BH127">IF(B127="","",SUMPRODUCT(($D$1:$AB$4=$BH$4)*$D127:$AB127))</f>
        <v/>
      </c>
      <c r="BI127" s="15" t="str">
        <f t="shared" si="51"/>
        <v/>
      </c>
      <c r="BJ127" s="2" t="str" cm="1">
        <f t="array" ref="BJ127">IF(B127="","",SUMPRODUCT(($D$1:$AB$4=$BJ$4)*$D127:$AB127))</f>
        <v/>
      </c>
      <c r="BK127" s="15" t="str">
        <f t="shared" si="52"/>
        <v/>
      </c>
      <c r="BL127" s="2" t="str" cm="1">
        <f t="array" ref="BL127">IF(B127="","",SUMPRODUCT(($D$1:$AB$4=$BL$4)*$D127:$AB127))</f>
        <v/>
      </c>
      <c r="BM127" s="15" t="str">
        <f t="shared" si="53"/>
        <v/>
      </c>
      <c r="BN127" s="2" t="str" cm="1">
        <f t="array" ref="BN127">IF(B127="","",SUMPRODUCT(($D$1:$AB$4=$BN$4)*$D127:$AB127))</f>
        <v/>
      </c>
      <c r="BO127" s="15" t="str">
        <f t="shared" si="54"/>
        <v/>
      </c>
      <c r="BP127" s="2" t="str" cm="1">
        <f t="array" ref="BP127">IF(B127="","",SUMPRODUCT(($D$1:$AB$4=$BP$4)*$D127:$AB127))</f>
        <v/>
      </c>
      <c r="BQ127" s="15" t="str">
        <f t="shared" si="55"/>
        <v/>
      </c>
      <c r="BR127" s="2" t="str" cm="1">
        <f t="array" ref="BR127">IF(B127="","",SUMPRODUCT(($D$1:$AB$4=$BR$4)*$D127:$AB127))</f>
        <v/>
      </c>
      <c r="BS127" s="15" t="str">
        <f t="shared" si="56"/>
        <v/>
      </c>
      <c r="BT127" s="2" t="str" cm="1">
        <f t="array" ref="BT127">IF(B127="","",SUMPRODUCT(($D$1:$AB$4=$BT$4)*$D127:$AB127))</f>
        <v/>
      </c>
      <c r="BU127" s="15" t="str">
        <f t="shared" si="57"/>
        <v/>
      </c>
      <c r="BV127" s="2" t="str" cm="1">
        <f t="array" ref="BV127">IF(B127="","",SUMPRODUCT(($D$1:$AB$4=$BV$4)*$D127:$AB127))</f>
        <v/>
      </c>
      <c r="BW127" s="15" t="str">
        <f t="shared" si="58"/>
        <v/>
      </c>
      <c r="BX127" s="2" t="str" cm="1">
        <f t="array" ref="BX127">IF(B127="","",SUMPRODUCT(($D$1:$AB$4=$BX$4)*$D127:$AB127))</f>
        <v/>
      </c>
      <c r="BY127" s="15" t="str">
        <f t="shared" si="59"/>
        <v/>
      </c>
      <c r="BZ127" s="2" t="str" cm="1">
        <f t="array" ref="BZ127">IF(B127="","",SUMPRODUCT(($D$1:$AB$4=$BZ$4)*$D127:$AB127))</f>
        <v/>
      </c>
      <c r="CA127" s="15" t="str">
        <f t="shared" si="60"/>
        <v/>
      </c>
      <c r="CB127" s="2" t="str" cm="1">
        <f t="array" ref="CB127">IF(B127="","",SUMPRODUCT(($D$1:$AB$4=$CB$4)*$D127:$AB127))</f>
        <v/>
      </c>
      <c r="CC127" s="15" t="str">
        <f t="shared" si="61"/>
        <v/>
      </c>
      <c r="CD127" s="2" t="str" cm="1">
        <f t="array" ref="CD127">IF(B127="","",SUMPRODUCT(($D$1:$AB$4=$CD$4)*$D127:$AB127))</f>
        <v/>
      </c>
      <c r="CE127" s="15" t="str">
        <f t="shared" si="62"/>
        <v/>
      </c>
      <c r="CF127" s="2" t="str" cm="1">
        <f t="array" ref="CF127">IF(B127="","",SUMPRODUCT(($D$1:$AB$4=$CF$4)*$D127:$AB127))</f>
        <v/>
      </c>
      <c r="CG127" s="15" t="str">
        <f t="shared" si="63"/>
        <v/>
      </c>
      <c r="CH127" s="2" t="str" cm="1">
        <f t="array" ref="CH127">IF(B127="","",SUMPRODUCT(($D$1:$AB$4=$CH$4)*$D127:$AB127))</f>
        <v/>
      </c>
      <c r="CI127" s="15" t="str">
        <f t="shared" si="64"/>
        <v/>
      </c>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row>
    <row r="128" spans="1:127" s="3" customFormat="1" ht="15.75" thickBot="1">
      <c r="A128" s="7">
        <v>123</v>
      </c>
      <c r="B128" s="1"/>
      <c r="D128" s="99"/>
      <c r="E128" s="100"/>
      <c r="F128" s="100"/>
      <c r="G128" s="100"/>
      <c r="H128" s="100"/>
      <c r="I128" s="101"/>
      <c r="J128" s="104"/>
      <c r="K128" s="105"/>
      <c r="L128" s="105"/>
      <c r="M128" s="105"/>
      <c r="N128" s="105"/>
      <c r="O128" s="106"/>
      <c r="P128" s="109"/>
      <c r="Q128" s="110"/>
      <c r="R128" s="110"/>
      <c r="S128" s="110"/>
      <c r="T128" s="110"/>
      <c r="U128" s="111"/>
      <c r="V128" s="115"/>
      <c r="W128" s="116"/>
      <c r="X128" s="116"/>
      <c r="Y128" s="116"/>
      <c r="Z128" s="116"/>
      <c r="AA128" s="116"/>
      <c r="AB128" s="170"/>
      <c r="AC128" s="171" t="str">
        <f t="shared" si="66"/>
        <v/>
      </c>
      <c r="AD128" s="172" t="str">
        <f t="shared" si="67"/>
        <v/>
      </c>
      <c r="AE128" s="4"/>
      <c r="AF128" s="4"/>
      <c r="AG128" s="4"/>
      <c r="AH128" s="4"/>
      <c r="AI128" s="4"/>
      <c r="AJ128" s="4"/>
      <c r="AK128" s="4"/>
      <c r="AL128" s="2" t="str" cm="1">
        <f t="array" ref="AL128">IF(B128="","",SUMPRODUCT(($D$1:$AB$4=$AL$4)*D128:AB128))</f>
        <v/>
      </c>
      <c r="AM128" s="15" t="str">
        <f t="shared" si="40"/>
        <v/>
      </c>
      <c r="AN128" s="2" t="str" cm="1">
        <f t="array" ref="AN128">IF(B128="","",SUMPRODUCT(($D$1:$AB$4=$AN$4)*D128:AB128))</f>
        <v/>
      </c>
      <c r="AO128" s="15" t="str">
        <f t="shared" si="41"/>
        <v/>
      </c>
      <c r="AP128" s="2" t="str" cm="1">
        <f t="array" ref="AP128">IF(B128="","",SUMPRODUCT(($D$1:$AB$4=$AP$4)*D128:AB128))</f>
        <v/>
      </c>
      <c r="AQ128" s="15" t="str">
        <f t="shared" si="42"/>
        <v/>
      </c>
      <c r="AR128" s="2" t="str" cm="1">
        <f t="array" ref="AR128">IF(B128="","",SUMPRODUCT(($D$1:$AB$4=$AR$4)*D128:AB128))</f>
        <v/>
      </c>
      <c r="AS128" s="15" t="str">
        <f t="shared" si="43"/>
        <v/>
      </c>
      <c r="AT128" s="2" t="str" cm="1">
        <f t="array" ref="AT128">IF(B128="","",SUMPRODUCT(($D$1:$AB$4=$AT$4)*$D128:$AB128))</f>
        <v/>
      </c>
      <c r="AU128" s="15" t="str">
        <f t="shared" si="44"/>
        <v/>
      </c>
      <c r="AV128" s="2" t="str" cm="1">
        <f t="array" ref="AV128">IF(B128="","",SUMPRODUCT(($D$1:$AB$4=$AV$4)*$D128:$AB128))</f>
        <v/>
      </c>
      <c r="AW128" s="15" t="str">
        <f t="shared" si="45"/>
        <v/>
      </c>
      <c r="AX128" s="2" t="str" cm="1">
        <f t="array" ref="AX128">IF(B128="","",SUMPRODUCT(($D$1:$AB$4=$AX$4)*$D128:$AB128))</f>
        <v/>
      </c>
      <c r="AY128" s="15" t="str">
        <f t="shared" si="46"/>
        <v/>
      </c>
      <c r="AZ128" s="2" t="str" cm="1">
        <f t="array" ref="AZ128">IF(B128="","",SUMPRODUCT(($D$1:$AB$4=$AZ$4)*$D128:$AB128))</f>
        <v/>
      </c>
      <c r="BA128" s="15" t="str">
        <f t="shared" si="47"/>
        <v/>
      </c>
      <c r="BB128" s="2" t="str" cm="1">
        <f t="array" ref="BB128">IF(B128="","",SUMPRODUCT(($D$1:$AB$4=$BB$4)*$D128:$AB128))</f>
        <v/>
      </c>
      <c r="BC128" s="15" t="str">
        <f t="shared" si="48"/>
        <v/>
      </c>
      <c r="BD128" s="2" t="str" cm="1">
        <f t="array" ref="BD128">IF(B128="","",SUMPRODUCT(($D$1:$AB$4=$BD$4)*$D128:$AB128))</f>
        <v/>
      </c>
      <c r="BE128" s="15" t="str">
        <f t="shared" si="49"/>
        <v/>
      </c>
      <c r="BF128" s="2" t="str" cm="1">
        <f t="array" ref="BF128">IF(B128="","",SUMPRODUCT(($D$1:$AB$4=$BF$4)*$D128:$AB128))</f>
        <v/>
      </c>
      <c r="BG128" s="15" t="str">
        <f t="shared" si="50"/>
        <v/>
      </c>
      <c r="BH128" s="2" t="str" cm="1">
        <f t="array" ref="BH128">IF(B128="","",SUMPRODUCT(($D$1:$AB$4=$BH$4)*$D128:$AB128))</f>
        <v/>
      </c>
      <c r="BI128" s="15" t="str">
        <f t="shared" si="51"/>
        <v/>
      </c>
      <c r="BJ128" s="2" t="str" cm="1">
        <f t="array" ref="BJ128">IF(B128="","",SUMPRODUCT(($D$1:$AB$4=$BJ$4)*$D128:$AB128))</f>
        <v/>
      </c>
      <c r="BK128" s="15" t="str">
        <f t="shared" si="52"/>
        <v/>
      </c>
      <c r="BL128" s="2" t="str" cm="1">
        <f t="array" ref="BL128">IF(B128="","",SUMPRODUCT(($D$1:$AB$4=$BL$4)*$D128:$AB128))</f>
        <v/>
      </c>
      <c r="BM128" s="15" t="str">
        <f t="shared" si="53"/>
        <v/>
      </c>
      <c r="BN128" s="2" t="str" cm="1">
        <f t="array" ref="BN128">IF(B128="","",SUMPRODUCT(($D$1:$AB$4=$BN$4)*$D128:$AB128))</f>
        <v/>
      </c>
      <c r="BO128" s="15" t="str">
        <f t="shared" si="54"/>
        <v/>
      </c>
      <c r="BP128" s="2" t="str" cm="1">
        <f t="array" ref="BP128">IF(B128="","",SUMPRODUCT(($D$1:$AB$4=$BP$4)*$D128:$AB128))</f>
        <v/>
      </c>
      <c r="BQ128" s="15" t="str">
        <f t="shared" si="55"/>
        <v/>
      </c>
      <c r="BR128" s="2" t="str" cm="1">
        <f t="array" ref="BR128">IF(B128="","",SUMPRODUCT(($D$1:$AB$4=$BR$4)*$D128:$AB128))</f>
        <v/>
      </c>
      <c r="BS128" s="15" t="str">
        <f t="shared" si="56"/>
        <v/>
      </c>
      <c r="BT128" s="2" t="str" cm="1">
        <f t="array" ref="BT128">IF(B128="","",SUMPRODUCT(($D$1:$AB$4=$BT$4)*$D128:$AB128))</f>
        <v/>
      </c>
      <c r="BU128" s="15" t="str">
        <f t="shared" si="57"/>
        <v/>
      </c>
      <c r="BV128" s="2" t="str" cm="1">
        <f t="array" ref="BV128">IF(B128="","",SUMPRODUCT(($D$1:$AB$4=$BV$4)*$D128:$AB128))</f>
        <v/>
      </c>
      <c r="BW128" s="15" t="str">
        <f t="shared" si="58"/>
        <v/>
      </c>
      <c r="BX128" s="2" t="str" cm="1">
        <f t="array" ref="BX128">IF(B128="","",SUMPRODUCT(($D$1:$AB$4=$BX$4)*$D128:$AB128))</f>
        <v/>
      </c>
      <c r="BY128" s="15" t="str">
        <f t="shared" si="59"/>
        <v/>
      </c>
      <c r="BZ128" s="2" t="str" cm="1">
        <f t="array" ref="BZ128">IF(B128="","",SUMPRODUCT(($D$1:$AB$4=$BZ$4)*$D128:$AB128))</f>
        <v/>
      </c>
      <c r="CA128" s="15" t="str">
        <f t="shared" si="60"/>
        <v/>
      </c>
      <c r="CB128" s="2" t="str" cm="1">
        <f t="array" ref="CB128">IF(B128="","",SUMPRODUCT(($D$1:$AB$4=$CB$4)*$D128:$AB128))</f>
        <v/>
      </c>
      <c r="CC128" s="15" t="str">
        <f t="shared" si="61"/>
        <v/>
      </c>
      <c r="CD128" s="2" t="str" cm="1">
        <f t="array" ref="CD128">IF(B128="","",SUMPRODUCT(($D$1:$AB$4=$CD$4)*$D128:$AB128))</f>
        <v/>
      </c>
      <c r="CE128" s="15" t="str">
        <f t="shared" si="62"/>
        <v/>
      </c>
      <c r="CF128" s="2" t="str" cm="1">
        <f t="array" ref="CF128">IF(B128="","",SUMPRODUCT(($D$1:$AB$4=$CF$4)*$D128:$AB128))</f>
        <v/>
      </c>
      <c r="CG128" s="15" t="str">
        <f t="shared" si="63"/>
        <v/>
      </c>
      <c r="CH128" s="2" t="str" cm="1">
        <f t="array" ref="CH128">IF(B128="","",SUMPRODUCT(($D$1:$AB$4=$CH$4)*$D128:$AB128))</f>
        <v/>
      </c>
      <c r="CI128" s="15" t="str">
        <f t="shared" si="64"/>
        <v/>
      </c>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row>
    <row r="129" spans="1:127" s="3" customFormat="1" ht="15.75" thickBot="1">
      <c r="A129" s="7">
        <v>124</v>
      </c>
      <c r="B129" s="1"/>
      <c r="D129" s="99"/>
      <c r="E129" s="100"/>
      <c r="F129" s="100"/>
      <c r="G129" s="100"/>
      <c r="H129" s="100"/>
      <c r="I129" s="101"/>
      <c r="J129" s="104"/>
      <c r="K129" s="105"/>
      <c r="L129" s="105"/>
      <c r="M129" s="105"/>
      <c r="N129" s="105"/>
      <c r="O129" s="106"/>
      <c r="P129" s="109"/>
      <c r="Q129" s="110"/>
      <c r="R129" s="110"/>
      <c r="S129" s="110"/>
      <c r="T129" s="110"/>
      <c r="U129" s="111"/>
      <c r="V129" s="115"/>
      <c r="W129" s="116"/>
      <c r="X129" s="116"/>
      <c r="Y129" s="116"/>
      <c r="Z129" s="116"/>
      <c r="AA129" s="116"/>
      <c r="AB129" s="170"/>
      <c r="AC129" s="171" t="str">
        <f t="shared" si="66"/>
        <v/>
      </c>
      <c r="AD129" s="172" t="str">
        <f t="shared" si="67"/>
        <v/>
      </c>
      <c r="AE129" s="4"/>
      <c r="AF129" s="4"/>
      <c r="AG129" s="4"/>
      <c r="AH129" s="4"/>
      <c r="AI129" s="4"/>
      <c r="AJ129" s="4"/>
      <c r="AK129" s="4"/>
      <c r="AL129" s="2" t="str" cm="1">
        <f t="array" ref="AL129">IF(B129="","",SUMPRODUCT(($D$1:$AB$4=$AL$4)*D129:AB129))</f>
        <v/>
      </c>
      <c r="AM129" s="15" t="str">
        <f t="shared" si="40"/>
        <v/>
      </c>
      <c r="AN129" s="2" t="str" cm="1">
        <f t="array" ref="AN129">IF(B129="","",SUMPRODUCT(($D$1:$AB$4=$AN$4)*D129:AB129))</f>
        <v/>
      </c>
      <c r="AO129" s="15" t="str">
        <f t="shared" si="41"/>
        <v/>
      </c>
      <c r="AP129" s="2" t="str" cm="1">
        <f t="array" ref="AP129">IF(B129="","",SUMPRODUCT(($D$1:$AB$4=$AP$4)*D129:AB129))</f>
        <v/>
      </c>
      <c r="AQ129" s="15" t="str">
        <f t="shared" si="42"/>
        <v/>
      </c>
      <c r="AR129" s="2" t="str" cm="1">
        <f t="array" ref="AR129">IF(B129="","",SUMPRODUCT(($D$1:$AB$4=$AR$4)*D129:AB129))</f>
        <v/>
      </c>
      <c r="AS129" s="15" t="str">
        <f t="shared" si="43"/>
        <v/>
      </c>
      <c r="AT129" s="2" t="str" cm="1">
        <f t="array" ref="AT129">IF(B129="","",SUMPRODUCT(($D$1:$AB$4=$AT$4)*$D129:$AB129))</f>
        <v/>
      </c>
      <c r="AU129" s="15" t="str">
        <f t="shared" si="44"/>
        <v/>
      </c>
      <c r="AV129" s="2" t="str" cm="1">
        <f t="array" ref="AV129">IF(B129="","",SUMPRODUCT(($D$1:$AB$4=$AV$4)*$D129:$AB129))</f>
        <v/>
      </c>
      <c r="AW129" s="15" t="str">
        <f t="shared" si="45"/>
        <v/>
      </c>
      <c r="AX129" s="2" t="str" cm="1">
        <f t="array" ref="AX129">IF(B129="","",SUMPRODUCT(($D$1:$AB$4=$AX$4)*$D129:$AB129))</f>
        <v/>
      </c>
      <c r="AY129" s="15" t="str">
        <f t="shared" si="46"/>
        <v/>
      </c>
      <c r="AZ129" s="2" t="str" cm="1">
        <f t="array" ref="AZ129">IF(B129="","",SUMPRODUCT(($D$1:$AB$4=$AZ$4)*$D129:$AB129))</f>
        <v/>
      </c>
      <c r="BA129" s="15" t="str">
        <f t="shared" si="47"/>
        <v/>
      </c>
      <c r="BB129" s="2" t="str" cm="1">
        <f t="array" ref="BB129">IF(B129="","",SUMPRODUCT(($D$1:$AB$4=$BB$4)*$D129:$AB129))</f>
        <v/>
      </c>
      <c r="BC129" s="15" t="str">
        <f t="shared" si="48"/>
        <v/>
      </c>
      <c r="BD129" s="2" t="str" cm="1">
        <f t="array" ref="BD129">IF(B129="","",SUMPRODUCT(($D$1:$AB$4=$BD$4)*$D129:$AB129))</f>
        <v/>
      </c>
      <c r="BE129" s="15" t="str">
        <f t="shared" si="49"/>
        <v/>
      </c>
      <c r="BF129" s="2" t="str" cm="1">
        <f t="array" ref="BF129">IF(B129="","",SUMPRODUCT(($D$1:$AB$4=$BF$4)*$D129:$AB129))</f>
        <v/>
      </c>
      <c r="BG129" s="15" t="str">
        <f t="shared" si="50"/>
        <v/>
      </c>
      <c r="BH129" s="2" t="str" cm="1">
        <f t="array" ref="BH129">IF(B129="","",SUMPRODUCT(($D$1:$AB$4=$BH$4)*$D129:$AB129))</f>
        <v/>
      </c>
      <c r="BI129" s="15" t="str">
        <f t="shared" si="51"/>
        <v/>
      </c>
      <c r="BJ129" s="2" t="str" cm="1">
        <f t="array" ref="BJ129">IF(B129="","",SUMPRODUCT(($D$1:$AB$4=$BJ$4)*$D129:$AB129))</f>
        <v/>
      </c>
      <c r="BK129" s="15" t="str">
        <f t="shared" si="52"/>
        <v/>
      </c>
      <c r="BL129" s="2" t="str" cm="1">
        <f t="array" ref="BL129">IF(B129="","",SUMPRODUCT(($D$1:$AB$4=$BL$4)*$D129:$AB129))</f>
        <v/>
      </c>
      <c r="BM129" s="15" t="str">
        <f t="shared" si="53"/>
        <v/>
      </c>
      <c r="BN129" s="2" t="str" cm="1">
        <f t="array" ref="BN129">IF(B129="","",SUMPRODUCT(($D$1:$AB$4=$BN$4)*$D129:$AB129))</f>
        <v/>
      </c>
      <c r="BO129" s="15" t="str">
        <f t="shared" si="54"/>
        <v/>
      </c>
      <c r="BP129" s="2" t="str" cm="1">
        <f t="array" ref="BP129">IF(B129="","",SUMPRODUCT(($D$1:$AB$4=$BP$4)*$D129:$AB129))</f>
        <v/>
      </c>
      <c r="BQ129" s="15" t="str">
        <f t="shared" si="55"/>
        <v/>
      </c>
      <c r="BR129" s="2" t="str" cm="1">
        <f t="array" ref="BR129">IF(B129="","",SUMPRODUCT(($D$1:$AB$4=$BR$4)*$D129:$AB129))</f>
        <v/>
      </c>
      <c r="BS129" s="15" t="str">
        <f t="shared" si="56"/>
        <v/>
      </c>
      <c r="BT129" s="2" t="str" cm="1">
        <f t="array" ref="BT129">IF(B129="","",SUMPRODUCT(($D$1:$AB$4=$BT$4)*$D129:$AB129))</f>
        <v/>
      </c>
      <c r="BU129" s="15" t="str">
        <f t="shared" si="57"/>
        <v/>
      </c>
      <c r="BV129" s="2" t="str" cm="1">
        <f t="array" ref="BV129">IF(B129="","",SUMPRODUCT(($D$1:$AB$4=$BV$4)*$D129:$AB129))</f>
        <v/>
      </c>
      <c r="BW129" s="15" t="str">
        <f t="shared" si="58"/>
        <v/>
      </c>
      <c r="BX129" s="2" t="str" cm="1">
        <f t="array" ref="BX129">IF(B129="","",SUMPRODUCT(($D$1:$AB$4=$BX$4)*$D129:$AB129))</f>
        <v/>
      </c>
      <c r="BY129" s="15" t="str">
        <f t="shared" si="59"/>
        <v/>
      </c>
      <c r="BZ129" s="2" t="str" cm="1">
        <f t="array" ref="BZ129">IF(B129="","",SUMPRODUCT(($D$1:$AB$4=$BZ$4)*$D129:$AB129))</f>
        <v/>
      </c>
      <c r="CA129" s="15" t="str">
        <f t="shared" si="60"/>
        <v/>
      </c>
      <c r="CB129" s="2" t="str" cm="1">
        <f t="array" ref="CB129">IF(B129="","",SUMPRODUCT(($D$1:$AB$4=$CB$4)*$D129:$AB129))</f>
        <v/>
      </c>
      <c r="CC129" s="15" t="str">
        <f t="shared" si="61"/>
        <v/>
      </c>
      <c r="CD129" s="2" t="str" cm="1">
        <f t="array" ref="CD129">IF(B129="","",SUMPRODUCT(($D$1:$AB$4=$CD$4)*$D129:$AB129))</f>
        <v/>
      </c>
      <c r="CE129" s="15" t="str">
        <f t="shared" si="62"/>
        <v/>
      </c>
      <c r="CF129" s="2" t="str" cm="1">
        <f t="array" ref="CF129">IF(B129="","",SUMPRODUCT(($D$1:$AB$4=$CF$4)*$D129:$AB129))</f>
        <v/>
      </c>
      <c r="CG129" s="15" t="str">
        <f t="shared" si="63"/>
        <v/>
      </c>
      <c r="CH129" s="2" t="str" cm="1">
        <f t="array" ref="CH129">IF(B129="","",SUMPRODUCT(($D$1:$AB$4=$CH$4)*$D129:$AB129))</f>
        <v/>
      </c>
      <c r="CI129" s="15" t="str">
        <f t="shared" si="64"/>
        <v/>
      </c>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row>
    <row r="130" spans="1:127" s="3" customFormat="1" ht="15.75" thickBot="1">
      <c r="A130" s="7">
        <v>125</v>
      </c>
      <c r="B130" s="1"/>
      <c r="D130" s="99"/>
      <c r="E130" s="100"/>
      <c r="F130" s="100"/>
      <c r="G130" s="100"/>
      <c r="H130" s="100"/>
      <c r="I130" s="101"/>
      <c r="J130" s="104"/>
      <c r="K130" s="105"/>
      <c r="L130" s="105"/>
      <c r="M130" s="105"/>
      <c r="N130" s="105"/>
      <c r="O130" s="106"/>
      <c r="P130" s="109"/>
      <c r="Q130" s="110"/>
      <c r="R130" s="110"/>
      <c r="S130" s="110"/>
      <c r="T130" s="110"/>
      <c r="U130" s="111"/>
      <c r="V130" s="115"/>
      <c r="W130" s="116"/>
      <c r="X130" s="116"/>
      <c r="Y130" s="116"/>
      <c r="Z130" s="116"/>
      <c r="AA130" s="116"/>
      <c r="AB130" s="170"/>
      <c r="AC130" s="171" t="str">
        <f t="shared" si="66"/>
        <v/>
      </c>
      <c r="AD130" s="172" t="str">
        <f t="shared" si="67"/>
        <v/>
      </c>
      <c r="AE130" s="4"/>
      <c r="AF130" s="4"/>
      <c r="AG130" s="4"/>
      <c r="AH130" s="4"/>
      <c r="AI130" s="4"/>
      <c r="AJ130" s="4"/>
      <c r="AK130" s="4"/>
      <c r="AL130" s="2" t="str" cm="1">
        <f t="array" ref="AL130">IF(B130="","",SUMPRODUCT(($D$1:$AB$4=$AL$4)*D130:AB130))</f>
        <v/>
      </c>
      <c r="AM130" s="15" t="str">
        <f t="shared" si="40"/>
        <v/>
      </c>
      <c r="AN130" s="2" t="str" cm="1">
        <f t="array" ref="AN130">IF(B130="","",SUMPRODUCT(($D$1:$AB$4=$AN$4)*D130:AB130))</f>
        <v/>
      </c>
      <c r="AO130" s="15" t="str">
        <f t="shared" si="41"/>
        <v/>
      </c>
      <c r="AP130" s="2" t="str" cm="1">
        <f t="array" ref="AP130">IF(B130="","",SUMPRODUCT(($D$1:$AB$4=$AP$4)*D130:AB130))</f>
        <v/>
      </c>
      <c r="AQ130" s="15" t="str">
        <f t="shared" si="42"/>
        <v/>
      </c>
      <c r="AR130" s="2" t="str" cm="1">
        <f t="array" ref="AR130">IF(B130="","",SUMPRODUCT(($D$1:$AB$4=$AR$4)*D130:AB130))</f>
        <v/>
      </c>
      <c r="AS130" s="15" t="str">
        <f t="shared" si="43"/>
        <v/>
      </c>
      <c r="AT130" s="2" t="str" cm="1">
        <f t="array" ref="AT130">IF(B130="","",SUMPRODUCT(($D$1:$AB$4=$AT$4)*$D130:$AB130))</f>
        <v/>
      </c>
      <c r="AU130" s="15" t="str">
        <f t="shared" si="44"/>
        <v/>
      </c>
      <c r="AV130" s="2" t="str" cm="1">
        <f t="array" ref="AV130">IF(B130="","",SUMPRODUCT(($D$1:$AB$4=$AV$4)*$D130:$AB130))</f>
        <v/>
      </c>
      <c r="AW130" s="15" t="str">
        <f t="shared" si="45"/>
        <v/>
      </c>
      <c r="AX130" s="2" t="str" cm="1">
        <f t="array" ref="AX130">IF(B130="","",SUMPRODUCT(($D$1:$AB$4=$AX$4)*$D130:$AB130))</f>
        <v/>
      </c>
      <c r="AY130" s="15" t="str">
        <f t="shared" si="46"/>
        <v/>
      </c>
      <c r="AZ130" s="2" t="str" cm="1">
        <f t="array" ref="AZ130">IF(B130="","",SUMPRODUCT(($D$1:$AB$4=$AZ$4)*$D130:$AB130))</f>
        <v/>
      </c>
      <c r="BA130" s="15" t="str">
        <f t="shared" si="47"/>
        <v/>
      </c>
      <c r="BB130" s="2" t="str" cm="1">
        <f t="array" ref="BB130">IF(B130="","",SUMPRODUCT(($D$1:$AB$4=$BB$4)*$D130:$AB130))</f>
        <v/>
      </c>
      <c r="BC130" s="15" t="str">
        <f t="shared" si="48"/>
        <v/>
      </c>
      <c r="BD130" s="2" t="str" cm="1">
        <f t="array" ref="BD130">IF(B130="","",SUMPRODUCT(($D$1:$AB$4=$BD$4)*$D130:$AB130))</f>
        <v/>
      </c>
      <c r="BE130" s="15" t="str">
        <f t="shared" si="49"/>
        <v/>
      </c>
      <c r="BF130" s="2" t="str" cm="1">
        <f t="array" ref="BF130">IF(B130="","",SUMPRODUCT(($D$1:$AB$4=$BF$4)*$D130:$AB130))</f>
        <v/>
      </c>
      <c r="BG130" s="15" t="str">
        <f t="shared" si="50"/>
        <v/>
      </c>
      <c r="BH130" s="2" t="str" cm="1">
        <f t="array" ref="BH130">IF(B130="","",SUMPRODUCT(($D$1:$AB$4=$BH$4)*$D130:$AB130))</f>
        <v/>
      </c>
      <c r="BI130" s="15" t="str">
        <f t="shared" si="51"/>
        <v/>
      </c>
      <c r="BJ130" s="2" t="str" cm="1">
        <f t="array" ref="BJ130">IF(B130="","",SUMPRODUCT(($D$1:$AB$4=$BJ$4)*$D130:$AB130))</f>
        <v/>
      </c>
      <c r="BK130" s="15" t="str">
        <f t="shared" si="52"/>
        <v/>
      </c>
      <c r="BL130" s="2" t="str" cm="1">
        <f t="array" ref="BL130">IF(B130="","",SUMPRODUCT(($D$1:$AB$4=$BL$4)*$D130:$AB130))</f>
        <v/>
      </c>
      <c r="BM130" s="15" t="str">
        <f t="shared" si="53"/>
        <v/>
      </c>
      <c r="BN130" s="2" t="str" cm="1">
        <f t="array" ref="BN130">IF(B130="","",SUMPRODUCT(($D$1:$AB$4=$BN$4)*$D130:$AB130))</f>
        <v/>
      </c>
      <c r="BO130" s="15" t="str">
        <f t="shared" si="54"/>
        <v/>
      </c>
      <c r="BP130" s="2" t="str" cm="1">
        <f t="array" ref="BP130">IF(B130="","",SUMPRODUCT(($D$1:$AB$4=$BP$4)*$D130:$AB130))</f>
        <v/>
      </c>
      <c r="BQ130" s="15" t="str">
        <f t="shared" si="55"/>
        <v/>
      </c>
      <c r="BR130" s="2" t="str" cm="1">
        <f t="array" ref="BR130">IF(B130="","",SUMPRODUCT(($D$1:$AB$4=$BR$4)*$D130:$AB130))</f>
        <v/>
      </c>
      <c r="BS130" s="15" t="str">
        <f t="shared" si="56"/>
        <v/>
      </c>
      <c r="BT130" s="2" t="str" cm="1">
        <f t="array" ref="BT130">IF(B130="","",SUMPRODUCT(($D$1:$AB$4=$BT$4)*$D130:$AB130))</f>
        <v/>
      </c>
      <c r="BU130" s="15" t="str">
        <f t="shared" si="57"/>
        <v/>
      </c>
      <c r="BV130" s="2" t="str" cm="1">
        <f t="array" ref="BV130">IF(B130="","",SUMPRODUCT(($D$1:$AB$4=$BV$4)*$D130:$AB130))</f>
        <v/>
      </c>
      <c r="BW130" s="15" t="str">
        <f t="shared" si="58"/>
        <v/>
      </c>
      <c r="BX130" s="2" t="str" cm="1">
        <f t="array" ref="BX130">IF(B130="","",SUMPRODUCT(($D$1:$AB$4=$BX$4)*$D130:$AB130))</f>
        <v/>
      </c>
      <c r="BY130" s="15" t="str">
        <f t="shared" si="59"/>
        <v/>
      </c>
      <c r="BZ130" s="2" t="str" cm="1">
        <f t="array" ref="BZ130">IF(B130="","",SUMPRODUCT(($D$1:$AB$4=$BZ$4)*$D130:$AB130))</f>
        <v/>
      </c>
      <c r="CA130" s="15" t="str">
        <f t="shared" si="60"/>
        <v/>
      </c>
      <c r="CB130" s="2" t="str" cm="1">
        <f t="array" ref="CB130">IF(B130="","",SUMPRODUCT(($D$1:$AB$4=$CB$4)*$D130:$AB130))</f>
        <v/>
      </c>
      <c r="CC130" s="15" t="str">
        <f t="shared" si="61"/>
        <v/>
      </c>
      <c r="CD130" s="2" t="str" cm="1">
        <f t="array" ref="CD130">IF(B130="","",SUMPRODUCT(($D$1:$AB$4=$CD$4)*$D130:$AB130))</f>
        <v/>
      </c>
      <c r="CE130" s="15" t="str">
        <f t="shared" si="62"/>
        <v/>
      </c>
      <c r="CF130" s="2" t="str" cm="1">
        <f t="array" ref="CF130">IF(B130="","",SUMPRODUCT(($D$1:$AB$4=$CF$4)*$D130:$AB130))</f>
        <v/>
      </c>
      <c r="CG130" s="15" t="str">
        <f t="shared" si="63"/>
        <v/>
      </c>
      <c r="CH130" s="2" t="str" cm="1">
        <f t="array" ref="CH130">IF(B130="","",SUMPRODUCT(($D$1:$AB$4=$CH$4)*$D130:$AB130))</f>
        <v/>
      </c>
      <c r="CI130" s="15" t="str">
        <f t="shared" si="64"/>
        <v/>
      </c>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row>
    <row r="131" spans="1:127" s="3" customFormat="1" ht="15.75" thickBot="1">
      <c r="A131" s="7">
        <v>126</v>
      </c>
      <c r="B131" s="1"/>
      <c r="D131" s="99"/>
      <c r="E131" s="100"/>
      <c r="F131" s="100"/>
      <c r="G131" s="100"/>
      <c r="H131" s="100"/>
      <c r="I131" s="101"/>
      <c r="J131" s="104"/>
      <c r="K131" s="105"/>
      <c r="L131" s="105"/>
      <c r="M131" s="105"/>
      <c r="N131" s="105"/>
      <c r="O131" s="106"/>
      <c r="P131" s="109"/>
      <c r="Q131" s="110"/>
      <c r="R131" s="110"/>
      <c r="S131" s="110"/>
      <c r="T131" s="110"/>
      <c r="U131" s="111"/>
      <c r="V131" s="115"/>
      <c r="W131" s="116"/>
      <c r="X131" s="116"/>
      <c r="Y131" s="116"/>
      <c r="Z131" s="116"/>
      <c r="AA131" s="116"/>
      <c r="AB131" s="170"/>
      <c r="AC131" s="171" t="str">
        <f t="shared" si="66"/>
        <v/>
      </c>
      <c r="AD131" s="172" t="str">
        <f t="shared" si="67"/>
        <v/>
      </c>
      <c r="AE131" s="4"/>
      <c r="AF131" s="4"/>
      <c r="AG131" s="4"/>
      <c r="AH131" s="4"/>
      <c r="AI131" s="4"/>
      <c r="AJ131" s="4"/>
      <c r="AK131" s="4"/>
      <c r="AL131" s="2" t="str" cm="1">
        <f t="array" ref="AL131">IF(B131="","",SUMPRODUCT(($D$1:$AB$4=$AL$4)*D131:AB131))</f>
        <v/>
      </c>
      <c r="AM131" s="15" t="str">
        <f t="shared" si="40"/>
        <v/>
      </c>
      <c r="AN131" s="2" t="str" cm="1">
        <f t="array" ref="AN131">IF(B131="","",SUMPRODUCT(($D$1:$AB$4=$AN$4)*D131:AB131))</f>
        <v/>
      </c>
      <c r="AO131" s="15" t="str">
        <f t="shared" si="41"/>
        <v/>
      </c>
      <c r="AP131" s="2" t="str" cm="1">
        <f t="array" ref="AP131">IF(B131="","",SUMPRODUCT(($D$1:$AB$4=$AP$4)*D131:AB131))</f>
        <v/>
      </c>
      <c r="AQ131" s="15" t="str">
        <f t="shared" si="42"/>
        <v/>
      </c>
      <c r="AR131" s="2" t="str" cm="1">
        <f t="array" ref="AR131">IF(B131="","",SUMPRODUCT(($D$1:$AB$4=$AR$4)*D131:AB131))</f>
        <v/>
      </c>
      <c r="AS131" s="15" t="str">
        <f t="shared" si="43"/>
        <v/>
      </c>
      <c r="AT131" s="2" t="str" cm="1">
        <f t="array" ref="AT131">IF(B131="","",SUMPRODUCT(($D$1:$AB$4=$AT$4)*$D131:$AB131))</f>
        <v/>
      </c>
      <c r="AU131" s="15" t="str">
        <f t="shared" si="44"/>
        <v/>
      </c>
      <c r="AV131" s="2" t="str" cm="1">
        <f t="array" ref="AV131">IF(B131="","",SUMPRODUCT(($D$1:$AB$4=$AV$4)*$D131:$AB131))</f>
        <v/>
      </c>
      <c r="AW131" s="15" t="str">
        <f t="shared" si="45"/>
        <v/>
      </c>
      <c r="AX131" s="2" t="str" cm="1">
        <f t="array" ref="AX131">IF(B131="","",SUMPRODUCT(($D$1:$AB$4=$AX$4)*$D131:$AB131))</f>
        <v/>
      </c>
      <c r="AY131" s="15" t="str">
        <f t="shared" si="46"/>
        <v/>
      </c>
      <c r="AZ131" s="2" t="str" cm="1">
        <f t="array" ref="AZ131">IF(B131="","",SUMPRODUCT(($D$1:$AB$4=$AZ$4)*$D131:$AB131))</f>
        <v/>
      </c>
      <c r="BA131" s="15" t="str">
        <f t="shared" si="47"/>
        <v/>
      </c>
      <c r="BB131" s="2" t="str" cm="1">
        <f t="array" ref="BB131">IF(B131="","",SUMPRODUCT(($D$1:$AB$4=$BB$4)*$D131:$AB131))</f>
        <v/>
      </c>
      <c r="BC131" s="15" t="str">
        <f t="shared" si="48"/>
        <v/>
      </c>
      <c r="BD131" s="2" t="str" cm="1">
        <f t="array" ref="BD131">IF(B131="","",SUMPRODUCT(($D$1:$AB$4=$BD$4)*$D131:$AB131))</f>
        <v/>
      </c>
      <c r="BE131" s="15" t="str">
        <f t="shared" si="49"/>
        <v/>
      </c>
      <c r="BF131" s="2" t="str" cm="1">
        <f t="array" ref="BF131">IF(B131="","",SUMPRODUCT(($D$1:$AB$4=$BF$4)*$D131:$AB131))</f>
        <v/>
      </c>
      <c r="BG131" s="15" t="str">
        <f t="shared" si="50"/>
        <v/>
      </c>
      <c r="BH131" s="2" t="str" cm="1">
        <f t="array" ref="BH131">IF(B131="","",SUMPRODUCT(($D$1:$AB$4=$BH$4)*$D131:$AB131))</f>
        <v/>
      </c>
      <c r="BI131" s="15" t="str">
        <f t="shared" si="51"/>
        <v/>
      </c>
      <c r="BJ131" s="2" t="str" cm="1">
        <f t="array" ref="BJ131">IF(B131="","",SUMPRODUCT(($D$1:$AB$4=$BJ$4)*$D131:$AB131))</f>
        <v/>
      </c>
      <c r="BK131" s="15" t="str">
        <f t="shared" si="52"/>
        <v/>
      </c>
      <c r="BL131" s="2" t="str" cm="1">
        <f t="array" ref="BL131">IF(B131="","",SUMPRODUCT(($D$1:$AB$4=$BL$4)*$D131:$AB131))</f>
        <v/>
      </c>
      <c r="BM131" s="15" t="str">
        <f t="shared" si="53"/>
        <v/>
      </c>
      <c r="BN131" s="2" t="str" cm="1">
        <f t="array" ref="BN131">IF(B131="","",SUMPRODUCT(($D$1:$AB$4=$BN$4)*$D131:$AB131))</f>
        <v/>
      </c>
      <c r="BO131" s="15" t="str">
        <f t="shared" si="54"/>
        <v/>
      </c>
      <c r="BP131" s="2" t="str" cm="1">
        <f t="array" ref="BP131">IF(B131="","",SUMPRODUCT(($D$1:$AB$4=$BP$4)*$D131:$AB131))</f>
        <v/>
      </c>
      <c r="BQ131" s="15" t="str">
        <f t="shared" si="55"/>
        <v/>
      </c>
      <c r="BR131" s="2" t="str" cm="1">
        <f t="array" ref="BR131">IF(B131="","",SUMPRODUCT(($D$1:$AB$4=$BR$4)*$D131:$AB131))</f>
        <v/>
      </c>
      <c r="BS131" s="15" t="str">
        <f t="shared" si="56"/>
        <v/>
      </c>
      <c r="BT131" s="2" t="str" cm="1">
        <f t="array" ref="BT131">IF(B131="","",SUMPRODUCT(($D$1:$AB$4=$BT$4)*$D131:$AB131))</f>
        <v/>
      </c>
      <c r="BU131" s="15" t="str">
        <f t="shared" si="57"/>
        <v/>
      </c>
      <c r="BV131" s="2" t="str" cm="1">
        <f t="array" ref="BV131">IF(B131="","",SUMPRODUCT(($D$1:$AB$4=$BV$4)*$D131:$AB131))</f>
        <v/>
      </c>
      <c r="BW131" s="15" t="str">
        <f t="shared" si="58"/>
        <v/>
      </c>
      <c r="BX131" s="2" t="str" cm="1">
        <f t="array" ref="BX131">IF(B131="","",SUMPRODUCT(($D$1:$AB$4=$BX$4)*$D131:$AB131))</f>
        <v/>
      </c>
      <c r="BY131" s="15" t="str">
        <f t="shared" si="59"/>
        <v/>
      </c>
      <c r="BZ131" s="2" t="str" cm="1">
        <f t="array" ref="BZ131">IF(B131="","",SUMPRODUCT(($D$1:$AB$4=$BZ$4)*$D131:$AB131))</f>
        <v/>
      </c>
      <c r="CA131" s="15" t="str">
        <f t="shared" si="60"/>
        <v/>
      </c>
      <c r="CB131" s="2" t="str" cm="1">
        <f t="array" ref="CB131">IF(B131="","",SUMPRODUCT(($D$1:$AB$4=$CB$4)*$D131:$AB131))</f>
        <v/>
      </c>
      <c r="CC131" s="15" t="str">
        <f t="shared" si="61"/>
        <v/>
      </c>
      <c r="CD131" s="2" t="str" cm="1">
        <f t="array" ref="CD131">IF(B131="","",SUMPRODUCT(($D$1:$AB$4=$CD$4)*$D131:$AB131))</f>
        <v/>
      </c>
      <c r="CE131" s="15" t="str">
        <f t="shared" si="62"/>
        <v/>
      </c>
      <c r="CF131" s="2" t="str" cm="1">
        <f t="array" ref="CF131">IF(B131="","",SUMPRODUCT(($D$1:$AB$4=$CF$4)*$D131:$AB131))</f>
        <v/>
      </c>
      <c r="CG131" s="15" t="str">
        <f t="shared" si="63"/>
        <v/>
      </c>
      <c r="CH131" s="2" t="str" cm="1">
        <f t="array" ref="CH131">IF(B131="","",SUMPRODUCT(($D$1:$AB$4=$CH$4)*$D131:$AB131))</f>
        <v/>
      </c>
      <c r="CI131" s="15" t="str">
        <f t="shared" si="64"/>
        <v/>
      </c>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row>
    <row r="132" spans="1:127" s="3" customFormat="1" ht="15.75" thickBot="1">
      <c r="A132" s="7">
        <v>127</v>
      </c>
      <c r="B132" s="1"/>
      <c r="D132" s="99"/>
      <c r="E132" s="100"/>
      <c r="F132" s="100"/>
      <c r="G132" s="100"/>
      <c r="H132" s="100"/>
      <c r="I132" s="101"/>
      <c r="J132" s="104"/>
      <c r="K132" s="105"/>
      <c r="L132" s="105"/>
      <c r="M132" s="105"/>
      <c r="N132" s="105"/>
      <c r="O132" s="106"/>
      <c r="P132" s="109"/>
      <c r="Q132" s="110"/>
      <c r="R132" s="110"/>
      <c r="S132" s="110"/>
      <c r="T132" s="110"/>
      <c r="U132" s="111"/>
      <c r="V132" s="115"/>
      <c r="W132" s="116"/>
      <c r="X132" s="116"/>
      <c r="Y132" s="116"/>
      <c r="Z132" s="116"/>
      <c r="AA132" s="116"/>
      <c r="AB132" s="170"/>
      <c r="AC132" s="171" t="str">
        <f t="shared" si="66"/>
        <v/>
      </c>
      <c r="AD132" s="172" t="str">
        <f t="shared" si="67"/>
        <v/>
      </c>
      <c r="AE132" s="4"/>
      <c r="AF132" s="4"/>
      <c r="AG132" s="4"/>
      <c r="AH132" s="4"/>
      <c r="AI132" s="4"/>
      <c r="AJ132" s="4"/>
      <c r="AK132" s="4"/>
      <c r="AL132" s="2" t="str" cm="1">
        <f t="array" ref="AL132">IF(B132="","",SUMPRODUCT(($D$1:$AB$4=$AL$4)*D132:AB132))</f>
        <v/>
      </c>
      <c r="AM132" s="15" t="str">
        <f t="shared" si="40"/>
        <v/>
      </c>
      <c r="AN132" s="2" t="str" cm="1">
        <f t="array" ref="AN132">IF(B132="","",SUMPRODUCT(($D$1:$AB$4=$AN$4)*D132:AB132))</f>
        <v/>
      </c>
      <c r="AO132" s="15" t="str">
        <f t="shared" si="41"/>
        <v/>
      </c>
      <c r="AP132" s="2" t="str" cm="1">
        <f t="array" ref="AP132">IF(B132="","",SUMPRODUCT(($D$1:$AB$4=$AP$4)*D132:AB132))</f>
        <v/>
      </c>
      <c r="AQ132" s="15" t="str">
        <f t="shared" si="42"/>
        <v/>
      </c>
      <c r="AR132" s="2" t="str" cm="1">
        <f t="array" ref="AR132">IF(B132="","",SUMPRODUCT(($D$1:$AB$4=$AR$4)*D132:AB132))</f>
        <v/>
      </c>
      <c r="AS132" s="15" t="str">
        <f t="shared" si="43"/>
        <v/>
      </c>
      <c r="AT132" s="2" t="str" cm="1">
        <f t="array" ref="AT132">IF(B132="","",SUMPRODUCT(($D$1:$AB$4=$AT$4)*$D132:$AB132))</f>
        <v/>
      </c>
      <c r="AU132" s="15" t="str">
        <f t="shared" si="44"/>
        <v/>
      </c>
      <c r="AV132" s="2" t="str" cm="1">
        <f t="array" ref="AV132">IF(B132="","",SUMPRODUCT(($D$1:$AB$4=$AV$4)*$D132:$AB132))</f>
        <v/>
      </c>
      <c r="AW132" s="15" t="str">
        <f t="shared" si="45"/>
        <v/>
      </c>
      <c r="AX132" s="2" t="str" cm="1">
        <f t="array" ref="AX132">IF(B132="","",SUMPRODUCT(($D$1:$AB$4=$AX$4)*$D132:$AB132))</f>
        <v/>
      </c>
      <c r="AY132" s="15" t="str">
        <f t="shared" si="46"/>
        <v/>
      </c>
      <c r="AZ132" s="2" t="str" cm="1">
        <f t="array" ref="AZ132">IF(B132="","",SUMPRODUCT(($D$1:$AB$4=$AZ$4)*$D132:$AB132))</f>
        <v/>
      </c>
      <c r="BA132" s="15" t="str">
        <f t="shared" si="47"/>
        <v/>
      </c>
      <c r="BB132" s="2" t="str" cm="1">
        <f t="array" ref="BB132">IF(B132="","",SUMPRODUCT(($D$1:$AB$4=$BB$4)*$D132:$AB132))</f>
        <v/>
      </c>
      <c r="BC132" s="15" t="str">
        <f t="shared" si="48"/>
        <v/>
      </c>
      <c r="BD132" s="2" t="str" cm="1">
        <f t="array" ref="BD132">IF(B132="","",SUMPRODUCT(($D$1:$AB$4=$BD$4)*$D132:$AB132))</f>
        <v/>
      </c>
      <c r="BE132" s="15" t="str">
        <f t="shared" si="49"/>
        <v/>
      </c>
      <c r="BF132" s="2" t="str" cm="1">
        <f t="array" ref="BF132">IF(B132="","",SUMPRODUCT(($D$1:$AB$4=$BF$4)*$D132:$AB132))</f>
        <v/>
      </c>
      <c r="BG132" s="15" t="str">
        <f t="shared" si="50"/>
        <v/>
      </c>
      <c r="BH132" s="2" t="str" cm="1">
        <f t="array" ref="BH132">IF(B132="","",SUMPRODUCT(($D$1:$AB$4=$BH$4)*$D132:$AB132))</f>
        <v/>
      </c>
      <c r="BI132" s="15" t="str">
        <f t="shared" si="51"/>
        <v/>
      </c>
      <c r="BJ132" s="2" t="str" cm="1">
        <f t="array" ref="BJ132">IF(B132="","",SUMPRODUCT(($D$1:$AB$4=$BJ$4)*$D132:$AB132))</f>
        <v/>
      </c>
      <c r="BK132" s="15" t="str">
        <f t="shared" si="52"/>
        <v/>
      </c>
      <c r="BL132" s="2" t="str" cm="1">
        <f t="array" ref="BL132">IF(B132="","",SUMPRODUCT(($D$1:$AB$4=$BL$4)*$D132:$AB132))</f>
        <v/>
      </c>
      <c r="BM132" s="15" t="str">
        <f t="shared" si="53"/>
        <v/>
      </c>
      <c r="BN132" s="2" t="str" cm="1">
        <f t="array" ref="BN132">IF(B132="","",SUMPRODUCT(($D$1:$AB$4=$BN$4)*$D132:$AB132))</f>
        <v/>
      </c>
      <c r="BO132" s="15" t="str">
        <f t="shared" si="54"/>
        <v/>
      </c>
      <c r="BP132" s="2" t="str" cm="1">
        <f t="array" ref="BP132">IF(B132="","",SUMPRODUCT(($D$1:$AB$4=$BP$4)*$D132:$AB132))</f>
        <v/>
      </c>
      <c r="BQ132" s="15" t="str">
        <f t="shared" si="55"/>
        <v/>
      </c>
      <c r="BR132" s="2" t="str" cm="1">
        <f t="array" ref="BR132">IF(B132="","",SUMPRODUCT(($D$1:$AB$4=$BR$4)*$D132:$AB132))</f>
        <v/>
      </c>
      <c r="BS132" s="15" t="str">
        <f t="shared" si="56"/>
        <v/>
      </c>
      <c r="BT132" s="2" t="str" cm="1">
        <f t="array" ref="BT132">IF(B132="","",SUMPRODUCT(($D$1:$AB$4=$BT$4)*$D132:$AB132))</f>
        <v/>
      </c>
      <c r="BU132" s="15" t="str">
        <f t="shared" si="57"/>
        <v/>
      </c>
      <c r="BV132" s="2" t="str" cm="1">
        <f t="array" ref="BV132">IF(B132="","",SUMPRODUCT(($D$1:$AB$4=$BV$4)*$D132:$AB132))</f>
        <v/>
      </c>
      <c r="BW132" s="15" t="str">
        <f t="shared" si="58"/>
        <v/>
      </c>
      <c r="BX132" s="2" t="str" cm="1">
        <f t="array" ref="BX132">IF(B132="","",SUMPRODUCT(($D$1:$AB$4=$BX$4)*$D132:$AB132))</f>
        <v/>
      </c>
      <c r="BY132" s="15" t="str">
        <f t="shared" si="59"/>
        <v/>
      </c>
      <c r="BZ132" s="2" t="str" cm="1">
        <f t="array" ref="BZ132">IF(B132="","",SUMPRODUCT(($D$1:$AB$4=$BZ$4)*$D132:$AB132))</f>
        <v/>
      </c>
      <c r="CA132" s="15" t="str">
        <f t="shared" si="60"/>
        <v/>
      </c>
      <c r="CB132" s="2" t="str" cm="1">
        <f t="array" ref="CB132">IF(B132="","",SUMPRODUCT(($D$1:$AB$4=$CB$4)*$D132:$AB132))</f>
        <v/>
      </c>
      <c r="CC132" s="15" t="str">
        <f t="shared" si="61"/>
        <v/>
      </c>
      <c r="CD132" s="2" t="str" cm="1">
        <f t="array" ref="CD132">IF(B132="","",SUMPRODUCT(($D$1:$AB$4=$CD$4)*$D132:$AB132))</f>
        <v/>
      </c>
      <c r="CE132" s="15" t="str">
        <f t="shared" si="62"/>
        <v/>
      </c>
      <c r="CF132" s="2" t="str" cm="1">
        <f t="array" ref="CF132">IF(B132="","",SUMPRODUCT(($D$1:$AB$4=$CF$4)*$D132:$AB132))</f>
        <v/>
      </c>
      <c r="CG132" s="15" t="str">
        <f t="shared" si="63"/>
        <v/>
      </c>
      <c r="CH132" s="2" t="str" cm="1">
        <f t="array" ref="CH132">IF(B132="","",SUMPRODUCT(($D$1:$AB$4=$CH$4)*$D132:$AB132))</f>
        <v/>
      </c>
      <c r="CI132" s="15" t="str">
        <f t="shared" si="64"/>
        <v/>
      </c>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row>
    <row r="133" spans="1:127" s="3" customFormat="1" ht="15.75" thickBot="1">
      <c r="A133" s="7">
        <v>128</v>
      </c>
      <c r="B133" s="1"/>
      <c r="D133" s="99"/>
      <c r="E133" s="100"/>
      <c r="F133" s="100"/>
      <c r="G133" s="100"/>
      <c r="H133" s="100"/>
      <c r="I133" s="101"/>
      <c r="J133" s="104"/>
      <c r="K133" s="105"/>
      <c r="L133" s="105"/>
      <c r="M133" s="105"/>
      <c r="N133" s="105"/>
      <c r="O133" s="106"/>
      <c r="P133" s="109"/>
      <c r="Q133" s="110"/>
      <c r="R133" s="110"/>
      <c r="S133" s="110"/>
      <c r="T133" s="110"/>
      <c r="U133" s="111"/>
      <c r="V133" s="115"/>
      <c r="W133" s="116"/>
      <c r="X133" s="116"/>
      <c r="Y133" s="116"/>
      <c r="Z133" s="116"/>
      <c r="AA133" s="116"/>
      <c r="AB133" s="170"/>
      <c r="AC133" s="171" t="str">
        <f t="shared" si="66"/>
        <v/>
      </c>
      <c r="AD133" s="172" t="str">
        <f t="shared" si="67"/>
        <v/>
      </c>
      <c r="AE133" s="4"/>
      <c r="AF133" s="4"/>
      <c r="AG133" s="4"/>
      <c r="AH133" s="4"/>
      <c r="AI133" s="4"/>
      <c r="AJ133" s="4"/>
      <c r="AK133" s="4"/>
      <c r="AL133" s="2" t="str" cm="1">
        <f t="array" ref="AL133">IF(B133="","",SUMPRODUCT(($D$1:$AB$4=$AL$4)*D133:AB133))</f>
        <v/>
      </c>
      <c r="AM133" s="15" t="str">
        <f t="shared" si="40"/>
        <v/>
      </c>
      <c r="AN133" s="2" t="str" cm="1">
        <f t="array" ref="AN133">IF(B133="","",SUMPRODUCT(($D$1:$AB$4=$AN$4)*D133:AB133))</f>
        <v/>
      </c>
      <c r="AO133" s="15" t="str">
        <f t="shared" si="41"/>
        <v/>
      </c>
      <c r="AP133" s="2" t="str" cm="1">
        <f t="array" ref="AP133">IF(B133="","",SUMPRODUCT(($D$1:$AB$4=$AP$4)*D133:AB133))</f>
        <v/>
      </c>
      <c r="AQ133" s="15" t="str">
        <f t="shared" si="42"/>
        <v/>
      </c>
      <c r="AR133" s="2" t="str" cm="1">
        <f t="array" ref="AR133">IF(B133="","",SUMPRODUCT(($D$1:$AB$4=$AR$4)*D133:AB133))</f>
        <v/>
      </c>
      <c r="AS133" s="15" t="str">
        <f t="shared" si="43"/>
        <v/>
      </c>
      <c r="AT133" s="2" t="str" cm="1">
        <f t="array" ref="AT133">IF(B133="","",SUMPRODUCT(($D$1:$AB$4=$AT$4)*$D133:$AB133))</f>
        <v/>
      </c>
      <c r="AU133" s="15" t="str">
        <f t="shared" si="44"/>
        <v/>
      </c>
      <c r="AV133" s="2" t="str" cm="1">
        <f t="array" ref="AV133">IF(B133="","",SUMPRODUCT(($D$1:$AB$4=$AV$4)*$D133:$AB133))</f>
        <v/>
      </c>
      <c r="AW133" s="15" t="str">
        <f t="shared" si="45"/>
        <v/>
      </c>
      <c r="AX133" s="2" t="str" cm="1">
        <f t="array" ref="AX133">IF(B133="","",SUMPRODUCT(($D$1:$AB$4=$AX$4)*$D133:$AB133))</f>
        <v/>
      </c>
      <c r="AY133" s="15" t="str">
        <f t="shared" si="46"/>
        <v/>
      </c>
      <c r="AZ133" s="2" t="str" cm="1">
        <f t="array" ref="AZ133">IF(B133="","",SUMPRODUCT(($D$1:$AB$4=$AZ$4)*$D133:$AB133))</f>
        <v/>
      </c>
      <c r="BA133" s="15" t="str">
        <f t="shared" si="47"/>
        <v/>
      </c>
      <c r="BB133" s="2" t="str" cm="1">
        <f t="array" ref="BB133">IF(B133="","",SUMPRODUCT(($D$1:$AB$4=$BB$4)*$D133:$AB133))</f>
        <v/>
      </c>
      <c r="BC133" s="15" t="str">
        <f t="shared" si="48"/>
        <v/>
      </c>
      <c r="BD133" s="2" t="str" cm="1">
        <f t="array" ref="BD133">IF(B133="","",SUMPRODUCT(($D$1:$AB$4=$BD$4)*$D133:$AB133))</f>
        <v/>
      </c>
      <c r="BE133" s="15" t="str">
        <f t="shared" si="49"/>
        <v/>
      </c>
      <c r="BF133" s="2" t="str" cm="1">
        <f t="array" ref="BF133">IF(B133="","",SUMPRODUCT(($D$1:$AB$4=$BF$4)*$D133:$AB133))</f>
        <v/>
      </c>
      <c r="BG133" s="15" t="str">
        <f t="shared" si="50"/>
        <v/>
      </c>
      <c r="BH133" s="2" t="str" cm="1">
        <f t="array" ref="BH133">IF(B133="","",SUMPRODUCT(($D$1:$AB$4=$BH$4)*$D133:$AB133))</f>
        <v/>
      </c>
      <c r="BI133" s="15" t="str">
        <f t="shared" si="51"/>
        <v/>
      </c>
      <c r="BJ133" s="2" t="str" cm="1">
        <f t="array" ref="BJ133">IF(B133="","",SUMPRODUCT(($D$1:$AB$4=$BJ$4)*$D133:$AB133))</f>
        <v/>
      </c>
      <c r="BK133" s="15" t="str">
        <f t="shared" si="52"/>
        <v/>
      </c>
      <c r="BL133" s="2" t="str" cm="1">
        <f t="array" ref="BL133">IF(B133="","",SUMPRODUCT(($D$1:$AB$4=$BL$4)*$D133:$AB133))</f>
        <v/>
      </c>
      <c r="BM133" s="15" t="str">
        <f t="shared" si="53"/>
        <v/>
      </c>
      <c r="BN133" s="2" t="str" cm="1">
        <f t="array" ref="BN133">IF(B133="","",SUMPRODUCT(($D$1:$AB$4=$BN$4)*$D133:$AB133))</f>
        <v/>
      </c>
      <c r="BO133" s="15" t="str">
        <f t="shared" si="54"/>
        <v/>
      </c>
      <c r="BP133" s="2" t="str" cm="1">
        <f t="array" ref="BP133">IF(B133="","",SUMPRODUCT(($D$1:$AB$4=$BP$4)*$D133:$AB133))</f>
        <v/>
      </c>
      <c r="BQ133" s="15" t="str">
        <f t="shared" si="55"/>
        <v/>
      </c>
      <c r="BR133" s="2" t="str" cm="1">
        <f t="array" ref="BR133">IF(B133="","",SUMPRODUCT(($D$1:$AB$4=$BR$4)*$D133:$AB133))</f>
        <v/>
      </c>
      <c r="BS133" s="15" t="str">
        <f t="shared" si="56"/>
        <v/>
      </c>
      <c r="BT133" s="2" t="str" cm="1">
        <f t="array" ref="BT133">IF(B133="","",SUMPRODUCT(($D$1:$AB$4=$BT$4)*$D133:$AB133))</f>
        <v/>
      </c>
      <c r="BU133" s="15" t="str">
        <f t="shared" si="57"/>
        <v/>
      </c>
      <c r="BV133" s="2" t="str" cm="1">
        <f t="array" ref="BV133">IF(B133="","",SUMPRODUCT(($D$1:$AB$4=$BV$4)*$D133:$AB133))</f>
        <v/>
      </c>
      <c r="BW133" s="15" t="str">
        <f t="shared" si="58"/>
        <v/>
      </c>
      <c r="BX133" s="2" t="str" cm="1">
        <f t="array" ref="BX133">IF(B133="","",SUMPRODUCT(($D$1:$AB$4=$BX$4)*$D133:$AB133))</f>
        <v/>
      </c>
      <c r="BY133" s="15" t="str">
        <f t="shared" si="59"/>
        <v/>
      </c>
      <c r="BZ133" s="2" t="str" cm="1">
        <f t="array" ref="BZ133">IF(B133="","",SUMPRODUCT(($D$1:$AB$4=$BZ$4)*$D133:$AB133))</f>
        <v/>
      </c>
      <c r="CA133" s="15" t="str">
        <f t="shared" si="60"/>
        <v/>
      </c>
      <c r="CB133" s="2" t="str" cm="1">
        <f t="array" ref="CB133">IF(B133="","",SUMPRODUCT(($D$1:$AB$4=$CB$4)*$D133:$AB133))</f>
        <v/>
      </c>
      <c r="CC133" s="15" t="str">
        <f t="shared" si="61"/>
        <v/>
      </c>
      <c r="CD133" s="2" t="str" cm="1">
        <f t="array" ref="CD133">IF(B133="","",SUMPRODUCT(($D$1:$AB$4=$CD$4)*$D133:$AB133))</f>
        <v/>
      </c>
      <c r="CE133" s="15" t="str">
        <f t="shared" si="62"/>
        <v/>
      </c>
      <c r="CF133" s="2" t="str" cm="1">
        <f t="array" ref="CF133">IF(B133="","",SUMPRODUCT(($D$1:$AB$4=$CF$4)*$D133:$AB133))</f>
        <v/>
      </c>
      <c r="CG133" s="15" t="str">
        <f t="shared" si="63"/>
        <v/>
      </c>
      <c r="CH133" s="2" t="str" cm="1">
        <f t="array" ref="CH133">IF(B133="","",SUMPRODUCT(($D$1:$AB$4=$CH$4)*$D133:$AB133))</f>
        <v/>
      </c>
      <c r="CI133" s="15" t="str">
        <f t="shared" si="64"/>
        <v/>
      </c>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row>
    <row r="134" spans="1:127" s="3" customFormat="1" ht="15.75" thickBot="1">
      <c r="A134" s="7">
        <v>129</v>
      </c>
      <c r="B134" s="1"/>
      <c r="D134" s="99"/>
      <c r="E134" s="100"/>
      <c r="F134" s="100"/>
      <c r="G134" s="100"/>
      <c r="H134" s="100"/>
      <c r="I134" s="101"/>
      <c r="J134" s="104"/>
      <c r="K134" s="105"/>
      <c r="L134" s="105"/>
      <c r="M134" s="105"/>
      <c r="N134" s="105"/>
      <c r="O134" s="106"/>
      <c r="P134" s="109"/>
      <c r="Q134" s="110"/>
      <c r="R134" s="110"/>
      <c r="S134" s="110"/>
      <c r="T134" s="110"/>
      <c r="U134" s="111"/>
      <c r="V134" s="115"/>
      <c r="W134" s="116"/>
      <c r="X134" s="116"/>
      <c r="Y134" s="116"/>
      <c r="Z134" s="116"/>
      <c r="AA134" s="116"/>
      <c r="AB134" s="170"/>
      <c r="AC134" s="171" t="str">
        <f t="shared" si="66"/>
        <v/>
      </c>
      <c r="AD134" s="172" t="str">
        <f t="shared" si="67"/>
        <v/>
      </c>
      <c r="AE134" s="4"/>
      <c r="AF134" s="4"/>
      <c r="AG134" s="4"/>
      <c r="AH134" s="4"/>
      <c r="AI134" s="4"/>
      <c r="AJ134" s="4"/>
      <c r="AK134" s="4"/>
      <c r="AL134" s="2" t="str" cm="1">
        <f t="array" ref="AL134">IF(B134="","",SUMPRODUCT(($D$1:$AB$4=$AL$4)*D134:AB134))</f>
        <v/>
      </c>
      <c r="AM134" s="15" t="str">
        <f t="shared" si="40"/>
        <v/>
      </c>
      <c r="AN134" s="2" t="str" cm="1">
        <f t="array" ref="AN134">IF(B134="","",SUMPRODUCT(($D$1:$AB$4=$AN$4)*D134:AB134))</f>
        <v/>
      </c>
      <c r="AO134" s="15" t="str">
        <f t="shared" si="41"/>
        <v/>
      </c>
      <c r="AP134" s="2" t="str" cm="1">
        <f t="array" ref="AP134">IF(B134="","",SUMPRODUCT(($D$1:$AB$4=$AP$4)*D134:AB134))</f>
        <v/>
      </c>
      <c r="AQ134" s="15" t="str">
        <f t="shared" si="42"/>
        <v/>
      </c>
      <c r="AR134" s="2" t="str" cm="1">
        <f t="array" ref="AR134">IF(B134="","",SUMPRODUCT(($D$1:$AB$4=$AR$4)*D134:AB134))</f>
        <v/>
      </c>
      <c r="AS134" s="15" t="str">
        <f t="shared" si="43"/>
        <v/>
      </c>
      <c r="AT134" s="2" t="str" cm="1">
        <f t="array" ref="AT134">IF(B134="","",SUMPRODUCT(($D$1:$AB$4=$AT$4)*$D134:$AB134))</f>
        <v/>
      </c>
      <c r="AU134" s="15" t="str">
        <f t="shared" si="44"/>
        <v/>
      </c>
      <c r="AV134" s="2" t="str" cm="1">
        <f t="array" ref="AV134">IF(B134="","",SUMPRODUCT(($D$1:$AB$4=$AV$4)*$D134:$AB134))</f>
        <v/>
      </c>
      <c r="AW134" s="15" t="str">
        <f t="shared" si="45"/>
        <v/>
      </c>
      <c r="AX134" s="2" t="str" cm="1">
        <f t="array" ref="AX134">IF(B134="","",SUMPRODUCT(($D$1:$AB$4=$AX$4)*$D134:$AB134))</f>
        <v/>
      </c>
      <c r="AY134" s="15" t="str">
        <f t="shared" si="46"/>
        <v/>
      </c>
      <c r="AZ134" s="2" t="str" cm="1">
        <f t="array" ref="AZ134">IF(B134="","",SUMPRODUCT(($D$1:$AB$4=$AZ$4)*$D134:$AB134))</f>
        <v/>
      </c>
      <c r="BA134" s="15" t="str">
        <f t="shared" si="47"/>
        <v/>
      </c>
      <c r="BB134" s="2" t="str" cm="1">
        <f t="array" ref="BB134">IF(B134="","",SUMPRODUCT(($D$1:$AB$4=$BB$4)*$D134:$AB134))</f>
        <v/>
      </c>
      <c r="BC134" s="15" t="str">
        <f t="shared" si="48"/>
        <v/>
      </c>
      <c r="BD134" s="2" t="str" cm="1">
        <f t="array" ref="BD134">IF(B134="","",SUMPRODUCT(($D$1:$AB$4=$BD$4)*$D134:$AB134))</f>
        <v/>
      </c>
      <c r="BE134" s="15" t="str">
        <f t="shared" si="49"/>
        <v/>
      </c>
      <c r="BF134" s="2" t="str" cm="1">
        <f t="array" ref="BF134">IF(B134="","",SUMPRODUCT(($D$1:$AB$4=$BF$4)*$D134:$AB134))</f>
        <v/>
      </c>
      <c r="BG134" s="15" t="str">
        <f t="shared" si="50"/>
        <v/>
      </c>
      <c r="BH134" s="2" t="str" cm="1">
        <f t="array" ref="BH134">IF(B134="","",SUMPRODUCT(($D$1:$AB$4=$BH$4)*$D134:$AB134))</f>
        <v/>
      </c>
      <c r="BI134" s="15" t="str">
        <f t="shared" si="51"/>
        <v/>
      </c>
      <c r="BJ134" s="2" t="str" cm="1">
        <f t="array" ref="BJ134">IF(B134="","",SUMPRODUCT(($D$1:$AB$4=$BJ$4)*$D134:$AB134))</f>
        <v/>
      </c>
      <c r="BK134" s="15" t="str">
        <f t="shared" si="52"/>
        <v/>
      </c>
      <c r="BL134" s="2" t="str" cm="1">
        <f t="array" ref="BL134">IF(B134="","",SUMPRODUCT(($D$1:$AB$4=$BL$4)*$D134:$AB134))</f>
        <v/>
      </c>
      <c r="BM134" s="15" t="str">
        <f t="shared" si="53"/>
        <v/>
      </c>
      <c r="BN134" s="2" t="str" cm="1">
        <f t="array" ref="BN134">IF(B134="","",SUMPRODUCT(($D$1:$AB$4=$BN$4)*$D134:$AB134))</f>
        <v/>
      </c>
      <c r="BO134" s="15" t="str">
        <f t="shared" si="54"/>
        <v/>
      </c>
      <c r="BP134" s="2" t="str" cm="1">
        <f t="array" ref="BP134">IF(B134="","",SUMPRODUCT(($D$1:$AB$4=$BP$4)*$D134:$AB134))</f>
        <v/>
      </c>
      <c r="BQ134" s="15" t="str">
        <f t="shared" si="55"/>
        <v/>
      </c>
      <c r="BR134" s="2" t="str" cm="1">
        <f t="array" ref="BR134">IF(B134="","",SUMPRODUCT(($D$1:$AB$4=$BR$4)*$D134:$AB134))</f>
        <v/>
      </c>
      <c r="BS134" s="15" t="str">
        <f t="shared" si="56"/>
        <v/>
      </c>
      <c r="BT134" s="2" t="str" cm="1">
        <f t="array" ref="BT134">IF(B134="","",SUMPRODUCT(($D$1:$AB$4=$BT$4)*$D134:$AB134))</f>
        <v/>
      </c>
      <c r="BU134" s="15" t="str">
        <f t="shared" si="57"/>
        <v/>
      </c>
      <c r="BV134" s="2" t="str" cm="1">
        <f t="array" ref="BV134">IF(B134="","",SUMPRODUCT(($D$1:$AB$4=$BV$4)*$D134:$AB134))</f>
        <v/>
      </c>
      <c r="BW134" s="15" t="str">
        <f t="shared" si="58"/>
        <v/>
      </c>
      <c r="BX134" s="2" t="str" cm="1">
        <f t="array" ref="BX134">IF(B134="","",SUMPRODUCT(($D$1:$AB$4=$BX$4)*$D134:$AB134))</f>
        <v/>
      </c>
      <c r="BY134" s="15" t="str">
        <f t="shared" si="59"/>
        <v/>
      </c>
      <c r="BZ134" s="2" t="str" cm="1">
        <f t="array" ref="BZ134">IF(B134="","",SUMPRODUCT(($D$1:$AB$4=$BZ$4)*$D134:$AB134))</f>
        <v/>
      </c>
      <c r="CA134" s="15" t="str">
        <f t="shared" si="60"/>
        <v/>
      </c>
      <c r="CB134" s="2" t="str" cm="1">
        <f t="array" ref="CB134">IF(B134="","",SUMPRODUCT(($D$1:$AB$4=$CB$4)*$D134:$AB134))</f>
        <v/>
      </c>
      <c r="CC134" s="15" t="str">
        <f t="shared" si="61"/>
        <v/>
      </c>
      <c r="CD134" s="2" t="str" cm="1">
        <f t="array" ref="CD134">IF(B134="","",SUMPRODUCT(($D$1:$AB$4=$CD$4)*$D134:$AB134))</f>
        <v/>
      </c>
      <c r="CE134" s="15" t="str">
        <f t="shared" si="62"/>
        <v/>
      </c>
      <c r="CF134" s="2" t="str" cm="1">
        <f t="array" ref="CF134">IF(B134="","",SUMPRODUCT(($D$1:$AB$4=$CF$4)*$D134:$AB134))</f>
        <v/>
      </c>
      <c r="CG134" s="15" t="str">
        <f t="shared" si="63"/>
        <v/>
      </c>
      <c r="CH134" s="2" t="str" cm="1">
        <f t="array" ref="CH134">IF(B134="","",SUMPRODUCT(($D$1:$AB$4=$CH$4)*$D134:$AB134))</f>
        <v/>
      </c>
      <c r="CI134" s="15" t="str">
        <f t="shared" si="64"/>
        <v/>
      </c>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row>
    <row r="135" spans="1:127" s="3" customFormat="1" ht="15.75" thickBot="1">
      <c r="A135" s="7">
        <v>130</v>
      </c>
      <c r="B135" s="1"/>
      <c r="D135" s="99"/>
      <c r="E135" s="100"/>
      <c r="F135" s="100"/>
      <c r="G135" s="100"/>
      <c r="H135" s="100"/>
      <c r="I135" s="101"/>
      <c r="J135" s="104"/>
      <c r="K135" s="105"/>
      <c r="L135" s="105"/>
      <c r="M135" s="105"/>
      <c r="N135" s="105"/>
      <c r="O135" s="106"/>
      <c r="P135" s="109"/>
      <c r="Q135" s="110"/>
      <c r="R135" s="110"/>
      <c r="S135" s="110"/>
      <c r="T135" s="110"/>
      <c r="U135" s="111"/>
      <c r="V135" s="115"/>
      <c r="W135" s="116"/>
      <c r="X135" s="116"/>
      <c r="Y135" s="116"/>
      <c r="Z135" s="116"/>
      <c r="AA135" s="116"/>
      <c r="AB135" s="170"/>
      <c r="AC135" s="171" t="str">
        <f t="shared" si="66"/>
        <v/>
      </c>
      <c r="AD135" s="172" t="str">
        <f t="shared" si="67"/>
        <v/>
      </c>
      <c r="AE135" s="4"/>
      <c r="AF135" s="4"/>
      <c r="AG135" s="4"/>
      <c r="AH135" s="4"/>
      <c r="AI135" s="4"/>
      <c r="AJ135" s="4"/>
      <c r="AK135" s="4"/>
      <c r="AL135" s="2" t="str" cm="1">
        <f t="array" ref="AL135">IF(B135="","",SUMPRODUCT(($D$1:$AB$4=$AL$4)*D135:AB135))</f>
        <v/>
      </c>
      <c r="AM135" s="15" t="str">
        <f t="shared" ref="AM135:AM198" si="68">IFERROR(IF($AM$3=0,"",AL135/$AM$3),"")</f>
        <v/>
      </c>
      <c r="AN135" s="2" t="str" cm="1">
        <f t="array" ref="AN135">IF(B135="","",SUMPRODUCT(($D$1:$AB$4=$AN$4)*D135:AB135))</f>
        <v/>
      </c>
      <c r="AO135" s="15" t="str">
        <f t="shared" ref="AO135:AO198" si="69">IFERROR(IF($AO$3=0,"",AN135/$AO$3),"")</f>
        <v/>
      </c>
      <c r="AP135" s="2" t="str" cm="1">
        <f t="array" ref="AP135">IF(B135="","",SUMPRODUCT(($D$1:$AB$4=$AP$4)*D135:AB135))</f>
        <v/>
      </c>
      <c r="AQ135" s="15" t="str">
        <f t="shared" ref="AQ135:AQ198" si="70">IFERROR(IF($AQ$3=0,"",AP135/$AQ$3),"")</f>
        <v/>
      </c>
      <c r="AR135" s="2" t="str" cm="1">
        <f t="array" ref="AR135">IF(B135="","",SUMPRODUCT(($D$1:$AB$4=$AR$4)*D135:AB135))</f>
        <v/>
      </c>
      <c r="AS135" s="15" t="str">
        <f t="shared" ref="AS135:AS198" si="71">IFERROR(IF($AS$3=0,"",AR135/$AS$3),"")</f>
        <v/>
      </c>
      <c r="AT135" s="2" t="str" cm="1">
        <f t="array" ref="AT135">IF(B135="","",SUMPRODUCT(($D$1:$AB$4=$AT$4)*$D135:$AB135))</f>
        <v/>
      </c>
      <c r="AU135" s="15" t="str">
        <f t="shared" ref="AU135:AU198" si="72">IFERROR(IF($AU$3=0,"",AT135/$AU$3),"")</f>
        <v/>
      </c>
      <c r="AV135" s="2" t="str" cm="1">
        <f t="array" ref="AV135">IF(B135="","",SUMPRODUCT(($D$1:$AB$4=$AV$4)*$D135:$AB135))</f>
        <v/>
      </c>
      <c r="AW135" s="15" t="str">
        <f t="shared" ref="AW135:AW198" si="73">IFERROR(IF($AW$3=0,"",AV135/$AW$3),"")</f>
        <v/>
      </c>
      <c r="AX135" s="2" t="str" cm="1">
        <f t="array" ref="AX135">IF(B135="","",SUMPRODUCT(($D$1:$AB$4=$AX$4)*$D135:$AB135))</f>
        <v/>
      </c>
      <c r="AY135" s="15" t="str">
        <f t="shared" ref="AY135:AY198" si="74">IFERROR(IF($AY$3=0,"",AX135/$AY$3),"")</f>
        <v/>
      </c>
      <c r="AZ135" s="2" t="str" cm="1">
        <f t="array" ref="AZ135">IF(B135="","",SUMPRODUCT(($D$1:$AB$4=$AZ$4)*$D135:$AB135))</f>
        <v/>
      </c>
      <c r="BA135" s="15" t="str">
        <f t="shared" ref="BA135:BA198" si="75">IFERROR(IF($BA$3=0,"",AZ135/$BA$3),"")</f>
        <v/>
      </c>
      <c r="BB135" s="2" t="str" cm="1">
        <f t="array" ref="BB135">IF(B135="","",SUMPRODUCT(($D$1:$AB$4=$BB$4)*$D135:$AB135))</f>
        <v/>
      </c>
      <c r="BC135" s="15" t="str">
        <f t="shared" ref="BC135:BC198" si="76">IFERROR(IF($BC$3=0,"",BB135/$BC$3),"")</f>
        <v/>
      </c>
      <c r="BD135" s="2" t="str" cm="1">
        <f t="array" ref="BD135">IF(B135="","",SUMPRODUCT(($D$1:$AB$4=$BD$4)*$D135:$AB135))</f>
        <v/>
      </c>
      <c r="BE135" s="15" t="str">
        <f t="shared" ref="BE135:BE198" si="77">IFERROR(IF($BE$3=0,"",BD135/$BE$3),"")</f>
        <v/>
      </c>
      <c r="BF135" s="2" t="str" cm="1">
        <f t="array" ref="BF135">IF(B135="","",SUMPRODUCT(($D$1:$AB$4=$BF$4)*$D135:$AB135))</f>
        <v/>
      </c>
      <c r="BG135" s="15" t="str">
        <f t="shared" ref="BG135:BG198" si="78">IFERROR(IF($BG$3=0,"",BF135/$BG$3),"")</f>
        <v/>
      </c>
      <c r="BH135" s="2" t="str" cm="1">
        <f t="array" ref="BH135">IF(B135="","",SUMPRODUCT(($D$1:$AB$4=$BH$4)*$D135:$AB135))</f>
        <v/>
      </c>
      <c r="BI135" s="15" t="str">
        <f t="shared" ref="BI135:BI198" si="79">IFERROR(IF($BI$3=0,"",BH135/$BI$3),"")</f>
        <v/>
      </c>
      <c r="BJ135" s="2" t="str" cm="1">
        <f t="array" ref="BJ135">IF(B135="","",SUMPRODUCT(($D$1:$AB$4=$BJ$4)*$D135:$AB135))</f>
        <v/>
      </c>
      <c r="BK135" s="15" t="str">
        <f t="shared" ref="BK135:BK198" si="80">IFERROR(IF($BK$3=0,"",BJ135/$BK$3),"")</f>
        <v/>
      </c>
      <c r="BL135" s="2" t="str" cm="1">
        <f t="array" ref="BL135">IF(B135="","",SUMPRODUCT(($D$1:$AB$4=$BL$4)*$D135:$AB135))</f>
        <v/>
      </c>
      <c r="BM135" s="15" t="str">
        <f t="shared" ref="BM135:BM198" si="81">IFERROR(IF($BM$3=0,"",BL135/$BM$3),"")</f>
        <v/>
      </c>
      <c r="BN135" s="2" t="str" cm="1">
        <f t="array" ref="BN135">IF(B135="","",SUMPRODUCT(($D$1:$AB$4=$BN$4)*$D135:$AB135))</f>
        <v/>
      </c>
      <c r="BO135" s="15" t="str">
        <f t="shared" ref="BO135:BO198" si="82">IFERROR(IF($BO$3=0,"",BN135/$BO$3),"")</f>
        <v/>
      </c>
      <c r="BP135" s="2" t="str" cm="1">
        <f t="array" ref="BP135">IF(B135="","",SUMPRODUCT(($D$1:$AB$4=$BP$4)*$D135:$AB135))</f>
        <v/>
      </c>
      <c r="BQ135" s="15" t="str">
        <f t="shared" ref="BQ135:BQ198" si="83">IFERROR(IF($BQ$3=0,"",BP135/$BQ$3),"")</f>
        <v/>
      </c>
      <c r="BR135" s="2" t="str" cm="1">
        <f t="array" ref="BR135">IF(B135="","",SUMPRODUCT(($D$1:$AB$4=$BR$4)*$D135:$AB135))</f>
        <v/>
      </c>
      <c r="BS135" s="15" t="str">
        <f t="shared" ref="BS135:BS198" si="84">IFERROR(IF($BS$3=0,"",BR135/$BS$3),"")</f>
        <v/>
      </c>
      <c r="BT135" s="2" t="str" cm="1">
        <f t="array" ref="BT135">IF(B135="","",SUMPRODUCT(($D$1:$AB$4=$BT$4)*$D135:$AB135))</f>
        <v/>
      </c>
      <c r="BU135" s="15" t="str">
        <f t="shared" ref="BU135:BU198" si="85">IFERROR(IF($BU$3=0,"",BT135/$BU$3),"")</f>
        <v/>
      </c>
      <c r="BV135" s="2" t="str" cm="1">
        <f t="array" ref="BV135">IF(B135="","",SUMPRODUCT(($D$1:$AB$4=$BV$4)*$D135:$AB135))</f>
        <v/>
      </c>
      <c r="BW135" s="15" t="str">
        <f t="shared" ref="BW135:BW198" si="86">IFERROR(IF($BW$3=0,"",BV135/$BW$3),"")</f>
        <v/>
      </c>
      <c r="BX135" s="2" t="str" cm="1">
        <f t="array" ref="BX135">IF(B135="","",SUMPRODUCT(($D$1:$AB$4=$BX$4)*$D135:$AB135))</f>
        <v/>
      </c>
      <c r="BY135" s="15" t="str">
        <f t="shared" ref="BY135:BY198" si="87">IFERROR(IF($BY$3=0,"",BX135/$BY$3),"")</f>
        <v/>
      </c>
      <c r="BZ135" s="2" t="str" cm="1">
        <f t="array" ref="BZ135">IF(B135="","",SUMPRODUCT(($D$1:$AB$4=$BZ$4)*$D135:$AB135))</f>
        <v/>
      </c>
      <c r="CA135" s="15" t="str">
        <f t="shared" ref="CA135:CA198" si="88">IFERROR(IF($CA$3=0,"",BZ135/$CA$3),"")</f>
        <v/>
      </c>
      <c r="CB135" s="2" t="str" cm="1">
        <f t="array" ref="CB135">IF(B135="","",SUMPRODUCT(($D$1:$AB$4=$CB$4)*$D135:$AB135))</f>
        <v/>
      </c>
      <c r="CC135" s="15" t="str">
        <f t="shared" ref="CC135:CC198" si="89">IFERROR(IF($CC$3=0,"",CB135/$CC$3),"")</f>
        <v/>
      </c>
      <c r="CD135" s="2" t="str" cm="1">
        <f t="array" ref="CD135">IF(B135="","",SUMPRODUCT(($D$1:$AB$4=$CD$4)*$D135:$AB135))</f>
        <v/>
      </c>
      <c r="CE135" s="15" t="str">
        <f t="shared" ref="CE135:CE198" si="90">IFERROR(IF($CE$3=0,"",CD135/$CE$3),"")</f>
        <v/>
      </c>
      <c r="CF135" s="2" t="str" cm="1">
        <f t="array" ref="CF135">IF(B135="","",SUMPRODUCT(($D$1:$AB$4=$CF$4)*$D135:$AB135))</f>
        <v/>
      </c>
      <c r="CG135" s="15" t="str">
        <f t="shared" ref="CG135:CG198" si="91">IFERROR(IF($CG$3=0,"",CF135/$CG$3),"")</f>
        <v/>
      </c>
      <c r="CH135" s="2" t="str" cm="1">
        <f t="array" ref="CH135">IF(B135="","",SUMPRODUCT(($D$1:$AB$4=$CH$4)*$D135:$AB135))</f>
        <v/>
      </c>
      <c r="CI135" s="15" t="str">
        <f t="shared" ref="CI135:CI198" si="92">IFERROR(IF($CI$3=0,"",CH135/$CI$3),"")</f>
        <v/>
      </c>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row>
    <row r="136" spans="1:127" s="3" customFormat="1" ht="15.75" thickBot="1">
      <c r="A136" s="7">
        <v>131</v>
      </c>
      <c r="B136" s="1"/>
      <c r="D136" s="99"/>
      <c r="E136" s="100"/>
      <c r="F136" s="100"/>
      <c r="G136" s="100"/>
      <c r="H136" s="100"/>
      <c r="I136" s="101"/>
      <c r="J136" s="104"/>
      <c r="K136" s="105"/>
      <c r="L136" s="105"/>
      <c r="M136" s="105"/>
      <c r="N136" s="105"/>
      <c r="O136" s="106"/>
      <c r="P136" s="109"/>
      <c r="Q136" s="110"/>
      <c r="R136" s="110"/>
      <c r="S136" s="110"/>
      <c r="T136" s="110"/>
      <c r="U136" s="111"/>
      <c r="V136" s="115"/>
      <c r="W136" s="116"/>
      <c r="X136" s="116"/>
      <c r="Y136" s="116"/>
      <c r="Z136" s="116"/>
      <c r="AA136" s="116"/>
      <c r="AB136" s="170"/>
      <c r="AC136" s="171" t="str">
        <f t="shared" si="66"/>
        <v/>
      </c>
      <c r="AD136" s="172" t="str">
        <f t="shared" si="67"/>
        <v/>
      </c>
      <c r="AE136" s="4"/>
      <c r="AF136" s="4"/>
      <c r="AG136" s="4"/>
      <c r="AH136" s="4"/>
      <c r="AI136" s="4"/>
      <c r="AJ136" s="4"/>
      <c r="AK136" s="4"/>
      <c r="AL136" s="2" t="str" cm="1">
        <f t="array" ref="AL136">IF(B136="","",SUMPRODUCT(($D$1:$AB$4=$AL$4)*D136:AB136))</f>
        <v/>
      </c>
      <c r="AM136" s="15" t="str">
        <f t="shared" si="68"/>
        <v/>
      </c>
      <c r="AN136" s="2" t="str" cm="1">
        <f t="array" ref="AN136">IF(B136="","",SUMPRODUCT(($D$1:$AB$4=$AN$4)*D136:AB136))</f>
        <v/>
      </c>
      <c r="AO136" s="15" t="str">
        <f t="shared" si="69"/>
        <v/>
      </c>
      <c r="AP136" s="2" t="str" cm="1">
        <f t="array" ref="AP136">IF(B136="","",SUMPRODUCT(($D$1:$AB$4=$AP$4)*D136:AB136))</f>
        <v/>
      </c>
      <c r="AQ136" s="15" t="str">
        <f t="shared" si="70"/>
        <v/>
      </c>
      <c r="AR136" s="2" t="str" cm="1">
        <f t="array" ref="AR136">IF(B136="","",SUMPRODUCT(($D$1:$AB$4=$AR$4)*D136:AB136))</f>
        <v/>
      </c>
      <c r="AS136" s="15" t="str">
        <f t="shared" si="71"/>
        <v/>
      </c>
      <c r="AT136" s="2" t="str" cm="1">
        <f t="array" ref="AT136">IF(B136="","",SUMPRODUCT(($D$1:$AB$4=$AT$4)*$D136:$AB136))</f>
        <v/>
      </c>
      <c r="AU136" s="15" t="str">
        <f t="shared" si="72"/>
        <v/>
      </c>
      <c r="AV136" s="2" t="str" cm="1">
        <f t="array" ref="AV136">IF(B136="","",SUMPRODUCT(($D$1:$AB$4=$AV$4)*$D136:$AB136))</f>
        <v/>
      </c>
      <c r="AW136" s="15" t="str">
        <f t="shared" si="73"/>
        <v/>
      </c>
      <c r="AX136" s="2" t="str" cm="1">
        <f t="array" ref="AX136">IF(B136="","",SUMPRODUCT(($D$1:$AB$4=$AX$4)*$D136:$AB136))</f>
        <v/>
      </c>
      <c r="AY136" s="15" t="str">
        <f t="shared" si="74"/>
        <v/>
      </c>
      <c r="AZ136" s="2" t="str" cm="1">
        <f t="array" ref="AZ136">IF(B136="","",SUMPRODUCT(($D$1:$AB$4=$AZ$4)*$D136:$AB136))</f>
        <v/>
      </c>
      <c r="BA136" s="15" t="str">
        <f t="shared" si="75"/>
        <v/>
      </c>
      <c r="BB136" s="2" t="str" cm="1">
        <f t="array" ref="BB136">IF(B136="","",SUMPRODUCT(($D$1:$AB$4=$BB$4)*$D136:$AB136))</f>
        <v/>
      </c>
      <c r="BC136" s="15" t="str">
        <f t="shared" si="76"/>
        <v/>
      </c>
      <c r="BD136" s="2" t="str" cm="1">
        <f t="array" ref="BD136">IF(B136="","",SUMPRODUCT(($D$1:$AB$4=$BD$4)*$D136:$AB136))</f>
        <v/>
      </c>
      <c r="BE136" s="15" t="str">
        <f t="shared" si="77"/>
        <v/>
      </c>
      <c r="BF136" s="2" t="str" cm="1">
        <f t="array" ref="BF136">IF(B136="","",SUMPRODUCT(($D$1:$AB$4=$BF$4)*$D136:$AB136))</f>
        <v/>
      </c>
      <c r="BG136" s="15" t="str">
        <f t="shared" si="78"/>
        <v/>
      </c>
      <c r="BH136" s="2" t="str" cm="1">
        <f t="array" ref="BH136">IF(B136="","",SUMPRODUCT(($D$1:$AB$4=$BH$4)*$D136:$AB136))</f>
        <v/>
      </c>
      <c r="BI136" s="15" t="str">
        <f t="shared" si="79"/>
        <v/>
      </c>
      <c r="BJ136" s="2" t="str" cm="1">
        <f t="array" ref="BJ136">IF(B136="","",SUMPRODUCT(($D$1:$AB$4=$BJ$4)*$D136:$AB136))</f>
        <v/>
      </c>
      <c r="BK136" s="15" t="str">
        <f t="shared" si="80"/>
        <v/>
      </c>
      <c r="BL136" s="2" t="str" cm="1">
        <f t="array" ref="BL136">IF(B136="","",SUMPRODUCT(($D$1:$AB$4=$BL$4)*$D136:$AB136))</f>
        <v/>
      </c>
      <c r="BM136" s="15" t="str">
        <f t="shared" si="81"/>
        <v/>
      </c>
      <c r="BN136" s="2" t="str" cm="1">
        <f t="array" ref="BN136">IF(B136="","",SUMPRODUCT(($D$1:$AB$4=$BN$4)*$D136:$AB136))</f>
        <v/>
      </c>
      <c r="BO136" s="15" t="str">
        <f t="shared" si="82"/>
        <v/>
      </c>
      <c r="BP136" s="2" t="str" cm="1">
        <f t="array" ref="BP136">IF(B136="","",SUMPRODUCT(($D$1:$AB$4=$BP$4)*$D136:$AB136))</f>
        <v/>
      </c>
      <c r="BQ136" s="15" t="str">
        <f t="shared" si="83"/>
        <v/>
      </c>
      <c r="BR136" s="2" t="str" cm="1">
        <f t="array" ref="BR136">IF(B136="","",SUMPRODUCT(($D$1:$AB$4=$BR$4)*$D136:$AB136))</f>
        <v/>
      </c>
      <c r="BS136" s="15" t="str">
        <f t="shared" si="84"/>
        <v/>
      </c>
      <c r="BT136" s="2" t="str" cm="1">
        <f t="array" ref="BT136">IF(B136="","",SUMPRODUCT(($D$1:$AB$4=$BT$4)*$D136:$AB136))</f>
        <v/>
      </c>
      <c r="BU136" s="15" t="str">
        <f t="shared" si="85"/>
        <v/>
      </c>
      <c r="BV136" s="2" t="str" cm="1">
        <f t="array" ref="BV136">IF(B136="","",SUMPRODUCT(($D$1:$AB$4=$BV$4)*$D136:$AB136))</f>
        <v/>
      </c>
      <c r="BW136" s="15" t="str">
        <f t="shared" si="86"/>
        <v/>
      </c>
      <c r="BX136" s="2" t="str" cm="1">
        <f t="array" ref="BX136">IF(B136="","",SUMPRODUCT(($D$1:$AB$4=$BX$4)*$D136:$AB136))</f>
        <v/>
      </c>
      <c r="BY136" s="15" t="str">
        <f t="shared" si="87"/>
        <v/>
      </c>
      <c r="BZ136" s="2" t="str" cm="1">
        <f t="array" ref="BZ136">IF(B136="","",SUMPRODUCT(($D$1:$AB$4=$BZ$4)*$D136:$AB136))</f>
        <v/>
      </c>
      <c r="CA136" s="15" t="str">
        <f t="shared" si="88"/>
        <v/>
      </c>
      <c r="CB136" s="2" t="str" cm="1">
        <f t="array" ref="CB136">IF(B136="","",SUMPRODUCT(($D$1:$AB$4=$CB$4)*$D136:$AB136))</f>
        <v/>
      </c>
      <c r="CC136" s="15" t="str">
        <f t="shared" si="89"/>
        <v/>
      </c>
      <c r="CD136" s="2" t="str" cm="1">
        <f t="array" ref="CD136">IF(B136="","",SUMPRODUCT(($D$1:$AB$4=$CD$4)*$D136:$AB136))</f>
        <v/>
      </c>
      <c r="CE136" s="15" t="str">
        <f t="shared" si="90"/>
        <v/>
      </c>
      <c r="CF136" s="2" t="str" cm="1">
        <f t="array" ref="CF136">IF(B136="","",SUMPRODUCT(($D$1:$AB$4=$CF$4)*$D136:$AB136))</f>
        <v/>
      </c>
      <c r="CG136" s="15" t="str">
        <f t="shared" si="91"/>
        <v/>
      </c>
      <c r="CH136" s="2" t="str" cm="1">
        <f t="array" ref="CH136">IF(B136="","",SUMPRODUCT(($D$1:$AB$4=$CH$4)*$D136:$AB136))</f>
        <v/>
      </c>
      <c r="CI136" s="15" t="str">
        <f t="shared" si="92"/>
        <v/>
      </c>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row>
    <row r="137" spans="1:127" s="3" customFormat="1" ht="15.75" thickBot="1">
      <c r="A137" s="7">
        <v>132</v>
      </c>
      <c r="B137" s="1"/>
      <c r="D137" s="99"/>
      <c r="E137" s="100"/>
      <c r="F137" s="100"/>
      <c r="G137" s="100"/>
      <c r="H137" s="100"/>
      <c r="I137" s="101"/>
      <c r="J137" s="104"/>
      <c r="K137" s="105"/>
      <c r="L137" s="105"/>
      <c r="M137" s="105"/>
      <c r="N137" s="105"/>
      <c r="O137" s="106"/>
      <c r="P137" s="109"/>
      <c r="Q137" s="110"/>
      <c r="R137" s="110"/>
      <c r="S137" s="110"/>
      <c r="T137" s="110"/>
      <c r="U137" s="111"/>
      <c r="V137" s="115"/>
      <c r="W137" s="116"/>
      <c r="X137" s="116"/>
      <c r="Y137" s="116"/>
      <c r="Z137" s="116"/>
      <c r="AA137" s="116"/>
      <c r="AB137" s="170"/>
      <c r="AC137" s="171" t="str">
        <f t="shared" si="66"/>
        <v/>
      </c>
      <c r="AD137" s="172" t="str">
        <f t="shared" si="67"/>
        <v/>
      </c>
      <c r="AE137" s="4"/>
      <c r="AF137" s="4"/>
      <c r="AG137" s="4"/>
      <c r="AH137" s="4"/>
      <c r="AI137" s="4"/>
      <c r="AJ137" s="4"/>
      <c r="AK137" s="4"/>
      <c r="AL137" s="2" t="str" cm="1">
        <f t="array" ref="AL137">IF(B137="","",SUMPRODUCT(($D$1:$AB$4=$AL$4)*D137:AB137))</f>
        <v/>
      </c>
      <c r="AM137" s="15" t="str">
        <f t="shared" si="68"/>
        <v/>
      </c>
      <c r="AN137" s="2" t="str" cm="1">
        <f t="array" ref="AN137">IF(B137="","",SUMPRODUCT(($D$1:$AB$4=$AN$4)*D137:AB137))</f>
        <v/>
      </c>
      <c r="AO137" s="15" t="str">
        <f t="shared" si="69"/>
        <v/>
      </c>
      <c r="AP137" s="2" t="str" cm="1">
        <f t="array" ref="AP137">IF(B137="","",SUMPRODUCT(($D$1:$AB$4=$AP$4)*D137:AB137))</f>
        <v/>
      </c>
      <c r="AQ137" s="15" t="str">
        <f t="shared" si="70"/>
        <v/>
      </c>
      <c r="AR137" s="2" t="str" cm="1">
        <f t="array" ref="AR137">IF(B137="","",SUMPRODUCT(($D$1:$AB$4=$AR$4)*D137:AB137))</f>
        <v/>
      </c>
      <c r="AS137" s="15" t="str">
        <f t="shared" si="71"/>
        <v/>
      </c>
      <c r="AT137" s="2" t="str" cm="1">
        <f t="array" ref="AT137">IF(B137="","",SUMPRODUCT(($D$1:$AB$4=$AT$4)*$D137:$AB137))</f>
        <v/>
      </c>
      <c r="AU137" s="15" t="str">
        <f t="shared" si="72"/>
        <v/>
      </c>
      <c r="AV137" s="2" t="str" cm="1">
        <f t="array" ref="AV137">IF(B137="","",SUMPRODUCT(($D$1:$AB$4=$AV$4)*$D137:$AB137))</f>
        <v/>
      </c>
      <c r="AW137" s="15" t="str">
        <f t="shared" si="73"/>
        <v/>
      </c>
      <c r="AX137" s="2" t="str" cm="1">
        <f t="array" ref="AX137">IF(B137="","",SUMPRODUCT(($D$1:$AB$4=$AX$4)*$D137:$AB137))</f>
        <v/>
      </c>
      <c r="AY137" s="15" t="str">
        <f t="shared" si="74"/>
        <v/>
      </c>
      <c r="AZ137" s="2" t="str" cm="1">
        <f t="array" ref="AZ137">IF(B137="","",SUMPRODUCT(($D$1:$AB$4=$AZ$4)*$D137:$AB137))</f>
        <v/>
      </c>
      <c r="BA137" s="15" t="str">
        <f t="shared" si="75"/>
        <v/>
      </c>
      <c r="BB137" s="2" t="str" cm="1">
        <f t="array" ref="BB137">IF(B137="","",SUMPRODUCT(($D$1:$AB$4=$BB$4)*$D137:$AB137))</f>
        <v/>
      </c>
      <c r="BC137" s="15" t="str">
        <f t="shared" si="76"/>
        <v/>
      </c>
      <c r="BD137" s="2" t="str" cm="1">
        <f t="array" ref="BD137">IF(B137="","",SUMPRODUCT(($D$1:$AB$4=$BD$4)*$D137:$AB137))</f>
        <v/>
      </c>
      <c r="BE137" s="15" t="str">
        <f t="shared" si="77"/>
        <v/>
      </c>
      <c r="BF137" s="2" t="str" cm="1">
        <f t="array" ref="BF137">IF(B137="","",SUMPRODUCT(($D$1:$AB$4=$BF$4)*$D137:$AB137))</f>
        <v/>
      </c>
      <c r="BG137" s="15" t="str">
        <f t="shared" si="78"/>
        <v/>
      </c>
      <c r="BH137" s="2" t="str" cm="1">
        <f t="array" ref="BH137">IF(B137="","",SUMPRODUCT(($D$1:$AB$4=$BH$4)*$D137:$AB137))</f>
        <v/>
      </c>
      <c r="BI137" s="15" t="str">
        <f t="shared" si="79"/>
        <v/>
      </c>
      <c r="BJ137" s="2" t="str" cm="1">
        <f t="array" ref="BJ137">IF(B137="","",SUMPRODUCT(($D$1:$AB$4=$BJ$4)*$D137:$AB137))</f>
        <v/>
      </c>
      <c r="BK137" s="15" t="str">
        <f t="shared" si="80"/>
        <v/>
      </c>
      <c r="BL137" s="2" t="str" cm="1">
        <f t="array" ref="BL137">IF(B137="","",SUMPRODUCT(($D$1:$AB$4=$BL$4)*$D137:$AB137))</f>
        <v/>
      </c>
      <c r="BM137" s="15" t="str">
        <f t="shared" si="81"/>
        <v/>
      </c>
      <c r="BN137" s="2" t="str" cm="1">
        <f t="array" ref="BN137">IF(B137="","",SUMPRODUCT(($D$1:$AB$4=$BN$4)*$D137:$AB137))</f>
        <v/>
      </c>
      <c r="BO137" s="15" t="str">
        <f t="shared" si="82"/>
        <v/>
      </c>
      <c r="BP137" s="2" t="str" cm="1">
        <f t="array" ref="BP137">IF(B137="","",SUMPRODUCT(($D$1:$AB$4=$BP$4)*$D137:$AB137))</f>
        <v/>
      </c>
      <c r="BQ137" s="15" t="str">
        <f t="shared" si="83"/>
        <v/>
      </c>
      <c r="BR137" s="2" t="str" cm="1">
        <f t="array" ref="BR137">IF(B137="","",SUMPRODUCT(($D$1:$AB$4=$BR$4)*$D137:$AB137))</f>
        <v/>
      </c>
      <c r="BS137" s="15" t="str">
        <f t="shared" si="84"/>
        <v/>
      </c>
      <c r="BT137" s="2" t="str" cm="1">
        <f t="array" ref="BT137">IF(B137="","",SUMPRODUCT(($D$1:$AB$4=$BT$4)*$D137:$AB137))</f>
        <v/>
      </c>
      <c r="BU137" s="15" t="str">
        <f t="shared" si="85"/>
        <v/>
      </c>
      <c r="BV137" s="2" t="str" cm="1">
        <f t="array" ref="BV137">IF(B137="","",SUMPRODUCT(($D$1:$AB$4=$BV$4)*$D137:$AB137))</f>
        <v/>
      </c>
      <c r="BW137" s="15" t="str">
        <f t="shared" si="86"/>
        <v/>
      </c>
      <c r="BX137" s="2" t="str" cm="1">
        <f t="array" ref="BX137">IF(B137="","",SUMPRODUCT(($D$1:$AB$4=$BX$4)*$D137:$AB137))</f>
        <v/>
      </c>
      <c r="BY137" s="15" t="str">
        <f t="shared" si="87"/>
        <v/>
      </c>
      <c r="BZ137" s="2" t="str" cm="1">
        <f t="array" ref="BZ137">IF(B137="","",SUMPRODUCT(($D$1:$AB$4=$BZ$4)*$D137:$AB137))</f>
        <v/>
      </c>
      <c r="CA137" s="15" t="str">
        <f t="shared" si="88"/>
        <v/>
      </c>
      <c r="CB137" s="2" t="str" cm="1">
        <f t="array" ref="CB137">IF(B137="","",SUMPRODUCT(($D$1:$AB$4=$CB$4)*$D137:$AB137))</f>
        <v/>
      </c>
      <c r="CC137" s="15" t="str">
        <f t="shared" si="89"/>
        <v/>
      </c>
      <c r="CD137" s="2" t="str" cm="1">
        <f t="array" ref="CD137">IF(B137="","",SUMPRODUCT(($D$1:$AB$4=$CD$4)*$D137:$AB137))</f>
        <v/>
      </c>
      <c r="CE137" s="15" t="str">
        <f t="shared" si="90"/>
        <v/>
      </c>
      <c r="CF137" s="2" t="str" cm="1">
        <f t="array" ref="CF137">IF(B137="","",SUMPRODUCT(($D$1:$AB$4=$CF$4)*$D137:$AB137))</f>
        <v/>
      </c>
      <c r="CG137" s="15" t="str">
        <f t="shared" si="91"/>
        <v/>
      </c>
      <c r="CH137" s="2" t="str" cm="1">
        <f t="array" ref="CH137">IF(B137="","",SUMPRODUCT(($D$1:$AB$4=$CH$4)*$D137:$AB137))</f>
        <v/>
      </c>
      <c r="CI137" s="15" t="str">
        <f t="shared" si="92"/>
        <v/>
      </c>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row>
    <row r="138" spans="1:127" s="3" customFormat="1" ht="15.75" thickBot="1">
      <c r="A138" s="7">
        <v>133</v>
      </c>
      <c r="B138" s="1"/>
      <c r="D138" s="99"/>
      <c r="E138" s="100"/>
      <c r="F138" s="100"/>
      <c r="G138" s="100"/>
      <c r="H138" s="100"/>
      <c r="I138" s="101"/>
      <c r="J138" s="104"/>
      <c r="K138" s="105"/>
      <c r="L138" s="105"/>
      <c r="M138" s="105"/>
      <c r="N138" s="105"/>
      <c r="O138" s="106"/>
      <c r="P138" s="109"/>
      <c r="Q138" s="110"/>
      <c r="R138" s="110"/>
      <c r="S138" s="110"/>
      <c r="T138" s="110"/>
      <c r="U138" s="111"/>
      <c r="V138" s="115"/>
      <c r="W138" s="116"/>
      <c r="X138" s="116"/>
      <c r="Y138" s="116"/>
      <c r="Z138" s="116"/>
      <c r="AA138" s="116"/>
      <c r="AB138" s="170"/>
      <c r="AC138" s="171" t="str">
        <f t="shared" si="66"/>
        <v/>
      </c>
      <c r="AD138" s="172" t="str">
        <f t="shared" si="67"/>
        <v/>
      </c>
      <c r="AE138" s="4"/>
      <c r="AF138" s="4"/>
      <c r="AG138" s="4"/>
      <c r="AH138" s="4"/>
      <c r="AI138" s="4"/>
      <c r="AJ138" s="4"/>
      <c r="AK138" s="4"/>
      <c r="AL138" s="2" t="str" cm="1">
        <f t="array" ref="AL138">IF(B138="","",SUMPRODUCT(($D$1:$AB$4=$AL$4)*D138:AB138))</f>
        <v/>
      </c>
      <c r="AM138" s="15" t="str">
        <f t="shared" si="68"/>
        <v/>
      </c>
      <c r="AN138" s="2" t="str" cm="1">
        <f t="array" ref="AN138">IF(B138="","",SUMPRODUCT(($D$1:$AB$4=$AN$4)*D138:AB138))</f>
        <v/>
      </c>
      <c r="AO138" s="15" t="str">
        <f t="shared" si="69"/>
        <v/>
      </c>
      <c r="AP138" s="2" t="str" cm="1">
        <f t="array" ref="AP138">IF(B138="","",SUMPRODUCT(($D$1:$AB$4=$AP$4)*D138:AB138))</f>
        <v/>
      </c>
      <c r="AQ138" s="15" t="str">
        <f t="shared" si="70"/>
        <v/>
      </c>
      <c r="AR138" s="2" t="str" cm="1">
        <f t="array" ref="AR138">IF(B138="","",SUMPRODUCT(($D$1:$AB$4=$AR$4)*D138:AB138))</f>
        <v/>
      </c>
      <c r="AS138" s="15" t="str">
        <f t="shared" si="71"/>
        <v/>
      </c>
      <c r="AT138" s="2" t="str" cm="1">
        <f t="array" ref="AT138">IF(B138="","",SUMPRODUCT(($D$1:$AB$4=$AT$4)*$D138:$AB138))</f>
        <v/>
      </c>
      <c r="AU138" s="15" t="str">
        <f t="shared" si="72"/>
        <v/>
      </c>
      <c r="AV138" s="2" t="str" cm="1">
        <f t="array" ref="AV138">IF(B138="","",SUMPRODUCT(($D$1:$AB$4=$AV$4)*$D138:$AB138))</f>
        <v/>
      </c>
      <c r="AW138" s="15" t="str">
        <f t="shared" si="73"/>
        <v/>
      </c>
      <c r="AX138" s="2" t="str" cm="1">
        <f t="array" ref="AX138">IF(B138="","",SUMPRODUCT(($D$1:$AB$4=$AX$4)*$D138:$AB138))</f>
        <v/>
      </c>
      <c r="AY138" s="15" t="str">
        <f t="shared" si="74"/>
        <v/>
      </c>
      <c r="AZ138" s="2" t="str" cm="1">
        <f t="array" ref="AZ138">IF(B138="","",SUMPRODUCT(($D$1:$AB$4=$AZ$4)*$D138:$AB138))</f>
        <v/>
      </c>
      <c r="BA138" s="15" t="str">
        <f t="shared" si="75"/>
        <v/>
      </c>
      <c r="BB138" s="2" t="str" cm="1">
        <f t="array" ref="BB138">IF(B138="","",SUMPRODUCT(($D$1:$AB$4=$BB$4)*$D138:$AB138))</f>
        <v/>
      </c>
      <c r="BC138" s="15" t="str">
        <f t="shared" si="76"/>
        <v/>
      </c>
      <c r="BD138" s="2" t="str" cm="1">
        <f t="array" ref="BD138">IF(B138="","",SUMPRODUCT(($D$1:$AB$4=$BD$4)*$D138:$AB138))</f>
        <v/>
      </c>
      <c r="BE138" s="15" t="str">
        <f t="shared" si="77"/>
        <v/>
      </c>
      <c r="BF138" s="2" t="str" cm="1">
        <f t="array" ref="BF138">IF(B138="","",SUMPRODUCT(($D$1:$AB$4=$BF$4)*$D138:$AB138))</f>
        <v/>
      </c>
      <c r="BG138" s="15" t="str">
        <f t="shared" si="78"/>
        <v/>
      </c>
      <c r="BH138" s="2" t="str" cm="1">
        <f t="array" ref="BH138">IF(B138="","",SUMPRODUCT(($D$1:$AB$4=$BH$4)*$D138:$AB138))</f>
        <v/>
      </c>
      <c r="BI138" s="15" t="str">
        <f t="shared" si="79"/>
        <v/>
      </c>
      <c r="BJ138" s="2" t="str" cm="1">
        <f t="array" ref="BJ138">IF(B138="","",SUMPRODUCT(($D$1:$AB$4=$BJ$4)*$D138:$AB138))</f>
        <v/>
      </c>
      <c r="BK138" s="15" t="str">
        <f t="shared" si="80"/>
        <v/>
      </c>
      <c r="BL138" s="2" t="str" cm="1">
        <f t="array" ref="BL138">IF(B138="","",SUMPRODUCT(($D$1:$AB$4=$BL$4)*$D138:$AB138))</f>
        <v/>
      </c>
      <c r="BM138" s="15" t="str">
        <f t="shared" si="81"/>
        <v/>
      </c>
      <c r="BN138" s="2" t="str" cm="1">
        <f t="array" ref="BN138">IF(B138="","",SUMPRODUCT(($D$1:$AB$4=$BN$4)*$D138:$AB138))</f>
        <v/>
      </c>
      <c r="BO138" s="15" t="str">
        <f t="shared" si="82"/>
        <v/>
      </c>
      <c r="BP138" s="2" t="str" cm="1">
        <f t="array" ref="BP138">IF(B138="","",SUMPRODUCT(($D$1:$AB$4=$BP$4)*$D138:$AB138))</f>
        <v/>
      </c>
      <c r="BQ138" s="15" t="str">
        <f t="shared" si="83"/>
        <v/>
      </c>
      <c r="BR138" s="2" t="str" cm="1">
        <f t="array" ref="BR138">IF(B138="","",SUMPRODUCT(($D$1:$AB$4=$BR$4)*$D138:$AB138))</f>
        <v/>
      </c>
      <c r="BS138" s="15" t="str">
        <f t="shared" si="84"/>
        <v/>
      </c>
      <c r="BT138" s="2" t="str" cm="1">
        <f t="array" ref="BT138">IF(B138="","",SUMPRODUCT(($D$1:$AB$4=$BT$4)*$D138:$AB138))</f>
        <v/>
      </c>
      <c r="BU138" s="15" t="str">
        <f t="shared" si="85"/>
        <v/>
      </c>
      <c r="BV138" s="2" t="str" cm="1">
        <f t="array" ref="BV138">IF(B138="","",SUMPRODUCT(($D$1:$AB$4=$BV$4)*$D138:$AB138))</f>
        <v/>
      </c>
      <c r="BW138" s="15" t="str">
        <f t="shared" si="86"/>
        <v/>
      </c>
      <c r="BX138" s="2" t="str" cm="1">
        <f t="array" ref="BX138">IF(B138="","",SUMPRODUCT(($D$1:$AB$4=$BX$4)*$D138:$AB138))</f>
        <v/>
      </c>
      <c r="BY138" s="15" t="str">
        <f t="shared" si="87"/>
        <v/>
      </c>
      <c r="BZ138" s="2" t="str" cm="1">
        <f t="array" ref="BZ138">IF(B138="","",SUMPRODUCT(($D$1:$AB$4=$BZ$4)*$D138:$AB138))</f>
        <v/>
      </c>
      <c r="CA138" s="15" t="str">
        <f t="shared" si="88"/>
        <v/>
      </c>
      <c r="CB138" s="2" t="str" cm="1">
        <f t="array" ref="CB138">IF(B138="","",SUMPRODUCT(($D$1:$AB$4=$CB$4)*$D138:$AB138))</f>
        <v/>
      </c>
      <c r="CC138" s="15" t="str">
        <f t="shared" si="89"/>
        <v/>
      </c>
      <c r="CD138" s="2" t="str" cm="1">
        <f t="array" ref="CD138">IF(B138="","",SUMPRODUCT(($D$1:$AB$4=$CD$4)*$D138:$AB138))</f>
        <v/>
      </c>
      <c r="CE138" s="15" t="str">
        <f t="shared" si="90"/>
        <v/>
      </c>
      <c r="CF138" s="2" t="str" cm="1">
        <f t="array" ref="CF138">IF(B138="","",SUMPRODUCT(($D$1:$AB$4=$CF$4)*$D138:$AB138))</f>
        <v/>
      </c>
      <c r="CG138" s="15" t="str">
        <f t="shared" si="91"/>
        <v/>
      </c>
      <c r="CH138" s="2" t="str" cm="1">
        <f t="array" ref="CH138">IF(B138="","",SUMPRODUCT(($D$1:$AB$4=$CH$4)*$D138:$AB138))</f>
        <v/>
      </c>
      <c r="CI138" s="15" t="str">
        <f t="shared" si="92"/>
        <v/>
      </c>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row>
    <row r="139" spans="1:127" s="3" customFormat="1" ht="15.75" thickBot="1">
      <c r="A139" s="7">
        <v>134</v>
      </c>
      <c r="B139" s="1"/>
      <c r="D139" s="99"/>
      <c r="E139" s="100"/>
      <c r="F139" s="100"/>
      <c r="G139" s="100"/>
      <c r="H139" s="100"/>
      <c r="I139" s="101"/>
      <c r="J139" s="104"/>
      <c r="K139" s="105"/>
      <c r="L139" s="105"/>
      <c r="M139" s="105"/>
      <c r="N139" s="105"/>
      <c r="O139" s="106"/>
      <c r="P139" s="109"/>
      <c r="Q139" s="110"/>
      <c r="R139" s="110"/>
      <c r="S139" s="110"/>
      <c r="T139" s="110"/>
      <c r="U139" s="111"/>
      <c r="V139" s="115"/>
      <c r="W139" s="116"/>
      <c r="X139" s="116"/>
      <c r="Y139" s="116"/>
      <c r="Z139" s="116"/>
      <c r="AA139" s="116"/>
      <c r="AB139" s="170"/>
      <c r="AC139" s="171" t="str">
        <f t="shared" si="66"/>
        <v/>
      </c>
      <c r="AD139" s="172" t="str">
        <f t="shared" si="67"/>
        <v/>
      </c>
      <c r="AE139" s="4"/>
      <c r="AF139" s="4"/>
      <c r="AG139" s="4"/>
      <c r="AH139" s="4"/>
      <c r="AI139" s="4"/>
      <c r="AJ139" s="4"/>
      <c r="AK139" s="4"/>
      <c r="AL139" s="2" t="str" cm="1">
        <f t="array" ref="AL139">IF(B139="","",SUMPRODUCT(($D$1:$AB$4=$AL$4)*D139:AB139))</f>
        <v/>
      </c>
      <c r="AM139" s="15" t="str">
        <f t="shared" si="68"/>
        <v/>
      </c>
      <c r="AN139" s="2" t="str" cm="1">
        <f t="array" ref="AN139">IF(B139="","",SUMPRODUCT(($D$1:$AB$4=$AN$4)*D139:AB139))</f>
        <v/>
      </c>
      <c r="AO139" s="15" t="str">
        <f t="shared" si="69"/>
        <v/>
      </c>
      <c r="AP139" s="2" t="str" cm="1">
        <f t="array" ref="AP139">IF(B139="","",SUMPRODUCT(($D$1:$AB$4=$AP$4)*D139:AB139))</f>
        <v/>
      </c>
      <c r="AQ139" s="15" t="str">
        <f t="shared" si="70"/>
        <v/>
      </c>
      <c r="AR139" s="2" t="str" cm="1">
        <f t="array" ref="AR139">IF(B139="","",SUMPRODUCT(($D$1:$AB$4=$AR$4)*D139:AB139))</f>
        <v/>
      </c>
      <c r="AS139" s="15" t="str">
        <f t="shared" si="71"/>
        <v/>
      </c>
      <c r="AT139" s="2" t="str" cm="1">
        <f t="array" ref="AT139">IF(B139="","",SUMPRODUCT(($D$1:$AB$4=$AT$4)*$D139:$AB139))</f>
        <v/>
      </c>
      <c r="AU139" s="15" t="str">
        <f t="shared" si="72"/>
        <v/>
      </c>
      <c r="AV139" s="2" t="str" cm="1">
        <f t="array" ref="AV139">IF(B139="","",SUMPRODUCT(($D$1:$AB$4=$AV$4)*$D139:$AB139))</f>
        <v/>
      </c>
      <c r="AW139" s="15" t="str">
        <f t="shared" si="73"/>
        <v/>
      </c>
      <c r="AX139" s="2" t="str" cm="1">
        <f t="array" ref="AX139">IF(B139="","",SUMPRODUCT(($D$1:$AB$4=$AX$4)*$D139:$AB139))</f>
        <v/>
      </c>
      <c r="AY139" s="15" t="str">
        <f t="shared" si="74"/>
        <v/>
      </c>
      <c r="AZ139" s="2" t="str" cm="1">
        <f t="array" ref="AZ139">IF(B139="","",SUMPRODUCT(($D$1:$AB$4=$AZ$4)*$D139:$AB139))</f>
        <v/>
      </c>
      <c r="BA139" s="15" t="str">
        <f t="shared" si="75"/>
        <v/>
      </c>
      <c r="BB139" s="2" t="str" cm="1">
        <f t="array" ref="BB139">IF(B139="","",SUMPRODUCT(($D$1:$AB$4=$BB$4)*$D139:$AB139))</f>
        <v/>
      </c>
      <c r="BC139" s="15" t="str">
        <f t="shared" si="76"/>
        <v/>
      </c>
      <c r="BD139" s="2" t="str" cm="1">
        <f t="array" ref="BD139">IF(B139="","",SUMPRODUCT(($D$1:$AB$4=$BD$4)*$D139:$AB139))</f>
        <v/>
      </c>
      <c r="BE139" s="15" t="str">
        <f t="shared" si="77"/>
        <v/>
      </c>
      <c r="BF139" s="2" t="str" cm="1">
        <f t="array" ref="BF139">IF(B139="","",SUMPRODUCT(($D$1:$AB$4=$BF$4)*$D139:$AB139))</f>
        <v/>
      </c>
      <c r="BG139" s="15" t="str">
        <f t="shared" si="78"/>
        <v/>
      </c>
      <c r="BH139" s="2" t="str" cm="1">
        <f t="array" ref="BH139">IF(B139="","",SUMPRODUCT(($D$1:$AB$4=$BH$4)*$D139:$AB139))</f>
        <v/>
      </c>
      <c r="BI139" s="15" t="str">
        <f t="shared" si="79"/>
        <v/>
      </c>
      <c r="BJ139" s="2" t="str" cm="1">
        <f t="array" ref="BJ139">IF(B139="","",SUMPRODUCT(($D$1:$AB$4=$BJ$4)*$D139:$AB139))</f>
        <v/>
      </c>
      <c r="BK139" s="15" t="str">
        <f t="shared" si="80"/>
        <v/>
      </c>
      <c r="BL139" s="2" t="str" cm="1">
        <f t="array" ref="BL139">IF(B139="","",SUMPRODUCT(($D$1:$AB$4=$BL$4)*$D139:$AB139))</f>
        <v/>
      </c>
      <c r="BM139" s="15" t="str">
        <f t="shared" si="81"/>
        <v/>
      </c>
      <c r="BN139" s="2" t="str" cm="1">
        <f t="array" ref="BN139">IF(B139="","",SUMPRODUCT(($D$1:$AB$4=$BN$4)*$D139:$AB139))</f>
        <v/>
      </c>
      <c r="BO139" s="15" t="str">
        <f t="shared" si="82"/>
        <v/>
      </c>
      <c r="BP139" s="2" t="str" cm="1">
        <f t="array" ref="BP139">IF(B139="","",SUMPRODUCT(($D$1:$AB$4=$BP$4)*$D139:$AB139))</f>
        <v/>
      </c>
      <c r="BQ139" s="15" t="str">
        <f t="shared" si="83"/>
        <v/>
      </c>
      <c r="BR139" s="2" t="str" cm="1">
        <f t="array" ref="BR139">IF(B139="","",SUMPRODUCT(($D$1:$AB$4=$BR$4)*$D139:$AB139))</f>
        <v/>
      </c>
      <c r="BS139" s="15" t="str">
        <f t="shared" si="84"/>
        <v/>
      </c>
      <c r="BT139" s="2" t="str" cm="1">
        <f t="array" ref="BT139">IF(B139="","",SUMPRODUCT(($D$1:$AB$4=$BT$4)*$D139:$AB139))</f>
        <v/>
      </c>
      <c r="BU139" s="15" t="str">
        <f t="shared" si="85"/>
        <v/>
      </c>
      <c r="BV139" s="2" t="str" cm="1">
        <f t="array" ref="BV139">IF(B139="","",SUMPRODUCT(($D$1:$AB$4=$BV$4)*$D139:$AB139))</f>
        <v/>
      </c>
      <c r="BW139" s="15" t="str">
        <f t="shared" si="86"/>
        <v/>
      </c>
      <c r="BX139" s="2" t="str" cm="1">
        <f t="array" ref="BX139">IF(B139="","",SUMPRODUCT(($D$1:$AB$4=$BX$4)*$D139:$AB139))</f>
        <v/>
      </c>
      <c r="BY139" s="15" t="str">
        <f t="shared" si="87"/>
        <v/>
      </c>
      <c r="BZ139" s="2" t="str" cm="1">
        <f t="array" ref="BZ139">IF(B139="","",SUMPRODUCT(($D$1:$AB$4=$BZ$4)*$D139:$AB139))</f>
        <v/>
      </c>
      <c r="CA139" s="15" t="str">
        <f t="shared" si="88"/>
        <v/>
      </c>
      <c r="CB139" s="2" t="str" cm="1">
        <f t="array" ref="CB139">IF(B139="","",SUMPRODUCT(($D$1:$AB$4=$CB$4)*$D139:$AB139))</f>
        <v/>
      </c>
      <c r="CC139" s="15" t="str">
        <f t="shared" si="89"/>
        <v/>
      </c>
      <c r="CD139" s="2" t="str" cm="1">
        <f t="array" ref="CD139">IF(B139="","",SUMPRODUCT(($D$1:$AB$4=$CD$4)*$D139:$AB139))</f>
        <v/>
      </c>
      <c r="CE139" s="15" t="str">
        <f t="shared" si="90"/>
        <v/>
      </c>
      <c r="CF139" s="2" t="str" cm="1">
        <f t="array" ref="CF139">IF(B139="","",SUMPRODUCT(($D$1:$AB$4=$CF$4)*$D139:$AB139))</f>
        <v/>
      </c>
      <c r="CG139" s="15" t="str">
        <f t="shared" si="91"/>
        <v/>
      </c>
      <c r="CH139" s="2" t="str" cm="1">
        <f t="array" ref="CH139">IF(B139="","",SUMPRODUCT(($D$1:$AB$4=$CH$4)*$D139:$AB139))</f>
        <v/>
      </c>
      <c r="CI139" s="15" t="str">
        <f t="shared" si="92"/>
        <v/>
      </c>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row>
    <row r="140" spans="1:127" s="3" customFormat="1" ht="15.75" thickBot="1">
      <c r="A140" s="7">
        <v>135</v>
      </c>
      <c r="B140" s="1"/>
      <c r="D140" s="99"/>
      <c r="E140" s="100"/>
      <c r="F140" s="100"/>
      <c r="G140" s="100"/>
      <c r="H140" s="100"/>
      <c r="I140" s="101"/>
      <c r="J140" s="104"/>
      <c r="K140" s="105"/>
      <c r="L140" s="105"/>
      <c r="M140" s="105"/>
      <c r="N140" s="105"/>
      <c r="O140" s="106"/>
      <c r="P140" s="109"/>
      <c r="Q140" s="110"/>
      <c r="R140" s="110"/>
      <c r="S140" s="110"/>
      <c r="T140" s="110"/>
      <c r="U140" s="111"/>
      <c r="V140" s="115"/>
      <c r="W140" s="116"/>
      <c r="X140" s="116"/>
      <c r="Y140" s="116"/>
      <c r="Z140" s="116"/>
      <c r="AA140" s="116"/>
      <c r="AB140" s="170"/>
      <c r="AC140" s="171" t="str">
        <f t="shared" si="66"/>
        <v/>
      </c>
      <c r="AD140" s="172" t="str">
        <f t="shared" si="67"/>
        <v/>
      </c>
      <c r="AE140" s="4"/>
      <c r="AF140" s="4"/>
      <c r="AG140" s="4"/>
      <c r="AH140" s="4"/>
      <c r="AI140" s="4"/>
      <c r="AJ140" s="4"/>
      <c r="AK140" s="4"/>
      <c r="AL140" s="2" t="str" cm="1">
        <f t="array" ref="AL140">IF(B140="","",SUMPRODUCT(($D$1:$AB$4=$AL$4)*D140:AB140))</f>
        <v/>
      </c>
      <c r="AM140" s="15" t="str">
        <f t="shared" si="68"/>
        <v/>
      </c>
      <c r="AN140" s="2" t="str" cm="1">
        <f t="array" ref="AN140">IF(B140="","",SUMPRODUCT(($D$1:$AB$4=$AN$4)*D140:AB140))</f>
        <v/>
      </c>
      <c r="AO140" s="15" t="str">
        <f t="shared" si="69"/>
        <v/>
      </c>
      <c r="AP140" s="2" t="str" cm="1">
        <f t="array" ref="AP140">IF(B140="","",SUMPRODUCT(($D$1:$AB$4=$AP$4)*D140:AB140))</f>
        <v/>
      </c>
      <c r="AQ140" s="15" t="str">
        <f t="shared" si="70"/>
        <v/>
      </c>
      <c r="AR140" s="2" t="str" cm="1">
        <f t="array" ref="AR140">IF(B140="","",SUMPRODUCT(($D$1:$AB$4=$AR$4)*D140:AB140))</f>
        <v/>
      </c>
      <c r="AS140" s="15" t="str">
        <f t="shared" si="71"/>
        <v/>
      </c>
      <c r="AT140" s="2" t="str" cm="1">
        <f t="array" ref="AT140">IF(B140="","",SUMPRODUCT(($D$1:$AB$4=$AT$4)*$D140:$AB140))</f>
        <v/>
      </c>
      <c r="AU140" s="15" t="str">
        <f t="shared" si="72"/>
        <v/>
      </c>
      <c r="AV140" s="2" t="str" cm="1">
        <f t="array" ref="AV140">IF(B140="","",SUMPRODUCT(($D$1:$AB$4=$AV$4)*$D140:$AB140))</f>
        <v/>
      </c>
      <c r="AW140" s="15" t="str">
        <f t="shared" si="73"/>
        <v/>
      </c>
      <c r="AX140" s="2" t="str" cm="1">
        <f t="array" ref="AX140">IF(B140="","",SUMPRODUCT(($D$1:$AB$4=$AX$4)*$D140:$AB140))</f>
        <v/>
      </c>
      <c r="AY140" s="15" t="str">
        <f t="shared" si="74"/>
        <v/>
      </c>
      <c r="AZ140" s="2" t="str" cm="1">
        <f t="array" ref="AZ140">IF(B140="","",SUMPRODUCT(($D$1:$AB$4=$AZ$4)*$D140:$AB140))</f>
        <v/>
      </c>
      <c r="BA140" s="15" t="str">
        <f t="shared" si="75"/>
        <v/>
      </c>
      <c r="BB140" s="2" t="str" cm="1">
        <f t="array" ref="BB140">IF(B140="","",SUMPRODUCT(($D$1:$AB$4=$BB$4)*$D140:$AB140))</f>
        <v/>
      </c>
      <c r="BC140" s="15" t="str">
        <f t="shared" si="76"/>
        <v/>
      </c>
      <c r="BD140" s="2" t="str" cm="1">
        <f t="array" ref="BD140">IF(B140="","",SUMPRODUCT(($D$1:$AB$4=$BD$4)*$D140:$AB140))</f>
        <v/>
      </c>
      <c r="BE140" s="15" t="str">
        <f t="shared" si="77"/>
        <v/>
      </c>
      <c r="BF140" s="2" t="str" cm="1">
        <f t="array" ref="BF140">IF(B140="","",SUMPRODUCT(($D$1:$AB$4=$BF$4)*$D140:$AB140))</f>
        <v/>
      </c>
      <c r="BG140" s="15" t="str">
        <f t="shared" si="78"/>
        <v/>
      </c>
      <c r="BH140" s="2" t="str" cm="1">
        <f t="array" ref="BH140">IF(B140="","",SUMPRODUCT(($D$1:$AB$4=$BH$4)*$D140:$AB140))</f>
        <v/>
      </c>
      <c r="BI140" s="15" t="str">
        <f t="shared" si="79"/>
        <v/>
      </c>
      <c r="BJ140" s="2" t="str" cm="1">
        <f t="array" ref="BJ140">IF(B140="","",SUMPRODUCT(($D$1:$AB$4=$BJ$4)*$D140:$AB140))</f>
        <v/>
      </c>
      <c r="BK140" s="15" t="str">
        <f t="shared" si="80"/>
        <v/>
      </c>
      <c r="BL140" s="2" t="str" cm="1">
        <f t="array" ref="BL140">IF(B140="","",SUMPRODUCT(($D$1:$AB$4=$BL$4)*$D140:$AB140))</f>
        <v/>
      </c>
      <c r="BM140" s="15" t="str">
        <f t="shared" si="81"/>
        <v/>
      </c>
      <c r="BN140" s="2" t="str" cm="1">
        <f t="array" ref="BN140">IF(B140="","",SUMPRODUCT(($D$1:$AB$4=$BN$4)*$D140:$AB140))</f>
        <v/>
      </c>
      <c r="BO140" s="15" t="str">
        <f t="shared" si="82"/>
        <v/>
      </c>
      <c r="BP140" s="2" t="str" cm="1">
        <f t="array" ref="BP140">IF(B140="","",SUMPRODUCT(($D$1:$AB$4=$BP$4)*$D140:$AB140))</f>
        <v/>
      </c>
      <c r="BQ140" s="15" t="str">
        <f t="shared" si="83"/>
        <v/>
      </c>
      <c r="BR140" s="2" t="str" cm="1">
        <f t="array" ref="BR140">IF(B140="","",SUMPRODUCT(($D$1:$AB$4=$BR$4)*$D140:$AB140))</f>
        <v/>
      </c>
      <c r="BS140" s="15" t="str">
        <f t="shared" si="84"/>
        <v/>
      </c>
      <c r="BT140" s="2" t="str" cm="1">
        <f t="array" ref="BT140">IF(B140="","",SUMPRODUCT(($D$1:$AB$4=$BT$4)*$D140:$AB140))</f>
        <v/>
      </c>
      <c r="BU140" s="15" t="str">
        <f t="shared" si="85"/>
        <v/>
      </c>
      <c r="BV140" s="2" t="str" cm="1">
        <f t="array" ref="BV140">IF(B140="","",SUMPRODUCT(($D$1:$AB$4=$BV$4)*$D140:$AB140))</f>
        <v/>
      </c>
      <c r="BW140" s="15" t="str">
        <f t="shared" si="86"/>
        <v/>
      </c>
      <c r="BX140" s="2" t="str" cm="1">
        <f t="array" ref="BX140">IF(B140="","",SUMPRODUCT(($D$1:$AB$4=$BX$4)*$D140:$AB140))</f>
        <v/>
      </c>
      <c r="BY140" s="15" t="str">
        <f t="shared" si="87"/>
        <v/>
      </c>
      <c r="BZ140" s="2" t="str" cm="1">
        <f t="array" ref="BZ140">IF(B140="","",SUMPRODUCT(($D$1:$AB$4=$BZ$4)*$D140:$AB140))</f>
        <v/>
      </c>
      <c r="CA140" s="15" t="str">
        <f t="shared" si="88"/>
        <v/>
      </c>
      <c r="CB140" s="2" t="str" cm="1">
        <f t="array" ref="CB140">IF(B140="","",SUMPRODUCT(($D$1:$AB$4=$CB$4)*$D140:$AB140))</f>
        <v/>
      </c>
      <c r="CC140" s="15" t="str">
        <f t="shared" si="89"/>
        <v/>
      </c>
      <c r="CD140" s="2" t="str" cm="1">
        <f t="array" ref="CD140">IF(B140="","",SUMPRODUCT(($D$1:$AB$4=$CD$4)*$D140:$AB140))</f>
        <v/>
      </c>
      <c r="CE140" s="15" t="str">
        <f t="shared" si="90"/>
        <v/>
      </c>
      <c r="CF140" s="2" t="str" cm="1">
        <f t="array" ref="CF140">IF(B140="","",SUMPRODUCT(($D$1:$AB$4=$CF$4)*$D140:$AB140))</f>
        <v/>
      </c>
      <c r="CG140" s="15" t="str">
        <f t="shared" si="91"/>
        <v/>
      </c>
      <c r="CH140" s="2" t="str" cm="1">
        <f t="array" ref="CH140">IF(B140="","",SUMPRODUCT(($D$1:$AB$4=$CH$4)*$D140:$AB140))</f>
        <v/>
      </c>
      <c r="CI140" s="15" t="str">
        <f t="shared" si="92"/>
        <v/>
      </c>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row>
    <row r="141" spans="1:127" s="3" customFormat="1" ht="15.75" thickBot="1">
      <c r="A141" s="7">
        <v>136</v>
      </c>
      <c r="B141" s="1"/>
      <c r="D141" s="99"/>
      <c r="E141" s="100"/>
      <c r="F141" s="100"/>
      <c r="G141" s="100"/>
      <c r="H141" s="100"/>
      <c r="I141" s="101"/>
      <c r="J141" s="104"/>
      <c r="K141" s="105"/>
      <c r="L141" s="105"/>
      <c r="M141" s="105"/>
      <c r="N141" s="105"/>
      <c r="O141" s="106"/>
      <c r="P141" s="109"/>
      <c r="Q141" s="110"/>
      <c r="R141" s="110"/>
      <c r="S141" s="110"/>
      <c r="T141" s="110"/>
      <c r="U141" s="111"/>
      <c r="V141" s="115"/>
      <c r="W141" s="116"/>
      <c r="X141" s="116"/>
      <c r="Y141" s="116"/>
      <c r="Z141" s="116"/>
      <c r="AA141" s="116"/>
      <c r="AB141" s="170"/>
      <c r="AC141" s="171" t="str">
        <f t="shared" si="66"/>
        <v/>
      </c>
      <c r="AD141" s="172" t="str">
        <f t="shared" si="67"/>
        <v/>
      </c>
      <c r="AE141" s="4"/>
      <c r="AF141" s="4"/>
      <c r="AG141" s="4"/>
      <c r="AH141" s="4"/>
      <c r="AI141" s="4"/>
      <c r="AJ141" s="4"/>
      <c r="AK141" s="4"/>
      <c r="AL141" s="2" t="str" cm="1">
        <f t="array" ref="AL141">IF(B141="","",SUMPRODUCT(($D$1:$AB$4=$AL$4)*D141:AB141))</f>
        <v/>
      </c>
      <c r="AM141" s="15" t="str">
        <f t="shared" si="68"/>
        <v/>
      </c>
      <c r="AN141" s="2" t="str" cm="1">
        <f t="array" ref="AN141">IF(B141="","",SUMPRODUCT(($D$1:$AB$4=$AN$4)*D141:AB141))</f>
        <v/>
      </c>
      <c r="AO141" s="15" t="str">
        <f t="shared" si="69"/>
        <v/>
      </c>
      <c r="AP141" s="2" t="str" cm="1">
        <f t="array" ref="AP141">IF(B141="","",SUMPRODUCT(($D$1:$AB$4=$AP$4)*D141:AB141))</f>
        <v/>
      </c>
      <c r="AQ141" s="15" t="str">
        <f t="shared" si="70"/>
        <v/>
      </c>
      <c r="AR141" s="2" t="str" cm="1">
        <f t="array" ref="AR141">IF(B141="","",SUMPRODUCT(($D$1:$AB$4=$AR$4)*D141:AB141))</f>
        <v/>
      </c>
      <c r="AS141" s="15" t="str">
        <f t="shared" si="71"/>
        <v/>
      </c>
      <c r="AT141" s="2" t="str" cm="1">
        <f t="array" ref="AT141">IF(B141="","",SUMPRODUCT(($D$1:$AB$4=$AT$4)*$D141:$AB141))</f>
        <v/>
      </c>
      <c r="AU141" s="15" t="str">
        <f t="shared" si="72"/>
        <v/>
      </c>
      <c r="AV141" s="2" t="str" cm="1">
        <f t="array" ref="AV141">IF(B141="","",SUMPRODUCT(($D$1:$AB$4=$AV$4)*$D141:$AB141))</f>
        <v/>
      </c>
      <c r="AW141" s="15" t="str">
        <f t="shared" si="73"/>
        <v/>
      </c>
      <c r="AX141" s="2" t="str" cm="1">
        <f t="array" ref="AX141">IF(B141="","",SUMPRODUCT(($D$1:$AB$4=$AX$4)*$D141:$AB141))</f>
        <v/>
      </c>
      <c r="AY141" s="15" t="str">
        <f t="shared" si="74"/>
        <v/>
      </c>
      <c r="AZ141" s="2" t="str" cm="1">
        <f t="array" ref="AZ141">IF(B141="","",SUMPRODUCT(($D$1:$AB$4=$AZ$4)*$D141:$AB141))</f>
        <v/>
      </c>
      <c r="BA141" s="15" t="str">
        <f t="shared" si="75"/>
        <v/>
      </c>
      <c r="BB141" s="2" t="str" cm="1">
        <f t="array" ref="BB141">IF(B141="","",SUMPRODUCT(($D$1:$AB$4=$BB$4)*$D141:$AB141))</f>
        <v/>
      </c>
      <c r="BC141" s="15" t="str">
        <f t="shared" si="76"/>
        <v/>
      </c>
      <c r="BD141" s="2" t="str" cm="1">
        <f t="array" ref="BD141">IF(B141="","",SUMPRODUCT(($D$1:$AB$4=$BD$4)*$D141:$AB141))</f>
        <v/>
      </c>
      <c r="BE141" s="15" t="str">
        <f t="shared" si="77"/>
        <v/>
      </c>
      <c r="BF141" s="2" t="str" cm="1">
        <f t="array" ref="BF141">IF(B141="","",SUMPRODUCT(($D$1:$AB$4=$BF$4)*$D141:$AB141))</f>
        <v/>
      </c>
      <c r="BG141" s="15" t="str">
        <f t="shared" si="78"/>
        <v/>
      </c>
      <c r="BH141" s="2" t="str" cm="1">
        <f t="array" ref="BH141">IF(B141="","",SUMPRODUCT(($D$1:$AB$4=$BH$4)*$D141:$AB141))</f>
        <v/>
      </c>
      <c r="BI141" s="15" t="str">
        <f t="shared" si="79"/>
        <v/>
      </c>
      <c r="BJ141" s="2" t="str" cm="1">
        <f t="array" ref="BJ141">IF(B141="","",SUMPRODUCT(($D$1:$AB$4=$BJ$4)*$D141:$AB141))</f>
        <v/>
      </c>
      <c r="BK141" s="15" t="str">
        <f t="shared" si="80"/>
        <v/>
      </c>
      <c r="BL141" s="2" t="str" cm="1">
        <f t="array" ref="BL141">IF(B141="","",SUMPRODUCT(($D$1:$AB$4=$BL$4)*$D141:$AB141))</f>
        <v/>
      </c>
      <c r="BM141" s="15" t="str">
        <f t="shared" si="81"/>
        <v/>
      </c>
      <c r="BN141" s="2" t="str" cm="1">
        <f t="array" ref="BN141">IF(B141="","",SUMPRODUCT(($D$1:$AB$4=$BN$4)*$D141:$AB141))</f>
        <v/>
      </c>
      <c r="BO141" s="15" t="str">
        <f t="shared" si="82"/>
        <v/>
      </c>
      <c r="BP141" s="2" t="str" cm="1">
        <f t="array" ref="BP141">IF(B141="","",SUMPRODUCT(($D$1:$AB$4=$BP$4)*$D141:$AB141))</f>
        <v/>
      </c>
      <c r="BQ141" s="15" t="str">
        <f t="shared" si="83"/>
        <v/>
      </c>
      <c r="BR141" s="2" t="str" cm="1">
        <f t="array" ref="BR141">IF(B141="","",SUMPRODUCT(($D$1:$AB$4=$BR$4)*$D141:$AB141))</f>
        <v/>
      </c>
      <c r="BS141" s="15" t="str">
        <f t="shared" si="84"/>
        <v/>
      </c>
      <c r="BT141" s="2" t="str" cm="1">
        <f t="array" ref="BT141">IF(B141="","",SUMPRODUCT(($D$1:$AB$4=$BT$4)*$D141:$AB141))</f>
        <v/>
      </c>
      <c r="BU141" s="15" t="str">
        <f t="shared" si="85"/>
        <v/>
      </c>
      <c r="BV141" s="2" t="str" cm="1">
        <f t="array" ref="BV141">IF(B141="","",SUMPRODUCT(($D$1:$AB$4=$BV$4)*$D141:$AB141))</f>
        <v/>
      </c>
      <c r="BW141" s="15" t="str">
        <f t="shared" si="86"/>
        <v/>
      </c>
      <c r="BX141" s="2" t="str" cm="1">
        <f t="array" ref="BX141">IF(B141="","",SUMPRODUCT(($D$1:$AB$4=$BX$4)*$D141:$AB141))</f>
        <v/>
      </c>
      <c r="BY141" s="15" t="str">
        <f t="shared" si="87"/>
        <v/>
      </c>
      <c r="BZ141" s="2" t="str" cm="1">
        <f t="array" ref="BZ141">IF(B141="","",SUMPRODUCT(($D$1:$AB$4=$BZ$4)*$D141:$AB141))</f>
        <v/>
      </c>
      <c r="CA141" s="15" t="str">
        <f t="shared" si="88"/>
        <v/>
      </c>
      <c r="CB141" s="2" t="str" cm="1">
        <f t="array" ref="CB141">IF(B141="","",SUMPRODUCT(($D$1:$AB$4=$CB$4)*$D141:$AB141))</f>
        <v/>
      </c>
      <c r="CC141" s="15" t="str">
        <f t="shared" si="89"/>
        <v/>
      </c>
      <c r="CD141" s="2" t="str" cm="1">
        <f t="array" ref="CD141">IF(B141="","",SUMPRODUCT(($D$1:$AB$4=$CD$4)*$D141:$AB141))</f>
        <v/>
      </c>
      <c r="CE141" s="15" t="str">
        <f t="shared" si="90"/>
        <v/>
      </c>
      <c r="CF141" s="2" t="str" cm="1">
        <f t="array" ref="CF141">IF(B141="","",SUMPRODUCT(($D$1:$AB$4=$CF$4)*$D141:$AB141))</f>
        <v/>
      </c>
      <c r="CG141" s="15" t="str">
        <f t="shared" si="91"/>
        <v/>
      </c>
      <c r="CH141" s="2" t="str" cm="1">
        <f t="array" ref="CH141">IF(B141="","",SUMPRODUCT(($D$1:$AB$4=$CH$4)*$D141:$AB141))</f>
        <v/>
      </c>
      <c r="CI141" s="15" t="str">
        <f t="shared" si="92"/>
        <v/>
      </c>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row>
    <row r="142" spans="1:127" s="3" customFormat="1" ht="15.75" thickBot="1">
      <c r="A142" s="7">
        <v>137</v>
      </c>
      <c r="B142" s="1"/>
      <c r="D142" s="99"/>
      <c r="E142" s="100"/>
      <c r="F142" s="100"/>
      <c r="G142" s="100"/>
      <c r="H142" s="100"/>
      <c r="I142" s="101"/>
      <c r="J142" s="104"/>
      <c r="K142" s="105"/>
      <c r="L142" s="105"/>
      <c r="M142" s="105"/>
      <c r="N142" s="105"/>
      <c r="O142" s="106"/>
      <c r="P142" s="109"/>
      <c r="Q142" s="110"/>
      <c r="R142" s="110"/>
      <c r="S142" s="110"/>
      <c r="T142" s="110"/>
      <c r="U142" s="111"/>
      <c r="V142" s="115"/>
      <c r="W142" s="116"/>
      <c r="X142" s="116"/>
      <c r="Y142" s="116"/>
      <c r="Z142" s="116"/>
      <c r="AA142" s="116"/>
      <c r="AB142" s="170"/>
      <c r="AC142" s="171" t="str">
        <f t="shared" si="66"/>
        <v/>
      </c>
      <c r="AD142" s="172" t="str">
        <f t="shared" si="67"/>
        <v/>
      </c>
      <c r="AE142" s="4"/>
      <c r="AF142" s="4"/>
      <c r="AG142" s="4"/>
      <c r="AH142" s="4"/>
      <c r="AI142" s="4"/>
      <c r="AJ142" s="4"/>
      <c r="AK142" s="4"/>
      <c r="AL142" s="2" t="str" cm="1">
        <f t="array" ref="AL142">IF(B142="","",SUMPRODUCT(($D$1:$AB$4=$AL$4)*D142:AB142))</f>
        <v/>
      </c>
      <c r="AM142" s="15" t="str">
        <f t="shared" si="68"/>
        <v/>
      </c>
      <c r="AN142" s="2" t="str" cm="1">
        <f t="array" ref="AN142">IF(B142="","",SUMPRODUCT(($D$1:$AB$4=$AN$4)*D142:AB142))</f>
        <v/>
      </c>
      <c r="AO142" s="15" t="str">
        <f t="shared" si="69"/>
        <v/>
      </c>
      <c r="AP142" s="2" t="str" cm="1">
        <f t="array" ref="AP142">IF(B142="","",SUMPRODUCT(($D$1:$AB$4=$AP$4)*D142:AB142))</f>
        <v/>
      </c>
      <c r="AQ142" s="15" t="str">
        <f t="shared" si="70"/>
        <v/>
      </c>
      <c r="AR142" s="2" t="str" cm="1">
        <f t="array" ref="AR142">IF(B142="","",SUMPRODUCT(($D$1:$AB$4=$AR$4)*D142:AB142))</f>
        <v/>
      </c>
      <c r="AS142" s="15" t="str">
        <f t="shared" si="71"/>
        <v/>
      </c>
      <c r="AT142" s="2" t="str" cm="1">
        <f t="array" ref="AT142">IF(B142="","",SUMPRODUCT(($D$1:$AB$4=$AT$4)*$D142:$AB142))</f>
        <v/>
      </c>
      <c r="AU142" s="15" t="str">
        <f t="shared" si="72"/>
        <v/>
      </c>
      <c r="AV142" s="2" t="str" cm="1">
        <f t="array" ref="AV142">IF(B142="","",SUMPRODUCT(($D$1:$AB$4=$AV$4)*$D142:$AB142))</f>
        <v/>
      </c>
      <c r="AW142" s="15" t="str">
        <f t="shared" si="73"/>
        <v/>
      </c>
      <c r="AX142" s="2" t="str" cm="1">
        <f t="array" ref="AX142">IF(B142="","",SUMPRODUCT(($D$1:$AB$4=$AX$4)*$D142:$AB142))</f>
        <v/>
      </c>
      <c r="AY142" s="15" t="str">
        <f t="shared" si="74"/>
        <v/>
      </c>
      <c r="AZ142" s="2" t="str" cm="1">
        <f t="array" ref="AZ142">IF(B142="","",SUMPRODUCT(($D$1:$AB$4=$AZ$4)*$D142:$AB142))</f>
        <v/>
      </c>
      <c r="BA142" s="15" t="str">
        <f t="shared" si="75"/>
        <v/>
      </c>
      <c r="BB142" s="2" t="str" cm="1">
        <f t="array" ref="BB142">IF(B142="","",SUMPRODUCT(($D$1:$AB$4=$BB$4)*$D142:$AB142))</f>
        <v/>
      </c>
      <c r="BC142" s="15" t="str">
        <f t="shared" si="76"/>
        <v/>
      </c>
      <c r="BD142" s="2" t="str" cm="1">
        <f t="array" ref="BD142">IF(B142="","",SUMPRODUCT(($D$1:$AB$4=$BD$4)*$D142:$AB142))</f>
        <v/>
      </c>
      <c r="BE142" s="15" t="str">
        <f t="shared" si="77"/>
        <v/>
      </c>
      <c r="BF142" s="2" t="str" cm="1">
        <f t="array" ref="BF142">IF(B142="","",SUMPRODUCT(($D$1:$AB$4=$BF$4)*$D142:$AB142))</f>
        <v/>
      </c>
      <c r="BG142" s="15" t="str">
        <f t="shared" si="78"/>
        <v/>
      </c>
      <c r="BH142" s="2" t="str" cm="1">
        <f t="array" ref="BH142">IF(B142="","",SUMPRODUCT(($D$1:$AB$4=$BH$4)*$D142:$AB142))</f>
        <v/>
      </c>
      <c r="BI142" s="15" t="str">
        <f t="shared" si="79"/>
        <v/>
      </c>
      <c r="BJ142" s="2" t="str" cm="1">
        <f t="array" ref="BJ142">IF(B142="","",SUMPRODUCT(($D$1:$AB$4=$BJ$4)*$D142:$AB142))</f>
        <v/>
      </c>
      <c r="BK142" s="15" t="str">
        <f t="shared" si="80"/>
        <v/>
      </c>
      <c r="BL142" s="2" t="str" cm="1">
        <f t="array" ref="BL142">IF(B142="","",SUMPRODUCT(($D$1:$AB$4=$BL$4)*$D142:$AB142))</f>
        <v/>
      </c>
      <c r="BM142" s="15" t="str">
        <f t="shared" si="81"/>
        <v/>
      </c>
      <c r="BN142" s="2" t="str" cm="1">
        <f t="array" ref="BN142">IF(B142="","",SUMPRODUCT(($D$1:$AB$4=$BN$4)*$D142:$AB142))</f>
        <v/>
      </c>
      <c r="BO142" s="15" t="str">
        <f t="shared" si="82"/>
        <v/>
      </c>
      <c r="BP142" s="2" t="str" cm="1">
        <f t="array" ref="BP142">IF(B142="","",SUMPRODUCT(($D$1:$AB$4=$BP$4)*$D142:$AB142))</f>
        <v/>
      </c>
      <c r="BQ142" s="15" t="str">
        <f t="shared" si="83"/>
        <v/>
      </c>
      <c r="BR142" s="2" t="str" cm="1">
        <f t="array" ref="BR142">IF(B142="","",SUMPRODUCT(($D$1:$AB$4=$BR$4)*$D142:$AB142))</f>
        <v/>
      </c>
      <c r="BS142" s="15" t="str">
        <f t="shared" si="84"/>
        <v/>
      </c>
      <c r="BT142" s="2" t="str" cm="1">
        <f t="array" ref="BT142">IF(B142="","",SUMPRODUCT(($D$1:$AB$4=$BT$4)*$D142:$AB142))</f>
        <v/>
      </c>
      <c r="BU142" s="15" t="str">
        <f t="shared" si="85"/>
        <v/>
      </c>
      <c r="BV142" s="2" t="str" cm="1">
        <f t="array" ref="BV142">IF(B142="","",SUMPRODUCT(($D$1:$AB$4=$BV$4)*$D142:$AB142))</f>
        <v/>
      </c>
      <c r="BW142" s="15" t="str">
        <f t="shared" si="86"/>
        <v/>
      </c>
      <c r="BX142" s="2" t="str" cm="1">
        <f t="array" ref="BX142">IF(B142="","",SUMPRODUCT(($D$1:$AB$4=$BX$4)*$D142:$AB142))</f>
        <v/>
      </c>
      <c r="BY142" s="15" t="str">
        <f t="shared" si="87"/>
        <v/>
      </c>
      <c r="BZ142" s="2" t="str" cm="1">
        <f t="array" ref="BZ142">IF(B142="","",SUMPRODUCT(($D$1:$AB$4=$BZ$4)*$D142:$AB142))</f>
        <v/>
      </c>
      <c r="CA142" s="15" t="str">
        <f t="shared" si="88"/>
        <v/>
      </c>
      <c r="CB142" s="2" t="str" cm="1">
        <f t="array" ref="CB142">IF(B142="","",SUMPRODUCT(($D$1:$AB$4=$CB$4)*$D142:$AB142))</f>
        <v/>
      </c>
      <c r="CC142" s="15" t="str">
        <f t="shared" si="89"/>
        <v/>
      </c>
      <c r="CD142" s="2" t="str" cm="1">
        <f t="array" ref="CD142">IF(B142="","",SUMPRODUCT(($D$1:$AB$4=$CD$4)*$D142:$AB142))</f>
        <v/>
      </c>
      <c r="CE142" s="15" t="str">
        <f t="shared" si="90"/>
        <v/>
      </c>
      <c r="CF142" s="2" t="str" cm="1">
        <f t="array" ref="CF142">IF(B142="","",SUMPRODUCT(($D$1:$AB$4=$CF$4)*$D142:$AB142))</f>
        <v/>
      </c>
      <c r="CG142" s="15" t="str">
        <f t="shared" si="91"/>
        <v/>
      </c>
      <c r="CH142" s="2" t="str" cm="1">
        <f t="array" ref="CH142">IF(B142="","",SUMPRODUCT(($D$1:$AB$4=$CH$4)*$D142:$AB142))</f>
        <v/>
      </c>
      <c r="CI142" s="15" t="str">
        <f t="shared" si="92"/>
        <v/>
      </c>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row>
    <row r="143" spans="1:127" s="3" customFormat="1" ht="15.75" thickBot="1">
      <c r="A143" s="7">
        <v>138</v>
      </c>
      <c r="B143" s="1"/>
      <c r="D143" s="99"/>
      <c r="E143" s="100"/>
      <c r="F143" s="100"/>
      <c r="G143" s="100"/>
      <c r="H143" s="100"/>
      <c r="I143" s="101"/>
      <c r="J143" s="104"/>
      <c r="K143" s="105"/>
      <c r="L143" s="105"/>
      <c r="M143" s="105"/>
      <c r="N143" s="105"/>
      <c r="O143" s="106"/>
      <c r="P143" s="109"/>
      <c r="Q143" s="110"/>
      <c r="R143" s="110"/>
      <c r="S143" s="110"/>
      <c r="T143" s="110"/>
      <c r="U143" s="111"/>
      <c r="V143" s="115"/>
      <c r="W143" s="116"/>
      <c r="X143" s="116"/>
      <c r="Y143" s="116"/>
      <c r="Z143" s="116"/>
      <c r="AA143" s="116"/>
      <c r="AB143" s="170"/>
      <c r="AC143" s="171" t="str">
        <f t="shared" si="66"/>
        <v/>
      </c>
      <c r="AD143" s="172" t="str">
        <f t="shared" si="67"/>
        <v/>
      </c>
      <c r="AE143" s="4"/>
      <c r="AF143" s="4"/>
      <c r="AG143" s="4"/>
      <c r="AH143" s="4"/>
      <c r="AI143" s="4"/>
      <c r="AJ143" s="4"/>
      <c r="AK143" s="4"/>
      <c r="AL143" s="2" t="str" cm="1">
        <f t="array" ref="AL143">IF(B143="","",SUMPRODUCT(($D$1:$AB$4=$AL$4)*D143:AB143))</f>
        <v/>
      </c>
      <c r="AM143" s="15" t="str">
        <f t="shared" si="68"/>
        <v/>
      </c>
      <c r="AN143" s="2" t="str" cm="1">
        <f t="array" ref="AN143">IF(B143="","",SUMPRODUCT(($D$1:$AB$4=$AN$4)*D143:AB143))</f>
        <v/>
      </c>
      <c r="AO143" s="15" t="str">
        <f t="shared" si="69"/>
        <v/>
      </c>
      <c r="AP143" s="2" t="str" cm="1">
        <f t="array" ref="AP143">IF(B143="","",SUMPRODUCT(($D$1:$AB$4=$AP$4)*D143:AB143))</f>
        <v/>
      </c>
      <c r="AQ143" s="15" t="str">
        <f t="shared" si="70"/>
        <v/>
      </c>
      <c r="AR143" s="2" t="str" cm="1">
        <f t="array" ref="AR143">IF(B143="","",SUMPRODUCT(($D$1:$AB$4=$AR$4)*D143:AB143))</f>
        <v/>
      </c>
      <c r="AS143" s="15" t="str">
        <f t="shared" si="71"/>
        <v/>
      </c>
      <c r="AT143" s="2" t="str" cm="1">
        <f t="array" ref="AT143">IF(B143="","",SUMPRODUCT(($D$1:$AB$4=$AT$4)*$D143:$AB143))</f>
        <v/>
      </c>
      <c r="AU143" s="15" t="str">
        <f t="shared" si="72"/>
        <v/>
      </c>
      <c r="AV143" s="2" t="str" cm="1">
        <f t="array" ref="AV143">IF(B143="","",SUMPRODUCT(($D$1:$AB$4=$AV$4)*$D143:$AB143))</f>
        <v/>
      </c>
      <c r="AW143" s="15" t="str">
        <f t="shared" si="73"/>
        <v/>
      </c>
      <c r="AX143" s="2" t="str" cm="1">
        <f t="array" ref="AX143">IF(B143="","",SUMPRODUCT(($D$1:$AB$4=$AX$4)*$D143:$AB143))</f>
        <v/>
      </c>
      <c r="AY143" s="15" t="str">
        <f t="shared" si="74"/>
        <v/>
      </c>
      <c r="AZ143" s="2" t="str" cm="1">
        <f t="array" ref="AZ143">IF(B143="","",SUMPRODUCT(($D$1:$AB$4=$AZ$4)*$D143:$AB143))</f>
        <v/>
      </c>
      <c r="BA143" s="15" t="str">
        <f t="shared" si="75"/>
        <v/>
      </c>
      <c r="BB143" s="2" t="str" cm="1">
        <f t="array" ref="BB143">IF(B143="","",SUMPRODUCT(($D$1:$AB$4=$BB$4)*$D143:$AB143))</f>
        <v/>
      </c>
      <c r="BC143" s="15" t="str">
        <f t="shared" si="76"/>
        <v/>
      </c>
      <c r="BD143" s="2" t="str" cm="1">
        <f t="array" ref="BD143">IF(B143="","",SUMPRODUCT(($D$1:$AB$4=$BD$4)*$D143:$AB143))</f>
        <v/>
      </c>
      <c r="BE143" s="15" t="str">
        <f t="shared" si="77"/>
        <v/>
      </c>
      <c r="BF143" s="2" t="str" cm="1">
        <f t="array" ref="BF143">IF(B143="","",SUMPRODUCT(($D$1:$AB$4=$BF$4)*$D143:$AB143))</f>
        <v/>
      </c>
      <c r="BG143" s="15" t="str">
        <f t="shared" si="78"/>
        <v/>
      </c>
      <c r="BH143" s="2" t="str" cm="1">
        <f t="array" ref="BH143">IF(B143="","",SUMPRODUCT(($D$1:$AB$4=$BH$4)*$D143:$AB143))</f>
        <v/>
      </c>
      <c r="BI143" s="15" t="str">
        <f t="shared" si="79"/>
        <v/>
      </c>
      <c r="BJ143" s="2" t="str" cm="1">
        <f t="array" ref="BJ143">IF(B143="","",SUMPRODUCT(($D$1:$AB$4=$BJ$4)*$D143:$AB143))</f>
        <v/>
      </c>
      <c r="BK143" s="15" t="str">
        <f t="shared" si="80"/>
        <v/>
      </c>
      <c r="BL143" s="2" t="str" cm="1">
        <f t="array" ref="BL143">IF(B143="","",SUMPRODUCT(($D$1:$AB$4=$BL$4)*$D143:$AB143))</f>
        <v/>
      </c>
      <c r="BM143" s="15" t="str">
        <f t="shared" si="81"/>
        <v/>
      </c>
      <c r="BN143" s="2" t="str" cm="1">
        <f t="array" ref="BN143">IF(B143="","",SUMPRODUCT(($D$1:$AB$4=$BN$4)*$D143:$AB143))</f>
        <v/>
      </c>
      <c r="BO143" s="15" t="str">
        <f t="shared" si="82"/>
        <v/>
      </c>
      <c r="BP143" s="2" t="str" cm="1">
        <f t="array" ref="BP143">IF(B143="","",SUMPRODUCT(($D$1:$AB$4=$BP$4)*$D143:$AB143))</f>
        <v/>
      </c>
      <c r="BQ143" s="15" t="str">
        <f t="shared" si="83"/>
        <v/>
      </c>
      <c r="BR143" s="2" t="str" cm="1">
        <f t="array" ref="BR143">IF(B143="","",SUMPRODUCT(($D$1:$AB$4=$BR$4)*$D143:$AB143))</f>
        <v/>
      </c>
      <c r="BS143" s="15" t="str">
        <f t="shared" si="84"/>
        <v/>
      </c>
      <c r="BT143" s="2" t="str" cm="1">
        <f t="array" ref="BT143">IF(B143="","",SUMPRODUCT(($D$1:$AB$4=$BT$4)*$D143:$AB143))</f>
        <v/>
      </c>
      <c r="BU143" s="15" t="str">
        <f t="shared" si="85"/>
        <v/>
      </c>
      <c r="BV143" s="2" t="str" cm="1">
        <f t="array" ref="BV143">IF(B143="","",SUMPRODUCT(($D$1:$AB$4=$BV$4)*$D143:$AB143))</f>
        <v/>
      </c>
      <c r="BW143" s="15" t="str">
        <f t="shared" si="86"/>
        <v/>
      </c>
      <c r="BX143" s="2" t="str" cm="1">
        <f t="array" ref="BX143">IF(B143="","",SUMPRODUCT(($D$1:$AB$4=$BX$4)*$D143:$AB143))</f>
        <v/>
      </c>
      <c r="BY143" s="15" t="str">
        <f t="shared" si="87"/>
        <v/>
      </c>
      <c r="BZ143" s="2" t="str" cm="1">
        <f t="array" ref="BZ143">IF(B143="","",SUMPRODUCT(($D$1:$AB$4=$BZ$4)*$D143:$AB143))</f>
        <v/>
      </c>
      <c r="CA143" s="15" t="str">
        <f t="shared" si="88"/>
        <v/>
      </c>
      <c r="CB143" s="2" t="str" cm="1">
        <f t="array" ref="CB143">IF(B143="","",SUMPRODUCT(($D$1:$AB$4=$CB$4)*$D143:$AB143))</f>
        <v/>
      </c>
      <c r="CC143" s="15" t="str">
        <f t="shared" si="89"/>
        <v/>
      </c>
      <c r="CD143" s="2" t="str" cm="1">
        <f t="array" ref="CD143">IF(B143="","",SUMPRODUCT(($D$1:$AB$4=$CD$4)*$D143:$AB143))</f>
        <v/>
      </c>
      <c r="CE143" s="15" t="str">
        <f t="shared" si="90"/>
        <v/>
      </c>
      <c r="CF143" s="2" t="str" cm="1">
        <f t="array" ref="CF143">IF(B143="","",SUMPRODUCT(($D$1:$AB$4=$CF$4)*$D143:$AB143))</f>
        <v/>
      </c>
      <c r="CG143" s="15" t="str">
        <f t="shared" si="91"/>
        <v/>
      </c>
      <c r="CH143" s="2" t="str" cm="1">
        <f t="array" ref="CH143">IF(B143="","",SUMPRODUCT(($D$1:$AB$4=$CH$4)*$D143:$AB143))</f>
        <v/>
      </c>
      <c r="CI143" s="15" t="str">
        <f t="shared" si="92"/>
        <v/>
      </c>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row>
    <row r="144" spans="1:127" s="3" customFormat="1" ht="15.75" thickBot="1">
      <c r="A144" s="7">
        <v>139</v>
      </c>
      <c r="B144" s="1"/>
      <c r="D144" s="99"/>
      <c r="E144" s="100"/>
      <c r="F144" s="100"/>
      <c r="G144" s="100"/>
      <c r="H144" s="100"/>
      <c r="I144" s="101"/>
      <c r="J144" s="104"/>
      <c r="K144" s="105"/>
      <c r="L144" s="105"/>
      <c r="M144" s="105"/>
      <c r="N144" s="105"/>
      <c r="O144" s="106"/>
      <c r="P144" s="109"/>
      <c r="Q144" s="110"/>
      <c r="R144" s="110"/>
      <c r="S144" s="110"/>
      <c r="T144" s="110"/>
      <c r="U144" s="111"/>
      <c r="V144" s="115"/>
      <c r="W144" s="116"/>
      <c r="X144" s="116"/>
      <c r="Y144" s="116"/>
      <c r="Z144" s="116"/>
      <c r="AA144" s="116"/>
      <c r="AB144" s="170"/>
      <c r="AC144" s="171" t="str">
        <f t="shared" si="66"/>
        <v/>
      </c>
      <c r="AD144" s="172" t="str">
        <f t="shared" si="67"/>
        <v/>
      </c>
      <c r="AE144" s="4"/>
      <c r="AF144" s="4"/>
      <c r="AG144" s="4"/>
      <c r="AH144" s="4"/>
      <c r="AI144" s="4"/>
      <c r="AJ144" s="4"/>
      <c r="AK144" s="4"/>
      <c r="AL144" s="2" t="str" cm="1">
        <f t="array" ref="AL144">IF(B144="","",SUMPRODUCT(($D$1:$AB$4=$AL$4)*D144:AB144))</f>
        <v/>
      </c>
      <c r="AM144" s="15" t="str">
        <f t="shared" si="68"/>
        <v/>
      </c>
      <c r="AN144" s="2" t="str" cm="1">
        <f t="array" ref="AN144">IF(B144="","",SUMPRODUCT(($D$1:$AB$4=$AN$4)*D144:AB144))</f>
        <v/>
      </c>
      <c r="AO144" s="15" t="str">
        <f t="shared" si="69"/>
        <v/>
      </c>
      <c r="AP144" s="2" t="str" cm="1">
        <f t="array" ref="AP144">IF(B144="","",SUMPRODUCT(($D$1:$AB$4=$AP$4)*D144:AB144))</f>
        <v/>
      </c>
      <c r="AQ144" s="15" t="str">
        <f t="shared" si="70"/>
        <v/>
      </c>
      <c r="AR144" s="2" t="str" cm="1">
        <f t="array" ref="AR144">IF(B144="","",SUMPRODUCT(($D$1:$AB$4=$AR$4)*D144:AB144))</f>
        <v/>
      </c>
      <c r="AS144" s="15" t="str">
        <f t="shared" si="71"/>
        <v/>
      </c>
      <c r="AT144" s="2" t="str" cm="1">
        <f t="array" ref="AT144">IF(B144="","",SUMPRODUCT(($D$1:$AB$4=$AT$4)*$D144:$AB144))</f>
        <v/>
      </c>
      <c r="AU144" s="15" t="str">
        <f t="shared" si="72"/>
        <v/>
      </c>
      <c r="AV144" s="2" t="str" cm="1">
        <f t="array" ref="AV144">IF(B144="","",SUMPRODUCT(($D$1:$AB$4=$AV$4)*$D144:$AB144))</f>
        <v/>
      </c>
      <c r="AW144" s="15" t="str">
        <f t="shared" si="73"/>
        <v/>
      </c>
      <c r="AX144" s="2" t="str" cm="1">
        <f t="array" ref="AX144">IF(B144="","",SUMPRODUCT(($D$1:$AB$4=$AX$4)*$D144:$AB144))</f>
        <v/>
      </c>
      <c r="AY144" s="15" t="str">
        <f t="shared" si="74"/>
        <v/>
      </c>
      <c r="AZ144" s="2" t="str" cm="1">
        <f t="array" ref="AZ144">IF(B144="","",SUMPRODUCT(($D$1:$AB$4=$AZ$4)*$D144:$AB144))</f>
        <v/>
      </c>
      <c r="BA144" s="15" t="str">
        <f t="shared" si="75"/>
        <v/>
      </c>
      <c r="BB144" s="2" t="str" cm="1">
        <f t="array" ref="BB144">IF(B144="","",SUMPRODUCT(($D$1:$AB$4=$BB$4)*$D144:$AB144))</f>
        <v/>
      </c>
      <c r="BC144" s="15" t="str">
        <f t="shared" si="76"/>
        <v/>
      </c>
      <c r="BD144" s="2" t="str" cm="1">
        <f t="array" ref="BD144">IF(B144="","",SUMPRODUCT(($D$1:$AB$4=$BD$4)*$D144:$AB144))</f>
        <v/>
      </c>
      <c r="BE144" s="15" t="str">
        <f t="shared" si="77"/>
        <v/>
      </c>
      <c r="BF144" s="2" t="str" cm="1">
        <f t="array" ref="BF144">IF(B144="","",SUMPRODUCT(($D$1:$AB$4=$BF$4)*$D144:$AB144))</f>
        <v/>
      </c>
      <c r="BG144" s="15" t="str">
        <f t="shared" si="78"/>
        <v/>
      </c>
      <c r="BH144" s="2" t="str" cm="1">
        <f t="array" ref="BH144">IF(B144="","",SUMPRODUCT(($D$1:$AB$4=$BH$4)*$D144:$AB144))</f>
        <v/>
      </c>
      <c r="BI144" s="15" t="str">
        <f t="shared" si="79"/>
        <v/>
      </c>
      <c r="BJ144" s="2" t="str" cm="1">
        <f t="array" ref="BJ144">IF(B144="","",SUMPRODUCT(($D$1:$AB$4=$BJ$4)*$D144:$AB144))</f>
        <v/>
      </c>
      <c r="BK144" s="15" t="str">
        <f t="shared" si="80"/>
        <v/>
      </c>
      <c r="BL144" s="2" t="str" cm="1">
        <f t="array" ref="BL144">IF(B144="","",SUMPRODUCT(($D$1:$AB$4=$BL$4)*$D144:$AB144))</f>
        <v/>
      </c>
      <c r="BM144" s="15" t="str">
        <f t="shared" si="81"/>
        <v/>
      </c>
      <c r="BN144" s="2" t="str" cm="1">
        <f t="array" ref="BN144">IF(B144="","",SUMPRODUCT(($D$1:$AB$4=$BN$4)*$D144:$AB144))</f>
        <v/>
      </c>
      <c r="BO144" s="15" t="str">
        <f t="shared" si="82"/>
        <v/>
      </c>
      <c r="BP144" s="2" t="str" cm="1">
        <f t="array" ref="BP144">IF(B144="","",SUMPRODUCT(($D$1:$AB$4=$BP$4)*$D144:$AB144))</f>
        <v/>
      </c>
      <c r="BQ144" s="15" t="str">
        <f t="shared" si="83"/>
        <v/>
      </c>
      <c r="BR144" s="2" t="str" cm="1">
        <f t="array" ref="BR144">IF(B144="","",SUMPRODUCT(($D$1:$AB$4=$BR$4)*$D144:$AB144))</f>
        <v/>
      </c>
      <c r="BS144" s="15" t="str">
        <f t="shared" si="84"/>
        <v/>
      </c>
      <c r="BT144" s="2" t="str" cm="1">
        <f t="array" ref="BT144">IF(B144="","",SUMPRODUCT(($D$1:$AB$4=$BT$4)*$D144:$AB144))</f>
        <v/>
      </c>
      <c r="BU144" s="15" t="str">
        <f t="shared" si="85"/>
        <v/>
      </c>
      <c r="BV144" s="2" t="str" cm="1">
        <f t="array" ref="BV144">IF(B144="","",SUMPRODUCT(($D$1:$AB$4=$BV$4)*$D144:$AB144))</f>
        <v/>
      </c>
      <c r="BW144" s="15" t="str">
        <f t="shared" si="86"/>
        <v/>
      </c>
      <c r="BX144" s="2" t="str" cm="1">
        <f t="array" ref="BX144">IF(B144="","",SUMPRODUCT(($D$1:$AB$4=$BX$4)*$D144:$AB144))</f>
        <v/>
      </c>
      <c r="BY144" s="15" t="str">
        <f t="shared" si="87"/>
        <v/>
      </c>
      <c r="BZ144" s="2" t="str" cm="1">
        <f t="array" ref="BZ144">IF(B144="","",SUMPRODUCT(($D$1:$AB$4=$BZ$4)*$D144:$AB144))</f>
        <v/>
      </c>
      <c r="CA144" s="15" t="str">
        <f t="shared" si="88"/>
        <v/>
      </c>
      <c r="CB144" s="2" t="str" cm="1">
        <f t="array" ref="CB144">IF(B144="","",SUMPRODUCT(($D$1:$AB$4=$CB$4)*$D144:$AB144))</f>
        <v/>
      </c>
      <c r="CC144" s="15" t="str">
        <f t="shared" si="89"/>
        <v/>
      </c>
      <c r="CD144" s="2" t="str" cm="1">
        <f t="array" ref="CD144">IF(B144="","",SUMPRODUCT(($D$1:$AB$4=$CD$4)*$D144:$AB144))</f>
        <v/>
      </c>
      <c r="CE144" s="15" t="str">
        <f t="shared" si="90"/>
        <v/>
      </c>
      <c r="CF144" s="2" t="str" cm="1">
        <f t="array" ref="CF144">IF(B144="","",SUMPRODUCT(($D$1:$AB$4=$CF$4)*$D144:$AB144))</f>
        <v/>
      </c>
      <c r="CG144" s="15" t="str">
        <f t="shared" si="91"/>
        <v/>
      </c>
      <c r="CH144" s="2" t="str" cm="1">
        <f t="array" ref="CH144">IF(B144="","",SUMPRODUCT(($D$1:$AB$4=$CH$4)*$D144:$AB144))</f>
        <v/>
      </c>
      <c r="CI144" s="15" t="str">
        <f t="shared" si="92"/>
        <v/>
      </c>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row>
    <row r="145" spans="1:127" s="3" customFormat="1" ht="15.75" thickBot="1">
      <c r="A145" s="7">
        <v>140</v>
      </c>
      <c r="B145" s="1"/>
      <c r="D145" s="99"/>
      <c r="E145" s="100"/>
      <c r="F145" s="100"/>
      <c r="G145" s="100"/>
      <c r="H145" s="100"/>
      <c r="I145" s="101"/>
      <c r="J145" s="104"/>
      <c r="K145" s="105"/>
      <c r="L145" s="105"/>
      <c r="M145" s="105"/>
      <c r="N145" s="105"/>
      <c r="O145" s="106"/>
      <c r="P145" s="109"/>
      <c r="Q145" s="110"/>
      <c r="R145" s="110"/>
      <c r="S145" s="110"/>
      <c r="T145" s="110"/>
      <c r="U145" s="111"/>
      <c r="V145" s="115"/>
      <c r="W145" s="116"/>
      <c r="X145" s="116"/>
      <c r="Y145" s="116"/>
      <c r="Z145" s="116"/>
      <c r="AA145" s="116"/>
      <c r="AB145" s="170"/>
      <c r="AC145" s="171" t="str">
        <f t="shared" si="66"/>
        <v/>
      </c>
      <c r="AD145" s="172" t="str">
        <f t="shared" si="67"/>
        <v/>
      </c>
      <c r="AE145" s="4"/>
      <c r="AF145" s="4"/>
      <c r="AG145" s="4"/>
      <c r="AH145" s="4"/>
      <c r="AI145" s="4"/>
      <c r="AJ145" s="4"/>
      <c r="AK145" s="4"/>
      <c r="AL145" s="2" t="str" cm="1">
        <f t="array" ref="AL145">IF(B145="","",SUMPRODUCT(($D$1:$AB$4=$AL$4)*D145:AB145))</f>
        <v/>
      </c>
      <c r="AM145" s="15" t="str">
        <f t="shared" si="68"/>
        <v/>
      </c>
      <c r="AN145" s="2" t="str" cm="1">
        <f t="array" ref="AN145">IF(B145="","",SUMPRODUCT(($D$1:$AB$4=$AN$4)*D145:AB145))</f>
        <v/>
      </c>
      <c r="AO145" s="15" t="str">
        <f t="shared" si="69"/>
        <v/>
      </c>
      <c r="AP145" s="2" t="str" cm="1">
        <f t="array" ref="AP145">IF(B145="","",SUMPRODUCT(($D$1:$AB$4=$AP$4)*D145:AB145))</f>
        <v/>
      </c>
      <c r="AQ145" s="15" t="str">
        <f t="shared" si="70"/>
        <v/>
      </c>
      <c r="AR145" s="2" t="str" cm="1">
        <f t="array" ref="AR145">IF(B145="","",SUMPRODUCT(($D$1:$AB$4=$AR$4)*D145:AB145))</f>
        <v/>
      </c>
      <c r="AS145" s="15" t="str">
        <f t="shared" si="71"/>
        <v/>
      </c>
      <c r="AT145" s="2" t="str" cm="1">
        <f t="array" ref="AT145">IF(B145="","",SUMPRODUCT(($D$1:$AB$4=$AT$4)*$D145:$AB145))</f>
        <v/>
      </c>
      <c r="AU145" s="15" t="str">
        <f t="shared" si="72"/>
        <v/>
      </c>
      <c r="AV145" s="2" t="str" cm="1">
        <f t="array" ref="AV145">IF(B145="","",SUMPRODUCT(($D$1:$AB$4=$AV$4)*$D145:$AB145))</f>
        <v/>
      </c>
      <c r="AW145" s="15" t="str">
        <f t="shared" si="73"/>
        <v/>
      </c>
      <c r="AX145" s="2" t="str" cm="1">
        <f t="array" ref="AX145">IF(B145="","",SUMPRODUCT(($D$1:$AB$4=$AX$4)*$D145:$AB145))</f>
        <v/>
      </c>
      <c r="AY145" s="15" t="str">
        <f t="shared" si="74"/>
        <v/>
      </c>
      <c r="AZ145" s="2" t="str" cm="1">
        <f t="array" ref="AZ145">IF(B145="","",SUMPRODUCT(($D$1:$AB$4=$AZ$4)*$D145:$AB145))</f>
        <v/>
      </c>
      <c r="BA145" s="15" t="str">
        <f t="shared" si="75"/>
        <v/>
      </c>
      <c r="BB145" s="2" t="str" cm="1">
        <f t="array" ref="BB145">IF(B145="","",SUMPRODUCT(($D$1:$AB$4=$BB$4)*$D145:$AB145))</f>
        <v/>
      </c>
      <c r="BC145" s="15" t="str">
        <f t="shared" si="76"/>
        <v/>
      </c>
      <c r="BD145" s="2" t="str" cm="1">
        <f t="array" ref="BD145">IF(B145="","",SUMPRODUCT(($D$1:$AB$4=$BD$4)*$D145:$AB145))</f>
        <v/>
      </c>
      <c r="BE145" s="15" t="str">
        <f t="shared" si="77"/>
        <v/>
      </c>
      <c r="BF145" s="2" t="str" cm="1">
        <f t="array" ref="BF145">IF(B145="","",SUMPRODUCT(($D$1:$AB$4=$BF$4)*$D145:$AB145))</f>
        <v/>
      </c>
      <c r="BG145" s="15" t="str">
        <f t="shared" si="78"/>
        <v/>
      </c>
      <c r="BH145" s="2" t="str" cm="1">
        <f t="array" ref="BH145">IF(B145="","",SUMPRODUCT(($D$1:$AB$4=$BH$4)*$D145:$AB145))</f>
        <v/>
      </c>
      <c r="BI145" s="15" t="str">
        <f t="shared" si="79"/>
        <v/>
      </c>
      <c r="BJ145" s="2" t="str" cm="1">
        <f t="array" ref="BJ145">IF(B145="","",SUMPRODUCT(($D$1:$AB$4=$BJ$4)*$D145:$AB145))</f>
        <v/>
      </c>
      <c r="BK145" s="15" t="str">
        <f t="shared" si="80"/>
        <v/>
      </c>
      <c r="BL145" s="2" t="str" cm="1">
        <f t="array" ref="BL145">IF(B145="","",SUMPRODUCT(($D$1:$AB$4=$BL$4)*$D145:$AB145))</f>
        <v/>
      </c>
      <c r="BM145" s="15" t="str">
        <f t="shared" si="81"/>
        <v/>
      </c>
      <c r="BN145" s="2" t="str" cm="1">
        <f t="array" ref="BN145">IF(B145="","",SUMPRODUCT(($D$1:$AB$4=$BN$4)*$D145:$AB145))</f>
        <v/>
      </c>
      <c r="BO145" s="15" t="str">
        <f t="shared" si="82"/>
        <v/>
      </c>
      <c r="BP145" s="2" t="str" cm="1">
        <f t="array" ref="BP145">IF(B145="","",SUMPRODUCT(($D$1:$AB$4=$BP$4)*$D145:$AB145))</f>
        <v/>
      </c>
      <c r="BQ145" s="15" t="str">
        <f t="shared" si="83"/>
        <v/>
      </c>
      <c r="BR145" s="2" t="str" cm="1">
        <f t="array" ref="BR145">IF(B145="","",SUMPRODUCT(($D$1:$AB$4=$BR$4)*$D145:$AB145))</f>
        <v/>
      </c>
      <c r="BS145" s="15" t="str">
        <f t="shared" si="84"/>
        <v/>
      </c>
      <c r="BT145" s="2" t="str" cm="1">
        <f t="array" ref="BT145">IF(B145="","",SUMPRODUCT(($D$1:$AB$4=$BT$4)*$D145:$AB145))</f>
        <v/>
      </c>
      <c r="BU145" s="15" t="str">
        <f t="shared" si="85"/>
        <v/>
      </c>
      <c r="BV145" s="2" t="str" cm="1">
        <f t="array" ref="BV145">IF(B145="","",SUMPRODUCT(($D$1:$AB$4=$BV$4)*$D145:$AB145))</f>
        <v/>
      </c>
      <c r="BW145" s="15" t="str">
        <f t="shared" si="86"/>
        <v/>
      </c>
      <c r="BX145" s="2" t="str" cm="1">
        <f t="array" ref="BX145">IF(B145="","",SUMPRODUCT(($D$1:$AB$4=$BX$4)*$D145:$AB145))</f>
        <v/>
      </c>
      <c r="BY145" s="15" t="str">
        <f t="shared" si="87"/>
        <v/>
      </c>
      <c r="BZ145" s="2" t="str" cm="1">
        <f t="array" ref="BZ145">IF(B145="","",SUMPRODUCT(($D$1:$AB$4=$BZ$4)*$D145:$AB145))</f>
        <v/>
      </c>
      <c r="CA145" s="15" t="str">
        <f t="shared" si="88"/>
        <v/>
      </c>
      <c r="CB145" s="2" t="str" cm="1">
        <f t="array" ref="CB145">IF(B145="","",SUMPRODUCT(($D$1:$AB$4=$CB$4)*$D145:$AB145))</f>
        <v/>
      </c>
      <c r="CC145" s="15" t="str">
        <f t="shared" si="89"/>
        <v/>
      </c>
      <c r="CD145" s="2" t="str" cm="1">
        <f t="array" ref="CD145">IF(B145="","",SUMPRODUCT(($D$1:$AB$4=$CD$4)*$D145:$AB145))</f>
        <v/>
      </c>
      <c r="CE145" s="15" t="str">
        <f t="shared" si="90"/>
        <v/>
      </c>
      <c r="CF145" s="2" t="str" cm="1">
        <f t="array" ref="CF145">IF(B145="","",SUMPRODUCT(($D$1:$AB$4=$CF$4)*$D145:$AB145))</f>
        <v/>
      </c>
      <c r="CG145" s="15" t="str">
        <f t="shared" si="91"/>
        <v/>
      </c>
      <c r="CH145" s="2" t="str" cm="1">
        <f t="array" ref="CH145">IF(B145="","",SUMPRODUCT(($D$1:$AB$4=$CH$4)*$D145:$AB145))</f>
        <v/>
      </c>
      <c r="CI145" s="15" t="str">
        <f t="shared" si="92"/>
        <v/>
      </c>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row>
    <row r="146" spans="1:127" s="3" customFormat="1" ht="15.75" thickBot="1">
      <c r="A146" s="7">
        <v>141</v>
      </c>
      <c r="B146" s="1"/>
      <c r="D146" s="99"/>
      <c r="E146" s="100"/>
      <c r="F146" s="100"/>
      <c r="G146" s="100"/>
      <c r="H146" s="100"/>
      <c r="I146" s="101"/>
      <c r="J146" s="104"/>
      <c r="K146" s="105"/>
      <c r="L146" s="105"/>
      <c r="M146" s="105"/>
      <c r="N146" s="105"/>
      <c r="O146" s="106"/>
      <c r="P146" s="109"/>
      <c r="Q146" s="110"/>
      <c r="R146" s="110"/>
      <c r="S146" s="110"/>
      <c r="T146" s="110"/>
      <c r="U146" s="111"/>
      <c r="V146" s="115"/>
      <c r="W146" s="116"/>
      <c r="X146" s="116"/>
      <c r="Y146" s="116"/>
      <c r="Z146" s="116"/>
      <c r="AA146" s="116"/>
      <c r="AB146" s="170"/>
      <c r="AC146" s="171" t="str">
        <f t="shared" si="66"/>
        <v/>
      </c>
      <c r="AD146" s="172" t="str">
        <f t="shared" si="67"/>
        <v/>
      </c>
      <c r="AE146" s="4"/>
      <c r="AF146" s="4"/>
      <c r="AG146" s="4"/>
      <c r="AH146" s="4"/>
      <c r="AI146" s="4"/>
      <c r="AJ146" s="4"/>
      <c r="AK146" s="4"/>
      <c r="AL146" s="2" t="str" cm="1">
        <f t="array" ref="AL146">IF(B146="","",SUMPRODUCT(($D$1:$AB$4=$AL$4)*D146:AB146))</f>
        <v/>
      </c>
      <c r="AM146" s="15" t="str">
        <f t="shared" si="68"/>
        <v/>
      </c>
      <c r="AN146" s="2" t="str" cm="1">
        <f t="array" ref="AN146">IF(B146="","",SUMPRODUCT(($D$1:$AB$4=$AN$4)*D146:AB146))</f>
        <v/>
      </c>
      <c r="AO146" s="15" t="str">
        <f t="shared" si="69"/>
        <v/>
      </c>
      <c r="AP146" s="2" t="str" cm="1">
        <f t="array" ref="AP146">IF(B146="","",SUMPRODUCT(($D$1:$AB$4=$AP$4)*D146:AB146))</f>
        <v/>
      </c>
      <c r="AQ146" s="15" t="str">
        <f t="shared" si="70"/>
        <v/>
      </c>
      <c r="AR146" s="2" t="str" cm="1">
        <f t="array" ref="AR146">IF(B146="","",SUMPRODUCT(($D$1:$AB$4=$AR$4)*D146:AB146))</f>
        <v/>
      </c>
      <c r="AS146" s="15" t="str">
        <f t="shared" si="71"/>
        <v/>
      </c>
      <c r="AT146" s="2" t="str" cm="1">
        <f t="array" ref="AT146">IF(B146="","",SUMPRODUCT(($D$1:$AB$4=$AT$4)*$D146:$AB146))</f>
        <v/>
      </c>
      <c r="AU146" s="15" t="str">
        <f t="shared" si="72"/>
        <v/>
      </c>
      <c r="AV146" s="2" t="str" cm="1">
        <f t="array" ref="AV146">IF(B146="","",SUMPRODUCT(($D$1:$AB$4=$AV$4)*$D146:$AB146))</f>
        <v/>
      </c>
      <c r="AW146" s="15" t="str">
        <f t="shared" si="73"/>
        <v/>
      </c>
      <c r="AX146" s="2" t="str" cm="1">
        <f t="array" ref="AX146">IF(B146="","",SUMPRODUCT(($D$1:$AB$4=$AX$4)*$D146:$AB146))</f>
        <v/>
      </c>
      <c r="AY146" s="15" t="str">
        <f t="shared" si="74"/>
        <v/>
      </c>
      <c r="AZ146" s="2" t="str" cm="1">
        <f t="array" ref="AZ146">IF(B146="","",SUMPRODUCT(($D$1:$AB$4=$AZ$4)*$D146:$AB146))</f>
        <v/>
      </c>
      <c r="BA146" s="15" t="str">
        <f t="shared" si="75"/>
        <v/>
      </c>
      <c r="BB146" s="2" t="str" cm="1">
        <f t="array" ref="BB146">IF(B146="","",SUMPRODUCT(($D$1:$AB$4=$BB$4)*$D146:$AB146))</f>
        <v/>
      </c>
      <c r="BC146" s="15" t="str">
        <f t="shared" si="76"/>
        <v/>
      </c>
      <c r="BD146" s="2" t="str" cm="1">
        <f t="array" ref="BD146">IF(B146="","",SUMPRODUCT(($D$1:$AB$4=$BD$4)*$D146:$AB146))</f>
        <v/>
      </c>
      <c r="BE146" s="15" t="str">
        <f t="shared" si="77"/>
        <v/>
      </c>
      <c r="BF146" s="2" t="str" cm="1">
        <f t="array" ref="BF146">IF(B146="","",SUMPRODUCT(($D$1:$AB$4=$BF$4)*$D146:$AB146))</f>
        <v/>
      </c>
      <c r="BG146" s="15" t="str">
        <f t="shared" si="78"/>
        <v/>
      </c>
      <c r="BH146" s="2" t="str" cm="1">
        <f t="array" ref="BH146">IF(B146="","",SUMPRODUCT(($D$1:$AB$4=$BH$4)*$D146:$AB146))</f>
        <v/>
      </c>
      <c r="BI146" s="15" t="str">
        <f t="shared" si="79"/>
        <v/>
      </c>
      <c r="BJ146" s="2" t="str" cm="1">
        <f t="array" ref="BJ146">IF(B146="","",SUMPRODUCT(($D$1:$AB$4=$BJ$4)*$D146:$AB146))</f>
        <v/>
      </c>
      <c r="BK146" s="15" t="str">
        <f t="shared" si="80"/>
        <v/>
      </c>
      <c r="BL146" s="2" t="str" cm="1">
        <f t="array" ref="BL146">IF(B146="","",SUMPRODUCT(($D$1:$AB$4=$BL$4)*$D146:$AB146))</f>
        <v/>
      </c>
      <c r="BM146" s="15" t="str">
        <f t="shared" si="81"/>
        <v/>
      </c>
      <c r="BN146" s="2" t="str" cm="1">
        <f t="array" ref="BN146">IF(B146="","",SUMPRODUCT(($D$1:$AB$4=$BN$4)*$D146:$AB146))</f>
        <v/>
      </c>
      <c r="BO146" s="15" t="str">
        <f t="shared" si="82"/>
        <v/>
      </c>
      <c r="BP146" s="2" t="str" cm="1">
        <f t="array" ref="BP146">IF(B146="","",SUMPRODUCT(($D$1:$AB$4=$BP$4)*$D146:$AB146))</f>
        <v/>
      </c>
      <c r="BQ146" s="15" t="str">
        <f t="shared" si="83"/>
        <v/>
      </c>
      <c r="BR146" s="2" t="str" cm="1">
        <f t="array" ref="BR146">IF(B146="","",SUMPRODUCT(($D$1:$AB$4=$BR$4)*$D146:$AB146))</f>
        <v/>
      </c>
      <c r="BS146" s="15" t="str">
        <f t="shared" si="84"/>
        <v/>
      </c>
      <c r="BT146" s="2" t="str" cm="1">
        <f t="array" ref="BT146">IF(B146="","",SUMPRODUCT(($D$1:$AB$4=$BT$4)*$D146:$AB146))</f>
        <v/>
      </c>
      <c r="BU146" s="15" t="str">
        <f t="shared" si="85"/>
        <v/>
      </c>
      <c r="BV146" s="2" t="str" cm="1">
        <f t="array" ref="BV146">IF(B146="","",SUMPRODUCT(($D$1:$AB$4=$BV$4)*$D146:$AB146))</f>
        <v/>
      </c>
      <c r="BW146" s="15" t="str">
        <f t="shared" si="86"/>
        <v/>
      </c>
      <c r="BX146" s="2" t="str" cm="1">
        <f t="array" ref="BX146">IF(B146="","",SUMPRODUCT(($D$1:$AB$4=$BX$4)*$D146:$AB146))</f>
        <v/>
      </c>
      <c r="BY146" s="15" t="str">
        <f t="shared" si="87"/>
        <v/>
      </c>
      <c r="BZ146" s="2" t="str" cm="1">
        <f t="array" ref="BZ146">IF(B146="","",SUMPRODUCT(($D$1:$AB$4=$BZ$4)*$D146:$AB146))</f>
        <v/>
      </c>
      <c r="CA146" s="15" t="str">
        <f t="shared" si="88"/>
        <v/>
      </c>
      <c r="CB146" s="2" t="str" cm="1">
        <f t="array" ref="CB146">IF(B146="","",SUMPRODUCT(($D$1:$AB$4=$CB$4)*$D146:$AB146))</f>
        <v/>
      </c>
      <c r="CC146" s="15" t="str">
        <f t="shared" si="89"/>
        <v/>
      </c>
      <c r="CD146" s="2" t="str" cm="1">
        <f t="array" ref="CD146">IF(B146="","",SUMPRODUCT(($D$1:$AB$4=$CD$4)*$D146:$AB146))</f>
        <v/>
      </c>
      <c r="CE146" s="15" t="str">
        <f t="shared" si="90"/>
        <v/>
      </c>
      <c r="CF146" s="2" t="str" cm="1">
        <f t="array" ref="CF146">IF(B146="","",SUMPRODUCT(($D$1:$AB$4=$CF$4)*$D146:$AB146))</f>
        <v/>
      </c>
      <c r="CG146" s="15" t="str">
        <f t="shared" si="91"/>
        <v/>
      </c>
      <c r="CH146" s="2" t="str" cm="1">
        <f t="array" ref="CH146">IF(B146="","",SUMPRODUCT(($D$1:$AB$4=$CH$4)*$D146:$AB146))</f>
        <v/>
      </c>
      <c r="CI146" s="15" t="str">
        <f t="shared" si="92"/>
        <v/>
      </c>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row>
    <row r="147" spans="1:127" s="3" customFormat="1" ht="15.75" thickBot="1">
      <c r="A147" s="7">
        <v>142</v>
      </c>
      <c r="B147" s="1"/>
      <c r="D147" s="99"/>
      <c r="E147" s="100"/>
      <c r="F147" s="100"/>
      <c r="G147" s="100"/>
      <c r="H147" s="100"/>
      <c r="I147" s="101"/>
      <c r="J147" s="104"/>
      <c r="K147" s="105"/>
      <c r="L147" s="105"/>
      <c r="M147" s="105"/>
      <c r="N147" s="105"/>
      <c r="O147" s="106"/>
      <c r="P147" s="109"/>
      <c r="Q147" s="110"/>
      <c r="R147" s="110"/>
      <c r="S147" s="110"/>
      <c r="T147" s="110"/>
      <c r="U147" s="111"/>
      <c r="V147" s="115"/>
      <c r="W147" s="116"/>
      <c r="X147" s="116"/>
      <c r="Y147" s="116"/>
      <c r="Z147" s="116"/>
      <c r="AA147" s="116"/>
      <c r="AB147" s="170"/>
      <c r="AC147" s="171" t="str">
        <f t="shared" si="66"/>
        <v/>
      </c>
      <c r="AD147" s="172" t="str">
        <f t="shared" si="67"/>
        <v/>
      </c>
      <c r="AE147" s="4"/>
      <c r="AF147" s="4"/>
      <c r="AG147" s="4"/>
      <c r="AH147" s="4"/>
      <c r="AI147" s="4"/>
      <c r="AJ147" s="4"/>
      <c r="AK147" s="4"/>
      <c r="AL147" s="2" t="str" cm="1">
        <f t="array" ref="AL147">IF(B147="","",SUMPRODUCT(($D$1:$AB$4=$AL$4)*D147:AB147))</f>
        <v/>
      </c>
      <c r="AM147" s="15" t="str">
        <f t="shared" si="68"/>
        <v/>
      </c>
      <c r="AN147" s="2" t="str" cm="1">
        <f t="array" ref="AN147">IF(B147="","",SUMPRODUCT(($D$1:$AB$4=$AN$4)*D147:AB147))</f>
        <v/>
      </c>
      <c r="AO147" s="15" t="str">
        <f t="shared" si="69"/>
        <v/>
      </c>
      <c r="AP147" s="2" t="str" cm="1">
        <f t="array" ref="AP147">IF(B147="","",SUMPRODUCT(($D$1:$AB$4=$AP$4)*D147:AB147))</f>
        <v/>
      </c>
      <c r="AQ147" s="15" t="str">
        <f t="shared" si="70"/>
        <v/>
      </c>
      <c r="AR147" s="2" t="str" cm="1">
        <f t="array" ref="AR147">IF(B147="","",SUMPRODUCT(($D$1:$AB$4=$AR$4)*D147:AB147))</f>
        <v/>
      </c>
      <c r="AS147" s="15" t="str">
        <f t="shared" si="71"/>
        <v/>
      </c>
      <c r="AT147" s="2" t="str" cm="1">
        <f t="array" ref="AT147">IF(B147="","",SUMPRODUCT(($D$1:$AB$4=$AT$4)*$D147:$AB147))</f>
        <v/>
      </c>
      <c r="AU147" s="15" t="str">
        <f t="shared" si="72"/>
        <v/>
      </c>
      <c r="AV147" s="2" t="str" cm="1">
        <f t="array" ref="AV147">IF(B147="","",SUMPRODUCT(($D$1:$AB$4=$AV$4)*$D147:$AB147))</f>
        <v/>
      </c>
      <c r="AW147" s="15" t="str">
        <f t="shared" si="73"/>
        <v/>
      </c>
      <c r="AX147" s="2" t="str" cm="1">
        <f t="array" ref="AX147">IF(B147="","",SUMPRODUCT(($D$1:$AB$4=$AX$4)*$D147:$AB147))</f>
        <v/>
      </c>
      <c r="AY147" s="15" t="str">
        <f t="shared" si="74"/>
        <v/>
      </c>
      <c r="AZ147" s="2" t="str" cm="1">
        <f t="array" ref="AZ147">IF(B147="","",SUMPRODUCT(($D$1:$AB$4=$AZ$4)*$D147:$AB147))</f>
        <v/>
      </c>
      <c r="BA147" s="15" t="str">
        <f t="shared" si="75"/>
        <v/>
      </c>
      <c r="BB147" s="2" t="str" cm="1">
        <f t="array" ref="BB147">IF(B147="","",SUMPRODUCT(($D$1:$AB$4=$BB$4)*$D147:$AB147))</f>
        <v/>
      </c>
      <c r="BC147" s="15" t="str">
        <f t="shared" si="76"/>
        <v/>
      </c>
      <c r="BD147" s="2" t="str" cm="1">
        <f t="array" ref="BD147">IF(B147="","",SUMPRODUCT(($D$1:$AB$4=$BD$4)*$D147:$AB147))</f>
        <v/>
      </c>
      <c r="BE147" s="15" t="str">
        <f t="shared" si="77"/>
        <v/>
      </c>
      <c r="BF147" s="2" t="str" cm="1">
        <f t="array" ref="BF147">IF(B147="","",SUMPRODUCT(($D$1:$AB$4=$BF$4)*$D147:$AB147))</f>
        <v/>
      </c>
      <c r="BG147" s="15" t="str">
        <f t="shared" si="78"/>
        <v/>
      </c>
      <c r="BH147" s="2" t="str" cm="1">
        <f t="array" ref="BH147">IF(B147="","",SUMPRODUCT(($D$1:$AB$4=$BH$4)*$D147:$AB147))</f>
        <v/>
      </c>
      <c r="BI147" s="15" t="str">
        <f t="shared" si="79"/>
        <v/>
      </c>
      <c r="BJ147" s="2" t="str" cm="1">
        <f t="array" ref="BJ147">IF(B147="","",SUMPRODUCT(($D$1:$AB$4=$BJ$4)*$D147:$AB147))</f>
        <v/>
      </c>
      <c r="BK147" s="15" t="str">
        <f t="shared" si="80"/>
        <v/>
      </c>
      <c r="BL147" s="2" t="str" cm="1">
        <f t="array" ref="BL147">IF(B147="","",SUMPRODUCT(($D$1:$AB$4=$BL$4)*$D147:$AB147))</f>
        <v/>
      </c>
      <c r="BM147" s="15" t="str">
        <f t="shared" si="81"/>
        <v/>
      </c>
      <c r="BN147" s="2" t="str" cm="1">
        <f t="array" ref="BN147">IF(B147="","",SUMPRODUCT(($D$1:$AB$4=$BN$4)*$D147:$AB147))</f>
        <v/>
      </c>
      <c r="BO147" s="15" t="str">
        <f t="shared" si="82"/>
        <v/>
      </c>
      <c r="BP147" s="2" t="str" cm="1">
        <f t="array" ref="BP147">IF(B147="","",SUMPRODUCT(($D$1:$AB$4=$BP$4)*$D147:$AB147))</f>
        <v/>
      </c>
      <c r="BQ147" s="15" t="str">
        <f t="shared" si="83"/>
        <v/>
      </c>
      <c r="BR147" s="2" t="str" cm="1">
        <f t="array" ref="BR147">IF(B147="","",SUMPRODUCT(($D$1:$AB$4=$BR$4)*$D147:$AB147))</f>
        <v/>
      </c>
      <c r="BS147" s="15" t="str">
        <f t="shared" si="84"/>
        <v/>
      </c>
      <c r="BT147" s="2" t="str" cm="1">
        <f t="array" ref="BT147">IF(B147="","",SUMPRODUCT(($D$1:$AB$4=$BT$4)*$D147:$AB147))</f>
        <v/>
      </c>
      <c r="BU147" s="15" t="str">
        <f t="shared" si="85"/>
        <v/>
      </c>
      <c r="BV147" s="2" t="str" cm="1">
        <f t="array" ref="BV147">IF(B147="","",SUMPRODUCT(($D$1:$AB$4=$BV$4)*$D147:$AB147))</f>
        <v/>
      </c>
      <c r="BW147" s="15" t="str">
        <f t="shared" si="86"/>
        <v/>
      </c>
      <c r="BX147" s="2" t="str" cm="1">
        <f t="array" ref="BX147">IF(B147="","",SUMPRODUCT(($D$1:$AB$4=$BX$4)*$D147:$AB147))</f>
        <v/>
      </c>
      <c r="BY147" s="15" t="str">
        <f t="shared" si="87"/>
        <v/>
      </c>
      <c r="BZ147" s="2" t="str" cm="1">
        <f t="array" ref="BZ147">IF(B147="","",SUMPRODUCT(($D$1:$AB$4=$BZ$4)*$D147:$AB147))</f>
        <v/>
      </c>
      <c r="CA147" s="15" t="str">
        <f t="shared" si="88"/>
        <v/>
      </c>
      <c r="CB147" s="2" t="str" cm="1">
        <f t="array" ref="CB147">IF(B147="","",SUMPRODUCT(($D$1:$AB$4=$CB$4)*$D147:$AB147))</f>
        <v/>
      </c>
      <c r="CC147" s="15" t="str">
        <f t="shared" si="89"/>
        <v/>
      </c>
      <c r="CD147" s="2" t="str" cm="1">
        <f t="array" ref="CD147">IF(B147="","",SUMPRODUCT(($D$1:$AB$4=$CD$4)*$D147:$AB147))</f>
        <v/>
      </c>
      <c r="CE147" s="15" t="str">
        <f t="shared" si="90"/>
        <v/>
      </c>
      <c r="CF147" s="2" t="str" cm="1">
        <f t="array" ref="CF147">IF(B147="","",SUMPRODUCT(($D$1:$AB$4=$CF$4)*$D147:$AB147))</f>
        <v/>
      </c>
      <c r="CG147" s="15" t="str">
        <f t="shared" si="91"/>
        <v/>
      </c>
      <c r="CH147" s="2" t="str" cm="1">
        <f t="array" ref="CH147">IF(B147="","",SUMPRODUCT(($D$1:$AB$4=$CH$4)*$D147:$AB147))</f>
        <v/>
      </c>
      <c r="CI147" s="15" t="str">
        <f t="shared" si="92"/>
        <v/>
      </c>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row>
    <row r="148" spans="1:127" s="3" customFormat="1" ht="15.75" thickBot="1">
      <c r="A148" s="7">
        <v>143</v>
      </c>
      <c r="B148" s="1"/>
      <c r="D148" s="99"/>
      <c r="E148" s="100"/>
      <c r="F148" s="100"/>
      <c r="G148" s="100"/>
      <c r="H148" s="100"/>
      <c r="I148" s="101"/>
      <c r="J148" s="104"/>
      <c r="K148" s="105"/>
      <c r="L148" s="105"/>
      <c r="M148" s="105"/>
      <c r="N148" s="105"/>
      <c r="O148" s="106"/>
      <c r="P148" s="109"/>
      <c r="Q148" s="110"/>
      <c r="R148" s="110"/>
      <c r="S148" s="110"/>
      <c r="T148" s="110"/>
      <c r="U148" s="111"/>
      <c r="V148" s="115"/>
      <c r="W148" s="116"/>
      <c r="X148" s="116"/>
      <c r="Y148" s="116"/>
      <c r="Z148" s="116"/>
      <c r="AA148" s="116"/>
      <c r="AB148" s="170"/>
      <c r="AC148" s="171" t="str">
        <f t="shared" si="66"/>
        <v/>
      </c>
      <c r="AD148" s="172" t="str">
        <f t="shared" si="67"/>
        <v/>
      </c>
      <c r="AE148" s="4"/>
      <c r="AF148" s="4"/>
      <c r="AG148" s="4"/>
      <c r="AH148" s="4"/>
      <c r="AI148" s="4"/>
      <c r="AJ148" s="4"/>
      <c r="AK148" s="4"/>
      <c r="AL148" s="2" t="str" cm="1">
        <f t="array" ref="AL148">IF(B148="","",SUMPRODUCT(($D$1:$AB$4=$AL$4)*D148:AB148))</f>
        <v/>
      </c>
      <c r="AM148" s="15" t="str">
        <f t="shared" si="68"/>
        <v/>
      </c>
      <c r="AN148" s="2" t="str" cm="1">
        <f t="array" ref="AN148">IF(B148="","",SUMPRODUCT(($D$1:$AB$4=$AN$4)*D148:AB148))</f>
        <v/>
      </c>
      <c r="AO148" s="15" t="str">
        <f t="shared" si="69"/>
        <v/>
      </c>
      <c r="AP148" s="2" t="str" cm="1">
        <f t="array" ref="AP148">IF(B148="","",SUMPRODUCT(($D$1:$AB$4=$AP$4)*D148:AB148))</f>
        <v/>
      </c>
      <c r="AQ148" s="15" t="str">
        <f t="shared" si="70"/>
        <v/>
      </c>
      <c r="AR148" s="2" t="str" cm="1">
        <f t="array" ref="AR148">IF(B148="","",SUMPRODUCT(($D$1:$AB$4=$AR$4)*D148:AB148))</f>
        <v/>
      </c>
      <c r="AS148" s="15" t="str">
        <f t="shared" si="71"/>
        <v/>
      </c>
      <c r="AT148" s="2" t="str" cm="1">
        <f t="array" ref="AT148">IF(B148="","",SUMPRODUCT(($D$1:$AB$4=$AT$4)*$D148:$AB148))</f>
        <v/>
      </c>
      <c r="AU148" s="15" t="str">
        <f t="shared" si="72"/>
        <v/>
      </c>
      <c r="AV148" s="2" t="str" cm="1">
        <f t="array" ref="AV148">IF(B148="","",SUMPRODUCT(($D$1:$AB$4=$AV$4)*$D148:$AB148))</f>
        <v/>
      </c>
      <c r="AW148" s="15" t="str">
        <f t="shared" si="73"/>
        <v/>
      </c>
      <c r="AX148" s="2" t="str" cm="1">
        <f t="array" ref="AX148">IF(B148="","",SUMPRODUCT(($D$1:$AB$4=$AX$4)*$D148:$AB148))</f>
        <v/>
      </c>
      <c r="AY148" s="15" t="str">
        <f t="shared" si="74"/>
        <v/>
      </c>
      <c r="AZ148" s="2" t="str" cm="1">
        <f t="array" ref="AZ148">IF(B148="","",SUMPRODUCT(($D$1:$AB$4=$AZ$4)*$D148:$AB148))</f>
        <v/>
      </c>
      <c r="BA148" s="15" t="str">
        <f t="shared" si="75"/>
        <v/>
      </c>
      <c r="BB148" s="2" t="str" cm="1">
        <f t="array" ref="BB148">IF(B148="","",SUMPRODUCT(($D$1:$AB$4=$BB$4)*$D148:$AB148))</f>
        <v/>
      </c>
      <c r="BC148" s="15" t="str">
        <f t="shared" si="76"/>
        <v/>
      </c>
      <c r="BD148" s="2" t="str" cm="1">
        <f t="array" ref="BD148">IF(B148="","",SUMPRODUCT(($D$1:$AB$4=$BD$4)*$D148:$AB148))</f>
        <v/>
      </c>
      <c r="BE148" s="15" t="str">
        <f t="shared" si="77"/>
        <v/>
      </c>
      <c r="BF148" s="2" t="str" cm="1">
        <f t="array" ref="BF148">IF(B148="","",SUMPRODUCT(($D$1:$AB$4=$BF$4)*$D148:$AB148))</f>
        <v/>
      </c>
      <c r="BG148" s="15" t="str">
        <f t="shared" si="78"/>
        <v/>
      </c>
      <c r="BH148" s="2" t="str" cm="1">
        <f t="array" ref="BH148">IF(B148="","",SUMPRODUCT(($D$1:$AB$4=$BH$4)*$D148:$AB148))</f>
        <v/>
      </c>
      <c r="BI148" s="15" t="str">
        <f t="shared" si="79"/>
        <v/>
      </c>
      <c r="BJ148" s="2" t="str" cm="1">
        <f t="array" ref="BJ148">IF(B148="","",SUMPRODUCT(($D$1:$AB$4=$BJ$4)*$D148:$AB148))</f>
        <v/>
      </c>
      <c r="BK148" s="15" t="str">
        <f t="shared" si="80"/>
        <v/>
      </c>
      <c r="BL148" s="2" t="str" cm="1">
        <f t="array" ref="BL148">IF(B148="","",SUMPRODUCT(($D$1:$AB$4=$BL$4)*$D148:$AB148))</f>
        <v/>
      </c>
      <c r="BM148" s="15" t="str">
        <f t="shared" si="81"/>
        <v/>
      </c>
      <c r="BN148" s="2" t="str" cm="1">
        <f t="array" ref="BN148">IF(B148="","",SUMPRODUCT(($D$1:$AB$4=$BN$4)*$D148:$AB148))</f>
        <v/>
      </c>
      <c r="BO148" s="15" t="str">
        <f t="shared" si="82"/>
        <v/>
      </c>
      <c r="BP148" s="2" t="str" cm="1">
        <f t="array" ref="BP148">IF(B148="","",SUMPRODUCT(($D$1:$AB$4=$BP$4)*$D148:$AB148))</f>
        <v/>
      </c>
      <c r="BQ148" s="15" t="str">
        <f t="shared" si="83"/>
        <v/>
      </c>
      <c r="BR148" s="2" t="str" cm="1">
        <f t="array" ref="BR148">IF(B148="","",SUMPRODUCT(($D$1:$AB$4=$BR$4)*$D148:$AB148))</f>
        <v/>
      </c>
      <c r="BS148" s="15" t="str">
        <f t="shared" si="84"/>
        <v/>
      </c>
      <c r="BT148" s="2" t="str" cm="1">
        <f t="array" ref="BT148">IF(B148="","",SUMPRODUCT(($D$1:$AB$4=$BT$4)*$D148:$AB148))</f>
        <v/>
      </c>
      <c r="BU148" s="15" t="str">
        <f t="shared" si="85"/>
        <v/>
      </c>
      <c r="BV148" s="2" t="str" cm="1">
        <f t="array" ref="BV148">IF(B148="","",SUMPRODUCT(($D$1:$AB$4=$BV$4)*$D148:$AB148))</f>
        <v/>
      </c>
      <c r="BW148" s="15" t="str">
        <f t="shared" si="86"/>
        <v/>
      </c>
      <c r="BX148" s="2" t="str" cm="1">
        <f t="array" ref="BX148">IF(B148="","",SUMPRODUCT(($D$1:$AB$4=$BX$4)*$D148:$AB148))</f>
        <v/>
      </c>
      <c r="BY148" s="15" t="str">
        <f t="shared" si="87"/>
        <v/>
      </c>
      <c r="BZ148" s="2" t="str" cm="1">
        <f t="array" ref="BZ148">IF(B148="","",SUMPRODUCT(($D$1:$AB$4=$BZ$4)*$D148:$AB148))</f>
        <v/>
      </c>
      <c r="CA148" s="15" t="str">
        <f t="shared" si="88"/>
        <v/>
      </c>
      <c r="CB148" s="2" t="str" cm="1">
        <f t="array" ref="CB148">IF(B148="","",SUMPRODUCT(($D$1:$AB$4=$CB$4)*$D148:$AB148))</f>
        <v/>
      </c>
      <c r="CC148" s="15" t="str">
        <f t="shared" si="89"/>
        <v/>
      </c>
      <c r="CD148" s="2" t="str" cm="1">
        <f t="array" ref="CD148">IF(B148="","",SUMPRODUCT(($D$1:$AB$4=$CD$4)*$D148:$AB148))</f>
        <v/>
      </c>
      <c r="CE148" s="15" t="str">
        <f t="shared" si="90"/>
        <v/>
      </c>
      <c r="CF148" s="2" t="str" cm="1">
        <f t="array" ref="CF148">IF(B148="","",SUMPRODUCT(($D$1:$AB$4=$CF$4)*$D148:$AB148))</f>
        <v/>
      </c>
      <c r="CG148" s="15" t="str">
        <f t="shared" si="91"/>
        <v/>
      </c>
      <c r="CH148" s="2" t="str" cm="1">
        <f t="array" ref="CH148">IF(B148="","",SUMPRODUCT(($D$1:$AB$4=$CH$4)*$D148:$AB148))</f>
        <v/>
      </c>
      <c r="CI148" s="15" t="str">
        <f t="shared" si="92"/>
        <v/>
      </c>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row>
    <row r="149" spans="1:127" s="3" customFormat="1" ht="15.75" thickBot="1">
      <c r="A149" s="7">
        <v>144</v>
      </c>
      <c r="B149" s="1"/>
      <c r="D149" s="99"/>
      <c r="E149" s="100"/>
      <c r="F149" s="100"/>
      <c r="G149" s="100"/>
      <c r="H149" s="100"/>
      <c r="I149" s="101"/>
      <c r="J149" s="104"/>
      <c r="K149" s="105"/>
      <c r="L149" s="105"/>
      <c r="M149" s="105"/>
      <c r="N149" s="105"/>
      <c r="O149" s="106"/>
      <c r="P149" s="109"/>
      <c r="Q149" s="110"/>
      <c r="R149" s="110"/>
      <c r="S149" s="110"/>
      <c r="T149" s="110"/>
      <c r="U149" s="111"/>
      <c r="V149" s="115"/>
      <c r="W149" s="116"/>
      <c r="X149" s="116"/>
      <c r="Y149" s="116"/>
      <c r="Z149" s="116"/>
      <c r="AA149" s="116"/>
      <c r="AB149" s="170"/>
      <c r="AC149" s="171" t="str">
        <f t="shared" si="66"/>
        <v/>
      </c>
      <c r="AD149" s="172" t="str">
        <f t="shared" si="67"/>
        <v/>
      </c>
      <c r="AE149" s="4"/>
      <c r="AF149" s="4"/>
      <c r="AG149" s="4"/>
      <c r="AH149" s="4"/>
      <c r="AI149" s="4"/>
      <c r="AJ149" s="4"/>
      <c r="AK149" s="4"/>
      <c r="AL149" s="2" t="str" cm="1">
        <f t="array" ref="AL149">IF(B149="","",SUMPRODUCT(($D$1:$AB$4=$AL$4)*D149:AB149))</f>
        <v/>
      </c>
      <c r="AM149" s="15" t="str">
        <f t="shared" si="68"/>
        <v/>
      </c>
      <c r="AN149" s="2" t="str" cm="1">
        <f t="array" ref="AN149">IF(B149="","",SUMPRODUCT(($D$1:$AB$4=$AN$4)*D149:AB149))</f>
        <v/>
      </c>
      <c r="AO149" s="15" t="str">
        <f t="shared" si="69"/>
        <v/>
      </c>
      <c r="AP149" s="2" t="str" cm="1">
        <f t="array" ref="AP149">IF(B149="","",SUMPRODUCT(($D$1:$AB$4=$AP$4)*D149:AB149))</f>
        <v/>
      </c>
      <c r="AQ149" s="15" t="str">
        <f t="shared" si="70"/>
        <v/>
      </c>
      <c r="AR149" s="2" t="str" cm="1">
        <f t="array" ref="AR149">IF(B149="","",SUMPRODUCT(($D$1:$AB$4=$AR$4)*D149:AB149))</f>
        <v/>
      </c>
      <c r="AS149" s="15" t="str">
        <f t="shared" si="71"/>
        <v/>
      </c>
      <c r="AT149" s="2" t="str" cm="1">
        <f t="array" ref="AT149">IF(B149="","",SUMPRODUCT(($D$1:$AB$4=$AT$4)*$D149:$AB149))</f>
        <v/>
      </c>
      <c r="AU149" s="15" t="str">
        <f t="shared" si="72"/>
        <v/>
      </c>
      <c r="AV149" s="2" t="str" cm="1">
        <f t="array" ref="AV149">IF(B149="","",SUMPRODUCT(($D$1:$AB$4=$AV$4)*$D149:$AB149))</f>
        <v/>
      </c>
      <c r="AW149" s="15" t="str">
        <f t="shared" si="73"/>
        <v/>
      </c>
      <c r="AX149" s="2" t="str" cm="1">
        <f t="array" ref="AX149">IF(B149="","",SUMPRODUCT(($D$1:$AB$4=$AX$4)*$D149:$AB149))</f>
        <v/>
      </c>
      <c r="AY149" s="15" t="str">
        <f t="shared" si="74"/>
        <v/>
      </c>
      <c r="AZ149" s="2" t="str" cm="1">
        <f t="array" ref="AZ149">IF(B149="","",SUMPRODUCT(($D$1:$AB$4=$AZ$4)*$D149:$AB149))</f>
        <v/>
      </c>
      <c r="BA149" s="15" t="str">
        <f t="shared" si="75"/>
        <v/>
      </c>
      <c r="BB149" s="2" t="str" cm="1">
        <f t="array" ref="BB149">IF(B149="","",SUMPRODUCT(($D$1:$AB$4=$BB$4)*$D149:$AB149))</f>
        <v/>
      </c>
      <c r="BC149" s="15" t="str">
        <f t="shared" si="76"/>
        <v/>
      </c>
      <c r="BD149" s="2" t="str" cm="1">
        <f t="array" ref="BD149">IF(B149="","",SUMPRODUCT(($D$1:$AB$4=$BD$4)*$D149:$AB149))</f>
        <v/>
      </c>
      <c r="BE149" s="15" t="str">
        <f t="shared" si="77"/>
        <v/>
      </c>
      <c r="BF149" s="2" t="str" cm="1">
        <f t="array" ref="BF149">IF(B149="","",SUMPRODUCT(($D$1:$AB$4=$BF$4)*$D149:$AB149))</f>
        <v/>
      </c>
      <c r="BG149" s="15" t="str">
        <f t="shared" si="78"/>
        <v/>
      </c>
      <c r="BH149" s="2" t="str" cm="1">
        <f t="array" ref="BH149">IF(B149="","",SUMPRODUCT(($D$1:$AB$4=$BH$4)*$D149:$AB149))</f>
        <v/>
      </c>
      <c r="BI149" s="15" t="str">
        <f t="shared" si="79"/>
        <v/>
      </c>
      <c r="BJ149" s="2" t="str" cm="1">
        <f t="array" ref="BJ149">IF(B149="","",SUMPRODUCT(($D$1:$AB$4=$BJ$4)*$D149:$AB149))</f>
        <v/>
      </c>
      <c r="BK149" s="15" t="str">
        <f t="shared" si="80"/>
        <v/>
      </c>
      <c r="BL149" s="2" t="str" cm="1">
        <f t="array" ref="BL149">IF(B149="","",SUMPRODUCT(($D$1:$AB$4=$BL$4)*$D149:$AB149))</f>
        <v/>
      </c>
      <c r="BM149" s="15" t="str">
        <f t="shared" si="81"/>
        <v/>
      </c>
      <c r="BN149" s="2" t="str" cm="1">
        <f t="array" ref="BN149">IF(B149="","",SUMPRODUCT(($D$1:$AB$4=$BN$4)*$D149:$AB149))</f>
        <v/>
      </c>
      <c r="BO149" s="15" t="str">
        <f t="shared" si="82"/>
        <v/>
      </c>
      <c r="BP149" s="2" t="str" cm="1">
        <f t="array" ref="BP149">IF(B149="","",SUMPRODUCT(($D$1:$AB$4=$BP$4)*$D149:$AB149))</f>
        <v/>
      </c>
      <c r="BQ149" s="15" t="str">
        <f t="shared" si="83"/>
        <v/>
      </c>
      <c r="BR149" s="2" t="str" cm="1">
        <f t="array" ref="BR149">IF(B149="","",SUMPRODUCT(($D$1:$AB$4=$BR$4)*$D149:$AB149))</f>
        <v/>
      </c>
      <c r="BS149" s="15" t="str">
        <f t="shared" si="84"/>
        <v/>
      </c>
      <c r="BT149" s="2" t="str" cm="1">
        <f t="array" ref="BT149">IF(B149="","",SUMPRODUCT(($D$1:$AB$4=$BT$4)*$D149:$AB149))</f>
        <v/>
      </c>
      <c r="BU149" s="15" t="str">
        <f t="shared" si="85"/>
        <v/>
      </c>
      <c r="BV149" s="2" t="str" cm="1">
        <f t="array" ref="BV149">IF(B149="","",SUMPRODUCT(($D$1:$AB$4=$BV$4)*$D149:$AB149))</f>
        <v/>
      </c>
      <c r="BW149" s="15" t="str">
        <f t="shared" si="86"/>
        <v/>
      </c>
      <c r="BX149" s="2" t="str" cm="1">
        <f t="array" ref="BX149">IF(B149="","",SUMPRODUCT(($D$1:$AB$4=$BX$4)*$D149:$AB149))</f>
        <v/>
      </c>
      <c r="BY149" s="15" t="str">
        <f t="shared" si="87"/>
        <v/>
      </c>
      <c r="BZ149" s="2" t="str" cm="1">
        <f t="array" ref="BZ149">IF(B149="","",SUMPRODUCT(($D$1:$AB$4=$BZ$4)*$D149:$AB149))</f>
        <v/>
      </c>
      <c r="CA149" s="15" t="str">
        <f t="shared" si="88"/>
        <v/>
      </c>
      <c r="CB149" s="2" t="str" cm="1">
        <f t="array" ref="CB149">IF(B149="","",SUMPRODUCT(($D$1:$AB$4=$CB$4)*$D149:$AB149))</f>
        <v/>
      </c>
      <c r="CC149" s="15" t="str">
        <f t="shared" si="89"/>
        <v/>
      </c>
      <c r="CD149" s="2" t="str" cm="1">
        <f t="array" ref="CD149">IF(B149="","",SUMPRODUCT(($D$1:$AB$4=$CD$4)*$D149:$AB149))</f>
        <v/>
      </c>
      <c r="CE149" s="15" t="str">
        <f t="shared" si="90"/>
        <v/>
      </c>
      <c r="CF149" s="2" t="str" cm="1">
        <f t="array" ref="CF149">IF(B149="","",SUMPRODUCT(($D$1:$AB$4=$CF$4)*$D149:$AB149))</f>
        <v/>
      </c>
      <c r="CG149" s="15" t="str">
        <f t="shared" si="91"/>
        <v/>
      </c>
      <c r="CH149" s="2" t="str" cm="1">
        <f t="array" ref="CH149">IF(B149="","",SUMPRODUCT(($D$1:$AB$4=$CH$4)*$D149:$AB149))</f>
        <v/>
      </c>
      <c r="CI149" s="15" t="str">
        <f t="shared" si="92"/>
        <v/>
      </c>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row>
    <row r="150" spans="1:127" s="3" customFormat="1" ht="15.75" thickBot="1">
      <c r="A150" s="7">
        <v>145</v>
      </c>
      <c r="B150" s="1"/>
      <c r="D150" s="99"/>
      <c r="E150" s="100"/>
      <c r="F150" s="100"/>
      <c r="G150" s="100"/>
      <c r="H150" s="100"/>
      <c r="I150" s="101"/>
      <c r="J150" s="104"/>
      <c r="K150" s="105"/>
      <c r="L150" s="105"/>
      <c r="M150" s="105"/>
      <c r="N150" s="105"/>
      <c r="O150" s="106"/>
      <c r="P150" s="109"/>
      <c r="Q150" s="110"/>
      <c r="R150" s="110"/>
      <c r="S150" s="110"/>
      <c r="T150" s="110"/>
      <c r="U150" s="111"/>
      <c r="V150" s="115"/>
      <c r="W150" s="116"/>
      <c r="X150" s="116"/>
      <c r="Y150" s="116"/>
      <c r="Z150" s="116"/>
      <c r="AA150" s="116"/>
      <c r="AB150" s="170"/>
      <c r="AC150" s="171" t="str">
        <f t="shared" si="66"/>
        <v/>
      </c>
      <c r="AD150" s="172" t="str">
        <f t="shared" si="67"/>
        <v/>
      </c>
      <c r="AE150" s="4"/>
      <c r="AF150" s="4"/>
      <c r="AG150" s="4"/>
      <c r="AH150" s="4"/>
      <c r="AI150" s="4"/>
      <c r="AJ150" s="4"/>
      <c r="AK150" s="4"/>
      <c r="AL150" s="2" t="str" cm="1">
        <f t="array" ref="AL150">IF(B150="","",SUMPRODUCT(($D$1:$AB$4=$AL$4)*D150:AB150))</f>
        <v/>
      </c>
      <c r="AM150" s="15" t="str">
        <f t="shared" si="68"/>
        <v/>
      </c>
      <c r="AN150" s="2" t="str" cm="1">
        <f t="array" ref="AN150">IF(B150="","",SUMPRODUCT(($D$1:$AB$4=$AN$4)*D150:AB150))</f>
        <v/>
      </c>
      <c r="AO150" s="15" t="str">
        <f t="shared" si="69"/>
        <v/>
      </c>
      <c r="AP150" s="2" t="str" cm="1">
        <f t="array" ref="AP150">IF(B150="","",SUMPRODUCT(($D$1:$AB$4=$AP$4)*D150:AB150))</f>
        <v/>
      </c>
      <c r="AQ150" s="15" t="str">
        <f t="shared" si="70"/>
        <v/>
      </c>
      <c r="AR150" s="2" t="str" cm="1">
        <f t="array" ref="AR150">IF(B150="","",SUMPRODUCT(($D$1:$AB$4=$AR$4)*D150:AB150))</f>
        <v/>
      </c>
      <c r="AS150" s="15" t="str">
        <f t="shared" si="71"/>
        <v/>
      </c>
      <c r="AT150" s="2" t="str" cm="1">
        <f t="array" ref="AT150">IF(B150="","",SUMPRODUCT(($D$1:$AB$4=$AT$4)*$D150:$AB150))</f>
        <v/>
      </c>
      <c r="AU150" s="15" t="str">
        <f t="shared" si="72"/>
        <v/>
      </c>
      <c r="AV150" s="2" t="str" cm="1">
        <f t="array" ref="AV150">IF(B150="","",SUMPRODUCT(($D$1:$AB$4=$AV$4)*$D150:$AB150))</f>
        <v/>
      </c>
      <c r="AW150" s="15" t="str">
        <f t="shared" si="73"/>
        <v/>
      </c>
      <c r="AX150" s="2" t="str" cm="1">
        <f t="array" ref="AX150">IF(B150="","",SUMPRODUCT(($D$1:$AB$4=$AX$4)*$D150:$AB150))</f>
        <v/>
      </c>
      <c r="AY150" s="15" t="str">
        <f t="shared" si="74"/>
        <v/>
      </c>
      <c r="AZ150" s="2" t="str" cm="1">
        <f t="array" ref="AZ150">IF(B150="","",SUMPRODUCT(($D$1:$AB$4=$AZ$4)*$D150:$AB150))</f>
        <v/>
      </c>
      <c r="BA150" s="15" t="str">
        <f t="shared" si="75"/>
        <v/>
      </c>
      <c r="BB150" s="2" t="str" cm="1">
        <f t="array" ref="BB150">IF(B150="","",SUMPRODUCT(($D$1:$AB$4=$BB$4)*$D150:$AB150))</f>
        <v/>
      </c>
      <c r="BC150" s="15" t="str">
        <f t="shared" si="76"/>
        <v/>
      </c>
      <c r="BD150" s="2" t="str" cm="1">
        <f t="array" ref="BD150">IF(B150="","",SUMPRODUCT(($D$1:$AB$4=$BD$4)*$D150:$AB150))</f>
        <v/>
      </c>
      <c r="BE150" s="15" t="str">
        <f t="shared" si="77"/>
        <v/>
      </c>
      <c r="BF150" s="2" t="str" cm="1">
        <f t="array" ref="BF150">IF(B150="","",SUMPRODUCT(($D$1:$AB$4=$BF$4)*$D150:$AB150))</f>
        <v/>
      </c>
      <c r="BG150" s="15" t="str">
        <f t="shared" si="78"/>
        <v/>
      </c>
      <c r="BH150" s="2" t="str" cm="1">
        <f t="array" ref="BH150">IF(B150="","",SUMPRODUCT(($D$1:$AB$4=$BH$4)*$D150:$AB150))</f>
        <v/>
      </c>
      <c r="BI150" s="15" t="str">
        <f t="shared" si="79"/>
        <v/>
      </c>
      <c r="BJ150" s="2" t="str" cm="1">
        <f t="array" ref="BJ150">IF(B150="","",SUMPRODUCT(($D$1:$AB$4=$BJ$4)*$D150:$AB150))</f>
        <v/>
      </c>
      <c r="BK150" s="15" t="str">
        <f t="shared" si="80"/>
        <v/>
      </c>
      <c r="BL150" s="2" t="str" cm="1">
        <f t="array" ref="BL150">IF(B150="","",SUMPRODUCT(($D$1:$AB$4=$BL$4)*$D150:$AB150))</f>
        <v/>
      </c>
      <c r="BM150" s="15" t="str">
        <f t="shared" si="81"/>
        <v/>
      </c>
      <c r="BN150" s="2" t="str" cm="1">
        <f t="array" ref="BN150">IF(B150="","",SUMPRODUCT(($D$1:$AB$4=$BN$4)*$D150:$AB150))</f>
        <v/>
      </c>
      <c r="BO150" s="15" t="str">
        <f t="shared" si="82"/>
        <v/>
      </c>
      <c r="BP150" s="2" t="str" cm="1">
        <f t="array" ref="BP150">IF(B150="","",SUMPRODUCT(($D$1:$AB$4=$BP$4)*$D150:$AB150))</f>
        <v/>
      </c>
      <c r="BQ150" s="15" t="str">
        <f t="shared" si="83"/>
        <v/>
      </c>
      <c r="BR150" s="2" t="str" cm="1">
        <f t="array" ref="BR150">IF(B150="","",SUMPRODUCT(($D$1:$AB$4=$BR$4)*$D150:$AB150))</f>
        <v/>
      </c>
      <c r="BS150" s="15" t="str">
        <f t="shared" si="84"/>
        <v/>
      </c>
      <c r="BT150" s="2" t="str" cm="1">
        <f t="array" ref="BT150">IF(B150="","",SUMPRODUCT(($D$1:$AB$4=$BT$4)*$D150:$AB150))</f>
        <v/>
      </c>
      <c r="BU150" s="15" t="str">
        <f t="shared" si="85"/>
        <v/>
      </c>
      <c r="BV150" s="2" t="str" cm="1">
        <f t="array" ref="BV150">IF(B150="","",SUMPRODUCT(($D$1:$AB$4=$BV$4)*$D150:$AB150))</f>
        <v/>
      </c>
      <c r="BW150" s="15" t="str">
        <f t="shared" si="86"/>
        <v/>
      </c>
      <c r="BX150" s="2" t="str" cm="1">
        <f t="array" ref="BX150">IF(B150="","",SUMPRODUCT(($D$1:$AB$4=$BX$4)*$D150:$AB150))</f>
        <v/>
      </c>
      <c r="BY150" s="15" t="str">
        <f t="shared" si="87"/>
        <v/>
      </c>
      <c r="BZ150" s="2" t="str" cm="1">
        <f t="array" ref="BZ150">IF(B150="","",SUMPRODUCT(($D$1:$AB$4=$BZ$4)*$D150:$AB150))</f>
        <v/>
      </c>
      <c r="CA150" s="15" t="str">
        <f t="shared" si="88"/>
        <v/>
      </c>
      <c r="CB150" s="2" t="str" cm="1">
        <f t="array" ref="CB150">IF(B150="","",SUMPRODUCT(($D$1:$AB$4=$CB$4)*$D150:$AB150))</f>
        <v/>
      </c>
      <c r="CC150" s="15" t="str">
        <f t="shared" si="89"/>
        <v/>
      </c>
      <c r="CD150" s="2" t="str" cm="1">
        <f t="array" ref="CD150">IF(B150="","",SUMPRODUCT(($D$1:$AB$4=$CD$4)*$D150:$AB150))</f>
        <v/>
      </c>
      <c r="CE150" s="15" t="str">
        <f t="shared" si="90"/>
        <v/>
      </c>
      <c r="CF150" s="2" t="str" cm="1">
        <f t="array" ref="CF150">IF(B150="","",SUMPRODUCT(($D$1:$AB$4=$CF$4)*$D150:$AB150))</f>
        <v/>
      </c>
      <c r="CG150" s="15" t="str">
        <f t="shared" si="91"/>
        <v/>
      </c>
      <c r="CH150" s="2" t="str" cm="1">
        <f t="array" ref="CH150">IF(B150="","",SUMPRODUCT(($D$1:$AB$4=$CH$4)*$D150:$AB150))</f>
        <v/>
      </c>
      <c r="CI150" s="15" t="str">
        <f t="shared" si="92"/>
        <v/>
      </c>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row>
    <row r="151" spans="1:127" s="3" customFormat="1" ht="15.75" thickBot="1">
      <c r="A151" s="7">
        <v>146</v>
      </c>
      <c r="B151" s="1"/>
      <c r="D151" s="99"/>
      <c r="E151" s="100"/>
      <c r="F151" s="100"/>
      <c r="G151" s="100"/>
      <c r="H151" s="100"/>
      <c r="I151" s="101"/>
      <c r="J151" s="104"/>
      <c r="K151" s="105"/>
      <c r="L151" s="105"/>
      <c r="M151" s="105"/>
      <c r="N151" s="105"/>
      <c r="O151" s="106"/>
      <c r="P151" s="109"/>
      <c r="Q151" s="110"/>
      <c r="R151" s="110"/>
      <c r="S151" s="110"/>
      <c r="T151" s="110"/>
      <c r="U151" s="111"/>
      <c r="V151" s="115"/>
      <c r="W151" s="116"/>
      <c r="X151" s="116"/>
      <c r="Y151" s="116"/>
      <c r="Z151" s="116"/>
      <c r="AA151" s="116"/>
      <c r="AB151" s="170"/>
      <c r="AC151" s="171" t="str">
        <f t="shared" si="66"/>
        <v/>
      </c>
      <c r="AD151" s="172" t="str">
        <f t="shared" si="67"/>
        <v/>
      </c>
      <c r="AE151" s="4"/>
      <c r="AF151" s="4"/>
      <c r="AG151" s="4"/>
      <c r="AH151" s="4"/>
      <c r="AI151" s="4"/>
      <c r="AJ151" s="4"/>
      <c r="AK151" s="4"/>
      <c r="AL151" s="2" t="str" cm="1">
        <f t="array" ref="AL151">IF(B151="","",SUMPRODUCT(($D$1:$AB$4=$AL$4)*D151:AB151))</f>
        <v/>
      </c>
      <c r="AM151" s="15" t="str">
        <f t="shared" si="68"/>
        <v/>
      </c>
      <c r="AN151" s="2" t="str" cm="1">
        <f t="array" ref="AN151">IF(B151="","",SUMPRODUCT(($D$1:$AB$4=$AN$4)*D151:AB151))</f>
        <v/>
      </c>
      <c r="AO151" s="15" t="str">
        <f t="shared" si="69"/>
        <v/>
      </c>
      <c r="AP151" s="2" t="str" cm="1">
        <f t="array" ref="AP151">IF(B151="","",SUMPRODUCT(($D$1:$AB$4=$AP$4)*D151:AB151))</f>
        <v/>
      </c>
      <c r="AQ151" s="15" t="str">
        <f t="shared" si="70"/>
        <v/>
      </c>
      <c r="AR151" s="2" t="str" cm="1">
        <f t="array" ref="AR151">IF(B151="","",SUMPRODUCT(($D$1:$AB$4=$AR$4)*D151:AB151))</f>
        <v/>
      </c>
      <c r="AS151" s="15" t="str">
        <f t="shared" si="71"/>
        <v/>
      </c>
      <c r="AT151" s="2" t="str" cm="1">
        <f t="array" ref="AT151">IF(B151="","",SUMPRODUCT(($D$1:$AB$4=$AT$4)*$D151:$AB151))</f>
        <v/>
      </c>
      <c r="AU151" s="15" t="str">
        <f t="shared" si="72"/>
        <v/>
      </c>
      <c r="AV151" s="2" t="str" cm="1">
        <f t="array" ref="AV151">IF(B151="","",SUMPRODUCT(($D$1:$AB$4=$AV$4)*$D151:$AB151))</f>
        <v/>
      </c>
      <c r="AW151" s="15" t="str">
        <f t="shared" si="73"/>
        <v/>
      </c>
      <c r="AX151" s="2" t="str" cm="1">
        <f t="array" ref="AX151">IF(B151="","",SUMPRODUCT(($D$1:$AB$4=$AX$4)*$D151:$AB151))</f>
        <v/>
      </c>
      <c r="AY151" s="15" t="str">
        <f t="shared" si="74"/>
        <v/>
      </c>
      <c r="AZ151" s="2" t="str" cm="1">
        <f t="array" ref="AZ151">IF(B151="","",SUMPRODUCT(($D$1:$AB$4=$AZ$4)*$D151:$AB151))</f>
        <v/>
      </c>
      <c r="BA151" s="15" t="str">
        <f t="shared" si="75"/>
        <v/>
      </c>
      <c r="BB151" s="2" t="str" cm="1">
        <f t="array" ref="BB151">IF(B151="","",SUMPRODUCT(($D$1:$AB$4=$BB$4)*$D151:$AB151))</f>
        <v/>
      </c>
      <c r="BC151" s="15" t="str">
        <f t="shared" si="76"/>
        <v/>
      </c>
      <c r="BD151" s="2" t="str" cm="1">
        <f t="array" ref="BD151">IF(B151="","",SUMPRODUCT(($D$1:$AB$4=$BD$4)*$D151:$AB151))</f>
        <v/>
      </c>
      <c r="BE151" s="15" t="str">
        <f t="shared" si="77"/>
        <v/>
      </c>
      <c r="BF151" s="2" t="str" cm="1">
        <f t="array" ref="BF151">IF(B151="","",SUMPRODUCT(($D$1:$AB$4=$BF$4)*$D151:$AB151))</f>
        <v/>
      </c>
      <c r="BG151" s="15" t="str">
        <f t="shared" si="78"/>
        <v/>
      </c>
      <c r="BH151" s="2" t="str" cm="1">
        <f t="array" ref="BH151">IF(B151="","",SUMPRODUCT(($D$1:$AB$4=$BH$4)*$D151:$AB151))</f>
        <v/>
      </c>
      <c r="BI151" s="15" t="str">
        <f t="shared" si="79"/>
        <v/>
      </c>
      <c r="BJ151" s="2" t="str" cm="1">
        <f t="array" ref="BJ151">IF(B151="","",SUMPRODUCT(($D$1:$AB$4=$BJ$4)*$D151:$AB151))</f>
        <v/>
      </c>
      <c r="BK151" s="15" t="str">
        <f t="shared" si="80"/>
        <v/>
      </c>
      <c r="BL151" s="2" t="str" cm="1">
        <f t="array" ref="BL151">IF(B151="","",SUMPRODUCT(($D$1:$AB$4=$BL$4)*$D151:$AB151))</f>
        <v/>
      </c>
      <c r="BM151" s="15" t="str">
        <f t="shared" si="81"/>
        <v/>
      </c>
      <c r="BN151" s="2" t="str" cm="1">
        <f t="array" ref="BN151">IF(B151="","",SUMPRODUCT(($D$1:$AB$4=$BN$4)*$D151:$AB151))</f>
        <v/>
      </c>
      <c r="BO151" s="15" t="str">
        <f t="shared" si="82"/>
        <v/>
      </c>
      <c r="BP151" s="2" t="str" cm="1">
        <f t="array" ref="BP151">IF(B151="","",SUMPRODUCT(($D$1:$AB$4=$BP$4)*$D151:$AB151))</f>
        <v/>
      </c>
      <c r="BQ151" s="15" t="str">
        <f t="shared" si="83"/>
        <v/>
      </c>
      <c r="BR151" s="2" t="str" cm="1">
        <f t="array" ref="BR151">IF(B151="","",SUMPRODUCT(($D$1:$AB$4=$BR$4)*$D151:$AB151))</f>
        <v/>
      </c>
      <c r="BS151" s="15" t="str">
        <f t="shared" si="84"/>
        <v/>
      </c>
      <c r="BT151" s="2" t="str" cm="1">
        <f t="array" ref="BT151">IF(B151="","",SUMPRODUCT(($D$1:$AB$4=$BT$4)*$D151:$AB151))</f>
        <v/>
      </c>
      <c r="BU151" s="15" t="str">
        <f t="shared" si="85"/>
        <v/>
      </c>
      <c r="BV151" s="2" t="str" cm="1">
        <f t="array" ref="BV151">IF(B151="","",SUMPRODUCT(($D$1:$AB$4=$BV$4)*$D151:$AB151))</f>
        <v/>
      </c>
      <c r="BW151" s="15" t="str">
        <f t="shared" si="86"/>
        <v/>
      </c>
      <c r="BX151" s="2" t="str" cm="1">
        <f t="array" ref="BX151">IF(B151="","",SUMPRODUCT(($D$1:$AB$4=$BX$4)*$D151:$AB151))</f>
        <v/>
      </c>
      <c r="BY151" s="15" t="str">
        <f t="shared" si="87"/>
        <v/>
      </c>
      <c r="BZ151" s="2" t="str" cm="1">
        <f t="array" ref="BZ151">IF(B151="","",SUMPRODUCT(($D$1:$AB$4=$BZ$4)*$D151:$AB151))</f>
        <v/>
      </c>
      <c r="CA151" s="15" t="str">
        <f t="shared" si="88"/>
        <v/>
      </c>
      <c r="CB151" s="2" t="str" cm="1">
        <f t="array" ref="CB151">IF(B151="","",SUMPRODUCT(($D$1:$AB$4=$CB$4)*$D151:$AB151))</f>
        <v/>
      </c>
      <c r="CC151" s="15" t="str">
        <f t="shared" si="89"/>
        <v/>
      </c>
      <c r="CD151" s="2" t="str" cm="1">
        <f t="array" ref="CD151">IF(B151="","",SUMPRODUCT(($D$1:$AB$4=$CD$4)*$D151:$AB151))</f>
        <v/>
      </c>
      <c r="CE151" s="15" t="str">
        <f t="shared" si="90"/>
        <v/>
      </c>
      <c r="CF151" s="2" t="str" cm="1">
        <f t="array" ref="CF151">IF(B151="","",SUMPRODUCT(($D$1:$AB$4=$CF$4)*$D151:$AB151))</f>
        <v/>
      </c>
      <c r="CG151" s="15" t="str">
        <f t="shared" si="91"/>
        <v/>
      </c>
      <c r="CH151" s="2" t="str" cm="1">
        <f t="array" ref="CH151">IF(B151="","",SUMPRODUCT(($D$1:$AB$4=$CH$4)*$D151:$AB151))</f>
        <v/>
      </c>
      <c r="CI151" s="15" t="str">
        <f t="shared" si="92"/>
        <v/>
      </c>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row>
    <row r="152" spans="1:127" s="3" customFormat="1" ht="15.75" thickBot="1">
      <c r="A152" s="7">
        <v>147</v>
      </c>
      <c r="B152" s="1"/>
      <c r="D152" s="99"/>
      <c r="E152" s="100"/>
      <c r="F152" s="100"/>
      <c r="G152" s="100"/>
      <c r="H152" s="100"/>
      <c r="I152" s="101"/>
      <c r="J152" s="104"/>
      <c r="K152" s="105"/>
      <c r="L152" s="105"/>
      <c r="M152" s="105"/>
      <c r="N152" s="105"/>
      <c r="O152" s="106"/>
      <c r="P152" s="109"/>
      <c r="Q152" s="110"/>
      <c r="R152" s="110"/>
      <c r="S152" s="110"/>
      <c r="T152" s="110"/>
      <c r="U152" s="111"/>
      <c r="V152" s="115"/>
      <c r="W152" s="116"/>
      <c r="X152" s="116"/>
      <c r="Y152" s="116"/>
      <c r="Z152" s="116"/>
      <c r="AA152" s="116"/>
      <c r="AB152" s="170"/>
      <c r="AC152" s="171" t="str">
        <f t="shared" si="66"/>
        <v/>
      </c>
      <c r="AD152" s="172" t="str">
        <f t="shared" si="67"/>
        <v/>
      </c>
      <c r="AE152" s="4"/>
      <c r="AF152" s="4"/>
      <c r="AG152" s="4"/>
      <c r="AH152" s="4"/>
      <c r="AI152" s="4"/>
      <c r="AJ152" s="4"/>
      <c r="AK152" s="4"/>
      <c r="AL152" s="2" t="str" cm="1">
        <f t="array" ref="AL152">IF(B152="","",SUMPRODUCT(($D$1:$AB$4=$AL$4)*D152:AB152))</f>
        <v/>
      </c>
      <c r="AM152" s="15" t="str">
        <f t="shared" si="68"/>
        <v/>
      </c>
      <c r="AN152" s="2" t="str" cm="1">
        <f t="array" ref="AN152">IF(B152="","",SUMPRODUCT(($D$1:$AB$4=$AN$4)*D152:AB152))</f>
        <v/>
      </c>
      <c r="AO152" s="15" t="str">
        <f t="shared" si="69"/>
        <v/>
      </c>
      <c r="AP152" s="2" t="str" cm="1">
        <f t="array" ref="AP152">IF(B152="","",SUMPRODUCT(($D$1:$AB$4=$AP$4)*D152:AB152))</f>
        <v/>
      </c>
      <c r="AQ152" s="15" t="str">
        <f t="shared" si="70"/>
        <v/>
      </c>
      <c r="AR152" s="2" t="str" cm="1">
        <f t="array" ref="AR152">IF(B152="","",SUMPRODUCT(($D$1:$AB$4=$AR$4)*D152:AB152))</f>
        <v/>
      </c>
      <c r="AS152" s="15" t="str">
        <f t="shared" si="71"/>
        <v/>
      </c>
      <c r="AT152" s="2" t="str" cm="1">
        <f t="array" ref="AT152">IF(B152="","",SUMPRODUCT(($D$1:$AB$4=$AT$4)*$D152:$AB152))</f>
        <v/>
      </c>
      <c r="AU152" s="15" t="str">
        <f t="shared" si="72"/>
        <v/>
      </c>
      <c r="AV152" s="2" t="str" cm="1">
        <f t="array" ref="AV152">IF(B152="","",SUMPRODUCT(($D$1:$AB$4=$AV$4)*$D152:$AB152))</f>
        <v/>
      </c>
      <c r="AW152" s="15" t="str">
        <f t="shared" si="73"/>
        <v/>
      </c>
      <c r="AX152" s="2" t="str" cm="1">
        <f t="array" ref="AX152">IF(B152="","",SUMPRODUCT(($D$1:$AB$4=$AX$4)*$D152:$AB152))</f>
        <v/>
      </c>
      <c r="AY152" s="15" t="str">
        <f t="shared" si="74"/>
        <v/>
      </c>
      <c r="AZ152" s="2" t="str" cm="1">
        <f t="array" ref="AZ152">IF(B152="","",SUMPRODUCT(($D$1:$AB$4=$AZ$4)*$D152:$AB152))</f>
        <v/>
      </c>
      <c r="BA152" s="15" t="str">
        <f t="shared" si="75"/>
        <v/>
      </c>
      <c r="BB152" s="2" t="str" cm="1">
        <f t="array" ref="BB152">IF(B152="","",SUMPRODUCT(($D$1:$AB$4=$BB$4)*$D152:$AB152))</f>
        <v/>
      </c>
      <c r="BC152" s="15" t="str">
        <f t="shared" si="76"/>
        <v/>
      </c>
      <c r="BD152" s="2" t="str" cm="1">
        <f t="array" ref="BD152">IF(B152="","",SUMPRODUCT(($D$1:$AB$4=$BD$4)*$D152:$AB152))</f>
        <v/>
      </c>
      <c r="BE152" s="15" t="str">
        <f t="shared" si="77"/>
        <v/>
      </c>
      <c r="BF152" s="2" t="str" cm="1">
        <f t="array" ref="BF152">IF(B152="","",SUMPRODUCT(($D$1:$AB$4=$BF$4)*$D152:$AB152))</f>
        <v/>
      </c>
      <c r="BG152" s="15" t="str">
        <f t="shared" si="78"/>
        <v/>
      </c>
      <c r="BH152" s="2" t="str" cm="1">
        <f t="array" ref="BH152">IF(B152="","",SUMPRODUCT(($D$1:$AB$4=$BH$4)*$D152:$AB152))</f>
        <v/>
      </c>
      <c r="BI152" s="15" t="str">
        <f t="shared" si="79"/>
        <v/>
      </c>
      <c r="BJ152" s="2" t="str" cm="1">
        <f t="array" ref="BJ152">IF(B152="","",SUMPRODUCT(($D$1:$AB$4=$BJ$4)*$D152:$AB152))</f>
        <v/>
      </c>
      <c r="BK152" s="15" t="str">
        <f t="shared" si="80"/>
        <v/>
      </c>
      <c r="BL152" s="2" t="str" cm="1">
        <f t="array" ref="BL152">IF(B152="","",SUMPRODUCT(($D$1:$AB$4=$BL$4)*$D152:$AB152))</f>
        <v/>
      </c>
      <c r="BM152" s="15" t="str">
        <f t="shared" si="81"/>
        <v/>
      </c>
      <c r="BN152" s="2" t="str" cm="1">
        <f t="array" ref="BN152">IF(B152="","",SUMPRODUCT(($D$1:$AB$4=$BN$4)*$D152:$AB152))</f>
        <v/>
      </c>
      <c r="BO152" s="15" t="str">
        <f t="shared" si="82"/>
        <v/>
      </c>
      <c r="BP152" s="2" t="str" cm="1">
        <f t="array" ref="BP152">IF(B152="","",SUMPRODUCT(($D$1:$AB$4=$BP$4)*$D152:$AB152))</f>
        <v/>
      </c>
      <c r="BQ152" s="15" t="str">
        <f t="shared" si="83"/>
        <v/>
      </c>
      <c r="BR152" s="2" t="str" cm="1">
        <f t="array" ref="BR152">IF(B152="","",SUMPRODUCT(($D$1:$AB$4=$BR$4)*$D152:$AB152))</f>
        <v/>
      </c>
      <c r="BS152" s="15" t="str">
        <f t="shared" si="84"/>
        <v/>
      </c>
      <c r="BT152" s="2" t="str" cm="1">
        <f t="array" ref="BT152">IF(B152="","",SUMPRODUCT(($D$1:$AB$4=$BT$4)*$D152:$AB152))</f>
        <v/>
      </c>
      <c r="BU152" s="15" t="str">
        <f t="shared" si="85"/>
        <v/>
      </c>
      <c r="BV152" s="2" t="str" cm="1">
        <f t="array" ref="BV152">IF(B152="","",SUMPRODUCT(($D$1:$AB$4=$BV$4)*$D152:$AB152))</f>
        <v/>
      </c>
      <c r="BW152" s="15" t="str">
        <f t="shared" si="86"/>
        <v/>
      </c>
      <c r="BX152" s="2" t="str" cm="1">
        <f t="array" ref="BX152">IF(B152="","",SUMPRODUCT(($D$1:$AB$4=$BX$4)*$D152:$AB152))</f>
        <v/>
      </c>
      <c r="BY152" s="15" t="str">
        <f t="shared" si="87"/>
        <v/>
      </c>
      <c r="BZ152" s="2" t="str" cm="1">
        <f t="array" ref="BZ152">IF(B152="","",SUMPRODUCT(($D$1:$AB$4=$BZ$4)*$D152:$AB152))</f>
        <v/>
      </c>
      <c r="CA152" s="15" t="str">
        <f t="shared" si="88"/>
        <v/>
      </c>
      <c r="CB152" s="2" t="str" cm="1">
        <f t="array" ref="CB152">IF(B152="","",SUMPRODUCT(($D$1:$AB$4=$CB$4)*$D152:$AB152))</f>
        <v/>
      </c>
      <c r="CC152" s="15" t="str">
        <f t="shared" si="89"/>
        <v/>
      </c>
      <c r="CD152" s="2" t="str" cm="1">
        <f t="array" ref="CD152">IF(B152="","",SUMPRODUCT(($D$1:$AB$4=$CD$4)*$D152:$AB152))</f>
        <v/>
      </c>
      <c r="CE152" s="15" t="str">
        <f t="shared" si="90"/>
        <v/>
      </c>
      <c r="CF152" s="2" t="str" cm="1">
        <f t="array" ref="CF152">IF(B152="","",SUMPRODUCT(($D$1:$AB$4=$CF$4)*$D152:$AB152))</f>
        <v/>
      </c>
      <c r="CG152" s="15" t="str">
        <f t="shared" si="91"/>
        <v/>
      </c>
      <c r="CH152" s="2" t="str" cm="1">
        <f t="array" ref="CH152">IF(B152="","",SUMPRODUCT(($D$1:$AB$4=$CH$4)*$D152:$AB152))</f>
        <v/>
      </c>
      <c r="CI152" s="15" t="str">
        <f t="shared" si="92"/>
        <v/>
      </c>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row>
    <row r="153" spans="1:127" s="3" customFormat="1" ht="15.75" thickBot="1">
      <c r="A153" s="7">
        <v>148</v>
      </c>
      <c r="B153" s="1"/>
      <c r="D153" s="99"/>
      <c r="E153" s="100"/>
      <c r="F153" s="100"/>
      <c r="G153" s="100"/>
      <c r="H153" s="100"/>
      <c r="I153" s="101"/>
      <c r="J153" s="104"/>
      <c r="K153" s="105"/>
      <c r="L153" s="105"/>
      <c r="M153" s="105"/>
      <c r="N153" s="105"/>
      <c r="O153" s="106"/>
      <c r="P153" s="109"/>
      <c r="Q153" s="110"/>
      <c r="R153" s="110"/>
      <c r="S153" s="110"/>
      <c r="T153" s="110"/>
      <c r="U153" s="111"/>
      <c r="V153" s="115"/>
      <c r="W153" s="116"/>
      <c r="X153" s="116"/>
      <c r="Y153" s="116"/>
      <c r="Z153" s="116"/>
      <c r="AA153" s="116"/>
      <c r="AB153" s="170"/>
      <c r="AC153" s="171" t="str">
        <f t="shared" si="66"/>
        <v/>
      </c>
      <c r="AD153" s="172" t="str">
        <f t="shared" si="67"/>
        <v/>
      </c>
      <c r="AE153" s="4"/>
      <c r="AF153" s="4"/>
      <c r="AG153" s="4"/>
      <c r="AH153" s="4"/>
      <c r="AI153" s="4"/>
      <c r="AJ153" s="4"/>
      <c r="AK153" s="4"/>
      <c r="AL153" s="2" t="str" cm="1">
        <f t="array" ref="AL153">IF(B153="","",SUMPRODUCT(($D$1:$AB$4=$AL$4)*D153:AB153))</f>
        <v/>
      </c>
      <c r="AM153" s="15" t="str">
        <f t="shared" si="68"/>
        <v/>
      </c>
      <c r="AN153" s="2" t="str" cm="1">
        <f t="array" ref="AN153">IF(B153="","",SUMPRODUCT(($D$1:$AB$4=$AN$4)*D153:AB153))</f>
        <v/>
      </c>
      <c r="AO153" s="15" t="str">
        <f t="shared" si="69"/>
        <v/>
      </c>
      <c r="AP153" s="2" t="str" cm="1">
        <f t="array" ref="AP153">IF(B153="","",SUMPRODUCT(($D$1:$AB$4=$AP$4)*D153:AB153))</f>
        <v/>
      </c>
      <c r="AQ153" s="15" t="str">
        <f t="shared" si="70"/>
        <v/>
      </c>
      <c r="AR153" s="2" t="str" cm="1">
        <f t="array" ref="AR153">IF(B153="","",SUMPRODUCT(($D$1:$AB$4=$AR$4)*D153:AB153))</f>
        <v/>
      </c>
      <c r="AS153" s="15" t="str">
        <f t="shared" si="71"/>
        <v/>
      </c>
      <c r="AT153" s="2" t="str" cm="1">
        <f t="array" ref="AT153">IF(B153="","",SUMPRODUCT(($D$1:$AB$4=$AT$4)*$D153:$AB153))</f>
        <v/>
      </c>
      <c r="AU153" s="15" t="str">
        <f t="shared" si="72"/>
        <v/>
      </c>
      <c r="AV153" s="2" t="str" cm="1">
        <f t="array" ref="AV153">IF(B153="","",SUMPRODUCT(($D$1:$AB$4=$AV$4)*$D153:$AB153))</f>
        <v/>
      </c>
      <c r="AW153" s="15" t="str">
        <f t="shared" si="73"/>
        <v/>
      </c>
      <c r="AX153" s="2" t="str" cm="1">
        <f t="array" ref="AX153">IF(B153="","",SUMPRODUCT(($D$1:$AB$4=$AX$4)*$D153:$AB153))</f>
        <v/>
      </c>
      <c r="AY153" s="15" t="str">
        <f t="shared" si="74"/>
        <v/>
      </c>
      <c r="AZ153" s="2" t="str" cm="1">
        <f t="array" ref="AZ153">IF(B153="","",SUMPRODUCT(($D$1:$AB$4=$AZ$4)*$D153:$AB153))</f>
        <v/>
      </c>
      <c r="BA153" s="15" t="str">
        <f t="shared" si="75"/>
        <v/>
      </c>
      <c r="BB153" s="2" t="str" cm="1">
        <f t="array" ref="BB153">IF(B153="","",SUMPRODUCT(($D$1:$AB$4=$BB$4)*$D153:$AB153))</f>
        <v/>
      </c>
      <c r="BC153" s="15" t="str">
        <f t="shared" si="76"/>
        <v/>
      </c>
      <c r="BD153" s="2" t="str" cm="1">
        <f t="array" ref="BD153">IF(B153="","",SUMPRODUCT(($D$1:$AB$4=$BD$4)*$D153:$AB153))</f>
        <v/>
      </c>
      <c r="BE153" s="15" t="str">
        <f t="shared" si="77"/>
        <v/>
      </c>
      <c r="BF153" s="2" t="str" cm="1">
        <f t="array" ref="BF153">IF(B153="","",SUMPRODUCT(($D$1:$AB$4=$BF$4)*$D153:$AB153))</f>
        <v/>
      </c>
      <c r="BG153" s="15" t="str">
        <f t="shared" si="78"/>
        <v/>
      </c>
      <c r="BH153" s="2" t="str" cm="1">
        <f t="array" ref="BH153">IF(B153="","",SUMPRODUCT(($D$1:$AB$4=$BH$4)*$D153:$AB153))</f>
        <v/>
      </c>
      <c r="BI153" s="15" t="str">
        <f t="shared" si="79"/>
        <v/>
      </c>
      <c r="BJ153" s="2" t="str" cm="1">
        <f t="array" ref="BJ153">IF(B153="","",SUMPRODUCT(($D$1:$AB$4=$BJ$4)*$D153:$AB153))</f>
        <v/>
      </c>
      <c r="BK153" s="15" t="str">
        <f t="shared" si="80"/>
        <v/>
      </c>
      <c r="BL153" s="2" t="str" cm="1">
        <f t="array" ref="BL153">IF(B153="","",SUMPRODUCT(($D$1:$AB$4=$BL$4)*$D153:$AB153))</f>
        <v/>
      </c>
      <c r="BM153" s="15" t="str">
        <f t="shared" si="81"/>
        <v/>
      </c>
      <c r="BN153" s="2" t="str" cm="1">
        <f t="array" ref="BN153">IF(B153="","",SUMPRODUCT(($D$1:$AB$4=$BN$4)*$D153:$AB153))</f>
        <v/>
      </c>
      <c r="BO153" s="15" t="str">
        <f t="shared" si="82"/>
        <v/>
      </c>
      <c r="BP153" s="2" t="str" cm="1">
        <f t="array" ref="BP153">IF(B153="","",SUMPRODUCT(($D$1:$AB$4=$BP$4)*$D153:$AB153))</f>
        <v/>
      </c>
      <c r="BQ153" s="15" t="str">
        <f t="shared" si="83"/>
        <v/>
      </c>
      <c r="BR153" s="2" t="str" cm="1">
        <f t="array" ref="BR153">IF(B153="","",SUMPRODUCT(($D$1:$AB$4=$BR$4)*$D153:$AB153))</f>
        <v/>
      </c>
      <c r="BS153" s="15" t="str">
        <f t="shared" si="84"/>
        <v/>
      </c>
      <c r="BT153" s="2" t="str" cm="1">
        <f t="array" ref="BT153">IF(B153="","",SUMPRODUCT(($D$1:$AB$4=$BT$4)*$D153:$AB153))</f>
        <v/>
      </c>
      <c r="BU153" s="15" t="str">
        <f t="shared" si="85"/>
        <v/>
      </c>
      <c r="BV153" s="2" t="str" cm="1">
        <f t="array" ref="BV153">IF(B153="","",SUMPRODUCT(($D$1:$AB$4=$BV$4)*$D153:$AB153))</f>
        <v/>
      </c>
      <c r="BW153" s="15" t="str">
        <f t="shared" si="86"/>
        <v/>
      </c>
      <c r="BX153" s="2" t="str" cm="1">
        <f t="array" ref="BX153">IF(B153="","",SUMPRODUCT(($D$1:$AB$4=$BX$4)*$D153:$AB153))</f>
        <v/>
      </c>
      <c r="BY153" s="15" t="str">
        <f t="shared" si="87"/>
        <v/>
      </c>
      <c r="BZ153" s="2" t="str" cm="1">
        <f t="array" ref="BZ153">IF(B153="","",SUMPRODUCT(($D$1:$AB$4=$BZ$4)*$D153:$AB153))</f>
        <v/>
      </c>
      <c r="CA153" s="15" t="str">
        <f t="shared" si="88"/>
        <v/>
      </c>
      <c r="CB153" s="2" t="str" cm="1">
        <f t="array" ref="CB153">IF(B153="","",SUMPRODUCT(($D$1:$AB$4=$CB$4)*$D153:$AB153))</f>
        <v/>
      </c>
      <c r="CC153" s="15" t="str">
        <f t="shared" si="89"/>
        <v/>
      </c>
      <c r="CD153" s="2" t="str" cm="1">
        <f t="array" ref="CD153">IF(B153="","",SUMPRODUCT(($D$1:$AB$4=$CD$4)*$D153:$AB153))</f>
        <v/>
      </c>
      <c r="CE153" s="15" t="str">
        <f t="shared" si="90"/>
        <v/>
      </c>
      <c r="CF153" s="2" t="str" cm="1">
        <f t="array" ref="CF153">IF(B153="","",SUMPRODUCT(($D$1:$AB$4=$CF$4)*$D153:$AB153))</f>
        <v/>
      </c>
      <c r="CG153" s="15" t="str">
        <f t="shared" si="91"/>
        <v/>
      </c>
      <c r="CH153" s="2" t="str" cm="1">
        <f t="array" ref="CH153">IF(B153="","",SUMPRODUCT(($D$1:$AB$4=$CH$4)*$D153:$AB153))</f>
        <v/>
      </c>
      <c r="CI153" s="15" t="str">
        <f t="shared" si="92"/>
        <v/>
      </c>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row>
    <row r="154" spans="1:127" s="3" customFormat="1" ht="15.75" thickBot="1">
      <c r="A154" s="7">
        <v>149</v>
      </c>
      <c r="B154" s="1"/>
      <c r="D154" s="99"/>
      <c r="E154" s="100"/>
      <c r="F154" s="100"/>
      <c r="G154" s="100"/>
      <c r="H154" s="100"/>
      <c r="I154" s="101"/>
      <c r="J154" s="104"/>
      <c r="K154" s="105"/>
      <c r="L154" s="105"/>
      <c r="M154" s="105"/>
      <c r="N154" s="105"/>
      <c r="O154" s="106"/>
      <c r="P154" s="109"/>
      <c r="Q154" s="110"/>
      <c r="R154" s="110"/>
      <c r="S154" s="110"/>
      <c r="T154" s="110"/>
      <c r="U154" s="111"/>
      <c r="V154" s="115"/>
      <c r="W154" s="116"/>
      <c r="X154" s="116"/>
      <c r="Y154" s="116"/>
      <c r="Z154" s="116"/>
      <c r="AA154" s="116"/>
      <c r="AB154" s="170"/>
      <c r="AC154" s="171" t="str">
        <f t="shared" si="66"/>
        <v/>
      </c>
      <c r="AD154" s="172" t="str">
        <f t="shared" si="67"/>
        <v/>
      </c>
      <c r="AE154" s="4"/>
      <c r="AF154" s="4"/>
      <c r="AG154" s="4"/>
      <c r="AH154" s="4"/>
      <c r="AI154" s="4"/>
      <c r="AJ154" s="4"/>
      <c r="AK154" s="4"/>
      <c r="AL154" s="2" t="str" cm="1">
        <f t="array" ref="AL154">IF(B154="","",SUMPRODUCT(($D$1:$AB$4=$AL$4)*D154:AB154))</f>
        <v/>
      </c>
      <c r="AM154" s="15" t="str">
        <f t="shared" si="68"/>
        <v/>
      </c>
      <c r="AN154" s="2" t="str" cm="1">
        <f t="array" ref="AN154">IF(B154="","",SUMPRODUCT(($D$1:$AB$4=$AN$4)*D154:AB154))</f>
        <v/>
      </c>
      <c r="AO154" s="15" t="str">
        <f t="shared" si="69"/>
        <v/>
      </c>
      <c r="AP154" s="2" t="str" cm="1">
        <f t="array" ref="AP154">IF(B154="","",SUMPRODUCT(($D$1:$AB$4=$AP$4)*D154:AB154))</f>
        <v/>
      </c>
      <c r="AQ154" s="15" t="str">
        <f t="shared" si="70"/>
        <v/>
      </c>
      <c r="AR154" s="2" t="str" cm="1">
        <f t="array" ref="AR154">IF(B154="","",SUMPRODUCT(($D$1:$AB$4=$AR$4)*D154:AB154))</f>
        <v/>
      </c>
      <c r="AS154" s="15" t="str">
        <f t="shared" si="71"/>
        <v/>
      </c>
      <c r="AT154" s="2" t="str" cm="1">
        <f t="array" ref="AT154">IF(B154="","",SUMPRODUCT(($D$1:$AB$4=$AT$4)*$D154:$AB154))</f>
        <v/>
      </c>
      <c r="AU154" s="15" t="str">
        <f t="shared" si="72"/>
        <v/>
      </c>
      <c r="AV154" s="2" t="str" cm="1">
        <f t="array" ref="AV154">IF(B154="","",SUMPRODUCT(($D$1:$AB$4=$AV$4)*$D154:$AB154))</f>
        <v/>
      </c>
      <c r="AW154" s="15" t="str">
        <f t="shared" si="73"/>
        <v/>
      </c>
      <c r="AX154" s="2" t="str" cm="1">
        <f t="array" ref="AX154">IF(B154="","",SUMPRODUCT(($D$1:$AB$4=$AX$4)*$D154:$AB154))</f>
        <v/>
      </c>
      <c r="AY154" s="15" t="str">
        <f t="shared" si="74"/>
        <v/>
      </c>
      <c r="AZ154" s="2" t="str" cm="1">
        <f t="array" ref="AZ154">IF(B154="","",SUMPRODUCT(($D$1:$AB$4=$AZ$4)*$D154:$AB154))</f>
        <v/>
      </c>
      <c r="BA154" s="15" t="str">
        <f t="shared" si="75"/>
        <v/>
      </c>
      <c r="BB154" s="2" t="str" cm="1">
        <f t="array" ref="BB154">IF(B154="","",SUMPRODUCT(($D$1:$AB$4=$BB$4)*$D154:$AB154))</f>
        <v/>
      </c>
      <c r="BC154" s="15" t="str">
        <f t="shared" si="76"/>
        <v/>
      </c>
      <c r="BD154" s="2" t="str" cm="1">
        <f t="array" ref="BD154">IF(B154="","",SUMPRODUCT(($D$1:$AB$4=$BD$4)*$D154:$AB154))</f>
        <v/>
      </c>
      <c r="BE154" s="15" t="str">
        <f t="shared" si="77"/>
        <v/>
      </c>
      <c r="BF154" s="2" t="str" cm="1">
        <f t="array" ref="BF154">IF(B154="","",SUMPRODUCT(($D$1:$AB$4=$BF$4)*$D154:$AB154))</f>
        <v/>
      </c>
      <c r="BG154" s="15" t="str">
        <f t="shared" si="78"/>
        <v/>
      </c>
      <c r="BH154" s="2" t="str" cm="1">
        <f t="array" ref="BH154">IF(B154="","",SUMPRODUCT(($D$1:$AB$4=$BH$4)*$D154:$AB154))</f>
        <v/>
      </c>
      <c r="BI154" s="15" t="str">
        <f t="shared" si="79"/>
        <v/>
      </c>
      <c r="BJ154" s="2" t="str" cm="1">
        <f t="array" ref="BJ154">IF(B154="","",SUMPRODUCT(($D$1:$AB$4=$BJ$4)*$D154:$AB154))</f>
        <v/>
      </c>
      <c r="BK154" s="15" t="str">
        <f t="shared" si="80"/>
        <v/>
      </c>
      <c r="BL154" s="2" t="str" cm="1">
        <f t="array" ref="BL154">IF(B154="","",SUMPRODUCT(($D$1:$AB$4=$BL$4)*$D154:$AB154))</f>
        <v/>
      </c>
      <c r="BM154" s="15" t="str">
        <f t="shared" si="81"/>
        <v/>
      </c>
      <c r="BN154" s="2" t="str" cm="1">
        <f t="array" ref="BN154">IF(B154="","",SUMPRODUCT(($D$1:$AB$4=$BN$4)*$D154:$AB154))</f>
        <v/>
      </c>
      <c r="BO154" s="15" t="str">
        <f t="shared" si="82"/>
        <v/>
      </c>
      <c r="BP154" s="2" t="str" cm="1">
        <f t="array" ref="BP154">IF(B154="","",SUMPRODUCT(($D$1:$AB$4=$BP$4)*$D154:$AB154))</f>
        <v/>
      </c>
      <c r="BQ154" s="15" t="str">
        <f t="shared" si="83"/>
        <v/>
      </c>
      <c r="BR154" s="2" t="str" cm="1">
        <f t="array" ref="BR154">IF(B154="","",SUMPRODUCT(($D$1:$AB$4=$BR$4)*$D154:$AB154))</f>
        <v/>
      </c>
      <c r="BS154" s="15" t="str">
        <f t="shared" si="84"/>
        <v/>
      </c>
      <c r="BT154" s="2" t="str" cm="1">
        <f t="array" ref="BT154">IF(B154="","",SUMPRODUCT(($D$1:$AB$4=$BT$4)*$D154:$AB154))</f>
        <v/>
      </c>
      <c r="BU154" s="15" t="str">
        <f t="shared" si="85"/>
        <v/>
      </c>
      <c r="BV154" s="2" t="str" cm="1">
        <f t="array" ref="BV154">IF(B154="","",SUMPRODUCT(($D$1:$AB$4=$BV$4)*$D154:$AB154))</f>
        <v/>
      </c>
      <c r="BW154" s="15" t="str">
        <f t="shared" si="86"/>
        <v/>
      </c>
      <c r="BX154" s="2" t="str" cm="1">
        <f t="array" ref="BX154">IF(B154="","",SUMPRODUCT(($D$1:$AB$4=$BX$4)*$D154:$AB154))</f>
        <v/>
      </c>
      <c r="BY154" s="15" t="str">
        <f t="shared" si="87"/>
        <v/>
      </c>
      <c r="BZ154" s="2" t="str" cm="1">
        <f t="array" ref="BZ154">IF(B154="","",SUMPRODUCT(($D$1:$AB$4=$BZ$4)*$D154:$AB154))</f>
        <v/>
      </c>
      <c r="CA154" s="15" t="str">
        <f t="shared" si="88"/>
        <v/>
      </c>
      <c r="CB154" s="2" t="str" cm="1">
        <f t="array" ref="CB154">IF(B154="","",SUMPRODUCT(($D$1:$AB$4=$CB$4)*$D154:$AB154))</f>
        <v/>
      </c>
      <c r="CC154" s="15" t="str">
        <f t="shared" si="89"/>
        <v/>
      </c>
      <c r="CD154" s="2" t="str" cm="1">
        <f t="array" ref="CD154">IF(B154="","",SUMPRODUCT(($D$1:$AB$4=$CD$4)*$D154:$AB154))</f>
        <v/>
      </c>
      <c r="CE154" s="15" t="str">
        <f t="shared" si="90"/>
        <v/>
      </c>
      <c r="CF154" s="2" t="str" cm="1">
        <f t="array" ref="CF154">IF(B154="","",SUMPRODUCT(($D$1:$AB$4=$CF$4)*$D154:$AB154))</f>
        <v/>
      </c>
      <c r="CG154" s="15" t="str">
        <f t="shared" si="91"/>
        <v/>
      </c>
      <c r="CH154" s="2" t="str" cm="1">
        <f t="array" ref="CH154">IF(B154="","",SUMPRODUCT(($D$1:$AB$4=$CH$4)*$D154:$AB154))</f>
        <v/>
      </c>
      <c r="CI154" s="15" t="str">
        <f t="shared" si="92"/>
        <v/>
      </c>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row>
    <row r="155" spans="1:127" s="3" customFormat="1" ht="15.75" thickBot="1">
      <c r="A155" s="7">
        <v>150</v>
      </c>
      <c r="B155" s="1"/>
      <c r="D155" s="99"/>
      <c r="E155" s="100"/>
      <c r="F155" s="100"/>
      <c r="G155" s="100"/>
      <c r="H155" s="100"/>
      <c r="I155" s="101"/>
      <c r="J155" s="104"/>
      <c r="K155" s="105"/>
      <c r="L155" s="105"/>
      <c r="M155" s="105"/>
      <c r="N155" s="105"/>
      <c r="O155" s="106"/>
      <c r="P155" s="109"/>
      <c r="Q155" s="110"/>
      <c r="R155" s="110"/>
      <c r="S155" s="110"/>
      <c r="T155" s="110"/>
      <c r="U155" s="111"/>
      <c r="V155" s="115"/>
      <c r="W155" s="116"/>
      <c r="X155" s="116"/>
      <c r="Y155" s="116"/>
      <c r="Z155" s="116"/>
      <c r="AA155" s="116"/>
      <c r="AB155" s="170"/>
      <c r="AC155" s="171" t="str">
        <f t="shared" si="66"/>
        <v/>
      </c>
      <c r="AD155" s="172" t="str">
        <f t="shared" si="67"/>
        <v/>
      </c>
      <c r="AE155" s="4"/>
      <c r="AF155" s="4"/>
      <c r="AG155" s="4"/>
      <c r="AH155" s="4"/>
      <c r="AI155" s="4"/>
      <c r="AJ155" s="4"/>
      <c r="AK155" s="4"/>
      <c r="AL155" s="2" t="str" cm="1">
        <f t="array" ref="AL155">IF(B155="","",SUMPRODUCT(($D$1:$AB$4=$AL$4)*D155:AB155))</f>
        <v/>
      </c>
      <c r="AM155" s="15" t="str">
        <f t="shared" si="68"/>
        <v/>
      </c>
      <c r="AN155" s="2" t="str" cm="1">
        <f t="array" ref="AN155">IF(B155="","",SUMPRODUCT(($D$1:$AB$4=$AN$4)*D155:AB155))</f>
        <v/>
      </c>
      <c r="AO155" s="15" t="str">
        <f t="shared" si="69"/>
        <v/>
      </c>
      <c r="AP155" s="2" t="str" cm="1">
        <f t="array" ref="AP155">IF(B155="","",SUMPRODUCT(($D$1:$AB$4=$AP$4)*D155:AB155))</f>
        <v/>
      </c>
      <c r="AQ155" s="15" t="str">
        <f t="shared" si="70"/>
        <v/>
      </c>
      <c r="AR155" s="2" t="str" cm="1">
        <f t="array" ref="AR155">IF(B155="","",SUMPRODUCT(($D$1:$AB$4=$AR$4)*D155:AB155))</f>
        <v/>
      </c>
      <c r="AS155" s="15" t="str">
        <f t="shared" si="71"/>
        <v/>
      </c>
      <c r="AT155" s="2" t="str" cm="1">
        <f t="array" ref="AT155">IF(B155="","",SUMPRODUCT(($D$1:$AB$4=$AT$4)*$D155:$AB155))</f>
        <v/>
      </c>
      <c r="AU155" s="15" t="str">
        <f t="shared" si="72"/>
        <v/>
      </c>
      <c r="AV155" s="2" t="str" cm="1">
        <f t="array" ref="AV155">IF(B155="","",SUMPRODUCT(($D$1:$AB$4=$AV$4)*$D155:$AB155))</f>
        <v/>
      </c>
      <c r="AW155" s="15" t="str">
        <f t="shared" si="73"/>
        <v/>
      </c>
      <c r="AX155" s="2" t="str" cm="1">
        <f t="array" ref="AX155">IF(B155="","",SUMPRODUCT(($D$1:$AB$4=$AX$4)*$D155:$AB155))</f>
        <v/>
      </c>
      <c r="AY155" s="15" t="str">
        <f t="shared" si="74"/>
        <v/>
      </c>
      <c r="AZ155" s="2" t="str" cm="1">
        <f t="array" ref="AZ155">IF(B155="","",SUMPRODUCT(($D$1:$AB$4=$AZ$4)*$D155:$AB155))</f>
        <v/>
      </c>
      <c r="BA155" s="15" t="str">
        <f t="shared" si="75"/>
        <v/>
      </c>
      <c r="BB155" s="2" t="str" cm="1">
        <f t="array" ref="BB155">IF(B155="","",SUMPRODUCT(($D$1:$AB$4=$BB$4)*$D155:$AB155))</f>
        <v/>
      </c>
      <c r="BC155" s="15" t="str">
        <f t="shared" si="76"/>
        <v/>
      </c>
      <c r="BD155" s="2" t="str" cm="1">
        <f t="array" ref="BD155">IF(B155="","",SUMPRODUCT(($D$1:$AB$4=$BD$4)*$D155:$AB155))</f>
        <v/>
      </c>
      <c r="BE155" s="15" t="str">
        <f t="shared" si="77"/>
        <v/>
      </c>
      <c r="BF155" s="2" t="str" cm="1">
        <f t="array" ref="BF155">IF(B155="","",SUMPRODUCT(($D$1:$AB$4=$BF$4)*$D155:$AB155))</f>
        <v/>
      </c>
      <c r="BG155" s="15" t="str">
        <f t="shared" si="78"/>
        <v/>
      </c>
      <c r="BH155" s="2" t="str" cm="1">
        <f t="array" ref="BH155">IF(B155="","",SUMPRODUCT(($D$1:$AB$4=$BH$4)*$D155:$AB155))</f>
        <v/>
      </c>
      <c r="BI155" s="15" t="str">
        <f t="shared" si="79"/>
        <v/>
      </c>
      <c r="BJ155" s="2" t="str" cm="1">
        <f t="array" ref="BJ155">IF(B155="","",SUMPRODUCT(($D$1:$AB$4=$BJ$4)*$D155:$AB155))</f>
        <v/>
      </c>
      <c r="BK155" s="15" t="str">
        <f t="shared" si="80"/>
        <v/>
      </c>
      <c r="BL155" s="2" t="str" cm="1">
        <f t="array" ref="BL155">IF(B155="","",SUMPRODUCT(($D$1:$AB$4=$BL$4)*$D155:$AB155))</f>
        <v/>
      </c>
      <c r="BM155" s="15" t="str">
        <f t="shared" si="81"/>
        <v/>
      </c>
      <c r="BN155" s="2" t="str" cm="1">
        <f t="array" ref="BN155">IF(B155="","",SUMPRODUCT(($D$1:$AB$4=$BN$4)*$D155:$AB155))</f>
        <v/>
      </c>
      <c r="BO155" s="15" t="str">
        <f t="shared" si="82"/>
        <v/>
      </c>
      <c r="BP155" s="2" t="str" cm="1">
        <f t="array" ref="BP155">IF(B155="","",SUMPRODUCT(($D$1:$AB$4=$BP$4)*$D155:$AB155))</f>
        <v/>
      </c>
      <c r="BQ155" s="15" t="str">
        <f t="shared" si="83"/>
        <v/>
      </c>
      <c r="BR155" s="2" t="str" cm="1">
        <f t="array" ref="BR155">IF(B155="","",SUMPRODUCT(($D$1:$AB$4=$BR$4)*$D155:$AB155))</f>
        <v/>
      </c>
      <c r="BS155" s="15" t="str">
        <f t="shared" si="84"/>
        <v/>
      </c>
      <c r="BT155" s="2" t="str" cm="1">
        <f t="array" ref="BT155">IF(B155="","",SUMPRODUCT(($D$1:$AB$4=$BT$4)*$D155:$AB155))</f>
        <v/>
      </c>
      <c r="BU155" s="15" t="str">
        <f t="shared" si="85"/>
        <v/>
      </c>
      <c r="BV155" s="2" t="str" cm="1">
        <f t="array" ref="BV155">IF(B155="","",SUMPRODUCT(($D$1:$AB$4=$BV$4)*$D155:$AB155))</f>
        <v/>
      </c>
      <c r="BW155" s="15" t="str">
        <f t="shared" si="86"/>
        <v/>
      </c>
      <c r="BX155" s="2" t="str" cm="1">
        <f t="array" ref="BX155">IF(B155="","",SUMPRODUCT(($D$1:$AB$4=$BX$4)*$D155:$AB155))</f>
        <v/>
      </c>
      <c r="BY155" s="15" t="str">
        <f t="shared" si="87"/>
        <v/>
      </c>
      <c r="BZ155" s="2" t="str" cm="1">
        <f t="array" ref="BZ155">IF(B155="","",SUMPRODUCT(($D$1:$AB$4=$BZ$4)*$D155:$AB155))</f>
        <v/>
      </c>
      <c r="CA155" s="15" t="str">
        <f t="shared" si="88"/>
        <v/>
      </c>
      <c r="CB155" s="2" t="str" cm="1">
        <f t="array" ref="CB155">IF(B155="","",SUMPRODUCT(($D$1:$AB$4=$CB$4)*$D155:$AB155))</f>
        <v/>
      </c>
      <c r="CC155" s="15" t="str">
        <f t="shared" si="89"/>
        <v/>
      </c>
      <c r="CD155" s="2" t="str" cm="1">
        <f t="array" ref="CD155">IF(B155="","",SUMPRODUCT(($D$1:$AB$4=$CD$4)*$D155:$AB155))</f>
        <v/>
      </c>
      <c r="CE155" s="15" t="str">
        <f t="shared" si="90"/>
        <v/>
      </c>
      <c r="CF155" s="2" t="str" cm="1">
        <f t="array" ref="CF155">IF(B155="","",SUMPRODUCT(($D$1:$AB$4=$CF$4)*$D155:$AB155))</f>
        <v/>
      </c>
      <c r="CG155" s="15" t="str">
        <f t="shared" si="91"/>
        <v/>
      </c>
      <c r="CH155" s="2" t="str" cm="1">
        <f t="array" ref="CH155">IF(B155="","",SUMPRODUCT(($D$1:$AB$4=$CH$4)*$D155:$AB155))</f>
        <v/>
      </c>
      <c r="CI155" s="15" t="str">
        <f t="shared" si="92"/>
        <v/>
      </c>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row>
    <row r="156" spans="1:127" s="3" customFormat="1" ht="15.75" thickBot="1">
      <c r="A156" s="7">
        <v>151</v>
      </c>
      <c r="B156" s="1"/>
      <c r="D156" s="99"/>
      <c r="E156" s="100"/>
      <c r="F156" s="100"/>
      <c r="G156" s="100"/>
      <c r="H156" s="100"/>
      <c r="I156" s="101"/>
      <c r="J156" s="104"/>
      <c r="K156" s="105"/>
      <c r="L156" s="105"/>
      <c r="M156" s="105"/>
      <c r="N156" s="105"/>
      <c r="O156" s="106"/>
      <c r="P156" s="109"/>
      <c r="Q156" s="110"/>
      <c r="R156" s="110"/>
      <c r="S156" s="110"/>
      <c r="T156" s="110"/>
      <c r="U156" s="111"/>
      <c r="V156" s="115"/>
      <c r="W156" s="116"/>
      <c r="X156" s="116"/>
      <c r="Y156" s="116"/>
      <c r="Z156" s="116"/>
      <c r="AA156" s="116"/>
      <c r="AB156" s="170"/>
      <c r="AC156" s="171" t="str">
        <f t="shared" si="66"/>
        <v/>
      </c>
      <c r="AD156" s="172" t="str">
        <f t="shared" si="67"/>
        <v/>
      </c>
      <c r="AE156" s="4"/>
      <c r="AF156" s="4"/>
      <c r="AG156" s="4"/>
      <c r="AH156" s="4"/>
      <c r="AI156" s="4"/>
      <c r="AJ156" s="4"/>
      <c r="AK156" s="4"/>
      <c r="AL156" s="2" t="str" cm="1">
        <f t="array" ref="AL156">IF(B156="","",SUMPRODUCT(($D$1:$AB$4=$AL$4)*D156:AB156))</f>
        <v/>
      </c>
      <c r="AM156" s="15" t="str">
        <f t="shared" si="68"/>
        <v/>
      </c>
      <c r="AN156" s="2" t="str" cm="1">
        <f t="array" ref="AN156">IF(B156="","",SUMPRODUCT(($D$1:$AB$4=$AN$4)*D156:AB156))</f>
        <v/>
      </c>
      <c r="AO156" s="15" t="str">
        <f t="shared" si="69"/>
        <v/>
      </c>
      <c r="AP156" s="2" t="str" cm="1">
        <f t="array" ref="AP156">IF(B156="","",SUMPRODUCT(($D$1:$AB$4=$AP$4)*D156:AB156))</f>
        <v/>
      </c>
      <c r="AQ156" s="15" t="str">
        <f t="shared" si="70"/>
        <v/>
      </c>
      <c r="AR156" s="2" t="str" cm="1">
        <f t="array" ref="AR156">IF(B156="","",SUMPRODUCT(($D$1:$AB$4=$AR$4)*D156:AB156))</f>
        <v/>
      </c>
      <c r="AS156" s="15" t="str">
        <f t="shared" si="71"/>
        <v/>
      </c>
      <c r="AT156" s="2" t="str" cm="1">
        <f t="array" ref="AT156">IF(B156="","",SUMPRODUCT(($D$1:$AB$4=$AT$4)*$D156:$AB156))</f>
        <v/>
      </c>
      <c r="AU156" s="15" t="str">
        <f t="shared" si="72"/>
        <v/>
      </c>
      <c r="AV156" s="2" t="str" cm="1">
        <f t="array" ref="AV156">IF(B156="","",SUMPRODUCT(($D$1:$AB$4=$AV$4)*$D156:$AB156))</f>
        <v/>
      </c>
      <c r="AW156" s="15" t="str">
        <f t="shared" si="73"/>
        <v/>
      </c>
      <c r="AX156" s="2" t="str" cm="1">
        <f t="array" ref="AX156">IF(B156="","",SUMPRODUCT(($D$1:$AB$4=$AX$4)*$D156:$AB156))</f>
        <v/>
      </c>
      <c r="AY156" s="15" t="str">
        <f t="shared" si="74"/>
        <v/>
      </c>
      <c r="AZ156" s="2" t="str" cm="1">
        <f t="array" ref="AZ156">IF(B156="","",SUMPRODUCT(($D$1:$AB$4=$AZ$4)*$D156:$AB156))</f>
        <v/>
      </c>
      <c r="BA156" s="15" t="str">
        <f t="shared" si="75"/>
        <v/>
      </c>
      <c r="BB156" s="2" t="str" cm="1">
        <f t="array" ref="BB156">IF(B156="","",SUMPRODUCT(($D$1:$AB$4=$BB$4)*$D156:$AB156))</f>
        <v/>
      </c>
      <c r="BC156" s="15" t="str">
        <f t="shared" si="76"/>
        <v/>
      </c>
      <c r="BD156" s="2" t="str" cm="1">
        <f t="array" ref="BD156">IF(B156="","",SUMPRODUCT(($D$1:$AB$4=$BD$4)*$D156:$AB156))</f>
        <v/>
      </c>
      <c r="BE156" s="15" t="str">
        <f t="shared" si="77"/>
        <v/>
      </c>
      <c r="BF156" s="2" t="str" cm="1">
        <f t="array" ref="BF156">IF(B156="","",SUMPRODUCT(($D$1:$AB$4=$BF$4)*$D156:$AB156))</f>
        <v/>
      </c>
      <c r="BG156" s="15" t="str">
        <f t="shared" si="78"/>
        <v/>
      </c>
      <c r="BH156" s="2" t="str" cm="1">
        <f t="array" ref="BH156">IF(B156="","",SUMPRODUCT(($D$1:$AB$4=$BH$4)*$D156:$AB156))</f>
        <v/>
      </c>
      <c r="BI156" s="15" t="str">
        <f t="shared" si="79"/>
        <v/>
      </c>
      <c r="BJ156" s="2" t="str" cm="1">
        <f t="array" ref="BJ156">IF(B156="","",SUMPRODUCT(($D$1:$AB$4=$BJ$4)*$D156:$AB156))</f>
        <v/>
      </c>
      <c r="BK156" s="15" t="str">
        <f t="shared" si="80"/>
        <v/>
      </c>
      <c r="BL156" s="2" t="str" cm="1">
        <f t="array" ref="BL156">IF(B156="","",SUMPRODUCT(($D$1:$AB$4=$BL$4)*$D156:$AB156))</f>
        <v/>
      </c>
      <c r="BM156" s="15" t="str">
        <f t="shared" si="81"/>
        <v/>
      </c>
      <c r="BN156" s="2" t="str" cm="1">
        <f t="array" ref="BN156">IF(B156="","",SUMPRODUCT(($D$1:$AB$4=$BN$4)*$D156:$AB156))</f>
        <v/>
      </c>
      <c r="BO156" s="15" t="str">
        <f t="shared" si="82"/>
        <v/>
      </c>
      <c r="BP156" s="2" t="str" cm="1">
        <f t="array" ref="BP156">IF(B156="","",SUMPRODUCT(($D$1:$AB$4=$BP$4)*$D156:$AB156))</f>
        <v/>
      </c>
      <c r="BQ156" s="15" t="str">
        <f t="shared" si="83"/>
        <v/>
      </c>
      <c r="BR156" s="2" t="str" cm="1">
        <f t="array" ref="BR156">IF(B156="","",SUMPRODUCT(($D$1:$AB$4=$BR$4)*$D156:$AB156))</f>
        <v/>
      </c>
      <c r="BS156" s="15" t="str">
        <f t="shared" si="84"/>
        <v/>
      </c>
      <c r="BT156" s="2" t="str" cm="1">
        <f t="array" ref="BT156">IF(B156="","",SUMPRODUCT(($D$1:$AB$4=$BT$4)*$D156:$AB156))</f>
        <v/>
      </c>
      <c r="BU156" s="15" t="str">
        <f t="shared" si="85"/>
        <v/>
      </c>
      <c r="BV156" s="2" t="str" cm="1">
        <f t="array" ref="BV156">IF(B156="","",SUMPRODUCT(($D$1:$AB$4=$BV$4)*$D156:$AB156))</f>
        <v/>
      </c>
      <c r="BW156" s="15" t="str">
        <f t="shared" si="86"/>
        <v/>
      </c>
      <c r="BX156" s="2" t="str" cm="1">
        <f t="array" ref="BX156">IF(B156="","",SUMPRODUCT(($D$1:$AB$4=$BX$4)*$D156:$AB156))</f>
        <v/>
      </c>
      <c r="BY156" s="15" t="str">
        <f t="shared" si="87"/>
        <v/>
      </c>
      <c r="BZ156" s="2" t="str" cm="1">
        <f t="array" ref="BZ156">IF(B156="","",SUMPRODUCT(($D$1:$AB$4=$BZ$4)*$D156:$AB156))</f>
        <v/>
      </c>
      <c r="CA156" s="15" t="str">
        <f t="shared" si="88"/>
        <v/>
      </c>
      <c r="CB156" s="2" t="str" cm="1">
        <f t="array" ref="CB156">IF(B156="","",SUMPRODUCT(($D$1:$AB$4=$CB$4)*$D156:$AB156))</f>
        <v/>
      </c>
      <c r="CC156" s="15" t="str">
        <f t="shared" si="89"/>
        <v/>
      </c>
      <c r="CD156" s="2" t="str" cm="1">
        <f t="array" ref="CD156">IF(B156="","",SUMPRODUCT(($D$1:$AB$4=$CD$4)*$D156:$AB156))</f>
        <v/>
      </c>
      <c r="CE156" s="15" t="str">
        <f t="shared" si="90"/>
        <v/>
      </c>
      <c r="CF156" s="2" t="str" cm="1">
        <f t="array" ref="CF156">IF(B156="","",SUMPRODUCT(($D$1:$AB$4=$CF$4)*$D156:$AB156))</f>
        <v/>
      </c>
      <c r="CG156" s="15" t="str">
        <f t="shared" si="91"/>
        <v/>
      </c>
      <c r="CH156" s="2" t="str" cm="1">
        <f t="array" ref="CH156">IF(B156="","",SUMPRODUCT(($D$1:$AB$4=$CH$4)*$D156:$AB156))</f>
        <v/>
      </c>
      <c r="CI156" s="15" t="str">
        <f t="shared" si="92"/>
        <v/>
      </c>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row>
    <row r="157" spans="1:127" s="3" customFormat="1" ht="15.75" thickBot="1">
      <c r="A157" s="7">
        <v>152</v>
      </c>
      <c r="B157" s="1"/>
      <c r="D157" s="99"/>
      <c r="E157" s="100"/>
      <c r="F157" s="100"/>
      <c r="G157" s="100"/>
      <c r="H157" s="100"/>
      <c r="I157" s="101"/>
      <c r="J157" s="104"/>
      <c r="K157" s="105"/>
      <c r="L157" s="105"/>
      <c r="M157" s="105"/>
      <c r="N157" s="105"/>
      <c r="O157" s="106"/>
      <c r="P157" s="109"/>
      <c r="Q157" s="110"/>
      <c r="R157" s="110"/>
      <c r="S157" s="110"/>
      <c r="T157" s="110"/>
      <c r="U157" s="111"/>
      <c r="V157" s="115"/>
      <c r="W157" s="116"/>
      <c r="X157" s="116"/>
      <c r="Y157" s="116"/>
      <c r="Z157" s="116"/>
      <c r="AA157" s="116"/>
      <c r="AB157" s="170"/>
      <c r="AC157" s="171" t="str">
        <f t="shared" si="66"/>
        <v/>
      </c>
      <c r="AD157" s="172" t="str">
        <f t="shared" si="67"/>
        <v/>
      </c>
      <c r="AE157" s="4"/>
      <c r="AF157" s="4"/>
      <c r="AG157" s="4"/>
      <c r="AH157" s="4"/>
      <c r="AI157" s="4"/>
      <c r="AJ157" s="4"/>
      <c r="AK157" s="4"/>
      <c r="AL157" s="2" t="str" cm="1">
        <f t="array" ref="AL157">IF(B157="","",SUMPRODUCT(($D$1:$AB$4=$AL$4)*D157:AB157))</f>
        <v/>
      </c>
      <c r="AM157" s="15" t="str">
        <f t="shared" si="68"/>
        <v/>
      </c>
      <c r="AN157" s="2" t="str" cm="1">
        <f t="array" ref="AN157">IF(B157="","",SUMPRODUCT(($D$1:$AB$4=$AN$4)*D157:AB157))</f>
        <v/>
      </c>
      <c r="AO157" s="15" t="str">
        <f t="shared" si="69"/>
        <v/>
      </c>
      <c r="AP157" s="2" t="str" cm="1">
        <f t="array" ref="AP157">IF(B157="","",SUMPRODUCT(($D$1:$AB$4=$AP$4)*D157:AB157))</f>
        <v/>
      </c>
      <c r="AQ157" s="15" t="str">
        <f t="shared" si="70"/>
        <v/>
      </c>
      <c r="AR157" s="2" t="str" cm="1">
        <f t="array" ref="AR157">IF(B157="","",SUMPRODUCT(($D$1:$AB$4=$AR$4)*D157:AB157))</f>
        <v/>
      </c>
      <c r="AS157" s="15" t="str">
        <f t="shared" si="71"/>
        <v/>
      </c>
      <c r="AT157" s="2" t="str" cm="1">
        <f t="array" ref="AT157">IF(B157="","",SUMPRODUCT(($D$1:$AB$4=$AT$4)*$D157:$AB157))</f>
        <v/>
      </c>
      <c r="AU157" s="15" t="str">
        <f t="shared" si="72"/>
        <v/>
      </c>
      <c r="AV157" s="2" t="str" cm="1">
        <f t="array" ref="AV157">IF(B157="","",SUMPRODUCT(($D$1:$AB$4=$AV$4)*$D157:$AB157))</f>
        <v/>
      </c>
      <c r="AW157" s="15" t="str">
        <f t="shared" si="73"/>
        <v/>
      </c>
      <c r="AX157" s="2" t="str" cm="1">
        <f t="array" ref="AX157">IF(B157="","",SUMPRODUCT(($D$1:$AB$4=$AX$4)*$D157:$AB157))</f>
        <v/>
      </c>
      <c r="AY157" s="15" t="str">
        <f t="shared" si="74"/>
        <v/>
      </c>
      <c r="AZ157" s="2" t="str" cm="1">
        <f t="array" ref="AZ157">IF(B157="","",SUMPRODUCT(($D$1:$AB$4=$AZ$4)*$D157:$AB157))</f>
        <v/>
      </c>
      <c r="BA157" s="15" t="str">
        <f t="shared" si="75"/>
        <v/>
      </c>
      <c r="BB157" s="2" t="str" cm="1">
        <f t="array" ref="BB157">IF(B157="","",SUMPRODUCT(($D$1:$AB$4=$BB$4)*$D157:$AB157))</f>
        <v/>
      </c>
      <c r="BC157" s="15" t="str">
        <f t="shared" si="76"/>
        <v/>
      </c>
      <c r="BD157" s="2" t="str" cm="1">
        <f t="array" ref="BD157">IF(B157="","",SUMPRODUCT(($D$1:$AB$4=$BD$4)*$D157:$AB157))</f>
        <v/>
      </c>
      <c r="BE157" s="15" t="str">
        <f t="shared" si="77"/>
        <v/>
      </c>
      <c r="BF157" s="2" t="str" cm="1">
        <f t="array" ref="BF157">IF(B157="","",SUMPRODUCT(($D$1:$AB$4=$BF$4)*$D157:$AB157))</f>
        <v/>
      </c>
      <c r="BG157" s="15" t="str">
        <f t="shared" si="78"/>
        <v/>
      </c>
      <c r="BH157" s="2" t="str" cm="1">
        <f t="array" ref="BH157">IF(B157="","",SUMPRODUCT(($D$1:$AB$4=$BH$4)*$D157:$AB157))</f>
        <v/>
      </c>
      <c r="BI157" s="15" t="str">
        <f t="shared" si="79"/>
        <v/>
      </c>
      <c r="BJ157" s="2" t="str" cm="1">
        <f t="array" ref="BJ157">IF(B157="","",SUMPRODUCT(($D$1:$AB$4=$BJ$4)*$D157:$AB157))</f>
        <v/>
      </c>
      <c r="BK157" s="15" t="str">
        <f t="shared" si="80"/>
        <v/>
      </c>
      <c r="BL157" s="2" t="str" cm="1">
        <f t="array" ref="BL157">IF(B157="","",SUMPRODUCT(($D$1:$AB$4=$BL$4)*$D157:$AB157))</f>
        <v/>
      </c>
      <c r="BM157" s="15" t="str">
        <f t="shared" si="81"/>
        <v/>
      </c>
      <c r="BN157" s="2" t="str" cm="1">
        <f t="array" ref="BN157">IF(B157="","",SUMPRODUCT(($D$1:$AB$4=$BN$4)*$D157:$AB157))</f>
        <v/>
      </c>
      <c r="BO157" s="15" t="str">
        <f t="shared" si="82"/>
        <v/>
      </c>
      <c r="BP157" s="2" t="str" cm="1">
        <f t="array" ref="BP157">IF(B157="","",SUMPRODUCT(($D$1:$AB$4=$BP$4)*$D157:$AB157))</f>
        <v/>
      </c>
      <c r="BQ157" s="15" t="str">
        <f t="shared" si="83"/>
        <v/>
      </c>
      <c r="BR157" s="2" t="str" cm="1">
        <f t="array" ref="BR157">IF(B157="","",SUMPRODUCT(($D$1:$AB$4=$BR$4)*$D157:$AB157))</f>
        <v/>
      </c>
      <c r="BS157" s="15" t="str">
        <f t="shared" si="84"/>
        <v/>
      </c>
      <c r="BT157" s="2" t="str" cm="1">
        <f t="array" ref="BT157">IF(B157="","",SUMPRODUCT(($D$1:$AB$4=$BT$4)*$D157:$AB157))</f>
        <v/>
      </c>
      <c r="BU157" s="15" t="str">
        <f t="shared" si="85"/>
        <v/>
      </c>
      <c r="BV157" s="2" t="str" cm="1">
        <f t="array" ref="BV157">IF(B157="","",SUMPRODUCT(($D$1:$AB$4=$BV$4)*$D157:$AB157))</f>
        <v/>
      </c>
      <c r="BW157" s="15" t="str">
        <f t="shared" si="86"/>
        <v/>
      </c>
      <c r="BX157" s="2" t="str" cm="1">
        <f t="array" ref="BX157">IF(B157="","",SUMPRODUCT(($D$1:$AB$4=$BX$4)*$D157:$AB157))</f>
        <v/>
      </c>
      <c r="BY157" s="15" t="str">
        <f t="shared" si="87"/>
        <v/>
      </c>
      <c r="BZ157" s="2" t="str" cm="1">
        <f t="array" ref="BZ157">IF(B157="","",SUMPRODUCT(($D$1:$AB$4=$BZ$4)*$D157:$AB157))</f>
        <v/>
      </c>
      <c r="CA157" s="15" t="str">
        <f t="shared" si="88"/>
        <v/>
      </c>
      <c r="CB157" s="2" t="str" cm="1">
        <f t="array" ref="CB157">IF(B157="","",SUMPRODUCT(($D$1:$AB$4=$CB$4)*$D157:$AB157))</f>
        <v/>
      </c>
      <c r="CC157" s="15" t="str">
        <f t="shared" si="89"/>
        <v/>
      </c>
      <c r="CD157" s="2" t="str" cm="1">
        <f t="array" ref="CD157">IF(B157="","",SUMPRODUCT(($D$1:$AB$4=$CD$4)*$D157:$AB157))</f>
        <v/>
      </c>
      <c r="CE157" s="15" t="str">
        <f t="shared" si="90"/>
        <v/>
      </c>
      <c r="CF157" s="2" t="str" cm="1">
        <f t="array" ref="CF157">IF(B157="","",SUMPRODUCT(($D$1:$AB$4=$CF$4)*$D157:$AB157))</f>
        <v/>
      </c>
      <c r="CG157" s="15" t="str">
        <f t="shared" si="91"/>
        <v/>
      </c>
      <c r="CH157" s="2" t="str" cm="1">
        <f t="array" ref="CH157">IF(B157="","",SUMPRODUCT(($D$1:$AB$4=$CH$4)*$D157:$AB157))</f>
        <v/>
      </c>
      <c r="CI157" s="15" t="str">
        <f t="shared" si="92"/>
        <v/>
      </c>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row>
    <row r="158" spans="1:127" s="3" customFormat="1" ht="15.75" thickBot="1">
      <c r="A158" s="7">
        <v>153</v>
      </c>
      <c r="B158" s="1"/>
      <c r="D158" s="99"/>
      <c r="E158" s="100"/>
      <c r="F158" s="100"/>
      <c r="G158" s="100"/>
      <c r="H158" s="100"/>
      <c r="I158" s="101"/>
      <c r="J158" s="104"/>
      <c r="K158" s="105"/>
      <c r="L158" s="105"/>
      <c r="M158" s="105"/>
      <c r="N158" s="105"/>
      <c r="O158" s="106"/>
      <c r="P158" s="109"/>
      <c r="Q158" s="110"/>
      <c r="R158" s="110"/>
      <c r="S158" s="110"/>
      <c r="T158" s="110"/>
      <c r="U158" s="111"/>
      <c r="V158" s="115"/>
      <c r="W158" s="116"/>
      <c r="X158" s="116"/>
      <c r="Y158" s="116"/>
      <c r="Z158" s="116"/>
      <c r="AA158" s="116"/>
      <c r="AB158" s="170"/>
      <c r="AC158" s="171" t="str">
        <f t="shared" si="66"/>
        <v/>
      </c>
      <c r="AD158" s="172" t="str">
        <f t="shared" si="67"/>
        <v/>
      </c>
      <c r="AE158" s="4"/>
      <c r="AF158" s="4"/>
      <c r="AG158" s="4"/>
      <c r="AH158" s="4"/>
      <c r="AI158" s="4"/>
      <c r="AJ158" s="4"/>
      <c r="AK158" s="4"/>
      <c r="AL158" s="2" t="str" cm="1">
        <f t="array" ref="AL158">IF(B158="","",SUMPRODUCT(($D$1:$AB$4=$AL$4)*D158:AB158))</f>
        <v/>
      </c>
      <c r="AM158" s="15" t="str">
        <f t="shared" si="68"/>
        <v/>
      </c>
      <c r="AN158" s="2" t="str" cm="1">
        <f t="array" ref="AN158">IF(B158="","",SUMPRODUCT(($D$1:$AB$4=$AN$4)*D158:AB158))</f>
        <v/>
      </c>
      <c r="AO158" s="15" t="str">
        <f t="shared" si="69"/>
        <v/>
      </c>
      <c r="AP158" s="2" t="str" cm="1">
        <f t="array" ref="AP158">IF(B158="","",SUMPRODUCT(($D$1:$AB$4=$AP$4)*D158:AB158))</f>
        <v/>
      </c>
      <c r="AQ158" s="15" t="str">
        <f t="shared" si="70"/>
        <v/>
      </c>
      <c r="AR158" s="2" t="str" cm="1">
        <f t="array" ref="AR158">IF(B158="","",SUMPRODUCT(($D$1:$AB$4=$AR$4)*D158:AB158))</f>
        <v/>
      </c>
      <c r="AS158" s="15" t="str">
        <f t="shared" si="71"/>
        <v/>
      </c>
      <c r="AT158" s="2" t="str" cm="1">
        <f t="array" ref="AT158">IF(B158="","",SUMPRODUCT(($D$1:$AB$4=$AT$4)*$D158:$AB158))</f>
        <v/>
      </c>
      <c r="AU158" s="15" t="str">
        <f t="shared" si="72"/>
        <v/>
      </c>
      <c r="AV158" s="2" t="str" cm="1">
        <f t="array" ref="AV158">IF(B158="","",SUMPRODUCT(($D$1:$AB$4=$AV$4)*$D158:$AB158))</f>
        <v/>
      </c>
      <c r="AW158" s="15" t="str">
        <f t="shared" si="73"/>
        <v/>
      </c>
      <c r="AX158" s="2" t="str" cm="1">
        <f t="array" ref="AX158">IF(B158="","",SUMPRODUCT(($D$1:$AB$4=$AX$4)*$D158:$AB158))</f>
        <v/>
      </c>
      <c r="AY158" s="15" t="str">
        <f t="shared" si="74"/>
        <v/>
      </c>
      <c r="AZ158" s="2" t="str" cm="1">
        <f t="array" ref="AZ158">IF(B158="","",SUMPRODUCT(($D$1:$AB$4=$AZ$4)*$D158:$AB158))</f>
        <v/>
      </c>
      <c r="BA158" s="15" t="str">
        <f t="shared" si="75"/>
        <v/>
      </c>
      <c r="BB158" s="2" t="str" cm="1">
        <f t="array" ref="BB158">IF(B158="","",SUMPRODUCT(($D$1:$AB$4=$BB$4)*$D158:$AB158))</f>
        <v/>
      </c>
      <c r="BC158" s="15" t="str">
        <f t="shared" si="76"/>
        <v/>
      </c>
      <c r="BD158" s="2" t="str" cm="1">
        <f t="array" ref="BD158">IF(B158="","",SUMPRODUCT(($D$1:$AB$4=$BD$4)*$D158:$AB158))</f>
        <v/>
      </c>
      <c r="BE158" s="15" t="str">
        <f t="shared" si="77"/>
        <v/>
      </c>
      <c r="BF158" s="2" t="str" cm="1">
        <f t="array" ref="BF158">IF(B158="","",SUMPRODUCT(($D$1:$AB$4=$BF$4)*$D158:$AB158))</f>
        <v/>
      </c>
      <c r="BG158" s="15" t="str">
        <f t="shared" si="78"/>
        <v/>
      </c>
      <c r="BH158" s="2" t="str" cm="1">
        <f t="array" ref="BH158">IF(B158="","",SUMPRODUCT(($D$1:$AB$4=$BH$4)*$D158:$AB158))</f>
        <v/>
      </c>
      <c r="BI158" s="15" t="str">
        <f t="shared" si="79"/>
        <v/>
      </c>
      <c r="BJ158" s="2" t="str" cm="1">
        <f t="array" ref="BJ158">IF(B158="","",SUMPRODUCT(($D$1:$AB$4=$BJ$4)*$D158:$AB158))</f>
        <v/>
      </c>
      <c r="BK158" s="15" t="str">
        <f t="shared" si="80"/>
        <v/>
      </c>
      <c r="BL158" s="2" t="str" cm="1">
        <f t="array" ref="BL158">IF(B158="","",SUMPRODUCT(($D$1:$AB$4=$BL$4)*$D158:$AB158))</f>
        <v/>
      </c>
      <c r="BM158" s="15" t="str">
        <f t="shared" si="81"/>
        <v/>
      </c>
      <c r="BN158" s="2" t="str" cm="1">
        <f t="array" ref="BN158">IF(B158="","",SUMPRODUCT(($D$1:$AB$4=$BN$4)*$D158:$AB158))</f>
        <v/>
      </c>
      <c r="BO158" s="15" t="str">
        <f t="shared" si="82"/>
        <v/>
      </c>
      <c r="BP158" s="2" t="str" cm="1">
        <f t="array" ref="BP158">IF(B158="","",SUMPRODUCT(($D$1:$AB$4=$BP$4)*$D158:$AB158))</f>
        <v/>
      </c>
      <c r="BQ158" s="15" t="str">
        <f t="shared" si="83"/>
        <v/>
      </c>
      <c r="BR158" s="2" t="str" cm="1">
        <f t="array" ref="BR158">IF(B158="","",SUMPRODUCT(($D$1:$AB$4=$BR$4)*$D158:$AB158))</f>
        <v/>
      </c>
      <c r="BS158" s="15" t="str">
        <f t="shared" si="84"/>
        <v/>
      </c>
      <c r="BT158" s="2" t="str" cm="1">
        <f t="array" ref="BT158">IF(B158="","",SUMPRODUCT(($D$1:$AB$4=$BT$4)*$D158:$AB158))</f>
        <v/>
      </c>
      <c r="BU158" s="15" t="str">
        <f t="shared" si="85"/>
        <v/>
      </c>
      <c r="BV158" s="2" t="str" cm="1">
        <f t="array" ref="BV158">IF(B158="","",SUMPRODUCT(($D$1:$AB$4=$BV$4)*$D158:$AB158))</f>
        <v/>
      </c>
      <c r="BW158" s="15" t="str">
        <f t="shared" si="86"/>
        <v/>
      </c>
      <c r="BX158" s="2" t="str" cm="1">
        <f t="array" ref="BX158">IF(B158="","",SUMPRODUCT(($D$1:$AB$4=$BX$4)*$D158:$AB158))</f>
        <v/>
      </c>
      <c r="BY158" s="15" t="str">
        <f t="shared" si="87"/>
        <v/>
      </c>
      <c r="BZ158" s="2" t="str" cm="1">
        <f t="array" ref="BZ158">IF(B158="","",SUMPRODUCT(($D$1:$AB$4=$BZ$4)*$D158:$AB158))</f>
        <v/>
      </c>
      <c r="CA158" s="15" t="str">
        <f t="shared" si="88"/>
        <v/>
      </c>
      <c r="CB158" s="2" t="str" cm="1">
        <f t="array" ref="CB158">IF(B158="","",SUMPRODUCT(($D$1:$AB$4=$CB$4)*$D158:$AB158))</f>
        <v/>
      </c>
      <c r="CC158" s="15" t="str">
        <f t="shared" si="89"/>
        <v/>
      </c>
      <c r="CD158" s="2" t="str" cm="1">
        <f t="array" ref="CD158">IF(B158="","",SUMPRODUCT(($D$1:$AB$4=$CD$4)*$D158:$AB158))</f>
        <v/>
      </c>
      <c r="CE158" s="15" t="str">
        <f t="shared" si="90"/>
        <v/>
      </c>
      <c r="CF158" s="2" t="str" cm="1">
        <f t="array" ref="CF158">IF(B158="","",SUMPRODUCT(($D$1:$AB$4=$CF$4)*$D158:$AB158))</f>
        <v/>
      </c>
      <c r="CG158" s="15" t="str">
        <f t="shared" si="91"/>
        <v/>
      </c>
      <c r="CH158" s="2" t="str" cm="1">
        <f t="array" ref="CH158">IF(B158="","",SUMPRODUCT(($D$1:$AB$4=$CH$4)*$D158:$AB158))</f>
        <v/>
      </c>
      <c r="CI158" s="15" t="str">
        <f t="shared" si="92"/>
        <v/>
      </c>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row>
    <row r="159" spans="1:127" s="3" customFormat="1" ht="15.75" thickBot="1">
      <c r="A159" s="7">
        <v>154</v>
      </c>
      <c r="B159" s="1"/>
      <c r="D159" s="99"/>
      <c r="E159" s="100"/>
      <c r="F159" s="100"/>
      <c r="G159" s="100"/>
      <c r="H159" s="100"/>
      <c r="I159" s="101"/>
      <c r="J159" s="104"/>
      <c r="K159" s="105"/>
      <c r="L159" s="105"/>
      <c r="M159" s="105"/>
      <c r="N159" s="105"/>
      <c r="O159" s="106"/>
      <c r="P159" s="109"/>
      <c r="Q159" s="110"/>
      <c r="R159" s="110"/>
      <c r="S159" s="110"/>
      <c r="T159" s="110"/>
      <c r="U159" s="111"/>
      <c r="V159" s="115"/>
      <c r="W159" s="116"/>
      <c r="X159" s="116"/>
      <c r="Y159" s="116"/>
      <c r="Z159" s="116"/>
      <c r="AA159" s="116"/>
      <c r="AB159" s="170"/>
      <c r="AC159" s="171" t="str">
        <f t="shared" si="66"/>
        <v/>
      </c>
      <c r="AD159" s="172" t="str">
        <f t="shared" si="67"/>
        <v/>
      </c>
      <c r="AE159" s="4"/>
      <c r="AF159" s="4"/>
      <c r="AG159" s="4"/>
      <c r="AH159" s="4"/>
      <c r="AI159" s="4"/>
      <c r="AJ159" s="4"/>
      <c r="AK159" s="4"/>
      <c r="AL159" s="2" t="str" cm="1">
        <f t="array" ref="AL159">IF(B159="","",SUMPRODUCT(($D$1:$AB$4=$AL$4)*D159:AB159))</f>
        <v/>
      </c>
      <c r="AM159" s="15" t="str">
        <f t="shared" si="68"/>
        <v/>
      </c>
      <c r="AN159" s="2" t="str" cm="1">
        <f t="array" ref="AN159">IF(B159="","",SUMPRODUCT(($D$1:$AB$4=$AN$4)*D159:AB159))</f>
        <v/>
      </c>
      <c r="AO159" s="15" t="str">
        <f t="shared" si="69"/>
        <v/>
      </c>
      <c r="AP159" s="2" t="str" cm="1">
        <f t="array" ref="AP159">IF(B159="","",SUMPRODUCT(($D$1:$AB$4=$AP$4)*D159:AB159))</f>
        <v/>
      </c>
      <c r="AQ159" s="15" t="str">
        <f t="shared" si="70"/>
        <v/>
      </c>
      <c r="AR159" s="2" t="str" cm="1">
        <f t="array" ref="AR159">IF(B159="","",SUMPRODUCT(($D$1:$AB$4=$AR$4)*D159:AB159))</f>
        <v/>
      </c>
      <c r="AS159" s="15" t="str">
        <f t="shared" si="71"/>
        <v/>
      </c>
      <c r="AT159" s="2" t="str" cm="1">
        <f t="array" ref="AT159">IF(B159="","",SUMPRODUCT(($D$1:$AB$4=$AT$4)*$D159:$AB159))</f>
        <v/>
      </c>
      <c r="AU159" s="15" t="str">
        <f t="shared" si="72"/>
        <v/>
      </c>
      <c r="AV159" s="2" t="str" cm="1">
        <f t="array" ref="AV159">IF(B159="","",SUMPRODUCT(($D$1:$AB$4=$AV$4)*$D159:$AB159))</f>
        <v/>
      </c>
      <c r="AW159" s="15" t="str">
        <f t="shared" si="73"/>
        <v/>
      </c>
      <c r="AX159" s="2" t="str" cm="1">
        <f t="array" ref="AX159">IF(B159="","",SUMPRODUCT(($D$1:$AB$4=$AX$4)*$D159:$AB159))</f>
        <v/>
      </c>
      <c r="AY159" s="15" t="str">
        <f t="shared" si="74"/>
        <v/>
      </c>
      <c r="AZ159" s="2" t="str" cm="1">
        <f t="array" ref="AZ159">IF(B159="","",SUMPRODUCT(($D$1:$AB$4=$AZ$4)*$D159:$AB159))</f>
        <v/>
      </c>
      <c r="BA159" s="15" t="str">
        <f t="shared" si="75"/>
        <v/>
      </c>
      <c r="BB159" s="2" t="str" cm="1">
        <f t="array" ref="BB159">IF(B159="","",SUMPRODUCT(($D$1:$AB$4=$BB$4)*$D159:$AB159))</f>
        <v/>
      </c>
      <c r="BC159" s="15" t="str">
        <f t="shared" si="76"/>
        <v/>
      </c>
      <c r="BD159" s="2" t="str" cm="1">
        <f t="array" ref="BD159">IF(B159="","",SUMPRODUCT(($D$1:$AB$4=$BD$4)*$D159:$AB159))</f>
        <v/>
      </c>
      <c r="BE159" s="15" t="str">
        <f t="shared" si="77"/>
        <v/>
      </c>
      <c r="BF159" s="2" t="str" cm="1">
        <f t="array" ref="BF159">IF(B159="","",SUMPRODUCT(($D$1:$AB$4=$BF$4)*$D159:$AB159))</f>
        <v/>
      </c>
      <c r="BG159" s="15" t="str">
        <f t="shared" si="78"/>
        <v/>
      </c>
      <c r="BH159" s="2" t="str" cm="1">
        <f t="array" ref="BH159">IF(B159="","",SUMPRODUCT(($D$1:$AB$4=$BH$4)*$D159:$AB159))</f>
        <v/>
      </c>
      <c r="BI159" s="15" t="str">
        <f t="shared" si="79"/>
        <v/>
      </c>
      <c r="BJ159" s="2" t="str" cm="1">
        <f t="array" ref="BJ159">IF(B159="","",SUMPRODUCT(($D$1:$AB$4=$BJ$4)*$D159:$AB159))</f>
        <v/>
      </c>
      <c r="BK159" s="15" t="str">
        <f t="shared" si="80"/>
        <v/>
      </c>
      <c r="BL159" s="2" t="str" cm="1">
        <f t="array" ref="BL159">IF(B159="","",SUMPRODUCT(($D$1:$AB$4=$BL$4)*$D159:$AB159))</f>
        <v/>
      </c>
      <c r="BM159" s="15" t="str">
        <f t="shared" si="81"/>
        <v/>
      </c>
      <c r="BN159" s="2" t="str" cm="1">
        <f t="array" ref="BN159">IF(B159="","",SUMPRODUCT(($D$1:$AB$4=$BN$4)*$D159:$AB159))</f>
        <v/>
      </c>
      <c r="BO159" s="15" t="str">
        <f t="shared" si="82"/>
        <v/>
      </c>
      <c r="BP159" s="2" t="str" cm="1">
        <f t="array" ref="BP159">IF(B159="","",SUMPRODUCT(($D$1:$AB$4=$BP$4)*$D159:$AB159))</f>
        <v/>
      </c>
      <c r="BQ159" s="15" t="str">
        <f t="shared" si="83"/>
        <v/>
      </c>
      <c r="BR159" s="2" t="str" cm="1">
        <f t="array" ref="BR159">IF(B159="","",SUMPRODUCT(($D$1:$AB$4=$BR$4)*$D159:$AB159))</f>
        <v/>
      </c>
      <c r="BS159" s="15" t="str">
        <f t="shared" si="84"/>
        <v/>
      </c>
      <c r="BT159" s="2" t="str" cm="1">
        <f t="array" ref="BT159">IF(B159="","",SUMPRODUCT(($D$1:$AB$4=$BT$4)*$D159:$AB159))</f>
        <v/>
      </c>
      <c r="BU159" s="15" t="str">
        <f t="shared" si="85"/>
        <v/>
      </c>
      <c r="BV159" s="2" t="str" cm="1">
        <f t="array" ref="BV159">IF(B159="","",SUMPRODUCT(($D$1:$AB$4=$BV$4)*$D159:$AB159))</f>
        <v/>
      </c>
      <c r="BW159" s="15" t="str">
        <f t="shared" si="86"/>
        <v/>
      </c>
      <c r="BX159" s="2" t="str" cm="1">
        <f t="array" ref="BX159">IF(B159="","",SUMPRODUCT(($D$1:$AB$4=$BX$4)*$D159:$AB159))</f>
        <v/>
      </c>
      <c r="BY159" s="15" t="str">
        <f t="shared" si="87"/>
        <v/>
      </c>
      <c r="BZ159" s="2" t="str" cm="1">
        <f t="array" ref="BZ159">IF(B159="","",SUMPRODUCT(($D$1:$AB$4=$BZ$4)*$D159:$AB159))</f>
        <v/>
      </c>
      <c r="CA159" s="15" t="str">
        <f t="shared" si="88"/>
        <v/>
      </c>
      <c r="CB159" s="2" t="str" cm="1">
        <f t="array" ref="CB159">IF(B159="","",SUMPRODUCT(($D$1:$AB$4=$CB$4)*$D159:$AB159))</f>
        <v/>
      </c>
      <c r="CC159" s="15" t="str">
        <f t="shared" si="89"/>
        <v/>
      </c>
      <c r="CD159" s="2" t="str" cm="1">
        <f t="array" ref="CD159">IF(B159="","",SUMPRODUCT(($D$1:$AB$4=$CD$4)*$D159:$AB159))</f>
        <v/>
      </c>
      <c r="CE159" s="15" t="str">
        <f t="shared" si="90"/>
        <v/>
      </c>
      <c r="CF159" s="2" t="str" cm="1">
        <f t="array" ref="CF159">IF(B159="","",SUMPRODUCT(($D$1:$AB$4=$CF$4)*$D159:$AB159))</f>
        <v/>
      </c>
      <c r="CG159" s="15" t="str">
        <f t="shared" si="91"/>
        <v/>
      </c>
      <c r="CH159" s="2" t="str" cm="1">
        <f t="array" ref="CH159">IF(B159="","",SUMPRODUCT(($D$1:$AB$4=$CH$4)*$D159:$AB159))</f>
        <v/>
      </c>
      <c r="CI159" s="15" t="str">
        <f t="shared" si="92"/>
        <v/>
      </c>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row>
    <row r="160" spans="1:127" s="3" customFormat="1" ht="15.75" thickBot="1">
      <c r="A160" s="7">
        <v>155</v>
      </c>
      <c r="B160" s="1"/>
      <c r="D160" s="99"/>
      <c r="E160" s="100"/>
      <c r="F160" s="100"/>
      <c r="G160" s="100"/>
      <c r="H160" s="100"/>
      <c r="I160" s="101"/>
      <c r="J160" s="104"/>
      <c r="K160" s="105"/>
      <c r="L160" s="105"/>
      <c r="M160" s="105"/>
      <c r="N160" s="105"/>
      <c r="O160" s="106"/>
      <c r="P160" s="109"/>
      <c r="Q160" s="110"/>
      <c r="R160" s="110"/>
      <c r="S160" s="110"/>
      <c r="T160" s="110"/>
      <c r="U160" s="111"/>
      <c r="V160" s="115"/>
      <c r="W160" s="116"/>
      <c r="X160" s="116"/>
      <c r="Y160" s="116"/>
      <c r="Z160" s="116"/>
      <c r="AA160" s="116"/>
      <c r="AB160" s="170"/>
      <c r="AC160" s="171" t="str">
        <f t="shared" si="66"/>
        <v/>
      </c>
      <c r="AD160" s="172" t="str">
        <f t="shared" si="67"/>
        <v/>
      </c>
      <c r="AE160" s="4"/>
      <c r="AF160" s="4"/>
      <c r="AG160" s="4"/>
      <c r="AH160" s="4"/>
      <c r="AI160" s="4"/>
      <c r="AJ160" s="4"/>
      <c r="AK160" s="4"/>
      <c r="AL160" s="2" t="str" cm="1">
        <f t="array" ref="AL160">IF(B160="","",SUMPRODUCT(($D$1:$AB$4=$AL$4)*D160:AB160))</f>
        <v/>
      </c>
      <c r="AM160" s="15" t="str">
        <f t="shared" si="68"/>
        <v/>
      </c>
      <c r="AN160" s="2" t="str" cm="1">
        <f t="array" ref="AN160">IF(B160="","",SUMPRODUCT(($D$1:$AB$4=$AN$4)*D160:AB160))</f>
        <v/>
      </c>
      <c r="AO160" s="15" t="str">
        <f t="shared" si="69"/>
        <v/>
      </c>
      <c r="AP160" s="2" t="str" cm="1">
        <f t="array" ref="AP160">IF(B160="","",SUMPRODUCT(($D$1:$AB$4=$AP$4)*D160:AB160))</f>
        <v/>
      </c>
      <c r="AQ160" s="15" t="str">
        <f t="shared" si="70"/>
        <v/>
      </c>
      <c r="AR160" s="2" t="str" cm="1">
        <f t="array" ref="AR160">IF(B160="","",SUMPRODUCT(($D$1:$AB$4=$AR$4)*D160:AB160))</f>
        <v/>
      </c>
      <c r="AS160" s="15" t="str">
        <f t="shared" si="71"/>
        <v/>
      </c>
      <c r="AT160" s="2" t="str" cm="1">
        <f t="array" ref="AT160">IF(B160="","",SUMPRODUCT(($D$1:$AB$4=$AT$4)*$D160:$AB160))</f>
        <v/>
      </c>
      <c r="AU160" s="15" t="str">
        <f t="shared" si="72"/>
        <v/>
      </c>
      <c r="AV160" s="2" t="str" cm="1">
        <f t="array" ref="AV160">IF(B160="","",SUMPRODUCT(($D$1:$AB$4=$AV$4)*$D160:$AB160))</f>
        <v/>
      </c>
      <c r="AW160" s="15" t="str">
        <f t="shared" si="73"/>
        <v/>
      </c>
      <c r="AX160" s="2" t="str" cm="1">
        <f t="array" ref="AX160">IF(B160="","",SUMPRODUCT(($D$1:$AB$4=$AX$4)*$D160:$AB160))</f>
        <v/>
      </c>
      <c r="AY160" s="15" t="str">
        <f t="shared" si="74"/>
        <v/>
      </c>
      <c r="AZ160" s="2" t="str" cm="1">
        <f t="array" ref="AZ160">IF(B160="","",SUMPRODUCT(($D$1:$AB$4=$AZ$4)*$D160:$AB160))</f>
        <v/>
      </c>
      <c r="BA160" s="15" t="str">
        <f t="shared" si="75"/>
        <v/>
      </c>
      <c r="BB160" s="2" t="str" cm="1">
        <f t="array" ref="BB160">IF(B160="","",SUMPRODUCT(($D$1:$AB$4=$BB$4)*$D160:$AB160))</f>
        <v/>
      </c>
      <c r="BC160" s="15" t="str">
        <f t="shared" si="76"/>
        <v/>
      </c>
      <c r="BD160" s="2" t="str" cm="1">
        <f t="array" ref="BD160">IF(B160="","",SUMPRODUCT(($D$1:$AB$4=$BD$4)*$D160:$AB160))</f>
        <v/>
      </c>
      <c r="BE160" s="15" t="str">
        <f t="shared" si="77"/>
        <v/>
      </c>
      <c r="BF160" s="2" t="str" cm="1">
        <f t="array" ref="BF160">IF(B160="","",SUMPRODUCT(($D$1:$AB$4=$BF$4)*$D160:$AB160))</f>
        <v/>
      </c>
      <c r="BG160" s="15" t="str">
        <f t="shared" si="78"/>
        <v/>
      </c>
      <c r="BH160" s="2" t="str" cm="1">
        <f t="array" ref="BH160">IF(B160="","",SUMPRODUCT(($D$1:$AB$4=$BH$4)*$D160:$AB160))</f>
        <v/>
      </c>
      <c r="BI160" s="15" t="str">
        <f t="shared" si="79"/>
        <v/>
      </c>
      <c r="BJ160" s="2" t="str" cm="1">
        <f t="array" ref="BJ160">IF(B160="","",SUMPRODUCT(($D$1:$AB$4=$BJ$4)*$D160:$AB160))</f>
        <v/>
      </c>
      <c r="BK160" s="15" t="str">
        <f t="shared" si="80"/>
        <v/>
      </c>
      <c r="BL160" s="2" t="str" cm="1">
        <f t="array" ref="BL160">IF(B160="","",SUMPRODUCT(($D$1:$AB$4=$BL$4)*$D160:$AB160))</f>
        <v/>
      </c>
      <c r="BM160" s="15" t="str">
        <f t="shared" si="81"/>
        <v/>
      </c>
      <c r="BN160" s="2" t="str" cm="1">
        <f t="array" ref="BN160">IF(B160="","",SUMPRODUCT(($D$1:$AB$4=$BN$4)*$D160:$AB160))</f>
        <v/>
      </c>
      <c r="BO160" s="15" t="str">
        <f t="shared" si="82"/>
        <v/>
      </c>
      <c r="BP160" s="2" t="str" cm="1">
        <f t="array" ref="BP160">IF(B160="","",SUMPRODUCT(($D$1:$AB$4=$BP$4)*$D160:$AB160))</f>
        <v/>
      </c>
      <c r="BQ160" s="15" t="str">
        <f t="shared" si="83"/>
        <v/>
      </c>
      <c r="BR160" s="2" t="str" cm="1">
        <f t="array" ref="BR160">IF(B160="","",SUMPRODUCT(($D$1:$AB$4=$BR$4)*$D160:$AB160))</f>
        <v/>
      </c>
      <c r="BS160" s="15" t="str">
        <f t="shared" si="84"/>
        <v/>
      </c>
      <c r="BT160" s="2" t="str" cm="1">
        <f t="array" ref="BT160">IF(B160="","",SUMPRODUCT(($D$1:$AB$4=$BT$4)*$D160:$AB160))</f>
        <v/>
      </c>
      <c r="BU160" s="15" t="str">
        <f t="shared" si="85"/>
        <v/>
      </c>
      <c r="BV160" s="2" t="str" cm="1">
        <f t="array" ref="BV160">IF(B160="","",SUMPRODUCT(($D$1:$AB$4=$BV$4)*$D160:$AB160))</f>
        <v/>
      </c>
      <c r="BW160" s="15" t="str">
        <f t="shared" si="86"/>
        <v/>
      </c>
      <c r="BX160" s="2" t="str" cm="1">
        <f t="array" ref="BX160">IF(B160="","",SUMPRODUCT(($D$1:$AB$4=$BX$4)*$D160:$AB160))</f>
        <v/>
      </c>
      <c r="BY160" s="15" t="str">
        <f t="shared" si="87"/>
        <v/>
      </c>
      <c r="BZ160" s="2" t="str" cm="1">
        <f t="array" ref="BZ160">IF(B160="","",SUMPRODUCT(($D$1:$AB$4=$BZ$4)*$D160:$AB160))</f>
        <v/>
      </c>
      <c r="CA160" s="15" t="str">
        <f t="shared" si="88"/>
        <v/>
      </c>
      <c r="CB160" s="2" t="str" cm="1">
        <f t="array" ref="CB160">IF(B160="","",SUMPRODUCT(($D$1:$AB$4=$CB$4)*$D160:$AB160))</f>
        <v/>
      </c>
      <c r="CC160" s="15" t="str">
        <f t="shared" si="89"/>
        <v/>
      </c>
      <c r="CD160" s="2" t="str" cm="1">
        <f t="array" ref="CD160">IF(B160="","",SUMPRODUCT(($D$1:$AB$4=$CD$4)*$D160:$AB160))</f>
        <v/>
      </c>
      <c r="CE160" s="15" t="str">
        <f t="shared" si="90"/>
        <v/>
      </c>
      <c r="CF160" s="2" t="str" cm="1">
        <f t="array" ref="CF160">IF(B160="","",SUMPRODUCT(($D$1:$AB$4=$CF$4)*$D160:$AB160))</f>
        <v/>
      </c>
      <c r="CG160" s="15" t="str">
        <f t="shared" si="91"/>
        <v/>
      </c>
      <c r="CH160" s="2" t="str" cm="1">
        <f t="array" ref="CH160">IF(B160="","",SUMPRODUCT(($D$1:$AB$4=$CH$4)*$D160:$AB160))</f>
        <v/>
      </c>
      <c r="CI160" s="15" t="str">
        <f t="shared" si="92"/>
        <v/>
      </c>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row>
    <row r="161" spans="1:127" s="3" customFormat="1" ht="15.75" thickBot="1">
      <c r="A161" s="7">
        <v>156</v>
      </c>
      <c r="B161" s="1"/>
      <c r="D161" s="99"/>
      <c r="E161" s="100"/>
      <c r="F161" s="100"/>
      <c r="G161" s="100"/>
      <c r="H161" s="100"/>
      <c r="I161" s="101"/>
      <c r="J161" s="104"/>
      <c r="K161" s="105"/>
      <c r="L161" s="105"/>
      <c r="M161" s="105"/>
      <c r="N161" s="105"/>
      <c r="O161" s="106"/>
      <c r="P161" s="109"/>
      <c r="Q161" s="110"/>
      <c r="R161" s="110"/>
      <c r="S161" s="110"/>
      <c r="T161" s="110"/>
      <c r="U161" s="111"/>
      <c r="V161" s="115"/>
      <c r="W161" s="116"/>
      <c r="X161" s="116"/>
      <c r="Y161" s="116"/>
      <c r="Z161" s="116"/>
      <c r="AA161" s="116"/>
      <c r="AB161" s="170"/>
      <c r="AC161" s="171" t="str">
        <f t="shared" si="66"/>
        <v/>
      </c>
      <c r="AD161" s="172" t="str">
        <f t="shared" si="67"/>
        <v/>
      </c>
      <c r="AE161" s="4"/>
      <c r="AF161" s="4"/>
      <c r="AG161" s="4"/>
      <c r="AH161" s="4"/>
      <c r="AI161" s="4"/>
      <c r="AJ161" s="4"/>
      <c r="AK161" s="4"/>
      <c r="AL161" s="2" t="str" cm="1">
        <f t="array" ref="AL161">IF(B161="","",SUMPRODUCT(($D$1:$AB$4=$AL$4)*D161:AB161))</f>
        <v/>
      </c>
      <c r="AM161" s="15" t="str">
        <f t="shared" si="68"/>
        <v/>
      </c>
      <c r="AN161" s="2" t="str" cm="1">
        <f t="array" ref="AN161">IF(B161="","",SUMPRODUCT(($D$1:$AB$4=$AN$4)*D161:AB161))</f>
        <v/>
      </c>
      <c r="AO161" s="15" t="str">
        <f t="shared" si="69"/>
        <v/>
      </c>
      <c r="AP161" s="2" t="str" cm="1">
        <f t="array" ref="AP161">IF(B161="","",SUMPRODUCT(($D$1:$AB$4=$AP$4)*D161:AB161))</f>
        <v/>
      </c>
      <c r="AQ161" s="15" t="str">
        <f t="shared" si="70"/>
        <v/>
      </c>
      <c r="AR161" s="2" t="str" cm="1">
        <f t="array" ref="AR161">IF(B161="","",SUMPRODUCT(($D$1:$AB$4=$AR$4)*D161:AB161))</f>
        <v/>
      </c>
      <c r="AS161" s="15" t="str">
        <f t="shared" si="71"/>
        <v/>
      </c>
      <c r="AT161" s="2" t="str" cm="1">
        <f t="array" ref="AT161">IF(B161="","",SUMPRODUCT(($D$1:$AB$4=$AT$4)*$D161:$AB161))</f>
        <v/>
      </c>
      <c r="AU161" s="15" t="str">
        <f t="shared" si="72"/>
        <v/>
      </c>
      <c r="AV161" s="2" t="str" cm="1">
        <f t="array" ref="AV161">IF(B161="","",SUMPRODUCT(($D$1:$AB$4=$AV$4)*$D161:$AB161))</f>
        <v/>
      </c>
      <c r="AW161" s="15" t="str">
        <f t="shared" si="73"/>
        <v/>
      </c>
      <c r="AX161" s="2" t="str" cm="1">
        <f t="array" ref="AX161">IF(B161="","",SUMPRODUCT(($D$1:$AB$4=$AX$4)*$D161:$AB161))</f>
        <v/>
      </c>
      <c r="AY161" s="15" t="str">
        <f t="shared" si="74"/>
        <v/>
      </c>
      <c r="AZ161" s="2" t="str" cm="1">
        <f t="array" ref="AZ161">IF(B161="","",SUMPRODUCT(($D$1:$AB$4=$AZ$4)*$D161:$AB161))</f>
        <v/>
      </c>
      <c r="BA161" s="15" t="str">
        <f t="shared" si="75"/>
        <v/>
      </c>
      <c r="BB161" s="2" t="str" cm="1">
        <f t="array" ref="BB161">IF(B161="","",SUMPRODUCT(($D$1:$AB$4=$BB$4)*$D161:$AB161))</f>
        <v/>
      </c>
      <c r="BC161" s="15" t="str">
        <f t="shared" si="76"/>
        <v/>
      </c>
      <c r="BD161" s="2" t="str" cm="1">
        <f t="array" ref="BD161">IF(B161="","",SUMPRODUCT(($D$1:$AB$4=$BD$4)*$D161:$AB161))</f>
        <v/>
      </c>
      <c r="BE161" s="15" t="str">
        <f t="shared" si="77"/>
        <v/>
      </c>
      <c r="BF161" s="2" t="str" cm="1">
        <f t="array" ref="BF161">IF(B161="","",SUMPRODUCT(($D$1:$AB$4=$BF$4)*$D161:$AB161))</f>
        <v/>
      </c>
      <c r="BG161" s="15" t="str">
        <f t="shared" si="78"/>
        <v/>
      </c>
      <c r="BH161" s="2" t="str" cm="1">
        <f t="array" ref="BH161">IF(B161="","",SUMPRODUCT(($D$1:$AB$4=$BH$4)*$D161:$AB161))</f>
        <v/>
      </c>
      <c r="BI161" s="15" t="str">
        <f t="shared" si="79"/>
        <v/>
      </c>
      <c r="BJ161" s="2" t="str" cm="1">
        <f t="array" ref="BJ161">IF(B161="","",SUMPRODUCT(($D$1:$AB$4=$BJ$4)*$D161:$AB161))</f>
        <v/>
      </c>
      <c r="BK161" s="15" t="str">
        <f t="shared" si="80"/>
        <v/>
      </c>
      <c r="BL161" s="2" t="str" cm="1">
        <f t="array" ref="BL161">IF(B161="","",SUMPRODUCT(($D$1:$AB$4=$BL$4)*$D161:$AB161))</f>
        <v/>
      </c>
      <c r="BM161" s="15" t="str">
        <f t="shared" si="81"/>
        <v/>
      </c>
      <c r="BN161" s="2" t="str" cm="1">
        <f t="array" ref="BN161">IF(B161="","",SUMPRODUCT(($D$1:$AB$4=$BN$4)*$D161:$AB161))</f>
        <v/>
      </c>
      <c r="BO161" s="15" t="str">
        <f t="shared" si="82"/>
        <v/>
      </c>
      <c r="BP161" s="2" t="str" cm="1">
        <f t="array" ref="BP161">IF(B161="","",SUMPRODUCT(($D$1:$AB$4=$BP$4)*$D161:$AB161))</f>
        <v/>
      </c>
      <c r="BQ161" s="15" t="str">
        <f t="shared" si="83"/>
        <v/>
      </c>
      <c r="BR161" s="2" t="str" cm="1">
        <f t="array" ref="BR161">IF(B161="","",SUMPRODUCT(($D$1:$AB$4=$BR$4)*$D161:$AB161))</f>
        <v/>
      </c>
      <c r="BS161" s="15" t="str">
        <f t="shared" si="84"/>
        <v/>
      </c>
      <c r="BT161" s="2" t="str" cm="1">
        <f t="array" ref="BT161">IF(B161="","",SUMPRODUCT(($D$1:$AB$4=$BT$4)*$D161:$AB161))</f>
        <v/>
      </c>
      <c r="BU161" s="15" t="str">
        <f t="shared" si="85"/>
        <v/>
      </c>
      <c r="BV161" s="2" t="str" cm="1">
        <f t="array" ref="BV161">IF(B161="","",SUMPRODUCT(($D$1:$AB$4=$BV$4)*$D161:$AB161))</f>
        <v/>
      </c>
      <c r="BW161" s="15" t="str">
        <f t="shared" si="86"/>
        <v/>
      </c>
      <c r="BX161" s="2" t="str" cm="1">
        <f t="array" ref="BX161">IF(B161="","",SUMPRODUCT(($D$1:$AB$4=$BX$4)*$D161:$AB161))</f>
        <v/>
      </c>
      <c r="BY161" s="15" t="str">
        <f t="shared" si="87"/>
        <v/>
      </c>
      <c r="BZ161" s="2" t="str" cm="1">
        <f t="array" ref="BZ161">IF(B161="","",SUMPRODUCT(($D$1:$AB$4=$BZ$4)*$D161:$AB161))</f>
        <v/>
      </c>
      <c r="CA161" s="15" t="str">
        <f t="shared" si="88"/>
        <v/>
      </c>
      <c r="CB161" s="2" t="str" cm="1">
        <f t="array" ref="CB161">IF(B161="","",SUMPRODUCT(($D$1:$AB$4=$CB$4)*$D161:$AB161))</f>
        <v/>
      </c>
      <c r="CC161" s="15" t="str">
        <f t="shared" si="89"/>
        <v/>
      </c>
      <c r="CD161" s="2" t="str" cm="1">
        <f t="array" ref="CD161">IF(B161="","",SUMPRODUCT(($D$1:$AB$4=$CD$4)*$D161:$AB161))</f>
        <v/>
      </c>
      <c r="CE161" s="15" t="str">
        <f t="shared" si="90"/>
        <v/>
      </c>
      <c r="CF161" s="2" t="str" cm="1">
        <f t="array" ref="CF161">IF(B161="","",SUMPRODUCT(($D$1:$AB$4=$CF$4)*$D161:$AB161))</f>
        <v/>
      </c>
      <c r="CG161" s="15" t="str">
        <f t="shared" si="91"/>
        <v/>
      </c>
      <c r="CH161" s="2" t="str" cm="1">
        <f t="array" ref="CH161">IF(B161="","",SUMPRODUCT(($D$1:$AB$4=$CH$4)*$D161:$AB161))</f>
        <v/>
      </c>
      <c r="CI161" s="15" t="str">
        <f t="shared" si="92"/>
        <v/>
      </c>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row>
    <row r="162" spans="1:127" s="3" customFormat="1" ht="15.75" thickBot="1">
      <c r="A162" s="7">
        <v>157</v>
      </c>
      <c r="B162" s="1"/>
      <c r="D162" s="99"/>
      <c r="E162" s="100"/>
      <c r="F162" s="100"/>
      <c r="G162" s="100"/>
      <c r="H162" s="100"/>
      <c r="I162" s="101"/>
      <c r="J162" s="104"/>
      <c r="K162" s="105"/>
      <c r="L162" s="105"/>
      <c r="M162" s="105"/>
      <c r="N162" s="105"/>
      <c r="O162" s="106"/>
      <c r="P162" s="109"/>
      <c r="Q162" s="110"/>
      <c r="R162" s="110"/>
      <c r="S162" s="110"/>
      <c r="T162" s="110"/>
      <c r="U162" s="111"/>
      <c r="V162" s="115"/>
      <c r="W162" s="116"/>
      <c r="X162" s="116"/>
      <c r="Y162" s="116"/>
      <c r="Z162" s="116"/>
      <c r="AA162" s="116"/>
      <c r="AB162" s="170"/>
      <c r="AC162" s="171" t="str">
        <f t="shared" si="66"/>
        <v/>
      </c>
      <c r="AD162" s="172" t="str">
        <f t="shared" si="67"/>
        <v/>
      </c>
      <c r="AE162" s="4"/>
      <c r="AF162" s="4"/>
      <c r="AG162" s="4"/>
      <c r="AH162" s="4"/>
      <c r="AI162" s="4"/>
      <c r="AJ162" s="4"/>
      <c r="AK162" s="4"/>
      <c r="AL162" s="2" t="str" cm="1">
        <f t="array" ref="AL162">IF(B162="","",SUMPRODUCT(($D$1:$AB$4=$AL$4)*D162:AB162))</f>
        <v/>
      </c>
      <c r="AM162" s="15" t="str">
        <f t="shared" si="68"/>
        <v/>
      </c>
      <c r="AN162" s="2" t="str" cm="1">
        <f t="array" ref="AN162">IF(B162="","",SUMPRODUCT(($D$1:$AB$4=$AN$4)*D162:AB162))</f>
        <v/>
      </c>
      <c r="AO162" s="15" t="str">
        <f t="shared" si="69"/>
        <v/>
      </c>
      <c r="AP162" s="2" t="str" cm="1">
        <f t="array" ref="AP162">IF(B162="","",SUMPRODUCT(($D$1:$AB$4=$AP$4)*D162:AB162))</f>
        <v/>
      </c>
      <c r="AQ162" s="15" t="str">
        <f t="shared" si="70"/>
        <v/>
      </c>
      <c r="AR162" s="2" t="str" cm="1">
        <f t="array" ref="AR162">IF(B162="","",SUMPRODUCT(($D$1:$AB$4=$AR$4)*D162:AB162))</f>
        <v/>
      </c>
      <c r="AS162" s="15" t="str">
        <f t="shared" si="71"/>
        <v/>
      </c>
      <c r="AT162" s="2" t="str" cm="1">
        <f t="array" ref="AT162">IF(B162="","",SUMPRODUCT(($D$1:$AB$4=$AT$4)*$D162:$AB162))</f>
        <v/>
      </c>
      <c r="AU162" s="15" t="str">
        <f t="shared" si="72"/>
        <v/>
      </c>
      <c r="AV162" s="2" t="str" cm="1">
        <f t="array" ref="AV162">IF(B162="","",SUMPRODUCT(($D$1:$AB$4=$AV$4)*$D162:$AB162))</f>
        <v/>
      </c>
      <c r="AW162" s="15" t="str">
        <f t="shared" si="73"/>
        <v/>
      </c>
      <c r="AX162" s="2" t="str" cm="1">
        <f t="array" ref="AX162">IF(B162="","",SUMPRODUCT(($D$1:$AB$4=$AX$4)*$D162:$AB162))</f>
        <v/>
      </c>
      <c r="AY162" s="15" t="str">
        <f t="shared" si="74"/>
        <v/>
      </c>
      <c r="AZ162" s="2" t="str" cm="1">
        <f t="array" ref="AZ162">IF(B162="","",SUMPRODUCT(($D$1:$AB$4=$AZ$4)*$D162:$AB162))</f>
        <v/>
      </c>
      <c r="BA162" s="15" t="str">
        <f t="shared" si="75"/>
        <v/>
      </c>
      <c r="BB162" s="2" t="str" cm="1">
        <f t="array" ref="BB162">IF(B162="","",SUMPRODUCT(($D$1:$AB$4=$BB$4)*$D162:$AB162))</f>
        <v/>
      </c>
      <c r="BC162" s="15" t="str">
        <f t="shared" si="76"/>
        <v/>
      </c>
      <c r="BD162" s="2" t="str" cm="1">
        <f t="array" ref="BD162">IF(B162="","",SUMPRODUCT(($D$1:$AB$4=$BD$4)*$D162:$AB162))</f>
        <v/>
      </c>
      <c r="BE162" s="15" t="str">
        <f t="shared" si="77"/>
        <v/>
      </c>
      <c r="BF162" s="2" t="str" cm="1">
        <f t="array" ref="BF162">IF(B162="","",SUMPRODUCT(($D$1:$AB$4=$BF$4)*$D162:$AB162))</f>
        <v/>
      </c>
      <c r="BG162" s="15" t="str">
        <f t="shared" si="78"/>
        <v/>
      </c>
      <c r="BH162" s="2" t="str" cm="1">
        <f t="array" ref="BH162">IF(B162="","",SUMPRODUCT(($D$1:$AB$4=$BH$4)*$D162:$AB162))</f>
        <v/>
      </c>
      <c r="BI162" s="15" t="str">
        <f t="shared" si="79"/>
        <v/>
      </c>
      <c r="BJ162" s="2" t="str" cm="1">
        <f t="array" ref="BJ162">IF(B162="","",SUMPRODUCT(($D$1:$AB$4=$BJ$4)*$D162:$AB162))</f>
        <v/>
      </c>
      <c r="BK162" s="15" t="str">
        <f t="shared" si="80"/>
        <v/>
      </c>
      <c r="BL162" s="2" t="str" cm="1">
        <f t="array" ref="BL162">IF(B162="","",SUMPRODUCT(($D$1:$AB$4=$BL$4)*$D162:$AB162))</f>
        <v/>
      </c>
      <c r="BM162" s="15" t="str">
        <f t="shared" si="81"/>
        <v/>
      </c>
      <c r="BN162" s="2" t="str" cm="1">
        <f t="array" ref="BN162">IF(B162="","",SUMPRODUCT(($D$1:$AB$4=$BN$4)*$D162:$AB162))</f>
        <v/>
      </c>
      <c r="BO162" s="15" t="str">
        <f t="shared" si="82"/>
        <v/>
      </c>
      <c r="BP162" s="2" t="str" cm="1">
        <f t="array" ref="BP162">IF(B162="","",SUMPRODUCT(($D$1:$AB$4=$BP$4)*$D162:$AB162))</f>
        <v/>
      </c>
      <c r="BQ162" s="15" t="str">
        <f t="shared" si="83"/>
        <v/>
      </c>
      <c r="BR162" s="2" t="str" cm="1">
        <f t="array" ref="BR162">IF(B162="","",SUMPRODUCT(($D$1:$AB$4=$BR$4)*$D162:$AB162))</f>
        <v/>
      </c>
      <c r="BS162" s="15" t="str">
        <f t="shared" si="84"/>
        <v/>
      </c>
      <c r="BT162" s="2" t="str" cm="1">
        <f t="array" ref="BT162">IF(B162="","",SUMPRODUCT(($D$1:$AB$4=$BT$4)*$D162:$AB162))</f>
        <v/>
      </c>
      <c r="BU162" s="15" t="str">
        <f t="shared" si="85"/>
        <v/>
      </c>
      <c r="BV162" s="2" t="str" cm="1">
        <f t="array" ref="BV162">IF(B162="","",SUMPRODUCT(($D$1:$AB$4=$BV$4)*$D162:$AB162))</f>
        <v/>
      </c>
      <c r="BW162" s="15" t="str">
        <f t="shared" si="86"/>
        <v/>
      </c>
      <c r="BX162" s="2" t="str" cm="1">
        <f t="array" ref="BX162">IF(B162="","",SUMPRODUCT(($D$1:$AB$4=$BX$4)*$D162:$AB162))</f>
        <v/>
      </c>
      <c r="BY162" s="15" t="str">
        <f t="shared" si="87"/>
        <v/>
      </c>
      <c r="BZ162" s="2" t="str" cm="1">
        <f t="array" ref="BZ162">IF(B162="","",SUMPRODUCT(($D$1:$AB$4=$BZ$4)*$D162:$AB162))</f>
        <v/>
      </c>
      <c r="CA162" s="15" t="str">
        <f t="shared" si="88"/>
        <v/>
      </c>
      <c r="CB162" s="2" t="str" cm="1">
        <f t="array" ref="CB162">IF(B162="","",SUMPRODUCT(($D$1:$AB$4=$CB$4)*$D162:$AB162))</f>
        <v/>
      </c>
      <c r="CC162" s="15" t="str">
        <f t="shared" si="89"/>
        <v/>
      </c>
      <c r="CD162" s="2" t="str" cm="1">
        <f t="array" ref="CD162">IF(B162="","",SUMPRODUCT(($D$1:$AB$4=$CD$4)*$D162:$AB162))</f>
        <v/>
      </c>
      <c r="CE162" s="15" t="str">
        <f t="shared" si="90"/>
        <v/>
      </c>
      <c r="CF162" s="2" t="str" cm="1">
        <f t="array" ref="CF162">IF(B162="","",SUMPRODUCT(($D$1:$AB$4=$CF$4)*$D162:$AB162))</f>
        <v/>
      </c>
      <c r="CG162" s="15" t="str">
        <f t="shared" si="91"/>
        <v/>
      </c>
      <c r="CH162" s="2" t="str" cm="1">
        <f t="array" ref="CH162">IF(B162="","",SUMPRODUCT(($D$1:$AB$4=$CH$4)*$D162:$AB162))</f>
        <v/>
      </c>
      <c r="CI162" s="15" t="str">
        <f t="shared" si="92"/>
        <v/>
      </c>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row>
    <row r="163" spans="1:127" s="3" customFormat="1" ht="15.75" thickBot="1">
      <c r="A163" s="7">
        <v>158</v>
      </c>
      <c r="B163" s="1"/>
      <c r="D163" s="99"/>
      <c r="E163" s="100"/>
      <c r="F163" s="100"/>
      <c r="G163" s="100"/>
      <c r="H163" s="100"/>
      <c r="I163" s="101"/>
      <c r="J163" s="104"/>
      <c r="K163" s="105"/>
      <c r="L163" s="105"/>
      <c r="M163" s="105"/>
      <c r="N163" s="105"/>
      <c r="O163" s="106"/>
      <c r="P163" s="109"/>
      <c r="Q163" s="110"/>
      <c r="R163" s="110"/>
      <c r="S163" s="110"/>
      <c r="T163" s="110"/>
      <c r="U163" s="111"/>
      <c r="V163" s="115"/>
      <c r="W163" s="116"/>
      <c r="X163" s="116"/>
      <c r="Y163" s="116"/>
      <c r="Z163" s="116"/>
      <c r="AA163" s="116"/>
      <c r="AB163" s="170"/>
      <c r="AC163" s="171" t="str">
        <f t="shared" si="66"/>
        <v/>
      </c>
      <c r="AD163" s="172" t="str">
        <f t="shared" si="67"/>
        <v/>
      </c>
      <c r="AE163" s="4"/>
      <c r="AF163" s="4"/>
      <c r="AG163" s="4"/>
      <c r="AH163" s="4"/>
      <c r="AI163" s="4"/>
      <c r="AJ163" s="4"/>
      <c r="AK163" s="4"/>
      <c r="AL163" s="2" t="str" cm="1">
        <f t="array" ref="AL163">IF(B163="","",SUMPRODUCT(($D$1:$AB$4=$AL$4)*D163:AB163))</f>
        <v/>
      </c>
      <c r="AM163" s="15" t="str">
        <f t="shared" si="68"/>
        <v/>
      </c>
      <c r="AN163" s="2" t="str" cm="1">
        <f t="array" ref="AN163">IF(B163="","",SUMPRODUCT(($D$1:$AB$4=$AN$4)*D163:AB163))</f>
        <v/>
      </c>
      <c r="AO163" s="15" t="str">
        <f t="shared" si="69"/>
        <v/>
      </c>
      <c r="AP163" s="2" t="str" cm="1">
        <f t="array" ref="AP163">IF(B163="","",SUMPRODUCT(($D$1:$AB$4=$AP$4)*D163:AB163))</f>
        <v/>
      </c>
      <c r="AQ163" s="15" t="str">
        <f t="shared" si="70"/>
        <v/>
      </c>
      <c r="AR163" s="2" t="str" cm="1">
        <f t="array" ref="AR163">IF(B163="","",SUMPRODUCT(($D$1:$AB$4=$AR$4)*D163:AB163))</f>
        <v/>
      </c>
      <c r="AS163" s="15" t="str">
        <f t="shared" si="71"/>
        <v/>
      </c>
      <c r="AT163" s="2" t="str" cm="1">
        <f t="array" ref="AT163">IF(B163="","",SUMPRODUCT(($D$1:$AB$4=$AT$4)*$D163:$AB163))</f>
        <v/>
      </c>
      <c r="AU163" s="15" t="str">
        <f t="shared" si="72"/>
        <v/>
      </c>
      <c r="AV163" s="2" t="str" cm="1">
        <f t="array" ref="AV163">IF(B163="","",SUMPRODUCT(($D$1:$AB$4=$AV$4)*$D163:$AB163))</f>
        <v/>
      </c>
      <c r="AW163" s="15" t="str">
        <f t="shared" si="73"/>
        <v/>
      </c>
      <c r="AX163" s="2" t="str" cm="1">
        <f t="array" ref="AX163">IF(B163="","",SUMPRODUCT(($D$1:$AB$4=$AX$4)*$D163:$AB163))</f>
        <v/>
      </c>
      <c r="AY163" s="15" t="str">
        <f t="shared" si="74"/>
        <v/>
      </c>
      <c r="AZ163" s="2" t="str" cm="1">
        <f t="array" ref="AZ163">IF(B163="","",SUMPRODUCT(($D$1:$AB$4=$AZ$4)*$D163:$AB163))</f>
        <v/>
      </c>
      <c r="BA163" s="15" t="str">
        <f t="shared" si="75"/>
        <v/>
      </c>
      <c r="BB163" s="2" t="str" cm="1">
        <f t="array" ref="BB163">IF(B163="","",SUMPRODUCT(($D$1:$AB$4=$BB$4)*$D163:$AB163))</f>
        <v/>
      </c>
      <c r="BC163" s="15" t="str">
        <f t="shared" si="76"/>
        <v/>
      </c>
      <c r="BD163" s="2" t="str" cm="1">
        <f t="array" ref="BD163">IF(B163="","",SUMPRODUCT(($D$1:$AB$4=$BD$4)*$D163:$AB163))</f>
        <v/>
      </c>
      <c r="BE163" s="15" t="str">
        <f t="shared" si="77"/>
        <v/>
      </c>
      <c r="BF163" s="2" t="str" cm="1">
        <f t="array" ref="BF163">IF(B163="","",SUMPRODUCT(($D$1:$AB$4=$BF$4)*$D163:$AB163))</f>
        <v/>
      </c>
      <c r="BG163" s="15" t="str">
        <f t="shared" si="78"/>
        <v/>
      </c>
      <c r="BH163" s="2" t="str" cm="1">
        <f t="array" ref="BH163">IF(B163="","",SUMPRODUCT(($D$1:$AB$4=$BH$4)*$D163:$AB163))</f>
        <v/>
      </c>
      <c r="BI163" s="15" t="str">
        <f t="shared" si="79"/>
        <v/>
      </c>
      <c r="BJ163" s="2" t="str" cm="1">
        <f t="array" ref="BJ163">IF(B163="","",SUMPRODUCT(($D$1:$AB$4=$BJ$4)*$D163:$AB163))</f>
        <v/>
      </c>
      <c r="BK163" s="15" t="str">
        <f t="shared" si="80"/>
        <v/>
      </c>
      <c r="BL163" s="2" t="str" cm="1">
        <f t="array" ref="BL163">IF(B163="","",SUMPRODUCT(($D$1:$AB$4=$BL$4)*$D163:$AB163))</f>
        <v/>
      </c>
      <c r="BM163" s="15" t="str">
        <f t="shared" si="81"/>
        <v/>
      </c>
      <c r="BN163" s="2" t="str" cm="1">
        <f t="array" ref="BN163">IF(B163="","",SUMPRODUCT(($D$1:$AB$4=$BN$4)*$D163:$AB163))</f>
        <v/>
      </c>
      <c r="BO163" s="15" t="str">
        <f t="shared" si="82"/>
        <v/>
      </c>
      <c r="BP163" s="2" t="str" cm="1">
        <f t="array" ref="BP163">IF(B163="","",SUMPRODUCT(($D$1:$AB$4=$BP$4)*$D163:$AB163))</f>
        <v/>
      </c>
      <c r="BQ163" s="15" t="str">
        <f t="shared" si="83"/>
        <v/>
      </c>
      <c r="BR163" s="2" t="str" cm="1">
        <f t="array" ref="BR163">IF(B163="","",SUMPRODUCT(($D$1:$AB$4=$BR$4)*$D163:$AB163))</f>
        <v/>
      </c>
      <c r="BS163" s="15" t="str">
        <f t="shared" si="84"/>
        <v/>
      </c>
      <c r="BT163" s="2" t="str" cm="1">
        <f t="array" ref="BT163">IF(B163="","",SUMPRODUCT(($D$1:$AB$4=$BT$4)*$D163:$AB163))</f>
        <v/>
      </c>
      <c r="BU163" s="15" t="str">
        <f t="shared" si="85"/>
        <v/>
      </c>
      <c r="BV163" s="2" t="str" cm="1">
        <f t="array" ref="BV163">IF(B163="","",SUMPRODUCT(($D$1:$AB$4=$BV$4)*$D163:$AB163))</f>
        <v/>
      </c>
      <c r="BW163" s="15" t="str">
        <f t="shared" si="86"/>
        <v/>
      </c>
      <c r="BX163" s="2" t="str" cm="1">
        <f t="array" ref="BX163">IF(B163="","",SUMPRODUCT(($D$1:$AB$4=$BX$4)*$D163:$AB163))</f>
        <v/>
      </c>
      <c r="BY163" s="15" t="str">
        <f t="shared" si="87"/>
        <v/>
      </c>
      <c r="BZ163" s="2" t="str" cm="1">
        <f t="array" ref="BZ163">IF(B163="","",SUMPRODUCT(($D$1:$AB$4=$BZ$4)*$D163:$AB163))</f>
        <v/>
      </c>
      <c r="CA163" s="15" t="str">
        <f t="shared" si="88"/>
        <v/>
      </c>
      <c r="CB163" s="2" t="str" cm="1">
        <f t="array" ref="CB163">IF(B163="","",SUMPRODUCT(($D$1:$AB$4=$CB$4)*$D163:$AB163))</f>
        <v/>
      </c>
      <c r="CC163" s="15" t="str">
        <f t="shared" si="89"/>
        <v/>
      </c>
      <c r="CD163" s="2" t="str" cm="1">
        <f t="array" ref="CD163">IF(B163="","",SUMPRODUCT(($D$1:$AB$4=$CD$4)*$D163:$AB163))</f>
        <v/>
      </c>
      <c r="CE163" s="15" t="str">
        <f t="shared" si="90"/>
        <v/>
      </c>
      <c r="CF163" s="2" t="str" cm="1">
        <f t="array" ref="CF163">IF(B163="","",SUMPRODUCT(($D$1:$AB$4=$CF$4)*$D163:$AB163))</f>
        <v/>
      </c>
      <c r="CG163" s="15" t="str">
        <f t="shared" si="91"/>
        <v/>
      </c>
      <c r="CH163" s="2" t="str" cm="1">
        <f t="array" ref="CH163">IF(B163="","",SUMPRODUCT(($D$1:$AB$4=$CH$4)*$D163:$AB163))</f>
        <v/>
      </c>
      <c r="CI163" s="15" t="str">
        <f t="shared" si="92"/>
        <v/>
      </c>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row>
    <row r="164" spans="1:127" s="3" customFormat="1" ht="15.75" thickBot="1">
      <c r="A164" s="7">
        <v>159</v>
      </c>
      <c r="B164" s="1"/>
      <c r="D164" s="99"/>
      <c r="E164" s="100"/>
      <c r="F164" s="100"/>
      <c r="G164" s="100"/>
      <c r="H164" s="100"/>
      <c r="I164" s="101"/>
      <c r="J164" s="104"/>
      <c r="K164" s="105"/>
      <c r="L164" s="105"/>
      <c r="M164" s="105"/>
      <c r="N164" s="105"/>
      <c r="O164" s="106"/>
      <c r="P164" s="109"/>
      <c r="Q164" s="110"/>
      <c r="R164" s="110"/>
      <c r="S164" s="110"/>
      <c r="T164" s="110"/>
      <c r="U164" s="111"/>
      <c r="V164" s="115"/>
      <c r="W164" s="116"/>
      <c r="X164" s="116"/>
      <c r="Y164" s="116"/>
      <c r="Z164" s="116"/>
      <c r="AA164" s="116"/>
      <c r="AB164" s="170"/>
      <c r="AC164" s="171" t="str">
        <f t="shared" si="66"/>
        <v/>
      </c>
      <c r="AD164" s="172" t="str">
        <f t="shared" si="67"/>
        <v/>
      </c>
      <c r="AE164" s="4"/>
      <c r="AF164" s="4"/>
      <c r="AG164" s="4"/>
      <c r="AH164" s="4"/>
      <c r="AI164" s="4"/>
      <c r="AJ164" s="4"/>
      <c r="AK164" s="4"/>
      <c r="AL164" s="2" t="str" cm="1">
        <f t="array" ref="AL164">IF(B164="","",SUMPRODUCT(($D$1:$AB$4=$AL$4)*D164:AB164))</f>
        <v/>
      </c>
      <c r="AM164" s="15" t="str">
        <f t="shared" si="68"/>
        <v/>
      </c>
      <c r="AN164" s="2" t="str" cm="1">
        <f t="array" ref="AN164">IF(B164="","",SUMPRODUCT(($D$1:$AB$4=$AN$4)*D164:AB164))</f>
        <v/>
      </c>
      <c r="AO164" s="15" t="str">
        <f t="shared" si="69"/>
        <v/>
      </c>
      <c r="AP164" s="2" t="str" cm="1">
        <f t="array" ref="AP164">IF(B164="","",SUMPRODUCT(($D$1:$AB$4=$AP$4)*D164:AB164))</f>
        <v/>
      </c>
      <c r="AQ164" s="15" t="str">
        <f t="shared" si="70"/>
        <v/>
      </c>
      <c r="AR164" s="2" t="str" cm="1">
        <f t="array" ref="AR164">IF(B164="","",SUMPRODUCT(($D$1:$AB$4=$AR$4)*D164:AB164))</f>
        <v/>
      </c>
      <c r="AS164" s="15" t="str">
        <f t="shared" si="71"/>
        <v/>
      </c>
      <c r="AT164" s="2" t="str" cm="1">
        <f t="array" ref="AT164">IF(B164="","",SUMPRODUCT(($D$1:$AB$4=$AT$4)*$D164:$AB164))</f>
        <v/>
      </c>
      <c r="AU164" s="15" t="str">
        <f t="shared" si="72"/>
        <v/>
      </c>
      <c r="AV164" s="2" t="str" cm="1">
        <f t="array" ref="AV164">IF(B164="","",SUMPRODUCT(($D$1:$AB$4=$AV$4)*$D164:$AB164))</f>
        <v/>
      </c>
      <c r="AW164" s="15" t="str">
        <f t="shared" si="73"/>
        <v/>
      </c>
      <c r="AX164" s="2" t="str" cm="1">
        <f t="array" ref="AX164">IF(B164="","",SUMPRODUCT(($D$1:$AB$4=$AX$4)*$D164:$AB164))</f>
        <v/>
      </c>
      <c r="AY164" s="15" t="str">
        <f t="shared" si="74"/>
        <v/>
      </c>
      <c r="AZ164" s="2" t="str" cm="1">
        <f t="array" ref="AZ164">IF(B164="","",SUMPRODUCT(($D$1:$AB$4=$AZ$4)*$D164:$AB164))</f>
        <v/>
      </c>
      <c r="BA164" s="15" t="str">
        <f t="shared" si="75"/>
        <v/>
      </c>
      <c r="BB164" s="2" t="str" cm="1">
        <f t="array" ref="BB164">IF(B164="","",SUMPRODUCT(($D$1:$AB$4=$BB$4)*$D164:$AB164))</f>
        <v/>
      </c>
      <c r="BC164" s="15" t="str">
        <f t="shared" si="76"/>
        <v/>
      </c>
      <c r="BD164" s="2" t="str" cm="1">
        <f t="array" ref="BD164">IF(B164="","",SUMPRODUCT(($D$1:$AB$4=$BD$4)*$D164:$AB164))</f>
        <v/>
      </c>
      <c r="BE164" s="15" t="str">
        <f t="shared" si="77"/>
        <v/>
      </c>
      <c r="BF164" s="2" t="str" cm="1">
        <f t="array" ref="BF164">IF(B164="","",SUMPRODUCT(($D$1:$AB$4=$BF$4)*$D164:$AB164))</f>
        <v/>
      </c>
      <c r="BG164" s="15" t="str">
        <f t="shared" si="78"/>
        <v/>
      </c>
      <c r="BH164" s="2" t="str" cm="1">
        <f t="array" ref="BH164">IF(B164="","",SUMPRODUCT(($D$1:$AB$4=$BH$4)*$D164:$AB164))</f>
        <v/>
      </c>
      <c r="BI164" s="15" t="str">
        <f t="shared" si="79"/>
        <v/>
      </c>
      <c r="BJ164" s="2" t="str" cm="1">
        <f t="array" ref="BJ164">IF(B164="","",SUMPRODUCT(($D$1:$AB$4=$BJ$4)*$D164:$AB164))</f>
        <v/>
      </c>
      <c r="BK164" s="15" t="str">
        <f t="shared" si="80"/>
        <v/>
      </c>
      <c r="BL164" s="2" t="str" cm="1">
        <f t="array" ref="BL164">IF(B164="","",SUMPRODUCT(($D$1:$AB$4=$BL$4)*$D164:$AB164))</f>
        <v/>
      </c>
      <c r="BM164" s="15" t="str">
        <f t="shared" si="81"/>
        <v/>
      </c>
      <c r="BN164" s="2" t="str" cm="1">
        <f t="array" ref="BN164">IF(B164="","",SUMPRODUCT(($D$1:$AB$4=$BN$4)*$D164:$AB164))</f>
        <v/>
      </c>
      <c r="BO164" s="15" t="str">
        <f t="shared" si="82"/>
        <v/>
      </c>
      <c r="BP164" s="2" t="str" cm="1">
        <f t="array" ref="BP164">IF(B164="","",SUMPRODUCT(($D$1:$AB$4=$BP$4)*$D164:$AB164))</f>
        <v/>
      </c>
      <c r="BQ164" s="15" t="str">
        <f t="shared" si="83"/>
        <v/>
      </c>
      <c r="BR164" s="2" t="str" cm="1">
        <f t="array" ref="BR164">IF(B164="","",SUMPRODUCT(($D$1:$AB$4=$BR$4)*$D164:$AB164))</f>
        <v/>
      </c>
      <c r="BS164" s="15" t="str">
        <f t="shared" si="84"/>
        <v/>
      </c>
      <c r="BT164" s="2" t="str" cm="1">
        <f t="array" ref="BT164">IF(B164="","",SUMPRODUCT(($D$1:$AB$4=$BT$4)*$D164:$AB164))</f>
        <v/>
      </c>
      <c r="BU164" s="15" t="str">
        <f t="shared" si="85"/>
        <v/>
      </c>
      <c r="BV164" s="2" t="str" cm="1">
        <f t="array" ref="BV164">IF(B164="","",SUMPRODUCT(($D$1:$AB$4=$BV$4)*$D164:$AB164))</f>
        <v/>
      </c>
      <c r="BW164" s="15" t="str">
        <f t="shared" si="86"/>
        <v/>
      </c>
      <c r="BX164" s="2" t="str" cm="1">
        <f t="array" ref="BX164">IF(B164="","",SUMPRODUCT(($D$1:$AB$4=$BX$4)*$D164:$AB164))</f>
        <v/>
      </c>
      <c r="BY164" s="15" t="str">
        <f t="shared" si="87"/>
        <v/>
      </c>
      <c r="BZ164" s="2" t="str" cm="1">
        <f t="array" ref="BZ164">IF(B164="","",SUMPRODUCT(($D$1:$AB$4=$BZ$4)*$D164:$AB164))</f>
        <v/>
      </c>
      <c r="CA164" s="15" t="str">
        <f t="shared" si="88"/>
        <v/>
      </c>
      <c r="CB164" s="2" t="str" cm="1">
        <f t="array" ref="CB164">IF(B164="","",SUMPRODUCT(($D$1:$AB$4=$CB$4)*$D164:$AB164))</f>
        <v/>
      </c>
      <c r="CC164" s="15" t="str">
        <f t="shared" si="89"/>
        <v/>
      </c>
      <c r="CD164" s="2" t="str" cm="1">
        <f t="array" ref="CD164">IF(B164="","",SUMPRODUCT(($D$1:$AB$4=$CD$4)*$D164:$AB164))</f>
        <v/>
      </c>
      <c r="CE164" s="15" t="str">
        <f t="shared" si="90"/>
        <v/>
      </c>
      <c r="CF164" s="2" t="str" cm="1">
        <f t="array" ref="CF164">IF(B164="","",SUMPRODUCT(($D$1:$AB$4=$CF$4)*$D164:$AB164))</f>
        <v/>
      </c>
      <c r="CG164" s="15" t="str">
        <f t="shared" si="91"/>
        <v/>
      </c>
      <c r="CH164" s="2" t="str" cm="1">
        <f t="array" ref="CH164">IF(B164="","",SUMPRODUCT(($D$1:$AB$4=$CH$4)*$D164:$AB164))</f>
        <v/>
      </c>
      <c r="CI164" s="15" t="str">
        <f t="shared" si="92"/>
        <v/>
      </c>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row>
    <row r="165" spans="1:127" s="3" customFormat="1" ht="15.75" thickBot="1">
      <c r="A165" s="7">
        <v>160</v>
      </c>
      <c r="B165" s="1"/>
      <c r="D165" s="99"/>
      <c r="E165" s="100"/>
      <c r="F165" s="100"/>
      <c r="G165" s="100"/>
      <c r="H165" s="100"/>
      <c r="I165" s="101"/>
      <c r="J165" s="104"/>
      <c r="K165" s="105"/>
      <c r="L165" s="105"/>
      <c r="M165" s="105"/>
      <c r="N165" s="105"/>
      <c r="O165" s="106"/>
      <c r="P165" s="109"/>
      <c r="Q165" s="110"/>
      <c r="R165" s="110"/>
      <c r="S165" s="110"/>
      <c r="T165" s="110"/>
      <c r="U165" s="111"/>
      <c r="V165" s="115"/>
      <c r="W165" s="116"/>
      <c r="X165" s="116"/>
      <c r="Y165" s="116"/>
      <c r="Z165" s="116"/>
      <c r="AA165" s="116"/>
      <c r="AB165" s="170"/>
      <c r="AC165" s="171" t="str">
        <f t="shared" si="66"/>
        <v/>
      </c>
      <c r="AD165" s="172" t="str">
        <f t="shared" si="67"/>
        <v/>
      </c>
      <c r="AE165" s="4"/>
      <c r="AF165" s="4"/>
      <c r="AG165" s="4"/>
      <c r="AH165" s="4"/>
      <c r="AI165" s="4"/>
      <c r="AJ165" s="4"/>
      <c r="AK165" s="4"/>
      <c r="AL165" s="2" t="str" cm="1">
        <f t="array" ref="AL165">IF(B165="","",SUMPRODUCT(($D$1:$AB$4=$AL$4)*D165:AB165))</f>
        <v/>
      </c>
      <c r="AM165" s="15" t="str">
        <f t="shared" si="68"/>
        <v/>
      </c>
      <c r="AN165" s="2" t="str" cm="1">
        <f t="array" ref="AN165">IF(B165="","",SUMPRODUCT(($D$1:$AB$4=$AN$4)*D165:AB165))</f>
        <v/>
      </c>
      <c r="AO165" s="15" t="str">
        <f t="shared" si="69"/>
        <v/>
      </c>
      <c r="AP165" s="2" t="str" cm="1">
        <f t="array" ref="AP165">IF(B165="","",SUMPRODUCT(($D$1:$AB$4=$AP$4)*D165:AB165))</f>
        <v/>
      </c>
      <c r="AQ165" s="15" t="str">
        <f t="shared" si="70"/>
        <v/>
      </c>
      <c r="AR165" s="2" t="str" cm="1">
        <f t="array" ref="AR165">IF(B165="","",SUMPRODUCT(($D$1:$AB$4=$AR$4)*D165:AB165))</f>
        <v/>
      </c>
      <c r="AS165" s="15" t="str">
        <f t="shared" si="71"/>
        <v/>
      </c>
      <c r="AT165" s="2" t="str" cm="1">
        <f t="array" ref="AT165">IF(B165="","",SUMPRODUCT(($D$1:$AB$4=$AT$4)*$D165:$AB165))</f>
        <v/>
      </c>
      <c r="AU165" s="15" t="str">
        <f t="shared" si="72"/>
        <v/>
      </c>
      <c r="AV165" s="2" t="str" cm="1">
        <f t="array" ref="AV165">IF(B165="","",SUMPRODUCT(($D$1:$AB$4=$AV$4)*$D165:$AB165))</f>
        <v/>
      </c>
      <c r="AW165" s="15" t="str">
        <f t="shared" si="73"/>
        <v/>
      </c>
      <c r="AX165" s="2" t="str" cm="1">
        <f t="array" ref="AX165">IF(B165="","",SUMPRODUCT(($D$1:$AB$4=$AX$4)*$D165:$AB165))</f>
        <v/>
      </c>
      <c r="AY165" s="15" t="str">
        <f t="shared" si="74"/>
        <v/>
      </c>
      <c r="AZ165" s="2" t="str" cm="1">
        <f t="array" ref="AZ165">IF(B165="","",SUMPRODUCT(($D$1:$AB$4=$AZ$4)*$D165:$AB165))</f>
        <v/>
      </c>
      <c r="BA165" s="15" t="str">
        <f t="shared" si="75"/>
        <v/>
      </c>
      <c r="BB165" s="2" t="str" cm="1">
        <f t="array" ref="BB165">IF(B165="","",SUMPRODUCT(($D$1:$AB$4=$BB$4)*$D165:$AB165))</f>
        <v/>
      </c>
      <c r="BC165" s="15" t="str">
        <f t="shared" si="76"/>
        <v/>
      </c>
      <c r="BD165" s="2" t="str" cm="1">
        <f t="array" ref="BD165">IF(B165="","",SUMPRODUCT(($D$1:$AB$4=$BD$4)*$D165:$AB165))</f>
        <v/>
      </c>
      <c r="BE165" s="15" t="str">
        <f t="shared" si="77"/>
        <v/>
      </c>
      <c r="BF165" s="2" t="str" cm="1">
        <f t="array" ref="BF165">IF(B165="","",SUMPRODUCT(($D$1:$AB$4=$BF$4)*$D165:$AB165))</f>
        <v/>
      </c>
      <c r="BG165" s="15" t="str">
        <f t="shared" si="78"/>
        <v/>
      </c>
      <c r="BH165" s="2" t="str" cm="1">
        <f t="array" ref="BH165">IF(B165="","",SUMPRODUCT(($D$1:$AB$4=$BH$4)*$D165:$AB165))</f>
        <v/>
      </c>
      <c r="BI165" s="15" t="str">
        <f t="shared" si="79"/>
        <v/>
      </c>
      <c r="BJ165" s="2" t="str" cm="1">
        <f t="array" ref="BJ165">IF(B165="","",SUMPRODUCT(($D$1:$AB$4=$BJ$4)*$D165:$AB165))</f>
        <v/>
      </c>
      <c r="BK165" s="15" t="str">
        <f t="shared" si="80"/>
        <v/>
      </c>
      <c r="BL165" s="2" t="str" cm="1">
        <f t="array" ref="BL165">IF(B165="","",SUMPRODUCT(($D$1:$AB$4=$BL$4)*$D165:$AB165))</f>
        <v/>
      </c>
      <c r="BM165" s="15" t="str">
        <f t="shared" si="81"/>
        <v/>
      </c>
      <c r="BN165" s="2" t="str" cm="1">
        <f t="array" ref="BN165">IF(B165="","",SUMPRODUCT(($D$1:$AB$4=$BN$4)*$D165:$AB165))</f>
        <v/>
      </c>
      <c r="BO165" s="15" t="str">
        <f t="shared" si="82"/>
        <v/>
      </c>
      <c r="BP165" s="2" t="str" cm="1">
        <f t="array" ref="BP165">IF(B165="","",SUMPRODUCT(($D$1:$AB$4=$BP$4)*$D165:$AB165))</f>
        <v/>
      </c>
      <c r="BQ165" s="15" t="str">
        <f t="shared" si="83"/>
        <v/>
      </c>
      <c r="BR165" s="2" t="str" cm="1">
        <f t="array" ref="BR165">IF(B165="","",SUMPRODUCT(($D$1:$AB$4=$BR$4)*$D165:$AB165))</f>
        <v/>
      </c>
      <c r="BS165" s="15" t="str">
        <f t="shared" si="84"/>
        <v/>
      </c>
      <c r="BT165" s="2" t="str" cm="1">
        <f t="array" ref="BT165">IF(B165="","",SUMPRODUCT(($D$1:$AB$4=$BT$4)*$D165:$AB165))</f>
        <v/>
      </c>
      <c r="BU165" s="15" t="str">
        <f t="shared" si="85"/>
        <v/>
      </c>
      <c r="BV165" s="2" t="str" cm="1">
        <f t="array" ref="BV165">IF(B165="","",SUMPRODUCT(($D$1:$AB$4=$BV$4)*$D165:$AB165))</f>
        <v/>
      </c>
      <c r="BW165" s="15" t="str">
        <f t="shared" si="86"/>
        <v/>
      </c>
      <c r="BX165" s="2" t="str" cm="1">
        <f t="array" ref="BX165">IF(B165="","",SUMPRODUCT(($D$1:$AB$4=$BX$4)*$D165:$AB165))</f>
        <v/>
      </c>
      <c r="BY165" s="15" t="str">
        <f t="shared" si="87"/>
        <v/>
      </c>
      <c r="BZ165" s="2" t="str" cm="1">
        <f t="array" ref="BZ165">IF(B165="","",SUMPRODUCT(($D$1:$AB$4=$BZ$4)*$D165:$AB165))</f>
        <v/>
      </c>
      <c r="CA165" s="15" t="str">
        <f t="shared" si="88"/>
        <v/>
      </c>
      <c r="CB165" s="2" t="str" cm="1">
        <f t="array" ref="CB165">IF(B165="","",SUMPRODUCT(($D$1:$AB$4=$CB$4)*$D165:$AB165))</f>
        <v/>
      </c>
      <c r="CC165" s="15" t="str">
        <f t="shared" si="89"/>
        <v/>
      </c>
      <c r="CD165" s="2" t="str" cm="1">
        <f t="array" ref="CD165">IF(B165="","",SUMPRODUCT(($D$1:$AB$4=$CD$4)*$D165:$AB165))</f>
        <v/>
      </c>
      <c r="CE165" s="15" t="str">
        <f t="shared" si="90"/>
        <v/>
      </c>
      <c r="CF165" s="2" t="str" cm="1">
        <f t="array" ref="CF165">IF(B165="","",SUMPRODUCT(($D$1:$AB$4=$CF$4)*$D165:$AB165))</f>
        <v/>
      </c>
      <c r="CG165" s="15" t="str">
        <f t="shared" si="91"/>
        <v/>
      </c>
      <c r="CH165" s="2" t="str" cm="1">
        <f t="array" ref="CH165">IF(B165="","",SUMPRODUCT(($D$1:$AB$4=$CH$4)*$D165:$AB165))</f>
        <v/>
      </c>
      <c r="CI165" s="15" t="str">
        <f t="shared" si="92"/>
        <v/>
      </c>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row>
    <row r="166" spans="1:127" s="3" customFormat="1" ht="15.75" thickBot="1">
      <c r="A166" s="7">
        <v>161</v>
      </c>
      <c r="B166" s="1"/>
      <c r="D166" s="99"/>
      <c r="E166" s="100"/>
      <c r="F166" s="100"/>
      <c r="G166" s="100"/>
      <c r="H166" s="100"/>
      <c r="I166" s="101"/>
      <c r="J166" s="104"/>
      <c r="K166" s="105"/>
      <c r="L166" s="105"/>
      <c r="M166" s="105"/>
      <c r="N166" s="105"/>
      <c r="O166" s="106"/>
      <c r="P166" s="109"/>
      <c r="Q166" s="110"/>
      <c r="R166" s="110"/>
      <c r="S166" s="110"/>
      <c r="T166" s="110"/>
      <c r="U166" s="111"/>
      <c r="V166" s="115"/>
      <c r="W166" s="116"/>
      <c r="X166" s="116"/>
      <c r="Y166" s="116"/>
      <c r="Z166" s="116"/>
      <c r="AA166" s="116"/>
      <c r="AB166" s="170"/>
      <c r="AC166" s="171" t="str">
        <f t="shared" si="66"/>
        <v/>
      </c>
      <c r="AD166" s="172" t="str">
        <f t="shared" si="67"/>
        <v/>
      </c>
      <c r="AE166" s="4"/>
      <c r="AF166" s="4"/>
      <c r="AG166" s="4"/>
      <c r="AH166" s="4"/>
      <c r="AI166" s="4"/>
      <c r="AJ166" s="4"/>
      <c r="AK166" s="4"/>
      <c r="AL166" s="2" t="str" cm="1">
        <f t="array" ref="AL166">IF(B166="","",SUMPRODUCT(($D$1:$AB$4=$AL$4)*D166:AB166))</f>
        <v/>
      </c>
      <c r="AM166" s="15" t="str">
        <f t="shared" si="68"/>
        <v/>
      </c>
      <c r="AN166" s="2" t="str" cm="1">
        <f t="array" ref="AN166">IF(B166="","",SUMPRODUCT(($D$1:$AB$4=$AN$4)*D166:AB166))</f>
        <v/>
      </c>
      <c r="AO166" s="15" t="str">
        <f t="shared" si="69"/>
        <v/>
      </c>
      <c r="AP166" s="2" t="str" cm="1">
        <f t="array" ref="AP166">IF(B166="","",SUMPRODUCT(($D$1:$AB$4=$AP$4)*D166:AB166))</f>
        <v/>
      </c>
      <c r="AQ166" s="15" t="str">
        <f t="shared" si="70"/>
        <v/>
      </c>
      <c r="AR166" s="2" t="str" cm="1">
        <f t="array" ref="AR166">IF(B166="","",SUMPRODUCT(($D$1:$AB$4=$AR$4)*D166:AB166))</f>
        <v/>
      </c>
      <c r="AS166" s="15" t="str">
        <f t="shared" si="71"/>
        <v/>
      </c>
      <c r="AT166" s="2" t="str" cm="1">
        <f t="array" ref="AT166">IF(B166="","",SUMPRODUCT(($D$1:$AB$4=$AT$4)*$D166:$AB166))</f>
        <v/>
      </c>
      <c r="AU166" s="15" t="str">
        <f t="shared" si="72"/>
        <v/>
      </c>
      <c r="AV166" s="2" t="str" cm="1">
        <f t="array" ref="AV166">IF(B166="","",SUMPRODUCT(($D$1:$AB$4=$AV$4)*$D166:$AB166))</f>
        <v/>
      </c>
      <c r="AW166" s="15" t="str">
        <f t="shared" si="73"/>
        <v/>
      </c>
      <c r="AX166" s="2" t="str" cm="1">
        <f t="array" ref="AX166">IF(B166="","",SUMPRODUCT(($D$1:$AB$4=$AX$4)*$D166:$AB166))</f>
        <v/>
      </c>
      <c r="AY166" s="15" t="str">
        <f t="shared" si="74"/>
        <v/>
      </c>
      <c r="AZ166" s="2" t="str" cm="1">
        <f t="array" ref="AZ166">IF(B166="","",SUMPRODUCT(($D$1:$AB$4=$AZ$4)*$D166:$AB166))</f>
        <v/>
      </c>
      <c r="BA166" s="15" t="str">
        <f t="shared" si="75"/>
        <v/>
      </c>
      <c r="BB166" s="2" t="str" cm="1">
        <f t="array" ref="BB166">IF(B166="","",SUMPRODUCT(($D$1:$AB$4=$BB$4)*$D166:$AB166))</f>
        <v/>
      </c>
      <c r="BC166" s="15" t="str">
        <f t="shared" si="76"/>
        <v/>
      </c>
      <c r="BD166" s="2" t="str" cm="1">
        <f t="array" ref="BD166">IF(B166="","",SUMPRODUCT(($D$1:$AB$4=$BD$4)*$D166:$AB166))</f>
        <v/>
      </c>
      <c r="BE166" s="15" t="str">
        <f t="shared" si="77"/>
        <v/>
      </c>
      <c r="BF166" s="2" t="str" cm="1">
        <f t="array" ref="BF166">IF(B166="","",SUMPRODUCT(($D$1:$AB$4=$BF$4)*$D166:$AB166))</f>
        <v/>
      </c>
      <c r="BG166" s="15" t="str">
        <f t="shared" si="78"/>
        <v/>
      </c>
      <c r="BH166" s="2" t="str" cm="1">
        <f t="array" ref="BH166">IF(B166="","",SUMPRODUCT(($D$1:$AB$4=$BH$4)*$D166:$AB166))</f>
        <v/>
      </c>
      <c r="BI166" s="15" t="str">
        <f t="shared" si="79"/>
        <v/>
      </c>
      <c r="BJ166" s="2" t="str" cm="1">
        <f t="array" ref="BJ166">IF(B166="","",SUMPRODUCT(($D$1:$AB$4=$BJ$4)*$D166:$AB166))</f>
        <v/>
      </c>
      <c r="BK166" s="15" t="str">
        <f t="shared" si="80"/>
        <v/>
      </c>
      <c r="BL166" s="2" t="str" cm="1">
        <f t="array" ref="BL166">IF(B166="","",SUMPRODUCT(($D$1:$AB$4=$BL$4)*$D166:$AB166))</f>
        <v/>
      </c>
      <c r="BM166" s="15" t="str">
        <f t="shared" si="81"/>
        <v/>
      </c>
      <c r="BN166" s="2" t="str" cm="1">
        <f t="array" ref="BN166">IF(B166="","",SUMPRODUCT(($D$1:$AB$4=$BN$4)*$D166:$AB166))</f>
        <v/>
      </c>
      <c r="BO166" s="15" t="str">
        <f t="shared" si="82"/>
        <v/>
      </c>
      <c r="BP166" s="2" t="str" cm="1">
        <f t="array" ref="BP166">IF(B166="","",SUMPRODUCT(($D$1:$AB$4=$BP$4)*$D166:$AB166))</f>
        <v/>
      </c>
      <c r="BQ166" s="15" t="str">
        <f t="shared" si="83"/>
        <v/>
      </c>
      <c r="BR166" s="2" t="str" cm="1">
        <f t="array" ref="BR166">IF(B166="","",SUMPRODUCT(($D$1:$AB$4=$BR$4)*$D166:$AB166))</f>
        <v/>
      </c>
      <c r="BS166" s="15" t="str">
        <f t="shared" si="84"/>
        <v/>
      </c>
      <c r="BT166" s="2" t="str" cm="1">
        <f t="array" ref="BT166">IF(B166="","",SUMPRODUCT(($D$1:$AB$4=$BT$4)*$D166:$AB166))</f>
        <v/>
      </c>
      <c r="BU166" s="15" t="str">
        <f t="shared" si="85"/>
        <v/>
      </c>
      <c r="BV166" s="2" t="str" cm="1">
        <f t="array" ref="BV166">IF(B166="","",SUMPRODUCT(($D$1:$AB$4=$BV$4)*$D166:$AB166))</f>
        <v/>
      </c>
      <c r="BW166" s="15" t="str">
        <f t="shared" si="86"/>
        <v/>
      </c>
      <c r="BX166" s="2" t="str" cm="1">
        <f t="array" ref="BX166">IF(B166="","",SUMPRODUCT(($D$1:$AB$4=$BX$4)*$D166:$AB166))</f>
        <v/>
      </c>
      <c r="BY166" s="15" t="str">
        <f t="shared" si="87"/>
        <v/>
      </c>
      <c r="BZ166" s="2" t="str" cm="1">
        <f t="array" ref="BZ166">IF(B166="","",SUMPRODUCT(($D$1:$AB$4=$BZ$4)*$D166:$AB166))</f>
        <v/>
      </c>
      <c r="CA166" s="15" t="str">
        <f t="shared" si="88"/>
        <v/>
      </c>
      <c r="CB166" s="2" t="str" cm="1">
        <f t="array" ref="CB166">IF(B166="","",SUMPRODUCT(($D$1:$AB$4=$CB$4)*$D166:$AB166))</f>
        <v/>
      </c>
      <c r="CC166" s="15" t="str">
        <f t="shared" si="89"/>
        <v/>
      </c>
      <c r="CD166" s="2" t="str" cm="1">
        <f t="array" ref="CD166">IF(B166="","",SUMPRODUCT(($D$1:$AB$4=$CD$4)*$D166:$AB166))</f>
        <v/>
      </c>
      <c r="CE166" s="15" t="str">
        <f t="shared" si="90"/>
        <v/>
      </c>
      <c r="CF166" s="2" t="str" cm="1">
        <f t="array" ref="CF166">IF(B166="","",SUMPRODUCT(($D$1:$AB$4=$CF$4)*$D166:$AB166))</f>
        <v/>
      </c>
      <c r="CG166" s="15" t="str">
        <f t="shared" si="91"/>
        <v/>
      </c>
      <c r="CH166" s="2" t="str" cm="1">
        <f t="array" ref="CH166">IF(B166="","",SUMPRODUCT(($D$1:$AB$4=$CH$4)*$D166:$AB166))</f>
        <v/>
      </c>
      <c r="CI166" s="15" t="str">
        <f t="shared" si="92"/>
        <v/>
      </c>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row>
    <row r="167" spans="1:127" s="3" customFormat="1" ht="15.75" thickBot="1">
      <c r="A167" s="7">
        <v>162</v>
      </c>
      <c r="B167" s="1"/>
      <c r="D167" s="99"/>
      <c r="E167" s="100"/>
      <c r="F167" s="100"/>
      <c r="G167" s="100"/>
      <c r="H167" s="100"/>
      <c r="I167" s="101"/>
      <c r="J167" s="104"/>
      <c r="K167" s="105"/>
      <c r="L167" s="105"/>
      <c r="M167" s="105"/>
      <c r="N167" s="105"/>
      <c r="O167" s="106"/>
      <c r="P167" s="109"/>
      <c r="Q167" s="110"/>
      <c r="R167" s="110"/>
      <c r="S167" s="110"/>
      <c r="T167" s="110"/>
      <c r="U167" s="111"/>
      <c r="V167" s="115"/>
      <c r="W167" s="116"/>
      <c r="X167" s="116"/>
      <c r="Y167" s="116"/>
      <c r="Z167" s="116"/>
      <c r="AA167" s="116"/>
      <c r="AB167" s="170"/>
      <c r="AC167" s="171" t="str">
        <f t="shared" si="66"/>
        <v/>
      </c>
      <c r="AD167" s="172" t="str">
        <f t="shared" si="67"/>
        <v/>
      </c>
      <c r="AE167" s="4"/>
      <c r="AF167" s="4"/>
      <c r="AG167" s="4"/>
      <c r="AH167" s="4"/>
      <c r="AI167" s="4"/>
      <c r="AJ167" s="4"/>
      <c r="AK167" s="4"/>
      <c r="AL167" s="2" t="str" cm="1">
        <f t="array" ref="AL167">IF(B167="","",SUMPRODUCT(($D$1:$AB$4=$AL$4)*D167:AB167))</f>
        <v/>
      </c>
      <c r="AM167" s="15" t="str">
        <f t="shared" si="68"/>
        <v/>
      </c>
      <c r="AN167" s="2" t="str" cm="1">
        <f t="array" ref="AN167">IF(B167="","",SUMPRODUCT(($D$1:$AB$4=$AN$4)*D167:AB167))</f>
        <v/>
      </c>
      <c r="AO167" s="15" t="str">
        <f t="shared" si="69"/>
        <v/>
      </c>
      <c r="AP167" s="2" t="str" cm="1">
        <f t="array" ref="AP167">IF(B167="","",SUMPRODUCT(($D$1:$AB$4=$AP$4)*D167:AB167))</f>
        <v/>
      </c>
      <c r="AQ167" s="15" t="str">
        <f t="shared" si="70"/>
        <v/>
      </c>
      <c r="AR167" s="2" t="str" cm="1">
        <f t="array" ref="AR167">IF(B167="","",SUMPRODUCT(($D$1:$AB$4=$AR$4)*D167:AB167))</f>
        <v/>
      </c>
      <c r="AS167" s="15" t="str">
        <f t="shared" si="71"/>
        <v/>
      </c>
      <c r="AT167" s="2" t="str" cm="1">
        <f t="array" ref="AT167">IF(B167="","",SUMPRODUCT(($D$1:$AB$4=$AT$4)*$D167:$AB167))</f>
        <v/>
      </c>
      <c r="AU167" s="15" t="str">
        <f t="shared" si="72"/>
        <v/>
      </c>
      <c r="AV167" s="2" t="str" cm="1">
        <f t="array" ref="AV167">IF(B167="","",SUMPRODUCT(($D$1:$AB$4=$AV$4)*$D167:$AB167))</f>
        <v/>
      </c>
      <c r="AW167" s="15" t="str">
        <f t="shared" si="73"/>
        <v/>
      </c>
      <c r="AX167" s="2" t="str" cm="1">
        <f t="array" ref="AX167">IF(B167="","",SUMPRODUCT(($D$1:$AB$4=$AX$4)*$D167:$AB167))</f>
        <v/>
      </c>
      <c r="AY167" s="15" t="str">
        <f t="shared" si="74"/>
        <v/>
      </c>
      <c r="AZ167" s="2" t="str" cm="1">
        <f t="array" ref="AZ167">IF(B167="","",SUMPRODUCT(($D$1:$AB$4=$AZ$4)*$D167:$AB167))</f>
        <v/>
      </c>
      <c r="BA167" s="15" t="str">
        <f t="shared" si="75"/>
        <v/>
      </c>
      <c r="BB167" s="2" t="str" cm="1">
        <f t="array" ref="BB167">IF(B167="","",SUMPRODUCT(($D$1:$AB$4=$BB$4)*$D167:$AB167))</f>
        <v/>
      </c>
      <c r="BC167" s="15" t="str">
        <f t="shared" si="76"/>
        <v/>
      </c>
      <c r="BD167" s="2" t="str" cm="1">
        <f t="array" ref="BD167">IF(B167="","",SUMPRODUCT(($D$1:$AB$4=$BD$4)*$D167:$AB167))</f>
        <v/>
      </c>
      <c r="BE167" s="15" t="str">
        <f t="shared" si="77"/>
        <v/>
      </c>
      <c r="BF167" s="2" t="str" cm="1">
        <f t="array" ref="BF167">IF(B167="","",SUMPRODUCT(($D$1:$AB$4=$BF$4)*$D167:$AB167))</f>
        <v/>
      </c>
      <c r="BG167" s="15" t="str">
        <f t="shared" si="78"/>
        <v/>
      </c>
      <c r="BH167" s="2" t="str" cm="1">
        <f t="array" ref="BH167">IF(B167="","",SUMPRODUCT(($D$1:$AB$4=$BH$4)*$D167:$AB167))</f>
        <v/>
      </c>
      <c r="BI167" s="15" t="str">
        <f t="shared" si="79"/>
        <v/>
      </c>
      <c r="BJ167" s="2" t="str" cm="1">
        <f t="array" ref="BJ167">IF(B167="","",SUMPRODUCT(($D$1:$AB$4=$BJ$4)*$D167:$AB167))</f>
        <v/>
      </c>
      <c r="BK167" s="15" t="str">
        <f t="shared" si="80"/>
        <v/>
      </c>
      <c r="BL167" s="2" t="str" cm="1">
        <f t="array" ref="BL167">IF(B167="","",SUMPRODUCT(($D$1:$AB$4=$BL$4)*$D167:$AB167))</f>
        <v/>
      </c>
      <c r="BM167" s="15" t="str">
        <f t="shared" si="81"/>
        <v/>
      </c>
      <c r="BN167" s="2" t="str" cm="1">
        <f t="array" ref="BN167">IF(B167="","",SUMPRODUCT(($D$1:$AB$4=$BN$4)*$D167:$AB167))</f>
        <v/>
      </c>
      <c r="BO167" s="15" t="str">
        <f t="shared" si="82"/>
        <v/>
      </c>
      <c r="BP167" s="2" t="str" cm="1">
        <f t="array" ref="BP167">IF(B167="","",SUMPRODUCT(($D$1:$AB$4=$BP$4)*$D167:$AB167))</f>
        <v/>
      </c>
      <c r="BQ167" s="15" t="str">
        <f t="shared" si="83"/>
        <v/>
      </c>
      <c r="BR167" s="2" t="str" cm="1">
        <f t="array" ref="BR167">IF(B167="","",SUMPRODUCT(($D$1:$AB$4=$BR$4)*$D167:$AB167))</f>
        <v/>
      </c>
      <c r="BS167" s="15" t="str">
        <f t="shared" si="84"/>
        <v/>
      </c>
      <c r="BT167" s="2" t="str" cm="1">
        <f t="array" ref="BT167">IF(B167="","",SUMPRODUCT(($D$1:$AB$4=$BT$4)*$D167:$AB167))</f>
        <v/>
      </c>
      <c r="BU167" s="15" t="str">
        <f t="shared" si="85"/>
        <v/>
      </c>
      <c r="BV167" s="2" t="str" cm="1">
        <f t="array" ref="BV167">IF(B167="","",SUMPRODUCT(($D$1:$AB$4=$BV$4)*$D167:$AB167))</f>
        <v/>
      </c>
      <c r="BW167" s="15" t="str">
        <f t="shared" si="86"/>
        <v/>
      </c>
      <c r="BX167" s="2" t="str" cm="1">
        <f t="array" ref="BX167">IF(B167="","",SUMPRODUCT(($D$1:$AB$4=$BX$4)*$D167:$AB167))</f>
        <v/>
      </c>
      <c r="BY167" s="15" t="str">
        <f t="shared" si="87"/>
        <v/>
      </c>
      <c r="BZ167" s="2" t="str" cm="1">
        <f t="array" ref="BZ167">IF(B167="","",SUMPRODUCT(($D$1:$AB$4=$BZ$4)*$D167:$AB167))</f>
        <v/>
      </c>
      <c r="CA167" s="15" t="str">
        <f t="shared" si="88"/>
        <v/>
      </c>
      <c r="CB167" s="2" t="str" cm="1">
        <f t="array" ref="CB167">IF(B167="","",SUMPRODUCT(($D$1:$AB$4=$CB$4)*$D167:$AB167))</f>
        <v/>
      </c>
      <c r="CC167" s="15" t="str">
        <f t="shared" si="89"/>
        <v/>
      </c>
      <c r="CD167" s="2" t="str" cm="1">
        <f t="array" ref="CD167">IF(B167="","",SUMPRODUCT(($D$1:$AB$4=$CD$4)*$D167:$AB167))</f>
        <v/>
      </c>
      <c r="CE167" s="15" t="str">
        <f t="shared" si="90"/>
        <v/>
      </c>
      <c r="CF167" s="2" t="str" cm="1">
        <f t="array" ref="CF167">IF(B167="","",SUMPRODUCT(($D$1:$AB$4=$CF$4)*$D167:$AB167))</f>
        <v/>
      </c>
      <c r="CG167" s="15" t="str">
        <f t="shared" si="91"/>
        <v/>
      </c>
      <c r="CH167" s="2" t="str" cm="1">
        <f t="array" ref="CH167">IF(B167="","",SUMPRODUCT(($D$1:$AB$4=$CH$4)*$D167:$AB167))</f>
        <v/>
      </c>
      <c r="CI167" s="15" t="str">
        <f t="shared" si="92"/>
        <v/>
      </c>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row>
    <row r="168" spans="1:127" s="3" customFormat="1" ht="15.75" thickBot="1">
      <c r="A168" s="7">
        <v>163</v>
      </c>
      <c r="B168" s="1"/>
      <c r="D168" s="99"/>
      <c r="E168" s="100"/>
      <c r="F168" s="100"/>
      <c r="G168" s="100"/>
      <c r="H168" s="100"/>
      <c r="I168" s="101"/>
      <c r="J168" s="104"/>
      <c r="K168" s="105"/>
      <c r="L168" s="105"/>
      <c r="M168" s="105"/>
      <c r="N168" s="105"/>
      <c r="O168" s="106"/>
      <c r="P168" s="109"/>
      <c r="Q168" s="110"/>
      <c r="R168" s="110"/>
      <c r="S168" s="110"/>
      <c r="T168" s="110"/>
      <c r="U168" s="111"/>
      <c r="V168" s="115"/>
      <c r="W168" s="116"/>
      <c r="X168" s="116"/>
      <c r="Y168" s="116"/>
      <c r="Z168" s="116"/>
      <c r="AA168" s="116"/>
      <c r="AB168" s="170"/>
      <c r="AC168" s="171" t="str">
        <f t="shared" si="66"/>
        <v/>
      </c>
      <c r="AD168" s="172" t="str">
        <f t="shared" si="67"/>
        <v/>
      </c>
      <c r="AE168" s="4"/>
      <c r="AF168" s="4"/>
      <c r="AG168" s="4"/>
      <c r="AH168" s="4"/>
      <c r="AI168" s="4"/>
      <c r="AJ168" s="4"/>
      <c r="AK168" s="4"/>
      <c r="AL168" s="2" t="str" cm="1">
        <f t="array" ref="AL168">IF(B168="","",SUMPRODUCT(($D$1:$AB$4=$AL$4)*D168:AB168))</f>
        <v/>
      </c>
      <c r="AM168" s="15" t="str">
        <f t="shared" si="68"/>
        <v/>
      </c>
      <c r="AN168" s="2" t="str" cm="1">
        <f t="array" ref="AN168">IF(B168="","",SUMPRODUCT(($D$1:$AB$4=$AN$4)*D168:AB168))</f>
        <v/>
      </c>
      <c r="AO168" s="15" t="str">
        <f t="shared" si="69"/>
        <v/>
      </c>
      <c r="AP168" s="2" t="str" cm="1">
        <f t="array" ref="AP168">IF(B168="","",SUMPRODUCT(($D$1:$AB$4=$AP$4)*D168:AB168))</f>
        <v/>
      </c>
      <c r="AQ168" s="15" t="str">
        <f t="shared" si="70"/>
        <v/>
      </c>
      <c r="AR168" s="2" t="str" cm="1">
        <f t="array" ref="AR168">IF(B168="","",SUMPRODUCT(($D$1:$AB$4=$AR$4)*D168:AB168))</f>
        <v/>
      </c>
      <c r="AS168" s="15" t="str">
        <f t="shared" si="71"/>
        <v/>
      </c>
      <c r="AT168" s="2" t="str" cm="1">
        <f t="array" ref="AT168">IF(B168="","",SUMPRODUCT(($D$1:$AB$4=$AT$4)*$D168:$AB168))</f>
        <v/>
      </c>
      <c r="AU168" s="15" t="str">
        <f t="shared" si="72"/>
        <v/>
      </c>
      <c r="AV168" s="2" t="str" cm="1">
        <f t="array" ref="AV168">IF(B168="","",SUMPRODUCT(($D$1:$AB$4=$AV$4)*$D168:$AB168))</f>
        <v/>
      </c>
      <c r="AW168" s="15" t="str">
        <f t="shared" si="73"/>
        <v/>
      </c>
      <c r="AX168" s="2" t="str" cm="1">
        <f t="array" ref="AX168">IF(B168="","",SUMPRODUCT(($D$1:$AB$4=$AX$4)*$D168:$AB168))</f>
        <v/>
      </c>
      <c r="AY168" s="15" t="str">
        <f t="shared" si="74"/>
        <v/>
      </c>
      <c r="AZ168" s="2" t="str" cm="1">
        <f t="array" ref="AZ168">IF(B168="","",SUMPRODUCT(($D$1:$AB$4=$AZ$4)*$D168:$AB168))</f>
        <v/>
      </c>
      <c r="BA168" s="15" t="str">
        <f t="shared" si="75"/>
        <v/>
      </c>
      <c r="BB168" s="2" t="str" cm="1">
        <f t="array" ref="BB168">IF(B168="","",SUMPRODUCT(($D$1:$AB$4=$BB$4)*$D168:$AB168))</f>
        <v/>
      </c>
      <c r="BC168" s="15" t="str">
        <f t="shared" si="76"/>
        <v/>
      </c>
      <c r="BD168" s="2" t="str" cm="1">
        <f t="array" ref="BD168">IF(B168="","",SUMPRODUCT(($D$1:$AB$4=$BD$4)*$D168:$AB168))</f>
        <v/>
      </c>
      <c r="BE168" s="15" t="str">
        <f t="shared" si="77"/>
        <v/>
      </c>
      <c r="BF168" s="2" t="str" cm="1">
        <f t="array" ref="BF168">IF(B168="","",SUMPRODUCT(($D$1:$AB$4=$BF$4)*$D168:$AB168))</f>
        <v/>
      </c>
      <c r="BG168" s="15" t="str">
        <f t="shared" si="78"/>
        <v/>
      </c>
      <c r="BH168" s="2" t="str" cm="1">
        <f t="array" ref="BH168">IF(B168="","",SUMPRODUCT(($D$1:$AB$4=$BH$4)*$D168:$AB168))</f>
        <v/>
      </c>
      <c r="BI168" s="15" t="str">
        <f t="shared" si="79"/>
        <v/>
      </c>
      <c r="BJ168" s="2" t="str" cm="1">
        <f t="array" ref="BJ168">IF(B168="","",SUMPRODUCT(($D$1:$AB$4=$BJ$4)*$D168:$AB168))</f>
        <v/>
      </c>
      <c r="BK168" s="15" t="str">
        <f t="shared" si="80"/>
        <v/>
      </c>
      <c r="BL168" s="2" t="str" cm="1">
        <f t="array" ref="BL168">IF(B168="","",SUMPRODUCT(($D$1:$AB$4=$BL$4)*$D168:$AB168))</f>
        <v/>
      </c>
      <c r="BM168" s="15" t="str">
        <f t="shared" si="81"/>
        <v/>
      </c>
      <c r="BN168" s="2" t="str" cm="1">
        <f t="array" ref="BN168">IF(B168="","",SUMPRODUCT(($D$1:$AB$4=$BN$4)*$D168:$AB168))</f>
        <v/>
      </c>
      <c r="BO168" s="15" t="str">
        <f t="shared" si="82"/>
        <v/>
      </c>
      <c r="BP168" s="2" t="str" cm="1">
        <f t="array" ref="BP168">IF(B168="","",SUMPRODUCT(($D$1:$AB$4=$BP$4)*$D168:$AB168))</f>
        <v/>
      </c>
      <c r="BQ168" s="15" t="str">
        <f t="shared" si="83"/>
        <v/>
      </c>
      <c r="BR168" s="2" t="str" cm="1">
        <f t="array" ref="BR168">IF(B168="","",SUMPRODUCT(($D$1:$AB$4=$BR$4)*$D168:$AB168))</f>
        <v/>
      </c>
      <c r="BS168" s="15" t="str">
        <f t="shared" si="84"/>
        <v/>
      </c>
      <c r="BT168" s="2" t="str" cm="1">
        <f t="array" ref="BT168">IF(B168="","",SUMPRODUCT(($D$1:$AB$4=$BT$4)*$D168:$AB168))</f>
        <v/>
      </c>
      <c r="BU168" s="15" t="str">
        <f t="shared" si="85"/>
        <v/>
      </c>
      <c r="BV168" s="2" t="str" cm="1">
        <f t="array" ref="BV168">IF(B168="","",SUMPRODUCT(($D$1:$AB$4=$BV$4)*$D168:$AB168))</f>
        <v/>
      </c>
      <c r="BW168" s="15" t="str">
        <f t="shared" si="86"/>
        <v/>
      </c>
      <c r="BX168" s="2" t="str" cm="1">
        <f t="array" ref="BX168">IF(B168="","",SUMPRODUCT(($D$1:$AB$4=$BX$4)*$D168:$AB168))</f>
        <v/>
      </c>
      <c r="BY168" s="15" t="str">
        <f t="shared" si="87"/>
        <v/>
      </c>
      <c r="BZ168" s="2" t="str" cm="1">
        <f t="array" ref="BZ168">IF(B168="","",SUMPRODUCT(($D$1:$AB$4=$BZ$4)*$D168:$AB168))</f>
        <v/>
      </c>
      <c r="CA168" s="15" t="str">
        <f t="shared" si="88"/>
        <v/>
      </c>
      <c r="CB168" s="2" t="str" cm="1">
        <f t="array" ref="CB168">IF(B168="","",SUMPRODUCT(($D$1:$AB$4=$CB$4)*$D168:$AB168))</f>
        <v/>
      </c>
      <c r="CC168" s="15" t="str">
        <f t="shared" si="89"/>
        <v/>
      </c>
      <c r="CD168" s="2" t="str" cm="1">
        <f t="array" ref="CD168">IF(B168="","",SUMPRODUCT(($D$1:$AB$4=$CD$4)*$D168:$AB168))</f>
        <v/>
      </c>
      <c r="CE168" s="15" t="str">
        <f t="shared" si="90"/>
        <v/>
      </c>
      <c r="CF168" s="2" t="str" cm="1">
        <f t="array" ref="CF168">IF(B168="","",SUMPRODUCT(($D$1:$AB$4=$CF$4)*$D168:$AB168))</f>
        <v/>
      </c>
      <c r="CG168" s="15" t="str">
        <f t="shared" si="91"/>
        <v/>
      </c>
      <c r="CH168" s="2" t="str" cm="1">
        <f t="array" ref="CH168">IF(B168="","",SUMPRODUCT(($D$1:$AB$4=$CH$4)*$D168:$AB168))</f>
        <v/>
      </c>
      <c r="CI168" s="15" t="str">
        <f t="shared" si="92"/>
        <v/>
      </c>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row>
    <row r="169" spans="1:127" s="3" customFormat="1" ht="15.75" thickBot="1">
      <c r="A169" s="7">
        <v>164</v>
      </c>
      <c r="B169" s="1"/>
      <c r="D169" s="99"/>
      <c r="E169" s="100"/>
      <c r="F169" s="100"/>
      <c r="G169" s="100"/>
      <c r="H169" s="100"/>
      <c r="I169" s="101"/>
      <c r="J169" s="104"/>
      <c r="K169" s="105"/>
      <c r="L169" s="105"/>
      <c r="M169" s="105"/>
      <c r="N169" s="105"/>
      <c r="O169" s="106"/>
      <c r="P169" s="109"/>
      <c r="Q169" s="110"/>
      <c r="R169" s="110"/>
      <c r="S169" s="110"/>
      <c r="T169" s="110"/>
      <c r="U169" s="111"/>
      <c r="V169" s="115"/>
      <c r="W169" s="116"/>
      <c r="X169" s="116"/>
      <c r="Y169" s="116"/>
      <c r="Z169" s="116"/>
      <c r="AA169" s="116"/>
      <c r="AB169" s="170"/>
      <c r="AC169" s="171" t="str">
        <f t="shared" si="66"/>
        <v/>
      </c>
      <c r="AD169" s="172" t="str">
        <f t="shared" si="67"/>
        <v/>
      </c>
      <c r="AE169" s="4"/>
      <c r="AF169" s="4"/>
      <c r="AG169" s="4"/>
      <c r="AH169" s="4"/>
      <c r="AI169" s="4"/>
      <c r="AJ169" s="4"/>
      <c r="AK169" s="4"/>
      <c r="AL169" s="2" t="str" cm="1">
        <f t="array" ref="AL169">IF(B169="","",SUMPRODUCT(($D$1:$AB$4=$AL$4)*D169:AB169))</f>
        <v/>
      </c>
      <c r="AM169" s="15" t="str">
        <f t="shared" si="68"/>
        <v/>
      </c>
      <c r="AN169" s="2" t="str" cm="1">
        <f t="array" ref="AN169">IF(B169="","",SUMPRODUCT(($D$1:$AB$4=$AN$4)*D169:AB169))</f>
        <v/>
      </c>
      <c r="AO169" s="15" t="str">
        <f t="shared" si="69"/>
        <v/>
      </c>
      <c r="AP169" s="2" t="str" cm="1">
        <f t="array" ref="AP169">IF(B169="","",SUMPRODUCT(($D$1:$AB$4=$AP$4)*D169:AB169))</f>
        <v/>
      </c>
      <c r="AQ169" s="15" t="str">
        <f t="shared" si="70"/>
        <v/>
      </c>
      <c r="AR169" s="2" t="str" cm="1">
        <f t="array" ref="AR169">IF(B169="","",SUMPRODUCT(($D$1:$AB$4=$AR$4)*D169:AB169))</f>
        <v/>
      </c>
      <c r="AS169" s="15" t="str">
        <f t="shared" si="71"/>
        <v/>
      </c>
      <c r="AT169" s="2" t="str" cm="1">
        <f t="array" ref="AT169">IF(B169="","",SUMPRODUCT(($D$1:$AB$4=$AT$4)*$D169:$AB169))</f>
        <v/>
      </c>
      <c r="AU169" s="15" t="str">
        <f t="shared" si="72"/>
        <v/>
      </c>
      <c r="AV169" s="2" t="str" cm="1">
        <f t="array" ref="AV169">IF(B169="","",SUMPRODUCT(($D$1:$AB$4=$AV$4)*$D169:$AB169))</f>
        <v/>
      </c>
      <c r="AW169" s="15" t="str">
        <f t="shared" si="73"/>
        <v/>
      </c>
      <c r="AX169" s="2" t="str" cm="1">
        <f t="array" ref="AX169">IF(B169="","",SUMPRODUCT(($D$1:$AB$4=$AX$4)*$D169:$AB169))</f>
        <v/>
      </c>
      <c r="AY169" s="15" t="str">
        <f t="shared" si="74"/>
        <v/>
      </c>
      <c r="AZ169" s="2" t="str" cm="1">
        <f t="array" ref="AZ169">IF(B169="","",SUMPRODUCT(($D$1:$AB$4=$AZ$4)*$D169:$AB169))</f>
        <v/>
      </c>
      <c r="BA169" s="15" t="str">
        <f t="shared" si="75"/>
        <v/>
      </c>
      <c r="BB169" s="2" t="str" cm="1">
        <f t="array" ref="BB169">IF(B169="","",SUMPRODUCT(($D$1:$AB$4=$BB$4)*$D169:$AB169))</f>
        <v/>
      </c>
      <c r="BC169" s="15" t="str">
        <f t="shared" si="76"/>
        <v/>
      </c>
      <c r="BD169" s="2" t="str" cm="1">
        <f t="array" ref="BD169">IF(B169="","",SUMPRODUCT(($D$1:$AB$4=$BD$4)*$D169:$AB169))</f>
        <v/>
      </c>
      <c r="BE169" s="15" t="str">
        <f t="shared" si="77"/>
        <v/>
      </c>
      <c r="BF169" s="2" t="str" cm="1">
        <f t="array" ref="BF169">IF(B169="","",SUMPRODUCT(($D$1:$AB$4=$BF$4)*$D169:$AB169))</f>
        <v/>
      </c>
      <c r="BG169" s="15" t="str">
        <f t="shared" si="78"/>
        <v/>
      </c>
      <c r="BH169" s="2" t="str" cm="1">
        <f t="array" ref="BH169">IF(B169="","",SUMPRODUCT(($D$1:$AB$4=$BH$4)*$D169:$AB169))</f>
        <v/>
      </c>
      <c r="BI169" s="15" t="str">
        <f t="shared" si="79"/>
        <v/>
      </c>
      <c r="BJ169" s="2" t="str" cm="1">
        <f t="array" ref="BJ169">IF(B169="","",SUMPRODUCT(($D$1:$AB$4=$BJ$4)*$D169:$AB169))</f>
        <v/>
      </c>
      <c r="BK169" s="15" t="str">
        <f t="shared" si="80"/>
        <v/>
      </c>
      <c r="BL169" s="2" t="str" cm="1">
        <f t="array" ref="BL169">IF(B169="","",SUMPRODUCT(($D$1:$AB$4=$BL$4)*$D169:$AB169))</f>
        <v/>
      </c>
      <c r="BM169" s="15" t="str">
        <f t="shared" si="81"/>
        <v/>
      </c>
      <c r="BN169" s="2" t="str" cm="1">
        <f t="array" ref="BN169">IF(B169="","",SUMPRODUCT(($D$1:$AB$4=$BN$4)*$D169:$AB169))</f>
        <v/>
      </c>
      <c r="BO169" s="15" t="str">
        <f t="shared" si="82"/>
        <v/>
      </c>
      <c r="BP169" s="2" t="str" cm="1">
        <f t="array" ref="BP169">IF(B169="","",SUMPRODUCT(($D$1:$AB$4=$BP$4)*$D169:$AB169))</f>
        <v/>
      </c>
      <c r="BQ169" s="15" t="str">
        <f t="shared" si="83"/>
        <v/>
      </c>
      <c r="BR169" s="2" t="str" cm="1">
        <f t="array" ref="BR169">IF(B169="","",SUMPRODUCT(($D$1:$AB$4=$BR$4)*$D169:$AB169))</f>
        <v/>
      </c>
      <c r="BS169" s="15" t="str">
        <f t="shared" si="84"/>
        <v/>
      </c>
      <c r="BT169" s="2" t="str" cm="1">
        <f t="array" ref="BT169">IF(B169="","",SUMPRODUCT(($D$1:$AB$4=$BT$4)*$D169:$AB169))</f>
        <v/>
      </c>
      <c r="BU169" s="15" t="str">
        <f t="shared" si="85"/>
        <v/>
      </c>
      <c r="BV169" s="2" t="str" cm="1">
        <f t="array" ref="BV169">IF(B169="","",SUMPRODUCT(($D$1:$AB$4=$BV$4)*$D169:$AB169))</f>
        <v/>
      </c>
      <c r="BW169" s="15" t="str">
        <f t="shared" si="86"/>
        <v/>
      </c>
      <c r="BX169" s="2" t="str" cm="1">
        <f t="array" ref="BX169">IF(B169="","",SUMPRODUCT(($D$1:$AB$4=$BX$4)*$D169:$AB169))</f>
        <v/>
      </c>
      <c r="BY169" s="15" t="str">
        <f t="shared" si="87"/>
        <v/>
      </c>
      <c r="BZ169" s="2" t="str" cm="1">
        <f t="array" ref="BZ169">IF(B169="","",SUMPRODUCT(($D$1:$AB$4=$BZ$4)*$D169:$AB169))</f>
        <v/>
      </c>
      <c r="CA169" s="15" t="str">
        <f t="shared" si="88"/>
        <v/>
      </c>
      <c r="CB169" s="2" t="str" cm="1">
        <f t="array" ref="CB169">IF(B169="","",SUMPRODUCT(($D$1:$AB$4=$CB$4)*$D169:$AB169))</f>
        <v/>
      </c>
      <c r="CC169" s="15" t="str">
        <f t="shared" si="89"/>
        <v/>
      </c>
      <c r="CD169" s="2" t="str" cm="1">
        <f t="array" ref="CD169">IF(B169="","",SUMPRODUCT(($D$1:$AB$4=$CD$4)*$D169:$AB169))</f>
        <v/>
      </c>
      <c r="CE169" s="15" t="str">
        <f t="shared" si="90"/>
        <v/>
      </c>
      <c r="CF169" s="2" t="str" cm="1">
        <f t="array" ref="CF169">IF(B169="","",SUMPRODUCT(($D$1:$AB$4=$CF$4)*$D169:$AB169))</f>
        <v/>
      </c>
      <c r="CG169" s="15" t="str">
        <f t="shared" si="91"/>
        <v/>
      </c>
      <c r="CH169" s="2" t="str" cm="1">
        <f t="array" ref="CH169">IF(B169="","",SUMPRODUCT(($D$1:$AB$4=$CH$4)*$D169:$AB169))</f>
        <v/>
      </c>
      <c r="CI169" s="15" t="str">
        <f t="shared" si="92"/>
        <v/>
      </c>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row>
    <row r="170" spans="1:127" s="3" customFormat="1" ht="15.75" thickBot="1">
      <c r="A170" s="7">
        <v>165</v>
      </c>
      <c r="B170" s="1"/>
      <c r="D170" s="99"/>
      <c r="E170" s="100"/>
      <c r="F170" s="100"/>
      <c r="G170" s="100"/>
      <c r="H170" s="100"/>
      <c r="I170" s="101"/>
      <c r="J170" s="104"/>
      <c r="K170" s="105"/>
      <c r="L170" s="105"/>
      <c r="M170" s="105"/>
      <c r="N170" s="105"/>
      <c r="O170" s="106"/>
      <c r="P170" s="109"/>
      <c r="Q170" s="110"/>
      <c r="R170" s="110"/>
      <c r="S170" s="110"/>
      <c r="T170" s="110"/>
      <c r="U170" s="111"/>
      <c r="V170" s="115"/>
      <c r="W170" s="116"/>
      <c r="X170" s="116"/>
      <c r="Y170" s="116"/>
      <c r="Z170" s="116"/>
      <c r="AA170" s="116"/>
      <c r="AB170" s="170"/>
      <c r="AC170" s="171" t="str">
        <f t="shared" si="66"/>
        <v/>
      </c>
      <c r="AD170" s="172" t="str">
        <f t="shared" si="67"/>
        <v/>
      </c>
      <c r="AE170" s="4"/>
      <c r="AF170" s="4"/>
      <c r="AG170" s="4"/>
      <c r="AH170" s="4"/>
      <c r="AI170" s="4"/>
      <c r="AJ170" s="4"/>
      <c r="AK170" s="4"/>
      <c r="AL170" s="2" t="str" cm="1">
        <f t="array" ref="AL170">IF(B170="","",SUMPRODUCT(($D$1:$AB$4=$AL$4)*D170:AB170))</f>
        <v/>
      </c>
      <c r="AM170" s="15" t="str">
        <f t="shared" si="68"/>
        <v/>
      </c>
      <c r="AN170" s="2" t="str" cm="1">
        <f t="array" ref="AN170">IF(B170="","",SUMPRODUCT(($D$1:$AB$4=$AN$4)*D170:AB170))</f>
        <v/>
      </c>
      <c r="AO170" s="15" t="str">
        <f t="shared" si="69"/>
        <v/>
      </c>
      <c r="AP170" s="2" t="str" cm="1">
        <f t="array" ref="AP170">IF(B170="","",SUMPRODUCT(($D$1:$AB$4=$AP$4)*D170:AB170))</f>
        <v/>
      </c>
      <c r="AQ170" s="15" t="str">
        <f t="shared" si="70"/>
        <v/>
      </c>
      <c r="AR170" s="2" t="str" cm="1">
        <f t="array" ref="AR170">IF(B170="","",SUMPRODUCT(($D$1:$AB$4=$AR$4)*D170:AB170))</f>
        <v/>
      </c>
      <c r="AS170" s="15" t="str">
        <f t="shared" si="71"/>
        <v/>
      </c>
      <c r="AT170" s="2" t="str" cm="1">
        <f t="array" ref="AT170">IF(B170="","",SUMPRODUCT(($D$1:$AB$4=$AT$4)*$D170:$AB170))</f>
        <v/>
      </c>
      <c r="AU170" s="15" t="str">
        <f t="shared" si="72"/>
        <v/>
      </c>
      <c r="AV170" s="2" t="str" cm="1">
        <f t="array" ref="AV170">IF(B170="","",SUMPRODUCT(($D$1:$AB$4=$AV$4)*$D170:$AB170))</f>
        <v/>
      </c>
      <c r="AW170" s="15" t="str">
        <f t="shared" si="73"/>
        <v/>
      </c>
      <c r="AX170" s="2" t="str" cm="1">
        <f t="array" ref="AX170">IF(B170="","",SUMPRODUCT(($D$1:$AB$4=$AX$4)*$D170:$AB170))</f>
        <v/>
      </c>
      <c r="AY170" s="15" t="str">
        <f t="shared" si="74"/>
        <v/>
      </c>
      <c r="AZ170" s="2" t="str" cm="1">
        <f t="array" ref="AZ170">IF(B170="","",SUMPRODUCT(($D$1:$AB$4=$AZ$4)*$D170:$AB170))</f>
        <v/>
      </c>
      <c r="BA170" s="15" t="str">
        <f t="shared" si="75"/>
        <v/>
      </c>
      <c r="BB170" s="2" t="str" cm="1">
        <f t="array" ref="BB170">IF(B170="","",SUMPRODUCT(($D$1:$AB$4=$BB$4)*$D170:$AB170))</f>
        <v/>
      </c>
      <c r="BC170" s="15" t="str">
        <f t="shared" si="76"/>
        <v/>
      </c>
      <c r="BD170" s="2" t="str" cm="1">
        <f t="array" ref="BD170">IF(B170="","",SUMPRODUCT(($D$1:$AB$4=$BD$4)*$D170:$AB170))</f>
        <v/>
      </c>
      <c r="BE170" s="15" t="str">
        <f t="shared" si="77"/>
        <v/>
      </c>
      <c r="BF170" s="2" t="str" cm="1">
        <f t="array" ref="BF170">IF(B170="","",SUMPRODUCT(($D$1:$AB$4=$BF$4)*$D170:$AB170))</f>
        <v/>
      </c>
      <c r="BG170" s="15" t="str">
        <f t="shared" si="78"/>
        <v/>
      </c>
      <c r="BH170" s="2" t="str" cm="1">
        <f t="array" ref="BH170">IF(B170="","",SUMPRODUCT(($D$1:$AB$4=$BH$4)*$D170:$AB170))</f>
        <v/>
      </c>
      <c r="BI170" s="15" t="str">
        <f t="shared" si="79"/>
        <v/>
      </c>
      <c r="BJ170" s="2" t="str" cm="1">
        <f t="array" ref="BJ170">IF(B170="","",SUMPRODUCT(($D$1:$AB$4=$BJ$4)*$D170:$AB170))</f>
        <v/>
      </c>
      <c r="BK170" s="15" t="str">
        <f t="shared" si="80"/>
        <v/>
      </c>
      <c r="BL170" s="2" t="str" cm="1">
        <f t="array" ref="BL170">IF(B170="","",SUMPRODUCT(($D$1:$AB$4=$BL$4)*$D170:$AB170))</f>
        <v/>
      </c>
      <c r="BM170" s="15" t="str">
        <f t="shared" si="81"/>
        <v/>
      </c>
      <c r="BN170" s="2" t="str" cm="1">
        <f t="array" ref="BN170">IF(B170="","",SUMPRODUCT(($D$1:$AB$4=$BN$4)*$D170:$AB170))</f>
        <v/>
      </c>
      <c r="BO170" s="15" t="str">
        <f t="shared" si="82"/>
        <v/>
      </c>
      <c r="BP170" s="2" t="str" cm="1">
        <f t="array" ref="BP170">IF(B170="","",SUMPRODUCT(($D$1:$AB$4=$BP$4)*$D170:$AB170))</f>
        <v/>
      </c>
      <c r="BQ170" s="15" t="str">
        <f t="shared" si="83"/>
        <v/>
      </c>
      <c r="BR170" s="2" t="str" cm="1">
        <f t="array" ref="BR170">IF(B170="","",SUMPRODUCT(($D$1:$AB$4=$BR$4)*$D170:$AB170))</f>
        <v/>
      </c>
      <c r="BS170" s="15" t="str">
        <f t="shared" si="84"/>
        <v/>
      </c>
      <c r="BT170" s="2" t="str" cm="1">
        <f t="array" ref="BT170">IF(B170="","",SUMPRODUCT(($D$1:$AB$4=$BT$4)*$D170:$AB170))</f>
        <v/>
      </c>
      <c r="BU170" s="15" t="str">
        <f t="shared" si="85"/>
        <v/>
      </c>
      <c r="BV170" s="2" t="str" cm="1">
        <f t="array" ref="BV170">IF(B170="","",SUMPRODUCT(($D$1:$AB$4=$BV$4)*$D170:$AB170))</f>
        <v/>
      </c>
      <c r="BW170" s="15" t="str">
        <f t="shared" si="86"/>
        <v/>
      </c>
      <c r="BX170" s="2" t="str" cm="1">
        <f t="array" ref="BX170">IF(B170="","",SUMPRODUCT(($D$1:$AB$4=$BX$4)*$D170:$AB170))</f>
        <v/>
      </c>
      <c r="BY170" s="15" t="str">
        <f t="shared" si="87"/>
        <v/>
      </c>
      <c r="BZ170" s="2" t="str" cm="1">
        <f t="array" ref="BZ170">IF(B170="","",SUMPRODUCT(($D$1:$AB$4=$BZ$4)*$D170:$AB170))</f>
        <v/>
      </c>
      <c r="CA170" s="15" t="str">
        <f t="shared" si="88"/>
        <v/>
      </c>
      <c r="CB170" s="2" t="str" cm="1">
        <f t="array" ref="CB170">IF(B170="","",SUMPRODUCT(($D$1:$AB$4=$CB$4)*$D170:$AB170))</f>
        <v/>
      </c>
      <c r="CC170" s="15" t="str">
        <f t="shared" si="89"/>
        <v/>
      </c>
      <c r="CD170" s="2" t="str" cm="1">
        <f t="array" ref="CD170">IF(B170="","",SUMPRODUCT(($D$1:$AB$4=$CD$4)*$D170:$AB170))</f>
        <v/>
      </c>
      <c r="CE170" s="15" t="str">
        <f t="shared" si="90"/>
        <v/>
      </c>
      <c r="CF170" s="2" t="str" cm="1">
        <f t="array" ref="CF170">IF(B170="","",SUMPRODUCT(($D$1:$AB$4=$CF$4)*$D170:$AB170))</f>
        <v/>
      </c>
      <c r="CG170" s="15" t="str">
        <f t="shared" si="91"/>
        <v/>
      </c>
      <c r="CH170" s="2" t="str" cm="1">
        <f t="array" ref="CH170">IF(B170="","",SUMPRODUCT(($D$1:$AB$4=$CH$4)*$D170:$AB170))</f>
        <v/>
      </c>
      <c r="CI170" s="15" t="str">
        <f t="shared" si="92"/>
        <v/>
      </c>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row>
    <row r="171" spans="1:127" s="3" customFormat="1" ht="15.75" thickBot="1">
      <c r="A171" s="7">
        <v>166</v>
      </c>
      <c r="B171" s="1"/>
      <c r="D171" s="99"/>
      <c r="E171" s="100"/>
      <c r="F171" s="100"/>
      <c r="G171" s="100"/>
      <c r="H171" s="100"/>
      <c r="I171" s="101"/>
      <c r="J171" s="104"/>
      <c r="K171" s="105"/>
      <c r="L171" s="105"/>
      <c r="M171" s="105"/>
      <c r="N171" s="105"/>
      <c r="O171" s="106"/>
      <c r="P171" s="109"/>
      <c r="Q171" s="110"/>
      <c r="R171" s="110"/>
      <c r="S171" s="110"/>
      <c r="T171" s="110"/>
      <c r="U171" s="111"/>
      <c r="V171" s="115"/>
      <c r="W171" s="116"/>
      <c r="X171" s="116"/>
      <c r="Y171" s="116"/>
      <c r="Z171" s="116"/>
      <c r="AA171" s="116"/>
      <c r="AB171" s="170"/>
      <c r="AC171" s="171" t="str">
        <f t="shared" si="66"/>
        <v/>
      </c>
      <c r="AD171" s="172" t="str">
        <f t="shared" si="67"/>
        <v/>
      </c>
      <c r="AE171" s="4"/>
      <c r="AF171" s="4"/>
      <c r="AG171" s="4"/>
      <c r="AH171" s="4"/>
      <c r="AI171" s="4"/>
      <c r="AJ171" s="4"/>
      <c r="AK171" s="4"/>
      <c r="AL171" s="2" t="str" cm="1">
        <f t="array" ref="AL171">IF(B171="","",SUMPRODUCT(($D$1:$AB$4=$AL$4)*D171:AB171))</f>
        <v/>
      </c>
      <c r="AM171" s="15" t="str">
        <f t="shared" si="68"/>
        <v/>
      </c>
      <c r="AN171" s="2" t="str" cm="1">
        <f t="array" ref="AN171">IF(B171="","",SUMPRODUCT(($D$1:$AB$4=$AN$4)*D171:AB171))</f>
        <v/>
      </c>
      <c r="AO171" s="15" t="str">
        <f t="shared" si="69"/>
        <v/>
      </c>
      <c r="AP171" s="2" t="str" cm="1">
        <f t="array" ref="AP171">IF(B171="","",SUMPRODUCT(($D$1:$AB$4=$AP$4)*D171:AB171))</f>
        <v/>
      </c>
      <c r="AQ171" s="15" t="str">
        <f t="shared" si="70"/>
        <v/>
      </c>
      <c r="AR171" s="2" t="str" cm="1">
        <f t="array" ref="AR171">IF(B171="","",SUMPRODUCT(($D$1:$AB$4=$AR$4)*D171:AB171))</f>
        <v/>
      </c>
      <c r="AS171" s="15" t="str">
        <f t="shared" si="71"/>
        <v/>
      </c>
      <c r="AT171" s="2" t="str" cm="1">
        <f t="array" ref="AT171">IF(B171="","",SUMPRODUCT(($D$1:$AB$4=$AT$4)*$D171:$AB171))</f>
        <v/>
      </c>
      <c r="AU171" s="15" t="str">
        <f t="shared" si="72"/>
        <v/>
      </c>
      <c r="AV171" s="2" t="str" cm="1">
        <f t="array" ref="AV171">IF(B171="","",SUMPRODUCT(($D$1:$AB$4=$AV$4)*$D171:$AB171))</f>
        <v/>
      </c>
      <c r="AW171" s="15" t="str">
        <f t="shared" si="73"/>
        <v/>
      </c>
      <c r="AX171" s="2" t="str" cm="1">
        <f t="array" ref="AX171">IF(B171="","",SUMPRODUCT(($D$1:$AB$4=$AX$4)*$D171:$AB171))</f>
        <v/>
      </c>
      <c r="AY171" s="15" t="str">
        <f t="shared" si="74"/>
        <v/>
      </c>
      <c r="AZ171" s="2" t="str" cm="1">
        <f t="array" ref="AZ171">IF(B171="","",SUMPRODUCT(($D$1:$AB$4=$AZ$4)*$D171:$AB171))</f>
        <v/>
      </c>
      <c r="BA171" s="15" t="str">
        <f t="shared" si="75"/>
        <v/>
      </c>
      <c r="BB171" s="2" t="str" cm="1">
        <f t="array" ref="BB171">IF(B171="","",SUMPRODUCT(($D$1:$AB$4=$BB$4)*$D171:$AB171))</f>
        <v/>
      </c>
      <c r="BC171" s="15" t="str">
        <f t="shared" si="76"/>
        <v/>
      </c>
      <c r="BD171" s="2" t="str" cm="1">
        <f t="array" ref="BD171">IF(B171="","",SUMPRODUCT(($D$1:$AB$4=$BD$4)*$D171:$AB171))</f>
        <v/>
      </c>
      <c r="BE171" s="15" t="str">
        <f t="shared" si="77"/>
        <v/>
      </c>
      <c r="BF171" s="2" t="str" cm="1">
        <f t="array" ref="BF171">IF(B171="","",SUMPRODUCT(($D$1:$AB$4=$BF$4)*$D171:$AB171))</f>
        <v/>
      </c>
      <c r="BG171" s="15" t="str">
        <f t="shared" si="78"/>
        <v/>
      </c>
      <c r="BH171" s="2" t="str" cm="1">
        <f t="array" ref="BH171">IF(B171="","",SUMPRODUCT(($D$1:$AB$4=$BH$4)*$D171:$AB171))</f>
        <v/>
      </c>
      <c r="BI171" s="15" t="str">
        <f t="shared" si="79"/>
        <v/>
      </c>
      <c r="BJ171" s="2" t="str" cm="1">
        <f t="array" ref="BJ171">IF(B171="","",SUMPRODUCT(($D$1:$AB$4=$BJ$4)*$D171:$AB171))</f>
        <v/>
      </c>
      <c r="BK171" s="15" t="str">
        <f t="shared" si="80"/>
        <v/>
      </c>
      <c r="BL171" s="2" t="str" cm="1">
        <f t="array" ref="BL171">IF(B171="","",SUMPRODUCT(($D$1:$AB$4=$BL$4)*$D171:$AB171))</f>
        <v/>
      </c>
      <c r="BM171" s="15" t="str">
        <f t="shared" si="81"/>
        <v/>
      </c>
      <c r="BN171" s="2" t="str" cm="1">
        <f t="array" ref="BN171">IF(B171="","",SUMPRODUCT(($D$1:$AB$4=$BN$4)*$D171:$AB171))</f>
        <v/>
      </c>
      <c r="BO171" s="15" t="str">
        <f t="shared" si="82"/>
        <v/>
      </c>
      <c r="BP171" s="2" t="str" cm="1">
        <f t="array" ref="BP171">IF(B171="","",SUMPRODUCT(($D$1:$AB$4=$BP$4)*$D171:$AB171))</f>
        <v/>
      </c>
      <c r="BQ171" s="15" t="str">
        <f t="shared" si="83"/>
        <v/>
      </c>
      <c r="BR171" s="2" t="str" cm="1">
        <f t="array" ref="BR171">IF(B171="","",SUMPRODUCT(($D$1:$AB$4=$BR$4)*$D171:$AB171))</f>
        <v/>
      </c>
      <c r="BS171" s="15" t="str">
        <f t="shared" si="84"/>
        <v/>
      </c>
      <c r="BT171" s="2" t="str" cm="1">
        <f t="array" ref="BT171">IF(B171="","",SUMPRODUCT(($D$1:$AB$4=$BT$4)*$D171:$AB171))</f>
        <v/>
      </c>
      <c r="BU171" s="15" t="str">
        <f t="shared" si="85"/>
        <v/>
      </c>
      <c r="BV171" s="2" t="str" cm="1">
        <f t="array" ref="BV171">IF(B171="","",SUMPRODUCT(($D$1:$AB$4=$BV$4)*$D171:$AB171))</f>
        <v/>
      </c>
      <c r="BW171" s="15" t="str">
        <f t="shared" si="86"/>
        <v/>
      </c>
      <c r="BX171" s="2" t="str" cm="1">
        <f t="array" ref="BX171">IF(B171="","",SUMPRODUCT(($D$1:$AB$4=$BX$4)*$D171:$AB171))</f>
        <v/>
      </c>
      <c r="BY171" s="15" t="str">
        <f t="shared" si="87"/>
        <v/>
      </c>
      <c r="BZ171" s="2" t="str" cm="1">
        <f t="array" ref="BZ171">IF(B171="","",SUMPRODUCT(($D$1:$AB$4=$BZ$4)*$D171:$AB171))</f>
        <v/>
      </c>
      <c r="CA171" s="15" t="str">
        <f t="shared" si="88"/>
        <v/>
      </c>
      <c r="CB171" s="2" t="str" cm="1">
        <f t="array" ref="CB171">IF(B171="","",SUMPRODUCT(($D$1:$AB$4=$CB$4)*$D171:$AB171))</f>
        <v/>
      </c>
      <c r="CC171" s="15" t="str">
        <f t="shared" si="89"/>
        <v/>
      </c>
      <c r="CD171" s="2" t="str" cm="1">
        <f t="array" ref="CD171">IF(B171="","",SUMPRODUCT(($D$1:$AB$4=$CD$4)*$D171:$AB171))</f>
        <v/>
      </c>
      <c r="CE171" s="15" t="str">
        <f t="shared" si="90"/>
        <v/>
      </c>
      <c r="CF171" s="2" t="str" cm="1">
        <f t="array" ref="CF171">IF(B171="","",SUMPRODUCT(($D$1:$AB$4=$CF$4)*$D171:$AB171))</f>
        <v/>
      </c>
      <c r="CG171" s="15" t="str">
        <f t="shared" si="91"/>
        <v/>
      </c>
      <c r="CH171" s="2" t="str" cm="1">
        <f t="array" ref="CH171">IF(B171="","",SUMPRODUCT(($D$1:$AB$4=$CH$4)*$D171:$AB171))</f>
        <v/>
      </c>
      <c r="CI171" s="15" t="str">
        <f t="shared" si="92"/>
        <v/>
      </c>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row>
    <row r="172" spans="1:127" s="3" customFormat="1" ht="15.75" thickBot="1">
      <c r="A172" s="7">
        <v>167</v>
      </c>
      <c r="B172" s="1"/>
      <c r="D172" s="99"/>
      <c r="E172" s="100"/>
      <c r="F172" s="100"/>
      <c r="G172" s="100"/>
      <c r="H172" s="100"/>
      <c r="I172" s="101"/>
      <c r="J172" s="104"/>
      <c r="K172" s="105"/>
      <c r="L172" s="105"/>
      <c r="M172" s="105"/>
      <c r="N172" s="105"/>
      <c r="O172" s="106"/>
      <c r="P172" s="109"/>
      <c r="Q172" s="110"/>
      <c r="R172" s="110"/>
      <c r="S172" s="110"/>
      <c r="T172" s="110"/>
      <c r="U172" s="111"/>
      <c r="V172" s="115"/>
      <c r="W172" s="116"/>
      <c r="X172" s="116"/>
      <c r="Y172" s="116"/>
      <c r="Z172" s="116"/>
      <c r="AA172" s="116"/>
      <c r="AB172" s="170"/>
      <c r="AC172" s="171" t="str">
        <f t="shared" si="66"/>
        <v/>
      </c>
      <c r="AD172" s="172" t="str">
        <f t="shared" si="67"/>
        <v/>
      </c>
      <c r="AE172" s="4"/>
      <c r="AF172" s="4"/>
      <c r="AG172" s="4"/>
      <c r="AH172" s="4"/>
      <c r="AI172" s="4"/>
      <c r="AJ172" s="4"/>
      <c r="AK172" s="4"/>
      <c r="AL172" s="2" t="str" cm="1">
        <f t="array" ref="AL172">IF(B172="","",SUMPRODUCT(($D$1:$AB$4=$AL$4)*D172:AB172))</f>
        <v/>
      </c>
      <c r="AM172" s="15" t="str">
        <f t="shared" si="68"/>
        <v/>
      </c>
      <c r="AN172" s="2" t="str" cm="1">
        <f t="array" ref="AN172">IF(B172="","",SUMPRODUCT(($D$1:$AB$4=$AN$4)*D172:AB172))</f>
        <v/>
      </c>
      <c r="AO172" s="15" t="str">
        <f t="shared" si="69"/>
        <v/>
      </c>
      <c r="AP172" s="2" t="str" cm="1">
        <f t="array" ref="AP172">IF(B172="","",SUMPRODUCT(($D$1:$AB$4=$AP$4)*D172:AB172))</f>
        <v/>
      </c>
      <c r="AQ172" s="15" t="str">
        <f t="shared" si="70"/>
        <v/>
      </c>
      <c r="AR172" s="2" t="str" cm="1">
        <f t="array" ref="AR172">IF(B172="","",SUMPRODUCT(($D$1:$AB$4=$AR$4)*D172:AB172))</f>
        <v/>
      </c>
      <c r="AS172" s="15" t="str">
        <f t="shared" si="71"/>
        <v/>
      </c>
      <c r="AT172" s="2" t="str" cm="1">
        <f t="array" ref="AT172">IF(B172="","",SUMPRODUCT(($D$1:$AB$4=$AT$4)*$D172:$AB172))</f>
        <v/>
      </c>
      <c r="AU172" s="15" t="str">
        <f t="shared" si="72"/>
        <v/>
      </c>
      <c r="AV172" s="2" t="str" cm="1">
        <f t="array" ref="AV172">IF(B172="","",SUMPRODUCT(($D$1:$AB$4=$AV$4)*$D172:$AB172))</f>
        <v/>
      </c>
      <c r="AW172" s="15" t="str">
        <f t="shared" si="73"/>
        <v/>
      </c>
      <c r="AX172" s="2" t="str" cm="1">
        <f t="array" ref="AX172">IF(B172="","",SUMPRODUCT(($D$1:$AB$4=$AX$4)*$D172:$AB172))</f>
        <v/>
      </c>
      <c r="AY172" s="15" t="str">
        <f t="shared" si="74"/>
        <v/>
      </c>
      <c r="AZ172" s="2" t="str" cm="1">
        <f t="array" ref="AZ172">IF(B172="","",SUMPRODUCT(($D$1:$AB$4=$AZ$4)*$D172:$AB172))</f>
        <v/>
      </c>
      <c r="BA172" s="15" t="str">
        <f t="shared" si="75"/>
        <v/>
      </c>
      <c r="BB172" s="2" t="str" cm="1">
        <f t="array" ref="BB172">IF(B172="","",SUMPRODUCT(($D$1:$AB$4=$BB$4)*$D172:$AB172))</f>
        <v/>
      </c>
      <c r="BC172" s="15" t="str">
        <f t="shared" si="76"/>
        <v/>
      </c>
      <c r="BD172" s="2" t="str" cm="1">
        <f t="array" ref="BD172">IF(B172="","",SUMPRODUCT(($D$1:$AB$4=$BD$4)*$D172:$AB172))</f>
        <v/>
      </c>
      <c r="BE172" s="15" t="str">
        <f t="shared" si="77"/>
        <v/>
      </c>
      <c r="BF172" s="2" t="str" cm="1">
        <f t="array" ref="BF172">IF(B172="","",SUMPRODUCT(($D$1:$AB$4=$BF$4)*$D172:$AB172))</f>
        <v/>
      </c>
      <c r="BG172" s="15" t="str">
        <f t="shared" si="78"/>
        <v/>
      </c>
      <c r="BH172" s="2" t="str" cm="1">
        <f t="array" ref="BH172">IF(B172="","",SUMPRODUCT(($D$1:$AB$4=$BH$4)*$D172:$AB172))</f>
        <v/>
      </c>
      <c r="BI172" s="15" t="str">
        <f t="shared" si="79"/>
        <v/>
      </c>
      <c r="BJ172" s="2" t="str" cm="1">
        <f t="array" ref="BJ172">IF(B172="","",SUMPRODUCT(($D$1:$AB$4=$BJ$4)*$D172:$AB172))</f>
        <v/>
      </c>
      <c r="BK172" s="15" t="str">
        <f t="shared" si="80"/>
        <v/>
      </c>
      <c r="BL172" s="2" t="str" cm="1">
        <f t="array" ref="BL172">IF(B172="","",SUMPRODUCT(($D$1:$AB$4=$BL$4)*$D172:$AB172))</f>
        <v/>
      </c>
      <c r="BM172" s="15" t="str">
        <f t="shared" si="81"/>
        <v/>
      </c>
      <c r="BN172" s="2" t="str" cm="1">
        <f t="array" ref="BN172">IF(B172="","",SUMPRODUCT(($D$1:$AB$4=$BN$4)*$D172:$AB172))</f>
        <v/>
      </c>
      <c r="BO172" s="15" t="str">
        <f t="shared" si="82"/>
        <v/>
      </c>
      <c r="BP172" s="2" t="str" cm="1">
        <f t="array" ref="BP172">IF(B172="","",SUMPRODUCT(($D$1:$AB$4=$BP$4)*$D172:$AB172))</f>
        <v/>
      </c>
      <c r="BQ172" s="15" t="str">
        <f t="shared" si="83"/>
        <v/>
      </c>
      <c r="BR172" s="2" t="str" cm="1">
        <f t="array" ref="BR172">IF(B172="","",SUMPRODUCT(($D$1:$AB$4=$BR$4)*$D172:$AB172))</f>
        <v/>
      </c>
      <c r="BS172" s="15" t="str">
        <f t="shared" si="84"/>
        <v/>
      </c>
      <c r="BT172" s="2" t="str" cm="1">
        <f t="array" ref="BT172">IF(B172="","",SUMPRODUCT(($D$1:$AB$4=$BT$4)*$D172:$AB172))</f>
        <v/>
      </c>
      <c r="BU172" s="15" t="str">
        <f t="shared" si="85"/>
        <v/>
      </c>
      <c r="BV172" s="2" t="str" cm="1">
        <f t="array" ref="BV172">IF(B172="","",SUMPRODUCT(($D$1:$AB$4=$BV$4)*$D172:$AB172))</f>
        <v/>
      </c>
      <c r="BW172" s="15" t="str">
        <f t="shared" si="86"/>
        <v/>
      </c>
      <c r="BX172" s="2" t="str" cm="1">
        <f t="array" ref="BX172">IF(B172="","",SUMPRODUCT(($D$1:$AB$4=$BX$4)*$D172:$AB172))</f>
        <v/>
      </c>
      <c r="BY172" s="15" t="str">
        <f t="shared" si="87"/>
        <v/>
      </c>
      <c r="BZ172" s="2" t="str" cm="1">
        <f t="array" ref="BZ172">IF(B172="","",SUMPRODUCT(($D$1:$AB$4=$BZ$4)*$D172:$AB172))</f>
        <v/>
      </c>
      <c r="CA172" s="15" t="str">
        <f t="shared" si="88"/>
        <v/>
      </c>
      <c r="CB172" s="2" t="str" cm="1">
        <f t="array" ref="CB172">IF(B172="","",SUMPRODUCT(($D$1:$AB$4=$CB$4)*$D172:$AB172))</f>
        <v/>
      </c>
      <c r="CC172" s="15" t="str">
        <f t="shared" si="89"/>
        <v/>
      </c>
      <c r="CD172" s="2" t="str" cm="1">
        <f t="array" ref="CD172">IF(B172="","",SUMPRODUCT(($D$1:$AB$4=$CD$4)*$D172:$AB172))</f>
        <v/>
      </c>
      <c r="CE172" s="15" t="str">
        <f t="shared" si="90"/>
        <v/>
      </c>
      <c r="CF172" s="2" t="str" cm="1">
        <f t="array" ref="CF172">IF(B172="","",SUMPRODUCT(($D$1:$AB$4=$CF$4)*$D172:$AB172))</f>
        <v/>
      </c>
      <c r="CG172" s="15" t="str">
        <f t="shared" si="91"/>
        <v/>
      </c>
      <c r="CH172" s="2" t="str" cm="1">
        <f t="array" ref="CH172">IF(B172="","",SUMPRODUCT(($D$1:$AB$4=$CH$4)*$D172:$AB172))</f>
        <v/>
      </c>
      <c r="CI172" s="15" t="str">
        <f t="shared" si="92"/>
        <v/>
      </c>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row>
    <row r="173" spans="1:127" s="3" customFormat="1" ht="15.75" thickBot="1">
      <c r="A173" s="7">
        <v>168</v>
      </c>
      <c r="B173" s="1"/>
      <c r="D173" s="99"/>
      <c r="E173" s="100"/>
      <c r="F173" s="100"/>
      <c r="G173" s="100"/>
      <c r="H173" s="100"/>
      <c r="I173" s="101"/>
      <c r="J173" s="104"/>
      <c r="K173" s="105"/>
      <c r="L173" s="105"/>
      <c r="M173" s="105"/>
      <c r="N173" s="105"/>
      <c r="O173" s="106"/>
      <c r="P173" s="109"/>
      <c r="Q173" s="110"/>
      <c r="R173" s="110"/>
      <c r="S173" s="110"/>
      <c r="T173" s="110"/>
      <c r="U173" s="111"/>
      <c r="V173" s="115"/>
      <c r="W173" s="116"/>
      <c r="X173" s="116"/>
      <c r="Y173" s="116"/>
      <c r="Z173" s="116"/>
      <c r="AA173" s="116"/>
      <c r="AB173" s="170"/>
      <c r="AC173" s="171" t="str">
        <f t="shared" si="66"/>
        <v/>
      </c>
      <c r="AD173" s="172" t="str">
        <f t="shared" si="67"/>
        <v/>
      </c>
      <c r="AE173" s="4"/>
      <c r="AF173" s="4"/>
      <c r="AG173" s="4"/>
      <c r="AH173" s="4"/>
      <c r="AI173" s="4"/>
      <c r="AJ173" s="4"/>
      <c r="AK173" s="4"/>
      <c r="AL173" s="2" t="str" cm="1">
        <f t="array" ref="AL173">IF(B173="","",SUMPRODUCT(($D$1:$AB$4=$AL$4)*D173:AB173))</f>
        <v/>
      </c>
      <c r="AM173" s="15" t="str">
        <f t="shared" si="68"/>
        <v/>
      </c>
      <c r="AN173" s="2" t="str" cm="1">
        <f t="array" ref="AN173">IF(B173="","",SUMPRODUCT(($D$1:$AB$4=$AN$4)*D173:AB173))</f>
        <v/>
      </c>
      <c r="AO173" s="15" t="str">
        <f t="shared" si="69"/>
        <v/>
      </c>
      <c r="AP173" s="2" t="str" cm="1">
        <f t="array" ref="AP173">IF(B173="","",SUMPRODUCT(($D$1:$AB$4=$AP$4)*D173:AB173))</f>
        <v/>
      </c>
      <c r="AQ173" s="15" t="str">
        <f t="shared" si="70"/>
        <v/>
      </c>
      <c r="AR173" s="2" t="str" cm="1">
        <f t="array" ref="AR173">IF(B173="","",SUMPRODUCT(($D$1:$AB$4=$AR$4)*D173:AB173))</f>
        <v/>
      </c>
      <c r="AS173" s="15" t="str">
        <f t="shared" si="71"/>
        <v/>
      </c>
      <c r="AT173" s="2" t="str" cm="1">
        <f t="array" ref="AT173">IF(B173="","",SUMPRODUCT(($D$1:$AB$4=$AT$4)*$D173:$AB173))</f>
        <v/>
      </c>
      <c r="AU173" s="15" t="str">
        <f t="shared" si="72"/>
        <v/>
      </c>
      <c r="AV173" s="2" t="str" cm="1">
        <f t="array" ref="AV173">IF(B173="","",SUMPRODUCT(($D$1:$AB$4=$AV$4)*$D173:$AB173))</f>
        <v/>
      </c>
      <c r="AW173" s="15" t="str">
        <f t="shared" si="73"/>
        <v/>
      </c>
      <c r="AX173" s="2" t="str" cm="1">
        <f t="array" ref="AX173">IF(B173="","",SUMPRODUCT(($D$1:$AB$4=$AX$4)*$D173:$AB173))</f>
        <v/>
      </c>
      <c r="AY173" s="15" t="str">
        <f t="shared" si="74"/>
        <v/>
      </c>
      <c r="AZ173" s="2" t="str" cm="1">
        <f t="array" ref="AZ173">IF(B173="","",SUMPRODUCT(($D$1:$AB$4=$AZ$4)*$D173:$AB173))</f>
        <v/>
      </c>
      <c r="BA173" s="15" t="str">
        <f t="shared" si="75"/>
        <v/>
      </c>
      <c r="BB173" s="2" t="str" cm="1">
        <f t="array" ref="BB173">IF(B173="","",SUMPRODUCT(($D$1:$AB$4=$BB$4)*$D173:$AB173))</f>
        <v/>
      </c>
      <c r="BC173" s="15" t="str">
        <f t="shared" si="76"/>
        <v/>
      </c>
      <c r="BD173" s="2" t="str" cm="1">
        <f t="array" ref="BD173">IF(B173="","",SUMPRODUCT(($D$1:$AB$4=$BD$4)*$D173:$AB173))</f>
        <v/>
      </c>
      <c r="BE173" s="15" t="str">
        <f t="shared" si="77"/>
        <v/>
      </c>
      <c r="BF173" s="2" t="str" cm="1">
        <f t="array" ref="BF173">IF(B173="","",SUMPRODUCT(($D$1:$AB$4=$BF$4)*$D173:$AB173))</f>
        <v/>
      </c>
      <c r="BG173" s="15" t="str">
        <f t="shared" si="78"/>
        <v/>
      </c>
      <c r="BH173" s="2" t="str" cm="1">
        <f t="array" ref="BH173">IF(B173="","",SUMPRODUCT(($D$1:$AB$4=$BH$4)*$D173:$AB173))</f>
        <v/>
      </c>
      <c r="BI173" s="15" t="str">
        <f t="shared" si="79"/>
        <v/>
      </c>
      <c r="BJ173" s="2" t="str" cm="1">
        <f t="array" ref="BJ173">IF(B173="","",SUMPRODUCT(($D$1:$AB$4=$BJ$4)*$D173:$AB173))</f>
        <v/>
      </c>
      <c r="BK173" s="15" t="str">
        <f t="shared" si="80"/>
        <v/>
      </c>
      <c r="BL173" s="2" t="str" cm="1">
        <f t="array" ref="BL173">IF(B173="","",SUMPRODUCT(($D$1:$AB$4=$BL$4)*$D173:$AB173))</f>
        <v/>
      </c>
      <c r="BM173" s="15" t="str">
        <f t="shared" si="81"/>
        <v/>
      </c>
      <c r="BN173" s="2" t="str" cm="1">
        <f t="array" ref="BN173">IF(B173="","",SUMPRODUCT(($D$1:$AB$4=$BN$4)*$D173:$AB173))</f>
        <v/>
      </c>
      <c r="BO173" s="15" t="str">
        <f t="shared" si="82"/>
        <v/>
      </c>
      <c r="BP173" s="2" t="str" cm="1">
        <f t="array" ref="BP173">IF(B173="","",SUMPRODUCT(($D$1:$AB$4=$BP$4)*$D173:$AB173))</f>
        <v/>
      </c>
      <c r="BQ173" s="15" t="str">
        <f t="shared" si="83"/>
        <v/>
      </c>
      <c r="BR173" s="2" t="str" cm="1">
        <f t="array" ref="BR173">IF(B173="","",SUMPRODUCT(($D$1:$AB$4=$BR$4)*$D173:$AB173))</f>
        <v/>
      </c>
      <c r="BS173" s="15" t="str">
        <f t="shared" si="84"/>
        <v/>
      </c>
      <c r="BT173" s="2" t="str" cm="1">
        <f t="array" ref="BT173">IF(B173="","",SUMPRODUCT(($D$1:$AB$4=$BT$4)*$D173:$AB173))</f>
        <v/>
      </c>
      <c r="BU173" s="15" t="str">
        <f t="shared" si="85"/>
        <v/>
      </c>
      <c r="BV173" s="2" t="str" cm="1">
        <f t="array" ref="BV173">IF(B173="","",SUMPRODUCT(($D$1:$AB$4=$BV$4)*$D173:$AB173))</f>
        <v/>
      </c>
      <c r="BW173" s="15" t="str">
        <f t="shared" si="86"/>
        <v/>
      </c>
      <c r="BX173" s="2" t="str" cm="1">
        <f t="array" ref="BX173">IF(B173="","",SUMPRODUCT(($D$1:$AB$4=$BX$4)*$D173:$AB173))</f>
        <v/>
      </c>
      <c r="BY173" s="15" t="str">
        <f t="shared" si="87"/>
        <v/>
      </c>
      <c r="BZ173" s="2" t="str" cm="1">
        <f t="array" ref="BZ173">IF(B173="","",SUMPRODUCT(($D$1:$AB$4=$BZ$4)*$D173:$AB173))</f>
        <v/>
      </c>
      <c r="CA173" s="15" t="str">
        <f t="shared" si="88"/>
        <v/>
      </c>
      <c r="CB173" s="2" t="str" cm="1">
        <f t="array" ref="CB173">IF(B173="","",SUMPRODUCT(($D$1:$AB$4=$CB$4)*$D173:$AB173))</f>
        <v/>
      </c>
      <c r="CC173" s="15" t="str">
        <f t="shared" si="89"/>
        <v/>
      </c>
      <c r="CD173" s="2" t="str" cm="1">
        <f t="array" ref="CD173">IF(B173="","",SUMPRODUCT(($D$1:$AB$4=$CD$4)*$D173:$AB173))</f>
        <v/>
      </c>
      <c r="CE173" s="15" t="str">
        <f t="shared" si="90"/>
        <v/>
      </c>
      <c r="CF173" s="2" t="str" cm="1">
        <f t="array" ref="CF173">IF(B173="","",SUMPRODUCT(($D$1:$AB$4=$CF$4)*$D173:$AB173))</f>
        <v/>
      </c>
      <c r="CG173" s="15" t="str">
        <f t="shared" si="91"/>
        <v/>
      </c>
      <c r="CH173" s="2" t="str" cm="1">
        <f t="array" ref="CH173">IF(B173="","",SUMPRODUCT(($D$1:$AB$4=$CH$4)*$D173:$AB173))</f>
        <v/>
      </c>
      <c r="CI173" s="15" t="str">
        <f t="shared" si="92"/>
        <v/>
      </c>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row>
    <row r="174" spans="1:127" s="3" customFormat="1" ht="15.75" thickBot="1">
      <c r="A174" s="7">
        <v>169</v>
      </c>
      <c r="B174" s="1"/>
      <c r="D174" s="99"/>
      <c r="E174" s="100"/>
      <c r="F174" s="100"/>
      <c r="G174" s="100"/>
      <c r="H174" s="100"/>
      <c r="I174" s="101"/>
      <c r="J174" s="104"/>
      <c r="K174" s="105"/>
      <c r="L174" s="105"/>
      <c r="M174" s="105"/>
      <c r="N174" s="105"/>
      <c r="O174" s="106"/>
      <c r="P174" s="109"/>
      <c r="Q174" s="110"/>
      <c r="R174" s="110"/>
      <c r="S174" s="110"/>
      <c r="T174" s="110"/>
      <c r="U174" s="111"/>
      <c r="V174" s="115"/>
      <c r="W174" s="116"/>
      <c r="X174" s="116"/>
      <c r="Y174" s="116"/>
      <c r="Z174" s="116"/>
      <c r="AA174" s="116"/>
      <c r="AB174" s="170"/>
      <c r="AC174" s="171" t="str">
        <f t="shared" si="66"/>
        <v/>
      </c>
      <c r="AD174" s="172" t="str">
        <f t="shared" si="67"/>
        <v/>
      </c>
      <c r="AE174" s="4"/>
      <c r="AF174" s="4"/>
      <c r="AG174" s="4"/>
      <c r="AH174" s="4"/>
      <c r="AI174" s="4"/>
      <c r="AJ174" s="4"/>
      <c r="AK174" s="4"/>
      <c r="AL174" s="2" t="str" cm="1">
        <f t="array" ref="AL174">IF(B174="","",SUMPRODUCT(($D$1:$AB$4=$AL$4)*D174:AB174))</f>
        <v/>
      </c>
      <c r="AM174" s="15" t="str">
        <f t="shared" si="68"/>
        <v/>
      </c>
      <c r="AN174" s="2" t="str" cm="1">
        <f t="array" ref="AN174">IF(B174="","",SUMPRODUCT(($D$1:$AB$4=$AN$4)*D174:AB174))</f>
        <v/>
      </c>
      <c r="AO174" s="15" t="str">
        <f t="shared" si="69"/>
        <v/>
      </c>
      <c r="AP174" s="2" t="str" cm="1">
        <f t="array" ref="AP174">IF(B174="","",SUMPRODUCT(($D$1:$AB$4=$AP$4)*D174:AB174))</f>
        <v/>
      </c>
      <c r="AQ174" s="15" t="str">
        <f t="shared" si="70"/>
        <v/>
      </c>
      <c r="AR174" s="2" t="str" cm="1">
        <f t="array" ref="AR174">IF(B174="","",SUMPRODUCT(($D$1:$AB$4=$AR$4)*D174:AB174))</f>
        <v/>
      </c>
      <c r="AS174" s="15" t="str">
        <f t="shared" si="71"/>
        <v/>
      </c>
      <c r="AT174" s="2" t="str" cm="1">
        <f t="array" ref="AT174">IF(B174="","",SUMPRODUCT(($D$1:$AB$4=$AT$4)*$D174:$AB174))</f>
        <v/>
      </c>
      <c r="AU174" s="15" t="str">
        <f t="shared" si="72"/>
        <v/>
      </c>
      <c r="AV174" s="2" t="str" cm="1">
        <f t="array" ref="AV174">IF(B174="","",SUMPRODUCT(($D$1:$AB$4=$AV$4)*$D174:$AB174))</f>
        <v/>
      </c>
      <c r="AW174" s="15" t="str">
        <f t="shared" si="73"/>
        <v/>
      </c>
      <c r="AX174" s="2" t="str" cm="1">
        <f t="array" ref="AX174">IF(B174="","",SUMPRODUCT(($D$1:$AB$4=$AX$4)*$D174:$AB174))</f>
        <v/>
      </c>
      <c r="AY174" s="15" t="str">
        <f t="shared" si="74"/>
        <v/>
      </c>
      <c r="AZ174" s="2" t="str" cm="1">
        <f t="array" ref="AZ174">IF(B174="","",SUMPRODUCT(($D$1:$AB$4=$AZ$4)*$D174:$AB174))</f>
        <v/>
      </c>
      <c r="BA174" s="15" t="str">
        <f t="shared" si="75"/>
        <v/>
      </c>
      <c r="BB174" s="2" t="str" cm="1">
        <f t="array" ref="BB174">IF(B174="","",SUMPRODUCT(($D$1:$AB$4=$BB$4)*$D174:$AB174))</f>
        <v/>
      </c>
      <c r="BC174" s="15" t="str">
        <f t="shared" si="76"/>
        <v/>
      </c>
      <c r="BD174" s="2" t="str" cm="1">
        <f t="array" ref="BD174">IF(B174="","",SUMPRODUCT(($D$1:$AB$4=$BD$4)*$D174:$AB174))</f>
        <v/>
      </c>
      <c r="BE174" s="15" t="str">
        <f t="shared" si="77"/>
        <v/>
      </c>
      <c r="BF174" s="2" t="str" cm="1">
        <f t="array" ref="BF174">IF(B174="","",SUMPRODUCT(($D$1:$AB$4=$BF$4)*$D174:$AB174))</f>
        <v/>
      </c>
      <c r="BG174" s="15" t="str">
        <f t="shared" si="78"/>
        <v/>
      </c>
      <c r="BH174" s="2" t="str" cm="1">
        <f t="array" ref="BH174">IF(B174="","",SUMPRODUCT(($D$1:$AB$4=$BH$4)*$D174:$AB174))</f>
        <v/>
      </c>
      <c r="BI174" s="15" t="str">
        <f t="shared" si="79"/>
        <v/>
      </c>
      <c r="BJ174" s="2" t="str" cm="1">
        <f t="array" ref="BJ174">IF(B174="","",SUMPRODUCT(($D$1:$AB$4=$BJ$4)*$D174:$AB174))</f>
        <v/>
      </c>
      <c r="BK174" s="15" t="str">
        <f t="shared" si="80"/>
        <v/>
      </c>
      <c r="BL174" s="2" t="str" cm="1">
        <f t="array" ref="BL174">IF(B174="","",SUMPRODUCT(($D$1:$AB$4=$BL$4)*$D174:$AB174))</f>
        <v/>
      </c>
      <c r="BM174" s="15" t="str">
        <f t="shared" si="81"/>
        <v/>
      </c>
      <c r="BN174" s="2" t="str" cm="1">
        <f t="array" ref="BN174">IF(B174="","",SUMPRODUCT(($D$1:$AB$4=$BN$4)*$D174:$AB174))</f>
        <v/>
      </c>
      <c r="BO174" s="15" t="str">
        <f t="shared" si="82"/>
        <v/>
      </c>
      <c r="BP174" s="2" t="str" cm="1">
        <f t="array" ref="BP174">IF(B174="","",SUMPRODUCT(($D$1:$AB$4=$BP$4)*$D174:$AB174))</f>
        <v/>
      </c>
      <c r="BQ174" s="15" t="str">
        <f t="shared" si="83"/>
        <v/>
      </c>
      <c r="BR174" s="2" t="str" cm="1">
        <f t="array" ref="BR174">IF(B174="","",SUMPRODUCT(($D$1:$AB$4=$BR$4)*$D174:$AB174))</f>
        <v/>
      </c>
      <c r="BS174" s="15" t="str">
        <f t="shared" si="84"/>
        <v/>
      </c>
      <c r="BT174" s="2" t="str" cm="1">
        <f t="array" ref="BT174">IF(B174="","",SUMPRODUCT(($D$1:$AB$4=$BT$4)*$D174:$AB174))</f>
        <v/>
      </c>
      <c r="BU174" s="15" t="str">
        <f t="shared" si="85"/>
        <v/>
      </c>
      <c r="BV174" s="2" t="str" cm="1">
        <f t="array" ref="BV174">IF(B174="","",SUMPRODUCT(($D$1:$AB$4=$BV$4)*$D174:$AB174))</f>
        <v/>
      </c>
      <c r="BW174" s="15" t="str">
        <f t="shared" si="86"/>
        <v/>
      </c>
      <c r="BX174" s="2" t="str" cm="1">
        <f t="array" ref="BX174">IF(B174="","",SUMPRODUCT(($D$1:$AB$4=$BX$4)*$D174:$AB174))</f>
        <v/>
      </c>
      <c r="BY174" s="15" t="str">
        <f t="shared" si="87"/>
        <v/>
      </c>
      <c r="BZ174" s="2" t="str" cm="1">
        <f t="array" ref="BZ174">IF(B174="","",SUMPRODUCT(($D$1:$AB$4=$BZ$4)*$D174:$AB174))</f>
        <v/>
      </c>
      <c r="CA174" s="15" t="str">
        <f t="shared" si="88"/>
        <v/>
      </c>
      <c r="CB174" s="2" t="str" cm="1">
        <f t="array" ref="CB174">IF(B174="","",SUMPRODUCT(($D$1:$AB$4=$CB$4)*$D174:$AB174))</f>
        <v/>
      </c>
      <c r="CC174" s="15" t="str">
        <f t="shared" si="89"/>
        <v/>
      </c>
      <c r="CD174" s="2" t="str" cm="1">
        <f t="array" ref="CD174">IF(B174="","",SUMPRODUCT(($D$1:$AB$4=$CD$4)*$D174:$AB174))</f>
        <v/>
      </c>
      <c r="CE174" s="15" t="str">
        <f t="shared" si="90"/>
        <v/>
      </c>
      <c r="CF174" s="2" t="str" cm="1">
        <f t="array" ref="CF174">IF(B174="","",SUMPRODUCT(($D$1:$AB$4=$CF$4)*$D174:$AB174))</f>
        <v/>
      </c>
      <c r="CG174" s="15" t="str">
        <f t="shared" si="91"/>
        <v/>
      </c>
      <c r="CH174" s="2" t="str" cm="1">
        <f t="array" ref="CH174">IF(B174="","",SUMPRODUCT(($D$1:$AB$4=$CH$4)*$D174:$AB174))</f>
        <v/>
      </c>
      <c r="CI174" s="15" t="str">
        <f t="shared" si="92"/>
        <v/>
      </c>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row>
    <row r="175" spans="1:127" s="3" customFormat="1" ht="15.75" thickBot="1">
      <c r="A175" s="7">
        <v>170</v>
      </c>
      <c r="B175" s="1"/>
      <c r="D175" s="99"/>
      <c r="E175" s="100"/>
      <c r="F175" s="100"/>
      <c r="G175" s="100"/>
      <c r="H175" s="100"/>
      <c r="I175" s="101"/>
      <c r="J175" s="104"/>
      <c r="K175" s="105"/>
      <c r="L175" s="105"/>
      <c r="M175" s="105"/>
      <c r="N175" s="105"/>
      <c r="O175" s="106"/>
      <c r="P175" s="109"/>
      <c r="Q175" s="110"/>
      <c r="R175" s="110"/>
      <c r="S175" s="110"/>
      <c r="T175" s="110"/>
      <c r="U175" s="111"/>
      <c r="V175" s="115"/>
      <c r="W175" s="116"/>
      <c r="X175" s="116"/>
      <c r="Y175" s="116"/>
      <c r="Z175" s="116"/>
      <c r="AA175" s="116"/>
      <c r="AB175" s="170"/>
      <c r="AC175" s="171" t="str">
        <f t="shared" si="66"/>
        <v/>
      </c>
      <c r="AD175" s="172" t="str">
        <f t="shared" si="67"/>
        <v/>
      </c>
      <c r="AE175" s="4"/>
      <c r="AF175" s="4"/>
      <c r="AG175" s="4"/>
      <c r="AH175" s="4"/>
      <c r="AI175" s="4"/>
      <c r="AJ175" s="4"/>
      <c r="AK175" s="4"/>
      <c r="AL175" s="2" t="str" cm="1">
        <f t="array" ref="AL175">IF(B175="","",SUMPRODUCT(($D$1:$AB$4=$AL$4)*D175:AB175))</f>
        <v/>
      </c>
      <c r="AM175" s="15" t="str">
        <f t="shared" si="68"/>
        <v/>
      </c>
      <c r="AN175" s="2" t="str" cm="1">
        <f t="array" ref="AN175">IF(B175="","",SUMPRODUCT(($D$1:$AB$4=$AN$4)*D175:AB175))</f>
        <v/>
      </c>
      <c r="AO175" s="15" t="str">
        <f t="shared" si="69"/>
        <v/>
      </c>
      <c r="AP175" s="2" t="str" cm="1">
        <f t="array" ref="AP175">IF(B175="","",SUMPRODUCT(($D$1:$AB$4=$AP$4)*D175:AB175))</f>
        <v/>
      </c>
      <c r="AQ175" s="15" t="str">
        <f t="shared" si="70"/>
        <v/>
      </c>
      <c r="AR175" s="2" t="str" cm="1">
        <f t="array" ref="AR175">IF(B175="","",SUMPRODUCT(($D$1:$AB$4=$AR$4)*D175:AB175))</f>
        <v/>
      </c>
      <c r="AS175" s="15" t="str">
        <f t="shared" si="71"/>
        <v/>
      </c>
      <c r="AT175" s="2" t="str" cm="1">
        <f t="array" ref="AT175">IF(B175="","",SUMPRODUCT(($D$1:$AB$4=$AT$4)*$D175:$AB175))</f>
        <v/>
      </c>
      <c r="AU175" s="15" t="str">
        <f t="shared" si="72"/>
        <v/>
      </c>
      <c r="AV175" s="2" t="str" cm="1">
        <f t="array" ref="AV175">IF(B175="","",SUMPRODUCT(($D$1:$AB$4=$AV$4)*$D175:$AB175))</f>
        <v/>
      </c>
      <c r="AW175" s="15" t="str">
        <f t="shared" si="73"/>
        <v/>
      </c>
      <c r="AX175" s="2" t="str" cm="1">
        <f t="array" ref="AX175">IF(B175="","",SUMPRODUCT(($D$1:$AB$4=$AX$4)*$D175:$AB175))</f>
        <v/>
      </c>
      <c r="AY175" s="15" t="str">
        <f t="shared" si="74"/>
        <v/>
      </c>
      <c r="AZ175" s="2" t="str" cm="1">
        <f t="array" ref="AZ175">IF(B175="","",SUMPRODUCT(($D$1:$AB$4=$AZ$4)*$D175:$AB175))</f>
        <v/>
      </c>
      <c r="BA175" s="15" t="str">
        <f t="shared" si="75"/>
        <v/>
      </c>
      <c r="BB175" s="2" t="str" cm="1">
        <f t="array" ref="BB175">IF(B175="","",SUMPRODUCT(($D$1:$AB$4=$BB$4)*$D175:$AB175))</f>
        <v/>
      </c>
      <c r="BC175" s="15" t="str">
        <f t="shared" si="76"/>
        <v/>
      </c>
      <c r="BD175" s="2" t="str" cm="1">
        <f t="array" ref="BD175">IF(B175="","",SUMPRODUCT(($D$1:$AB$4=$BD$4)*$D175:$AB175))</f>
        <v/>
      </c>
      <c r="BE175" s="15" t="str">
        <f t="shared" si="77"/>
        <v/>
      </c>
      <c r="BF175" s="2" t="str" cm="1">
        <f t="array" ref="BF175">IF(B175="","",SUMPRODUCT(($D$1:$AB$4=$BF$4)*$D175:$AB175))</f>
        <v/>
      </c>
      <c r="BG175" s="15" t="str">
        <f t="shared" si="78"/>
        <v/>
      </c>
      <c r="BH175" s="2" t="str" cm="1">
        <f t="array" ref="BH175">IF(B175="","",SUMPRODUCT(($D$1:$AB$4=$BH$4)*$D175:$AB175))</f>
        <v/>
      </c>
      <c r="BI175" s="15" t="str">
        <f t="shared" si="79"/>
        <v/>
      </c>
      <c r="BJ175" s="2" t="str" cm="1">
        <f t="array" ref="BJ175">IF(B175="","",SUMPRODUCT(($D$1:$AB$4=$BJ$4)*$D175:$AB175))</f>
        <v/>
      </c>
      <c r="BK175" s="15" t="str">
        <f t="shared" si="80"/>
        <v/>
      </c>
      <c r="BL175" s="2" t="str" cm="1">
        <f t="array" ref="BL175">IF(B175="","",SUMPRODUCT(($D$1:$AB$4=$BL$4)*$D175:$AB175))</f>
        <v/>
      </c>
      <c r="BM175" s="15" t="str">
        <f t="shared" si="81"/>
        <v/>
      </c>
      <c r="BN175" s="2" t="str" cm="1">
        <f t="array" ref="BN175">IF(B175="","",SUMPRODUCT(($D$1:$AB$4=$BN$4)*$D175:$AB175))</f>
        <v/>
      </c>
      <c r="BO175" s="15" t="str">
        <f t="shared" si="82"/>
        <v/>
      </c>
      <c r="BP175" s="2" t="str" cm="1">
        <f t="array" ref="BP175">IF(B175="","",SUMPRODUCT(($D$1:$AB$4=$BP$4)*$D175:$AB175))</f>
        <v/>
      </c>
      <c r="BQ175" s="15" t="str">
        <f t="shared" si="83"/>
        <v/>
      </c>
      <c r="BR175" s="2" t="str" cm="1">
        <f t="array" ref="BR175">IF(B175="","",SUMPRODUCT(($D$1:$AB$4=$BR$4)*$D175:$AB175))</f>
        <v/>
      </c>
      <c r="BS175" s="15" t="str">
        <f t="shared" si="84"/>
        <v/>
      </c>
      <c r="BT175" s="2" t="str" cm="1">
        <f t="array" ref="BT175">IF(B175="","",SUMPRODUCT(($D$1:$AB$4=$BT$4)*$D175:$AB175))</f>
        <v/>
      </c>
      <c r="BU175" s="15" t="str">
        <f t="shared" si="85"/>
        <v/>
      </c>
      <c r="BV175" s="2" t="str" cm="1">
        <f t="array" ref="BV175">IF(B175="","",SUMPRODUCT(($D$1:$AB$4=$BV$4)*$D175:$AB175))</f>
        <v/>
      </c>
      <c r="BW175" s="15" t="str">
        <f t="shared" si="86"/>
        <v/>
      </c>
      <c r="BX175" s="2" t="str" cm="1">
        <f t="array" ref="BX175">IF(B175="","",SUMPRODUCT(($D$1:$AB$4=$BX$4)*$D175:$AB175))</f>
        <v/>
      </c>
      <c r="BY175" s="15" t="str">
        <f t="shared" si="87"/>
        <v/>
      </c>
      <c r="BZ175" s="2" t="str" cm="1">
        <f t="array" ref="BZ175">IF(B175="","",SUMPRODUCT(($D$1:$AB$4=$BZ$4)*$D175:$AB175))</f>
        <v/>
      </c>
      <c r="CA175" s="15" t="str">
        <f t="shared" si="88"/>
        <v/>
      </c>
      <c r="CB175" s="2" t="str" cm="1">
        <f t="array" ref="CB175">IF(B175="","",SUMPRODUCT(($D$1:$AB$4=$CB$4)*$D175:$AB175))</f>
        <v/>
      </c>
      <c r="CC175" s="15" t="str">
        <f t="shared" si="89"/>
        <v/>
      </c>
      <c r="CD175" s="2" t="str" cm="1">
        <f t="array" ref="CD175">IF(B175="","",SUMPRODUCT(($D$1:$AB$4=$CD$4)*$D175:$AB175))</f>
        <v/>
      </c>
      <c r="CE175" s="15" t="str">
        <f t="shared" si="90"/>
        <v/>
      </c>
      <c r="CF175" s="2" t="str" cm="1">
        <f t="array" ref="CF175">IF(B175="","",SUMPRODUCT(($D$1:$AB$4=$CF$4)*$D175:$AB175))</f>
        <v/>
      </c>
      <c r="CG175" s="15" t="str">
        <f t="shared" si="91"/>
        <v/>
      </c>
      <c r="CH175" s="2" t="str" cm="1">
        <f t="array" ref="CH175">IF(B175="","",SUMPRODUCT(($D$1:$AB$4=$CH$4)*$D175:$AB175))</f>
        <v/>
      </c>
      <c r="CI175" s="15" t="str">
        <f t="shared" si="92"/>
        <v/>
      </c>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row>
    <row r="176" spans="1:127" s="3" customFormat="1" ht="15.75" thickBot="1">
      <c r="A176" s="7">
        <v>171</v>
      </c>
      <c r="B176" s="1"/>
      <c r="D176" s="99"/>
      <c r="E176" s="100"/>
      <c r="F176" s="100"/>
      <c r="G176" s="100"/>
      <c r="H176" s="100"/>
      <c r="I176" s="101"/>
      <c r="J176" s="104"/>
      <c r="K176" s="105"/>
      <c r="L176" s="105"/>
      <c r="M176" s="105"/>
      <c r="N176" s="105"/>
      <c r="O176" s="106"/>
      <c r="P176" s="109"/>
      <c r="Q176" s="110"/>
      <c r="R176" s="110"/>
      <c r="S176" s="110"/>
      <c r="T176" s="110"/>
      <c r="U176" s="111"/>
      <c r="V176" s="115"/>
      <c r="W176" s="116"/>
      <c r="X176" s="116"/>
      <c r="Y176" s="116"/>
      <c r="Z176" s="116"/>
      <c r="AA176" s="116"/>
      <c r="AB176" s="170"/>
      <c r="AC176" s="171" t="str">
        <f t="shared" si="66"/>
        <v/>
      </c>
      <c r="AD176" s="172" t="str">
        <f t="shared" si="67"/>
        <v/>
      </c>
      <c r="AE176" s="4"/>
      <c r="AF176" s="4"/>
      <c r="AG176" s="4"/>
      <c r="AH176" s="4"/>
      <c r="AI176" s="4"/>
      <c r="AJ176" s="4"/>
      <c r="AK176" s="4"/>
      <c r="AL176" s="2" t="str" cm="1">
        <f t="array" ref="AL176">IF(B176="","",SUMPRODUCT(($D$1:$AB$4=$AL$4)*D176:AB176))</f>
        <v/>
      </c>
      <c r="AM176" s="15" t="str">
        <f t="shared" si="68"/>
        <v/>
      </c>
      <c r="AN176" s="2" t="str" cm="1">
        <f t="array" ref="AN176">IF(B176="","",SUMPRODUCT(($D$1:$AB$4=$AN$4)*D176:AB176))</f>
        <v/>
      </c>
      <c r="AO176" s="15" t="str">
        <f t="shared" si="69"/>
        <v/>
      </c>
      <c r="AP176" s="2" t="str" cm="1">
        <f t="array" ref="AP176">IF(B176="","",SUMPRODUCT(($D$1:$AB$4=$AP$4)*D176:AB176))</f>
        <v/>
      </c>
      <c r="AQ176" s="15" t="str">
        <f t="shared" si="70"/>
        <v/>
      </c>
      <c r="AR176" s="2" t="str" cm="1">
        <f t="array" ref="AR176">IF(B176="","",SUMPRODUCT(($D$1:$AB$4=$AR$4)*D176:AB176))</f>
        <v/>
      </c>
      <c r="AS176" s="15" t="str">
        <f t="shared" si="71"/>
        <v/>
      </c>
      <c r="AT176" s="2" t="str" cm="1">
        <f t="array" ref="AT176">IF(B176="","",SUMPRODUCT(($D$1:$AB$4=$AT$4)*$D176:$AB176))</f>
        <v/>
      </c>
      <c r="AU176" s="15" t="str">
        <f t="shared" si="72"/>
        <v/>
      </c>
      <c r="AV176" s="2" t="str" cm="1">
        <f t="array" ref="AV176">IF(B176="","",SUMPRODUCT(($D$1:$AB$4=$AV$4)*$D176:$AB176))</f>
        <v/>
      </c>
      <c r="AW176" s="15" t="str">
        <f t="shared" si="73"/>
        <v/>
      </c>
      <c r="AX176" s="2" t="str" cm="1">
        <f t="array" ref="AX176">IF(B176="","",SUMPRODUCT(($D$1:$AB$4=$AX$4)*$D176:$AB176))</f>
        <v/>
      </c>
      <c r="AY176" s="15" t="str">
        <f t="shared" si="74"/>
        <v/>
      </c>
      <c r="AZ176" s="2" t="str" cm="1">
        <f t="array" ref="AZ176">IF(B176="","",SUMPRODUCT(($D$1:$AB$4=$AZ$4)*$D176:$AB176))</f>
        <v/>
      </c>
      <c r="BA176" s="15" t="str">
        <f t="shared" si="75"/>
        <v/>
      </c>
      <c r="BB176" s="2" t="str" cm="1">
        <f t="array" ref="BB176">IF(B176="","",SUMPRODUCT(($D$1:$AB$4=$BB$4)*$D176:$AB176))</f>
        <v/>
      </c>
      <c r="BC176" s="15" t="str">
        <f t="shared" si="76"/>
        <v/>
      </c>
      <c r="BD176" s="2" t="str" cm="1">
        <f t="array" ref="BD176">IF(B176="","",SUMPRODUCT(($D$1:$AB$4=$BD$4)*$D176:$AB176))</f>
        <v/>
      </c>
      <c r="BE176" s="15" t="str">
        <f t="shared" si="77"/>
        <v/>
      </c>
      <c r="BF176" s="2" t="str" cm="1">
        <f t="array" ref="BF176">IF(B176="","",SUMPRODUCT(($D$1:$AB$4=$BF$4)*$D176:$AB176))</f>
        <v/>
      </c>
      <c r="BG176" s="15" t="str">
        <f t="shared" si="78"/>
        <v/>
      </c>
      <c r="BH176" s="2" t="str" cm="1">
        <f t="array" ref="BH176">IF(B176="","",SUMPRODUCT(($D$1:$AB$4=$BH$4)*$D176:$AB176))</f>
        <v/>
      </c>
      <c r="BI176" s="15" t="str">
        <f t="shared" si="79"/>
        <v/>
      </c>
      <c r="BJ176" s="2" t="str" cm="1">
        <f t="array" ref="BJ176">IF(B176="","",SUMPRODUCT(($D$1:$AB$4=$BJ$4)*$D176:$AB176))</f>
        <v/>
      </c>
      <c r="BK176" s="15" t="str">
        <f t="shared" si="80"/>
        <v/>
      </c>
      <c r="BL176" s="2" t="str" cm="1">
        <f t="array" ref="BL176">IF(B176="","",SUMPRODUCT(($D$1:$AB$4=$BL$4)*$D176:$AB176))</f>
        <v/>
      </c>
      <c r="BM176" s="15" t="str">
        <f t="shared" si="81"/>
        <v/>
      </c>
      <c r="BN176" s="2" t="str" cm="1">
        <f t="array" ref="BN176">IF(B176="","",SUMPRODUCT(($D$1:$AB$4=$BN$4)*$D176:$AB176))</f>
        <v/>
      </c>
      <c r="BO176" s="15" t="str">
        <f t="shared" si="82"/>
        <v/>
      </c>
      <c r="BP176" s="2" t="str" cm="1">
        <f t="array" ref="BP176">IF(B176="","",SUMPRODUCT(($D$1:$AB$4=$BP$4)*$D176:$AB176))</f>
        <v/>
      </c>
      <c r="BQ176" s="15" t="str">
        <f t="shared" si="83"/>
        <v/>
      </c>
      <c r="BR176" s="2" t="str" cm="1">
        <f t="array" ref="BR176">IF(B176="","",SUMPRODUCT(($D$1:$AB$4=$BR$4)*$D176:$AB176))</f>
        <v/>
      </c>
      <c r="BS176" s="15" t="str">
        <f t="shared" si="84"/>
        <v/>
      </c>
      <c r="BT176" s="2" t="str" cm="1">
        <f t="array" ref="BT176">IF(B176="","",SUMPRODUCT(($D$1:$AB$4=$BT$4)*$D176:$AB176))</f>
        <v/>
      </c>
      <c r="BU176" s="15" t="str">
        <f t="shared" si="85"/>
        <v/>
      </c>
      <c r="BV176" s="2" t="str" cm="1">
        <f t="array" ref="BV176">IF(B176="","",SUMPRODUCT(($D$1:$AB$4=$BV$4)*$D176:$AB176))</f>
        <v/>
      </c>
      <c r="BW176" s="15" t="str">
        <f t="shared" si="86"/>
        <v/>
      </c>
      <c r="BX176" s="2" t="str" cm="1">
        <f t="array" ref="BX176">IF(B176="","",SUMPRODUCT(($D$1:$AB$4=$BX$4)*$D176:$AB176))</f>
        <v/>
      </c>
      <c r="BY176" s="15" t="str">
        <f t="shared" si="87"/>
        <v/>
      </c>
      <c r="BZ176" s="2" t="str" cm="1">
        <f t="array" ref="BZ176">IF(B176="","",SUMPRODUCT(($D$1:$AB$4=$BZ$4)*$D176:$AB176))</f>
        <v/>
      </c>
      <c r="CA176" s="15" t="str">
        <f t="shared" si="88"/>
        <v/>
      </c>
      <c r="CB176" s="2" t="str" cm="1">
        <f t="array" ref="CB176">IF(B176="","",SUMPRODUCT(($D$1:$AB$4=$CB$4)*$D176:$AB176))</f>
        <v/>
      </c>
      <c r="CC176" s="15" t="str">
        <f t="shared" si="89"/>
        <v/>
      </c>
      <c r="CD176" s="2" t="str" cm="1">
        <f t="array" ref="CD176">IF(B176="","",SUMPRODUCT(($D$1:$AB$4=$CD$4)*$D176:$AB176))</f>
        <v/>
      </c>
      <c r="CE176" s="15" t="str">
        <f t="shared" si="90"/>
        <v/>
      </c>
      <c r="CF176" s="2" t="str" cm="1">
        <f t="array" ref="CF176">IF(B176="","",SUMPRODUCT(($D$1:$AB$4=$CF$4)*$D176:$AB176))</f>
        <v/>
      </c>
      <c r="CG176" s="15" t="str">
        <f t="shared" si="91"/>
        <v/>
      </c>
      <c r="CH176" s="2" t="str" cm="1">
        <f t="array" ref="CH176">IF(B176="","",SUMPRODUCT(($D$1:$AB$4=$CH$4)*$D176:$AB176))</f>
        <v/>
      </c>
      <c r="CI176" s="15" t="str">
        <f t="shared" si="92"/>
        <v/>
      </c>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row>
    <row r="177" spans="1:127" s="3" customFormat="1" ht="15.75" thickBot="1">
      <c r="A177" s="7">
        <v>172</v>
      </c>
      <c r="B177" s="1"/>
      <c r="D177" s="99"/>
      <c r="E177" s="100"/>
      <c r="F177" s="100"/>
      <c r="G177" s="100"/>
      <c r="H177" s="100"/>
      <c r="I177" s="101"/>
      <c r="J177" s="104"/>
      <c r="K177" s="105"/>
      <c r="L177" s="105"/>
      <c r="M177" s="105"/>
      <c r="N177" s="105"/>
      <c r="O177" s="106"/>
      <c r="P177" s="109"/>
      <c r="Q177" s="110"/>
      <c r="R177" s="110"/>
      <c r="S177" s="110"/>
      <c r="T177" s="110"/>
      <c r="U177" s="111"/>
      <c r="V177" s="115"/>
      <c r="W177" s="116"/>
      <c r="X177" s="116"/>
      <c r="Y177" s="116"/>
      <c r="Z177" s="116"/>
      <c r="AA177" s="116"/>
      <c r="AB177" s="170"/>
      <c r="AC177" s="171" t="str">
        <f t="shared" si="66"/>
        <v/>
      </c>
      <c r="AD177" s="172" t="str">
        <f t="shared" si="67"/>
        <v/>
      </c>
      <c r="AE177" s="4"/>
      <c r="AF177" s="4"/>
      <c r="AG177" s="4"/>
      <c r="AH177" s="4"/>
      <c r="AI177" s="4"/>
      <c r="AJ177" s="4"/>
      <c r="AK177" s="4"/>
      <c r="AL177" s="2" t="str" cm="1">
        <f t="array" ref="AL177">IF(B177="","",SUMPRODUCT(($D$1:$AB$4=$AL$4)*D177:AB177))</f>
        <v/>
      </c>
      <c r="AM177" s="15" t="str">
        <f t="shared" si="68"/>
        <v/>
      </c>
      <c r="AN177" s="2" t="str" cm="1">
        <f t="array" ref="AN177">IF(B177="","",SUMPRODUCT(($D$1:$AB$4=$AN$4)*D177:AB177))</f>
        <v/>
      </c>
      <c r="AO177" s="15" t="str">
        <f t="shared" si="69"/>
        <v/>
      </c>
      <c r="AP177" s="2" t="str" cm="1">
        <f t="array" ref="AP177">IF(B177="","",SUMPRODUCT(($D$1:$AB$4=$AP$4)*D177:AB177))</f>
        <v/>
      </c>
      <c r="AQ177" s="15" t="str">
        <f t="shared" si="70"/>
        <v/>
      </c>
      <c r="AR177" s="2" t="str" cm="1">
        <f t="array" ref="AR177">IF(B177="","",SUMPRODUCT(($D$1:$AB$4=$AR$4)*D177:AB177))</f>
        <v/>
      </c>
      <c r="AS177" s="15" t="str">
        <f t="shared" si="71"/>
        <v/>
      </c>
      <c r="AT177" s="2" t="str" cm="1">
        <f t="array" ref="AT177">IF(B177="","",SUMPRODUCT(($D$1:$AB$4=$AT$4)*$D177:$AB177))</f>
        <v/>
      </c>
      <c r="AU177" s="15" t="str">
        <f t="shared" si="72"/>
        <v/>
      </c>
      <c r="AV177" s="2" t="str" cm="1">
        <f t="array" ref="AV177">IF(B177="","",SUMPRODUCT(($D$1:$AB$4=$AV$4)*$D177:$AB177))</f>
        <v/>
      </c>
      <c r="AW177" s="15" t="str">
        <f t="shared" si="73"/>
        <v/>
      </c>
      <c r="AX177" s="2" t="str" cm="1">
        <f t="array" ref="AX177">IF(B177="","",SUMPRODUCT(($D$1:$AB$4=$AX$4)*$D177:$AB177))</f>
        <v/>
      </c>
      <c r="AY177" s="15" t="str">
        <f t="shared" si="74"/>
        <v/>
      </c>
      <c r="AZ177" s="2" t="str" cm="1">
        <f t="array" ref="AZ177">IF(B177="","",SUMPRODUCT(($D$1:$AB$4=$AZ$4)*$D177:$AB177))</f>
        <v/>
      </c>
      <c r="BA177" s="15" t="str">
        <f t="shared" si="75"/>
        <v/>
      </c>
      <c r="BB177" s="2" t="str" cm="1">
        <f t="array" ref="BB177">IF(B177="","",SUMPRODUCT(($D$1:$AB$4=$BB$4)*$D177:$AB177))</f>
        <v/>
      </c>
      <c r="BC177" s="15" t="str">
        <f t="shared" si="76"/>
        <v/>
      </c>
      <c r="BD177" s="2" t="str" cm="1">
        <f t="array" ref="BD177">IF(B177="","",SUMPRODUCT(($D$1:$AB$4=$BD$4)*$D177:$AB177))</f>
        <v/>
      </c>
      <c r="BE177" s="15" t="str">
        <f t="shared" si="77"/>
        <v/>
      </c>
      <c r="BF177" s="2" t="str" cm="1">
        <f t="array" ref="BF177">IF(B177="","",SUMPRODUCT(($D$1:$AB$4=$BF$4)*$D177:$AB177))</f>
        <v/>
      </c>
      <c r="BG177" s="15" t="str">
        <f t="shared" si="78"/>
        <v/>
      </c>
      <c r="BH177" s="2" t="str" cm="1">
        <f t="array" ref="BH177">IF(B177="","",SUMPRODUCT(($D$1:$AB$4=$BH$4)*$D177:$AB177))</f>
        <v/>
      </c>
      <c r="BI177" s="15" t="str">
        <f t="shared" si="79"/>
        <v/>
      </c>
      <c r="BJ177" s="2" t="str" cm="1">
        <f t="array" ref="BJ177">IF(B177="","",SUMPRODUCT(($D$1:$AB$4=$BJ$4)*$D177:$AB177))</f>
        <v/>
      </c>
      <c r="BK177" s="15" t="str">
        <f t="shared" si="80"/>
        <v/>
      </c>
      <c r="BL177" s="2" t="str" cm="1">
        <f t="array" ref="BL177">IF(B177="","",SUMPRODUCT(($D$1:$AB$4=$BL$4)*$D177:$AB177))</f>
        <v/>
      </c>
      <c r="BM177" s="15" t="str">
        <f t="shared" si="81"/>
        <v/>
      </c>
      <c r="BN177" s="2" t="str" cm="1">
        <f t="array" ref="BN177">IF(B177="","",SUMPRODUCT(($D$1:$AB$4=$BN$4)*$D177:$AB177))</f>
        <v/>
      </c>
      <c r="BO177" s="15" t="str">
        <f t="shared" si="82"/>
        <v/>
      </c>
      <c r="BP177" s="2" t="str" cm="1">
        <f t="array" ref="BP177">IF(B177="","",SUMPRODUCT(($D$1:$AB$4=$BP$4)*$D177:$AB177))</f>
        <v/>
      </c>
      <c r="BQ177" s="15" t="str">
        <f t="shared" si="83"/>
        <v/>
      </c>
      <c r="BR177" s="2" t="str" cm="1">
        <f t="array" ref="BR177">IF(B177="","",SUMPRODUCT(($D$1:$AB$4=$BR$4)*$D177:$AB177))</f>
        <v/>
      </c>
      <c r="BS177" s="15" t="str">
        <f t="shared" si="84"/>
        <v/>
      </c>
      <c r="BT177" s="2" t="str" cm="1">
        <f t="array" ref="BT177">IF(B177="","",SUMPRODUCT(($D$1:$AB$4=$BT$4)*$D177:$AB177))</f>
        <v/>
      </c>
      <c r="BU177" s="15" t="str">
        <f t="shared" si="85"/>
        <v/>
      </c>
      <c r="BV177" s="2" t="str" cm="1">
        <f t="array" ref="BV177">IF(B177="","",SUMPRODUCT(($D$1:$AB$4=$BV$4)*$D177:$AB177))</f>
        <v/>
      </c>
      <c r="BW177" s="15" t="str">
        <f t="shared" si="86"/>
        <v/>
      </c>
      <c r="BX177" s="2" t="str" cm="1">
        <f t="array" ref="BX177">IF(B177="","",SUMPRODUCT(($D$1:$AB$4=$BX$4)*$D177:$AB177))</f>
        <v/>
      </c>
      <c r="BY177" s="15" t="str">
        <f t="shared" si="87"/>
        <v/>
      </c>
      <c r="BZ177" s="2" t="str" cm="1">
        <f t="array" ref="BZ177">IF(B177="","",SUMPRODUCT(($D$1:$AB$4=$BZ$4)*$D177:$AB177))</f>
        <v/>
      </c>
      <c r="CA177" s="15" t="str">
        <f t="shared" si="88"/>
        <v/>
      </c>
      <c r="CB177" s="2" t="str" cm="1">
        <f t="array" ref="CB177">IF(B177="","",SUMPRODUCT(($D$1:$AB$4=$CB$4)*$D177:$AB177))</f>
        <v/>
      </c>
      <c r="CC177" s="15" t="str">
        <f t="shared" si="89"/>
        <v/>
      </c>
      <c r="CD177" s="2" t="str" cm="1">
        <f t="array" ref="CD177">IF(B177="","",SUMPRODUCT(($D$1:$AB$4=$CD$4)*$D177:$AB177))</f>
        <v/>
      </c>
      <c r="CE177" s="15" t="str">
        <f t="shared" si="90"/>
        <v/>
      </c>
      <c r="CF177" s="2" t="str" cm="1">
        <f t="array" ref="CF177">IF(B177="","",SUMPRODUCT(($D$1:$AB$4=$CF$4)*$D177:$AB177))</f>
        <v/>
      </c>
      <c r="CG177" s="15" t="str">
        <f t="shared" si="91"/>
        <v/>
      </c>
      <c r="CH177" s="2" t="str" cm="1">
        <f t="array" ref="CH177">IF(B177="","",SUMPRODUCT(($D$1:$AB$4=$CH$4)*$D177:$AB177))</f>
        <v/>
      </c>
      <c r="CI177" s="15" t="str">
        <f t="shared" si="92"/>
        <v/>
      </c>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row>
    <row r="178" spans="1:127" s="3" customFormat="1" ht="15.75" thickBot="1">
      <c r="A178" s="7">
        <v>173</v>
      </c>
      <c r="B178" s="1"/>
      <c r="D178" s="99"/>
      <c r="E178" s="100"/>
      <c r="F178" s="100"/>
      <c r="G178" s="100"/>
      <c r="H178" s="100"/>
      <c r="I178" s="101"/>
      <c r="J178" s="104"/>
      <c r="K178" s="105"/>
      <c r="L178" s="105"/>
      <c r="M178" s="105"/>
      <c r="N178" s="105"/>
      <c r="O178" s="106"/>
      <c r="P178" s="109"/>
      <c r="Q178" s="110"/>
      <c r="R178" s="110"/>
      <c r="S178" s="110"/>
      <c r="T178" s="110"/>
      <c r="U178" s="111"/>
      <c r="V178" s="115"/>
      <c r="W178" s="116"/>
      <c r="X178" s="116"/>
      <c r="Y178" s="116"/>
      <c r="Z178" s="116"/>
      <c r="AA178" s="116"/>
      <c r="AB178" s="170"/>
      <c r="AC178" s="171" t="str">
        <f t="shared" si="66"/>
        <v/>
      </c>
      <c r="AD178" s="172" t="str">
        <f t="shared" si="67"/>
        <v/>
      </c>
      <c r="AE178" s="4"/>
      <c r="AF178" s="4"/>
      <c r="AG178" s="4"/>
      <c r="AH178" s="4"/>
      <c r="AI178" s="4"/>
      <c r="AJ178" s="4"/>
      <c r="AK178" s="4"/>
      <c r="AL178" s="2" t="str" cm="1">
        <f t="array" ref="AL178">IF(B178="","",SUMPRODUCT(($D$1:$AB$4=$AL$4)*D178:AB178))</f>
        <v/>
      </c>
      <c r="AM178" s="15" t="str">
        <f t="shared" si="68"/>
        <v/>
      </c>
      <c r="AN178" s="2" t="str" cm="1">
        <f t="array" ref="AN178">IF(B178="","",SUMPRODUCT(($D$1:$AB$4=$AN$4)*D178:AB178))</f>
        <v/>
      </c>
      <c r="AO178" s="15" t="str">
        <f t="shared" si="69"/>
        <v/>
      </c>
      <c r="AP178" s="2" t="str" cm="1">
        <f t="array" ref="AP178">IF(B178="","",SUMPRODUCT(($D$1:$AB$4=$AP$4)*D178:AB178))</f>
        <v/>
      </c>
      <c r="AQ178" s="15" t="str">
        <f t="shared" si="70"/>
        <v/>
      </c>
      <c r="AR178" s="2" t="str" cm="1">
        <f t="array" ref="AR178">IF(B178="","",SUMPRODUCT(($D$1:$AB$4=$AR$4)*D178:AB178))</f>
        <v/>
      </c>
      <c r="AS178" s="15" t="str">
        <f t="shared" si="71"/>
        <v/>
      </c>
      <c r="AT178" s="2" t="str" cm="1">
        <f t="array" ref="AT178">IF(B178="","",SUMPRODUCT(($D$1:$AB$4=$AT$4)*$D178:$AB178))</f>
        <v/>
      </c>
      <c r="AU178" s="15" t="str">
        <f t="shared" si="72"/>
        <v/>
      </c>
      <c r="AV178" s="2" t="str" cm="1">
        <f t="array" ref="AV178">IF(B178="","",SUMPRODUCT(($D$1:$AB$4=$AV$4)*$D178:$AB178))</f>
        <v/>
      </c>
      <c r="AW178" s="15" t="str">
        <f t="shared" si="73"/>
        <v/>
      </c>
      <c r="AX178" s="2" t="str" cm="1">
        <f t="array" ref="AX178">IF(B178="","",SUMPRODUCT(($D$1:$AB$4=$AX$4)*$D178:$AB178))</f>
        <v/>
      </c>
      <c r="AY178" s="15" t="str">
        <f t="shared" si="74"/>
        <v/>
      </c>
      <c r="AZ178" s="2" t="str" cm="1">
        <f t="array" ref="AZ178">IF(B178="","",SUMPRODUCT(($D$1:$AB$4=$AZ$4)*$D178:$AB178))</f>
        <v/>
      </c>
      <c r="BA178" s="15" t="str">
        <f t="shared" si="75"/>
        <v/>
      </c>
      <c r="BB178" s="2" t="str" cm="1">
        <f t="array" ref="BB178">IF(B178="","",SUMPRODUCT(($D$1:$AB$4=$BB$4)*$D178:$AB178))</f>
        <v/>
      </c>
      <c r="BC178" s="15" t="str">
        <f t="shared" si="76"/>
        <v/>
      </c>
      <c r="BD178" s="2" t="str" cm="1">
        <f t="array" ref="BD178">IF(B178="","",SUMPRODUCT(($D$1:$AB$4=$BD$4)*$D178:$AB178))</f>
        <v/>
      </c>
      <c r="BE178" s="15" t="str">
        <f t="shared" si="77"/>
        <v/>
      </c>
      <c r="BF178" s="2" t="str" cm="1">
        <f t="array" ref="BF178">IF(B178="","",SUMPRODUCT(($D$1:$AB$4=$BF$4)*$D178:$AB178))</f>
        <v/>
      </c>
      <c r="BG178" s="15" t="str">
        <f t="shared" si="78"/>
        <v/>
      </c>
      <c r="BH178" s="2" t="str" cm="1">
        <f t="array" ref="BH178">IF(B178="","",SUMPRODUCT(($D$1:$AB$4=$BH$4)*$D178:$AB178))</f>
        <v/>
      </c>
      <c r="BI178" s="15" t="str">
        <f t="shared" si="79"/>
        <v/>
      </c>
      <c r="BJ178" s="2" t="str" cm="1">
        <f t="array" ref="BJ178">IF(B178="","",SUMPRODUCT(($D$1:$AB$4=$BJ$4)*$D178:$AB178))</f>
        <v/>
      </c>
      <c r="BK178" s="15" t="str">
        <f t="shared" si="80"/>
        <v/>
      </c>
      <c r="BL178" s="2" t="str" cm="1">
        <f t="array" ref="BL178">IF(B178="","",SUMPRODUCT(($D$1:$AB$4=$BL$4)*$D178:$AB178))</f>
        <v/>
      </c>
      <c r="BM178" s="15" t="str">
        <f t="shared" si="81"/>
        <v/>
      </c>
      <c r="BN178" s="2" t="str" cm="1">
        <f t="array" ref="BN178">IF(B178="","",SUMPRODUCT(($D$1:$AB$4=$BN$4)*$D178:$AB178))</f>
        <v/>
      </c>
      <c r="BO178" s="15" t="str">
        <f t="shared" si="82"/>
        <v/>
      </c>
      <c r="BP178" s="2" t="str" cm="1">
        <f t="array" ref="BP178">IF(B178="","",SUMPRODUCT(($D$1:$AB$4=$BP$4)*$D178:$AB178))</f>
        <v/>
      </c>
      <c r="BQ178" s="15" t="str">
        <f t="shared" si="83"/>
        <v/>
      </c>
      <c r="BR178" s="2" t="str" cm="1">
        <f t="array" ref="BR178">IF(B178="","",SUMPRODUCT(($D$1:$AB$4=$BR$4)*$D178:$AB178))</f>
        <v/>
      </c>
      <c r="BS178" s="15" t="str">
        <f t="shared" si="84"/>
        <v/>
      </c>
      <c r="BT178" s="2" t="str" cm="1">
        <f t="array" ref="BT178">IF(B178="","",SUMPRODUCT(($D$1:$AB$4=$BT$4)*$D178:$AB178))</f>
        <v/>
      </c>
      <c r="BU178" s="15" t="str">
        <f t="shared" si="85"/>
        <v/>
      </c>
      <c r="BV178" s="2" t="str" cm="1">
        <f t="array" ref="BV178">IF(B178="","",SUMPRODUCT(($D$1:$AB$4=$BV$4)*$D178:$AB178))</f>
        <v/>
      </c>
      <c r="BW178" s="15" t="str">
        <f t="shared" si="86"/>
        <v/>
      </c>
      <c r="BX178" s="2" t="str" cm="1">
        <f t="array" ref="BX178">IF(B178="","",SUMPRODUCT(($D$1:$AB$4=$BX$4)*$D178:$AB178))</f>
        <v/>
      </c>
      <c r="BY178" s="15" t="str">
        <f t="shared" si="87"/>
        <v/>
      </c>
      <c r="BZ178" s="2" t="str" cm="1">
        <f t="array" ref="BZ178">IF(B178="","",SUMPRODUCT(($D$1:$AB$4=$BZ$4)*$D178:$AB178))</f>
        <v/>
      </c>
      <c r="CA178" s="15" t="str">
        <f t="shared" si="88"/>
        <v/>
      </c>
      <c r="CB178" s="2" t="str" cm="1">
        <f t="array" ref="CB178">IF(B178="","",SUMPRODUCT(($D$1:$AB$4=$CB$4)*$D178:$AB178))</f>
        <v/>
      </c>
      <c r="CC178" s="15" t="str">
        <f t="shared" si="89"/>
        <v/>
      </c>
      <c r="CD178" s="2" t="str" cm="1">
        <f t="array" ref="CD178">IF(B178="","",SUMPRODUCT(($D$1:$AB$4=$CD$4)*$D178:$AB178))</f>
        <v/>
      </c>
      <c r="CE178" s="15" t="str">
        <f t="shared" si="90"/>
        <v/>
      </c>
      <c r="CF178" s="2" t="str" cm="1">
        <f t="array" ref="CF178">IF(B178="","",SUMPRODUCT(($D$1:$AB$4=$CF$4)*$D178:$AB178))</f>
        <v/>
      </c>
      <c r="CG178" s="15" t="str">
        <f t="shared" si="91"/>
        <v/>
      </c>
      <c r="CH178" s="2" t="str" cm="1">
        <f t="array" ref="CH178">IF(B178="","",SUMPRODUCT(($D$1:$AB$4=$CH$4)*$D178:$AB178))</f>
        <v/>
      </c>
      <c r="CI178" s="15" t="str">
        <f t="shared" si="92"/>
        <v/>
      </c>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row>
    <row r="179" spans="1:127" s="3" customFormat="1" ht="15.75" thickBot="1">
      <c r="A179" s="7">
        <v>174</v>
      </c>
      <c r="B179" s="1"/>
      <c r="D179" s="99"/>
      <c r="E179" s="100"/>
      <c r="F179" s="100"/>
      <c r="G179" s="100"/>
      <c r="H179" s="100"/>
      <c r="I179" s="101"/>
      <c r="J179" s="104"/>
      <c r="K179" s="105"/>
      <c r="L179" s="105"/>
      <c r="M179" s="105"/>
      <c r="N179" s="105"/>
      <c r="O179" s="106"/>
      <c r="P179" s="109"/>
      <c r="Q179" s="110"/>
      <c r="R179" s="110"/>
      <c r="S179" s="110"/>
      <c r="T179" s="110"/>
      <c r="U179" s="111"/>
      <c r="V179" s="115"/>
      <c r="W179" s="116"/>
      <c r="X179" s="116"/>
      <c r="Y179" s="116"/>
      <c r="Z179" s="116"/>
      <c r="AA179" s="116"/>
      <c r="AB179" s="170"/>
      <c r="AC179" s="171" t="str">
        <f t="shared" si="66"/>
        <v/>
      </c>
      <c r="AD179" s="172" t="str">
        <f t="shared" si="67"/>
        <v/>
      </c>
      <c r="AE179" s="4"/>
      <c r="AF179" s="4"/>
      <c r="AG179" s="4"/>
      <c r="AH179" s="4"/>
      <c r="AI179" s="4"/>
      <c r="AJ179" s="4"/>
      <c r="AK179" s="4"/>
      <c r="AL179" s="2" t="str" cm="1">
        <f t="array" ref="AL179">IF(B179="","",SUMPRODUCT(($D$1:$AB$4=$AL$4)*D179:AB179))</f>
        <v/>
      </c>
      <c r="AM179" s="15" t="str">
        <f t="shared" si="68"/>
        <v/>
      </c>
      <c r="AN179" s="2" t="str" cm="1">
        <f t="array" ref="AN179">IF(B179="","",SUMPRODUCT(($D$1:$AB$4=$AN$4)*D179:AB179))</f>
        <v/>
      </c>
      <c r="AO179" s="15" t="str">
        <f t="shared" si="69"/>
        <v/>
      </c>
      <c r="AP179" s="2" t="str" cm="1">
        <f t="array" ref="AP179">IF(B179="","",SUMPRODUCT(($D$1:$AB$4=$AP$4)*D179:AB179))</f>
        <v/>
      </c>
      <c r="AQ179" s="15" t="str">
        <f t="shared" si="70"/>
        <v/>
      </c>
      <c r="AR179" s="2" t="str" cm="1">
        <f t="array" ref="AR179">IF(B179="","",SUMPRODUCT(($D$1:$AB$4=$AR$4)*D179:AB179))</f>
        <v/>
      </c>
      <c r="AS179" s="15" t="str">
        <f t="shared" si="71"/>
        <v/>
      </c>
      <c r="AT179" s="2" t="str" cm="1">
        <f t="array" ref="AT179">IF(B179="","",SUMPRODUCT(($D$1:$AB$4=$AT$4)*$D179:$AB179))</f>
        <v/>
      </c>
      <c r="AU179" s="15" t="str">
        <f t="shared" si="72"/>
        <v/>
      </c>
      <c r="AV179" s="2" t="str" cm="1">
        <f t="array" ref="AV179">IF(B179="","",SUMPRODUCT(($D$1:$AB$4=$AV$4)*$D179:$AB179))</f>
        <v/>
      </c>
      <c r="AW179" s="15" t="str">
        <f t="shared" si="73"/>
        <v/>
      </c>
      <c r="AX179" s="2" t="str" cm="1">
        <f t="array" ref="AX179">IF(B179="","",SUMPRODUCT(($D$1:$AB$4=$AX$4)*$D179:$AB179))</f>
        <v/>
      </c>
      <c r="AY179" s="15" t="str">
        <f t="shared" si="74"/>
        <v/>
      </c>
      <c r="AZ179" s="2" t="str" cm="1">
        <f t="array" ref="AZ179">IF(B179="","",SUMPRODUCT(($D$1:$AB$4=$AZ$4)*$D179:$AB179))</f>
        <v/>
      </c>
      <c r="BA179" s="15" t="str">
        <f t="shared" si="75"/>
        <v/>
      </c>
      <c r="BB179" s="2" t="str" cm="1">
        <f t="array" ref="BB179">IF(B179="","",SUMPRODUCT(($D$1:$AB$4=$BB$4)*$D179:$AB179))</f>
        <v/>
      </c>
      <c r="BC179" s="15" t="str">
        <f t="shared" si="76"/>
        <v/>
      </c>
      <c r="BD179" s="2" t="str" cm="1">
        <f t="array" ref="BD179">IF(B179="","",SUMPRODUCT(($D$1:$AB$4=$BD$4)*$D179:$AB179))</f>
        <v/>
      </c>
      <c r="BE179" s="15" t="str">
        <f t="shared" si="77"/>
        <v/>
      </c>
      <c r="BF179" s="2" t="str" cm="1">
        <f t="array" ref="BF179">IF(B179="","",SUMPRODUCT(($D$1:$AB$4=$BF$4)*$D179:$AB179))</f>
        <v/>
      </c>
      <c r="BG179" s="15" t="str">
        <f t="shared" si="78"/>
        <v/>
      </c>
      <c r="BH179" s="2" t="str" cm="1">
        <f t="array" ref="BH179">IF(B179="","",SUMPRODUCT(($D$1:$AB$4=$BH$4)*$D179:$AB179))</f>
        <v/>
      </c>
      <c r="BI179" s="15" t="str">
        <f t="shared" si="79"/>
        <v/>
      </c>
      <c r="BJ179" s="2" t="str" cm="1">
        <f t="array" ref="BJ179">IF(B179="","",SUMPRODUCT(($D$1:$AB$4=$BJ$4)*$D179:$AB179))</f>
        <v/>
      </c>
      <c r="BK179" s="15" t="str">
        <f t="shared" si="80"/>
        <v/>
      </c>
      <c r="BL179" s="2" t="str" cm="1">
        <f t="array" ref="BL179">IF(B179="","",SUMPRODUCT(($D$1:$AB$4=$BL$4)*$D179:$AB179))</f>
        <v/>
      </c>
      <c r="BM179" s="15" t="str">
        <f t="shared" si="81"/>
        <v/>
      </c>
      <c r="BN179" s="2" t="str" cm="1">
        <f t="array" ref="BN179">IF(B179="","",SUMPRODUCT(($D$1:$AB$4=$BN$4)*$D179:$AB179))</f>
        <v/>
      </c>
      <c r="BO179" s="15" t="str">
        <f t="shared" si="82"/>
        <v/>
      </c>
      <c r="BP179" s="2" t="str" cm="1">
        <f t="array" ref="BP179">IF(B179="","",SUMPRODUCT(($D$1:$AB$4=$BP$4)*$D179:$AB179))</f>
        <v/>
      </c>
      <c r="BQ179" s="15" t="str">
        <f t="shared" si="83"/>
        <v/>
      </c>
      <c r="BR179" s="2" t="str" cm="1">
        <f t="array" ref="BR179">IF(B179="","",SUMPRODUCT(($D$1:$AB$4=$BR$4)*$D179:$AB179))</f>
        <v/>
      </c>
      <c r="BS179" s="15" t="str">
        <f t="shared" si="84"/>
        <v/>
      </c>
      <c r="BT179" s="2" t="str" cm="1">
        <f t="array" ref="BT179">IF(B179="","",SUMPRODUCT(($D$1:$AB$4=$BT$4)*$D179:$AB179))</f>
        <v/>
      </c>
      <c r="BU179" s="15" t="str">
        <f t="shared" si="85"/>
        <v/>
      </c>
      <c r="BV179" s="2" t="str" cm="1">
        <f t="array" ref="BV179">IF(B179="","",SUMPRODUCT(($D$1:$AB$4=$BV$4)*$D179:$AB179))</f>
        <v/>
      </c>
      <c r="BW179" s="15" t="str">
        <f t="shared" si="86"/>
        <v/>
      </c>
      <c r="BX179" s="2" t="str" cm="1">
        <f t="array" ref="BX179">IF(B179="","",SUMPRODUCT(($D$1:$AB$4=$BX$4)*$D179:$AB179))</f>
        <v/>
      </c>
      <c r="BY179" s="15" t="str">
        <f t="shared" si="87"/>
        <v/>
      </c>
      <c r="BZ179" s="2" t="str" cm="1">
        <f t="array" ref="BZ179">IF(B179="","",SUMPRODUCT(($D$1:$AB$4=$BZ$4)*$D179:$AB179))</f>
        <v/>
      </c>
      <c r="CA179" s="15" t="str">
        <f t="shared" si="88"/>
        <v/>
      </c>
      <c r="CB179" s="2" t="str" cm="1">
        <f t="array" ref="CB179">IF(B179="","",SUMPRODUCT(($D$1:$AB$4=$CB$4)*$D179:$AB179))</f>
        <v/>
      </c>
      <c r="CC179" s="15" t="str">
        <f t="shared" si="89"/>
        <v/>
      </c>
      <c r="CD179" s="2" t="str" cm="1">
        <f t="array" ref="CD179">IF(B179="","",SUMPRODUCT(($D$1:$AB$4=$CD$4)*$D179:$AB179))</f>
        <v/>
      </c>
      <c r="CE179" s="15" t="str">
        <f t="shared" si="90"/>
        <v/>
      </c>
      <c r="CF179" s="2" t="str" cm="1">
        <f t="array" ref="CF179">IF(B179="","",SUMPRODUCT(($D$1:$AB$4=$CF$4)*$D179:$AB179))</f>
        <v/>
      </c>
      <c r="CG179" s="15" t="str">
        <f t="shared" si="91"/>
        <v/>
      </c>
      <c r="CH179" s="2" t="str" cm="1">
        <f t="array" ref="CH179">IF(B179="","",SUMPRODUCT(($D$1:$AB$4=$CH$4)*$D179:$AB179))</f>
        <v/>
      </c>
      <c r="CI179" s="15" t="str">
        <f t="shared" si="92"/>
        <v/>
      </c>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row>
    <row r="180" spans="1:127" s="3" customFormat="1" ht="15.75" thickBot="1">
      <c r="A180" s="7">
        <v>175</v>
      </c>
      <c r="B180" s="1"/>
      <c r="D180" s="99"/>
      <c r="E180" s="100"/>
      <c r="F180" s="100"/>
      <c r="G180" s="100"/>
      <c r="H180" s="100"/>
      <c r="I180" s="101"/>
      <c r="J180" s="104"/>
      <c r="K180" s="105"/>
      <c r="L180" s="105"/>
      <c r="M180" s="105"/>
      <c r="N180" s="105"/>
      <c r="O180" s="106"/>
      <c r="P180" s="109"/>
      <c r="Q180" s="110"/>
      <c r="R180" s="110"/>
      <c r="S180" s="110"/>
      <c r="T180" s="110"/>
      <c r="U180" s="111"/>
      <c r="V180" s="115"/>
      <c r="W180" s="116"/>
      <c r="X180" s="116"/>
      <c r="Y180" s="116"/>
      <c r="Z180" s="116"/>
      <c r="AA180" s="116"/>
      <c r="AB180" s="170"/>
      <c r="AC180" s="171" t="str">
        <f t="shared" si="66"/>
        <v/>
      </c>
      <c r="AD180" s="172" t="str">
        <f t="shared" si="67"/>
        <v/>
      </c>
      <c r="AE180" s="4"/>
      <c r="AF180" s="4"/>
      <c r="AG180" s="4"/>
      <c r="AH180" s="4"/>
      <c r="AI180" s="4"/>
      <c r="AJ180" s="4"/>
      <c r="AK180" s="4"/>
      <c r="AL180" s="2" t="str" cm="1">
        <f t="array" ref="AL180">IF(B180="","",SUMPRODUCT(($D$1:$AB$4=$AL$4)*D180:AB180))</f>
        <v/>
      </c>
      <c r="AM180" s="15" t="str">
        <f t="shared" si="68"/>
        <v/>
      </c>
      <c r="AN180" s="2" t="str" cm="1">
        <f t="array" ref="AN180">IF(B180="","",SUMPRODUCT(($D$1:$AB$4=$AN$4)*D180:AB180))</f>
        <v/>
      </c>
      <c r="AO180" s="15" t="str">
        <f t="shared" si="69"/>
        <v/>
      </c>
      <c r="AP180" s="2" t="str" cm="1">
        <f t="array" ref="AP180">IF(B180="","",SUMPRODUCT(($D$1:$AB$4=$AP$4)*D180:AB180))</f>
        <v/>
      </c>
      <c r="AQ180" s="15" t="str">
        <f t="shared" si="70"/>
        <v/>
      </c>
      <c r="AR180" s="2" t="str" cm="1">
        <f t="array" ref="AR180">IF(B180="","",SUMPRODUCT(($D$1:$AB$4=$AR$4)*D180:AB180))</f>
        <v/>
      </c>
      <c r="AS180" s="15" t="str">
        <f t="shared" si="71"/>
        <v/>
      </c>
      <c r="AT180" s="2" t="str" cm="1">
        <f t="array" ref="AT180">IF(B180="","",SUMPRODUCT(($D$1:$AB$4=$AT$4)*$D180:$AB180))</f>
        <v/>
      </c>
      <c r="AU180" s="15" t="str">
        <f t="shared" si="72"/>
        <v/>
      </c>
      <c r="AV180" s="2" t="str" cm="1">
        <f t="array" ref="AV180">IF(B180="","",SUMPRODUCT(($D$1:$AB$4=$AV$4)*$D180:$AB180))</f>
        <v/>
      </c>
      <c r="AW180" s="15" t="str">
        <f t="shared" si="73"/>
        <v/>
      </c>
      <c r="AX180" s="2" t="str" cm="1">
        <f t="array" ref="AX180">IF(B180="","",SUMPRODUCT(($D$1:$AB$4=$AX$4)*$D180:$AB180))</f>
        <v/>
      </c>
      <c r="AY180" s="15" t="str">
        <f t="shared" si="74"/>
        <v/>
      </c>
      <c r="AZ180" s="2" t="str" cm="1">
        <f t="array" ref="AZ180">IF(B180="","",SUMPRODUCT(($D$1:$AB$4=$AZ$4)*$D180:$AB180))</f>
        <v/>
      </c>
      <c r="BA180" s="15" t="str">
        <f t="shared" si="75"/>
        <v/>
      </c>
      <c r="BB180" s="2" t="str" cm="1">
        <f t="array" ref="BB180">IF(B180="","",SUMPRODUCT(($D$1:$AB$4=$BB$4)*$D180:$AB180))</f>
        <v/>
      </c>
      <c r="BC180" s="15" t="str">
        <f t="shared" si="76"/>
        <v/>
      </c>
      <c r="BD180" s="2" t="str" cm="1">
        <f t="array" ref="BD180">IF(B180="","",SUMPRODUCT(($D$1:$AB$4=$BD$4)*$D180:$AB180))</f>
        <v/>
      </c>
      <c r="BE180" s="15" t="str">
        <f t="shared" si="77"/>
        <v/>
      </c>
      <c r="BF180" s="2" t="str" cm="1">
        <f t="array" ref="BF180">IF(B180="","",SUMPRODUCT(($D$1:$AB$4=$BF$4)*$D180:$AB180))</f>
        <v/>
      </c>
      <c r="BG180" s="15" t="str">
        <f t="shared" si="78"/>
        <v/>
      </c>
      <c r="BH180" s="2" t="str" cm="1">
        <f t="array" ref="BH180">IF(B180="","",SUMPRODUCT(($D$1:$AB$4=$BH$4)*$D180:$AB180))</f>
        <v/>
      </c>
      <c r="BI180" s="15" t="str">
        <f t="shared" si="79"/>
        <v/>
      </c>
      <c r="BJ180" s="2" t="str" cm="1">
        <f t="array" ref="BJ180">IF(B180="","",SUMPRODUCT(($D$1:$AB$4=$BJ$4)*$D180:$AB180))</f>
        <v/>
      </c>
      <c r="BK180" s="15" t="str">
        <f t="shared" si="80"/>
        <v/>
      </c>
      <c r="BL180" s="2" t="str" cm="1">
        <f t="array" ref="BL180">IF(B180="","",SUMPRODUCT(($D$1:$AB$4=$BL$4)*$D180:$AB180))</f>
        <v/>
      </c>
      <c r="BM180" s="15" t="str">
        <f t="shared" si="81"/>
        <v/>
      </c>
      <c r="BN180" s="2" t="str" cm="1">
        <f t="array" ref="BN180">IF(B180="","",SUMPRODUCT(($D$1:$AB$4=$BN$4)*$D180:$AB180))</f>
        <v/>
      </c>
      <c r="BO180" s="15" t="str">
        <f t="shared" si="82"/>
        <v/>
      </c>
      <c r="BP180" s="2" t="str" cm="1">
        <f t="array" ref="BP180">IF(B180="","",SUMPRODUCT(($D$1:$AB$4=$BP$4)*$D180:$AB180))</f>
        <v/>
      </c>
      <c r="BQ180" s="15" t="str">
        <f t="shared" si="83"/>
        <v/>
      </c>
      <c r="BR180" s="2" t="str" cm="1">
        <f t="array" ref="BR180">IF(B180="","",SUMPRODUCT(($D$1:$AB$4=$BR$4)*$D180:$AB180))</f>
        <v/>
      </c>
      <c r="BS180" s="15" t="str">
        <f t="shared" si="84"/>
        <v/>
      </c>
      <c r="BT180" s="2" t="str" cm="1">
        <f t="array" ref="BT180">IF(B180="","",SUMPRODUCT(($D$1:$AB$4=$BT$4)*$D180:$AB180))</f>
        <v/>
      </c>
      <c r="BU180" s="15" t="str">
        <f t="shared" si="85"/>
        <v/>
      </c>
      <c r="BV180" s="2" t="str" cm="1">
        <f t="array" ref="BV180">IF(B180="","",SUMPRODUCT(($D$1:$AB$4=$BV$4)*$D180:$AB180))</f>
        <v/>
      </c>
      <c r="BW180" s="15" t="str">
        <f t="shared" si="86"/>
        <v/>
      </c>
      <c r="BX180" s="2" t="str" cm="1">
        <f t="array" ref="BX180">IF(B180="","",SUMPRODUCT(($D$1:$AB$4=$BX$4)*$D180:$AB180))</f>
        <v/>
      </c>
      <c r="BY180" s="15" t="str">
        <f t="shared" si="87"/>
        <v/>
      </c>
      <c r="BZ180" s="2" t="str" cm="1">
        <f t="array" ref="BZ180">IF(B180="","",SUMPRODUCT(($D$1:$AB$4=$BZ$4)*$D180:$AB180))</f>
        <v/>
      </c>
      <c r="CA180" s="15" t="str">
        <f t="shared" si="88"/>
        <v/>
      </c>
      <c r="CB180" s="2" t="str" cm="1">
        <f t="array" ref="CB180">IF(B180="","",SUMPRODUCT(($D$1:$AB$4=$CB$4)*$D180:$AB180))</f>
        <v/>
      </c>
      <c r="CC180" s="15" t="str">
        <f t="shared" si="89"/>
        <v/>
      </c>
      <c r="CD180" s="2" t="str" cm="1">
        <f t="array" ref="CD180">IF(B180="","",SUMPRODUCT(($D$1:$AB$4=$CD$4)*$D180:$AB180))</f>
        <v/>
      </c>
      <c r="CE180" s="15" t="str">
        <f t="shared" si="90"/>
        <v/>
      </c>
      <c r="CF180" s="2" t="str" cm="1">
        <f t="array" ref="CF180">IF(B180="","",SUMPRODUCT(($D$1:$AB$4=$CF$4)*$D180:$AB180))</f>
        <v/>
      </c>
      <c r="CG180" s="15" t="str">
        <f t="shared" si="91"/>
        <v/>
      </c>
      <c r="CH180" s="2" t="str" cm="1">
        <f t="array" ref="CH180">IF(B180="","",SUMPRODUCT(($D$1:$AB$4=$CH$4)*$D180:$AB180))</f>
        <v/>
      </c>
      <c r="CI180" s="15" t="str">
        <f t="shared" si="92"/>
        <v/>
      </c>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row>
    <row r="181" spans="1:127" s="3" customFormat="1" ht="15.75" thickBot="1">
      <c r="A181" s="7">
        <v>176</v>
      </c>
      <c r="B181" s="1"/>
      <c r="D181" s="99"/>
      <c r="E181" s="100"/>
      <c r="F181" s="100"/>
      <c r="G181" s="100"/>
      <c r="H181" s="100"/>
      <c r="I181" s="101"/>
      <c r="J181" s="104"/>
      <c r="K181" s="105"/>
      <c r="L181" s="105"/>
      <c r="M181" s="105"/>
      <c r="N181" s="105"/>
      <c r="O181" s="106"/>
      <c r="P181" s="109"/>
      <c r="Q181" s="110"/>
      <c r="R181" s="110"/>
      <c r="S181" s="110"/>
      <c r="T181" s="110"/>
      <c r="U181" s="111"/>
      <c r="V181" s="115"/>
      <c r="W181" s="116"/>
      <c r="X181" s="116"/>
      <c r="Y181" s="116"/>
      <c r="Z181" s="116"/>
      <c r="AA181" s="116"/>
      <c r="AB181" s="170"/>
      <c r="AC181" s="171" t="str">
        <f t="shared" si="66"/>
        <v/>
      </c>
      <c r="AD181" s="172" t="str">
        <f t="shared" si="67"/>
        <v/>
      </c>
      <c r="AE181" s="4"/>
      <c r="AF181" s="4"/>
      <c r="AG181" s="4"/>
      <c r="AH181" s="4"/>
      <c r="AI181" s="4"/>
      <c r="AJ181" s="4"/>
      <c r="AK181" s="4"/>
      <c r="AL181" s="2" t="str" cm="1">
        <f t="array" ref="AL181">IF(B181="","",SUMPRODUCT(($D$1:$AB$4=$AL$4)*D181:AB181))</f>
        <v/>
      </c>
      <c r="AM181" s="15" t="str">
        <f t="shared" si="68"/>
        <v/>
      </c>
      <c r="AN181" s="2" t="str" cm="1">
        <f t="array" ref="AN181">IF(B181="","",SUMPRODUCT(($D$1:$AB$4=$AN$4)*D181:AB181))</f>
        <v/>
      </c>
      <c r="AO181" s="15" t="str">
        <f t="shared" si="69"/>
        <v/>
      </c>
      <c r="AP181" s="2" t="str" cm="1">
        <f t="array" ref="AP181">IF(B181="","",SUMPRODUCT(($D$1:$AB$4=$AP$4)*D181:AB181))</f>
        <v/>
      </c>
      <c r="AQ181" s="15" t="str">
        <f t="shared" si="70"/>
        <v/>
      </c>
      <c r="AR181" s="2" t="str" cm="1">
        <f t="array" ref="AR181">IF(B181="","",SUMPRODUCT(($D$1:$AB$4=$AR$4)*D181:AB181))</f>
        <v/>
      </c>
      <c r="AS181" s="15" t="str">
        <f t="shared" si="71"/>
        <v/>
      </c>
      <c r="AT181" s="2" t="str" cm="1">
        <f t="array" ref="AT181">IF(B181="","",SUMPRODUCT(($D$1:$AB$4=$AT$4)*$D181:$AB181))</f>
        <v/>
      </c>
      <c r="AU181" s="15" t="str">
        <f t="shared" si="72"/>
        <v/>
      </c>
      <c r="AV181" s="2" t="str" cm="1">
        <f t="array" ref="AV181">IF(B181="","",SUMPRODUCT(($D$1:$AB$4=$AV$4)*$D181:$AB181))</f>
        <v/>
      </c>
      <c r="AW181" s="15" t="str">
        <f t="shared" si="73"/>
        <v/>
      </c>
      <c r="AX181" s="2" t="str" cm="1">
        <f t="array" ref="AX181">IF(B181="","",SUMPRODUCT(($D$1:$AB$4=$AX$4)*$D181:$AB181))</f>
        <v/>
      </c>
      <c r="AY181" s="15" t="str">
        <f t="shared" si="74"/>
        <v/>
      </c>
      <c r="AZ181" s="2" t="str" cm="1">
        <f t="array" ref="AZ181">IF(B181="","",SUMPRODUCT(($D$1:$AB$4=$AZ$4)*$D181:$AB181))</f>
        <v/>
      </c>
      <c r="BA181" s="15" t="str">
        <f t="shared" si="75"/>
        <v/>
      </c>
      <c r="BB181" s="2" t="str" cm="1">
        <f t="array" ref="BB181">IF(B181="","",SUMPRODUCT(($D$1:$AB$4=$BB$4)*$D181:$AB181))</f>
        <v/>
      </c>
      <c r="BC181" s="15" t="str">
        <f t="shared" si="76"/>
        <v/>
      </c>
      <c r="BD181" s="2" t="str" cm="1">
        <f t="array" ref="BD181">IF(B181="","",SUMPRODUCT(($D$1:$AB$4=$BD$4)*$D181:$AB181))</f>
        <v/>
      </c>
      <c r="BE181" s="15" t="str">
        <f t="shared" si="77"/>
        <v/>
      </c>
      <c r="BF181" s="2" t="str" cm="1">
        <f t="array" ref="BF181">IF(B181="","",SUMPRODUCT(($D$1:$AB$4=$BF$4)*$D181:$AB181))</f>
        <v/>
      </c>
      <c r="BG181" s="15" t="str">
        <f t="shared" si="78"/>
        <v/>
      </c>
      <c r="BH181" s="2" t="str" cm="1">
        <f t="array" ref="BH181">IF(B181="","",SUMPRODUCT(($D$1:$AB$4=$BH$4)*$D181:$AB181))</f>
        <v/>
      </c>
      <c r="BI181" s="15" t="str">
        <f t="shared" si="79"/>
        <v/>
      </c>
      <c r="BJ181" s="2" t="str" cm="1">
        <f t="array" ref="BJ181">IF(B181="","",SUMPRODUCT(($D$1:$AB$4=$BJ$4)*$D181:$AB181))</f>
        <v/>
      </c>
      <c r="BK181" s="15" t="str">
        <f t="shared" si="80"/>
        <v/>
      </c>
      <c r="BL181" s="2" t="str" cm="1">
        <f t="array" ref="BL181">IF(B181="","",SUMPRODUCT(($D$1:$AB$4=$BL$4)*$D181:$AB181))</f>
        <v/>
      </c>
      <c r="BM181" s="15" t="str">
        <f t="shared" si="81"/>
        <v/>
      </c>
      <c r="BN181" s="2" t="str" cm="1">
        <f t="array" ref="BN181">IF(B181="","",SUMPRODUCT(($D$1:$AB$4=$BN$4)*$D181:$AB181))</f>
        <v/>
      </c>
      <c r="BO181" s="15" t="str">
        <f t="shared" si="82"/>
        <v/>
      </c>
      <c r="BP181" s="2" t="str" cm="1">
        <f t="array" ref="BP181">IF(B181="","",SUMPRODUCT(($D$1:$AB$4=$BP$4)*$D181:$AB181))</f>
        <v/>
      </c>
      <c r="BQ181" s="15" t="str">
        <f t="shared" si="83"/>
        <v/>
      </c>
      <c r="BR181" s="2" t="str" cm="1">
        <f t="array" ref="BR181">IF(B181="","",SUMPRODUCT(($D$1:$AB$4=$BR$4)*$D181:$AB181))</f>
        <v/>
      </c>
      <c r="BS181" s="15" t="str">
        <f t="shared" si="84"/>
        <v/>
      </c>
      <c r="BT181" s="2" t="str" cm="1">
        <f t="array" ref="BT181">IF(B181="","",SUMPRODUCT(($D$1:$AB$4=$BT$4)*$D181:$AB181))</f>
        <v/>
      </c>
      <c r="BU181" s="15" t="str">
        <f t="shared" si="85"/>
        <v/>
      </c>
      <c r="BV181" s="2" t="str" cm="1">
        <f t="array" ref="BV181">IF(B181="","",SUMPRODUCT(($D$1:$AB$4=$BV$4)*$D181:$AB181))</f>
        <v/>
      </c>
      <c r="BW181" s="15" t="str">
        <f t="shared" si="86"/>
        <v/>
      </c>
      <c r="BX181" s="2" t="str" cm="1">
        <f t="array" ref="BX181">IF(B181="","",SUMPRODUCT(($D$1:$AB$4=$BX$4)*$D181:$AB181))</f>
        <v/>
      </c>
      <c r="BY181" s="15" t="str">
        <f t="shared" si="87"/>
        <v/>
      </c>
      <c r="BZ181" s="2" t="str" cm="1">
        <f t="array" ref="BZ181">IF(B181="","",SUMPRODUCT(($D$1:$AB$4=$BZ$4)*$D181:$AB181))</f>
        <v/>
      </c>
      <c r="CA181" s="15" t="str">
        <f t="shared" si="88"/>
        <v/>
      </c>
      <c r="CB181" s="2" t="str" cm="1">
        <f t="array" ref="CB181">IF(B181="","",SUMPRODUCT(($D$1:$AB$4=$CB$4)*$D181:$AB181))</f>
        <v/>
      </c>
      <c r="CC181" s="15" t="str">
        <f t="shared" si="89"/>
        <v/>
      </c>
      <c r="CD181" s="2" t="str" cm="1">
        <f t="array" ref="CD181">IF(B181="","",SUMPRODUCT(($D$1:$AB$4=$CD$4)*$D181:$AB181))</f>
        <v/>
      </c>
      <c r="CE181" s="15" t="str">
        <f t="shared" si="90"/>
        <v/>
      </c>
      <c r="CF181" s="2" t="str" cm="1">
        <f t="array" ref="CF181">IF(B181="","",SUMPRODUCT(($D$1:$AB$4=$CF$4)*$D181:$AB181))</f>
        <v/>
      </c>
      <c r="CG181" s="15" t="str">
        <f t="shared" si="91"/>
        <v/>
      </c>
      <c r="CH181" s="2" t="str" cm="1">
        <f t="array" ref="CH181">IF(B181="","",SUMPRODUCT(($D$1:$AB$4=$CH$4)*$D181:$AB181))</f>
        <v/>
      </c>
      <c r="CI181" s="15" t="str">
        <f t="shared" si="92"/>
        <v/>
      </c>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row>
    <row r="182" spans="1:127" s="3" customFormat="1" ht="15.75" thickBot="1">
      <c r="A182" s="7">
        <v>177</v>
      </c>
      <c r="B182" s="1"/>
      <c r="D182" s="99"/>
      <c r="E182" s="100"/>
      <c r="F182" s="100"/>
      <c r="G182" s="100"/>
      <c r="H182" s="100"/>
      <c r="I182" s="101"/>
      <c r="J182" s="104"/>
      <c r="K182" s="105"/>
      <c r="L182" s="105"/>
      <c r="M182" s="105"/>
      <c r="N182" s="105"/>
      <c r="O182" s="106"/>
      <c r="P182" s="109"/>
      <c r="Q182" s="110"/>
      <c r="R182" s="110"/>
      <c r="S182" s="110"/>
      <c r="T182" s="110"/>
      <c r="U182" s="111"/>
      <c r="V182" s="115"/>
      <c r="W182" s="116"/>
      <c r="X182" s="116"/>
      <c r="Y182" s="116"/>
      <c r="Z182" s="116"/>
      <c r="AA182" s="116"/>
      <c r="AB182" s="170"/>
      <c r="AC182" s="171" t="str">
        <f t="shared" si="66"/>
        <v/>
      </c>
      <c r="AD182" s="172" t="str">
        <f t="shared" si="67"/>
        <v/>
      </c>
      <c r="AE182" s="4"/>
      <c r="AF182" s="4"/>
      <c r="AG182" s="4"/>
      <c r="AH182" s="4"/>
      <c r="AI182" s="4"/>
      <c r="AJ182" s="4"/>
      <c r="AK182" s="4"/>
      <c r="AL182" s="2" t="str" cm="1">
        <f t="array" ref="AL182">IF(B182="","",SUMPRODUCT(($D$1:$AB$4=$AL$4)*D182:AB182))</f>
        <v/>
      </c>
      <c r="AM182" s="15" t="str">
        <f t="shared" si="68"/>
        <v/>
      </c>
      <c r="AN182" s="2" t="str" cm="1">
        <f t="array" ref="AN182">IF(B182="","",SUMPRODUCT(($D$1:$AB$4=$AN$4)*D182:AB182))</f>
        <v/>
      </c>
      <c r="AO182" s="15" t="str">
        <f t="shared" si="69"/>
        <v/>
      </c>
      <c r="AP182" s="2" t="str" cm="1">
        <f t="array" ref="AP182">IF(B182="","",SUMPRODUCT(($D$1:$AB$4=$AP$4)*D182:AB182))</f>
        <v/>
      </c>
      <c r="AQ182" s="15" t="str">
        <f t="shared" si="70"/>
        <v/>
      </c>
      <c r="AR182" s="2" t="str" cm="1">
        <f t="array" ref="AR182">IF(B182="","",SUMPRODUCT(($D$1:$AB$4=$AR$4)*D182:AB182))</f>
        <v/>
      </c>
      <c r="AS182" s="15" t="str">
        <f t="shared" si="71"/>
        <v/>
      </c>
      <c r="AT182" s="2" t="str" cm="1">
        <f t="array" ref="AT182">IF(B182="","",SUMPRODUCT(($D$1:$AB$4=$AT$4)*$D182:$AB182))</f>
        <v/>
      </c>
      <c r="AU182" s="15" t="str">
        <f t="shared" si="72"/>
        <v/>
      </c>
      <c r="AV182" s="2" t="str" cm="1">
        <f t="array" ref="AV182">IF(B182="","",SUMPRODUCT(($D$1:$AB$4=$AV$4)*$D182:$AB182))</f>
        <v/>
      </c>
      <c r="AW182" s="15" t="str">
        <f t="shared" si="73"/>
        <v/>
      </c>
      <c r="AX182" s="2" t="str" cm="1">
        <f t="array" ref="AX182">IF(B182="","",SUMPRODUCT(($D$1:$AB$4=$AX$4)*$D182:$AB182))</f>
        <v/>
      </c>
      <c r="AY182" s="15" t="str">
        <f t="shared" si="74"/>
        <v/>
      </c>
      <c r="AZ182" s="2" t="str" cm="1">
        <f t="array" ref="AZ182">IF(B182="","",SUMPRODUCT(($D$1:$AB$4=$AZ$4)*$D182:$AB182))</f>
        <v/>
      </c>
      <c r="BA182" s="15" t="str">
        <f t="shared" si="75"/>
        <v/>
      </c>
      <c r="BB182" s="2" t="str" cm="1">
        <f t="array" ref="BB182">IF(B182="","",SUMPRODUCT(($D$1:$AB$4=$BB$4)*$D182:$AB182))</f>
        <v/>
      </c>
      <c r="BC182" s="15" t="str">
        <f t="shared" si="76"/>
        <v/>
      </c>
      <c r="BD182" s="2" t="str" cm="1">
        <f t="array" ref="BD182">IF(B182="","",SUMPRODUCT(($D$1:$AB$4=$BD$4)*$D182:$AB182))</f>
        <v/>
      </c>
      <c r="BE182" s="15" t="str">
        <f t="shared" si="77"/>
        <v/>
      </c>
      <c r="BF182" s="2" t="str" cm="1">
        <f t="array" ref="BF182">IF(B182="","",SUMPRODUCT(($D$1:$AB$4=$BF$4)*$D182:$AB182))</f>
        <v/>
      </c>
      <c r="BG182" s="15" t="str">
        <f t="shared" si="78"/>
        <v/>
      </c>
      <c r="BH182" s="2" t="str" cm="1">
        <f t="array" ref="BH182">IF(B182="","",SUMPRODUCT(($D$1:$AB$4=$BH$4)*$D182:$AB182))</f>
        <v/>
      </c>
      <c r="BI182" s="15" t="str">
        <f t="shared" si="79"/>
        <v/>
      </c>
      <c r="BJ182" s="2" t="str" cm="1">
        <f t="array" ref="BJ182">IF(B182="","",SUMPRODUCT(($D$1:$AB$4=$BJ$4)*$D182:$AB182))</f>
        <v/>
      </c>
      <c r="BK182" s="15" t="str">
        <f t="shared" si="80"/>
        <v/>
      </c>
      <c r="BL182" s="2" t="str" cm="1">
        <f t="array" ref="BL182">IF(B182="","",SUMPRODUCT(($D$1:$AB$4=$BL$4)*$D182:$AB182))</f>
        <v/>
      </c>
      <c r="BM182" s="15" t="str">
        <f t="shared" si="81"/>
        <v/>
      </c>
      <c r="BN182" s="2" t="str" cm="1">
        <f t="array" ref="BN182">IF(B182="","",SUMPRODUCT(($D$1:$AB$4=$BN$4)*$D182:$AB182))</f>
        <v/>
      </c>
      <c r="BO182" s="15" t="str">
        <f t="shared" si="82"/>
        <v/>
      </c>
      <c r="BP182" s="2" t="str" cm="1">
        <f t="array" ref="BP182">IF(B182="","",SUMPRODUCT(($D$1:$AB$4=$BP$4)*$D182:$AB182))</f>
        <v/>
      </c>
      <c r="BQ182" s="15" t="str">
        <f t="shared" si="83"/>
        <v/>
      </c>
      <c r="BR182" s="2" t="str" cm="1">
        <f t="array" ref="BR182">IF(B182="","",SUMPRODUCT(($D$1:$AB$4=$BR$4)*$D182:$AB182))</f>
        <v/>
      </c>
      <c r="BS182" s="15" t="str">
        <f t="shared" si="84"/>
        <v/>
      </c>
      <c r="BT182" s="2" t="str" cm="1">
        <f t="array" ref="BT182">IF(B182="","",SUMPRODUCT(($D$1:$AB$4=$BT$4)*$D182:$AB182))</f>
        <v/>
      </c>
      <c r="BU182" s="15" t="str">
        <f t="shared" si="85"/>
        <v/>
      </c>
      <c r="BV182" s="2" t="str" cm="1">
        <f t="array" ref="BV182">IF(B182="","",SUMPRODUCT(($D$1:$AB$4=$BV$4)*$D182:$AB182))</f>
        <v/>
      </c>
      <c r="BW182" s="15" t="str">
        <f t="shared" si="86"/>
        <v/>
      </c>
      <c r="BX182" s="2" t="str" cm="1">
        <f t="array" ref="BX182">IF(B182="","",SUMPRODUCT(($D$1:$AB$4=$BX$4)*$D182:$AB182))</f>
        <v/>
      </c>
      <c r="BY182" s="15" t="str">
        <f t="shared" si="87"/>
        <v/>
      </c>
      <c r="BZ182" s="2" t="str" cm="1">
        <f t="array" ref="BZ182">IF(B182="","",SUMPRODUCT(($D$1:$AB$4=$BZ$4)*$D182:$AB182))</f>
        <v/>
      </c>
      <c r="CA182" s="15" t="str">
        <f t="shared" si="88"/>
        <v/>
      </c>
      <c r="CB182" s="2" t="str" cm="1">
        <f t="array" ref="CB182">IF(B182="","",SUMPRODUCT(($D$1:$AB$4=$CB$4)*$D182:$AB182))</f>
        <v/>
      </c>
      <c r="CC182" s="15" t="str">
        <f t="shared" si="89"/>
        <v/>
      </c>
      <c r="CD182" s="2" t="str" cm="1">
        <f t="array" ref="CD182">IF(B182="","",SUMPRODUCT(($D$1:$AB$4=$CD$4)*$D182:$AB182))</f>
        <v/>
      </c>
      <c r="CE182" s="15" t="str">
        <f t="shared" si="90"/>
        <v/>
      </c>
      <c r="CF182" s="2" t="str" cm="1">
        <f t="array" ref="CF182">IF(B182="","",SUMPRODUCT(($D$1:$AB$4=$CF$4)*$D182:$AB182))</f>
        <v/>
      </c>
      <c r="CG182" s="15" t="str">
        <f t="shared" si="91"/>
        <v/>
      </c>
      <c r="CH182" s="2" t="str" cm="1">
        <f t="array" ref="CH182">IF(B182="","",SUMPRODUCT(($D$1:$AB$4=$CH$4)*$D182:$AB182))</f>
        <v/>
      </c>
      <c r="CI182" s="15" t="str">
        <f t="shared" si="92"/>
        <v/>
      </c>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row>
    <row r="183" spans="1:127" s="3" customFormat="1" ht="15.75" thickBot="1">
      <c r="A183" s="7">
        <v>178</v>
      </c>
      <c r="B183" s="1"/>
      <c r="D183" s="99"/>
      <c r="E183" s="100"/>
      <c r="F183" s="100"/>
      <c r="G183" s="100"/>
      <c r="H183" s="100"/>
      <c r="I183" s="101"/>
      <c r="J183" s="104"/>
      <c r="K183" s="105"/>
      <c r="L183" s="105"/>
      <c r="M183" s="105"/>
      <c r="N183" s="105"/>
      <c r="O183" s="106"/>
      <c r="P183" s="109"/>
      <c r="Q183" s="110"/>
      <c r="R183" s="110"/>
      <c r="S183" s="110"/>
      <c r="T183" s="110"/>
      <c r="U183" s="111"/>
      <c r="V183" s="115"/>
      <c r="W183" s="116"/>
      <c r="X183" s="116"/>
      <c r="Y183" s="116"/>
      <c r="Z183" s="116"/>
      <c r="AA183" s="116"/>
      <c r="AB183" s="170"/>
      <c r="AC183" s="171" t="str">
        <f t="shared" si="66"/>
        <v/>
      </c>
      <c r="AD183" s="172" t="str">
        <f t="shared" si="67"/>
        <v/>
      </c>
      <c r="AE183" s="4"/>
      <c r="AF183" s="4"/>
      <c r="AG183" s="4"/>
      <c r="AH183" s="4"/>
      <c r="AI183" s="4"/>
      <c r="AJ183" s="4"/>
      <c r="AK183" s="4"/>
      <c r="AL183" s="2" t="str" cm="1">
        <f t="array" ref="AL183">IF(B183="","",SUMPRODUCT(($D$1:$AB$4=$AL$4)*D183:AB183))</f>
        <v/>
      </c>
      <c r="AM183" s="15" t="str">
        <f t="shared" si="68"/>
        <v/>
      </c>
      <c r="AN183" s="2" t="str" cm="1">
        <f t="array" ref="AN183">IF(B183="","",SUMPRODUCT(($D$1:$AB$4=$AN$4)*D183:AB183))</f>
        <v/>
      </c>
      <c r="AO183" s="15" t="str">
        <f t="shared" si="69"/>
        <v/>
      </c>
      <c r="AP183" s="2" t="str" cm="1">
        <f t="array" ref="AP183">IF(B183="","",SUMPRODUCT(($D$1:$AB$4=$AP$4)*D183:AB183))</f>
        <v/>
      </c>
      <c r="AQ183" s="15" t="str">
        <f t="shared" si="70"/>
        <v/>
      </c>
      <c r="AR183" s="2" t="str" cm="1">
        <f t="array" ref="AR183">IF(B183="","",SUMPRODUCT(($D$1:$AB$4=$AR$4)*D183:AB183))</f>
        <v/>
      </c>
      <c r="AS183" s="15" t="str">
        <f t="shared" si="71"/>
        <v/>
      </c>
      <c r="AT183" s="2" t="str" cm="1">
        <f t="array" ref="AT183">IF(B183="","",SUMPRODUCT(($D$1:$AB$4=$AT$4)*$D183:$AB183))</f>
        <v/>
      </c>
      <c r="AU183" s="15" t="str">
        <f t="shared" si="72"/>
        <v/>
      </c>
      <c r="AV183" s="2" t="str" cm="1">
        <f t="array" ref="AV183">IF(B183="","",SUMPRODUCT(($D$1:$AB$4=$AV$4)*$D183:$AB183))</f>
        <v/>
      </c>
      <c r="AW183" s="15" t="str">
        <f t="shared" si="73"/>
        <v/>
      </c>
      <c r="AX183" s="2" t="str" cm="1">
        <f t="array" ref="AX183">IF(B183="","",SUMPRODUCT(($D$1:$AB$4=$AX$4)*$D183:$AB183))</f>
        <v/>
      </c>
      <c r="AY183" s="15" t="str">
        <f t="shared" si="74"/>
        <v/>
      </c>
      <c r="AZ183" s="2" t="str" cm="1">
        <f t="array" ref="AZ183">IF(B183="","",SUMPRODUCT(($D$1:$AB$4=$AZ$4)*$D183:$AB183))</f>
        <v/>
      </c>
      <c r="BA183" s="15" t="str">
        <f t="shared" si="75"/>
        <v/>
      </c>
      <c r="BB183" s="2" t="str" cm="1">
        <f t="array" ref="BB183">IF(B183="","",SUMPRODUCT(($D$1:$AB$4=$BB$4)*$D183:$AB183))</f>
        <v/>
      </c>
      <c r="BC183" s="15" t="str">
        <f t="shared" si="76"/>
        <v/>
      </c>
      <c r="BD183" s="2" t="str" cm="1">
        <f t="array" ref="BD183">IF(B183="","",SUMPRODUCT(($D$1:$AB$4=$BD$4)*$D183:$AB183))</f>
        <v/>
      </c>
      <c r="BE183" s="15" t="str">
        <f t="shared" si="77"/>
        <v/>
      </c>
      <c r="BF183" s="2" t="str" cm="1">
        <f t="array" ref="BF183">IF(B183="","",SUMPRODUCT(($D$1:$AB$4=$BF$4)*$D183:$AB183))</f>
        <v/>
      </c>
      <c r="BG183" s="15" t="str">
        <f t="shared" si="78"/>
        <v/>
      </c>
      <c r="BH183" s="2" t="str" cm="1">
        <f t="array" ref="BH183">IF(B183="","",SUMPRODUCT(($D$1:$AB$4=$BH$4)*$D183:$AB183))</f>
        <v/>
      </c>
      <c r="BI183" s="15" t="str">
        <f t="shared" si="79"/>
        <v/>
      </c>
      <c r="BJ183" s="2" t="str" cm="1">
        <f t="array" ref="BJ183">IF(B183="","",SUMPRODUCT(($D$1:$AB$4=$BJ$4)*$D183:$AB183))</f>
        <v/>
      </c>
      <c r="BK183" s="15" t="str">
        <f t="shared" si="80"/>
        <v/>
      </c>
      <c r="BL183" s="2" t="str" cm="1">
        <f t="array" ref="BL183">IF(B183="","",SUMPRODUCT(($D$1:$AB$4=$BL$4)*$D183:$AB183))</f>
        <v/>
      </c>
      <c r="BM183" s="15" t="str">
        <f t="shared" si="81"/>
        <v/>
      </c>
      <c r="BN183" s="2" t="str" cm="1">
        <f t="array" ref="BN183">IF(B183="","",SUMPRODUCT(($D$1:$AB$4=$BN$4)*$D183:$AB183))</f>
        <v/>
      </c>
      <c r="BO183" s="15" t="str">
        <f t="shared" si="82"/>
        <v/>
      </c>
      <c r="BP183" s="2" t="str" cm="1">
        <f t="array" ref="BP183">IF(B183="","",SUMPRODUCT(($D$1:$AB$4=$BP$4)*$D183:$AB183))</f>
        <v/>
      </c>
      <c r="BQ183" s="15" t="str">
        <f t="shared" si="83"/>
        <v/>
      </c>
      <c r="BR183" s="2" t="str" cm="1">
        <f t="array" ref="BR183">IF(B183="","",SUMPRODUCT(($D$1:$AB$4=$BR$4)*$D183:$AB183))</f>
        <v/>
      </c>
      <c r="BS183" s="15" t="str">
        <f t="shared" si="84"/>
        <v/>
      </c>
      <c r="BT183" s="2" t="str" cm="1">
        <f t="array" ref="BT183">IF(B183="","",SUMPRODUCT(($D$1:$AB$4=$BT$4)*$D183:$AB183))</f>
        <v/>
      </c>
      <c r="BU183" s="15" t="str">
        <f t="shared" si="85"/>
        <v/>
      </c>
      <c r="BV183" s="2" t="str" cm="1">
        <f t="array" ref="BV183">IF(B183="","",SUMPRODUCT(($D$1:$AB$4=$BV$4)*$D183:$AB183))</f>
        <v/>
      </c>
      <c r="BW183" s="15" t="str">
        <f t="shared" si="86"/>
        <v/>
      </c>
      <c r="BX183" s="2" t="str" cm="1">
        <f t="array" ref="BX183">IF(B183="","",SUMPRODUCT(($D$1:$AB$4=$BX$4)*$D183:$AB183))</f>
        <v/>
      </c>
      <c r="BY183" s="15" t="str">
        <f t="shared" si="87"/>
        <v/>
      </c>
      <c r="BZ183" s="2" t="str" cm="1">
        <f t="array" ref="BZ183">IF(B183="","",SUMPRODUCT(($D$1:$AB$4=$BZ$4)*$D183:$AB183))</f>
        <v/>
      </c>
      <c r="CA183" s="15" t="str">
        <f t="shared" si="88"/>
        <v/>
      </c>
      <c r="CB183" s="2" t="str" cm="1">
        <f t="array" ref="CB183">IF(B183="","",SUMPRODUCT(($D$1:$AB$4=$CB$4)*$D183:$AB183))</f>
        <v/>
      </c>
      <c r="CC183" s="15" t="str">
        <f t="shared" si="89"/>
        <v/>
      </c>
      <c r="CD183" s="2" t="str" cm="1">
        <f t="array" ref="CD183">IF(B183="","",SUMPRODUCT(($D$1:$AB$4=$CD$4)*$D183:$AB183))</f>
        <v/>
      </c>
      <c r="CE183" s="15" t="str">
        <f t="shared" si="90"/>
        <v/>
      </c>
      <c r="CF183" s="2" t="str" cm="1">
        <f t="array" ref="CF183">IF(B183="","",SUMPRODUCT(($D$1:$AB$4=$CF$4)*$D183:$AB183))</f>
        <v/>
      </c>
      <c r="CG183" s="15" t="str">
        <f t="shared" si="91"/>
        <v/>
      </c>
      <c r="CH183" s="2" t="str" cm="1">
        <f t="array" ref="CH183">IF(B183="","",SUMPRODUCT(($D$1:$AB$4=$CH$4)*$D183:$AB183))</f>
        <v/>
      </c>
      <c r="CI183" s="15" t="str">
        <f t="shared" si="92"/>
        <v/>
      </c>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row>
    <row r="184" spans="1:127" s="3" customFormat="1" ht="15.75" thickBot="1">
      <c r="A184" s="7">
        <v>179</v>
      </c>
      <c r="B184" s="1"/>
      <c r="D184" s="99"/>
      <c r="E184" s="100"/>
      <c r="F184" s="100"/>
      <c r="G184" s="100"/>
      <c r="H184" s="100"/>
      <c r="I184" s="101"/>
      <c r="J184" s="104"/>
      <c r="K184" s="105"/>
      <c r="L184" s="105"/>
      <c r="M184" s="105"/>
      <c r="N184" s="105"/>
      <c r="O184" s="106"/>
      <c r="P184" s="109"/>
      <c r="Q184" s="110"/>
      <c r="R184" s="110"/>
      <c r="S184" s="110"/>
      <c r="T184" s="110"/>
      <c r="U184" s="111"/>
      <c r="V184" s="115"/>
      <c r="W184" s="116"/>
      <c r="X184" s="116"/>
      <c r="Y184" s="116"/>
      <c r="Z184" s="116"/>
      <c r="AA184" s="116"/>
      <c r="AB184" s="170"/>
      <c r="AC184" s="171" t="str">
        <f t="shared" si="66"/>
        <v/>
      </c>
      <c r="AD184" s="172" t="str">
        <f t="shared" si="67"/>
        <v/>
      </c>
      <c r="AE184" s="4"/>
      <c r="AF184" s="4"/>
      <c r="AG184" s="4"/>
      <c r="AH184" s="4"/>
      <c r="AI184" s="4"/>
      <c r="AJ184" s="4"/>
      <c r="AK184" s="4"/>
      <c r="AL184" s="2" t="str" cm="1">
        <f t="array" ref="AL184">IF(B184="","",SUMPRODUCT(($D$1:$AB$4=$AL$4)*D184:AB184))</f>
        <v/>
      </c>
      <c r="AM184" s="15" t="str">
        <f t="shared" si="68"/>
        <v/>
      </c>
      <c r="AN184" s="2" t="str" cm="1">
        <f t="array" ref="AN184">IF(B184="","",SUMPRODUCT(($D$1:$AB$4=$AN$4)*D184:AB184))</f>
        <v/>
      </c>
      <c r="AO184" s="15" t="str">
        <f t="shared" si="69"/>
        <v/>
      </c>
      <c r="AP184" s="2" t="str" cm="1">
        <f t="array" ref="AP184">IF(B184="","",SUMPRODUCT(($D$1:$AB$4=$AP$4)*D184:AB184))</f>
        <v/>
      </c>
      <c r="AQ184" s="15" t="str">
        <f t="shared" si="70"/>
        <v/>
      </c>
      <c r="AR184" s="2" t="str" cm="1">
        <f t="array" ref="AR184">IF(B184="","",SUMPRODUCT(($D$1:$AB$4=$AR$4)*D184:AB184))</f>
        <v/>
      </c>
      <c r="AS184" s="15" t="str">
        <f t="shared" si="71"/>
        <v/>
      </c>
      <c r="AT184" s="2" t="str" cm="1">
        <f t="array" ref="AT184">IF(B184="","",SUMPRODUCT(($D$1:$AB$4=$AT$4)*$D184:$AB184))</f>
        <v/>
      </c>
      <c r="AU184" s="15" t="str">
        <f t="shared" si="72"/>
        <v/>
      </c>
      <c r="AV184" s="2" t="str" cm="1">
        <f t="array" ref="AV184">IF(B184="","",SUMPRODUCT(($D$1:$AB$4=$AV$4)*$D184:$AB184))</f>
        <v/>
      </c>
      <c r="AW184" s="15" t="str">
        <f t="shared" si="73"/>
        <v/>
      </c>
      <c r="AX184" s="2" t="str" cm="1">
        <f t="array" ref="AX184">IF(B184="","",SUMPRODUCT(($D$1:$AB$4=$AX$4)*$D184:$AB184))</f>
        <v/>
      </c>
      <c r="AY184" s="15" t="str">
        <f t="shared" si="74"/>
        <v/>
      </c>
      <c r="AZ184" s="2" t="str" cm="1">
        <f t="array" ref="AZ184">IF(B184="","",SUMPRODUCT(($D$1:$AB$4=$AZ$4)*$D184:$AB184))</f>
        <v/>
      </c>
      <c r="BA184" s="15" t="str">
        <f t="shared" si="75"/>
        <v/>
      </c>
      <c r="BB184" s="2" t="str" cm="1">
        <f t="array" ref="BB184">IF(B184="","",SUMPRODUCT(($D$1:$AB$4=$BB$4)*$D184:$AB184))</f>
        <v/>
      </c>
      <c r="BC184" s="15" t="str">
        <f t="shared" si="76"/>
        <v/>
      </c>
      <c r="BD184" s="2" t="str" cm="1">
        <f t="array" ref="BD184">IF(B184="","",SUMPRODUCT(($D$1:$AB$4=$BD$4)*$D184:$AB184))</f>
        <v/>
      </c>
      <c r="BE184" s="15" t="str">
        <f t="shared" si="77"/>
        <v/>
      </c>
      <c r="BF184" s="2" t="str" cm="1">
        <f t="array" ref="BF184">IF(B184="","",SUMPRODUCT(($D$1:$AB$4=$BF$4)*$D184:$AB184))</f>
        <v/>
      </c>
      <c r="BG184" s="15" t="str">
        <f t="shared" si="78"/>
        <v/>
      </c>
      <c r="BH184" s="2" t="str" cm="1">
        <f t="array" ref="BH184">IF(B184="","",SUMPRODUCT(($D$1:$AB$4=$BH$4)*$D184:$AB184))</f>
        <v/>
      </c>
      <c r="BI184" s="15" t="str">
        <f t="shared" si="79"/>
        <v/>
      </c>
      <c r="BJ184" s="2" t="str" cm="1">
        <f t="array" ref="BJ184">IF(B184="","",SUMPRODUCT(($D$1:$AB$4=$BJ$4)*$D184:$AB184))</f>
        <v/>
      </c>
      <c r="BK184" s="15" t="str">
        <f t="shared" si="80"/>
        <v/>
      </c>
      <c r="BL184" s="2" t="str" cm="1">
        <f t="array" ref="BL184">IF(B184="","",SUMPRODUCT(($D$1:$AB$4=$BL$4)*$D184:$AB184))</f>
        <v/>
      </c>
      <c r="BM184" s="15" t="str">
        <f t="shared" si="81"/>
        <v/>
      </c>
      <c r="BN184" s="2" t="str" cm="1">
        <f t="array" ref="BN184">IF(B184="","",SUMPRODUCT(($D$1:$AB$4=$BN$4)*$D184:$AB184))</f>
        <v/>
      </c>
      <c r="BO184" s="15" t="str">
        <f t="shared" si="82"/>
        <v/>
      </c>
      <c r="BP184" s="2" t="str" cm="1">
        <f t="array" ref="BP184">IF(B184="","",SUMPRODUCT(($D$1:$AB$4=$BP$4)*$D184:$AB184))</f>
        <v/>
      </c>
      <c r="BQ184" s="15" t="str">
        <f t="shared" si="83"/>
        <v/>
      </c>
      <c r="BR184" s="2" t="str" cm="1">
        <f t="array" ref="BR184">IF(B184="","",SUMPRODUCT(($D$1:$AB$4=$BR$4)*$D184:$AB184))</f>
        <v/>
      </c>
      <c r="BS184" s="15" t="str">
        <f t="shared" si="84"/>
        <v/>
      </c>
      <c r="BT184" s="2" t="str" cm="1">
        <f t="array" ref="BT184">IF(B184="","",SUMPRODUCT(($D$1:$AB$4=$BT$4)*$D184:$AB184))</f>
        <v/>
      </c>
      <c r="BU184" s="15" t="str">
        <f t="shared" si="85"/>
        <v/>
      </c>
      <c r="BV184" s="2" t="str" cm="1">
        <f t="array" ref="BV184">IF(B184="","",SUMPRODUCT(($D$1:$AB$4=$BV$4)*$D184:$AB184))</f>
        <v/>
      </c>
      <c r="BW184" s="15" t="str">
        <f t="shared" si="86"/>
        <v/>
      </c>
      <c r="BX184" s="2" t="str" cm="1">
        <f t="array" ref="BX184">IF(B184="","",SUMPRODUCT(($D$1:$AB$4=$BX$4)*$D184:$AB184))</f>
        <v/>
      </c>
      <c r="BY184" s="15" t="str">
        <f t="shared" si="87"/>
        <v/>
      </c>
      <c r="BZ184" s="2" t="str" cm="1">
        <f t="array" ref="BZ184">IF(B184="","",SUMPRODUCT(($D$1:$AB$4=$BZ$4)*$D184:$AB184))</f>
        <v/>
      </c>
      <c r="CA184" s="15" t="str">
        <f t="shared" si="88"/>
        <v/>
      </c>
      <c r="CB184" s="2" t="str" cm="1">
        <f t="array" ref="CB184">IF(B184="","",SUMPRODUCT(($D$1:$AB$4=$CB$4)*$D184:$AB184))</f>
        <v/>
      </c>
      <c r="CC184" s="15" t="str">
        <f t="shared" si="89"/>
        <v/>
      </c>
      <c r="CD184" s="2" t="str" cm="1">
        <f t="array" ref="CD184">IF(B184="","",SUMPRODUCT(($D$1:$AB$4=$CD$4)*$D184:$AB184))</f>
        <v/>
      </c>
      <c r="CE184" s="15" t="str">
        <f t="shared" si="90"/>
        <v/>
      </c>
      <c r="CF184" s="2" t="str" cm="1">
        <f t="array" ref="CF184">IF(B184="","",SUMPRODUCT(($D$1:$AB$4=$CF$4)*$D184:$AB184))</f>
        <v/>
      </c>
      <c r="CG184" s="15" t="str">
        <f t="shared" si="91"/>
        <v/>
      </c>
      <c r="CH184" s="2" t="str" cm="1">
        <f t="array" ref="CH184">IF(B184="","",SUMPRODUCT(($D$1:$AB$4=$CH$4)*$D184:$AB184))</f>
        <v/>
      </c>
      <c r="CI184" s="15" t="str">
        <f t="shared" si="92"/>
        <v/>
      </c>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row>
    <row r="185" spans="1:127" s="3" customFormat="1" ht="15.75" thickBot="1">
      <c r="A185" s="7">
        <v>180</v>
      </c>
      <c r="B185" s="1"/>
      <c r="D185" s="99"/>
      <c r="E185" s="100"/>
      <c r="F185" s="100"/>
      <c r="G185" s="100"/>
      <c r="H185" s="100"/>
      <c r="I185" s="101"/>
      <c r="J185" s="104"/>
      <c r="K185" s="105"/>
      <c r="L185" s="105"/>
      <c r="M185" s="105"/>
      <c r="N185" s="105"/>
      <c r="O185" s="106"/>
      <c r="P185" s="109"/>
      <c r="Q185" s="110"/>
      <c r="R185" s="110"/>
      <c r="S185" s="110"/>
      <c r="T185" s="110"/>
      <c r="U185" s="111"/>
      <c r="V185" s="115"/>
      <c r="W185" s="116"/>
      <c r="X185" s="116"/>
      <c r="Y185" s="116"/>
      <c r="Z185" s="116"/>
      <c r="AA185" s="116"/>
      <c r="AB185" s="170"/>
      <c r="AC185" s="171" t="str">
        <f t="shared" si="66"/>
        <v/>
      </c>
      <c r="AD185" s="172" t="str">
        <f t="shared" si="67"/>
        <v/>
      </c>
      <c r="AE185" s="4"/>
      <c r="AF185" s="4"/>
      <c r="AG185" s="4"/>
      <c r="AH185" s="4"/>
      <c r="AI185" s="4"/>
      <c r="AJ185" s="4"/>
      <c r="AK185" s="4"/>
      <c r="AL185" s="2" t="str" cm="1">
        <f t="array" ref="AL185">IF(B185="","",SUMPRODUCT(($D$1:$AB$4=$AL$4)*D185:AB185))</f>
        <v/>
      </c>
      <c r="AM185" s="15" t="str">
        <f t="shared" si="68"/>
        <v/>
      </c>
      <c r="AN185" s="2" t="str" cm="1">
        <f t="array" ref="AN185">IF(B185="","",SUMPRODUCT(($D$1:$AB$4=$AN$4)*D185:AB185))</f>
        <v/>
      </c>
      <c r="AO185" s="15" t="str">
        <f t="shared" si="69"/>
        <v/>
      </c>
      <c r="AP185" s="2" t="str" cm="1">
        <f t="array" ref="AP185">IF(B185="","",SUMPRODUCT(($D$1:$AB$4=$AP$4)*D185:AB185))</f>
        <v/>
      </c>
      <c r="AQ185" s="15" t="str">
        <f t="shared" si="70"/>
        <v/>
      </c>
      <c r="AR185" s="2" t="str" cm="1">
        <f t="array" ref="AR185">IF(B185="","",SUMPRODUCT(($D$1:$AB$4=$AR$4)*D185:AB185))</f>
        <v/>
      </c>
      <c r="AS185" s="15" t="str">
        <f t="shared" si="71"/>
        <v/>
      </c>
      <c r="AT185" s="2" t="str" cm="1">
        <f t="array" ref="AT185">IF(B185="","",SUMPRODUCT(($D$1:$AB$4=$AT$4)*$D185:$AB185))</f>
        <v/>
      </c>
      <c r="AU185" s="15" t="str">
        <f t="shared" si="72"/>
        <v/>
      </c>
      <c r="AV185" s="2" t="str" cm="1">
        <f t="array" ref="AV185">IF(B185="","",SUMPRODUCT(($D$1:$AB$4=$AV$4)*$D185:$AB185))</f>
        <v/>
      </c>
      <c r="AW185" s="15" t="str">
        <f t="shared" si="73"/>
        <v/>
      </c>
      <c r="AX185" s="2" t="str" cm="1">
        <f t="array" ref="AX185">IF(B185="","",SUMPRODUCT(($D$1:$AB$4=$AX$4)*$D185:$AB185))</f>
        <v/>
      </c>
      <c r="AY185" s="15" t="str">
        <f t="shared" si="74"/>
        <v/>
      </c>
      <c r="AZ185" s="2" t="str" cm="1">
        <f t="array" ref="AZ185">IF(B185="","",SUMPRODUCT(($D$1:$AB$4=$AZ$4)*$D185:$AB185))</f>
        <v/>
      </c>
      <c r="BA185" s="15" t="str">
        <f t="shared" si="75"/>
        <v/>
      </c>
      <c r="BB185" s="2" t="str" cm="1">
        <f t="array" ref="BB185">IF(B185="","",SUMPRODUCT(($D$1:$AB$4=$BB$4)*$D185:$AB185))</f>
        <v/>
      </c>
      <c r="BC185" s="15" t="str">
        <f t="shared" si="76"/>
        <v/>
      </c>
      <c r="BD185" s="2" t="str" cm="1">
        <f t="array" ref="BD185">IF(B185="","",SUMPRODUCT(($D$1:$AB$4=$BD$4)*$D185:$AB185))</f>
        <v/>
      </c>
      <c r="BE185" s="15" t="str">
        <f t="shared" si="77"/>
        <v/>
      </c>
      <c r="BF185" s="2" t="str" cm="1">
        <f t="array" ref="BF185">IF(B185="","",SUMPRODUCT(($D$1:$AB$4=$BF$4)*$D185:$AB185))</f>
        <v/>
      </c>
      <c r="BG185" s="15" t="str">
        <f t="shared" si="78"/>
        <v/>
      </c>
      <c r="BH185" s="2" t="str" cm="1">
        <f t="array" ref="BH185">IF(B185="","",SUMPRODUCT(($D$1:$AB$4=$BH$4)*$D185:$AB185))</f>
        <v/>
      </c>
      <c r="BI185" s="15" t="str">
        <f t="shared" si="79"/>
        <v/>
      </c>
      <c r="BJ185" s="2" t="str" cm="1">
        <f t="array" ref="BJ185">IF(B185="","",SUMPRODUCT(($D$1:$AB$4=$BJ$4)*$D185:$AB185))</f>
        <v/>
      </c>
      <c r="BK185" s="15" t="str">
        <f t="shared" si="80"/>
        <v/>
      </c>
      <c r="BL185" s="2" t="str" cm="1">
        <f t="array" ref="BL185">IF(B185="","",SUMPRODUCT(($D$1:$AB$4=$BL$4)*$D185:$AB185))</f>
        <v/>
      </c>
      <c r="BM185" s="15" t="str">
        <f t="shared" si="81"/>
        <v/>
      </c>
      <c r="BN185" s="2" t="str" cm="1">
        <f t="array" ref="BN185">IF(B185="","",SUMPRODUCT(($D$1:$AB$4=$BN$4)*$D185:$AB185))</f>
        <v/>
      </c>
      <c r="BO185" s="15" t="str">
        <f t="shared" si="82"/>
        <v/>
      </c>
      <c r="BP185" s="2" t="str" cm="1">
        <f t="array" ref="BP185">IF(B185="","",SUMPRODUCT(($D$1:$AB$4=$BP$4)*$D185:$AB185))</f>
        <v/>
      </c>
      <c r="BQ185" s="15" t="str">
        <f t="shared" si="83"/>
        <v/>
      </c>
      <c r="BR185" s="2" t="str" cm="1">
        <f t="array" ref="BR185">IF(B185="","",SUMPRODUCT(($D$1:$AB$4=$BR$4)*$D185:$AB185))</f>
        <v/>
      </c>
      <c r="BS185" s="15" t="str">
        <f t="shared" si="84"/>
        <v/>
      </c>
      <c r="BT185" s="2" t="str" cm="1">
        <f t="array" ref="BT185">IF(B185="","",SUMPRODUCT(($D$1:$AB$4=$BT$4)*$D185:$AB185))</f>
        <v/>
      </c>
      <c r="BU185" s="15" t="str">
        <f t="shared" si="85"/>
        <v/>
      </c>
      <c r="BV185" s="2" t="str" cm="1">
        <f t="array" ref="BV185">IF(B185="","",SUMPRODUCT(($D$1:$AB$4=$BV$4)*$D185:$AB185))</f>
        <v/>
      </c>
      <c r="BW185" s="15" t="str">
        <f t="shared" si="86"/>
        <v/>
      </c>
      <c r="BX185" s="2" t="str" cm="1">
        <f t="array" ref="BX185">IF(B185="","",SUMPRODUCT(($D$1:$AB$4=$BX$4)*$D185:$AB185))</f>
        <v/>
      </c>
      <c r="BY185" s="15" t="str">
        <f t="shared" si="87"/>
        <v/>
      </c>
      <c r="BZ185" s="2" t="str" cm="1">
        <f t="array" ref="BZ185">IF(B185="","",SUMPRODUCT(($D$1:$AB$4=$BZ$4)*$D185:$AB185))</f>
        <v/>
      </c>
      <c r="CA185" s="15" t="str">
        <f t="shared" si="88"/>
        <v/>
      </c>
      <c r="CB185" s="2" t="str" cm="1">
        <f t="array" ref="CB185">IF(B185="","",SUMPRODUCT(($D$1:$AB$4=$CB$4)*$D185:$AB185))</f>
        <v/>
      </c>
      <c r="CC185" s="15" t="str">
        <f t="shared" si="89"/>
        <v/>
      </c>
      <c r="CD185" s="2" t="str" cm="1">
        <f t="array" ref="CD185">IF(B185="","",SUMPRODUCT(($D$1:$AB$4=$CD$4)*$D185:$AB185))</f>
        <v/>
      </c>
      <c r="CE185" s="15" t="str">
        <f t="shared" si="90"/>
        <v/>
      </c>
      <c r="CF185" s="2" t="str" cm="1">
        <f t="array" ref="CF185">IF(B185="","",SUMPRODUCT(($D$1:$AB$4=$CF$4)*$D185:$AB185))</f>
        <v/>
      </c>
      <c r="CG185" s="15" t="str">
        <f t="shared" si="91"/>
        <v/>
      </c>
      <c r="CH185" s="2" t="str" cm="1">
        <f t="array" ref="CH185">IF(B185="","",SUMPRODUCT(($D$1:$AB$4=$CH$4)*$D185:$AB185))</f>
        <v/>
      </c>
      <c r="CI185" s="15" t="str">
        <f t="shared" si="92"/>
        <v/>
      </c>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row>
    <row r="186" spans="1:127" s="3" customFormat="1" ht="15.75" thickBot="1">
      <c r="A186" s="7">
        <v>181</v>
      </c>
      <c r="B186" s="1"/>
      <c r="D186" s="99"/>
      <c r="E186" s="100"/>
      <c r="F186" s="100"/>
      <c r="G186" s="100"/>
      <c r="H186" s="100"/>
      <c r="I186" s="101"/>
      <c r="J186" s="104"/>
      <c r="K186" s="105"/>
      <c r="L186" s="105"/>
      <c r="M186" s="105"/>
      <c r="N186" s="105"/>
      <c r="O186" s="106"/>
      <c r="P186" s="109"/>
      <c r="Q186" s="110"/>
      <c r="R186" s="110"/>
      <c r="S186" s="110"/>
      <c r="T186" s="110"/>
      <c r="U186" s="111"/>
      <c r="V186" s="115"/>
      <c r="W186" s="116"/>
      <c r="X186" s="116"/>
      <c r="Y186" s="116"/>
      <c r="Z186" s="116"/>
      <c r="AA186" s="116"/>
      <c r="AB186" s="170"/>
      <c r="AC186" s="171" t="str">
        <f t="shared" si="66"/>
        <v/>
      </c>
      <c r="AD186" s="172" t="str">
        <f t="shared" si="67"/>
        <v/>
      </c>
      <c r="AE186" s="4"/>
      <c r="AF186" s="4"/>
      <c r="AG186" s="4"/>
      <c r="AH186" s="4"/>
      <c r="AI186" s="4"/>
      <c r="AJ186" s="4"/>
      <c r="AK186" s="4"/>
      <c r="AL186" s="2" t="str" cm="1">
        <f t="array" ref="AL186">IF(B186="","",SUMPRODUCT(($D$1:$AB$4=$AL$4)*D186:AB186))</f>
        <v/>
      </c>
      <c r="AM186" s="15" t="str">
        <f t="shared" si="68"/>
        <v/>
      </c>
      <c r="AN186" s="2" t="str" cm="1">
        <f t="array" ref="AN186">IF(B186="","",SUMPRODUCT(($D$1:$AB$4=$AN$4)*D186:AB186))</f>
        <v/>
      </c>
      <c r="AO186" s="15" t="str">
        <f t="shared" si="69"/>
        <v/>
      </c>
      <c r="AP186" s="2" t="str" cm="1">
        <f t="array" ref="AP186">IF(B186="","",SUMPRODUCT(($D$1:$AB$4=$AP$4)*D186:AB186))</f>
        <v/>
      </c>
      <c r="AQ186" s="15" t="str">
        <f t="shared" si="70"/>
        <v/>
      </c>
      <c r="AR186" s="2" t="str" cm="1">
        <f t="array" ref="AR186">IF(B186="","",SUMPRODUCT(($D$1:$AB$4=$AR$4)*D186:AB186))</f>
        <v/>
      </c>
      <c r="AS186" s="15" t="str">
        <f t="shared" si="71"/>
        <v/>
      </c>
      <c r="AT186" s="2" t="str" cm="1">
        <f t="array" ref="AT186">IF(B186="","",SUMPRODUCT(($D$1:$AB$4=$AT$4)*$D186:$AB186))</f>
        <v/>
      </c>
      <c r="AU186" s="15" t="str">
        <f t="shared" si="72"/>
        <v/>
      </c>
      <c r="AV186" s="2" t="str" cm="1">
        <f t="array" ref="AV186">IF(B186="","",SUMPRODUCT(($D$1:$AB$4=$AV$4)*$D186:$AB186))</f>
        <v/>
      </c>
      <c r="AW186" s="15" t="str">
        <f t="shared" si="73"/>
        <v/>
      </c>
      <c r="AX186" s="2" t="str" cm="1">
        <f t="array" ref="AX186">IF(B186="","",SUMPRODUCT(($D$1:$AB$4=$AX$4)*$D186:$AB186))</f>
        <v/>
      </c>
      <c r="AY186" s="15" t="str">
        <f t="shared" si="74"/>
        <v/>
      </c>
      <c r="AZ186" s="2" t="str" cm="1">
        <f t="array" ref="AZ186">IF(B186="","",SUMPRODUCT(($D$1:$AB$4=$AZ$4)*$D186:$AB186))</f>
        <v/>
      </c>
      <c r="BA186" s="15" t="str">
        <f t="shared" si="75"/>
        <v/>
      </c>
      <c r="BB186" s="2" t="str" cm="1">
        <f t="array" ref="BB186">IF(B186="","",SUMPRODUCT(($D$1:$AB$4=$BB$4)*$D186:$AB186))</f>
        <v/>
      </c>
      <c r="BC186" s="15" t="str">
        <f t="shared" si="76"/>
        <v/>
      </c>
      <c r="BD186" s="2" t="str" cm="1">
        <f t="array" ref="BD186">IF(B186="","",SUMPRODUCT(($D$1:$AB$4=$BD$4)*$D186:$AB186))</f>
        <v/>
      </c>
      <c r="BE186" s="15" t="str">
        <f t="shared" si="77"/>
        <v/>
      </c>
      <c r="BF186" s="2" t="str" cm="1">
        <f t="array" ref="BF186">IF(B186="","",SUMPRODUCT(($D$1:$AB$4=$BF$4)*$D186:$AB186))</f>
        <v/>
      </c>
      <c r="BG186" s="15" t="str">
        <f t="shared" si="78"/>
        <v/>
      </c>
      <c r="BH186" s="2" t="str" cm="1">
        <f t="array" ref="BH186">IF(B186="","",SUMPRODUCT(($D$1:$AB$4=$BH$4)*$D186:$AB186))</f>
        <v/>
      </c>
      <c r="BI186" s="15" t="str">
        <f t="shared" si="79"/>
        <v/>
      </c>
      <c r="BJ186" s="2" t="str" cm="1">
        <f t="array" ref="BJ186">IF(B186="","",SUMPRODUCT(($D$1:$AB$4=$BJ$4)*$D186:$AB186))</f>
        <v/>
      </c>
      <c r="BK186" s="15" t="str">
        <f t="shared" si="80"/>
        <v/>
      </c>
      <c r="BL186" s="2" t="str" cm="1">
        <f t="array" ref="BL186">IF(B186="","",SUMPRODUCT(($D$1:$AB$4=$BL$4)*$D186:$AB186))</f>
        <v/>
      </c>
      <c r="BM186" s="15" t="str">
        <f t="shared" si="81"/>
        <v/>
      </c>
      <c r="BN186" s="2" t="str" cm="1">
        <f t="array" ref="BN186">IF(B186="","",SUMPRODUCT(($D$1:$AB$4=$BN$4)*$D186:$AB186))</f>
        <v/>
      </c>
      <c r="BO186" s="15" t="str">
        <f t="shared" si="82"/>
        <v/>
      </c>
      <c r="BP186" s="2" t="str" cm="1">
        <f t="array" ref="BP186">IF(B186="","",SUMPRODUCT(($D$1:$AB$4=$BP$4)*$D186:$AB186))</f>
        <v/>
      </c>
      <c r="BQ186" s="15" t="str">
        <f t="shared" si="83"/>
        <v/>
      </c>
      <c r="BR186" s="2" t="str" cm="1">
        <f t="array" ref="BR186">IF(B186="","",SUMPRODUCT(($D$1:$AB$4=$BR$4)*$D186:$AB186))</f>
        <v/>
      </c>
      <c r="BS186" s="15" t="str">
        <f t="shared" si="84"/>
        <v/>
      </c>
      <c r="BT186" s="2" t="str" cm="1">
        <f t="array" ref="BT186">IF(B186="","",SUMPRODUCT(($D$1:$AB$4=$BT$4)*$D186:$AB186))</f>
        <v/>
      </c>
      <c r="BU186" s="15" t="str">
        <f t="shared" si="85"/>
        <v/>
      </c>
      <c r="BV186" s="2" t="str" cm="1">
        <f t="array" ref="BV186">IF(B186="","",SUMPRODUCT(($D$1:$AB$4=$BV$4)*$D186:$AB186))</f>
        <v/>
      </c>
      <c r="BW186" s="15" t="str">
        <f t="shared" si="86"/>
        <v/>
      </c>
      <c r="BX186" s="2" t="str" cm="1">
        <f t="array" ref="BX186">IF(B186="","",SUMPRODUCT(($D$1:$AB$4=$BX$4)*$D186:$AB186))</f>
        <v/>
      </c>
      <c r="BY186" s="15" t="str">
        <f t="shared" si="87"/>
        <v/>
      </c>
      <c r="BZ186" s="2" t="str" cm="1">
        <f t="array" ref="BZ186">IF(B186="","",SUMPRODUCT(($D$1:$AB$4=$BZ$4)*$D186:$AB186))</f>
        <v/>
      </c>
      <c r="CA186" s="15" t="str">
        <f t="shared" si="88"/>
        <v/>
      </c>
      <c r="CB186" s="2" t="str" cm="1">
        <f t="array" ref="CB186">IF(B186="","",SUMPRODUCT(($D$1:$AB$4=$CB$4)*$D186:$AB186))</f>
        <v/>
      </c>
      <c r="CC186" s="15" t="str">
        <f t="shared" si="89"/>
        <v/>
      </c>
      <c r="CD186" s="2" t="str" cm="1">
        <f t="array" ref="CD186">IF(B186="","",SUMPRODUCT(($D$1:$AB$4=$CD$4)*$D186:$AB186))</f>
        <v/>
      </c>
      <c r="CE186" s="15" t="str">
        <f t="shared" si="90"/>
        <v/>
      </c>
      <c r="CF186" s="2" t="str" cm="1">
        <f t="array" ref="CF186">IF(B186="","",SUMPRODUCT(($D$1:$AB$4=$CF$4)*$D186:$AB186))</f>
        <v/>
      </c>
      <c r="CG186" s="15" t="str">
        <f t="shared" si="91"/>
        <v/>
      </c>
      <c r="CH186" s="2" t="str" cm="1">
        <f t="array" ref="CH186">IF(B186="","",SUMPRODUCT(($D$1:$AB$4=$CH$4)*$D186:$AB186))</f>
        <v/>
      </c>
      <c r="CI186" s="15" t="str">
        <f t="shared" si="92"/>
        <v/>
      </c>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row>
    <row r="187" spans="1:127" s="3" customFormat="1" ht="15.75" thickBot="1">
      <c r="A187" s="7">
        <v>182</v>
      </c>
      <c r="B187" s="1"/>
      <c r="D187" s="99"/>
      <c r="E187" s="100"/>
      <c r="F187" s="100"/>
      <c r="G187" s="100"/>
      <c r="H187" s="100"/>
      <c r="I187" s="101"/>
      <c r="J187" s="104"/>
      <c r="K187" s="105"/>
      <c r="L187" s="105"/>
      <c r="M187" s="105"/>
      <c r="N187" s="105"/>
      <c r="O187" s="106"/>
      <c r="P187" s="109"/>
      <c r="Q187" s="110"/>
      <c r="R187" s="110"/>
      <c r="S187" s="110"/>
      <c r="T187" s="110"/>
      <c r="U187" s="111"/>
      <c r="V187" s="115"/>
      <c r="W187" s="116"/>
      <c r="X187" s="116"/>
      <c r="Y187" s="116"/>
      <c r="Z187" s="116"/>
      <c r="AA187" s="116"/>
      <c r="AB187" s="170"/>
      <c r="AC187" s="171" t="str">
        <f t="shared" si="66"/>
        <v/>
      </c>
      <c r="AD187" s="172" t="str">
        <f t="shared" si="67"/>
        <v/>
      </c>
      <c r="AE187" s="4"/>
      <c r="AF187" s="4"/>
      <c r="AG187" s="4"/>
      <c r="AH187" s="4"/>
      <c r="AI187" s="4"/>
      <c r="AJ187" s="4"/>
      <c r="AK187" s="4"/>
      <c r="AL187" s="2" t="str" cm="1">
        <f t="array" ref="AL187">IF(B187="","",SUMPRODUCT(($D$1:$AB$4=$AL$4)*D187:AB187))</f>
        <v/>
      </c>
      <c r="AM187" s="15" t="str">
        <f t="shared" si="68"/>
        <v/>
      </c>
      <c r="AN187" s="2" t="str" cm="1">
        <f t="array" ref="AN187">IF(B187="","",SUMPRODUCT(($D$1:$AB$4=$AN$4)*D187:AB187))</f>
        <v/>
      </c>
      <c r="AO187" s="15" t="str">
        <f t="shared" si="69"/>
        <v/>
      </c>
      <c r="AP187" s="2" t="str" cm="1">
        <f t="array" ref="AP187">IF(B187="","",SUMPRODUCT(($D$1:$AB$4=$AP$4)*D187:AB187))</f>
        <v/>
      </c>
      <c r="AQ187" s="15" t="str">
        <f t="shared" si="70"/>
        <v/>
      </c>
      <c r="AR187" s="2" t="str" cm="1">
        <f t="array" ref="AR187">IF(B187="","",SUMPRODUCT(($D$1:$AB$4=$AR$4)*D187:AB187))</f>
        <v/>
      </c>
      <c r="AS187" s="15" t="str">
        <f t="shared" si="71"/>
        <v/>
      </c>
      <c r="AT187" s="2" t="str" cm="1">
        <f t="array" ref="AT187">IF(B187="","",SUMPRODUCT(($D$1:$AB$4=$AT$4)*$D187:$AB187))</f>
        <v/>
      </c>
      <c r="AU187" s="15" t="str">
        <f t="shared" si="72"/>
        <v/>
      </c>
      <c r="AV187" s="2" t="str" cm="1">
        <f t="array" ref="AV187">IF(B187="","",SUMPRODUCT(($D$1:$AB$4=$AV$4)*$D187:$AB187))</f>
        <v/>
      </c>
      <c r="AW187" s="15" t="str">
        <f t="shared" si="73"/>
        <v/>
      </c>
      <c r="AX187" s="2" t="str" cm="1">
        <f t="array" ref="AX187">IF(B187="","",SUMPRODUCT(($D$1:$AB$4=$AX$4)*$D187:$AB187))</f>
        <v/>
      </c>
      <c r="AY187" s="15" t="str">
        <f t="shared" si="74"/>
        <v/>
      </c>
      <c r="AZ187" s="2" t="str" cm="1">
        <f t="array" ref="AZ187">IF(B187="","",SUMPRODUCT(($D$1:$AB$4=$AZ$4)*$D187:$AB187))</f>
        <v/>
      </c>
      <c r="BA187" s="15" t="str">
        <f t="shared" si="75"/>
        <v/>
      </c>
      <c r="BB187" s="2" t="str" cm="1">
        <f t="array" ref="BB187">IF(B187="","",SUMPRODUCT(($D$1:$AB$4=$BB$4)*$D187:$AB187))</f>
        <v/>
      </c>
      <c r="BC187" s="15" t="str">
        <f t="shared" si="76"/>
        <v/>
      </c>
      <c r="BD187" s="2" t="str" cm="1">
        <f t="array" ref="BD187">IF(B187="","",SUMPRODUCT(($D$1:$AB$4=$BD$4)*$D187:$AB187))</f>
        <v/>
      </c>
      <c r="BE187" s="15" t="str">
        <f t="shared" si="77"/>
        <v/>
      </c>
      <c r="BF187" s="2" t="str" cm="1">
        <f t="array" ref="BF187">IF(B187="","",SUMPRODUCT(($D$1:$AB$4=$BF$4)*$D187:$AB187))</f>
        <v/>
      </c>
      <c r="BG187" s="15" t="str">
        <f t="shared" si="78"/>
        <v/>
      </c>
      <c r="BH187" s="2" t="str" cm="1">
        <f t="array" ref="BH187">IF(B187="","",SUMPRODUCT(($D$1:$AB$4=$BH$4)*$D187:$AB187))</f>
        <v/>
      </c>
      <c r="BI187" s="15" t="str">
        <f t="shared" si="79"/>
        <v/>
      </c>
      <c r="BJ187" s="2" t="str" cm="1">
        <f t="array" ref="BJ187">IF(B187="","",SUMPRODUCT(($D$1:$AB$4=$BJ$4)*$D187:$AB187))</f>
        <v/>
      </c>
      <c r="BK187" s="15" t="str">
        <f t="shared" si="80"/>
        <v/>
      </c>
      <c r="BL187" s="2" t="str" cm="1">
        <f t="array" ref="BL187">IF(B187="","",SUMPRODUCT(($D$1:$AB$4=$BL$4)*$D187:$AB187))</f>
        <v/>
      </c>
      <c r="BM187" s="15" t="str">
        <f t="shared" si="81"/>
        <v/>
      </c>
      <c r="BN187" s="2" t="str" cm="1">
        <f t="array" ref="BN187">IF(B187="","",SUMPRODUCT(($D$1:$AB$4=$BN$4)*$D187:$AB187))</f>
        <v/>
      </c>
      <c r="BO187" s="15" t="str">
        <f t="shared" si="82"/>
        <v/>
      </c>
      <c r="BP187" s="2" t="str" cm="1">
        <f t="array" ref="BP187">IF(B187="","",SUMPRODUCT(($D$1:$AB$4=$BP$4)*$D187:$AB187))</f>
        <v/>
      </c>
      <c r="BQ187" s="15" t="str">
        <f t="shared" si="83"/>
        <v/>
      </c>
      <c r="BR187" s="2" t="str" cm="1">
        <f t="array" ref="BR187">IF(B187="","",SUMPRODUCT(($D$1:$AB$4=$BR$4)*$D187:$AB187))</f>
        <v/>
      </c>
      <c r="BS187" s="15" t="str">
        <f t="shared" si="84"/>
        <v/>
      </c>
      <c r="BT187" s="2" t="str" cm="1">
        <f t="array" ref="BT187">IF(B187="","",SUMPRODUCT(($D$1:$AB$4=$BT$4)*$D187:$AB187))</f>
        <v/>
      </c>
      <c r="BU187" s="15" t="str">
        <f t="shared" si="85"/>
        <v/>
      </c>
      <c r="BV187" s="2" t="str" cm="1">
        <f t="array" ref="BV187">IF(B187="","",SUMPRODUCT(($D$1:$AB$4=$BV$4)*$D187:$AB187))</f>
        <v/>
      </c>
      <c r="BW187" s="15" t="str">
        <f t="shared" si="86"/>
        <v/>
      </c>
      <c r="BX187" s="2" t="str" cm="1">
        <f t="array" ref="BX187">IF(B187="","",SUMPRODUCT(($D$1:$AB$4=$BX$4)*$D187:$AB187))</f>
        <v/>
      </c>
      <c r="BY187" s="15" t="str">
        <f t="shared" si="87"/>
        <v/>
      </c>
      <c r="BZ187" s="2" t="str" cm="1">
        <f t="array" ref="BZ187">IF(B187="","",SUMPRODUCT(($D$1:$AB$4=$BZ$4)*$D187:$AB187))</f>
        <v/>
      </c>
      <c r="CA187" s="15" t="str">
        <f t="shared" si="88"/>
        <v/>
      </c>
      <c r="CB187" s="2" t="str" cm="1">
        <f t="array" ref="CB187">IF(B187="","",SUMPRODUCT(($D$1:$AB$4=$CB$4)*$D187:$AB187))</f>
        <v/>
      </c>
      <c r="CC187" s="15" t="str">
        <f t="shared" si="89"/>
        <v/>
      </c>
      <c r="CD187" s="2" t="str" cm="1">
        <f t="array" ref="CD187">IF(B187="","",SUMPRODUCT(($D$1:$AB$4=$CD$4)*$D187:$AB187))</f>
        <v/>
      </c>
      <c r="CE187" s="15" t="str">
        <f t="shared" si="90"/>
        <v/>
      </c>
      <c r="CF187" s="2" t="str" cm="1">
        <f t="array" ref="CF187">IF(B187="","",SUMPRODUCT(($D$1:$AB$4=$CF$4)*$D187:$AB187))</f>
        <v/>
      </c>
      <c r="CG187" s="15" t="str">
        <f t="shared" si="91"/>
        <v/>
      </c>
      <c r="CH187" s="2" t="str" cm="1">
        <f t="array" ref="CH187">IF(B187="","",SUMPRODUCT(($D$1:$AB$4=$CH$4)*$D187:$AB187))</f>
        <v/>
      </c>
      <c r="CI187" s="15" t="str">
        <f t="shared" si="92"/>
        <v/>
      </c>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row>
    <row r="188" spans="1:127" s="3" customFormat="1" ht="15.75" thickBot="1">
      <c r="A188" s="7">
        <v>183</v>
      </c>
      <c r="B188" s="1"/>
      <c r="D188" s="99"/>
      <c r="E188" s="100"/>
      <c r="F188" s="100"/>
      <c r="G188" s="100"/>
      <c r="H188" s="100"/>
      <c r="I188" s="101"/>
      <c r="J188" s="104"/>
      <c r="K188" s="105"/>
      <c r="L188" s="105"/>
      <c r="M188" s="105"/>
      <c r="N188" s="105"/>
      <c r="O188" s="106"/>
      <c r="P188" s="109"/>
      <c r="Q188" s="110"/>
      <c r="R188" s="110"/>
      <c r="S188" s="110"/>
      <c r="T188" s="110"/>
      <c r="U188" s="111"/>
      <c r="V188" s="115"/>
      <c r="W188" s="116"/>
      <c r="X188" s="116"/>
      <c r="Y188" s="116"/>
      <c r="Z188" s="116"/>
      <c r="AA188" s="116"/>
      <c r="AB188" s="170"/>
      <c r="AC188" s="171" t="str">
        <f t="shared" si="66"/>
        <v/>
      </c>
      <c r="AD188" s="172" t="str">
        <f t="shared" si="67"/>
        <v/>
      </c>
      <c r="AE188" s="4"/>
      <c r="AF188" s="4"/>
      <c r="AG188" s="4"/>
      <c r="AH188" s="4"/>
      <c r="AI188" s="4"/>
      <c r="AJ188" s="4"/>
      <c r="AK188" s="4"/>
      <c r="AL188" s="2" t="str" cm="1">
        <f t="array" ref="AL188">IF(B188="","",SUMPRODUCT(($D$1:$AB$4=$AL$4)*D188:AB188))</f>
        <v/>
      </c>
      <c r="AM188" s="15" t="str">
        <f t="shared" si="68"/>
        <v/>
      </c>
      <c r="AN188" s="2" t="str" cm="1">
        <f t="array" ref="AN188">IF(B188="","",SUMPRODUCT(($D$1:$AB$4=$AN$4)*D188:AB188))</f>
        <v/>
      </c>
      <c r="AO188" s="15" t="str">
        <f t="shared" si="69"/>
        <v/>
      </c>
      <c r="AP188" s="2" t="str" cm="1">
        <f t="array" ref="AP188">IF(B188="","",SUMPRODUCT(($D$1:$AB$4=$AP$4)*D188:AB188))</f>
        <v/>
      </c>
      <c r="AQ188" s="15" t="str">
        <f t="shared" si="70"/>
        <v/>
      </c>
      <c r="AR188" s="2" t="str" cm="1">
        <f t="array" ref="AR188">IF(B188="","",SUMPRODUCT(($D$1:$AB$4=$AR$4)*D188:AB188))</f>
        <v/>
      </c>
      <c r="AS188" s="15" t="str">
        <f t="shared" si="71"/>
        <v/>
      </c>
      <c r="AT188" s="2" t="str" cm="1">
        <f t="array" ref="AT188">IF(B188="","",SUMPRODUCT(($D$1:$AB$4=$AT$4)*$D188:$AB188))</f>
        <v/>
      </c>
      <c r="AU188" s="15" t="str">
        <f t="shared" si="72"/>
        <v/>
      </c>
      <c r="AV188" s="2" t="str" cm="1">
        <f t="array" ref="AV188">IF(B188="","",SUMPRODUCT(($D$1:$AB$4=$AV$4)*$D188:$AB188))</f>
        <v/>
      </c>
      <c r="AW188" s="15" t="str">
        <f t="shared" si="73"/>
        <v/>
      </c>
      <c r="AX188" s="2" t="str" cm="1">
        <f t="array" ref="AX188">IF(B188="","",SUMPRODUCT(($D$1:$AB$4=$AX$4)*$D188:$AB188))</f>
        <v/>
      </c>
      <c r="AY188" s="15" t="str">
        <f t="shared" si="74"/>
        <v/>
      </c>
      <c r="AZ188" s="2" t="str" cm="1">
        <f t="array" ref="AZ188">IF(B188="","",SUMPRODUCT(($D$1:$AB$4=$AZ$4)*$D188:$AB188))</f>
        <v/>
      </c>
      <c r="BA188" s="15" t="str">
        <f t="shared" si="75"/>
        <v/>
      </c>
      <c r="BB188" s="2" t="str" cm="1">
        <f t="array" ref="BB188">IF(B188="","",SUMPRODUCT(($D$1:$AB$4=$BB$4)*$D188:$AB188))</f>
        <v/>
      </c>
      <c r="BC188" s="15" t="str">
        <f t="shared" si="76"/>
        <v/>
      </c>
      <c r="BD188" s="2" t="str" cm="1">
        <f t="array" ref="BD188">IF(B188="","",SUMPRODUCT(($D$1:$AB$4=$BD$4)*$D188:$AB188))</f>
        <v/>
      </c>
      <c r="BE188" s="15" t="str">
        <f t="shared" si="77"/>
        <v/>
      </c>
      <c r="BF188" s="2" t="str" cm="1">
        <f t="array" ref="BF188">IF(B188="","",SUMPRODUCT(($D$1:$AB$4=$BF$4)*$D188:$AB188))</f>
        <v/>
      </c>
      <c r="BG188" s="15" t="str">
        <f t="shared" si="78"/>
        <v/>
      </c>
      <c r="BH188" s="2" t="str" cm="1">
        <f t="array" ref="BH188">IF(B188="","",SUMPRODUCT(($D$1:$AB$4=$BH$4)*$D188:$AB188))</f>
        <v/>
      </c>
      <c r="BI188" s="15" t="str">
        <f t="shared" si="79"/>
        <v/>
      </c>
      <c r="BJ188" s="2" t="str" cm="1">
        <f t="array" ref="BJ188">IF(B188="","",SUMPRODUCT(($D$1:$AB$4=$BJ$4)*$D188:$AB188))</f>
        <v/>
      </c>
      <c r="BK188" s="15" t="str">
        <f t="shared" si="80"/>
        <v/>
      </c>
      <c r="BL188" s="2" t="str" cm="1">
        <f t="array" ref="BL188">IF(B188="","",SUMPRODUCT(($D$1:$AB$4=$BL$4)*$D188:$AB188))</f>
        <v/>
      </c>
      <c r="BM188" s="15" t="str">
        <f t="shared" si="81"/>
        <v/>
      </c>
      <c r="BN188" s="2" t="str" cm="1">
        <f t="array" ref="BN188">IF(B188="","",SUMPRODUCT(($D$1:$AB$4=$BN$4)*$D188:$AB188))</f>
        <v/>
      </c>
      <c r="BO188" s="15" t="str">
        <f t="shared" si="82"/>
        <v/>
      </c>
      <c r="BP188" s="2" t="str" cm="1">
        <f t="array" ref="BP188">IF(B188="","",SUMPRODUCT(($D$1:$AB$4=$BP$4)*$D188:$AB188))</f>
        <v/>
      </c>
      <c r="BQ188" s="15" t="str">
        <f t="shared" si="83"/>
        <v/>
      </c>
      <c r="BR188" s="2" t="str" cm="1">
        <f t="array" ref="BR188">IF(B188="","",SUMPRODUCT(($D$1:$AB$4=$BR$4)*$D188:$AB188))</f>
        <v/>
      </c>
      <c r="BS188" s="15" t="str">
        <f t="shared" si="84"/>
        <v/>
      </c>
      <c r="BT188" s="2" t="str" cm="1">
        <f t="array" ref="BT188">IF(B188="","",SUMPRODUCT(($D$1:$AB$4=$BT$4)*$D188:$AB188))</f>
        <v/>
      </c>
      <c r="BU188" s="15" t="str">
        <f t="shared" si="85"/>
        <v/>
      </c>
      <c r="BV188" s="2" t="str" cm="1">
        <f t="array" ref="BV188">IF(B188="","",SUMPRODUCT(($D$1:$AB$4=$BV$4)*$D188:$AB188))</f>
        <v/>
      </c>
      <c r="BW188" s="15" t="str">
        <f t="shared" si="86"/>
        <v/>
      </c>
      <c r="BX188" s="2" t="str" cm="1">
        <f t="array" ref="BX188">IF(B188="","",SUMPRODUCT(($D$1:$AB$4=$BX$4)*$D188:$AB188))</f>
        <v/>
      </c>
      <c r="BY188" s="15" t="str">
        <f t="shared" si="87"/>
        <v/>
      </c>
      <c r="BZ188" s="2" t="str" cm="1">
        <f t="array" ref="BZ188">IF(B188="","",SUMPRODUCT(($D$1:$AB$4=$BZ$4)*$D188:$AB188))</f>
        <v/>
      </c>
      <c r="CA188" s="15" t="str">
        <f t="shared" si="88"/>
        <v/>
      </c>
      <c r="CB188" s="2" t="str" cm="1">
        <f t="array" ref="CB188">IF(B188="","",SUMPRODUCT(($D$1:$AB$4=$CB$4)*$D188:$AB188))</f>
        <v/>
      </c>
      <c r="CC188" s="15" t="str">
        <f t="shared" si="89"/>
        <v/>
      </c>
      <c r="CD188" s="2" t="str" cm="1">
        <f t="array" ref="CD188">IF(B188="","",SUMPRODUCT(($D$1:$AB$4=$CD$4)*$D188:$AB188))</f>
        <v/>
      </c>
      <c r="CE188" s="15" t="str">
        <f t="shared" si="90"/>
        <v/>
      </c>
      <c r="CF188" s="2" t="str" cm="1">
        <f t="array" ref="CF188">IF(B188="","",SUMPRODUCT(($D$1:$AB$4=$CF$4)*$D188:$AB188))</f>
        <v/>
      </c>
      <c r="CG188" s="15" t="str">
        <f t="shared" si="91"/>
        <v/>
      </c>
      <c r="CH188" s="2" t="str" cm="1">
        <f t="array" ref="CH188">IF(B188="","",SUMPRODUCT(($D$1:$AB$4=$CH$4)*$D188:$AB188))</f>
        <v/>
      </c>
      <c r="CI188" s="15" t="str">
        <f t="shared" si="92"/>
        <v/>
      </c>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row>
    <row r="189" spans="1:127" s="3" customFormat="1" ht="15.75" thickBot="1">
      <c r="A189" s="7">
        <v>184</v>
      </c>
      <c r="B189" s="1"/>
      <c r="D189" s="99"/>
      <c r="E189" s="100"/>
      <c r="F189" s="100"/>
      <c r="G189" s="100"/>
      <c r="H189" s="100"/>
      <c r="I189" s="101"/>
      <c r="J189" s="104"/>
      <c r="K189" s="105"/>
      <c r="L189" s="105"/>
      <c r="M189" s="105"/>
      <c r="N189" s="105"/>
      <c r="O189" s="106"/>
      <c r="P189" s="109"/>
      <c r="Q189" s="110"/>
      <c r="R189" s="110"/>
      <c r="S189" s="110"/>
      <c r="T189" s="110"/>
      <c r="U189" s="111"/>
      <c r="V189" s="115"/>
      <c r="W189" s="116"/>
      <c r="X189" s="116"/>
      <c r="Y189" s="116"/>
      <c r="Z189" s="116"/>
      <c r="AA189" s="116"/>
      <c r="AB189" s="170"/>
      <c r="AC189" s="171" t="str">
        <f t="shared" si="66"/>
        <v/>
      </c>
      <c r="AD189" s="172" t="str">
        <f t="shared" si="67"/>
        <v/>
      </c>
      <c r="AE189" s="4"/>
      <c r="AF189" s="4"/>
      <c r="AG189" s="4"/>
      <c r="AH189" s="4"/>
      <c r="AI189" s="4"/>
      <c r="AJ189" s="4"/>
      <c r="AK189" s="4"/>
      <c r="AL189" s="2" t="str" cm="1">
        <f t="array" ref="AL189">IF(B189="","",SUMPRODUCT(($D$1:$AB$4=$AL$4)*D189:AB189))</f>
        <v/>
      </c>
      <c r="AM189" s="15" t="str">
        <f t="shared" si="68"/>
        <v/>
      </c>
      <c r="AN189" s="2" t="str" cm="1">
        <f t="array" ref="AN189">IF(B189="","",SUMPRODUCT(($D$1:$AB$4=$AN$4)*D189:AB189))</f>
        <v/>
      </c>
      <c r="AO189" s="15" t="str">
        <f t="shared" si="69"/>
        <v/>
      </c>
      <c r="AP189" s="2" t="str" cm="1">
        <f t="array" ref="AP189">IF(B189="","",SUMPRODUCT(($D$1:$AB$4=$AP$4)*D189:AB189))</f>
        <v/>
      </c>
      <c r="AQ189" s="15" t="str">
        <f t="shared" si="70"/>
        <v/>
      </c>
      <c r="AR189" s="2" t="str" cm="1">
        <f t="array" ref="AR189">IF(B189="","",SUMPRODUCT(($D$1:$AB$4=$AR$4)*D189:AB189))</f>
        <v/>
      </c>
      <c r="AS189" s="15" t="str">
        <f t="shared" si="71"/>
        <v/>
      </c>
      <c r="AT189" s="2" t="str" cm="1">
        <f t="array" ref="AT189">IF(B189="","",SUMPRODUCT(($D$1:$AB$4=$AT$4)*$D189:$AB189))</f>
        <v/>
      </c>
      <c r="AU189" s="15" t="str">
        <f t="shared" si="72"/>
        <v/>
      </c>
      <c r="AV189" s="2" t="str" cm="1">
        <f t="array" ref="AV189">IF(B189="","",SUMPRODUCT(($D$1:$AB$4=$AV$4)*$D189:$AB189))</f>
        <v/>
      </c>
      <c r="AW189" s="15" t="str">
        <f t="shared" si="73"/>
        <v/>
      </c>
      <c r="AX189" s="2" t="str" cm="1">
        <f t="array" ref="AX189">IF(B189="","",SUMPRODUCT(($D$1:$AB$4=$AX$4)*$D189:$AB189))</f>
        <v/>
      </c>
      <c r="AY189" s="15" t="str">
        <f t="shared" si="74"/>
        <v/>
      </c>
      <c r="AZ189" s="2" t="str" cm="1">
        <f t="array" ref="AZ189">IF(B189="","",SUMPRODUCT(($D$1:$AB$4=$AZ$4)*$D189:$AB189))</f>
        <v/>
      </c>
      <c r="BA189" s="15" t="str">
        <f t="shared" si="75"/>
        <v/>
      </c>
      <c r="BB189" s="2" t="str" cm="1">
        <f t="array" ref="BB189">IF(B189="","",SUMPRODUCT(($D$1:$AB$4=$BB$4)*$D189:$AB189))</f>
        <v/>
      </c>
      <c r="BC189" s="15" t="str">
        <f t="shared" si="76"/>
        <v/>
      </c>
      <c r="BD189" s="2" t="str" cm="1">
        <f t="array" ref="BD189">IF(B189="","",SUMPRODUCT(($D$1:$AB$4=$BD$4)*$D189:$AB189))</f>
        <v/>
      </c>
      <c r="BE189" s="15" t="str">
        <f t="shared" si="77"/>
        <v/>
      </c>
      <c r="BF189" s="2" t="str" cm="1">
        <f t="array" ref="BF189">IF(B189="","",SUMPRODUCT(($D$1:$AB$4=$BF$4)*$D189:$AB189))</f>
        <v/>
      </c>
      <c r="BG189" s="15" t="str">
        <f t="shared" si="78"/>
        <v/>
      </c>
      <c r="BH189" s="2" t="str" cm="1">
        <f t="array" ref="BH189">IF(B189="","",SUMPRODUCT(($D$1:$AB$4=$BH$4)*$D189:$AB189))</f>
        <v/>
      </c>
      <c r="BI189" s="15" t="str">
        <f t="shared" si="79"/>
        <v/>
      </c>
      <c r="BJ189" s="2" t="str" cm="1">
        <f t="array" ref="BJ189">IF(B189="","",SUMPRODUCT(($D$1:$AB$4=$BJ$4)*$D189:$AB189))</f>
        <v/>
      </c>
      <c r="BK189" s="15" t="str">
        <f t="shared" si="80"/>
        <v/>
      </c>
      <c r="BL189" s="2" t="str" cm="1">
        <f t="array" ref="BL189">IF(B189="","",SUMPRODUCT(($D$1:$AB$4=$BL$4)*$D189:$AB189))</f>
        <v/>
      </c>
      <c r="BM189" s="15" t="str">
        <f t="shared" si="81"/>
        <v/>
      </c>
      <c r="BN189" s="2" t="str" cm="1">
        <f t="array" ref="BN189">IF(B189="","",SUMPRODUCT(($D$1:$AB$4=$BN$4)*$D189:$AB189))</f>
        <v/>
      </c>
      <c r="BO189" s="15" t="str">
        <f t="shared" si="82"/>
        <v/>
      </c>
      <c r="BP189" s="2" t="str" cm="1">
        <f t="array" ref="BP189">IF(B189="","",SUMPRODUCT(($D$1:$AB$4=$BP$4)*$D189:$AB189))</f>
        <v/>
      </c>
      <c r="BQ189" s="15" t="str">
        <f t="shared" si="83"/>
        <v/>
      </c>
      <c r="BR189" s="2" t="str" cm="1">
        <f t="array" ref="BR189">IF(B189="","",SUMPRODUCT(($D$1:$AB$4=$BR$4)*$D189:$AB189))</f>
        <v/>
      </c>
      <c r="BS189" s="15" t="str">
        <f t="shared" si="84"/>
        <v/>
      </c>
      <c r="BT189" s="2" t="str" cm="1">
        <f t="array" ref="BT189">IF(B189="","",SUMPRODUCT(($D$1:$AB$4=$BT$4)*$D189:$AB189))</f>
        <v/>
      </c>
      <c r="BU189" s="15" t="str">
        <f t="shared" si="85"/>
        <v/>
      </c>
      <c r="BV189" s="2" t="str" cm="1">
        <f t="array" ref="BV189">IF(B189="","",SUMPRODUCT(($D$1:$AB$4=$BV$4)*$D189:$AB189))</f>
        <v/>
      </c>
      <c r="BW189" s="15" t="str">
        <f t="shared" si="86"/>
        <v/>
      </c>
      <c r="BX189" s="2" t="str" cm="1">
        <f t="array" ref="BX189">IF(B189="","",SUMPRODUCT(($D$1:$AB$4=$BX$4)*$D189:$AB189))</f>
        <v/>
      </c>
      <c r="BY189" s="15" t="str">
        <f t="shared" si="87"/>
        <v/>
      </c>
      <c r="BZ189" s="2" t="str" cm="1">
        <f t="array" ref="BZ189">IF(B189="","",SUMPRODUCT(($D$1:$AB$4=$BZ$4)*$D189:$AB189))</f>
        <v/>
      </c>
      <c r="CA189" s="15" t="str">
        <f t="shared" si="88"/>
        <v/>
      </c>
      <c r="CB189" s="2" t="str" cm="1">
        <f t="array" ref="CB189">IF(B189="","",SUMPRODUCT(($D$1:$AB$4=$CB$4)*$D189:$AB189))</f>
        <v/>
      </c>
      <c r="CC189" s="15" t="str">
        <f t="shared" si="89"/>
        <v/>
      </c>
      <c r="CD189" s="2" t="str" cm="1">
        <f t="array" ref="CD189">IF(B189="","",SUMPRODUCT(($D$1:$AB$4=$CD$4)*$D189:$AB189))</f>
        <v/>
      </c>
      <c r="CE189" s="15" t="str">
        <f t="shared" si="90"/>
        <v/>
      </c>
      <c r="CF189" s="2" t="str" cm="1">
        <f t="array" ref="CF189">IF(B189="","",SUMPRODUCT(($D$1:$AB$4=$CF$4)*$D189:$AB189))</f>
        <v/>
      </c>
      <c r="CG189" s="15" t="str">
        <f t="shared" si="91"/>
        <v/>
      </c>
      <c r="CH189" s="2" t="str" cm="1">
        <f t="array" ref="CH189">IF(B189="","",SUMPRODUCT(($D$1:$AB$4=$CH$4)*$D189:$AB189))</f>
        <v/>
      </c>
      <c r="CI189" s="15" t="str">
        <f t="shared" si="92"/>
        <v/>
      </c>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row>
    <row r="190" spans="1:127" s="3" customFormat="1" ht="15.75" thickBot="1">
      <c r="A190" s="7">
        <v>185</v>
      </c>
      <c r="B190" s="1"/>
      <c r="D190" s="99"/>
      <c r="E190" s="100"/>
      <c r="F190" s="100"/>
      <c r="G190" s="100"/>
      <c r="H190" s="100"/>
      <c r="I190" s="101"/>
      <c r="J190" s="104"/>
      <c r="K190" s="105"/>
      <c r="L190" s="105"/>
      <c r="M190" s="105"/>
      <c r="N190" s="105"/>
      <c r="O190" s="106"/>
      <c r="P190" s="109"/>
      <c r="Q190" s="110"/>
      <c r="R190" s="110"/>
      <c r="S190" s="110"/>
      <c r="T190" s="110"/>
      <c r="U190" s="111"/>
      <c r="V190" s="115"/>
      <c r="W190" s="116"/>
      <c r="X190" s="116"/>
      <c r="Y190" s="116"/>
      <c r="Z190" s="116"/>
      <c r="AA190" s="116"/>
      <c r="AB190" s="170"/>
      <c r="AC190" s="171" t="str">
        <f t="shared" ref="AC190:AC205" si="93">IF(B190="","",SUM(D190:AB190))</f>
        <v/>
      </c>
      <c r="AD190" s="172" t="str">
        <f t="shared" ref="AD190:AD205" si="94">IF(AC190="","",SUM(D190:AB190)/$AE$3)</f>
        <v/>
      </c>
      <c r="AE190" s="4"/>
      <c r="AF190" s="4"/>
      <c r="AG190" s="4"/>
      <c r="AH190" s="4"/>
      <c r="AI190" s="4"/>
      <c r="AJ190" s="4"/>
      <c r="AK190" s="4"/>
      <c r="AL190" s="2" t="str" cm="1">
        <f t="array" ref="AL190">IF(B190="","",SUMPRODUCT(($D$1:$AB$4=$AL$4)*D190:AB190))</f>
        <v/>
      </c>
      <c r="AM190" s="15" t="str">
        <f t="shared" si="68"/>
        <v/>
      </c>
      <c r="AN190" s="2" t="str" cm="1">
        <f t="array" ref="AN190">IF(B190="","",SUMPRODUCT(($D$1:$AB$4=$AN$4)*D190:AB190))</f>
        <v/>
      </c>
      <c r="AO190" s="15" t="str">
        <f t="shared" si="69"/>
        <v/>
      </c>
      <c r="AP190" s="2" t="str" cm="1">
        <f t="array" ref="AP190">IF(B190="","",SUMPRODUCT(($D$1:$AB$4=$AP$4)*D190:AB190))</f>
        <v/>
      </c>
      <c r="AQ190" s="15" t="str">
        <f t="shared" si="70"/>
        <v/>
      </c>
      <c r="AR190" s="2" t="str" cm="1">
        <f t="array" ref="AR190">IF(B190="","",SUMPRODUCT(($D$1:$AB$4=$AR$4)*D190:AB190))</f>
        <v/>
      </c>
      <c r="AS190" s="15" t="str">
        <f t="shared" si="71"/>
        <v/>
      </c>
      <c r="AT190" s="2" t="str" cm="1">
        <f t="array" ref="AT190">IF(B190="","",SUMPRODUCT(($D$1:$AB$4=$AT$4)*$D190:$AB190))</f>
        <v/>
      </c>
      <c r="AU190" s="15" t="str">
        <f t="shared" si="72"/>
        <v/>
      </c>
      <c r="AV190" s="2" t="str" cm="1">
        <f t="array" ref="AV190">IF(B190="","",SUMPRODUCT(($D$1:$AB$4=$AV$4)*$D190:$AB190))</f>
        <v/>
      </c>
      <c r="AW190" s="15" t="str">
        <f t="shared" si="73"/>
        <v/>
      </c>
      <c r="AX190" s="2" t="str" cm="1">
        <f t="array" ref="AX190">IF(B190="","",SUMPRODUCT(($D$1:$AB$4=$AX$4)*$D190:$AB190))</f>
        <v/>
      </c>
      <c r="AY190" s="15" t="str">
        <f t="shared" si="74"/>
        <v/>
      </c>
      <c r="AZ190" s="2" t="str" cm="1">
        <f t="array" ref="AZ190">IF(B190="","",SUMPRODUCT(($D$1:$AB$4=$AZ$4)*$D190:$AB190))</f>
        <v/>
      </c>
      <c r="BA190" s="15" t="str">
        <f t="shared" si="75"/>
        <v/>
      </c>
      <c r="BB190" s="2" t="str" cm="1">
        <f t="array" ref="BB190">IF(B190="","",SUMPRODUCT(($D$1:$AB$4=$BB$4)*$D190:$AB190))</f>
        <v/>
      </c>
      <c r="BC190" s="15" t="str">
        <f t="shared" si="76"/>
        <v/>
      </c>
      <c r="BD190" s="2" t="str" cm="1">
        <f t="array" ref="BD190">IF(B190="","",SUMPRODUCT(($D$1:$AB$4=$BD$4)*$D190:$AB190))</f>
        <v/>
      </c>
      <c r="BE190" s="15" t="str">
        <f t="shared" si="77"/>
        <v/>
      </c>
      <c r="BF190" s="2" t="str" cm="1">
        <f t="array" ref="BF190">IF(B190="","",SUMPRODUCT(($D$1:$AB$4=$BF$4)*$D190:$AB190))</f>
        <v/>
      </c>
      <c r="BG190" s="15" t="str">
        <f t="shared" si="78"/>
        <v/>
      </c>
      <c r="BH190" s="2" t="str" cm="1">
        <f t="array" ref="BH190">IF(B190="","",SUMPRODUCT(($D$1:$AB$4=$BH$4)*$D190:$AB190))</f>
        <v/>
      </c>
      <c r="BI190" s="15" t="str">
        <f t="shared" si="79"/>
        <v/>
      </c>
      <c r="BJ190" s="2" t="str" cm="1">
        <f t="array" ref="BJ190">IF(B190="","",SUMPRODUCT(($D$1:$AB$4=$BJ$4)*$D190:$AB190))</f>
        <v/>
      </c>
      <c r="BK190" s="15" t="str">
        <f t="shared" si="80"/>
        <v/>
      </c>
      <c r="BL190" s="2" t="str" cm="1">
        <f t="array" ref="BL190">IF(B190="","",SUMPRODUCT(($D$1:$AB$4=$BL$4)*$D190:$AB190))</f>
        <v/>
      </c>
      <c r="BM190" s="15" t="str">
        <f t="shared" si="81"/>
        <v/>
      </c>
      <c r="BN190" s="2" t="str" cm="1">
        <f t="array" ref="BN190">IF(B190="","",SUMPRODUCT(($D$1:$AB$4=$BN$4)*$D190:$AB190))</f>
        <v/>
      </c>
      <c r="BO190" s="15" t="str">
        <f t="shared" si="82"/>
        <v/>
      </c>
      <c r="BP190" s="2" t="str" cm="1">
        <f t="array" ref="BP190">IF(B190="","",SUMPRODUCT(($D$1:$AB$4=$BP$4)*$D190:$AB190))</f>
        <v/>
      </c>
      <c r="BQ190" s="15" t="str">
        <f t="shared" si="83"/>
        <v/>
      </c>
      <c r="BR190" s="2" t="str" cm="1">
        <f t="array" ref="BR190">IF(B190="","",SUMPRODUCT(($D$1:$AB$4=$BR$4)*$D190:$AB190))</f>
        <v/>
      </c>
      <c r="BS190" s="15" t="str">
        <f t="shared" si="84"/>
        <v/>
      </c>
      <c r="BT190" s="2" t="str" cm="1">
        <f t="array" ref="BT190">IF(B190="","",SUMPRODUCT(($D$1:$AB$4=$BT$4)*$D190:$AB190))</f>
        <v/>
      </c>
      <c r="BU190" s="15" t="str">
        <f t="shared" si="85"/>
        <v/>
      </c>
      <c r="BV190" s="2" t="str" cm="1">
        <f t="array" ref="BV190">IF(B190="","",SUMPRODUCT(($D$1:$AB$4=$BV$4)*$D190:$AB190))</f>
        <v/>
      </c>
      <c r="BW190" s="15" t="str">
        <f t="shared" si="86"/>
        <v/>
      </c>
      <c r="BX190" s="2" t="str" cm="1">
        <f t="array" ref="BX190">IF(B190="","",SUMPRODUCT(($D$1:$AB$4=$BX$4)*$D190:$AB190))</f>
        <v/>
      </c>
      <c r="BY190" s="15" t="str">
        <f t="shared" si="87"/>
        <v/>
      </c>
      <c r="BZ190" s="2" t="str" cm="1">
        <f t="array" ref="BZ190">IF(B190="","",SUMPRODUCT(($D$1:$AB$4=$BZ$4)*$D190:$AB190))</f>
        <v/>
      </c>
      <c r="CA190" s="15" t="str">
        <f t="shared" si="88"/>
        <v/>
      </c>
      <c r="CB190" s="2" t="str" cm="1">
        <f t="array" ref="CB190">IF(B190="","",SUMPRODUCT(($D$1:$AB$4=$CB$4)*$D190:$AB190))</f>
        <v/>
      </c>
      <c r="CC190" s="15" t="str">
        <f t="shared" si="89"/>
        <v/>
      </c>
      <c r="CD190" s="2" t="str" cm="1">
        <f t="array" ref="CD190">IF(B190="","",SUMPRODUCT(($D$1:$AB$4=$CD$4)*$D190:$AB190))</f>
        <v/>
      </c>
      <c r="CE190" s="15" t="str">
        <f t="shared" si="90"/>
        <v/>
      </c>
      <c r="CF190" s="2" t="str" cm="1">
        <f t="array" ref="CF190">IF(B190="","",SUMPRODUCT(($D$1:$AB$4=$CF$4)*$D190:$AB190))</f>
        <v/>
      </c>
      <c r="CG190" s="15" t="str">
        <f t="shared" si="91"/>
        <v/>
      </c>
      <c r="CH190" s="2" t="str" cm="1">
        <f t="array" ref="CH190">IF(B190="","",SUMPRODUCT(($D$1:$AB$4=$CH$4)*$D190:$AB190))</f>
        <v/>
      </c>
      <c r="CI190" s="15" t="str">
        <f t="shared" si="92"/>
        <v/>
      </c>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row>
    <row r="191" spans="1:127" ht="15.75" thickBot="1">
      <c r="A191" s="7">
        <v>186</v>
      </c>
      <c r="D191" s="99"/>
      <c r="E191" s="100"/>
      <c r="F191" s="100"/>
      <c r="G191" s="100"/>
      <c r="H191" s="100"/>
      <c r="I191" s="101"/>
      <c r="J191" s="104"/>
      <c r="K191" s="105"/>
      <c r="L191" s="105"/>
      <c r="M191" s="105"/>
      <c r="N191" s="105"/>
      <c r="O191" s="106"/>
      <c r="P191" s="109"/>
      <c r="Q191" s="110"/>
      <c r="R191" s="110"/>
      <c r="S191" s="110"/>
      <c r="T191" s="110"/>
      <c r="U191" s="111"/>
      <c r="V191" s="115"/>
      <c r="W191" s="116"/>
      <c r="X191" s="116"/>
      <c r="Y191" s="116"/>
      <c r="Z191" s="116"/>
      <c r="AA191" s="116"/>
      <c r="AB191" s="170"/>
      <c r="AC191" s="171" t="str">
        <f t="shared" si="93"/>
        <v/>
      </c>
      <c r="AD191" s="172" t="str">
        <f t="shared" si="94"/>
        <v/>
      </c>
      <c r="AL191" s="2" t="str" cm="1">
        <f t="array" ref="AL191">IF(B191="","",SUMPRODUCT(($D$1:$AB$4=$AL$4)*D191:AB191))</f>
        <v/>
      </c>
      <c r="AM191" s="15" t="str">
        <f t="shared" si="68"/>
        <v/>
      </c>
      <c r="AN191" s="2" t="str" cm="1">
        <f t="array" ref="AN191">IF(B191="","",SUMPRODUCT(($D$1:$AB$4=$AN$4)*D191:AB191))</f>
        <v/>
      </c>
      <c r="AO191" s="15" t="str">
        <f t="shared" si="69"/>
        <v/>
      </c>
      <c r="AP191" s="2" t="str" cm="1">
        <f t="array" ref="AP191">IF(B191="","",SUMPRODUCT(($D$1:$AB$4=$AP$4)*D191:AB191))</f>
        <v/>
      </c>
      <c r="AQ191" s="15" t="str">
        <f t="shared" si="70"/>
        <v/>
      </c>
      <c r="AR191" s="2" t="str" cm="1">
        <f t="array" ref="AR191">IF(B191="","",SUMPRODUCT(($D$1:$AB$4=$AR$4)*D191:AB191))</f>
        <v/>
      </c>
      <c r="AS191" s="15" t="str">
        <f t="shared" si="71"/>
        <v/>
      </c>
      <c r="AT191" s="2" t="str" cm="1">
        <f t="array" ref="AT191">IF(B191="","",SUMPRODUCT(($D$1:$AB$4=$AT$4)*$D191:$AB191))</f>
        <v/>
      </c>
      <c r="AU191" s="15" t="str">
        <f t="shared" si="72"/>
        <v/>
      </c>
      <c r="AV191" s="2" t="str" cm="1">
        <f t="array" ref="AV191">IF(B191="","",SUMPRODUCT(($D$1:$AB$4=$AV$4)*$D191:$AB191))</f>
        <v/>
      </c>
      <c r="AW191" s="15" t="str">
        <f t="shared" si="73"/>
        <v/>
      </c>
      <c r="AX191" s="2" t="str" cm="1">
        <f t="array" ref="AX191">IF(B191="","",SUMPRODUCT(($D$1:$AB$4=$AX$4)*$D191:$AB191))</f>
        <v/>
      </c>
      <c r="AY191" s="15" t="str">
        <f t="shared" si="74"/>
        <v/>
      </c>
      <c r="AZ191" s="2" t="str" cm="1">
        <f t="array" ref="AZ191">IF(B191="","",SUMPRODUCT(($D$1:$AB$4=$AZ$4)*$D191:$AB191))</f>
        <v/>
      </c>
      <c r="BA191" s="15" t="str">
        <f t="shared" si="75"/>
        <v/>
      </c>
      <c r="BB191" s="2" t="str" cm="1">
        <f t="array" ref="BB191">IF(B191="","",SUMPRODUCT(($D$1:$AB$4=$BB$4)*$D191:$AB191))</f>
        <v/>
      </c>
      <c r="BC191" s="15" t="str">
        <f t="shared" si="76"/>
        <v/>
      </c>
      <c r="BD191" s="2" t="str" cm="1">
        <f t="array" ref="BD191">IF(B191="","",SUMPRODUCT(($D$1:$AB$4=$BD$4)*$D191:$AB191))</f>
        <v/>
      </c>
      <c r="BE191" s="15" t="str">
        <f t="shared" si="77"/>
        <v/>
      </c>
      <c r="BF191" s="2" t="str" cm="1">
        <f t="array" ref="BF191">IF(B191="","",SUMPRODUCT(($D$1:$AB$4=$BF$4)*$D191:$AB191))</f>
        <v/>
      </c>
      <c r="BG191" s="15" t="str">
        <f t="shared" si="78"/>
        <v/>
      </c>
      <c r="BH191" s="2" t="str" cm="1">
        <f t="array" ref="BH191">IF(B191="","",SUMPRODUCT(($D$1:$AB$4=$BH$4)*$D191:$AB191))</f>
        <v/>
      </c>
      <c r="BI191" s="15" t="str">
        <f t="shared" si="79"/>
        <v/>
      </c>
      <c r="BJ191" s="2" t="str" cm="1">
        <f t="array" ref="BJ191">IF(B191="","",SUMPRODUCT(($D$1:$AB$4=$BJ$4)*$D191:$AB191))</f>
        <v/>
      </c>
      <c r="BK191" s="15" t="str">
        <f t="shared" si="80"/>
        <v/>
      </c>
      <c r="BL191" s="2" t="str" cm="1">
        <f t="array" ref="BL191">IF(B191="","",SUMPRODUCT(($D$1:$AB$4=$BL$4)*$D191:$AB191))</f>
        <v/>
      </c>
      <c r="BM191" s="15" t="str">
        <f t="shared" si="81"/>
        <v/>
      </c>
      <c r="BN191" s="2" t="str" cm="1">
        <f t="array" ref="BN191">IF(B191="","",SUMPRODUCT(($D$1:$AB$4=$BN$4)*$D191:$AB191))</f>
        <v/>
      </c>
      <c r="BO191" s="15" t="str">
        <f t="shared" si="82"/>
        <v/>
      </c>
      <c r="BP191" s="2" t="str" cm="1">
        <f t="array" ref="BP191">IF(B191="","",SUMPRODUCT(($D$1:$AB$4=$BP$4)*$D191:$AB191))</f>
        <v/>
      </c>
      <c r="BQ191" s="15" t="str">
        <f t="shared" si="83"/>
        <v/>
      </c>
      <c r="BR191" s="2" t="str" cm="1">
        <f t="array" ref="BR191">IF(B191="","",SUMPRODUCT(($D$1:$AB$4=$BR$4)*$D191:$AB191))</f>
        <v/>
      </c>
      <c r="BS191" s="15" t="str">
        <f t="shared" si="84"/>
        <v/>
      </c>
      <c r="BT191" s="2" t="str" cm="1">
        <f t="array" ref="BT191">IF(B191="","",SUMPRODUCT(($D$1:$AB$4=$BT$4)*$D191:$AB191))</f>
        <v/>
      </c>
      <c r="BU191" s="15" t="str">
        <f t="shared" si="85"/>
        <v/>
      </c>
      <c r="BV191" s="2" t="str" cm="1">
        <f t="array" ref="BV191">IF(B191="","",SUMPRODUCT(($D$1:$AB$4=$BV$4)*$D191:$AB191))</f>
        <v/>
      </c>
      <c r="BW191" s="15" t="str">
        <f t="shared" si="86"/>
        <v/>
      </c>
      <c r="BX191" s="2" t="str" cm="1">
        <f t="array" ref="BX191">IF(B191="","",SUMPRODUCT(($D$1:$AB$4=$BX$4)*$D191:$AB191))</f>
        <v/>
      </c>
      <c r="BY191" s="15" t="str">
        <f t="shared" si="87"/>
        <v/>
      </c>
      <c r="BZ191" s="2" t="str" cm="1">
        <f t="array" ref="BZ191">IF(B191="","",SUMPRODUCT(($D$1:$AB$4=$BZ$4)*$D191:$AB191))</f>
        <v/>
      </c>
      <c r="CA191" s="15" t="str">
        <f t="shared" si="88"/>
        <v/>
      </c>
      <c r="CB191" s="2" t="str" cm="1">
        <f t="array" ref="CB191">IF(B191="","",SUMPRODUCT(($D$1:$AB$4=$CB$4)*$D191:$AB191))</f>
        <v/>
      </c>
      <c r="CC191" s="15" t="str">
        <f t="shared" si="89"/>
        <v/>
      </c>
      <c r="CD191" s="2" t="str" cm="1">
        <f t="array" ref="CD191">IF(B191="","",SUMPRODUCT(($D$1:$AB$4=$CD$4)*$D191:$AB191))</f>
        <v/>
      </c>
      <c r="CE191" s="15" t="str">
        <f t="shared" si="90"/>
        <v/>
      </c>
      <c r="CF191" s="2" t="str" cm="1">
        <f t="array" ref="CF191">IF(B191="","",SUMPRODUCT(($D$1:$AB$4=$CF$4)*$D191:$AB191))</f>
        <v/>
      </c>
      <c r="CG191" s="15" t="str">
        <f t="shared" si="91"/>
        <v/>
      </c>
      <c r="CH191" s="2" t="str" cm="1">
        <f t="array" ref="CH191">IF(B191="","",SUMPRODUCT(($D$1:$AB$4=$CH$4)*$D191:$AB191))</f>
        <v/>
      </c>
      <c r="CI191" s="15" t="str">
        <f t="shared" si="92"/>
        <v/>
      </c>
    </row>
    <row r="192" spans="1:127" ht="15.75" thickBot="1">
      <c r="A192" s="7">
        <v>187</v>
      </c>
      <c r="D192" s="99"/>
      <c r="E192" s="100"/>
      <c r="F192" s="100"/>
      <c r="G192" s="100"/>
      <c r="H192" s="100"/>
      <c r="I192" s="101"/>
      <c r="J192" s="104"/>
      <c r="K192" s="105"/>
      <c r="L192" s="105"/>
      <c r="M192" s="105"/>
      <c r="N192" s="105"/>
      <c r="O192" s="106"/>
      <c r="P192" s="109"/>
      <c r="Q192" s="110"/>
      <c r="R192" s="110"/>
      <c r="S192" s="110"/>
      <c r="T192" s="110"/>
      <c r="U192" s="111"/>
      <c r="V192" s="115"/>
      <c r="W192" s="116"/>
      <c r="X192" s="116"/>
      <c r="Y192" s="116"/>
      <c r="Z192" s="116"/>
      <c r="AA192" s="116"/>
      <c r="AB192" s="170"/>
      <c r="AC192" s="171" t="str">
        <f t="shared" si="93"/>
        <v/>
      </c>
      <c r="AD192" s="172" t="str">
        <f t="shared" si="94"/>
        <v/>
      </c>
      <c r="AL192" s="2" t="str" cm="1">
        <f t="array" ref="AL192">IF(B192="","",SUMPRODUCT(($D$1:$AB$4=$AL$4)*D192:AB192))</f>
        <v/>
      </c>
      <c r="AM192" s="15" t="str">
        <f t="shared" si="68"/>
        <v/>
      </c>
      <c r="AN192" s="2" t="str" cm="1">
        <f t="array" ref="AN192">IF(B192="","",SUMPRODUCT(($D$1:$AB$4=$AN$4)*D192:AB192))</f>
        <v/>
      </c>
      <c r="AO192" s="15" t="str">
        <f t="shared" si="69"/>
        <v/>
      </c>
      <c r="AP192" s="2" t="str" cm="1">
        <f t="array" ref="AP192">IF(B192="","",SUMPRODUCT(($D$1:$AB$4=$AP$4)*D192:AB192))</f>
        <v/>
      </c>
      <c r="AQ192" s="15" t="str">
        <f t="shared" si="70"/>
        <v/>
      </c>
      <c r="AR192" s="2" t="str" cm="1">
        <f t="array" ref="AR192">IF(B192="","",SUMPRODUCT(($D$1:$AB$4=$AR$4)*D192:AB192))</f>
        <v/>
      </c>
      <c r="AS192" s="15" t="str">
        <f t="shared" si="71"/>
        <v/>
      </c>
      <c r="AT192" s="2" t="str" cm="1">
        <f t="array" ref="AT192">IF(B192="","",SUMPRODUCT(($D$1:$AB$4=$AT$4)*$D192:$AB192))</f>
        <v/>
      </c>
      <c r="AU192" s="15" t="str">
        <f t="shared" si="72"/>
        <v/>
      </c>
      <c r="AV192" s="2" t="str" cm="1">
        <f t="array" ref="AV192">IF(B192="","",SUMPRODUCT(($D$1:$AB$4=$AV$4)*$D192:$AB192))</f>
        <v/>
      </c>
      <c r="AW192" s="15" t="str">
        <f t="shared" si="73"/>
        <v/>
      </c>
      <c r="AX192" s="2" t="str" cm="1">
        <f t="array" ref="AX192">IF(B192="","",SUMPRODUCT(($D$1:$AB$4=$AX$4)*$D192:$AB192))</f>
        <v/>
      </c>
      <c r="AY192" s="15" t="str">
        <f t="shared" si="74"/>
        <v/>
      </c>
      <c r="AZ192" s="2" t="str" cm="1">
        <f t="array" ref="AZ192">IF(B192="","",SUMPRODUCT(($D$1:$AB$4=$AZ$4)*$D192:$AB192))</f>
        <v/>
      </c>
      <c r="BA192" s="15" t="str">
        <f t="shared" si="75"/>
        <v/>
      </c>
      <c r="BB192" s="2" t="str" cm="1">
        <f t="array" ref="BB192">IF(B192="","",SUMPRODUCT(($D$1:$AB$4=$BB$4)*$D192:$AB192))</f>
        <v/>
      </c>
      <c r="BC192" s="15" t="str">
        <f t="shared" si="76"/>
        <v/>
      </c>
      <c r="BD192" s="2" t="str" cm="1">
        <f t="array" ref="BD192">IF(B192="","",SUMPRODUCT(($D$1:$AB$4=$BD$4)*$D192:$AB192))</f>
        <v/>
      </c>
      <c r="BE192" s="15" t="str">
        <f t="shared" si="77"/>
        <v/>
      </c>
      <c r="BF192" s="2" t="str" cm="1">
        <f t="array" ref="BF192">IF(B192="","",SUMPRODUCT(($D$1:$AB$4=$BF$4)*$D192:$AB192))</f>
        <v/>
      </c>
      <c r="BG192" s="15" t="str">
        <f t="shared" si="78"/>
        <v/>
      </c>
      <c r="BH192" s="2" t="str" cm="1">
        <f t="array" ref="BH192">IF(B192="","",SUMPRODUCT(($D$1:$AB$4=$BH$4)*$D192:$AB192))</f>
        <v/>
      </c>
      <c r="BI192" s="15" t="str">
        <f t="shared" si="79"/>
        <v/>
      </c>
      <c r="BJ192" s="2" t="str" cm="1">
        <f t="array" ref="BJ192">IF(B192="","",SUMPRODUCT(($D$1:$AB$4=$BJ$4)*$D192:$AB192))</f>
        <v/>
      </c>
      <c r="BK192" s="15" t="str">
        <f t="shared" si="80"/>
        <v/>
      </c>
      <c r="BL192" s="2" t="str" cm="1">
        <f t="array" ref="BL192">IF(B192="","",SUMPRODUCT(($D$1:$AB$4=$BL$4)*$D192:$AB192))</f>
        <v/>
      </c>
      <c r="BM192" s="15" t="str">
        <f t="shared" si="81"/>
        <v/>
      </c>
      <c r="BN192" s="2" t="str" cm="1">
        <f t="array" ref="BN192">IF(B192="","",SUMPRODUCT(($D$1:$AB$4=$BN$4)*$D192:$AB192))</f>
        <v/>
      </c>
      <c r="BO192" s="15" t="str">
        <f t="shared" si="82"/>
        <v/>
      </c>
      <c r="BP192" s="2" t="str" cm="1">
        <f t="array" ref="BP192">IF(B192="","",SUMPRODUCT(($D$1:$AB$4=$BP$4)*$D192:$AB192))</f>
        <v/>
      </c>
      <c r="BQ192" s="15" t="str">
        <f t="shared" si="83"/>
        <v/>
      </c>
      <c r="BR192" s="2" t="str" cm="1">
        <f t="array" ref="BR192">IF(B192="","",SUMPRODUCT(($D$1:$AB$4=$BR$4)*$D192:$AB192))</f>
        <v/>
      </c>
      <c r="BS192" s="15" t="str">
        <f t="shared" si="84"/>
        <v/>
      </c>
      <c r="BT192" s="2" t="str" cm="1">
        <f t="array" ref="BT192">IF(B192="","",SUMPRODUCT(($D$1:$AB$4=$BT$4)*$D192:$AB192))</f>
        <v/>
      </c>
      <c r="BU192" s="15" t="str">
        <f t="shared" si="85"/>
        <v/>
      </c>
      <c r="BV192" s="2" t="str" cm="1">
        <f t="array" ref="BV192">IF(B192="","",SUMPRODUCT(($D$1:$AB$4=$BV$4)*$D192:$AB192))</f>
        <v/>
      </c>
      <c r="BW192" s="15" t="str">
        <f t="shared" si="86"/>
        <v/>
      </c>
      <c r="BX192" s="2" t="str" cm="1">
        <f t="array" ref="BX192">IF(B192="","",SUMPRODUCT(($D$1:$AB$4=$BX$4)*$D192:$AB192))</f>
        <v/>
      </c>
      <c r="BY192" s="15" t="str">
        <f t="shared" si="87"/>
        <v/>
      </c>
      <c r="BZ192" s="2" t="str" cm="1">
        <f t="array" ref="BZ192">IF(B192="","",SUMPRODUCT(($D$1:$AB$4=$BZ$4)*$D192:$AB192))</f>
        <v/>
      </c>
      <c r="CA192" s="15" t="str">
        <f t="shared" si="88"/>
        <v/>
      </c>
      <c r="CB192" s="2" t="str" cm="1">
        <f t="array" ref="CB192">IF(B192="","",SUMPRODUCT(($D$1:$AB$4=$CB$4)*$D192:$AB192))</f>
        <v/>
      </c>
      <c r="CC192" s="15" t="str">
        <f t="shared" si="89"/>
        <v/>
      </c>
      <c r="CD192" s="2" t="str" cm="1">
        <f t="array" ref="CD192">IF(B192="","",SUMPRODUCT(($D$1:$AB$4=$CD$4)*$D192:$AB192))</f>
        <v/>
      </c>
      <c r="CE192" s="15" t="str">
        <f t="shared" si="90"/>
        <v/>
      </c>
      <c r="CF192" s="2" t="str" cm="1">
        <f t="array" ref="CF192">IF(B192="","",SUMPRODUCT(($D$1:$AB$4=$CF$4)*$D192:$AB192))</f>
        <v/>
      </c>
      <c r="CG192" s="15" t="str">
        <f t="shared" si="91"/>
        <v/>
      </c>
      <c r="CH192" s="2" t="str" cm="1">
        <f t="array" ref="CH192">IF(B192="","",SUMPRODUCT(($D$1:$AB$4=$CH$4)*$D192:$AB192))</f>
        <v/>
      </c>
      <c r="CI192" s="15" t="str">
        <f t="shared" si="92"/>
        <v/>
      </c>
    </row>
    <row r="193" spans="1:87" ht="15.75" thickBot="1">
      <c r="A193" s="7">
        <v>188</v>
      </c>
      <c r="D193" s="99"/>
      <c r="E193" s="100"/>
      <c r="F193" s="100"/>
      <c r="G193" s="100"/>
      <c r="H193" s="100"/>
      <c r="I193" s="101"/>
      <c r="J193" s="104"/>
      <c r="K193" s="105"/>
      <c r="L193" s="105"/>
      <c r="M193" s="105"/>
      <c r="N193" s="105"/>
      <c r="O193" s="106"/>
      <c r="P193" s="109"/>
      <c r="Q193" s="110"/>
      <c r="R193" s="110"/>
      <c r="S193" s="110"/>
      <c r="T193" s="110"/>
      <c r="U193" s="111"/>
      <c r="V193" s="115"/>
      <c r="W193" s="116"/>
      <c r="X193" s="116"/>
      <c r="Y193" s="116"/>
      <c r="Z193" s="116"/>
      <c r="AA193" s="116"/>
      <c r="AB193" s="170"/>
      <c r="AC193" s="171" t="str">
        <f t="shared" si="93"/>
        <v/>
      </c>
      <c r="AD193" s="172" t="str">
        <f t="shared" si="94"/>
        <v/>
      </c>
      <c r="AL193" s="2" t="str" cm="1">
        <f t="array" ref="AL193">IF(B193="","",SUMPRODUCT(($D$1:$AB$4=$AL$4)*D193:AB193))</f>
        <v/>
      </c>
      <c r="AM193" s="15" t="str">
        <f t="shared" si="68"/>
        <v/>
      </c>
      <c r="AN193" s="2" t="str" cm="1">
        <f t="array" ref="AN193">IF(B193="","",SUMPRODUCT(($D$1:$AB$4=$AN$4)*D193:AB193))</f>
        <v/>
      </c>
      <c r="AO193" s="15" t="str">
        <f t="shared" si="69"/>
        <v/>
      </c>
      <c r="AP193" s="2" t="str" cm="1">
        <f t="array" ref="AP193">IF(B193="","",SUMPRODUCT(($D$1:$AB$4=$AP$4)*D193:AB193))</f>
        <v/>
      </c>
      <c r="AQ193" s="15" t="str">
        <f t="shared" si="70"/>
        <v/>
      </c>
      <c r="AR193" s="2" t="str" cm="1">
        <f t="array" ref="AR193">IF(B193="","",SUMPRODUCT(($D$1:$AB$4=$AR$4)*D193:AB193))</f>
        <v/>
      </c>
      <c r="AS193" s="15" t="str">
        <f t="shared" si="71"/>
        <v/>
      </c>
      <c r="AT193" s="2" t="str" cm="1">
        <f t="array" ref="AT193">IF(B193="","",SUMPRODUCT(($D$1:$AB$4=$AT$4)*$D193:$AB193))</f>
        <v/>
      </c>
      <c r="AU193" s="15" t="str">
        <f t="shared" si="72"/>
        <v/>
      </c>
      <c r="AV193" s="2" t="str" cm="1">
        <f t="array" ref="AV193">IF(B193="","",SUMPRODUCT(($D$1:$AB$4=$AV$4)*$D193:$AB193))</f>
        <v/>
      </c>
      <c r="AW193" s="15" t="str">
        <f t="shared" si="73"/>
        <v/>
      </c>
      <c r="AX193" s="2" t="str" cm="1">
        <f t="array" ref="AX193">IF(B193="","",SUMPRODUCT(($D$1:$AB$4=$AX$4)*$D193:$AB193))</f>
        <v/>
      </c>
      <c r="AY193" s="15" t="str">
        <f t="shared" si="74"/>
        <v/>
      </c>
      <c r="AZ193" s="2" t="str" cm="1">
        <f t="array" ref="AZ193">IF(B193="","",SUMPRODUCT(($D$1:$AB$4=$AZ$4)*$D193:$AB193))</f>
        <v/>
      </c>
      <c r="BA193" s="15" t="str">
        <f t="shared" si="75"/>
        <v/>
      </c>
      <c r="BB193" s="2" t="str" cm="1">
        <f t="array" ref="BB193">IF(B193="","",SUMPRODUCT(($D$1:$AB$4=$BB$4)*$D193:$AB193))</f>
        <v/>
      </c>
      <c r="BC193" s="15" t="str">
        <f t="shared" si="76"/>
        <v/>
      </c>
      <c r="BD193" s="2" t="str" cm="1">
        <f t="array" ref="BD193">IF(B193="","",SUMPRODUCT(($D$1:$AB$4=$BD$4)*$D193:$AB193))</f>
        <v/>
      </c>
      <c r="BE193" s="15" t="str">
        <f t="shared" si="77"/>
        <v/>
      </c>
      <c r="BF193" s="2" t="str" cm="1">
        <f t="array" ref="BF193">IF(B193="","",SUMPRODUCT(($D$1:$AB$4=$BF$4)*$D193:$AB193))</f>
        <v/>
      </c>
      <c r="BG193" s="15" t="str">
        <f t="shared" si="78"/>
        <v/>
      </c>
      <c r="BH193" s="2" t="str" cm="1">
        <f t="array" ref="BH193">IF(B193="","",SUMPRODUCT(($D$1:$AB$4=$BH$4)*$D193:$AB193))</f>
        <v/>
      </c>
      <c r="BI193" s="15" t="str">
        <f t="shared" si="79"/>
        <v/>
      </c>
      <c r="BJ193" s="2" t="str" cm="1">
        <f t="array" ref="BJ193">IF(B193="","",SUMPRODUCT(($D$1:$AB$4=$BJ$4)*$D193:$AB193))</f>
        <v/>
      </c>
      <c r="BK193" s="15" t="str">
        <f t="shared" si="80"/>
        <v/>
      </c>
      <c r="BL193" s="2" t="str" cm="1">
        <f t="array" ref="BL193">IF(B193="","",SUMPRODUCT(($D$1:$AB$4=$BL$4)*$D193:$AB193))</f>
        <v/>
      </c>
      <c r="BM193" s="15" t="str">
        <f t="shared" si="81"/>
        <v/>
      </c>
      <c r="BN193" s="2" t="str" cm="1">
        <f t="array" ref="BN193">IF(B193="","",SUMPRODUCT(($D$1:$AB$4=$BN$4)*$D193:$AB193))</f>
        <v/>
      </c>
      <c r="BO193" s="15" t="str">
        <f t="shared" si="82"/>
        <v/>
      </c>
      <c r="BP193" s="2" t="str" cm="1">
        <f t="array" ref="BP193">IF(B193="","",SUMPRODUCT(($D$1:$AB$4=$BP$4)*$D193:$AB193))</f>
        <v/>
      </c>
      <c r="BQ193" s="15" t="str">
        <f t="shared" si="83"/>
        <v/>
      </c>
      <c r="BR193" s="2" t="str" cm="1">
        <f t="array" ref="BR193">IF(B193="","",SUMPRODUCT(($D$1:$AB$4=$BR$4)*$D193:$AB193))</f>
        <v/>
      </c>
      <c r="BS193" s="15" t="str">
        <f t="shared" si="84"/>
        <v/>
      </c>
      <c r="BT193" s="2" t="str" cm="1">
        <f t="array" ref="BT193">IF(B193="","",SUMPRODUCT(($D$1:$AB$4=$BT$4)*$D193:$AB193))</f>
        <v/>
      </c>
      <c r="BU193" s="15" t="str">
        <f t="shared" si="85"/>
        <v/>
      </c>
      <c r="BV193" s="2" t="str" cm="1">
        <f t="array" ref="BV193">IF(B193="","",SUMPRODUCT(($D$1:$AB$4=$BV$4)*$D193:$AB193))</f>
        <v/>
      </c>
      <c r="BW193" s="15" t="str">
        <f t="shared" si="86"/>
        <v/>
      </c>
      <c r="BX193" s="2" t="str" cm="1">
        <f t="array" ref="BX193">IF(B193="","",SUMPRODUCT(($D$1:$AB$4=$BX$4)*$D193:$AB193))</f>
        <v/>
      </c>
      <c r="BY193" s="15" t="str">
        <f t="shared" si="87"/>
        <v/>
      </c>
      <c r="BZ193" s="2" t="str" cm="1">
        <f t="array" ref="BZ193">IF(B193="","",SUMPRODUCT(($D$1:$AB$4=$BZ$4)*$D193:$AB193))</f>
        <v/>
      </c>
      <c r="CA193" s="15" t="str">
        <f t="shared" si="88"/>
        <v/>
      </c>
      <c r="CB193" s="2" t="str" cm="1">
        <f t="array" ref="CB193">IF(B193="","",SUMPRODUCT(($D$1:$AB$4=$CB$4)*$D193:$AB193))</f>
        <v/>
      </c>
      <c r="CC193" s="15" t="str">
        <f t="shared" si="89"/>
        <v/>
      </c>
      <c r="CD193" s="2" t="str" cm="1">
        <f t="array" ref="CD193">IF(B193="","",SUMPRODUCT(($D$1:$AB$4=$CD$4)*$D193:$AB193))</f>
        <v/>
      </c>
      <c r="CE193" s="15" t="str">
        <f t="shared" si="90"/>
        <v/>
      </c>
      <c r="CF193" s="2" t="str" cm="1">
        <f t="array" ref="CF193">IF(B193="","",SUMPRODUCT(($D$1:$AB$4=$CF$4)*$D193:$AB193))</f>
        <v/>
      </c>
      <c r="CG193" s="15" t="str">
        <f t="shared" si="91"/>
        <v/>
      </c>
      <c r="CH193" s="2" t="str" cm="1">
        <f t="array" ref="CH193">IF(B193="","",SUMPRODUCT(($D$1:$AB$4=$CH$4)*$D193:$AB193))</f>
        <v/>
      </c>
      <c r="CI193" s="15" t="str">
        <f t="shared" si="92"/>
        <v/>
      </c>
    </row>
    <row r="194" spans="1:87" ht="15.75" thickBot="1">
      <c r="A194" s="7">
        <v>189</v>
      </c>
      <c r="D194" s="99"/>
      <c r="E194" s="100"/>
      <c r="F194" s="100"/>
      <c r="G194" s="100"/>
      <c r="H194" s="100"/>
      <c r="I194" s="101"/>
      <c r="J194" s="104"/>
      <c r="K194" s="105"/>
      <c r="L194" s="105"/>
      <c r="M194" s="105"/>
      <c r="N194" s="105"/>
      <c r="O194" s="106"/>
      <c r="P194" s="109"/>
      <c r="Q194" s="110"/>
      <c r="R194" s="110"/>
      <c r="S194" s="110"/>
      <c r="T194" s="110"/>
      <c r="U194" s="111"/>
      <c r="V194" s="115"/>
      <c r="W194" s="116"/>
      <c r="X194" s="116"/>
      <c r="Y194" s="116"/>
      <c r="Z194" s="116"/>
      <c r="AA194" s="116"/>
      <c r="AB194" s="170"/>
      <c r="AC194" s="171" t="str">
        <f t="shared" si="93"/>
        <v/>
      </c>
      <c r="AD194" s="172" t="str">
        <f t="shared" si="94"/>
        <v/>
      </c>
      <c r="AL194" s="2" t="str" cm="1">
        <f t="array" ref="AL194">IF(B194="","",SUMPRODUCT(($D$1:$AB$4=$AL$4)*D194:AB194))</f>
        <v/>
      </c>
      <c r="AM194" s="15" t="str">
        <f t="shared" si="68"/>
        <v/>
      </c>
      <c r="AN194" s="2" t="str" cm="1">
        <f t="array" ref="AN194">IF(B194="","",SUMPRODUCT(($D$1:$AB$4=$AN$4)*D194:AB194))</f>
        <v/>
      </c>
      <c r="AO194" s="15" t="str">
        <f t="shared" si="69"/>
        <v/>
      </c>
      <c r="AP194" s="2" t="str" cm="1">
        <f t="array" ref="AP194">IF(B194="","",SUMPRODUCT(($D$1:$AB$4=$AP$4)*D194:AB194))</f>
        <v/>
      </c>
      <c r="AQ194" s="15" t="str">
        <f t="shared" si="70"/>
        <v/>
      </c>
      <c r="AR194" s="2" t="str" cm="1">
        <f t="array" ref="AR194">IF(B194="","",SUMPRODUCT(($D$1:$AB$4=$AR$4)*D194:AB194))</f>
        <v/>
      </c>
      <c r="AS194" s="15" t="str">
        <f t="shared" si="71"/>
        <v/>
      </c>
      <c r="AT194" s="2" t="str" cm="1">
        <f t="array" ref="AT194">IF(B194="","",SUMPRODUCT(($D$1:$AB$4=$AT$4)*$D194:$AB194))</f>
        <v/>
      </c>
      <c r="AU194" s="15" t="str">
        <f t="shared" si="72"/>
        <v/>
      </c>
      <c r="AV194" s="2" t="str" cm="1">
        <f t="array" ref="AV194">IF(B194="","",SUMPRODUCT(($D$1:$AB$4=$AV$4)*$D194:$AB194))</f>
        <v/>
      </c>
      <c r="AW194" s="15" t="str">
        <f t="shared" si="73"/>
        <v/>
      </c>
      <c r="AX194" s="2" t="str" cm="1">
        <f t="array" ref="AX194">IF(B194="","",SUMPRODUCT(($D$1:$AB$4=$AX$4)*$D194:$AB194))</f>
        <v/>
      </c>
      <c r="AY194" s="15" t="str">
        <f t="shared" si="74"/>
        <v/>
      </c>
      <c r="AZ194" s="2" t="str" cm="1">
        <f t="array" ref="AZ194">IF(B194="","",SUMPRODUCT(($D$1:$AB$4=$AZ$4)*$D194:$AB194))</f>
        <v/>
      </c>
      <c r="BA194" s="15" t="str">
        <f t="shared" si="75"/>
        <v/>
      </c>
      <c r="BB194" s="2" t="str" cm="1">
        <f t="array" ref="BB194">IF(B194="","",SUMPRODUCT(($D$1:$AB$4=$BB$4)*$D194:$AB194))</f>
        <v/>
      </c>
      <c r="BC194" s="15" t="str">
        <f t="shared" si="76"/>
        <v/>
      </c>
      <c r="BD194" s="2" t="str" cm="1">
        <f t="array" ref="BD194">IF(B194="","",SUMPRODUCT(($D$1:$AB$4=$BD$4)*$D194:$AB194))</f>
        <v/>
      </c>
      <c r="BE194" s="15" t="str">
        <f t="shared" si="77"/>
        <v/>
      </c>
      <c r="BF194" s="2" t="str" cm="1">
        <f t="array" ref="BF194">IF(B194="","",SUMPRODUCT(($D$1:$AB$4=$BF$4)*$D194:$AB194))</f>
        <v/>
      </c>
      <c r="BG194" s="15" t="str">
        <f t="shared" si="78"/>
        <v/>
      </c>
      <c r="BH194" s="2" t="str" cm="1">
        <f t="array" ref="BH194">IF(B194="","",SUMPRODUCT(($D$1:$AB$4=$BH$4)*$D194:$AB194))</f>
        <v/>
      </c>
      <c r="BI194" s="15" t="str">
        <f t="shared" si="79"/>
        <v/>
      </c>
      <c r="BJ194" s="2" t="str" cm="1">
        <f t="array" ref="BJ194">IF(B194="","",SUMPRODUCT(($D$1:$AB$4=$BJ$4)*$D194:$AB194))</f>
        <v/>
      </c>
      <c r="BK194" s="15" t="str">
        <f t="shared" si="80"/>
        <v/>
      </c>
      <c r="BL194" s="2" t="str" cm="1">
        <f t="array" ref="BL194">IF(B194="","",SUMPRODUCT(($D$1:$AB$4=$BL$4)*$D194:$AB194))</f>
        <v/>
      </c>
      <c r="BM194" s="15" t="str">
        <f t="shared" si="81"/>
        <v/>
      </c>
      <c r="BN194" s="2" t="str" cm="1">
        <f t="array" ref="BN194">IF(B194="","",SUMPRODUCT(($D$1:$AB$4=$BN$4)*$D194:$AB194))</f>
        <v/>
      </c>
      <c r="BO194" s="15" t="str">
        <f t="shared" si="82"/>
        <v/>
      </c>
      <c r="BP194" s="2" t="str" cm="1">
        <f t="array" ref="BP194">IF(B194="","",SUMPRODUCT(($D$1:$AB$4=$BP$4)*$D194:$AB194))</f>
        <v/>
      </c>
      <c r="BQ194" s="15" t="str">
        <f t="shared" si="83"/>
        <v/>
      </c>
      <c r="BR194" s="2" t="str" cm="1">
        <f t="array" ref="BR194">IF(B194="","",SUMPRODUCT(($D$1:$AB$4=$BR$4)*$D194:$AB194))</f>
        <v/>
      </c>
      <c r="BS194" s="15" t="str">
        <f t="shared" si="84"/>
        <v/>
      </c>
      <c r="BT194" s="2" t="str" cm="1">
        <f t="array" ref="BT194">IF(B194="","",SUMPRODUCT(($D$1:$AB$4=$BT$4)*$D194:$AB194))</f>
        <v/>
      </c>
      <c r="BU194" s="15" t="str">
        <f t="shared" si="85"/>
        <v/>
      </c>
      <c r="BV194" s="2" t="str" cm="1">
        <f t="array" ref="BV194">IF(B194="","",SUMPRODUCT(($D$1:$AB$4=$BV$4)*$D194:$AB194))</f>
        <v/>
      </c>
      <c r="BW194" s="15" t="str">
        <f t="shared" si="86"/>
        <v/>
      </c>
      <c r="BX194" s="2" t="str" cm="1">
        <f t="array" ref="BX194">IF(B194="","",SUMPRODUCT(($D$1:$AB$4=$BX$4)*$D194:$AB194))</f>
        <v/>
      </c>
      <c r="BY194" s="15" t="str">
        <f t="shared" si="87"/>
        <v/>
      </c>
      <c r="BZ194" s="2" t="str" cm="1">
        <f t="array" ref="BZ194">IF(B194="","",SUMPRODUCT(($D$1:$AB$4=$BZ$4)*$D194:$AB194))</f>
        <v/>
      </c>
      <c r="CA194" s="15" t="str">
        <f t="shared" si="88"/>
        <v/>
      </c>
      <c r="CB194" s="2" t="str" cm="1">
        <f t="array" ref="CB194">IF(B194="","",SUMPRODUCT(($D$1:$AB$4=$CB$4)*$D194:$AB194))</f>
        <v/>
      </c>
      <c r="CC194" s="15" t="str">
        <f t="shared" si="89"/>
        <v/>
      </c>
      <c r="CD194" s="2" t="str" cm="1">
        <f t="array" ref="CD194">IF(B194="","",SUMPRODUCT(($D$1:$AB$4=$CD$4)*$D194:$AB194))</f>
        <v/>
      </c>
      <c r="CE194" s="15" t="str">
        <f t="shared" si="90"/>
        <v/>
      </c>
      <c r="CF194" s="2" t="str" cm="1">
        <f t="array" ref="CF194">IF(B194="","",SUMPRODUCT(($D$1:$AB$4=$CF$4)*$D194:$AB194))</f>
        <v/>
      </c>
      <c r="CG194" s="15" t="str">
        <f t="shared" si="91"/>
        <v/>
      </c>
      <c r="CH194" s="2" t="str" cm="1">
        <f t="array" ref="CH194">IF(B194="","",SUMPRODUCT(($D$1:$AB$4=$CH$4)*$D194:$AB194))</f>
        <v/>
      </c>
      <c r="CI194" s="15" t="str">
        <f t="shared" si="92"/>
        <v/>
      </c>
    </row>
    <row r="195" spans="1:87" ht="15.75" thickBot="1">
      <c r="A195" s="7">
        <v>190</v>
      </c>
      <c r="D195" s="99"/>
      <c r="E195" s="100"/>
      <c r="F195" s="100"/>
      <c r="G195" s="100"/>
      <c r="H195" s="100"/>
      <c r="I195" s="101"/>
      <c r="J195" s="104"/>
      <c r="K195" s="105"/>
      <c r="L195" s="105"/>
      <c r="M195" s="105"/>
      <c r="N195" s="105"/>
      <c r="O195" s="106"/>
      <c r="P195" s="109"/>
      <c r="Q195" s="110"/>
      <c r="R195" s="110"/>
      <c r="S195" s="110"/>
      <c r="T195" s="110"/>
      <c r="U195" s="111"/>
      <c r="V195" s="115"/>
      <c r="W195" s="116"/>
      <c r="X195" s="116"/>
      <c r="Y195" s="116"/>
      <c r="Z195" s="116"/>
      <c r="AA195" s="116"/>
      <c r="AB195" s="170"/>
      <c r="AC195" s="171" t="str">
        <f t="shared" si="93"/>
        <v/>
      </c>
      <c r="AD195" s="172" t="str">
        <f t="shared" si="94"/>
        <v/>
      </c>
      <c r="AL195" s="2" t="str" cm="1">
        <f t="array" ref="AL195">IF(B195="","",SUMPRODUCT(($D$1:$AB$4=$AL$4)*D195:AB195))</f>
        <v/>
      </c>
      <c r="AM195" s="15" t="str">
        <f t="shared" si="68"/>
        <v/>
      </c>
      <c r="AN195" s="2" t="str" cm="1">
        <f t="array" ref="AN195">IF(B195="","",SUMPRODUCT(($D$1:$AB$4=$AN$4)*D195:AB195))</f>
        <v/>
      </c>
      <c r="AO195" s="15" t="str">
        <f t="shared" si="69"/>
        <v/>
      </c>
      <c r="AP195" s="2" t="str" cm="1">
        <f t="array" ref="AP195">IF(B195="","",SUMPRODUCT(($D$1:$AB$4=$AP$4)*D195:AB195))</f>
        <v/>
      </c>
      <c r="AQ195" s="15" t="str">
        <f t="shared" si="70"/>
        <v/>
      </c>
      <c r="AR195" s="2" t="str" cm="1">
        <f t="array" ref="AR195">IF(B195="","",SUMPRODUCT(($D$1:$AB$4=$AR$4)*D195:AB195))</f>
        <v/>
      </c>
      <c r="AS195" s="15" t="str">
        <f t="shared" si="71"/>
        <v/>
      </c>
      <c r="AT195" s="2" t="str" cm="1">
        <f t="array" ref="AT195">IF(B195="","",SUMPRODUCT(($D$1:$AB$4=$AT$4)*$D195:$AB195))</f>
        <v/>
      </c>
      <c r="AU195" s="15" t="str">
        <f t="shared" si="72"/>
        <v/>
      </c>
      <c r="AV195" s="2" t="str" cm="1">
        <f t="array" ref="AV195">IF(B195="","",SUMPRODUCT(($D$1:$AB$4=$AV$4)*$D195:$AB195))</f>
        <v/>
      </c>
      <c r="AW195" s="15" t="str">
        <f t="shared" si="73"/>
        <v/>
      </c>
      <c r="AX195" s="2" t="str" cm="1">
        <f t="array" ref="AX195">IF(B195="","",SUMPRODUCT(($D$1:$AB$4=$AX$4)*$D195:$AB195))</f>
        <v/>
      </c>
      <c r="AY195" s="15" t="str">
        <f t="shared" si="74"/>
        <v/>
      </c>
      <c r="AZ195" s="2" t="str" cm="1">
        <f t="array" ref="AZ195">IF(B195="","",SUMPRODUCT(($D$1:$AB$4=$AZ$4)*$D195:$AB195))</f>
        <v/>
      </c>
      <c r="BA195" s="15" t="str">
        <f t="shared" si="75"/>
        <v/>
      </c>
      <c r="BB195" s="2" t="str" cm="1">
        <f t="array" ref="BB195">IF(B195="","",SUMPRODUCT(($D$1:$AB$4=$BB$4)*$D195:$AB195))</f>
        <v/>
      </c>
      <c r="BC195" s="15" t="str">
        <f t="shared" si="76"/>
        <v/>
      </c>
      <c r="BD195" s="2" t="str" cm="1">
        <f t="array" ref="BD195">IF(B195="","",SUMPRODUCT(($D$1:$AB$4=$BD$4)*$D195:$AB195))</f>
        <v/>
      </c>
      <c r="BE195" s="15" t="str">
        <f t="shared" si="77"/>
        <v/>
      </c>
      <c r="BF195" s="2" t="str" cm="1">
        <f t="array" ref="BF195">IF(B195="","",SUMPRODUCT(($D$1:$AB$4=$BF$4)*$D195:$AB195))</f>
        <v/>
      </c>
      <c r="BG195" s="15" t="str">
        <f t="shared" si="78"/>
        <v/>
      </c>
      <c r="BH195" s="2" t="str" cm="1">
        <f t="array" ref="BH195">IF(B195="","",SUMPRODUCT(($D$1:$AB$4=$BH$4)*$D195:$AB195))</f>
        <v/>
      </c>
      <c r="BI195" s="15" t="str">
        <f t="shared" si="79"/>
        <v/>
      </c>
      <c r="BJ195" s="2" t="str" cm="1">
        <f t="array" ref="BJ195">IF(B195="","",SUMPRODUCT(($D$1:$AB$4=$BJ$4)*$D195:$AB195))</f>
        <v/>
      </c>
      <c r="BK195" s="15" t="str">
        <f t="shared" si="80"/>
        <v/>
      </c>
      <c r="BL195" s="2" t="str" cm="1">
        <f t="array" ref="BL195">IF(B195="","",SUMPRODUCT(($D$1:$AB$4=$BL$4)*$D195:$AB195))</f>
        <v/>
      </c>
      <c r="BM195" s="15" t="str">
        <f t="shared" si="81"/>
        <v/>
      </c>
      <c r="BN195" s="2" t="str" cm="1">
        <f t="array" ref="BN195">IF(B195="","",SUMPRODUCT(($D$1:$AB$4=$BN$4)*$D195:$AB195))</f>
        <v/>
      </c>
      <c r="BO195" s="15" t="str">
        <f t="shared" si="82"/>
        <v/>
      </c>
      <c r="BP195" s="2" t="str" cm="1">
        <f t="array" ref="BP195">IF(B195="","",SUMPRODUCT(($D$1:$AB$4=$BP$4)*$D195:$AB195))</f>
        <v/>
      </c>
      <c r="BQ195" s="15" t="str">
        <f t="shared" si="83"/>
        <v/>
      </c>
      <c r="BR195" s="2" t="str" cm="1">
        <f t="array" ref="BR195">IF(B195="","",SUMPRODUCT(($D$1:$AB$4=$BR$4)*$D195:$AB195))</f>
        <v/>
      </c>
      <c r="BS195" s="15" t="str">
        <f t="shared" si="84"/>
        <v/>
      </c>
      <c r="BT195" s="2" t="str" cm="1">
        <f t="array" ref="BT195">IF(B195="","",SUMPRODUCT(($D$1:$AB$4=$BT$4)*$D195:$AB195))</f>
        <v/>
      </c>
      <c r="BU195" s="15" t="str">
        <f t="shared" si="85"/>
        <v/>
      </c>
      <c r="BV195" s="2" t="str" cm="1">
        <f t="array" ref="BV195">IF(B195="","",SUMPRODUCT(($D$1:$AB$4=$BV$4)*$D195:$AB195))</f>
        <v/>
      </c>
      <c r="BW195" s="15" t="str">
        <f t="shared" si="86"/>
        <v/>
      </c>
      <c r="BX195" s="2" t="str" cm="1">
        <f t="array" ref="BX195">IF(B195="","",SUMPRODUCT(($D$1:$AB$4=$BX$4)*$D195:$AB195))</f>
        <v/>
      </c>
      <c r="BY195" s="15" t="str">
        <f t="shared" si="87"/>
        <v/>
      </c>
      <c r="BZ195" s="2" t="str" cm="1">
        <f t="array" ref="BZ195">IF(B195="","",SUMPRODUCT(($D$1:$AB$4=$BZ$4)*$D195:$AB195))</f>
        <v/>
      </c>
      <c r="CA195" s="15" t="str">
        <f t="shared" si="88"/>
        <v/>
      </c>
      <c r="CB195" s="2" t="str" cm="1">
        <f t="array" ref="CB195">IF(B195="","",SUMPRODUCT(($D$1:$AB$4=$CB$4)*$D195:$AB195))</f>
        <v/>
      </c>
      <c r="CC195" s="15" t="str">
        <f t="shared" si="89"/>
        <v/>
      </c>
      <c r="CD195" s="2" t="str" cm="1">
        <f t="array" ref="CD195">IF(B195="","",SUMPRODUCT(($D$1:$AB$4=$CD$4)*$D195:$AB195))</f>
        <v/>
      </c>
      <c r="CE195" s="15" t="str">
        <f t="shared" si="90"/>
        <v/>
      </c>
      <c r="CF195" s="2" t="str" cm="1">
        <f t="array" ref="CF195">IF(B195="","",SUMPRODUCT(($D$1:$AB$4=$CF$4)*$D195:$AB195))</f>
        <v/>
      </c>
      <c r="CG195" s="15" t="str">
        <f t="shared" si="91"/>
        <v/>
      </c>
      <c r="CH195" s="2" t="str" cm="1">
        <f t="array" ref="CH195">IF(B195="","",SUMPRODUCT(($D$1:$AB$4=$CH$4)*$D195:$AB195))</f>
        <v/>
      </c>
      <c r="CI195" s="15" t="str">
        <f t="shared" si="92"/>
        <v/>
      </c>
    </row>
    <row r="196" spans="1:87" ht="15.75" thickBot="1">
      <c r="A196" s="7">
        <v>191</v>
      </c>
      <c r="D196" s="99"/>
      <c r="E196" s="100"/>
      <c r="F196" s="100"/>
      <c r="G196" s="100"/>
      <c r="H196" s="100"/>
      <c r="I196" s="101"/>
      <c r="J196" s="104"/>
      <c r="K196" s="105"/>
      <c r="L196" s="105"/>
      <c r="M196" s="105"/>
      <c r="N196" s="105"/>
      <c r="O196" s="106"/>
      <c r="P196" s="109"/>
      <c r="Q196" s="110"/>
      <c r="R196" s="110"/>
      <c r="S196" s="110"/>
      <c r="T196" s="110"/>
      <c r="U196" s="111"/>
      <c r="V196" s="115"/>
      <c r="W196" s="116"/>
      <c r="X196" s="116"/>
      <c r="Y196" s="116"/>
      <c r="Z196" s="116"/>
      <c r="AA196" s="116"/>
      <c r="AB196" s="170"/>
      <c r="AC196" s="171" t="str">
        <f t="shared" si="93"/>
        <v/>
      </c>
      <c r="AD196" s="172" t="str">
        <f t="shared" si="94"/>
        <v/>
      </c>
      <c r="AL196" s="2" t="str" cm="1">
        <f t="array" ref="AL196">IF(B196="","",SUMPRODUCT(($D$1:$AB$4=$AL$4)*D196:AB196))</f>
        <v/>
      </c>
      <c r="AM196" s="15" t="str">
        <f t="shared" si="68"/>
        <v/>
      </c>
      <c r="AN196" s="2" t="str" cm="1">
        <f t="array" ref="AN196">IF(B196="","",SUMPRODUCT(($D$1:$AB$4=$AN$4)*D196:AB196))</f>
        <v/>
      </c>
      <c r="AO196" s="15" t="str">
        <f t="shared" si="69"/>
        <v/>
      </c>
      <c r="AP196" s="2" t="str" cm="1">
        <f t="array" ref="AP196">IF(B196="","",SUMPRODUCT(($D$1:$AB$4=$AP$4)*D196:AB196))</f>
        <v/>
      </c>
      <c r="AQ196" s="15" t="str">
        <f t="shared" si="70"/>
        <v/>
      </c>
      <c r="AR196" s="2" t="str" cm="1">
        <f t="array" ref="AR196">IF(B196="","",SUMPRODUCT(($D$1:$AB$4=$AR$4)*D196:AB196))</f>
        <v/>
      </c>
      <c r="AS196" s="15" t="str">
        <f t="shared" si="71"/>
        <v/>
      </c>
      <c r="AT196" s="2" t="str" cm="1">
        <f t="array" ref="AT196">IF(B196="","",SUMPRODUCT(($D$1:$AB$4=$AT$4)*$D196:$AB196))</f>
        <v/>
      </c>
      <c r="AU196" s="15" t="str">
        <f t="shared" si="72"/>
        <v/>
      </c>
      <c r="AV196" s="2" t="str" cm="1">
        <f t="array" ref="AV196">IF(B196="","",SUMPRODUCT(($D$1:$AB$4=$AV$4)*$D196:$AB196))</f>
        <v/>
      </c>
      <c r="AW196" s="15" t="str">
        <f t="shared" si="73"/>
        <v/>
      </c>
      <c r="AX196" s="2" t="str" cm="1">
        <f t="array" ref="AX196">IF(B196="","",SUMPRODUCT(($D$1:$AB$4=$AX$4)*$D196:$AB196))</f>
        <v/>
      </c>
      <c r="AY196" s="15" t="str">
        <f t="shared" si="74"/>
        <v/>
      </c>
      <c r="AZ196" s="2" t="str" cm="1">
        <f t="array" ref="AZ196">IF(B196="","",SUMPRODUCT(($D$1:$AB$4=$AZ$4)*$D196:$AB196))</f>
        <v/>
      </c>
      <c r="BA196" s="15" t="str">
        <f t="shared" si="75"/>
        <v/>
      </c>
      <c r="BB196" s="2" t="str" cm="1">
        <f t="array" ref="BB196">IF(B196="","",SUMPRODUCT(($D$1:$AB$4=$BB$4)*$D196:$AB196))</f>
        <v/>
      </c>
      <c r="BC196" s="15" t="str">
        <f t="shared" si="76"/>
        <v/>
      </c>
      <c r="BD196" s="2" t="str" cm="1">
        <f t="array" ref="BD196">IF(B196="","",SUMPRODUCT(($D$1:$AB$4=$BD$4)*$D196:$AB196))</f>
        <v/>
      </c>
      <c r="BE196" s="15" t="str">
        <f t="shared" si="77"/>
        <v/>
      </c>
      <c r="BF196" s="2" t="str" cm="1">
        <f t="array" ref="BF196">IF(B196="","",SUMPRODUCT(($D$1:$AB$4=$BF$4)*$D196:$AB196))</f>
        <v/>
      </c>
      <c r="BG196" s="15" t="str">
        <f t="shared" si="78"/>
        <v/>
      </c>
      <c r="BH196" s="2" t="str" cm="1">
        <f t="array" ref="BH196">IF(B196="","",SUMPRODUCT(($D$1:$AB$4=$BH$4)*$D196:$AB196))</f>
        <v/>
      </c>
      <c r="BI196" s="15" t="str">
        <f t="shared" si="79"/>
        <v/>
      </c>
      <c r="BJ196" s="2" t="str" cm="1">
        <f t="array" ref="BJ196">IF(B196="","",SUMPRODUCT(($D$1:$AB$4=$BJ$4)*$D196:$AB196))</f>
        <v/>
      </c>
      <c r="BK196" s="15" t="str">
        <f t="shared" si="80"/>
        <v/>
      </c>
      <c r="BL196" s="2" t="str" cm="1">
        <f t="array" ref="BL196">IF(B196="","",SUMPRODUCT(($D$1:$AB$4=$BL$4)*$D196:$AB196))</f>
        <v/>
      </c>
      <c r="BM196" s="15" t="str">
        <f t="shared" si="81"/>
        <v/>
      </c>
      <c r="BN196" s="2" t="str" cm="1">
        <f t="array" ref="BN196">IF(B196="","",SUMPRODUCT(($D$1:$AB$4=$BN$4)*$D196:$AB196))</f>
        <v/>
      </c>
      <c r="BO196" s="15" t="str">
        <f t="shared" si="82"/>
        <v/>
      </c>
      <c r="BP196" s="2" t="str" cm="1">
        <f t="array" ref="BP196">IF(B196="","",SUMPRODUCT(($D$1:$AB$4=$BP$4)*$D196:$AB196))</f>
        <v/>
      </c>
      <c r="BQ196" s="15" t="str">
        <f t="shared" si="83"/>
        <v/>
      </c>
      <c r="BR196" s="2" t="str" cm="1">
        <f t="array" ref="BR196">IF(B196="","",SUMPRODUCT(($D$1:$AB$4=$BR$4)*$D196:$AB196))</f>
        <v/>
      </c>
      <c r="BS196" s="15" t="str">
        <f t="shared" si="84"/>
        <v/>
      </c>
      <c r="BT196" s="2" t="str" cm="1">
        <f t="array" ref="BT196">IF(B196="","",SUMPRODUCT(($D$1:$AB$4=$BT$4)*$D196:$AB196))</f>
        <v/>
      </c>
      <c r="BU196" s="15" t="str">
        <f t="shared" si="85"/>
        <v/>
      </c>
      <c r="BV196" s="2" t="str" cm="1">
        <f t="array" ref="BV196">IF(B196="","",SUMPRODUCT(($D$1:$AB$4=$BV$4)*$D196:$AB196))</f>
        <v/>
      </c>
      <c r="BW196" s="15" t="str">
        <f t="shared" si="86"/>
        <v/>
      </c>
      <c r="BX196" s="2" t="str" cm="1">
        <f t="array" ref="BX196">IF(B196="","",SUMPRODUCT(($D$1:$AB$4=$BX$4)*$D196:$AB196))</f>
        <v/>
      </c>
      <c r="BY196" s="15" t="str">
        <f t="shared" si="87"/>
        <v/>
      </c>
      <c r="BZ196" s="2" t="str" cm="1">
        <f t="array" ref="BZ196">IF(B196="","",SUMPRODUCT(($D$1:$AB$4=$BZ$4)*$D196:$AB196))</f>
        <v/>
      </c>
      <c r="CA196" s="15" t="str">
        <f t="shared" si="88"/>
        <v/>
      </c>
      <c r="CB196" s="2" t="str" cm="1">
        <f t="array" ref="CB196">IF(B196="","",SUMPRODUCT(($D$1:$AB$4=$CB$4)*$D196:$AB196))</f>
        <v/>
      </c>
      <c r="CC196" s="15" t="str">
        <f t="shared" si="89"/>
        <v/>
      </c>
      <c r="CD196" s="2" t="str" cm="1">
        <f t="array" ref="CD196">IF(B196="","",SUMPRODUCT(($D$1:$AB$4=$CD$4)*$D196:$AB196))</f>
        <v/>
      </c>
      <c r="CE196" s="15" t="str">
        <f t="shared" si="90"/>
        <v/>
      </c>
      <c r="CF196" s="2" t="str" cm="1">
        <f t="array" ref="CF196">IF(B196="","",SUMPRODUCT(($D$1:$AB$4=$CF$4)*$D196:$AB196))</f>
        <v/>
      </c>
      <c r="CG196" s="15" t="str">
        <f t="shared" si="91"/>
        <v/>
      </c>
      <c r="CH196" s="2" t="str" cm="1">
        <f t="array" ref="CH196">IF(B196="","",SUMPRODUCT(($D$1:$AB$4=$CH$4)*$D196:$AB196))</f>
        <v/>
      </c>
      <c r="CI196" s="15" t="str">
        <f t="shared" si="92"/>
        <v/>
      </c>
    </row>
    <row r="197" spans="1:87" ht="15.75" thickBot="1">
      <c r="A197" s="7">
        <v>192</v>
      </c>
      <c r="D197" s="99"/>
      <c r="E197" s="100"/>
      <c r="F197" s="100"/>
      <c r="G197" s="100"/>
      <c r="H197" s="100"/>
      <c r="I197" s="101"/>
      <c r="J197" s="104"/>
      <c r="K197" s="105"/>
      <c r="L197" s="105"/>
      <c r="M197" s="105"/>
      <c r="N197" s="105"/>
      <c r="O197" s="106"/>
      <c r="P197" s="109"/>
      <c r="Q197" s="110"/>
      <c r="R197" s="110"/>
      <c r="S197" s="110"/>
      <c r="T197" s="110"/>
      <c r="U197" s="111"/>
      <c r="V197" s="115"/>
      <c r="W197" s="116"/>
      <c r="X197" s="116"/>
      <c r="Y197" s="116"/>
      <c r="Z197" s="116"/>
      <c r="AA197" s="116"/>
      <c r="AB197" s="170"/>
      <c r="AC197" s="171" t="str">
        <f t="shared" si="93"/>
        <v/>
      </c>
      <c r="AD197" s="172" t="str">
        <f t="shared" si="94"/>
        <v/>
      </c>
      <c r="AL197" s="2" t="str" cm="1">
        <f t="array" ref="AL197">IF(B197="","",SUMPRODUCT(($D$1:$AB$4=$AL$4)*D197:AB197))</f>
        <v/>
      </c>
      <c r="AM197" s="15" t="str">
        <f t="shared" si="68"/>
        <v/>
      </c>
      <c r="AN197" s="2" t="str" cm="1">
        <f t="array" ref="AN197">IF(B197="","",SUMPRODUCT(($D$1:$AB$4=$AN$4)*D197:AB197))</f>
        <v/>
      </c>
      <c r="AO197" s="15" t="str">
        <f t="shared" si="69"/>
        <v/>
      </c>
      <c r="AP197" s="2" t="str" cm="1">
        <f t="array" ref="AP197">IF(B197="","",SUMPRODUCT(($D$1:$AB$4=$AP$4)*D197:AB197))</f>
        <v/>
      </c>
      <c r="AQ197" s="15" t="str">
        <f t="shared" si="70"/>
        <v/>
      </c>
      <c r="AR197" s="2" t="str" cm="1">
        <f t="array" ref="AR197">IF(B197="","",SUMPRODUCT(($D$1:$AB$4=$AR$4)*D197:AB197))</f>
        <v/>
      </c>
      <c r="AS197" s="15" t="str">
        <f t="shared" si="71"/>
        <v/>
      </c>
      <c r="AT197" s="2" t="str" cm="1">
        <f t="array" ref="AT197">IF(B197="","",SUMPRODUCT(($D$1:$AB$4=$AT$4)*$D197:$AB197))</f>
        <v/>
      </c>
      <c r="AU197" s="15" t="str">
        <f t="shared" si="72"/>
        <v/>
      </c>
      <c r="AV197" s="2" t="str" cm="1">
        <f t="array" ref="AV197">IF(B197="","",SUMPRODUCT(($D$1:$AB$4=$AV$4)*$D197:$AB197))</f>
        <v/>
      </c>
      <c r="AW197" s="15" t="str">
        <f t="shared" si="73"/>
        <v/>
      </c>
      <c r="AX197" s="2" t="str" cm="1">
        <f t="array" ref="AX197">IF(B197="","",SUMPRODUCT(($D$1:$AB$4=$AX$4)*$D197:$AB197))</f>
        <v/>
      </c>
      <c r="AY197" s="15" t="str">
        <f t="shared" si="74"/>
        <v/>
      </c>
      <c r="AZ197" s="2" t="str" cm="1">
        <f t="array" ref="AZ197">IF(B197="","",SUMPRODUCT(($D$1:$AB$4=$AZ$4)*$D197:$AB197))</f>
        <v/>
      </c>
      <c r="BA197" s="15" t="str">
        <f t="shared" si="75"/>
        <v/>
      </c>
      <c r="BB197" s="2" t="str" cm="1">
        <f t="array" ref="BB197">IF(B197="","",SUMPRODUCT(($D$1:$AB$4=$BB$4)*$D197:$AB197))</f>
        <v/>
      </c>
      <c r="BC197" s="15" t="str">
        <f t="shared" si="76"/>
        <v/>
      </c>
      <c r="BD197" s="2" t="str" cm="1">
        <f t="array" ref="BD197">IF(B197="","",SUMPRODUCT(($D$1:$AB$4=$BD$4)*$D197:$AB197))</f>
        <v/>
      </c>
      <c r="BE197" s="15" t="str">
        <f t="shared" si="77"/>
        <v/>
      </c>
      <c r="BF197" s="2" t="str" cm="1">
        <f t="array" ref="BF197">IF(B197="","",SUMPRODUCT(($D$1:$AB$4=$BF$4)*$D197:$AB197))</f>
        <v/>
      </c>
      <c r="BG197" s="15" t="str">
        <f t="shared" si="78"/>
        <v/>
      </c>
      <c r="BH197" s="2" t="str" cm="1">
        <f t="array" ref="BH197">IF(B197="","",SUMPRODUCT(($D$1:$AB$4=$BH$4)*$D197:$AB197))</f>
        <v/>
      </c>
      <c r="BI197" s="15" t="str">
        <f t="shared" si="79"/>
        <v/>
      </c>
      <c r="BJ197" s="2" t="str" cm="1">
        <f t="array" ref="BJ197">IF(B197="","",SUMPRODUCT(($D$1:$AB$4=$BJ$4)*$D197:$AB197))</f>
        <v/>
      </c>
      <c r="BK197" s="15" t="str">
        <f t="shared" si="80"/>
        <v/>
      </c>
      <c r="BL197" s="2" t="str" cm="1">
        <f t="array" ref="BL197">IF(B197="","",SUMPRODUCT(($D$1:$AB$4=$BL$4)*$D197:$AB197))</f>
        <v/>
      </c>
      <c r="BM197" s="15" t="str">
        <f t="shared" si="81"/>
        <v/>
      </c>
      <c r="BN197" s="2" t="str" cm="1">
        <f t="array" ref="BN197">IF(B197="","",SUMPRODUCT(($D$1:$AB$4=$BN$4)*$D197:$AB197))</f>
        <v/>
      </c>
      <c r="BO197" s="15" t="str">
        <f t="shared" si="82"/>
        <v/>
      </c>
      <c r="BP197" s="2" t="str" cm="1">
        <f t="array" ref="BP197">IF(B197="","",SUMPRODUCT(($D$1:$AB$4=$BP$4)*$D197:$AB197))</f>
        <v/>
      </c>
      <c r="BQ197" s="15" t="str">
        <f t="shared" si="83"/>
        <v/>
      </c>
      <c r="BR197" s="2" t="str" cm="1">
        <f t="array" ref="BR197">IF(B197="","",SUMPRODUCT(($D$1:$AB$4=$BR$4)*$D197:$AB197))</f>
        <v/>
      </c>
      <c r="BS197" s="15" t="str">
        <f t="shared" si="84"/>
        <v/>
      </c>
      <c r="BT197" s="2" t="str" cm="1">
        <f t="array" ref="BT197">IF(B197="","",SUMPRODUCT(($D$1:$AB$4=$BT$4)*$D197:$AB197))</f>
        <v/>
      </c>
      <c r="BU197" s="15" t="str">
        <f t="shared" si="85"/>
        <v/>
      </c>
      <c r="BV197" s="2" t="str" cm="1">
        <f t="array" ref="BV197">IF(B197="","",SUMPRODUCT(($D$1:$AB$4=$BV$4)*$D197:$AB197))</f>
        <v/>
      </c>
      <c r="BW197" s="15" t="str">
        <f t="shared" si="86"/>
        <v/>
      </c>
      <c r="BX197" s="2" t="str" cm="1">
        <f t="array" ref="BX197">IF(B197="","",SUMPRODUCT(($D$1:$AB$4=$BX$4)*$D197:$AB197))</f>
        <v/>
      </c>
      <c r="BY197" s="15" t="str">
        <f t="shared" si="87"/>
        <v/>
      </c>
      <c r="BZ197" s="2" t="str" cm="1">
        <f t="array" ref="BZ197">IF(B197="","",SUMPRODUCT(($D$1:$AB$4=$BZ$4)*$D197:$AB197))</f>
        <v/>
      </c>
      <c r="CA197" s="15" t="str">
        <f t="shared" si="88"/>
        <v/>
      </c>
      <c r="CB197" s="2" t="str" cm="1">
        <f t="array" ref="CB197">IF(B197="","",SUMPRODUCT(($D$1:$AB$4=$CB$4)*$D197:$AB197))</f>
        <v/>
      </c>
      <c r="CC197" s="15" t="str">
        <f t="shared" si="89"/>
        <v/>
      </c>
      <c r="CD197" s="2" t="str" cm="1">
        <f t="array" ref="CD197">IF(B197="","",SUMPRODUCT(($D$1:$AB$4=$CD$4)*$D197:$AB197))</f>
        <v/>
      </c>
      <c r="CE197" s="15" t="str">
        <f t="shared" si="90"/>
        <v/>
      </c>
      <c r="CF197" s="2" t="str" cm="1">
        <f t="array" ref="CF197">IF(B197="","",SUMPRODUCT(($D$1:$AB$4=$CF$4)*$D197:$AB197))</f>
        <v/>
      </c>
      <c r="CG197" s="15" t="str">
        <f t="shared" si="91"/>
        <v/>
      </c>
      <c r="CH197" s="2" t="str" cm="1">
        <f t="array" ref="CH197">IF(B197="","",SUMPRODUCT(($D$1:$AB$4=$CH$4)*$D197:$AB197))</f>
        <v/>
      </c>
      <c r="CI197" s="15" t="str">
        <f t="shared" si="92"/>
        <v/>
      </c>
    </row>
    <row r="198" spans="1:87" ht="15.75" thickBot="1">
      <c r="A198" s="7">
        <v>193</v>
      </c>
      <c r="D198" s="99"/>
      <c r="E198" s="100"/>
      <c r="F198" s="100"/>
      <c r="G198" s="100"/>
      <c r="H198" s="100"/>
      <c r="I198" s="101"/>
      <c r="J198" s="104"/>
      <c r="K198" s="105"/>
      <c r="L198" s="105"/>
      <c r="M198" s="105"/>
      <c r="N198" s="105"/>
      <c r="O198" s="106"/>
      <c r="P198" s="109"/>
      <c r="Q198" s="110"/>
      <c r="R198" s="110"/>
      <c r="S198" s="110"/>
      <c r="T198" s="110"/>
      <c r="U198" s="111"/>
      <c r="V198" s="115"/>
      <c r="W198" s="116"/>
      <c r="X198" s="116"/>
      <c r="Y198" s="116"/>
      <c r="Z198" s="116"/>
      <c r="AA198" s="116"/>
      <c r="AB198" s="170"/>
      <c r="AC198" s="171" t="str">
        <f t="shared" si="93"/>
        <v/>
      </c>
      <c r="AD198" s="172" t="str">
        <f t="shared" si="94"/>
        <v/>
      </c>
      <c r="AL198" s="2" t="str" cm="1">
        <f t="array" ref="AL198">IF(B198="","",SUMPRODUCT(($D$1:$AB$4=$AL$4)*D198:AB198))</f>
        <v/>
      </c>
      <c r="AM198" s="15" t="str">
        <f t="shared" si="68"/>
        <v/>
      </c>
      <c r="AN198" s="2" t="str" cm="1">
        <f t="array" ref="AN198">IF(B198="","",SUMPRODUCT(($D$1:$AB$4=$AN$4)*D198:AB198))</f>
        <v/>
      </c>
      <c r="AO198" s="15" t="str">
        <f t="shared" si="69"/>
        <v/>
      </c>
      <c r="AP198" s="2" t="str" cm="1">
        <f t="array" ref="AP198">IF(B198="","",SUMPRODUCT(($D$1:$AB$4=$AP$4)*D198:AB198))</f>
        <v/>
      </c>
      <c r="AQ198" s="15" t="str">
        <f t="shared" si="70"/>
        <v/>
      </c>
      <c r="AR198" s="2" t="str" cm="1">
        <f t="array" ref="AR198">IF(B198="","",SUMPRODUCT(($D$1:$AB$4=$AR$4)*D198:AB198))</f>
        <v/>
      </c>
      <c r="AS198" s="15" t="str">
        <f t="shared" si="71"/>
        <v/>
      </c>
      <c r="AT198" s="2" t="str" cm="1">
        <f t="array" ref="AT198">IF(B198="","",SUMPRODUCT(($D$1:$AB$4=$AT$4)*$D198:$AB198))</f>
        <v/>
      </c>
      <c r="AU198" s="15" t="str">
        <f t="shared" si="72"/>
        <v/>
      </c>
      <c r="AV198" s="2" t="str" cm="1">
        <f t="array" ref="AV198">IF(B198="","",SUMPRODUCT(($D$1:$AB$4=$AV$4)*$D198:$AB198))</f>
        <v/>
      </c>
      <c r="AW198" s="15" t="str">
        <f t="shared" si="73"/>
        <v/>
      </c>
      <c r="AX198" s="2" t="str" cm="1">
        <f t="array" ref="AX198">IF(B198="","",SUMPRODUCT(($D$1:$AB$4=$AX$4)*$D198:$AB198))</f>
        <v/>
      </c>
      <c r="AY198" s="15" t="str">
        <f t="shared" si="74"/>
        <v/>
      </c>
      <c r="AZ198" s="2" t="str" cm="1">
        <f t="array" ref="AZ198">IF(B198="","",SUMPRODUCT(($D$1:$AB$4=$AZ$4)*$D198:$AB198))</f>
        <v/>
      </c>
      <c r="BA198" s="15" t="str">
        <f t="shared" si="75"/>
        <v/>
      </c>
      <c r="BB198" s="2" t="str" cm="1">
        <f t="array" ref="BB198">IF(B198="","",SUMPRODUCT(($D$1:$AB$4=$BB$4)*$D198:$AB198))</f>
        <v/>
      </c>
      <c r="BC198" s="15" t="str">
        <f t="shared" si="76"/>
        <v/>
      </c>
      <c r="BD198" s="2" t="str" cm="1">
        <f t="array" ref="BD198">IF(B198="","",SUMPRODUCT(($D$1:$AB$4=$BD$4)*$D198:$AB198))</f>
        <v/>
      </c>
      <c r="BE198" s="15" t="str">
        <f t="shared" si="77"/>
        <v/>
      </c>
      <c r="BF198" s="2" t="str" cm="1">
        <f t="array" ref="BF198">IF(B198="","",SUMPRODUCT(($D$1:$AB$4=$BF$4)*$D198:$AB198))</f>
        <v/>
      </c>
      <c r="BG198" s="15" t="str">
        <f t="shared" si="78"/>
        <v/>
      </c>
      <c r="BH198" s="2" t="str" cm="1">
        <f t="array" ref="BH198">IF(B198="","",SUMPRODUCT(($D$1:$AB$4=$BH$4)*$D198:$AB198))</f>
        <v/>
      </c>
      <c r="BI198" s="15" t="str">
        <f t="shared" si="79"/>
        <v/>
      </c>
      <c r="BJ198" s="2" t="str" cm="1">
        <f t="array" ref="BJ198">IF(B198="","",SUMPRODUCT(($D$1:$AB$4=$BJ$4)*$D198:$AB198))</f>
        <v/>
      </c>
      <c r="BK198" s="15" t="str">
        <f t="shared" si="80"/>
        <v/>
      </c>
      <c r="BL198" s="2" t="str" cm="1">
        <f t="array" ref="BL198">IF(B198="","",SUMPRODUCT(($D$1:$AB$4=$BL$4)*$D198:$AB198))</f>
        <v/>
      </c>
      <c r="BM198" s="15" t="str">
        <f t="shared" si="81"/>
        <v/>
      </c>
      <c r="BN198" s="2" t="str" cm="1">
        <f t="array" ref="BN198">IF(B198="","",SUMPRODUCT(($D$1:$AB$4=$BN$4)*$D198:$AB198))</f>
        <v/>
      </c>
      <c r="BO198" s="15" t="str">
        <f t="shared" si="82"/>
        <v/>
      </c>
      <c r="BP198" s="2" t="str" cm="1">
        <f t="array" ref="BP198">IF(B198="","",SUMPRODUCT(($D$1:$AB$4=$BP$4)*$D198:$AB198))</f>
        <v/>
      </c>
      <c r="BQ198" s="15" t="str">
        <f t="shared" si="83"/>
        <v/>
      </c>
      <c r="BR198" s="2" t="str" cm="1">
        <f t="array" ref="BR198">IF(B198="","",SUMPRODUCT(($D$1:$AB$4=$BR$4)*$D198:$AB198))</f>
        <v/>
      </c>
      <c r="BS198" s="15" t="str">
        <f t="shared" si="84"/>
        <v/>
      </c>
      <c r="BT198" s="2" t="str" cm="1">
        <f t="array" ref="BT198">IF(B198="","",SUMPRODUCT(($D$1:$AB$4=$BT$4)*$D198:$AB198))</f>
        <v/>
      </c>
      <c r="BU198" s="15" t="str">
        <f t="shared" si="85"/>
        <v/>
      </c>
      <c r="BV198" s="2" t="str" cm="1">
        <f t="array" ref="BV198">IF(B198="","",SUMPRODUCT(($D$1:$AB$4=$BV$4)*$D198:$AB198))</f>
        <v/>
      </c>
      <c r="BW198" s="15" t="str">
        <f t="shared" si="86"/>
        <v/>
      </c>
      <c r="BX198" s="2" t="str" cm="1">
        <f t="array" ref="BX198">IF(B198="","",SUMPRODUCT(($D$1:$AB$4=$BX$4)*$D198:$AB198))</f>
        <v/>
      </c>
      <c r="BY198" s="15" t="str">
        <f t="shared" si="87"/>
        <v/>
      </c>
      <c r="BZ198" s="2" t="str" cm="1">
        <f t="array" ref="BZ198">IF(B198="","",SUMPRODUCT(($D$1:$AB$4=$BZ$4)*$D198:$AB198))</f>
        <v/>
      </c>
      <c r="CA198" s="15" t="str">
        <f t="shared" si="88"/>
        <v/>
      </c>
      <c r="CB198" s="2" t="str" cm="1">
        <f t="array" ref="CB198">IF(B198="","",SUMPRODUCT(($D$1:$AB$4=$CB$4)*$D198:$AB198))</f>
        <v/>
      </c>
      <c r="CC198" s="15" t="str">
        <f t="shared" si="89"/>
        <v/>
      </c>
      <c r="CD198" s="2" t="str" cm="1">
        <f t="array" ref="CD198">IF(B198="","",SUMPRODUCT(($D$1:$AB$4=$CD$4)*$D198:$AB198))</f>
        <v/>
      </c>
      <c r="CE198" s="15" t="str">
        <f t="shared" si="90"/>
        <v/>
      </c>
      <c r="CF198" s="2" t="str" cm="1">
        <f t="array" ref="CF198">IF(B198="","",SUMPRODUCT(($D$1:$AB$4=$CF$4)*$D198:$AB198))</f>
        <v/>
      </c>
      <c r="CG198" s="15" t="str">
        <f t="shared" si="91"/>
        <v/>
      </c>
      <c r="CH198" s="2" t="str" cm="1">
        <f t="array" ref="CH198">IF(B198="","",SUMPRODUCT(($D$1:$AB$4=$CH$4)*$D198:$AB198))</f>
        <v/>
      </c>
      <c r="CI198" s="15" t="str">
        <f t="shared" si="92"/>
        <v/>
      </c>
    </row>
    <row r="199" spans="1:87" ht="15.75" thickBot="1">
      <c r="A199" s="7">
        <v>194</v>
      </c>
      <c r="D199" s="99"/>
      <c r="E199" s="100"/>
      <c r="F199" s="100"/>
      <c r="G199" s="100"/>
      <c r="H199" s="100"/>
      <c r="I199" s="101"/>
      <c r="J199" s="104"/>
      <c r="K199" s="105"/>
      <c r="L199" s="105"/>
      <c r="M199" s="105"/>
      <c r="N199" s="105"/>
      <c r="O199" s="106"/>
      <c r="P199" s="109"/>
      <c r="Q199" s="110"/>
      <c r="R199" s="110"/>
      <c r="S199" s="110"/>
      <c r="T199" s="110"/>
      <c r="U199" s="111"/>
      <c r="V199" s="115"/>
      <c r="W199" s="116"/>
      <c r="X199" s="116"/>
      <c r="Y199" s="116"/>
      <c r="Z199" s="116"/>
      <c r="AA199" s="116"/>
      <c r="AB199" s="170"/>
      <c r="AC199" s="171" t="str">
        <f t="shared" si="93"/>
        <v/>
      </c>
      <c r="AD199" s="172" t="str">
        <f t="shared" si="94"/>
        <v/>
      </c>
      <c r="AL199" s="2" t="str" cm="1">
        <f t="array" ref="AL199">IF(B199="","",SUMPRODUCT(($D$1:$AB$4=$AL$4)*D199:AB199))</f>
        <v/>
      </c>
      <c r="AM199" s="15" t="str">
        <f t="shared" ref="AM199:AM205" si="95">IFERROR(IF($AM$3=0,"",AL199/$AM$3),"")</f>
        <v/>
      </c>
      <c r="AN199" s="2" t="str" cm="1">
        <f t="array" ref="AN199">IF(B199="","",SUMPRODUCT(($D$1:$AB$4=$AN$4)*D199:AB199))</f>
        <v/>
      </c>
      <c r="AO199" s="15" t="str">
        <f t="shared" ref="AO199:AO205" si="96">IFERROR(IF($AO$3=0,"",AN199/$AO$3),"")</f>
        <v/>
      </c>
      <c r="AP199" s="2" t="str" cm="1">
        <f t="array" ref="AP199">IF(B199="","",SUMPRODUCT(($D$1:$AB$4=$AP$4)*D199:AB199))</f>
        <v/>
      </c>
      <c r="AQ199" s="15" t="str">
        <f t="shared" ref="AQ199:AQ205" si="97">IFERROR(IF($AQ$3=0,"",AP199/$AQ$3),"")</f>
        <v/>
      </c>
      <c r="AR199" s="2" t="str" cm="1">
        <f t="array" ref="AR199">IF(B199="","",SUMPRODUCT(($D$1:$AB$4=$AR$4)*D199:AB199))</f>
        <v/>
      </c>
      <c r="AS199" s="15" t="str">
        <f t="shared" ref="AS199:AS205" si="98">IFERROR(IF($AS$3=0,"",AR199/$AS$3),"")</f>
        <v/>
      </c>
      <c r="AT199" s="2" t="str" cm="1">
        <f t="array" ref="AT199">IF(B199="","",SUMPRODUCT(($D$1:$AB$4=$AT$4)*$D199:$AB199))</f>
        <v/>
      </c>
      <c r="AU199" s="15" t="str">
        <f t="shared" ref="AU199:AU205" si="99">IFERROR(IF($AU$3=0,"",AT199/$AU$3),"")</f>
        <v/>
      </c>
      <c r="AV199" s="2" t="str" cm="1">
        <f t="array" ref="AV199">IF(B199="","",SUMPRODUCT(($D$1:$AB$4=$AV$4)*$D199:$AB199))</f>
        <v/>
      </c>
      <c r="AW199" s="15" t="str">
        <f t="shared" ref="AW199:AW205" si="100">IFERROR(IF($AW$3=0,"",AV199/$AW$3),"")</f>
        <v/>
      </c>
      <c r="AX199" s="2" t="str" cm="1">
        <f t="array" ref="AX199">IF(B199="","",SUMPRODUCT(($D$1:$AB$4=$AX$4)*$D199:$AB199))</f>
        <v/>
      </c>
      <c r="AY199" s="15" t="str">
        <f t="shared" ref="AY199:AY205" si="101">IFERROR(IF($AY$3=0,"",AX199/$AY$3),"")</f>
        <v/>
      </c>
      <c r="AZ199" s="2" t="str" cm="1">
        <f t="array" ref="AZ199">IF(B199="","",SUMPRODUCT(($D$1:$AB$4=$AZ$4)*$D199:$AB199))</f>
        <v/>
      </c>
      <c r="BA199" s="15" t="str">
        <f t="shared" ref="BA199:BA205" si="102">IFERROR(IF($BA$3=0,"",AZ199/$BA$3),"")</f>
        <v/>
      </c>
      <c r="BB199" s="2" t="str" cm="1">
        <f t="array" ref="BB199">IF(B199="","",SUMPRODUCT(($D$1:$AB$4=$BB$4)*$D199:$AB199))</f>
        <v/>
      </c>
      <c r="BC199" s="15" t="str">
        <f t="shared" ref="BC199:BC205" si="103">IFERROR(IF($BC$3=0,"",BB199/$BC$3),"")</f>
        <v/>
      </c>
      <c r="BD199" s="2" t="str" cm="1">
        <f t="array" ref="BD199">IF(B199="","",SUMPRODUCT(($D$1:$AB$4=$BD$4)*$D199:$AB199))</f>
        <v/>
      </c>
      <c r="BE199" s="15" t="str">
        <f t="shared" ref="BE199:BE205" si="104">IFERROR(IF($BE$3=0,"",BD199/$BE$3),"")</f>
        <v/>
      </c>
      <c r="BF199" s="2" t="str" cm="1">
        <f t="array" ref="BF199">IF(B199="","",SUMPRODUCT(($D$1:$AB$4=$BF$4)*$D199:$AB199))</f>
        <v/>
      </c>
      <c r="BG199" s="15" t="str">
        <f t="shared" ref="BG199:BG205" si="105">IFERROR(IF($BG$3=0,"",BF199/$BG$3),"")</f>
        <v/>
      </c>
      <c r="BH199" s="2" t="str" cm="1">
        <f t="array" ref="BH199">IF(B199="","",SUMPRODUCT(($D$1:$AB$4=$BH$4)*$D199:$AB199))</f>
        <v/>
      </c>
      <c r="BI199" s="15" t="str">
        <f t="shared" ref="BI199:BI205" si="106">IFERROR(IF($BI$3=0,"",BH199/$BI$3),"")</f>
        <v/>
      </c>
      <c r="BJ199" s="2" t="str" cm="1">
        <f t="array" ref="BJ199">IF(B199="","",SUMPRODUCT(($D$1:$AB$4=$BJ$4)*$D199:$AB199))</f>
        <v/>
      </c>
      <c r="BK199" s="15" t="str">
        <f t="shared" ref="BK199:BK205" si="107">IFERROR(IF($BK$3=0,"",BJ199/$BK$3),"")</f>
        <v/>
      </c>
      <c r="BL199" s="2" t="str" cm="1">
        <f t="array" ref="BL199">IF(B199="","",SUMPRODUCT(($D$1:$AB$4=$BL$4)*$D199:$AB199))</f>
        <v/>
      </c>
      <c r="BM199" s="15" t="str">
        <f t="shared" ref="BM199:BM205" si="108">IFERROR(IF($BM$3=0,"",BL199/$BM$3),"")</f>
        <v/>
      </c>
      <c r="BN199" s="2" t="str" cm="1">
        <f t="array" ref="BN199">IF(B199="","",SUMPRODUCT(($D$1:$AB$4=$BN$4)*$D199:$AB199))</f>
        <v/>
      </c>
      <c r="BO199" s="15" t="str">
        <f t="shared" ref="BO199:BO205" si="109">IFERROR(IF($BO$3=0,"",BN199/$BO$3),"")</f>
        <v/>
      </c>
      <c r="BP199" s="2" t="str" cm="1">
        <f t="array" ref="BP199">IF(B199="","",SUMPRODUCT(($D$1:$AB$4=$BP$4)*$D199:$AB199))</f>
        <v/>
      </c>
      <c r="BQ199" s="15" t="str">
        <f t="shared" ref="BQ199:BQ205" si="110">IFERROR(IF($BQ$3=0,"",BP199/$BQ$3),"")</f>
        <v/>
      </c>
      <c r="BR199" s="2" t="str" cm="1">
        <f t="array" ref="BR199">IF(B199="","",SUMPRODUCT(($D$1:$AB$4=$BR$4)*$D199:$AB199))</f>
        <v/>
      </c>
      <c r="BS199" s="15" t="str">
        <f t="shared" ref="BS199:BS205" si="111">IFERROR(IF($BS$3=0,"",BR199/$BS$3),"")</f>
        <v/>
      </c>
      <c r="BT199" s="2" t="str" cm="1">
        <f t="array" ref="BT199">IF(B199="","",SUMPRODUCT(($D$1:$AB$4=$BT$4)*$D199:$AB199))</f>
        <v/>
      </c>
      <c r="BU199" s="15" t="str">
        <f t="shared" ref="BU199:BU205" si="112">IFERROR(IF($BU$3=0,"",BT199/$BU$3),"")</f>
        <v/>
      </c>
      <c r="BV199" s="2" t="str" cm="1">
        <f t="array" ref="BV199">IF(B199="","",SUMPRODUCT(($D$1:$AB$4=$BV$4)*$D199:$AB199))</f>
        <v/>
      </c>
      <c r="BW199" s="15" t="str">
        <f t="shared" ref="BW199:BW205" si="113">IFERROR(IF($BW$3=0,"",BV199/$BW$3),"")</f>
        <v/>
      </c>
      <c r="BX199" s="2" t="str" cm="1">
        <f t="array" ref="BX199">IF(B199="","",SUMPRODUCT(($D$1:$AB$4=$BX$4)*$D199:$AB199))</f>
        <v/>
      </c>
      <c r="BY199" s="15" t="str">
        <f t="shared" ref="BY199:BY205" si="114">IFERROR(IF($BY$3=0,"",BX199/$BY$3),"")</f>
        <v/>
      </c>
      <c r="BZ199" s="2" t="str" cm="1">
        <f t="array" ref="BZ199">IF(B199="","",SUMPRODUCT(($D$1:$AB$4=$BZ$4)*$D199:$AB199))</f>
        <v/>
      </c>
      <c r="CA199" s="15" t="str">
        <f t="shared" ref="CA199:CA205" si="115">IFERROR(IF($CA$3=0,"",BZ199/$CA$3),"")</f>
        <v/>
      </c>
      <c r="CB199" s="2" t="str" cm="1">
        <f t="array" ref="CB199">IF(B199="","",SUMPRODUCT(($D$1:$AB$4=$CB$4)*$D199:$AB199))</f>
        <v/>
      </c>
      <c r="CC199" s="15" t="str">
        <f t="shared" ref="CC199:CC205" si="116">IFERROR(IF($CC$3=0,"",CB199/$CC$3),"")</f>
        <v/>
      </c>
      <c r="CD199" s="2" t="str" cm="1">
        <f t="array" ref="CD199">IF(B199="","",SUMPRODUCT(($D$1:$AB$4=$CD$4)*$D199:$AB199))</f>
        <v/>
      </c>
      <c r="CE199" s="15" t="str">
        <f t="shared" ref="CE199:CE205" si="117">IFERROR(IF($CE$3=0,"",CD199/$CE$3),"")</f>
        <v/>
      </c>
      <c r="CF199" s="2" t="str" cm="1">
        <f t="array" ref="CF199">IF(B199="","",SUMPRODUCT(($D$1:$AB$4=$CF$4)*$D199:$AB199))</f>
        <v/>
      </c>
      <c r="CG199" s="15" t="str">
        <f t="shared" ref="CG199:CG205" si="118">IFERROR(IF($CG$3=0,"",CF199/$CG$3),"")</f>
        <v/>
      </c>
      <c r="CH199" s="2" t="str" cm="1">
        <f t="array" ref="CH199">IF(B199="","",SUMPRODUCT(($D$1:$AB$4=$CH$4)*$D199:$AB199))</f>
        <v/>
      </c>
      <c r="CI199" s="15" t="str">
        <f t="shared" ref="CI199:CI205" si="119">IFERROR(IF($CI$3=0,"",CH199/$CI$3),"")</f>
        <v/>
      </c>
    </row>
    <row r="200" spans="1:87" ht="15.75" thickBot="1">
      <c r="A200" s="7">
        <v>195</v>
      </c>
      <c r="D200" s="99"/>
      <c r="E200" s="100"/>
      <c r="F200" s="100"/>
      <c r="G200" s="100"/>
      <c r="H200" s="100"/>
      <c r="I200" s="101"/>
      <c r="J200" s="104"/>
      <c r="K200" s="105"/>
      <c r="L200" s="105"/>
      <c r="M200" s="105"/>
      <c r="N200" s="105"/>
      <c r="O200" s="106"/>
      <c r="P200" s="109"/>
      <c r="Q200" s="110"/>
      <c r="R200" s="110"/>
      <c r="S200" s="110"/>
      <c r="T200" s="110"/>
      <c r="U200" s="111"/>
      <c r="V200" s="115"/>
      <c r="W200" s="116"/>
      <c r="X200" s="116"/>
      <c r="Y200" s="116"/>
      <c r="Z200" s="116"/>
      <c r="AA200" s="116"/>
      <c r="AB200" s="170"/>
      <c r="AC200" s="171" t="str">
        <f t="shared" si="93"/>
        <v/>
      </c>
      <c r="AD200" s="172" t="str">
        <f t="shared" si="94"/>
        <v/>
      </c>
      <c r="AL200" s="2" t="str" cm="1">
        <f t="array" ref="AL200">IF(B200="","",SUMPRODUCT(($D$1:$AB$4=$AL$4)*D200:AB200))</f>
        <v/>
      </c>
      <c r="AM200" s="15" t="str">
        <f t="shared" si="95"/>
        <v/>
      </c>
      <c r="AN200" s="2" t="str" cm="1">
        <f t="array" ref="AN200">IF(B200="","",SUMPRODUCT(($D$1:$AB$4=$AN$4)*D200:AB200))</f>
        <v/>
      </c>
      <c r="AO200" s="15" t="str">
        <f t="shared" si="96"/>
        <v/>
      </c>
      <c r="AP200" s="2" t="str" cm="1">
        <f t="array" ref="AP200">IF(B200="","",SUMPRODUCT(($D$1:$AB$4=$AP$4)*D200:AB200))</f>
        <v/>
      </c>
      <c r="AQ200" s="15" t="str">
        <f t="shared" si="97"/>
        <v/>
      </c>
      <c r="AR200" s="2" t="str" cm="1">
        <f t="array" ref="AR200">IF(B200="","",SUMPRODUCT(($D$1:$AB$4=$AR$4)*D200:AB200))</f>
        <v/>
      </c>
      <c r="AS200" s="15" t="str">
        <f t="shared" si="98"/>
        <v/>
      </c>
      <c r="AT200" s="2" t="str" cm="1">
        <f t="array" ref="AT200">IF(B200="","",SUMPRODUCT(($D$1:$AB$4=$AT$4)*$D200:$AB200))</f>
        <v/>
      </c>
      <c r="AU200" s="15" t="str">
        <f t="shared" si="99"/>
        <v/>
      </c>
      <c r="AV200" s="2" t="str" cm="1">
        <f t="array" ref="AV200">IF(B200="","",SUMPRODUCT(($D$1:$AB$4=$AV$4)*$D200:$AB200))</f>
        <v/>
      </c>
      <c r="AW200" s="15" t="str">
        <f t="shared" si="100"/>
        <v/>
      </c>
      <c r="AX200" s="2" t="str" cm="1">
        <f t="array" ref="AX200">IF(B200="","",SUMPRODUCT(($D$1:$AB$4=$AX$4)*$D200:$AB200))</f>
        <v/>
      </c>
      <c r="AY200" s="15" t="str">
        <f t="shared" si="101"/>
        <v/>
      </c>
      <c r="AZ200" s="2" t="str" cm="1">
        <f t="array" ref="AZ200">IF(B200="","",SUMPRODUCT(($D$1:$AB$4=$AZ$4)*$D200:$AB200))</f>
        <v/>
      </c>
      <c r="BA200" s="15" t="str">
        <f t="shared" si="102"/>
        <v/>
      </c>
      <c r="BB200" s="2" t="str" cm="1">
        <f t="array" ref="BB200">IF(B200="","",SUMPRODUCT(($D$1:$AB$4=$BB$4)*$D200:$AB200))</f>
        <v/>
      </c>
      <c r="BC200" s="15" t="str">
        <f t="shared" si="103"/>
        <v/>
      </c>
      <c r="BD200" s="2" t="str" cm="1">
        <f t="array" ref="BD200">IF(B200="","",SUMPRODUCT(($D$1:$AB$4=$BD$4)*$D200:$AB200))</f>
        <v/>
      </c>
      <c r="BE200" s="15" t="str">
        <f t="shared" si="104"/>
        <v/>
      </c>
      <c r="BF200" s="2" t="str" cm="1">
        <f t="array" ref="BF200">IF(B200="","",SUMPRODUCT(($D$1:$AB$4=$BF$4)*$D200:$AB200))</f>
        <v/>
      </c>
      <c r="BG200" s="15" t="str">
        <f t="shared" si="105"/>
        <v/>
      </c>
      <c r="BH200" s="2" t="str" cm="1">
        <f t="array" ref="BH200">IF(B200="","",SUMPRODUCT(($D$1:$AB$4=$BH$4)*$D200:$AB200))</f>
        <v/>
      </c>
      <c r="BI200" s="15" t="str">
        <f t="shared" si="106"/>
        <v/>
      </c>
      <c r="BJ200" s="2" t="str" cm="1">
        <f t="array" ref="BJ200">IF(B200="","",SUMPRODUCT(($D$1:$AB$4=$BJ$4)*$D200:$AB200))</f>
        <v/>
      </c>
      <c r="BK200" s="15" t="str">
        <f t="shared" si="107"/>
        <v/>
      </c>
      <c r="BL200" s="2" t="str" cm="1">
        <f t="array" ref="BL200">IF(B200="","",SUMPRODUCT(($D$1:$AB$4=$BL$4)*$D200:$AB200))</f>
        <v/>
      </c>
      <c r="BM200" s="15" t="str">
        <f t="shared" si="108"/>
        <v/>
      </c>
      <c r="BN200" s="2" t="str" cm="1">
        <f t="array" ref="BN200">IF(B200="","",SUMPRODUCT(($D$1:$AB$4=$BN$4)*$D200:$AB200))</f>
        <v/>
      </c>
      <c r="BO200" s="15" t="str">
        <f t="shared" si="109"/>
        <v/>
      </c>
      <c r="BP200" s="2" t="str" cm="1">
        <f t="array" ref="BP200">IF(B200="","",SUMPRODUCT(($D$1:$AB$4=$BP$4)*$D200:$AB200))</f>
        <v/>
      </c>
      <c r="BQ200" s="15" t="str">
        <f t="shared" si="110"/>
        <v/>
      </c>
      <c r="BR200" s="2" t="str" cm="1">
        <f t="array" ref="BR200">IF(B200="","",SUMPRODUCT(($D$1:$AB$4=$BR$4)*$D200:$AB200))</f>
        <v/>
      </c>
      <c r="BS200" s="15" t="str">
        <f t="shared" si="111"/>
        <v/>
      </c>
      <c r="BT200" s="2" t="str" cm="1">
        <f t="array" ref="BT200">IF(B200="","",SUMPRODUCT(($D$1:$AB$4=$BT$4)*$D200:$AB200))</f>
        <v/>
      </c>
      <c r="BU200" s="15" t="str">
        <f t="shared" si="112"/>
        <v/>
      </c>
      <c r="BV200" s="2" t="str" cm="1">
        <f t="array" ref="BV200">IF(B200="","",SUMPRODUCT(($D$1:$AB$4=$BV$4)*$D200:$AB200))</f>
        <v/>
      </c>
      <c r="BW200" s="15" t="str">
        <f t="shared" si="113"/>
        <v/>
      </c>
      <c r="BX200" s="2" t="str" cm="1">
        <f t="array" ref="BX200">IF(B200="","",SUMPRODUCT(($D$1:$AB$4=$BX$4)*$D200:$AB200))</f>
        <v/>
      </c>
      <c r="BY200" s="15" t="str">
        <f t="shared" si="114"/>
        <v/>
      </c>
      <c r="BZ200" s="2" t="str" cm="1">
        <f t="array" ref="BZ200">IF(B200="","",SUMPRODUCT(($D$1:$AB$4=$BZ$4)*$D200:$AB200))</f>
        <v/>
      </c>
      <c r="CA200" s="15" t="str">
        <f t="shared" si="115"/>
        <v/>
      </c>
      <c r="CB200" s="2" t="str" cm="1">
        <f t="array" ref="CB200">IF(B200="","",SUMPRODUCT(($D$1:$AB$4=$CB$4)*$D200:$AB200))</f>
        <v/>
      </c>
      <c r="CC200" s="15" t="str">
        <f t="shared" si="116"/>
        <v/>
      </c>
      <c r="CD200" s="2" t="str" cm="1">
        <f t="array" ref="CD200">IF(B200="","",SUMPRODUCT(($D$1:$AB$4=$CD$4)*$D200:$AB200))</f>
        <v/>
      </c>
      <c r="CE200" s="15" t="str">
        <f t="shared" si="117"/>
        <v/>
      </c>
      <c r="CF200" s="2" t="str" cm="1">
        <f t="array" ref="CF200">IF(B200="","",SUMPRODUCT(($D$1:$AB$4=$CF$4)*$D200:$AB200))</f>
        <v/>
      </c>
      <c r="CG200" s="15" t="str">
        <f t="shared" si="118"/>
        <v/>
      </c>
      <c r="CH200" s="2" t="str" cm="1">
        <f t="array" ref="CH200">IF(B200="","",SUMPRODUCT(($D$1:$AB$4=$CH$4)*$D200:$AB200))</f>
        <v/>
      </c>
      <c r="CI200" s="15" t="str">
        <f t="shared" si="119"/>
        <v/>
      </c>
    </row>
    <row r="201" spans="1:87" ht="15.75" thickBot="1">
      <c r="A201" s="7">
        <v>196</v>
      </c>
      <c r="D201" s="99"/>
      <c r="E201" s="100"/>
      <c r="F201" s="100"/>
      <c r="G201" s="100"/>
      <c r="H201" s="100"/>
      <c r="I201" s="101"/>
      <c r="J201" s="104"/>
      <c r="K201" s="105"/>
      <c r="L201" s="105"/>
      <c r="M201" s="105"/>
      <c r="N201" s="105"/>
      <c r="O201" s="106"/>
      <c r="P201" s="109"/>
      <c r="Q201" s="110"/>
      <c r="R201" s="110"/>
      <c r="S201" s="110"/>
      <c r="T201" s="110"/>
      <c r="U201" s="111"/>
      <c r="V201" s="115"/>
      <c r="W201" s="116"/>
      <c r="X201" s="116"/>
      <c r="Y201" s="116"/>
      <c r="Z201" s="116"/>
      <c r="AA201" s="116"/>
      <c r="AB201" s="170"/>
      <c r="AC201" s="171" t="str">
        <f t="shared" si="93"/>
        <v/>
      </c>
      <c r="AD201" s="172" t="str">
        <f t="shared" si="94"/>
        <v/>
      </c>
      <c r="AL201" s="2" t="str" cm="1">
        <f t="array" ref="AL201">IF(B201="","",SUMPRODUCT(($D$1:$AB$4=$AL$4)*D201:AB201))</f>
        <v/>
      </c>
      <c r="AM201" s="15" t="str">
        <f t="shared" si="95"/>
        <v/>
      </c>
      <c r="AN201" s="2" t="str" cm="1">
        <f t="array" ref="AN201">IF(B201="","",SUMPRODUCT(($D$1:$AB$4=$AN$4)*D201:AB201))</f>
        <v/>
      </c>
      <c r="AO201" s="15" t="str">
        <f t="shared" si="96"/>
        <v/>
      </c>
      <c r="AP201" s="2" t="str" cm="1">
        <f t="array" ref="AP201">IF(B201="","",SUMPRODUCT(($D$1:$AB$4=$AP$4)*D201:AB201))</f>
        <v/>
      </c>
      <c r="AQ201" s="15" t="str">
        <f t="shared" si="97"/>
        <v/>
      </c>
      <c r="AR201" s="2" t="str" cm="1">
        <f t="array" ref="AR201">IF(B201="","",SUMPRODUCT(($D$1:$AB$4=$AR$4)*D201:AB201))</f>
        <v/>
      </c>
      <c r="AS201" s="15" t="str">
        <f t="shared" si="98"/>
        <v/>
      </c>
      <c r="AT201" s="2" t="str" cm="1">
        <f t="array" ref="AT201">IF(B201="","",SUMPRODUCT(($D$1:$AB$4=$AT$4)*$D201:$AB201))</f>
        <v/>
      </c>
      <c r="AU201" s="15" t="str">
        <f t="shared" si="99"/>
        <v/>
      </c>
      <c r="AV201" s="2" t="str" cm="1">
        <f t="array" ref="AV201">IF(B201="","",SUMPRODUCT(($D$1:$AB$4=$AV$4)*$D201:$AB201))</f>
        <v/>
      </c>
      <c r="AW201" s="15" t="str">
        <f t="shared" si="100"/>
        <v/>
      </c>
      <c r="AX201" s="2" t="str" cm="1">
        <f t="array" ref="AX201">IF(B201="","",SUMPRODUCT(($D$1:$AB$4=$AX$4)*$D201:$AB201))</f>
        <v/>
      </c>
      <c r="AY201" s="15" t="str">
        <f t="shared" si="101"/>
        <v/>
      </c>
      <c r="AZ201" s="2" t="str" cm="1">
        <f t="array" ref="AZ201">IF(B201="","",SUMPRODUCT(($D$1:$AB$4=$AZ$4)*$D201:$AB201))</f>
        <v/>
      </c>
      <c r="BA201" s="15" t="str">
        <f t="shared" si="102"/>
        <v/>
      </c>
      <c r="BB201" s="2" t="str" cm="1">
        <f t="array" ref="BB201">IF(B201="","",SUMPRODUCT(($D$1:$AB$4=$BB$4)*$D201:$AB201))</f>
        <v/>
      </c>
      <c r="BC201" s="15" t="str">
        <f t="shared" si="103"/>
        <v/>
      </c>
      <c r="BD201" s="2" t="str" cm="1">
        <f t="array" ref="BD201">IF(B201="","",SUMPRODUCT(($D$1:$AB$4=$BD$4)*$D201:$AB201))</f>
        <v/>
      </c>
      <c r="BE201" s="15" t="str">
        <f t="shared" si="104"/>
        <v/>
      </c>
      <c r="BF201" s="2" t="str" cm="1">
        <f t="array" ref="BF201">IF(B201="","",SUMPRODUCT(($D$1:$AB$4=$BF$4)*$D201:$AB201))</f>
        <v/>
      </c>
      <c r="BG201" s="15" t="str">
        <f t="shared" si="105"/>
        <v/>
      </c>
      <c r="BH201" s="2" t="str" cm="1">
        <f t="array" ref="BH201">IF(B201="","",SUMPRODUCT(($D$1:$AB$4=$BH$4)*$D201:$AB201))</f>
        <v/>
      </c>
      <c r="BI201" s="15" t="str">
        <f t="shared" si="106"/>
        <v/>
      </c>
      <c r="BJ201" s="2" t="str" cm="1">
        <f t="array" ref="BJ201">IF(B201="","",SUMPRODUCT(($D$1:$AB$4=$BJ$4)*$D201:$AB201))</f>
        <v/>
      </c>
      <c r="BK201" s="15" t="str">
        <f t="shared" si="107"/>
        <v/>
      </c>
      <c r="BL201" s="2" t="str" cm="1">
        <f t="array" ref="BL201">IF(B201="","",SUMPRODUCT(($D$1:$AB$4=$BL$4)*$D201:$AB201))</f>
        <v/>
      </c>
      <c r="BM201" s="15" t="str">
        <f t="shared" si="108"/>
        <v/>
      </c>
      <c r="BN201" s="2" t="str" cm="1">
        <f t="array" ref="BN201">IF(B201="","",SUMPRODUCT(($D$1:$AB$4=$BN$4)*$D201:$AB201))</f>
        <v/>
      </c>
      <c r="BO201" s="15" t="str">
        <f t="shared" si="109"/>
        <v/>
      </c>
      <c r="BP201" s="2" t="str" cm="1">
        <f t="array" ref="BP201">IF(B201="","",SUMPRODUCT(($D$1:$AB$4=$BP$4)*$D201:$AB201))</f>
        <v/>
      </c>
      <c r="BQ201" s="15" t="str">
        <f t="shared" si="110"/>
        <v/>
      </c>
      <c r="BR201" s="2" t="str" cm="1">
        <f t="array" ref="BR201">IF(B201="","",SUMPRODUCT(($D$1:$AB$4=$BR$4)*$D201:$AB201))</f>
        <v/>
      </c>
      <c r="BS201" s="15" t="str">
        <f t="shared" si="111"/>
        <v/>
      </c>
      <c r="BT201" s="2" t="str" cm="1">
        <f t="array" ref="BT201">IF(B201="","",SUMPRODUCT(($D$1:$AB$4=$BT$4)*$D201:$AB201))</f>
        <v/>
      </c>
      <c r="BU201" s="15" t="str">
        <f t="shared" si="112"/>
        <v/>
      </c>
      <c r="BV201" s="2" t="str" cm="1">
        <f t="array" ref="BV201">IF(B201="","",SUMPRODUCT(($D$1:$AB$4=$BV$4)*$D201:$AB201))</f>
        <v/>
      </c>
      <c r="BW201" s="15" t="str">
        <f t="shared" si="113"/>
        <v/>
      </c>
      <c r="BX201" s="2" t="str" cm="1">
        <f t="array" ref="BX201">IF(B201="","",SUMPRODUCT(($D$1:$AB$4=$BX$4)*$D201:$AB201))</f>
        <v/>
      </c>
      <c r="BY201" s="15" t="str">
        <f t="shared" si="114"/>
        <v/>
      </c>
      <c r="BZ201" s="2" t="str" cm="1">
        <f t="array" ref="BZ201">IF(B201="","",SUMPRODUCT(($D$1:$AB$4=$BZ$4)*$D201:$AB201))</f>
        <v/>
      </c>
      <c r="CA201" s="15" t="str">
        <f t="shared" si="115"/>
        <v/>
      </c>
      <c r="CB201" s="2" t="str" cm="1">
        <f t="array" ref="CB201">IF(B201="","",SUMPRODUCT(($D$1:$AB$4=$CB$4)*$D201:$AB201))</f>
        <v/>
      </c>
      <c r="CC201" s="15" t="str">
        <f t="shared" si="116"/>
        <v/>
      </c>
      <c r="CD201" s="2" t="str" cm="1">
        <f t="array" ref="CD201">IF(B201="","",SUMPRODUCT(($D$1:$AB$4=$CD$4)*$D201:$AB201))</f>
        <v/>
      </c>
      <c r="CE201" s="15" t="str">
        <f t="shared" si="117"/>
        <v/>
      </c>
      <c r="CF201" s="2" t="str" cm="1">
        <f t="array" ref="CF201">IF(B201="","",SUMPRODUCT(($D$1:$AB$4=$CF$4)*$D201:$AB201))</f>
        <v/>
      </c>
      <c r="CG201" s="15" t="str">
        <f t="shared" si="118"/>
        <v/>
      </c>
      <c r="CH201" s="2" t="str" cm="1">
        <f t="array" ref="CH201">IF(B201="","",SUMPRODUCT(($D$1:$AB$4=$CH$4)*$D201:$AB201))</f>
        <v/>
      </c>
      <c r="CI201" s="15" t="str">
        <f t="shared" si="119"/>
        <v/>
      </c>
    </row>
    <row r="202" spans="1:87" ht="15.75" thickBot="1">
      <c r="A202" s="7">
        <v>197</v>
      </c>
      <c r="D202" s="99"/>
      <c r="E202" s="100"/>
      <c r="F202" s="100"/>
      <c r="G202" s="100"/>
      <c r="H202" s="100"/>
      <c r="I202" s="101"/>
      <c r="J202" s="104"/>
      <c r="K202" s="105"/>
      <c r="L202" s="105"/>
      <c r="M202" s="105"/>
      <c r="N202" s="105"/>
      <c r="O202" s="106"/>
      <c r="P202" s="109"/>
      <c r="Q202" s="110"/>
      <c r="R202" s="110"/>
      <c r="S202" s="110"/>
      <c r="T202" s="110"/>
      <c r="U202" s="111"/>
      <c r="V202" s="115"/>
      <c r="W202" s="116"/>
      <c r="X202" s="116"/>
      <c r="Y202" s="116"/>
      <c r="Z202" s="116"/>
      <c r="AA202" s="116"/>
      <c r="AB202" s="170"/>
      <c r="AC202" s="171" t="str">
        <f t="shared" si="93"/>
        <v/>
      </c>
      <c r="AD202" s="172" t="str">
        <f t="shared" si="94"/>
        <v/>
      </c>
      <c r="AL202" s="2" t="str" cm="1">
        <f t="array" ref="AL202">IF(B202="","",SUMPRODUCT(($D$1:$AB$4=$AL$4)*D202:AB202))</f>
        <v/>
      </c>
      <c r="AM202" s="15" t="str">
        <f t="shared" si="95"/>
        <v/>
      </c>
      <c r="AN202" s="2" t="str" cm="1">
        <f t="array" ref="AN202">IF(B202="","",SUMPRODUCT(($D$1:$AB$4=$AN$4)*D202:AB202))</f>
        <v/>
      </c>
      <c r="AO202" s="15" t="str">
        <f t="shared" si="96"/>
        <v/>
      </c>
      <c r="AP202" s="2" t="str" cm="1">
        <f t="array" ref="AP202">IF(B202="","",SUMPRODUCT(($D$1:$AB$4=$AP$4)*D202:AB202))</f>
        <v/>
      </c>
      <c r="AQ202" s="15" t="str">
        <f t="shared" si="97"/>
        <v/>
      </c>
      <c r="AR202" s="2" t="str" cm="1">
        <f t="array" ref="AR202">IF(B202="","",SUMPRODUCT(($D$1:$AB$4=$AR$4)*D202:AB202))</f>
        <v/>
      </c>
      <c r="AS202" s="15" t="str">
        <f t="shared" si="98"/>
        <v/>
      </c>
      <c r="AT202" s="2" t="str" cm="1">
        <f t="array" ref="AT202">IF(B202="","",SUMPRODUCT(($D$1:$AB$4=$AT$4)*$D202:$AB202))</f>
        <v/>
      </c>
      <c r="AU202" s="15" t="str">
        <f t="shared" si="99"/>
        <v/>
      </c>
      <c r="AV202" s="2" t="str" cm="1">
        <f t="array" ref="AV202">IF(B202="","",SUMPRODUCT(($D$1:$AB$4=$AV$4)*$D202:$AB202))</f>
        <v/>
      </c>
      <c r="AW202" s="15" t="str">
        <f t="shared" si="100"/>
        <v/>
      </c>
      <c r="AX202" s="2" t="str" cm="1">
        <f t="array" ref="AX202">IF(B202="","",SUMPRODUCT(($D$1:$AB$4=$AX$4)*$D202:$AB202))</f>
        <v/>
      </c>
      <c r="AY202" s="15" t="str">
        <f t="shared" si="101"/>
        <v/>
      </c>
      <c r="AZ202" s="2" t="str" cm="1">
        <f t="array" ref="AZ202">IF(B202="","",SUMPRODUCT(($D$1:$AB$4=$AZ$4)*$D202:$AB202))</f>
        <v/>
      </c>
      <c r="BA202" s="15" t="str">
        <f t="shared" si="102"/>
        <v/>
      </c>
      <c r="BB202" s="2" t="str" cm="1">
        <f t="array" ref="BB202">IF(B202="","",SUMPRODUCT(($D$1:$AB$4=$BB$4)*$D202:$AB202))</f>
        <v/>
      </c>
      <c r="BC202" s="15" t="str">
        <f t="shared" si="103"/>
        <v/>
      </c>
      <c r="BD202" s="2" t="str" cm="1">
        <f t="array" ref="BD202">IF(B202="","",SUMPRODUCT(($D$1:$AB$4=$BD$4)*$D202:$AB202))</f>
        <v/>
      </c>
      <c r="BE202" s="15" t="str">
        <f t="shared" si="104"/>
        <v/>
      </c>
      <c r="BF202" s="2" t="str" cm="1">
        <f t="array" ref="BF202">IF(B202="","",SUMPRODUCT(($D$1:$AB$4=$BF$4)*$D202:$AB202))</f>
        <v/>
      </c>
      <c r="BG202" s="15" t="str">
        <f t="shared" si="105"/>
        <v/>
      </c>
      <c r="BH202" s="2" t="str" cm="1">
        <f t="array" ref="BH202">IF(B202="","",SUMPRODUCT(($D$1:$AB$4=$BH$4)*$D202:$AB202))</f>
        <v/>
      </c>
      <c r="BI202" s="15" t="str">
        <f t="shared" si="106"/>
        <v/>
      </c>
      <c r="BJ202" s="2" t="str" cm="1">
        <f t="array" ref="BJ202">IF(B202="","",SUMPRODUCT(($D$1:$AB$4=$BJ$4)*$D202:$AB202))</f>
        <v/>
      </c>
      <c r="BK202" s="15" t="str">
        <f t="shared" si="107"/>
        <v/>
      </c>
      <c r="BL202" s="2" t="str" cm="1">
        <f t="array" ref="BL202">IF(B202="","",SUMPRODUCT(($D$1:$AB$4=$BL$4)*$D202:$AB202))</f>
        <v/>
      </c>
      <c r="BM202" s="15" t="str">
        <f t="shared" si="108"/>
        <v/>
      </c>
      <c r="BN202" s="2" t="str" cm="1">
        <f t="array" ref="BN202">IF(B202="","",SUMPRODUCT(($D$1:$AB$4=$BN$4)*$D202:$AB202))</f>
        <v/>
      </c>
      <c r="BO202" s="15" t="str">
        <f t="shared" si="109"/>
        <v/>
      </c>
      <c r="BP202" s="2" t="str" cm="1">
        <f t="array" ref="BP202">IF(B202="","",SUMPRODUCT(($D$1:$AB$4=$BP$4)*$D202:$AB202))</f>
        <v/>
      </c>
      <c r="BQ202" s="15" t="str">
        <f t="shared" si="110"/>
        <v/>
      </c>
      <c r="BR202" s="2" t="str" cm="1">
        <f t="array" ref="BR202">IF(B202="","",SUMPRODUCT(($D$1:$AB$4=$BR$4)*$D202:$AB202))</f>
        <v/>
      </c>
      <c r="BS202" s="15" t="str">
        <f t="shared" si="111"/>
        <v/>
      </c>
      <c r="BT202" s="2" t="str" cm="1">
        <f t="array" ref="BT202">IF(B202="","",SUMPRODUCT(($D$1:$AB$4=$BT$4)*$D202:$AB202))</f>
        <v/>
      </c>
      <c r="BU202" s="15" t="str">
        <f t="shared" si="112"/>
        <v/>
      </c>
      <c r="BV202" s="2" t="str" cm="1">
        <f t="array" ref="BV202">IF(B202="","",SUMPRODUCT(($D$1:$AB$4=$BV$4)*$D202:$AB202))</f>
        <v/>
      </c>
      <c r="BW202" s="15" t="str">
        <f t="shared" si="113"/>
        <v/>
      </c>
      <c r="BX202" s="2" t="str" cm="1">
        <f t="array" ref="BX202">IF(B202="","",SUMPRODUCT(($D$1:$AB$4=$BX$4)*$D202:$AB202))</f>
        <v/>
      </c>
      <c r="BY202" s="15" t="str">
        <f t="shared" si="114"/>
        <v/>
      </c>
      <c r="BZ202" s="2" t="str" cm="1">
        <f t="array" ref="BZ202">IF(B202="","",SUMPRODUCT(($D$1:$AB$4=$BZ$4)*$D202:$AB202))</f>
        <v/>
      </c>
      <c r="CA202" s="15" t="str">
        <f t="shared" si="115"/>
        <v/>
      </c>
      <c r="CB202" s="2" t="str" cm="1">
        <f t="array" ref="CB202">IF(B202="","",SUMPRODUCT(($D$1:$AB$4=$CB$4)*$D202:$AB202))</f>
        <v/>
      </c>
      <c r="CC202" s="15" t="str">
        <f t="shared" si="116"/>
        <v/>
      </c>
      <c r="CD202" s="2" t="str" cm="1">
        <f t="array" ref="CD202">IF(B202="","",SUMPRODUCT(($D$1:$AB$4=$CD$4)*$D202:$AB202))</f>
        <v/>
      </c>
      <c r="CE202" s="15" t="str">
        <f t="shared" si="117"/>
        <v/>
      </c>
      <c r="CF202" s="2" t="str" cm="1">
        <f t="array" ref="CF202">IF(B202="","",SUMPRODUCT(($D$1:$AB$4=$CF$4)*$D202:$AB202))</f>
        <v/>
      </c>
      <c r="CG202" s="15" t="str">
        <f t="shared" si="118"/>
        <v/>
      </c>
      <c r="CH202" s="2" t="str" cm="1">
        <f t="array" ref="CH202">IF(B202="","",SUMPRODUCT(($D$1:$AB$4=$CH$4)*$D202:$AB202))</f>
        <v/>
      </c>
      <c r="CI202" s="15" t="str">
        <f t="shared" si="119"/>
        <v/>
      </c>
    </row>
    <row r="203" spans="1:87" ht="15.75" thickBot="1">
      <c r="A203" s="7">
        <v>198</v>
      </c>
      <c r="D203" s="99"/>
      <c r="E203" s="100"/>
      <c r="F203" s="100"/>
      <c r="G203" s="100"/>
      <c r="H203" s="100"/>
      <c r="I203" s="101"/>
      <c r="J203" s="104"/>
      <c r="K203" s="105"/>
      <c r="L203" s="105"/>
      <c r="M203" s="105"/>
      <c r="N203" s="105"/>
      <c r="O203" s="106"/>
      <c r="P203" s="109"/>
      <c r="Q203" s="110"/>
      <c r="R203" s="110"/>
      <c r="S203" s="110"/>
      <c r="T203" s="110"/>
      <c r="U203" s="111"/>
      <c r="V203" s="115"/>
      <c r="W203" s="116"/>
      <c r="X203" s="116"/>
      <c r="Y203" s="116"/>
      <c r="Z203" s="116"/>
      <c r="AA203" s="116"/>
      <c r="AB203" s="170"/>
      <c r="AC203" s="171" t="str">
        <f t="shared" si="93"/>
        <v/>
      </c>
      <c r="AD203" s="172" t="str">
        <f t="shared" si="94"/>
        <v/>
      </c>
      <c r="AL203" s="2" t="str" cm="1">
        <f t="array" ref="AL203">IF(B203="","",SUMPRODUCT(($D$1:$AB$4=$AL$4)*D203:AB203))</f>
        <v/>
      </c>
      <c r="AM203" s="15" t="str">
        <f t="shared" si="95"/>
        <v/>
      </c>
      <c r="AN203" s="2" t="str" cm="1">
        <f t="array" ref="AN203">IF(B203="","",SUMPRODUCT(($D$1:$AB$4=$AN$4)*D203:AB203))</f>
        <v/>
      </c>
      <c r="AO203" s="15" t="str">
        <f t="shared" si="96"/>
        <v/>
      </c>
      <c r="AP203" s="2" t="str" cm="1">
        <f t="array" ref="AP203">IF(B203="","",SUMPRODUCT(($D$1:$AB$4=$AP$4)*D203:AB203))</f>
        <v/>
      </c>
      <c r="AQ203" s="15" t="str">
        <f t="shared" si="97"/>
        <v/>
      </c>
      <c r="AR203" s="2" t="str" cm="1">
        <f t="array" ref="AR203">IF(B203="","",SUMPRODUCT(($D$1:$AB$4=$AR$4)*D203:AB203))</f>
        <v/>
      </c>
      <c r="AS203" s="15" t="str">
        <f t="shared" si="98"/>
        <v/>
      </c>
      <c r="AT203" s="2" t="str" cm="1">
        <f t="array" ref="AT203">IF(B203="","",SUMPRODUCT(($D$1:$AB$4=$AT$4)*$D203:$AB203))</f>
        <v/>
      </c>
      <c r="AU203" s="15" t="str">
        <f t="shared" si="99"/>
        <v/>
      </c>
      <c r="AV203" s="2" t="str" cm="1">
        <f t="array" ref="AV203">IF(B203="","",SUMPRODUCT(($D$1:$AB$4=$AV$4)*$D203:$AB203))</f>
        <v/>
      </c>
      <c r="AW203" s="15" t="str">
        <f t="shared" si="100"/>
        <v/>
      </c>
      <c r="AX203" s="2" t="str" cm="1">
        <f t="array" ref="AX203">IF(B203="","",SUMPRODUCT(($D$1:$AB$4=$AX$4)*$D203:$AB203))</f>
        <v/>
      </c>
      <c r="AY203" s="15" t="str">
        <f t="shared" si="101"/>
        <v/>
      </c>
      <c r="AZ203" s="2" t="str" cm="1">
        <f t="array" ref="AZ203">IF(B203="","",SUMPRODUCT(($D$1:$AB$4=$AZ$4)*$D203:$AB203))</f>
        <v/>
      </c>
      <c r="BA203" s="15" t="str">
        <f t="shared" si="102"/>
        <v/>
      </c>
      <c r="BB203" s="2" t="str" cm="1">
        <f t="array" ref="BB203">IF(B203="","",SUMPRODUCT(($D$1:$AB$4=$BB$4)*$D203:$AB203))</f>
        <v/>
      </c>
      <c r="BC203" s="15" t="str">
        <f t="shared" si="103"/>
        <v/>
      </c>
      <c r="BD203" s="2" t="str" cm="1">
        <f t="array" ref="BD203">IF(B203="","",SUMPRODUCT(($D$1:$AB$4=$BD$4)*$D203:$AB203))</f>
        <v/>
      </c>
      <c r="BE203" s="15" t="str">
        <f t="shared" si="104"/>
        <v/>
      </c>
      <c r="BF203" s="2" t="str" cm="1">
        <f t="array" ref="BF203">IF(B203="","",SUMPRODUCT(($D$1:$AB$4=$BF$4)*$D203:$AB203))</f>
        <v/>
      </c>
      <c r="BG203" s="15" t="str">
        <f t="shared" si="105"/>
        <v/>
      </c>
      <c r="BH203" s="2" t="str" cm="1">
        <f t="array" ref="BH203">IF(B203="","",SUMPRODUCT(($D$1:$AB$4=$BH$4)*$D203:$AB203))</f>
        <v/>
      </c>
      <c r="BI203" s="15" t="str">
        <f t="shared" si="106"/>
        <v/>
      </c>
      <c r="BJ203" s="2" t="str" cm="1">
        <f t="array" ref="BJ203">IF(B203="","",SUMPRODUCT(($D$1:$AB$4=$BJ$4)*$D203:$AB203))</f>
        <v/>
      </c>
      <c r="BK203" s="15" t="str">
        <f t="shared" si="107"/>
        <v/>
      </c>
      <c r="BL203" s="2" t="str" cm="1">
        <f t="array" ref="BL203">IF(B203="","",SUMPRODUCT(($D$1:$AB$4=$BL$4)*$D203:$AB203))</f>
        <v/>
      </c>
      <c r="BM203" s="15" t="str">
        <f t="shared" si="108"/>
        <v/>
      </c>
      <c r="BN203" s="2" t="str" cm="1">
        <f t="array" ref="BN203">IF(B203="","",SUMPRODUCT(($D$1:$AB$4=$BN$4)*$D203:$AB203))</f>
        <v/>
      </c>
      <c r="BO203" s="15" t="str">
        <f t="shared" si="109"/>
        <v/>
      </c>
      <c r="BP203" s="2" t="str" cm="1">
        <f t="array" ref="BP203">IF(B203="","",SUMPRODUCT(($D$1:$AB$4=$BP$4)*$D203:$AB203))</f>
        <v/>
      </c>
      <c r="BQ203" s="15" t="str">
        <f t="shared" si="110"/>
        <v/>
      </c>
      <c r="BR203" s="2" t="str" cm="1">
        <f t="array" ref="BR203">IF(B203="","",SUMPRODUCT(($D$1:$AB$4=$BR$4)*$D203:$AB203))</f>
        <v/>
      </c>
      <c r="BS203" s="15" t="str">
        <f t="shared" si="111"/>
        <v/>
      </c>
      <c r="BT203" s="2" t="str" cm="1">
        <f t="array" ref="BT203">IF(B203="","",SUMPRODUCT(($D$1:$AB$4=$BT$4)*$D203:$AB203))</f>
        <v/>
      </c>
      <c r="BU203" s="15" t="str">
        <f t="shared" si="112"/>
        <v/>
      </c>
      <c r="BV203" s="2" t="str" cm="1">
        <f t="array" ref="BV203">IF(B203="","",SUMPRODUCT(($D$1:$AB$4=$BV$4)*$D203:$AB203))</f>
        <v/>
      </c>
      <c r="BW203" s="15" t="str">
        <f t="shared" si="113"/>
        <v/>
      </c>
      <c r="BX203" s="2" t="str" cm="1">
        <f t="array" ref="BX203">IF(B203="","",SUMPRODUCT(($D$1:$AB$4=$BX$4)*$D203:$AB203))</f>
        <v/>
      </c>
      <c r="BY203" s="15" t="str">
        <f t="shared" si="114"/>
        <v/>
      </c>
      <c r="BZ203" s="2" t="str" cm="1">
        <f t="array" ref="BZ203">IF(B203="","",SUMPRODUCT(($D$1:$AB$4=$BZ$4)*$D203:$AB203))</f>
        <v/>
      </c>
      <c r="CA203" s="15" t="str">
        <f t="shared" si="115"/>
        <v/>
      </c>
      <c r="CB203" s="2" t="str" cm="1">
        <f t="array" ref="CB203">IF(B203="","",SUMPRODUCT(($D$1:$AB$4=$CB$4)*$D203:$AB203))</f>
        <v/>
      </c>
      <c r="CC203" s="15" t="str">
        <f t="shared" si="116"/>
        <v/>
      </c>
      <c r="CD203" s="2" t="str" cm="1">
        <f t="array" ref="CD203">IF(B203="","",SUMPRODUCT(($D$1:$AB$4=$CD$4)*$D203:$AB203))</f>
        <v/>
      </c>
      <c r="CE203" s="15" t="str">
        <f t="shared" si="117"/>
        <v/>
      </c>
      <c r="CF203" s="2" t="str" cm="1">
        <f t="array" ref="CF203">IF(B203="","",SUMPRODUCT(($D$1:$AB$4=$CF$4)*$D203:$AB203))</f>
        <v/>
      </c>
      <c r="CG203" s="15" t="str">
        <f t="shared" si="118"/>
        <v/>
      </c>
      <c r="CH203" s="2" t="str" cm="1">
        <f t="array" ref="CH203">IF(B203="","",SUMPRODUCT(($D$1:$AB$4=$CH$4)*$D203:$AB203))</f>
        <v/>
      </c>
      <c r="CI203" s="15" t="str">
        <f t="shared" si="119"/>
        <v/>
      </c>
    </row>
    <row r="204" spans="1:87" ht="15.75" thickBot="1">
      <c r="A204" s="7">
        <v>199</v>
      </c>
      <c r="D204" s="99"/>
      <c r="E204" s="100"/>
      <c r="F204" s="100"/>
      <c r="G204" s="100"/>
      <c r="H204" s="100"/>
      <c r="I204" s="101"/>
      <c r="J204" s="104"/>
      <c r="K204" s="105"/>
      <c r="L204" s="105"/>
      <c r="M204" s="105"/>
      <c r="N204" s="105"/>
      <c r="O204" s="106"/>
      <c r="P204" s="109"/>
      <c r="Q204" s="110"/>
      <c r="R204" s="110"/>
      <c r="S204" s="110"/>
      <c r="T204" s="110"/>
      <c r="U204" s="111"/>
      <c r="V204" s="115"/>
      <c r="W204" s="116"/>
      <c r="X204" s="116"/>
      <c r="Y204" s="116"/>
      <c r="Z204" s="116"/>
      <c r="AA204" s="116"/>
      <c r="AB204" s="170"/>
      <c r="AC204" s="171" t="str">
        <f t="shared" si="93"/>
        <v/>
      </c>
      <c r="AD204" s="172" t="str">
        <f t="shared" si="94"/>
        <v/>
      </c>
      <c r="AL204" s="2" t="str" cm="1">
        <f t="array" ref="AL204">IF(B204="","",SUMPRODUCT(($D$1:$AB$4=$AL$4)*D204:AB204))</f>
        <v/>
      </c>
      <c r="AM204" s="15" t="str">
        <f t="shared" si="95"/>
        <v/>
      </c>
      <c r="AN204" s="2" t="str" cm="1">
        <f t="array" ref="AN204">IF(B204="","",SUMPRODUCT(($D$1:$AB$4=$AN$4)*D204:AB204))</f>
        <v/>
      </c>
      <c r="AO204" s="15" t="str">
        <f t="shared" si="96"/>
        <v/>
      </c>
      <c r="AP204" s="2" t="str" cm="1">
        <f t="array" ref="AP204">IF(B204="","",SUMPRODUCT(($D$1:$AB$4=$AP$4)*D204:AB204))</f>
        <v/>
      </c>
      <c r="AQ204" s="15" t="str">
        <f t="shared" si="97"/>
        <v/>
      </c>
      <c r="AR204" s="2" t="str" cm="1">
        <f t="array" ref="AR204">IF(B204="","",SUMPRODUCT(($D$1:$AB$4=$AR$4)*D204:AB204))</f>
        <v/>
      </c>
      <c r="AS204" s="15" t="str">
        <f t="shared" si="98"/>
        <v/>
      </c>
      <c r="AT204" s="2" t="str" cm="1">
        <f t="array" ref="AT204">IF(B204="","",SUMPRODUCT(($D$1:$AB$4=$AT$4)*$D204:$AB204))</f>
        <v/>
      </c>
      <c r="AU204" s="15" t="str">
        <f t="shared" si="99"/>
        <v/>
      </c>
      <c r="AV204" s="2" t="str" cm="1">
        <f t="array" ref="AV204">IF(B204="","",SUMPRODUCT(($D$1:$AB$4=$AV$4)*$D204:$AB204))</f>
        <v/>
      </c>
      <c r="AW204" s="15" t="str">
        <f t="shared" si="100"/>
        <v/>
      </c>
      <c r="AX204" s="2" t="str" cm="1">
        <f t="array" ref="AX204">IF(B204="","",SUMPRODUCT(($D$1:$AB$4=$AX$4)*$D204:$AB204))</f>
        <v/>
      </c>
      <c r="AY204" s="15" t="str">
        <f t="shared" si="101"/>
        <v/>
      </c>
      <c r="AZ204" s="2" t="str" cm="1">
        <f t="array" ref="AZ204">IF(B204="","",SUMPRODUCT(($D$1:$AB$4=$AZ$4)*$D204:$AB204))</f>
        <v/>
      </c>
      <c r="BA204" s="15" t="str">
        <f t="shared" si="102"/>
        <v/>
      </c>
      <c r="BB204" s="2" t="str" cm="1">
        <f t="array" ref="BB204">IF(B204="","",SUMPRODUCT(($D$1:$AB$4=$BB$4)*$D204:$AB204))</f>
        <v/>
      </c>
      <c r="BC204" s="15" t="str">
        <f t="shared" si="103"/>
        <v/>
      </c>
      <c r="BD204" s="2" t="str" cm="1">
        <f t="array" ref="BD204">IF(B204="","",SUMPRODUCT(($D$1:$AB$4=$BD$4)*$D204:$AB204))</f>
        <v/>
      </c>
      <c r="BE204" s="15" t="str">
        <f t="shared" si="104"/>
        <v/>
      </c>
      <c r="BF204" s="2" t="str" cm="1">
        <f t="array" ref="BF204">IF(B204="","",SUMPRODUCT(($D$1:$AB$4=$BF$4)*$D204:$AB204))</f>
        <v/>
      </c>
      <c r="BG204" s="15" t="str">
        <f t="shared" si="105"/>
        <v/>
      </c>
      <c r="BH204" s="2" t="str" cm="1">
        <f t="array" ref="BH204">IF(B204="","",SUMPRODUCT(($D$1:$AB$4=$BH$4)*$D204:$AB204))</f>
        <v/>
      </c>
      <c r="BI204" s="15" t="str">
        <f t="shared" si="106"/>
        <v/>
      </c>
      <c r="BJ204" s="2" t="str" cm="1">
        <f t="array" ref="BJ204">IF(B204="","",SUMPRODUCT(($D$1:$AB$4=$BJ$4)*$D204:$AB204))</f>
        <v/>
      </c>
      <c r="BK204" s="15" t="str">
        <f t="shared" si="107"/>
        <v/>
      </c>
      <c r="BL204" s="2" t="str" cm="1">
        <f t="array" ref="BL204">IF(B204="","",SUMPRODUCT(($D$1:$AB$4=$BL$4)*$D204:$AB204))</f>
        <v/>
      </c>
      <c r="BM204" s="15" t="str">
        <f t="shared" si="108"/>
        <v/>
      </c>
      <c r="BN204" s="2" t="str" cm="1">
        <f t="array" ref="BN204">IF(B204="","",SUMPRODUCT(($D$1:$AB$4=$BN$4)*$D204:$AB204))</f>
        <v/>
      </c>
      <c r="BO204" s="15" t="str">
        <f t="shared" si="109"/>
        <v/>
      </c>
      <c r="BP204" s="2" t="str" cm="1">
        <f t="array" ref="BP204">IF(B204="","",SUMPRODUCT(($D$1:$AB$4=$BP$4)*$D204:$AB204))</f>
        <v/>
      </c>
      <c r="BQ204" s="15" t="str">
        <f t="shared" si="110"/>
        <v/>
      </c>
      <c r="BR204" s="2" t="str" cm="1">
        <f t="array" ref="BR204">IF(B204="","",SUMPRODUCT(($D$1:$AB$4=$BR$4)*$D204:$AB204))</f>
        <v/>
      </c>
      <c r="BS204" s="15" t="str">
        <f t="shared" si="111"/>
        <v/>
      </c>
      <c r="BT204" s="2" t="str" cm="1">
        <f t="array" ref="BT204">IF(B204="","",SUMPRODUCT(($D$1:$AB$4=$BT$4)*$D204:$AB204))</f>
        <v/>
      </c>
      <c r="BU204" s="15" t="str">
        <f t="shared" si="112"/>
        <v/>
      </c>
      <c r="BV204" s="2" t="str" cm="1">
        <f t="array" ref="BV204">IF(B204="","",SUMPRODUCT(($D$1:$AB$4=$BV$4)*$D204:$AB204))</f>
        <v/>
      </c>
      <c r="BW204" s="15" t="str">
        <f t="shared" si="113"/>
        <v/>
      </c>
      <c r="BX204" s="2" t="str" cm="1">
        <f t="array" ref="BX204">IF(B204="","",SUMPRODUCT(($D$1:$AB$4=$BX$4)*$D204:$AB204))</f>
        <v/>
      </c>
      <c r="BY204" s="15" t="str">
        <f t="shared" si="114"/>
        <v/>
      </c>
      <c r="BZ204" s="2" t="str" cm="1">
        <f t="array" ref="BZ204">IF(B204="","",SUMPRODUCT(($D$1:$AB$4=$BZ$4)*$D204:$AB204))</f>
        <v/>
      </c>
      <c r="CA204" s="15" t="str">
        <f t="shared" si="115"/>
        <v/>
      </c>
      <c r="CB204" s="2" t="str" cm="1">
        <f t="array" ref="CB204">IF(B204="","",SUMPRODUCT(($D$1:$AB$4=$CB$4)*$D204:$AB204))</f>
        <v/>
      </c>
      <c r="CC204" s="15" t="str">
        <f t="shared" si="116"/>
        <v/>
      </c>
      <c r="CD204" s="2" t="str" cm="1">
        <f t="array" ref="CD204">IF(B204="","",SUMPRODUCT(($D$1:$AB$4=$CD$4)*$D204:$AB204))</f>
        <v/>
      </c>
      <c r="CE204" s="15" t="str">
        <f t="shared" si="117"/>
        <v/>
      </c>
      <c r="CF204" s="2" t="str" cm="1">
        <f t="array" ref="CF204">IF(B204="","",SUMPRODUCT(($D$1:$AB$4=$CF$4)*$D204:$AB204))</f>
        <v/>
      </c>
      <c r="CG204" s="15" t="str">
        <f t="shared" si="118"/>
        <v/>
      </c>
      <c r="CH204" s="2" t="str" cm="1">
        <f t="array" ref="CH204">IF(B204="","",SUMPRODUCT(($D$1:$AB$4=$CH$4)*$D204:$AB204))</f>
        <v/>
      </c>
      <c r="CI204" s="15" t="str">
        <f t="shared" si="119"/>
        <v/>
      </c>
    </row>
    <row r="205" spans="1:87" ht="15.75" thickBot="1">
      <c r="A205" s="7">
        <v>200</v>
      </c>
      <c r="D205" s="99"/>
      <c r="E205" s="100"/>
      <c r="F205" s="100"/>
      <c r="G205" s="100"/>
      <c r="H205" s="100"/>
      <c r="I205" s="101"/>
      <c r="J205" s="104"/>
      <c r="K205" s="105"/>
      <c r="L205" s="105"/>
      <c r="M205" s="105"/>
      <c r="N205" s="105"/>
      <c r="O205" s="106"/>
      <c r="P205" s="109"/>
      <c r="Q205" s="110"/>
      <c r="R205" s="110"/>
      <c r="S205" s="110"/>
      <c r="T205" s="110"/>
      <c r="U205" s="111"/>
      <c r="V205" s="115"/>
      <c r="W205" s="116"/>
      <c r="X205" s="116"/>
      <c r="Y205" s="116"/>
      <c r="Z205" s="116"/>
      <c r="AA205" s="116"/>
      <c r="AB205" s="170"/>
      <c r="AC205" s="171" t="str">
        <f t="shared" si="93"/>
        <v/>
      </c>
      <c r="AD205" s="172" t="str">
        <f t="shared" si="94"/>
        <v/>
      </c>
      <c r="AL205" s="2" t="str" cm="1">
        <f t="array" ref="AL205">IF(B205="","",SUMPRODUCT(($D$1:$AB$4=$AL$4)*D205:AB205))</f>
        <v/>
      </c>
      <c r="AM205" s="15" t="str">
        <f t="shared" si="95"/>
        <v/>
      </c>
      <c r="AN205" s="2" t="str" cm="1">
        <f t="array" ref="AN205">IF(B205="","",SUMPRODUCT(($D$1:$AB$4=$AN$4)*D205:AB205))</f>
        <v/>
      </c>
      <c r="AO205" s="15" t="str">
        <f t="shared" si="96"/>
        <v/>
      </c>
      <c r="AP205" s="2" t="str" cm="1">
        <f t="array" ref="AP205">IF(B205="","",SUMPRODUCT(($D$1:$AB$4=$AP$4)*D205:AB205))</f>
        <v/>
      </c>
      <c r="AQ205" s="15" t="str">
        <f t="shared" si="97"/>
        <v/>
      </c>
      <c r="AR205" s="2" t="str" cm="1">
        <f t="array" ref="AR205">IF(B205="","",SUMPRODUCT(($D$1:$AB$4=$AR$4)*D205:AB205))</f>
        <v/>
      </c>
      <c r="AS205" s="15" t="str">
        <f t="shared" si="98"/>
        <v/>
      </c>
      <c r="AT205" s="2" t="str" cm="1">
        <f t="array" ref="AT205">IF(B205="","",SUMPRODUCT(($D$1:$AB$4=$AT$4)*$D205:$AB205))</f>
        <v/>
      </c>
      <c r="AU205" s="15" t="str">
        <f t="shared" si="99"/>
        <v/>
      </c>
      <c r="AV205" s="2" t="str" cm="1">
        <f t="array" ref="AV205">IF(B205="","",SUMPRODUCT(($D$1:$AB$4=$AV$4)*$D205:$AB205))</f>
        <v/>
      </c>
      <c r="AW205" s="15" t="str">
        <f t="shared" si="100"/>
        <v/>
      </c>
      <c r="AX205" s="2" t="str" cm="1">
        <f t="array" ref="AX205">IF(B205="","",SUMPRODUCT(($D$1:$AB$4=$AX$4)*$D205:$AB205))</f>
        <v/>
      </c>
      <c r="AY205" s="15" t="str">
        <f t="shared" si="101"/>
        <v/>
      </c>
      <c r="AZ205" s="2" t="str" cm="1">
        <f t="array" ref="AZ205">IF(B205="","",SUMPRODUCT(($D$1:$AB$4=$AZ$4)*$D205:$AB205))</f>
        <v/>
      </c>
      <c r="BA205" s="15" t="str">
        <f t="shared" si="102"/>
        <v/>
      </c>
      <c r="BB205" s="2" t="str" cm="1">
        <f t="array" ref="BB205">IF(B205="","",SUMPRODUCT(($D$1:$AB$4=$BB$4)*$D205:$AB205))</f>
        <v/>
      </c>
      <c r="BC205" s="15" t="str">
        <f t="shared" si="103"/>
        <v/>
      </c>
      <c r="BD205" s="2" t="str" cm="1">
        <f t="array" ref="BD205">IF(B205="","",SUMPRODUCT(($D$1:$AB$4=$BD$4)*$D205:$AB205))</f>
        <v/>
      </c>
      <c r="BE205" s="15" t="str">
        <f t="shared" si="104"/>
        <v/>
      </c>
      <c r="BF205" s="2" t="str" cm="1">
        <f t="array" ref="BF205">IF(B205="","",SUMPRODUCT(($D$1:$AB$4=$BF$4)*$D205:$AB205))</f>
        <v/>
      </c>
      <c r="BG205" s="15" t="str">
        <f t="shared" si="105"/>
        <v/>
      </c>
      <c r="BH205" s="2" t="str" cm="1">
        <f t="array" ref="BH205">IF(B205="","",SUMPRODUCT(($D$1:$AB$4=$BH$4)*$D205:$AB205))</f>
        <v/>
      </c>
      <c r="BI205" s="15" t="str">
        <f t="shared" si="106"/>
        <v/>
      </c>
      <c r="BJ205" s="2" t="str" cm="1">
        <f t="array" ref="BJ205">IF(B205="","",SUMPRODUCT(($D$1:$AB$4=$BJ$4)*$D205:$AB205))</f>
        <v/>
      </c>
      <c r="BK205" s="15" t="str">
        <f t="shared" si="107"/>
        <v/>
      </c>
      <c r="BL205" s="2" t="str" cm="1">
        <f t="array" ref="BL205">IF(B205="","",SUMPRODUCT(($D$1:$AB$4=$BL$4)*$D205:$AB205))</f>
        <v/>
      </c>
      <c r="BM205" s="15" t="str">
        <f t="shared" si="108"/>
        <v/>
      </c>
      <c r="BN205" s="2" t="str" cm="1">
        <f t="array" ref="BN205">IF(B205="","",SUMPRODUCT(($D$1:$AB$4=$BN$4)*$D205:$AB205))</f>
        <v/>
      </c>
      <c r="BO205" s="15" t="str">
        <f t="shared" si="109"/>
        <v/>
      </c>
      <c r="BP205" s="2" t="str" cm="1">
        <f t="array" ref="BP205">IF(B205="","",SUMPRODUCT(($D$1:$AB$4=$BP$4)*$D205:$AB205))</f>
        <v/>
      </c>
      <c r="BQ205" s="15" t="str">
        <f t="shared" si="110"/>
        <v/>
      </c>
      <c r="BR205" s="2" t="str" cm="1">
        <f t="array" ref="BR205">IF(B205="","",SUMPRODUCT(($D$1:$AB$4=$BR$4)*$D205:$AB205))</f>
        <v/>
      </c>
      <c r="BS205" s="15" t="str">
        <f t="shared" si="111"/>
        <v/>
      </c>
      <c r="BT205" s="2" t="str" cm="1">
        <f t="array" ref="BT205">IF(B205="","",SUMPRODUCT(($D$1:$AB$4=$BT$4)*$D205:$AB205))</f>
        <v/>
      </c>
      <c r="BU205" s="15" t="str">
        <f t="shared" si="112"/>
        <v/>
      </c>
      <c r="BV205" s="2" t="str" cm="1">
        <f t="array" ref="BV205">IF(B205="","",SUMPRODUCT(($D$1:$AB$4=$BV$4)*$D205:$AB205))</f>
        <v/>
      </c>
      <c r="BW205" s="15" t="str">
        <f t="shared" si="113"/>
        <v/>
      </c>
      <c r="BX205" s="2" t="str" cm="1">
        <f t="array" ref="BX205">IF(B205="","",SUMPRODUCT(($D$1:$AB$4=$BX$4)*$D205:$AB205))</f>
        <v/>
      </c>
      <c r="BY205" s="15" t="str">
        <f t="shared" si="114"/>
        <v/>
      </c>
      <c r="BZ205" s="2" t="str" cm="1">
        <f t="array" ref="BZ205">IF(B205="","",SUMPRODUCT(($D$1:$AB$4=$BZ$4)*$D205:$AB205))</f>
        <v/>
      </c>
      <c r="CA205" s="15" t="str">
        <f t="shared" si="115"/>
        <v/>
      </c>
      <c r="CB205" s="2" t="str" cm="1">
        <f t="array" ref="CB205">IF(B205="","",SUMPRODUCT(($D$1:$AB$4=$CB$4)*$D205:$AB205))</f>
        <v/>
      </c>
      <c r="CC205" s="15" t="str">
        <f t="shared" si="116"/>
        <v/>
      </c>
      <c r="CD205" s="2" t="str" cm="1">
        <f t="array" ref="CD205">IF(B205="","",SUMPRODUCT(($D$1:$AB$4=$CD$4)*$D205:$AB205))</f>
        <v/>
      </c>
      <c r="CE205" s="15" t="str">
        <f t="shared" si="117"/>
        <v/>
      </c>
      <c r="CF205" s="2" t="str" cm="1">
        <f t="array" ref="CF205">IF(B205="","",SUMPRODUCT(($D$1:$AB$4=$CF$4)*$D205:$AB205))</f>
        <v/>
      </c>
      <c r="CG205" s="15" t="str">
        <f t="shared" si="118"/>
        <v/>
      </c>
      <c r="CH205" s="2" t="str" cm="1">
        <f t="array" ref="CH205">IF(B205="","",SUMPRODUCT(($D$1:$AB$4=$CH$4)*$D205:$AB205))</f>
        <v/>
      </c>
      <c r="CI205" s="15" t="str">
        <f t="shared" si="119"/>
        <v/>
      </c>
    </row>
    <row r="206" spans="1:87"/>
    <row r="207" spans="1:87"/>
    <row r="208" spans="1:87"/>
    <row r="209" spans="4:34" hidden="1"/>
    <row r="210" spans="4:34" hidden="1">
      <c r="F210" s="2" t="s">
        <v>33</v>
      </c>
      <c r="G210" s="2">
        <f>COUNTIF(B6:B205,"*")</f>
        <v>0</v>
      </c>
    </row>
    <row r="211" spans="4:34" hidden="1"/>
    <row r="212" spans="4:34" hidden="1"/>
    <row r="213" spans="4:34" hidden="1"/>
    <row r="214" spans="4:34" hidden="1"/>
    <row r="215" spans="4:34" hidden="1">
      <c r="L215" s="446" t="s">
        <v>34</v>
      </c>
      <c r="M215" s="446"/>
      <c r="N215" s="446"/>
      <c r="O215" s="446"/>
      <c r="P215" s="446"/>
      <c r="Q215" s="446"/>
      <c r="R215" s="446"/>
    </row>
    <row r="216" spans="4:34" hidden="1">
      <c r="D216" s="261" t="str">
        <f>IFERROR(LEFT(D1,FIND(":",D1,1)-1),"")</f>
        <v/>
      </c>
      <c r="E216" s="261" t="str">
        <f t="shared" ref="E216:AB216" si="120">IFERROR(LEFT(E1,FIND(":",E1,1)-1),"")</f>
        <v/>
      </c>
      <c r="F216" s="261" t="str">
        <f t="shared" si="120"/>
        <v/>
      </c>
      <c r="G216" s="261" t="str">
        <f t="shared" si="120"/>
        <v/>
      </c>
      <c r="H216" s="261" t="str">
        <f t="shared" si="120"/>
        <v/>
      </c>
      <c r="I216" s="261" t="str">
        <f t="shared" si="120"/>
        <v/>
      </c>
      <c r="J216" s="261" t="str">
        <f t="shared" si="120"/>
        <v/>
      </c>
      <c r="K216" s="261" t="str">
        <f t="shared" si="120"/>
        <v/>
      </c>
      <c r="L216" s="261" t="str">
        <f t="shared" si="120"/>
        <v/>
      </c>
      <c r="M216" s="261" t="str">
        <f t="shared" si="120"/>
        <v/>
      </c>
      <c r="N216" s="261" t="str">
        <f t="shared" si="120"/>
        <v/>
      </c>
      <c r="O216" s="261" t="str">
        <f t="shared" si="120"/>
        <v/>
      </c>
      <c r="P216" s="261" t="str">
        <f t="shared" si="120"/>
        <v/>
      </c>
      <c r="Q216" s="261" t="str">
        <f t="shared" si="120"/>
        <v/>
      </c>
      <c r="R216" s="261" t="str">
        <f t="shared" si="120"/>
        <v/>
      </c>
      <c r="S216" s="261" t="str">
        <f t="shared" si="120"/>
        <v/>
      </c>
      <c r="T216" s="261" t="str">
        <f t="shared" si="120"/>
        <v/>
      </c>
      <c r="U216" s="261" t="str">
        <f t="shared" si="120"/>
        <v/>
      </c>
      <c r="V216" s="261" t="str">
        <f t="shared" si="120"/>
        <v/>
      </c>
      <c r="W216" s="261" t="str">
        <f t="shared" si="120"/>
        <v/>
      </c>
      <c r="X216" s="261" t="str">
        <f t="shared" si="120"/>
        <v/>
      </c>
      <c r="Y216" s="261" t="str">
        <f t="shared" si="120"/>
        <v/>
      </c>
      <c r="Z216" s="261" t="str">
        <f t="shared" si="120"/>
        <v/>
      </c>
      <c r="AA216" s="261" t="str">
        <f t="shared" si="120"/>
        <v/>
      </c>
      <c r="AB216" s="261" t="str">
        <f t="shared" si="120"/>
        <v/>
      </c>
      <c r="AD216" s="267"/>
    </row>
    <row r="217" spans="4:34" ht="15.75" hidden="1">
      <c r="D217" s="12" t="str">
        <f>IF(D1="","","س1")</f>
        <v/>
      </c>
      <c r="E217" s="12" t="str">
        <f>IF(E1="","","س2")</f>
        <v/>
      </c>
      <c r="F217" s="12" t="str">
        <f>IF(F1="","","س3")</f>
        <v/>
      </c>
      <c r="G217" s="12" t="str">
        <f>IF(G1="","","س4")</f>
        <v/>
      </c>
      <c r="H217" s="12" t="str">
        <f>IF(H1="","","س5")</f>
        <v/>
      </c>
      <c r="I217" s="12" t="str">
        <f>IF(I1="","","س6")</f>
        <v/>
      </c>
      <c r="J217" s="12" t="str">
        <f>IF(J1="","","س7")</f>
        <v/>
      </c>
      <c r="K217" s="12" t="str">
        <f>IF(K1="","","س8")</f>
        <v/>
      </c>
      <c r="L217" s="12" t="str">
        <f>IF(L1="","","س9")</f>
        <v/>
      </c>
      <c r="M217" s="12" t="str">
        <f>IF(M1="","","س10")</f>
        <v/>
      </c>
      <c r="N217" s="12" t="str">
        <f>IF(N1="","","س11")</f>
        <v/>
      </c>
      <c r="O217" s="12" t="str">
        <f>IF(O1="","","س12")</f>
        <v/>
      </c>
      <c r="P217" s="12" t="str">
        <f>IF(P1="","","س13")</f>
        <v/>
      </c>
      <c r="Q217" s="12" t="str">
        <f>IF(Q1="","","س14")</f>
        <v/>
      </c>
      <c r="R217" s="12" t="str">
        <f>IF(R1="","","س15")</f>
        <v/>
      </c>
      <c r="S217" s="12" t="str">
        <f>IF(S1="","","س16")</f>
        <v/>
      </c>
      <c r="T217" s="12" t="str">
        <f>IF(T1="","","س17")</f>
        <v/>
      </c>
      <c r="U217" s="12" t="str">
        <f>IF(U1="","","س18")</f>
        <v/>
      </c>
      <c r="V217" s="12" t="str">
        <f>IF(V1="","","س19")</f>
        <v/>
      </c>
      <c r="W217" s="12" t="str">
        <f>IF(W1="","","س20")</f>
        <v/>
      </c>
      <c r="X217" s="12" t="str">
        <f>IF(X1="","","س21")</f>
        <v/>
      </c>
      <c r="Y217" s="12" t="str">
        <f>IF(Y1="","","س22")</f>
        <v/>
      </c>
      <c r="Z217" s="12" t="str">
        <f>IF(Z1="","","س23")</f>
        <v/>
      </c>
      <c r="AA217" s="12" t="str">
        <f>IF(AA1="","","س24")</f>
        <v/>
      </c>
      <c r="AB217" s="12" t="str">
        <f>IF(AB1="","","س25")</f>
        <v/>
      </c>
      <c r="AD217" s="267" t="s">
        <v>555</v>
      </c>
      <c r="AE217" s="2" t="s">
        <v>556</v>
      </c>
    </row>
    <row r="218" spans="4:34" hidden="1">
      <c r="D218" s="2" t="str">
        <f>IF(D1="","",COUNTIF(D6:D125,"=1"))</f>
        <v/>
      </c>
      <c r="E218" s="2" t="str">
        <f t="shared" ref="E218:AB218" si="121">IF(E1="","",COUNTIF(E6:E125,"=1"))</f>
        <v/>
      </c>
      <c r="F218" s="2" t="str">
        <f t="shared" si="121"/>
        <v/>
      </c>
      <c r="G218" s="2" t="str">
        <f t="shared" si="121"/>
        <v/>
      </c>
      <c r="H218" s="2" t="str">
        <f t="shared" si="121"/>
        <v/>
      </c>
      <c r="I218" s="2" t="str">
        <f t="shared" si="121"/>
        <v/>
      </c>
      <c r="J218" s="2" t="str">
        <f t="shared" si="121"/>
        <v/>
      </c>
      <c r="K218" s="2" t="str">
        <f t="shared" si="121"/>
        <v/>
      </c>
      <c r="L218" s="2" t="str">
        <f t="shared" si="121"/>
        <v/>
      </c>
      <c r="M218" s="2" t="str">
        <f t="shared" si="121"/>
        <v/>
      </c>
      <c r="N218" s="2" t="str">
        <f t="shared" si="121"/>
        <v/>
      </c>
      <c r="O218" s="2" t="str">
        <f t="shared" si="121"/>
        <v/>
      </c>
      <c r="P218" s="2" t="str">
        <f t="shared" si="121"/>
        <v/>
      </c>
      <c r="Q218" s="2" t="str">
        <f t="shared" si="121"/>
        <v/>
      </c>
      <c r="R218" s="2" t="str">
        <f t="shared" si="121"/>
        <v/>
      </c>
      <c r="S218" s="2" t="str">
        <f t="shared" si="121"/>
        <v/>
      </c>
      <c r="T218" s="2" t="str">
        <f t="shared" si="121"/>
        <v/>
      </c>
      <c r="U218" s="2" t="str">
        <f t="shared" si="121"/>
        <v/>
      </c>
      <c r="V218" s="2" t="str">
        <f t="shared" si="121"/>
        <v/>
      </c>
      <c r="W218" s="2" t="str">
        <f t="shared" si="121"/>
        <v/>
      </c>
      <c r="X218" s="2" t="str">
        <f t="shared" si="121"/>
        <v/>
      </c>
      <c r="Y218" s="2" t="str">
        <f t="shared" si="121"/>
        <v/>
      </c>
      <c r="Z218" s="2" t="str">
        <f t="shared" si="121"/>
        <v/>
      </c>
      <c r="AA218" s="2" t="str">
        <f t="shared" si="121"/>
        <v/>
      </c>
      <c r="AB218" s="2" t="str">
        <f t="shared" si="121"/>
        <v/>
      </c>
      <c r="AD218" s="270">
        <f>SUM(D218:AB218)</f>
        <v>0</v>
      </c>
      <c r="AE218" s="2">
        <f>AD218-SUM(AF223,AF224,AF226)</f>
        <v>0</v>
      </c>
    </row>
    <row r="219" spans="4:34" hidden="1">
      <c r="L219" s="447" t="s">
        <v>35</v>
      </c>
      <c r="M219" s="447"/>
      <c r="N219" s="447"/>
      <c r="O219" s="447"/>
      <c r="P219" s="447"/>
      <c r="Q219" s="447"/>
      <c r="R219" s="447"/>
      <c r="AD219" s="262"/>
    </row>
    <row r="220" spans="4:34" ht="15.75" hidden="1">
      <c r="D220" s="12" t="s">
        <v>2</v>
      </c>
      <c r="E220" s="9" t="s">
        <v>3</v>
      </c>
      <c r="F220" s="12" t="s">
        <v>4</v>
      </c>
      <c r="G220" s="9" t="s">
        <v>5</v>
      </c>
      <c r="H220" s="12" t="s">
        <v>6</v>
      </c>
      <c r="I220" s="9" t="s">
        <v>7</v>
      </c>
      <c r="J220" s="12" t="s">
        <v>8</v>
      </c>
      <c r="K220" s="9" t="s">
        <v>9</v>
      </c>
      <c r="L220" s="12" t="s">
        <v>10</v>
      </c>
      <c r="M220" s="9" t="s">
        <v>11</v>
      </c>
      <c r="N220" s="12" t="s">
        <v>12</v>
      </c>
      <c r="O220" s="9" t="s">
        <v>13</v>
      </c>
      <c r="P220" s="12" t="s">
        <v>14</v>
      </c>
      <c r="Q220" s="9" t="s">
        <v>15</v>
      </c>
      <c r="R220" s="12" t="s">
        <v>16</v>
      </c>
      <c r="S220" s="9" t="s">
        <v>17</v>
      </c>
      <c r="T220" s="12" t="s">
        <v>18</v>
      </c>
      <c r="U220" s="9" t="s">
        <v>19</v>
      </c>
      <c r="V220" s="12" t="s">
        <v>20</v>
      </c>
      <c r="W220" s="9" t="s">
        <v>21</v>
      </c>
      <c r="X220" s="12" t="s">
        <v>22</v>
      </c>
      <c r="Y220" s="9" t="s">
        <v>23</v>
      </c>
      <c r="Z220" s="12" t="s">
        <v>24</v>
      </c>
      <c r="AA220" s="9" t="s">
        <v>25</v>
      </c>
      <c r="AB220" s="12" t="s">
        <v>26</v>
      </c>
      <c r="AD220" s="262"/>
    </row>
    <row r="221" spans="4:34" hidden="1">
      <c r="D221" s="2">
        <f t="shared" ref="D221:AB221" si="122">COUNTIF(D6:D125,"=0")</f>
        <v>0</v>
      </c>
      <c r="E221" s="2">
        <f t="shared" si="122"/>
        <v>0</v>
      </c>
      <c r="F221" s="2">
        <f t="shared" si="122"/>
        <v>0</v>
      </c>
      <c r="G221" s="2">
        <f t="shared" si="122"/>
        <v>0</v>
      </c>
      <c r="H221" s="2">
        <f t="shared" si="122"/>
        <v>0</v>
      </c>
      <c r="I221" s="2">
        <f t="shared" si="122"/>
        <v>0</v>
      </c>
      <c r="J221" s="2">
        <f t="shared" si="122"/>
        <v>0</v>
      </c>
      <c r="K221" s="2">
        <f>COUNTIF(K6:K125,"=0")</f>
        <v>0</v>
      </c>
      <c r="L221" s="2">
        <f t="shared" si="122"/>
        <v>0</v>
      </c>
      <c r="M221" s="2">
        <f t="shared" si="122"/>
        <v>0</v>
      </c>
      <c r="N221" s="2">
        <f t="shared" si="122"/>
        <v>0</v>
      </c>
      <c r="O221" s="2">
        <f t="shared" si="122"/>
        <v>0</v>
      </c>
      <c r="P221" s="2">
        <f t="shared" si="122"/>
        <v>0</v>
      </c>
      <c r="Q221" s="2">
        <f t="shared" si="122"/>
        <v>0</v>
      </c>
      <c r="R221" s="2">
        <f t="shared" si="122"/>
        <v>0</v>
      </c>
      <c r="S221" s="2">
        <f t="shared" si="122"/>
        <v>0</v>
      </c>
      <c r="T221" s="2">
        <f t="shared" si="122"/>
        <v>0</v>
      </c>
      <c r="U221" s="2">
        <f t="shared" si="122"/>
        <v>0</v>
      </c>
      <c r="V221" s="2">
        <f t="shared" si="122"/>
        <v>0</v>
      </c>
      <c r="W221" s="2">
        <f t="shared" si="122"/>
        <v>0</v>
      </c>
      <c r="X221" s="2">
        <f t="shared" si="122"/>
        <v>0</v>
      </c>
      <c r="Y221" s="2">
        <f t="shared" si="122"/>
        <v>0</v>
      </c>
      <c r="Z221" s="2">
        <f t="shared" si="122"/>
        <v>0</v>
      </c>
      <c r="AA221" s="2">
        <f t="shared" si="122"/>
        <v>0</v>
      </c>
      <c r="AB221" s="2">
        <f t="shared" si="122"/>
        <v>0</v>
      </c>
      <c r="AD221" s="262"/>
    </row>
    <row r="222" spans="4:34" hidden="1">
      <c r="AD222" s="262"/>
      <c r="AE222" s="2" t="s">
        <v>557</v>
      </c>
      <c r="AF222" s="2" t="s">
        <v>558</v>
      </c>
      <c r="AG222" s="2" t="s">
        <v>559</v>
      </c>
    </row>
    <row r="223" spans="4:34" hidden="1">
      <c r="AC223" s="2" t="s">
        <v>553</v>
      </c>
      <c r="AD223" s="262" t="s">
        <v>241</v>
      </c>
      <c r="AE223" s="2">
        <f>'مج 3'!I7</f>
        <v>0</v>
      </c>
      <c r="AF223" s="2">
        <f>SUMIF($D$216:$AB$216,"*"&amp;AC223&amp;"*",$D$218:$AB$218)</f>
        <v>0</v>
      </c>
      <c r="AG223" s="2">
        <f>AE223*$G$210</f>
        <v>0</v>
      </c>
      <c r="AH223" s="15" t="str">
        <f>IFERROR(AF223/AG223,"لايوجد")</f>
        <v>لايوجد</v>
      </c>
    </row>
    <row r="224" spans="4:34" hidden="1">
      <c r="AC224" s="2" t="s">
        <v>554</v>
      </c>
      <c r="AD224" s="262" t="s">
        <v>299</v>
      </c>
      <c r="AE224" s="2">
        <f>'مج 3'!J7</f>
        <v>0</v>
      </c>
      <c r="AF224" s="2">
        <f>SUMIF($D$216:$AB$216,"*"&amp;AC224&amp;"*",$D$218:$AB$218)</f>
        <v>0</v>
      </c>
      <c r="AG224" s="2">
        <f t="shared" ref="AG224:AG226" si="123">AE224*$G$210</f>
        <v>0</v>
      </c>
      <c r="AH224" s="15" t="str">
        <f t="shared" ref="AH224:AH226" si="124">IFERROR(AF224/AG224,"لايوجد")</f>
        <v>لايوجد</v>
      </c>
    </row>
    <row r="225" spans="4:34" hidden="1">
      <c r="AC225" s="2" t="s">
        <v>552</v>
      </c>
      <c r="AD225" s="262" t="s">
        <v>308</v>
      </c>
      <c r="AE225" s="2">
        <f>'مج 3'!K7</f>
        <v>0</v>
      </c>
      <c r="AF225" s="2">
        <f>AE218</f>
        <v>0</v>
      </c>
      <c r="AG225" s="2">
        <f t="shared" si="123"/>
        <v>0</v>
      </c>
      <c r="AH225" s="15" t="str">
        <f t="shared" si="124"/>
        <v>لايوجد</v>
      </c>
    </row>
    <row r="226" spans="4:34" hidden="1">
      <c r="AC226" s="2" t="s">
        <v>29</v>
      </c>
      <c r="AD226" s="262" t="s">
        <v>314</v>
      </c>
      <c r="AE226" s="2">
        <f>'مج 3'!L7</f>
        <v>0</v>
      </c>
      <c r="AF226" s="2">
        <f>SUMIF($D$216:$AB$216,"*"&amp;AC226&amp;"*",$D$218:$AB$218)</f>
        <v>0</v>
      </c>
      <c r="AG226" s="2">
        <f t="shared" si="123"/>
        <v>0</v>
      </c>
      <c r="AH226" s="15" t="str">
        <f t="shared" si="124"/>
        <v>لايوجد</v>
      </c>
    </row>
    <row r="227" spans="4:34" hidden="1"/>
    <row r="228" spans="4:34" hidden="1"/>
    <row r="229" spans="4:34" hidden="1"/>
    <row r="230" spans="4:34" hidden="1"/>
    <row r="231" spans="4:34" hidden="1">
      <c r="AD231" s="15" t="str">
        <f>HLOOKUP(MAX(D234:AB234),D234:AB235,2,0)</f>
        <v>س1</v>
      </c>
    </row>
    <row r="232" spans="4:34" hidden="1"/>
    <row r="233" spans="4:34" hidden="1"/>
    <row r="234" spans="4:34" hidden="1">
      <c r="D234" s="2">
        <f>D221</f>
        <v>0</v>
      </c>
      <c r="E234" s="2">
        <f t="shared" ref="E234:AB234" si="125">E221</f>
        <v>0</v>
      </c>
      <c r="F234" s="2">
        <f t="shared" si="125"/>
        <v>0</v>
      </c>
      <c r="G234" s="2">
        <f t="shared" si="125"/>
        <v>0</v>
      </c>
      <c r="H234" s="2">
        <f t="shared" si="125"/>
        <v>0</v>
      </c>
      <c r="I234" s="2">
        <f t="shared" si="125"/>
        <v>0</v>
      </c>
      <c r="J234" s="2">
        <f t="shared" si="125"/>
        <v>0</v>
      </c>
      <c r="K234" s="2">
        <f t="shared" si="125"/>
        <v>0</v>
      </c>
      <c r="L234" s="2">
        <f t="shared" si="125"/>
        <v>0</v>
      </c>
      <c r="M234" s="2">
        <f t="shared" si="125"/>
        <v>0</v>
      </c>
      <c r="N234" s="2">
        <f t="shared" si="125"/>
        <v>0</v>
      </c>
      <c r="O234" s="2">
        <f t="shared" si="125"/>
        <v>0</v>
      </c>
      <c r="P234" s="2">
        <f t="shared" si="125"/>
        <v>0</v>
      </c>
      <c r="Q234" s="2">
        <f t="shared" si="125"/>
        <v>0</v>
      </c>
      <c r="R234" s="2">
        <f t="shared" si="125"/>
        <v>0</v>
      </c>
      <c r="S234" s="2">
        <f t="shared" si="125"/>
        <v>0</v>
      </c>
      <c r="T234" s="2">
        <f t="shared" si="125"/>
        <v>0</v>
      </c>
      <c r="U234" s="2">
        <f t="shared" si="125"/>
        <v>0</v>
      </c>
      <c r="V234" s="2">
        <f t="shared" si="125"/>
        <v>0</v>
      </c>
      <c r="W234" s="2">
        <f t="shared" si="125"/>
        <v>0</v>
      </c>
      <c r="X234" s="2">
        <f t="shared" si="125"/>
        <v>0</v>
      </c>
      <c r="Y234" s="2">
        <f t="shared" si="125"/>
        <v>0</v>
      </c>
      <c r="Z234" s="2">
        <f t="shared" si="125"/>
        <v>0</v>
      </c>
      <c r="AA234" s="2">
        <f t="shared" si="125"/>
        <v>0</v>
      </c>
      <c r="AB234" s="2">
        <f t="shared" si="125"/>
        <v>0</v>
      </c>
    </row>
    <row r="235" spans="4:34" ht="15.75" hidden="1">
      <c r="D235" s="12" t="s">
        <v>2</v>
      </c>
      <c r="E235" s="9" t="s">
        <v>3</v>
      </c>
      <c r="F235" s="12" t="s">
        <v>4</v>
      </c>
      <c r="G235" s="9" t="s">
        <v>5</v>
      </c>
      <c r="H235" s="12" t="s">
        <v>6</v>
      </c>
      <c r="I235" s="9" t="s">
        <v>7</v>
      </c>
      <c r="J235" s="12" t="s">
        <v>8</v>
      </c>
      <c r="K235" s="9" t="s">
        <v>9</v>
      </c>
      <c r="L235" s="12" t="s">
        <v>10</v>
      </c>
      <c r="M235" s="9" t="s">
        <v>11</v>
      </c>
      <c r="N235" s="12" t="s">
        <v>12</v>
      </c>
      <c r="O235" s="9" t="s">
        <v>13</v>
      </c>
      <c r="P235" s="12" t="s">
        <v>14</v>
      </c>
      <c r="Q235" s="9" t="s">
        <v>15</v>
      </c>
      <c r="R235" s="12" t="s">
        <v>16</v>
      </c>
      <c r="S235" s="9" t="s">
        <v>17</v>
      </c>
      <c r="T235" s="12" t="s">
        <v>18</v>
      </c>
      <c r="U235" s="9" t="s">
        <v>19</v>
      </c>
      <c r="V235" s="12" t="s">
        <v>20</v>
      </c>
      <c r="W235" s="9" t="s">
        <v>21</v>
      </c>
      <c r="X235" s="12" t="s">
        <v>22</v>
      </c>
      <c r="Y235" s="9" t="s">
        <v>23</v>
      </c>
      <c r="Z235" s="12" t="s">
        <v>24</v>
      </c>
      <c r="AA235" s="9" t="s">
        <v>25</v>
      </c>
      <c r="AB235" s="12" t="s">
        <v>26</v>
      </c>
    </row>
    <row r="236" spans="4:34" hidden="1"/>
    <row r="237" spans="4:34" hidden="1"/>
    <row r="238" spans="4:34" hidden="1"/>
    <row r="239" spans="4:34" hidden="1"/>
    <row r="240" spans="4:34"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sheetData>
  <mergeCells count="55">
    <mergeCell ref="D1:D4"/>
    <mergeCell ref="E1:E4"/>
    <mergeCell ref="F1:F4"/>
    <mergeCell ref="G1:G4"/>
    <mergeCell ref="H1:H4"/>
    <mergeCell ref="I1:I4"/>
    <mergeCell ref="J1:J4"/>
    <mergeCell ref="K1:K4"/>
    <mergeCell ref="M1:M4"/>
    <mergeCell ref="N1:N4"/>
    <mergeCell ref="O1:O4"/>
    <mergeCell ref="P1:P4"/>
    <mergeCell ref="Q1:Q4"/>
    <mergeCell ref="AX4:AY4"/>
    <mergeCell ref="AZ4:BA4"/>
    <mergeCell ref="V1:V4"/>
    <mergeCell ref="W1:W4"/>
    <mergeCell ref="X1:X4"/>
    <mergeCell ref="R1:R4"/>
    <mergeCell ref="S1:S4"/>
    <mergeCell ref="T1:T4"/>
    <mergeCell ref="U1:U4"/>
    <mergeCell ref="AD4:AF4"/>
    <mergeCell ref="BH4:BI4"/>
    <mergeCell ref="BJ4:BK4"/>
    <mergeCell ref="BB4:BC4"/>
    <mergeCell ref="L215:R215"/>
    <mergeCell ref="L219:R219"/>
    <mergeCell ref="AN4:AO4"/>
    <mergeCell ref="AP4:AQ4"/>
    <mergeCell ref="AR4:AS4"/>
    <mergeCell ref="AT4:AU4"/>
    <mergeCell ref="AV4:AW4"/>
    <mergeCell ref="Y1:Y4"/>
    <mergeCell ref="Z1:Z4"/>
    <mergeCell ref="AA1:AA4"/>
    <mergeCell ref="AB1:AB4"/>
    <mergeCell ref="AL4:AM4"/>
    <mergeCell ref="L1:L4"/>
    <mergeCell ref="CF4:CG4"/>
    <mergeCell ref="CH4:CI4"/>
    <mergeCell ref="AF7:AJ10"/>
    <mergeCell ref="BV4:BW4"/>
    <mergeCell ref="BX4:BY4"/>
    <mergeCell ref="BZ4:CA4"/>
    <mergeCell ref="CB4:CC4"/>
    <mergeCell ref="CD4:CE4"/>
    <mergeCell ref="BL4:BM4"/>
    <mergeCell ref="BN4:BO4"/>
    <mergeCell ref="BP4:BQ4"/>
    <mergeCell ref="BR4:BS4"/>
    <mergeCell ref="BT4:BU4"/>
    <mergeCell ref="AG4:AI4"/>
    <mergeCell ref="BD4:BE4"/>
    <mergeCell ref="BF4:BG4"/>
  </mergeCell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B5603-F218-4360-9BB7-CF480AE16C51}">
  <dimension ref="A1:AC51"/>
  <sheetViews>
    <sheetView rightToLeft="1" zoomScale="91" zoomScaleNormal="91" workbookViewId="0">
      <selection activeCell="F5" sqref="F5:G6"/>
    </sheetView>
  </sheetViews>
  <sheetFormatPr defaultColWidth="0" defaultRowHeight="14.25"/>
  <cols>
    <col min="1" max="1" width="4.375" customWidth="1"/>
    <col min="2" max="7" width="9" customWidth="1"/>
    <col min="8" max="8" width="10.5" customWidth="1"/>
    <col min="9" max="22" width="9" customWidth="1"/>
    <col min="23" max="16384" width="9" hidden="1"/>
  </cols>
  <sheetData>
    <row r="1" spans="1:20">
      <c r="A1" s="280"/>
      <c r="B1" s="280"/>
      <c r="C1" s="280"/>
      <c r="D1" s="280"/>
      <c r="E1" s="280"/>
      <c r="F1" s="280"/>
      <c r="G1" s="280"/>
      <c r="H1" s="280"/>
      <c r="I1" s="280"/>
      <c r="J1" s="280"/>
      <c r="K1" s="280"/>
      <c r="L1" s="280"/>
      <c r="M1" s="280"/>
      <c r="N1" s="280"/>
      <c r="O1" s="280"/>
      <c r="P1" s="280"/>
      <c r="Q1" s="280"/>
      <c r="R1" s="280"/>
      <c r="S1" s="280"/>
      <c r="T1" s="280"/>
    </row>
    <row r="2" spans="1:20" ht="15">
      <c r="A2" s="280"/>
      <c r="B2" s="280"/>
      <c r="C2" s="280"/>
      <c r="D2" s="467" t="s">
        <v>596</v>
      </c>
      <c r="E2" s="467"/>
      <c r="F2" s="467"/>
      <c r="G2" s="467"/>
      <c r="H2" s="280"/>
      <c r="I2" s="280"/>
      <c r="J2" s="280"/>
      <c r="K2" s="280"/>
      <c r="L2" s="280"/>
      <c r="M2" s="280"/>
      <c r="N2" s="467" t="s">
        <v>596</v>
      </c>
      <c r="O2" s="467"/>
      <c r="P2" s="467"/>
      <c r="Q2" s="467"/>
      <c r="R2" s="280"/>
      <c r="S2" s="280"/>
      <c r="T2" s="280"/>
    </row>
    <row r="3" spans="1:20" ht="15">
      <c r="A3" s="467" t="s">
        <v>575</v>
      </c>
      <c r="B3" s="467"/>
      <c r="C3" s="467"/>
      <c r="D3" s="280"/>
      <c r="E3" s="280"/>
      <c r="F3" s="280"/>
      <c r="G3" s="280"/>
      <c r="H3" s="280"/>
      <c r="I3" s="468"/>
      <c r="J3" s="468"/>
      <c r="K3" s="467" t="s">
        <v>575</v>
      </c>
      <c r="L3" s="467"/>
      <c r="M3" s="467"/>
      <c r="N3" s="280"/>
      <c r="O3" s="280"/>
      <c r="P3" s="280"/>
      <c r="Q3" s="280"/>
      <c r="R3" s="280"/>
      <c r="S3" s="468"/>
      <c r="T3" s="468"/>
    </row>
    <row r="4" spans="1:20" ht="15">
      <c r="A4" s="467" t="s">
        <v>576</v>
      </c>
      <c r="B4" s="467"/>
      <c r="C4" s="467"/>
      <c r="D4" s="280"/>
      <c r="E4" s="280"/>
      <c r="F4" s="280"/>
      <c r="G4" s="280"/>
      <c r="H4" s="280"/>
      <c r="I4" s="468"/>
      <c r="J4" s="468"/>
      <c r="K4" s="467" t="s">
        <v>576</v>
      </c>
      <c r="L4" s="467"/>
      <c r="M4" s="467"/>
      <c r="N4" s="280"/>
      <c r="O4" s="280"/>
      <c r="P4" s="280"/>
      <c r="Q4" s="280"/>
      <c r="R4" s="280"/>
      <c r="S4" s="468"/>
      <c r="T4" s="468"/>
    </row>
    <row r="5" spans="1:20" ht="15">
      <c r="A5" s="467" t="s">
        <v>577</v>
      </c>
      <c r="B5" s="467"/>
      <c r="C5" s="467"/>
      <c r="D5" s="280"/>
      <c r="E5" s="280"/>
      <c r="F5" s="280"/>
      <c r="G5" s="280"/>
      <c r="H5" s="280"/>
      <c r="I5" s="468"/>
      <c r="J5" s="468"/>
      <c r="K5" s="467" t="s">
        <v>577</v>
      </c>
      <c r="L5" s="467"/>
      <c r="M5" s="467"/>
      <c r="N5" s="280"/>
      <c r="O5" s="280"/>
      <c r="P5" s="280"/>
      <c r="Q5" s="280"/>
      <c r="R5" s="280"/>
      <c r="S5" s="468"/>
      <c r="T5" s="468"/>
    </row>
    <row r="6" spans="1:20">
      <c r="A6" s="280"/>
      <c r="B6" s="280"/>
      <c r="C6" s="280"/>
      <c r="D6" s="280"/>
      <c r="E6" s="280"/>
      <c r="F6" s="280"/>
      <c r="G6" s="280"/>
      <c r="H6" s="280"/>
      <c r="I6" s="468"/>
      <c r="J6" s="468"/>
      <c r="K6" s="280"/>
      <c r="L6" s="280"/>
      <c r="M6" s="280"/>
      <c r="N6" s="280"/>
      <c r="O6" s="280"/>
      <c r="P6" s="280"/>
      <c r="Q6" s="280"/>
      <c r="R6" s="280"/>
      <c r="S6" s="468"/>
      <c r="T6" s="468"/>
    </row>
    <row r="7" spans="1:20">
      <c r="A7" s="280"/>
      <c r="B7" s="280"/>
      <c r="C7" s="280"/>
      <c r="D7" s="280"/>
      <c r="E7" s="280"/>
      <c r="F7" s="280"/>
      <c r="G7" s="280"/>
      <c r="H7" s="280"/>
      <c r="I7" s="280"/>
      <c r="J7" s="280"/>
      <c r="K7" s="280"/>
      <c r="L7" s="280"/>
      <c r="M7" s="280"/>
      <c r="N7" s="280"/>
      <c r="O7" s="280"/>
      <c r="P7" s="280"/>
      <c r="Q7" s="280"/>
      <c r="R7" s="280"/>
      <c r="S7" s="280"/>
      <c r="T7" s="280"/>
    </row>
    <row r="8" spans="1:20" ht="15" thickBot="1">
      <c r="A8" s="281"/>
      <c r="B8" s="281"/>
      <c r="C8" s="281"/>
      <c r="D8" s="281"/>
      <c r="E8" s="281"/>
      <c r="F8" s="281"/>
      <c r="G8" s="281"/>
      <c r="H8" s="281"/>
      <c r="I8" s="281" t="s">
        <v>670</v>
      </c>
      <c r="J8" s="281"/>
      <c r="K8" s="281"/>
      <c r="L8" s="281"/>
      <c r="M8" s="281"/>
      <c r="N8" s="281"/>
      <c r="O8" s="281"/>
      <c r="P8" s="281"/>
      <c r="Q8" s="281"/>
      <c r="R8" s="281"/>
      <c r="S8" s="281" t="s">
        <v>671</v>
      </c>
      <c r="T8" s="281"/>
    </row>
    <row r="9" spans="1:20" ht="15" thickTop="1">
      <c r="A9" s="142"/>
      <c r="B9" s="142"/>
      <c r="C9" s="142"/>
      <c r="D9" s="142"/>
      <c r="E9" s="142"/>
      <c r="F9" s="142"/>
      <c r="G9" s="142"/>
      <c r="H9" s="142"/>
      <c r="I9" s="142"/>
      <c r="J9" s="142"/>
      <c r="K9" s="142"/>
      <c r="L9" s="142"/>
      <c r="M9" s="142"/>
      <c r="N9" s="142"/>
      <c r="O9" s="142"/>
      <c r="P9" s="142"/>
      <c r="Q9" s="142"/>
      <c r="R9" s="142"/>
      <c r="S9" s="142"/>
      <c r="T9" s="142"/>
    </row>
    <row r="10" spans="1:20" ht="15">
      <c r="A10" s="142"/>
      <c r="B10" s="276" t="s">
        <v>586</v>
      </c>
      <c r="C10" s="277">
        <v>3</v>
      </c>
      <c r="D10" s="275"/>
      <c r="E10" s="276" t="s">
        <v>585</v>
      </c>
      <c r="F10" s="277">
        <f>'ادخال درجات الاختبار الثالث'!G210</f>
        <v>0</v>
      </c>
      <c r="G10" s="463" t="s">
        <v>584</v>
      </c>
      <c r="H10" s="463"/>
      <c r="I10" s="465">
        <f>س3!X13</f>
        <v>0</v>
      </c>
      <c r="J10" s="465"/>
      <c r="K10" s="471" t="s">
        <v>672</v>
      </c>
      <c r="L10" s="471"/>
      <c r="M10" s="471"/>
      <c r="N10" s="471"/>
      <c r="O10" s="142"/>
      <c r="P10" s="142"/>
      <c r="Q10" s="142"/>
      <c r="R10" s="142"/>
      <c r="S10" s="142"/>
      <c r="T10" s="313"/>
    </row>
    <row r="11" spans="1:20" ht="15">
      <c r="A11" s="142"/>
      <c r="B11" s="275"/>
      <c r="C11" s="275"/>
      <c r="D11" s="275"/>
      <c r="E11" s="275"/>
      <c r="F11" s="275"/>
      <c r="G11" s="275"/>
      <c r="H11" s="275"/>
      <c r="I11" s="275"/>
      <c r="J11" s="275"/>
      <c r="K11" s="312" t="s">
        <v>673</v>
      </c>
      <c r="L11" s="467" t="s">
        <v>674</v>
      </c>
      <c r="M11" s="467"/>
      <c r="N11" s="467"/>
      <c r="O11" s="467"/>
      <c r="P11" s="467"/>
      <c r="Q11" s="467"/>
      <c r="R11" s="467"/>
      <c r="S11" s="467"/>
      <c r="T11" s="311" t="s">
        <v>32</v>
      </c>
    </row>
    <row r="12" spans="1:20" ht="15">
      <c r="A12" s="142"/>
      <c r="B12" s="276" t="s">
        <v>587</v>
      </c>
      <c r="C12" s="277">
        <f>'مج 3'!L9</f>
        <v>0</v>
      </c>
      <c r="D12" s="463" t="s">
        <v>588</v>
      </c>
      <c r="E12" s="463"/>
      <c r="F12" s="278" t="e">
        <f>'ترتيب الطلاب  3'!L3</f>
        <v>#DIV/0!</v>
      </c>
      <c r="G12" s="463" t="s">
        <v>589</v>
      </c>
      <c r="H12" s="463"/>
      <c r="I12" s="278" t="str">
        <f>'ترتيب الطلاب  3'!L2</f>
        <v>س1</v>
      </c>
      <c r="J12" s="275"/>
      <c r="K12" s="16">
        <v>1</v>
      </c>
      <c r="L12" s="472" t="str">
        <f>IFERROR(INDEX($D$35:$D$47,MATCH(K12,$K$35:$K$47,0)),"")</f>
        <v/>
      </c>
      <c r="M12" s="472"/>
      <c r="N12" s="472"/>
      <c r="O12" s="472"/>
      <c r="P12" s="472"/>
      <c r="Q12" s="472"/>
      <c r="R12" s="472"/>
      <c r="S12" s="472"/>
      <c r="T12" s="17" t="str">
        <f>IFERROR(INDEX($J$35:$J$47,MATCH(K12,$K$35:$K$47,0)),"")</f>
        <v/>
      </c>
    </row>
    <row r="13" spans="1:20" ht="15">
      <c r="A13" s="142"/>
      <c r="B13" s="275"/>
      <c r="C13" s="275"/>
      <c r="D13" s="275"/>
      <c r="E13" s="275"/>
      <c r="F13" s="275"/>
      <c r="G13" s="275"/>
      <c r="H13" s="275"/>
      <c r="I13" s="275"/>
      <c r="J13" s="275"/>
      <c r="K13" s="16">
        <v>2</v>
      </c>
      <c r="L13" s="472" t="str">
        <f t="shared" ref="L13:L21" si="0">IFERROR(INDEX($D$35:$D$47,MATCH(K13,$K$35:$K$47,0)),"")</f>
        <v/>
      </c>
      <c r="M13" s="472"/>
      <c r="N13" s="472"/>
      <c r="O13" s="472"/>
      <c r="P13" s="472"/>
      <c r="Q13" s="472"/>
      <c r="R13" s="472"/>
      <c r="S13" s="472"/>
      <c r="T13" s="17" t="str">
        <f t="shared" ref="T13:T21" si="1">IFERROR(INDEX($J$35:$J$47,MATCH(K13,$K$35:$K$47,0)),"")</f>
        <v/>
      </c>
    </row>
    <row r="14" spans="1:20" ht="15">
      <c r="A14" s="142"/>
      <c r="B14" s="275"/>
      <c r="C14" s="463" t="s">
        <v>590</v>
      </c>
      <c r="D14" s="463"/>
      <c r="E14" s="463"/>
      <c r="F14" s="277">
        <f>'ترتيب الطلاب  3'!L5</f>
        <v>0</v>
      </c>
      <c r="G14" s="275"/>
      <c r="H14" s="275"/>
      <c r="I14" s="275"/>
      <c r="J14" s="275"/>
      <c r="K14" s="16">
        <v>3</v>
      </c>
      <c r="L14" s="472" t="str">
        <f t="shared" si="0"/>
        <v/>
      </c>
      <c r="M14" s="472"/>
      <c r="N14" s="472"/>
      <c r="O14" s="472"/>
      <c r="P14" s="472"/>
      <c r="Q14" s="472"/>
      <c r="R14" s="472"/>
      <c r="S14" s="472"/>
      <c r="T14" s="17" t="str">
        <f t="shared" si="1"/>
        <v/>
      </c>
    </row>
    <row r="15" spans="1:20" ht="15">
      <c r="A15" s="142"/>
      <c r="B15" s="142"/>
      <c r="C15" s="142"/>
      <c r="D15" s="142"/>
      <c r="E15" s="142"/>
      <c r="F15" s="142"/>
      <c r="G15" s="142"/>
      <c r="H15" s="142"/>
      <c r="I15" s="142"/>
      <c r="J15" s="142"/>
      <c r="K15" s="16">
        <v>4</v>
      </c>
      <c r="L15" s="472" t="str">
        <f t="shared" si="0"/>
        <v/>
      </c>
      <c r="M15" s="472"/>
      <c r="N15" s="472"/>
      <c r="O15" s="472"/>
      <c r="P15" s="472"/>
      <c r="Q15" s="472"/>
      <c r="R15" s="472"/>
      <c r="S15" s="472"/>
      <c r="T15" s="17" t="str">
        <f t="shared" si="1"/>
        <v/>
      </c>
    </row>
    <row r="16" spans="1:20" ht="15">
      <c r="A16" s="142"/>
      <c r="B16" s="142"/>
      <c r="C16" s="142"/>
      <c r="D16" s="142"/>
      <c r="E16" s="142"/>
      <c r="F16" s="142"/>
      <c r="G16" s="142"/>
      <c r="H16" s="142"/>
      <c r="I16" s="142"/>
      <c r="J16" s="142"/>
      <c r="K16" s="16">
        <v>5</v>
      </c>
      <c r="L16" s="472" t="str">
        <f t="shared" si="0"/>
        <v/>
      </c>
      <c r="M16" s="472"/>
      <c r="N16" s="472"/>
      <c r="O16" s="472"/>
      <c r="P16" s="472"/>
      <c r="Q16" s="472"/>
      <c r="R16" s="472"/>
      <c r="S16" s="472"/>
      <c r="T16" s="17" t="str">
        <f t="shared" si="1"/>
        <v/>
      </c>
    </row>
    <row r="17" spans="1:29" ht="15">
      <c r="A17" s="142"/>
      <c r="B17" s="464" t="s">
        <v>579</v>
      </c>
      <c r="C17" s="464"/>
      <c r="D17" s="464"/>
      <c r="E17" s="464"/>
      <c r="F17" s="142"/>
      <c r="G17" s="142"/>
      <c r="H17" s="142"/>
      <c r="I17" s="142"/>
      <c r="J17" s="142"/>
      <c r="K17" s="16">
        <v>6</v>
      </c>
      <c r="L17" s="472" t="str">
        <f t="shared" si="0"/>
        <v/>
      </c>
      <c r="M17" s="472"/>
      <c r="N17" s="472"/>
      <c r="O17" s="472"/>
      <c r="P17" s="472"/>
      <c r="Q17" s="472"/>
      <c r="R17" s="472"/>
      <c r="S17" s="472"/>
      <c r="T17" s="17" t="str">
        <f t="shared" si="1"/>
        <v/>
      </c>
    </row>
    <row r="18" spans="1:29" ht="15">
      <c r="A18" s="142"/>
      <c r="B18" s="271" t="s">
        <v>580</v>
      </c>
      <c r="C18" s="272" t="s">
        <v>581</v>
      </c>
      <c r="D18" s="274" t="s">
        <v>582</v>
      </c>
      <c r="E18" s="273" t="s">
        <v>583</v>
      </c>
      <c r="F18" s="142"/>
      <c r="G18" s="142"/>
      <c r="H18" s="142"/>
      <c r="I18" s="142"/>
      <c r="J18" s="142"/>
      <c r="K18" s="16">
        <v>7</v>
      </c>
      <c r="L18" s="472" t="str">
        <f t="shared" si="0"/>
        <v/>
      </c>
      <c r="M18" s="472"/>
      <c r="N18" s="472"/>
      <c r="O18" s="472"/>
      <c r="P18" s="472"/>
      <c r="Q18" s="472"/>
      <c r="R18" s="472"/>
      <c r="S18" s="472"/>
      <c r="T18" s="17" t="str">
        <f t="shared" si="1"/>
        <v/>
      </c>
    </row>
    <row r="19" spans="1:29" ht="15">
      <c r="A19" s="142"/>
      <c r="B19" s="16">
        <f>'مج 3'!I7</f>
        <v>0</v>
      </c>
      <c r="C19" s="16">
        <f>'مج 3'!J7</f>
        <v>0</v>
      </c>
      <c r="D19" s="16">
        <f>'مج 3'!K7</f>
        <v>0</v>
      </c>
      <c r="E19" s="16">
        <f>'مج 3'!L7</f>
        <v>0</v>
      </c>
      <c r="F19" s="142"/>
      <c r="G19" s="142"/>
      <c r="H19" s="142"/>
      <c r="I19" s="142"/>
      <c r="J19" s="142"/>
      <c r="K19" s="16">
        <v>8</v>
      </c>
      <c r="L19" s="472" t="str">
        <f t="shared" si="0"/>
        <v/>
      </c>
      <c r="M19" s="472"/>
      <c r="N19" s="472"/>
      <c r="O19" s="472"/>
      <c r="P19" s="472"/>
      <c r="Q19" s="472"/>
      <c r="R19" s="472"/>
      <c r="S19" s="472"/>
      <c r="T19" s="17" t="str">
        <f t="shared" si="1"/>
        <v/>
      </c>
    </row>
    <row r="20" spans="1:29" ht="15">
      <c r="A20" s="142"/>
      <c r="B20" s="142"/>
      <c r="C20" s="142"/>
      <c r="D20" s="142"/>
      <c r="E20" s="142"/>
      <c r="F20" s="142"/>
      <c r="G20" s="142"/>
      <c r="H20" s="142"/>
      <c r="I20" s="142"/>
      <c r="J20" s="142"/>
      <c r="K20" s="16">
        <v>9</v>
      </c>
      <c r="L20" s="472" t="str">
        <f t="shared" si="0"/>
        <v/>
      </c>
      <c r="M20" s="472"/>
      <c r="N20" s="472"/>
      <c r="O20" s="472"/>
      <c r="P20" s="472"/>
      <c r="Q20" s="472"/>
      <c r="R20" s="472"/>
      <c r="S20" s="472"/>
      <c r="T20" s="17" t="str">
        <f t="shared" si="1"/>
        <v/>
      </c>
    </row>
    <row r="21" spans="1:29" ht="15">
      <c r="A21" s="142"/>
      <c r="B21" s="142"/>
      <c r="C21" s="142"/>
      <c r="D21" s="142"/>
      <c r="E21" s="142"/>
      <c r="F21" s="142"/>
      <c r="G21" s="142"/>
      <c r="H21" s="142"/>
      <c r="I21" s="142"/>
      <c r="J21" s="142"/>
      <c r="K21" s="314">
        <v>10</v>
      </c>
      <c r="L21" s="500" t="str">
        <f t="shared" si="0"/>
        <v/>
      </c>
      <c r="M21" s="500"/>
      <c r="N21" s="500"/>
      <c r="O21" s="500"/>
      <c r="P21" s="500"/>
      <c r="Q21" s="500"/>
      <c r="R21" s="500"/>
      <c r="S21" s="500"/>
      <c r="T21" s="318" t="str">
        <f t="shared" si="1"/>
        <v/>
      </c>
    </row>
    <row r="22" spans="1:29" ht="15">
      <c r="A22" s="142"/>
      <c r="B22" s="142"/>
      <c r="C22" s="142"/>
      <c r="D22" s="142"/>
      <c r="E22" s="142"/>
      <c r="F22" s="142"/>
      <c r="G22" s="142"/>
      <c r="H22" s="142"/>
      <c r="I22" s="142"/>
      <c r="J22" s="142"/>
      <c r="K22" s="142"/>
      <c r="L22" s="423"/>
      <c r="M22" s="423"/>
      <c r="N22" s="423"/>
      <c r="O22" s="423"/>
      <c r="P22" s="423"/>
      <c r="Q22" s="423"/>
      <c r="R22" s="423"/>
      <c r="S22" s="423"/>
      <c r="T22" s="313"/>
    </row>
    <row r="23" spans="1:29" ht="15">
      <c r="A23" s="142"/>
      <c r="B23" s="142"/>
      <c r="C23" s="142"/>
      <c r="D23" s="142"/>
      <c r="E23" s="142"/>
      <c r="F23" s="142"/>
      <c r="G23" s="142"/>
      <c r="H23" s="142"/>
      <c r="I23" s="142"/>
      <c r="J23" s="142"/>
      <c r="K23" s="464" t="s">
        <v>675</v>
      </c>
      <c r="L23" s="464"/>
      <c r="M23" s="464"/>
      <c r="N23" s="464"/>
      <c r="O23" s="142"/>
      <c r="P23" s="142"/>
      <c r="Q23" s="142"/>
      <c r="R23" s="142"/>
      <c r="S23" s="142"/>
      <c r="T23" s="313"/>
    </row>
    <row r="24" spans="1:29" ht="15">
      <c r="A24" s="142"/>
      <c r="B24" s="462" t="s">
        <v>591</v>
      </c>
      <c r="C24" s="461" t="s">
        <v>34</v>
      </c>
      <c r="D24" s="142"/>
      <c r="E24" s="142"/>
      <c r="F24" s="142"/>
      <c r="G24" s="142"/>
      <c r="H24" s="142"/>
      <c r="I24" s="142"/>
      <c r="J24" s="142"/>
      <c r="K24" s="312" t="s">
        <v>673</v>
      </c>
      <c r="L24" s="467" t="s">
        <v>676</v>
      </c>
      <c r="M24" s="467"/>
      <c r="N24" s="467"/>
      <c r="O24" s="467"/>
      <c r="P24" s="467"/>
      <c r="Q24" s="467"/>
      <c r="R24" s="312" t="s">
        <v>229</v>
      </c>
      <c r="S24" s="142"/>
      <c r="T24" s="313"/>
    </row>
    <row r="25" spans="1:29" ht="15">
      <c r="A25" s="142"/>
      <c r="B25" s="462"/>
      <c r="C25" s="461"/>
      <c r="D25" s="142"/>
      <c r="E25" s="142"/>
      <c r="F25" s="142"/>
      <c r="G25" s="142"/>
      <c r="H25" s="142"/>
      <c r="I25" s="142"/>
      <c r="J25" s="142"/>
      <c r="K25" s="16">
        <v>1</v>
      </c>
      <c r="L25" s="472" t="str">
        <f>'ترتيب الطلاب  3'!BA11</f>
        <v/>
      </c>
      <c r="M25" s="472"/>
      <c r="N25" s="472"/>
      <c r="O25" s="472"/>
      <c r="P25" s="472"/>
      <c r="Q25" s="472"/>
      <c r="R25" s="307" t="str">
        <f>'ترتيب الطلاب  3'!BB11</f>
        <v/>
      </c>
      <c r="S25" s="142"/>
      <c r="T25" s="313"/>
    </row>
    <row r="26" spans="1:29" ht="15">
      <c r="A26" s="142"/>
      <c r="B26" s="16" t="str" cm="1">
        <f t="array" ref="B26:C50">TRANSPOSE('ادخال درجات الاختبار الثالث'!D217:AB218)</f>
        <v/>
      </c>
      <c r="C26" s="16" t="str">
        <v/>
      </c>
      <c r="D26" s="142"/>
      <c r="E26" s="142"/>
      <c r="F26" s="142"/>
      <c r="G26" s="142"/>
      <c r="H26" s="142"/>
      <c r="I26" s="142"/>
      <c r="J26" s="142"/>
      <c r="K26" s="16">
        <v>2</v>
      </c>
      <c r="L26" s="472" t="str">
        <f>'ترتيب الطلاب  3'!BA12</f>
        <v/>
      </c>
      <c r="M26" s="472"/>
      <c r="N26" s="472"/>
      <c r="O26" s="472"/>
      <c r="P26" s="472"/>
      <c r="Q26" s="472"/>
      <c r="R26" s="307" t="str">
        <f>'ترتيب الطلاب  3'!BB12</f>
        <v/>
      </c>
      <c r="S26" s="142"/>
      <c r="T26" s="313"/>
    </row>
    <row r="27" spans="1:29" ht="15">
      <c r="A27" s="142"/>
      <c r="B27" s="279" t="str">
        <v/>
      </c>
      <c r="C27" s="279" t="str">
        <v/>
      </c>
      <c r="D27" s="142"/>
      <c r="E27" s="142"/>
      <c r="F27" s="142"/>
      <c r="G27" s="142"/>
      <c r="H27" s="142"/>
      <c r="I27" s="142"/>
      <c r="J27" s="142"/>
      <c r="K27" s="16">
        <v>3</v>
      </c>
      <c r="L27" s="472" t="str">
        <f>'ترتيب الطلاب  3'!BA13</f>
        <v/>
      </c>
      <c r="M27" s="472"/>
      <c r="N27" s="472"/>
      <c r="O27" s="472"/>
      <c r="P27" s="472"/>
      <c r="Q27" s="472"/>
      <c r="R27" s="307" t="str">
        <f>'ترتيب الطلاب  3'!BB13</f>
        <v/>
      </c>
      <c r="S27" s="142"/>
      <c r="T27" s="313"/>
    </row>
    <row r="28" spans="1:29" ht="15">
      <c r="A28" s="142"/>
      <c r="B28" s="16" t="str">
        <v/>
      </c>
      <c r="C28" s="16" t="str">
        <v/>
      </c>
      <c r="D28" s="142"/>
      <c r="E28" s="142"/>
      <c r="F28" s="142"/>
      <c r="G28" s="142"/>
      <c r="H28" s="142"/>
      <c r="I28" s="142"/>
      <c r="J28" s="142"/>
      <c r="K28" s="16">
        <v>4</v>
      </c>
      <c r="L28" s="472" t="str">
        <f>'ترتيب الطلاب  3'!BA14</f>
        <v/>
      </c>
      <c r="M28" s="472"/>
      <c r="N28" s="472"/>
      <c r="O28" s="472"/>
      <c r="P28" s="472"/>
      <c r="Q28" s="472"/>
      <c r="R28" s="307" t="str">
        <f>'ترتيب الطلاب  3'!BB14</f>
        <v/>
      </c>
      <c r="S28" s="142"/>
      <c r="T28" s="313"/>
      <c r="Z28" t="str">
        <f>'‏‏دمج3'!I6</f>
        <v>-</v>
      </c>
      <c r="AA28">
        <f>'‏‏دمج3'!J6</f>
        <v>0</v>
      </c>
      <c r="AB28">
        <f>'‏‏دمج3'!K6</f>
        <v>0</v>
      </c>
      <c r="AC28">
        <f>'‏‏دمج3'!L6</f>
        <v>0</v>
      </c>
    </row>
    <row r="29" spans="1:29" ht="15">
      <c r="A29" s="142"/>
      <c r="B29" s="279" t="str">
        <v/>
      </c>
      <c r="C29" s="279" t="str">
        <v/>
      </c>
      <c r="D29" s="142"/>
      <c r="E29" s="142"/>
      <c r="F29" s="142"/>
      <c r="G29" s="142"/>
      <c r="I29" s="142"/>
      <c r="J29" s="142"/>
      <c r="K29" s="16">
        <v>5</v>
      </c>
      <c r="L29" s="472" t="str">
        <f>'ترتيب الطلاب  3'!BA15</f>
        <v/>
      </c>
      <c r="M29" s="472"/>
      <c r="N29" s="472"/>
      <c r="O29" s="472"/>
      <c r="P29" s="472"/>
      <c r="Q29" s="472"/>
      <c r="R29" s="307" t="str">
        <f>'ترتيب الطلاب  3'!BB15</f>
        <v/>
      </c>
      <c r="S29" s="142"/>
      <c r="T29" s="313"/>
      <c r="Z29" t="str">
        <f>'‏‏دمج3'!I7</f>
        <v>-</v>
      </c>
      <c r="AA29">
        <f>'‏‏دمج3'!J7</f>
        <v>0</v>
      </c>
      <c r="AB29">
        <f>'‏‏دمج3'!K7</f>
        <v>0</v>
      </c>
      <c r="AC29">
        <f>'‏‏دمج3'!L7</f>
        <v>0</v>
      </c>
    </row>
    <row r="30" spans="1:29" ht="15">
      <c r="A30" s="142"/>
      <c r="B30" s="16" t="str">
        <v/>
      </c>
      <c r="C30" s="16" t="str">
        <v/>
      </c>
      <c r="D30" s="142"/>
      <c r="E30" s="142"/>
      <c r="F30" s="142"/>
      <c r="G30" s="142"/>
      <c r="I30" s="142"/>
      <c r="J30" s="142"/>
      <c r="K30" s="16">
        <v>6</v>
      </c>
      <c r="L30" s="472" t="str">
        <f>'ترتيب الطلاب  3'!BA16</f>
        <v/>
      </c>
      <c r="M30" s="472"/>
      <c r="N30" s="472"/>
      <c r="O30" s="472"/>
      <c r="P30" s="472"/>
      <c r="Q30" s="472"/>
      <c r="R30" s="307" t="str">
        <f>'ترتيب الطلاب  3'!BB16</f>
        <v/>
      </c>
      <c r="S30" s="142"/>
      <c r="T30" s="313"/>
      <c r="Z30" t="str">
        <f>'‏‏دمج3'!I8</f>
        <v>-</v>
      </c>
      <c r="AA30">
        <f>'‏‏دمج3'!J8</f>
        <v>0</v>
      </c>
      <c r="AB30">
        <f>'‏‏دمج3'!K8</f>
        <v>0</v>
      </c>
      <c r="AC30">
        <f>'‏‏دمج3'!L8</f>
        <v>0</v>
      </c>
    </row>
    <row r="31" spans="1:29" ht="15">
      <c r="A31" s="142"/>
      <c r="B31" s="279" t="str">
        <v/>
      </c>
      <c r="C31" s="279" t="str">
        <v/>
      </c>
      <c r="D31" s="142"/>
      <c r="E31" s="142"/>
      <c r="F31" s="142"/>
      <c r="G31" s="142"/>
      <c r="I31" s="142"/>
      <c r="J31" s="142"/>
      <c r="K31" s="16">
        <v>7</v>
      </c>
      <c r="L31" s="472" t="str">
        <f>'ترتيب الطلاب  3'!BA17</f>
        <v/>
      </c>
      <c r="M31" s="472"/>
      <c r="N31" s="472"/>
      <c r="O31" s="472"/>
      <c r="P31" s="472"/>
      <c r="Q31" s="472"/>
      <c r="R31" s="307" t="str">
        <f>'ترتيب الطلاب  3'!BB17</f>
        <v/>
      </c>
      <c r="S31" s="142"/>
      <c r="T31" s="313"/>
      <c r="Z31" t="str">
        <f>'‏‏دمج3'!I9</f>
        <v>-</v>
      </c>
      <c r="AA31">
        <f>'‏‏دمج3'!J9</f>
        <v>0</v>
      </c>
      <c r="AB31">
        <f>'‏‏دمج3'!K9</f>
        <v>0</v>
      </c>
      <c r="AC31">
        <f>'‏‏دمج3'!L9</f>
        <v>0</v>
      </c>
    </row>
    <row r="32" spans="1:29" ht="15">
      <c r="A32" s="142"/>
      <c r="B32" s="16" t="str">
        <v/>
      </c>
      <c r="C32" s="16" t="str">
        <v/>
      </c>
      <c r="D32" s="142"/>
      <c r="E32" s="539" t="s">
        <v>663</v>
      </c>
      <c r="F32" s="539"/>
      <c r="G32" s="539"/>
      <c r="H32" s="539"/>
      <c r="I32" s="539"/>
      <c r="J32" s="142"/>
      <c r="K32" s="16">
        <v>8</v>
      </c>
      <c r="L32" s="472" t="str">
        <f>'ترتيب الطلاب  3'!BA18</f>
        <v/>
      </c>
      <c r="M32" s="472"/>
      <c r="N32" s="472"/>
      <c r="O32" s="472"/>
      <c r="P32" s="472"/>
      <c r="Q32" s="472"/>
      <c r="R32" s="307" t="str">
        <f>'ترتيب الطلاب  3'!BB18</f>
        <v/>
      </c>
      <c r="S32" s="142"/>
      <c r="T32" s="313"/>
      <c r="Z32" t="str">
        <f>'‏‏دمج3'!I10</f>
        <v>-</v>
      </c>
      <c r="AA32">
        <f>'‏‏دمج3'!J10</f>
        <v>0</v>
      </c>
      <c r="AB32">
        <f>'‏‏دمج3'!K10</f>
        <v>0</v>
      </c>
      <c r="AC32">
        <f>'‏‏دمج3'!L10</f>
        <v>0</v>
      </c>
    </row>
    <row r="33" spans="1:29" ht="15">
      <c r="A33" s="142"/>
      <c r="B33" s="279" t="str">
        <v/>
      </c>
      <c r="C33" s="279" t="str">
        <v/>
      </c>
      <c r="D33" s="423"/>
      <c r="E33" s="423"/>
      <c r="F33" s="423"/>
      <c r="G33" s="423"/>
      <c r="H33" s="142"/>
      <c r="I33" s="142"/>
      <c r="J33" s="142"/>
      <c r="K33" s="16">
        <v>9</v>
      </c>
      <c r="L33" s="472" t="str">
        <f>'ترتيب الطلاب  3'!BA19</f>
        <v/>
      </c>
      <c r="M33" s="472"/>
      <c r="N33" s="472"/>
      <c r="O33" s="472"/>
      <c r="P33" s="472"/>
      <c r="Q33" s="472"/>
      <c r="R33" s="307" t="str">
        <f>'ترتيب الطلاب  3'!BB19</f>
        <v/>
      </c>
      <c r="S33" s="142"/>
      <c r="T33" s="313"/>
      <c r="Z33" t="str">
        <f>'‏‏دمج3'!I11</f>
        <v>-</v>
      </c>
      <c r="AA33">
        <f>'‏‏دمج3'!J11</f>
        <v>0</v>
      </c>
      <c r="AB33">
        <f>'‏‏دمج3'!K11</f>
        <v>0</v>
      </c>
      <c r="AC33">
        <f>'‏‏دمج3'!L11</f>
        <v>0</v>
      </c>
    </row>
    <row r="34" spans="1:29" ht="15">
      <c r="A34" s="142"/>
      <c r="B34" s="16" t="str">
        <v/>
      </c>
      <c r="C34" s="16" t="str">
        <v/>
      </c>
      <c r="D34" s="467" t="s">
        <v>666</v>
      </c>
      <c r="E34" s="467"/>
      <c r="F34" s="467"/>
      <c r="G34" s="467"/>
      <c r="H34" s="302" t="s">
        <v>664</v>
      </c>
      <c r="I34" s="279" t="s">
        <v>665</v>
      </c>
      <c r="J34" s="301" t="s">
        <v>667</v>
      </c>
      <c r="K34" s="314">
        <v>10</v>
      </c>
      <c r="L34" s="500" t="str">
        <f>'ترتيب الطلاب  3'!BA20</f>
        <v/>
      </c>
      <c r="M34" s="500"/>
      <c r="N34" s="500"/>
      <c r="O34" s="500"/>
      <c r="P34" s="500"/>
      <c r="Q34" s="500"/>
      <c r="R34" s="316" t="str">
        <f>'ترتيب الطلاب  3'!BB20</f>
        <v/>
      </c>
      <c r="S34" s="142"/>
      <c r="T34" s="313"/>
      <c r="Z34" t="str">
        <f>'‏‏دمج3'!I12</f>
        <v>-</v>
      </c>
      <c r="AA34">
        <f>'‏‏دمج3'!J12</f>
        <v>0</v>
      </c>
      <c r="AB34">
        <f>'‏‏دمج3'!K12</f>
        <v>0</v>
      </c>
      <c r="AC34">
        <f>'‏‏دمج3'!L12</f>
        <v>0</v>
      </c>
    </row>
    <row r="35" spans="1:29" ht="15">
      <c r="A35" s="142"/>
      <c r="B35" s="279" t="str">
        <v/>
      </c>
      <c r="C35" s="279" t="str">
        <v/>
      </c>
      <c r="D35" s="539" t="str">
        <f>IF(Z28="-","",Z28)</f>
        <v/>
      </c>
      <c r="E35" s="539"/>
      <c r="F35" s="539"/>
      <c r="G35" s="539"/>
      <c r="H35" s="303" t="str">
        <f>IF(AA28=0,"",AA28)</f>
        <v/>
      </c>
      <c r="I35" s="303" t="str">
        <f>IF(AB28=0,"",AB28)</f>
        <v/>
      </c>
      <c r="J35" s="303" t="str">
        <f>IF(D35="","",AC28)</f>
        <v/>
      </c>
      <c r="K35" s="317" t="str">
        <f>IFERROR(RANK(J35,$J:$J,1)+COUNTIF($J35:J$36,J35)-1,"")</f>
        <v/>
      </c>
      <c r="L35" s="142"/>
      <c r="M35" s="142"/>
      <c r="N35" s="142"/>
      <c r="O35" s="142"/>
      <c r="P35" s="142"/>
      <c r="Q35" s="142"/>
      <c r="R35" s="142"/>
      <c r="S35" s="142"/>
      <c r="Z35" t="str">
        <f>'‏‏دمج3'!I13</f>
        <v>-</v>
      </c>
      <c r="AA35">
        <f>'‏‏دمج3'!J13</f>
        <v>0</v>
      </c>
      <c r="AB35">
        <f>'‏‏دمج3'!K13</f>
        <v>0</v>
      </c>
      <c r="AC35">
        <f>'‏‏دمج3'!L13</f>
        <v>0</v>
      </c>
    </row>
    <row r="36" spans="1:29" ht="15">
      <c r="A36" s="142"/>
      <c r="B36" s="16" t="str">
        <v/>
      </c>
      <c r="C36" s="16" t="str">
        <v/>
      </c>
      <c r="D36" s="539" t="str">
        <f t="shared" ref="D36:D48" si="2">IF(Z29="-","",Z29)</f>
        <v/>
      </c>
      <c r="E36" s="539"/>
      <c r="F36" s="539"/>
      <c r="G36" s="539"/>
      <c r="H36" s="303" t="str">
        <f t="shared" ref="H36:H48" si="3">IF(AA29=0,"",AA29)</f>
        <v/>
      </c>
      <c r="I36" s="303" t="str">
        <f t="shared" ref="I36:I48" si="4">IF(AB29=0,"",AB29)</f>
        <v/>
      </c>
      <c r="J36" s="303" t="str">
        <f t="shared" ref="J36:J48" si="5">IF(D36="","",AC29)</f>
        <v/>
      </c>
      <c r="K36" s="317" t="str">
        <f>IFERROR(RANK(J36,$J:$J,1)+COUNTIF($J36:J$36,J36)-1,"")</f>
        <v/>
      </c>
      <c r="L36" s="464" t="s">
        <v>677</v>
      </c>
      <c r="M36" s="464"/>
      <c r="N36" s="464"/>
      <c r="O36" s="142"/>
      <c r="P36" s="142"/>
      <c r="Q36" s="142"/>
      <c r="R36" s="142"/>
      <c r="S36" s="142"/>
      <c r="T36" s="142"/>
      <c r="Z36" t="str">
        <f>'‏‏دمج3'!I14</f>
        <v>-</v>
      </c>
      <c r="AA36">
        <f>'‏‏دمج3'!J14</f>
        <v>0</v>
      </c>
      <c r="AB36">
        <f>'‏‏دمج3'!K14</f>
        <v>0</v>
      </c>
      <c r="AC36">
        <f>'‏‏دمج3'!L14</f>
        <v>0</v>
      </c>
    </row>
    <row r="37" spans="1:29" ht="15">
      <c r="A37" s="142"/>
      <c r="B37" s="279" t="str">
        <v/>
      </c>
      <c r="C37" s="279" t="str">
        <v/>
      </c>
      <c r="D37" s="539" t="str">
        <f t="shared" si="2"/>
        <v/>
      </c>
      <c r="E37" s="539"/>
      <c r="F37" s="539"/>
      <c r="G37" s="539"/>
      <c r="H37" s="303" t="str">
        <f t="shared" si="3"/>
        <v/>
      </c>
      <c r="I37" s="303" t="str">
        <f t="shared" si="4"/>
        <v/>
      </c>
      <c r="J37" s="303" t="str">
        <f t="shared" si="5"/>
        <v/>
      </c>
      <c r="K37" s="317" t="str">
        <f>IFERROR(RANK(J37,$J:$J,1)+COUNTIF($J$36:J37,J37)-1,"")</f>
        <v/>
      </c>
      <c r="L37" s="312" t="s">
        <v>673</v>
      </c>
      <c r="M37" s="467" t="s">
        <v>676</v>
      </c>
      <c r="N37" s="467"/>
      <c r="O37" s="467"/>
      <c r="P37" s="467"/>
      <c r="Q37" s="467"/>
      <c r="R37" s="312" t="s">
        <v>229</v>
      </c>
      <c r="S37" s="142"/>
      <c r="T37" s="142"/>
      <c r="Z37" t="str">
        <f>'‏‏دمج3'!I15</f>
        <v>-</v>
      </c>
      <c r="AA37">
        <f>'‏‏دمج3'!J15</f>
        <v>0</v>
      </c>
      <c r="AB37">
        <f>'‏‏دمج3'!K15</f>
        <v>0</v>
      </c>
      <c r="AC37">
        <f>'‏‏دمج3'!L15</f>
        <v>0</v>
      </c>
    </row>
    <row r="38" spans="1:29" ht="15">
      <c r="A38" s="142"/>
      <c r="B38" s="16" t="str">
        <v/>
      </c>
      <c r="C38" s="16" t="str">
        <v/>
      </c>
      <c r="D38" s="539" t="str">
        <f t="shared" si="2"/>
        <v/>
      </c>
      <c r="E38" s="539"/>
      <c r="F38" s="539"/>
      <c r="G38" s="539"/>
      <c r="H38" s="303" t="str">
        <f t="shared" si="3"/>
        <v/>
      </c>
      <c r="I38" s="303" t="str">
        <f t="shared" si="4"/>
        <v/>
      </c>
      <c r="J38" s="303" t="str">
        <f t="shared" si="5"/>
        <v/>
      </c>
      <c r="K38" s="317" t="str">
        <f>IFERROR(RANK(J38,$J:$J,1)+COUNTIF($J$36:J38,J38)-1,"")</f>
        <v/>
      </c>
      <c r="L38" s="16">
        <v>1</v>
      </c>
      <c r="M38" s="472" t="str">
        <f>'ترتيب الطلاب  3'!K11</f>
        <v/>
      </c>
      <c r="N38" s="472"/>
      <c r="O38" s="472"/>
      <c r="P38" s="472"/>
      <c r="Q38" s="472"/>
      <c r="R38" s="307" t="str">
        <f>'ترتيب الطلاب  3'!L11</f>
        <v/>
      </c>
      <c r="S38" s="142"/>
      <c r="T38" s="142"/>
      <c r="Z38" t="str">
        <f>'‏‏دمج3'!I16</f>
        <v>-</v>
      </c>
      <c r="AA38">
        <f>'‏‏دمج3'!J16</f>
        <v>0</v>
      </c>
      <c r="AB38">
        <f>'‏‏دمج3'!K16</f>
        <v>0</v>
      </c>
      <c r="AC38">
        <f>'‏‏دمج3'!L16</f>
        <v>0</v>
      </c>
    </row>
    <row r="39" spans="1:29" ht="15">
      <c r="A39" s="142"/>
      <c r="B39" s="279" t="str">
        <v/>
      </c>
      <c r="C39" s="279" t="str">
        <v/>
      </c>
      <c r="D39" s="539" t="str">
        <f t="shared" si="2"/>
        <v/>
      </c>
      <c r="E39" s="539"/>
      <c r="F39" s="539"/>
      <c r="G39" s="539"/>
      <c r="H39" s="303" t="str">
        <f t="shared" si="3"/>
        <v/>
      </c>
      <c r="I39" s="303" t="str">
        <f t="shared" si="4"/>
        <v/>
      </c>
      <c r="J39" s="303" t="str">
        <f t="shared" si="5"/>
        <v/>
      </c>
      <c r="K39" s="317" t="str">
        <f>IFERROR(RANK(J39,$J:$J,1)+COUNTIF($J$36:J39,J39)-1,"")</f>
        <v/>
      </c>
      <c r="L39" s="16">
        <v>2</v>
      </c>
      <c r="M39" s="472" t="str">
        <f>'ترتيب الطلاب  3'!K12</f>
        <v/>
      </c>
      <c r="N39" s="472"/>
      <c r="O39" s="472"/>
      <c r="P39" s="472"/>
      <c r="Q39" s="472"/>
      <c r="R39" s="307" t="str">
        <f>'ترتيب الطلاب  3'!L12</f>
        <v/>
      </c>
      <c r="S39" s="142"/>
      <c r="T39" s="142"/>
      <c r="Z39" t="str">
        <f>'‏‏دمج3'!I17</f>
        <v>-</v>
      </c>
      <c r="AA39">
        <f>'‏‏دمج3'!J17</f>
        <v>0</v>
      </c>
      <c r="AB39">
        <f>'‏‏دمج3'!K17</f>
        <v>0</v>
      </c>
      <c r="AC39">
        <f>'‏‏دمج3'!L17</f>
        <v>0</v>
      </c>
    </row>
    <row r="40" spans="1:29" ht="15">
      <c r="A40" s="142"/>
      <c r="B40" s="16" t="str">
        <v/>
      </c>
      <c r="C40" s="16" t="str">
        <v/>
      </c>
      <c r="D40" s="539" t="str">
        <f t="shared" si="2"/>
        <v/>
      </c>
      <c r="E40" s="539"/>
      <c r="F40" s="539"/>
      <c r="G40" s="539"/>
      <c r="H40" s="303" t="str">
        <f t="shared" si="3"/>
        <v/>
      </c>
      <c r="I40" s="303" t="str">
        <f t="shared" si="4"/>
        <v/>
      </c>
      <c r="J40" s="303" t="str">
        <f t="shared" si="5"/>
        <v/>
      </c>
      <c r="K40" s="317" t="str">
        <f>IFERROR(RANK(J40,$J:$J,1)+COUNTIF($J$36:J40,J40)-1,"")</f>
        <v/>
      </c>
      <c r="L40" s="16">
        <v>3</v>
      </c>
      <c r="M40" s="472" t="str">
        <f>'ترتيب الطلاب  3'!K13</f>
        <v/>
      </c>
      <c r="N40" s="472"/>
      <c r="O40" s="472"/>
      <c r="P40" s="472"/>
      <c r="Q40" s="472"/>
      <c r="R40" s="307" t="str">
        <f>'ترتيب الطلاب  3'!L13</f>
        <v/>
      </c>
      <c r="S40" s="142"/>
      <c r="T40" s="142"/>
      <c r="Z40" t="str">
        <f>'‏‏دمج3'!I18</f>
        <v>-</v>
      </c>
      <c r="AA40">
        <f>'‏‏دمج3'!J18</f>
        <v>0</v>
      </c>
      <c r="AB40">
        <f>'‏‏دمج3'!K18</f>
        <v>0</v>
      </c>
      <c r="AC40">
        <f>'‏‏دمج3'!L18</f>
        <v>0</v>
      </c>
    </row>
    <row r="41" spans="1:29" ht="15">
      <c r="A41" s="142"/>
      <c r="B41" s="279" t="str">
        <v/>
      </c>
      <c r="C41" s="279" t="str">
        <v/>
      </c>
      <c r="D41" s="539" t="str">
        <f t="shared" si="2"/>
        <v/>
      </c>
      <c r="E41" s="539"/>
      <c r="F41" s="539"/>
      <c r="G41" s="539"/>
      <c r="H41" s="303" t="str">
        <f t="shared" si="3"/>
        <v/>
      </c>
      <c r="I41" s="303" t="str">
        <f t="shared" si="4"/>
        <v/>
      </c>
      <c r="J41" s="303" t="str">
        <f t="shared" si="5"/>
        <v/>
      </c>
      <c r="K41" s="317" t="str">
        <f>IFERROR(RANK(J41,$J:$J,1)+COUNTIF($J$36:J41,J41)-1,"")</f>
        <v/>
      </c>
      <c r="L41" s="16">
        <v>4</v>
      </c>
      <c r="M41" s="472" t="str">
        <f>'ترتيب الطلاب  3'!K14</f>
        <v/>
      </c>
      <c r="N41" s="472"/>
      <c r="O41" s="472"/>
      <c r="P41" s="472"/>
      <c r="Q41" s="472"/>
      <c r="R41" s="307" t="str">
        <f>'ترتيب الطلاب  3'!L14</f>
        <v/>
      </c>
      <c r="S41" s="142"/>
      <c r="T41" s="142"/>
      <c r="Z41" t="str">
        <f>'‏‏دمج3'!I19</f>
        <v>-</v>
      </c>
      <c r="AA41">
        <f>'‏‏دمج3'!J19</f>
        <v>0</v>
      </c>
      <c r="AB41">
        <f>'‏‏دمج3'!K19</f>
        <v>0</v>
      </c>
      <c r="AC41">
        <f>'‏‏دمج3'!L19</f>
        <v>0</v>
      </c>
    </row>
    <row r="42" spans="1:29" ht="15">
      <c r="A42" s="142"/>
      <c r="B42" s="16" t="str">
        <v/>
      </c>
      <c r="C42" s="16" t="str">
        <v/>
      </c>
      <c r="D42" s="539" t="str">
        <f t="shared" si="2"/>
        <v/>
      </c>
      <c r="E42" s="539"/>
      <c r="F42" s="539"/>
      <c r="G42" s="539"/>
      <c r="H42" s="303" t="str">
        <f t="shared" si="3"/>
        <v/>
      </c>
      <c r="I42" s="303" t="str">
        <f t="shared" si="4"/>
        <v/>
      </c>
      <c r="J42" s="303" t="str">
        <f t="shared" si="5"/>
        <v/>
      </c>
      <c r="K42" s="317" t="str">
        <f>IFERROR(RANK(J42,$J:$J,1)+COUNTIF($J$36:J42,J42)-1,"")</f>
        <v/>
      </c>
      <c r="L42" s="16">
        <v>5</v>
      </c>
      <c r="M42" s="472" t="str">
        <f>'ترتيب الطلاب  3'!K15</f>
        <v/>
      </c>
      <c r="N42" s="472"/>
      <c r="O42" s="472"/>
      <c r="P42" s="472"/>
      <c r="Q42" s="472"/>
      <c r="R42" s="307" t="str">
        <f>'ترتيب الطلاب  3'!L15</f>
        <v/>
      </c>
      <c r="S42" s="142"/>
      <c r="T42" s="142"/>
    </row>
    <row r="43" spans="1:29" ht="15">
      <c r="A43" s="142"/>
      <c r="B43" s="279" t="str">
        <v/>
      </c>
      <c r="C43" s="279" t="str">
        <v/>
      </c>
      <c r="D43" s="539" t="str">
        <f t="shared" si="2"/>
        <v/>
      </c>
      <c r="E43" s="539"/>
      <c r="F43" s="539"/>
      <c r="G43" s="539"/>
      <c r="H43" s="303" t="str">
        <f t="shared" si="3"/>
        <v/>
      </c>
      <c r="I43" s="303" t="str">
        <f t="shared" si="4"/>
        <v/>
      </c>
      <c r="J43" s="303" t="str">
        <f t="shared" si="5"/>
        <v/>
      </c>
      <c r="K43" s="317" t="str">
        <f>IFERROR(RANK(J43,$J:$J,1)+COUNTIF($J$36:J43,J43)-1,"")</f>
        <v/>
      </c>
      <c r="L43" s="16">
        <v>6</v>
      </c>
      <c r="M43" s="472" t="str">
        <f>'ترتيب الطلاب  3'!K16</f>
        <v/>
      </c>
      <c r="N43" s="472"/>
      <c r="O43" s="472"/>
      <c r="P43" s="472"/>
      <c r="Q43" s="472"/>
      <c r="R43" s="307" t="str">
        <f>'ترتيب الطلاب  3'!L16</f>
        <v/>
      </c>
      <c r="S43" s="142"/>
      <c r="T43" s="142"/>
    </row>
    <row r="44" spans="1:29" ht="15">
      <c r="A44" s="142"/>
      <c r="B44" s="16" t="str">
        <v/>
      </c>
      <c r="C44" s="16" t="str">
        <v/>
      </c>
      <c r="D44" s="539" t="str">
        <f t="shared" si="2"/>
        <v/>
      </c>
      <c r="E44" s="539"/>
      <c r="F44" s="539"/>
      <c r="G44" s="539"/>
      <c r="H44" s="303" t="str">
        <f t="shared" si="3"/>
        <v/>
      </c>
      <c r="I44" s="303" t="str">
        <f t="shared" si="4"/>
        <v/>
      </c>
      <c r="J44" s="303" t="str">
        <f t="shared" si="5"/>
        <v/>
      </c>
      <c r="K44" s="317" t="str">
        <f>IFERROR(RANK(J44,$J:$J,1)+COUNTIF($J$36:J44,J44)-1,"")</f>
        <v/>
      </c>
      <c r="L44" s="16">
        <v>7</v>
      </c>
      <c r="M44" s="472" t="str">
        <f>'ترتيب الطلاب  3'!K17</f>
        <v/>
      </c>
      <c r="N44" s="472"/>
      <c r="O44" s="472"/>
      <c r="P44" s="472"/>
      <c r="Q44" s="472"/>
      <c r="R44" s="307" t="str">
        <f>'ترتيب الطلاب  3'!L17</f>
        <v/>
      </c>
      <c r="S44" s="142"/>
      <c r="T44" s="142"/>
    </row>
    <row r="45" spans="1:29" ht="15">
      <c r="A45" s="142"/>
      <c r="B45" s="279" t="str">
        <v/>
      </c>
      <c r="C45" s="279" t="str">
        <v/>
      </c>
      <c r="D45" s="539" t="str">
        <f t="shared" si="2"/>
        <v/>
      </c>
      <c r="E45" s="539"/>
      <c r="F45" s="539"/>
      <c r="G45" s="539"/>
      <c r="H45" s="303" t="str">
        <f t="shared" si="3"/>
        <v/>
      </c>
      <c r="I45" s="303" t="str">
        <f t="shared" si="4"/>
        <v/>
      </c>
      <c r="J45" s="303" t="str">
        <f t="shared" si="5"/>
        <v/>
      </c>
      <c r="K45" s="317" t="str">
        <f>IFERROR(RANK(J45,$J:$J,1)+COUNTIF($J$36:J45,J45)-1,"")</f>
        <v/>
      </c>
      <c r="L45" s="16">
        <v>8</v>
      </c>
      <c r="M45" s="472" t="str">
        <f>'ترتيب الطلاب  3'!K18</f>
        <v/>
      </c>
      <c r="N45" s="472"/>
      <c r="O45" s="472"/>
      <c r="P45" s="472"/>
      <c r="Q45" s="472"/>
      <c r="R45" s="307" t="str">
        <f>'ترتيب الطلاب  3'!L18</f>
        <v/>
      </c>
      <c r="S45" s="142"/>
      <c r="T45" s="142"/>
    </row>
    <row r="46" spans="1:29" ht="15">
      <c r="A46" s="142"/>
      <c r="B46" s="16" t="str">
        <v/>
      </c>
      <c r="C46" s="16" t="str">
        <v/>
      </c>
      <c r="D46" s="539" t="str">
        <f t="shared" si="2"/>
        <v/>
      </c>
      <c r="E46" s="539"/>
      <c r="F46" s="539"/>
      <c r="G46" s="539"/>
      <c r="H46" s="303" t="str">
        <f t="shared" si="3"/>
        <v/>
      </c>
      <c r="I46" s="303" t="str">
        <f t="shared" si="4"/>
        <v/>
      </c>
      <c r="J46" s="303" t="str">
        <f t="shared" si="5"/>
        <v/>
      </c>
      <c r="K46" s="317" t="str">
        <f>IFERROR(RANK(J46,$J:$J,1)+COUNTIF($J$36:J46,J46)-1,"")</f>
        <v/>
      </c>
      <c r="L46" s="16">
        <v>9</v>
      </c>
      <c r="M46" s="472" t="str">
        <f>'ترتيب الطلاب  3'!K19</f>
        <v/>
      </c>
      <c r="N46" s="472"/>
      <c r="O46" s="472"/>
      <c r="P46" s="472"/>
      <c r="Q46" s="472"/>
      <c r="R46" s="307" t="str">
        <f>'ترتيب الطلاب  3'!L19</f>
        <v/>
      </c>
      <c r="S46" s="142"/>
      <c r="T46" s="142"/>
    </row>
    <row r="47" spans="1:29" ht="15">
      <c r="A47" s="142"/>
      <c r="B47" s="279" t="str">
        <v/>
      </c>
      <c r="C47" s="279" t="str">
        <v/>
      </c>
      <c r="D47" s="539" t="str">
        <f t="shared" si="2"/>
        <v/>
      </c>
      <c r="E47" s="539"/>
      <c r="F47" s="539"/>
      <c r="G47" s="539"/>
      <c r="H47" s="303" t="str">
        <f t="shared" si="3"/>
        <v/>
      </c>
      <c r="I47" s="303" t="str">
        <f t="shared" si="4"/>
        <v/>
      </c>
      <c r="J47" s="303" t="str">
        <f t="shared" si="5"/>
        <v/>
      </c>
      <c r="K47" s="317" t="str">
        <f>IFERROR(RANK(J47,$J:$J,1)+COUNTIF($J$36:J47,J47)-1,"")</f>
        <v/>
      </c>
      <c r="L47" s="314">
        <v>10</v>
      </c>
      <c r="M47" s="500" t="str">
        <f>'ترتيب الطلاب  3'!K20</f>
        <v/>
      </c>
      <c r="N47" s="500"/>
      <c r="O47" s="500"/>
      <c r="P47" s="500"/>
      <c r="Q47" s="500"/>
      <c r="R47" s="316" t="str">
        <f>'ترتيب الطلاب  3'!L20</f>
        <v/>
      </c>
      <c r="S47" s="142"/>
      <c r="T47" s="142"/>
    </row>
    <row r="48" spans="1:29" ht="15">
      <c r="A48" s="142"/>
      <c r="B48" s="16" t="str">
        <v/>
      </c>
      <c r="C48" s="16" t="str">
        <v/>
      </c>
      <c r="D48" s="539" t="str">
        <f t="shared" si="2"/>
        <v/>
      </c>
      <c r="E48" s="539"/>
      <c r="F48" s="539"/>
      <c r="G48" s="539"/>
      <c r="H48" s="303" t="str">
        <f t="shared" si="3"/>
        <v/>
      </c>
      <c r="I48" s="303" t="str">
        <f t="shared" si="4"/>
        <v/>
      </c>
      <c r="J48" s="303" t="str">
        <f t="shared" si="5"/>
        <v/>
      </c>
      <c r="K48" s="317" t="str">
        <f>IFERROR(RANK(J48,$J:$J,1)+COUNTIF($J$36:J48,J48)-1,"")</f>
        <v/>
      </c>
      <c r="L48" s="142"/>
      <c r="M48" s="142"/>
      <c r="N48" s="142"/>
      <c r="O48" s="142"/>
      <c r="P48" s="142"/>
      <c r="Q48" s="142"/>
      <c r="R48" s="142"/>
      <c r="S48" s="142"/>
      <c r="T48" s="142"/>
    </row>
    <row r="49" spans="1:20" ht="15">
      <c r="A49" s="142"/>
      <c r="B49" s="279" t="str">
        <v/>
      </c>
      <c r="C49" s="279" t="str">
        <v/>
      </c>
      <c r="D49" s="539"/>
      <c r="E49" s="539"/>
      <c r="F49" s="539"/>
      <c r="G49" s="539"/>
      <c r="H49" s="142"/>
      <c r="I49" s="142"/>
      <c r="J49" s="142"/>
      <c r="K49" s="317"/>
      <c r="L49" s="142"/>
      <c r="M49" s="282" t="s">
        <v>592</v>
      </c>
      <c r="N49" s="142"/>
      <c r="O49" s="142"/>
      <c r="P49" s="142"/>
      <c r="Q49" s="142"/>
      <c r="S49" s="283" t="s">
        <v>593</v>
      </c>
    </row>
    <row r="50" spans="1:20" ht="15">
      <c r="A50" s="142"/>
      <c r="B50" s="154" t="str">
        <v/>
      </c>
      <c r="C50" s="154" t="str">
        <v/>
      </c>
      <c r="D50" s="142"/>
      <c r="E50" s="142"/>
      <c r="F50" s="142"/>
      <c r="G50" s="142"/>
      <c r="H50" s="142"/>
      <c r="I50" s="142"/>
      <c r="J50" s="142"/>
      <c r="K50" s="317"/>
      <c r="L50" s="549"/>
      <c r="M50" s="549"/>
      <c r="N50" s="549"/>
      <c r="O50" s="142"/>
      <c r="P50" s="142"/>
      <c r="Q50" s="142"/>
      <c r="R50" s="550"/>
      <c r="S50" s="551"/>
      <c r="T50" s="552"/>
    </row>
    <row r="51" spans="1:20">
      <c r="A51" s="142"/>
      <c r="B51" s="142"/>
      <c r="C51" s="142"/>
      <c r="D51" s="142"/>
      <c r="E51" s="142"/>
      <c r="F51" s="142"/>
      <c r="G51" s="142"/>
      <c r="H51" s="142"/>
      <c r="I51" s="142"/>
      <c r="J51" s="142"/>
      <c r="K51" s="317"/>
      <c r="L51" s="142"/>
      <c r="M51" s="142"/>
      <c r="N51" s="142"/>
      <c r="O51" s="142"/>
      <c r="P51" s="142"/>
      <c r="Q51" s="142"/>
      <c r="R51" s="142"/>
      <c r="S51" s="142"/>
      <c r="T51" s="142"/>
    </row>
  </sheetData>
  <sheetProtection algorithmName="SHA-512" hashValue="zGZ9c3nc0gImnAk9iarfX7lwH0VNhr6CKl9ea3exlwCPax0Wkrgyg3LgZdCDp71F0bYGEZ5xB2D48NYqvzfcyg==" saltValue="2tadYRb9w4Mqsxs78nG33w==" spinCount="100000" sheet="1" objects="1" scenarios="1"/>
  <mergeCells count="75">
    <mergeCell ref="D49:G49"/>
    <mergeCell ref="M46:Q46"/>
    <mergeCell ref="M47:Q47"/>
    <mergeCell ref="D46:G46"/>
    <mergeCell ref="D47:G47"/>
    <mergeCell ref="D48:G48"/>
    <mergeCell ref="M41:Q41"/>
    <mergeCell ref="M42:Q42"/>
    <mergeCell ref="M43:Q43"/>
    <mergeCell ref="M44:Q44"/>
    <mergeCell ref="M45:Q45"/>
    <mergeCell ref="L36:N36"/>
    <mergeCell ref="M37:Q37"/>
    <mergeCell ref="M38:Q38"/>
    <mergeCell ref="M39:Q39"/>
    <mergeCell ref="M40:Q40"/>
    <mergeCell ref="L30:Q30"/>
    <mergeCell ref="L31:Q31"/>
    <mergeCell ref="L32:Q32"/>
    <mergeCell ref="L33:Q33"/>
    <mergeCell ref="L34:Q34"/>
    <mergeCell ref="L25:Q25"/>
    <mergeCell ref="L26:Q26"/>
    <mergeCell ref="L27:Q27"/>
    <mergeCell ref="L28:Q28"/>
    <mergeCell ref="L29:Q29"/>
    <mergeCell ref="D45:G45"/>
    <mergeCell ref="K10:N10"/>
    <mergeCell ref="L11:S11"/>
    <mergeCell ref="L12:S12"/>
    <mergeCell ref="L13:S13"/>
    <mergeCell ref="L14:S14"/>
    <mergeCell ref="L15:S15"/>
    <mergeCell ref="L16:S16"/>
    <mergeCell ref="L17:S17"/>
    <mergeCell ref="L18:S18"/>
    <mergeCell ref="L19:S19"/>
    <mergeCell ref="L20:S20"/>
    <mergeCell ref="L21:S21"/>
    <mergeCell ref="L22:S22"/>
    <mergeCell ref="K23:N23"/>
    <mergeCell ref="L24:Q24"/>
    <mergeCell ref="N2:Q2"/>
    <mergeCell ref="K3:M3"/>
    <mergeCell ref="S3:T6"/>
    <mergeCell ref="K4:M4"/>
    <mergeCell ref="K5:M5"/>
    <mergeCell ref="D41:G41"/>
    <mergeCell ref="D42:G42"/>
    <mergeCell ref="D43:G43"/>
    <mergeCell ref="D44:G44"/>
    <mergeCell ref="E32:I32"/>
    <mergeCell ref="G10:H10"/>
    <mergeCell ref="I10:J10"/>
    <mergeCell ref="D2:G2"/>
    <mergeCell ref="A3:C3"/>
    <mergeCell ref="I3:J6"/>
    <mergeCell ref="A4:C4"/>
    <mergeCell ref="A5:C5"/>
    <mergeCell ref="L50:N50"/>
    <mergeCell ref="R50:T50"/>
    <mergeCell ref="D12:E12"/>
    <mergeCell ref="G12:H12"/>
    <mergeCell ref="C14:E14"/>
    <mergeCell ref="B17:E17"/>
    <mergeCell ref="B24:B25"/>
    <mergeCell ref="C24:C25"/>
    <mergeCell ref="D33:G33"/>
    <mergeCell ref="D34:G34"/>
    <mergeCell ref="D35:G35"/>
    <mergeCell ref="D36:G36"/>
    <mergeCell ref="D37:G37"/>
    <mergeCell ref="D38:G38"/>
    <mergeCell ref="D39:G39"/>
    <mergeCell ref="D40:G40"/>
  </mergeCells>
  <conditionalFormatting sqref="J34:J48">
    <cfRule type="cellIs" dxfId="18" priority="1" operator="equal">
      <formula>0</formula>
    </cfRule>
    <cfRule type="cellIs" dxfId="17" priority="2" operator="lessThan">
      <formula>0</formula>
    </cfRule>
    <cfRule type="cellIs" dxfId="16" priority="3" operator="greaterThan">
      <formula>0</formula>
    </cfRule>
  </conditionalFormatting>
  <pageMargins left="0.25" right="0.25"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D8AD8-A1E3-4006-ACC6-91FB629C4A0B}">
  <sheetPr codeName="ورقة16"/>
  <dimension ref="A1:BB132"/>
  <sheetViews>
    <sheetView rightToLeft="1" workbookViewId="0">
      <selection activeCell="F5" sqref="F5:G6"/>
    </sheetView>
  </sheetViews>
  <sheetFormatPr defaultColWidth="0" defaultRowHeight="15" zeroHeight="1"/>
  <cols>
    <col min="1" max="1" width="9" style="16" customWidth="1"/>
    <col min="2" max="2" width="26.5" style="16" customWidth="1"/>
    <col min="3" max="3" width="9" style="16" customWidth="1"/>
    <col min="4" max="4" width="9" style="17" customWidth="1"/>
    <col min="5" max="8" width="9" hidden="1" customWidth="1"/>
    <col min="9" max="9" width="2.25" customWidth="1"/>
    <col min="10" max="10" width="5" style="16" customWidth="1"/>
    <col min="11" max="11" width="24.875" style="16" customWidth="1"/>
    <col min="12" max="12" width="9" style="16" customWidth="1"/>
    <col min="13" max="13" width="2.375" style="154" customWidth="1"/>
    <col min="14" max="14" width="6.375" style="16" customWidth="1"/>
    <col min="15" max="15" width="27.375" customWidth="1"/>
    <col min="16" max="16" width="8.875" customWidth="1"/>
    <col min="17" max="17" width="7.75" customWidth="1"/>
    <col min="18" max="19" width="9" customWidth="1"/>
    <col min="20" max="20" width="10.5" customWidth="1"/>
    <col min="21" max="21" width="11.5" customWidth="1"/>
    <col min="22" max="22" width="8.5" customWidth="1"/>
    <col min="23" max="23" width="9.25" customWidth="1"/>
    <col min="24" max="24" width="13.5" customWidth="1"/>
    <col min="25" max="42" width="9" customWidth="1"/>
    <col min="43" max="54" width="0" hidden="1" customWidth="1"/>
    <col min="55" max="16384" width="9" hidden="1"/>
  </cols>
  <sheetData>
    <row r="1" spans="1:54" s="16" customFormat="1" ht="15.75" thickBot="1">
      <c r="D1" s="17"/>
      <c r="M1" s="154"/>
      <c r="P1" s="16">
        <v>1</v>
      </c>
      <c r="Q1" s="16">
        <v>2</v>
      </c>
      <c r="R1" s="16">
        <v>3</v>
      </c>
      <c r="S1" s="16">
        <v>4</v>
      </c>
      <c r="T1" s="16">
        <v>5</v>
      </c>
      <c r="U1" s="16">
        <v>6</v>
      </c>
      <c r="V1" s="16">
        <v>7</v>
      </c>
      <c r="W1" s="16">
        <v>8</v>
      </c>
      <c r="X1" s="16">
        <v>9</v>
      </c>
      <c r="Y1" s="16">
        <v>10</v>
      </c>
      <c r="Z1" s="16">
        <v>11</v>
      </c>
      <c r="AA1" s="16">
        <v>12</v>
      </c>
      <c r="AB1" s="16">
        <v>13</v>
      </c>
      <c r="AC1" s="16">
        <v>14</v>
      </c>
      <c r="AD1" s="16">
        <v>15</v>
      </c>
      <c r="AE1" s="16">
        <v>16</v>
      </c>
      <c r="AF1" s="16">
        <v>17</v>
      </c>
      <c r="AG1" s="16">
        <v>18</v>
      </c>
      <c r="AH1" s="16">
        <v>19</v>
      </c>
      <c r="AI1" s="16">
        <v>20</v>
      </c>
      <c r="AJ1" s="16">
        <v>21</v>
      </c>
      <c r="AK1" s="16">
        <v>22</v>
      </c>
      <c r="AL1" s="16">
        <v>23</v>
      </c>
      <c r="AM1" s="16">
        <v>24</v>
      </c>
      <c r="AN1" s="16">
        <v>25</v>
      </c>
    </row>
    <row r="2" spans="1:54" ht="15" customHeight="1">
      <c r="C2" s="478" t="s">
        <v>571</v>
      </c>
      <c r="D2" s="479"/>
      <c r="K2" s="19" t="s">
        <v>237</v>
      </c>
      <c r="L2" s="265" t="str">
        <f>'ادخال درجات الاختبار الثالث'!AD231</f>
        <v>س1</v>
      </c>
      <c r="N2" s="541" t="s">
        <v>288</v>
      </c>
      <c r="O2" s="541"/>
      <c r="P2" s="540" t="str">
        <f>'ادخال درجات الاختبار الثالث'!DB4</f>
        <v>-</v>
      </c>
      <c r="Q2" s="540" t="str">
        <f>'ادخال درجات الاختبار الثالث'!DC4</f>
        <v>-</v>
      </c>
      <c r="R2" s="540" t="str">
        <f>'ادخال درجات الاختبار الثالث'!DD4</f>
        <v>-</v>
      </c>
      <c r="S2" s="540" t="str">
        <f>'ادخال درجات الاختبار الثالث'!DE4</f>
        <v>-</v>
      </c>
      <c r="T2" s="540" t="str">
        <f>'ادخال درجات الاختبار الثالث'!DF4</f>
        <v>-</v>
      </c>
      <c r="U2" s="540" t="str">
        <f>'ادخال درجات الاختبار الثالث'!DG4</f>
        <v>-</v>
      </c>
      <c r="V2" s="540" t="str">
        <f>'ادخال درجات الاختبار الثالث'!DH4</f>
        <v>-</v>
      </c>
      <c r="W2" s="540" t="str">
        <f>'ادخال درجات الاختبار الثالث'!DI4</f>
        <v>-</v>
      </c>
      <c r="X2" s="540" t="str">
        <f>'ادخال درجات الاختبار الثالث'!DJ4</f>
        <v>-</v>
      </c>
      <c r="Y2" s="540" t="str">
        <f>'ادخال درجات الاختبار الثالث'!DK4</f>
        <v>-</v>
      </c>
      <c r="Z2" s="540" t="str">
        <f>'ادخال درجات الاختبار الثالث'!DL4</f>
        <v>-</v>
      </c>
      <c r="AA2" s="540" t="str">
        <f>'ادخال درجات الاختبار الثالث'!DM4</f>
        <v>-</v>
      </c>
      <c r="AB2" s="540" t="str">
        <f>'ادخال درجات الاختبار الثالث'!DN4</f>
        <v>-</v>
      </c>
      <c r="AC2" s="540" t="str">
        <f>'ادخال درجات الاختبار الثالث'!DO4</f>
        <v>-</v>
      </c>
      <c r="AD2" s="540" t="str">
        <f>'ادخال درجات الاختبار الثالث'!DP4</f>
        <v>-</v>
      </c>
      <c r="AE2" s="540" t="str">
        <f>'ادخال درجات الاختبار الثالث'!DQ4</f>
        <v>-</v>
      </c>
      <c r="AF2" s="540" t="str">
        <f>'ادخال درجات الاختبار الثالث'!DR4</f>
        <v>-</v>
      </c>
      <c r="AG2" s="540" t="str">
        <f>'ادخال درجات الاختبار الثالث'!DS4</f>
        <v>-</v>
      </c>
      <c r="AH2" s="540" t="str">
        <f>'ادخال درجات الاختبار الثالث'!DT4</f>
        <v>-</v>
      </c>
      <c r="AI2" s="540" t="str">
        <f>'ادخال درجات الاختبار الثالث'!DU4</f>
        <v>-</v>
      </c>
      <c r="AJ2" s="540" t="str">
        <f>'ادخال درجات الاختبار الثالث'!DV4</f>
        <v>-</v>
      </c>
      <c r="AK2" s="540" t="str">
        <f>'ادخال درجات الاختبار الثالث'!DW4</f>
        <v>-</v>
      </c>
      <c r="AL2" s="540" t="str">
        <f>'ادخال درجات الاختبار الثالث'!DX4</f>
        <v>-</v>
      </c>
      <c r="AM2" s="540" t="str">
        <f>'ادخال درجات الاختبار الثالث'!DY4</f>
        <v>-</v>
      </c>
      <c r="AN2" s="540" t="str">
        <f>'ادخال درجات الاختبار الثالث'!DZ4</f>
        <v>-</v>
      </c>
      <c r="AO2" s="553"/>
      <c r="AP2" s="553"/>
      <c r="AQ2" s="553"/>
      <c r="AR2" s="553"/>
      <c r="AS2" s="553"/>
    </row>
    <row r="3" spans="1:54">
      <c r="C3" s="480"/>
      <c r="D3" s="481"/>
      <c r="K3" s="396" t="s">
        <v>247</v>
      </c>
      <c r="L3" s="544" t="e">
        <f>AVERAGE(L11:L130)</f>
        <v>#DIV/0!</v>
      </c>
      <c r="M3" s="225"/>
      <c r="N3" s="541"/>
      <c r="O3" s="541"/>
      <c r="P3" s="540"/>
      <c r="Q3" s="540"/>
      <c r="R3" s="540"/>
      <c r="S3" s="540"/>
      <c r="T3" s="540"/>
      <c r="U3" s="540"/>
      <c r="V3" s="540"/>
      <c r="W3" s="540"/>
      <c r="X3" s="540"/>
      <c r="Y3" s="540"/>
      <c r="Z3" s="540"/>
      <c r="AA3" s="540"/>
      <c r="AB3" s="540"/>
      <c r="AC3" s="540"/>
      <c r="AD3" s="540"/>
      <c r="AE3" s="540"/>
      <c r="AF3" s="540"/>
      <c r="AG3" s="540"/>
      <c r="AH3" s="540"/>
      <c r="AI3" s="540"/>
      <c r="AJ3" s="540"/>
      <c r="AK3" s="540"/>
      <c r="AL3" s="540"/>
      <c r="AM3" s="540"/>
      <c r="AN3" s="540"/>
      <c r="AO3" s="553"/>
      <c r="AP3" s="553"/>
      <c r="AQ3" s="553"/>
      <c r="AR3" s="553"/>
      <c r="AS3" s="553"/>
    </row>
    <row r="4" spans="1:54" ht="15" customHeight="1">
      <c r="C4" s="480"/>
      <c r="D4" s="481"/>
      <c r="K4" s="396"/>
      <c r="L4" s="556"/>
      <c r="M4" s="226"/>
      <c r="N4" s="541"/>
      <c r="O4" s="541"/>
      <c r="P4" s="540"/>
      <c r="Q4" s="540"/>
      <c r="R4" s="540"/>
      <c r="S4" s="540"/>
      <c r="T4" s="540"/>
      <c r="U4" s="540"/>
      <c r="V4" s="540"/>
      <c r="W4" s="540"/>
      <c r="X4" s="540"/>
      <c r="Y4" s="540"/>
      <c r="Z4" s="540"/>
      <c r="AA4" s="540"/>
      <c r="AB4" s="540"/>
      <c r="AC4" s="540"/>
      <c r="AD4" s="540"/>
      <c r="AE4" s="540"/>
      <c r="AF4" s="540"/>
      <c r="AG4" s="540"/>
      <c r="AH4" s="540"/>
      <c r="AI4" s="540"/>
      <c r="AJ4" s="540"/>
      <c r="AK4" s="540"/>
      <c r="AL4" s="540"/>
      <c r="AM4" s="540"/>
      <c r="AN4" s="540"/>
      <c r="AO4" s="553"/>
      <c r="AP4" s="553"/>
      <c r="AQ4" s="553"/>
      <c r="AR4" s="553"/>
      <c r="AS4" s="553"/>
    </row>
    <row r="5" spans="1:54" ht="15" customHeight="1" thickBot="1">
      <c r="C5" s="482"/>
      <c r="D5" s="483"/>
      <c r="K5" s="19" t="s">
        <v>569</v>
      </c>
      <c r="L5" s="266">
        <f>COUNTIF(L11:L130,"&gt;="&amp;L3)</f>
        <v>0</v>
      </c>
      <c r="N5" s="541"/>
      <c r="O5" s="541"/>
      <c r="P5" s="540"/>
      <c r="Q5" s="540"/>
      <c r="R5" s="540"/>
      <c r="S5" s="540"/>
      <c r="T5" s="540"/>
      <c r="U5" s="540"/>
      <c r="V5" s="540"/>
      <c r="W5" s="540"/>
      <c r="X5" s="540"/>
      <c r="Y5" s="540"/>
      <c r="Z5" s="540"/>
      <c r="AA5" s="540"/>
      <c r="AB5" s="540"/>
      <c r="AC5" s="540"/>
      <c r="AD5" s="540"/>
      <c r="AE5" s="540"/>
      <c r="AF5" s="540"/>
      <c r="AG5" s="540"/>
      <c r="AH5" s="540"/>
      <c r="AI5" s="540"/>
      <c r="AJ5" s="540"/>
      <c r="AK5" s="540"/>
      <c r="AL5" s="540"/>
      <c r="AM5" s="540"/>
      <c r="AN5" s="540"/>
      <c r="AO5" s="553"/>
      <c r="AP5" s="553"/>
      <c r="AQ5" s="553"/>
      <c r="AR5" s="553"/>
      <c r="AS5" s="553"/>
    </row>
    <row r="6" spans="1:54" ht="15" customHeight="1">
      <c r="N6" s="541"/>
      <c r="O6" s="541"/>
      <c r="P6" s="540"/>
      <c r="Q6" s="540"/>
      <c r="R6" s="540"/>
      <c r="S6" s="540"/>
      <c r="T6" s="540"/>
      <c r="U6" s="540"/>
      <c r="V6" s="540"/>
      <c r="W6" s="540"/>
      <c r="X6" s="540"/>
      <c r="Y6" s="540"/>
      <c r="Z6" s="540"/>
      <c r="AA6" s="540"/>
      <c r="AB6" s="540"/>
      <c r="AC6" s="540"/>
      <c r="AD6" s="540"/>
      <c r="AE6" s="540"/>
      <c r="AF6" s="540"/>
      <c r="AG6" s="540"/>
      <c r="AH6" s="540"/>
      <c r="AI6" s="540"/>
      <c r="AJ6" s="540"/>
      <c r="AK6" s="540"/>
      <c r="AL6" s="540"/>
      <c r="AM6" s="540"/>
      <c r="AN6" s="540"/>
      <c r="AO6" s="553"/>
      <c r="AP6" s="553"/>
      <c r="AQ6" s="553"/>
      <c r="AR6" s="553"/>
      <c r="AS6" s="553"/>
    </row>
    <row r="7" spans="1:54">
      <c r="J7" s="542" t="s">
        <v>167</v>
      </c>
      <c r="K7" s="542"/>
      <c r="L7" s="542"/>
      <c r="M7" s="217"/>
      <c r="N7" s="541"/>
      <c r="O7" s="541"/>
      <c r="P7" s="540"/>
      <c r="Q7" s="540"/>
      <c r="R7" s="540"/>
      <c r="S7" s="540"/>
      <c r="T7" s="540"/>
      <c r="U7" s="540"/>
      <c r="V7" s="540"/>
      <c r="W7" s="540"/>
      <c r="X7" s="540"/>
      <c r="Y7" s="540"/>
      <c r="Z7" s="540"/>
      <c r="AA7" s="540"/>
      <c r="AB7" s="540"/>
      <c r="AC7" s="540"/>
      <c r="AD7" s="540"/>
      <c r="AE7" s="540"/>
      <c r="AF7" s="540"/>
      <c r="AG7" s="540"/>
      <c r="AH7" s="540"/>
      <c r="AI7" s="540"/>
      <c r="AJ7" s="540"/>
      <c r="AK7" s="540"/>
      <c r="AL7" s="540"/>
      <c r="AM7" s="540"/>
      <c r="AN7" s="540"/>
      <c r="AO7" s="553"/>
      <c r="AP7" s="553"/>
      <c r="AQ7" s="553"/>
      <c r="AR7" s="553"/>
      <c r="AS7" s="553"/>
      <c r="AZ7" s="542" t="s">
        <v>167</v>
      </c>
      <c r="BA7" s="542"/>
      <c r="BB7" s="542"/>
    </row>
    <row r="8" spans="1:54" ht="14.25" customHeight="1">
      <c r="A8" s="486" t="str">
        <f>'ادخال درجات التشخيصي'!A6</f>
        <v>م</v>
      </c>
      <c r="B8" s="486" t="str">
        <f>'ادخال درجات التشخيصي'!B6</f>
        <v>الاسم</v>
      </c>
      <c r="C8" s="486" t="str">
        <f>'ادخال درجات التشخيصي'!AC6</f>
        <v xml:space="preserve">المجموع </v>
      </c>
      <c r="D8" s="492" t="str">
        <f>'ادخال درجات التشخيصي'!AD6</f>
        <v>النسبة</v>
      </c>
      <c r="J8" s="486" t="s">
        <v>0</v>
      </c>
      <c r="K8" s="486" t="s">
        <v>1</v>
      </c>
      <c r="L8" s="486" t="s">
        <v>32</v>
      </c>
      <c r="M8" s="218"/>
      <c r="N8" s="554" t="str">
        <f>A8</f>
        <v>م</v>
      </c>
      <c r="O8" s="555" t="str">
        <f>B8</f>
        <v>الاسم</v>
      </c>
      <c r="P8" s="540"/>
      <c r="Q8" s="540"/>
      <c r="R8" s="540"/>
      <c r="S8" s="540"/>
      <c r="T8" s="540"/>
      <c r="U8" s="540"/>
      <c r="V8" s="540"/>
      <c r="W8" s="540"/>
      <c r="X8" s="540"/>
      <c r="Y8" s="540"/>
      <c r="Z8" s="540"/>
      <c r="AA8" s="540"/>
      <c r="AB8" s="540"/>
      <c r="AC8" s="540"/>
      <c r="AD8" s="540"/>
      <c r="AE8" s="540"/>
      <c r="AF8" s="540"/>
      <c r="AG8" s="540"/>
      <c r="AH8" s="540"/>
      <c r="AI8" s="540"/>
      <c r="AJ8" s="540"/>
      <c r="AK8" s="540"/>
      <c r="AL8" s="540"/>
      <c r="AM8" s="540"/>
      <c r="AN8" s="540"/>
      <c r="AO8" s="553"/>
      <c r="AP8" s="553"/>
      <c r="AQ8" s="553"/>
      <c r="AR8" s="553"/>
      <c r="AS8" s="553"/>
      <c r="AZ8" s="486" t="s">
        <v>0</v>
      </c>
      <c r="BA8" s="486" t="s">
        <v>1</v>
      </c>
      <c r="BB8" s="486" t="s">
        <v>32</v>
      </c>
    </row>
    <row r="9" spans="1:54" ht="14.25" customHeight="1">
      <c r="A9" s="486"/>
      <c r="B9" s="486"/>
      <c r="C9" s="486"/>
      <c r="D9" s="492"/>
      <c r="J9" s="486"/>
      <c r="K9" s="486"/>
      <c r="L9" s="486"/>
      <c r="M9" s="218"/>
      <c r="N9" s="554"/>
      <c r="O9" s="555"/>
      <c r="P9" s="540"/>
      <c r="Q9" s="540"/>
      <c r="R9" s="540"/>
      <c r="S9" s="540"/>
      <c r="T9" s="540"/>
      <c r="U9" s="540"/>
      <c r="V9" s="540"/>
      <c r="W9" s="540"/>
      <c r="X9" s="540"/>
      <c r="Y9" s="540"/>
      <c r="Z9" s="540"/>
      <c r="AA9" s="540"/>
      <c r="AB9" s="540"/>
      <c r="AC9" s="540"/>
      <c r="AD9" s="540"/>
      <c r="AE9" s="540"/>
      <c r="AF9" s="540"/>
      <c r="AG9" s="540"/>
      <c r="AH9" s="540"/>
      <c r="AI9" s="540"/>
      <c r="AJ9" s="540"/>
      <c r="AK9" s="540"/>
      <c r="AL9" s="540"/>
      <c r="AM9" s="540"/>
      <c r="AN9" s="540"/>
      <c r="AO9" s="553"/>
      <c r="AP9" s="553"/>
      <c r="AQ9" s="553"/>
      <c r="AR9" s="553"/>
      <c r="AS9" s="553"/>
      <c r="AZ9" s="486"/>
      <c r="BA9" s="486"/>
      <c r="BB9" s="486"/>
    </row>
    <row r="10" spans="1:54" ht="14.25" customHeight="1">
      <c r="A10" s="486"/>
      <c r="B10" s="486"/>
      <c r="C10" s="486"/>
      <c r="D10" s="492"/>
      <c r="J10" s="486"/>
      <c r="K10" s="486"/>
      <c r="L10" s="486"/>
      <c r="M10" s="218"/>
      <c r="N10" s="554"/>
      <c r="O10" s="555"/>
      <c r="P10" s="540"/>
      <c r="Q10" s="540"/>
      <c r="R10" s="540"/>
      <c r="S10" s="540"/>
      <c r="T10" s="540"/>
      <c r="U10" s="540"/>
      <c r="V10" s="540"/>
      <c r="W10" s="540"/>
      <c r="X10" s="540"/>
      <c r="Y10" s="540"/>
      <c r="Z10" s="540"/>
      <c r="AA10" s="540"/>
      <c r="AB10" s="540"/>
      <c r="AC10" s="540"/>
      <c r="AD10" s="540"/>
      <c r="AE10" s="540"/>
      <c r="AF10" s="540"/>
      <c r="AG10" s="540"/>
      <c r="AH10" s="540"/>
      <c r="AI10" s="540"/>
      <c r="AJ10" s="540"/>
      <c r="AK10" s="540"/>
      <c r="AL10" s="540"/>
      <c r="AM10" s="540"/>
      <c r="AN10" s="540"/>
      <c r="AO10" s="553"/>
      <c r="AP10" s="553"/>
      <c r="AQ10" s="553"/>
      <c r="AR10" s="553"/>
      <c r="AS10" s="553"/>
      <c r="AZ10" s="486"/>
      <c r="BA10" s="486"/>
      <c r="BB10" s="486"/>
    </row>
    <row r="11" spans="1:54" ht="18" customHeight="1">
      <c r="A11" s="91">
        <f>'ادخال درجات التشخيصي'!A7</f>
        <v>1</v>
      </c>
      <c r="B11" s="19" t="str">
        <f>IF('ادخال درجات الاختبار الثالث'!B6="","",'ادخال درجات الاختبار الثالث'!B6)</f>
        <v/>
      </c>
      <c r="C11" s="19" t="str">
        <f>'ادخال درجات الاختبار الثالث'!AC6</f>
        <v/>
      </c>
      <c r="D11" s="92" t="str">
        <f>'ادخال درجات الاختبار الثالث'!AD6</f>
        <v/>
      </c>
      <c r="G11" t="str">
        <f>IF(B11="","",RANK(D11,$D:$D,1)+COUNTIF(D$11:$D11,D11)-1)</f>
        <v/>
      </c>
      <c r="H11" t="str">
        <f>IF(B11="","",RANK(D11,$D:$D)+COUNTIF($D$11:D11,D11)-1)</f>
        <v/>
      </c>
      <c r="J11" s="91">
        <v>1</v>
      </c>
      <c r="K11" s="19" t="str">
        <f>IF(B11="","",INDEX($B$11:$B$454,MATCH(J11,$H$11:$H$454,0)))</f>
        <v/>
      </c>
      <c r="L11" s="92" t="str">
        <f>IF(D11="","",INDEX($D$11:$D$454,MATCH(J11,$H$11:$H$454,0)))</f>
        <v/>
      </c>
      <c r="M11" s="219"/>
      <c r="N11" s="228">
        <f>A11</f>
        <v>1</v>
      </c>
      <c r="O11" s="188" t="str">
        <f>B11</f>
        <v/>
      </c>
      <c r="P11" s="166" t="str">
        <f>'ادخال درجات الاختبار الثالث'!AM6</f>
        <v/>
      </c>
      <c r="Q11" s="166" t="str">
        <f>'ادخال درجات الاختبار الثالث'!AO6</f>
        <v/>
      </c>
      <c r="R11" s="166" t="str">
        <f>'ادخال درجات الاختبار الثالث'!AQ6</f>
        <v/>
      </c>
      <c r="S11" s="166" t="str">
        <f>'ادخال درجات الاختبار الثالث'!AS6</f>
        <v/>
      </c>
      <c r="T11" s="166" t="str">
        <f>'ادخال درجات الاختبار الثالث'!AU6</f>
        <v/>
      </c>
      <c r="U11" s="166" t="str">
        <f>'ادخال درجات الاختبار الثالث'!AW6</f>
        <v/>
      </c>
      <c r="V11" s="166" t="str">
        <f>'ادخال درجات الاختبار الثالث'!AY6</f>
        <v/>
      </c>
      <c r="W11" s="166" t="str">
        <f>'ادخال درجات الاختبار الثالث'!BA6</f>
        <v/>
      </c>
      <c r="X11" s="166" t="str">
        <f>'ادخال درجات الاختبار الثالث'!BC6</f>
        <v/>
      </c>
      <c r="Y11" s="224" t="str">
        <f>'ادخال درجات الاختبار الثالث'!BE6</f>
        <v/>
      </c>
      <c r="Z11" s="224" t="str">
        <f>'ادخال درجات الاختبار الثالث'!BG6</f>
        <v/>
      </c>
      <c r="AA11" s="224" t="str">
        <f>'ادخال درجات الاختبار الثالث'!BI6</f>
        <v/>
      </c>
      <c r="AB11" s="224" t="str">
        <f>'ادخال درجات الاختبار الثالث'!BK6</f>
        <v/>
      </c>
      <c r="AC11" s="224" t="str">
        <f>'ادخال درجات الاختبار الثالث'!BM6</f>
        <v/>
      </c>
      <c r="AD11" s="224" t="str">
        <f>'ادخال درجات الاختبار الثالث'!BO6</f>
        <v/>
      </c>
      <c r="AE11" s="224" t="str">
        <f>'ادخال درجات الاختبار الثالث'!BQ6</f>
        <v/>
      </c>
      <c r="AF11" s="224" t="str">
        <f>'ادخال درجات الاختبار الثالث'!BS6</f>
        <v/>
      </c>
      <c r="AG11" s="224" t="str">
        <f>'ادخال درجات الاختبار الثالث'!BU6</f>
        <v/>
      </c>
      <c r="AH11" s="224" t="str">
        <f>'ادخال درجات الاختبار الثالث'!BW6</f>
        <v/>
      </c>
      <c r="AI11" s="224" t="str">
        <f>'ادخال درجات الاختبار الثالث'!BY6</f>
        <v/>
      </c>
      <c r="AJ11" s="224" t="str">
        <f>'ادخال درجات الاختبار الثالث'!CA6</f>
        <v/>
      </c>
      <c r="AK11" s="224" t="str">
        <f>'ادخال درجات الاختبار الثالث'!CC6</f>
        <v/>
      </c>
      <c r="AL11" s="224" t="str">
        <f>'ادخال درجات الاختبار الثالث'!CE6</f>
        <v/>
      </c>
      <c r="AM11" s="224" t="str">
        <f>'ادخال درجات الاختبار الثالث'!CG6</f>
        <v/>
      </c>
      <c r="AN11" s="224" t="str">
        <f>'ادخال درجات الاختبار الثالث'!CI6</f>
        <v/>
      </c>
      <c r="AZ11" s="91">
        <v>1</v>
      </c>
      <c r="BA11" s="19" t="str">
        <f>IF(B11="","",INDEX($B$11:$B$454,MATCH(AZ11,$G$11:$G$454,0)))</f>
        <v/>
      </c>
      <c r="BB11" s="92" t="str">
        <f>IF(B11="","",INDEX($D$11:$D$454,MATCH(AZ11,$G$11:$G$454,0)))</f>
        <v/>
      </c>
    </row>
    <row r="12" spans="1:54" ht="15.75" customHeight="1">
      <c r="A12" s="91">
        <f>'ادخال درجات التشخيصي'!A8</f>
        <v>2</v>
      </c>
      <c r="B12" s="19" t="str">
        <f>IF('ادخال درجات الاختبار الثالث'!B7="","",'ادخال درجات الاختبار الثالث'!B7)</f>
        <v/>
      </c>
      <c r="C12" s="19" t="str">
        <f>'ادخال درجات الاختبار الثالث'!AC7</f>
        <v/>
      </c>
      <c r="D12" s="92" t="str">
        <f>'ادخال درجات الاختبار الثالث'!AD7</f>
        <v/>
      </c>
      <c r="G12" t="str">
        <f>IF(B12="","",RANK(D12,$D:$D,1)+COUNTIF(D$11:$D12,D12)-1)</f>
        <v/>
      </c>
      <c r="H12" t="str">
        <f>IF(B12="","",RANK(D12,$D:$D)+COUNTIF($D$11:D12,D12)-1)</f>
        <v/>
      </c>
      <c r="J12" s="91">
        <v>2</v>
      </c>
      <c r="K12" s="19" t="str">
        <f t="shared" ref="K12:K75" si="0">IF(B12="","",INDEX($B$11:$B$454,MATCH(J12,$H$11:$H$454,0)))</f>
        <v/>
      </c>
      <c r="L12" s="92" t="str">
        <f t="shared" ref="L12:L75" si="1">IF(D12="","",INDEX($D$11:$D$454,MATCH(J12,$H$11:$H$454,0)))</f>
        <v/>
      </c>
      <c r="M12" s="219"/>
      <c r="N12" s="228">
        <f t="shared" ref="N12:N75" si="2">A12</f>
        <v>2</v>
      </c>
      <c r="O12" s="188" t="str">
        <f t="shared" ref="O12:O75" si="3">B12</f>
        <v/>
      </c>
      <c r="P12" s="166" t="str">
        <f>'ادخال درجات الاختبار الثالث'!AM7</f>
        <v/>
      </c>
      <c r="Q12" s="166" t="str">
        <f>'ادخال درجات الاختبار الثالث'!AO7</f>
        <v/>
      </c>
      <c r="R12" s="166" t="str">
        <f>'ادخال درجات الاختبار الثالث'!AQ7</f>
        <v/>
      </c>
      <c r="S12" s="166" t="str">
        <f>'ادخال درجات الاختبار الثالث'!AS7</f>
        <v/>
      </c>
      <c r="T12" s="166" t="str">
        <f>'ادخال درجات الاختبار الثالث'!AU7</f>
        <v/>
      </c>
      <c r="U12" s="166" t="str">
        <f>'ادخال درجات الاختبار الثالث'!AW7</f>
        <v/>
      </c>
      <c r="V12" s="166" t="str">
        <f>'ادخال درجات الاختبار الثالث'!AY7</f>
        <v/>
      </c>
      <c r="W12" s="166" t="str">
        <f>'ادخال درجات الاختبار الثالث'!BA7</f>
        <v/>
      </c>
      <c r="X12" s="166" t="str">
        <f>'ادخال درجات الاختبار الثالث'!BC7</f>
        <v/>
      </c>
      <c r="Y12" s="224" t="str">
        <f>'ادخال درجات الاختبار الثالث'!BE7</f>
        <v/>
      </c>
      <c r="Z12" s="224" t="str">
        <f>'ادخال درجات الاختبار الثالث'!BG7</f>
        <v/>
      </c>
      <c r="AA12" s="224" t="str">
        <f>'ادخال درجات الاختبار الثالث'!BI7</f>
        <v/>
      </c>
      <c r="AB12" s="224" t="str">
        <f>'ادخال درجات الاختبار الثالث'!BK7</f>
        <v/>
      </c>
      <c r="AC12" s="224" t="str">
        <f>'ادخال درجات الاختبار الثالث'!BM7</f>
        <v/>
      </c>
      <c r="AD12" s="224" t="str">
        <f>'ادخال درجات الاختبار الثالث'!BO7</f>
        <v/>
      </c>
      <c r="AE12" s="224" t="str">
        <f>'ادخال درجات الاختبار الثالث'!BQ7</f>
        <v/>
      </c>
      <c r="AF12" s="224" t="str">
        <f>'ادخال درجات الاختبار الثالث'!BS7</f>
        <v/>
      </c>
      <c r="AG12" s="224" t="str">
        <f>'ادخال درجات الاختبار الثالث'!BU7</f>
        <v/>
      </c>
      <c r="AH12" s="224" t="str">
        <f>'ادخال درجات الاختبار الثالث'!BW7</f>
        <v/>
      </c>
      <c r="AI12" s="224" t="str">
        <f>'ادخال درجات الاختبار الثالث'!BY7</f>
        <v/>
      </c>
      <c r="AJ12" s="224" t="str">
        <f>'ادخال درجات الاختبار الثالث'!CA7</f>
        <v/>
      </c>
      <c r="AK12" s="224" t="str">
        <f>'ادخال درجات الاختبار الثالث'!CC7</f>
        <v/>
      </c>
      <c r="AL12" s="224" t="str">
        <f>'ادخال درجات الاختبار الثالث'!CE7</f>
        <v/>
      </c>
      <c r="AM12" s="224" t="str">
        <f>'ادخال درجات الاختبار الثالث'!CG7</f>
        <v/>
      </c>
      <c r="AN12" s="224" t="str">
        <f>'ادخال درجات الاختبار الثالث'!CI7</f>
        <v/>
      </c>
      <c r="AZ12" s="91">
        <v>2</v>
      </c>
      <c r="BA12" s="19" t="str">
        <f t="shared" ref="BA12:BA75" si="4">IF(B12="","",INDEX($B$11:$B$454,MATCH(AZ12,$G$11:$G$454,0)))</f>
        <v/>
      </c>
      <c r="BB12" s="92" t="str">
        <f t="shared" ref="BB12:BB75" si="5">IF(B12="","",INDEX($D$11:$D$454,MATCH(AZ12,$G$11:$G$454,0)))</f>
        <v/>
      </c>
    </row>
    <row r="13" spans="1:54" ht="14.25" customHeight="1">
      <c r="A13" s="91">
        <f>'ادخال درجات التشخيصي'!A9</f>
        <v>3</v>
      </c>
      <c r="B13" s="19" t="str">
        <f>IF('ادخال درجات الاختبار الثالث'!B8="","",'ادخال درجات الاختبار الثالث'!B8)</f>
        <v/>
      </c>
      <c r="C13" s="19" t="str">
        <f>'ادخال درجات الاختبار الثالث'!AC8</f>
        <v/>
      </c>
      <c r="D13" s="92" t="str">
        <f>'ادخال درجات الاختبار الثالث'!AD8</f>
        <v/>
      </c>
      <c r="G13" t="str">
        <f>IF(B13="","",RANK(D13,$D:$D,1)+COUNTIF(D$11:$D13,D13)-1)</f>
        <v/>
      </c>
      <c r="H13" t="str">
        <f>IF(B13="","",RANK(D13,$D:$D)+COUNTIF($D$11:D13,D13)-1)</f>
        <v/>
      </c>
      <c r="J13" s="91">
        <v>3</v>
      </c>
      <c r="K13" s="19" t="str">
        <f t="shared" si="0"/>
        <v/>
      </c>
      <c r="L13" s="92" t="str">
        <f t="shared" si="1"/>
        <v/>
      </c>
      <c r="M13" s="219"/>
      <c r="N13" s="228">
        <f t="shared" si="2"/>
        <v>3</v>
      </c>
      <c r="O13" s="188" t="str">
        <f t="shared" si="3"/>
        <v/>
      </c>
      <c r="P13" s="166" t="str">
        <f>'ادخال درجات الاختبار الثالث'!AM8</f>
        <v/>
      </c>
      <c r="Q13" s="166" t="str">
        <f>'ادخال درجات الاختبار الثالث'!AO8</f>
        <v/>
      </c>
      <c r="R13" s="166" t="str">
        <f>'ادخال درجات الاختبار الثالث'!AQ8</f>
        <v/>
      </c>
      <c r="S13" s="166" t="str">
        <f>'ادخال درجات الاختبار الثالث'!AS8</f>
        <v/>
      </c>
      <c r="T13" s="166" t="str">
        <f>'ادخال درجات الاختبار الثالث'!AU8</f>
        <v/>
      </c>
      <c r="U13" s="166" t="str">
        <f>'ادخال درجات الاختبار الثالث'!AW8</f>
        <v/>
      </c>
      <c r="V13" s="166" t="str">
        <f>'ادخال درجات الاختبار الثالث'!AY8</f>
        <v/>
      </c>
      <c r="W13" s="166" t="str">
        <f>'ادخال درجات الاختبار الثالث'!BA8</f>
        <v/>
      </c>
      <c r="X13" s="166" t="str">
        <f>'ادخال درجات الاختبار الثالث'!BC8</f>
        <v/>
      </c>
      <c r="Y13" s="224" t="str">
        <f>'ادخال درجات الاختبار الثالث'!BE8</f>
        <v/>
      </c>
      <c r="Z13" s="224" t="str">
        <f>'ادخال درجات الاختبار الثالث'!BG8</f>
        <v/>
      </c>
      <c r="AA13" s="224" t="str">
        <f>'ادخال درجات الاختبار الثالث'!BI8</f>
        <v/>
      </c>
      <c r="AB13" s="224" t="str">
        <f>'ادخال درجات الاختبار الثالث'!BK8</f>
        <v/>
      </c>
      <c r="AC13" s="224" t="str">
        <f>'ادخال درجات الاختبار الثالث'!BM8</f>
        <v/>
      </c>
      <c r="AD13" s="224" t="str">
        <f>'ادخال درجات الاختبار الثالث'!BO8</f>
        <v/>
      </c>
      <c r="AE13" s="224" t="str">
        <f>'ادخال درجات الاختبار الثالث'!BQ8</f>
        <v/>
      </c>
      <c r="AF13" s="224" t="str">
        <f>'ادخال درجات الاختبار الثالث'!BS8</f>
        <v/>
      </c>
      <c r="AG13" s="224" t="str">
        <f>'ادخال درجات الاختبار الثالث'!BU8</f>
        <v/>
      </c>
      <c r="AH13" s="224" t="str">
        <f>'ادخال درجات الاختبار الثالث'!BW8</f>
        <v/>
      </c>
      <c r="AI13" s="224" t="str">
        <f>'ادخال درجات الاختبار الثالث'!BY8</f>
        <v/>
      </c>
      <c r="AJ13" s="224" t="str">
        <f>'ادخال درجات الاختبار الثالث'!CA8</f>
        <v/>
      </c>
      <c r="AK13" s="224" t="str">
        <f>'ادخال درجات الاختبار الثالث'!CC8</f>
        <v/>
      </c>
      <c r="AL13" s="224" t="str">
        <f>'ادخال درجات الاختبار الثالث'!CE8</f>
        <v/>
      </c>
      <c r="AM13" s="224" t="str">
        <f>'ادخال درجات الاختبار الثالث'!CG8</f>
        <v/>
      </c>
      <c r="AN13" s="224" t="str">
        <f>'ادخال درجات الاختبار الثالث'!CI8</f>
        <v/>
      </c>
      <c r="AZ13" s="91">
        <v>3</v>
      </c>
      <c r="BA13" s="19" t="str">
        <f t="shared" si="4"/>
        <v/>
      </c>
      <c r="BB13" s="92" t="str">
        <f t="shared" si="5"/>
        <v/>
      </c>
    </row>
    <row r="14" spans="1:54">
      <c r="A14" s="91">
        <f>'ادخال درجات التشخيصي'!A10</f>
        <v>4</v>
      </c>
      <c r="B14" s="19" t="str">
        <f>IF('ادخال درجات الاختبار الثالث'!B9="","",'ادخال درجات الاختبار الثالث'!B9)</f>
        <v/>
      </c>
      <c r="C14" s="19" t="str">
        <f>'ادخال درجات الاختبار الثالث'!AC9</f>
        <v/>
      </c>
      <c r="D14" s="92" t="str">
        <f>'ادخال درجات الاختبار الثالث'!AD9</f>
        <v/>
      </c>
      <c r="G14" t="str">
        <f>IF(B14="","",RANK(D14,$D:$D,1)+COUNTIF(D$11:$D14,D14)-1)</f>
        <v/>
      </c>
      <c r="H14" t="str">
        <f>IF(B14="","",RANK(D14,$D:$D)+COUNTIF($D$11:D14,D14)-1)</f>
        <v/>
      </c>
      <c r="J14" s="91">
        <v>4</v>
      </c>
      <c r="K14" s="19" t="str">
        <f t="shared" si="0"/>
        <v/>
      </c>
      <c r="L14" s="92" t="str">
        <f t="shared" si="1"/>
        <v/>
      </c>
      <c r="M14" s="219"/>
      <c r="N14" s="228">
        <f t="shared" si="2"/>
        <v>4</v>
      </c>
      <c r="O14" s="188" t="str">
        <f t="shared" si="3"/>
        <v/>
      </c>
      <c r="P14" s="166" t="str">
        <f>'ادخال درجات الاختبار الثالث'!AM9</f>
        <v/>
      </c>
      <c r="Q14" s="166" t="str">
        <f>'ادخال درجات الاختبار الثالث'!AO9</f>
        <v/>
      </c>
      <c r="R14" s="166" t="str">
        <f>'ادخال درجات الاختبار الثالث'!AQ9</f>
        <v/>
      </c>
      <c r="S14" s="166" t="str">
        <f>'ادخال درجات الاختبار الثالث'!AS9</f>
        <v/>
      </c>
      <c r="T14" s="166" t="str">
        <f>'ادخال درجات الاختبار الثالث'!AU9</f>
        <v/>
      </c>
      <c r="U14" s="166" t="str">
        <f>'ادخال درجات الاختبار الثالث'!AW9</f>
        <v/>
      </c>
      <c r="V14" s="166" t="str">
        <f>'ادخال درجات الاختبار الثالث'!AY9</f>
        <v/>
      </c>
      <c r="W14" s="166" t="str">
        <f>'ادخال درجات الاختبار الثالث'!BA9</f>
        <v/>
      </c>
      <c r="X14" s="166" t="str">
        <f>'ادخال درجات الاختبار الثالث'!BC9</f>
        <v/>
      </c>
      <c r="Y14" s="224" t="str">
        <f>'ادخال درجات الاختبار الثالث'!BE9</f>
        <v/>
      </c>
      <c r="Z14" s="224" t="str">
        <f>'ادخال درجات الاختبار الثالث'!BG9</f>
        <v/>
      </c>
      <c r="AA14" s="224" t="str">
        <f>'ادخال درجات الاختبار الثالث'!BI9</f>
        <v/>
      </c>
      <c r="AB14" s="224" t="str">
        <f>'ادخال درجات الاختبار الثالث'!BK9</f>
        <v/>
      </c>
      <c r="AC14" s="224" t="str">
        <f>'ادخال درجات الاختبار الثالث'!BM9</f>
        <v/>
      </c>
      <c r="AD14" s="224" t="str">
        <f>'ادخال درجات الاختبار الثالث'!BO9</f>
        <v/>
      </c>
      <c r="AE14" s="224" t="str">
        <f>'ادخال درجات الاختبار الثالث'!BQ9</f>
        <v/>
      </c>
      <c r="AF14" s="224" t="str">
        <f>'ادخال درجات الاختبار الثالث'!BS9</f>
        <v/>
      </c>
      <c r="AG14" s="224" t="str">
        <f>'ادخال درجات الاختبار الثالث'!BU9</f>
        <v/>
      </c>
      <c r="AH14" s="224" t="str">
        <f>'ادخال درجات الاختبار الثالث'!BW9</f>
        <v/>
      </c>
      <c r="AI14" s="224" t="str">
        <f>'ادخال درجات الاختبار الثالث'!BY9</f>
        <v/>
      </c>
      <c r="AJ14" s="224" t="str">
        <f>'ادخال درجات الاختبار الثالث'!CA9</f>
        <v/>
      </c>
      <c r="AK14" s="224" t="str">
        <f>'ادخال درجات الاختبار الثالث'!CC9</f>
        <v/>
      </c>
      <c r="AL14" s="224" t="str">
        <f>'ادخال درجات الاختبار الثالث'!CE9</f>
        <v/>
      </c>
      <c r="AM14" s="224" t="str">
        <f>'ادخال درجات الاختبار الثالث'!CG9</f>
        <v/>
      </c>
      <c r="AN14" s="224" t="str">
        <f>'ادخال درجات الاختبار الثالث'!CI9</f>
        <v/>
      </c>
      <c r="AZ14" s="91">
        <v>4</v>
      </c>
      <c r="BA14" s="19" t="str">
        <f t="shared" si="4"/>
        <v/>
      </c>
      <c r="BB14" s="92" t="str">
        <f t="shared" si="5"/>
        <v/>
      </c>
    </row>
    <row r="15" spans="1:54">
      <c r="A15" s="91">
        <f>'ادخال درجات التشخيصي'!A11</f>
        <v>5</v>
      </c>
      <c r="B15" s="19" t="str">
        <f>IF('ادخال درجات الاختبار الثالث'!B10="","",'ادخال درجات الاختبار الثالث'!B10)</f>
        <v/>
      </c>
      <c r="C15" s="19" t="str">
        <f>'ادخال درجات الاختبار الثالث'!AC10</f>
        <v/>
      </c>
      <c r="D15" s="92" t="str">
        <f>'ادخال درجات الاختبار الثالث'!AD10</f>
        <v/>
      </c>
      <c r="G15" t="str">
        <f>IF(B15="","",RANK(D15,$D:$D,1)+COUNTIF(D$11:$D15,D15)-1)</f>
        <v/>
      </c>
      <c r="H15" t="str">
        <f>IF(B15="","",RANK(D15,$D:$D)+COUNTIF($D$11:D15,D15)-1)</f>
        <v/>
      </c>
      <c r="J15" s="91">
        <v>5</v>
      </c>
      <c r="K15" s="19" t="str">
        <f t="shared" si="0"/>
        <v/>
      </c>
      <c r="L15" s="92" t="str">
        <f t="shared" si="1"/>
        <v/>
      </c>
      <c r="M15" s="219"/>
      <c r="N15" s="228">
        <f t="shared" si="2"/>
        <v>5</v>
      </c>
      <c r="O15" s="188" t="str">
        <f t="shared" si="3"/>
        <v/>
      </c>
      <c r="P15" s="166" t="str">
        <f>'ادخال درجات الاختبار الثالث'!AM10</f>
        <v/>
      </c>
      <c r="Q15" s="166" t="str">
        <f>'ادخال درجات الاختبار الثالث'!AO10</f>
        <v/>
      </c>
      <c r="R15" s="166" t="str">
        <f>'ادخال درجات الاختبار الثالث'!AQ10</f>
        <v/>
      </c>
      <c r="S15" s="166" t="str">
        <f>'ادخال درجات الاختبار الثالث'!AS10</f>
        <v/>
      </c>
      <c r="T15" s="166" t="str">
        <f>'ادخال درجات الاختبار الثالث'!AU10</f>
        <v/>
      </c>
      <c r="U15" s="166" t="str">
        <f>'ادخال درجات الاختبار الثالث'!AW10</f>
        <v/>
      </c>
      <c r="V15" s="166" t="str">
        <f>'ادخال درجات الاختبار الثالث'!AY10</f>
        <v/>
      </c>
      <c r="W15" s="166" t="str">
        <f>'ادخال درجات الاختبار الثالث'!BA10</f>
        <v/>
      </c>
      <c r="X15" s="166" t="str">
        <f>'ادخال درجات الاختبار الثالث'!BC10</f>
        <v/>
      </c>
      <c r="Y15" s="224" t="str">
        <f>'ادخال درجات الاختبار الثالث'!BE10</f>
        <v/>
      </c>
      <c r="Z15" s="224" t="str">
        <f>'ادخال درجات الاختبار الثالث'!BG10</f>
        <v/>
      </c>
      <c r="AA15" s="224" t="str">
        <f>'ادخال درجات الاختبار الثالث'!BI10</f>
        <v/>
      </c>
      <c r="AB15" s="224" t="str">
        <f>'ادخال درجات الاختبار الثالث'!BK10</f>
        <v/>
      </c>
      <c r="AC15" s="224" t="str">
        <f>'ادخال درجات الاختبار الثالث'!BM10</f>
        <v/>
      </c>
      <c r="AD15" s="224" t="str">
        <f>'ادخال درجات الاختبار الثالث'!BO10</f>
        <v/>
      </c>
      <c r="AE15" s="224" t="str">
        <f>'ادخال درجات الاختبار الثالث'!BQ10</f>
        <v/>
      </c>
      <c r="AF15" s="224" t="str">
        <f>'ادخال درجات الاختبار الثالث'!BS10</f>
        <v/>
      </c>
      <c r="AG15" s="224" t="str">
        <f>'ادخال درجات الاختبار الثالث'!BU10</f>
        <v/>
      </c>
      <c r="AH15" s="224" t="str">
        <f>'ادخال درجات الاختبار الثالث'!BW10</f>
        <v/>
      </c>
      <c r="AI15" s="224" t="str">
        <f>'ادخال درجات الاختبار الثالث'!BY10</f>
        <v/>
      </c>
      <c r="AJ15" s="224" t="str">
        <f>'ادخال درجات الاختبار الثالث'!CA10</f>
        <v/>
      </c>
      <c r="AK15" s="224" t="str">
        <f>'ادخال درجات الاختبار الثالث'!CC10</f>
        <v/>
      </c>
      <c r="AL15" s="224" t="str">
        <f>'ادخال درجات الاختبار الثالث'!CE10</f>
        <v/>
      </c>
      <c r="AM15" s="224" t="str">
        <f>'ادخال درجات الاختبار الثالث'!CG10</f>
        <v/>
      </c>
      <c r="AN15" s="224" t="str">
        <f>'ادخال درجات الاختبار الثالث'!CI10</f>
        <v/>
      </c>
      <c r="AZ15" s="91">
        <v>5</v>
      </c>
      <c r="BA15" s="19" t="str">
        <f t="shared" si="4"/>
        <v/>
      </c>
      <c r="BB15" s="92" t="str">
        <f t="shared" si="5"/>
        <v/>
      </c>
    </row>
    <row r="16" spans="1:54">
      <c r="A16" s="91">
        <f>'ادخال درجات التشخيصي'!A12</f>
        <v>6</v>
      </c>
      <c r="B16" s="19" t="str">
        <f>IF('ادخال درجات الاختبار الثالث'!B11="","",'ادخال درجات الاختبار الثالث'!B11)</f>
        <v/>
      </c>
      <c r="C16" s="19" t="str">
        <f>'ادخال درجات الاختبار الثالث'!AC11</f>
        <v/>
      </c>
      <c r="D16" s="92" t="str">
        <f>'ادخال درجات الاختبار الثالث'!AD11</f>
        <v/>
      </c>
      <c r="G16" t="str">
        <f>IF(B16="","",RANK(D16,$D:$D,1)+COUNTIF(D$11:$D16,D16)-1)</f>
        <v/>
      </c>
      <c r="H16" t="str">
        <f>IF(B16="","",RANK(D16,$D:$D)+COUNTIF($D$11:D16,D16)-1)</f>
        <v/>
      </c>
      <c r="J16" s="91">
        <v>6</v>
      </c>
      <c r="K16" s="19" t="str">
        <f t="shared" si="0"/>
        <v/>
      </c>
      <c r="L16" s="92" t="str">
        <f t="shared" si="1"/>
        <v/>
      </c>
      <c r="M16" s="219"/>
      <c r="N16" s="228">
        <f t="shared" si="2"/>
        <v>6</v>
      </c>
      <c r="O16" s="188" t="str">
        <f t="shared" si="3"/>
        <v/>
      </c>
      <c r="P16" s="166" t="str">
        <f>'ادخال درجات الاختبار الثالث'!AM11</f>
        <v/>
      </c>
      <c r="Q16" s="166" t="str">
        <f>'ادخال درجات الاختبار الثالث'!AO11</f>
        <v/>
      </c>
      <c r="R16" s="166" t="str">
        <f>'ادخال درجات الاختبار الثالث'!AQ11</f>
        <v/>
      </c>
      <c r="S16" s="166" t="str">
        <f>'ادخال درجات الاختبار الثالث'!AS11</f>
        <v/>
      </c>
      <c r="T16" s="166" t="str">
        <f>'ادخال درجات الاختبار الثالث'!AU11</f>
        <v/>
      </c>
      <c r="U16" s="166" t="str">
        <f>'ادخال درجات الاختبار الثالث'!AW11</f>
        <v/>
      </c>
      <c r="V16" s="166" t="str">
        <f>'ادخال درجات الاختبار الثالث'!AY11</f>
        <v/>
      </c>
      <c r="W16" s="166" t="str">
        <f>'ادخال درجات الاختبار الثالث'!BA11</f>
        <v/>
      </c>
      <c r="X16" s="166" t="str">
        <f>'ادخال درجات الاختبار الثالث'!BC11</f>
        <v/>
      </c>
      <c r="Y16" s="224" t="str">
        <f>'ادخال درجات الاختبار الثالث'!BE11</f>
        <v/>
      </c>
      <c r="Z16" s="224" t="str">
        <f>'ادخال درجات الاختبار الثالث'!BG11</f>
        <v/>
      </c>
      <c r="AA16" s="224" t="str">
        <f>'ادخال درجات الاختبار الثالث'!BI11</f>
        <v/>
      </c>
      <c r="AB16" s="224" t="str">
        <f>'ادخال درجات الاختبار الثالث'!BK11</f>
        <v/>
      </c>
      <c r="AC16" s="224" t="str">
        <f>'ادخال درجات الاختبار الثالث'!BM11</f>
        <v/>
      </c>
      <c r="AD16" s="224" t="str">
        <f>'ادخال درجات الاختبار الثالث'!BO11</f>
        <v/>
      </c>
      <c r="AE16" s="224" t="str">
        <f>'ادخال درجات الاختبار الثالث'!BQ11</f>
        <v/>
      </c>
      <c r="AF16" s="224" t="str">
        <f>'ادخال درجات الاختبار الثالث'!BS11</f>
        <v/>
      </c>
      <c r="AG16" s="224" t="str">
        <f>'ادخال درجات الاختبار الثالث'!BU11</f>
        <v/>
      </c>
      <c r="AH16" s="224" t="str">
        <f>'ادخال درجات الاختبار الثالث'!BW11</f>
        <v/>
      </c>
      <c r="AI16" s="224" t="str">
        <f>'ادخال درجات الاختبار الثالث'!BY11</f>
        <v/>
      </c>
      <c r="AJ16" s="224" t="str">
        <f>'ادخال درجات الاختبار الثالث'!CA11</f>
        <v/>
      </c>
      <c r="AK16" s="224" t="str">
        <f>'ادخال درجات الاختبار الثالث'!CC11</f>
        <v/>
      </c>
      <c r="AL16" s="224" t="str">
        <f>'ادخال درجات الاختبار الثالث'!CE11</f>
        <v/>
      </c>
      <c r="AM16" s="224" t="str">
        <f>'ادخال درجات الاختبار الثالث'!CG11</f>
        <v/>
      </c>
      <c r="AN16" s="224" t="str">
        <f>'ادخال درجات الاختبار الثالث'!CI11</f>
        <v/>
      </c>
      <c r="AZ16" s="91">
        <v>6</v>
      </c>
      <c r="BA16" s="19" t="str">
        <f t="shared" si="4"/>
        <v/>
      </c>
      <c r="BB16" s="92" t="str">
        <f t="shared" si="5"/>
        <v/>
      </c>
    </row>
    <row r="17" spans="1:54">
      <c r="A17" s="91">
        <f>'ادخال درجات التشخيصي'!A13</f>
        <v>7</v>
      </c>
      <c r="B17" s="19" t="str">
        <f>IF('ادخال درجات الاختبار الثالث'!B12="","",'ادخال درجات الاختبار الثالث'!B12)</f>
        <v/>
      </c>
      <c r="C17" s="19" t="str">
        <f>'ادخال درجات الاختبار الثالث'!AC12</f>
        <v/>
      </c>
      <c r="D17" s="92" t="str">
        <f>'ادخال درجات الاختبار الثالث'!AD12</f>
        <v/>
      </c>
      <c r="G17" t="str">
        <f>IF(B17="","",RANK(D17,$D:$D,1)+COUNTIF(D$11:$D17,D17)-1)</f>
        <v/>
      </c>
      <c r="H17" t="str">
        <f>IF(B17="","",RANK(D17,$D:$D)+COUNTIF($D$11:D17,D17)-1)</f>
        <v/>
      </c>
      <c r="J17" s="91">
        <v>7</v>
      </c>
      <c r="K17" s="19" t="str">
        <f t="shared" si="0"/>
        <v/>
      </c>
      <c r="L17" s="92" t="str">
        <f t="shared" si="1"/>
        <v/>
      </c>
      <c r="M17" s="219"/>
      <c r="N17" s="228">
        <f t="shared" si="2"/>
        <v>7</v>
      </c>
      <c r="O17" s="188" t="str">
        <f t="shared" si="3"/>
        <v/>
      </c>
      <c r="P17" s="166" t="str">
        <f>'ادخال درجات الاختبار الثالث'!AM12</f>
        <v/>
      </c>
      <c r="Q17" s="166" t="str">
        <f>'ادخال درجات الاختبار الثالث'!AO12</f>
        <v/>
      </c>
      <c r="R17" s="166" t="str">
        <f>'ادخال درجات الاختبار الثالث'!AQ12</f>
        <v/>
      </c>
      <c r="S17" s="166" t="str">
        <f>'ادخال درجات الاختبار الثالث'!AS12</f>
        <v/>
      </c>
      <c r="T17" s="166" t="str">
        <f>'ادخال درجات الاختبار الثالث'!AU12</f>
        <v/>
      </c>
      <c r="U17" s="166" t="str">
        <f>'ادخال درجات الاختبار الثالث'!AW12</f>
        <v/>
      </c>
      <c r="V17" s="166" t="str">
        <f>'ادخال درجات الاختبار الثالث'!AY12</f>
        <v/>
      </c>
      <c r="W17" s="166" t="str">
        <f>'ادخال درجات الاختبار الثالث'!BA12</f>
        <v/>
      </c>
      <c r="X17" s="166" t="str">
        <f>'ادخال درجات الاختبار الثالث'!BC12</f>
        <v/>
      </c>
      <c r="Y17" s="224" t="str">
        <f>'ادخال درجات الاختبار الثالث'!BE12</f>
        <v/>
      </c>
      <c r="Z17" s="224" t="str">
        <f>'ادخال درجات الاختبار الثالث'!BG12</f>
        <v/>
      </c>
      <c r="AA17" s="224" t="str">
        <f>'ادخال درجات الاختبار الثالث'!BI12</f>
        <v/>
      </c>
      <c r="AB17" s="224" t="str">
        <f>'ادخال درجات الاختبار الثالث'!BK12</f>
        <v/>
      </c>
      <c r="AC17" s="224" t="str">
        <f>'ادخال درجات الاختبار الثالث'!BM12</f>
        <v/>
      </c>
      <c r="AD17" s="224" t="str">
        <f>'ادخال درجات الاختبار الثالث'!BO12</f>
        <v/>
      </c>
      <c r="AE17" s="224" t="str">
        <f>'ادخال درجات الاختبار الثالث'!BQ12</f>
        <v/>
      </c>
      <c r="AF17" s="224" t="str">
        <f>'ادخال درجات الاختبار الثالث'!BS12</f>
        <v/>
      </c>
      <c r="AG17" s="224" t="str">
        <f>'ادخال درجات الاختبار الثالث'!BU12</f>
        <v/>
      </c>
      <c r="AH17" s="224" t="str">
        <f>'ادخال درجات الاختبار الثالث'!BW12</f>
        <v/>
      </c>
      <c r="AI17" s="224" t="str">
        <f>'ادخال درجات الاختبار الثالث'!BY12</f>
        <v/>
      </c>
      <c r="AJ17" s="224" t="str">
        <f>'ادخال درجات الاختبار الثالث'!CA12</f>
        <v/>
      </c>
      <c r="AK17" s="224" t="str">
        <f>'ادخال درجات الاختبار الثالث'!CC12</f>
        <v/>
      </c>
      <c r="AL17" s="224" t="str">
        <f>'ادخال درجات الاختبار الثالث'!CE12</f>
        <v/>
      </c>
      <c r="AM17" s="224" t="str">
        <f>'ادخال درجات الاختبار الثالث'!CG12</f>
        <v/>
      </c>
      <c r="AN17" s="224" t="str">
        <f>'ادخال درجات الاختبار الثالث'!CI12</f>
        <v/>
      </c>
      <c r="AZ17" s="91">
        <v>7</v>
      </c>
      <c r="BA17" s="19" t="str">
        <f t="shared" si="4"/>
        <v/>
      </c>
      <c r="BB17" s="92" t="str">
        <f t="shared" si="5"/>
        <v/>
      </c>
    </row>
    <row r="18" spans="1:54">
      <c r="A18" s="91">
        <f>'ادخال درجات التشخيصي'!A14</f>
        <v>8</v>
      </c>
      <c r="B18" s="19" t="str">
        <f>IF('ادخال درجات الاختبار الثالث'!B13="","",'ادخال درجات الاختبار الثالث'!B13)</f>
        <v/>
      </c>
      <c r="C18" s="19" t="str">
        <f>'ادخال درجات الاختبار الثالث'!AC13</f>
        <v/>
      </c>
      <c r="D18" s="92" t="str">
        <f>'ادخال درجات الاختبار الثالث'!AD13</f>
        <v/>
      </c>
      <c r="G18" t="str">
        <f>IF(B18="","",RANK(D18,$D:$D,1)+COUNTIF(D$11:$D18,D18)-1)</f>
        <v/>
      </c>
      <c r="H18" t="str">
        <f>IF(B18="","",RANK(D18,$D:$D)+COUNTIF($D$11:D18,D18)-1)</f>
        <v/>
      </c>
      <c r="J18" s="91">
        <v>8</v>
      </c>
      <c r="K18" s="19" t="str">
        <f t="shared" si="0"/>
        <v/>
      </c>
      <c r="L18" s="92" t="str">
        <f t="shared" si="1"/>
        <v/>
      </c>
      <c r="M18" s="219"/>
      <c r="N18" s="228">
        <f t="shared" si="2"/>
        <v>8</v>
      </c>
      <c r="O18" s="188" t="str">
        <f t="shared" si="3"/>
        <v/>
      </c>
      <c r="P18" s="166" t="str">
        <f>'ادخال درجات الاختبار الثالث'!AM13</f>
        <v/>
      </c>
      <c r="Q18" s="166" t="str">
        <f>'ادخال درجات الاختبار الثالث'!AO13</f>
        <v/>
      </c>
      <c r="R18" s="166" t="str">
        <f>'ادخال درجات الاختبار الثالث'!AQ13</f>
        <v/>
      </c>
      <c r="S18" s="166" t="str">
        <f>'ادخال درجات الاختبار الثالث'!AS13</f>
        <v/>
      </c>
      <c r="T18" s="166" t="str">
        <f>'ادخال درجات الاختبار الثالث'!AU13</f>
        <v/>
      </c>
      <c r="U18" s="166" t="str">
        <f>'ادخال درجات الاختبار الثالث'!AW13</f>
        <v/>
      </c>
      <c r="V18" s="166" t="str">
        <f>'ادخال درجات الاختبار الثالث'!AY13</f>
        <v/>
      </c>
      <c r="W18" s="166" t="str">
        <f>'ادخال درجات الاختبار الثالث'!BA13</f>
        <v/>
      </c>
      <c r="X18" s="166" t="str">
        <f>'ادخال درجات الاختبار الثالث'!BC13</f>
        <v/>
      </c>
      <c r="Y18" s="224" t="str">
        <f>'ادخال درجات الاختبار الثالث'!BE13</f>
        <v/>
      </c>
      <c r="Z18" s="224" t="str">
        <f>'ادخال درجات الاختبار الثالث'!BG13</f>
        <v/>
      </c>
      <c r="AA18" s="224" t="str">
        <f>'ادخال درجات الاختبار الثالث'!BI13</f>
        <v/>
      </c>
      <c r="AB18" s="224" t="str">
        <f>'ادخال درجات الاختبار الثالث'!BK13</f>
        <v/>
      </c>
      <c r="AC18" s="224" t="str">
        <f>'ادخال درجات الاختبار الثالث'!BM13</f>
        <v/>
      </c>
      <c r="AD18" s="224" t="str">
        <f>'ادخال درجات الاختبار الثالث'!BO13</f>
        <v/>
      </c>
      <c r="AE18" s="224" t="str">
        <f>'ادخال درجات الاختبار الثالث'!BQ13</f>
        <v/>
      </c>
      <c r="AF18" s="224" t="str">
        <f>'ادخال درجات الاختبار الثالث'!BS13</f>
        <v/>
      </c>
      <c r="AG18" s="224" t="str">
        <f>'ادخال درجات الاختبار الثالث'!BU13</f>
        <v/>
      </c>
      <c r="AH18" s="224" t="str">
        <f>'ادخال درجات الاختبار الثالث'!BW13</f>
        <v/>
      </c>
      <c r="AI18" s="224" t="str">
        <f>'ادخال درجات الاختبار الثالث'!BY13</f>
        <v/>
      </c>
      <c r="AJ18" s="224" t="str">
        <f>'ادخال درجات الاختبار الثالث'!CA13</f>
        <v/>
      </c>
      <c r="AK18" s="224" t="str">
        <f>'ادخال درجات الاختبار الثالث'!CC13</f>
        <v/>
      </c>
      <c r="AL18" s="224" t="str">
        <f>'ادخال درجات الاختبار الثالث'!CE13</f>
        <v/>
      </c>
      <c r="AM18" s="224" t="str">
        <f>'ادخال درجات الاختبار الثالث'!CG13</f>
        <v/>
      </c>
      <c r="AN18" s="224" t="str">
        <f>'ادخال درجات الاختبار الثالث'!CI13</f>
        <v/>
      </c>
      <c r="AZ18" s="91">
        <v>8</v>
      </c>
      <c r="BA18" s="19" t="str">
        <f t="shared" si="4"/>
        <v/>
      </c>
      <c r="BB18" s="92" t="str">
        <f t="shared" si="5"/>
        <v/>
      </c>
    </row>
    <row r="19" spans="1:54">
      <c r="A19" s="91">
        <f>'ادخال درجات التشخيصي'!A15</f>
        <v>9</v>
      </c>
      <c r="B19" s="19" t="str">
        <f>IF('ادخال درجات الاختبار الثالث'!B14="","",'ادخال درجات الاختبار الثالث'!B14)</f>
        <v/>
      </c>
      <c r="C19" s="19" t="str">
        <f>'ادخال درجات الاختبار الثالث'!AC14</f>
        <v/>
      </c>
      <c r="D19" s="92" t="str">
        <f>'ادخال درجات الاختبار الثالث'!AD14</f>
        <v/>
      </c>
      <c r="G19" t="str">
        <f>IF(B19="","",RANK(D19,$D:$D,1)+COUNTIF(D$11:$D19,D19)-1)</f>
        <v/>
      </c>
      <c r="H19" t="str">
        <f>IF(B19="","",RANK(D19,$D:$D)+COUNTIF($D$11:D19,D19)-1)</f>
        <v/>
      </c>
      <c r="J19" s="91">
        <v>9</v>
      </c>
      <c r="K19" s="19" t="str">
        <f t="shared" si="0"/>
        <v/>
      </c>
      <c r="L19" s="92" t="str">
        <f t="shared" si="1"/>
        <v/>
      </c>
      <c r="M19" s="219"/>
      <c r="N19" s="228">
        <f t="shared" si="2"/>
        <v>9</v>
      </c>
      <c r="O19" s="188" t="str">
        <f t="shared" si="3"/>
        <v/>
      </c>
      <c r="P19" s="166" t="str">
        <f>'ادخال درجات الاختبار الثالث'!AM14</f>
        <v/>
      </c>
      <c r="Q19" s="166" t="str">
        <f>'ادخال درجات الاختبار الثالث'!AO14</f>
        <v/>
      </c>
      <c r="R19" s="166" t="str">
        <f>'ادخال درجات الاختبار الثالث'!AQ14</f>
        <v/>
      </c>
      <c r="S19" s="166" t="str">
        <f>'ادخال درجات الاختبار الثالث'!AS14</f>
        <v/>
      </c>
      <c r="T19" s="166" t="str">
        <f>'ادخال درجات الاختبار الثالث'!AU14</f>
        <v/>
      </c>
      <c r="U19" s="166" t="str">
        <f>'ادخال درجات الاختبار الثالث'!AW14</f>
        <v/>
      </c>
      <c r="V19" s="166" t="str">
        <f>'ادخال درجات الاختبار الثالث'!AY14</f>
        <v/>
      </c>
      <c r="W19" s="166" t="str">
        <f>'ادخال درجات الاختبار الثالث'!BA14</f>
        <v/>
      </c>
      <c r="X19" s="166" t="str">
        <f>'ادخال درجات الاختبار الثالث'!BC14</f>
        <v/>
      </c>
      <c r="Y19" s="224" t="str">
        <f>'ادخال درجات الاختبار الثالث'!BE14</f>
        <v/>
      </c>
      <c r="Z19" s="224" t="str">
        <f>'ادخال درجات الاختبار الثالث'!BG14</f>
        <v/>
      </c>
      <c r="AA19" s="224" t="str">
        <f>'ادخال درجات الاختبار الثالث'!BI14</f>
        <v/>
      </c>
      <c r="AB19" s="224" t="str">
        <f>'ادخال درجات الاختبار الثالث'!BK14</f>
        <v/>
      </c>
      <c r="AC19" s="224" t="str">
        <f>'ادخال درجات الاختبار الثالث'!BM14</f>
        <v/>
      </c>
      <c r="AD19" s="224" t="str">
        <f>'ادخال درجات الاختبار الثالث'!BO14</f>
        <v/>
      </c>
      <c r="AE19" s="224" t="str">
        <f>'ادخال درجات الاختبار الثالث'!BQ14</f>
        <v/>
      </c>
      <c r="AF19" s="224" t="str">
        <f>'ادخال درجات الاختبار الثالث'!BS14</f>
        <v/>
      </c>
      <c r="AG19" s="224" t="str">
        <f>'ادخال درجات الاختبار الثالث'!BU14</f>
        <v/>
      </c>
      <c r="AH19" s="224" t="str">
        <f>'ادخال درجات الاختبار الثالث'!BW14</f>
        <v/>
      </c>
      <c r="AI19" s="224" t="str">
        <f>'ادخال درجات الاختبار الثالث'!BY14</f>
        <v/>
      </c>
      <c r="AJ19" s="224" t="str">
        <f>'ادخال درجات الاختبار الثالث'!CA14</f>
        <v/>
      </c>
      <c r="AK19" s="224" t="str">
        <f>'ادخال درجات الاختبار الثالث'!CC14</f>
        <v/>
      </c>
      <c r="AL19" s="224" t="str">
        <f>'ادخال درجات الاختبار الثالث'!CE14</f>
        <v/>
      </c>
      <c r="AM19" s="224" t="str">
        <f>'ادخال درجات الاختبار الثالث'!CG14</f>
        <v/>
      </c>
      <c r="AN19" s="224" t="str">
        <f>'ادخال درجات الاختبار الثالث'!CI14</f>
        <v/>
      </c>
      <c r="AZ19" s="91">
        <v>9</v>
      </c>
      <c r="BA19" s="19" t="str">
        <f t="shared" si="4"/>
        <v/>
      </c>
      <c r="BB19" s="92" t="str">
        <f t="shared" si="5"/>
        <v/>
      </c>
    </row>
    <row r="20" spans="1:54">
      <c r="A20" s="91">
        <f>'ادخال درجات التشخيصي'!A16</f>
        <v>10</v>
      </c>
      <c r="B20" s="19" t="str">
        <f>IF('ادخال درجات الاختبار الثالث'!B15="","",'ادخال درجات الاختبار الثالث'!B15)</f>
        <v/>
      </c>
      <c r="C20" s="19" t="str">
        <f>'ادخال درجات الاختبار الثالث'!AC15</f>
        <v/>
      </c>
      <c r="D20" s="92" t="str">
        <f>'ادخال درجات الاختبار الثالث'!AD15</f>
        <v/>
      </c>
      <c r="G20" t="str">
        <f>IF(B20="","",RANK(D20,$D:$D,1)+COUNTIF(D$11:$D20,D20)-1)</f>
        <v/>
      </c>
      <c r="H20" t="str">
        <f>IF(B20="","",RANK(D20,$D:$D)+COUNTIF($D$11:D20,D20)-1)</f>
        <v/>
      </c>
      <c r="J20" s="91">
        <v>10</v>
      </c>
      <c r="K20" s="19" t="str">
        <f t="shared" si="0"/>
        <v/>
      </c>
      <c r="L20" s="92" t="str">
        <f t="shared" si="1"/>
        <v/>
      </c>
      <c r="M20" s="219"/>
      <c r="N20" s="228">
        <f t="shared" si="2"/>
        <v>10</v>
      </c>
      <c r="O20" s="188" t="str">
        <f t="shared" si="3"/>
        <v/>
      </c>
      <c r="P20" s="166" t="str">
        <f>'ادخال درجات الاختبار الثالث'!AM15</f>
        <v/>
      </c>
      <c r="Q20" s="166" t="str">
        <f>'ادخال درجات الاختبار الثالث'!AO15</f>
        <v/>
      </c>
      <c r="R20" s="166" t="str">
        <f>'ادخال درجات الاختبار الثالث'!AQ15</f>
        <v/>
      </c>
      <c r="S20" s="166" t="str">
        <f>'ادخال درجات الاختبار الثالث'!AS15</f>
        <v/>
      </c>
      <c r="T20" s="166" t="str">
        <f>'ادخال درجات الاختبار الثالث'!AU15</f>
        <v/>
      </c>
      <c r="U20" s="166" t="str">
        <f>'ادخال درجات الاختبار الثالث'!AW15</f>
        <v/>
      </c>
      <c r="V20" s="166" t="str">
        <f>'ادخال درجات الاختبار الثالث'!AY15</f>
        <v/>
      </c>
      <c r="W20" s="166" t="str">
        <f>'ادخال درجات الاختبار الثالث'!BA15</f>
        <v/>
      </c>
      <c r="X20" s="166" t="str">
        <f>'ادخال درجات الاختبار الثالث'!BC15</f>
        <v/>
      </c>
      <c r="Y20" s="224" t="str">
        <f>'ادخال درجات الاختبار الثالث'!BE15</f>
        <v/>
      </c>
      <c r="Z20" s="224" t="str">
        <f>'ادخال درجات الاختبار الثالث'!BG15</f>
        <v/>
      </c>
      <c r="AA20" s="224" t="str">
        <f>'ادخال درجات الاختبار الثالث'!BI15</f>
        <v/>
      </c>
      <c r="AB20" s="224" t="str">
        <f>'ادخال درجات الاختبار الثالث'!BK15</f>
        <v/>
      </c>
      <c r="AC20" s="224" t="str">
        <f>'ادخال درجات الاختبار الثالث'!BM15</f>
        <v/>
      </c>
      <c r="AD20" s="224" t="str">
        <f>'ادخال درجات الاختبار الثالث'!BO15</f>
        <v/>
      </c>
      <c r="AE20" s="224" t="str">
        <f>'ادخال درجات الاختبار الثالث'!BQ15</f>
        <v/>
      </c>
      <c r="AF20" s="224" t="str">
        <f>'ادخال درجات الاختبار الثالث'!BS15</f>
        <v/>
      </c>
      <c r="AG20" s="224" t="str">
        <f>'ادخال درجات الاختبار الثالث'!BU15</f>
        <v/>
      </c>
      <c r="AH20" s="224" t="str">
        <f>'ادخال درجات الاختبار الثالث'!BW15</f>
        <v/>
      </c>
      <c r="AI20" s="224" t="str">
        <f>'ادخال درجات الاختبار الثالث'!BY15</f>
        <v/>
      </c>
      <c r="AJ20" s="224" t="str">
        <f>'ادخال درجات الاختبار الثالث'!CA15</f>
        <v/>
      </c>
      <c r="AK20" s="224" t="str">
        <f>'ادخال درجات الاختبار الثالث'!CC15</f>
        <v/>
      </c>
      <c r="AL20" s="224" t="str">
        <f>'ادخال درجات الاختبار الثالث'!CE15</f>
        <v/>
      </c>
      <c r="AM20" s="224" t="str">
        <f>'ادخال درجات الاختبار الثالث'!CG15</f>
        <v/>
      </c>
      <c r="AN20" s="224" t="str">
        <f>'ادخال درجات الاختبار الثالث'!CI15</f>
        <v/>
      </c>
      <c r="AZ20" s="91">
        <v>10</v>
      </c>
      <c r="BA20" s="19" t="str">
        <f t="shared" si="4"/>
        <v/>
      </c>
      <c r="BB20" s="92" t="str">
        <f t="shared" si="5"/>
        <v/>
      </c>
    </row>
    <row r="21" spans="1:54">
      <c r="A21" s="91">
        <f>'ادخال درجات التشخيصي'!A17</f>
        <v>11</v>
      </c>
      <c r="B21" s="19" t="str">
        <f>IF('ادخال درجات الاختبار الثالث'!B16="","",'ادخال درجات الاختبار الثالث'!B16)</f>
        <v/>
      </c>
      <c r="C21" s="19" t="str">
        <f>'ادخال درجات الاختبار الثالث'!AC16</f>
        <v/>
      </c>
      <c r="D21" s="92" t="str">
        <f>'ادخال درجات الاختبار الثالث'!AD16</f>
        <v/>
      </c>
      <c r="G21" t="str">
        <f>IF(B21="","",RANK(D21,$D:$D,1)+COUNTIF(D$11:$D21,D21)-1)</f>
        <v/>
      </c>
      <c r="H21" t="str">
        <f>IF(B21="","",RANK(D21,$D:$D)+COUNTIF($D$11:D21,D21)-1)</f>
        <v/>
      </c>
      <c r="J21" s="91">
        <v>11</v>
      </c>
      <c r="K21" s="19" t="str">
        <f t="shared" si="0"/>
        <v/>
      </c>
      <c r="L21" s="92" t="str">
        <f t="shared" si="1"/>
        <v/>
      </c>
      <c r="M21" s="219"/>
      <c r="N21" s="228">
        <f t="shared" si="2"/>
        <v>11</v>
      </c>
      <c r="O21" s="188" t="str">
        <f t="shared" si="3"/>
        <v/>
      </c>
      <c r="P21" s="166" t="str">
        <f>'ادخال درجات الاختبار الثالث'!AM16</f>
        <v/>
      </c>
      <c r="Q21" s="166" t="str">
        <f>'ادخال درجات الاختبار الثالث'!AO16</f>
        <v/>
      </c>
      <c r="R21" s="166" t="str">
        <f>'ادخال درجات الاختبار الثالث'!AQ16</f>
        <v/>
      </c>
      <c r="S21" s="166" t="str">
        <f>'ادخال درجات الاختبار الثالث'!AS16</f>
        <v/>
      </c>
      <c r="T21" s="166" t="str">
        <f>'ادخال درجات الاختبار الثالث'!AU16</f>
        <v/>
      </c>
      <c r="U21" s="166" t="str">
        <f>'ادخال درجات الاختبار الثالث'!AW16</f>
        <v/>
      </c>
      <c r="V21" s="166" t="str">
        <f>'ادخال درجات الاختبار الثالث'!AY16</f>
        <v/>
      </c>
      <c r="W21" s="166" t="str">
        <f>'ادخال درجات الاختبار الثالث'!BA16</f>
        <v/>
      </c>
      <c r="X21" s="166" t="str">
        <f>'ادخال درجات الاختبار الثالث'!BC16</f>
        <v/>
      </c>
      <c r="Y21" s="224" t="str">
        <f>'ادخال درجات الاختبار الثالث'!BE16</f>
        <v/>
      </c>
      <c r="Z21" s="224" t="str">
        <f>'ادخال درجات الاختبار الثالث'!BG16</f>
        <v/>
      </c>
      <c r="AA21" s="224" t="str">
        <f>'ادخال درجات الاختبار الثالث'!BI16</f>
        <v/>
      </c>
      <c r="AB21" s="224" t="str">
        <f>'ادخال درجات الاختبار الثالث'!BK16</f>
        <v/>
      </c>
      <c r="AC21" s="224" t="str">
        <f>'ادخال درجات الاختبار الثالث'!BM16</f>
        <v/>
      </c>
      <c r="AD21" s="224" t="str">
        <f>'ادخال درجات الاختبار الثالث'!BO16</f>
        <v/>
      </c>
      <c r="AE21" s="224" t="str">
        <f>'ادخال درجات الاختبار الثالث'!BQ16</f>
        <v/>
      </c>
      <c r="AF21" s="224" t="str">
        <f>'ادخال درجات الاختبار الثالث'!BS16</f>
        <v/>
      </c>
      <c r="AG21" s="224" t="str">
        <f>'ادخال درجات الاختبار الثالث'!BU16</f>
        <v/>
      </c>
      <c r="AH21" s="224" t="str">
        <f>'ادخال درجات الاختبار الثالث'!BW16</f>
        <v/>
      </c>
      <c r="AI21" s="224" t="str">
        <f>'ادخال درجات الاختبار الثالث'!BY16</f>
        <v/>
      </c>
      <c r="AJ21" s="224" t="str">
        <f>'ادخال درجات الاختبار الثالث'!CA16</f>
        <v/>
      </c>
      <c r="AK21" s="224" t="str">
        <f>'ادخال درجات الاختبار الثالث'!CC16</f>
        <v/>
      </c>
      <c r="AL21" s="224" t="str">
        <f>'ادخال درجات الاختبار الثالث'!CE16</f>
        <v/>
      </c>
      <c r="AM21" s="224" t="str">
        <f>'ادخال درجات الاختبار الثالث'!CG16</f>
        <v/>
      </c>
      <c r="AN21" s="224" t="str">
        <f>'ادخال درجات الاختبار الثالث'!CI16</f>
        <v/>
      </c>
      <c r="AZ21" s="91">
        <v>11</v>
      </c>
      <c r="BA21" s="19" t="str">
        <f t="shared" si="4"/>
        <v/>
      </c>
      <c r="BB21" s="92" t="str">
        <f t="shared" si="5"/>
        <v/>
      </c>
    </row>
    <row r="22" spans="1:54">
      <c r="A22" s="91">
        <f>'ادخال درجات التشخيصي'!A18</f>
        <v>12</v>
      </c>
      <c r="B22" s="19" t="str">
        <f>IF('ادخال درجات الاختبار الثالث'!B17="","",'ادخال درجات الاختبار الثالث'!B17)</f>
        <v/>
      </c>
      <c r="C22" s="19" t="str">
        <f>'ادخال درجات الاختبار الثالث'!AC17</f>
        <v/>
      </c>
      <c r="D22" s="92" t="str">
        <f>'ادخال درجات الاختبار الثالث'!AD17</f>
        <v/>
      </c>
      <c r="G22" t="str">
        <f>IF(B22="","",RANK(D22,$D:$D,1)+COUNTIF(D$11:$D22,D22)-1)</f>
        <v/>
      </c>
      <c r="H22" t="str">
        <f>IF(B22="","",RANK(D22,$D:$D)+COUNTIF($D$11:D22,D22)-1)</f>
        <v/>
      </c>
      <c r="J22" s="91">
        <v>12</v>
      </c>
      <c r="K22" s="19" t="str">
        <f t="shared" si="0"/>
        <v/>
      </c>
      <c r="L22" s="92" t="str">
        <f t="shared" si="1"/>
        <v/>
      </c>
      <c r="M22" s="219"/>
      <c r="N22" s="228">
        <f t="shared" si="2"/>
        <v>12</v>
      </c>
      <c r="O22" s="188" t="str">
        <f t="shared" si="3"/>
        <v/>
      </c>
      <c r="P22" s="166" t="str">
        <f>'ادخال درجات الاختبار الثالث'!AM17</f>
        <v/>
      </c>
      <c r="Q22" s="166" t="str">
        <f>'ادخال درجات الاختبار الثالث'!AO17</f>
        <v/>
      </c>
      <c r="R22" s="166" t="str">
        <f>'ادخال درجات الاختبار الثالث'!AQ17</f>
        <v/>
      </c>
      <c r="S22" s="166" t="str">
        <f>'ادخال درجات الاختبار الثالث'!AS17</f>
        <v/>
      </c>
      <c r="T22" s="166" t="str">
        <f>'ادخال درجات الاختبار الثالث'!AU17</f>
        <v/>
      </c>
      <c r="U22" s="166" t="str">
        <f>'ادخال درجات الاختبار الثالث'!AW17</f>
        <v/>
      </c>
      <c r="V22" s="166" t="str">
        <f>'ادخال درجات الاختبار الثالث'!AY17</f>
        <v/>
      </c>
      <c r="W22" s="166" t="str">
        <f>'ادخال درجات الاختبار الثالث'!BA17</f>
        <v/>
      </c>
      <c r="X22" s="166" t="str">
        <f>'ادخال درجات الاختبار الثالث'!BC17</f>
        <v/>
      </c>
      <c r="Y22" s="224" t="str">
        <f>'ادخال درجات الاختبار الثالث'!BE17</f>
        <v/>
      </c>
      <c r="Z22" s="224" t="str">
        <f>'ادخال درجات الاختبار الثالث'!BG17</f>
        <v/>
      </c>
      <c r="AA22" s="224" t="str">
        <f>'ادخال درجات الاختبار الثالث'!BI17</f>
        <v/>
      </c>
      <c r="AB22" s="224" t="str">
        <f>'ادخال درجات الاختبار الثالث'!BK17</f>
        <v/>
      </c>
      <c r="AC22" s="224" t="str">
        <f>'ادخال درجات الاختبار الثالث'!BM17</f>
        <v/>
      </c>
      <c r="AD22" s="224" t="str">
        <f>'ادخال درجات الاختبار الثالث'!BO17</f>
        <v/>
      </c>
      <c r="AE22" s="224" t="str">
        <f>'ادخال درجات الاختبار الثالث'!BQ17</f>
        <v/>
      </c>
      <c r="AF22" s="224" t="str">
        <f>'ادخال درجات الاختبار الثالث'!BS17</f>
        <v/>
      </c>
      <c r="AG22" s="224" t="str">
        <f>'ادخال درجات الاختبار الثالث'!BU17</f>
        <v/>
      </c>
      <c r="AH22" s="224" t="str">
        <f>'ادخال درجات الاختبار الثالث'!BW17</f>
        <v/>
      </c>
      <c r="AI22" s="224" t="str">
        <f>'ادخال درجات الاختبار الثالث'!BY17</f>
        <v/>
      </c>
      <c r="AJ22" s="224" t="str">
        <f>'ادخال درجات الاختبار الثالث'!CA17</f>
        <v/>
      </c>
      <c r="AK22" s="224" t="str">
        <f>'ادخال درجات الاختبار الثالث'!CC17</f>
        <v/>
      </c>
      <c r="AL22" s="224" t="str">
        <f>'ادخال درجات الاختبار الثالث'!CE17</f>
        <v/>
      </c>
      <c r="AM22" s="224" t="str">
        <f>'ادخال درجات الاختبار الثالث'!CG17</f>
        <v/>
      </c>
      <c r="AN22" s="224" t="str">
        <f>'ادخال درجات الاختبار الثالث'!CI17</f>
        <v/>
      </c>
      <c r="AZ22" s="91">
        <v>12</v>
      </c>
      <c r="BA22" s="19" t="str">
        <f t="shared" si="4"/>
        <v/>
      </c>
      <c r="BB22" s="92" t="str">
        <f t="shared" si="5"/>
        <v/>
      </c>
    </row>
    <row r="23" spans="1:54">
      <c r="A23" s="91">
        <f>'ادخال درجات التشخيصي'!A19</f>
        <v>13</v>
      </c>
      <c r="B23" s="19" t="str">
        <f>IF('ادخال درجات الاختبار الثالث'!B18="","",'ادخال درجات الاختبار الثالث'!B18)</f>
        <v/>
      </c>
      <c r="C23" s="19" t="str">
        <f>'ادخال درجات الاختبار الثالث'!AC18</f>
        <v/>
      </c>
      <c r="D23" s="92" t="str">
        <f>'ادخال درجات الاختبار الثالث'!AD18</f>
        <v/>
      </c>
      <c r="G23" t="str">
        <f>IF(B23="","",RANK(D23,$D:$D,1)+COUNTIF(D$11:$D23,D23)-1)</f>
        <v/>
      </c>
      <c r="H23" t="str">
        <f>IF(B23="","",RANK(D23,$D:$D)+COUNTIF($D$11:D23,D23)-1)</f>
        <v/>
      </c>
      <c r="J23" s="91">
        <v>13</v>
      </c>
      <c r="K23" s="19" t="str">
        <f t="shared" si="0"/>
        <v/>
      </c>
      <c r="L23" s="92" t="str">
        <f t="shared" si="1"/>
        <v/>
      </c>
      <c r="M23" s="219"/>
      <c r="N23" s="228">
        <f t="shared" si="2"/>
        <v>13</v>
      </c>
      <c r="O23" s="188" t="str">
        <f t="shared" si="3"/>
        <v/>
      </c>
      <c r="P23" s="166" t="str">
        <f>'ادخال درجات الاختبار الثالث'!AM18</f>
        <v/>
      </c>
      <c r="Q23" s="166" t="str">
        <f>'ادخال درجات الاختبار الثالث'!AO18</f>
        <v/>
      </c>
      <c r="R23" s="166" t="str">
        <f>'ادخال درجات الاختبار الثالث'!AQ18</f>
        <v/>
      </c>
      <c r="S23" s="166" t="str">
        <f>'ادخال درجات الاختبار الثالث'!AS18</f>
        <v/>
      </c>
      <c r="T23" s="166" t="str">
        <f>'ادخال درجات الاختبار الثالث'!AU18</f>
        <v/>
      </c>
      <c r="U23" s="166" t="str">
        <f>'ادخال درجات الاختبار الثالث'!AW18</f>
        <v/>
      </c>
      <c r="V23" s="166" t="str">
        <f>'ادخال درجات الاختبار الثالث'!AY18</f>
        <v/>
      </c>
      <c r="W23" s="166" t="str">
        <f>'ادخال درجات الاختبار الثالث'!BA18</f>
        <v/>
      </c>
      <c r="X23" s="166" t="str">
        <f>'ادخال درجات الاختبار الثالث'!BC18</f>
        <v/>
      </c>
      <c r="Y23" s="224" t="str">
        <f>'ادخال درجات الاختبار الثالث'!BE18</f>
        <v/>
      </c>
      <c r="Z23" s="224" t="str">
        <f>'ادخال درجات الاختبار الثالث'!BG18</f>
        <v/>
      </c>
      <c r="AA23" s="224" t="str">
        <f>'ادخال درجات الاختبار الثالث'!BI18</f>
        <v/>
      </c>
      <c r="AB23" s="224" t="str">
        <f>'ادخال درجات الاختبار الثالث'!BK18</f>
        <v/>
      </c>
      <c r="AC23" s="224" t="str">
        <f>'ادخال درجات الاختبار الثالث'!BM18</f>
        <v/>
      </c>
      <c r="AD23" s="224" t="str">
        <f>'ادخال درجات الاختبار الثالث'!BO18</f>
        <v/>
      </c>
      <c r="AE23" s="224" t="str">
        <f>'ادخال درجات الاختبار الثالث'!BQ18</f>
        <v/>
      </c>
      <c r="AF23" s="224" t="str">
        <f>'ادخال درجات الاختبار الثالث'!BS18</f>
        <v/>
      </c>
      <c r="AG23" s="224" t="str">
        <f>'ادخال درجات الاختبار الثالث'!BU18</f>
        <v/>
      </c>
      <c r="AH23" s="224" t="str">
        <f>'ادخال درجات الاختبار الثالث'!BW18</f>
        <v/>
      </c>
      <c r="AI23" s="224" t="str">
        <f>'ادخال درجات الاختبار الثالث'!BY18</f>
        <v/>
      </c>
      <c r="AJ23" s="224" t="str">
        <f>'ادخال درجات الاختبار الثالث'!CA18</f>
        <v/>
      </c>
      <c r="AK23" s="224" t="str">
        <f>'ادخال درجات الاختبار الثالث'!CC18</f>
        <v/>
      </c>
      <c r="AL23" s="224" t="str">
        <f>'ادخال درجات الاختبار الثالث'!CE18</f>
        <v/>
      </c>
      <c r="AM23" s="224" t="str">
        <f>'ادخال درجات الاختبار الثالث'!CG18</f>
        <v/>
      </c>
      <c r="AN23" s="224" t="str">
        <f>'ادخال درجات الاختبار الثالث'!CI18</f>
        <v/>
      </c>
      <c r="AZ23" s="91">
        <v>13</v>
      </c>
      <c r="BA23" s="19" t="str">
        <f t="shared" si="4"/>
        <v/>
      </c>
      <c r="BB23" s="92" t="str">
        <f t="shared" si="5"/>
        <v/>
      </c>
    </row>
    <row r="24" spans="1:54">
      <c r="A24" s="91">
        <f>'ادخال درجات التشخيصي'!A20</f>
        <v>14</v>
      </c>
      <c r="B24" s="19" t="str">
        <f>IF('ادخال درجات الاختبار الثالث'!B19="","",'ادخال درجات الاختبار الثالث'!B19)</f>
        <v/>
      </c>
      <c r="C24" s="19" t="str">
        <f>'ادخال درجات الاختبار الثالث'!AC19</f>
        <v/>
      </c>
      <c r="D24" s="92" t="str">
        <f>'ادخال درجات الاختبار الثالث'!AD19</f>
        <v/>
      </c>
      <c r="G24" t="str">
        <f>IF(B24="","",RANK(D24,$D:$D,1)+COUNTIF(D$11:$D24,D24)-1)</f>
        <v/>
      </c>
      <c r="H24" t="str">
        <f>IF(B24="","",RANK(D24,$D:$D)+COUNTIF($D$11:D24,D24)-1)</f>
        <v/>
      </c>
      <c r="J24" s="91">
        <v>14</v>
      </c>
      <c r="K24" s="19" t="str">
        <f t="shared" si="0"/>
        <v/>
      </c>
      <c r="L24" s="92" t="str">
        <f t="shared" si="1"/>
        <v/>
      </c>
      <c r="M24" s="219"/>
      <c r="N24" s="228">
        <f t="shared" si="2"/>
        <v>14</v>
      </c>
      <c r="O24" s="188" t="str">
        <f t="shared" si="3"/>
        <v/>
      </c>
      <c r="P24" s="166" t="str">
        <f>'ادخال درجات الاختبار الثالث'!AM19</f>
        <v/>
      </c>
      <c r="Q24" s="166" t="str">
        <f>'ادخال درجات الاختبار الثالث'!AO19</f>
        <v/>
      </c>
      <c r="R24" s="166" t="str">
        <f>'ادخال درجات الاختبار الثالث'!AQ19</f>
        <v/>
      </c>
      <c r="S24" s="166" t="str">
        <f>'ادخال درجات الاختبار الثالث'!AS19</f>
        <v/>
      </c>
      <c r="T24" s="166" t="str">
        <f>'ادخال درجات الاختبار الثالث'!AU19</f>
        <v/>
      </c>
      <c r="U24" s="166" t="str">
        <f>'ادخال درجات الاختبار الثالث'!AW19</f>
        <v/>
      </c>
      <c r="V24" s="166" t="str">
        <f>'ادخال درجات الاختبار الثالث'!AY19</f>
        <v/>
      </c>
      <c r="W24" s="166" t="str">
        <f>'ادخال درجات الاختبار الثالث'!BA19</f>
        <v/>
      </c>
      <c r="X24" s="166" t="str">
        <f>'ادخال درجات الاختبار الثالث'!BC19</f>
        <v/>
      </c>
      <c r="Y24" s="224" t="str">
        <f>'ادخال درجات الاختبار الثالث'!BE19</f>
        <v/>
      </c>
      <c r="Z24" s="224" t="str">
        <f>'ادخال درجات الاختبار الثالث'!BG19</f>
        <v/>
      </c>
      <c r="AA24" s="224" t="str">
        <f>'ادخال درجات الاختبار الثالث'!BI19</f>
        <v/>
      </c>
      <c r="AB24" s="224" t="str">
        <f>'ادخال درجات الاختبار الثالث'!BK19</f>
        <v/>
      </c>
      <c r="AC24" s="224" t="str">
        <f>'ادخال درجات الاختبار الثالث'!BM19</f>
        <v/>
      </c>
      <c r="AD24" s="224" t="str">
        <f>'ادخال درجات الاختبار الثالث'!BO19</f>
        <v/>
      </c>
      <c r="AE24" s="224" t="str">
        <f>'ادخال درجات الاختبار الثالث'!BQ19</f>
        <v/>
      </c>
      <c r="AF24" s="224" t="str">
        <f>'ادخال درجات الاختبار الثالث'!BS19</f>
        <v/>
      </c>
      <c r="AG24" s="224" t="str">
        <f>'ادخال درجات الاختبار الثالث'!BU19</f>
        <v/>
      </c>
      <c r="AH24" s="224" t="str">
        <f>'ادخال درجات الاختبار الثالث'!BW19</f>
        <v/>
      </c>
      <c r="AI24" s="224" t="str">
        <f>'ادخال درجات الاختبار الثالث'!BY19</f>
        <v/>
      </c>
      <c r="AJ24" s="224" t="str">
        <f>'ادخال درجات الاختبار الثالث'!CA19</f>
        <v/>
      </c>
      <c r="AK24" s="224" t="str">
        <f>'ادخال درجات الاختبار الثالث'!CC19</f>
        <v/>
      </c>
      <c r="AL24" s="224" t="str">
        <f>'ادخال درجات الاختبار الثالث'!CE19</f>
        <v/>
      </c>
      <c r="AM24" s="224" t="str">
        <f>'ادخال درجات الاختبار الثالث'!CG19</f>
        <v/>
      </c>
      <c r="AN24" s="224" t="str">
        <f>'ادخال درجات الاختبار الثالث'!CI19</f>
        <v/>
      </c>
      <c r="AZ24" s="91">
        <v>14</v>
      </c>
      <c r="BA24" s="19" t="str">
        <f t="shared" si="4"/>
        <v/>
      </c>
      <c r="BB24" s="92" t="str">
        <f t="shared" si="5"/>
        <v/>
      </c>
    </row>
    <row r="25" spans="1:54">
      <c r="A25" s="91">
        <f>'ادخال درجات التشخيصي'!A21</f>
        <v>15</v>
      </c>
      <c r="B25" s="19" t="str">
        <f>IF('ادخال درجات الاختبار الثالث'!B20="","",'ادخال درجات الاختبار الثالث'!B20)</f>
        <v/>
      </c>
      <c r="C25" s="19" t="str">
        <f>'ادخال درجات الاختبار الثالث'!AC20</f>
        <v/>
      </c>
      <c r="D25" s="92" t="str">
        <f>'ادخال درجات الاختبار الثالث'!AD20</f>
        <v/>
      </c>
      <c r="G25" t="str">
        <f>IF(B25="","",RANK(D25,$D:$D,1)+COUNTIF(D$11:$D25,D25)-1)</f>
        <v/>
      </c>
      <c r="H25" t="str">
        <f>IF(B25="","",RANK(D25,$D:$D)+COUNTIF($D$11:D25,D25)-1)</f>
        <v/>
      </c>
      <c r="J25" s="91">
        <v>15</v>
      </c>
      <c r="K25" s="19" t="str">
        <f t="shared" si="0"/>
        <v/>
      </c>
      <c r="L25" s="92" t="str">
        <f t="shared" si="1"/>
        <v/>
      </c>
      <c r="M25" s="219"/>
      <c r="N25" s="228">
        <f t="shared" si="2"/>
        <v>15</v>
      </c>
      <c r="O25" s="188" t="str">
        <f t="shared" si="3"/>
        <v/>
      </c>
      <c r="P25" s="166" t="str">
        <f>'ادخال درجات الاختبار الثالث'!AM20</f>
        <v/>
      </c>
      <c r="Q25" s="166" t="str">
        <f>'ادخال درجات الاختبار الثالث'!AO20</f>
        <v/>
      </c>
      <c r="R25" s="166" t="str">
        <f>'ادخال درجات الاختبار الثالث'!AQ20</f>
        <v/>
      </c>
      <c r="S25" s="166" t="str">
        <f>'ادخال درجات الاختبار الثالث'!AS20</f>
        <v/>
      </c>
      <c r="T25" s="166" t="str">
        <f>'ادخال درجات الاختبار الثالث'!AU20</f>
        <v/>
      </c>
      <c r="U25" s="166" t="str">
        <f>'ادخال درجات الاختبار الثالث'!AW20</f>
        <v/>
      </c>
      <c r="V25" s="166" t="str">
        <f>'ادخال درجات الاختبار الثالث'!AY20</f>
        <v/>
      </c>
      <c r="W25" s="166" t="str">
        <f>'ادخال درجات الاختبار الثالث'!BA20</f>
        <v/>
      </c>
      <c r="X25" s="166" t="str">
        <f>'ادخال درجات الاختبار الثالث'!BC20</f>
        <v/>
      </c>
      <c r="Y25" s="224" t="str">
        <f>'ادخال درجات الاختبار الثالث'!BE20</f>
        <v/>
      </c>
      <c r="Z25" s="224" t="str">
        <f>'ادخال درجات الاختبار الثالث'!BG20</f>
        <v/>
      </c>
      <c r="AA25" s="224" t="str">
        <f>'ادخال درجات الاختبار الثالث'!BI20</f>
        <v/>
      </c>
      <c r="AB25" s="224" t="str">
        <f>'ادخال درجات الاختبار الثالث'!BK20</f>
        <v/>
      </c>
      <c r="AC25" s="224" t="str">
        <f>'ادخال درجات الاختبار الثالث'!BM20</f>
        <v/>
      </c>
      <c r="AD25" s="224" t="str">
        <f>'ادخال درجات الاختبار الثالث'!BO20</f>
        <v/>
      </c>
      <c r="AE25" s="224" t="str">
        <f>'ادخال درجات الاختبار الثالث'!BQ20</f>
        <v/>
      </c>
      <c r="AF25" s="224" t="str">
        <f>'ادخال درجات الاختبار الثالث'!BS20</f>
        <v/>
      </c>
      <c r="AG25" s="224" t="str">
        <f>'ادخال درجات الاختبار الثالث'!BU20</f>
        <v/>
      </c>
      <c r="AH25" s="224" t="str">
        <f>'ادخال درجات الاختبار الثالث'!BW20</f>
        <v/>
      </c>
      <c r="AI25" s="224" t="str">
        <f>'ادخال درجات الاختبار الثالث'!BY20</f>
        <v/>
      </c>
      <c r="AJ25" s="224" t="str">
        <f>'ادخال درجات الاختبار الثالث'!CA20</f>
        <v/>
      </c>
      <c r="AK25" s="224" t="str">
        <f>'ادخال درجات الاختبار الثالث'!CC20</f>
        <v/>
      </c>
      <c r="AL25" s="224" t="str">
        <f>'ادخال درجات الاختبار الثالث'!CE20</f>
        <v/>
      </c>
      <c r="AM25" s="224" t="str">
        <f>'ادخال درجات الاختبار الثالث'!CG20</f>
        <v/>
      </c>
      <c r="AN25" s="224" t="str">
        <f>'ادخال درجات الاختبار الثالث'!CI20</f>
        <v/>
      </c>
      <c r="AZ25" s="91">
        <v>15</v>
      </c>
      <c r="BA25" s="19" t="str">
        <f t="shared" si="4"/>
        <v/>
      </c>
      <c r="BB25" s="92" t="str">
        <f t="shared" si="5"/>
        <v/>
      </c>
    </row>
    <row r="26" spans="1:54">
      <c r="A26" s="91">
        <f>'ادخال درجات التشخيصي'!A22</f>
        <v>16</v>
      </c>
      <c r="B26" s="19" t="str">
        <f>IF('ادخال درجات الاختبار الثالث'!B21="","",'ادخال درجات الاختبار الثالث'!B21)</f>
        <v/>
      </c>
      <c r="C26" s="19" t="str">
        <f>'ادخال درجات الاختبار الثالث'!AC21</f>
        <v/>
      </c>
      <c r="D26" s="92" t="str">
        <f>'ادخال درجات الاختبار الثالث'!AD21</f>
        <v/>
      </c>
      <c r="G26" t="str">
        <f>IF(B26="","",RANK(D26,$D:$D,1)+COUNTIF(D$11:$D26,D26)-1)</f>
        <v/>
      </c>
      <c r="H26" t="str">
        <f>IF(B26="","",RANK(D26,$D:$D)+COUNTIF($D$11:D26,D26)-1)</f>
        <v/>
      </c>
      <c r="J26" s="91">
        <v>16</v>
      </c>
      <c r="K26" s="19" t="str">
        <f t="shared" si="0"/>
        <v/>
      </c>
      <c r="L26" s="92" t="str">
        <f t="shared" si="1"/>
        <v/>
      </c>
      <c r="M26" s="219"/>
      <c r="N26" s="228">
        <f t="shared" si="2"/>
        <v>16</v>
      </c>
      <c r="O26" s="188" t="str">
        <f t="shared" si="3"/>
        <v/>
      </c>
      <c r="P26" s="166" t="str">
        <f>'ادخال درجات الاختبار الثالث'!AM21</f>
        <v/>
      </c>
      <c r="Q26" s="166" t="str">
        <f>'ادخال درجات الاختبار الثالث'!AO21</f>
        <v/>
      </c>
      <c r="R26" s="166" t="str">
        <f>'ادخال درجات الاختبار الثالث'!AQ21</f>
        <v/>
      </c>
      <c r="S26" s="166" t="str">
        <f>'ادخال درجات الاختبار الثالث'!AS21</f>
        <v/>
      </c>
      <c r="T26" s="166" t="str">
        <f>'ادخال درجات الاختبار الثالث'!AU21</f>
        <v/>
      </c>
      <c r="U26" s="166" t="str">
        <f>'ادخال درجات الاختبار الثالث'!AW21</f>
        <v/>
      </c>
      <c r="V26" s="166" t="str">
        <f>'ادخال درجات الاختبار الثالث'!AY21</f>
        <v/>
      </c>
      <c r="W26" s="166" t="str">
        <f>'ادخال درجات الاختبار الثالث'!BA21</f>
        <v/>
      </c>
      <c r="X26" s="166" t="str">
        <f>'ادخال درجات الاختبار الثالث'!BC21</f>
        <v/>
      </c>
      <c r="Y26" s="224" t="str">
        <f>'ادخال درجات الاختبار الثالث'!BE21</f>
        <v/>
      </c>
      <c r="Z26" s="224" t="str">
        <f>'ادخال درجات الاختبار الثالث'!BG21</f>
        <v/>
      </c>
      <c r="AA26" s="224" t="str">
        <f>'ادخال درجات الاختبار الثالث'!BI21</f>
        <v/>
      </c>
      <c r="AB26" s="224" t="str">
        <f>'ادخال درجات الاختبار الثالث'!BK21</f>
        <v/>
      </c>
      <c r="AC26" s="224" t="str">
        <f>'ادخال درجات الاختبار الثالث'!BM21</f>
        <v/>
      </c>
      <c r="AD26" s="224" t="str">
        <f>'ادخال درجات الاختبار الثالث'!BO21</f>
        <v/>
      </c>
      <c r="AE26" s="224" t="str">
        <f>'ادخال درجات الاختبار الثالث'!BQ21</f>
        <v/>
      </c>
      <c r="AF26" s="224" t="str">
        <f>'ادخال درجات الاختبار الثالث'!BS21</f>
        <v/>
      </c>
      <c r="AG26" s="224" t="str">
        <f>'ادخال درجات الاختبار الثالث'!BU21</f>
        <v/>
      </c>
      <c r="AH26" s="224" t="str">
        <f>'ادخال درجات الاختبار الثالث'!BW21</f>
        <v/>
      </c>
      <c r="AI26" s="224" t="str">
        <f>'ادخال درجات الاختبار الثالث'!BY21</f>
        <v/>
      </c>
      <c r="AJ26" s="224" t="str">
        <f>'ادخال درجات الاختبار الثالث'!CA21</f>
        <v/>
      </c>
      <c r="AK26" s="224" t="str">
        <f>'ادخال درجات الاختبار الثالث'!CC21</f>
        <v/>
      </c>
      <c r="AL26" s="224" t="str">
        <f>'ادخال درجات الاختبار الثالث'!CE21</f>
        <v/>
      </c>
      <c r="AM26" s="224" t="str">
        <f>'ادخال درجات الاختبار الثالث'!CG21</f>
        <v/>
      </c>
      <c r="AN26" s="224" t="str">
        <f>'ادخال درجات الاختبار الثالث'!CI21</f>
        <v/>
      </c>
      <c r="AZ26" s="91">
        <v>16</v>
      </c>
      <c r="BA26" s="19" t="str">
        <f t="shared" si="4"/>
        <v/>
      </c>
      <c r="BB26" s="92" t="str">
        <f t="shared" si="5"/>
        <v/>
      </c>
    </row>
    <row r="27" spans="1:54">
      <c r="A27" s="91">
        <f>'ادخال درجات التشخيصي'!A23</f>
        <v>17</v>
      </c>
      <c r="B27" s="19" t="str">
        <f>IF('ادخال درجات الاختبار الثالث'!B22="","",'ادخال درجات الاختبار الثالث'!B22)</f>
        <v/>
      </c>
      <c r="C27" s="19" t="str">
        <f>'ادخال درجات الاختبار الثالث'!AC22</f>
        <v/>
      </c>
      <c r="D27" s="92" t="str">
        <f>'ادخال درجات الاختبار الثالث'!AD22</f>
        <v/>
      </c>
      <c r="G27" t="str">
        <f>IF(B27="","",RANK(D27,$D:$D,1)+COUNTIF(D$11:$D27,D27)-1)</f>
        <v/>
      </c>
      <c r="H27" t="str">
        <f>IF(B27="","",RANK(D27,$D:$D)+COUNTIF($D$11:D27,D27)-1)</f>
        <v/>
      </c>
      <c r="J27" s="91">
        <v>17</v>
      </c>
      <c r="K27" s="19" t="str">
        <f t="shared" si="0"/>
        <v/>
      </c>
      <c r="L27" s="92" t="str">
        <f t="shared" si="1"/>
        <v/>
      </c>
      <c r="M27" s="219"/>
      <c r="N27" s="228">
        <f t="shared" si="2"/>
        <v>17</v>
      </c>
      <c r="O27" s="188" t="str">
        <f t="shared" si="3"/>
        <v/>
      </c>
      <c r="P27" s="166" t="str">
        <f>'ادخال درجات الاختبار الثالث'!AM22</f>
        <v/>
      </c>
      <c r="Q27" s="166" t="str">
        <f>'ادخال درجات الاختبار الثالث'!AO22</f>
        <v/>
      </c>
      <c r="R27" s="166" t="str">
        <f>'ادخال درجات الاختبار الثالث'!AQ22</f>
        <v/>
      </c>
      <c r="S27" s="166" t="str">
        <f>'ادخال درجات الاختبار الثالث'!AS22</f>
        <v/>
      </c>
      <c r="T27" s="166" t="str">
        <f>'ادخال درجات الاختبار الثالث'!AU22</f>
        <v/>
      </c>
      <c r="U27" s="166" t="str">
        <f>'ادخال درجات الاختبار الثالث'!AW22</f>
        <v/>
      </c>
      <c r="V27" s="166" t="str">
        <f>'ادخال درجات الاختبار الثالث'!AY22</f>
        <v/>
      </c>
      <c r="W27" s="166" t="str">
        <f>'ادخال درجات الاختبار الثالث'!BA22</f>
        <v/>
      </c>
      <c r="X27" s="166" t="str">
        <f>'ادخال درجات الاختبار الثالث'!BC22</f>
        <v/>
      </c>
      <c r="Y27" s="224" t="str">
        <f>'ادخال درجات الاختبار الثالث'!BE22</f>
        <v/>
      </c>
      <c r="Z27" s="224" t="str">
        <f>'ادخال درجات الاختبار الثالث'!BG22</f>
        <v/>
      </c>
      <c r="AA27" s="224" t="str">
        <f>'ادخال درجات الاختبار الثالث'!BI22</f>
        <v/>
      </c>
      <c r="AB27" s="224" t="str">
        <f>'ادخال درجات الاختبار الثالث'!BK22</f>
        <v/>
      </c>
      <c r="AC27" s="224" t="str">
        <f>'ادخال درجات الاختبار الثالث'!BM22</f>
        <v/>
      </c>
      <c r="AD27" s="224" t="str">
        <f>'ادخال درجات الاختبار الثالث'!BO22</f>
        <v/>
      </c>
      <c r="AE27" s="224" t="str">
        <f>'ادخال درجات الاختبار الثالث'!BQ22</f>
        <v/>
      </c>
      <c r="AF27" s="224" t="str">
        <f>'ادخال درجات الاختبار الثالث'!BS22</f>
        <v/>
      </c>
      <c r="AG27" s="224" t="str">
        <f>'ادخال درجات الاختبار الثالث'!BU22</f>
        <v/>
      </c>
      <c r="AH27" s="224" t="str">
        <f>'ادخال درجات الاختبار الثالث'!BW22</f>
        <v/>
      </c>
      <c r="AI27" s="224" t="str">
        <f>'ادخال درجات الاختبار الثالث'!BY22</f>
        <v/>
      </c>
      <c r="AJ27" s="224" t="str">
        <f>'ادخال درجات الاختبار الثالث'!CA22</f>
        <v/>
      </c>
      <c r="AK27" s="224" t="str">
        <f>'ادخال درجات الاختبار الثالث'!CC22</f>
        <v/>
      </c>
      <c r="AL27" s="224" t="str">
        <f>'ادخال درجات الاختبار الثالث'!CE22</f>
        <v/>
      </c>
      <c r="AM27" s="224" t="str">
        <f>'ادخال درجات الاختبار الثالث'!CG22</f>
        <v/>
      </c>
      <c r="AN27" s="224" t="str">
        <f>'ادخال درجات الاختبار الثالث'!CI22</f>
        <v/>
      </c>
      <c r="AZ27" s="91">
        <v>17</v>
      </c>
      <c r="BA27" s="19" t="str">
        <f t="shared" si="4"/>
        <v/>
      </c>
      <c r="BB27" s="92" t="str">
        <f t="shared" si="5"/>
        <v/>
      </c>
    </row>
    <row r="28" spans="1:54">
      <c r="A28" s="91">
        <f>'ادخال درجات التشخيصي'!A24</f>
        <v>18</v>
      </c>
      <c r="B28" s="19" t="str">
        <f>IF('ادخال درجات الاختبار الثالث'!B23="","",'ادخال درجات الاختبار الثالث'!B23)</f>
        <v/>
      </c>
      <c r="C28" s="19" t="str">
        <f>'ادخال درجات الاختبار الثالث'!AC23</f>
        <v/>
      </c>
      <c r="D28" s="92" t="str">
        <f>'ادخال درجات الاختبار الثالث'!AD23</f>
        <v/>
      </c>
      <c r="G28" t="str">
        <f>IF(B28="","",RANK(D28,$D:$D,1)+COUNTIF(D$11:$D28,D28)-1)</f>
        <v/>
      </c>
      <c r="H28" t="str">
        <f>IF(B28="","",RANK(D28,$D:$D)+COUNTIF($D$11:D28,D28)-1)</f>
        <v/>
      </c>
      <c r="J28" s="91">
        <v>18</v>
      </c>
      <c r="K28" s="19" t="str">
        <f t="shared" si="0"/>
        <v/>
      </c>
      <c r="L28" s="92" t="str">
        <f t="shared" si="1"/>
        <v/>
      </c>
      <c r="M28" s="219"/>
      <c r="N28" s="228">
        <f t="shared" si="2"/>
        <v>18</v>
      </c>
      <c r="O28" s="188" t="str">
        <f t="shared" si="3"/>
        <v/>
      </c>
      <c r="P28" s="166" t="str">
        <f>'ادخال درجات الاختبار الثالث'!AM23</f>
        <v/>
      </c>
      <c r="Q28" s="166" t="str">
        <f>'ادخال درجات الاختبار الثالث'!AO23</f>
        <v/>
      </c>
      <c r="R28" s="166" t="str">
        <f>'ادخال درجات الاختبار الثالث'!AQ23</f>
        <v/>
      </c>
      <c r="S28" s="166" t="str">
        <f>'ادخال درجات الاختبار الثالث'!AS23</f>
        <v/>
      </c>
      <c r="T28" s="166" t="str">
        <f>'ادخال درجات الاختبار الثالث'!AU23</f>
        <v/>
      </c>
      <c r="U28" s="166" t="str">
        <f>'ادخال درجات الاختبار الثالث'!AW23</f>
        <v/>
      </c>
      <c r="V28" s="166" t="str">
        <f>'ادخال درجات الاختبار الثالث'!AY23</f>
        <v/>
      </c>
      <c r="W28" s="166" t="str">
        <f>'ادخال درجات الاختبار الثالث'!BA23</f>
        <v/>
      </c>
      <c r="X28" s="166" t="str">
        <f>'ادخال درجات الاختبار الثالث'!BC23</f>
        <v/>
      </c>
      <c r="Y28" s="224" t="str">
        <f>'ادخال درجات الاختبار الثالث'!BE23</f>
        <v/>
      </c>
      <c r="Z28" s="224" t="str">
        <f>'ادخال درجات الاختبار الثالث'!BG23</f>
        <v/>
      </c>
      <c r="AA28" s="224" t="str">
        <f>'ادخال درجات الاختبار الثالث'!BI23</f>
        <v/>
      </c>
      <c r="AB28" s="224" t="str">
        <f>'ادخال درجات الاختبار الثالث'!BK23</f>
        <v/>
      </c>
      <c r="AC28" s="224" t="str">
        <f>'ادخال درجات الاختبار الثالث'!BM23</f>
        <v/>
      </c>
      <c r="AD28" s="224" t="str">
        <f>'ادخال درجات الاختبار الثالث'!BO23</f>
        <v/>
      </c>
      <c r="AE28" s="224" t="str">
        <f>'ادخال درجات الاختبار الثالث'!BQ23</f>
        <v/>
      </c>
      <c r="AF28" s="224" t="str">
        <f>'ادخال درجات الاختبار الثالث'!BS23</f>
        <v/>
      </c>
      <c r="AG28" s="224" t="str">
        <f>'ادخال درجات الاختبار الثالث'!BU23</f>
        <v/>
      </c>
      <c r="AH28" s="224" t="str">
        <f>'ادخال درجات الاختبار الثالث'!BW23</f>
        <v/>
      </c>
      <c r="AI28" s="224" t="str">
        <f>'ادخال درجات الاختبار الثالث'!BY23</f>
        <v/>
      </c>
      <c r="AJ28" s="224" t="str">
        <f>'ادخال درجات الاختبار الثالث'!CA23</f>
        <v/>
      </c>
      <c r="AK28" s="224" t="str">
        <f>'ادخال درجات الاختبار الثالث'!CC23</f>
        <v/>
      </c>
      <c r="AL28" s="224" t="str">
        <f>'ادخال درجات الاختبار الثالث'!CE23</f>
        <v/>
      </c>
      <c r="AM28" s="224" t="str">
        <f>'ادخال درجات الاختبار الثالث'!CG23</f>
        <v/>
      </c>
      <c r="AN28" s="224" t="str">
        <f>'ادخال درجات الاختبار الثالث'!CI23</f>
        <v/>
      </c>
      <c r="AZ28" s="91">
        <v>18</v>
      </c>
      <c r="BA28" s="19" t="str">
        <f t="shared" si="4"/>
        <v/>
      </c>
      <c r="BB28" s="92" t="str">
        <f t="shared" si="5"/>
        <v/>
      </c>
    </row>
    <row r="29" spans="1:54">
      <c r="A29" s="91">
        <f>'ادخال درجات التشخيصي'!A25</f>
        <v>19</v>
      </c>
      <c r="B29" s="19" t="str">
        <f>IF('ادخال درجات الاختبار الثالث'!B24="","",'ادخال درجات الاختبار الثالث'!B24)</f>
        <v/>
      </c>
      <c r="C29" s="19" t="str">
        <f>'ادخال درجات الاختبار الثالث'!AC24</f>
        <v/>
      </c>
      <c r="D29" s="92" t="str">
        <f>'ادخال درجات الاختبار الثالث'!AD24</f>
        <v/>
      </c>
      <c r="G29" t="str">
        <f>IF(B29="","",RANK(D29,$D:$D,1)+COUNTIF(D$11:$D29,D29)-1)</f>
        <v/>
      </c>
      <c r="H29" t="str">
        <f>IF(B29="","",RANK(D29,$D:$D)+COUNTIF($D$11:D29,D29)-1)</f>
        <v/>
      </c>
      <c r="J29" s="91">
        <v>19</v>
      </c>
      <c r="K29" s="19" t="str">
        <f t="shared" si="0"/>
        <v/>
      </c>
      <c r="L29" s="92" t="str">
        <f t="shared" si="1"/>
        <v/>
      </c>
      <c r="M29" s="219"/>
      <c r="N29" s="228">
        <f t="shared" si="2"/>
        <v>19</v>
      </c>
      <c r="O29" s="188" t="str">
        <f t="shared" si="3"/>
        <v/>
      </c>
      <c r="P29" s="166" t="str">
        <f>'ادخال درجات الاختبار الثالث'!AM24</f>
        <v/>
      </c>
      <c r="Q29" s="166" t="str">
        <f>'ادخال درجات الاختبار الثالث'!AO24</f>
        <v/>
      </c>
      <c r="R29" s="166" t="str">
        <f>'ادخال درجات الاختبار الثالث'!AQ24</f>
        <v/>
      </c>
      <c r="S29" s="166" t="str">
        <f>'ادخال درجات الاختبار الثالث'!AS24</f>
        <v/>
      </c>
      <c r="T29" s="166" t="str">
        <f>'ادخال درجات الاختبار الثالث'!AU24</f>
        <v/>
      </c>
      <c r="U29" s="166" t="str">
        <f>'ادخال درجات الاختبار الثالث'!AW24</f>
        <v/>
      </c>
      <c r="V29" s="166" t="str">
        <f>'ادخال درجات الاختبار الثالث'!AY24</f>
        <v/>
      </c>
      <c r="W29" s="166" t="str">
        <f>'ادخال درجات الاختبار الثالث'!BA24</f>
        <v/>
      </c>
      <c r="X29" s="166" t="str">
        <f>'ادخال درجات الاختبار الثالث'!BC24</f>
        <v/>
      </c>
      <c r="Y29" s="224" t="str">
        <f>'ادخال درجات الاختبار الثالث'!BE24</f>
        <v/>
      </c>
      <c r="Z29" s="224" t="str">
        <f>'ادخال درجات الاختبار الثالث'!BG24</f>
        <v/>
      </c>
      <c r="AA29" s="224" t="str">
        <f>'ادخال درجات الاختبار الثالث'!BI24</f>
        <v/>
      </c>
      <c r="AB29" s="224" t="str">
        <f>'ادخال درجات الاختبار الثالث'!BK24</f>
        <v/>
      </c>
      <c r="AC29" s="224" t="str">
        <f>'ادخال درجات الاختبار الثالث'!BM24</f>
        <v/>
      </c>
      <c r="AD29" s="224" t="str">
        <f>'ادخال درجات الاختبار الثالث'!BO24</f>
        <v/>
      </c>
      <c r="AE29" s="224" t="str">
        <f>'ادخال درجات الاختبار الثالث'!BQ24</f>
        <v/>
      </c>
      <c r="AF29" s="224" t="str">
        <f>'ادخال درجات الاختبار الثالث'!BS24</f>
        <v/>
      </c>
      <c r="AG29" s="224" t="str">
        <f>'ادخال درجات الاختبار الثالث'!BU24</f>
        <v/>
      </c>
      <c r="AH29" s="224" t="str">
        <f>'ادخال درجات الاختبار الثالث'!BW24</f>
        <v/>
      </c>
      <c r="AI29" s="224" t="str">
        <f>'ادخال درجات الاختبار الثالث'!BY24</f>
        <v/>
      </c>
      <c r="AJ29" s="224" t="str">
        <f>'ادخال درجات الاختبار الثالث'!CA24</f>
        <v/>
      </c>
      <c r="AK29" s="224" t="str">
        <f>'ادخال درجات الاختبار الثالث'!CC24</f>
        <v/>
      </c>
      <c r="AL29" s="224" t="str">
        <f>'ادخال درجات الاختبار الثالث'!CE24</f>
        <v/>
      </c>
      <c r="AM29" s="224" t="str">
        <f>'ادخال درجات الاختبار الثالث'!CG24</f>
        <v/>
      </c>
      <c r="AN29" s="224" t="str">
        <f>'ادخال درجات الاختبار الثالث'!CI24</f>
        <v/>
      </c>
      <c r="AZ29" s="91">
        <v>19</v>
      </c>
      <c r="BA29" s="19" t="str">
        <f t="shared" si="4"/>
        <v/>
      </c>
      <c r="BB29" s="92" t="str">
        <f t="shared" si="5"/>
        <v/>
      </c>
    </row>
    <row r="30" spans="1:54">
      <c r="A30" s="91">
        <f>'ادخال درجات التشخيصي'!A26</f>
        <v>20</v>
      </c>
      <c r="B30" s="19" t="str">
        <f>IF('ادخال درجات الاختبار الثالث'!B25="","",'ادخال درجات الاختبار الثالث'!B25)</f>
        <v/>
      </c>
      <c r="C30" s="19" t="str">
        <f>'ادخال درجات الاختبار الثالث'!AC25</f>
        <v/>
      </c>
      <c r="D30" s="92" t="str">
        <f>'ادخال درجات الاختبار الثالث'!AD25</f>
        <v/>
      </c>
      <c r="G30" t="str">
        <f>IF(B30="","",RANK(D30,$D:$D,1)+COUNTIF(D$11:$D30,D30)-1)</f>
        <v/>
      </c>
      <c r="H30" t="str">
        <f>IF(B30="","",RANK(D30,$D:$D)+COUNTIF($D$11:D30,D30)-1)</f>
        <v/>
      </c>
      <c r="J30" s="91">
        <v>20</v>
      </c>
      <c r="K30" s="19" t="str">
        <f t="shared" si="0"/>
        <v/>
      </c>
      <c r="L30" s="92" t="str">
        <f t="shared" si="1"/>
        <v/>
      </c>
      <c r="M30" s="219"/>
      <c r="N30" s="228">
        <f t="shared" si="2"/>
        <v>20</v>
      </c>
      <c r="O30" s="188" t="str">
        <f t="shared" si="3"/>
        <v/>
      </c>
      <c r="P30" s="166" t="str">
        <f>'ادخال درجات الاختبار الثالث'!AM25</f>
        <v/>
      </c>
      <c r="Q30" s="166" t="str">
        <f>'ادخال درجات الاختبار الثالث'!AO25</f>
        <v/>
      </c>
      <c r="R30" s="166" t="str">
        <f>'ادخال درجات الاختبار الثالث'!AQ25</f>
        <v/>
      </c>
      <c r="S30" s="166" t="str">
        <f>'ادخال درجات الاختبار الثالث'!AS25</f>
        <v/>
      </c>
      <c r="T30" s="166" t="str">
        <f>'ادخال درجات الاختبار الثالث'!AU25</f>
        <v/>
      </c>
      <c r="U30" s="166" t="str">
        <f>'ادخال درجات الاختبار الثالث'!AW25</f>
        <v/>
      </c>
      <c r="V30" s="166" t="str">
        <f>'ادخال درجات الاختبار الثالث'!AY25</f>
        <v/>
      </c>
      <c r="W30" s="166" t="str">
        <f>'ادخال درجات الاختبار الثالث'!BA25</f>
        <v/>
      </c>
      <c r="X30" s="166" t="str">
        <f>'ادخال درجات الاختبار الثالث'!BC25</f>
        <v/>
      </c>
      <c r="Y30" s="224" t="str">
        <f>'ادخال درجات الاختبار الثالث'!BE25</f>
        <v/>
      </c>
      <c r="Z30" s="224" t="str">
        <f>'ادخال درجات الاختبار الثالث'!BG25</f>
        <v/>
      </c>
      <c r="AA30" s="224" t="str">
        <f>'ادخال درجات الاختبار الثالث'!BI25</f>
        <v/>
      </c>
      <c r="AB30" s="224" t="str">
        <f>'ادخال درجات الاختبار الثالث'!BK25</f>
        <v/>
      </c>
      <c r="AC30" s="224" t="str">
        <f>'ادخال درجات الاختبار الثالث'!BM25</f>
        <v/>
      </c>
      <c r="AD30" s="224" t="str">
        <f>'ادخال درجات الاختبار الثالث'!BO25</f>
        <v/>
      </c>
      <c r="AE30" s="224" t="str">
        <f>'ادخال درجات الاختبار الثالث'!BQ25</f>
        <v/>
      </c>
      <c r="AF30" s="224" t="str">
        <f>'ادخال درجات الاختبار الثالث'!BS25</f>
        <v/>
      </c>
      <c r="AG30" s="224" t="str">
        <f>'ادخال درجات الاختبار الثالث'!BU25</f>
        <v/>
      </c>
      <c r="AH30" s="224" t="str">
        <f>'ادخال درجات الاختبار الثالث'!BW25</f>
        <v/>
      </c>
      <c r="AI30" s="224" t="str">
        <f>'ادخال درجات الاختبار الثالث'!BY25</f>
        <v/>
      </c>
      <c r="AJ30" s="224" t="str">
        <f>'ادخال درجات الاختبار الثالث'!CA25</f>
        <v/>
      </c>
      <c r="AK30" s="224" t="str">
        <f>'ادخال درجات الاختبار الثالث'!CC25</f>
        <v/>
      </c>
      <c r="AL30" s="224" t="str">
        <f>'ادخال درجات الاختبار الثالث'!CE25</f>
        <v/>
      </c>
      <c r="AM30" s="224" t="str">
        <f>'ادخال درجات الاختبار الثالث'!CG25</f>
        <v/>
      </c>
      <c r="AN30" s="224" t="str">
        <f>'ادخال درجات الاختبار الثالث'!CI25</f>
        <v/>
      </c>
      <c r="AZ30" s="91">
        <v>20</v>
      </c>
      <c r="BA30" s="19" t="str">
        <f t="shared" si="4"/>
        <v/>
      </c>
      <c r="BB30" s="92" t="str">
        <f t="shared" si="5"/>
        <v/>
      </c>
    </row>
    <row r="31" spans="1:54">
      <c r="A31" s="91">
        <f>'ادخال درجات التشخيصي'!A27</f>
        <v>21</v>
      </c>
      <c r="B31" s="19" t="str">
        <f>IF('ادخال درجات الاختبار الثالث'!B26="","",'ادخال درجات الاختبار الثالث'!B26)</f>
        <v/>
      </c>
      <c r="C31" s="19" t="str">
        <f>'ادخال درجات الاختبار الثالث'!AC26</f>
        <v/>
      </c>
      <c r="D31" s="92" t="str">
        <f>'ادخال درجات الاختبار الثالث'!AD26</f>
        <v/>
      </c>
      <c r="G31" t="str">
        <f>IF(B31="","",RANK(D31,$D:$D,1)+COUNTIF(D$11:$D31,D31)-1)</f>
        <v/>
      </c>
      <c r="H31" t="str">
        <f>IF(B31="","",RANK(D31,$D:$D)+COUNTIF($D$11:D31,D31)-1)</f>
        <v/>
      </c>
      <c r="J31" s="91">
        <v>21</v>
      </c>
      <c r="K31" s="19" t="str">
        <f t="shared" si="0"/>
        <v/>
      </c>
      <c r="L31" s="92" t="str">
        <f t="shared" si="1"/>
        <v/>
      </c>
      <c r="M31" s="219"/>
      <c r="N31" s="228">
        <f t="shared" si="2"/>
        <v>21</v>
      </c>
      <c r="O31" s="188" t="str">
        <f t="shared" si="3"/>
        <v/>
      </c>
      <c r="P31" s="166" t="str">
        <f>'ادخال درجات الاختبار الثالث'!AM26</f>
        <v/>
      </c>
      <c r="Q31" s="166" t="str">
        <f>'ادخال درجات الاختبار الثالث'!AO26</f>
        <v/>
      </c>
      <c r="R31" s="166" t="str">
        <f>'ادخال درجات الاختبار الثالث'!AQ26</f>
        <v/>
      </c>
      <c r="S31" s="166" t="str">
        <f>'ادخال درجات الاختبار الثالث'!AS26</f>
        <v/>
      </c>
      <c r="T31" s="166" t="str">
        <f>'ادخال درجات الاختبار الثالث'!AU26</f>
        <v/>
      </c>
      <c r="U31" s="166" t="str">
        <f>'ادخال درجات الاختبار الثالث'!AW26</f>
        <v/>
      </c>
      <c r="V31" s="166" t="str">
        <f>'ادخال درجات الاختبار الثالث'!AY26</f>
        <v/>
      </c>
      <c r="W31" s="166" t="str">
        <f>'ادخال درجات الاختبار الثالث'!BA26</f>
        <v/>
      </c>
      <c r="X31" s="166" t="str">
        <f>'ادخال درجات الاختبار الثالث'!BC26</f>
        <v/>
      </c>
      <c r="Y31" s="224" t="str">
        <f>'ادخال درجات الاختبار الثالث'!BE26</f>
        <v/>
      </c>
      <c r="Z31" s="224" t="str">
        <f>'ادخال درجات الاختبار الثالث'!BG26</f>
        <v/>
      </c>
      <c r="AA31" s="224" t="str">
        <f>'ادخال درجات الاختبار الثالث'!BI26</f>
        <v/>
      </c>
      <c r="AB31" s="224" t="str">
        <f>'ادخال درجات الاختبار الثالث'!BK26</f>
        <v/>
      </c>
      <c r="AC31" s="224" t="str">
        <f>'ادخال درجات الاختبار الثالث'!BM26</f>
        <v/>
      </c>
      <c r="AD31" s="224" t="str">
        <f>'ادخال درجات الاختبار الثالث'!BO26</f>
        <v/>
      </c>
      <c r="AE31" s="224" t="str">
        <f>'ادخال درجات الاختبار الثالث'!BQ26</f>
        <v/>
      </c>
      <c r="AF31" s="224" t="str">
        <f>'ادخال درجات الاختبار الثالث'!BS26</f>
        <v/>
      </c>
      <c r="AG31" s="224" t="str">
        <f>'ادخال درجات الاختبار الثالث'!BU26</f>
        <v/>
      </c>
      <c r="AH31" s="224" t="str">
        <f>'ادخال درجات الاختبار الثالث'!BW26</f>
        <v/>
      </c>
      <c r="AI31" s="224" t="str">
        <f>'ادخال درجات الاختبار الثالث'!BY26</f>
        <v/>
      </c>
      <c r="AJ31" s="224" t="str">
        <f>'ادخال درجات الاختبار الثالث'!CA26</f>
        <v/>
      </c>
      <c r="AK31" s="224" t="str">
        <f>'ادخال درجات الاختبار الثالث'!CC26</f>
        <v/>
      </c>
      <c r="AL31" s="224" t="str">
        <f>'ادخال درجات الاختبار الثالث'!CE26</f>
        <v/>
      </c>
      <c r="AM31" s="224" t="str">
        <f>'ادخال درجات الاختبار الثالث'!CG26</f>
        <v/>
      </c>
      <c r="AN31" s="224" t="str">
        <f>'ادخال درجات الاختبار الثالث'!CI26</f>
        <v/>
      </c>
      <c r="AZ31" s="91">
        <v>21</v>
      </c>
      <c r="BA31" s="19" t="str">
        <f t="shared" si="4"/>
        <v/>
      </c>
      <c r="BB31" s="92" t="str">
        <f t="shared" si="5"/>
        <v/>
      </c>
    </row>
    <row r="32" spans="1:54">
      <c r="A32" s="91">
        <f>'ادخال درجات التشخيصي'!A28</f>
        <v>22</v>
      </c>
      <c r="B32" s="19" t="str">
        <f>IF('ادخال درجات الاختبار الثالث'!B27="","",'ادخال درجات الاختبار الثالث'!B27)</f>
        <v/>
      </c>
      <c r="C32" s="19" t="str">
        <f>'ادخال درجات الاختبار الثالث'!AC27</f>
        <v/>
      </c>
      <c r="D32" s="92" t="str">
        <f>'ادخال درجات الاختبار الثالث'!AD27</f>
        <v/>
      </c>
      <c r="G32" t="str">
        <f>IF(B32="","",RANK(D32,$D:$D,1)+COUNTIF(D$11:$D32,D32)-1)</f>
        <v/>
      </c>
      <c r="H32" t="str">
        <f>IF(B32="","",RANK(D32,$D:$D)+COUNTIF($D$11:D32,D32)-1)</f>
        <v/>
      </c>
      <c r="J32" s="91">
        <v>22</v>
      </c>
      <c r="K32" s="19" t="str">
        <f t="shared" si="0"/>
        <v/>
      </c>
      <c r="L32" s="92" t="str">
        <f t="shared" si="1"/>
        <v/>
      </c>
      <c r="M32" s="219"/>
      <c r="N32" s="228">
        <f t="shared" si="2"/>
        <v>22</v>
      </c>
      <c r="O32" s="188" t="str">
        <f t="shared" si="3"/>
        <v/>
      </c>
      <c r="P32" s="166" t="str">
        <f>'ادخال درجات الاختبار الثالث'!AM27</f>
        <v/>
      </c>
      <c r="Q32" s="166" t="str">
        <f>'ادخال درجات الاختبار الثالث'!AO27</f>
        <v/>
      </c>
      <c r="R32" s="166" t="str">
        <f>'ادخال درجات الاختبار الثالث'!AQ27</f>
        <v/>
      </c>
      <c r="S32" s="166" t="str">
        <f>'ادخال درجات الاختبار الثالث'!AS27</f>
        <v/>
      </c>
      <c r="T32" s="166" t="str">
        <f>'ادخال درجات الاختبار الثالث'!AU27</f>
        <v/>
      </c>
      <c r="U32" s="166" t="str">
        <f>'ادخال درجات الاختبار الثالث'!AW27</f>
        <v/>
      </c>
      <c r="V32" s="166" t="str">
        <f>'ادخال درجات الاختبار الثالث'!AY27</f>
        <v/>
      </c>
      <c r="W32" s="166" t="str">
        <f>'ادخال درجات الاختبار الثالث'!BA27</f>
        <v/>
      </c>
      <c r="X32" s="166" t="str">
        <f>'ادخال درجات الاختبار الثالث'!BC27</f>
        <v/>
      </c>
      <c r="Y32" s="224" t="str">
        <f>'ادخال درجات الاختبار الثالث'!BE27</f>
        <v/>
      </c>
      <c r="Z32" s="224" t="str">
        <f>'ادخال درجات الاختبار الثالث'!BG27</f>
        <v/>
      </c>
      <c r="AA32" s="224" t="str">
        <f>'ادخال درجات الاختبار الثالث'!BI27</f>
        <v/>
      </c>
      <c r="AB32" s="224" t="str">
        <f>'ادخال درجات الاختبار الثالث'!BK27</f>
        <v/>
      </c>
      <c r="AC32" s="224" t="str">
        <f>'ادخال درجات الاختبار الثالث'!BM27</f>
        <v/>
      </c>
      <c r="AD32" s="224" t="str">
        <f>'ادخال درجات الاختبار الثالث'!BO27</f>
        <v/>
      </c>
      <c r="AE32" s="224" t="str">
        <f>'ادخال درجات الاختبار الثالث'!BQ27</f>
        <v/>
      </c>
      <c r="AF32" s="224" t="str">
        <f>'ادخال درجات الاختبار الثالث'!BS27</f>
        <v/>
      </c>
      <c r="AG32" s="224" t="str">
        <f>'ادخال درجات الاختبار الثالث'!BU27</f>
        <v/>
      </c>
      <c r="AH32" s="224" t="str">
        <f>'ادخال درجات الاختبار الثالث'!BW27</f>
        <v/>
      </c>
      <c r="AI32" s="224" t="str">
        <f>'ادخال درجات الاختبار الثالث'!BY27</f>
        <v/>
      </c>
      <c r="AJ32" s="224" t="str">
        <f>'ادخال درجات الاختبار الثالث'!CA27</f>
        <v/>
      </c>
      <c r="AK32" s="224" t="str">
        <f>'ادخال درجات الاختبار الثالث'!CC27</f>
        <v/>
      </c>
      <c r="AL32" s="224" t="str">
        <f>'ادخال درجات الاختبار الثالث'!CE27</f>
        <v/>
      </c>
      <c r="AM32" s="224" t="str">
        <f>'ادخال درجات الاختبار الثالث'!CG27</f>
        <v/>
      </c>
      <c r="AN32" s="224" t="str">
        <f>'ادخال درجات الاختبار الثالث'!CI27</f>
        <v/>
      </c>
      <c r="AZ32" s="91">
        <v>22</v>
      </c>
      <c r="BA32" s="19" t="str">
        <f t="shared" si="4"/>
        <v/>
      </c>
      <c r="BB32" s="92" t="str">
        <f t="shared" si="5"/>
        <v/>
      </c>
    </row>
    <row r="33" spans="1:54">
      <c r="A33" s="91">
        <f>'ادخال درجات التشخيصي'!A29</f>
        <v>23</v>
      </c>
      <c r="B33" s="19" t="str">
        <f>IF('ادخال درجات الاختبار الثالث'!B28="","",'ادخال درجات الاختبار الثالث'!B28)</f>
        <v/>
      </c>
      <c r="C33" s="19" t="str">
        <f>'ادخال درجات الاختبار الثالث'!AC28</f>
        <v/>
      </c>
      <c r="D33" s="92" t="str">
        <f>'ادخال درجات الاختبار الثالث'!AD28</f>
        <v/>
      </c>
      <c r="G33" t="str">
        <f>IF(B33="","",RANK(D33,$D:$D,1)+COUNTIF(D$11:$D33,D33)-1)</f>
        <v/>
      </c>
      <c r="H33" t="str">
        <f>IF(B33="","",RANK(D33,$D:$D)+COUNTIF($D$11:D33,D33)-1)</f>
        <v/>
      </c>
      <c r="J33" s="91">
        <v>23</v>
      </c>
      <c r="K33" s="19" t="str">
        <f t="shared" si="0"/>
        <v/>
      </c>
      <c r="L33" s="92" t="str">
        <f t="shared" si="1"/>
        <v/>
      </c>
      <c r="M33" s="219"/>
      <c r="N33" s="228">
        <f t="shared" si="2"/>
        <v>23</v>
      </c>
      <c r="O33" s="188" t="str">
        <f t="shared" si="3"/>
        <v/>
      </c>
      <c r="P33" s="166" t="str">
        <f>'ادخال درجات الاختبار الثالث'!AM28</f>
        <v/>
      </c>
      <c r="Q33" s="166" t="str">
        <f>'ادخال درجات الاختبار الثالث'!AO28</f>
        <v/>
      </c>
      <c r="R33" s="166" t="str">
        <f>'ادخال درجات الاختبار الثالث'!AQ28</f>
        <v/>
      </c>
      <c r="S33" s="166" t="str">
        <f>'ادخال درجات الاختبار الثالث'!AS28</f>
        <v/>
      </c>
      <c r="T33" s="166" t="str">
        <f>'ادخال درجات الاختبار الثالث'!AU28</f>
        <v/>
      </c>
      <c r="U33" s="166" t="str">
        <f>'ادخال درجات الاختبار الثالث'!AW28</f>
        <v/>
      </c>
      <c r="V33" s="166" t="str">
        <f>'ادخال درجات الاختبار الثالث'!AY28</f>
        <v/>
      </c>
      <c r="W33" s="166" t="str">
        <f>'ادخال درجات الاختبار الثالث'!BA28</f>
        <v/>
      </c>
      <c r="X33" s="166" t="str">
        <f>'ادخال درجات الاختبار الثالث'!BC28</f>
        <v/>
      </c>
      <c r="Y33" s="224" t="str">
        <f>'ادخال درجات الاختبار الثالث'!BE28</f>
        <v/>
      </c>
      <c r="Z33" s="224" t="str">
        <f>'ادخال درجات الاختبار الثالث'!BG28</f>
        <v/>
      </c>
      <c r="AA33" s="224" t="str">
        <f>'ادخال درجات الاختبار الثالث'!BI28</f>
        <v/>
      </c>
      <c r="AB33" s="224" t="str">
        <f>'ادخال درجات الاختبار الثالث'!BK28</f>
        <v/>
      </c>
      <c r="AC33" s="224" t="str">
        <f>'ادخال درجات الاختبار الثالث'!BM28</f>
        <v/>
      </c>
      <c r="AD33" s="224" t="str">
        <f>'ادخال درجات الاختبار الثالث'!BO28</f>
        <v/>
      </c>
      <c r="AE33" s="224" t="str">
        <f>'ادخال درجات الاختبار الثالث'!BQ28</f>
        <v/>
      </c>
      <c r="AF33" s="224" t="str">
        <f>'ادخال درجات الاختبار الثالث'!BS28</f>
        <v/>
      </c>
      <c r="AG33" s="224" t="str">
        <f>'ادخال درجات الاختبار الثالث'!BU28</f>
        <v/>
      </c>
      <c r="AH33" s="224" t="str">
        <f>'ادخال درجات الاختبار الثالث'!BW28</f>
        <v/>
      </c>
      <c r="AI33" s="224" t="str">
        <f>'ادخال درجات الاختبار الثالث'!BY28</f>
        <v/>
      </c>
      <c r="AJ33" s="224" t="str">
        <f>'ادخال درجات الاختبار الثالث'!CA28</f>
        <v/>
      </c>
      <c r="AK33" s="224" t="str">
        <f>'ادخال درجات الاختبار الثالث'!CC28</f>
        <v/>
      </c>
      <c r="AL33" s="224" t="str">
        <f>'ادخال درجات الاختبار الثالث'!CE28</f>
        <v/>
      </c>
      <c r="AM33" s="224" t="str">
        <f>'ادخال درجات الاختبار الثالث'!CG28</f>
        <v/>
      </c>
      <c r="AN33" s="224" t="str">
        <f>'ادخال درجات الاختبار الثالث'!CI28</f>
        <v/>
      </c>
      <c r="AZ33" s="91">
        <v>23</v>
      </c>
      <c r="BA33" s="19" t="str">
        <f t="shared" si="4"/>
        <v/>
      </c>
      <c r="BB33" s="92" t="str">
        <f t="shared" si="5"/>
        <v/>
      </c>
    </row>
    <row r="34" spans="1:54">
      <c r="A34" s="91">
        <f>'ادخال درجات التشخيصي'!A30</f>
        <v>24</v>
      </c>
      <c r="B34" s="19" t="str">
        <f>IF('ادخال درجات الاختبار الثالث'!B29="","",'ادخال درجات الاختبار الثالث'!B29)</f>
        <v/>
      </c>
      <c r="C34" s="19" t="str">
        <f>'ادخال درجات الاختبار الثالث'!AC29</f>
        <v/>
      </c>
      <c r="D34" s="92" t="str">
        <f>'ادخال درجات الاختبار الثالث'!AD29</f>
        <v/>
      </c>
      <c r="G34" t="str">
        <f>IF(B34="","",RANK(D34,$D:$D,1)+COUNTIF(D$11:$D34,D34)-1)</f>
        <v/>
      </c>
      <c r="H34" t="str">
        <f>IF(B34="","",RANK(D34,$D:$D)+COUNTIF($D$11:D34,D34)-1)</f>
        <v/>
      </c>
      <c r="J34" s="91">
        <v>24</v>
      </c>
      <c r="K34" s="19" t="str">
        <f t="shared" si="0"/>
        <v/>
      </c>
      <c r="L34" s="92" t="str">
        <f t="shared" si="1"/>
        <v/>
      </c>
      <c r="M34" s="219"/>
      <c r="N34" s="228">
        <f t="shared" si="2"/>
        <v>24</v>
      </c>
      <c r="O34" s="188" t="str">
        <f t="shared" si="3"/>
        <v/>
      </c>
      <c r="P34" s="166" t="str">
        <f>'ادخال درجات الاختبار الثالث'!AM29</f>
        <v/>
      </c>
      <c r="Q34" s="166" t="str">
        <f>'ادخال درجات الاختبار الثالث'!AO29</f>
        <v/>
      </c>
      <c r="R34" s="166" t="str">
        <f>'ادخال درجات الاختبار الثالث'!AQ29</f>
        <v/>
      </c>
      <c r="S34" s="166" t="str">
        <f>'ادخال درجات الاختبار الثالث'!AS29</f>
        <v/>
      </c>
      <c r="T34" s="166" t="str">
        <f>'ادخال درجات الاختبار الثالث'!AU29</f>
        <v/>
      </c>
      <c r="U34" s="166" t="str">
        <f>'ادخال درجات الاختبار الثالث'!AW29</f>
        <v/>
      </c>
      <c r="V34" s="166" t="str">
        <f>'ادخال درجات الاختبار الثالث'!AY29</f>
        <v/>
      </c>
      <c r="W34" s="166" t="str">
        <f>'ادخال درجات الاختبار الثالث'!BA29</f>
        <v/>
      </c>
      <c r="X34" s="166" t="str">
        <f>'ادخال درجات الاختبار الثالث'!BC29</f>
        <v/>
      </c>
      <c r="Y34" s="224" t="str">
        <f>'ادخال درجات الاختبار الثالث'!BE29</f>
        <v/>
      </c>
      <c r="Z34" s="224" t="str">
        <f>'ادخال درجات الاختبار الثالث'!BG29</f>
        <v/>
      </c>
      <c r="AA34" s="224" t="str">
        <f>'ادخال درجات الاختبار الثالث'!BI29</f>
        <v/>
      </c>
      <c r="AB34" s="224" t="str">
        <f>'ادخال درجات الاختبار الثالث'!BK29</f>
        <v/>
      </c>
      <c r="AC34" s="224" t="str">
        <f>'ادخال درجات الاختبار الثالث'!BM29</f>
        <v/>
      </c>
      <c r="AD34" s="224" t="str">
        <f>'ادخال درجات الاختبار الثالث'!BO29</f>
        <v/>
      </c>
      <c r="AE34" s="224" t="str">
        <f>'ادخال درجات الاختبار الثالث'!BQ29</f>
        <v/>
      </c>
      <c r="AF34" s="224" t="str">
        <f>'ادخال درجات الاختبار الثالث'!BS29</f>
        <v/>
      </c>
      <c r="AG34" s="224" t="str">
        <f>'ادخال درجات الاختبار الثالث'!BU29</f>
        <v/>
      </c>
      <c r="AH34" s="224" t="str">
        <f>'ادخال درجات الاختبار الثالث'!BW29</f>
        <v/>
      </c>
      <c r="AI34" s="224" t="str">
        <f>'ادخال درجات الاختبار الثالث'!BY29</f>
        <v/>
      </c>
      <c r="AJ34" s="224" t="str">
        <f>'ادخال درجات الاختبار الثالث'!CA29</f>
        <v/>
      </c>
      <c r="AK34" s="224" t="str">
        <f>'ادخال درجات الاختبار الثالث'!CC29</f>
        <v/>
      </c>
      <c r="AL34" s="224" t="str">
        <f>'ادخال درجات الاختبار الثالث'!CE29</f>
        <v/>
      </c>
      <c r="AM34" s="224" t="str">
        <f>'ادخال درجات الاختبار الثالث'!CG29</f>
        <v/>
      </c>
      <c r="AN34" s="224" t="str">
        <f>'ادخال درجات الاختبار الثالث'!CI29</f>
        <v/>
      </c>
      <c r="AZ34" s="91">
        <v>24</v>
      </c>
      <c r="BA34" s="19" t="str">
        <f t="shared" si="4"/>
        <v/>
      </c>
      <c r="BB34" s="92" t="str">
        <f t="shared" si="5"/>
        <v/>
      </c>
    </row>
    <row r="35" spans="1:54">
      <c r="A35" s="91">
        <f>'ادخال درجات التشخيصي'!A31</f>
        <v>25</v>
      </c>
      <c r="B35" s="19" t="str">
        <f>IF('ادخال درجات الاختبار الثالث'!B30="","",'ادخال درجات الاختبار الثالث'!B30)</f>
        <v/>
      </c>
      <c r="C35" s="19" t="str">
        <f>'ادخال درجات الاختبار الثالث'!AC30</f>
        <v/>
      </c>
      <c r="D35" s="92" t="str">
        <f>'ادخال درجات الاختبار الثالث'!AD30</f>
        <v/>
      </c>
      <c r="G35" t="str">
        <f>IF(B35="","",RANK(D35,$D:$D,1)+COUNTIF(D$11:$D35,D35)-1)</f>
        <v/>
      </c>
      <c r="H35" t="str">
        <f>IF(B35="","",RANK(D35,$D:$D)+COUNTIF($D$11:D35,D35)-1)</f>
        <v/>
      </c>
      <c r="J35" s="91">
        <v>25</v>
      </c>
      <c r="K35" s="19" t="str">
        <f t="shared" si="0"/>
        <v/>
      </c>
      <c r="L35" s="92" t="str">
        <f t="shared" si="1"/>
        <v/>
      </c>
      <c r="M35" s="219"/>
      <c r="N35" s="228">
        <f t="shared" si="2"/>
        <v>25</v>
      </c>
      <c r="O35" s="188" t="str">
        <f t="shared" si="3"/>
        <v/>
      </c>
      <c r="P35" s="166" t="str">
        <f>'ادخال درجات الاختبار الثالث'!AM30</f>
        <v/>
      </c>
      <c r="Q35" s="166" t="str">
        <f>'ادخال درجات الاختبار الثالث'!AO30</f>
        <v/>
      </c>
      <c r="R35" s="166" t="str">
        <f>'ادخال درجات الاختبار الثالث'!AQ30</f>
        <v/>
      </c>
      <c r="S35" s="166" t="str">
        <f>'ادخال درجات الاختبار الثالث'!AS30</f>
        <v/>
      </c>
      <c r="T35" s="166" t="str">
        <f>'ادخال درجات الاختبار الثالث'!AU30</f>
        <v/>
      </c>
      <c r="U35" s="166" t="str">
        <f>'ادخال درجات الاختبار الثالث'!AW30</f>
        <v/>
      </c>
      <c r="V35" s="166" t="str">
        <f>'ادخال درجات الاختبار الثالث'!AY30</f>
        <v/>
      </c>
      <c r="W35" s="166" t="str">
        <f>'ادخال درجات الاختبار الثالث'!BA30</f>
        <v/>
      </c>
      <c r="X35" s="166" t="str">
        <f>'ادخال درجات الاختبار الثالث'!BC30</f>
        <v/>
      </c>
      <c r="Y35" s="224" t="str">
        <f>'ادخال درجات الاختبار الثالث'!BE30</f>
        <v/>
      </c>
      <c r="Z35" s="224" t="str">
        <f>'ادخال درجات الاختبار الثالث'!BG30</f>
        <v/>
      </c>
      <c r="AA35" s="224" t="str">
        <f>'ادخال درجات الاختبار الثالث'!BI30</f>
        <v/>
      </c>
      <c r="AB35" s="224" t="str">
        <f>'ادخال درجات الاختبار الثالث'!BK30</f>
        <v/>
      </c>
      <c r="AC35" s="224" t="str">
        <f>'ادخال درجات الاختبار الثالث'!BM30</f>
        <v/>
      </c>
      <c r="AD35" s="224" t="str">
        <f>'ادخال درجات الاختبار الثالث'!BO30</f>
        <v/>
      </c>
      <c r="AE35" s="224" t="str">
        <f>'ادخال درجات الاختبار الثالث'!BQ30</f>
        <v/>
      </c>
      <c r="AF35" s="224" t="str">
        <f>'ادخال درجات الاختبار الثالث'!BS30</f>
        <v/>
      </c>
      <c r="AG35" s="224" t="str">
        <f>'ادخال درجات الاختبار الثالث'!BU30</f>
        <v/>
      </c>
      <c r="AH35" s="224" t="str">
        <f>'ادخال درجات الاختبار الثالث'!BW30</f>
        <v/>
      </c>
      <c r="AI35" s="224" t="str">
        <f>'ادخال درجات الاختبار الثالث'!BY30</f>
        <v/>
      </c>
      <c r="AJ35" s="224" t="str">
        <f>'ادخال درجات الاختبار الثالث'!CA30</f>
        <v/>
      </c>
      <c r="AK35" s="224" t="str">
        <f>'ادخال درجات الاختبار الثالث'!CC30</f>
        <v/>
      </c>
      <c r="AL35" s="224" t="str">
        <f>'ادخال درجات الاختبار الثالث'!CE30</f>
        <v/>
      </c>
      <c r="AM35" s="224" t="str">
        <f>'ادخال درجات الاختبار الثالث'!CG30</f>
        <v/>
      </c>
      <c r="AN35" s="224" t="str">
        <f>'ادخال درجات الاختبار الثالث'!CI30</f>
        <v/>
      </c>
      <c r="AZ35" s="91">
        <v>25</v>
      </c>
      <c r="BA35" s="19" t="str">
        <f t="shared" si="4"/>
        <v/>
      </c>
      <c r="BB35" s="92" t="str">
        <f t="shared" si="5"/>
        <v/>
      </c>
    </row>
    <row r="36" spans="1:54">
      <c r="A36" s="91">
        <f>'ادخال درجات التشخيصي'!A32</f>
        <v>26</v>
      </c>
      <c r="B36" s="19" t="str">
        <f>IF('ادخال درجات الاختبار الثالث'!B31="","",'ادخال درجات الاختبار الثالث'!B31)</f>
        <v/>
      </c>
      <c r="C36" s="19" t="str">
        <f>'ادخال درجات الاختبار الثالث'!AC31</f>
        <v/>
      </c>
      <c r="D36" s="92" t="str">
        <f>'ادخال درجات الاختبار الثالث'!AD31</f>
        <v/>
      </c>
      <c r="G36" t="str">
        <f>IF(B36="","",RANK(D36,$D:$D,1)+COUNTIF(D$11:$D36,D36)-1)</f>
        <v/>
      </c>
      <c r="H36" t="str">
        <f>IF(B36="","",RANK(D36,$D:$D)+COUNTIF($D$11:D36,D36)-1)</f>
        <v/>
      </c>
      <c r="J36" s="91">
        <v>26</v>
      </c>
      <c r="K36" s="19" t="str">
        <f t="shared" si="0"/>
        <v/>
      </c>
      <c r="L36" s="92" t="str">
        <f t="shared" si="1"/>
        <v/>
      </c>
      <c r="M36" s="219"/>
      <c r="N36" s="228">
        <f t="shared" si="2"/>
        <v>26</v>
      </c>
      <c r="O36" s="188" t="str">
        <f t="shared" si="3"/>
        <v/>
      </c>
      <c r="P36" s="166" t="str">
        <f>'ادخال درجات الاختبار الثالث'!AM31</f>
        <v/>
      </c>
      <c r="Q36" s="166" t="str">
        <f>'ادخال درجات الاختبار الثالث'!AO31</f>
        <v/>
      </c>
      <c r="R36" s="166" t="str">
        <f>'ادخال درجات الاختبار الثالث'!AQ31</f>
        <v/>
      </c>
      <c r="S36" s="166" t="str">
        <f>'ادخال درجات الاختبار الثالث'!AS31</f>
        <v/>
      </c>
      <c r="T36" s="166" t="str">
        <f>'ادخال درجات الاختبار الثالث'!AU31</f>
        <v/>
      </c>
      <c r="U36" s="166" t="str">
        <f>'ادخال درجات الاختبار الثالث'!AW31</f>
        <v/>
      </c>
      <c r="V36" s="166" t="str">
        <f>'ادخال درجات الاختبار الثالث'!AY31</f>
        <v/>
      </c>
      <c r="W36" s="166" t="str">
        <f>'ادخال درجات الاختبار الثالث'!BA31</f>
        <v/>
      </c>
      <c r="X36" s="166" t="str">
        <f>'ادخال درجات الاختبار الثالث'!BC31</f>
        <v/>
      </c>
      <c r="Y36" s="224" t="str">
        <f>'ادخال درجات الاختبار الثالث'!BE31</f>
        <v/>
      </c>
      <c r="Z36" s="224" t="str">
        <f>'ادخال درجات الاختبار الثالث'!BG31</f>
        <v/>
      </c>
      <c r="AA36" s="224" t="str">
        <f>'ادخال درجات الاختبار الثالث'!BI31</f>
        <v/>
      </c>
      <c r="AB36" s="224" t="str">
        <f>'ادخال درجات الاختبار الثالث'!BK31</f>
        <v/>
      </c>
      <c r="AC36" s="224" t="str">
        <f>'ادخال درجات الاختبار الثالث'!BM31</f>
        <v/>
      </c>
      <c r="AD36" s="224" t="str">
        <f>'ادخال درجات الاختبار الثالث'!BO31</f>
        <v/>
      </c>
      <c r="AE36" s="224" t="str">
        <f>'ادخال درجات الاختبار الثالث'!BQ31</f>
        <v/>
      </c>
      <c r="AF36" s="224" t="str">
        <f>'ادخال درجات الاختبار الثالث'!BS31</f>
        <v/>
      </c>
      <c r="AG36" s="224" t="str">
        <f>'ادخال درجات الاختبار الثالث'!BU31</f>
        <v/>
      </c>
      <c r="AH36" s="224" t="str">
        <f>'ادخال درجات الاختبار الثالث'!BW31</f>
        <v/>
      </c>
      <c r="AI36" s="224" t="str">
        <f>'ادخال درجات الاختبار الثالث'!BY31</f>
        <v/>
      </c>
      <c r="AJ36" s="224" t="str">
        <f>'ادخال درجات الاختبار الثالث'!CA31</f>
        <v/>
      </c>
      <c r="AK36" s="224" t="str">
        <f>'ادخال درجات الاختبار الثالث'!CC31</f>
        <v/>
      </c>
      <c r="AL36" s="224" t="str">
        <f>'ادخال درجات الاختبار الثالث'!CE31</f>
        <v/>
      </c>
      <c r="AM36" s="224" t="str">
        <f>'ادخال درجات الاختبار الثالث'!CG31</f>
        <v/>
      </c>
      <c r="AN36" s="224" t="str">
        <f>'ادخال درجات الاختبار الثالث'!CI31</f>
        <v/>
      </c>
      <c r="AZ36" s="91">
        <v>26</v>
      </c>
      <c r="BA36" s="19" t="str">
        <f t="shared" si="4"/>
        <v/>
      </c>
      <c r="BB36" s="92" t="str">
        <f t="shared" si="5"/>
        <v/>
      </c>
    </row>
    <row r="37" spans="1:54">
      <c r="A37" s="91">
        <f>'ادخال درجات التشخيصي'!A33</f>
        <v>27</v>
      </c>
      <c r="B37" s="19" t="str">
        <f>IF('ادخال درجات الاختبار الثالث'!B32="","",'ادخال درجات الاختبار الثالث'!B32)</f>
        <v/>
      </c>
      <c r="C37" s="19" t="str">
        <f>'ادخال درجات الاختبار الثالث'!AC32</f>
        <v/>
      </c>
      <c r="D37" s="92" t="str">
        <f>'ادخال درجات الاختبار الثالث'!AD32</f>
        <v/>
      </c>
      <c r="G37" t="str">
        <f>IF(B37="","",RANK(D37,$D:$D,1)+COUNTIF(D$11:$D37,D37)-1)</f>
        <v/>
      </c>
      <c r="H37" t="str">
        <f>IF(B37="","",RANK(D37,$D:$D)+COUNTIF($D$11:D37,D37)-1)</f>
        <v/>
      </c>
      <c r="J37" s="91">
        <v>27</v>
      </c>
      <c r="K37" s="19" t="str">
        <f t="shared" si="0"/>
        <v/>
      </c>
      <c r="L37" s="92" t="str">
        <f t="shared" si="1"/>
        <v/>
      </c>
      <c r="M37" s="219"/>
      <c r="N37" s="228">
        <f t="shared" si="2"/>
        <v>27</v>
      </c>
      <c r="O37" s="188" t="str">
        <f t="shared" si="3"/>
        <v/>
      </c>
      <c r="P37" s="166" t="str">
        <f>'ادخال درجات الاختبار الثالث'!AM32</f>
        <v/>
      </c>
      <c r="Q37" s="166" t="str">
        <f>'ادخال درجات الاختبار الثالث'!AO32</f>
        <v/>
      </c>
      <c r="R37" s="166" t="str">
        <f>'ادخال درجات الاختبار الثالث'!AQ32</f>
        <v/>
      </c>
      <c r="S37" s="166" t="str">
        <f>'ادخال درجات الاختبار الثالث'!AS32</f>
        <v/>
      </c>
      <c r="T37" s="166" t="str">
        <f>'ادخال درجات الاختبار الثالث'!AU32</f>
        <v/>
      </c>
      <c r="U37" s="166" t="str">
        <f>'ادخال درجات الاختبار الثالث'!AW32</f>
        <v/>
      </c>
      <c r="V37" s="166" t="str">
        <f>'ادخال درجات الاختبار الثالث'!AY32</f>
        <v/>
      </c>
      <c r="W37" s="166" t="str">
        <f>'ادخال درجات الاختبار الثالث'!BA32</f>
        <v/>
      </c>
      <c r="X37" s="166" t="str">
        <f>'ادخال درجات الاختبار الثالث'!BC32</f>
        <v/>
      </c>
      <c r="Y37" s="224" t="str">
        <f>'ادخال درجات الاختبار الثالث'!BE32</f>
        <v/>
      </c>
      <c r="Z37" s="224" t="str">
        <f>'ادخال درجات الاختبار الثالث'!BG32</f>
        <v/>
      </c>
      <c r="AA37" s="224" t="str">
        <f>'ادخال درجات الاختبار الثالث'!BI32</f>
        <v/>
      </c>
      <c r="AB37" s="224" t="str">
        <f>'ادخال درجات الاختبار الثالث'!BK32</f>
        <v/>
      </c>
      <c r="AC37" s="224" t="str">
        <f>'ادخال درجات الاختبار الثالث'!BM32</f>
        <v/>
      </c>
      <c r="AD37" s="224" t="str">
        <f>'ادخال درجات الاختبار الثالث'!BO32</f>
        <v/>
      </c>
      <c r="AE37" s="224" t="str">
        <f>'ادخال درجات الاختبار الثالث'!BQ32</f>
        <v/>
      </c>
      <c r="AF37" s="224" t="str">
        <f>'ادخال درجات الاختبار الثالث'!BS32</f>
        <v/>
      </c>
      <c r="AG37" s="224" t="str">
        <f>'ادخال درجات الاختبار الثالث'!BU32</f>
        <v/>
      </c>
      <c r="AH37" s="224" t="str">
        <f>'ادخال درجات الاختبار الثالث'!BW32</f>
        <v/>
      </c>
      <c r="AI37" s="224" t="str">
        <f>'ادخال درجات الاختبار الثالث'!BY32</f>
        <v/>
      </c>
      <c r="AJ37" s="224" t="str">
        <f>'ادخال درجات الاختبار الثالث'!CA32</f>
        <v/>
      </c>
      <c r="AK37" s="224" t="str">
        <f>'ادخال درجات الاختبار الثالث'!CC32</f>
        <v/>
      </c>
      <c r="AL37" s="224" t="str">
        <f>'ادخال درجات الاختبار الثالث'!CE32</f>
        <v/>
      </c>
      <c r="AM37" s="224" t="str">
        <f>'ادخال درجات الاختبار الثالث'!CG32</f>
        <v/>
      </c>
      <c r="AN37" s="224" t="str">
        <f>'ادخال درجات الاختبار الثالث'!CI32</f>
        <v/>
      </c>
      <c r="AZ37" s="91">
        <v>27</v>
      </c>
      <c r="BA37" s="19" t="str">
        <f t="shared" si="4"/>
        <v/>
      </c>
      <c r="BB37" s="92" t="str">
        <f t="shared" si="5"/>
        <v/>
      </c>
    </row>
    <row r="38" spans="1:54">
      <c r="A38" s="91">
        <f>'ادخال درجات التشخيصي'!A34</f>
        <v>28</v>
      </c>
      <c r="B38" s="19" t="str">
        <f>IF('ادخال درجات الاختبار الثالث'!B33="","",'ادخال درجات الاختبار الثالث'!B33)</f>
        <v/>
      </c>
      <c r="C38" s="19" t="str">
        <f>'ادخال درجات الاختبار الثالث'!AC33</f>
        <v/>
      </c>
      <c r="D38" s="92" t="str">
        <f>'ادخال درجات الاختبار الثالث'!AD33</f>
        <v/>
      </c>
      <c r="G38" t="str">
        <f>IF(B38="","",RANK(D38,$D:$D,1)+COUNTIF(D$11:$D38,D38)-1)</f>
        <v/>
      </c>
      <c r="H38" t="str">
        <f>IF(B38="","",RANK(D38,$D:$D)+COUNTIF($D$11:D38,D38)-1)</f>
        <v/>
      </c>
      <c r="J38" s="91">
        <v>28</v>
      </c>
      <c r="K38" s="19" t="str">
        <f t="shared" si="0"/>
        <v/>
      </c>
      <c r="L38" s="92" t="str">
        <f t="shared" si="1"/>
        <v/>
      </c>
      <c r="M38" s="219"/>
      <c r="N38" s="228">
        <f t="shared" si="2"/>
        <v>28</v>
      </c>
      <c r="O38" s="188" t="str">
        <f t="shared" si="3"/>
        <v/>
      </c>
      <c r="P38" s="166" t="str">
        <f>'ادخال درجات الاختبار الثالث'!AM33</f>
        <v/>
      </c>
      <c r="Q38" s="166" t="str">
        <f>'ادخال درجات الاختبار الثالث'!AO33</f>
        <v/>
      </c>
      <c r="R38" s="166" t="str">
        <f>'ادخال درجات الاختبار الثالث'!AQ33</f>
        <v/>
      </c>
      <c r="S38" s="166" t="str">
        <f>'ادخال درجات الاختبار الثالث'!AS33</f>
        <v/>
      </c>
      <c r="T38" s="166" t="str">
        <f>'ادخال درجات الاختبار الثالث'!AU33</f>
        <v/>
      </c>
      <c r="U38" s="166" t="str">
        <f>'ادخال درجات الاختبار الثالث'!AW33</f>
        <v/>
      </c>
      <c r="V38" s="166" t="str">
        <f>'ادخال درجات الاختبار الثالث'!AY33</f>
        <v/>
      </c>
      <c r="W38" s="166" t="str">
        <f>'ادخال درجات الاختبار الثالث'!BA33</f>
        <v/>
      </c>
      <c r="X38" s="166" t="str">
        <f>'ادخال درجات الاختبار الثالث'!BC33</f>
        <v/>
      </c>
      <c r="Y38" s="224" t="str">
        <f>'ادخال درجات الاختبار الثالث'!BE33</f>
        <v/>
      </c>
      <c r="Z38" s="224" t="str">
        <f>'ادخال درجات الاختبار الثالث'!BG33</f>
        <v/>
      </c>
      <c r="AA38" s="224" t="str">
        <f>'ادخال درجات الاختبار الثالث'!BI33</f>
        <v/>
      </c>
      <c r="AB38" s="224" t="str">
        <f>'ادخال درجات الاختبار الثالث'!BK33</f>
        <v/>
      </c>
      <c r="AC38" s="224" t="str">
        <f>'ادخال درجات الاختبار الثالث'!BM33</f>
        <v/>
      </c>
      <c r="AD38" s="224" t="str">
        <f>'ادخال درجات الاختبار الثالث'!BO33</f>
        <v/>
      </c>
      <c r="AE38" s="224" t="str">
        <f>'ادخال درجات الاختبار الثالث'!BQ33</f>
        <v/>
      </c>
      <c r="AF38" s="224" t="str">
        <f>'ادخال درجات الاختبار الثالث'!BS33</f>
        <v/>
      </c>
      <c r="AG38" s="224" t="str">
        <f>'ادخال درجات الاختبار الثالث'!BU33</f>
        <v/>
      </c>
      <c r="AH38" s="224" t="str">
        <f>'ادخال درجات الاختبار الثالث'!BW33</f>
        <v/>
      </c>
      <c r="AI38" s="224" t="str">
        <f>'ادخال درجات الاختبار الثالث'!BY33</f>
        <v/>
      </c>
      <c r="AJ38" s="224" t="str">
        <f>'ادخال درجات الاختبار الثالث'!CA33</f>
        <v/>
      </c>
      <c r="AK38" s="224" t="str">
        <f>'ادخال درجات الاختبار الثالث'!CC33</f>
        <v/>
      </c>
      <c r="AL38" s="224" t="str">
        <f>'ادخال درجات الاختبار الثالث'!CE33</f>
        <v/>
      </c>
      <c r="AM38" s="224" t="str">
        <f>'ادخال درجات الاختبار الثالث'!CG33</f>
        <v/>
      </c>
      <c r="AN38" s="224" t="str">
        <f>'ادخال درجات الاختبار الثالث'!CI33</f>
        <v/>
      </c>
      <c r="AZ38" s="91">
        <v>28</v>
      </c>
      <c r="BA38" s="19" t="str">
        <f t="shared" si="4"/>
        <v/>
      </c>
      <c r="BB38" s="92" t="str">
        <f t="shared" si="5"/>
        <v/>
      </c>
    </row>
    <row r="39" spans="1:54">
      <c r="A39" s="91">
        <f>'ادخال درجات التشخيصي'!A35</f>
        <v>29</v>
      </c>
      <c r="B39" s="19" t="str">
        <f>IF('ادخال درجات الاختبار الثالث'!B34="","",'ادخال درجات الاختبار الثالث'!B34)</f>
        <v/>
      </c>
      <c r="C39" s="19" t="str">
        <f>'ادخال درجات الاختبار الثالث'!AC34</f>
        <v/>
      </c>
      <c r="D39" s="92" t="str">
        <f>'ادخال درجات الاختبار الثالث'!AD34</f>
        <v/>
      </c>
      <c r="G39" t="str">
        <f>IF(B39="","",RANK(D39,$D:$D,1)+COUNTIF(D$11:$D39,D39)-1)</f>
        <v/>
      </c>
      <c r="H39" t="str">
        <f>IF(B39="","",RANK(D39,$D:$D)+COUNTIF($D$11:D39,D39)-1)</f>
        <v/>
      </c>
      <c r="J39" s="91">
        <v>29</v>
      </c>
      <c r="K39" s="19" t="str">
        <f t="shared" si="0"/>
        <v/>
      </c>
      <c r="L39" s="92" t="str">
        <f t="shared" si="1"/>
        <v/>
      </c>
      <c r="M39" s="219"/>
      <c r="N39" s="228">
        <f t="shared" si="2"/>
        <v>29</v>
      </c>
      <c r="O39" s="188" t="str">
        <f t="shared" si="3"/>
        <v/>
      </c>
      <c r="P39" s="166" t="str">
        <f>'ادخال درجات الاختبار الثالث'!AM34</f>
        <v/>
      </c>
      <c r="Q39" s="166" t="str">
        <f>'ادخال درجات الاختبار الثالث'!AO34</f>
        <v/>
      </c>
      <c r="R39" s="166" t="str">
        <f>'ادخال درجات الاختبار الثالث'!AQ34</f>
        <v/>
      </c>
      <c r="S39" s="166" t="str">
        <f>'ادخال درجات الاختبار الثالث'!AS34</f>
        <v/>
      </c>
      <c r="T39" s="166" t="str">
        <f>'ادخال درجات الاختبار الثالث'!AU34</f>
        <v/>
      </c>
      <c r="U39" s="166" t="str">
        <f>'ادخال درجات الاختبار الثالث'!AW34</f>
        <v/>
      </c>
      <c r="V39" s="166" t="str">
        <f>'ادخال درجات الاختبار الثالث'!AY34</f>
        <v/>
      </c>
      <c r="W39" s="166" t="str">
        <f>'ادخال درجات الاختبار الثالث'!BA34</f>
        <v/>
      </c>
      <c r="X39" s="166" t="str">
        <f>'ادخال درجات الاختبار الثالث'!BC34</f>
        <v/>
      </c>
      <c r="Y39" s="224" t="str">
        <f>'ادخال درجات الاختبار الثالث'!BE34</f>
        <v/>
      </c>
      <c r="Z39" s="224" t="str">
        <f>'ادخال درجات الاختبار الثالث'!BG34</f>
        <v/>
      </c>
      <c r="AA39" s="224" t="str">
        <f>'ادخال درجات الاختبار الثالث'!BI34</f>
        <v/>
      </c>
      <c r="AB39" s="224" t="str">
        <f>'ادخال درجات الاختبار الثالث'!BK34</f>
        <v/>
      </c>
      <c r="AC39" s="224" t="str">
        <f>'ادخال درجات الاختبار الثالث'!BM34</f>
        <v/>
      </c>
      <c r="AD39" s="224" t="str">
        <f>'ادخال درجات الاختبار الثالث'!BO34</f>
        <v/>
      </c>
      <c r="AE39" s="224" t="str">
        <f>'ادخال درجات الاختبار الثالث'!BQ34</f>
        <v/>
      </c>
      <c r="AF39" s="224" t="str">
        <f>'ادخال درجات الاختبار الثالث'!BS34</f>
        <v/>
      </c>
      <c r="AG39" s="224" t="str">
        <f>'ادخال درجات الاختبار الثالث'!BU34</f>
        <v/>
      </c>
      <c r="AH39" s="224" t="str">
        <f>'ادخال درجات الاختبار الثالث'!BW34</f>
        <v/>
      </c>
      <c r="AI39" s="224" t="str">
        <f>'ادخال درجات الاختبار الثالث'!BY34</f>
        <v/>
      </c>
      <c r="AJ39" s="224" t="str">
        <f>'ادخال درجات الاختبار الثالث'!CA34</f>
        <v/>
      </c>
      <c r="AK39" s="224" t="str">
        <f>'ادخال درجات الاختبار الثالث'!CC34</f>
        <v/>
      </c>
      <c r="AL39" s="224" t="str">
        <f>'ادخال درجات الاختبار الثالث'!CE34</f>
        <v/>
      </c>
      <c r="AM39" s="224" t="str">
        <f>'ادخال درجات الاختبار الثالث'!CG34</f>
        <v/>
      </c>
      <c r="AN39" s="224" t="str">
        <f>'ادخال درجات الاختبار الثالث'!CI34</f>
        <v/>
      </c>
      <c r="AZ39" s="91">
        <v>29</v>
      </c>
      <c r="BA39" s="19" t="str">
        <f t="shared" si="4"/>
        <v/>
      </c>
      <c r="BB39" s="92" t="str">
        <f t="shared" si="5"/>
        <v/>
      </c>
    </row>
    <row r="40" spans="1:54">
      <c r="A40" s="91">
        <f>'ادخال درجات التشخيصي'!A36</f>
        <v>30</v>
      </c>
      <c r="B40" s="19" t="str">
        <f>IF('ادخال درجات الاختبار الثالث'!B35="","",'ادخال درجات الاختبار الثالث'!B35)</f>
        <v/>
      </c>
      <c r="C40" s="19" t="str">
        <f>'ادخال درجات الاختبار الثالث'!AC35</f>
        <v/>
      </c>
      <c r="D40" s="92" t="str">
        <f>'ادخال درجات الاختبار الثالث'!AD35</f>
        <v/>
      </c>
      <c r="G40" t="str">
        <f>IF(B40="","",RANK(D40,$D:$D,1)+COUNTIF(D$11:$D40,D40)-1)</f>
        <v/>
      </c>
      <c r="H40" t="str">
        <f>IF(B40="","",RANK(D40,$D:$D)+COUNTIF($D$11:D40,D40)-1)</f>
        <v/>
      </c>
      <c r="J40" s="91">
        <v>30</v>
      </c>
      <c r="K40" s="19" t="str">
        <f t="shared" si="0"/>
        <v/>
      </c>
      <c r="L40" s="92" t="str">
        <f t="shared" si="1"/>
        <v/>
      </c>
      <c r="M40" s="219"/>
      <c r="N40" s="228">
        <f t="shared" si="2"/>
        <v>30</v>
      </c>
      <c r="O40" s="188" t="str">
        <f t="shared" si="3"/>
        <v/>
      </c>
      <c r="P40" s="166" t="str">
        <f>'ادخال درجات الاختبار الثالث'!AM35</f>
        <v/>
      </c>
      <c r="Q40" s="166" t="str">
        <f>'ادخال درجات الاختبار الثالث'!AO35</f>
        <v/>
      </c>
      <c r="R40" s="166" t="str">
        <f>'ادخال درجات الاختبار الثالث'!AQ35</f>
        <v/>
      </c>
      <c r="S40" s="166" t="str">
        <f>'ادخال درجات الاختبار الثالث'!AS35</f>
        <v/>
      </c>
      <c r="T40" s="166" t="str">
        <f>'ادخال درجات الاختبار الثالث'!AU35</f>
        <v/>
      </c>
      <c r="U40" s="166" t="str">
        <f>'ادخال درجات الاختبار الثالث'!AW35</f>
        <v/>
      </c>
      <c r="V40" s="166" t="str">
        <f>'ادخال درجات الاختبار الثالث'!AY35</f>
        <v/>
      </c>
      <c r="W40" s="166" t="str">
        <f>'ادخال درجات الاختبار الثالث'!BA35</f>
        <v/>
      </c>
      <c r="X40" s="166" t="str">
        <f>'ادخال درجات الاختبار الثالث'!BC35</f>
        <v/>
      </c>
      <c r="Y40" s="224" t="str">
        <f>'ادخال درجات الاختبار الثالث'!BE35</f>
        <v/>
      </c>
      <c r="Z40" s="224" t="str">
        <f>'ادخال درجات الاختبار الثالث'!BG35</f>
        <v/>
      </c>
      <c r="AA40" s="224" t="str">
        <f>'ادخال درجات الاختبار الثالث'!BI35</f>
        <v/>
      </c>
      <c r="AB40" s="224" t="str">
        <f>'ادخال درجات الاختبار الثالث'!BK35</f>
        <v/>
      </c>
      <c r="AC40" s="224" t="str">
        <f>'ادخال درجات الاختبار الثالث'!BM35</f>
        <v/>
      </c>
      <c r="AD40" s="224" t="str">
        <f>'ادخال درجات الاختبار الثالث'!BO35</f>
        <v/>
      </c>
      <c r="AE40" s="224" t="str">
        <f>'ادخال درجات الاختبار الثالث'!BQ35</f>
        <v/>
      </c>
      <c r="AF40" s="224" t="str">
        <f>'ادخال درجات الاختبار الثالث'!BS35</f>
        <v/>
      </c>
      <c r="AG40" s="224" t="str">
        <f>'ادخال درجات الاختبار الثالث'!BU35</f>
        <v/>
      </c>
      <c r="AH40" s="224" t="str">
        <f>'ادخال درجات الاختبار الثالث'!BW35</f>
        <v/>
      </c>
      <c r="AI40" s="224" t="str">
        <f>'ادخال درجات الاختبار الثالث'!BY35</f>
        <v/>
      </c>
      <c r="AJ40" s="224" t="str">
        <f>'ادخال درجات الاختبار الثالث'!CA35</f>
        <v/>
      </c>
      <c r="AK40" s="224" t="str">
        <f>'ادخال درجات الاختبار الثالث'!CC35</f>
        <v/>
      </c>
      <c r="AL40" s="224" t="str">
        <f>'ادخال درجات الاختبار الثالث'!CE35</f>
        <v/>
      </c>
      <c r="AM40" s="224" t="str">
        <f>'ادخال درجات الاختبار الثالث'!CG35</f>
        <v/>
      </c>
      <c r="AN40" s="224" t="str">
        <f>'ادخال درجات الاختبار الثالث'!CI35</f>
        <v/>
      </c>
      <c r="AZ40" s="91">
        <v>30</v>
      </c>
      <c r="BA40" s="19" t="str">
        <f t="shared" si="4"/>
        <v/>
      </c>
      <c r="BB40" s="92" t="str">
        <f t="shared" si="5"/>
        <v/>
      </c>
    </row>
    <row r="41" spans="1:54">
      <c r="A41" s="91">
        <f>'ادخال درجات التشخيصي'!A37</f>
        <v>31</v>
      </c>
      <c r="B41" s="19" t="str">
        <f>IF('ادخال درجات الاختبار الثالث'!B36="","",'ادخال درجات الاختبار الثالث'!B36)</f>
        <v/>
      </c>
      <c r="C41" s="19" t="str">
        <f>'ادخال درجات الاختبار الثالث'!AC36</f>
        <v/>
      </c>
      <c r="D41" s="92" t="str">
        <f>'ادخال درجات الاختبار الثالث'!AD36</f>
        <v/>
      </c>
      <c r="G41" t="str">
        <f>IF(B41="","",RANK(D41,$D:$D,1)+COUNTIF(D$11:$D41,D41)-1)</f>
        <v/>
      </c>
      <c r="H41" t="str">
        <f>IF(B41="","",RANK(D41,$D:$D)+COUNTIF($D$11:D41,D41)-1)</f>
        <v/>
      </c>
      <c r="J41" s="91">
        <v>31</v>
      </c>
      <c r="K41" s="19" t="str">
        <f t="shared" si="0"/>
        <v/>
      </c>
      <c r="L41" s="92" t="str">
        <f t="shared" si="1"/>
        <v/>
      </c>
      <c r="M41" s="219"/>
      <c r="N41" s="228">
        <f t="shared" si="2"/>
        <v>31</v>
      </c>
      <c r="O41" s="188" t="str">
        <f t="shared" si="3"/>
        <v/>
      </c>
      <c r="P41" s="166" t="str">
        <f>'ادخال درجات الاختبار الثالث'!AM36</f>
        <v/>
      </c>
      <c r="Q41" s="166" t="str">
        <f>'ادخال درجات الاختبار الثالث'!AO36</f>
        <v/>
      </c>
      <c r="R41" s="166" t="str">
        <f>'ادخال درجات الاختبار الثالث'!AQ36</f>
        <v/>
      </c>
      <c r="S41" s="166" t="str">
        <f>'ادخال درجات الاختبار الثالث'!AS36</f>
        <v/>
      </c>
      <c r="T41" s="166" t="str">
        <f>'ادخال درجات الاختبار الثالث'!AU36</f>
        <v/>
      </c>
      <c r="U41" s="166" t="str">
        <f>'ادخال درجات الاختبار الثالث'!AW36</f>
        <v/>
      </c>
      <c r="V41" s="166" t="str">
        <f>'ادخال درجات الاختبار الثالث'!AY36</f>
        <v/>
      </c>
      <c r="W41" s="166" t="str">
        <f>'ادخال درجات الاختبار الثالث'!BA36</f>
        <v/>
      </c>
      <c r="X41" s="166" t="str">
        <f>'ادخال درجات الاختبار الثالث'!BC36</f>
        <v/>
      </c>
      <c r="Y41" s="224" t="str">
        <f>'ادخال درجات الاختبار الثالث'!BE36</f>
        <v/>
      </c>
      <c r="Z41" s="224" t="str">
        <f>'ادخال درجات الاختبار الثالث'!BG36</f>
        <v/>
      </c>
      <c r="AA41" s="224" t="str">
        <f>'ادخال درجات الاختبار الثالث'!BI36</f>
        <v/>
      </c>
      <c r="AB41" s="224" t="str">
        <f>'ادخال درجات الاختبار الثالث'!BK36</f>
        <v/>
      </c>
      <c r="AC41" s="224" t="str">
        <f>'ادخال درجات الاختبار الثالث'!BM36</f>
        <v/>
      </c>
      <c r="AD41" s="224" t="str">
        <f>'ادخال درجات الاختبار الثالث'!BO36</f>
        <v/>
      </c>
      <c r="AE41" s="224" t="str">
        <f>'ادخال درجات الاختبار الثالث'!BQ36</f>
        <v/>
      </c>
      <c r="AF41" s="224" t="str">
        <f>'ادخال درجات الاختبار الثالث'!BS36</f>
        <v/>
      </c>
      <c r="AG41" s="224" t="str">
        <f>'ادخال درجات الاختبار الثالث'!BU36</f>
        <v/>
      </c>
      <c r="AH41" s="224" t="str">
        <f>'ادخال درجات الاختبار الثالث'!BW36</f>
        <v/>
      </c>
      <c r="AI41" s="224" t="str">
        <f>'ادخال درجات الاختبار الثالث'!BY36</f>
        <v/>
      </c>
      <c r="AJ41" s="224" t="str">
        <f>'ادخال درجات الاختبار الثالث'!CA36</f>
        <v/>
      </c>
      <c r="AK41" s="224" t="str">
        <f>'ادخال درجات الاختبار الثالث'!CC36</f>
        <v/>
      </c>
      <c r="AL41" s="224" t="str">
        <f>'ادخال درجات الاختبار الثالث'!CE36</f>
        <v/>
      </c>
      <c r="AM41" s="224" t="str">
        <f>'ادخال درجات الاختبار الثالث'!CG36</f>
        <v/>
      </c>
      <c r="AN41" s="224" t="str">
        <f>'ادخال درجات الاختبار الثالث'!CI36</f>
        <v/>
      </c>
      <c r="AZ41" s="91">
        <v>31</v>
      </c>
      <c r="BA41" s="19" t="str">
        <f t="shared" si="4"/>
        <v/>
      </c>
      <c r="BB41" s="92" t="str">
        <f t="shared" si="5"/>
        <v/>
      </c>
    </row>
    <row r="42" spans="1:54">
      <c r="A42" s="91">
        <f>'ادخال درجات التشخيصي'!A38</f>
        <v>32</v>
      </c>
      <c r="B42" s="19" t="str">
        <f>IF('ادخال درجات الاختبار الثالث'!B37="","",'ادخال درجات الاختبار الثالث'!B37)</f>
        <v/>
      </c>
      <c r="C42" s="19" t="str">
        <f>'ادخال درجات الاختبار الثالث'!AC37</f>
        <v/>
      </c>
      <c r="D42" s="92" t="str">
        <f>'ادخال درجات الاختبار الثالث'!AD37</f>
        <v/>
      </c>
      <c r="G42" t="str">
        <f>IF(B42="","",RANK(D42,$D:$D,1)+COUNTIF(D$11:$D42,D42)-1)</f>
        <v/>
      </c>
      <c r="H42" t="str">
        <f>IF(B42="","",RANK(D42,$D:$D)+COUNTIF($D$11:D42,D42)-1)</f>
        <v/>
      </c>
      <c r="J42" s="91">
        <v>32</v>
      </c>
      <c r="K42" s="19" t="str">
        <f t="shared" si="0"/>
        <v/>
      </c>
      <c r="L42" s="92" t="str">
        <f t="shared" si="1"/>
        <v/>
      </c>
      <c r="M42" s="219"/>
      <c r="N42" s="228">
        <f t="shared" si="2"/>
        <v>32</v>
      </c>
      <c r="O42" s="188" t="str">
        <f t="shared" si="3"/>
        <v/>
      </c>
      <c r="P42" s="166" t="str">
        <f>'ادخال درجات الاختبار الثالث'!AM37</f>
        <v/>
      </c>
      <c r="Q42" s="166" t="str">
        <f>'ادخال درجات الاختبار الثالث'!AO37</f>
        <v/>
      </c>
      <c r="R42" s="166" t="str">
        <f>'ادخال درجات الاختبار الثالث'!AQ37</f>
        <v/>
      </c>
      <c r="S42" s="166" t="str">
        <f>'ادخال درجات الاختبار الثالث'!AS37</f>
        <v/>
      </c>
      <c r="T42" s="166" t="str">
        <f>'ادخال درجات الاختبار الثالث'!AU37</f>
        <v/>
      </c>
      <c r="U42" s="166" t="str">
        <f>'ادخال درجات الاختبار الثالث'!AW37</f>
        <v/>
      </c>
      <c r="V42" s="166" t="str">
        <f>'ادخال درجات الاختبار الثالث'!AY37</f>
        <v/>
      </c>
      <c r="W42" s="166" t="str">
        <f>'ادخال درجات الاختبار الثالث'!BA37</f>
        <v/>
      </c>
      <c r="X42" s="166" t="str">
        <f>'ادخال درجات الاختبار الثالث'!BC37</f>
        <v/>
      </c>
      <c r="Y42" s="224" t="str">
        <f>'ادخال درجات الاختبار الثالث'!BE37</f>
        <v/>
      </c>
      <c r="Z42" s="224" t="str">
        <f>'ادخال درجات الاختبار الثالث'!BG37</f>
        <v/>
      </c>
      <c r="AA42" s="224" t="str">
        <f>'ادخال درجات الاختبار الثالث'!BI37</f>
        <v/>
      </c>
      <c r="AB42" s="224" t="str">
        <f>'ادخال درجات الاختبار الثالث'!BK37</f>
        <v/>
      </c>
      <c r="AC42" s="224" t="str">
        <f>'ادخال درجات الاختبار الثالث'!BM37</f>
        <v/>
      </c>
      <c r="AD42" s="224" t="str">
        <f>'ادخال درجات الاختبار الثالث'!BO37</f>
        <v/>
      </c>
      <c r="AE42" s="224" t="str">
        <f>'ادخال درجات الاختبار الثالث'!BQ37</f>
        <v/>
      </c>
      <c r="AF42" s="224" t="str">
        <f>'ادخال درجات الاختبار الثالث'!BS37</f>
        <v/>
      </c>
      <c r="AG42" s="224" t="str">
        <f>'ادخال درجات الاختبار الثالث'!BU37</f>
        <v/>
      </c>
      <c r="AH42" s="224" t="str">
        <f>'ادخال درجات الاختبار الثالث'!BW37</f>
        <v/>
      </c>
      <c r="AI42" s="224" t="str">
        <f>'ادخال درجات الاختبار الثالث'!BY37</f>
        <v/>
      </c>
      <c r="AJ42" s="224" t="str">
        <f>'ادخال درجات الاختبار الثالث'!CA37</f>
        <v/>
      </c>
      <c r="AK42" s="224" t="str">
        <f>'ادخال درجات الاختبار الثالث'!CC37</f>
        <v/>
      </c>
      <c r="AL42" s="224" t="str">
        <f>'ادخال درجات الاختبار الثالث'!CE37</f>
        <v/>
      </c>
      <c r="AM42" s="224" t="str">
        <f>'ادخال درجات الاختبار الثالث'!CG37</f>
        <v/>
      </c>
      <c r="AN42" s="224" t="str">
        <f>'ادخال درجات الاختبار الثالث'!CI37</f>
        <v/>
      </c>
      <c r="AZ42" s="91">
        <v>32</v>
      </c>
      <c r="BA42" s="19" t="str">
        <f t="shared" si="4"/>
        <v/>
      </c>
      <c r="BB42" s="92" t="str">
        <f t="shared" si="5"/>
        <v/>
      </c>
    </row>
    <row r="43" spans="1:54">
      <c r="A43" s="91">
        <f>'ادخال درجات التشخيصي'!A39</f>
        <v>33</v>
      </c>
      <c r="B43" s="19" t="str">
        <f>IF('ادخال درجات الاختبار الثالث'!B38="","",'ادخال درجات الاختبار الثالث'!B38)</f>
        <v/>
      </c>
      <c r="C43" s="19" t="str">
        <f>'ادخال درجات الاختبار الثالث'!AC38</f>
        <v/>
      </c>
      <c r="D43" s="92" t="str">
        <f>'ادخال درجات الاختبار الثالث'!AD38</f>
        <v/>
      </c>
      <c r="G43" t="str">
        <f>IF(B43="","",RANK(D43,$D:$D,1)+COUNTIF(D$11:$D43,D43)-1)</f>
        <v/>
      </c>
      <c r="H43" t="str">
        <f>IF(B43="","",RANK(D43,$D:$D)+COUNTIF($D$11:D43,D43)-1)</f>
        <v/>
      </c>
      <c r="J43" s="91">
        <v>33</v>
      </c>
      <c r="K43" s="19" t="str">
        <f t="shared" si="0"/>
        <v/>
      </c>
      <c r="L43" s="92" t="str">
        <f t="shared" si="1"/>
        <v/>
      </c>
      <c r="M43" s="219"/>
      <c r="N43" s="228">
        <f t="shared" si="2"/>
        <v>33</v>
      </c>
      <c r="O43" s="188" t="str">
        <f t="shared" si="3"/>
        <v/>
      </c>
      <c r="P43" s="166" t="str">
        <f>'ادخال درجات الاختبار الثالث'!AM38</f>
        <v/>
      </c>
      <c r="Q43" s="166" t="str">
        <f>'ادخال درجات الاختبار الثالث'!AO38</f>
        <v/>
      </c>
      <c r="R43" s="166" t="str">
        <f>'ادخال درجات الاختبار الثالث'!AQ38</f>
        <v/>
      </c>
      <c r="S43" s="166" t="str">
        <f>'ادخال درجات الاختبار الثالث'!AS38</f>
        <v/>
      </c>
      <c r="T43" s="166" t="str">
        <f>'ادخال درجات الاختبار الثالث'!AU38</f>
        <v/>
      </c>
      <c r="U43" s="166" t="str">
        <f>'ادخال درجات الاختبار الثالث'!AW38</f>
        <v/>
      </c>
      <c r="V43" s="166" t="str">
        <f>'ادخال درجات الاختبار الثالث'!AY38</f>
        <v/>
      </c>
      <c r="W43" s="166" t="str">
        <f>'ادخال درجات الاختبار الثالث'!BA38</f>
        <v/>
      </c>
      <c r="X43" s="166" t="str">
        <f>'ادخال درجات الاختبار الثالث'!BC38</f>
        <v/>
      </c>
      <c r="Y43" s="224" t="str">
        <f>'ادخال درجات الاختبار الثالث'!BE38</f>
        <v/>
      </c>
      <c r="Z43" s="224" t="str">
        <f>'ادخال درجات الاختبار الثالث'!BG38</f>
        <v/>
      </c>
      <c r="AA43" s="224" t="str">
        <f>'ادخال درجات الاختبار الثالث'!BI38</f>
        <v/>
      </c>
      <c r="AB43" s="224" t="str">
        <f>'ادخال درجات الاختبار الثالث'!BK38</f>
        <v/>
      </c>
      <c r="AC43" s="224" t="str">
        <f>'ادخال درجات الاختبار الثالث'!BM38</f>
        <v/>
      </c>
      <c r="AD43" s="224" t="str">
        <f>'ادخال درجات الاختبار الثالث'!BO38</f>
        <v/>
      </c>
      <c r="AE43" s="224" t="str">
        <f>'ادخال درجات الاختبار الثالث'!BQ38</f>
        <v/>
      </c>
      <c r="AF43" s="224" t="str">
        <f>'ادخال درجات الاختبار الثالث'!BS38</f>
        <v/>
      </c>
      <c r="AG43" s="224" t="str">
        <f>'ادخال درجات الاختبار الثالث'!BU38</f>
        <v/>
      </c>
      <c r="AH43" s="224" t="str">
        <f>'ادخال درجات الاختبار الثالث'!BW38</f>
        <v/>
      </c>
      <c r="AI43" s="224" t="str">
        <f>'ادخال درجات الاختبار الثالث'!BY38</f>
        <v/>
      </c>
      <c r="AJ43" s="224" t="str">
        <f>'ادخال درجات الاختبار الثالث'!CA38</f>
        <v/>
      </c>
      <c r="AK43" s="224" t="str">
        <f>'ادخال درجات الاختبار الثالث'!CC38</f>
        <v/>
      </c>
      <c r="AL43" s="224" t="str">
        <f>'ادخال درجات الاختبار الثالث'!CE38</f>
        <v/>
      </c>
      <c r="AM43" s="224" t="str">
        <f>'ادخال درجات الاختبار الثالث'!CG38</f>
        <v/>
      </c>
      <c r="AN43" s="224" t="str">
        <f>'ادخال درجات الاختبار الثالث'!CI38</f>
        <v/>
      </c>
      <c r="AZ43" s="91">
        <v>33</v>
      </c>
      <c r="BA43" s="19" t="str">
        <f t="shared" si="4"/>
        <v/>
      </c>
      <c r="BB43" s="92" t="str">
        <f t="shared" si="5"/>
        <v/>
      </c>
    </row>
    <row r="44" spans="1:54">
      <c r="A44" s="91">
        <f>'ادخال درجات التشخيصي'!A40</f>
        <v>34</v>
      </c>
      <c r="B44" s="19" t="str">
        <f>IF('ادخال درجات الاختبار الثالث'!B39="","",'ادخال درجات الاختبار الثالث'!B39)</f>
        <v/>
      </c>
      <c r="C44" s="19" t="str">
        <f>'ادخال درجات الاختبار الثالث'!AC39</f>
        <v/>
      </c>
      <c r="D44" s="92" t="str">
        <f>'ادخال درجات الاختبار الثالث'!AD39</f>
        <v/>
      </c>
      <c r="G44" t="str">
        <f>IF(B44="","",RANK(D44,$D:$D,1)+COUNTIF(D$11:$D44,D44)-1)</f>
        <v/>
      </c>
      <c r="H44" t="str">
        <f>IF(B44="","",RANK(D44,$D:$D)+COUNTIF($D$11:D44,D44)-1)</f>
        <v/>
      </c>
      <c r="J44" s="91">
        <v>34</v>
      </c>
      <c r="K44" s="19" t="str">
        <f t="shared" si="0"/>
        <v/>
      </c>
      <c r="L44" s="92" t="str">
        <f t="shared" si="1"/>
        <v/>
      </c>
      <c r="M44" s="219"/>
      <c r="N44" s="228">
        <f t="shared" si="2"/>
        <v>34</v>
      </c>
      <c r="O44" s="188" t="str">
        <f t="shared" si="3"/>
        <v/>
      </c>
      <c r="P44" s="166" t="str">
        <f>'ادخال درجات الاختبار الثالث'!AM39</f>
        <v/>
      </c>
      <c r="Q44" s="166" t="str">
        <f>'ادخال درجات الاختبار الثالث'!AO39</f>
        <v/>
      </c>
      <c r="R44" s="166" t="str">
        <f>'ادخال درجات الاختبار الثالث'!AQ39</f>
        <v/>
      </c>
      <c r="S44" s="166" t="str">
        <f>'ادخال درجات الاختبار الثالث'!AS39</f>
        <v/>
      </c>
      <c r="T44" s="166" t="str">
        <f>'ادخال درجات الاختبار الثالث'!AU39</f>
        <v/>
      </c>
      <c r="U44" s="166" t="str">
        <f>'ادخال درجات الاختبار الثالث'!AW39</f>
        <v/>
      </c>
      <c r="V44" s="166" t="str">
        <f>'ادخال درجات الاختبار الثالث'!AY39</f>
        <v/>
      </c>
      <c r="W44" s="166" t="str">
        <f>'ادخال درجات الاختبار الثالث'!BA39</f>
        <v/>
      </c>
      <c r="X44" s="166" t="str">
        <f>'ادخال درجات الاختبار الثالث'!BC39</f>
        <v/>
      </c>
      <c r="Y44" s="224" t="str">
        <f>'ادخال درجات الاختبار الثالث'!BE39</f>
        <v/>
      </c>
      <c r="Z44" s="224" t="str">
        <f>'ادخال درجات الاختبار الثالث'!BG39</f>
        <v/>
      </c>
      <c r="AA44" s="224" t="str">
        <f>'ادخال درجات الاختبار الثالث'!BI39</f>
        <v/>
      </c>
      <c r="AB44" s="224" t="str">
        <f>'ادخال درجات الاختبار الثالث'!BK39</f>
        <v/>
      </c>
      <c r="AC44" s="224" t="str">
        <f>'ادخال درجات الاختبار الثالث'!BM39</f>
        <v/>
      </c>
      <c r="AD44" s="224" t="str">
        <f>'ادخال درجات الاختبار الثالث'!BO39</f>
        <v/>
      </c>
      <c r="AE44" s="224" t="str">
        <f>'ادخال درجات الاختبار الثالث'!BQ39</f>
        <v/>
      </c>
      <c r="AF44" s="224" t="str">
        <f>'ادخال درجات الاختبار الثالث'!BS39</f>
        <v/>
      </c>
      <c r="AG44" s="224" t="str">
        <f>'ادخال درجات الاختبار الثالث'!BU39</f>
        <v/>
      </c>
      <c r="AH44" s="224" t="str">
        <f>'ادخال درجات الاختبار الثالث'!BW39</f>
        <v/>
      </c>
      <c r="AI44" s="224" t="str">
        <f>'ادخال درجات الاختبار الثالث'!BY39</f>
        <v/>
      </c>
      <c r="AJ44" s="224" t="str">
        <f>'ادخال درجات الاختبار الثالث'!CA39</f>
        <v/>
      </c>
      <c r="AK44" s="224" t="str">
        <f>'ادخال درجات الاختبار الثالث'!CC39</f>
        <v/>
      </c>
      <c r="AL44" s="224" t="str">
        <f>'ادخال درجات الاختبار الثالث'!CE39</f>
        <v/>
      </c>
      <c r="AM44" s="224" t="str">
        <f>'ادخال درجات الاختبار الثالث'!CG39</f>
        <v/>
      </c>
      <c r="AN44" s="224" t="str">
        <f>'ادخال درجات الاختبار الثالث'!CI39</f>
        <v/>
      </c>
      <c r="AZ44" s="91">
        <v>34</v>
      </c>
      <c r="BA44" s="19" t="str">
        <f t="shared" si="4"/>
        <v/>
      </c>
      <c r="BB44" s="92" t="str">
        <f t="shared" si="5"/>
        <v/>
      </c>
    </row>
    <row r="45" spans="1:54">
      <c r="A45" s="91">
        <f>'ادخال درجات التشخيصي'!A41</f>
        <v>35</v>
      </c>
      <c r="B45" s="19" t="str">
        <f>IF('ادخال درجات الاختبار الثالث'!B40="","",'ادخال درجات الاختبار الثالث'!B40)</f>
        <v/>
      </c>
      <c r="C45" s="19" t="str">
        <f>'ادخال درجات الاختبار الثالث'!AC40</f>
        <v/>
      </c>
      <c r="D45" s="92" t="str">
        <f>'ادخال درجات الاختبار الثالث'!AD40</f>
        <v/>
      </c>
      <c r="G45" t="str">
        <f>IF(B45="","",RANK(D45,$D:$D,1)+COUNTIF(D$11:$D45,D45)-1)</f>
        <v/>
      </c>
      <c r="H45" t="str">
        <f>IF(B45="","",RANK(D45,$D:$D)+COUNTIF($D$11:D45,D45)-1)</f>
        <v/>
      </c>
      <c r="J45" s="91">
        <v>35</v>
      </c>
      <c r="K45" s="19" t="str">
        <f t="shared" si="0"/>
        <v/>
      </c>
      <c r="L45" s="92" t="str">
        <f t="shared" si="1"/>
        <v/>
      </c>
      <c r="M45" s="219"/>
      <c r="N45" s="228">
        <f t="shared" si="2"/>
        <v>35</v>
      </c>
      <c r="O45" s="188" t="str">
        <f t="shared" si="3"/>
        <v/>
      </c>
      <c r="P45" s="166" t="str">
        <f>'ادخال درجات الاختبار الثالث'!AM40</f>
        <v/>
      </c>
      <c r="Q45" s="166" t="str">
        <f>'ادخال درجات الاختبار الثالث'!AO40</f>
        <v/>
      </c>
      <c r="R45" s="166" t="str">
        <f>'ادخال درجات الاختبار الثالث'!AQ40</f>
        <v/>
      </c>
      <c r="S45" s="166" t="str">
        <f>'ادخال درجات الاختبار الثالث'!AS40</f>
        <v/>
      </c>
      <c r="T45" s="166" t="str">
        <f>'ادخال درجات الاختبار الثالث'!AU40</f>
        <v/>
      </c>
      <c r="U45" s="166" t="str">
        <f>'ادخال درجات الاختبار الثالث'!AW40</f>
        <v/>
      </c>
      <c r="V45" s="166" t="str">
        <f>'ادخال درجات الاختبار الثالث'!AY40</f>
        <v/>
      </c>
      <c r="W45" s="166" t="str">
        <f>'ادخال درجات الاختبار الثالث'!BA40</f>
        <v/>
      </c>
      <c r="X45" s="166" t="str">
        <f>'ادخال درجات الاختبار الثالث'!BC40</f>
        <v/>
      </c>
      <c r="Y45" s="224" t="str">
        <f>'ادخال درجات الاختبار الثالث'!BE40</f>
        <v/>
      </c>
      <c r="Z45" s="224" t="str">
        <f>'ادخال درجات الاختبار الثالث'!BG40</f>
        <v/>
      </c>
      <c r="AA45" s="224" t="str">
        <f>'ادخال درجات الاختبار الثالث'!BI40</f>
        <v/>
      </c>
      <c r="AB45" s="224" t="str">
        <f>'ادخال درجات الاختبار الثالث'!BK40</f>
        <v/>
      </c>
      <c r="AC45" s="224" t="str">
        <f>'ادخال درجات الاختبار الثالث'!BM40</f>
        <v/>
      </c>
      <c r="AD45" s="224" t="str">
        <f>'ادخال درجات الاختبار الثالث'!BO40</f>
        <v/>
      </c>
      <c r="AE45" s="224" t="str">
        <f>'ادخال درجات الاختبار الثالث'!BQ40</f>
        <v/>
      </c>
      <c r="AF45" s="224" t="str">
        <f>'ادخال درجات الاختبار الثالث'!BS40</f>
        <v/>
      </c>
      <c r="AG45" s="224" t="str">
        <f>'ادخال درجات الاختبار الثالث'!BU40</f>
        <v/>
      </c>
      <c r="AH45" s="224" t="str">
        <f>'ادخال درجات الاختبار الثالث'!BW40</f>
        <v/>
      </c>
      <c r="AI45" s="224" t="str">
        <f>'ادخال درجات الاختبار الثالث'!BY40</f>
        <v/>
      </c>
      <c r="AJ45" s="224" t="str">
        <f>'ادخال درجات الاختبار الثالث'!CA40</f>
        <v/>
      </c>
      <c r="AK45" s="224" t="str">
        <f>'ادخال درجات الاختبار الثالث'!CC40</f>
        <v/>
      </c>
      <c r="AL45" s="224" t="str">
        <f>'ادخال درجات الاختبار الثالث'!CE40</f>
        <v/>
      </c>
      <c r="AM45" s="224" t="str">
        <f>'ادخال درجات الاختبار الثالث'!CG40</f>
        <v/>
      </c>
      <c r="AN45" s="224" t="str">
        <f>'ادخال درجات الاختبار الثالث'!CI40</f>
        <v/>
      </c>
      <c r="AZ45" s="91">
        <v>35</v>
      </c>
      <c r="BA45" s="19" t="str">
        <f t="shared" si="4"/>
        <v/>
      </c>
      <c r="BB45" s="92" t="str">
        <f t="shared" si="5"/>
        <v/>
      </c>
    </row>
    <row r="46" spans="1:54">
      <c r="A46" s="91">
        <f>'ادخال درجات التشخيصي'!A42</f>
        <v>36</v>
      </c>
      <c r="B46" s="19" t="str">
        <f>IF('ادخال درجات الاختبار الثالث'!B41="","",'ادخال درجات الاختبار الثالث'!B41)</f>
        <v/>
      </c>
      <c r="C46" s="19" t="str">
        <f>'ادخال درجات الاختبار الثالث'!AC41</f>
        <v/>
      </c>
      <c r="D46" s="92" t="str">
        <f>'ادخال درجات الاختبار الثالث'!AD41</f>
        <v/>
      </c>
      <c r="G46" t="str">
        <f>IF(B46="","",RANK(D46,$D:$D,1)+COUNTIF(D$11:$D46,D46)-1)</f>
        <v/>
      </c>
      <c r="H46" t="str">
        <f>IF(B46="","",RANK(D46,$D:$D)+COUNTIF($D$11:D46,D46)-1)</f>
        <v/>
      </c>
      <c r="J46" s="91">
        <v>36</v>
      </c>
      <c r="K46" s="19" t="str">
        <f t="shared" si="0"/>
        <v/>
      </c>
      <c r="L46" s="92" t="str">
        <f t="shared" si="1"/>
        <v/>
      </c>
      <c r="M46" s="219"/>
      <c r="N46" s="228">
        <f t="shared" si="2"/>
        <v>36</v>
      </c>
      <c r="O46" s="188" t="str">
        <f t="shared" si="3"/>
        <v/>
      </c>
      <c r="P46" s="166" t="str">
        <f>'ادخال درجات الاختبار الثالث'!AM41</f>
        <v/>
      </c>
      <c r="Q46" s="166" t="str">
        <f>'ادخال درجات الاختبار الثالث'!AO41</f>
        <v/>
      </c>
      <c r="R46" s="166" t="str">
        <f>'ادخال درجات الاختبار الثالث'!AQ41</f>
        <v/>
      </c>
      <c r="S46" s="166" t="str">
        <f>'ادخال درجات الاختبار الثالث'!AS41</f>
        <v/>
      </c>
      <c r="T46" s="166" t="str">
        <f>'ادخال درجات الاختبار الثالث'!AU41</f>
        <v/>
      </c>
      <c r="U46" s="166" t="str">
        <f>'ادخال درجات الاختبار الثالث'!AW41</f>
        <v/>
      </c>
      <c r="V46" s="166" t="str">
        <f>'ادخال درجات الاختبار الثالث'!AY41</f>
        <v/>
      </c>
      <c r="W46" s="166" t="str">
        <f>'ادخال درجات الاختبار الثالث'!BA41</f>
        <v/>
      </c>
      <c r="X46" s="166" t="str">
        <f>'ادخال درجات الاختبار الثالث'!BC41</f>
        <v/>
      </c>
      <c r="Y46" s="224" t="str">
        <f>'ادخال درجات الاختبار الثالث'!BE41</f>
        <v/>
      </c>
      <c r="Z46" s="224" t="str">
        <f>'ادخال درجات الاختبار الثالث'!BG41</f>
        <v/>
      </c>
      <c r="AA46" s="224" t="str">
        <f>'ادخال درجات الاختبار الثالث'!BI41</f>
        <v/>
      </c>
      <c r="AB46" s="224" t="str">
        <f>'ادخال درجات الاختبار الثالث'!BK41</f>
        <v/>
      </c>
      <c r="AC46" s="224" t="str">
        <f>'ادخال درجات الاختبار الثالث'!BM41</f>
        <v/>
      </c>
      <c r="AD46" s="224" t="str">
        <f>'ادخال درجات الاختبار الثالث'!BO41</f>
        <v/>
      </c>
      <c r="AE46" s="224" t="str">
        <f>'ادخال درجات الاختبار الثالث'!BQ41</f>
        <v/>
      </c>
      <c r="AF46" s="224" t="str">
        <f>'ادخال درجات الاختبار الثالث'!BS41</f>
        <v/>
      </c>
      <c r="AG46" s="224" t="str">
        <f>'ادخال درجات الاختبار الثالث'!BU41</f>
        <v/>
      </c>
      <c r="AH46" s="224" t="str">
        <f>'ادخال درجات الاختبار الثالث'!BW41</f>
        <v/>
      </c>
      <c r="AI46" s="224" t="str">
        <f>'ادخال درجات الاختبار الثالث'!BY41</f>
        <v/>
      </c>
      <c r="AJ46" s="224" t="str">
        <f>'ادخال درجات الاختبار الثالث'!CA41</f>
        <v/>
      </c>
      <c r="AK46" s="224" t="str">
        <f>'ادخال درجات الاختبار الثالث'!CC41</f>
        <v/>
      </c>
      <c r="AL46" s="224" t="str">
        <f>'ادخال درجات الاختبار الثالث'!CE41</f>
        <v/>
      </c>
      <c r="AM46" s="224" t="str">
        <f>'ادخال درجات الاختبار الثالث'!CG41</f>
        <v/>
      </c>
      <c r="AN46" s="224" t="str">
        <f>'ادخال درجات الاختبار الثالث'!CI41</f>
        <v/>
      </c>
      <c r="AZ46" s="91">
        <v>36</v>
      </c>
      <c r="BA46" s="19" t="str">
        <f t="shared" si="4"/>
        <v/>
      </c>
      <c r="BB46" s="92" t="str">
        <f t="shared" si="5"/>
        <v/>
      </c>
    </row>
    <row r="47" spans="1:54">
      <c r="A47" s="91">
        <f>'ادخال درجات التشخيصي'!A43</f>
        <v>37</v>
      </c>
      <c r="B47" s="19" t="str">
        <f>IF('ادخال درجات الاختبار الثالث'!B42="","",'ادخال درجات الاختبار الثالث'!B42)</f>
        <v/>
      </c>
      <c r="C47" s="19" t="str">
        <f>'ادخال درجات الاختبار الثالث'!AC42</f>
        <v/>
      </c>
      <c r="D47" s="92" t="str">
        <f>'ادخال درجات الاختبار الثالث'!AD42</f>
        <v/>
      </c>
      <c r="G47" t="str">
        <f>IF(B47="","",RANK(D47,$D:$D,1)+COUNTIF(D$11:$D47,D47)-1)</f>
        <v/>
      </c>
      <c r="H47" t="str">
        <f>IF(B47="","",RANK(D47,$D:$D)+COUNTIF($D$11:D47,D47)-1)</f>
        <v/>
      </c>
      <c r="J47" s="91">
        <v>37</v>
      </c>
      <c r="K47" s="19" t="str">
        <f t="shared" si="0"/>
        <v/>
      </c>
      <c r="L47" s="92" t="str">
        <f t="shared" si="1"/>
        <v/>
      </c>
      <c r="M47" s="219"/>
      <c r="N47" s="228">
        <f t="shared" si="2"/>
        <v>37</v>
      </c>
      <c r="O47" s="188" t="str">
        <f t="shared" si="3"/>
        <v/>
      </c>
      <c r="P47" s="166" t="str">
        <f>'ادخال درجات الاختبار الثالث'!AM42</f>
        <v/>
      </c>
      <c r="Q47" s="166" t="str">
        <f>'ادخال درجات الاختبار الثالث'!AO42</f>
        <v/>
      </c>
      <c r="R47" s="166" t="str">
        <f>'ادخال درجات الاختبار الثالث'!AQ42</f>
        <v/>
      </c>
      <c r="S47" s="166" t="str">
        <f>'ادخال درجات الاختبار الثالث'!AS42</f>
        <v/>
      </c>
      <c r="T47" s="166" t="str">
        <f>'ادخال درجات الاختبار الثالث'!AU42</f>
        <v/>
      </c>
      <c r="U47" s="166" t="str">
        <f>'ادخال درجات الاختبار الثالث'!AW42</f>
        <v/>
      </c>
      <c r="V47" s="166" t="str">
        <f>'ادخال درجات الاختبار الثالث'!AY42</f>
        <v/>
      </c>
      <c r="W47" s="166" t="str">
        <f>'ادخال درجات الاختبار الثالث'!BA42</f>
        <v/>
      </c>
      <c r="X47" s="166" t="str">
        <f>'ادخال درجات الاختبار الثالث'!BC42</f>
        <v/>
      </c>
      <c r="Y47" s="224" t="str">
        <f>'ادخال درجات الاختبار الثالث'!BE42</f>
        <v/>
      </c>
      <c r="Z47" s="224" t="str">
        <f>'ادخال درجات الاختبار الثالث'!BG42</f>
        <v/>
      </c>
      <c r="AA47" s="224" t="str">
        <f>'ادخال درجات الاختبار الثالث'!BI42</f>
        <v/>
      </c>
      <c r="AB47" s="224" t="str">
        <f>'ادخال درجات الاختبار الثالث'!BK42</f>
        <v/>
      </c>
      <c r="AC47" s="224" t="str">
        <f>'ادخال درجات الاختبار الثالث'!BM42</f>
        <v/>
      </c>
      <c r="AD47" s="224" t="str">
        <f>'ادخال درجات الاختبار الثالث'!BO42</f>
        <v/>
      </c>
      <c r="AE47" s="224" t="str">
        <f>'ادخال درجات الاختبار الثالث'!BQ42</f>
        <v/>
      </c>
      <c r="AF47" s="224" t="str">
        <f>'ادخال درجات الاختبار الثالث'!BS42</f>
        <v/>
      </c>
      <c r="AG47" s="224" t="str">
        <f>'ادخال درجات الاختبار الثالث'!BU42</f>
        <v/>
      </c>
      <c r="AH47" s="224" t="str">
        <f>'ادخال درجات الاختبار الثالث'!BW42</f>
        <v/>
      </c>
      <c r="AI47" s="224" t="str">
        <f>'ادخال درجات الاختبار الثالث'!BY42</f>
        <v/>
      </c>
      <c r="AJ47" s="224" t="str">
        <f>'ادخال درجات الاختبار الثالث'!CA42</f>
        <v/>
      </c>
      <c r="AK47" s="224" t="str">
        <f>'ادخال درجات الاختبار الثالث'!CC42</f>
        <v/>
      </c>
      <c r="AL47" s="224" t="str">
        <f>'ادخال درجات الاختبار الثالث'!CE42</f>
        <v/>
      </c>
      <c r="AM47" s="224" t="str">
        <f>'ادخال درجات الاختبار الثالث'!CG42</f>
        <v/>
      </c>
      <c r="AN47" s="224" t="str">
        <f>'ادخال درجات الاختبار الثالث'!CI42</f>
        <v/>
      </c>
      <c r="AZ47" s="91">
        <v>37</v>
      </c>
      <c r="BA47" s="19" t="str">
        <f t="shared" si="4"/>
        <v/>
      </c>
      <c r="BB47" s="92" t="str">
        <f t="shared" si="5"/>
        <v/>
      </c>
    </row>
    <row r="48" spans="1:54">
      <c r="A48" s="91">
        <f>'ادخال درجات التشخيصي'!A44</f>
        <v>38</v>
      </c>
      <c r="B48" s="19" t="str">
        <f>IF('ادخال درجات الاختبار الثالث'!B43="","",'ادخال درجات الاختبار الثالث'!B43)</f>
        <v/>
      </c>
      <c r="C48" s="19" t="str">
        <f>'ادخال درجات الاختبار الثالث'!AC43</f>
        <v/>
      </c>
      <c r="D48" s="92" t="str">
        <f>'ادخال درجات الاختبار الثالث'!AD43</f>
        <v/>
      </c>
      <c r="G48" t="str">
        <f>IF(B48="","",RANK(D48,$D:$D,1)+COUNTIF(D$11:$D48,D48)-1)</f>
        <v/>
      </c>
      <c r="H48" t="str">
        <f>IF(B48="","",RANK(D48,$D:$D)+COUNTIF($D$11:D48,D48)-1)</f>
        <v/>
      </c>
      <c r="J48" s="91">
        <v>38</v>
      </c>
      <c r="K48" s="19" t="str">
        <f t="shared" si="0"/>
        <v/>
      </c>
      <c r="L48" s="92" t="str">
        <f t="shared" si="1"/>
        <v/>
      </c>
      <c r="M48" s="219"/>
      <c r="N48" s="228">
        <f t="shared" si="2"/>
        <v>38</v>
      </c>
      <c r="O48" s="188" t="str">
        <f t="shared" si="3"/>
        <v/>
      </c>
      <c r="P48" s="166" t="str">
        <f>'ادخال درجات الاختبار الثالث'!AM43</f>
        <v/>
      </c>
      <c r="Q48" s="166" t="str">
        <f>'ادخال درجات الاختبار الثالث'!AO43</f>
        <v/>
      </c>
      <c r="R48" s="166" t="str">
        <f>'ادخال درجات الاختبار الثالث'!AQ43</f>
        <v/>
      </c>
      <c r="S48" s="166" t="str">
        <f>'ادخال درجات الاختبار الثالث'!AS43</f>
        <v/>
      </c>
      <c r="T48" s="166" t="str">
        <f>'ادخال درجات الاختبار الثالث'!AU43</f>
        <v/>
      </c>
      <c r="U48" s="166" t="str">
        <f>'ادخال درجات الاختبار الثالث'!AW43</f>
        <v/>
      </c>
      <c r="V48" s="166" t="str">
        <f>'ادخال درجات الاختبار الثالث'!AY43</f>
        <v/>
      </c>
      <c r="W48" s="166" t="str">
        <f>'ادخال درجات الاختبار الثالث'!BA43</f>
        <v/>
      </c>
      <c r="X48" s="166" t="str">
        <f>'ادخال درجات الاختبار الثالث'!BC43</f>
        <v/>
      </c>
      <c r="Y48" s="224" t="str">
        <f>'ادخال درجات الاختبار الثالث'!BE43</f>
        <v/>
      </c>
      <c r="Z48" s="224" t="str">
        <f>'ادخال درجات الاختبار الثالث'!BG43</f>
        <v/>
      </c>
      <c r="AA48" s="224" t="str">
        <f>'ادخال درجات الاختبار الثالث'!BI43</f>
        <v/>
      </c>
      <c r="AB48" s="224" t="str">
        <f>'ادخال درجات الاختبار الثالث'!BK43</f>
        <v/>
      </c>
      <c r="AC48" s="224" t="str">
        <f>'ادخال درجات الاختبار الثالث'!BM43</f>
        <v/>
      </c>
      <c r="AD48" s="224" t="str">
        <f>'ادخال درجات الاختبار الثالث'!BO43</f>
        <v/>
      </c>
      <c r="AE48" s="224" t="str">
        <f>'ادخال درجات الاختبار الثالث'!BQ43</f>
        <v/>
      </c>
      <c r="AF48" s="224" t="str">
        <f>'ادخال درجات الاختبار الثالث'!BS43</f>
        <v/>
      </c>
      <c r="AG48" s="224" t="str">
        <f>'ادخال درجات الاختبار الثالث'!BU43</f>
        <v/>
      </c>
      <c r="AH48" s="224" t="str">
        <f>'ادخال درجات الاختبار الثالث'!BW43</f>
        <v/>
      </c>
      <c r="AI48" s="224" t="str">
        <f>'ادخال درجات الاختبار الثالث'!BY43</f>
        <v/>
      </c>
      <c r="AJ48" s="224" t="str">
        <f>'ادخال درجات الاختبار الثالث'!CA43</f>
        <v/>
      </c>
      <c r="AK48" s="224" t="str">
        <f>'ادخال درجات الاختبار الثالث'!CC43</f>
        <v/>
      </c>
      <c r="AL48" s="224" t="str">
        <f>'ادخال درجات الاختبار الثالث'!CE43</f>
        <v/>
      </c>
      <c r="AM48" s="224" t="str">
        <f>'ادخال درجات الاختبار الثالث'!CG43</f>
        <v/>
      </c>
      <c r="AN48" s="224" t="str">
        <f>'ادخال درجات الاختبار الثالث'!CI43</f>
        <v/>
      </c>
      <c r="AZ48" s="91">
        <v>38</v>
      </c>
      <c r="BA48" s="19" t="str">
        <f t="shared" si="4"/>
        <v/>
      </c>
      <c r="BB48" s="92" t="str">
        <f t="shared" si="5"/>
        <v/>
      </c>
    </row>
    <row r="49" spans="1:54">
      <c r="A49" s="91">
        <f>'ادخال درجات التشخيصي'!A45</f>
        <v>39</v>
      </c>
      <c r="B49" s="19" t="str">
        <f>IF('ادخال درجات الاختبار الثالث'!B44="","",'ادخال درجات الاختبار الثالث'!B44)</f>
        <v/>
      </c>
      <c r="C49" s="19" t="str">
        <f>'ادخال درجات الاختبار الثالث'!AC44</f>
        <v/>
      </c>
      <c r="D49" s="92" t="str">
        <f>'ادخال درجات الاختبار الثالث'!AD44</f>
        <v/>
      </c>
      <c r="G49" t="str">
        <f>IF(B49="","",RANK(D49,$D:$D,1)+COUNTIF(D$11:$D49,D49)-1)</f>
        <v/>
      </c>
      <c r="H49" t="str">
        <f>IF(B49="","",RANK(D49,$D:$D)+COUNTIF($D$11:D49,D49)-1)</f>
        <v/>
      </c>
      <c r="J49" s="91">
        <v>39</v>
      </c>
      <c r="K49" s="19" t="str">
        <f t="shared" si="0"/>
        <v/>
      </c>
      <c r="L49" s="92" t="str">
        <f t="shared" si="1"/>
        <v/>
      </c>
      <c r="M49" s="219"/>
      <c r="N49" s="228">
        <f t="shared" si="2"/>
        <v>39</v>
      </c>
      <c r="O49" s="188" t="str">
        <f t="shared" si="3"/>
        <v/>
      </c>
      <c r="P49" s="166" t="str">
        <f>'ادخال درجات الاختبار الثالث'!AM44</f>
        <v/>
      </c>
      <c r="Q49" s="166" t="str">
        <f>'ادخال درجات الاختبار الثالث'!AO44</f>
        <v/>
      </c>
      <c r="R49" s="166" t="str">
        <f>'ادخال درجات الاختبار الثالث'!AQ44</f>
        <v/>
      </c>
      <c r="S49" s="166" t="str">
        <f>'ادخال درجات الاختبار الثالث'!AS44</f>
        <v/>
      </c>
      <c r="T49" s="166" t="str">
        <f>'ادخال درجات الاختبار الثالث'!AU44</f>
        <v/>
      </c>
      <c r="U49" s="166" t="str">
        <f>'ادخال درجات الاختبار الثالث'!AW44</f>
        <v/>
      </c>
      <c r="V49" s="166" t="str">
        <f>'ادخال درجات الاختبار الثالث'!AY44</f>
        <v/>
      </c>
      <c r="W49" s="166" t="str">
        <f>'ادخال درجات الاختبار الثالث'!BA44</f>
        <v/>
      </c>
      <c r="X49" s="166" t="str">
        <f>'ادخال درجات الاختبار الثالث'!BC44</f>
        <v/>
      </c>
      <c r="Y49" s="224" t="str">
        <f>'ادخال درجات الاختبار الثالث'!BE44</f>
        <v/>
      </c>
      <c r="Z49" s="224" t="str">
        <f>'ادخال درجات الاختبار الثالث'!BG44</f>
        <v/>
      </c>
      <c r="AA49" s="224" t="str">
        <f>'ادخال درجات الاختبار الثالث'!BI44</f>
        <v/>
      </c>
      <c r="AB49" s="224" t="str">
        <f>'ادخال درجات الاختبار الثالث'!BK44</f>
        <v/>
      </c>
      <c r="AC49" s="224" t="str">
        <f>'ادخال درجات الاختبار الثالث'!BM44</f>
        <v/>
      </c>
      <c r="AD49" s="224" t="str">
        <f>'ادخال درجات الاختبار الثالث'!BO44</f>
        <v/>
      </c>
      <c r="AE49" s="224" t="str">
        <f>'ادخال درجات الاختبار الثالث'!BQ44</f>
        <v/>
      </c>
      <c r="AF49" s="224" t="str">
        <f>'ادخال درجات الاختبار الثالث'!BS44</f>
        <v/>
      </c>
      <c r="AG49" s="224" t="str">
        <f>'ادخال درجات الاختبار الثالث'!BU44</f>
        <v/>
      </c>
      <c r="AH49" s="224" t="str">
        <f>'ادخال درجات الاختبار الثالث'!BW44</f>
        <v/>
      </c>
      <c r="AI49" s="224" t="str">
        <f>'ادخال درجات الاختبار الثالث'!BY44</f>
        <v/>
      </c>
      <c r="AJ49" s="224" t="str">
        <f>'ادخال درجات الاختبار الثالث'!CA44</f>
        <v/>
      </c>
      <c r="AK49" s="224" t="str">
        <f>'ادخال درجات الاختبار الثالث'!CC44</f>
        <v/>
      </c>
      <c r="AL49" s="224" t="str">
        <f>'ادخال درجات الاختبار الثالث'!CE44</f>
        <v/>
      </c>
      <c r="AM49" s="224" t="str">
        <f>'ادخال درجات الاختبار الثالث'!CG44</f>
        <v/>
      </c>
      <c r="AN49" s="224" t="str">
        <f>'ادخال درجات الاختبار الثالث'!CI44</f>
        <v/>
      </c>
      <c r="AZ49" s="91">
        <v>39</v>
      </c>
      <c r="BA49" s="19" t="str">
        <f t="shared" si="4"/>
        <v/>
      </c>
      <c r="BB49" s="92" t="str">
        <f t="shared" si="5"/>
        <v/>
      </c>
    </row>
    <row r="50" spans="1:54">
      <c r="A50" s="91">
        <f>'ادخال درجات التشخيصي'!A46</f>
        <v>40</v>
      </c>
      <c r="B50" s="19" t="str">
        <f>IF('ادخال درجات الاختبار الثالث'!B45="","",'ادخال درجات الاختبار الثالث'!B45)</f>
        <v/>
      </c>
      <c r="C50" s="19" t="str">
        <f>'ادخال درجات الاختبار الثالث'!AC45</f>
        <v/>
      </c>
      <c r="D50" s="92" t="str">
        <f>'ادخال درجات الاختبار الثالث'!AD45</f>
        <v/>
      </c>
      <c r="G50" t="str">
        <f>IF(B50="","",RANK(D50,$D:$D,1)+COUNTIF(D$11:$D50,D50)-1)</f>
        <v/>
      </c>
      <c r="H50" t="str">
        <f>IF(B50="","",RANK(D50,$D:$D)+COUNTIF($D$11:D50,D50)-1)</f>
        <v/>
      </c>
      <c r="J50" s="91">
        <v>40</v>
      </c>
      <c r="K50" s="19" t="str">
        <f t="shared" si="0"/>
        <v/>
      </c>
      <c r="L50" s="92" t="str">
        <f t="shared" si="1"/>
        <v/>
      </c>
      <c r="M50" s="219"/>
      <c r="N50" s="228">
        <f t="shared" si="2"/>
        <v>40</v>
      </c>
      <c r="O50" s="188" t="str">
        <f t="shared" si="3"/>
        <v/>
      </c>
      <c r="P50" s="166" t="str">
        <f>'ادخال درجات الاختبار الثالث'!AM45</f>
        <v/>
      </c>
      <c r="Q50" s="166" t="str">
        <f>'ادخال درجات الاختبار الثالث'!AO45</f>
        <v/>
      </c>
      <c r="R50" s="166" t="str">
        <f>'ادخال درجات الاختبار الثالث'!AQ45</f>
        <v/>
      </c>
      <c r="S50" s="166" t="str">
        <f>'ادخال درجات الاختبار الثالث'!AS45</f>
        <v/>
      </c>
      <c r="T50" s="166" t="str">
        <f>'ادخال درجات الاختبار الثالث'!AU45</f>
        <v/>
      </c>
      <c r="U50" s="166" t="str">
        <f>'ادخال درجات الاختبار الثالث'!AW45</f>
        <v/>
      </c>
      <c r="V50" s="166" t="str">
        <f>'ادخال درجات الاختبار الثالث'!AY45</f>
        <v/>
      </c>
      <c r="W50" s="166" t="str">
        <f>'ادخال درجات الاختبار الثالث'!BA45</f>
        <v/>
      </c>
      <c r="X50" s="166" t="str">
        <f>'ادخال درجات الاختبار الثالث'!BC45</f>
        <v/>
      </c>
      <c r="Y50" s="224" t="str">
        <f>'ادخال درجات الاختبار الثالث'!BE45</f>
        <v/>
      </c>
      <c r="Z50" s="224" t="str">
        <f>'ادخال درجات الاختبار الثالث'!BG45</f>
        <v/>
      </c>
      <c r="AA50" s="224" t="str">
        <f>'ادخال درجات الاختبار الثالث'!BI45</f>
        <v/>
      </c>
      <c r="AB50" s="224" t="str">
        <f>'ادخال درجات الاختبار الثالث'!BK45</f>
        <v/>
      </c>
      <c r="AC50" s="224" t="str">
        <f>'ادخال درجات الاختبار الثالث'!BM45</f>
        <v/>
      </c>
      <c r="AD50" s="224" t="str">
        <f>'ادخال درجات الاختبار الثالث'!BO45</f>
        <v/>
      </c>
      <c r="AE50" s="224" t="str">
        <f>'ادخال درجات الاختبار الثالث'!BQ45</f>
        <v/>
      </c>
      <c r="AF50" s="224" t="str">
        <f>'ادخال درجات الاختبار الثالث'!BS45</f>
        <v/>
      </c>
      <c r="AG50" s="224" t="str">
        <f>'ادخال درجات الاختبار الثالث'!BU45</f>
        <v/>
      </c>
      <c r="AH50" s="224" t="str">
        <f>'ادخال درجات الاختبار الثالث'!BW45</f>
        <v/>
      </c>
      <c r="AI50" s="224" t="str">
        <f>'ادخال درجات الاختبار الثالث'!BY45</f>
        <v/>
      </c>
      <c r="AJ50" s="224" t="str">
        <f>'ادخال درجات الاختبار الثالث'!CA45</f>
        <v/>
      </c>
      <c r="AK50" s="224" t="str">
        <f>'ادخال درجات الاختبار الثالث'!CC45</f>
        <v/>
      </c>
      <c r="AL50" s="224" t="str">
        <f>'ادخال درجات الاختبار الثالث'!CE45</f>
        <v/>
      </c>
      <c r="AM50" s="224" t="str">
        <f>'ادخال درجات الاختبار الثالث'!CG45</f>
        <v/>
      </c>
      <c r="AN50" s="224" t="str">
        <f>'ادخال درجات الاختبار الثالث'!CI45</f>
        <v/>
      </c>
      <c r="AZ50" s="91">
        <v>40</v>
      </c>
      <c r="BA50" s="19" t="str">
        <f t="shared" si="4"/>
        <v/>
      </c>
      <c r="BB50" s="92" t="str">
        <f t="shared" si="5"/>
        <v/>
      </c>
    </row>
    <row r="51" spans="1:54">
      <c r="A51" s="91">
        <f>'ادخال درجات التشخيصي'!A47</f>
        <v>41</v>
      </c>
      <c r="B51" s="19" t="str">
        <f>IF('ادخال درجات الاختبار الثالث'!B46="","",'ادخال درجات الاختبار الثالث'!B46)</f>
        <v/>
      </c>
      <c r="C51" s="19" t="str">
        <f>'ادخال درجات الاختبار الثالث'!AC46</f>
        <v/>
      </c>
      <c r="D51" s="92" t="str">
        <f>'ادخال درجات الاختبار الثالث'!AD46</f>
        <v/>
      </c>
      <c r="G51" t="str">
        <f>IF(B51="","",RANK(D51,$D:$D,1)+COUNTIF(D$11:$D51,D51)-1)</f>
        <v/>
      </c>
      <c r="H51" t="str">
        <f>IF(B51="","",RANK(D51,$D:$D)+COUNTIF($D$11:D51,D51)-1)</f>
        <v/>
      </c>
      <c r="J51" s="91">
        <v>41</v>
      </c>
      <c r="K51" s="19" t="str">
        <f t="shared" si="0"/>
        <v/>
      </c>
      <c r="L51" s="92" t="str">
        <f t="shared" si="1"/>
        <v/>
      </c>
      <c r="M51" s="219"/>
      <c r="N51" s="228">
        <f t="shared" si="2"/>
        <v>41</v>
      </c>
      <c r="O51" s="188" t="str">
        <f t="shared" si="3"/>
        <v/>
      </c>
      <c r="P51" s="166" t="str">
        <f>'ادخال درجات الاختبار الثالث'!AM46</f>
        <v/>
      </c>
      <c r="Q51" s="166" t="str">
        <f>'ادخال درجات الاختبار الثالث'!AO46</f>
        <v/>
      </c>
      <c r="R51" s="166" t="str">
        <f>'ادخال درجات الاختبار الثالث'!AQ46</f>
        <v/>
      </c>
      <c r="S51" s="166" t="str">
        <f>'ادخال درجات الاختبار الثالث'!AS46</f>
        <v/>
      </c>
      <c r="T51" s="166" t="str">
        <f>'ادخال درجات الاختبار الثالث'!AU46</f>
        <v/>
      </c>
      <c r="U51" s="166" t="str">
        <f>'ادخال درجات الاختبار الثالث'!AW46</f>
        <v/>
      </c>
      <c r="V51" s="166" t="str">
        <f>'ادخال درجات الاختبار الثالث'!AY46</f>
        <v/>
      </c>
      <c r="W51" s="166" t="str">
        <f>'ادخال درجات الاختبار الثالث'!BA46</f>
        <v/>
      </c>
      <c r="X51" s="166" t="str">
        <f>'ادخال درجات الاختبار الثالث'!BC46</f>
        <v/>
      </c>
      <c r="Y51" s="224" t="str">
        <f>'ادخال درجات الاختبار الثالث'!BE46</f>
        <v/>
      </c>
      <c r="Z51" s="224" t="str">
        <f>'ادخال درجات الاختبار الثالث'!BG46</f>
        <v/>
      </c>
      <c r="AA51" s="224" t="str">
        <f>'ادخال درجات الاختبار الثالث'!BI46</f>
        <v/>
      </c>
      <c r="AB51" s="224" t="str">
        <f>'ادخال درجات الاختبار الثالث'!BK46</f>
        <v/>
      </c>
      <c r="AC51" s="224" t="str">
        <f>'ادخال درجات الاختبار الثالث'!BM46</f>
        <v/>
      </c>
      <c r="AD51" s="224" t="str">
        <f>'ادخال درجات الاختبار الثالث'!BO46</f>
        <v/>
      </c>
      <c r="AE51" s="224" t="str">
        <f>'ادخال درجات الاختبار الثالث'!BQ46</f>
        <v/>
      </c>
      <c r="AF51" s="224" t="str">
        <f>'ادخال درجات الاختبار الثالث'!BS46</f>
        <v/>
      </c>
      <c r="AG51" s="224" t="str">
        <f>'ادخال درجات الاختبار الثالث'!BU46</f>
        <v/>
      </c>
      <c r="AH51" s="224" t="str">
        <f>'ادخال درجات الاختبار الثالث'!BW46</f>
        <v/>
      </c>
      <c r="AI51" s="224" t="str">
        <f>'ادخال درجات الاختبار الثالث'!BY46</f>
        <v/>
      </c>
      <c r="AJ51" s="224" t="str">
        <f>'ادخال درجات الاختبار الثالث'!CA46</f>
        <v/>
      </c>
      <c r="AK51" s="224" t="str">
        <f>'ادخال درجات الاختبار الثالث'!CC46</f>
        <v/>
      </c>
      <c r="AL51" s="224" t="str">
        <f>'ادخال درجات الاختبار الثالث'!CE46</f>
        <v/>
      </c>
      <c r="AM51" s="224" t="str">
        <f>'ادخال درجات الاختبار الثالث'!CG46</f>
        <v/>
      </c>
      <c r="AN51" s="224" t="str">
        <f>'ادخال درجات الاختبار الثالث'!CI46</f>
        <v/>
      </c>
      <c r="AZ51" s="91">
        <v>41</v>
      </c>
      <c r="BA51" s="19" t="str">
        <f t="shared" si="4"/>
        <v/>
      </c>
      <c r="BB51" s="92" t="str">
        <f t="shared" si="5"/>
        <v/>
      </c>
    </row>
    <row r="52" spans="1:54">
      <c r="A52" s="91">
        <f>'ادخال درجات التشخيصي'!A48</f>
        <v>42</v>
      </c>
      <c r="B52" s="19" t="str">
        <f>IF('ادخال درجات الاختبار الثالث'!B47="","",'ادخال درجات الاختبار الثالث'!B47)</f>
        <v/>
      </c>
      <c r="C52" s="19" t="str">
        <f>'ادخال درجات الاختبار الثالث'!AC47</f>
        <v/>
      </c>
      <c r="D52" s="92" t="str">
        <f>'ادخال درجات الاختبار الثالث'!AD47</f>
        <v/>
      </c>
      <c r="G52" t="str">
        <f>IF(B52="","",RANK(D52,$D:$D,1)+COUNTIF(D$11:$D52,D52)-1)</f>
        <v/>
      </c>
      <c r="H52" t="str">
        <f>IF(B52="","",RANK(D52,$D:$D)+COUNTIF($D$11:D52,D52)-1)</f>
        <v/>
      </c>
      <c r="J52" s="91">
        <v>42</v>
      </c>
      <c r="K52" s="19" t="str">
        <f t="shared" si="0"/>
        <v/>
      </c>
      <c r="L52" s="92" t="str">
        <f t="shared" si="1"/>
        <v/>
      </c>
      <c r="M52" s="219"/>
      <c r="N52" s="228">
        <f t="shared" si="2"/>
        <v>42</v>
      </c>
      <c r="O52" s="188" t="str">
        <f t="shared" si="3"/>
        <v/>
      </c>
      <c r="P52" s="166" t="str">
        <f>'ادخال درجات الاختبار الثالث'!AM47</f>
        <v/>
      </c>
      <c r="Q52" s="166" t="str">
        <f>'ادخال درجات الاختبار الثالث'!AO47</f>
        <v/>
      </c>
      <c r="R52" s="166" t="str">
        <f>'ادخال درجات الاختبار الثالث'!AQ47</f>
        <v/>
      </c>
      <c r="S52" s="166" t="str">
        <f>'ادخال درجات الاختبار الثالث'!AS47</f>
        <v/>
      </c>
      <c r="T52" s="166" t="str">
        <f>'ادخال درجات الاختبار الثالث'!AU47</f>
        <v/>
      </c>
      <c r="U52" s="166" t="str">
        <f>'ادخال درجات الاختبار الثالث'!AW47</f>
        <v/>
      </c>
      <c r="V52" s="166" t="str">
        <f>'ادخال درجات الاختبار الثالث'!AY47</f>
        <v/>
      </c>
      <c r="W52" s="166" t="str">
        <f>'ادخال درجات الاختبار الثالث'!BA47</f>
        <v/>
      </c>
      <c r="X52" s="166" t="str">
        <f>'ادخال درجات الاختبار الثالث'!BC47</f>
        <v/>
      </c>
      <c r="Y52" s="224" t="str">
        <f>'ادخال درجات الاختبار الثالث'!BE47</f>
        <v/>
      </c>
      <c r="Z52" s="224" t="str">
        <f>'ادخال درجات الاختبار الثالث'!BG47</f>
        <v/>
      </c>
      <c r="AA52" s="224" t="str">
        <f>'ادخال درجات الاختبار الثالث'!BI47</f>
        <v/>
      </c>
      <c r="AB52" s="224" t="str">
        <f>'ادخال درجات الاختبار الثالث'!BK47</f>
        <v/>
      </c>
      <c r="AC52" s="224" t="str">
        <f>'ادخال درجات الاختبار الثالث'!BM47</f>
        <v/>
      </c>
      <c r="AD52" s="224" t="str">
        <f>'ادخال درجات الاختبار الثالث'!BO47</f>
        <v/>
      </c>
      <c r="AE52" s="224" t="str">
        <f>'ادخال درجات الاختبار الثالث'!BQ47</f>
        <v/>
      </c>
      <c r="AF52" s="224" t="str">
        <f>'ادخال درجات الاختبار الثالث'!BS47</f>
        <v/>
      </c>
      <c r="AG52" s="224" t="str">
        <f>'ادخال درجات الاختبار الثالث'!BU47</f>
        <v/>
      </c>
      <c r="AH52" s="224" t="str">
        <f>'ادخال درجات الاختبار الثالث'!BW47</f>
        <v/>
      </c>
      <c r="AI52" s="224" t="str">
        <f>'ادخال درجات الاختبار الثالث'!BY47</f>
        <v/>
      </c>
      <c r="AJ52" s="224" t="str">
        <f>'ادخال درجات الاختبار الثالث'!CA47</f>
        <v/>
      </c>
      <c r="AK52" s="224" t="str">
        <f>'ادخال درجات الاختبار الثالث'!CC47</f>
        <v/>
      </c>
      <c r="AL52" s="224" t="str">
        <f>'ادخال درجات الاختبار الثالث'!CE47</f>
        <v/>
      </c>
      <c r="AM52" s="224" t="str">
        <f>'ادخال درجات الاختبار الثالث'!CG47</f>
        <v/>
      </c>
      <c r="AN52" s="224" t="str">
        <f>'ادخال درجات الاختبار الثالث'!CI47</f>
        <v/>
      </c>
      <c r="AZ52" s="91">
        <v>42</v>
      </c>
      <c r="BA52" s="19" t="str">
        <f t="shared" si="4"/>
        <v/>
      </c>
      <c r="BB52" s="92" t="str">
        <f t="shared" si="5"/>
        <v/>
      </c>
    </row>
    <row r="53" spans="1:54">
      <c r="A53" s="91">
        <f>'ادخال درجات التشخيصي'!A49</f>
        <v>43</v>
      </c>
      <c r="B53" s="19" t="str">
        <f>IF('ادخال درجات الاختبار الثالث'!B48="","",'ادخال درجات الاختبار الثالث'!B48)</f>
        <v/>
      </c>
      <c r="C53" s="19" t="str">
        <f>'ادخال درجات الاختبار الثالث'!AC48</f>
        <v/>
      </c>
      <c r="D53" s="92" t="str">
        <f>'ادخال درجات الاختبار الثالث'!AD48</f>
        <v/>
      </c>
      <c r="G53" t="str">
        <f>IF(B53="","",RANK(D53,$D:$D,1)+COUNTIF(D$11:$D53,D53)-1)</f>
        <v/>
      </c>
      <c r="H53" t="str">
        <f>IF(B53="","",RANK(D53,$D:$D)+COUNTIF($D$11:D53,D53)-1)</f>
        <v/>
      </c>
      <c r="J53" s="91">
        <v>43</v>
      </c>
      <c r="K53" s="19" t="str">
        <f t="shared" si="0"/>
        <v/>
      </c>
      <c r="L53" s="92" t="str">
        <f t="shared" si="1"/>
        <v/>
      </c>
      <c r="M53" s="219"/>
      <c r="N53" s="228">
        <f t="shared" si="2"/>
        <v>43</v>
      </c>
      <c r="O53" s="188" t="str">
        <f t="shared" si="3"/>
        <v/>
      </c>
      <c r="P53" s="166" t="str">
        <f>'ادخال درجات الاختبار الثالث'!AM48</f>
        <v/>
      </c>
      <c r="Q53" s="166" t="str">
        <f>'ادخال درجات الاختبار الثالث'!AO48</f>
        <v/>
      </c>
      <c r="R53" s="166" t="str">
        <f>'ادخال درجات الاختبار الثالث'!AQ48</f>
        <v/>
      </c>
      <c r="S53" s="166" t="str">
        <f>'ادخال درجات الاختبار الثالث'!AS48</f>
        <v/>
      </c>
      <c r="T53" s="166" t="str">
        <f>'ادخال درجات الاختبار الثالث'!AU48</f>
        <v/>
      </c>
      <c r="U53" s="166" t="str">
        <f>'ادخال درجات الاختبار الثالث'!AW48</f>
        <v/>
      </c>
      <c r="V53" s="166" t="str">
        <f>'ادخال درجات الاختبار الثالث'!AY48</f>
        <v/>
      </c>
      <c r="W53" s="166" t="str">
        <f>'ادخال درجات الاختبار الثالث'!BA48</f>
        <v/>
      </c>
      <c r="X53" s="166" t="str">
        <f>'ادخال درجات الاختبار الثالث'!BC48</f>
        <v/>
      </c>
      <c r="Y53" s="224" t="str">
        <f>'ادخال درجات الاختبار الثالث'!BE48</f>
        <v/>
      </c>
      <c r="Z53" s="224" t="str">
        <f>'ادخال درجات الاختبار الثالث'!BG48</f>
        <v/>
      </c>
      <c r="AA53" s="224" t="str">
        <f>'ادخال درجات الاختبار الثالث'!BI48</f>
        <v/>
      </c>
      <c r="AB53" s="224" t="str">
        <f>'ادخال درجات الاختبار الثالث'!BK48</f>
        <v/>
      </c>
      <c r="AC53" s="224" t="str">
        <f>'ادخال درجات الاختبار الثالث'!BM48</f>
        <v/>
      </c>
      <c r="AD53" s="224" t="str">
        <f>'ادخال درجات الاختبار الثالث'!BO48</f>
        <v/>
      </c>
      <c r="AE53" s="224" t="str">
        <f>'ادخال درجات الاختبار الثالث'!BQ48</f>
        <v/>
      </c>
      <c r="AF53" s="224" t="str">
        <f>'ادخال درجات الاختبار الثالث'!BS48</f>
        <v/>
      </c>
      <c r="AG53" s="224" t="str">
        <f>'ادخال درجات الاختبار الثالث'!BU48</f>
        <v/>
      </c>
      <c r="AH53" s="224" t="str">
        <f>'ادخال درجات الاختبار الثالث'!BW48</f>
        <v/>
      </c>
      <c r="AI53" s="224" t="str">
        <f>'ادخال درجات الاختبار الثالث'!BY48</f>
        <v/>
      </c>
      <c r="AJ53" s="224" t="str">
        <f>'ادخال درجات الاختبار الثالث'!CA48</f>
        <v/>
      </c>
      <c r="AK53" s="224" t="str">
        <f>'ادخال درجات الاختبار الثالث'!CC48</f>
        <v/>
      </c>
      <c r="AL53" s="224" t="str">
        <f>'ادخال درجات الاختبار الثالث'!CE48</f>
        <v/>
      </c>
      <c r="AM53" s="224" t="str">
        <f>'ادخال درجات الاختبار الثالث'!CG48</f>
        <v/>
      </c>
      <c r="AN53" s="224" t="str">
        <f>'ادخال درجات الاختبار الثالث'!CI48</f>
        <v/>
      </c>
      <c r="AZ53" s="91">
        <v>43</v>
      </c>
      <c r="BA53" s="19" t="str">
        <f t="shared" si="4"/>
        <v/>
      </c>
      <c r="BB53" s="92" t="str">
        <f t="shared" si="5"/>
        <v/>
      </c>
    </row>
    <row r="54" spans="1:54">
      <c r="A54" s="91">
        <f>'ادخال درجات التشخيصي'!A50</f>
        <v>44</v>
      </c>
      <c r="B54" s="19" t="str">
        <f>IF('ادخال درجات الاختبار الثالث'!B49="","",'ادخال درجات الاختبار الثالث'!B49)</f>
        <v/>
      </c>
      <c r="C54" s="19" t="str">
        <f>'ادخال درجات الاختبار الثالث'!AC49</f>
        <v/>
      </c>
      <c r="D54" s="92" t="str">
        <f>'ادخال درجات الاختبار الثالث'!AD49</f>
        <v/>
      </c>
      <c r="G54" t="str">
        <f>IF(B54="","",RANK(D54,$D:$D,1)+COUNTIF(D$11:$D54,D54)-1)</f>
        <v/>
      </c>
      <c r="H54" t="str">
        <f>IF(B54="","",RANK(D54,$D:$D)+COUNTIF($D$11:D54,D54)-1)</f>
        <v/>
      </c>
      <c r="J54" s="91">
        <v>44</v>
      </c>
      <c r="K54" s="19" t="str">
        <f t="shared" si="0"/>
        <v/>
      </c>
      <c r="L54" s="92" t="str">
        <f t="shared" si="1"/>
        <v/>
      </c>
      <c r="M54" s="219"/>
      <c r="N54" s="228">
        <f t="shared" si="2"/>
        <v>44</v>
      </c>
      <c r="O54" s="188" t="str">
        <f t="shared" si="3"/>
        <v/>
      </c>
      <c r="P54" s="166" t="str">
        <f>'ادخال درجات الاختبار الثالث'!AM49</f>
        <v/>
      </c>
      <c r="Q54" s="166" t="str">
        <f>'ادخال درجات الاختبار الثالث'!AO49</f>
        <v/>
      </c>
      <c r="R54" s="166" t="str">
        <f>'ادخال درجات الاختبار الثالث'!AQ49</f>
        <v/>
      </c>
      <c r="S54" s="166" t="str">
        <f>'ادخال درجات الاختبار الثالث'!AS49</f>
        <v/>
      </c>
      <c r="T54" s="166" t="str">
        <f>'ادخال درجات الاختبار الثالث'!AU49</f>
        <v/>
      </c>
      <c r="U54" s="166" t="str">
        <f>'ادخال درجات الاختبار الثالث'!AW49</f>
        <v/>
      </c>
      <c r="V54" s="166" t="str">
        <f>'ادخال درجات الاختبار الثالث'!AY49</f>
        <v/>
      </c>
      <c r="W54" s="166" t="str">
        <f>'ادخال درجات الاختبار الثالث'!BA49</f>
        <v/>
      </c>
      <c r="X54" s="166" t="str">
        <f>'ادخال درجات الاختبار الثالث'!BC49</f>
        <v/>
      </c>
      <c r="Y54" s="224" t="str">
        <f>'ادخال درجات الاختبار الثالث'!BE49</f>
        <v/>
      </c>
      <c r="Z54" s="224" t="str">
        <f>'ادخال درجات الاختبار الثالث'!BG49</f>
        <v/>
      </c>
      <c r="AA54" s="224" t="str">
        <f>'ادخال درجات الاختبار الثالث'!BI49</f>
        <v/>
      </c>
      <c r="AB54" s="224" t="str">
        <f>'ادخال درجات الاختبار الثالث'!BK49</f>
        <v/>
      </c>
      <c r="AC54" s="224" t="str">
        <f>'ادخال درجات الاختبار الثالث'!BM49</f>
        <v/>
      </c>
      <c r="AD54" s="224" t="str">
        <f>'ادخال درجات الاختبار الثالث'!BO49</f>
        <v/>
      </c>
      <c r="AE54" s="224" t="str">
        <f>'ادخال درجات الاختبار الثالث'!BQ49</f>
        <v/>
      </c>
      <c r="AF54" s="224" t="str">
        <f>'ادخال درجات الاختبار الثالث'!BS49</f>
        <v/>
      </c>
      <c r="AG54" s="224" t="str">
        <f>'ادخال درجات الاختبار الثالث'!BU49</f>
        <v/>
      </c>
      <c r="AH54" s="224" t="str">
        <f>'ادخال درجات الاختبار الثالث'!BW49</f>
        <v/>
      </c>
      <c r="AI54" s="224" t="str">
        <f>'ادخال درجات الاختبار الثالث'!BY49</f>
        <v/>
      </c>
      <c r="AJ54" s="224" t="str">
        <f>'ادخال درجات الاختبار الثالث'!CA49</f>
        <v/>
      </c>
      <c r="AK54" s="224" t="str">
        <f>'ادخال درجات الاختبار الثالث'!CC49</f>
        <v/>
      </c>
      <c r="AL54" s="224" t="str">
        <f>'ادخال درجات الاختبار الثالث'!CE49</f>
        <v/>
      </c>
      <c r="AM54" s="224" t="str">
        <f>'ادخال درجات الاختبار الثالث'!CG49</f>
        <v/>
      </c>
      <c r="AN54" s="224" t="str">
        <f>'ادخال درجات الاختبار الثالث'!CI49</f>
        <v/>
      </c>
      <c r="AZ54" s="91">
        <v>44</v>
      </c>
      <c r="BA54" s="19" t="str">
        <f t="shared" si="4"/>
        <v/>
      </c>
      <c r="BB54" s="92" t="str">
        <f t="shared" si="5"/>
        <v/>
      </c>
    </row>
    <row r="55" spans="1:54">
      <c r="A55" s="91">
        <f>'ادخال درجات التشخيصي'!A51</f>
        <v>45</v>
      </c>
      <c r="B55" s="19" t="str">
        <f>IF('ادخال درجات الاختبار الثالث'!B50="","",'ادخال درجات الاختبار الثالث'!B50)</f>
        <v/>
      </c>
      <c r="C55" s="19" t="str">
        <f>'ادخال درجات الاختبار الثالث'!AC50</f>
        <v/>
      </c>
      <c r="D55" s="92" t="str">
        <f>'ادخال درجات الاختبار الثالث'!AD50</f>
        <v/>
      </c>
      <c r="G55" t="str">
        <f>IF(B55="","",RANK(D55,$D:$D,1)+COUNTIF(D$11:$D55,D55)-1)</f>
        <v/>
      </c>
      <c r="H55" t="str">
        <f>IF(B55="","",RANK(D55,$D:$D)+COUNTIF($D$11:D55,D55)-1)</f>
        <v/>
      </c>
      <c r="J55" s="91">
        <v>45</v>
      </c>
      <c r="K55" s="19" t="str">
        <f t="shared" si="0"/>
        <v/>
      </c>
      <c r="L55" s="92" t="str">
        <f t="shared" si="1"/>
        <v/>
      </c>
      <c r="M55" s="219"/>
      <c r="N55" s="228">
        <f t="shared" si="2"/>
        <v>45</v>
      </c>
      <c r="O55" s="188" t="str">
        <f t="shared" si="3"/>
        <v/>
      </c>
      <c r="P55" s="166" t="str">
        <f>'ادخال درجات الاختبار الثالث'!AM50</f>
        <v/>
      </c>
      <c r="Q55" s="166" t="str">
        <f>'ادخال درجات الاختبار الثالث'!AO50</f>
        <v/>
      </c>
      <c r="R55" s="166" t="str">
        <f>'ادخال درجات الاختبار الثالث'!AQ50</f>
        <v/>
      </c>
      <c r="S55" s="166" t="str">
        <f>'ادخال درجات الاختبار الثالث'!AS50</f>
        <v/>
      </c>
      <c r="T55" s="166" t="str">
        <f>'ادخال درجات الاختبار الثالث'!AU50</f>
        <v/>
      </c>
      <c r="U55" s="166" t="str">
        <f>'ادخال درجات الاختبار الثالث'!AW50</f>
        <v/>
      </c>
      <c r="V55" s="166" t="str">
        <f>'ادخال درجات الاختبار الثالث'!AY50</f>
        <v/>
      </c>
      <c r="W55" s="166" t="str">
        <f>'ادخال درجات الاختبار الثالث'!BA50</f>
        <v/>
      </c>
      <c r="X55" s="166" t="str">
        <f>'ادخال درجات الاختبار الثالث'!BC50</f>
        <v/>
      </c>
      <c r="Y55" s="224" t="str">
        <f>'ادخال درجات الاختبار الثالث'!BE50</f>
        <v/>
      </c>
      <c r="Z55" s="224" t="str">
        <f>'ادخال درجات الاختبار الثالث'!BG50</f>
        <v/>
      </c>
      <c r="AA55" s="224" t="str">
        <f>'ادخال درجات الاختبار الثالث'!BI50</f>
        <v/>
      </c>
      <c r="AB55" s="224" t="str">
        <f>'ادخال درجات الاختبار الثالث'!BK50</f>
        <v/>
      </c>
      <c r="AC55" s="224" t="str">
        <f>'ادخال درجات الاختبار الثالث'!BM50</f>
        <v/>
      </c>
      <c r="AD55" s="224" t="str">
        <f>'ادخال درجات الاختبار الثالث'!BO50</f>
        <v/>
      </c>
      <c r="AE55" s="224" t="str">
        <f>'ادخال درجات الاختبار الثالث'!BQ50</f>
        <v/>
      </c>
      <c r="AF55" s="224" t="str">
        <f>'ادخال درجات الاختبار الثالث'!BS50</f>
        <v/>
      </c>
      <c r="AG55" s="224" t="str">
        <f>'ادخال درجات الاختبار الثالث'!BU50</f>
        <v/>
      </c>
      <c r="AH55" s="224" t="str">
        <f>'ادخال درجات الاختبار الثالث'!BW50</f>
        <v/>
      </c>
      <c r="AI55" s="224" t="str">
        <f>'ادخال درجات الاختبار الثالث'!BY50</f>
        <v/>
      </c>
      <c r="AJ55" s="224" t="str">
        <f>'ادخال درجات الاختبار الثالث'!CA50</f>
        <v/>
      </c>
      <c r="AK55" s="224" t="str">
        <f>'ادخال درجات الاختبار الثالث'!CC50</f>
        <v/>
      </c>
      <c r="AL55" s="224" t="str">
        <f>'ادخال درجات الاختبار الثالث'!CE50</f>
        <v/>
      </c>
      <c r="AM55" s="224" t="str">
        <f>'ادخال درجات الاختبار الثالث'!CG50</f>
        <v/>
      </c>
      <c r="AN55" s="224" t="str">
        <f>'ادخال درجات الاختبار الثالث'!CI50</f>
        <v/>
      </c>
      <c r="AZ55" s="91">
        <v>45</v>
      </c>
      <c r="BA55" s="19" t="str">
        <f t="shared" si="4"/>
        <v/>
      </c>
      <c r="BB55" s="92" t="str">
        <f t="shared" si="5"/>
        <v/>
      </c>
    </row>
    <row r="56" spans="1:54">
      <c r="A56" s="91">
        <f>'ادخال درجات التشخيصي'!A52</f>
        <v>46</v>
      </c>
      <c r="B56" s="19" t="str">
        <f>IF('ادخال درجات الاختبار الثالث'!B51="","",'ادخال درجات الاختبار الثالث'!B51)</f>
        <v/>
      </c>
      <c r="C56" s="19" t="str">
        <f>'ادخال درجات الاختبار الثالث'!AC51</f>
        <v/>
      </c>
      <c r="D56" s="92" t="str">
        <f>'ادخال درجات الاختبار الثالث'!AD51</f>
        <v/>
      </c>
      <c r="G56" t="str">
        <f>IF(B56="","",RANK(D56,$D:$D,1)+COUNTIF(D$11:$D56,D56)-1)</f>
        <v/>
      </c>
      <c r="H56" t="str">
        <f>IF(B56="","",RANK(D56,$D:$D)+COUNTIF($D$11:D56,D56)-1)</f>
        <v/>
      </c>
      <c r="J56" s="91">
        <v>46</v>
      </c>
      <c r="K56" s="19" t="str">
        <f t="shared" si="0"/>
        <v/>
      </c>
      <c r="L56" s="92" t="str">
        <f t="shared" si="1"/>
        <v/>
      </c>
      <c r="M56" s="219"/>
      <c r="N56" s="228">
        <f t="shared" si="2"/>
        <v>46</v>
      </c>
      <c r="O56" s="188" t="str">
        <f t="shared" si="3"/>
        <v/>
      </c>
      <c r="P56" s="166" t="str">
        <f>'ادخال درجات الاختبار الثالث'!AM51</f>
        <v/>
      </c>
      <c r="Q56" s="166" t="str">
        <f>'ادخال درجات الاختبار الثالث'!AO51</f>
        <v/>
      </c>
      <c r="R56" s="166" t="str">
        <f>'ادخال درجات الاختبار الثالث'!AQ51</f>
        <v/>
      </c>
      <c r="S56" s="166" t="str">
        <f>'ادخال درجات الاختبار الثالث'!AS51</f>
        <v/>
      </c>
      <c r="T56" s="166" t="str">
        <f>'ادخال درجات الاختبار الثالث'!AU51</f>
        <v/>
      </c>
      <c r="U56" s="166" t="str">
        <f>'ادخال درجات الاختبار الثالث'!AW51</f>
        <v/>
      </c>
      <c r="V56" s="166" t="str">
        <f>'ادخال درجات الاختبار الثالث'!AY51</f>
        <v/>
      </c>
      <c r="W56" s="166" t="str">
        <f>'ادخال درجات الاختبار الثالث'!BA51</f>
        <v/>
      </c>
      <c r="X56" s="166" t="str">
        <f>'ادخال درجات الاختبار الثالث'!BC51</f>
        <v/>
      </c>
      <c r="Y56" s="224" t="str">
        <f>'ادخال درجات الاختبار الثالث'!BE51</f>
        <v/>
      </c>
      <c r="Z56" s="224" t="str">
        <f>'ادخال درجات الاختبار الثالث'!BG51</f>
        <v/>
      </c>
      <c r="AA56" s="224" t="str">
        <f>'ادخال درجات الاختبار الثالث'!BI51</f>
        <v/>
      </c>
      <c r="AB56" s="224" t="str">
        <f>'ادخال درجات الاختبار الثالث'!BK51</f>
        <v/>
      </c>
      <c r="AC56" s="224" t="str">
        <f>'ادخال درجات الاختبار الثالث'!BM51</f>
        <v/>
      </c>
      <c r="AD56" s="224" t="str">
        <f>'ادخال درجات الاختبار الثالث'!BO51</f>
        <v/>
      </c>
      <c r="AE56" s="224" t="str">
        <f>'ادخال درجات الاختبار الثالث'!BQ51</f>
        <v/>
      </c>
      <c r="AF56" s="224" t="str">
        <f>'ادخال درجات الاختبار الثالث'!BS51</f>
        <v/>
      </c>
      <c r="AG56" s="224" t="str">
        <f>'ادخال درجات الاختبار الثالث'!BU51</f>
        <v/>
      </c>
      <c r="AH56" s="224" t="str">
        <f>'ادخال درجات الاختبار الثالث'!BW51</f>
        <v/>
      </c>
      <c r="AI56" s="224" t="str">
        <f>'ادخال درجات الاختبار الثالث'!BY51</f>
        <v/>
      </c>
      <c r="AJ56" s="224" t="str">
        <f>'ادخال درجات الاختبار الثالث'!CA51</f>
        <v/>
      </c>
      <c r="AK56" s="224" t="str">
        <f>'ادخال درجات الاختبار الثالث'!CC51</f>
        <v/>
      </c>
      <c r="AL56" s="224" t="str">
        <f>'ادخال درجات الاختبار الثالث'!CE51</f>
        <v/>
      </c>
      <c r="AM56" s="224" t="str">
        <f>'ادخال درجات الاختبار الثالث'!CG51</f>
        <v/>
      </c>
      <c r="AN56" s="224" t="str">
        <f>'ادخال درجات الاختبار الثالث'!CI51</f>
        <v/>
      </c>
      <c r="AZ56" s="91">
        <v>46</v>
      </c>
      <c r="BA56" s="19" t="str">
        <f t="shared" si="4"/>
        <v/>
      </c>
      <c r="BB56" s="92" t="str">
        <f t="shared" si="5"/>
        <v/>
      </c>
    </row>
    <row r="57" spans="1:54">
      <c r="A57" s="91">
        <f>'ادخال درجات التشخيصي'!A53</f>
        <v>47</v>
      </c>
      <c r="B57" s="19" t="str">
        <f>IF('ادخال درجات الاختبار الثالث'!B52="","",'ادخال درجات الاختبار الثالث'!B52)</f>
        <v/>
      </c>
      <c r="C57" s="19" t="str">
        <f>'ادخال درجات الاختبار الثالث'!AC52</f>
        <v/>
      </c>
      <c r="D57" s="92" t="str">
        <f>'ادخال درجات الاختبار الثالث'!AD52</f>
        <v/>
      </c>
      <c r="G57" t="str">
        <f>IF(B57="","",RANK(D57,$D:$D,1)+COUNTIF(D$11:$D57,D57)-1)</f>
        <v/>
      </c>
      <c r="H57" t="str">
        <f>IF(B57="","",RANK(D57,$D:$D)+COUNTIF($D$11:D57,D57)-1)</f>
        <v/>
      </c>
      <c r="J57" s="91">
        <v>47</v>
      </c>
      <c r="K57" s="19" t="str">
        <f t="shared" si="0"/>
        <v/>
      </c>
      <c r="L57" s="92" t="str">
        <f t="shared" si="1"/>
        <v/>
      </c>
      <c r="M57" s="219"/>
      <c r="N57" s="228">
        <f t="shared" si="2"/>
        <v>47</v>
      </c>
      <c r="O57" s="188" t="str">
        <f t="shared" si="3"/>
        <v/>
      </c>
      <c r="P57" s="166" t="str">
        <f>'ادخال درجات الاختبار الثالث'!AM52</f>
        <v/>
      </c>
      <c r="Q57" s="166" t="str">
        <f>'ادخال درجات الاختبار الثالث'!AO52</f>
        <v/>
      </c>
      <c r="R57" s="166" t="str">
        <f>'ادخال درجات الاختبار الثالث'!AQ52</f>
        <v/>
      </c>
      <c r="S57" s="166" t="str">
        <f>'ادخال درجات الاختبار الثالث'!AS52</f>
        <v/>
      </c>
      <c r="T57" s="166" t="str">
        <f>'ادخال درجات الاختبار الثالث'!AU52</f>
        <v/>
      </c>
      <c r="U57" s="166" t="str">
        <f>'ادخال درجات الاختبار الثالث'!AW52</f>
        <v/>
      </c>
      <c r="V57" s="166" t="str">
        <f>'ادخال درجات الاختبار الثالث'!AY52</f>
        <v/>
      </c>
      <c r="W57" s="166" t="str">
        <f>'ادخال درجات الاختبار الثالث'!BA52</f>
        <v/>
      </c>
      <c r="X57" s="166" t="str">
        <f>'ادخال درجات الاختبار الثالث'!BC52</f>
        <v/>
      </c>
      <c r="Y57" s="224" t="str">
        <f>'ادخال درجات الاختبار الثالث'!BE52</f>
        <v/>
      </c>
      <c r="Z57" s="224" t="str">
        <f>'ادخال درجات الاختبار الثالث'!BG52</f>
        <v/>
      </c>
      <c r="AA57" s="224" t="str">
        <f>'ادخال درجات الاختبار الثالث'!BI52</f>
        <v/>
      </c>
      <c r="AB57" s="224" t="str">
        <f>'ادخال درجات الاختبار الثالث'!BK52</f>
        <v/>
      </c>
      <c r="AC57" s="224" t="str">
        <f>'ادخال درجات الاختبار الثالث'!BM52</f>
        <v/>
      </c>
      <c r="AD57" s="224" t="str">
        <f>'ادخال درجات الاختبار الثالث'!BO52</f>
        <v/>
      </c>
      <c r="AE57" s="224" t="str">
        <f>'ادخال درجات الاختبار الثالث'!BQ52</f>
        <v/>
      </c>
      <c r="AF57" s="224" t="str">
        <f>'ادخال درجات الاختبار الثالث'!BS52</f>
        <v/>
      </c>
      <c r="AG57" s="224" t="str">
        <f>'ادخال درجات الاختبار الثالث'!BU52</f>
        <v/>
      </c>
      <c r="AH57" s="224" t="str">
        <f>'ادخال درجات الاختبار الثالث'!BW52</f>
        <v/>
      </c>
      <c r="AI57" s="224" t="str">
        <f>'ادخال درجات الاختبار الثالث'!BY52</f>
        <v/>
      </c>
      <c r="AJ57" s="224" t="str">
        <f>'ادخال درجات الاختبار الثالث'!CA52</f>
        <v/>
      </c>
      <c r="AK57" s="224" t="str">
        <f>'ادخال درجات الاختبار الثالث'!CC52</f>
        <v/>
      </c>
      <c r="AL57" s="224" t="str">
        <f>'ادخال درجات الاختبار الثالث'!CE52</f>
        <v/>
      </c>
      <c r="AM57" s="224" t="str">
        <f>'ادخال درجات الاختبار الثالث'!CG52</f>
        <v/>
      </c>
      <c r="AN57" s="224" t="str">
        <f>'ادخال درجات الاختبار الثالث'!CI52</f>
        <v/>
      </c>
      <c r="AZ57" s="91">
        <v>47</v>
      </c>
      <c r="BA57" s="19" t="str">
        <f t="shared" si="4"/>
        <v/>
      </c>
      <c r="BB57" s="92" t="str">
        <f t="shared" si="5"/>
        <v/>
      </c>
    </row>
    <row r="58" spans="1:54">
      <c r="A58" s="91">
        <f>'ادخال درجات التشخيصي'!A54</f>
        <v>48</v>
      </c>
      <c r="B58" s="19" t="str">
        <f>IF('ادخال درجات الاختبار الثالث'!B53="","",'ادخال درجات الاختبار الثالث'!B53)</f>
        <v/>
      </c>
      <c r="C58" s="19" t="str">
        <f>'ادخال درجات الاختبار الثالث'!AC53</f>
        <v/>
      </c>
      <c r="D58" s="92" t="str">
        <f>'ادخال درجات الاختبار الثالث'!AD53</f>
        <v/>
      </c>
      <c r="G58" t="str">
        <f>IF(B58="","",RANK(D58,$D:$D,1)+COUNTIF(D$11:$D58,D58)-1)</f>
        <v/>
      </c>
      <c r="H58" t="str">
        <f>IF(B58="","",RANK(D58,$D:$D)+COUNTIF($D$11:D58,D58)-1)</f>
        <v/>
      </c>
      <c r="J58" s="91">
        <v>48</v>
      </c>
      <c r="K58" s="19" t="str">
        <f t="shared" si="0"/>
        <v/>
      </c>
      <c r="L58" s="92" t="str">
        <f t="shared" si="1"/>
        <v/>
      </c>
      <c r="M58" s="219"/>
      <c r="N58" s="228">
        <f t="shared" si="2"/>
        <v>48</v>
      </c>
      <c r="O58" s="188" t="str">
        <f t="shared" si="3"/>
        <v/>
      </c>
      <c r="P58" s="166" t="str">
        <f>'ادخال درجات الاختبار الثالث'!AM53</f>
        <v/>
      </c>
      <c r="Q58" s="166" t="str">
        <f>'ادخال درجات الاختبار الثالث'!AO53</f>
        <v/>
      </c>
      <c r="R58" s="166" t="str">
        <f>'ادخال درجات الاختبار الثالث'!AQ53</f>
        <v/>
      </c>
      <c r="S58" s="166" t="str">
        <f>'ادخال درجات الاختبار الثالث'!AS53</f>
        <v/>
      </c>
      <c r="T58" s="166" t="str">
        <f>'ادخال درجات الاختبار الثالث'!AU53</f>
        <v/>
      </c>
      <c r="U58" s="166" t="str">
        <f>'ادخال درجات الاختبار الثالث'!AW53</f>
        <v/>
      </c>
      <c r="V58" s="166" t="str">
        <f>'ادخال درجات الاختبار الثالث'!AY53</f>
        <v/>
      </c>
      <c r="W58" s="166" t="str">
        <f>'ادخال درجات الاختبار الثالث'!BA53</f>
        <v/>
      </c>
      <c r="X58" s="166" t="str">
        <f>'ادخال درجات الاختبار الثالث'!BC53</f>
        <v/>
      </c>
      <c r="Y58" s="224" t="str">
        <f>'ادخال درجات الاختبار الثالث'!BE53</f>
        <v/>
      </c>
      <c r="Z58" s="224" t="str">
        <f>'ادخال درجات الاختبار الثالث'!BG53</f>
        <v/>
      </c>
      <c r="AA58" s="224" t="str">
        <f>'ادخال درجات الاختبار الثالث'!BI53</f>
        <v/>
      </c>
      <c r="AB58" s="224" t="str">
        <f>'ادخال درجات الاختبار الثالث'!BK53</f>
        <v/>
      </c>
      <c r="AC58" s="224" t="str">
        <f>'ادخال درجات الاختبار الثالث'!BM53</f>
        <v/>
      </c>
      <c r="AD58" s="224" t="str">
        <f>'ادخال درجات الاختبار الثالث'!BO53</f>
        <v/>
      </c>
      <c r="AE58" s="224" t="str">
        <f>'ادخال درجات الاختبار الثالث'!BQ53</f>
        <v/>
      </c>
      <c r="AF58" s="224" t="str">
        <f>'ادخال درجات الاختبار الثالث'!BS53</f>
        <v/>
      </c>
      <c r="AG58" s="224" t="str">
        <f>'ادخال درجات الاختبار الثالث'!BU53</f>
        <v/>
      </c>
      <c r="AH58" s="224" t="str">
        <f>'ادخال درجات الاختبار الثالث'!BW53</f>
        <v/>
      </c>
      <c r="AI58" s="224" t="str">
        <f>'ادخال درجات الاختبار الثالث'!BY53</f>
        <v/>
      </c>
      <c r="AJ58" s="224" t="str">
        <f>'ادخال درجات الاختبار الثالث'!CA53</f>
        <v/>
      </c>
      <c r="AK58" s="224" t="str">
        <f>'ادخال درجات الاختبار الثالث'!CC53</f>
        <v/>
      </c>
      <c r="AL58" s="224" t="str">
        <f>'ادخال درجات الاختبار الثالث'!CE53</f>
        <v/>
      </c>
      <c r="AM58" s="224" t="str">
        <f>'ادخال درجات الاختبار الثالث'!CG53</f>
        <v/>
      </c>
      <c r="AN58" s="224" t="str">
        <f>'ادخال درجات الاختبار الثالث'!CI53</f>
        <v/>
      </c>
      <c r="AZ58" s="91">
        <v>48</v>
      </c>
      <c r="BA58" s="19" t="str">
        <f t="shared" si="4"/>
        <v/>
      </c>
      <c r="BB58" s="92" t="str">
        <f t="shared" si="5"/>
        <v/>
      </c>
    </row>
    <row r="59" spans="1:54">
      <c r="A59" s="91">
        <f>'ادخال درجات التشخيصي'!A55</f>
        <v>49</v>
      </c>
      <c r="B59" s="19" t="str">
        <f>IF('ادخال درجات الاختبار الثالث'!B54="","",'ادخال درجات الاختبار الثالث'!B54)</f>
        <v/>
      </c>
      <c r="C59" s="19" t="str">
        <f>'ادخال درجات الاختبار الثالث'!AC54</f>
        <v/>
      </c>
      <c r="D59" s="92" t="str">
        <f>'ادخال درجات الاختبار الثالث'!AD54</f>
        <v/>
      </c>
      <c r="G59" t="str">
        <f>IF(B59="","",RANK(D59,$D:$D,1)+COUNTIF(D$11:$D59,D59)-1)</f>
        <v/>
      </c>
      <c r="H59" t="str">
        <f>IF(B59="","",RANK(D59,$D:$D)+COUNTIF($D$11:D59,D59)-1)</f>
        <v/>
      </c>
      <c r="J59" s="91">
        <v>49</v>
      </c>
      <c r="K59" s="19" t="str">
        <f t="shared" si="0"/>
        <v/>
      </c>
      <c r="L59" s="92" t="str">
        <f t="shared" si="1"/>
        <v/>
      </c>
      <c r="M59" s="219"/>
      <c r="N59" s="228">
        <f t="shared" si="2"/>
        <v>49</v>
      </c>
      <c r="O59" s="188" t="str">
        <f t="shared" si="3"/>
        <v/>
      </c>
      <c r="P59" s="166" t="str">
        <f>'ادخال درجات الاختبار الثالث'!AM54</f>
        <v/>
      </c>
      <c r="Q59" s="166" t="str">
        <f>'ادخال درجات الاختبار الثالث'!AO54</f>
        <v/>
      </c>
      <c r="R59" s="166" t="str">
        <f>'ادخال درجات الاختبار الثالث'!AQ54</f>
        <v/>
      </c>
      <c r="S59" s="166" t="str">
        <f>'ادخال درجات الاختبار الثالث'!AS54</f>
        <v/>
      </c>
      <c r="T59" s="166" t="str">
        <f>'ادخال درجات الاختبار الثالث'!AU54</f>
        <v/>
      </c>
      <c r="U59" s="166" t="str">
        <f>'ادخال درجات الاختبار الثالث'!AW54</f>
        <v/>
      </c>
      <c r="V59" s="166" t="str">
        <f>'ادخال درجات الاختبار الثالث'!AY54</f>
        <v/>
      </c>
      <c r="W59" s="166" t="str">
        <f>'ادخال درجات الاختبار الثالث'!BA54</f>
        <v/>
      </c>
      <c r="X59" s="166" t="str">
        <f>'ادخال درجات الاختبار الثالث'!BC54</f>
        <v/>
      </c>
      <c r="Y59" s="224" t="str">
        <f>'ادخال درجات الاختبار الثالث'!BE54</f>
        <v/>
      </c>
      <c r="Z59" s="224" t="str">
        <f>'ادخال درجات الاختبار الثالث'!BG54</f>
        <v/>
      </c>
      <c r="AA59" s="224" t="str">
        <f>'ادخال درجات الاختبار الثالث'!BI54</f>
        <v/>
      </c>
      <c r="AB59" s="224" t="str">
        <f>'ادخال درجات الاختبار الثالث'!BK54</f>
        <v/>
      </c>
      <c r="AC59" s="224" t="str">
        <f>'ادخال درجات الاختبار الثالث'!BM54</f>
        <v/>
      </c>
      <c r="AD59" s="224" t="str">
        <f>'ادخال درجات الاختبار الثالث'!BO54</f>
        <v/>
      </c>
      <c r="AE59" s="224" t="str">
        <f>'ادخال درجات الاختبار الثالث'!BQ54</f>
        <v/>
      </c>
      <c r="AF59" s="224" t="str">
        <f>'ادخال درجات الاختبار الثالث'!BS54</f>
        <v/>
      </c>
      <c r="AG59" s="224" t="str">
        <f>'ادخال درجات الاختبار الثالث'!BU54</f>
        <v/>
      </c>
      <c r="AH59" s="224" t="str">
        <f>'ادخال درجات الاختبار الثالث'!BW54</f>
        <v/>
      </c>
      <c r="AI59" s="224" t="str">
        <f>'ادخال درجات الاختبار الثالث'!BY54</f>
        <v/>
      </c>
      <c r="AJ59" s="224" t="str">
        <f>'ادخال درجات الاختبار الثالث'!CA54</f>
        <v/>
      </c>
      <c r="AK59" s="224" t="str">
        <f>'ادخال درجات الاختبار الثالث'!CC54</f>
        <v/>
      </c>
      <c r="AL59" s="224" t="str">
        <f>'ادخال درجات الاختبار الثالث'!CE54</f>
        <v/>
      </c>
      <c r="AM59" s="224" t="str">
        <f>'ادخال درجات الاختبار الثالث'!CG54</f>
        <v/>
      </c>
      <c r="AN59" s="224" t="str">
        <f>'ادخال درجات الاختبار الثالث'!CI54</f>
        <v/>
      </c>
      <c r="AZ59" s="91">
        <v>49</v>
      </c>
      <c r="BA59" s="19" t="str">
        <f t="shared" si="4"/>
        <v/>
      </c>
      <c r="BB59" s="92" t="str">
        <f t="shared" si="5"/>
        <v/>
      </c>
    </row>
    <row r="60" spans="1:54">
      <c r="A60" s="91">
        <f>'ادخال درجات التشخيصي'!A56</f>
        <v>50</v>
      </c>
      <c r="B60" s="19" t="str">
        <f>IF('ادخال درجات الاختبار الثالث'!B55="","",'ادخال درجات الاختبار الثالث'!B55)</f>
        <v/>
      </c>
      <c r="C60" s="19" t="str">
        <f>'ادخال درجات الاختبار الثالث'!AC55</f>
        <v/>
      </c>
      <c r="D60" s="92" t="str">
        <f>'ادخال درجات الاختبار الثالث'!AD55</f>
        <v/>
      </c>
      <c r="G60" t="str">
        <f>IF(B60="","",RANK(D60,$D:$D,1)+COUNTIF(D$11:$D60,D60)-1)</f>
        <v/>
      </c>
      <c r="H60" t="str">
        <f>IF(B60="","",RANK(D60,$D:$D)+COUNTIF($D$11:D60,D60)-1)</f>
        <v/>
      </c>
      <c r="J60" s="91">
        <v>50</v>
      </c>
      <c r="K60" s="19" t="str">
        <f t="shared" si="0"/>
        <v/>
      </c>
      <c r="L60" s="92" t="str">
        <f t="shared" si="1"/>
        <v/>
      </c>
      <c r="M60" s="219"/>
      <c r="N60" s="228">
        <f t="shared" si="2"/>
        <v>50</v>
      </c>
      <c r="O60" s="188" t="str">
        <f t="shared" si="3"/>
        <v/>
      </c>
      <c r="P60" s="166" t="str">
        <f>'ادخال درجات الاختبار الثالث'!AM55</f>
        <v/>
      </c>
      <c r="Q60" s="166" t="str">
        <f>'ادخال درجات الاختبار الثالث'!AO55</f>
        <v/>
      </c>
      <c r="R60" s="166" t="str">
        <f>'ادخال درجات الاختبار الثالث'!AQ55</f>
        <v/>
      </c>
      <c r="S60" s="166" t="str">
        <f>'ادخال درجات الاختبار الثالث'!AS55</f>
        <v/>
      </c>
      <c r="T60" s="166" t="str">
        <f>'ادخال درجات الاختبار الثالث'!AU55</f>
        <v/>
      </c>
      <c r="U60" s="166" t="str">
        <f>'ادخال درجات الاختبار الثالث'!AW55</f>
        <v/>
      </c>
      <c r="V60" s="166" t="str">
        <f>'ادخال درجات الاختبار الثالث'!AY55</f>
        <v/>
      </c>
      <c r="W60" s="166" t="str">
        <f>'ادخال درجات الاختبار الثالث'!BA55</f>
        <v/>
      </c>
      <c r="X60" s="166" t="str">
        <f>'ادخال درجات الاختبار الثالث'!BC55</f>
        <v/>
      </c>
      <c r="Y60" s="224" t="str">
        <f>'ادخال درجات الاختبار الثالث'!BE55</f>
        <v/>
      </c>
      <c r="Z60" s="224" t="str">
        <f>'ادخال درجات الاختبار الثالث'!BG55</f>
        <v/>
      </c>
      <c r="AA60" s="224" t="str">
        <f>'ادخال درجات الاختبار الثالث'!BI55</f>
        <v/>
      </c>
      <c r="AB60" s="224" t="str">
        <f>'ادخال درجات الاختبار الثالث'!BK55</f>
        <v/>
      </c>
      <c r="AC60" s="224" t="str">
        <f>'ادخال درجات الاختبار الثالث'!BM55</f>
        <v/>
      </c>
      <c r="AD60" s="224" t="str">
        <f>'ادخال درجات الاختبار الثالث'!BO55</f>
        <v/>
      </c>
      <c r="AE60" s="224" t="str">
        <f>'ادخال درجات الاختبار الثالث'!BQ55</f>
        <v/>
      </c>
      <c r="AF60" s="224" t="str">
        <f>'ادخال درجات الاختبار الثالث'!BS55</f>
        <v/>
      </c>
      <c r="AG60" s="224" t="str">
        <f>'ادخال درجات الاختبار الثالث'!BU55</f>
        <v/>
      </c>
      <c r="AH60" s="224" t="str">
        <f>'ادخال درجات الاختبار الثالث'!BW55</f>
        <v/>
      </c>
      <c r="AI60" s="224" t="str">
        <f>'ادخال درجات الاختبار الثالث'!BY55</f>
        <v/>
      </c>
      <c r="AJ60" s="224" t="str">
        <f>'ادخال درجات الاختبار الثالث'!CA55</f>
        <v/>
      </c>
      <c r="AK60" s="224" t="str">
        <f>'ادخال درجات الاختبار الثالث'!CC55</f>
        <v/>
      </c>
      <c r="AL60" s="224" t="str">
        <f>'ادخال درجات الاختبار الثالث'!CE55</f>
        <v/>
      </c>
      <c r="AM60" s="224" t="str">
        <f>'ادخال درجات الاختبار الثالث'!CG55</f>
        <v/>
      </c>
      <c r="AN60" s="224" t="str">
        <f>'ادخال درجات الاختبار الثالث'!CI55</f>
        <v/>
      </c>
      <c r="AZ60" s="91">
        <v>50</v>
      </c>
      <c r="BA60" s="19" t="str">
        <f t="shared" si="4"/>
        <v/>
      </c>
      <c r="BB60" s="92" t="str">
        <f t="shared" si="5"/>
        <v/>
      </c>
    </row>
    <row r="61" spans="1:54">
      <c r="A61" s="91">
        <f>'ادخال درجات التشخيصي'!A57</f>
        <v>51</v>
      </c>
      <c r="B61" s="19" t="str">
        <f>IF('ادخال درجات الاختبار الثالث'!B56="","",'ادخال درجات الاختبار الثالث'!B56)</f>
        <v/>
      </c>
      <c r="C61" s="19" t="str">
        <f>'ادخال درجات الاختبار الثالث'!AC56</f>
        <v/>
      </c>
      <c r="D61" s="92" t="str">
        <f>'ادخال درجات الاختبار الثالث'!AD56</f>
        <v/>
      </c>
      <c r="G61" t="str">
        <f>IF(B61="","",RANK(D61,$D:$D,1)+COUNTIF(D$11:$D61,D61)-1)</f>
        <v/>
      </c>
      <c r="H61" t="str">
        <f>IF(B61="","",RANK(D61,$D:$D)+COUNTIF($D$11:D61,D61)-1)</f>
        <v/>
      </c>
      <c r="J61" s="91">
        <v>51</v>
      </c>
      <c r="K61" s="19" t="str">
        <f t="shared" si="0"/>
        <v/>
      </c>
      <c r="L61" s="92" t="str">
        <f t="shared" si="1"/>
        <v/>
      </c>
      <c r="M61" s="219"/>
      <c r="N61" s="228">
        <f t="shared" si="2"/>
        <v>51</v>
      </c>
      <c r="O61" s="188" t="str">
        <f t="shared" si="3"/>
        <v/>
      </c>
      <c r="P61" s="166" t="str">
        <f>'ادخال درجات الاختبار الثالث'!AM56</f>
        <v/>
      </c>
      <c r="Q61" s="166" t="str">
        <f>'ادخال درجات الاختبار الثالث'!AO56</f>
        <v/>
      </c>
      <c r="R61" s="166" t="str">
        <f>'ادخال درجات الاختبار الثالث'!AQ56</f>
        <v/>
      </c>
      <c r="S61" s="166" t="str">
        <f>'ادخال درجات الاختبار الثالث'!AS56</f>
        <v/>
      </c>
      <c r="T61" s="166" t="str">
        <f>'ادخال درجات الاختبار الثالث'!AU56</f>
        <v/>
      </c>
      <c r="U61" s="166" t="str">
        <f>'ادخال درجات الاختبار الثالث'!AW56</f>
        <v/>
      </c>
      <c r="V61" s="166" t="str">
        <f>'ادخال درجات الاختبار الثالث'!AY56</f>
        <v/>
      </c>
      <c r="W61" s="166" t="str">
        <f>'ادخال درجات الاختبار الثالث'!BA56</f>
        <v/>
      </c>
      <c r="X61" s="166" t="str">
        <f>'ادخال درجات الاختبار الثالث'!BC56</f>
        <v/>
      </c>
      <c r="Y61" s="224" t="str">
        <f>'ادخال درجات الاختبار الثالث'!BE56</f>
        <v/>
      </c>
      <c r="Z61" s="224" t="str">
        <f>'ادخال درجات الاختبار الثالث'!BG56</f>
        <v/>
      </c>
      <c r="AA61" s="224" t="str">
        <f>'ادخال درجات الاختبار الثالث'!BI56</f>
        <v/>
      </c>
      <c r="AB61" s="224" t="str">
        <f>'ادخال درجات الاختبار الثالث'!BK56</f>
        <v/>
      </c>
      <c r="AC61" s="224" t="str">
        <f>'ادخال درجات الاختبار الثالث'!BM56</f>
        <v/>
      </c>
      <c r="AD61" s="224" t="str">
        <f>'ادخال درجات الاختبار الثالث'!BO56</f>
        <v/>
      </c>
      <c r="AE61" s="224" t="str">
        <f>'ادخال درجات الاختبار الثالث'!BQ56</f>
        <v/>
      </c>
      <c r="AF61" s="224" t="str">
        <f>'ادخال درجات الاختبار الثالث'!BS56</f>
        <v/>
      </c>
      <c r="AG61" s="224" t="str">
        <f>'ادخال درجات الاختبار الثالث'!BU56</f>
        <v/>
      </c>
      <c r="AH61" s="224" t="str">
        <f>'ادخال درجات الاختبار الثالث'!BW56</f>
        <v/>
      </c>
      <c r="AI61" s="224" t="str">
        <f>'ادخال درجات الاختبار الثالث'!BY56</f>
        <v/>
      </c>
      <c r="AJ61" s="224" t="str">
        <f>'ادخال درجات الاختبار الثالث'!CA56</f>
        <v/>
      </c>
      <c r="AK61" s="224" t="str">
        <f>'ادخال درجات الاختبار الثالث'!CC56</f>
        <v/>
      </c>
      <c r="AL61" s="224" t="str">
        <f>'ادخال درجات الاختبار الثالث'!CE56</f>
        <v/>
      </c>
      <c r="AM61" s="224" t="str">
        <f>'ادخال درجات الاختبار الثالث'!CG56</f>
        <v/>
      </c>
      <c r="AN61" s="224" t="str">
        <f>'ادخال درجات الاختبار الثالث'!CI56</f>
        <v/>
      </c>
      <c r="AZ61" s="91">
        <v>51</v>
      </c>
      <c r="BA61" s="19" t="str">
        <f t="shared" si="4"/>
        <v/>
      </c>
      <c r="BB61" s="92" t="str">
        <f t="shared" si="5"/>
        <v/>
      </c>
    </row>
    <row r="62" spans="1:54">
      <c r="A62" s="91">
        <f>'ادخال درجات التشخيصي'!A58</f>
        <v>52</v>
      </c>
      <c r="B62" s="19" t="str">
        <f>IF('ادخال درجات الاختبار الثالث'!B57="","",'ادخال درجات الاختبار الثالث'!B57)</f>
        <v/>
      </c>
      <c r="C62" s="19" t="str">
        <f>'ادخال درجات الاختبار الثالث'!AC57</f>
        <v/>
      </c>
      <c r="D62" s="92" t="str">
        <f>'ادخال درجات الاختبار الثالث'!AD57</f>
        <v/>
      </c>
      <c r="G62" t="str">
        <f>IF(B62="","",RANK(D62,$D:$D,1)+COUNTIF(D$11:$D62,D62)-1)</f>
        <v/>
      </c>
      <c r="H62" t="str">
        <f>IF(B62="","",RANK(D62,$D:$D)+COUNTIF($D$11:D62,D62)-1)</f>
        <v/>
      </c>
      <c r="J62" s="91">
        <v>52</v>
      </c>
      <c r="K62" s="19" t="str">
        <f t="shared" si="0"/>
        <v/>
      </c>
      <c r="L62" s="92" t="str">
        <f t="shared" si="1"/>
        <v/>
      </c>
      <c r="M62" s="219"/>
      <c r="N62" s="228">
        <f t="shared" si="2"/>
        <v>52</v>
      </c>
      <c r="O62" s="188" t="str">
        <f t="shared" si="3"/>
        <v/>
      </c>
      <c r="P62" s="166" t="str">
        <f>'ادخال درجات الاختبار الثالث'!AM57</f>
        <v/>
      </c>
      <c r="Q62" s="166" t="str">
        <f>'ادخال درجات الاختبار الثالث'!AO57</f>
        <v/>
      </c>
      <c r="R62" s="166" t="str">
        <f>'ادخال درجات الاختبار الثالث'!AQ57</f>
        <v/>
      </c>
      <c r="S62" s="166" t="str">
        <f>'ادخال درجات الاختبار الثالث'!AS57</f>
        <v/>
      </c>
      <c r="T62" s="166" t="str">
        <f>'ادخال درجات الاختبار الثالث'!AU57</f>
        <v/>
      </c>
      <c r="U62" s="166" t="str">
        <f>'ادخال درجات الاختبار الثالث'!AW57</f>
        <v/>
      </c>
      <c r="V62" s="166" t="str">
        <f>'ادخال درجات الاختبار الثالث'!AY57</f>
        <v/>
      </c>
      <c r="W62" s="166" t="str">
        <f>'ادخال درجات الاختبار الثالث'!BA57</f>
        <v/>
      </c>
      <c r="X62" s="166" t="str">
        <f>'ادخال درجات الاختبار الثالث'!BC57</f>
        <v/>
      </c>
      <c r="Y62" s="224" t="str">
        <f>'ادخال درجات الاختبار الثالث'!BE57</f>
        <v/>
      </c>
      <c r="Z62" s="224" t="str">
        <f>'ادخال درجات الاختبار الثالث'!BG57</f>
        <v/>
      </c>
      <c r="AA62" s="224" t="str">
        <f>'ادخال درجات الاختبار الثالث'!BI57</f>
        <v/>
      </c>
      <c r="AB62" s="224" t="str">
        <f>'ادخال درجات الاختبار الثالث'!BK57</f>
        <v/>
      </c>
      <c r="AC62" s="224" t="str">
        <f>'ادخال درجات الاختبار الثالث'!BM57</f>
        <v/>
      </c>
      <c r="AD62" s="224" t="str">
        <f>'ادخال درجات الاختبار الثالث'!BO57</f>
        <v/>
      </c>
      <c r="AE62" s="224" t="str">
        <f>'ادخال درجات الاختبار الثالث'!BQ57</f>
        <v/>
      </c>
      <c r="AF62" s="224" t="str">
        <f>'ادخال درجات الاختبار الثالث'!BS57</f>
        <v/>
      </c>
      <c r="AG62" s="224" t="str">
        <f>'ادخال درجات الاختبار الثالث'!BU57</f>
        <v/>
      </c>
      <c r="AH62" s="224" t="str">
        <f>'ادخال درجات الاختبار الثالث'!BW57</f>
        <v/>
      </c>
      <c r="AI62" s="224" t="str">
        <f>'ادخال درجات الاختبار الثالث'!BY57</f>
        <v/>
      </c>
      <c r="AJ62" s="224" t="str">
        <f>'ادخال درجات الاختبار الثالث'!CA57</f>
        <v/>
      </c>
      <c r="AK62" s="224" t="str">
        <f>'ادخال درجات الاختبار الثالث'!CC57</f>
        <v/>
      </c>
      <c r="AL62" s="224" t="str">
        <f>'ادخال درجات الاختبار الثالث'!CE57</f>
        <v/>
      </c>
      <c r="AM62" s="224" t="str">
        <f>'ادخال درجات الاختبار الثالث'!CG57</f>
        <v/>
      </c>
      <c r="AN62" s="224" t="str">
        <f>'ادخال درجات الاختبار الثالث'!CI57</f>
        <v/>
      </c>
      <c r="AZ62" s="91">
        <v>52</v>
      </c>
      <c r="BA62" s="19" t="str">
        <f t="shared" si="4"/>
        <v/>
      </c>
      <c r="BB62" s="92" t="str">
        <f t="shared" si="5"/>
        <v/>
      </c>
    </row>
    <row r="63" spans="1:54">
      <c r="A63" s="91">
        <f>'ادخال درجات التشخيصي'!A59</f>
        <v>53</v>
      </c>
      <c r="B63" s="19" t="str">
        <f>IF('ادخال درجات الاختبار الثالث'!B58="","",'ادخال درجات الاختبار الثالث'!B58)</f>
        <v/>
      </c>
      <c r="C63" s="19" t="str">
        <f>'ادخال درجات الاختبار الثالث'!AC58</f>
        <v/>
      </c>
      <c r="D63" s="92" t="str">
        <f>'ادخال درجات الاختبار الثالث'!AD58</f>
        <v/>
      </c>
      <c r="G63" t="str">
        <f>IF(B63="","",RANK(D63,$D:$D,1)+COUNTIF(D$11:$D63,D63)-1)</f>
        <v/>
      </c>
      <c r="H63" t="str">
        <f>IF(B63="","",RANK(D63,$D:$D)+COUNTIF($D$11:D63,D63)-1)</f>
        <v/>
      </c>
      <c r="J63" s="91">
        <v>53</v>
      </c>
      <c r="K63" s="19" t="str">
        <f t="shared" si="0"/>
        <v/>
      </c>
      <c r="L63" s="92" t="str">
        <f t="shared" si="1"/>
        <v/>
      </c>
      <c r="M63" s="219"/>
      <c r="N63" s="228">
        <f t="shared" si="2"/>
        <v>53</v>
      </c>
      <c r="O63" s="188" t="str">
        <f t="shared" si="3"/>
        <v/>
      </c>
      <c r="P63" s="166" t="str">
        <f>'ادخال درجات الاختبار الثالث'!AM58</f>
        <v/>
      </c>
      <c r="Q63" s="166" t="str">
        <f>'ادخال درجات الاختبار الثالث'!AO58</f>
        <v/>
      </c>
      <c r="R63" s="166" t="str">
        <f>'ادخال درجات الاختبار الثالث'!AQ58</f>
        <v/>
      </c>
      <c r="S63" s="166" t="str">
        <f>'ادخال درجات الاختبار الثالث'!AS58</f>
        <v/>
      </c>
      <c r="T63" s="166" t="str">
        <f>'ادخال درجات الاختبار الثالث'!AU58</f>
        <v/>
      </c>
      <c r="U63" s="166" t="str">
        <f>'ادخال درجات الاختبار الثالث'!AW58</f>
        <v/>
      </c>
      <c r="V63" s="166" t="str">
        <f>'ادخال درجات الاختبار الثالث'!AY58</f>
        <v/>
      </c>
      <c r="W63" s="166" t="str">
        <f>'ادخال درجات الاختبار الثالث'!BA58</f>
        <v/>
      </c>
      <c r="X63" s="166" t="str">
        <f>'ادخال درجات الاختبار الثالث'!BC58</f>
        <v/>
      </c>
      <c r="Y63" s="224" t="str">
        <f>'ادخال درجات الاختبار الثالث'!BE58</f>
        <v/>
      </c>
      <c r="Z63" s="224" t="str">
        <f>'ادخال درجات الاختبار الثالث'!BG58</f>
        <v/>
      </c>
      <c r="AA63" s="224" t="str">
        <f>'ادخال درجات الاختبار الثالث'!BI58</f>
        <v/>
      </c>
      <c r="AB63" s="224" t="str">
        <f>'ادخال درجات الاختبار الثالث'!BK58</f>
        <v/>
      </c>
      <c r="AC63" s="224" t="str">
        <f>'ادخال درجات الاختبار الثالث'!BM58</f>
        <v/>
      </c>
      <c r="AD63" s="224" t="str">
        <f>'ادخال درجات الاختبار الثالث'!BO58</f>
        <v/>
      </c>
      <c r="AE63" s="224" t="str">
        <f>'ادخال درجات الاختبار الثالث'!BQ58</f>
        <v/>
      </c>
      <c r="AF63" s="224" t="str">
        <f>'ادخال درجات الاختبار الثالث'!BS58</f>
        <v/>
      </c>
      <c r="AG63" s="224" t="str">
        <f>'ادخال درجات الاختبار الثالث'!BU58</f>
        <v/>
      </c>
      <c r="AH63" s="224" t="str">
        <f>'ادخال درجات الاختبار الثالث'!BW58</f>
        <v/>
      </c>
      <c r="AI63" s="224" t="str">
        <f>'ادخال درجات الاختبار الثالث'!BY58</f>
        <v/>
      </c>
      <c r="AJ63" s="224" t="str">
        <f>'ادخال درجات الاختبار الثالث'!CA58</f>
        <v/>
      </c>
      <c r="AK63" s="224" t="str">
        <f>'ادخال درجات الاختبار الثالث'!CC58</f>
        <v/>
      </c>
      <c r="AL63" s="224" t="str">
        <f>'ادخال درجات الاختبار الثالث'!CE58</f>
        <v/>
      </c>
      <c r="AM63" s="224" t="str">
        <f>'ادخال درجات الاختبار الثالث'!CG58</f>
        <v/>
      </c>
      <c r="AN63" s="224" t="str">
        <f>'ادخال درجات الاختبار الثالث'!CI58</f>
        <v/>
      </c>
      <c r="AZ63" s="91">
        <v>53</v>
      </c>
      <c r="BA63" s="19" t="str">
        <f t="shared" si="4"/>
        <v/>
      </c>
      <c r="BB63" s="92" t="str">
        <f t="shared" si="5"/>
        <v/>
      </c>
    </row>
    <row r="64" spans="1:54">
      <c r="A64" s="91">
        <f>'ادخال درجات التشخيصي'!A60</f>
        <v>54</v>
      </c>
      <c r="B64" s="19" t="str">
        <f>IF('ادخال درجات الاختبار الثالث'!B59="","",'ادخال درجات الاختبار الثالث'!B59)</f>
        <v/>
      </c>
      <c r="C64" s="19" t="str">
        <f>'ادخال درجات الاختبار الثالث'!AC59</f>
        <v/>
      </c>
      <c r="D64" s="92" t="str">
        <f>'ادخال درجات الاختبار الثالث'!AD59</f>
        <v/>
      </c>
      <c r="G64" t="str">
        <f>IF(B64="","",RANK(D64,$D:$D,1)+COUNTIF(D$11:$D64,D64)-1)</f>
        <v/>
      </c>
      <c r="H64" t="str">
        <f>IF(B64="","",RANK(D64,$D:$D)+COUNTIF($D$11:D64,D64)-1)</f>
        <v/>
      </c>
      <c r="J64" s="91">
        <v>54</v>
      </c>
      <c r="K64" s="19" t="str">
        <f t="shared" si="0"/>
        <v/>
      </c>
      <c r="L64" s="92" t="str">
        <f t="shared" si="1"/>
        <v/>
      </c>
      <c r="M64" s="219"/>
      <c r="N64" s="228">
        <f t="shared" si="2"/>
        <v>54</v>
      </c>
      <c r="O64" s="188" t="str">
        <f t="shared" si="3"/>
        <v/>
      </c>
      <c r="P64" s="166" t="str">
        <f>'ادخال درجات الاختبار الثالث'!AM59</f>
        <v/>
      </c>
      <c r="Q64" s="166" t="str">
        <f>'ادخال درجات الاختبار الثالث'!AO59</f>
        <v/>
      </c>
      <c r="R64" s="166" t="str">
        <f>'ادخال درجات الاختبار الثالث'!AQ59</f>
        <v/>
      </c>
      <c r="S64" s="166" t="str">
        <f>'ادخال درجات الاختبار الثالث'!AS59</f>
        <v/>
      </c>
      <c r="T64" s="166" t="str">
        <f>'ادخال درجات الاختبار الثالث'!AU59</f>
        <v/>
      </c>
      <c r="U64" s="166" t="str">
        <f>'ادخال درجات الاختبار الثالث'!AW59</f>
        <v/>
      </c>
      <c r="V64" s="166" t="str">
        <f>'ادخال درجات الاختبار الثالث'!AY59</f>
        <v/>
      </c>
      <c r="W64" s="166" t="str">
        <f>'ادخال درجات الاختبار الثالث'!BA59</f>
        <v/>
      </c>
      <c r="X64" s="166" t="str">
        <f>'ادخال درجات الاختبار الثالث'!BC59</f>
        <v/>
      </c>
      <c r="Y64" s="224" t="str">
        <f>'ادخال درجات الاختبار الثالث'!BE59</f>
        <v/>
      </c>
      <c r="Z64" s="224" t="str">
        <f>'ادخال درجات الاختبار الثالث'!BG59</f>
        <v/>
      </c>
      <c r="AA64" s="224" t="str">
        <f>'ادخال درجات الاختبار الثالث'!BI59</f>
        <v/>
      </c>
      <c r="AB64" s="224" t="str">
        <f>'ادخال درجات الاختبار الثالث'!BK59</f>
        <v/>
      </c>
      <c r="AC64" s="224" t="str">
        <f>'ادخال درجات الاختبار الثالث'!BM59</f>
        <v/>
      </c>
      <c r="AD64" s="224" t="str">
        <f>'ادخال درجات الاختبار الثالث'!BO59</f>
        <v/>
      </c>
      <c r="AE64" s="224" t="str">
        <f>'ادخال درجات الاختبار الثالث'!BQ59</f>
        <v/>
      </c>
      <c r="AF64" s="224" t="str">
        <f>'ادخال درجات الاختبار الثالث'!BS59</f>
        <v/>
      </c>
      <c r="AG64" s="224" t="str">
        <f>'ادخال درجات الاختبار الثالث'!BU59</f>
        <v/>
      </c>
      <c r="AH64" s="224" t="str">
        <f>'ادخال درجات الاختبار الثالث'!BW59</f>
        <v/>
      </c>
      <c r="AI64" s="224" t="str">
        <f>'ادخال درجات الاختبار الثالث'!BY59</f>
        <v/>
      </c>
      <c r="AJ64" s="224" t="str">
        <f>'ادخال درجات الاختبار الثالث'!CA59</f>
        <v/>
      </c>
      <c r="AK64" s="224" t="str">
        <f>'ادخال درجات الاختبار الثالث'!CC59</f>
        <v/>
      </c>
      <c r="AL64" s="224" t="str">
        <f>'ادخال درجات الاختبار الثالث'!CE59</f>
        <v/>
      </c>
      <c r="AM64" s="224" t="str">
        <f>'ادخال درجات الاختبار الثالث'!CG59</f>
        <v/>
      </c>
      <c r="AN64" s="224" t="str">
        <f>'ادخال درجات الاختبار الثالث'!CI59</f>
        <v/>
      </c>
      <c r="AZ64" s="91">
        <v>54</v>
      </c>
      <c r="BA64" s="19" t="str">
        <f t="shared" si="4"/>
        <v/>
      </c>
      <c r="BB64" s="92" t="str">
        <f t="shared" si="5"/>
        <v/>
      </c>
    </row>
    <row r="65" spans="1:54">
      <c r="A65" s="91">
        <f>'ادخال درجات التشخيصي'!A61</f>
        <v>55</v>
      </c>
      <c r="B65" s="19" t="str">
        <f>IF('ادخال درجات الاختبار الثالث'!B60="","",'ادخال درجات الاختبار الثالث'!B60)</f>
        <v/>
      </c>
      <c r="C65" s="19" t="str">
        <f>'ادخال درجات الاختبار الثالث'!AC60</f>
        <v/>
      </c>
      <c r="D65" s="92" t="str">
        <f>'ادخال درجات الاختبار الثالث'!AD60</f>
        <v/>
      </c>
      <c r="G65" t="str">
        <f>IF(B65="","",RANK(D65,$D:$D,1)+COUNTIF(D$11:$D65,D65)-1)</f>
        <v/>
      </c>
      <c r="H65" t="str">
        <f>IF(B65="","",RANK(D65,$D:$D)+COUNTIF($D$11:D65,D65)-1)</f>
        <v/>
      </c>
      <c r="J65" s="91">
        <v>55</v>
      </c>
      <c r="K65" s="19" t="str">
        <f t="shared" si="0"/>
        <v/>
      </c>
      <c r="L65" s="92" t="str">
        <f t="shared" si="1"/>
        <v/>
      </c>
      <c r="M65" s="219"/>
      <c r="N65" s="228">
        <f t="shared" si="2"/>
        <v>55</v>
      </c>
      <c r="O65" s="188" t="str">
        <f t="shared" si="3"/>
        <v/>
      </c>
      <c r="P65" s="166" t="str">
        <f>'ادخال درجات الاختبار الثالث'!AM60</f>
        <v/>
      </c>
      <c r="Q65" s="166" t="str">
        <f>'ادخال درجات الاختبار الثالث'!AO60</f>
        <v/>
      </c>
      <c r="R65" s="166" t="str">
        <f>'ادخال درجات الاختبار الثالث'!AQ60</f>
        <v/>
      </c>
      <c r="S65" s="166" t="str">
        <f>'ادخال درجات الاختبار الثالث'!AS60</f>
        <v/>
      </c>
      <c r="T65" s="166" t="str">
        <f>'ادخال درجات الاختبار الثالث'!AU60</f>
        <v/>
      </c>
      <c r="U65" s="166" t="str">
        <f>'ادخال درجات الاختبار الثالث'!AW60</f>
        <v/>
      </c>
      <c r="V65" s="166" t="str">
        <f>'ادخال درجات الاختبار الثالث'!AY60</f>
        <v/>
      </c>
      <c r="W65" s="166" t="str">
        <f>'ادخال درجات الاختبار الثالث'!BA60</f>
        <v/>
      </c>
      <c r="X65" s="166" t="str">
        <f>'ادخال درجات الاختبار الثالث'!BC60</f>
        <v/>
      </c>
      <c r="Y65" s="224" t="str">
        <f>'ادخال درجات الاختبار الثالث'!BE60</f>
        <v/>
      </c>
      <c r="Z65" s="224" t="str">
        <f>'ادخال درجات الاختبار الثالث'!BG60</f>
        <v/>
      </c>
      <c r="AA65" s="224" t="str">
        <f>'ادخال درجات الاختبار الثالث'!BI60</f>
        <v/>
      </c>
      <c r="AB65" s="224" t="str">
        <f>'ادخال درجات الاختبار الثالث'!BK60</f>
        <v/>
      </c>
      <c r="AC65" s="224" t="str">
        <f>'ادخال درجات الاختبار الثالث'!BM60</f>
        <v/>
      </c>
      <c r="AD65" s="224" t="str">
        <f>'ادخال درجات الاختبار الثالث'!BO60</f>
        <v/>
      </c>
      <c r="AE65" s="224" t="str">
        <f>'ادخال درجات الاختبار الثالث'!BQ60</f>
        <v/>
      </c>
      <c r="AF65" s="224" t="str">
        <f>'ادخال درجات الاختبار الثالث'!BS60</f>
        <v/>
      </c>
      <c r="AG65" s="224" t="str">
        <f>'ادخال درجات الاختبار الثالث'!BU60</f>
        <v/>
      </c>
      <c r="AH65" s="224" t="str">
        <f>'ادخال درجات الاختبار الثالث'!BW60</f>
        <v/>
      </c>
      <c r="AI65" s="224" t="str">
        <f>'ادخال درجات الاختبار الثالث'!BY60</f>
        <v/>
      </c>
      <c r="AJ65" s="224" t="str">
        <f>'ادخال درجات الاختبار الثالث'!CA60</f>
        <v/>
      </c>
      <c r="AK65" s="224" t="str">
        <f>'ادخال درجات الاختبار الثالث'!CC60</f>
        <v/>
      </c>
      <c r="AL65" s="224" t="str">
        <f>'ادخال درجات الاختبار الثالث'!CE60</f>
        <v/>
      </c>
      <c r="AM65" s="224" t="str">
        <f>'ادخال درجات الاختبار الثالث'!CG60</f>
        <v/>
      </c>
      <c r="AN65" s="224" t="str">
        <f>'ادخال درجات الاختبار الثالث'!CI60</f>
        <v/>
      </c>
      <c r="AZ65" s="91">
        <v>55</v>
      </c>
      <c r="BA65" s="19" t="str">
        <f t="shared" si="4"/>
        <v/>
      </c>
      <c r="BB65" s="92" t="str">
        <f t="shared" si="5"/>
        <v/>
      </c>
    </row>
    <row r="66" spans="1:54">
      <c r="A66" s="91">
        <f>'ادخال درجات التشخيصي'!A62</f>
        <v>56</v>
      </c>
      <c r="B66" s="19" t="str">
        <f>IF('ادخال درجات الاختبار الثالث'!B61="","",'ادخال درجات الاختبار الثالث'!B61)</f>
        <v/>
      </c>
      <c r="C66" s="19" t="str">
        <f>'ادخال درجات الاختبار الثالث'!AC61</f>
        <v/>
      </c>
      <c r="D66" s="92" t="str">
        <f>'ادخال درجات الاختبار الثالث'!AD61</f>
        <v/>
      </c>
      <c r="G66" t="str">
        <f>IF(B66="","",RANK(D66,$D:$D,1)+COUNTIF(D$11:$D66,D66)-1)</f>
        <v/>
      </c>
      <c r="H66" t="str">
        <f>IF(B66="","",RANK(D66,$D:$D)+COUNTIF($D$11:D66,D66)-1)</f>
        <v/>
      </c>
      <c r="J66" s="91">
        <v>56</v>
      </c>
      <c r="K66" s="19" t="str">
        <f t="shared" si="0"/>
        <v/>
      </c>
      <c r="L66" s="92" t="str">
        <f t="shared" si="1"/>
        <v/>
      </c>
      <c r="M66" s="219"/>
      <c r="N66" s="228">
        <f t="shared" si="2"/>
        <v>56</v>
      </c>
      <c r="O66" s="188" t="str">
        <f t="shared" si="3"/>
        <v/>
      </c>
      <c r="P66" s="166" t="str">
        <f>'ادخال درجات الاختبار الثالث'!AM61</f>
        <v/>
      </c>
      <c r="Q66" s="166" t="str">
        <f>'ادخال درجات الاختبار الثالث'!AO61</f>
        <v/>
      </c>
      <c r="R66" s="166" t="str">
        <f>'ادخال درجات الاختبار الثالث'!AQ61</f>
        <v/>
      </c>
      <c r="S66" s="166" t="str">
        <f>'ادخال درجات الاختبار الثالث'!AS61</f>
        <v/>
      </c>
      <c r="T66" s="166" t="str">
        <f>'ادخال درجات الاختبار الثالث'!AU61</f>
        <v/>
      </c>
      <c r="U66" s="166" t="str">
        <f>'ادخال درجات الاختبار الثالث'!AW61</f>
        <v/>
      </c>
      <c r="V66" s="166" t="str">
        <f>'ادخال درجات الاختبار الثالث'!AY61</f>
        <v/>
      </c>
      <c r="W66" s="166" t="str">
        <f>'ادخال درجات الاختبار الثالث'!BA61</f>
        <v/>
      </c>
      <c r="X66" s="166" t="str">
        <f>'ادخال درجات الاختبار الثالث'!BC61</f>
        <v/>
      </c>
      <c r="Y66" s="224" t="str">
        <f>'ادخال درجات الاختبار الثالث'!BE61</f>
        <v/>
      </c>
      <c r="Z66" s="224" t="str">
        <f>'ادخال درجات الاختبار الثالث'!BG61</f>
        <v/>
      </c>
      <c r="AA66" s="224" t="str">
        <f>'ادخال درجات الاختبار الثالث'!BI61</f>
        <v/>
      </c>
      <c r="AB66" s="224" t="str">
        <f>'ادخال درجات الاختبار الثالث'!BK61</f>
        <v/>
      </c>
      <c r="AC66" s="224" t="str">
        <f>'ادخال درجات الاختبار الثالث'!BM61</f>
        <v/>
      </c>
      <c r="AD66" s="224" t="str">
        <f>'ادخال درجات الاختبار الثالث'!BO61</f>
        <v/>
      </c>
      <c r="AE66" s="224" t="str">
        <f>'ادخال درجات الاختبار الثالث'!BQ61</f>
        <v/>
      </c>
      <c r="AF66" s="224" t="str">
        <f>'ادخال درجات الاختبار الثالث'!BS61</f>
        <v/>
      </c>
      <c r="AG66" s="224" t="str">
        <f>'ادخال درجات الاختبار الثالث'!BU61</f>
        <v/>
      </c>
      <c r="AH66" s="224" t="str">
        <f>'ادخال درجات الاختبار الثالث'!BW61</f>
        <v/>
      </c>
      <c r="AI66" s="224" t="str">
        <f>'ادخال درجات الاختبار الثالث'!BY61</f>
        <v/>
      </c>
      <c r="AJ66" s="224" t="str">
        <f>'ادخال درجات الاختبار الثالث'!CA61</f>
        <v/>
      </c>
      <c r="AK66" s="224" t="str">
        <f>'ادخال درجات الاختبار الثالث'!CC61</f>
        <v/>
      </c>
      <c r="AL66" s="224" t="str">
        <f>'ادخال درجات الاختبار الثالث'!CE61</f>
        <v/>
      </c>
      <c r="AM66" s="224" t="str">
        <f>'ادخال درجات الاختبار الثالث'!CG61</f>
        <v/>
      </c>
      <c r="AN66" s="224" t="str">
        <f>'ادخال درجات الاختبار الثالث'!CI61</f>
        <v/>
      </c>
      <c r="AZ66" s="91">
        <v>56</v>
      </c>
      <c r="BA66" s="19" t="str">
        <f t="shared" si="4"/>
        <v/>
      </c>
      <c r="BB66" s="92" t="str">
        <f t="shared" si="5"/>
        <v/>
      </c>
    </row>
    <row r="67" spans="1:54">
      <c r="A67" s="91">
        <f>'ادخال درجات التشخيصي'!A63</f>
        <v>57</v>
      </c>
      <c r="B67" s="19" t="str">
        <f>IF('ادخال درجات الاختبار الثالث'!B62="","",'ادخال درجات الاختبار الثالث'!B62)</f>
        <v/>
      </c>
      <c r="C67" s="19" t="str">
        <f>'ادخال درجات الاختبار الثالث'!AC62</f>
        <v/>
      </c>
      <c r="D67" s="92" t="str">
        <f>'ادخال درجات الاختبار الثالث'!AD62</f>
        <v/>
      </c>
      <c r="G67" t="str">
        <f>IF(B67="","",RANK(D67,$D:$D,1)+COUNTIF(D$11:$D67,D67)-1)</f>
        <v/>
      </c>
      <c r="H67" t="str">
        <f>IF(B67="","",RANK(D67,$D:$D)+COUNTIF($D$11:D67,D67)-1)</f>
        <v/>
      </c>
      <c r="J67" s="91">
        <v>57</v>
      </c>
      <c r="K67" s="19" t="str">
        <f t="shared" si="0"/>
        <v/>
      </c>
      <c r="L67" s="92" t="str">
        <f t="shared" si="1"/>
        <v/>
      </c>
      <c r="M67" s="219"/>
      <c r="N67" s="228">
        <f t="shared" si="2"/>
        <v>57</v>
      </c>
      <c r="O67" s="188" t="str">
        <f t="shared" si="3"/>
        <v/>
      </c>
      <c r="P67" s="166" t="str">
        <f>'ادخال درجات الاختبار الثالث'!AM62</f>
        <v/>
      </c>
      <c r="Q67" s="166" t="str">
        <f>'ادخال درجات الاختبار الثالث'!AO62</f>
        <v/>
      </c>
      <c r="R67" s="166" t="str">
        <f>'ادخال درجات الاختبار الثالث'!AQ62</f>
        <v/>
      </c>
      <c r="S67" s="166" t="str">
        <f>'ادخال درجات الاختبار الثالث'!AS62</f>
        <v/>
      </c>
      <c r="T67" s="166" t="str">
        <f>'ادخال درجات الاختبار الثالث'!AU62</f>
        <v/>
      </c>
      <c r="U67" s="166" t="str">
        <f>'ادخال درجات الاختبار الثالث'!AW62</f>
        <v/>
      </c>
      <c r="V67" s="166" t="str">
        <f>'ادخال درجات الاختبار الثالث'!AY62</f>
        <v/>
      </c>
      <c r="W67" s="166" t="str">
        <f>'ادخال درجات الاختبار الثالث'!BA62</f>
        <v/>
      </c>
      <c r="X67" s="166" t="str">
        <f>'ادخال درجات الاختبار الثالث'!BC62</f>
        <v/>
      </c>
      <c r="Y67" s="224" t="str">
        <f>'ادخال درجات الاختبار الثالث'!BE62</f>
        <v/>
      </c>
      <c r="Z67" s="224" t="str">
        <f>'ادخال درجات الاختبار الثالث'!BG62</f>
        <v/>
      </c>
      <c r="AA67" s="224" t="str">
        <f>'ادخال درجات الاختبار الثالث'!BI62</f>
        <v/>
      </c>
      <c r="AB67" s="224" t="str">
        <f>'ادخال درجات الاختبار الثالث'!BK62</f>
        <v/>
      </c>
      <c r="AC67" s="224" t="str">
        <f>'ادخال درجات الاختبار الثالث'!BM62</f>
        <v/>
      </c>
      <c r="AD67" s="224" t="str">
        <f>'ادخال درجات الاختبار الثالث'!BO62</f>
        <v/>
      </c>
      <c r="AE67" s="224" t="str">
        <f>'ادخال درجات الاختبار الثالث'!BQ62</f>
        <v/>
      </c>
      <c r="AF67" s="224" t="str">
        <f>'ادخال درجات الاختبار الثالث'!BS62</f>
        <v/>
      </c>
      <c r="AG67" s="224" t="str">
        <f>'ادخال درجات الاختبار الثالث'!BU62</f>
        <v/>
      </c>
      <c r="AH67" s="224" t="str">
        <f>'ادخال درجات الاختبار الثالث'!BW62</f>
        <v/>
      </c>
      <c r="AI67" s="224" t="str">
        <f>'ادخال درجات الاختبار الثالث'!BY62</f>
        <v/>
      </c>
      <c r="AJ67" s="224" t="str">
        <f>'ادخال درجات الاختبار الثالث'!CA62</f>
        <v/>
      </c>
      <c r="AK67" s="224" t="str">
        <f>'ادخال درجات الاختبار الثالث'!CC62</f>
        <v/>
      </c>
      <c r="AL67" s="224" t="str">
        <f>'ادخال درجات الاختبار الثالث'!CE62</f>
        <v/>
      </c>
      <c r="AM67" s="224" t="str">
        <f>'ادخال درجات الاختبار الثالث'!CG62</f>
        <v/>
      </c>
      <c r="AN67" s="224" t="str">
        <f>'ادخال درجات الاختبار الثالث'!CI62</f>
        <v/>
      </c>
      <c r="AZ67" s="91">
        <v>57</v>
      </c>
      <c r="BA67" s="19" t="str">
        <f t="shared" si="4"/>
        <v/>
      </c>
      <c r="BB67" s="92" t="str">
        <f t="shared" si="5"/>
        <v/>
      </c>
    </row>
    <row r="68" spans="1:54">
      <c r="A68" s="91">
        <f>'ادخال درجات التشخيصي'!A64</f>
        <v>58</v>
      </c>
      <c r="B68" s="19" t="str">
        <f>IF('ادخال درجات الاختبار الثالث'!B63="","",'ادخال درجات الاختبار الثالث'!B63)</f>
        <v/>
      </c>
      <c r="C68" s="19" t="str">
        <f>'ادخال درجات الاختبار الثالث'!AC63</f>
        <v/>
      </c>
      <c r="D68" s="92" t="str">
        <f>'ادخال درجات الاختبار الثالث'!AD63</f>
        <v/>
      </c>
      <c r="G68" t="str">
        <f>IF(B68="","",RANK(D68,$D:$D,1)+COUNTIF(D$11:$D68,D68)-1)</f>
        <v/>
      </c>
      <c r="H68" t="str">
        <f>IF(B68="","",RANK(D68,$D:$D)+COUNTIF($D$11:D68,D68)-1)</f>
        <v/>
      </c>
      <c r="J68" s="91">
        <v>58</v>
      </c>
      <c r="K68" s="19" t="str">
        <f t="shared" si="0"/>
        <v/>
      </c>
      <c r="L68" s="92" t="str">
        <f t="shared" si="1"/>
        <v/>
      </c>
      <c r="M68" s="219"/>
      <c r="N68" s="228">
        <f t="shared" si="2"/>
        <v>58</v>
      </c>
      <c r="O68" s="188" t="str">
        <f t="shared" si="3"/>
        <v/>
      </c>
      <c r="P68" s="166" t="str">
        <f>'ادخال درجات الاختبار الثالث'!AM63</f>
        <v/>
      </c>
      <c r="Q68" s="166" t="str">
        <f>'ادخال درجات الاختبار الثالث'!AO63</f>
        <v/>
      </c>
      <c r="R68" s="166" t="str">
        <f>'ادخال درجات الاختبار الثالث'!AQ63</f>
        <v/>
      </c>
      <c r="S68" s="166" t="str">
        <f>'ادخال درجات الاختبار الثالث'!AS63</f>
        <v/>
      </c>
      <c r="T68" s="166" t="str">
        <f>'ادخال درجات الاختبار الثالث'!AU63</f>
        <v/>
      </c>
      <c r="U68" s="166" t="str">
        <f>'ادخال درجات الاختبار الثالث'!AW63</f>
        <v/>
      </c>
      <c r="V68" s="166" t="str">
        <f>'ادخال درجات الاختبار الثالث'!AY63</f>
        <v/>
      </c>
      <c r="W68" s="166" t="str">
        <f>'ادخال درجات الاختبار الثالث'!BA63</f>
        <v/>
      </c>
      <c r="X68" s="166" t="str">
        <f>'ادخال درجات الاختبار الثالث'!BC63</f>
        <v/>
      </c>
      <c r="Y68" s="224" t="str">
        <f>'ادخال درجات الاختبار الثالث'!BE63</f>
        <v/>
      </c>
      <c r="Z68" s="224" t="str">
        <f>'ادخال درجات الاختبار الثالث'!BG63</f>
        <v/>
      </c>
      <c r="AA68" s="224" t="str">
        <f>'ادخال درجات الاختبار الثالث'!BI63</f>
        <v/>
      </c>
      <c r="AB68" s="224" t="str">
        <f>'ادخال درجات الاختبار الثالث'!BK63</f>
        <v/>
      </c>
      <c r="AC68" s="224" t="str">
        <f>'ادخال درجات الاختبار الثالث'!BM63</f>
        <v/>
      </c>
      <c r="AD68" s="224" t="str">
        <f>'ادخال درجات الاختبار الثالث'!BO63</f>
        <v/>
      </c>
      <c r="AE68" s="224" t="str">
        <f>'ادخال درجات الاختبار الثالث'!BQ63</f>
        <v/>
      </c>
      <c r="AF68" s="224" t="str">
        <f>'ادخال درجات الاختبار الثالث'!BS63</f>
        <v/>
      </c>
      <c r="AG68" s="224" t="str">
        <f>'ادخال درجات الاختبار الثالث'!BU63</f>
        <v/>
      </c>
      <c r="AH68" s="224" t="str">
        <f>'ادخال درجات الاختبار الثالث'!BW63</f>
        <v/>
      </c>
      <c r="AI68" s="224" t="str">
        <f>'ادخال درجات الاختبار الثالث'!BY63</f>
        <v/>
      </c>
      <c r="AJ68" s="224" t="str">
        <f>'ادخال درجات الاختبار الثالث'!CA63</f>
        <v/>
      </c>
      <c r="AK68" s="224" t="str">
        <f>'ادخال درجات الاختبار الثالث'!CC63</f>
        <v/>
      </c>
      <c r="AL68" s="224" t="str">
        <f>'ادخال درجات الاختبار الثالث'!CE63</f>
        <v/>
      </c>
      <c r="AM68" s="224" t="str">
        <f>'ادخال درجات الاختبار الثالث'!CG63</f>
        <v/>
      </c>
      <c r="AN68" s="224" t="str">
        <f>'ادخال درجات الاختبار الثالث'!CI63</f>
        <v/>
      </c>
      <c r="AZ68" s="91">
        <v>58</v>
      </c>
      <c r="BA68" s="19" t="str">
        <f t="shared" si="4"/>
        <v/>
      </c>
      <c r="BB68" s="92" t="str">
        <f t="shared" si="5"/>
        <v/>
      </c>
    </row>
    <row r="69" spans="1:54">
      <c r="A69" s="91">
        <f>'ادخال درجات التشخيصي'!A65</f>
        <v>59</v>
      </c>
      <c r="B69" s="19" t="str">
        <f>IF('ادخال درجات الاختبار الثالث'!B64="","",'ادخال درجات الاختبار الثالث'!B64)</f>
        <v/>
      </c>
      <c r="C69" s="19" t="str">
        <f>'ادخال درجات الاختبار الثالث'!AC64</f>
        <v/>
      </c>
      <c r="D69" s="92" t="str">
        <f>'ادخال درجات الاختبار الثالث'!AD64</f>
        <v/>
      </c>
      <c r="G69" t="str">
        <f>IF(B69="","",RANK(D69,$D:$D,1)+COUNTIF(D$11:$D69,D69)-1)</f>
        <v/>
      </c>
      <c r="H69" t="str">
        <f>IF(B69="","",RANK(D69,$D:$D)+COUNTIF($D$11:D69,D69)-1)</f>
        <v/>
      </c>
      <c r="J69" s="91">
        <v>59</v>
      </c>
      <c r="K69" s="19" t="str">
        <f t="shared" si="0"/>
        <v/>
      </c>
      <c r="L69" s="92" t="str">
        <f t="shared" si="1"/>
        <v/>
      </c>
      <c r="M69" s="219"/>
      <c r="N69" s="228">
        <f t="shared" si="2"/>
        <v>59</v>
      </c>
      <c r="O69" s="188" t="str">
        <f t="shared" si="3"/>
        <v/>
      </c>
      <c r="P69" s="166" t="str">
        <f>'ادخال درجات الاختبار الثالث'!AM64</f>
        <v/>
      </c>
      <c r="Q69" s="166" t="str">
        <f>'ادخال درجات الاختبار الثالث'!AO64</f>
        <v/>
      </c>
      <c r="R69" s="166" t="str">
        <f>'ادخال درجات الاختبار الثالث'!AQ64</f>
        <v/>
      </c>
      <c r="S69" s="166" t="str">
        <f>'ادخال درجات الاختبار الثالث'!AS64</f>
        <v/>
      </c>
      <c r="T69" s="166" t="str">
        <f>'ادخال درجات الاختبار الثالث'!AU64</f>
        <v/>
      </c>
      <c r="U69" s="166" t="str">
        <f>'ادخال درجات الاختبار الثالث'!AW64</f>
        <v/>
      </c>
      <c r="V69" s="166" t="str">
        <f>'ادخال درجات الاختبار الثالث'!AY64</f>
        <v/>
      </c>
      <c r="W69" s="166" t="str">
        <f>'ادخال درجات الاختبار الثالث'!BA64</f>
        <v/>
      </c>
      <c r="X69" s="166" t="str">
        <f>'ادخال درجات الاختبار الثالث'!BC64</f>
        <v/>
      </c>
      <c r="Y69" s="224" t="str">
        <f>'ادخال درجات الاختبار الثالث'!BE64</f>
        <v/>
      </c>
      <c r="Z69" s="224" t="str">
        <f>'ادخال درجات الاختبار الثالث'!BG64</f>
        <v/>
      </c>
      <c r="AA69" s="224" t="str">
        <f>'ادخال درجات الاختبار الثالث'!BI64</f>
        <v/>
      </c>
      <c r="AB69" s="224" t="str">
        <f>'ادخال درجات الاختبار الثالث'!BK64</f>
        <v/>
      </c>
      <c r="AC69" s="224" t="str">
        <f>'ادخال درجات الاختبار الثالث'!BM64</f>
        <v/>
      </c>
      <c r="AD69" s="224" t="str">
        <f>'ادخال درجات الاختبار الثالث'!BO64</f>
        <v/>
      </c>
      <c r="AE69" s="224" t="str">
        <f>'ادخال درجات الاختبار الثالث'!BQ64</f>
        <v/>
      </c>
      <c r="AF69" s="224" t="str">
        <f>'ادخال درجات الاختبار الثالث'!BS64</f>
        <v/>
      </c>
      <c r="AG69" s="224" t="str">
        <f>'ادخال درجات الاختبار الثالث'!BU64</f>
        <v/>
      </c>
      <c r="AH69" s="224" t="str">
        <f>'ادخال درجات الاختبار الثالث'!BW64</f>
        <v/>
      </c>
      <c r="AI69" s="224" t="str">
        <f>'ادخال درجات الاختبار الثالث'!BY64</f>
        <v/>
      </c>
      <c r="AJ69" s="224" t="str">
        <f>'ادخال درجات الاختبار الثالث'!CA64</f>
        <v/>
      </c>
      <c r="AK69" s="224" t="str">
        <f>'ادخال درجات الاختبار الثالث'!CC64</f>
        <v/>
      </c>
      <c r="AL69" s="224" t="str">
        <f>'ادخال درجات الاختبار الثالث'!CE64</f>
        <v/>
      </c>
      <c r="AM69" s="224" t="str">
        <f>'ادخال درجات الاختبار الثالث'!CG64</f>
        <v/>
      </c>
      <c r="AN69" s="224" t="str">
        <f>'ادخال درجات الاختبار الثالث'!CI64</f>
        <v/>
      </c>
      <c r="AZ69" s="91">
        <v>59</v>
      </c>
      <c r="BA69" s="19" t="str">
        <f t="shared" si="4"/>
        <v/>
      </c>
      <c r="BB69" s="92" t="str">
        <f t="shared" si="5"/>
        <v/>
      </c>
    </row>
    <row r="70" spans="1:54">
      <c r="A70" s="91">
        <f>'ادخال درجات التشخيصي'!A66</f>
        <v>60</v>
      </c>
      <c r="B70" s="19" t="str">
        <f>IF('ادخال درجات الاختبار الثالث'!B65="","",'ادخال درجات الاختبار الثالث'!B65)</f>
        <v/>
      </c>
      <c r="C70" s="19" t="str">
        <f>'ادخال درجات الاختبار الثالث'!AC65</f>
        <v/>
      </c>
      <c r="D70" s="92" t="str">
        <f>'ادخال درجات الاختبار الثالث'!AD65</f>
        <v/>
      </c>
      <c r="G70" t="str">
        <f>IF(B70="","",RANK(D70,$D:$D,1)+COUNTIF(D$11:$D70,D70)-1)</f>
        <v/>
      </c>
      <c r="H70" t="str">
        <f>IF(B70="","",RANK(D70,$D:$D)+COUNTIF($D$11:D70,D70)-1)</f>
        <v/>
      </c>
      <c r="J70" s="91">
        <v>60</v>
      </c>
      <c r="K70" s="19" t="str">
        <f t="shared" si="0"/>
        <v/>
      </c>
      <c r="L70" s="92" t="str">
        <f t="shared" si="1"/>
        <v/>
      </c>
      <c r="M70" s="219"/>
      <c r="N70" s="228">
        <f t="shared" si="2"/>
        <v>60</v>
      </c>
      <c r="O70" s="188" t="str">
        <f t="shared" si="3"/>
        <v/>
      </c>
      <c r="P70" s="166" t="str">
        <f>'ادخال درجات الاختبار الثالث'!AM65</f>
        <v/>
      </c>
      <c r="Q70" s="166" t="str">
        <f>'ادخال درجات الاختبار الثالث'!AO65</f>
        <v/>
      </c>
      <c r="R70" s="166" t="str">
        <f>'ادخال درجات الاختبار الثالث'!AQ65</f>
        <v/>
      </c>
      <c r="S70" s="166" t="str">
        <f>'ادخال درجات الاختبار الثالث'!AS65</f>
        <v/>
      </c>
      <c r="T70" s="166" t="str">
        <f>'ادخال درجات الاختبار الثالث'!AU65</f>
        <v/>
      </c>
      <c r="U70" s="166" t="str">
        <f>'ادخال درجات الاختبار الثالث'!AW65</f>
        <v/>
      </c>
      <c r="V70" s="166" t="str">
        <f>'ادخال درجات الاختبار الثالث'!AY65</f>
        <v/>
      </c>
      <c r="W70" s="166" t="str">
        <f>'ادخال درجات الاختبار الثالث'!BA65</f>
        <v/>
      </c>
      <c r="X70" s="166" t="str">
        <f>'ادخال درجات الاختبار الثالث'!BC65</f>
        <v/>
      </c>
      <c r="Y70" s="224" t="str">
        <f>'ادخال درجات الاختبار الثالث'!BE65</f>
        <v/>
      </c>
      <c r="Z70" s="224" t="str">
        <f>'ادخال درجات الاختبار الثالث'!BG65</f>
        <v/>
      </c>
      <c r="AA70" s="224" t="str">
        <f>'ادخال درجات الاختبار الثالث'!BI65</f>
        <v/>
      </c>
      <c r="AB70" s="224" t="str">
        <f>'ادخال درجات الاختبار الثالث'!BK65</f>
        <v/>
      </c>
      <c r="AC70" s="224" t="str">
        <f>'ادخال درجات الاختبار الثالث'!BM65</f>
        <v/>
      </c>
      <c r="AD70" s="224" t="str">
        <f>'ادخال درجات الاختبار الثالث'!BO65</f>
        <v/>
      </c>
      <c r="AE70" s="224" t="str">
        <f>'ادخال درجات الاختبار الثالث'!BQ65</f>
        <v/>
      </c>
      <c r="AF70" s="224" t="str">
        <f>'ادخال درجات الاختبار الثالث'!BS65</f>
        <v/>
      </c>
      <c r="AG70" s="224" t="str">
        <f>'ادخال درجات الاختبار الثالث'!BU65</f>
        <v/>
      </c>
      <c r="AH70" s="224" t="str">
        <f>'ادخال درجات الاختبار الثالث'!BW65</f>
        <v/>
      </c>
      <c r="AI70" s="224" t="str">
        <f>'ادخال درجات الاختبار الثالث'!BY65</f>
        <v/>
      </c>
      <c r="AJ70" s="224" t="str">
        <f>'ادخال درجات الاختبار الثالث'!CA65</f>
        <v/>
      </c>
      <c r="AK70" s="224" t="str">
        <f>'ادخال درجات الاختبار الثالث'!CC65</f>
        <v/>
      </c>
      <c r="AL70" s="224" t="str">
        <f>'ادخال درجات الاختبار الثالث'!CE65</f>
        <v/>
      </c>
      <c r="AM70" s="224" t="str">
        <f>'ادخال درجات الاختبار الثالث'!CG65</f>
        <v/>
      </c>
      <c r="AN70" s="224" t="str">
        <f>'ادخال درجات الاختبار الثالث'!CI65</f>
        <v/>
      </c>
      <c r="AZ70" s="91">
        <v>60</v>
      </c>
      <c r="BA70" s="19" t="str">
        <f t="shared" si="4"/>
        <v/>
      </c>
      <c r="BB70" s="92" t="str">
        <f t="shared" si="5"/>
        <v/>
      </c>
    </row>
    <row r="71" spans="1:54">
      <c r="A71" s="91">
        <f>'ادخال درجات التشخيصي'!A67</f>
        <v>61</v>
      </c>
      <c r="B71" s="19" t="str">
        <f>IF('ادخال درجات الاختبار الثالث'!B66="","",'ادخال درجات الاختبار الثالث'!B66)</f>
        <v/>
      </c>
      <c r="C71" s="19" t="str">
        <f>'ادخال درجات الاختبار الثالث'!AC66</f>
        <v/>
      </c>
      <c r="D71" s="92" t="str">
        <f>'ادخال درجات الاختبار الثالث'!AD66</f>
        <v/>
      </c>
      <c r="G71" t="str">
        <f>IF(B71="","",RANK(D71,$D:$D,1)+COUNTIF(D$11:$D71,D71)-1)</f>
        <v/>
      </c>
      <c r="H71" t="str">
        <f>IF(B71="","",RANK(D71,$D:$D)+COUNTIF($D$11:D71,D71)-1)</f>
        <v/>
      </c>
      <c r="J71" s="91">
        <v>61</v>
      </c>
      <c r="K71" s="19" t="str">
        <f t="shared" si="0"/>
        <v/>
      </c>
      <c r="L71" s="92" t="str">
        <f t="shared" si="1"/>
        <v/>
      </c>
      <c r="M71" s="219"/>
      <c r="N71" s="228">
        <f t="shared" si="2"/>
        <v>61</v>
      </c>
      <c r="O71" s="188" t="str">
        <f t="shared" si="3"/>
        <v/>
      </c>
      <c r="P71" s="166" t="str">
        <f>'ادخال درجات الاختبار الثالث'!AM66</f>
        <v/>
      </c>
      <c r="Q71" s="166" t="str">
        <f>'ادخال درجات الاختبار الثالث'!AO66</f>
        <v/>
      </c>
      <c r="R71" s="166" t="str">
        <f>'ادخال درجات الاختبار الثالث'!AQ66</f>
        <v/>
      </c>
      <c r="S71" s="166" t="str">
        <f>'ادخال درجات الاختبار الثالث'!AS66</f>
        <v/>
      </c>
      <c r="T71" s="166" t="str">
        <f>'ادخال درجات الاختبار الثالث'!AU66</f>
        <v/>
      </c>
      <c r="U71" s="166" t="str">
        <f>'ادخال درجات الاختبار الثالث'!AW66</f>
        <v/>
      </c>
      <c r="V71" s="166" t="str">
        <f>'ادخال درجات الاختبار الثالث'!AY66</f>
        <v/>
      </c>
      <c r="W71" s="166" t="str">
        <f>'ادخال درجات الاختبار الثالث'!BA66</f>
        <v/>
      </c>
      <c r="X71" s="166" t="str">
        <f>'ادخال درجات الاختبار الثالث'!BC66</f>
        <v/>
      </c>
      <c r="Y71" s="224" t="str">
        <f>'ادخال درجات الاختبار الثالث'!BE66</f>
        <v/>
      </c>
      <c r="Z71" s="224" t="str">
        <f>'ادخال درجات الاختبار الثالث'!BG66</f>
        <v/>
      </c>
      <c r="AA71" s="224" t="str">
        <f>'ادخال درجات الاختبار الثالث'!BI66</f>
        <v/>
      </c>
      <c r="AB71" s="224" t="str">
        <f>'ادخال درجات الاختبار الثالث'!BK66</f>
        <v/>
      </c>
      <c r="AC71" s="224" t="str">
        <f>'ادخال درجات الاختبار الثالث'!BM66</f>
        <v/>
      </c>
      <c r="AD71" s="224" t="str">
        <f>'ادخال درجات الاختبار الثالث'!BO66</f>
        <v/>
      </c>
      <c r="AE71" s="224" t="str">
        <f>'ادخال درجات الاختبار الثالث'!BQ66</f>
        <v/>
      </c>
      <c r="AF71" s="224" t="str">
        <f>'ادخال درجات الاختبار الثالث'!BS66</f>
        <v/>
      </c>
      <c r="AG71" s="224" t="str">
        <f>'ادخال درجات الاختبار الثالث'!BU66</f>
        <v/>
      </c>
      <c r="AH71" s="224" t="str">
        <f>'ادخال درجات الاختبار الثالث'!BW66</f>
        <v/>
      </c>
      <c r="AI71" s="224" t="str">
        <f>'ادخال درجات الاختبار الثالث'!BY66</f>
        <v/>
      </c>
      <c r="AJ71" s="224" t="str">
        <f>'ادخال درجات الاختبار الثالث'!CA66</f>
        <v/>
      </c>
      <c r="AK71" s="224" t="str">
        <f>'ادخال درجات الاختبار الثالث'!CC66</f>
        <v/>
      </c>
      <c r="AL71" s="224" t="str">
        <f>'ادخال درجات الاختبار الثالث'!CE66</f>
        <v/>
      </c>
      <c r="AM71" s="224" t="str">
        <f>'ادخال درجات الاختبار الثالث'!CG66</f>
        <v/>
      </c>
      <c r="AN71" s="224" t="str">
        <f>'ادخال درجات الاختبار الثالث'!CI66</f>
        <v/>
      </c>
      <c r="AZ71" s="91">
        <v>61</v>
      </c>
      <c r="BA71" s="19" t="str">
        <f t="shared" si="4"/>
        <v/>
      </c>
      <c r="BB71" s="92" t="str">
        <f t="shared" si="5"/>
        <v/>
      </c>
    </row>
    <row r="72" spans="1:54">
      <c r="A72" s="91">
        <f>'ادخال درجات التشخيصي'!A68</f>
        <v>62</v>
      </c>
      <c r="B72" s="19" t="str">
        <f>IF('ادخال درجات الاختبار الثالث'!B67="","",'ادخال درجات الاختبار الثالث'!B67)</f>
        <v/>
      </c>
      <c r="C72" s="19" t="str">
        <f>'ادخال درجات الاختبار الثالث'!AC67</f>
        <v/>
      </c>
      <c r="D72" s="92" t="str">
        <f>'ادخال درجات الاختبار الثالث'!AD67</f>
        <v/>
      </c>
      <c r="G72" t="str">
        <f>IF(B72="","",RANK(D72,$D:$D,1)+COUNTIF(D$11:$D72,D72)-1)</f>
        <v/>
      </c>
      <c r="H72" t="str">
        <f>IF(B72="","",RANK(D72,$D:$D)+COUNTIF($D$11:D72,D72)-1)</f>
        <v/>
      </c>
      <c r="J72" s="91">
        <v>62</v>
      </c>
      <c r="K72" s="19" t="str">
        <f t="shared" si="0"/>
        <v/>
      </c>
      <c r="L72" s="92" t="str">
        <f t="shared" si="1"/>
        <v/>
      </c>
      <c r="M72" s="219"/>
      <c r="N72" s="228">
        <f t="shared" si="2"/>
        <v>62</v>
      </c>
      <c r="O72" s="188" t="str">
        <f t="shared" si="3"/>
        <v/>
      </c>
      <c r="P72" s="166" t="str">
        <f>'ادخال درجات الاختبار الثالث'!AM67</f>
        <v/>
      </c>
      <c r="Q72" s="166" t="str">
        <f>'ادخال درجات الاختبار الثالث'!AO67</f>
        <v/>
      </c>
      <c r="R72" s="166" t="str">
        <f>'ادخال درجات الاختبار الثالث'!AQ67</f>
        <v/>
      </c>
      <c r="S72" s="166" t="str">
        <f>'ادخال درجات الاختبار الثالث'!AS67</f>
        <v/>
      </c>
      <c r="T72" s="166" t="str">
        <f>'ادخال درجات الاختبار الثالث'!AU67</f>
        <v/>
      </c>
      <c r="U72" s="166" t="str">
        <f>'ادخال درجات الاختبار الثالث'!AW67</f>
        <v/>
      </c>
      <c r="V72" s="166" t="str">
        <f>'ادخال درجات الاختبار الثالث'!AY67</f>
        <v/>
      </c>
      <c r="W72" s="166" t="str">
        <f>'ادخال درجات الاختبار الثالث'!BA67</f>
        <v/>
      </c>
      <c r="X72" s="166" t="str">
        <f>'ادخال درجات الاختبار الثالث'!BC67</f>
        <v/>
      </c>
      <c r="Y72" s="224" t="str">
        <f>'ادخال درجات الاختبار الثالث'!BE67</f>
        <v/>
      </c>
      <c r="Z72" s="224" t="str">
        <f>'ادخال درجات الاختبار الثالث'!BG67</f>
        <v/>
      </c>
      <c r="AA72" s="224" t="str">
        <f>'ادخال درجات الاختبار الثالث'!BI67</f>
        <v/>
      </c>
      <c r="AB72" s="224" t="str">
        <f>'ادخال درجات الاختبار الثالث'!BK67</f>
        <v/>
      </c>
      <c r="AC72" s="224" t="str">
        <f>'ادخال درجات الاختبار الثالث'!BM67</f>
        <v/>
      </c>
      <c r="AD72" s="224" t="str">
        <f>'ادخال درجات الاختبار الثالث'!BO67</f>
        <v/>
      </c>
      <c r="AE72" s="224" t="str">
        <f>'ادخال درجات الاختبار الثالث'!BQ67</f>
        <v/>
      </c>
      <c r="AF72" s="224" t="str">
        <f>'ادخال درجات الاختبار الثالث'!BS67</f>
        <v/>
      </c>
      <c r="AG72" s="224" t="str">
        <f>'ادخال درجات الاختبار الثالث'!BU67</f>
        <v/>
      </c>
      <c r="AH72" s="224" t="str">
        <f>'ادخال درجات الاختبار الثالث'!BW67</f>
        <v/>
      </c>
      <c r="AI72" s="224" t="str">
        <f>'ادخال درجات الاختبار الثالث'!BY67</f>
        <v/>
      </c>
      <c r="AJ72" s="224" t="str">
        <f>'ادخال درجات الاختبار الثالث'!CA67</f>
        <v/>
      </c>
      <c r="AK72" s="224" t="str">
        <f>'ادخال درجات الاختبار الثالث'!CC67</f>
        <v/>
      </c>
      <c r="AL72" s="224" t="str">
        <f>'ادخال درجات الاختبار الثالث'!CE67</f>
        <v/>
      </c>
      <c r="AM72" s="224" t="str">
        <f>'ادخال درجات الاختبار الثالث'!CG67</f>
        <v/>
      </c>
      <c r="AN72" s="224" t="str">
        <f>'ادخال درجات الاختبار الثالث'!CI67</f>
        <v/>
      </c>
      <c r="AZ72" s="91">
        <v>62</v>
      </c>
      <c r="BA72" s="19" t="str">
        <f t="shared" si="4"/>
        <v/>
      </c>
      <c r="BB72" s="92" t="str">
        <f t="shared" si="5"/>
        <v/>
      </c>
    </row>
    <row r="73" spans="1:54">
      <c r="A73" s="91">
        <f>'ادخال درجات التشخيصي'!A69</f>
        <v>63</v>
      </c>
      <c r="B73" s="19" t="str">
        <f>IF('ادخال درجات الاختبار الثالث'!B68="","",'ادخال درجات الاختبار الثالث'!B68)</f>
        <v/>
      </c>
      <c r="C73" s="19" t="str">
        <f>'ادخال درجات الاختبار الثالث'!AC68</f>
        <v/>
      </c>
      <c r="D73" s="92" t="str">
        <f>'ادخال درجات الاختبار الثالث'!AD68</f>
        <v/>
      </c>
      <c r="G73" t="str">
        <f>IF(B73="","",RANK(D73,$D:$D,1)+COUNTIF(D$11:$D73,D73)-1)</f>
        <v/>
      </c>
      <c r="H73" t="str">
        <f>IF(B73="","",RANK(D73,$D:$D)+COUNTIF($D$11:D73,D73)-1)</f>
        <v/>
      </c>
      <c r="J73" s="91">
        <v>63</v>
      </c>
      <c r="K73" s="19" t="str">
        <f t="shared" si="0"/>
        <v/>
      </c>
      <c r="L73" s="92" t="str">
        <f t="shared" si="1"/>
        <v/>
      </c>
      <c r="M73" s="219"/>
      <c r="N73" s="228">
        <f t="shared" si="2"/>
        <v>63</v>
      </c>
      <c r="O73" s="188" t="str">
        <f t="shared" si="3"/>
        <v/>
      </c>
      <c r="P73" s="166" t="str">
        <f>'ادخال درجات الاختبار الثالث'!AM68</f>
        <v/>
      </c>
      <c r="Q73" s="166" t="str">
        <f>'ادخال درجات الاختبار الثالث'!AO68</f>
        <v/>
      </c>
      <c r="R73" s="166" t="str">
        <f>'ادخال درجات الاختبار الثالث'!AQ68</f>
        <v/>
      </c>
      <c r="S73" s="166" t="str">
        <f>'ادخال درجات الاختبار الثالث'!AS68</f>
        <v/>
      </c>
      <c r="T73" s="166" t="str">
        <f>'ادخال درجات الاختبار الثالث'!AU68</f>
        <v/>
      </c>
      <c r="U73" s="166" t="str">
        <f>'ادخال درجات الاختبار الثالث'!AW68</f>
        <v/>
      </c>
      <c r="V73" s="166" t="str">
        <f>'ادخال درجات الاختبار الثالث'!AY68</f>
        <v/>
      </c>
      <c r="W73" s="166" t="str">
        <f>'ادخال درجات الاختبار الثالث'!BA68</f>
        <v/>
      </c>
      <c r="X73" s="166" t="str">
        <f>'ادخال درجات الاختبار الثالث'!BC68</f>
        <v/>
      </c>
      <c r="Y73" s="224" t="str">
        <f>'ادخال درجات الاختبار الثالث'!BE68</f>
        <v/>
      </c>
      <c r="Z73" s="224" t="str">
        <f>'ادخال درجات الاختبار الثالث'!BG68</f>
        <v/>
      </c>
      <c r="AA73" s="224" t="str">
        <f>'ادخال درجات الاختبار الثالث'!BI68</f>
        <v/>
      </c>
      <c r="AB73" s="224" t="str">
        <f>'ادخال درجات الاختبار الثالث'!BK68</f>
        <v/>
      </c>
      <c r="AC73" s="224" t="str">
        <f>'ادخال درجات الاختبار الثالث'!BM68</f>
        <v/>
      </c>
      <c r="AD73" s="224" t="str">
        <f>'ادخال درجات الاختبار الثالث'!BO68</f>
        <v/>
      </c>
      <c r="AE73" s="224" t="str">
        <f>'ادخال درجات الاختبار الثالث'!BQ68</f>
        <v/>
      </c>
      <c r="AF73" s="224" t="str">
        <f>'ادخال درجات الاختبار الثالث'!BS68</f>
        <v/>
      </c>
      <c r="AG73" s="224" t="str">
        <f>'ادخال درجات الاختبار الثالث'!BU68</f>
        <v/>
      </c>
      <c r="AH73" s="224" t="str">
        <f>'ادخال درجات الاختبار الثالث'!BW68</f>
        <v/>
      </c>
      <c r="AI73" s="224" t="str">
        <f>'ادخال درجات الاختبار الثالث'!BY68</f>
        <v/>
      </c>
      <c r="AJ73" s="224" t="str">
        <f>'ادخال درجات الاختبار الثالث'!CA68</f>
        <v/>
      </c>
      <c r="AK73" s="224" t="str">
        <f>'ادخال درجات الاختبار الثالث'!CC68</f>
        <v/>
      </c>
      <c r="AL73" s="224" t="str">
        <f>'ادخال درجات الاختبار الثالث'!CE68</f>
        <v/>
      </c>
      <c r="AM73" s="224" t="str">
        <f>'ادخال درجات الاختبار الثالث'!CG68</f>
        <v/>
      </c>
      <c r="AN73" s="224" t="str">
        <f>'ادخال درجات الاختبار الثالث'!CI68</f>
        <v/>
      </c>
      <c r="AZ73" s="91">
        <v>63</v>
      </c>
      <c r="BA73" s="19" t="str">
        <f t="shared" si="4"/>
        <v/>
      </c>
      <c r="BB73" s="92" t="str">
        <f t="shared" si="5"/>
        <v/>
      </c>
    </row>
    <row r="74" spans="1:54">
      <c r="A74" s="91">
        <f>'ادخال درجات التشخيصي'!A70</f>
        <v>64</v>
      </c>
      <c r="B74" s="19" t="str">
        <f>IF('ادخال درجات الاختبار الثالث'!B69="","",'ادخال درجات الاختبار الثالث'!B69)</f>
        <v/>
      </c>
      <c r="C74" s="19" t="str">
        <f>'ادخال درجات الاختبار الثالث'!AC69</f>
        <v/>
      </c>
      <c r="D74" s="92" t="str">
        <f>'ادخال درجات الاختبار الثالث'!AD69</f>
        <v/>
      </c>
      <c r="G74" t="str">
        <f>IF(B74="","",RANK(D74,$D:$D,1)+COUNTIF(D$11:$D74,D74)-1)</f>
        <v/>
      </c>
      <c r="H74" t="str">
        <f>IF(B74="","",RANK(D74,$D:$D)+COUNTIF($D$11:D74,D74)-1)</f>
        <v/>
      </c>
      <c r="J74" s="91">
        <v>64</v>
      </c>
      <c r="K74" s="19" t="str">
        <f t="shared" si="0"/>
        <v/>
      </c>
      <c r="L74" s="92" t="str">
        <f t="shared" si="1"/>
        <v/>
      </c>
      <c r="M74" s="219"/>
      <c r="N74" s="228">
        <f t="shared" si="2"/>
        <v>64</v>
      </c>
      <c r="O74" s="188" t="str">
        <f t="shared" si="3"/>
        <v/>
      </c>
      <c r="P74" s="166" t="str">
        <f>'ادخال درجات الاختبار الثالث'!AM69</f>
        <v/>
      </c>
      <c r="Q74" s="166" t="str">
        <f>'ادخال درجات الاختبار الثالث'!AO69</f>
        <v/>
      </c>
      <c r="R74" s="166" t="str">
        <f>'ادخال درجات الاختبار الثالث'!AQ69</f>
        <v/>
      </c>
      <c r="S74" s="166" t="str">
        <f>'ادخال درجات الاختبار الثالث'!AS69</f>
        <v/>
      </c>
      <c r="T74" s="166" t="str">
        <f>'ادخال درجات الاختبار الثالث'!AU69</f>
        <v/>
      </c>
      <c r="U74" s="166" t="str">
        <f>'ادخال درجات الاختبار الثالث'!AW69</f>
        <v/>
      </c>
      <c r="V74" s="166" t="str">
        <f>'ادخال درجات الاختبار الثالث'!AY69</f>
        <v/>
      </c>
      <c r="W74" s="166" t="str">
        <f>'ادخال درجات الاختبار الثالث'!BA69</f>
        <v/>
      </c>
      <c r="X74" s="166" t="str">
        <f>'ادخال درجات الاختبار الثالث'!BC69</f>
        <v/>
      </c>
      <c r="Y74" s="224" t="str">
        <f>'ادخال درجات الاختبار الثالث'!BE69</f>
        <v/>
      </c>
      <c r="Z74" s="224" t="str">
        <f>'ادخال درجات الاختبار الثالث'!BG69</f>
        <v/>
      </c>
      <c r="AA74" s="224" t="str">
        <f>'ادخال درجات الاختبار الثالث'!BI69</f>
        <v/>
      </c>
      <c r="AB74" s="224" t="str">
        <f>'ادخال درجات الاختبار الثالث'!BK69</f>
        <v/>
      </c>
      <c r="AC74" s="224" t="str">
        <f>'ادخال درجات الاختبار الثالث'!BM69</f>
        <v/>
      </c>
      <c r="AD74" s="224" t="str">
        <f>'ادخال درجات الاختبار الثالث'!BO69</f>
        <v/>
      </c>
      <c r="AE74" s="224" t="str">
        <f>'ادخال درجات الاختبار الثالث'!BQ69</f>
        <v/>
      </c>
      <c r="AF74" s="224" t="str">
        <f>'ادخال درجات الاختبار الثالث'!BS69</f>
        <v/>
      </c>
      <c r="AG74" s="224" t="str">
        <f>'ادخال درجات الاختبار الثالث'!BU69</f>
        <v/>
      </c>
      <c r="AH74" s="224" t="str">
        <f>'ادخال درجات الاختبار الثالث'!BW69</f>
        <v/>
      </c>
      <c r="AI74" s="224" t="str">
        <f>'ادخال درجات الاختبار الثالث'!BY69</f>
        <v/>
      </c>
      <c r="AJ74" s="224" t="str">
        <f>'ادخال درجات الاختبار الثالث'!CA69</f>
        <v/>
      </c>
      <c r="AK74" s="224" t="str">
        <f>'ادخال درجات الاختبار الثالث'!CC69</f>
        <v/>
      </c>
      <c r="AL74" s="224" t="str">
        <f>'ادخال درجات الاختبار الثالث'!CE69</f>
        <v/>
      </c>
      <c r="AM74" s="224" t="str">
        <f>'ادخال درجات الاختبار الثالث'!CG69</f>
        <v/>
      </c>
      <c r="AN74" s="224" t="str">
        <f>'ادخال درجات الاختبار الثالث'!CI69</f>
        <v/>
      </c>
      <c r="AZ74" s="91">
        <v>64</v>
      </c>
      <c r="BA74" s="19" t="str">
        <f t="shared" si="4"/>
        <v/>
      </c>
      <c r="BB74" s="92" t="str">
        <f t="shared" si="5"/>
        <v/>
      </c>
    </row>
    <row r="75" spans="1:54">
      <c r="A75" s="91">
        <f>'ادخال درجات التشخيصي'!A71</f>
        <v>65</v>
      </c>
      <c r="B75" s="19" t="str">
        <f>IF('ادخال درجات الاختبار الثالث'!B70="","",'ادخال درجات الاختبار الثالث'!B70)</f>
        <v/>
      </c>
      <c r="C75" s="19" t="str">
        <f>'ادخال درجات الاختبار الثالث'!AC70</f>
        <v/>
      </c>
      <c r="D75" s="92" t="str">
        <f>'ادخال درجات الاختبار الثالث'!AD70</f>
        <v/>
      </c>
      <c r="G75" t="str">
        <f>IF(B75="","",RANK(D75,$D:$D,1)+COUNTIF(D$11:$D75,D75)-1)</f>
        <v/>
      </c>
      <c r="H75" t="str">
        <f>IF(B75="","",RANK(D75,$D:$D)+COUNTIF($D$11:D75,D75)-1)</f>
        <v/>
      </c>
      <c r="J75" s="91">
        <v>65</v>
      </c>
      <c r="K75" s="19" t="str">
        <f t="shared" si="0"/>
        <v/>
      </c>
      <c r="L75" s="92" t="str">
        <f t="shared" si="1"/>
        <v/>
      </c>
      <c r="M75" s="219"/>
      <c r="N75" s="228">
        <f t="shared" si="2"/>
        <v>65</v>
      </c>
      <c r="O75" s="188" t="str">
        <f t="shared" si="3"/>
        <v/>
      </c>
      <c r="P75" s="166" t="str">
        <f>'ادخال درجات الاختبار الثالث'!AM70</f>
        <v/>
      </c>
      <c r="Q75" s="166" t="str">
        <f>'ادخال درجات الاختبار الثالث'!AO70</f>
        <v/>
      </c>
      <c r="R75" s="166" t="str">
        <f>'ادخال درجات الاختبار الثالث'!AQ70</f>
        <v/>
      </c>
      <c r="S75" s="166" t="str">
        <f>'ادخال درجات الاختبار الثالث'!AS70</f>
        <v/>
      </c>
      <c r="T75" s="166" t="str">
        <f>'ادخال درجات الاختبار الثالث'!AU70</f>
        <v/>
      </c>
      <c r="U75" s="166" t="str">
        <f>'ادخال درجات الاختبار الثالث'!AW70</f>
        <v/>
      </c>
      <c r="V75" s="166" t="str">
        <f>'ادخال درجات الاختبار الثالث'!AY70</f>
        <v/>
      </c>
      <c r="W75" s="166" t="str">
        <f>'ادخال درجات الاختبار الثالث'!BA70</f>
        <v/>
      </c>
      <c r="X75" s="166" t="str">
        <f>'ادخال درجات الاختبار الثالث'!BC70</f>
        <v/>
      </c>
      <c r="Y75" s="224" t="str">
        <f>'ادخال درجات الاختبار الثالث'!BE70</f>
        <v/>
      </c>
      <c r="Z75" s="224" t="str">
        <f>'ادخال درجات الاختبار الثالث'!BG70</f>
        <v/>
      </c>
      <c r="AA75" s="224" t="str">
        <f>'ادخال درجات الاختبار الثالث'!BI70</f>
        <v/>
      </c>
      <c r="AB75" s="224" t="str">
        <f>'ادخال درجات الاختبار الثالث'!BK70</f>
        <v/>
      </c>
      <c r="AC75" s="224" t="str">
        <f>'ادخال درجات الاختبار الثالث'!BM70</f>
        <v/>
      </c>
      <c r="AD75" s="224" t="str">
        <f>'ادخال درجات الاختبار الثالث'!BO70</f>
        <v/>
      </c>
      <c r="AE75" s="224" t="str">
        <f>'ادخال درجات الاختبار الثالث'!BQ70</f>
        <v/>
      </c>
      <c r="AF75" s="224" t="str">
        <f>'ادخال درجات الاختبار الثالث'!BS70</f>
        <v/>
      </c>
      <c r="AG75" s="224" t="str">
        <f>'ادخال درجات الاختبار الثالث'!BU70</f>
        <v/>
      </c>
      <c r="AH75" s="224" t="str">
        <f>'ادخال درجات الاختبار الثالث'!BW70</f>
        <v/>
      </c>
      <c r="AI75" s="224" t="str">
        <f>'ادخال درجات الاختبار الثالث'!BY70</f>
        <v/>
      </c>
      <c r="AJ75" s="224" t="str">
        <f>'ادخال درجات الاختبار الثالث'!CA70</f>
        <v/>
      </c>
      <c r="AK75" s="224" t="str">
        <f>'ادخال درجات الاختبار الثالث'!CC70</f>
        <v/>
      </c>
      <c r="AL75" s="224" t="str">
        <f>'ادخال درجات الاختبار الثالث'!CE70</f>
        <v/>
      </c>
      <c r="AM75" s="224" t="str">
        <f>'ادخال درجات الاختبار الثالث'!CG70</f>
        <v/>
      </c>
      <c r="AN75" s="224" t="str">
        <f>'ادخال درجات الاختبار الثالث'!CI70</f>
        <v/>
      </c>
      <c r="AZ75" s="91">
        <v>65</v>
      </c>
      <c r="BA75" s="19" t="str">
        <f t="shared" si="4"/>
        <v/>
      </c>
      <c r="BB75" s="92" t="str">
        <f t="shared" si="5"/>
        <v/>
      </c>
    </row>
    <row r="76" spans="1:54">
      <c r="A76" s="91">
        <f>'ادخال درجات التشخيصي'!A72</f>
        <v>66</v>
      </c>
      <c r="B76" s="19" t="str">
        <f>IF('ادخال درجات الاختبار الثالث'!B71="","",'ادخال درجات الاختبار الثالث'!B71)</f>
        <v/>
      </c>
      <c r="C76" s="19" t="str">
        <f>'ادخال درجات الاختبار الثالث'!AC71</f>
        <v/>
      </c>
      <c r="D76" s="92" t="str">
        <f>'ادخال درجات الاختبار الثالث'!AD71</f>
        <v/>
      </c>
      <c r="G76" t="str">
        <f>IF(B76="","",RANK(D76,$D:$D,1)+COUNTIF(D$11:$D76,D76)-1)</f>
        <v/>
      </c>
      <c r="H76" t="str">
        <f>IF(B76="","",RANK(D76,$D:$D)+COUNTIF($D$11:D76,D76)-1)</f>
        <v/>
      </c>
      <c r="J76" s="91">
        <v>66</v>
      </c>
      <c r="K76" s="19" t="str">
        <f t="shared" ref="K76:K130" si="6">IF(B76="","",INDEX($B$11:$B$454,MATCH(J76,$H$11:$H$454,0)))</f>
        <v/>
      </c>
      <c r="L76" s="92" t="str">
        <f t="shared" ref="L76:L130" si="7">IF(D76="","",INDEX($D$11:$D$454,MATCH(J76,$H$11:$H$454,0)))</f>
        <v/>
      </c>
      <c r="M76" s="219"/>
      <c r="N76" s="228">
        <f t="shared" ref="N76:N131" si="8">A76</f>
        <v>66</v>
      </c>
      <c r="O76" s="188" t="str">
        <f t="shared" ref="O76:O131" si="9">B76</f>
        <v/>
      </c>
      <c r="P76" s="166" t="str">
        <f>'ادخال درجات الاختبار الثالث'!AM71</f>
        <v/>
      </c>
      <c r="Q76" s="166" t="str">
        <f>'ادخال درجات الاختبار الثالث'!AO71</f>
        <v/>
      </c>
      <c r="R76" s="166" t="str">
        <f>'ادخال درجات الاختبار الثالث'!AQ71</f>
        <v/>
      </c>
      <c r="S76" s="166" t="str">
        <f>'ادخال درجات الاختبار الثالث'!AS71</f>
        <v/>
      </c>
      <c r="T76" s="166" t="str">
        <f>'ادخال درجات الاختبار الثالث'!AU71</f>
        <v/>
      </c>
      <c r="U76" s="166" t="str">
        <f>'ادخال درجات الاختبار الثالث'!AW71</f>
        <v/>
      </c>
      <c r="V76" s="166" t="str">
        <f>'ادخال درجات الاختبار الثالث'!AY71</f>
        <v/>
      </c>
      <c r="W76" s="166" t="str">
        <f>'ادخال درجات الاختبار الثالث'!BA71</f>
        <v/>
      </c>
      <c r="X76" s="166" t="str">
        <f>'ادخال درجات الاختبار الثالث'!BC71</f>
        <v/>
      </c>
      <c r="Y76" s="224" t="str">
        <f>'ادخال درجات الاختبار الثالث'!BE71</f>
        <v/>
      </c>
      <c r="Z76" s="224" t="str">
        <f>'ادخال درجات الاختبار الثالث'!BG71</f>
        <v/>
      </c>
      <c r="AA76" s="224" t="str">
        <f>'ادخال درجات الاختبار الثالث'!BI71</f>
        <v/>
      </c>
      <c r="AB76" s="224" t="str">
        <f>'ادخال درجات الاختبار الثالث'!BK71</f>
        <v/>
      </c>
      <c r="AC76" s="224" t="str">
        <f>'ادخال درجات الاختبار الثالث'!BM71</f>
        <v/>
      </c>
      <c r="AD76" s="224" t="str">
        <f>'ادخال درجات الاختبار الثالث'!BO71</f>
        <v/>
      </c>
      <c r="AE76" s="224" t="str">
        <f>'ادخال درجات الاختبار الثالث'!BQ71</f>
        <v/>
      </c>
      <c r="AF76" s="224" t="str">
        <f>'ادخال درجات الاختبار الثالث'!BS71</f>
        <v/>
      </c>
      <c r="AG76" s="224" t="str">
        <f>'ادخال درجات الاختبار الثالث'!BU71</f>
        <v/>
      </c>
      <c r="AH76" s="224" t="str">
        <f>'ادخال درجات الاختبار الثالث'!BW71</f>
        <v/>
      </c>
      <c r="AI76" s="224" t="str">
        <f>'ادخال درجات الاختبار الثالث'!BY71</f>
        <v/>
      </c>
      <c r="AJ76" s="224" t="str">
        <f>'ادخال درجات الاختبار الثالث'!CA71</f>
        <v/>
      </c>
      <c r="AK76" s="224" t="str">
        <f>'ادخال درجات الاختبار الثالث'!CC71</f>
        <v/>
      </c>
      <c r="AL76" s="224" t="str">
        <f>'ادخال درجات الاختبار الثالث'!CE71</f>
        <v/>
      </c>
      <c r="AM76" s="224" t="str">
        <f>'ادخال درجات الاختبار الثالث'!CG71</f>
        <v/>
      </c>
      <c r="AN76" s="224" t="str">
        <f>'ادخال درجات الاختبار الثالث'!CI71</f>
        <v/>
      </c>
      <c r="AZ76" s="91">
        <v>66</v>
      </c>
      <c r="BA76" s="19" t="str">
        <f t="shared" ref="BA76:BA130" si="10">IF(B76="","",INDEX($B$11:$B$454,MATCH(AZ76,$G$11:$G$454,0)))</f>
        <v/>
      </c>
      <c r="BB76" s="92" t="str">
        <f t="shared" ref="BB76:BB130" si="11">IF(B76="","",INDEX($D$11:$D$454,MATCH(AZ76,$G$11:$G$454,0)))</f>
        <v/>
      </c>
    </row>
    <row r="77" spans="1:54">
      <c r="A77" s="91">
        <f>'ادخال درجات التشخيصي'!A73</f>
        <v>67</v>
      </c>
      <c r="B77" s="19" t="str">
        <f>IF('ادخال درجات الاختبار الثالث'!B72="","",'ادخال درجات الاختبار الثالث'!B72)</f>
        <v/>
      </c>
      <c r="C77" s="19" t="str">
        <f>'ادخال درجات الاختبار الثالث'!AC72</f>
        <v/>
      </c>
      <c r="D77" s="92" t="str">
        <f>'ادخال درجات الاختبار الثالث'!AD72</f>
        <v/>
      </c>
      <c r="G77" t="str">
        <f>IF(B77="","",RANK(D77,$D:$D,1)+COUNTIF(D$11:$D77,D77)-1)</f>
        <v/>
      </c>
      <c r="H77" t="str">
        <f>IF(B77="","",RANK(D77,$D:$D)+COUNTIF($D$11:D77,D77)-1)</f>
        <v/>
      </c>
      <c r="J77" s="91">
        <v>67</v>
      </c>
      <c r="K77" s="19" t="str">
        <f t="shared" si="6"/>
        <v/>
      </c>
      <c r="L77" s="92" t="str">
        <f t="shared" si="7"/>
        <v/>
      </c>
      <c r="M77" s="219"/>
      <c r="N77" s="228">
        <f t="shared" si="8"/>
        <v>67</v>
      </c>
      <c r="O77" s="188" t="str">
        <f t="shared" si="9"/>
        <v/>
      </c>
      <c r="P77" s="166" t="str">
        <f>'ادخال درجات الاختبار الثالث'!AM72</f>
        <v/>
      </c>
      <c r="Q77" s="166" t="str">
        <f>'ادخال درجات الاختبار الثالث'!AO72</f>
        <v/>
      </c>
      <c r="R77" s="166" t="str">
        <f>'ادخال درجات الاختبار الثالث'!AQ72</f>
        <v/>
      </c>
      <c r="S77" s="166" t="str">
        <f>'ادخال درجات الاختبار الثالث'!AS72</f>
        <v/>
      </c>
      <c r="T77" s="166" t="str">
        <f>'ادخال درجات الاختبار الثالث'!AU72</f>
        <v/>
      </c>
      <c r="U77" s="166" t="str">
        <f>'ادخال درجات الاختبار الثالث'!AW72</f>
        <v/>
      </c>
      <c r="V77" s="166" t="str">
        <f>'ادخال درجات الاختبار الثالث'!AY72</f>
        <v/>
      </c>
      <c r="W77" s="166" t="str">
        <f>'ادخال درجات الاختبار الثالث'!BA72</f>
        <v/>
      </c>
      <c r="X77" s="166" t="str">
        <f>'ادخال درجات الاختبار الثالث'!BC72</f>
        <v/>
      </c>
      <c r="Y77" s="224" t="str">
        <f>'ادخال درجات الاختبار الثالث'!BE72</f>
        <v/>
      </c>
      <c r="Z77" s="224" t="str">
        <f>'ادخال درجات الاختبار الثالث'!BG72</f>
        <v/>
      </c>
      <c r="AA77" s="224" t="str">
        <f>'ادخال درجات الاختبار الثالث'!BI72</f>
        <v/>
      </c>
      <c r="AB77" s="224" t="str">
        <f>'ادخال درجات الاختبار الثالث'!BK72</f>
        <v/>
      </c>
      <c r="AC77" s="224" t="str">
        <f>'ادخال درجات الاختبار الثالث'!BM72</f>
        <v/>
      </c>
      <c r="AD77" s="224" t="str">
        <f>'ادخال درجات الاختبار الثالث'!BO72</f>
        <v/>
      </c>
      <c r="AE77" s="224" t="str">
        <f>'ادخال درجات الاختبار الثالث'!BQ72</f>
        <v/>
      </c>
      <c r="AF77" s="224" t="str">
        <f>'ادخال درجات الاختبار الثالث'!BS72</f>
        <v/>
      </c>
      <c r="AG77" s="224" t="str">
        <f>'ادخال درجات الاختبار الثالث'!BU72</f>
        <v/>
      </c>
      <c r="AH77" s="224" t="str">
        <f>'ادخال درجات الاختبار الثالث'!BW72</f>
        <v/>
      </c>
      <c r="AI77" s="224" t="str">
        <f>'ادخال درجات الاختبار الثالث'!BY72</f>
        <v/>
      </c>
      <c r="AJ77" s="224" t="str">
        <f>'ادخال درجات الاختبار الثالث'!CA72</f>
        <v/>
      </c>
      <c r="AK77" s="224" t="str">
        <f>'ادخال درجات الاختبار الثالث'!CC72</f>
        <v/>
      </c>
      <c r="AL77" s="224" t="str">
        <f>'ادخال درجات الاختبار الثالث'!CE72</f>
        <v/>
      </c>
      <c r="AM77" s="224" t="str">
        <f>'ادخال درجات الاختبار الثالث'!CG72</f>
        <v/>
      </c>
      <c r="AN77" s="224" t="str">
        <f>'ادخال درجات الاختبار الثالث'!CI72</f>
        <v/>
      </c>
      <c r="AZ77" s="91">
        <v>67</v>
      </c>
      <c r="BA77" s="19" t="str">
        <f t="shared" si="10"/>
        <v/>
      </c>
      <c r="BB77" s="92" t="str">
        <f t="shared" si="11"/>
        <v/>
      </c>
    </row>
    <row r="78" spans="1:54">
      <c r="A78" s="91">
        <f>'ادخال درجات التشخيصي'!A74</f>
        <v>68</v>
      </c>
      <c r="B78" s="19" t="str">
        <f>IF('ادخال درجات الاختبار الثالث'!B73="","",'ادخال درجات الاختبار الثالث'!B73)</f>
        <v/>
      </c>
      <c r="C78" s="19" t="str">
        <f>'ادخال درجات الاختبار الثالث'!AC73</f>
        <v/>
      </c>
      <c r="D78" s="92" t="str">
        <f>'ادخال درجات الاختبار الثالث'!AD73</f>
        <v/>
      </c>
      <c r="G78" t="str">
        <f>IF(B78="","",RANK(D78,$D:$D,1)+COUNTIF(D$11:$D78,D78)-1)</f>
        <v/>
      </c>
      <c r="H78" t="str">
        <f>IF(B78="","",RANK(D78,$D:$D)+COUNTIF($D$11:D78,D78)-1)</f>
        <v/>
      </c>
      <c r="J78" s="91">
        <v>68</v>
      </c>
      <c r="K78" s="19" t="str">
        <f t="shared" si="6"/>
        <v/>
      </c>
      <c r="L78" s="92" t="str">
        <f t="shared" si="7"/>
        <v/>
      </c>
      <c r="M78" s="219"/>
      <c r="N78" s="228">
        <f t="shared" si="8"/>
        <v>68</v>
      </c>
      <c r="O78" s="188" t="str">
        <f t="shared" si="9"/>
        <v/>
      </c>
      <c r="P78" s="166" t="str">
        <f>'ادخال درجات الاختبار الثالث'!AM73</f>
        <v/>
      </c>
      <c r="Q78" s="166" t="str">
        <f>'ادخال درجات الاختبار الثالث'!AO73</f>
        <v/>
      </c>
      <c r="R78" s="166" t="str">
        <f>'ادخال درجات الاختبار الثالث'!AQ73</f>
        <v/>
      </c>
      <c r="S78" s="166" t="str">
        <f>'ادخال درجات الاختبار الثالث'!AS73</f>
        <v/>
      </c>
      <c r="T78" s="166" t="str">
        <f>'ادخال درجات الاختبار الثالث'!AU73</f>
        <v/>
      </c>
      <c r="U78" s="166" t="str">
        <f>'ادخال درجات الاختبار الثالث'!AW73</f>
        <v/>
      </c>
      <c r="V78" s="166" t="str">
        <f>'ادخال درجات الاختبار الثالث'!AY73</f>
        <v/>
      </c>
      <c r="W78" s="166" t="str">
        <f>'ادخال درجات الاختبار الثالث'!BA73</f>
        <v/>
      </c>
      <c r="X78" s="166" t="str">
        <f>'ادخال درجات الاختبار الثالث'!BC73</f>
        <v/>
      </c>
      <c r="Y78" s="224" t="str">
        <f>'ادخال درجات الاختبار الثالث'!BE73</f>
        <v/>
      </c>
      <c r="Z78" s="224" t="str">
        <f>'ادخال درجات الاختبار الثالث'!BG73</f>
        <v/>
      </c>
      <c r="AA78" s="224" t="str">
        <f>'ادخال درجات الاختبار الثالث'!BI73</f>
        <v/>
      </c>
      <c r="AB78" s="224" t="str">
        <f>'ادخال درجات الاختبار الثالث'!BK73</f>
        <v/>
      </c>
      <c r="AC78" s="224" t="str">
        <f>'ادخال درجات الاختبار الثالث'!BM73</f>
        <v/>
      </c>
      <c r="AD78" s="224" t="str">
        <f>'ادخال درجات الاختبار الثالث'!BO73</f>
        <v/>
      </c>
      <c r="AE78" s="224" t="str">
        <f>'ادخال درجات الاختبار الثالث'!BQ73</f>
        <v/>
      </c>
      <c r="AF78" s="224" t="str">
        <f>'ادخال درجات الاختبار الثالث'!BS73</f>
        <v/>
      </c>
      <c r="AG78" s="224" t="str">
        <f>'ادخال درجات الاختبار الثالث'!BU73</f>
        <v/>
      </c>
      <c r="AH78" s="224" t="str">
        <f>'ادخال درجات الاختبار الثالث'!BW73</f>
        <v/>
      </c>
      <c r="AI78" s="224" t="str">
        <f>'ادخال درجات الاختبار الثالث'!BY73</f>
        <v/>
      </c>
      <c r="AJ78" s="224" t="str">
        <f>'ادخال درجات الاختبار الثالث'!CA73</f>
        <v/>
      </c>
      <c r="AK78" s="224" t="str">
        <f>'ادخال درجات الاختبار الثالث'!CC73</f>
        <v/>
      </c>
      <c r="AL78" s="224" t="str">
        <f>'ادخال درجات الاختبار الثالث'!CE73</f>
        <v/>
      </c>
      <c r="AM78" s="224" t="str">
        <f>'ادخال درجات الاختبار الثالث'!CG73</f>
        <v/>
      </c>
      <c r="AN78" s="224" t="str">
        <f>'ادخال درجات الاختبار الثالث'!CI73</f>
        <v/>
      </c>
      <c r="AZ78" s="91">
        <v>68</v>
      </c>
      <c r="BA78" s="19" t="str">
        <f t="shared" si="10"/>
        <v/>
      </c>
      <c r="BB78" s="92" t="str">
        <f t="shared" si="11"/>
        <v/>
      </c>
    </row>
    <row r="79" spans="1:54">
      <c r="A79" s="91">
        <f>'ادخال درجات التشخيصي'!A75</f>
        <v>69</v>
      </c>
      <c r="B79" s="19" t="str">
        <f>IF('ادخال درجات الاختبار الثالث'!B74="","",'ادخال درجات الاختبار الثالث'!B74)</f>
        <v/>
      </c>
      <c r="C79" s="19" t="str">
        <f>'ادخال درجات الاختبار الثالث'!AC74</f>
        <v/>
      </c>
      <c r="D79" s="92" t="str">
        <f>'ادخال درجات الاختبار الثالث'!AD74</f>
        <v/>
      </c>
      <c r="G79" t="str">
        <f>IF(B79="","",RANK(D79,$D:$D,1)+COUNTIF(D$11:$D79,D79)-1)</f>
        <v/>
      </c>
      <c r="H79" t="str">
        <f>IF(B79="","",RANK(D79,$D:$D)+COUNTIF($D$11:D79,D79)-1)</f>
        <v/>
      </c>
      <c r="J79" s="91">
        <v>69</v>
      </c>
      <c r="K79" s="19" t="str">
        <f t="shared" si="6"/>
        <v/>
      </c>
      <c r="L79" s="92" t="str">
        <f t="shared" si="7"/>
        <v/>
      </c>
      <c r="M79" s="219"/>
      <c r="N79" s="228">
        <f t="shared" si="8"/>
        <v>69</v>
      </c>
      <c r="O79" s="188" t="str">
        <f t="shared" si="9"/>
        <v/>
      </c>
      <c r="P79" s="166" t="str">
        <f>'ادخال درجات الاختبار الثالث'!AM74</f>
        <v/>
      </c>
      <c r="Q79" s="166" t="str">
        <f>'ادخال درجات الاختبار الثالث'!AO74</f>
        <v/>
      </c>
      <c r="R79" s="166" t="str">
        <f>'ادخال درجات الاختبار الثالث'!AQ74</f>
        <v/>
      </c>
      <c r="S79" s="166" t="str">
        <f>'ادخال درجات الاختبار الثالث'!AS74</f>
        <v/>
      </c>
      <c r="T79" s="166" t="str">
        <f>'ادخال درجات الاختبار الثالث'!AU74</f>
        <v/>
      </c>
      <c r="U79" s="166" t="str">
        <f>'ادخال درجات الاختبار الثالث'!AW74</f>
        <v/>
      </c>
      <c r="V79" s="166" t="str">
        <f>'ادخال درجات الاختبار الثالث'!AY74</f>
        <v/>
      </c>
      <c r="W79" s="166" t="str">
        <f>'ادخال درجات الاختبار الثالث'!BA74</f>
        <v/>
      </c>
      <c r="X79" s="166" t="str">
        <f>'ادخال درجات الاختبار الثالث'!BC74</f>
        <v/>
      </c>
      <c r="Y79" s="224" t="str">
        <f>'ادخال درجات الاختبار الثالث'!BE74</f>
        <v/>
      </c>
      <c r="Z79" s="224" t="str">
        <f>'ادخال درجات الاختبار الثالث'!BG74</f>
        <v/>
      </c>
      <c r="AA79" s="224" t="str">
        <f>'ادخال درجات الاختبار الثالث'!BI74</f>
        <v/>
      </c>
      <c r="AB79" s="224" t="str">
        <f>'ادخال درجات الاختبار الثالث'!BK74</f>
        <v/>
      </c>
      <c r="AC79" s="224" t="str">
        <f>'ادخال درجات الاختبار الثالث'!BM74</f>
        <v/>
      </c>
      <c r="AD79" s="224" t="str">
        <f>'ادخال درجات الاختبار الثالث'!BO74</f>
        <v/>
      </c>
      <c r="AE79" s="224" t="str">
        <f>'ادخال درجات الاختبار الثالث'!BQ74</f>
        <v/>
      </c>
      <c r="AF79" s="224" t="str">
        <f>'ادخال درجات الاختبار الثالث'!BS74</f>
        <v/>
      </c>
      <c r="AG79" s="224" t="str">
        <f>'ادخال درجات الاختبار الثالث'!BU74</f>
        <v/>
      </c>
      <c r="AH79" s="224" t="str">
        <f>'ادخال درجات الاختبار الثالث'!BW74</f>
        <v/>
      </c>
      <c r="AI79" s="224" t="str">
        <f>'ادخال درجات الاختبار الثالث'!BY74</f>
        <v/>
      </c>
      <c r="AJ79" s="224" t="str">
        <f>'ادخال درجات الاختبار الثالث'!CA74</f>
        <v/>
      </c>
      <c r="AK79" s="224" t="str">
        <f>'ادخال درجات الاختبار الثالث'!CC74</f>
        <v/>
      </c>
      <c r="AL79" s="224" t="str">
        <f>'ادخال درجات الاختبار الثالث'!CE74</f>
        <v/>
      </c>
      <c r="AM79" s="224" t="str">
        <f>'ادخال درجات الاختبار الثالث'!CG74</f>
        <v/>
      </c>
      <c r="AN79" s="224" t="str">
        <f>'ادخال درجات الاختبار الثالث'!CI74</f>
        <v/>
      </c>
      <c r="AZ79" s="91">
        <v>69</v>
      </c>
      <c r="BA79" s="19" t="str">
        <f t="shared" si="10"/>
        <v/>
      </c>
      <c r="BB79" s="92" t="str">
        <f t="shared" si="11"/>
        <v/>
      </c>
    </row>
    <row r="80" spans="1:54">
      <c r="A80" s="91">
        <f>'ادخال درجات التشخيصي'!A76</f>
        <v>70</v>
      </c>
      <c r="B80" s="19" t="str">
        <f>IF('ادخال درجات الاختبار الثالث'!B75="","",'ادخال درجات الاختبار الثالث'!B75)</f>
        <v/>
      </c>
      <c r="C80" s="19" t="str">
        <f>'ادخال درجات الاختبار الثالث'!AC75</f>
        <v/>
      </c>
      <c r="D80" s="92" t="str">
        <f>'ادخال درجات الاختبار الثالث'!AD75</f>
        <v/>
      </c>
      <c r="G80" t="str">
        <f>IF(B80="","",RANK(D80,$D:$D,1)+COUNTIF(D$11:$D80,D80)-1)</f>
        <v/>
      </c>
      <c r="H80" t="str">
        <f>IF(B80="","",RANK(D80,$D:$D)+COUNTIF($D$11:D80,D80)-1)</f>
        <v/>
      </c>
      <c r="J80" s="91">
        <v>70</v>
      </c>
      <c r="K80" s="19" t="str">
        <f t="shared" si="6"/>
        <v/>
      </c>
      <c r="L80" s="92" t="str">
        <f t="shared" si="7"/>
        <v/>
      </c>
      <c r="M80" s="219"/>
      <c r="N80" s="228">
        <f t="shared" si="8"/>
        <v>70</v>
      </c>
      <c r="O80" s="188" t="str">
        <f t="shared" si="9"/>
        <v/>
      </c>
      <c r="P80" s="166" t="str">
        <f>'ادخال درجات الاختبار الثالث'!AM75</f>
        <v/>
      </c>
      <c r="Q80" s="166" t="str">
        <f>'ادخال درجات الاختبار الثالث'!AO75</f>
        <v/>
      </c>
      <c r="R80" s="166" t="str">
        <f>'ادخال درجات الاختبار الثالث'!AQ75</f>
        <v/>
      </c>
      <c r="S80" s="166" t="str">
        <f>'ادخال درجات الاختبار الثالث'!AS75</f>
        <v/>
      </c>
      <c r="T80" s="166" t="str">
        <f>'ادخال درجات الاختبار الثالث'!AU75</f>
        <v/>
      </c>
      <c r="U80" s="166" t="str">
        <f>'ادخال درجات الاختبار الثالث'!AW75</f>
        <v/>
      </c>
      <c r="V80" s="166" t="str">
        <f>'ادخال درجات الاختبار الثالث'!AY75</f>
        <v/>
      </c>
      <c r="W80" s="166" t="str">
        <f>'ادخال درجات الاختبار الثالث'!BA75</f>
        <v/>
      </c>
      <c r="X80" s="166" t="str">
        <f>'ادخال درجات الاختبار الثالث'!BC75</f>
        <v/>
      </c>
      <c r="Y80" s="224" t="str">
        <f>'ادخال درجات الاختبار الثالث'!BE75</f>
        <v/>
      </c>
      <c r="Z80" s="224" t="str">
        <f>'ادخال درجات الاختبار الثالث'!BG75</f>
        <v/>
      </c>
      <c r="AA80" s="224" t="str">
        <f>'ادخال درجات الاختبار الثالث'!BI75</f>
        <v/>
      </c>
      <c r="AB80" s="224" t="str">
        <f>'ادخال درجات الاختبار الثالث'!BK75</f>
        <v/>
      </c>
      <c r="AC80" s="224" t="str">
        <f>'ادخال درجات الاختبار الثالث'!BM75</f>
        <v/>
      </c>
      <c r="AD80" s="224" t="str">
        <f>'ادخال درجات الاختبار الثالث'!BO75</f>
        <v/>
      </c>
      <c r="AE80" s="224" t="str">
        <f>'ادخال درجات الاختبار الثالث'!BQ75</f>
        <v/>
      </c>
      <c r="AF80" s="224" t="str">
        <f>'ادخال درجات الاختبار الثالث'!BS75</f>
        <v/>
      </c>
      <c r="AG80" s="224" t="str">
        <f>'ادخال درجات الاختبار الثالث'!BU75</f>
        <v/>
      </c>
      <c r="AH80" s="224" t="str">
        <f>'ادخال درجات الاختبار الثالث'!BW75</f>
        <v/>
      </c>
      <c r="AI80" s="224" t="str">
        <f>'ادخال درجات الاختبار الثالث'!BY75</f>
        <v/>
      </c>
      <c r="AJ80" s="224" t="str">
        <f>'ادخال درجات الاختبار الثالث'!CA75</f>
        <v/>
      </c>
      <c r="AK80" s="224" t="str">
        <f>'ادخال درجات الاختبار الثالث'!CC75</f>
        <v/>
      </c>
      <c r="AL80" s="224" t="str">
        <f>'ادخال درجات الاختبار الثالث'!CE75</f>
        <v/>
      </c>
      <c r="AM80" s="224" t="str">
        <f>'ادخال درجات الاختبار الثالث'!CG75</f>
        <v/>
      </c>
      <c r="AN80" s="224" t="str">
        <f>'ادخال درجات الاختبار الثالث'!CI75</f>
        <v/>
      </c>
      <c r="AZ80" s="91">
        <v>70</v>
      </c>
      <c r="BA80" s="19" t="str">
        <f t="shared" si="10"/>
        <v/>
      </c>
      <c r="BB80" s="92" t="str">
        <f t="shared" si="11"/>
        <v/>
      </c>
    </row>
    <row r="81" spans="1:54">
      <c r="A81" s="91">
        <f>'ادخال درجات التشخيصي'!A77</f>
        <v>71</v>
      </c>
      <c r="B81" s="19" t="str">
        <f>IF('ادخال درجات الاختبار الثالث'!B76="","",'ادخال درجات الاختبار الثالث'!B76)</f>
        <v/>
      </c>
      <c r="C81" s="19" t="str">
        <f>'ادخال درجات الاختبار الثالث'!AC76</f>
        <v/>
      </c>
      <c r="D81" s="92" t="str">
        <f>'ادخال درجات الاختبار الثالث'!AD76</f>
        <v/>
      </c>
      <c r="G81" t="str">
        <f>IF(B81="","",RANK(D81,$D:$D,1)+COUNTIF(D$11:$D81,D81)-1)</f>
        <v/>
      </c>
      <c r="H81" t="str">
        <f>IF(B81="","",RANK(D81,$D:$D)+COUNTIF($D$11:D81,D81)-1)</f>
        <v/>
      </c>
      <c r="J81" s="91">
        <v>71</v>
      </c>
      <c r="K81" s="19" t="str">
        <f t="shared" si="6"/>
        <v/>
      </c>
      <c r="L81" s="92" t="str">
        <f t="shared" si="7"/>
        <v/>
      </c>
      <c r="M81" s="219"/>
      <c r="N81" s="228">
        <f t="shared" si="8"/>
        <v>71</v>
      </c>
      <c r="O81" s="188" t="str">
        <f t="shared" si="9"/>
        <v/>
      </c>
      <c r="P81" s="166" t="str">
        <f>'ادخال درجات الاختبار الثالث'!AM76</f>
        <v/>
      </c>
      <c r="Q81" s="166" t="str">
        <f>'ادخال درجات الاختبار الثالث'!AO76</f>
        <v/>
      </c>
      <c r="R81" s="166" t="str">
        <f>'ادخال درجات الاختبار الثالث'!AQ76</f>
        <v/>
      </c>
      <c r="S81" s="166" t="str">
        <f>'ادخال درجات الاختبار الثالث'!AS76</f>
        <v/>
      </c>
      <c r="T81" s="166" t="str">
        <f>'ادخال درجات الاختبار الثالث'!AU76</f>
        <v/>
      </c>
      <c r="U81" s="166" t="str">
        <f>'ادخال درجات الاختبار الثالث'!AW76</f>
        <v/>
      </c>
      <c r="V81" s="166" t="str">
        <f>'ادخال درجات الاختبار الثالث'!AY76</f>
        <v/>
      </c>
      <c r="W81" s="166" t="str">
        <f>'ادخال درجات الاختبار الثالث'!BA76</f>
        <v/>
      </c>
      <c r="X81" s="166" t="str">
        <f>'ادخال درجات الاختبار الثالث'!BC76</f>
        <v/>
      </c>
      <c r="Y81" s="224" t="str">
        <f>'ادخال درجات الاختبار الثالث'!BE76</f>
        <v/>
      </c>
      <c r="Z81" s="224" t="str">
        <f>'ادخال درجات الاختبار الثالث'!BG76</f>
        <v/>
      </c>
      <c r="AA81" s="224" t="str">
        <f>'ادخال درجات الاختبار الثالث'!BI76</f>
        <v/>
      </c>
      <c r="AB81" s="224" t="str">
        <f>'ادخال درجات الاختبار الثالث'!BK76</f>
        <v/>
      </c>
      <c r="AC81" s="224" t="str">
        <f>'ادخال درجات الاختبار الثالث'!BM76</f>
        <v/>
      </c>
      <c r="AD81" s="224" t="str">
        <f>'ادخال درجات الاختبار الثالث'!BO76</f>
        <v/>
      </c>
      <c r="AE81" s="224" t="str">
        <f>'ادخال درجات الاختبار الثالث'!BQ76</f>
        <v/>
      </c>
      <c r="AF81" s="224" t="str">
        <f>'ادخال درجات الاختبار الثالث'!BS76</f>
        <v/>
      </c>
      <c r="AG81" s="224" t="str">
        <f>'ادخال درجات الاختبار الثالث'!BU76</f>
        <v/>
      </c>
      <c r="AH81" s="224" t="str">
        <f>'ادخال درجات الاختبار الثالث'!BW76</f>
        <v/>
      </c>
      <c r="AI81" s="224" t="str">
        <f>'ادخال درجات الاختبار الثالث'!BY76</f>
        <v/>
      </c>
      <c r="AJ81" s="224" t="str">
        <f>'ادخال درجات الاختبار الثالث'!CA76</f>
        <v/>
      </c>
      <c r="AK81" s="224" t="str">
        <f>'ادخال درجات الاختبار الثالث'!CC76</f>
        <v/>
      </c>
      <c r="AL81" s="224" t="str">
        <f>'ادخال درجات الاختبار الثالث'!CE76</f>
        <v/>
      </c>
      <c r="AM81" s="224" t="str">
        <f>'ادخال درجات الاختبار الثالث'!CG76</f>
        <v/>
      </c>
      <c r="AN81" s="224" t="str">
        <f>'ادخال درجات الاختبار الثالث'!CI76</f>
        <v/>
      </c>
      <c r="AZ81" s="91">
        <v>71</v>
      </c>
      <c r="BA81" s="19" t="str">
        <f t="shared" si="10"/>
        <v/>
      </c>
      <c r="BB81" s="92" t="str">
        <f t="shared" si="11"/>
        <v/>
      </c>
    </row>
    <row r="82" spans="1:54">
      <c r="A82" s="91">
        <f>'ادخال درجات التشخيصي'!A78</f>
        <v>72</v>
      </c>
      <c r="B82" s="19" t="str">
        <f>IF('ادخال درجات الاختبار الثالث'!B77="","",'ادخال درجات الاختبار الثالث'!B77)</f>
        <v/>
      </c>
      <c r="C82" s="19" t="str">
        <f>'ادخال درجات الاختبار الثالث'!AC77</f>
        <v/>
      </c>
      <c r="D82" s="92" t="str">
        <f>'ادخال درجات الاختبار الثالث'!AD77</f>
        <v/>
      </c>
      <c r="G82" t="str">
        <f>IF(B82="","",RANK(D82,$D:$D,1)+COUNTIF(D$11:$D82,D82)-1)</f>
        <v/>
      </c>
      <c r="H82" t="str">
        <f>IF(B82="","",RANK(D82,$D:$D)+COUNTIF($D$11:D82,D82)-1)</f>
        <v/>
      </c>
      <c r="J82" s="91">
        <v>72</v>
      </c>
      <c r="K82" s="19" t="str">
        <f t="shared" si="6"/>
        <v/>
      </c>
      <c r="L82" s="92" t="str">
        <f t="shared" si="7"/>
        <v/>
      </c>
      <c r="M82" s="219"/>
      <c r="N82" s="228">
        <f t="shared" si="8"/>
        <v>72</v>
      </c>
      <c r="O82" s="188" t="str">
        <f t="shared" si="9"/>
        <v/>
      </c>
      <c r="P82" s="166" t="str">
        <f>'ادخال درجات الاختبار الثالث'!AM77</f>
        <v/>
      </c>
      <c r="Q82" s="166" t="str">
        <f>'ادخال درجات الاختبار الثالث'!AO77</f>
        <v/>
      </c>
      <c r="R82" s="166" t="str">
        <f>'ادخال درجات الاختبار الثالث'!AQ77</f>
        <v/>
      </c>
      <c r="S82" s="166" t="str">
        <f>'ادخال درجات الاختبار الثالث'!AS77</f>
        <v/>
      </c>
      <c r="T82" s="166" t="str">
        <f>'ادخال درجات الاختبار الثالث'!AU77</f>
        <v/>
      </c>
      <c r="U82" s="166" t="str">
        <f>'ادخال درجات الاختبار الثالث'!AW77</f>
        <v/>
      </c>
      <c r="V82" s="166" t="str">
        <f>'ادخال درجات الاختبار الثالث'!AY77</f>
        <v/>
      </c>
      <c r="W82" s="166" t="str">
        <f>'ادخال درجات الاختبار الثالث'!BA77</f>
        <v/>
      </c>
      <c r="X82" s="166" t="str">
        <f>'ادخال درجات الاختبار الثالث'!BC77</f>
        <v/>
      </c>
      <c r="Y82" s="224" t="str">
        <f>'ادخال درجات الاختبار الثالث'!BE77</f>
        <v/>
      </c>
      <c r="Z82" s="224" t="str">
        <f>'ادخال درجات الاختبار الثالث'!BG77</f>
        <v/>
      </c>
      <c r="AA82" s="224" t="str">
        <f>'ادخال درجات الاختبار الثالث'!BI77</f>
        <v/>
      </c>
      <c r="AB82" s="224" t="str">
        <f>'ادخال درجات الاختبار الثالث'!BK77</f>
        <v/>
      </c>
      <c r="AC82" s="224" t="str">
        <f>'ادخال درجات الاختبار الثالث'!BM77</f>
        <v/>
      </c>
      <c r="AD82" s="224" t="str">
        <f>'ادخال درجات الاختبار الثالث'!BO77</f>
        <v/>
      </c>
      <c r="AE82" s="224" t="str">
        <f>'ادخال درجات الاختبار الثالث'!BQ77</f>
        <v/>
      </c>
      <c r="AF82" s="224" t="str">
        <f>'ادخال درجات الاختبار الثالث'!BS77</f>
        <v/>
      </c>
      <c r="AG82" s="224" t="str">
        <f>'ادخال درجات الاختبار الثالث'!BU77</f>
        <v/>
      </c>
      <c r="AH82" s="224" t="str">
        <f>'ادخال درجات الاختبار الثالث'!BW77</f>
        <v/>
      </c>
      <c r="AI82" s="224" t="str">
        <f>'ادخال درجات الاختبار الثالث'!BY77</f>
        <v/>
      </c>
      <c r="AJ82" s="224" t="str">
        <f>'ادخال درجات الاختبار الثالث'!CA77</f>
        <v/>
      </c>
      <c r="AK82" s="224" t="str">
        <f>'ادخال درجات الاختبار الثالث'!CC77</f>
        <v/>
      </c>
      <c r="AL82" s="224" t="str">
        <f>'ادخال درجات الاختبار الثالث'!CE77</f>
        <v/>
      </c>
      <c r="AM82" s="224" t="str">
        <f>'ادخال درجات الاختبار الثالث'!CG77</f>
        <v/>
      </c>
      <c r="AN82" s="224" t="str">
        <f>'ادخال درجات الاختبار الثالث'!CI77</f>
        <v/>
      </c>
      <c r="AZ82" s="91">
        <v>72</v>
      </c>
      <c r="BA82" s="19" t="str">
        <f t="shared" si="10"/>
        <v/>
      </c>
      <c r="BB82" s="92" t="str">
        <f t="shared" si="11"/>
        <v/>
      </c>
    </row>
    <row r="83" spans="1:54">
      <c r="A83" s="91">
        <f>'ادخال درجات التشخيصي'!A79</f>
        <v>73</v>
      </c>
      <c r="B83" s="19" t="str">
        <f>IF('ادخال درجات الاختبار الثالث'!B78="","",'ادخال درجات الاختبار الثالث'!B78)</f>
        <v/>
      </c>
      <c r="C83" s="19" t="str">
        <f>'ادخال درجات الاختبار الثالث'!AC78</f>
        <v/>
      </c>
      <c r="D83" s="92" t="str">
        <f>'ادخال درجات الاختبار الثالث'!AD78</f>
        <v/>
      </c>
      <c r="G83" t="str">
        <f>IF(B83="","",RANK(D83,$D:$D,1)+COUNTIF(D$11:$D83,D83)-1)</f>
        <v/>
      </c>
      <c r="H83" t="str">
        <f>IF(B83="","",RANK(D83,$D:$D)+COUNTIF($D$11:D83,D83)-1)</f>
        <v/>
      </c>
      <c r="J83" s="91">
        <v>73</v>
      </c>
      <c r="K83" s="19" t="str">
        <f t="shared" si="6"/>
        <v/>
      </c>
      <c r="L83" s="92" t="str">
        <f t="shared" si="7"/>
        <v/>
      </c>
      <c r="M83" s="219"/>
      <c r="N83" s="228">
        <f t="shared" si="8"/>
        <v>73</v>
      </c>
      <c r="O83" s="188" t="str">
        <f t="shared" si="9"/>
        <v/>
      </c>
      <c r="P83" s="166" t="str">
        <f>'ادخال درجات الاختبار الثالث'!AM78</f>
        <v/>
      </c>
      <c r="Q83" s="166" t="str">
        <f>'ادخال درجات الاختبار الثالث'!AO78</f>
        <v/>
      </c>
      <c r="R83" s="166" t="str">
        <f>'ادخال درجات الاختبار الثالث'!AQ78</f>
        <v/>
      </c>
      <c r="S83" s="166" t="str">
        <f>'ادخال درجات الاختبار الثالث'!AS78</f>
        <v/>
      </c>
      <c r="T83" s="166" t="str">
        <f>'ادخال درجات الاختبار الثالث'!AU78</f>
        <v/>
      </c>
      <c r="U83" s="166" t="str">
        <f>'ادخال درجات الاختبار الثالث'!AW78</f>
        <v/>
      </c>
      <c r="V83" s="166" t="str">
        <f>'ادخال درجات الاختبار الثالث'!AY78</f>
        <v/>
      </c>
      <c r="W83" s="166" t="str">
        <f>'ادخال درجات الاختبار الثالث'!BA78</f>
        <v/>
      </c>
      <c r="X83" s="166" t="str">
        <f>'ادخال درجات الاختبار الثالث'!BC78</f>
        <v/>
      </c>
      <c r="Y83" s="224" t="str">
        <f>'ادخال درجات الاختبار الثالث'!BE78</f>
        <v/>
      </c>
      <c r="Z83" s="224" t="str">
        <f>'ادخال درجات الاختبار الثالث'!BG78</f>
        <v/>
      </c>
      <c r="AA83" s="224" t="str">
        <f>'ادخال درجات الاختبار الثالث'!BI78</f>
        <v/>
      </c>
      <c r="AB83" s="224" t="str">
        <f>'ادخال درجات الاختبار الثالث'!BK78</f>
        <v/>
      </c>
      <c r="AC83" s="224" t="str">
        <f>'ادخال درجات الاختبار الثالث'!BM78</f>
        <v/>
      </c>
      <c r="AD83" s="224" t="str">
        <f>'ادخال درجات الاختبار الثالث'!BO78</f>
        <v/>
      </c>
      <c r="AE83" s="224" t="str">
        <f>'ادخال درجات الاختبار الثالث'!BQ78</f>
        <v/>
      </c>
      <c r="AF83" s="224" t="str">
        <f>'ادخال درجات الاختبار الثالث'!BS78</f>
        <v/>
      </c>
      <c r="AG83" s="224" t="str">
        <f>'ادخال درجات الاختبار الثالث'!BU78</f>
        <v/>
      </c>
      <c r="AH83" s="224" t="str">
        <f>'ادخال درجات الاختبار الثالث'!BW78</f>
        <v/>
      </c>
      <c r="AI83" s="224" t="str">
        <f>'ادخال درجات الاختبار الثالث'!BY78</f>
        <v/>
      </c>
      <c r="AJ83" s="224" t="str">
        <f>'ادخال درجات الاختبار الثالث'!CA78</f>
        <v/>
      </c>
      <c r="AK83" s="224" t="str">
        <f>'ادخال درجات الاختبار الثالث'!CC78</f>
        <v/>
      </c>
      <c r="AL83" s="224" t="str">
        <f>'ادخال درجات الاختبار الثالث'!CE78</f>
        <v/>
      </c>
      <c r="AM83" s="224" t="str">
        <f>'ادخال درجات الاختبار الثالث'!CG78</f>
        <v/>
      </c>
      <c r="AN83" s="224" t="str">
        <f>'ادخال درجات الاختبار الثالث'!CI78</f>
        <v/>
      </c>
      <c r="AZ83" s="91">
        <v>73</v>
      </c>
      <c r="BA83" s="19" t="str">
        <f t="shared" si="10"/>
        <v/>
      </c>
      <c r="BB83" s="92" t="str">
        <f t="shared" si="11"/>
        <v/>
      </c>
    </row>
    <row r="84" spans="1:54">
      <c r="A84" s="91">
        <f>'ادخال درجات التشخيصي'!A80</f>
        <v>74</v>
      </c>
      <c r="B84" s="19" t="str">
        <f>IF('ادخال درجات الاختبار الثالث'!B79="","",'ادخال درجات الاختبار الثالث'!B79)</f>
        <v/>
      </c>
      <c r="C84" s="19" t="str">
        <f>'ادخال درجات الاختبار الثالث'!AC79</f>
        <v/>
      </c>
      <c r="D84" s="92" t="str">
        <f>'ادخال درجات الاختبار الثالث'!AD79</f>
        <v/>
      </c>
      <c r="G84" t="str">
        <f>IF(B84="","",RANK(D84,$D:$D,1)+COUNTIF(D$11:$D84,D84)-1)</f>
        <v/>
      </c>
      <c r="H84" t="str">
        <f>IF(B84="","",RANK(D84,$D:$D)+COUNTIF($D$11:D84,D84)-1)</f>
        <v/>
      </c>
      <c r="J84" s="91">
        <v>74</v>
      </c>
      <c r="K84" s="19" t="str">
        <f t="shared" si="6"/>
        <v/>
      </c>
      <c r="L84" s="92" t="str">
        <f t="shared" si="7"/>
        <v/>
      </c>
      <c r="M84" s="219"/>
      <c r="N84" s="228">
        <f t="shared" si="8"/>
        <v>74</v>
      </c>
      <c r="O84" s="188" t="str">
        <f t="shared" si="9"/>
        <v/>
      </c>
      <c r="P84" s="166" t="str">
        <f>'ادخال درجات الاختبار الثالث'!AM79</f>
        <v/>
      </c>
      <c r="Q84" s="166" t="str">
        <f>'ادخال درجات الاختبار الثالث'!AO79</f>
        <v/>
      </c>
      <c r="R84" s="166" t="str">
        <f>'ادخال درجات الاختبار الثالث'!AQ79</f>
        <v/>
      </c>
      <c r="S84" s="166" t="str">
        <f>'ادخال درجات الاختبار الثالث'!AS79</f>
        <v/>
      </c>
      <c r="T84" s="166" t="str">
        <f>'ادخال درجات الاختبار الثالث'!AU79</f>
        <v/>
      </c>
      <c r="U84" s="166" t="str">
        <f>'ادخال درجات الاختبار الثالث'!AW79</f>
        <v/>
      </c>
      <c r="V84" s="166" t="str">
        <f>'ادخال درجات الاختبار الثالث'!AY79</f>
        <v/>
      </c>
      <c r="W84" s="166" t="str">
        <f>'ادخال درجات الاختبار الثالث'!BA79</f>
        <v/>
      </c>
      <c r="X84" s="166" t="str">
        <f>'ادخال درجات الاختبار الثالث'!BC79</f>
        <v/>
      </c>
      <c r="Y84" s="224" t="str">
        <f>'ادخال درجات الاختبار الثالث'!BE79</f>
        <v/>
      </c>
      <c r="Z84" s="224" t="str">
        <f>'ادخال درجات الاختبار الثالث'!BG79</f>
        <v/>
      </c>
      <c r="AA84" s="224" t="str">
        <f>'ادخال درجات الاختبار الثالث'!BI79</f>
        <v/>
      </c>
      <c r="AB84" s="224" t="str">
        <f>'ادخال درجات الاختبار الثالث'!BK79</f>
        <v/>
      </c>
      <c r="AC84" s="224" t="str">
        <f>'ادخال درجات الاختبار الثالث'!BM79</f>
        <v/>
      </c>
      <c r="AD84" s="224" t="str">
        <f>'ادخال درجات الاختبار الثالث'!BO79</f>
        <v/>
      </c>
      <c r="AE84" s="224" t="str">
        <f>'ادخال درجات الاختبار الثالث'!BQ79</f>
        <v/>
      </c>
      <c r="AF84" s="224" t="str">
        <f>'ادخال درجات الاختبار الثالث'!BS79</f>
        <v/>
      </c>
      <c r="AG84" s="224" t="str">
        <f>'ادخال درجات الاختبار الثالث'!BU79</f>
        <v/>
      </c>
      <c r="AH84" s="224" t="str">
        <f>'ادخال درجات الاختبار الثالث'!BW79</f>
        <v/>
      </c>
      <c r="AI84" s="224" t="str">
        <f>'ادخال درجات الاختبار الثالث'!BY79</f>
        <v/>
      </c>
      <c r="AJ84" s="224" t="str">
        <f>'ادخال درجات الاختبار الثالث'!CA79</f>
        <v/>
      </c>
      <c r="AK84" s="224" t="str">
        <f>'ادخال درجات الاختبار الثالث'!CC79</f>
        <v/>
      </c>
      <c r="AL84" s="224" t="str">
        <f>'ادخال درجات الاختبار الثالث'!CE79</f>
        <v/>
      </c>
      <c r="AM84" s="224" t="str">
        <f>'ادخال درجات الاختبار الثالث'!CG79</f>
        <v/>
      </c>
      <c r="AN84" s="224" t="str">
        <f>'ادخال درجات الاختبار الثالث'!CI79</f>
        <v/>
      </c>
      <c r="AZ84" s="91">
        <v>74</v>
      </c>
      <c r="BA84" s="19" t="str">
        <f t="shared" si="10"/>
        <v/>
      </c>
      <c r="BB84" s="92" t="str">
        <f t="shared" si="11"/>
        <v/>
      </c>
    </row>
    <row r="85" spans="1:54">
      <c r="A85" s="91">
        <f>'ادخال درجات التشخيصي'!A81</f>
        <v>75</v>
      </c>
      <c r="B85" s="19" t="str">
        <f>IF('ادخال درجات الاختبار الثالث'!B80="","",'ادخال درجات الاختبار الثالث'!B80)</f>
        <v/>
      </c>
      <c r="C85" s="19" t="str">
        <f>'ادخال درجات الاختبار الثالث'!AC80</f>
        <v/>
      </c>
      <c r="D85" s="92" t="str">
        <f>'ادخال درجات الاختبار الثالث'!AD80</f>
        <v/>
      </c>
      <c r="G85" t="str">
        <f>IF(B85="","",RANK(D85,$D:$D,1)+COUNTIF(D$11:$D85,D85)-1)</f>
        <v/>
      </c>
      <c r="H85" t="str">
        <f>IF(B85="","",RANK(D85,$D:$D)+COUNTIF($D$11:D85,D85)-1)</f>
        <v/>
      </c>
      <c r="J85" s="91">
        <v>75</v>
      </c>
      <c r="K85" s="19" t="str">
        <f t="shared" si="6"/>
        <v/>
      </c>
      <c r="L85" s="92" t="str">
        <f t="shared" si="7"/>
        <v/>
      </c>
      <c r="M85" s="219"/>
      <c r="N85" s="228">
        <f t="shared" si="8"/>
        <v>75</v>
      </c>
      <c r="O85" s="188" t="str">
        <f t="shared" si="9"/>
        <v/>
      </c>
      <c r="P85" s="166" t="str">
        <f>'ادخال درجات الاختبار الثالث'!AM80</f>
        <v/>
      </c>
      <c r="Q85" s="166" t="str">
        <f>'ادخال درجات الاختبار الثالث'!AO80</f>
        <v/>
      </c>
      <c r="R85" s="166" t="str">
        <f>'ادخال درجات الاختبار الثالث'!AQ80</f>
        <v/>
      </c>
      <c r="S85" s="166" t="str">
        <f>'ادخال درجات الاختبار الثالث'!AS80</f>
        <v/>
      </c>
      <c r="T85" s="166" t="str">
        <f>'ادخال درجات الاختبار الثالث'!AU80</f>
        <v/>
      </c>
      <c r="U85" s="166" t="str">
        <f>'ادخال درجات الاختبار الثالث'!AW80</f>
        <v/>
      </c>
      <c r="V85" s="166" t="str">
        <f>'ادخال درجات الاختبار الثالث'!AY80</f>
        <v/>
      </c>
      <c r="W85" s="166" t="str">
        <f>'ادخال درجات الاختبار الثالث'!BA80</f>
        <v/>
      </c>
      <c r="X85" s="166" t="str">
        <f>'ادخال درجات الاختبار الثالث'!BC80</f>
        <v/>
      </c>
      <c r="Y85" s="224" t="str">
        <f>'ادخال درجات الاختبار الثالث'!BE80</f>
        <v/>
      </c>
      <c r="Z85" s="224" t="str">
        <f>'ادخال درجات الاختبار الثالث'!BG80</f>
        <v/>
      </c>
      <c r="AA85" s="224" t="str">
        <f>'ادخال درجات الاختبار الثالث'!BI80</f>
        <v/>
      </c>
      <c r="AB85" s="224" t="str">
        <f>'ادخال درجات الاختبار الثالث'!BK80</f>
        <v/>
      </c>
      <c r="AC85" s="224" t="str">
        <f>'ادخال درجات الاختبار الثالث'!BM80</f>
        <v/>
      </c>
      <c r="AD85" s="224" t="str">
        <f>'ادخال درجات الاختبار الثالث'!BO80</f>
        <v/>
      </c>
      <c r="AE85" s="224" t="str">
        <f>'ادخال درجات الاختبار الثالث'!BQ80</f>
        <v/>
      </c>
      <c r="AF85" s="224" t="str">
        <f>'ادخال درجات الاختبار الثالث'!BS80</f>
        <v/>
      </c>
      <c r="AG85" s="224" t="str">
        <f>'ادخال درجات الاختبار الثالث'!BU80</f>
        <v/>
      </c>
      <c r="AH85" s="224" t="str">
        <f>'ادخال درجات الاختبار الثالث'!BW80</f>
        <v/>
      </c>
      <c r="AI85" s="224" t="str">
        <f>'ادخال درجات الاختبار الثالث'!BY80</f>
        <v/>
      </c>
      <c r="AJ85" s="224" t="str">
        <f>'ادخال درجات الاختبار الثالث'!CA80</f>
        <v/>
      </c>
      <c r="AK85" s="224" t="str">
        <f>'ادخال درجات الاختبار الثالث'!CC80</f>
        <v/>
      </c>
      <c r="AL85" s="224" t="str">
        <f>'ادخال درجات الاختبار الثالث'!CE80</f>
        <v/>
      </c>
      <c r="AM85" s="224" t="str">
        <f>'ادخال درجات الاختبار الثالث'!CG80</f>
        <v/>
      </c>
      <c r="AN85" s="224" t="str">
        <f>'ادخال درجات الاختبار الثالث'!CI80</f>
        <v/>
      </c>
      <c r="AZ85" s="91">
        <v>75</v>
      </c>
      <c r="BA85" s="19" t="str">
        <f t="shared" si="10"/>
        <v/>
      </c>
      <c r="BB85" s="92" t="str">
        <f t="shared" si="11"/>
        <v/>
      </c>
    </row>
    <row r="86" spans="1:54">
      <c r="A86" s="91">
        <f>'ادخال درجات التشخيصي'!A82</f>
        <v>76</v>
      </c>
      <c r="B86" s="19" t="str">
        <f>IF('ادخال درجات الاختبار الثالث'!B81="","",'ادخال درجات الاختبار الثالث'!B81)</f>
        <v/>
      </c>
      <c r="C86" s="19" t="str">
        <f>'ادخال درجات الاختبار الثالث'!AC81</f>
        <v/>
      </c>
      <c r="D86" s="92" t="str">
        <f>'ادخال درجات الاختبار الثالث'!AD81</f>
        <v/>
      </c>
      <c r="G86" t="str">
        <f>IF(B86="","",RANK(D86,$D:$D,1)+COUNTIF(D$11:$D86,D86)-1)</f>
        <v/>
      </c>
      <c r="H86" t="str">
        <f>IF(B86="","",RANK(D86,$D:$D)+COUNTIF($D$11:D86,D86)-1)</f>
        <v/>
      </c>
      <c r="J86" s="91">
        <v>76</v>
      </c>
      <c r="K86" s="19" t="str">
        <f t="shared" si="6"/>
        <v/>
      </c>
      <c r="L86" s="92" t="str">
        <f t="shared" si="7"/>
        <v/>
      </c>
      <c r="M86" s="219"/>
      <c r="N86" s="228">
        <f t="shared" si="8"/>
        <v>76</v>
      </c>
      <c r="O86" s="188" t="str">
        <f t="shared" si="9"/>
        <v/>
      </c>
      <c r="P86" s="166" t="str">
        <f>'ادخال درجات الاختبار الثالث'!AM81</f>
        <v/>
      </c>
      <c r="Q86" s="166" t="str">
        <f>'ادخال درجات الاختبار الثالث'!AO81</f>
        <v/>
      </c>
      <c r="R86" s="166" t="str">
        <f>'ادخال درجات الاختبار الثالث'!AQ81</f>
        <v/>
      </c>
      <c r="S86" s="166" t="str">
        <f>'ادخال درجات الاختبار الثالث'!AS81</f>
        <v/>
      </c>
      <c r="T86" s="166" t="str">
        <f>'ادخال درجات الاختبار الثالث'!AU81</f>
        <v/>
      </c>
      <c r="U86" s="166" t="str">
        <f>'ادخال درجات الاختبار الثالث'!AW81</f>
        <v/>
      </c>
      <c r="V86" s="166" t="str">
        <f>'ادخال درجات الاختبار الثالث'!AY81</f>
        <v/>
      </c>
      <c r="W86" s="166" t="str">
        <f>'ادخال درجات الاختبار الثالث'!BA81</f>
        <v/>
      </c>
      <c r="X86" s="166" t="str">
        <f>'ادخال درجات الاختبار الثالث'!BC81</f>
        <v/>
      </c>
      <c r="Y86" s="224" t="str">
        <f>'ادخال درجات الاختبار الثالث'!BE81</f>
        <v/>
      </c>
      <c r="Z86" s="224" t="str">
        <f>'ادخال درجات الاختبار الثالث'!BG81</f>
        <v/>
      </c>
      <c r="AA86" s="224" t="str">
        <f>'ادخال درجات الاختبار الثالث'!BI81</f>
        <v/>
      </c>
      <c r="AB86" s="224" t="str">
        <f>'ادخال درجات الاختبار الثالث'!BK81</f>
        <v/>
      </c>
      <c r="AC86" s="224" t="str">
        <f>'ادخال درجات الاختبار الثالث'!BM81</f>
        <v/>
      </c>
      <c r="AD86" s="224" t="str">
        <f>'ادخال درجات الاختبار الثالث'!BO81</f>
        <v/>
      </c>
      <c r="AE86" s="224" t="str">
        <f>'ادخال درجات الاختبار الثالث'!BQ81</f>
        <v/>
      </c>
      <c r="AF86" s="224" t="str">
        <f>'ادخال درجات الاختبار الثالث'!BS81</f>
        <v/>
      </c>
      <c r="AG86" s="224" t="str">
        <f>'ادخال درجات الاختبار الثالث'!BU81</f>
        <v/>
      </c>
      <c r="AH86" s="224" t="str">
        <f>'ادخال درجات الاختبار الثالث'!BW81</f>
        <v/>
      </c>
      <c r="AI86" s="224" t="str">
        <f>'ادخال درجات الاختبار الثالث'!BY81</f>
        <v/>
      </c>
      <c r="AJ86" s="224" t="str">
        <f>'ادخال درجات الاختبار الثالث'!CA81</f>
        <v/>
      </c>
      <c r="AK86" s="224" t="str">
        <f>'ادخال درجات الاختبار الثالث'!CC81</f>
        <v/>
      </c>
      <c r="AL86" s="224" t="str">
        <f>'ادخال درجات الاختبار الثالث'!CE81</f>
        <v/>
      </c>
      <c r="AM86" s="224" t="str">
        <f>'ادخال درجات الاختبار الثالث'!CG81</f>
        <v/>
      </c>
      <c r="AN86" s="224" t="str">
        <f>'ادخال درجات الاختبار الثالث'!CI81</f>
        <v/>
      </c>
      <c r="AZ86" s="91">
        <v>76</v>
      </c>
      <c r="BA86" s="19" t="str">
        <f t="shared" si="10"/>
        <v/>
      </c>
      <c r="BB86" s="92" t="str">
        <f t="shared" si="11"/>
        <v/>
      </c>
    </row>
    <row r="87" spans="1:54">
      <c r="A87" s="91">
        <f>'ادخال درجات التشخيصي'!A83</f>
        <v>77</v>
      </c>
      <c r="B87" s="19" t="str">
        <f>IF('ادخال درجات الاختبار الثالث'!B82="","",'ادخال درجات الاختبار الثالث'!B82)</f>
        <v/>
      </c>
      <c r="C87" s="19" t="str">
        <f>'ادخال درجات الاختبار الثالث'!AC82</f>
        <v/>
      </c>
      <c r="D87" s="92" t="str">
        <f>'ادخال درجات الاختبار الثالث'!AD82</f>
        <v/>
      </c>
      <c r="G87" t="str">
        <f>IF(B87="","",RANK(D87,$D:$D,1)+COUNTIF(D$11:$D87,D87)-1)</f>
        <v/>
      </c>
      <c r="H87" t="str">
        <f>IF(B87="","",RANK(D87,$D:$D)+COUNTIF($D$11:D87,D87)-1)</f>
        <v/>
      </c>
      <c r="J87" s="91">
        <v>77</v>
      </c>
      <c r="K87" s="19" t="str">
        <f t="shared" si="6"/>
        <v/>
      </c>
      <c r="L87" s="92" t="str">
        <f t="shared" si="7"/>
        <v/>
      </c>
      <c r="M87" s="219"/>
      <c r="N87" s="228">
        <f t="shared" si="8"/>
        <v>77</v>
      </c>
      <c r="O87" s="188" t="str">
        <f t="shared" si="9"/>
        <v/>
      </c>
      <c r="P87" s="166" t="str">
        <f>'ادخال درجات الاختبار الثالث'!AM82</f>
        <v/>
      </c>
      <c r="Q87" s="166" t="str">
        <f>'ادخال درجات الاختبار الثالث'!AO82</f>
        <v/>
      </c>
      <c r="R87" s="166" t="str">
        <f>'ادخال درجات الاختبار الثالث'!AQ82</f>
        <v/>
      </c>
      <c r="S87" s="166" t="str">
        <f>'ادخال درجات الاختبار الثالث'!AS82</f>
        <v/>
      </c>
      <c r="T87" s="166" t="str">
        <f>'ادخال درجات الاختبار الثالث'!AU82</f>
        <v/>
      </c>
      <c r="U87" s="166" t="str">
        <f>'ادخال درجات الاختبار الثالث'!AW82</f>
        <v/>
      </c>
      <c r="V87" s="166" t="str">
        <f>'ادخال درجات الاختبار الثالث'!AY82</f>
        <v/>
      </c>
      <c r="W87" s="166" t="str">
        <f>'ادخال درجات الاختبار الثالث'!BA82</f>
        <v/>
      </c>
      <c r="X87" s="166" t="str">
        <f>'ادخال درجات الاختبار الثالث'!BC82</f>
        <v/>
      </c>
      <c r="Y87" s="224" t="str">
        <f>'ادخال درجات الاختبار الثالث'!BE82</f>
        <v/>
      </c>
      <c r="Z87" s="224" t="str">
        <f>'ادخال درجات الاختبار الثالث'!BG82</f>
        <v/>
      </c>
      <c r="AA87" s="224" t="str">
        <f>'ادخال درجات الاختبار الثالث'!BI82</f>
        <v/>
      </c>
      <c r="AB87" s="224" t="str">
        <f>'ادخال درجات الاختبار الثالث'!BK82</f>
        <v/>
      </c>
      <c r="AC87" s="224" t="str">
        <f>'ادخال درجات الاختبار الثالث'!BM82</f>
        <v/>
      </c>
      <c r="AD87" s="224" t="str">
        <f>'ادخال درجات الاختبار الثالث'!BO82</f>
        <v/>
      </c>
      <c r="AE87" s="224" t="str">
        <f>'ادخال درجات الاختبار الثالث'!BQ82</f>
        <v/>
      </c>
      <c r="AF87" s="224" t="str">
        <f>'ادخال درجات الاختبار الثالث'!BS82</f>
        <v/>
      </c>
      <c r="AG87" s="224" t="str">
        <f>'ادخال درجات الاختبار الثالث'!BU82</f>
        <v/>
      </c>
      <c r="AH87" s="224" t="str">
        <f>'ادخال درجات الاختبار الثالث'!BW82</f>
        <v/>
      </c>
      <c r="AI87" s="224" t="str">
        <f>'ادخال درجات الاختبار الثالث'!BY82</f>
        <v/>
      </c>
      <c r="AJ87" s="224" t="str">
        <f>'ادخال درجات الاختبار الثالث'!CA82</f>
        <v/>
      </c>
      <c r="AK87" s="224" t="str">
        <f>'ادخال درجات الاختبار الثالث'!CC82</f>
        <v/>
      </c>
      <c r="AL87" s="224" t="str">
        <f>'ادخال درجات الاختبار الثالث'!CE82</f>
        <v/>
      </c>
      <c r="AM87" s="224" t="str">
        <f>'ادخال درجات الاختبار الثالث'!CG82</f>
        <v/>
      </c>
      <c r="AN87" s="224" t="str">
        <f>'ادخال درجات الاختبار الثالث'!CI82</f>
        <v/>
      </c>
      <c r="AZ87" s="91">
        <v>77</v>
      </c>
      <c r="BA87" s="19" t="str">
        <f t="shared" si="10"/>
        <v/>
      </c>
      <c r="BB87" s="92" t="str">
        <f t="shared" si="11"/>
        <v/>
      </c>
    </row>
    <row r="88" spans="1:54">
      <c r="A88" s="91">
        <f>'ادخال درجات التشخيصي'!A84</f>
        <v>78</v>
      </c>
      <c r="B88" s="19" t="str">
        <f>IF('ادخال درجات الاختبار الثالث'!B83="","",'ادخال درجات الاختبار الثالث'!B83)</f>
        <v/>
      </c>
      <c r="C88" s="19" t="str">
        <f>'ادخال درجات الاختبار الثالث'!AC83</f>
        <v/>
      </c>
      <c r="D88" s="92" t="str">
        <f>'ادخال درجات الاختبار الثالث'!AD83</f>
        <v/>
      </c>
      <c r="G88" t="str">
        <f>IF(B88="","",RANK(D88,$D:$D,1)+COUNTIF(D$11:$D88,D88)-1)</f>
        <v/>
      </c>
      <c r="H88" t="str">
        <f>IF(B88="","",RANK(D88,$D:$D)+COUNTIF($D$11:D88,D88)-1)</f>
        <v/>
      </c>
      <c r="J88" s="91">
        <v>78</v>
      </c>
      <c r="K88" s="19" t="str">
        <f t="shared" si="6"/>
        <v/>
      </c>
      <c r="L88" s="92" t="str">
        <f t="shared" si="7"/>
        <v/>
      </c>
      <c r="M88" s="219"/>
      <c r="N88" s="228">
        <f t="shared" si="8"/>
        <v>78</v>
      </c>
      <c r="O88" s="188" t="str">
        <f t="shared" si="9"/>
        <v/>
      </c>
      <c r="P88" s="166" t="str">
        <f>'ادخال درجات الاختبار الثالث'!AM83</f>
        <v/>
      </c>
      <c r="Q88" s="166" t="str">
        <f>'ادخال درجات الاختبار الثالث'!AO83</f>
        <v/>
      </c>
      <c r="R88" s="166" t="str">
        <f>'ادخال درجات الاختبار الثالث'!AQ83</f>
        <v/>
      </c>
      <c r="S88" s="166" t="str">
        <f>'ادخال درجات الاختبار الثالث'!AS83</f>
        <v/>
      </c>
      <c r="T88" s="166" t="str">
        <f>'ادخال درجات الاختبار الثالث'!AU83</f>
        <v/>
      </c>
      <c r="U88" s="166" t="str">
        <f>'ادخال درجات الاختبار الثالث'!AW83</f>
        <v/>
      </c>
      <c r="V88" s="166" t="str">
        <f>'ادخال درجات الاختبار الثالث'!AY83</f>
        <v/>
      </c>
      <c r="W88" s="166" t="str">
        <f>'ادخال درجات الاختبار الثالث'!BA83</f>
        <v/>
      </c>
      <c r="X88" s="166" t="str">
        <f>'ادخال درجات الاختبار الثالث'!BC83</f>
        <v/>
      </c>
      <c r="Y88" s="224" t="str">
        <f>'ادخال درجات الاختبار الثالث'!BE83</f>
        <v/>
      </c>
      <c r="Z88" s="224" t="str">
        <f>'ادخال درجات الاختبار الثالث'!BG83</f>
        <v/>
      </c>
      <c r="AA88" s="224" t="str">
        <f>'ادخال درجات الاختبار الثالث'!BI83</f>
        <v/>
      </c>
      <c r="AB88" s="224" t="str">
        <f>'ادخال درجات الاختبار الثالث'!BK83</f>
        <v/>
      </c>
      <c r="AC88" s="224" t="str">
        <f>'ادخال درجات الاختبار الثالث'!BM83</f>
        <v/>
      </c>
      <c r="AD88" s="224" t="str">
        <f>'ادخال درجات الاختبار الثالث'!BO83</f>
        <v/>
      </c>
      <c r="AE88" s="224" t="str">
        <f>'ادخال درجات الاختبار الثالث'!BQ83</f>
        <v/>
      </c>
      <c r="AF88" s="224" t="str">
        <f>'ادخال درجات الاختبار الثالث'!BS83</f>
        <v/>
      </c>
      <c r="AG88" s="224" t="str">
        <f>'ادخال درجات الاختبار الثالث'!BU83</f>
        <v/>
      </c>
      <c r="AH88" s="224" t="str">
        <f>'ادخال درجات الاختبار الثالث'!BW83</f>
        <v/>
      </c>
      <c r="AI88" s="224" t="str">
        <f>'ادخال درجات الاختبار الثالث'!BY83</f>
        <v/>
      </c>
      <c r="AJ88" s="224" t="str">
        <f>'ادخال درجات الاختبار الثالث'!CA83</f>
        <v/>
      </c>
      <c r="AK88" s="224" t="str">
        <f>'ادخال درجات الاختبار الثالث'!CC83</f>
        <v/>
      </c>
      <c r="AL88" s="224" t="str">
        <f>'ادخال درجات الاختبار الثالث'!CE83</f>
        <v/>
      </c>
      <c r="AM88" s="224" t="str">
        <f>'ادخال درجات الاختبار الثالث'!CG83</f>
        <v/>
      </c>
      <c r="AN88" s="224" t="str">
        <f>'ادخال درجات الاختبار الثالث'!CI83</f>
        <v/>
      </c>
      <c r="AZ88" s="91">
        <v>78</v>
      </c>
      <c r="BA88" s="19" t="str">
        <f t="shared" si="10"/>
        <v/>
      </c>
      <c r="BB88" s="92" t="str">
        <f t="shared" si="11"/>
        <v/>
      </c>
    </row>
    <row r="89" spans="1:54">
      <c r="A89" s="91">
        <f>'ادخال درجات التشخيصي'!A85</f>
        <v>79</v>
      </c>
      <c r="B89" s="19" t="str">
        <f>IF('ادخال درجات الاختبار الثالث'!B84="","",'ادخال درجات الاختبار الثالث'!B84)</f>
        <v/>
      </c>
      <c r="C89" s="19" t="str">
        <f>'ادخال درجات الاختبار الثالث'!AC84</f>
        <v/>
      </c>
      <c r="D89" s="92" t="str">
        <f>'ادخال درجات الاختبار الثالث'!AD84</f>
        <v/>
      </c>
      <c r="G89" t="str">
        <f>IF(B89="","",RANK(D89,$D:$D,1)+COUNTIF(D$11:$D89,D89)-1)</f>
        <v/>
      </c>
      <c r="H89" t="str">
        <f>IF(B89="","",RANK(D89,$D:$D)+COUNTIF($D$11:D89,D89)-1)</f>
        <v/>
      </c>
      <c r="J89" s="91">
        <v>79</v>
      </c>
      <c r="K89" s="19" t="str">
        <f t="shared" si="6"/>
        <v/>
      </c>
      <c r="L89" s="92" t="str">
        <f t="shared" si="7"/>
        <v/>
      </c>
      <c r="M89" s="219"/>
      <c r="N89" s="228">
        <f t="shared" si="8"/>
        <v>79</v>
      </c>
      <c r="O89" s="188" t="str">
        <f t="shared" si="9"/>
        <v/>
      </c>
      <c r="P89" s="166" t="str">
        <f>'ادخال درجات الاختبار الثالث'!AM84</f>
        <v/>
      </c>
      <c r="Q89" s="166" t="str">
        <f>'ادخال درجات الاختبار الثالث'!AO84</f>
        <v/>
      </c>
      <c r="R89" s="166" t="str">
        <f>'ادخال درجات الاختبار الثالث'!AQ84</f>
        <v/>
      </c>
      <c r="S89" s="166" t="str">
        <f>'ادخال درجات الاختبار الثالث'!AS84</f>
        <v/>
      </c>
      <c r="T89" s="166" t="str">
        <f>'ادخال درجات الاختبار الثالث'!AU84</f>
        <v/>
      </c>
      <c r="U89" s="166" t="str">
        <f>'ادخال درجات الاختبار الثالث'!AW84</f>
        <v/>
      </c>
      <c r="V89" s="166" t="str">
        <f>'ادخال درجات الاختبار الثالث'!AY84</f>
        <v/>
      </c>
      <c r="W89" s="166" t="str">
        <f>'ادخال درجات الاختبار الثالث'!BA84</f>
        <v/>
      </c>
      <c r="X89" s="166" t="str">
        <f>'ادخال درجات الاختبار الثالث'!BC84</f>
        <v/>
      </c>
      <c r="Y89" s="224" t="str">
        <f>'ادخال درجات الاختبار الثالث'!BE84</f>
        <v/>
      </c>
      <c r="Z89" s="224" t="str">
        <f>'ادخال درجات الاختبار الثالث'!BG84</f>
        <v/>
      </c>
      <c r="AA89" s="224" t="str">
        <f>'ادخال درجات الاختبار الثالث'!BI84</f>
        <v/>
      </c>
      <c r="AB89" s="224" t="str">
        <f>'ادخال درجات الاختبار الثالث'!BK84</f>
        <v/>
      </c>
      <c r="AC89" s="224" t="str">
        <f>'ادخال درجات الاختبار الثالث'!BM84</f>
        <v/>
      </c>
      <c r="AD89" s="224" t="str">
        <f>'ادخال درجات الاختبار الثالث'!BO84</f>
        <v/>
      </c>
      <c r="AE89" s="224" t="str">
        <f>'ادخال درجات الاختبار الثالث'!BQ84</f>
        <v/>
      </c>
      <c r="AF89" s="224" t="str">
        <f>'ادخال درجات الاختبار الثالث'!BS84</f>
        <v/>
      </c>
      <c r="AG89" s="224" t="str">
        <f>'ادخال درجات الاختبار الثالث'!BU84</f>
        <v/>
      </c>
      <c r="AH89" s="224" t="str">
        <f>'ادخال درجات الاختبار الثالث'!BW84</f>
        <v/>
      </c>
      <c r="AI89" s="224" t="str">
        <f>'ادخال درجات الاختبار الثالث'!BY84</f>
        <v/>
      </c>
      <c r="AJ89" s="224" t="str">
        <f>'ادخال درجات الاختبار الثالث'!CA84</f>
        <v/>
      </c>
      <c r="AK89" s="224" t="str">
        <f>'ادخال درجات الاختبار الثالث'!CC84</f>
        <v/>
      </c>
      <c r="AL89" s="224" t="str">
        <f>'ادخال درجات الاختبار الثالث'!CE84</f>
        <v/>
      </c>
      <c r="AM89" s="224" t="str">
        <f>'ادخال درجات الاختبار الثالث'!CG84</f>
        <v/>
      </c>
      <c r="AN89" s="224" t="str">
        <f>'ادخال درجات الاختبار الثالث'!CI84</f>
        <v/>
      </c>
      <c r="AZ89" s="91">
        <v>79</v>
      </c>
      <c r="BA89" s="19" t="str">
        <f t="shared" si="10"/>
        <v/>
      </c>
      <c r="BB89" s="92" t="str">
        <f t="shared" si="11"/>
        <v/>
      </c>
    </row>
    <row r="90" spans="1:54">
      <c r="A90" s="91">
        <f>'ادخال درجات التشخيصي'!A86</f>
        <v>80</v>
      </c>
      <c r="B90" s="19" t="str">
        <f>IF('ادخال درجات الاختبار الثالث'!B85="","",'ادخال درجات الاختبار الثالث'!B85)</f>
        <v/>
      </c>
      <c r="C90" s="19" t="str">
        <f>'ادخال درجات الاختبار الثالث'!AC85</f>
        <v/>
      </c>
      <c r="D90" s="92" t="str">
        <f>'ادخال درجات الاختبار الثالث'!AD85</f>
        <v/>
      </c>
      <c r="G90" t="str">
        <f>IF(B90="","",RANK(D90,$D:$D,1)+COUNTIF(D$11:$D90,D90)-1)</f>
        <v/>
      </c>
      <c r="H90" t="str">
        <f>IF(B90="","",RANK(D90,$D:$D)+COUNTIF($D$11:D90,D90)-1)</f>
        <v/>
      </c>
      <c r="J90" s="91">
        <v>80</v>
      </c>
      <c r="K90" s="19" t="str">
        <f t="shared" si="6"/>
        <v/>
      </c>
      <c r="L90" s="92" t="str">
        <f t="shared" si="7"/>
        <v/>
      </c>
      <c r="M90" s="219"/>
      <c r="N90" s="228">
        <f t="shared" si="8"/>
        <v>80</v>
      </c>
      <c r="O90" s="188" t="str">
        <f t="shared" si="9"/>
        <v/>
      </c>
      <c r="P90" s="166" t="str">
        <f>'ادخال درجات الاختبار الثالث'!AM85</f>
        <v/>
      </c>
      <c r="Q90" s="166" t="str">
        <f>'ادخال درجات الاختبار الثالث'!AO85</f>
        <v/>
      </c>
      <c r="R90" s="166" t="str">
        <f>'ادخال درجات الاختبار الثالث'!AQ85</f>
        <v/>
      </c>
      <c r="S90" s="166" t="str">
        <f>'ادخال درجات الاختبار الثالث'!AS85</f>
        <v/>
      </c>
      <c r="T90" s="166" t="str">
        <f>'ادخال درجات الاختبار الثالث'!AU85</f>
        <v/>
      </c>
      <c r="U90" s="166" t="str">
        <f>'ادخال درجات الاختبار الثالث'!AW85</f>
        <v/>
      </c>
      <c r="V90" s="166" t="str">
        <f>'ادخال درجات الاختبار الثالث'!AY85</f>
        <v/>
      </c>
      <c r="W90" s="166" t="str">
        <f>'ادخال درجات الاختبار الثالث'!BA85</f>
        <v/>
      </c>
      <c r="X90" s="166" t="str">
        <f>'ادخال درجات الاختبار الثالث'!BC85</f>
        <v/>
      </c>
      <c r="Y90" s="224" t="str">
        <f>'ادخال درجات الاختبار الثالث'!BE85</f>
        <v/>
      </c>
      <c r="Z90" s="224" t="str">
        <f>'ادخال درجات الاختبار الثالث'!BG85</f>
        <v/>
      </c>
      <c r="AA90" s="224" t="str">
        <f>'ادخال درجات الاختبار الثالث'!BI85</f>
        <v/>
      </c>
      <c r="AB90" s="224" t="str">
        <f>'ادخال درجات الاختبار الثالث'!BK85</f>
        <v/>
      </c>
      <c r="AC90" s="224" t="str">
        <f>'ادخال درجات الاختبار الثالث'!BM85</f>
        <v/>
      </c>
      <c r="AD90" s="224" t="str">
        <f>'ادخال درجات الاختبار الثالث'!BO85</f>
        <v/>
      </c>
      <c r="AE90" s="224" t="str">
        <f>'ادخال درجات الاختبار الثالث'!BQ85</f>
        <v/>
      </c>
      <c r="AF90" s="224" t="str">
        <f>'ادخال درجات الاختبار الثالث'!BS85</f>
        <v/>
      </c>
      <c r="AG90" s="224" t="str">
        <f>'ادخال درجات الاختبار الثالث'!BU85</f>
        <v/>
      </c>
      <c r="AH90" s="224" t="str">
        <f>'ادخال درجات الاختبار الثالث'!BW85</f>
        <v/>
      </c>
      <c r="AI90" s="224" t="str">
        <f>'ادخال درجات الاختبار الثالث'!BY85</f>
        <v/>
      </c>
      <c r="AJ90" s="224" t="str">
        <f>'ادخال درجات الاختبار الثالث'!CA85</f>
        <v/>
      </c>
      <c r="AK90" s="224" t="str">
        <f>'ادخال درجات الاختبار الثالث'!CC85</f>
        <v/>
      </c>
      <c r="AL90" s="224" t="str">
        <f>'ادخال درجات الاختبار الثالث'!CE85</f>
        <v/>
      </c>
      <c r="AM90" s="224" t="str">
        <f>'ادخال درجات الاختبار الثالث'!CG85</f>
        <v/>
      </c>
      <c r="AN90" s="224" t="str">
        <f>'ادخال درجات الاختبار الثالث'!CI85</f>
        <v/>
      </c>
      <c r="AZ90" s="91">
        <v>80</v>
      </c>
      <c r="BA90" s="19" t="str">
        <f t="shared" si="10"/>
        <v/>
      </c>
      <c r="BB90" s="92" t="str">
        <f t="shared" si="11"/>
        <v/>
      </c>
    </row>
    <row r="91" spans="1:54">
      <c r="A91" s="91">
        <f>'ادخال درجات التشخيصي'!A87</f>
        <v>81</v>
      </c>
      <c r="B91" s="19" t="str">
        <f>IF('ادخال درجات الاختبار الثالث'!B86="","",'ادخال درجات الاختبار الثالث'!B86)</f>
        <v/>
      </c>
      <c r="C91" s="19" t="str">
        <f>'ادخال درجات الاختبار الثالث'!AC86</f>
        <v/>
      </c>
      <c r="D91" s="92" t="str">
        <f>'ادخال درجات الاختبار الثالث'!AD86</f>
        <v/>
      </c>
      <c r="G91" t="str">
        <f>IF(B91="","",RANK(D91,$D:$D,1)+COUNTIF(D$11:$D91,D91)-1)</f>
        <v/>
      </c>
      <c r="H91" t="str">
        <f>IF(B91="","",RANK(D91,$D:$D)+COUNTIF($D$11:D91,D91)-1)</f>
        <v/>
      </c>
      <c r="J91" s="91">
        <v>81</v>
      </c>
      <c r="K91" s="19" t="str">
        <f t="shared" si="6"/>
        <v/>
      </c>
      <c r="L91" s="92" t="str">
        <f t="shared" si="7"/>
        <v/>
      </c>
      <c r="M91" s="219"/>
      <c r="N91" s="228">
        <f t="shared" si="8"/>
        <v>81</v>
      </c>
      <c r="O91" s="188" t="str">
        <f t="shared" si="9"/>
        <v/>
      </c>
      <c r="P91" s="166" t="str">
        <f>'ادخال درجات الاختبار الثالث'!AM86</f>
        <v/>
      </c>
      <c r="Q91" s="166" t="str">
        <f>'ادخال درجات الاختبار الثالث'!AO86</f>
        <v/>
      </c>
      <c r="R91" s="166" t="str">
        <f>'ادخال درجات الاختبار الثالث'!AQ86</f>
        <v/>
      </c>
      <c r="S91" s="166" t="str">
        <f>'ادخال درجات الاختبار الثالث'!AS86</f>
        <v/>
      </c>
      <c r="T91" s="166" t="str">
        <f>'ادخال درجات الاختبار الثالث'!AU86</f>
        <v/>
      </c>
      <c r="U91" s="166" t="str">
        <f>'ادخال درجات الاختبار الثالث'!AW86</f>
        <v/>
      </c>
      <c r="V91" s="166" t="str">
        <f>'ادخال درجات الاختبار الثالث'!AY86</f>
        <v/>
      </c>
      <c r="W91" s="166" t="str">
        <f>'ادخال درجات الاختبار الثالث'!BA86</f>
        <v/>
      </c>
      <c r="X91" s="166" t="str">
        <f>'ادخال درجات الاختبار الثالث'!BC86</f>
        <v/>
      </c>
      <c r="Y91" s="224" t="str">
        <f>'ادخال درجات الاختبار الثالث'!BE86</f>
        <v/>
      </c>
      <c r="Z91" s="224" t="str">
        <f>'ادخال درجات الاختبار الثالث'!BG86</f>
        <v/>
      </c>
      <c r="AA91" s="224" t="str">
        <f>'ادخال درجات الاختبار الثالث'!BI86</f>
        <v/>
      </c>
      <c r="AB91" s="224" t="str">
        <f>'ادخال درجات الاختبار الثالث'!BK86</f>
        <v/>
      </c>
      <c r="AC91" s="224" t="str">
        <f>'ادخال درجات الاختبار الثالث'!BM86</f>
        <v/>
      </c>
      <c r="AD91" s="224" t="str">
        <f>'ادخال درجات الاختبار الثالث'!BO86</f>
        <v/>
      </c>
      <c r="AE91" s="224" t="str">
        <f>'ادخال درجات الاختبار الثالث'!BQ86</f>
        <v/>
      </c>
      <c r="AF91" s="224" t="str">
        <f>'ادخال درجات الاختبار الثالث'!BS86</f>
        <v/>
      </c>
      <c r="AG91" s="224" t="str">
        <f>'ادخال درجات الاختبار الثالث'!BU86</f>
        <v/>
      </c>
      <c r="AH91" s="224" t="str">
        <f>'ادخال درجات الاختبار الثالث'!BW86</f>
        <v/>
      </c>
      <c r="AI91" s="224" t="str">
        <f>'ادخال درجات الاختبار الثالث'!BY86</f>
        <v/>
      </c>
      <c r="AJ91" s="224" t="str">
        <f>'ادخال درجات الاختبار الثالث'!CA86</f>
        <v/>
      </c>
      <c r="AK91" s="224" t="str">
        <f>'ادخال درجات الاختبار الثالث'!CC86</f>
        <v/>
      </c>
      <c r="AL91" s="224" t="str">
        <f>'ادخال درجات الاختبار الثالث'!CE86</f>
        <v/>
      </c>
      <c r="AM91" s="224" t="str">
        <f>'ادخال درجات الاختبار الثالث'!CG86</f>
        <v/>
      </c>
      <c r="AN91" s="224" t="str">
        <f>'ادخال درجات الاختبار الثالث'!CI86</f>
        <v/>
      </c>
      <c r="AZ91" s="91">
        <v>81</v>
      </c>
      <c r="BA91" s="19" t="str">
        <f t="shared" si="10"/>
        <v/>
      </c>
      <c r="BB91" s="92" t="str">
        <f t="shared" si="11"/>
        <v/>
      </c>
    </row>
    <row r="92" spans="1:54">
      <c r="A92" s="91">
        <f>'ادخال درجات التشخيصي'!A88</f>
        <v>82</v>
      </c>
      <c r="B92" s="19" t="str">
        <f>IF('ادخال درجات الاختبار الثالث'!B87="","",'ادخال درجات الاختبار الثالث'!B87)</f>
        <v/>
      </c>
      <c r="C92" s="19" t="str">
        <f>'ادخال درجات الاختبار الثالث'!AC87</f>
        <v/>
      </c>
      <c r="D92" s="92" t="str">
        <f>'ادخال درجات الاختبار الثالث'!AD87</f>
        <v/>
      </c>
      <c r="G92" t="str">
        <f>IF(B92="","",RANK(D92,$D:$D,1)+COUNTIF(D$11:$D92,D92)-1)</f>
        <v/>
      </c>
      <c r="H92" t="str">
        <f>IF(B92="","",RANK(D92,$D:$D)+COUNTIF($D$11:D92,D92)-1)</f>
        <v/>
      </c>
      <c r="J92" s="91">
        <v>82</v>
      </c>
      <c r="K92" s="19" t="str">
        <f t="shared" si="6"/>
        <v/>
      </c>
      <c r="L92" s="92" t="str">
        <f t="shared" si="7"/>
        <v/>
      </c>
      <c r="M92" s="219"/>
      <c r="N92" s="228">
        <f t="shared" si="8"/>
        <v>82</v>
      </c>
      <c r="O92" s="188" t="str">
        <f t="shared" si="9"/>
        <v/>
      </c>
      <c r="P92" s="166" t="str">
        <f>'ادخال درجات الاختبار الثالث'!AM87</f>
        <v/>
      </c>
      <c r="Q92" s="166" t="str">
        <f>'ادخال درجات الاختبار الثالث'!AO87</f>
        <v/>
      </c>
      <c r="R92" s="166" t="str">
        <f>'ادخال درجات الاختبار الثالث'!AQ87</f>
        <v/>
      </c>
      <c r="S92" s="166" t="str">
        <f>'ادخال درجات الاختبار الثالث'!AS87</f>
        <v/>
      </c>
      <c r="T92" s="166" t="str">
        <f>'ادخال درجات الاختبار الثالث'!AU87</f>
        <v/>
      </c>
      <c r="U92" s="166" t="str">
        <f>'ادخال درجات الاختبار الثالث'!AW87</f>
        <v/>
      </c>
      <c r="V92" s="166" t="str">
        <f>'ادخال درجات الاختبار الثالث'!AY87</f>
        <v/>
      </c>
      <c r="W92" s="166" t="str">
        <f>'ادخال درجات الاختبار الثالث'!BA87</f>
        <v/>
      </c>
      <c r="X92" s="166" t="str">
        <f>'ادخال درجات الاختبار الثالث'!BC87</f>
        <v/>
      </c>
      <c r="Y92" s="224" t="str">
        <f>'ادخال درجات الاختبار الثالث'!BE87</f>
        <v/>
      </c>
      <c r="Z92" s="224" t="str">
        <f>'ادخال درجات الاختبار الثالث'!BG87</f>
        <v/>
      </c>
      <c r="AA92" s="224" t="str">
        <f>'ادخال درجات الاختبار الثالث'!BI87</f>
        <v/>
      </c>
      <c r="AB92" s="224" t="str">
        <f>'ادخال درجات الاختبار الثالث'!BK87</f>
        <v/>
      </c>
      <c r="AC92" s="224" t="str">
        <f>'ادخال درجات الاختبار الثالث'!BM87</f>
        <v/>
      </c>
      <c r="AD92" s="224" t="str">
        <f>'ادخال درجات الاختبار الثالث'!BO87</f>
        <v/>
      </c>
      <c r="AE92" s="224" t="str">
        <f>'ادخال درجات الاختبار الثالث'!BQ87</f>
        <v/>
      </c>
      <c r="AF92" s="224" t="str">
        <f>'ادخال درجات الاختبار الثالث'!BS87</f>
        <v/>
      </c>
      <c r="AG92" s="224" t="str">
        <f>'ادخال درجات الاختبار الثالث'!BU87</f>
        <v/>
      </c>
      <c r="AH92" s="224" t="str">
        <f>'ادخال درجات الاختبار الثالث'!BW87</f>
        <v/>
      </c>
      <c r="AI92" s="224" t="str">
        <f>'ادخال درجات الاختبار الثالث'!BY87</f>
        <v/>
      </c>
      <c r="AJ92" s="224" t="str">
        <f>'ادخال درجات الاختبار الثالث'!CA87</f>
        <v/>
      </c>
      <c r="AK92" s="224" t="str">
        <f>'ادخال درجات الاختبار الثالث'!CC87</f>
        <v/>
      </c>
      <c r="AL92" s="224" t="str">
        <f>'ادخال درجات الاختبار الثالث'!CE87</f>
        <v/>
      </c>
      <c r="AM92" s="224" t="str">
        <f>'ادخال درجات الاختبار الثالث'!CG87</f>
        <v/>
      </c>
      <c r="AN92" s="224" t="str">
        <f>'ادخال درجات الاختبار الثالث'!CI87</f>
        <v/>
      </c>
      <c r="AZ92" s="91">
        <v>82</v>
      </c>
      <c r="BA92" s="19" t="str">
        <f t="shared" si="10"/>
        <v/>
      </c>
      <c r="BB92" s="92" t="str">
        <f t="shared" si="11"/>
        <v/>
      </c>
    </row>
    <row r="93" spans="1:54">
      <c r="A93" s="91">
        <f>'ادخال درجات التشخيصي'!A89</f>
        <v>83</v>
      </c>
      <c r="B93" s="19" t="str">
        <f>IF('ادخال درجات الاختبار الثالث'!B88="","",'ادخال درجات الاختبار الثالث'!B88)</f>
        <v/>
      </c>
      <c r="C93" s="19" t="str">
        <f>'ادخال درجات الاختبار الثالث'!AC88</f>
        <v/>
      </c>
      <c r="D93" s="92" t="str">
        <f>'ادخال درجات الاختبار الثالث'!AD88</f>
        <v/>
      </c>
      <c r="G93" t="str">
        <f>IF(B93="","",RANK(D93,$D:$D,1)+COUNTIF(D$11:$D93,D93)-1)</f>
        <v/>
      </c>
      <c r="H93" t="str">
        <f>IF(B93="","",RANK(D93,$D:$D)+COUNTIF($D$11:D93,D93)-1)</f>
        <v/>
      </c>
      <c r="J93" s="91">
        <v>83</v>
      </c>
      <c r="K93" s="19" t="str">
        <f t="shared" si="6"/>
        <v/>
      </c>
      <c r="L93" s="92" t="str">
        <f t="shared" si="7"/>
        <v/>
      </c>
      <c r="M93" s="219"/>
      <c r="N93" s="228">
        <f t="shared" si="8"/>
        <v>83</v>
      </c>
      <c r="O93" s="188" t="str">
        <f t="shared" si="9"/>
        <v/>
      </c>
      <c r="P93" s="166" t="str">
        <f>'ادخال درجات الاختبار الثالث'!AM88</f>
        <v/>
      </c>
      <c r="Q93" s="166" t="str">
        <f>'ادخال درجات الاختبار الثالث'!AO88</f>
        <v/>
      </c>
      <c r="R93" s="166" t="str">
        <f>'ادخال درجات الاختبار الثالث'!AQ88</f>
        <v/>
      </c>
      <c r="S93" s="166" t="str">
        <f>'ادخال درجات الاختبار الثالث'!AS88</f>
        <v/>
      </c>
      <c r="T93" s="166" t="str">
        <f>'ادخال درجات الاختبار الثالث'!AU88</f>
        <v/>
      </c>
      <c r="U93" s="166" t="str">
        <f>'ادخال درجات الاختبار الثالث'!AW88</f>
        <v/>
      </c>
      <c r="V93" s="166" t="str">
        <f>'ادخال درجات الاختبار الثالث'!AY88</f>
        <v/>
      </c>
      <c r="W93" s="166" t="str">
        <f>'ادخال درجات الاختبار الثالث'!BA88</f>
        <v/>
      </c>
      <c r="X93" s="166" t="str">
        <f>'ادخال درجات الاختبار الثالث'!BC88</f>
        <v/>
      </c>
      <c r="Y93" s="224" t="str">
        <f>'ادخال درجات الاختبار الثالث'!BE88</f>
        <v/>
      </c>
      <c r="Z93" s="224" t="str">
        <f>'ادخال درجات الاختبار الثالث'!BG88</f>
        <v/>
      </c>
      <c r="AA93" s="224" t="str">
        <f>'ادخال درجات الاختبار الثالث'!BI88</f>
        <v/>
      </c>
      <c r="AB93" s="224" t="str">
        <f>'ادخال درجات الاختبار الثالث'!BK88</f>
        <v/>
      </c>
      <c r="AC93" s="224" t="str">
        <f>'ادخال درجات الاختبار الثالث'!BM88</f>
        <v/>
      </c>
      <c r="AD93" s="224" t="str">
        <f>'ادخال درجات الاختبار الثالث'!BO88</f>
        <v/>
      </c>
      <c r="AE93" s="224" t="str">
        <f>'ادخال درجات الاختبار الثالث'!BQ88</f>
        <v/>
      </c>
      <c r="AF93" s="224" t="str">
        <f>'ادخال درجات الاختبار الثالث'!BS88</f>
        <v/>
      </c>
      <c r="AG93" s="224" t="str">
        <f>'ادخال درجات الاختبار الثالث'!BU88</f>
        <v/>
      </c>
      <c r="AH93" s="224" t="str">
        <f>'ادخال درجات الاختبار الثالث'!BW88</f>
        <v/>
      </c>
      <c r="AI93" s="224" t="str">
        <f>'ادخال درجات الاختبار الثالث'!BY88</f>
        <v/>
      </c>
      <c r="AJ93" s="224" t="str">
        <f>'ادخال درجات الاختبار الثالث'!CA88</f>
        <v/>
      </c>
      <c r="AK93" s="224" t="str">
        <f>'ادخال درجات الاختبار الثالث'!CC88</f>
        <v/>
      </c>
      <c r="AL93" s="224" t="str">
        <f>'ادخال درجات الاختبار الثالث'!CE88</f>
        <v/>
      </c>
      <c r="AM93" s="224" t="str">
        <f>'ادخال درجات الاختبار الثالث'!CG88</f>
        <v/>
      </c>
      <c r="AN93" s="224" t="str">
        <f>'ادخال درجات الاختبار الثالث'!CI88</f>
        <v/>
      </c>
      <c r="AZ93" s="91">
        <v>83</v>
      </c>
      <c r="BA93" s="19" t="str">
        <f t="shared" si="10"/>
        <v/>
      </c>
      <c r="BB93" s="92" t="str">
        <f t="shared" si="11"/>
        <v/>
      </c>
    </row>
    <row r="94" spans="1:54">
      <c r="A94" s="91">
        <f>'ادخال درجات التشخيصي'!A90</f>
        <v>84</v>
      </c>
      <c r="B94" s="19" t="str">
        <f>IF('ادخال درجات الاختبار الثالث'!B89="","",'ادخال درجات الاختبار الثالث'!B89)</f>
        <v/>
      </c>
      <c r="C94" s="19" t="str">
        <f>'ادخال درجات الاختبار الثالث'!AC89</f>
        <v/>
      </c>
      <c r="D94" s="92" t="str">
        <f>'ادخال درجات الاختبار الثالث'!AD89</f>
        <v/>
      </c>
      <c r="G94" t="str">
        <f>IF(B94="","",RANK(D94,$D:$D,1)+COUNTIF(D$11:$D94,D94)-1)</f>
        <v/>
      </c>
      <c r="H94" t="str">
        <f>IF(B94="","",RANK(D94,$D:$D)+COUNTIF($D$11:D94,D94)-1)</f>
        <v/>
      </c>
      <c r="J94" s="91">
        <v>84</v>
      </c>
      <c r="K94" s="19" t="str">
        <f t="shared" si="6"/>
        <v/>
      </c>
      <c r="L94" s="92" t="str">
        <f t="shared" si="7"/>
        <v/>
      </c>
      <c r="M94" s="219"/>
      <c r="N94" s="228">
        <f t="shared" si="8"/>
        <v>84</v>
      </c>
      <c r="O94" s="188" t="str">
        <f t="shared" si="9"/>
        <v/>
      </c>
      <c r="P94" s="166" t="str">
        <f>'ادخال درجات الاختبار الثالث'!AM89</f>
        <v/>
      </c>
      <c r="Q94" s="166" t="str">
        <f>'ادخال درجات الاختبار الثالث'!AO89</f>
        <v/>
      </c>
      <c r="R94" s="166" t="str">
        <f>'ادخال درجات الاختبار الثالث'!AQ89</f>
        <v/>
      </c>
      <c r="S94" s="166" t="str">
        <f>'ادخال درجات الاختبار الثالث'!AS89</f>
        <v/>
      </c>
      <c r="T94" s="166" t="str">
        <f>'ادخال درجات الاختبار الثالث'!AU89</f>
        <v/>
      </c>
      <c r="U94" s="166" t="str">
        <f>'ادخال درجات الاختبار الثالث'!AW89</f>
        <v/>
      </c>
      <c r="V94" s="166" t="str">
        <f>'ادخال درجات الاختبار الثالث'!AY89</f>
        <v/>
      </c>
      <c r="W94" s="166" t="str">
        <f>'ادخال درجات الاختبار الثالث'!BA89</f>
        <v/>
      </c>
      <c r="X94" s="166" t="str">
        <f>'ادخال درجات الاختبار الثالث'!BC89</f>
        <v/>
      </c>
      <c r="Y94" s="224" t="str">
        <f>'ادخال درجات الاختبار الثالث'!BE89</f>
        <v/>
      </c>
      <c r="Z94" s="224" t="str">
        <f>'ادخال درجات الاختبار الثالث'!BG89</f>
        <v/>
      </c>
      <c r="AA94" s="224" t="str">
        <f>'ادخال درجات الاختبار الثالث'!BI89</f>
        <v/>
      </c>
      <c r="AB94" s="224" t="str">
        <f>'ادخال درجات الاختبار الثالث'!BK89</f>
        <v/>
      </c>
      <c r="AC94" s="224" t="str">
        <f>'ادخال درجات الاختبار الثالث'!BM89</f>
        <v/>
      </c>
      <c r="AD94" s="224" t="str">
        <f>'ادخال درجات الاختبار الثالث'!BO89</f>
        <v/>
      </c>
      <c r="AE94" s="224" t="str">
        <f>'ادخال درجات الاختبار الثالث'!BQ89</f>
        <v/>
      </c>
      <c r="AF94" s="224" t="str">
        <f>'ادخال درجات الاختبار الثالث'!BS89</f>
        <v/>
      </c>
      <c r="AG94" s="224" t="str">
        <f>'ادخال درجات الاختبار الثالث'!BU89</f>
        <v/>
      </c>
      <c r="AH94" s="224" t="str">
        <f>'ادخال درجات الاختبار الثالث'!BW89</f>
        <v/>
      </c>
      <c r="AI94" s="224" t="str">
        <f>'ادخال درجات الاختبار الثالث'!BY89</f>
        <v/>
      </c>
      <c r="AJ94" s="224" t="str">
        <f>'ادخال درجات الاختبار الثالث'!CA89</f>
        <v/>
      </c>
      <c r="AK94" s="224" t="str">
        <f>'ادخال درجات الاختبار الثالث'!CC89</f>
        <v/>
      </c>
      <c r="AL94" s="224" t="str">
        <f>'ادخال درجات الاختبار الثالث'!CE89</f>
        <v/>
      </c>
      <c r="AM94" s="224" t="str">
        <f>'ادخال درجات الاختبار الثالث'!CG89</f>
        <v/>
      </c>
      <c r="AN94" s="224" t="str">
        <f>'ادخال درجات الاختبار الثالث'!CI89</f>
        <v/>
      </c>
      <c r="AZ94" s="91">
        <v>84</v>
      </c>
      <c r="BA94" s="19" t="str">
        <f t="shared" si="10"/>
        <v/>
      </c>
      <c r="BB94" s="92" t="str">
        <f t="shared" si="11"/>
        <v/>
      </c>
    </row>
    <row r="95" spans="1:54">
      <c r="A95" s="91">
        <f>'ادخال درجات التشخيصي'!A91</f>
        <v>85</v>
      </c>
      <c r="B95" s="19" t="str">
        <f>IF('ادخال درجات الاختبار الثالث'!B90="","",'ادخال درجات الاختبار الثالث'!B90)</f>
        <v/>
      </c>
      <c r="C95" s="19" t="str">
        <f>'ادخال درجات الاختبار الثالث'!AC90</f>
        <v/>
      </c>
      <c r="D95" s="92" t="str">
        <f>'ادخال درجات الاختبار الثالث'!AD90</f>
        <v/>
      </c>
      <c r="G95" t="str">
        <f>IF(B95="","",RANK(D95,$D:$D,1)+COUNTIF(D$11:$D95,D95)-1)</f>
        <v/>
      </c>
      <c r="H95" t="str">
        <f>IF(B95="","",RANK(D95,$D:$D)+COUNTIF($D$11:D95,D95)-1)</f>
        <v/>
      </c>
      <c r="J95" s="91">
        <v>85</v>
      </c>
      <c r="K95" s="19" t="str">
        <f t="shared" si="6"/>
        <v/>
      </c>
      <c r="L95" s="92" t="str">
        <f t="shared" si="7"/>
        <v/>
      </c>
      <c r="M95" s="219"/>
      <c r="N95" s="228">
        <f t="shared" si="8"/>
        <v>85</v>
      </c>
      <c r="O95" s="188" t="str">
        <f t="shared" si="9"/>
        <v/>
      </c>
      <c r="P95" s="166" t="str">
        <f>'ادخال درجات الاختبار الثالث'!AM90</f>
        <v/>
      </c>
      <c r="Q95" s="166" t="str">
        <f>'ادخال درجات الاختبار الثالث'!AO90</f>
        <v/>
      </c>
      <c r="R95" s="166" t="str">
        <f>'ادخال درجات الاختبار الثالث'!AQ90</f>
        <v/>
      </c>
      <c r="S95" s="166" t="str">
        <f>'ادخال درجات الاختبار الثالث'!AS90</f>
        <v/>
      </c>
      <c r="T95" s="166" t="str">
        <f>'ادخال درجات الاختبار الثالث'!AU90</f>
        <v/>
      </c>
      <c r="U95" s="166" t="str">
        <f>'ادخال درجات الاختبار الثالث'!AW90</f>
        <v/>
      </c>
      <c r="V95" s="166" t="str">
        <f>'ادخال درجات الاختبار الثالث'!AY90</f>
        <v/>
      </c>
      <c r="W95" s="166" t="str">
        <f>'ادخال درجات الاختبار الثالث'!BA90</f>
        <v/>
      </c>
      <c r="X95" s="166" t="str">
        <f>'ادخال درجات الاختبار الثالث'!BC90</f>
        <v/>
      </c>
      <c r="Y95" s="224" t="str">
        <f>'ادخال درجات الاختبار الثالث'!BE90</f>
        <v/>
      </c>
      <c r="Z95" s="224" t="str">
        <f>'ادخال درجات الاختبار الثالث'!BG90</f>
        <v/>
      </c>
      <c r="AA95" s="224" t="str">
        <f>'ادخال درجات الاختبار الثالث'!BI90</f>
        <v/>
      </c>
      <c r="AB95" s="224" t="str">
        <f>'ادخال درجات الاختبار الثالث'!BK90</f>
        <v/>
      </c>
      <c r="AC95" s="224" t="str">
        <f>'ادخال درجات الاختبار الثالث'!BM90</f>
        <v/>
      </c>
      <c r="AD95" s="224" t="str">
        <f>'ادخال درجات الاختبار الثالث'!BO90</f>
        <v/>
      </c>
      <c r="AE95" s="224" t="str">
        <f>'ادخال درجات الاختبار الثالث'!BQ90</f>
        <v/>
      </c>
      <c r="AF95" s="224" t="str">
        <f>'ادخال درجات الاختبار الثالث'!BS90</f>
        <v/>
      </c>
      <c r="AG95" s="224" t="str">
        <f>'ادخال درجات الاختبار الثالث'!BU90</f>
        <v/>
      </c>
      <c r="AH95" s="224" t="str">
        <f>'ادخال درجات الاختبار الثالث'!BW90</f>
        <v/>
      </c>
      <c r="AI95" s="224" t="str">
        <f>'ادخال درجات الاختبار الثالث'!BY90</f>
        <v/>
      </c>
      <c r="AJ95" s="224" t="str">
        <f>'ادخال درجات الاختبار الثالث'!CA90</f>
        <v/>
      </c>
      <c r="AK95" s="224" t="str">
        <f>'ادخال درجات الاختبار الثالث'!CC90</f>
        <v/>
      </c>
      <c r="AL95" s="224" t="str">
        <f>'ادخال درجات الاختبار الثالث'!CE90</f>
        <v/>
      </c>
      <c r="AM95" s="224" t="str">
        <f>'ادخال درجات الاختبار الثالث'!CG90</f>
        <v/>
      </c>
      <c r="AN95" s="224" t="str">
        <f>'ادخال درجات الاختبار الثالث'!CI90</f>
        <v/>
      </c>
      <c r="AZ95" s="91">
        <v>85</v>
      </c>
      <c r="BA95" s="19" t="str">
        <f t="shared" si="10"/>
        <v/>
      </c>
      <c r="BB95" s="92" t="str">
        <f t="shared" si="11"/>
        <v/>
      </c>
    </row>
    <row r="96" spans="1:54">
      <c r="A96" s="91">
        <f>'ادخال درجات التشخيصي'!A92</f>
        <v>86</v>
      </c>
      <c r="B96" s="19" t="str">
        <f>IF('ادخال درجات الاختبار الثالث'!B91="","",'ادخال درجات الاختبار الثالث'!B91)</f>
        <v/>
      </c>
      <c r="C96" s="19" t="str">
        <f>'ادخال درجات الاختبار الثالث'!AC91</f>
        <v/>
      </c>
      <c r="D96" s="92" t="str">
        <f>'ادخال درجات الاختبار الثالث'!AD91</f>
        <v/>
      </c>
      <c r="G96" t="str">
        <f>IF(B96="","",RANK(D96,$D:$D,1)+COUNTIF(D$11:$D96,D96)-1)</f>
        <v/>
      </c>
      <c r="H96" t="str">
        <f>IF(B96="","",RANK(D96,$D:$D)+COUNTIF($D$11:D96,D96)-1)</f>
        <v/>
      </c>
      <c r="J96" s="91">
        <v>86</v>
      </c>
      <c r="K96" s="19" t="str">
        <f t="shared" si="6"/>
        <v/>
      </c>
      <c r="L96" s="92" t="str">
        <f t="shared" si="7"/>
        <v/>
      </c>
      <c r="M96" s="219"/>
      <c r="N96" s="228">
        <f t="shared" si="8"/>
        <v>86</v>
      </c>
      <c r="O96" s="188" t="str">
        <f t="shared" si="9"/>
        <v/>
      </c>
      <c r="P96" s="166" t="str">
        <f>'ادخال درجات الاختبار الثالث'!AM91</f>
        <v/>
      </c>
      <c r="Q96" s="166" t="str">
        <f>'ادخال درجات الاختبار الثالث'!AO91</f>
        <v/>
      </c>
      <c r="R96" s="166" t="str">
        <f>'ادخال درجات الاختبار الثالث'!AQ91</f>
        <v/>
      </c>
      <c r="S96" s="166" t="str">
        <f>'ادخال درجات الاختبار الثالث'!AS91</f>
        <v/>
      </c>
      <c r="T96" s="166" t="str">
        <f>'ادخال درجات الاختبار الثالث'!AU91</f>
        <v/>
      </c>
      <c r="U96" s="166" t="str">
        <f>'ادخال درجات الاختبار الثالث'!AW91</f>
        <v/>
      </c>
      <c r="V96" s="166" t="str">
        <f>'ادخال درجات الاختبار الثالث'!AY91</f>
        <v/>
      </c>
      <c r="W96" s="166" t="str">
        <f>'ادخال درجات الاختبار الثالث'!BA91</f>
        <v/>
      </c>
      <c r="X96" s="166" t="str">
        <f>'ادخال درجات الاختبار الثالث'!BC91</f>
        <v/>
      </c>
      <c r="Y96" s="224" t="str">
        <f>'ادخال درجات الاختبار الثالث'!BE91</f>
        <v/>
      </c>
      <c r="Z96" s="224" t="str">
        <f>'ادخال درجات الاختبار الثالث'!BG91</f>
        <v/>
      </c>
      <c r="AA96" s="224" t="str">
        <f>'ادخال درجات الاختبار الثالث'!BI91</f>
        <v/>
      </c>
      <c r="AB96" s="224" t="str">
        <f>'ادخال درجات الاختبار الثالث'!BK91</f>
        <v/>
      </c>
      <c r="AC96" s="224" t="str">
        <f>'ادخال درجات الاختبار الثالث'!BM91</f>
        <v/>
      </c>
      <c r="AD96" s="224" t="str">
        <f>'ادخال درجات الاختبار الثالث'!BO91</f>
        <v/>
      </c>
      <c r="AE96" s="224" t="str">
        <f>'ادخال درجات الاختبار الثالث'!BQ91</f>
        <v/>
      </c>
      <c r="AF96" s="224" t="str">
        <f>'ادخال درجات الاختبار الثالث'!BS91</f>
        <v/>
      </c>
      <c r="AG96" s="224" t="str">
        <f>'ادخال درجات الاختبار الثالث'!BU91</f>
        <v/>
      </c>
      <c r="AH96" s="224" t="str">
        <f>'ادخال درجات الاختبار الثالث'!BW91</f>
        <v/>
      </c>
      <c r="AI96" s="224" t="str">
        <f>'ادخال درجات الاختبار الثالث'!BY91</f>
        <v/>
      </c>
      <c r="AJ96" s="224" t="str">
        <f>'ادخال درجات الاختبار الثالث'!CA91</f>
        <v/>
      </c>
      <c r="AK96" s="224" t="str">
        <f>'ادخال درجات الاختبار الثالث'!CC91</f>
        <v/>
      </c>
      <c r="AL96" s="224" t="str">
        <f>'ادخال درجات الاختبار الثالث'!CE91</f>
        <v/>
      </c>
      <c r="AM96" s="224" t="str">
        <f>'ادخال درجات الاختبار الثالث'!CG91</f>
        <v/>
      </c>
      <c r="AN96" s="224" t="str">
        <f>'ادخال درجات الاختبار الثالث'!CI91</f>
        <v/>
      </c>
      <c r="AZ96" s="91">
        <v>86</v>
      </c>
      <c r="BA96" s="19" t="str">
        <f t="shared" si="10"/>
        <v/>
      </c>
      <c r="BB96" s="92" t="str">
        <f t="shared" si="11"/>
        <v/>
      </c>
    </row>
    <row r="97" spans="1:54">
      <c r="A97" s="91">
        <f>'ادخال درجات التشخيصي'!A93</f>
        <v>87</v>
      </c>
      <c r="B97" s="19" t="str">
        <f>IF('ادخال درجات الاختبار الثالث'!B92="","",'ادخال درجات الاختبار الثالث'!B92)</f>
        <v/>
      </c>
      <c r="C97" s="19" t="str">
        <f>'ادخال درجات الاختبار الثالث'!AC92</f>
        <v/>
      </c>
      <c r="D97" s="92" t="str">
        <f>'ادخال درجات الاختبار الثالث'!AD92</f>
        <v/>
      </c>
      <c r="G97" t="str">
        <f>IF(B97="","",RANK(D97,$D:$D,1)+COUNTIF(D$11:$D97,D97)-1)</f>
        <v/>
      </c>
      <c r="H97" t="str">
        <f>IF(B97="","",RANK(D97,$D:$D)+COUNTIF($D$11:D97,D97)-1)</f>
        <v/>
      </c>
      <c r="J97" s="91">
        <v>87</v>
      </c>
      <c r="K97" s="19" t="str">
        <f t="shared" si="6"/>
        <v/>
      </c>
      <c r="L97" s="92" t="str">
        <f t="shared" si="7"/>
        <v/>
      </c>
      <c r="M97" s="219"/>
      <c r="N97" s="228">
        <f t="shared" si="8"/>
        <v>87</v>
      </c>
      <c r="O97" s="188" t="str">
        <f t="shared" si="9"/>
        <v/>
      </c>
      <c r="P97" s="166" t="str">
        <f>'ادخال درجات الاختبار الثالث'!AM92</f>
        <v/>
      </c>
      <c r="Q97" s="166" t="str">
        <f>'ادخال درجات الاختبار الثالث'!AO92</f>
        <v/>
      </c>
      <c r="R97" s="166" t="str">
        <f>'ادخال درجات الاختبار الثالث'!AQ92</f>
        <v/>
      </c>
      <c r="S97" s="166" t="str">
        <f>'ادخال درجات الاختبار الثالث'!AS92</f>
        <v/>
      </c>
      <c r="T97" s="166" t="str">
        <f>'ادخال درجات الاختبار الثالث'!AU92</f>
        <v/>
      </c>
      <c r="U97" s="166" t="str">
        <f>'ادخال درجات الاختبار الثالث'!AW92</f>
        <v/>
      </c>
      <c r="V97" s="166" t="str">
        <f>'ادخال درجات الاختبار الثالث'!AY92</f>
        <v/>
      </c>
      <c r="W97" s="166" t="str">
        <f>'ادخال درجات الاختبار الثالث'!BA92</f>
        <v/>
      </c>
      <c r="X97" s="166" t="str">
        <f>'ادخال درجات الاختبار الثالث'!BC92</f>
        <v/>
      </c>
      <c r="Y97" s="224" t="str">
        <f>'ادخال درجات الاختبار الثالث'!BE92</f>
        <v/>
      </c>
      <c r="Z97" s="224" t="str">
        <f>'ادخال درجات الاختبار الثالث'!BG92</f>
        <v/>
      </c>
      <c r="AA97" s="224" t="str">
        <f>'ادخال درجات الاختبار الثالث'!BI92</f>
        <v/>
      </c>
      <c r="AB97" s="224" t="str">
        <f>'ادخال درجات الاختبار الثالث'!BK92</f>
        <v/>
      </c>
      <c r="AC97" s="224" t="str">
        <f>'ادخال درجات الاختبار الثالث'!BM92</f>
        <v/>
      </c>
      <c r="AD97" s="224" t="str">
        <f>'ادخال درجات الاختبار الثالث'!BO92</f>
        <v/>
      </c>
      <c r="AE97" s="224" t="str">
        <f>'ادخال درجات الاختبار الثالث'!BQ92</f>
        <v/>
      </c>
      <c r="AF97" s="224" t="str">
        <f>'ادخال درجات الاختبار الثالث'!BS92</f>
        <v/>
      </c>
      <c r="AG97" s="224" t="str">
        <f>'ادخال درجات الاختبار الثالث'!BU92</f>
        <v/>
      </c>
      <c r="AH97" s="224" t="str">
        <f>'ادخال درجات الاختبار الثالث'!BW92</f>
        <v/>
      </c>
      <c r="AI97" s="224" t="str">
        <f>'ادخال درجات الاختبار الثالث'!BY92</f>
        <v/>
      </c>
      <c r="AJ97" s="224" t="str">
        <f>'ادخال درجات الاختبار الثالث'!CA92</f>
        <v/>
      </c>
      <c r="AK97" s="224" t="str">
        <f>'ادخال درجات الاختبار الثالث'!CC92</f>
        <v/>
      </c>
      <c r="AL97" s="224" t="str">
        <f>'ادخال درجات الاختبار الثالث'!CE92</f>
        <v/>
      </c>
      <c r="AM97" s="224" t="str">
        <f>'ادخال درجات الاختبار الثالث'!CG92</f>
        <v/>
      </c>
      <c r="AN97" s="224" t="str">
        <f>'ادخال درجات الاختبار الثالث'!CI92</f>
        <v/>
      </c>
      <c r="AZ97" s="91">
        <v>87</v>
      </c>
      <c r="BA97" s="19" t="str">
        <f t="shared" si="10"/>
        <v/>
      </c>
      <c r="BB97" s="92" t="str">
        <f t="shared" si="11"/>
        <v/>
      </c>
    </row>
    <row r="98" spans="1:54">
      <c r="A98" s="91">
        <f>'ادخال درجات التشخيصي'!A94</f>
        <v>88</v>
      </c>
      <c r="B98" s="19" t="str">
        <f>IF('ادخال درجات الاختبار الثالث'!B93="","",'ادخال درجات الاختبار الثالث'!B93)</f>
        <v/>
      </c>
      <c r="C98" s="19" t="str">
        <f>'ادخال درجات الاختبار الثالث'!AC93</f>
        <v/>
      </c>
      <c r="D98" s="92" t="str">
        <f>'ادخال درجات الاختبار الثالث'!AD93</f>
        <v/>
      </c>
      <c r="G98" t="str">
        <f>IF(B98="","",RANK(D98,$D:$D,1)+COUNTIF(D$11:$D98,D98)-1)</f>
        <v/>
      </c>
      <c r="H98" t="str">
        <f>IF(B98="","",RANK(D98,$D:$D)+COUNTIF($D$11:D98,D98)-1)</f>
        <v/>
      </c>
      <c r="J98" s="91">
        <v>88</v>
      </c>
      <c r="K98" s="19" t="str">
        <f t="shared" si="6"/>
        <v/>
      </c>
      <c r="L98" s="92" t="str">
        <f t="shared" si="7"/>
        <v/>
      </c>
      <c r="M98" s="219"/>
      <c r="N98" s="228">
        <f t="shared" si="8"/>
        <v>88</v>
      </c>
      <c r="O98" s="188" t="str">
        <f t="shared" si="9"/>
        <v/>
      </c>
      <c r="P98" s="166" t="str">
        <f>'ادخال درجات الاختبار الثالث'!AM93</f>
        <v/>
      </c>
      <c r="Q98" s="166" t="str">
        <f>'ادخال درجات الاختبار الثالث'!AO93</f>
        <v/>
      </c>
      <c r="R98" s="166" t="str">
        <f>'ادخال درجات الاختبار الثالث'!AQ93</f>
        <v/>
      </c>
      <c r="S98" s="166" t="str">
        <f>'ادخال درجات الاختبار الثالث'!AS93</f>
        <v/>
      </c>
      <c r="T98" s="166" t="str">
        <f>'ادخال درجات الاختبار الثالث'!AU93</f>
        <v/>
      </c>
      <c r="U98" s="166" t="str">
        <f>'ادخال درجات الاختبار الثالث'!AW93</f>
        <v/>
      </c>
      <c r="V98" s="166" t="str">
        <f>'ادخال درجات الاختبار الثالث'!AY93</f>
        <v/>
      </c>
      <c r="W98" s="166" t="str">
        <f>'ادخال درجات الاختبار الثالث'!BA93</f>
        <v/>
      </c>
      <c r="X98" s="166" t="str">
        <f>'ادخال درجات الاختبار الثالث'!BC93</f>
        <v/>
      </c>
      <c r="Y98" s="224" t="str">
        <f>'ادخال درجات الاختبار الثالث'!BE93</f>
        <v/>
      </c>
      <c r="Z98" s="224" t="str">
        <f>'ادخال درجات الاختبار الثالث'!BG93</f>
        <v/>
      </c>
      <c r="AA98" s="224" t="str">
        <f>'ادخال درجات الاختبار الثالث'!BI93</f>
        <v/>
      </c>
      <c r="AB98" s="224" t="str">
        <f>'ادخال درجات الاختبار الثالث'!BK93</f>
        <v/>
      </c>
      <c r="AC98" s="224" t="str">
        <f>'ادخال درجات الاختبار الثالث'!BM93</f>
        <v/>
      </c>
      <c r="AD98" s="224" t="str">
        <f>'ادخال درجات الاختبار الثالث'!BO93</f>
        <v/>
      </c>
      <c r="AE98" s="224" t="str">
        <f>'ادخال درجات الاختبار الثالث'!BQ93</f>
        <v/>
      </c>
      <c r="AF98" s="224" t="str">
        <f>'ادخال درجات الاختبار الثالث'!BS93</f>
        <v/>
      </c>
      <c r="AG98" s="224" t="str">
        <f>'ادخال درجات الاختبار الثالث'!BU93</f>
        <v/>
      </c>
      <c r="AH98" s="224" t="str">
        <f>'ادخال درجات الاختبار الثالث'!BW93</f>
        <v/>
      </c>
      <c r="AI98" s="224" t="str">
        <f>'ادخال درجات الاختبار الثالث'!BY93</f>
        <v/>
      </c>
      <c r="AJ98" s="224" t="str">
        <f>'ادخال درجات الاختبار الثالث'!CA93</f>
        <v/>
      </c>
      <c r="AK98" s="224" t="str">
        <f>'ادخال درجات الاختبار الثالث'!CC93</f>
        <v/>
      </c>
      <c r="AL98" s="224" t="str">
        <f>'ادخال درجات الاختبار الثالث'!CE93</f>
        <v/>
      </c>
      <c r="AM98" s="224" t="str">
        <f>'ادخال درجات الاختبار الثالث'!CG93</f>
        <v/>
      </c>
      <c r="AN98" s="224" t="str">
        <f>'ادخال درجات الاختبار الثالث'!CI93</f>
        <v/>
      </c>
      <c r="AZ98" s="91">
        <v>88</v>
      </c>
      <c r="BA98" s="19" t="str">
        <f t="shared" si="10"/>
        <v/>
      </c>
      <c r="BB98" s="92" t="str">
        <f t="shared" si="11"/>
        <v/>
      </c>
    </row>
    <row r="99" spans="1:54">
      <c r="A99" s="91">
        <f>'ادخال درجات التشخيصي'!A95</f>
        <v>89</v>
      </c>
      <c r="B99" s="19" t="str">
        <f>IF('ادخال درجات الاختبار الثالث'!B94="","",'ادخال درجات الاختبار الثالث'!B94)</f>
        <v/>
      </c>
      <c r="C99" s="19" t="str">
        <f>'ادخال درجات الاختبار الثالث'!AC94</f>
        <v/>
      </c>
      <c r="D99" s="92" t="str">
        <f>'ادخال درجات الاختبار الثالث'!AD94</f>
        <v/>
      </c>
      <c r="G99" t="str">
        <f>IF(B99="","",RANK(D99,$D:$D,1)+COUNTIF(D$11:$D99,D99)-1)</f>
        <v/>
      </c>
      <c r="H99" t="str">
        <f>IF(B99="","",RANK(D99,$D:$D)+COUNTIF($D$11:D99,D99)-1)</f>
        <v/>
      </c>
      <c r="J99" s="91">
        <v>89</v>
      </c>
      <c r="K99" s="19" t="str">
        <f t="shared" si="6"/>
        <v/>
      </c>
      <c r="L99" s="92" t="str">
        <f t="shared" si="7"/>
        <v/>
      </c>
      <c r="M99" s="219"/>
      <c r="N99" s="228">
        <f t="shared" si="8"/>
        <v>89</v>
      </c>
      <c r="O99" s="188" t="str">
        <f t="shared" si="9"/>
        <v/>
      </c>
      <c r="P99" s="166" t="str">
        <f>'ادخال درجات الاختبار الثالث'!AM94</f>
        <v/>
      </c>
      <c r="Q99" s="166" t="str">
        <f>'ادخال درجات الاختبار الثالث'!AO94</f>
        <v/>
      </c>
      <c r="R99" s="166" t="str">
        <f>'ادخال درجات الاختبار الثالث'!AQ94</f>
        <v/>
      </c>
      <c r="S99" s="166" t="str">
        <f>'ادخال درجات الاختبار الثالث'!AS94</f>
        <v/>
      </c>
      <c r="T99" s="166" t="str">
        <f>'ادخال درجات الاختبار الثالث'!AU94</f>
        <v/>
      </c>
      <c r="U99" s="166" t="str">
        <f>'ادخال درجات الاختبار الثالث'!AW94</f>
        <v/>
      </c>
      <c r="V99" s="166" t="str">
        <f>'ادخال درجات الاختبار الثالث'!AY94</f>
        <v/>
      </c>
      <c r="W99" s="166" t="str">
        <f>'ادخال درجات الاختبار الثالث'!BA94</f>
        <v/>
      </c>
      <c r="X99" s="166" t="str">
        <f>'ادخال درجات الاختبار الثالث'!BC94</f>
        <v/>
      </c>
      <c r="Y99" s="224" t="str">
        <f>'ادخال درجات الاختبار الثالث'!BE94</f>
        <v/>
      </c>
      <c r="Z99" s="224" t="str">
        <f>'ادخال درجات الاختبار الثالث'!BG94</f>
        <v/>
      </c>
      <c r="AA99" s="224" t="str">
        <f>'ادخال درجات الاختبار الثالث'!BI94</f>
        <v/>
      </c>
      <c r="AB99" s="224" t="str">
        <f>'ادخال درجات الاختبار الثالث'!BK94</f>
        <v/>
      </c>
      <c r="AC99" s="224" t="str">
        <f>'ادخال درجات الاختبار الثالث'!BM94</f>
        <v/>
      </c>
      <c r="AD99" s="224" t="str">
        <f>'ادخال درجات الاختبار الثالث'!BO94</f>
        <v/>
      </c>
      <c r="AE99" s="224" t="str">
        <f>'ادخال درجات الاختبار الثالث'!BQ94</f>
        <v/>
      </c>
      <c r="AF99" s="224" t="str">
        <f>'ادخال درجات الاختبار الثالث'!BS94</f>
        <v/>
      </c>
      <c r="AG99" s="224" t="str">
        <f>'ادخال درجات الاختبار الثالث'!BU94</f>
        <v/>
      </c>
      <c r="AH99" s="224" t="str">
        <f>'ادخال درجات الاختبار الثالث'!BW94</f>
        <v/>
      </c>
      <c r="AI99" s="224" t="str">
        <f>'ادخال درجات الاختبار الثالث'!BY94</f>
        <v/>
      </c>
      <c r="AJ99" s="224" t="str">
        <f>'ادخال درجات الاختبار الثالث'!CA94</f>
        <v/>
      </c>
      <c r="AK99" s="224" t="str">
        <f>'ادخال درجات الاختبار الثالث'!CC94</f>
        <v/>
      </c>
      <c r="AL99" s="224" t="str">
        <f>'ادخال درجات الاختبار الثالث'!CE94</f>
        <v/>
      </c>
      <c r="AM99" s="224" t="str">
        <f>'ادخال درجات الاختبار الثالث'!CG94</f>
        <v/>
      </c>
      <c r="AN99" s="224" t="str">
        <f>'ادخال درجات الاختبار الثالث'!CI94</f>
        <v/>
      </c>
      <c r="AZ99" s="91">
        <v>89</v>
      </c>
      <c r="BA99" s="19" t="str">
        <f t="shared" si="10"/>
        <v/>
      </c>
      <c r="BB99" s="92" t="str">
        <f t="shared" si="11"/>
        <v/>
      </c>
    </row>
    <row r="100" spans="1:54">
      <c r="A100" s="91">
        <f>'ادخال درجات التشخيصي'!A96</f>
        <v>90</v>
      </c>
      <c r="B100" s="19" t="str">
        <f>IF('ادخال درجات الاختبار الثالث'!B95="","",'ادخال درجات الاختبار الثالث'!B95)</f>
        <v/>
      </c>
      <c r="C100" s="19" t="str">
        <f>'ادخال درجات الاختبار الثالث'!AC95</f>
        <v/>
      </c>
      <c r="D100" s="92" t="str">
        <f>'ادخال درجات الاختبار الثالث'!AD95</f>
        <v/>
      </c>
      <c r="G100" t="str">
        <f>IF(B100="","",RANK(D100,$D:$D,1)+COUNTIF(D$11:$D100,D100)-1)</f>
        <v/>
      </c>
      <c r="H100" t="str">
        <f>IF(B100="","",RANK(D100,$D:$D)+COUNTIF($D$11:D100,D100)-1)</f>
        <v/>
      </c>
      <c r="J100" s="91">
        <v>90</v>
      </c>
      <c r="K100" s="19" t="str">
        <f t="shared" si="6"/>
        <v/>
      </c>
      <c r="L100" s="92" t="str">
        <f t="shared" si="7"/>
        <v/>
      </c>
      <c r="M100" s="219"/>
      <c r="N100" s="228">
        <f t="shared" si="8"/>
        <v>90</v>
      </c>
      <c r="O100" s="188" t="str">
        <f t="shared" si="9"/>
        <v/>
      </c>
      <c r="P100" s="166" t="str">
        <f>'ادخال درجات الاختبار الثالث'!AM95</f>
        <v/>
      </c>
      <c r="Q100" s="166" t="str">
        <f>'ادخال درجات الاختبار الثالث'!AO95</f>
        <v/>
      </c>
      <c r="R100" s="166" t="str">
        <f>'ادخال درجات الاختبار الثالث'!AQ95</f>
        <v/>
      </c>
      <c r="S100" s="166" t="str">
        <f>'ادخال درجات الاختبار الثالث'!AS95</f>
        <v/>
      </c>
      <c r="T100" s="166" t="str">
        <f>'ادخال درجات الاختبار الثالث'!AU95</f>
        <v/>
      </c>
      <c r="U100" s="166" t="str">
        <f>'ادخال درجات الاختبار الثالث'!AW95</f>
        <v/>
      </c>
      <c r="V100" s="166" t="str">
        <f>'ادخال درجات الاختبار الثالث'!AY95</f>
        <v/>
      </c>
      <c r="W100" s="166" t="str">
        <f>'ادخال درجات الاختبار الثالث'!BA95</f>
        <v/>
      </c>
      <c r="X100" s="166" t="str">
        <f>'ادخال درجات الاختبار الثالث'!BC95</f>
        <v/>
      </c>
      <c r="Y100" s="224" t="str">
        <f>'ادخال درجات الاختبار الثالث'!BE95</f>
        <v/>
      </c>
      <c r="Z100" s="224" t="str">
        <f>'ادخال درجات الاختبار الثالث'!BG95</f>
        <v/>
      </c>
      <c r="AA100" s="224" t="str">
        <f>'ادخال درجات الاختبار الثالث'!BI95</f>
        <v/>
      </c>
      <c r="AB100" s="224" t="str">
        <f>'ادخال درجات الاختبار الثالث'!BK95</f>
        <v/>
      </c>
      <c r="AC100" s="224" t="str">
        <f>'ادخال درجات الاختبار الثالث'!BM95</f>
        <v/>
      </c>
      <c r="AD100" s="224" t="str">
        <f>'ادخال درجات الاختبار الثالث'!BO95</f>
        <v/>
      </c>
      <c r="AE100" s="224" t="str">
        <f>'ادخال درجات الاختبار الثالث'!BQ95</f>
        <v/>
      </c>
      <c r="AF100" s="224" t="str">
        <f>'ادخال درجات الاختبار الثالث'!BS95</f>
        <v/>
      </c>
      <c r="AG100" s="224" t="str">
        <f>'ادخال درجات الاختبار الثالث'!BU95</f>
        <v/>
      </c>
      <c r="AH100" s="224" t="str">
        <f>'ادخال درجات الاختبار الثالث'!BW95</f>
        <v/>
      </c>
      <c r="AI100" s="224" t="str">
        <f>'ادخال درجات الاختبار الثالث'!BY95</f>
        <v/>
      </c>
      <c r="AJ100" s="224" t="str">
        <f>'ادخال درجات الاختبار الثالث'!CA95</f>
        <v/>
      </c>
      <c r="AK100" s="224" t="str">
        <f>'ادخال درجات الاختبار الثالث'!CC95</f>
        <v/>
      </c>
      <c r="AL100" s="224" t="str">
        <f>'ادخال درجات الاختبار الثالث'!CE95</f>
        <v/>
      </c>
      <c r="AM100" s="224" t="str">
        <f>'ادخال درجات الاختبار الثالث'!CG95</f>
        <v/>
      </c>
      <c r="AN100" s="224" t="str">
        <f>'ادخال درجات الاختبار الثالث'!CI95</f>
        <v/>
      </c>
      <c r="AZ100" s="91">
        <v>90</v>
      </c>
      <c r="BA100" s="19" t="str">
        <f t="shared" si="10"/>
        <v/>
      </c>
      <c r="BB100" s="92" t="str">
        <f t="shared" si="11"/>
        <v/>
      </c>
    </row>
    <row r="101" spans="1:54">
      <c r="A101" s="91">
        <f>'ادخال درجات التشخيصي'!A97</f>
        <v>91</v>
      </c>
      <c r="B101" s="19" t="str">
        <f>IF('ادخال درجات الاختبار الثالث'!B96="","",'ادخال درجات الاختبار الثالث'!B96)</f>
        <v/>
      </c>
      <c r="C101" s="19" t="str">
        <f>'ادخال درجات الاختبار الثالث'!AC96</f>
        <v/>
      </c>
      <c r="D101" s="92" t="str">
        <f>'ادخال درجات الاختبار الثالث'!AD96</f>
        <v/>
      </c>
      <c r="G101" t="str">
        <f>IF(B101="","",RANK(D101,$D:$D,1)+COUNTIF(D$11:$D101,D101)-1)</f>
        <v/>
      </c>
      <c r="H101" t="str">
        <f>IF(B101="","",RANK(D101,$D:$D)+COUNTIF($D$11:D101,D101)-1)</f>
        <v/>
      </c>
      <c r="J101" s="91">
        <v>91</v>
      </c>
      <c r="K101" s="19" t="str">
        <f t="shared" si="6"/>
        <v/>
      </c>
      <c r="L101" s="92" t="str">
        <f t="shared" si="7"/>
        <v/>
      </c>
      <c r="M101" s="219"/>
      <c r="N101" s="228">
        <f t="shared" si="8"/>
        <v>91</v>
      </c>
      <c r="O101" s="188" t="str">
        <f t="shared" si="9"/>
        <v/>
      </c>
      <c r="P101" s="166" t="str">
        <f>'ادخال درجات الاختبار الثالث'!AM96</f>
        <v/>
      </c>
      <c r="Q101" s="166" t="str">
        <f>'ادخال درجات الاختبار الثالث'!AO96</f>
        <v/>
      </c>
      <c r="R101" s="166" t="str">
        <f>'ادخال درجات الاختبار الثالث'!AQ96</f>
        <v/>
      </c>
      <c r="S101" s="166" t="str">
        <f>'ادخال درجات الاختبار الثالث'!AS96</f>
        <v/>
      </c>
      <c r="T101" s="166" t="str">
        <f>'ادخال درجات الاختبار الثالث'!AU96</f>
        <v/>
      </c>
      <c r="U101" s="166" t="str">
        <f>'ادخال درجات الاختبار الثالث'!AW96</f>
        <v/>
      </c>
      <c r="V101" s="166" t="str">
        <f>'ادخال درجات الاختبار الثالث'!AY96</f>
        <v/>
      </c>
      <c r="W101" s="166" t="str">
        <f>'ادخال درجات الاختبار الثالث'!BA96</f>
        <v/>
      </c>
      <c r="X101" s="166" t="str">
        <f>'ادخال درجات الاختبار الثالث'!BC96</f>
        <v/>
      </c>
      <c r="Y101" s="224" t="str">
        <f>'ادخال درجات الاختبار الثالث'!BE96</f>
        <v/>
      </c>
      <c r="Z101" s="224" t="str">
        <f>'ادخال درجات الاختبار الثالث'!BG96</f>
        <v/>
      </c>
      <c r="AA101" s="224" t="str">
        <f>'ادخال درجات الاختبار الثالث'!BI96</f>
        <v/>
      </c>
      <c r="AB101" s="224" t="str">
        <f>'ادخال درجات الاختبار الثالث'!BK96</f>
        <v/>
      </c>
      <c r="AC101" s="224" t="str">
        <f>'ادخال درجات الاختبار الثالث'!BM96</f>
        <v/>
      </c>
      <c r="AD101" s="224" t="str">
        <f>'ادخال درجات الاختبار الثالث'!BO96</f>
        <v/>
      </c>
      <c r="AE101" s="224" t="str">
        <f>'ادخال درجات الاختبار الثالث'!BQ96</f>
        <v/>
      </c>
      <c r="AF101" s="224" t="str">
        <f>'ادخال درجات الاختبار الثالث'!BS96</f>
        <v/>
      </c>
      <c r="AG101" s="224" t="str">
        <f>'ادخال درجات الاختبار الثالث'!BU96</f>
        <v/>
      </c>
      <c r="AH101" s="224" t="str">
        <f>'ادخال درجات الاختبار الثالث'!BW96</f>
        <v/>
      </c>
      <c r="AI101" s="224" t="str">
        <f>'ادخال درجات الاختبار الثالث'!BY96</f>
        <v/>
      </c>
      <c r="AJ101" s="224" t="str">
        <f>'ادخال درجات الاختبار الثالث'!CA96</f>
        <v/>
      </c>
      <c r="AK101" s="224" t="str">
        <f>'ادخال درجات الاختبار الثالث'!CC96</f>
        <v/>
      </c>
      <c r="AL101" s="224" t="str">
        <f>'ادخال درجات الاختبار الثالث'!CE96</f>
        <v/>
      </c>
      <c r="AM101" s="224" t="str">
        <f>'ادخال درجات الاختبار الثالث'!CG96</f>
        <v/>
      </c>
      <c r="AN101" s="224" t="str">
        <f>'ادخال درجات الاختبار الثالث'!CI96</f>
        <v/>
      </c>
      <c r="AZ101" s="91">
        <v>91</v>
      </c>
      <c r="BA101" s="19" t="str">
        <f t="shared" si="10"/>
        <v/>
      </c>
      <c r="BB101" s="92" t="str">
        <f t="shared" si="11"/>
        <v/>
      </c>
    </row>
    <row r="102" spans="1:54">
      <c r="A102" s="91">
        <f>'ادخال درجات التشخيصي'!A98</f>
        <v>92</v>
      </c>
      <c r="B102" s="19" t="str">
        <f>IF('ادخال درجات الاختبار الثالث'!B97="","",'ادخال درجات الاختبار الثالث'!B97)</f>
        <v/>
      </c>
      <c r="C102" s="19" t="str">
        <f>'ادخال درجات الاختبار الثالث'!AC97</f>
        <v/>
      </c>
      <c r="D102" s="92" t="str">
        <f>'ادخال درجات الاختبار الثالث'!AD97</f>
        <v/>
      </c>
      <c r="G102" t="str">
        <f>IF(B102="","",RANK(D102,$D:$D,1)+COUNTIF(D$11:$D102,D102)-1)</f>
        <v/>
      </c>
      <c r="H102" t="str">
        <f>IF(B102="","",RANK(D102,$D:$D)+COUNTIF($D$11:D102,D102)-1)</f>
        <v/>
      </c>
      <c r="J102" s="91">
        <v>92</v>
      </c>
      <c r="K102" s="19" t="str">
        <f t="shared" si="6"/>
        <v/>
      </c>
      <c r="L102" s="92" t="str">
        <f t="shared" si="7"/>
        <v/>
      </c>
      <c r="M102" s="219"/>
      <c r="N102" s="228">
        <f t="shared" si="8"/>
        <v>92</v>
      </c>
      <c r="O102" s="188" t="str">
        <f t="shared" si="9"/>
        <v/>
      </c>
      <c r="P102" s="166" t="str">
        <f>'ادخال درجات الاختبار الثالث'!AM97</f>
        <v/>
      </c>
      <c r="Q102" s="166" t="str">
        <f>'ادخال درجات الاختبار الثالث'!AO97</f>
        <v/>
      </c>
      <c r="R102" s="166" t="str">
        <f>'ادخال درجات الاختبار الثالث'!AQ97</f>
        <v/>
      </c>
      <c r="S102" s="166" t="str">
        <f>'ادخال درجات الاختبار الثالث'!AS97</f>
        <v/>
      </c>
      <c r="T102" s="166" t="str">
        <f>'ادخال درجات الاختبار الثالث'!AU97</f>
        <v/>
      </c>
      <c r="U102" s="166" t="str">
        <f>'ادخال درجات الاختبار الثالث'!AW97</f>
        <v/>
      </c>
      <c r="V102" s="166" t="str">
        <f>'ادخال درجات الاختبار الثالث'!AY97</f>
        <v/>
      </c>
      <c r="W102" s="166" t="str">
        <f>'ادخال درجات الاختبار الثالث'!BA97</f>
        <v/>
      </c>
      <c r="X102" s="166" t="str">
        <f>'ادخال درجات الاختبار الثالث'!BC97</f>
        <v/>
      </c>
      <c r="Y102" s="224" t="str">
        <f>'ادخال درجات الاختبار الثالث'!BE97</f>
        <v/>
      </c>
      <c r="Z102" s="224" t="str">
        <f>'ادخال درجات الاختبار الثالث'!BG97</f>
        <v/>
      </c>
      <c r="AA102" s="224" t="str">
        <f>'ادخال درجات الاختبار الثالث'!BI97</f>
        <v/>
      </c>
      <c r="AB102" s="224" t="str">
        <f>'ادخال درجات الاختبار الثالث'!BK97</f>
        <v/>
      </c>
      <c r="AC102" s="224" t="str">
        <f>'ادخال درجات الاختبار الثالث'!BM97</f>
        <v/>
      </c>
      <c r="AD102" s="224" t="str">
        <f>'ادخال درجات الاختبار الثالث'!BO97</f>
        <v/>
      </c>
      <c r="AE102" s="224" t="str">
        <f>'ادخال درجات الاختبار الثالث'!BQ97</f>
        <v/>
      </c>
      <c r="AF102" s="224" t="str">
        <f>'ادخال درجات الاختبار الثالث'!BS97</f>
        <v/>
      </c>
      <c r="AG102" s="224" t="str">
        <f>'ادخال درجات الاختبار الثالث'!BU97</f>
        <v/>
      </c>
      <c r="AH102" s="224" t="str">
        <f>'ادخال درجات الاختبار الثالث'!BW97</f>
        <v/>
      </c>
      <c r="AI102" s="224" t="str">
        <f>'ادخال درجات الاختبار الثالث'!BY97</f>
        <v/>
      </c>
      <c r="AJ102" s="224" t="str">
        <f>'ادخال درجات الاختبار الثالث'!CA97</f>
        <v/>
      </c>
      <c r="AK102" s="224" t="str">
        <f>'ادخال درجات الاختبار الثالث'!CC97</f>
        <v/>
      </c>
      <c r="AL102" s="224" t="str">
        <f>'ادخال درجات الاختبار الثالث'!CE97</f>
        <v/>
      </c>
      <c r="AM102" s="224" t="str">
        <f>'ادخال درجات الاختبار الثالث'!CG97</f>
        <v/>
      </c>
      <c r="AN102" s="224" t="str">
        <f>'ادخال درجات الاختبار الثالث'!CI97</f>
        <v/>
      </c>
      <c r="AZ102" s="91">
        <v>92</v>
      </c>
      <c r="BA102" s="19" t="str">
        <f t="shared" si="10"/>
        <v/>
      </c>
      <c r="BB102" s="92" t="str">
        <f t="shared" si="11"/>
        <v/>
      </c>
    </row>
    <row r="103" spans="1:54">
      <c r="A103" s="91">
        <f>'ادخال درجات التشخيصي'!A99</f>
        <v>93</v>
      </c>
      <c r="B103" s="19" t="str">
        <f>IF('ادخال درجات الاختبار الثالث'!B98="","",'ادخال درجات الاختبار الثالث'!B98)</f>
        <v/>
      </c>
      <c r="C103" s="19" t="str">
        <f>'ادخال درجات الاختبار الثالث'!AC98</f>
        <v/>
      </c>
      <c r="D103" s="92" t="str">
        <f>'ادخال درجات الاختبار الثالث'!AD98</f>
        <v/>
      </c>
      <c r="G103" t="str">
        <f>IF(B103="","",RANK(D103,$D:$D,1)+COUNTIF(D$11:$D103,D103)-1)</f>
        <v/>
      </c>
      <c r="H103" t="str">
        <f>IF(B103="","",RANK(D103,$D:$D)+COUNTIF($D$11:D103,D103)-1)</f>
        <v/>
      </c>
      <c r="J103" s="91">
        <v>93</v>
      </c>
      <c r="K103" s="19" t="str">
        <f t="shared" si="6"/>
        <v/>
      </c>
      <c r="L103" s="92" t="str">
        <f t="shared" si="7"/>
        <v/>
      </c>
      <c r="M103" s="219"/>
      <c r="N103" s="228">
        <f t="shared" si="8"/>
        <v>93</v>
      </c>
      <c r="O103" s="188" t="str">
        <f t="shared" si="9"/>
        <v/>
      </c>
      <c r="P103" s="166" t="str">
        <f>'ادخال درجات الاختبار الثالث'!AM98</f>
        <v/>
      </c>
      <c r="Q103" s="166" t="str">
        <f>'ادخال درجات الاختبار الثالث'!AO98</f>
        <v/>
      </c>
      <c r="R103" s="166" t="str">
        <f>'ادخال درجات الاختبار الثالث'!AQ98</f>
        <v/>
      </c>
      <c r="S103" s="166" t="str">
        <f>'ادخال درجات الاختبار الثالث'!AS98</f>
        <v/>
      </c>
      <c r="T103" s="166" t="str">
        <f>'ادخال درجات الاختبار الثالث'!AU98</f>
        <v/>
      </c>
      <c r="U103" s="166" t="str">
        <f>'ادخال درجات الاختبار الثالث'!AW98</f>
        <v/>
      </c>
      <c r="V103" s="166" t="str">
        <f>'ادخال درجات الاختبار الثالث'!AY98</f>
        <v/>
      </c>
      <c r="W103" s="166" t="str">
        <f>'ادخال درجات الاختبار الثالث'!BA98</f>
        <v/>
      </c>
      <c r="X103" s="166" t="str">
        <f>'ادخال درجات الاختبار الثالث'!BC98</f>
        <v/>
      </c>
      <c r="Y103" s="224" t="str">
        <f>'ادخال درجات الاختبار الثالث'!BE98</f>
        <v/>
      </c>
      <c r="Z103" s="224" t="str">
        <f>'ادخال درجات الاختبار الثالث'!BG98</f>
        <v/>
      </c>
      <c r="AA103" s="224" t="str">
        <f>'ادخال درجات الاختبار الثالث'!BI98</f>
        <v/>
      </c>
      <c r="AB103" s="224" t="str">
        <f>'ادخال درجات الاختبار الثالث'!BK98</f>
        <v/>
      </c>
      <c r="AC103" s="224" t="str">
        <f>'ادخال درجات الاختبار الثالث'!BM98</f>
        <v/>
      </c>
      <c r="AD103" s="224" t="str">
        <f>'ادخال درجات الاختبار الثالث'!BO98</f>
        <v/>
      </c>
      <c r="AE103" s="224" t="str">
        <f>'ادخال درجات الاختبار الثالث'!BQ98</f>
        <v/>
      </c>
      <c r="AF103" s="224" t="str">
        <f>'ادخال درجات الاختبار الثالث'!BS98</f>
        <v/>
      </c>
      <c r="AG103" s="224" t="str">
        <f>'ادخال درجات الاختبار الثالث'!BU98</f>
        <v/>
      </c>
      <c r="AH103" s="224" t="str">
        <f>'ادخال درجات الاختبار الثالث'!BW98</f>
        <v/>
      </c>
      <c r="AI103" s="224" t="str">
        <f>'ادخال درجات الاختبار الثالث'!BY98</f>
        <v/>
      </c>
      <c r="AJ103" s="224" t="str">
        <f>'ادخال درجات الاختبار الثالث'!CA98</f>
        <v/>
      </c>
      <c r="AK103" s="224" t="str">
        <f>'ادخال درجات الاختبار الثالث'!CC98</f>
        <v/>
      </c>
      <c r="AL103" s="224" t="str">
        <f>'ادخال درجات الاختبار الثالث'!CE98</f>
        <v/>
      </c>
      <c r="AM103" s="224" t="str">
        <f>'ادخال درجات الاختبار الثالث'!CG98</f>
        <v/>
      </c>
      <c r="AN103" s="224" t="str">
        <f>'ادخال درجات الاختبار الثالث'!CI98</f>
        <v/>
      </c>
      <c r="AZ103" s="91">
        <v>93</v>
      </c>
      <c r="BA103" s="19" t="str">
        <f t="shared" si="10"/>
        <v/>
      </c>
      <c r="BB103" s="92" t="str">
        <f t="shared" si="11"/>
        <v/>
      </c>
    </row>
    <row r="104" spans="1:54">
      <c r="A104" s="91">
        <f>'ادخال درجات التشخيصي'!A100</f>
        <v>94</v>
      </c>
      <c r="B104" s="19" t="str">
        <f>IF('ادخال درجات الاختبار الثالث'!B99="","",'ادخال درجات الاختبار الثالث'!B99)</f>
        <v/>
      </c>
      <c r="C104" s="19" t="str">
        <f>'ادخال درجات الاختبار الثالث'!AC99</f>
        <v/>
      </c>
      <c r="D104" s="92" t="str">
        <f>'ادخال درجات الاختبار الثالث'!AD99</f>
        <v/>
      </c>
      <c r="G104" t="str">
        <f>IF(B104="","",RANK(D104,$D:$D,1)+COUNTIF(D$11:$D104,D104)-1)</f>
        <v/>
      </c>
      <c r="H104" t="str">
        <f>IF(B104="","",RANK(D104,$D:$D)+COUNTIF($D$11:D104,D104)-1)</f>
        <v/>
      </c>
      <c r="J104" s="91">
        <v>94</v>
      </c>
      <c r="K104" s="19" t="str">
        <f t="shared" si="6"/>
        <v/>
      </c>
      <c r="L104" s="92" t="str">
        <f t="shared" si="7"/>
        <v/>
      </c>
      <c r="M104" s="219"/>
      <c r="N104" s="228">
        <f t="shared" si="8"/>
        <v>94</v>
      </c>
      <c r="O104" s="188" t="str">
        <f t="shared" si="9"/>
        <v/>
      </c>
      <c r="P104" s="166" t="str">
        <f>'ادخال درجات الاختبار الثالث'!AM99</f>
        <v/>
      </c>
      <c r="Q104" s="166" t="str">
        <f>'ادخال درجات الاختبار الثالث'!AO99</f>
        <v/>
      </c>
      <c r="R104" s="166" t="str">
        <f>'ادخال درجات الاختبار الثالث'!AQ99</f>
        <v/>
      </c>
      <c r="S104" s="166" t="str">
        <f>'ادخال درجات الاختبار الثالث'!AS99</f>
        <v/>
      </c>
      <c r="T104" s="166" t="str">
        <f>'ادخال درجات الاختبار الثالث'!AU99</f>
        <v/>
      </c>
      <c r="U104" s="166" t="str">
        <f>'ادخال درجات الاختبار الثالث'!AW99</f>
        <v/>
      </c>
      <c r="V104" s="166" t="str">
        <f>'ادخال درجات الاختبار الثالث'!AY99</f>
        <v/>
      </c>
      <c r="W104" s="166" t="str">
        <f>'ادخال درجات الاختبار الثالث'!BA99</f>
        <v/>
      </c>
      <c r="X104" s="166" t="str">
        <f>'ادخال درجات الاختبار الثالث'!BC99</f>
        <v/>
      </c>
      <c r="Y104" s="224" t="str">
        <f>'ادخال درجات الاختبار الثالث'!BE99</f>
        <v/>
      </c>
      <c r="Z104" s="224" t="str">
        <f>'ادخال درجات الاختبار الثالث'!BG99</f>
        <v/>
      </c>
      <c r="AA104" s="224" t="str">
        <f>'ادخال درجات الاختبار الثالث'!BI99</f>
        <v/>
      </c>
      <c r="AB104" s="224" t="str">
        <f>'ادخال درجات الاختبار الثالث'!BK99</f>
        <v/>
      </c>
      <c r="AC104" s="224" t="str">
        <f>'ادخال درجات الاختبار الثالث'!BM99</f>
        <v/>
      </c>
      <c r="AD104" s="224" t="str">
        <f>'ادخال درجات الاختبار الثالث'!BO99</f>
        <v/>
      </c>
      <c r="AE104" s="224" t="str">
        <f>'ادخال درجات الاختبار الثالث'!BQ99</f>
        <v/>
      </c>
      <c r="AF104" s="224" t="str">
        <f>'ادخال درجات الاختبار الثالث'!BS99</f>
        <v/>
      </c>
      <c r="AG104" s="224" t="str">
        <f>'ادخال درجات الاختبار الثالث'!BU99</f>
        <v/>
      </c>
      <c r="AH104" s="224" t="str">
        <f>'ادخال درجات الاختبار الثالث'!BW99</f>
        <v/>
      </c>
      <c r="AI104" s="224" t="str">
        <f>'ادخال درجات الاختبار الثالث'!BY99</f>
        <v/>
      </c>
      <c r="AJ104" s="224" t="str">
        <f>'ادخال درجات الاختبار الثالث'!CA99</f>
        <v/>
      </c>
      <c r="AK104" s="224" t="str">
        <f>'ادخال درجات الاختبار الثالث'!CC99</f>
        <v/>
      </c>
      <c r="AL104" s="224" t="str">
        <f>'ادخال درجات الاختبار الثالث'!CE99</f>
        <v/>
      </c>
      <c r="AM104" s="224" t="str">
        <f>'ادخال درجات الاختبار الثالث'!CG99</f>
        <v/>
      </c>
      <c r="AN104" s="224" t="str">
        <f>'ادخال درجات الاختبار الثالث'!CI99</f>
        <v/>
      </c>
      <c r="AZ104" s="91">
        <v>94</v>
      </c>
      <c r="BA104" s="19" t="str">
        <f t="shared" si="10"/>
        <v/>
      </c>
      <c r="BB104" s="92" t="str">
        <f t="shared" si="11"/>
        <v/>
      </c>
    </row>
    <row r="105" spans="1:54">
      <c r="A105" s="91">
        <f>'ادخال درجات التشخيصي'!A101</f>
        <v>95</v>
      </c>
      <c r="B105" s="19" t="str">
        <f>IF('ادخال درجات الاختبار الثالث'!B100="","",'ادخال درجات الاختبار الثالث'!B100)</f>
        <v/>
      </c>
      <c r="C105" s="19" t="str">
        <f>'ادخال درجات الاختبار الثالث'!AC100</f>
        <v/>
      </c>
      <c r="D105" s="92" t="str">
        <f>'ادخال درجات الاختبار الثالث'!AD100</f>
        <v/>
      </c>
      <c r="G105" t="str">
        <f>IF(B105="","",RANK(D105,$D:$D,1)+COUNTIF(D$11:$D105,D105)-1)</f>
        <v/>
      </c>
      <c r="H105" t="str">
        <f>IF(B105="","",RANK(D105,$D:$D)+COUNTIF($D$11:D105,D105)-1)</f>
        <v/>
      </c>
      <c r="J105" s="91">
        <v>95</v>
      </c>
      <c r="K105" s="19" t="str">
        <f t="shared" si="6"/>
        <v/>
      </c>
      <c r="L105" s="92" t="str">
        <f t="shared" si="7"/>
        <v/>
      </c>
      <c r="M105" s="219"/>
      <c r="N105" s="228">
        <f t="shared" si="8"/>
        <v>95</v>
      </c>
      <c r="O105" s="188" t="str">
        <f t="shared" si="9"/>
        <v/>
      </c>
      <c r="P105" s="166" t="str">
        <f>'ادخال درجات الاختبار الثالث'!AM100</f>
        <v/>
      </c>
      <c r="Q105" s="166" t="str">
        <f>'ادخال درجات الاختبار الثالث'!AO100</f>
        <v/>
      </c>
      <c r="R105" s="166" t="str">
        <f>'ادخال درجات الاختبار الثالث'!AQ100</f>
        <v/>
      </c>
      <c r="S105" s="166" t="str">
        <f>'ادخال درجات الاختبار الثالث'!AS100</f>
        <v/>
      </c>
      <c r="T105" s="166" t="str">
        <f>'ادخال درجات الاختبار الثالث'!AU100</f>
        <v/>
      </c>
      <c r="U105" s="166" t="str">
        <f>'ادخال درجات الاختبار الثالث'!AW100</f>
        <v/>
      </c>
      <c r="V105" s="166" t="str">
        <f>'ادخال درجات الاختبار الثالث'!AY100</f>
        <v/>
      </c>
      <c r="W105" s="166" t="str">
        <f>'ادخال درجات الاختبار الثالث'!BA100</f>
        <v/>
      </c>
      <c r="X105" s="166" t="str">
        <f>'ادخال درجات الاختبار الثالث'!BC100</f>
        <v/>
      </c>
      <c r="Y105" s="224" t="str">
        <f>'ادخال درجات الاختبار الثالث'!BE100</f>
        <v/>
      </c>
      <c r="Z105" s="224" t="str">
        <f>'ادخال درجات الاختبار الثالث'!BG100</f>
        <v/>
      </c>
      <c r="AA105" s="224" t="str">
        <f>'ادخال درجات الاختبار الثالث'!BI100</f>
        <v/>
      </c>
      <c r="AB105" s="224" t="str">
        <f>'ادخال درجات الاختبار الثالث'!BK100</f>
        <v/>
      </c>
      <c r="AC105" s="224" t="str">
        <f>'ادخال درجات الاختبار الثالث'!BM100</f>
        <v/>
      </c>
      <c r="AD105" s="224" t="str">
        <f>'ادخال درجات الاختبار الثالث'!BO100</f>
        <v/>
      </c>
      <c r="AE105" s="224" t="str">
        <f>'ادخال درجات الاختبار الثالث'!BQ100</f>
        <v/>
      </c>
      <c r="AF105" s="224" t="str">
        <f>'ادخال درجات الاختبار الثالث'!BS100</f>
        <v/>
      </c>
      <c r="AG105" s="224" t="str">
        <f>'ادخال درجات الاختبار الثالث'!BU100</f>
        <v/>
      </c>
      <c r="AH105" s="224" t="str">
        <f>'ادخال درجات الاختبار الثالث'!BW100</f>
        <v/>
      </c>
      <c r="AI105" s="224" t="str">
        <f>'ادخال درجات الاختبار الثالث'!BY100</f>
        <v/>
      </c>
      <c r="AJ105" s="224" t="str">
        <f>'ادخال درجات الاختبار الثالث'!CA100</f>
        <v/>
      </c>
      <c r="AK105" s="224" t="str">
        <f>'ادخال درجات الاختبار الثالث'!CC100</f>
        <v/>
      </c>
      <c r="AL105" s="224" t="str">
        <f>'ادخال درجات الاختبار الثالث'!CE100</f>
        <v/>
      </c>
      <c r="AM105" s="224" t="str">
        <f>'ادخال درجات الاختبار الثالث'!CG100</f>
        <v/>
      </c>
      <c r="AN105" s="224" t="str">
        <f>'ادخال درجات الاختبار الثالث'!CI100</f>
        <v/>
      </c>
      <c r="AZ105" s="91">
        <v>95</v>
      </c>
      <c r="BA105" s="19" t="str">
        <f t="shared" si="10"/>
        <v/>
      </c>
      <c r="BB105" s="92" t="str">
        <f t="shared" si="11"/>
        <v/>
      </c>
    </row>
    <row r="106" spans="1:54">
      <c r="A106" s="91">
        <f>'ادخال درجات التشخيصي'!A102</f>
        <v>96</v>
      </c>
      <c r="B106" s="19" t="str">
        <f>IF('ادخال درجات الاختبار الثالث'!B101="","",'ادخال درجات الاختبار الثالث'!B101)</f>
        <v/>
      </c>
      <c r="C106" s="19" t="str">
        <f>'ادخال درجات الاختبار الثالث'!AC101</f>
        <v/>
      </c>
      <c r="D106" s="92" t="str">
        <f>'ادخال درجات الاختبار الثالث'!AD101</f>
        <v/>
      </c>
      <c r="G106" t="str">
        <f>IF(B106="","",RANK(D106,$D:$D,1)+COUNTIF(D$11:$D106,D106)-1)</f>
        <v/>
      </c>
      <c r="H106" t="str">
        <f>IF(B106="","",RANK(D106,$D:$D)+COUNTIF($D$11:D106,D106)-1)</f>
        <v/>
      </c>
      <c r="J106" s="91">
        <v>96</v>
      </c>
      <c r="K106" s="19" t="str">
        <f t="shared" si="6"/>
        <v/>
      </c>
      <c r="L106" s="92" t="str">
        <f t="shared" si="7"/>
        <v/>
      </c>
      <c r="M106" s="219"/>
      <c r="N106" s="228">
        <f t="shared" si="8"/>
        <v>96</v>
      </c>
      <c r="O106" s="188" t="str">
        <f t="shared" si="9"/>
        <v/>
      </c>
      <c r="P106" s="166" t="str">
        <f>'ادخال درجات الاختبار الثالث'!AM101</f>
        <v/>
      </c>
      <c r="Q106" s="166" t="str">
        <f>'ادخال درجات الاختبار الثالث'!AO101</f>
        <v/>
      </c>
      <c r="R106" s="166" t="str">
        <f>'ادخال درجات الاختبار الثالث'!AQ101</f>
        <v/>
      </c>
      <c r="S106" s="166" t="str">
        <f>'ادخال درجات الاختبار الثالث'!AS101</f>
        <v/>
      </c>
      <c r="T106" s="166" t="str">
        <f>'ادخال درجات الاختبار الثالث'!AU101</f>
        <v/>
      </c>
      <c r="U106" s="166" t="str">
        <f>'ادخال درجات الاختبار الثالث'!AW101</f>
        <v/>
      </c>
      <c r="V106" s="166" t="str">
        <f>'ادخال درجات الاختبار الثالث'!AY101</f>
        <v/>
      </c>
      <c r="W106" s="166" t="str">
        <f>'ادخال درجات الاختبار الثالث'!BA101</f>
        <v/>
      </c>
      <c r="X106" s="166" t="str">
        <f>'ادخال درجات الاختبار الثالث'!BC101</f>
        <v/>
      </c>
      <c r="Y106" s="224" t="str">
        <f>'ادخال درجات الاختبار الثالث'!BE101</f>
        <v/>
      </c>
      <c r="Z106" s="224" t="str">
        <f>'ادخال درجات الاختبار الثالث'!BG101</f>
        <v/>
      </c>
      <c r="AA106" s="224" t="str">
        <f>'ادخال درجات الاختبار الثالث'!BI101</f>
        <v/>
      </c>
      <c r="AB106" s="224" t="str">
        <f>'ادخال درجات الاختبار الثالث'!BK101</f>
        <v/>
      </c>
      <c r="AC106" s="224" t="str">
        <f>'ادخال درجات الاختبار الثالث'!BM101</f>
        <v/>
      </c>
      <c r="AD106" s="224" t="str">
        <f>'ادخال درجات الاختبار الثالث'!BO101</f>
        <v/>
      </c>
      <c r="AE106" s="224" t="str">
        <f>'ادخال درجات الاختبار الثالث'!BQ101</f>
        <v/>
      </c>
      <c r="AF106" s="224" t="str">
        <f>'ادخال درجات الاختبار الثالث'!BS101</f>
        <v/>
      </c>
      <c r="AG106" s="224" t="str">
        <f>'ادخال درجات الاختبار الثالث'!BU101</f>
        <v/>
      </c>
      <c r="AH106" s="224" t="str">
        <f>'ادخال درجات الاختبار الثالث'!BW101</f>
        <v/>
      </c>
      <c r="AI106" s="224" t="str">
        <f>'ادخال درجات الاختبار الثالث'!BY101</f>
        <v/>
      </c>
      <c r="AJ106" s="224" t="str">
        <f>'ادخال درجات الاختبار الثالث'!CA101</f>
        <v/>
      </c>
      <c r="AK106" s="224" t="str">
        <f>'ادخال درجات الاختبار الثالث'!CC101</f>
        <v/>
      </c>
      <c r="AL106" s="224" t="str">
        <f>'ادخال درجات الاختبار الثالث'!CE101</f>
        <v/>
      </c>
      <c r="AM106" s="224" t="str">
        <f>'ادخال درجات الاختبار الثالث'!CG101</f>
        <v/>
      </c>
      <c r="AN106" s="224" t="str">
        <f>'ادخال درجات الاختبار الثالث'!CI101</f>
        <v/>
      </c>
      <c r="AZ106" s="91">
        <v>96</v>
      </c>
      <c r="BA106" s="19" t="str">
        <f t="shared" si="10"/>
        <v/>
      </c>
      <c r="BB106" s="92" t="str">
        <f t="shared" si="11"/>
        <v/>
      </c>
    </row>
    <row r="107" spans="1:54">
      <c r="A107" s="91">
        <f>'ادخال درجات التشخيصي'!A103</f>
        <v>97</v>
      </c>
      <c r="B107" s="19" t="str">
        <f>IF('ادخال درجات الاختبار الثالث'!B102="","",'ادخال درجات الاختبار الثالث'!B102)</f>
        <v/>
      </c>
      <c r="C107" s="19" t="str">
        <f>'ادخال درجات الاختبار الثالث'!AC102</f>
        <v/>
      </c>
      <c r="D107" s="92" t="str">
        <f>'ادخال درجات الاختبار الثالث'!AD102</f>
        <v/>
      </c>
      <c r="G107" t="str">
        <f>IF(B107="","",RANK(D107,$D:$D,1)+COUNTIF(D$11:$D107,D107)-1)</f>
        <v/>
      </c>
      <c r="H107" t="str">
        <f>IF(B107="","",RANK(D107,$D:$D)+COUNTIF($D$11:D107,D107)-1)</f>
        <v/>
      </c>
      <c r="J107" s="91">
        <v>97</v>
      </c>
      <c r="K107" s="19" t="str">
        <f t="shared" si="6"/>
        <v/>
      </c>
      <c r="L107" s="92" t="str">
        <f t="shared" si="7"/>
        <v/>
      </c>
      <c r="M107" s="219"/>
      <c r="N107" s="228">
        <f t="shared" si="8"/>
        <v>97</v>
      </c>
      <c r="O107" s="188" t="str">
        <f t="shared" si="9"/>
        <v/>
      </c>
      <c r="P107" s="166" t="str">
        <f>'ادخال درجات الاختبار الثالث'!AM102</f>
        <v/>
      </c>
      <c r="Q107" s="166" t="str">
        <f>'ادخال درجات الاختبار الثالث'!AO102</f>
        <v/>
      </c>
      <c r="R107" s="166" t="str">
        <f>'ادخال درجات الاختبار الثالث'!AQ102</f>
        <v/>
      </c>
      <c r="S107" s="166" t="str">
        <f>'ادخال درجات الاختبار الثالث'!AS102</f>
        <v/>
      </c>
      <c r="T107" s="166" t="str">
        <f>'ادخال درجات الاختبار الثالث'!AU102</f>
        <v/>
      </c>
      <c r="U107" s="166" t="str">
        <f>'ادخال درجات الاختبار الثالث'!AW102</f>
        <v/>
      </c>
      <c r="V107" s="166" t="str">
        <f>'ادخال درجات الاختبار الثالث'!AY102</f>
        <v/>
      </c>
      <c r="W107" s="166" t="str">
        <f>'ادخال درجات الاختبار الثالث'!BA102</f>
        <v/>
      </c>
      <c r="X107" s="166" t="str">
        <f>'ادخال درجات الاختبار الثالث'!BC102</f>
        <v/>
      </c>
      <c r="Y107" s="224" t="str">
        <f>'ادخال درجات الاختبار الثالث'!BE102</f>
        <v/>
      </c>
      <c r="Z107" s="224" t="str">
        <f>'ادخال درجات الاختبار الثالث'!BG102</f>
        <v/>
      </c>
      <c r="AA107" s="224" t="str">
        <f>'ادخال درجات الاختبار الثالث'!BI102</f>
        <v/>
      </c>
      <c r="AB107" s="224" t="str">
        <f>'ادخال درجات الاختبار الثالث'!BK102</f>
        <v/>
      </c>
      <c r="AC107" s="224" t="str">
        <f>'ادخال درجات الاختبار الثالث'!BM102</f>
        <v/>
      </c>
      <c r="AD107" s="224" t="str">
        <f>'ادخال درجات الاختبار الثالث'!BO102</f>
        <v/>
      </c>
      <c r="AE107" s="224" t="str">
        <f>'ادخال درجات الاختبار الثالث'!BQ102</f>
        <v/>
      </c>
      <c r="AF107" s="224" t="str">
        <f>'ادخال درجات الاختبار الثالث'!BS102</f>
        <v/>
      </c>
      <c r="AG107" s="224" t="str">
        <f>'ادخال درجات الاختبار الثالث'!BU102</f>
        <v/>
      </c>
      <c r="AH107" s="224" t="str">
        <f>'ادخال درجات الاختبار الثالث'!BW102</f>
        <v/>
      </c>
      <c r="AI107" s="224" t="str">
        <f>'ادخال درجات الاختبار الثالث'!BY102</f>
        <v/>
      </c>
      <c r="AJ107" s="224" t="str">
        <f>'ادخال درجات الاختبار الثالث'!CA102</f>
        <v/>
      </c>
      <c r="AK107" s="224" t="str">
        <f>'ادخال درجات الاختبار الثالث'!CC102</f>
        <v/>
      </c>
      <c r="AL107" s="224" t="str">
        <f>'ادخال درجات الاختبار الثالث'!CE102</f>
        <v/>
      </c>
      <c r="AM107" s="224" t="str">
        <f>'ادخال درجات الاختبار الثالث'!CG102</f>
        <v/>
      </c>
      <c r="AN107" s="224" t="str">
        <f>'ادخال درجات الاختبار الثالث'!CI102</f>
        <v/>
      </c>
      <c r="AZ107" s="91">
        <v>97</v>
      </c>
      <c r="BA107" s="19" t="str">
        <f t="shared" si="10"/>
        <v/>
      </c>
      <c r="BB107" s="92" t="str">
        <f t="shared" si="11"/>
        <v/>
      </c>
    </row>
    <row r="108" spans="1:54">
      <c r="A108" s="91">
        <f>'ادخال درجات التشخيصي'!A104</f>
        <v>98</v>
      </c>
      <c r="B108" s="19" t="str">
        <f>IF('ادخال درجات الاختبار الثالث'!B103="","",'ادخال درجات الاختبار الثالث'!B103)</f>
        <v/>
      </c>
      <c r="C108" s="19" t="str">
        <f>'ادخال درجات الاختبار الثالث'!AC103</f>
        <v/>
      </c>
      <c r="D108" s="92" t="str">
        <f>'ادخال درجات الاختبار الثالث'!AD103</f>
        <v/>
      </c>
      <c r="G108" t="str">
        <f>IF(B108="","",RANK(D108,$D:$D,1)+COUNTIF(D$11:$D108,D108)-1)</f>
        <v/>
      </c>
      <c r="H108" t="str">
        <f>IF(B108="","",RANK(D108,$D:$D)+COUNTIF($D$11:D108,D108)-1)</f>
        <v/>
      </c>
      <c r="J108" s="91">
        <v>98</v>
      </c>
      <c r="K108" s="19" t="str">
        <f t="shared" si="6"/>
        <v/>
      </c>
      <c r="L108" s="92" t="str">
        <f t="shared" si="7"/>
        <v/>
      </c>
      <c r="M108" s="219"/>
      <c r="N108" s="228">
        <f t="shared" si="8"/>
        <v>98</v>
      </c>
      <c r="O108" s="188" t="str">
        <f t="shared" si="9"/>
        <v/>
      </c>
      <c r="P108" s="166" t="str">
        <f>'ادخال درجات الاختبار الثالث'!AM103</f>
        <v/>
      </c>
      <c r="Q108" s="166" t="str">
        <f>'ادخال درجات الاختبار الثالث'!AO103</f>
        <v/>
      </c>
      <c r="R108" s="166" t="str">
        <f>'ادخال درجات الاختبار الثالث'!AQ103</f>
        <v/>
      </c>
      <c r="S108" s="166" t="str">
        <f>'ادخال درجات الاختبار الثالث'!AS103</f>
        <v/>
      </c>
      <c r="T108" s="166" t="str">
        <f>'ادخال درجات الاختبار الثالث'!AU103</f>
        <v/>
      </c>
      <c r="U108" s="166" t="str">
        <f>'ادخال درجات الاختبار الثالث'!AW103</f>
        <v/>
      </c>
      <c r="V108" s="166" t="str">
        <f>'ادخال درجات الاختبار الثالث'!AY103</f>
        <v/>
      </c>
      <c r="W108" s="166" t="str">
        <f>'ادخال درجات الاختبار الثالث'!BA103</f>
        <v/>
      </c>
      <c r="X108" s="166" t="str">
        <f>'ادخال درجات الاختبار الثالث'!BC103</f>
        <v/>
      </c>
      <c r="Y108" s="224" t="str">
        <f>'ادخال درجات الاختبار الثالث'!BE103</f>
        <v/>
      </c>
      <c r="Z108" s="224" t="str">
        <f>'ادخال درجات الاختبار الثالث'!BG103</f>
        <v/>
      </c>
      <c r="AA108" s="224" t="str">
        <f>'ادخال درجات الاختبار الثالث'!BI103</f>
        <v/>
      </c>
      <c r="AB108" s="224" t="str">
        <f>'ادخال درجات الاختبار الثالث'!BK103</f>
        <v/>
      </c>
      <c r="AC108" s="224" t="str">
        <f>'ادخال درجات الاختبار الثالث'!BM103</f>
        <v/>
      </c>
      <c r="AD108" s="224" t="str">
        <f>'ادخال درجات الاختبار الثالث'!BO103</f>
        <v/>
      </c>
      <c r="AE108" s="224" t="str">
        <f>'ادخال درجات الاختبار الثالث'!BQ103</f>
        <v/>
      </c>
      <c r="AF108" s="224" t="str">
        <f>'ادخال درجات الاختبار الثالث'!BS103</f>
        <v/>
      </c>
      <c r="AG108" s="224" t="str">
        <f>'ادخال درجات الاختبار الثالث'!BU103</f>
        <v/>
      </c>
      <c r="AH108" s="224" t="str">
        <f>'ادخال درجات الاختبار الثالث'!BW103</f>
        <v/>
      </c>
      <c r="AI108" s="224" t="str">
        <f>'ادخال درجات الاختبار الثالث'!BY103</f>
        <v/>
      </c>
      <c r="AJ108" s="224" t="str">
        <f>'ادخال درجات الاختبار الثالث'!CA103</f>
        <v/>
      </c>
      <c r="AK108" s="224" t="str">
        <f>'ادخال درجات الاختبار الثالث'!CC103</f>
        <v/>
      </c>
      <c r="AL108" s="224" t="str">
        <f>'ادخال درجات الاختبار الثالث'!CE103</f>
        <v/>
      </c>
      <c r="AM108" s="224" t="str">
        <f>'ادخال درجات الاختبار الثالث'!CG103</f>
        <v/>
      </c>
      <c r="AN108" s="224" t="str">
        <f>'ادخال درجات الاختبار الثالث'!CI103</f>
        <v/>
      </c>
      <c r="AZ108" s="91">
        <v>98</v>
      </c>
      <c r="BA108" s="19" t="str">
        <f t="shared" si="10"/>
        <v/>
      </c>
      <c r="BB108" s="92" t="str">
        <f t="shared" si="11"/>
        <v/>
      </c>
    </row>
    <row r="109" spans="1:54">
      <c r="A109" s="91">
        <f>'ادخال درجات التشخيصي'!A105</f>
        <v>99</v>
      </c>
      <c r="B109" s="19" t="str">
        <f>IF('ادخال درجات الاختبار الثالث'!B104="","",'ادخال درجات الاختبار الثالث'!B104)</f>
        <v/>
      </c>
      <c r="C109" s="19" t="str">
        <f>'ادخال درجات الاختبار الثالث'!AC104</f>
        <v/>
      </c>
      <c r="D109" s="92" t="str">
        <f>'ادخال درجات الاختبار الثالث'!AD104</f>
        <v/>
      </c>
      <c r="G109" t="str">
        <f>IF(B109="","",RANK(D109,$D:$D,1)+COUNTIF(D$11:$D109,D109)-1)</f>
        <v/>
      </c>
      <c r="H109" t="str">
        <f>IF(B109="","",RANK(D109,$D:$D)+COUNTIF($D$11:D109,D109)-1)</f>
        <v/>
      </c>
      <c r="J109" s="91">
        <v>99</v>
      </c>
      <c r="K109" s="19" t="str">
        <f t="shared" si="6"/>
        <v/>
      </c>
      <c r="L109" s="92" t="str">
        <f t="shared" si="7"/>
        <v/>
      </c>
      <c r="M109" s="219"/>
      <c r="N109" s="228">
        <f t="shared" si="8"/>
        <v>99</v>
      </c>
      <c r="O109" s="188" t="str">
        <f t="shared" si="9"/>
        <v/>
      </c>
      <c r="P109" s="166" t="str">
        <f>'ادخال درجات الاختبار الثالث'!AM104</f>
        <v/>
      </c>
      <c r="Q109" s="166" t="str">
        <f>'ادخال درجات الاختبار الثالث'!AO104</f>
        <v/>
      </c>
      <c r="R109" s="166" t="str">
        <f>'ادخال درجات الاختبار الثالث'!AQ104</f>
        <v/>
      </c>
      <c r="S109" s="166" t="str">
        <f>'ادخال درجات الاختبار الثالث'!AS104</f>
        <v/>
      </c>
      <c r="T109" s="166" t="str">
        <f>'ادخال درجات الاختبار الثالث'!AU104</f>
        <v/>
      </c>
      <c r="U109" s="166" t="str">
        <f>'ادخال درجات الاختبار الثالث'!AW104</f>
        <v/>
      </c>
      <c r="V109" s="166" t="str">
        <f>'ادخال درجات الاختبار الثالث'!AY104</f>
        <v/>
      </c>
      <c r="W109" s="166" t="str">
        <f>'ادخال درجات الاختبار الثالث'!BA104</f>
        <v/>
      </c>
      <c r="X109" s="166" t="str">
        <f>'ادخال درجات الاختبار الثالث'!BC104</f>
        <v/>
      </c>
      <c r="Y109" s="224" t="str">
        <f>'ادخال درجات الاختبار الثالث'!BE104</f>
        <v/>
      </c>
      <c r="Z109" s="224" t="str">
        <f>'ادخال درجات الاختبار الثالث'!BG104</f>
        <v/>
      </c>
      <c r="AA109" s="224" t="str">
        <f>'ادخال درجات الاختبار الثالث'!BI104</f>
        <v/>
      </c>
      <c r="AB109" s="224" t="str">
        <f>'ادخال درجات الاختبار الثالث'!BK104</f>
        <v/>
      </c>
      <c r="AC109" s="224" t="str">
        <f>'ادخال درجات الاختبار الثالث'!BM104</f>
        <v/>
      </c>
      <c r="AD109" s="224" t="str">
        <f>'ادخال درجات الاختبار الثالث'!BO104</f>
        <v/>
      </c>
      <c r="AE109" s="224" t="str">
        <f>'ادخال درجات الاختبار الثالث'!BQ104</f>
        <v/>
      </c>
      <c r="AF109" s="224" t="str">
        <f>'ادخال درجات الاختبار الثالث'!BS104</f>
        <v/>
      </c>
      <c r="AG109" s="224" t="str">
        <f>'ادخال درجات الاختبار الثالث'!BU104</f>
        <v/>
      </c>
      <c r="AH109" s="224" t="str">
        <f>'ادخال درجات الاختبار الثالث'!BW104</f>
        <v/>
      </c>
      <c r="AI109" s="224" t="str">
        <f>'ادخال درجات الاختبار الثالث'!BY104</f>
        <v/>
      </c>
      <c r="AJ109" s="224" t="str">
        <f>'ادخال درجات الاختبار الثالث'!CA104</f>
        <v/>
      </c>
      <c r="AK109" s="224" t="str">
        <f>'ادخال درجات الاختبار الثالث'!CC104</f>
        <v/>
      </c>
      <c r="AL109" s="224" t="str">
        <f>'ادخال درجات الاختبار الثالث'!CE104</f>
        <v/>
      </c>
      <c r="AM109" s="224" t="str">
        <f>'ادخال درجات الاختبار الثالث'!CG104</f>
        <v/>
      </c>
      <c r="AN109" s="224" t="str">
        <f>'ادخال درجات الاختبار الثالث'!CI104</f>
        <v/>
      </c>
      <c r="AZ109" s="91">
        <v>99</v>
      </c>
      <c r="BA109" s="19" t="str">
        <f t="shared" si="10"/>
        <v/>
      </c>
      <c r="BB109" s="92" t="str">
        <f t="shared" si="11"/>
        <v/>
      </c>
    </row>
    <row r="110" spans="1:54">
      <c r="A110" s="91">
        <f>'ادخال درجات التشخيصي'!A106</f>
        <v>100</v>
      </c>
      <c r="B110" s="19" t="str">
        <f>IF('ادخال درجات الاختبار الثالث'!B105="","",'ادخال درجات الاختبار الثالث'!B105)</f>
        <v/>
      </c>
      <c r="C110" s="19" t="str">
        <f>'ادخال درجات الاختبار الثالث'!AC105</f>
        <v/>
      </c>
      <c r="D110" s="92" t="str">
        <f>'ادخال درجات الاختبار الثالث'!AD105</f>
        <v/>
      </c>
      <c r="G110" t="str">
        <f>IF(B110="","",RANK(D110,$D:$D,1)+COUNTIF(D$11:$D110,D110)-1)</f>
        <v/>
      </c>
      <c r="H110" t="str">
        <f>IF(B110="","",RANK(D110,$D:$D)+COUNTIF($D$11:D110,D110)-1)</f>
        <v/>
      </c>
      <c r="J110" s="91">
        <v>100</v>
      </c>
      <c r="K110" s="19" t="str">
        <f t="shared" si="6"/>
        <v/>
      </c>
      <c r="L110" s="92" t="str">
        <f t="shared" si="7"/>
        <v/>
      </c>
      <c r="M110" s="219"/>
      <c r="N110" s="228">
        <f t="shared" si="8"/>
        <v>100</v>
      </c>
      <c r="O110" s="188" t="str">
        <f t="shared" si="9"/>
        <v/>
      </c>
      <c r="P110" s="166" t="str">
        <f>'ادخال درجات الاختبار الثالث'!AM105</f>
        <v/>
      </c>
      <c r="Q110" s="166" t="str">
        <f>'ادخال درجات الاختبار الثالث'!AO105</f>
        <v/>
      </c>
      <c r="R110" s="166" t="str">
        <f>'ادخال درجات الاختبار الثالث'!AQ105</f>
        <v/>
      </c>
      <c r="S110" s="166" t="str">
        <f>'ادخال درجات الاختبار الثالث'!AS105</f>
        <v/>
      </c>
      <c r="T110" s="166" t="str">
        <f>'ادخال درجات الاختبار الثالث'!AU105</f>
        <v/>
      </c>
      <c r="U110" s="166" t="str">
        <f>'ادخال درجات الاختبار الثالث'!AW105</f>
        <v/>
      </c>
      <c r="V110" s="166" t="str">
        <f>'ادخال درجات الاختبار الثالث'!AY105</f>
        <v/>
      </c>
      <c r="W110" s="166" t="str">
        <f>'ادخال درجات الاختبار الثالث'!BA105</f>
        <v/>
      </c>
      <c r="X110" s="166" t="str">
        <f>'ادخال درجات الاختبار الثالث'!BC105</f>
        <v/>
      </c>
      <c r="Y110" s="224" t="str">
        <f>'ادخال درجات الاختبار الثالث'!BE105</f>
        <v/>
      </c>
      <c r="Z110" s="224" t="str">
        <f>'ادخال درجات الاختبار الثالث'!BG105</f>
        <v/>
      </c>
      <c r="AA110" s="224" t="str">
        <f>'ادخال درجات الاختبار الثالث'!BI105</f>
        <v/>
      </c>
      <c r="AB110" s="224" t="str">
        <f>'ادخال درجات الاختبار الثالث'!BK105</f>
        <v/>
      </c>
      <c r="AC110" s="224" t="str">
        <f>'ادخال درجات الاختبار الثالث'!BM105</f>
        <v/>
      </c>
      <c r="AD110" s="224" t="str">
        <f>'ادخال درجات الاختبار الثالث'!BO105</f>
        <v/>
      </c>
      <c r="AE110" s="224" t="str">
        <f>'ادخال درجات الاختبار الثالث'!BQ105</f>
        <v/>
      </c>
      <c r="AF110" s="224" t="str">
        <f>'ادخال درجات الاختبار الثالث'!BS105</f>
        <v/>
      </c>
      <c r="AG110" s="224" t="str">
        <f>'ادخال درجات الاختبار الثالث'!BU105</f>
        <v/>
      </c>
      <c r="AH110" s="224" t="str">
        <f>'ادخال درجات الاختبار الثالث'!BW105</f>
        <v/>
      </c>
      <c r="AI110" s="224" t="str">
        <f>'ادخال درجات الاختبار الثالث'!BY105</f>
        <v/>
      </c>
      <c r="AJ110" s="224" t="str">
        <f>'ادخال درجات الاختبار الثالث'!CA105</f>
        <v/>
      </c>
      <c r="AK110" s="224" t="str">
        <f>'ادخال درجات الاختبار الثالث'!CC105</f>
        <v/>
      </c>
      <c r="AL110" s="224" t="str">
        <f>'ادخال درجات الاختبار الثالث'!CE105</f>
        <v/>
      </c>
      <c r="AM110" s="224" t="str">
        <f>'ادخال درجات الاختبار الثالث'!CG105</f>
        <v/>
      </c>
      <c r="AN110" s="224" t="str">
        <f>'ادخال درجات الاختبار الثالث'!CI105</f>
        <v/>
      </c>
      <c r="AZ110" s="91">
        <v>100</v>
      </c>
      <c r="BA110" s="19" t="str">
        <f t="shared" si="10"/>
        <v/>
      </c>
      <c r="BB110" s="92" t="str">
        <f t="shared" si="11"/>
        <v/>
      </c>
    </row>
    <row r="111" spans="1:54">
      <c r="A111" s="91">
        <f>'ادخال درجات التشخيصي'!A107</f>
        <v>101</v>
      </c>
      <c r="B111" s="19" t="str">
        <f>IF('ادخال درجات الاختبار الثالث'!B106="","",'ادخال درجات الاختبار الثالث'!B106)</f>
        <v/>
      </c>
      <c r="C111" s="19" t="str">
        <f>'ادخال درجات الاختبار الثالث'!AC106</f>
        <v/>
      </c>
      <c r="D111" s="92" t="str">
        <f>'ادخال درجات الاختبار الثالث'!AD106</f>
        <v/>
      </c>
      <c r="G111" t="str">
        <f>IF(B111="","",RANK(D111,$D:$D,1)+COUNTIF(D$11:$D111,D111)-1)</f>
        <v/>
      </c>
      <c r="H111" t="str">
        <f>IF(B111="","",RANK(D111,$D:$D)+COUNTIF($D$11:D111,D111)-1)</f>
        <v/>
      </c>
      <c r="J111" s="91">
        <v>101</v>
      </c>
      <c r="K111" s="19" t="str">
        <f t="shared" si="6"/>
        <v/>
      </c>
      <c r="L111" s="92" t="str">
        <f t="shared" si="7"/>
        <v/>
      </c>
      <c r="M111" s="219"/>
      <c r="N111" s="228">
        <f t="shared" si="8"/>
        <v>101</v>
      </c>
      <c r="O111" s="188" t="str">
        <f t="shared" si="9"/>
        <v/>
      </c>
      <c r="P111" s="166" t="str">
        <f>'ادخال درجات الاختبار الثالث'!AM106</f>
        <v/>
      </c>
      <c r="Q111" s="166" t="str">
        <f>'ادخال درجات الاختبار الثالث'!AO106</f>
        <v/>
      </c>
      <c r="R111" s="166" t="str">
        <f>'ادخال درجات الاختبار الثالث'!AQ106</f>
        <v/>
      </c>
      <c r="S111" s="166" t="str">
        <f>'ادخال درجات الاختبار الثالث'!AS106</f>
        <v/>
      </c>
      <c r="T111" s="166" t="str">
        <f>'ادخال درجات الاختبار الثالث'!AU106</f>
        <v/>
      </c>
      <c r="U111" s="166" t="str">
        <f>'ادخال درجات الاختبار الثالث'!AW106</f>
        <v/>
      </c>
      <c r="V111" s="166" t="str">
        <f>'ادخال درجات الاختبار الثالث'!AY106</f>
        <v/>
      </c>
      <c r="W111" s="166" t="str">
        <f>'ادخال درجات الاختبار الثالث'!BA106</f>
        <v/>
      </c>
      <c r="X111" s="166" t="str">
        <f>'ادخال درجات الاختبار الثالث'!BC106</f>
        <v/>
      </c>
      <c r="Y111" s="224" t="str">
        <f>'ادخال درجات الاختبار الثالث'!BE106</f>
        <v/>
      </c>
      <c r="Z111" s="224" t="str">
        <f>'ادخال درجات الاختبار الثالث'!BG106</f>
        <v/>
      </c>
      <c r="AA111" s="224" t="str">
        <f>'ادخال درجات الاختبار الثالث'!BI106</f>
        <v/>
      </c>
      <c r="AB111" s="224" t="str">
        <f>'ادخال درجات الاختبار الثالث'!BK106</f>
        <v/>
      </c>
      <c r="AC111" s="224" t="str">
        <f>'ادخال درجات الاختبار الثالث'!BM106</f>
        <v/>
      </c>
      <c r="AD111" s="224" t="str">
        <f>'ادخال درجات الاختبار الثالث'!BO106</f>
        <v/>
      </c>
      <c r="AE111" s="224" t="str">
        <f>'ادخال درجات الاختبار الثالث'!BQ106</f>
        <v/>
      </c>
      <c r="AF111" s="224" t="str">
        <f>'ادخال درجات الاختبار الثالث'!BS106</f>
        <v/>
      </c>
      <c r="AG111" s="224" t="str">
        <f>'ادخال درجات الاختبار الثالث'!BU106</f>
        <v/>
      </c>
      <c r="AH111" s="224" t="str">
        <f>'ادخال درجات الاختبار الثالث'!BW106</f>
        <v/>
      </c>
      <c r="AI111" s="224" t="str">
        <f>'ادخال درجات الاختبار الثالث'!BY106</f>
        <v/>
      </c>
      <c r="AJ111" s="224" t="str">
        <f>'ادخال درجات الاختبار الثالث'!CA106</f>
        <v/>
      </c>
      <c r="AK111" s="224" t="str">
        <f>'ادخال درجات الاختبار الثالث'!CC106</f>
        <v/>
      </c>
      <c r="AL111" s="224" t="str">
        <f>'ادخال درجات الاختبار الثالث'!CE106</f>
        <v/>
      </c>
      <c r="AM111" s="224" t="str">
        <f>'ادخال درجات الاختبار الثالث'!CG106</f>
        <v/>
      </c>
      <c r="AN111" s="224" t="str">
        <f>'ادخال درجات الاختبار الثالث'!CI106</f>
        <v/>
      </c>
      <c r="AZ111" s="91">
        <v>101</v>
      </c>
      <c r="BA111" s="19" t="str">
        <f t="shared" si="10"/>
        <v/>
      </c>
      <c r="BB111" s="92" t="str">
        <f t="shared" si="11"/>
        <v/>
      </c>
    </row>
    <row r="112" spans="1:54">
      <c r="A112" s="91">
        <f>'ادخال درجات التشخيصي'!A108</f>
        <v>102</v>
      </c>
      <c r="B112" s="19" t="str">
        <f>IF('ادخال درجات الاختبار الثالث'!B107="","",'ادخال درجات الاختبار الثالث'!B107)</f>
        <v/>
      </c>
      <c r="C112" s="19" t="str">
        <f>'ادخال درجات الاختبار الثالث'!AC107</f>
        <v/>
      </c>
      <c r="D112" s="92" t="str">
        <f>'ادخال درجات الاختبار الثالث'!AD107</f>
        <v/>
      </c>
      <c r="G112" t="str">
        <f>IF(B112="","",RANK(D112,$D:$D,1)+COUNTIF(D$11:$D112,D112)-1)</f>
        <v/>
      </c>
      <c r="H112" t="str">
        <f>IF(B112="","",RANK(D112,$D:$D)+COUNTIF($D$11:D112,D112)-1)</f>
        <v/>
      </c>
      <c r="J112" s="91">
        <v>102</v>
      </c>
      <c r="K112" s="19" t="str">
        <f t="shared" si="6"/>
        <v/>
      </c>
      <c r="L112" s="92" t="str">
        <f t="shared" si="7"/>
        <v/>
      </c>
      <c r="M112" s="219"/>
      <c r="N112" s="228">
        <f t="shared" si="8"/>
        <v>102</v>
      </c>
      <c r="O112" s="188" t="str">
        <f t="shared" si="9"/>
        <v/>
      </c>
      <c r="P112" s="166" t="str">
        <f>'ادخال درجات الاختبار الثالث'!AM107</f>
        <v/>
      </c>
      <c r="Q112" s="166" t="str">
        <f>'ادخال درجات الاختبار الثالث'!AO107</f>
        <v/>
      </c>
      <c r="R112" s="166" t="str">
        <f>'ادخال درجات الاختبار الثالث'!AQ107</f>
        <v/>
      </c>
      <c r="S112" s="166" t="str">
        <f>'ادخال درجات الاختبار الثالث'!AS107</f>
        <v/>
      </c>
      <c r="T112" s="166" t="str">
        <f>'ادخال درجات الاختبار الثالث'!AU107</f>
        <v/>
      </c>
      <c r="U112" s="166" t="str">
        <f>'ادخال درجات الاختبار الثالث'!AW107</f>
        <v/>
      </c>
      <c r="V112" s="166" t="str">
        <f>'ادخال درجات الاختبار الثالث'!AY107</f>
        <v/>
      </c>
      <c r="W112" s="166" t="str">
        <f>'ادخال درجات الاختبار الثالث'!BA107</f>
        <v/>
      </c>
      <c r="X112" s="166" t="str">
        <f>'ادخال درجات الاختبار الثالث'!BC107</f>
        <v/>
      </c>
      <c r="Y112" s="224" t="str">
        <f>'ادخال درجات الاختبار الثالث'!BE107</f>
        <v/>
      </c>
      <c r="Z112" s="224" t="str">
        <f>'ادخال درجات الاختبار الثالث'!BG107</f>
        <v/>
      </c>
      <c r="AA112" s="224" t="str">
        <f>'ادخال درجات الاختبار الثالث'!BI107</f>
        <v/>
      </c>
      <c r="AB112" s="224" t="str">
        <f>'ادخال درجات الاختبار الثالث'!BK107</f>
        <v/>
      </c>
      <c r="AC112" s="224" t="str">
        <f>'ادخال درجات الاختبار الثالث'!BM107</f>
        <v/>
      </c>
      <c r="AD112" s="224" t="str">
        <f>'ادخال درجات الاختبار الثالث'!BO107</f>
        <v/>
      </c>
      <c r="AE112" s="224" t="str">
        <f>'ادخال درجات الاختبار الثالث'!BQ107</f>
        <v/>
      </c>
      <c r="AF112" s="224" t="str">
        <f>'ادخال درجات الاختبار الثالث'!BS107</f>
        <v/>
      </c>
      <c r="AG112" s="224" t="str">
        <f>'ادخال درجات الاختبار الثالث'!BU107</f>
        <v/>
      </c>
      <c r="AH112" s="224" t="str">
        <f>'ادخال درجات الاختبار الثالث'!BW107</f>
        <v/>
      </c>
      <c r="AI112" s="224" t="str">
        <f>'ادخال درجات الاختبار الثالث'!BY107</f>
        <v/>
      </c>
      <c r="AJ112" s="224" t="str">
        <f>'ادخال درجات الاختبار الثالث'!CA107</f>
        <v/>
      </c>
      <c r="AK112" s="224" t="str">
        <f>'ادخال درجات الاختبار الثالث'!CC107</f>
        <v/>
      </c>
      <c r="AL112" s="224" t="str">
        <f>'ادخال درجات الاختبار الثالث'!CE107</f>
        <v/>
      </c>
      <c r="AM112" s="224" t="str">
        <f>'ادخال درجات الاختبار الثالث'!CG107</f>
        <v/>
      </c>
      <c r="AN112" s="224" t="str">
        <f>'ادخال درجات الاختبار الثالث'!CI107</f>
        <v/>
      </c>
      <c r="AZ112" s="91">
        <v>102</v>
      </c>
      <c r="BA112" s="19" t="str">
        <f t="shared" si="10"/>
        <v/>
      </c>
      <c r="BB112" s="92" t="str">
        <f t="shared" si="11"/>
        <v/>
      </c>
    </row>
    <row r="113" spans="1:54">
      <c r="A113" s="91">
        <f>'ادخال درجات التشخيصي'!A109</f>
        <v>103</v>
      </c>
      <c r="B113" s="19" t="str">
        <f>IF('ادخال درجات الاختبار الثالث'!B108="","",'ادخال درجات الاختبار الثالث'!B108)</f>
        <v/>
      </c>
      <c r="C113" s="19" t="str">
        <f>'ادخال درجات الاختبار الثالث'!AC108</f>
        <v/>
      </c>
      <c r="D113" s="92" t="str">
        <f>'ادخال درجات الاختبار الثالث'!AD108</f>
        <v/>
      </c>
      <c r="G113" t="str">
        <f>IF(B113="","",RANK(D113,$D:$D,1)+COUNTIF(D$11:$D113,D113)-1)</f>
        <v/>
      </c>
      <c r="H113" t="str">
        <f>IF(B113="","",RANK(D113,$D:$D)+COUNTIF($D$11:D113,D113)-1)</f>
        <v/>
      </c>
      <c r="J113" s="91">
        <v>103</v>
      </c>
      <c r="K113" s="19" t="str">
        <f t="shared" si="6"/>
        <v/>
      </c>
      <c r="L113" s="92" t="str">
        <f t="shared" si="7"/>
        <v/>
      </c>
      <c r="M113" s="219"/>
      <c r="N113" s="228">
        <f t="shared" si="8"/>
        <v>103</v>
      </c>
      <c r="O113" s="188" t="str">
        <f t="shared" si="9"/>
        <v/>
      </c>
      <c r="P113" s="166" t="str">
        <f>'ادخال درجات الاختبار الثالث'!AM108</f>
        <v/>
      </c>
      <c r="Q113" s="166" t="str">
        <f>'ادخال درجات الاختبار الثالث'!AO108</f>
        <v/>
      </c>
      <c r="R113" s="166" t="str">
        <f>'ادخال درجات الاختبار الثالث'!AQ108</f>
        <v/>
      </c>
      <c r="S113" s="166" t="str">
        <f>'ادخال درجات الاختبار الثالث'!AS108</f>
        <v/>
      </c>
      <c r="T113" s="166" t="str">
        <f>'ادخال درجات الاختبار الثالث'!AU108</f>
        <v/>
      </c>
      <c r="U113" s="166" t="str">
        <f>'ادخال درجات الاختبار الثالث'!AW108</f>
        <v/>
      </c>
      <c r="V113" s="166" t="str">
        <f>'ادخال درجات الاختبار الثالث'!AY108</f>
        <v/>
      </c>
      <c r="W113" s="166" t="str">
        <f>'ادخال درجات الاختبار الثالث'!BA108</f>
        <v/>
      </c>
      <c r="X113" s="166" t="str">
        <f>'ادخال درجات الاختبار الثالث'!BC108</f>
        <v/>
      </c>
      <c r="Y113" s="224" t="str">
        <f>'ادخال درجات الاختبار الثالث'!BE108</f>
        <v/>
      </c>
      <c r="Z113" s="224" t="str">
        <f>'ادخال درجات الاختبار الثالث'!BG108</f>
        <v/>
      </c>
      <c r="AA113" s="224" t="str">
        <f>'ادخال درجات الاختبار الثالث'!BI108</f>
        <v/>
      </c>
      <c r="AB113" s="224" t="str">
        <f>'ادخال درجات الاختبار الثالث'!BK108</f>
        <v/>
      </c>
      <c r="AC113" s="224" t="str">
        <f>'ادخال درجات الاختبار الثالث'!BM108</f>
        <v/>
      </c>
      <c r="AD113" s="224" t="str">
        <f>'ادخال درجات الاختبار الثالث'!BO108</f>
        <v/>
      </c>
      <c r="AE113" s="224" t="str">
        <f>'ادخال درجات الاختبار الثالث'!BQ108</f>
        <v/>
      </c>
      <c r="AF113" s="224" t="str">
        <f>'ادخال درجات الاختبار الثالث'!BS108</f>
        <v/>
      </c>
      <c r="AG113" s="224" t="str">
        <f>'ادخال درجات الاختبار الثالث'!BU108</f>
        <v/>
      </c>
      <c r="AH113" s="224" t="str">
        <f>'ادخال درجات الاختبار الثالث'!BW108</f>
        <v/>
      </c>
      <c r="AI113" s="224" t="str">
        <f>'ادخال درجات الاختبار الثالث'!BY108</f>
        <v/>
      </c>
      <c r="AJ113" s="224" t="str">
        <f>'ادخال درجات الاختبار الثالث'!CA108</f>
        <v/>
      </c>
      <c r="AK113" s="224" t="str">
        <f>'ادخال درجات الاختبار الثالث'!CC108</f>
        <v/>
      </c>
      <c r="AL113" s="224" t="str">
        <f>'ادخال درجات الاختبار الثالث'!CE108</f>
        <v/>
      </c>
      <c r="AM113" s="224" t="str">
        <f>'ادخال درجات الاختبار الثالث'!CG108</f>
        <v/>
      </c>
      <c r="AN113" s="224" t="str">
        <f>'ادخال درجات الاختبار الثالث'!CI108</f>
        <v/>
      </c>
      <c r="AZ113" s="91">
        <v>103</v>
      </c>
      <c r="BA113" s="19" t="str">
        <f t="shared" si="10"/>
        <v/>
      </c>
      <c r="BB113" s="92" t="str">
        <f t="shared" si="11"/>
        <v/>
      </c>
    </row>
    <row r="114" spans="1:54">
      <c r="A114" s="91">
        <f>'ادخال درجات التشخيصي'!A110</f>
        <v>104</v>
      </c>
      <c r="B114" s="19" t="str">
        <f>IF('ادخال درجات الاختبار الثالث'!B109="","",'ادخال درجات الاختبار الثالث'!B109)</f>
        <v/>
      </c>
      <c r="C114" s="19" t="str">
        <f>'ادخال درجات الاختبار الثالث'!AC109</f>
        <v/>
      </c>
      <c r="D114" s="92" t="str">
        <f>'ادخال درجات الاختبار الثالث'!AD109</f>
        <v/>
      </c>
      <c r="G114" t="str">
        <f>IF(B114="","",RANK(D114,$D:$D,1)+COUNTIF(D$11:$D114,D114)-1)</f>
        <v/>
      </c>
      <c r="H114" t="str">
        <f>IF(B114="","",RANK(D114,$D:$D)+COUNTIF($D$11:D114,D114)-1)</f>
        <v/>
      </c>
      <c r="J114" s="91">
        <v>104</v>
      </c>
      <c r="K114" s="19" t="str">
        <f t="shared" si="6"/>
        <v/>
      </c>
      <c r="L114" s="92" t="str">
        <f t="shared" si="7"/>
        <v/>
      </c>
      <c r="M114" s="219"/>
      <c r="N114" s="228">
        <f t="shared" si="8"/>
        <v>104</v>
      </c>
      <c r="O114" s="188" t="str">
        <f t="shared" si="9"/>
        <v/>
      </c>
      <c r="P114" s="166" t="str">
        <f>'ادخال درجات الاختبار الثالث'!AM109</f>
        <v/>
      </c>
      <c r="Q114" s="166" t="str">
        <f>'ادخال درجات الاختبار الثالث'!AO109</f>
        <v/>
      </c>
      <c r="R114" s="166" t="str">
        <f>'ادخال درجات الاختبار الثالث'!AQ109</f>
        <v/>
      </c>
      <c r="S114" s="166" t="str">
        <f>'ادخال درجات الاختبار الثالث'!AS109</f>
        <v/>
      </c>
      <c r="T114" s="166" t="str">
        <f>'ادخال درجات الاختبار الثالث'!AU109</f>
        <v/>
      </c>
      <c r="U114" s="166" t="str">
        <f>'ادخال درجات الاختبار الثالث'!AW109</f>
        <v/>
      </c>
      <c r="V114" s="166" t="str">
        <f>'ادخال درجات الاختبار الثالث'!AY109</f>
        <v/>
      </c>
      <c r="W114" s="166" t="str">
        <f>'ادخال درجات الاختبار الثالث'!BA109</f>
        <v/>
      </c>
      <c r="X114" s="166" t="str">
        <f>'ادخال درجات الاختبار الثالث'!BC109</f>
        <v/>
      </c>
      <c r="Y114" s="224" t="str">
        <f>'ادخال درجات الاختبار الثالث'!BE109</f>
        <v/>
      </c>
      <c r="Z114" s="224" t="str">
        <f>'ادخال درجات الاختبار الثالث'!BG109</f>
        <v/>
      </c>
      <c r="AA114" s="224" t="str">
        <f>'ادخال درجات الاختبار الثالث'!BI109</f>
        <v/>
      </c>
      <c r="AB114" s="224" t="str">
        <f>'ادخال درجات الاختبار الثالث'!BK109</f>
        <v/>
      </c>
      <c r="AC114" s="224" t="str">
        <f>'ادخال درجات الاختبار الثالث'!BM109</f>
        <v/>
      </c>
      <c r="AD114" s="224" t="str">
        <f>'ادخال درجات الاختبار الثالث'!BO109</f>
        <v/>
      </c>
      <c r="AE114" s="224" t="str">
        <f>'ادخال درجات الاختبار الثالث'!BQ109</f>
        <v/>
      </c>
      <c r="AF114" s="224" t="str">
        <f>'ادخال درجات الاختبار الثالث'!BS109</f>
        <v/>
      </c>
      <c r="AG114" s="224" t="str">
        <f>'ادخال درجات الاختبار الثالث'!BU109</f>
        <v/>
      </c>
      <c r="AH114" s="224" t="str">
        <f>'ادخال درجات الاختبار الثالث'!BW109</f>
        <v/>
      </c>
      <c r="AI114" s="224" t="str">
        <f>'ادخال درجات الاختبار الثالث'!BY109</f>
        <v/>
      </c>
      <c r="AJ114" s="224" t="str">
        <f>'ادخال درجات الاختبار الثالث'!CA109</f>
        <v/>
      </c>
      <c r="AK114" s="224" t="str">
        <f>'ادخال درجات الاختبار الثالث'!CC109</f>
        <v/>
      </c>
      <c r="AL114" s="224" t="str">
        <f>'ادخال درجات الاختبار الثالث'!CE109</f>
        <v/>
      </c>
      <c r="AM114" s="224" t="str">
        <f>'ادخال درجات الاختبار الثالث'!CG109</f>
        <v/>
      </c>
      <c r="AN114" s="224" t="str">
        <f>'ادخال درجات الاختبار الثالث'!CI109</f>
        <v/>
      </c>
      <c r="AZ114" s="91">
        <v>104</v>
      </c>
      <c r="BA114" s="19" t="str">
        <f t="shared" si="10"/>
        <v/>
      </c>
      <c r="BB114" s="92" t="str">
        <f t="shared" si="11"/>
        <v/>
      </c>
    </row>
    <row r="115" spans="1:54">
      <c r="A115" s="91">
        <f>'ادخال درجات التشخيصي'!A111</f>
        <v>105</v>
      </c>
      <c r="B115" s="19" t="str">
        <f>IF('ادخال درجات الاختبار الثالث'!B110="","",'ادخال درجات الاختبار الثالث'!B110)</f>
        <v/>
      </c>
      <c r="C115" s="19" t="str">
        <f>'ادخال درجات الاختبار الثالث'!AC110</f>
        <v/>
      </c>
      <c r="D115" s="92" t="str">
        <f>'ادخال درجات الاختبار الثالث'!AD110</f>
        <v/>
      </c>
      <c r="G115" t="str">
        <f>IF(B115="","",RANK(D115,$D:$D,1)+COUNTIF(D$11:$D115,D115)-1)</f>
        <v/>
      </c>
      <c r="H115" t="str">
        <f>IF(B115="","",RANK(D115,$D:$D)+COUNTIF($D$11:D115,D115)-1)</f>
        <v/>
      </c>
      <c r="J115" s="91">
        <v>105</v>
      </c>
      <c r="K115" s="19" t="str">
        <f t="shared" si="6"/>
        <v/>
      </c>
      <c r="L115" s="92" t="str">
        <f t="shared" si="7"/>
        <v/>
      </c>
      <c r="M115" s="219"/>
      <c r="N115" s="228">
        <f t="shared" si="8"/>
        <v>105</v>
      </c>
      <c r="O115" s="188" t="str">
        <f t="shared" si="9"/>
        <v/>
      </c>
      <c r="P115" s="166" t="str">
        <f>'ادخال درجات الاختبار الثالث'!AM110</f>
        <v/>
      </c>
      <c r="Q115" s="166" t="str">
        <f>'ادخال درجات الاختبار الثالث'!AO110</f>
        <v/>
      </c>
      <c r="R115" s="166" t="str">
        <f>'ادخال درجات الاختبار الثالث'!AQ110</f>
        <v/>
      </c>
      <c r="S115" s="166" t="str">
        <f>'ادخال درجات الاختبار الثالث'!AS110</f>
        <v/>
      </c>
      <c r="T115" s="166" t="str">
        <f>'ادخال درجات الاختبار الثالث'!AU110</f>
        <v/>
      </c>
      <c r="U115" s="166" t="str">
        <f>'ادخال درجات الاختبار الثالث'!AW110</f>
        <v/>
      </c>
      <c r="V115" s="166" t="str">
        <f>'ادخال درجات الاختبار الثالث'!AY110</f>
        <v/>
      </c>
      <c r="W115" s="166" t="str">
        <f>'ادخال درجات الاختبار الثالث'!BA110</f>
        <v/>
      </c>
      <c r="X115" s="166" t="str">
        <f>'ادخال درجات الاختبار الثالث'!BC110</f>
        <v/>
      </c>
      <c r="Y115" s="224" t="str">
        <f>'ادخال درجات الاختبار الثالث'!BE110</f>
        <v/>
      </c>
      <c r="Z115" s="224" t="str">
        <f>'ادخال درجات الاختبار الثالث'!BG110</f>
        <v/>
      </c>
      <c r="AA115" s="224" t="str">
        <f>'ادخال درجات الاختبار الثالث'!BI110</f>
        <v/>
      </c>
      <c r="AB115" s="224" t="str">
        <f>'ادخال درجات الاختبار الثالث'!BK110</f>
        <v/>
      </c>
      <c r="AC115" s="224" t="str">
        <f>'ادخال درجات الاختبار الثالث'!BM110</f>
        <v/>
      </c>
      <c r="AD115" s="224" t="str">
        <f>'ادخال درجات الاختبار الثالث'!BO110</f>
        <v/>
      </c>
      <c r="AE115" s="224" t="str">
        <f>'ادخال درجات الاختبار الثالث'!BQ110</f>
        <v/>
      </c>
      <c r="AF115" s="224" t="str">
        <f>'ادخال درجات الاختبار الثالث'!BS110</f>
        <v/>
      </c>
      <c r="AG115" s="224" t="str">
        <f>'ادخال درجات الاختبار الثالث'!BU110</f>
        <v/>
      </c>
      <c r="AH115" s="224" t="str">
        <f>'ادخال درجات الاختبار الثالث'!BW110</f>
        <v/>
      </c>
      <c r="AI115" s="224" t="str">
        <f>'ادخال درجات الاختبار الثالث'!BY110</f>
        <v/>
      </c>
      <c r="AJ115" s="224" t="str">
        <f>'ادخال درجات الاختبار الثالث'!CA110</f>
        <v/>
      </c>
      <c r="AK115" s="224" t="str">
        <f>'ادخال درجات الاختبار الثالث'!CC110</f>
        <v/>
      </c>
      <c r="AL115" s="224" t="str">
        <f>'ادخال درجات الاختبار الثالث'!CE110</f>
        <v/>
      </c>
      <c r="AM115" s="224" t="str">
        <f>'ادخال درجات الاختبار الثالث'!CG110</f>
        <v/>
      </c>
      <c r="AN115" s="224" t="str">
        <f>'ادخال درجات الاختبار الثالث'!CI110</f>
        <v/>
      </c>
      <c r="AZ115" s="91">
        <v>105</v>
      </c>
      <c r="BA115" s="19" t="str">
        <f t="shared" si="10"/>
        <v/>
      </c>
      <c r="BB115" s="92" t="str">
        <f t="shared" si="11"/>
        <v/>
      </c>
    </row>
    <row r="116" spans="1:54">
      <c r="A116" s="91">
        <f>'ادخال درجات التشخيصي'!A112</f>
        <v>106</v>
      </c>
      <c r="B116" s="19" t="str">
        <f>IF('ادخال درجات الاختبار الثالث'!B111="","",'ادخال درجات الاختبار الثالث'!B111)</f>
        <v/>
      </c>
      <c r="C116" s="19" t="str">
        <f>'ادخال درجات الاختبار الثالث'!AC111</f>
        <v/>
      </c>
      <c r="D116" s="92" t="str">
        <f>'ادخال درجات الاختبار الثالث'!AD111</f>
        <v/>
      </c>
      <c r="G116" t="str">
        <f>IF(B116="","",RANK(D116,$D:$D,1)+COUNTIF(D$11:$D116,D116)-1)</f>
        <v/>
      </c>
      <c r="H116" t="str">
        <f>IF(B116="","",RANK(D116,$D:$D)+COUNTIF($D$11:D116,D116)-1)</f>
        <v/>
      </c>
      <c r="J116" s="91">
        <v>106</v>
      </c>
      <c r="K116" s="19" t="str">
        <f t="shared" si="6"/>
        <v/>
      </c>
      <c r="L116" s="92" t="str">
        <f t="shared" si="7"/>
        <v/>
      </c>
      <c r="M116" s="219"/>
      <c r="N116" s="228">
        <f t="shared" si="8"/>
        <v>106</v>
      </c>
      <c r="O116" s="188" t="str">
        <f t="shared" si="9"/>
        <v/>
      </c>
      <c r="P116" s="166" t="str">
        <f>'ادخال درجات الاختبار الثالث'!AM111</f>
        <v/>
      </c>
      <c r="Q116" s="166" t="str">
        <f>'ادخال درجات الاختبار الثالث'!AO111</f>
        <v/>
      </c>
      <c r="R116" s="166" t="str">
        <f>'ادخال درجات الاختبار الثالث'!AQ111</f>
        <v/>
      </c>
      <c r="S116" s="166" t="str">
        <f>'ادخال درجات الاختبار الثالث'!AS111</f>
        <v/>
      </c>
      <c r="T116" s="166" t="str">
        <f>'ادخال درجات الاختبار الثالث'!AU111</f>
        <v/>
      </c>
      <c r="U116" s="166" t="str">
        <f>'ادخال درجات الاختبار الثالث'!AW111</f>
        <v/>
      </c>
      <c r="V116" s="166" t="str">
        <f>'ادخال درجات الاختبار الثالث'!AY111</f>
        <v/>
      </c>
      <c r="W116" s="166" t="str">
        <f>'ادخال درجات الاختبار الثالث'!BA111</f>
        <v/>
      </c>
      <c r="X116" s="166" t="str">
        <f>'ادخال درجات الاختبار الثالث'!BC111</f>
        <v/>
      </c>
      <c r="Y116" s="224" t="str">
        <f>'ادخال درجات الاختبار الثالث'!BE111</f>
        <v/>
      </c>
      <c r="Z116" s="224" t="str">
        <f>'ادخال درجات الاختبار الثالث'!BG111</f>
        <v/>
      </c>
      <c r="AA116" s="224" t="str">
        <f>'ادخال درجات الاختبار الثالث'!BI111</f>
        <v/>
      </c>
      <c r="AB116" s="224" t="str">
        <f>'ادخال درجات الاختبار الثالث'!BK111</f>
        <v/>
      </c>
      <c r="AC116" s="224" t="str">
        <f>'ادخال درجات الاختبار الثالث'!BM111</f>
        <v/>
      </c>
      <c r="AD116" s="224" t="str">
        <f>'ادخال درجات الاختبار الثالث'!BO111</f>
        <v/>
      </c>
      <c r="AE116" s="224" t="str">
        <f>'ادخال درجات الاختبار الثالث'!BQ111</f>
        <v/>
      </c>
      <c r="AF116" s="224" t="str">
        <f>'ادخال درجات الاختبار الثالث'!BS111</f>
        <v/>
      </c>
      <c r="AG116" s="224" t="str">
        <f>'ادخال درجات الاختبار الثالث'!BU111</f>
        <v/>
      </c>
      <c r="AH116" s="224" t="str">
        <f>'ادخال درجات الاختبار الثالث'!BW111</f>
        <v/>
      </c>
      <c r="AI116" s="224" t="str">
        <f>'ادخال درجات الاختبار الثالث'!BY111</f>
        <v/>
      </c>
      <c r="AJ116" s="224" t="str">
        <f>'ادخال درجات الاختبار الثالث'!CA111</f>
        <v/>
      </c>
      <c r="AK116" s="224" t="str">
        <f>'ادخال درجات الاختبار الثالث'!CC111</f>
        <v/>
      </c>
      <c r="AL116" s="224" t="str">
        <f>'ادخال درجات الاختبار الثالث'!CE111</f>
        <v/>
      </c>
      <c r="AM116" s="224" t="str">
        <f>'ادخال درجات الاختبار الثالث'!CG111</f>
        <v/>
      </c>
      <c r="AN116" s="224" t="str">
        <f>'ادخال درجات الاختبار الثالث'!CI111</f>
        <v/>
      </c>
      <c r="AZ116" s="91">
        <v>106</v>
      </c>
      <c r="BA116" s="19" t="str">
        <f t="shared" si="10"/>
        <v/>
      </c>
      <c r="BB116" s="92" t="str">
        <f t="shared" si="11"/>
        <v/>
      </c>
    </row>
    <row r="117" spans="1:54">
      <c r="A117" s="91">
        <f>'ادخال درجات التشخيصي'!A113</f>
        <v>107</v>
      </c>
      <c r="B117" s="19" t="str">
        <f>IF('ادخال درجات الاختبار الثالث'!B112="","",'ادخال درجات الاختبار الثالث'!B112)</f>
        <v/>
      </c>
      <c r="C117" s="19" t="str">
        <f>'ادخال درجات الاختبار الثالث'!AC112</f>
        <v/>
      </c>
      <c r="D117" s="92" t="str">
        <f>'ادخال درجات الاختبار الثالث'!AD112</f>
        <v/>
      </c>
      <c r="G117" t="str">
        <f>IF(B117="","",RANK(D117,$D:$D,1)+COUNTIF(D$11:$D117,D117)-1)</f>
        <v/>
      </c>
      <c r="H117" t="str">
        <f>IF(B117="","",RANK(D117,$D:$D)+COUNTIF($D$11:D117,D117)-1)</f>
        <v/>
      </c>
      <c r="J117" s="91">
        <v>107</v>
      </c>
      <c r="K117" s="19" t="str">
        <f t="shared" si="6"/>
        <v/>
      </c>
      <c r="L117" s="92" t="str">
        <f t="shared" si="7"/>
        <v/>
      </c>
      <c r="M117" s="219"/>
      <c r="N117" s="228">
        <f t="shared" si="8"/>
        <v>107</v>
      </c>
      <c r="O117" s="188" t="str">
        <f t="shared" si="9"/>
        <v/>
      </c>
      <c r="P117" s="166" t="str">
        <f>'ادخال درجات الاختبار الثالث'!AM112</f>
        <v/>
      </c>
      <c r="Q117" s="166" t="str">
        <f>'ادخال درجات الاختبار الثالث'!AO112</f>
        <v/>
      </c>
      <c r="R117" s="166" t="str">
        <f>'ادخال درجات الاختبار الثالث'!AQ112</f>
        <v/>
      </c>
      <c r="S117" s="166" t="str">
        <f>'ادخال درجات الاختبار الثالث'!AS112</f>
        <v/>
      </c>
      <c r="T117" s="166" t="str">
        <f>'ادخال درجات الاختبار الثالث'!AU112</f>
        <v/>
      </c>
      <c r="U117" s="166" t="str">
        <f>'ادخال درجات الاختبار الثالث'!AW112</f>
        <v/>
      </c>
      <c r="V117" s="166" t="str">
        <f>'ادخال درجات الاختبار الثالث'!AY112</f>
        <v/>
      </c>
      <c r="W117" s="166" t="str">
        <f>'ادخال درجات الاختبار الثالث'!BA112</f>
        <v/>
      </c>
      <c r="X117" s="166" t="str">
        <f>'ادخال درجات الاختبار الثالث'!BC112</f>
        <v/>
      </c>
      <c r="Y117" s="224" t="str">
        <f>'ادخال درجات الاختبار الثالث'!BE112</f>
        <v/>
      </c>
      <c r="Z117" s="224" t="str">
        <f>'ادخال درجات الاختبار الثالث'!BG112</f>
        <v/>
      </c>
      <c r="AA117" s="224" t="str">
        <f>'ادخال درجات الاختبار الثالث'!BI112</f>
        <v/>
      </c>
      <c r="AB117" s="224" t="str">
        <f>'ادخال درجات الاختبار الثالث'!BK112</f>
        <v/>
      </c>
      <c r="AC117" s="224" t="str">
        <f>'ادخال درجات الاختبار الثالث'!BM112</f>
        <v/>
      </c>
      <c r="AD117" s="224" t="str">
        <f>'ادخال درجات الاختبار الثالث'!BO112</f>
        <v/>
      </c>
      <c r="AE117" s="224" t="str">
        <f>'ادخال درجات الاختبار الثالث'!BQ112</f>
        <v/>
      </c>
      <c r="AF117" s="224" t="str">
        <f>'ادخال درجات الاختبار الثالث'!BS112</f>
        <v/>
      </c>
      <c r="AG117" s="224" t="str">
        <f>'ادخال درجات الاختبار الثالث'!BU112</f>
        <v/>
      </c>
      <c r="AH117" s="224" t="str">
        <f>'ادخال درجات الاختبار الثالث'!BW112</f>
        <v/>
      </c>
      <c r="AI117" s="224" t="str">
        <f>'ادخال درجات الاختبار الثالث'!BY112</f>
        <v/>
      </c>
      <c r="AJ117" s="224" t="str">
        <f>'ادخال درجات الاختبار الثالث'!CA112</f>
        <v/>
      </c>
      <c r="AK117" s="224" t="str">
        <f>'ادخال درجات الاختبار الثالث'!CC112</f>
        <v/>
      </c>
      <c r="AL117" s="224" t="str">
        <f>'ادخال درجات الاختبار الثالث'!CE112</f>
        <v/>
      </c>
      <c r="AM117" s="224" t="str">
        <f>'ادخال درجات الاختبار الثالث'!CG112</f>
        <v/>
      </c>
      <c r="AN117" s="224" t="str">
        <f>'ادخال درجات الاختبار الثالث'!CI112</f>
        <v/>
      </c>
      <c r="AZ117" s="91">
        <v>107</v>
      </c>
      <c r="BA117" s="19" t="str">
        <f t="shared" si="10"/>
        <v/>
      </c>
      <c r="BB117" s="92" t="str">
        <f t="shared" si="11"/>
        <v/>
      </c>
    </row>
    <row r="118" spans="1:54">
      <c r="A118" s="91">
        <f>'ادخال درجات التشخيصي'!A114</f>
        <v>108</v>
      </c>
      <c r="B118" s="19" t="str">
        <f>IF('ادخال درجات الاختبار الثالث'!B113="","",'ادخال درجات الاختبار الثالث'!B113)</f>
        <v/>
      </c>
      <c r="C118" s="19" t="str">
        <f>'ادخال درجات الاختبار الثالث'!AC113</f>
        <v/>
      </c>
      <c r="D118" s="92" t="str">
        <f>'ادخال درجات الاختبار الثالث'!AD113</f>
        <v/>
      </c>
      <c r="G118" t="str">
        <f>IF(B118="","",RANK(D118,$D:$D,1)+COUNTIF(D$11:$D118,D118)-1)</f>
        <v/>
      </c>
      <c r="H118" t="str">
        <f>IF(B118="","",RANK(D118,$D:$D)+COUNTIF($D$11:D118,D118)-1)</f>
        <v/>
      </c>
      <c r="J118" s="91">
        <v>108</v>
      </c>
      <c r="K118" s="19" t="str">
        <f t="shared" si="6"/>
        <v/>
      </c>
      <c r="L118" s="92" t="str">
        <f t="shared" si="7"/>
        <v/>
      </c>
      <c r="M118" s="219"/>
      <c r="N118" s="228">
        <f t="shared" si="8"/>
        <v>108</v>
      </c>
      <c r="O118" s="188" t="str">
        <f t="shared" si="9"/>
        <v/>
      </c>
      <c r="P118" s="166" t="str">
        <f>'ادخال درجات الاختبار الثالث'!AM113</f>
        <v/>
      </c>
      <c r="Q118" s="166" t="str">
        <f>'ادخال درجات الاختبار الثالث'!AO113</f>
        <v/>
      </c>
      <c r="R118" s="166" t="str">
        <f>'ادخال درجات الاختبار الثالث'!AQ113</f>
        <v/>
      </c>
      <c r="S118" s="166" t="str">
        <f>'ادخال درجات الاختبار الثالث'!AS113</f>
        <v/>
      </c>
      <c r="T118" s="166" t="str">
        <f>'ادخال درجات الاختبار الثالث'!AU113</f>
        <v/>
      </c>
      <c r="U118" s="166" t="str">
        <f>'ادخال درجات الاختبار الثالث'!AW113</f>
        <v/>
      </c>
      <c r="V118" s="166" t="str">
        <f>'ادخال درجات الاختبار الثالث'!AY113</f>
        <v/>
      </c>
      <c r="W118" s="166" t="str">
        <f>'ادخال درجات الاختبار الثالث'!BA113</f>
        <v/>
      </c>
      <c r="X118" s="166" t="str">
        <f>'ادخال درجات الاختبار الثالث'!BC113</f>
        <v/>
      </c>
      <c r="Y118" s="224" t="str">
        <f>'ادخال درجات الاختبار الثالث'!BE113</f>
        <v/>
      </c>
      <c r="Z118" s="224" t="str">
        <f>'ادخال درجات الاختبار الثالث'!BG113</f>
        <v/>
      </c>
      <c r="AA118" s="224" t="str">
        <f>'ادخال درجات الاختبار الثالث'!BI113</f>
        <v/>
      </c>
      <c r="AB118" s="224" t="str">
        <f>'ادخال درجات الاختبار الثالث'!BK113</f>
        <v/>
      </c>
      <c r="AC118" s="224" t="str">
        <f>'ادخال درجات الاختبار الثالث'!BM113</f>
        <v/>
      </c>
      <c r="AD118" s="224" t="str">
        <f>'ادخال درجات الاختبار الثالث'!BO113</f>
        <v/>
      </c>
      <c r="AE118" s="224" t="str">
        <f>'ادخال درجات الاختبار الثالث'!BQ113</f>
        <v/>
      </c>
      <c r="AF118" s="224" t="str">
        <f>'ادخال درجات الاختبار الثالث'!BS113</f>
        <v/>
      </c>
      <c r="AG118" s="224" t="str">
        <f>'ادخال درجات الاختبار الثالث'!BU113</f>
        <v/>
      </c>
      <c r="AH118" s="224" t="str">
        <f>'ادخال درجات الاختبار الثالث'!BW113</f>
        <v/>
      </c>
      <c r="AI118" s="224" t="str">
        <f>'ادخال درجات الاختبار الثالث'!BY113</f>
        <v/>
      </c>
      <c r="AJ118" s="224" t="str">
        <f>'ادخال درجات الاختبار الثالث'!CA113</f>
        <v/>
      </c>
      <c r="AK118" s="224" t="str">
        <f>'ادخال درجات الاختبار الثالث'!CC113</f>
        <v/>
      </c>
      <c r="AL118" s="224" t="str">
        <f>'ادخال درجات الاختبار الثالث'!CE113</f>
        <v/>
      </c>
      <c r="AM118" s="224" t="str">
        <f>'ادخال درجات الاختبار الثالث'!CG113</f>
        <v/>
      </c>
      <c r="AN118" s="224" t="str">
        <f>'ادخال درجات الاختبار الثالث'!CI113</f>
        <v/>
      </c>
      <c r="AZ118" s="91">
        <v>108</v>
      </c>
      <c r="BA118" s="19" t="str">
        <f t="shared" si="10"/>
        <v/>
      </c>
      <c r="BB118" s="92" t="str">
        <f t="shared" si="11"/>
        <v/>
      </c>
    </row>
    <row r="119" spans="1:54">
      <c r="A119" s="91">
        <f>'ادخال درجات التشخيصي'!A115</f>
        <v>109</v>
      </c>
      <c r="B119" s="19" t="str">
        <f>IF('ادخال درجات الاختبار الثالث'!B114="","",'ادخال درجات الاختبار الثالث'!B114)</f>
        <v/>
      </c>
      <c r="C119" s="19" t="str">
        <f>'ادخال درجات الاختبار الثالث'!AC114</f>
        <v/>
      </c>
      <c r="D119" s="92" t="str">
        <f>'ادخال درجات الاختبار الثالث'!AD114</f>
        <v/>
      </c>
      <c r="G119" t="str">
        <f>IF(B119="","",RANK(D119,$D:$D,1)+COUNTIF(D$11:$D119,D119)-1)</f>
        <v/>
      </c>
      <c r="H119" t="str">
        <f>IF(B119="","",RANK(D119,$D:$D)+COUNTIF($D$11:D119,D119)-1)</f>
        <v/>
      </c>
      <c r="J119" s="91">
        <v>109</v>
      </c>
      <c r="K119" s="19" t="str">
        <f t="shared" si="6"/>
        <v/>
      </c>
      <c r="L119" s="92" t="str">
        <f t="shared" si="7"/>
        <v/>
      </c>
      <c r="M119" s="219"/>
      <c r="N119" s="228">
        <f t="shared" si="8"/>
        <v>109</v>
      </c>
      <c r="O119" s="188" t="str">
        <f t="shared" si="9"/>
        <v/>
      </c>
      <c r="P119" s="166" t="str">
        <f>'ادخال درجات الاختبار الثالث'!AM114</f>
        <v/>
      </c>
      <c r="Q119" s="166" t="str">
        <f>'ادخال درجات الاختبار الثالث'!AO114</f>
        <v/>
      </c>
      <c r="R119" s="166" t="str">
        <f>'ادخال درجات الاختبار الثالث'!AQ114</f>
        <v/>
      </c>
      <c r="S119" s="166" t="str">
        <f>'ادخال درجات الاختبار الثالث'!AS114</f>
        <v/>
      </c>
      <c r="T119" s="166" t="str">
        <f>'ادخال درجات الاختبار الثالث'!AU114</f>
        <v/>
      </c>
      <c r="U119" s="166" t="str">
        <f>'ادخال درجات الاختبار الثالث'!AW114</f>
        <v/>
      </c>
      <c r="V119" s="166" t="str">
        <f>'ادخال درجات الاختبار الثالث'!AY114</f>
        <v/>
      </c>
      <c r="W119" s="166" t="str">
        <f>'ادخال درجات الاختبار الثالث'!BA114</f>
        <v/>
      </c>
      <c r="X119" s="166" t="str">
        <f>'ادخال درجات الاختبار الثالث'!BC114</f>
        <v/>
      </c>
      <c r="Y119" s="224" t="str">
        <f>'ادخال درجات الاختبار الثالث'!BE114</f>
        <v/>
      </c>
      <c r="Z119" s="224" t="str">
        <f>'ادخال درجات الاختبار الثالث'!BG114</f>
        <v/>
      </c>
      <c r="AA119" s="224" t="str">
        <f>'ادخال درجات الاختبار الثالث'!BI114</f>
        <v/>
      </c>
      <c r="AB119" s="224" t="str">
        <f>'ادخال درجات الاختبار الثالث'!BK114</f>
        <v/>
      </c>
      <c r="AC119" s="224" t="str">
        <f>'ادخال درجات الاختبار الثالث'!BM114</f>
        <v/>
      </c>
      <c r="AD119" s="224" t="str">
        <f>'ادخال درجات الاختبار الثالث'!BO114</f>
        <v/>
      </c>
      <c r="AE119" s="224" t="str">
        <f>'ادخال درجات الاختبار الثالث'!BQ114</f>
        <v/>
      </c>
      <c r="AF119" s="224" t="str">
        <f>'ادخال درجات الاختبار الثالث'!BS114</f>
        <v/>
      </c>
      <c r="AG119" s="224" t="str">
        <f>'ادخال درجات الاختبار الثالث'!BU114</f>
        <v/>
      </c>
      <c r="AH119" s="224" t="str">
        <f>'ادخال درجات الاختبار الثالث'!BW114</f>
        <v/>
      </c>
      <c r="AI119" s="224" t="str">
        <f>'ادخال درجات الاختبار الثالث'!BY114</f>
        <v/>
      </c>
      <c r="AJ119" s="224" t="str">
        <f>'ادخال درجات الاختبار الثالث'!CA114</f>
        <v/>
      </c>
      <c r="AK119" s="224" t="str">
        <f>'ادخال درجات الاختبار الثالث'!CC114</f>
        <v/>
      </c>
      <c r="AL119" s="224" t="str">
        <f>'ادخال درجات الاختبار الثالث'!CE114</f>
        <v/>
      </c>
      <c r="AM119" s="224" t="str">
        <f>'ادخال درجات الاختبار الثالث'!CG114</f>
        <v/>
      </c>
      <c r="AN119" s="224" t="str">
        <f>'ادخال درجات الاختبار الثالث'!CI114</f>
        <v/>
      </c>
      <c r="AZ119" s="91">
        <v>109</v>
      </c>
      <c r="BA119" s="19" t="str">
        <f t="shared" si="10"/>
        <v/>
      </c>
      <c r="BB119" s="92" t="str">
        <f t="shared" si="11"/>
        <v/>
      </c>
    </row>
    <row r="120" spans="1:54">
      <c r="A120" s="91">
        <f>'ادخال درجات التشخيصي'!A116</f>
        <v>110</v>
      </c>
      <c r="B120" s="19" t="str">
        <f>IF('ادخال درجات الاختبار الثالث'!B115="","",'ادخال درجات الاختبار الثالث'!B115)</f>
        <v/>
      </c>
      <c r="C120" s="19" t="str">
        <f>'ادخال درجات الاختبار الثالث'!AC115</f>
        <v/>
      </c>
      <c r="D120" s="92" t="str">
        <f>'ادخال درجات الاختبار الثالث'!AD115</f>
        <v/>
      </c>
      <c r="G120" t="str">
        <f>IF(B120="","",RANK(D120,$D:$D,1)+COUNTIF(D$11:$D120,D120)-1)</f>
        <v/>
      </c>
      <c r="H120" t="str">
        <f>IF(B120="","",RANK(D120,$D:$D)+COUNTIF($D$11:D120,D120)-1)</f>
        <v/>
      </c>
      <c r="J120" s="91">
        <v>110</v>
      </c>
      <c r="K120" s="19" t="str">
        <f t="shared" si="6"/>
        <v/>
      </c>
      <c r="L120" s="92" t="str">
        <f t="shared" si="7"/>
        <v/>
      </c>
      <c r="M120" s="219"/>
      <c r="N120" s="228">
        <f t="shared" si="8"/>
        <v>110</v>
      </c>
      <c r="O120" s="188" t="str">
        <f t="shared" si="9"/>
        <v/>
      </c>
      <c r="P120" s="166" t="str">
        <f>'ادخال درجات الاختبار الثالث'!AM115</f>
        <v/>
      </c>
      <c r="Q120" s="166" t="str">
        <f>'ادخال درجات الاختبار الثالث'!AO115</f>
        <v/>
      </c>
      <c r="R120" s="166" t="str">
        <f>'ادخال درجات الاختبار الثالث'!AQ115</f>
        <v/>
      </c>
      <c r="S120" s="166" t="str">
        <f>'ادخال درجات الاختبار الثالث'!AS115</f>
        <v/>
      </c>
      <c r="T120" s="166" t="str">
        <f>'ادخال درجات الاختبار الثالث'!AU115</f>
        <v/>
      </c>
      <c r="U120" s="166" t="str">
        <f>'ادخال درجات الاختبار الثالث'!AW115</f>
        <v/>
      </c>
      <c r="V120" s="166" t="str">
        <f>'ادخال درجات الاختبار الثالث'!AY115</f>
        <v/>
      </c>
      <c r="W120" s="166" t="str">
        <f>'ادخال درجات الاختبار الثالث'!BA115</f>
        <v/>
      </c>
      <c r="X120" s="166" t="str">
        <f>'ادخال درجات الاختبار الثالث'!BC115</f>
        <v/>
      </c>
      <c r="Y120" s="224" t="str">
        <f>'ادخال درجات الاختبار الثالث'!BE115</f>
        <v/>
      </c>
      <c r="Z120" s="224" t="str">
        <f>'ادخال درجات الاختبار الثالث'!BG115</f>
        <v/>
      </c>
      <c r="AA120" s="224" t="str">
        <f>'ادخال درجات الاختبار الثالث'!BI115</f>
        <v/>
      </c>
      <c r="AB120" s="224" t="str">
        <f>'ادخال درجات الاختبار الثالث'!BK115</f>
        <v/>
      </c>
      <c r="AC120" s="224" t="str">
        <f>'ادخال درجات الاختبار الثالث'!BM115</f>
        <v/>
      </c>
      <c r="AD120" s="224" t="str">
        <f>'ادخال درجات الاختبار الثالث'!BO115</f>
        <v/>
      </c>
      <c r="AE120" s="224" t="str">
        <f>'ادخال درجات الاختبار الثالث'!BQ115</f>
        <v/>
      </c>
      <c r="AF120" s="224" t="str">
        <f>'ادخال درجات الاختبار الثالث'!BS115</f>
        <v/>
      </c>
      <c r="AG120" s="224" t="str">
        <f>'ادخال درجات الاختبار الثالث'!BU115</f>
        <v/>
      </c>
      <c r="AH120" s="224" t="str">
        <f>'ادخال درجات الاختبار الثالث'!BW115</f>
        <v/>
      </c>
      <c r="AI120" s="224" t="str">
        <f>'ادخال درجات الاختبار الثالث'!BY115</f>
        <v/>
      </c>
      <c r="AJ120" s="224" t="str">
        <f>'ادخال درجات الاختبار الثالث'!CA115</f>
        <v/>
      </c>
      <c r="AK120" s="224" t="str">
        <f>'ادخال درجات الاختبار الثالث'!CC115</f>
        <v/>
      </c>
      <c r="AL120" s="224" t="str">
        <f>'ادخال درجات الاختبار الثالث'!CE115</f>
        <v/>
      </c>
      <c r="AM120" s="224" t="str">
        <f>'ادخال درجات الاختبار الثالث'!CG115</f>
        <v/>
      </c>
      <c r="AN120" s="224" t="str">
        <f>'ادخال درجات الاختبار الثالث'!CI115</f>
        <v/>
      </c>
      <c r="AZ120" s="91">
        <v>110</v>
      </c>
      <c r="BA120" s="19" t="str">
        <f t="shared" si="10"/>
        <v/>
      </c>
      <c r="BB120" s="92" t="str">
        <f t="shared" si="11"/>
        <v/>
      </c>
    </row>
    <row r="121" spans="1:54">
      <c r="A121" s="91">
        <f>'ادخال درجات التشخيصي'!A117</f>
        <v>111</v>
      </c>
      <c r="B121" s="19" t="str">
        <f>IF('ادخال درجات الاختبار الثالث'!B116="","",'ادخال درجات الاختبار الثالث'!B116)</f>
        <v/>
      </c>
      <c r="C121" s="19" t="str">
        <f>'ادخال درجات الاختبار الثالث'!AC116</f>
        <v/>
      </c>
      <c r="D121" s="92" t="str">
        <f>'ادخال درجات الاختبار الثالث'!AD116</f>
        <v/>
      </c>
      <c r="G121" t="str">
        <f>IF(B121="","",RANK(D121,$D:$D,1)+COUNTIF(D$11:$D121,D121)-1)</f>
        <v/>
      </c>
      <c r="H121" t="str">
        <f>IF(B121="","",RANK(D121,$D:$D)+COUNTIF($D$11:D121,D121)-1)</f>
        <v/>
      </c>
      <c r="J121" s="91">
        <v>111</v>
      </c>
      <c r="K121" s="19" t="str">
        <f t="shared" si="6"/>
        <v/>
      </c>
      <c r="L121" s="92" t="str">
        <f t="shared" si="7"/>
        <v/>
      </c>
      <c r="M121" s="219"/>
      <c r="N121" s="228">
        <f t="shared" si="8"/>
        <v>111</v>
      </c>
      <c r="O121" s="188" t="str">
        <f t="shared" si="9"/>
        <v/>
      </c>
      <c r="P121" s="166" t="str">
        <f>'ادخال درجات الاختبار الثالث'!AM116</f>
        <v/>
      </c>
      <c r="Q121" s="166" t="str">
        <f>'ادخال درجات الاختبار الثالث'!AO116</f>
        <v/>
      </c>
      <c r="R121" s="166" t="str">
        <f>'ادخال درجات الاختبار الثالث'!AQ116</f>
        <v/>
      </c>
      <c r="S121" s="166" t="str">
        <f>'ادخال درجات الاختبار الثالث'!AS116</f>
        <v/>
      </c>
      <c r="T121" s="166" t="str">
        <f>'ادخال درجات الاختبار الثالث'!AU116</f>
        <v/>
      </c>
      <c r="U121" s="166" t="str">
        <f>'ادخال درجات الاختبار الثالث'!AW116</f>
        <v/>
      </c>
      <c r="V121" s="166" t="str">
        <f>'ادخال درجات الاختبار الثالث'!AY116</f>
        <v/>
      </c>
      <c r="W121" s="166" t="str">
        <f>'ادخال درجات الاختبار الثالث'!BA116</f>
        <v/>
      </c>
      <c r="X121" s="166" t="str">
        <f>'ادخال درجات الاختبار الثالث'!BC116</f>
        <v/>
      </c>
      <c r="Y121" s="224" t="str">
        <f>'ادخال درجات الاختبار الثالث'!BE116</f>
        <v/>
      </c>
      <c r="Z121" s="224" t="str">
        <f>'ادخال درجات الاختبار الثالث'!BG116</f>
        <v/>
      </c>
      <c r="AA121" s="224" t="str">
        <f>'ادخال درجات الاختبار الثالث'!BI116</f>
        <v/>
      </c>
      <c r="AB121" s="224" t="str">
        <f>'ادخال درجات الاختبار الثالث'!BK116</f>
        <v/>
      </c>
      <c r="AC121" s="224" t="str">
        <f>'ادخال درجات الاختبار الثالث'!BM116</f>
        <v/>
      </c>
      <c r="AD121" s="224" t="str">
        <f>'ادخال درجات الاختبار الثالث'!BO116</f>
        <v/>
      </c>
      <c r="AE121" s="224" t="str">
        <f>'ادخال درجات الاختبار الثالث'!BQ116</f>
        <v/>
      </c>
      <c r="AF121" s="224" t="str">
        <f>'ادخال درجات الاختبار الثالث'!BS116</f>
        <v/>
      </c>
      <c r="AG121" s="224" t="str">
        <f>'ادخال درجات الاختبار الثالث'!BU116</f>
        <v/>
      </c>
      <c r="AH121" s="224" t="str">
        <f>'ادخال درجات الاختبار الثالث'!BW116</f>
        <v/>
      </c>
      <c r="AI121" s="224" t="str">
        <f>'ادخال درجات الاختبار الثالث'!BY116</f>
        <v/>
      </c>
      <c r="AJ121" s="224" t="str">
        <f>'ادخال درجات الاختبار الثالث'!CA116</f>
        <v/>
      </c>
      <c r="AK121" s="224" t="str">
        <f>'ادخال درجات الاختبار الثالث'!CC116</f>
        <v/>
      </c>
      <c r="AL121" s="224" t="str">
        <f>'ادخال درجات الاختبار الثالث'!CE116</f>
        <v/>
      </c>
      <c r="AM121" s="224" t="str">
        <f>'ادخال درجات الاختبار الثالث'!CG116</f>
        <v/>
      </c>
      <c r="AN121" s="224" t="str">
        <f>'ادخال درجات الاختبار الثالث'!CI116</f>
        <v/>
      </c>
      <c r="AZ121" s="91">
        <v>111</v>
      </c>
      <c r="BA121" s="19" t="str">
        <f t="shared" si="10"/>
        <v/>
      </c>
      <c r="BB121" s="92" t="str">
        <f t="shared" si="11"/>
        <v/>
      </c>
    </row>
    <row r="122" spans="1:54">
      <c r="A122" s="91">
        <f>'ادخال درجات التشخيصي'!A118</f>
        <v>112</v>
      </c>
      <c r="B122" s="19" t="str">
        <f>IF('ادخال درجات الاختبار الثالث'!B117="","",'ادخال درجات الاختبار الثالث'!B117)</f>
        <v/>
      </c>
      <c r="C122" s="19" t="str">
        <f>'ادخال درجات الاختبار الثالث'!AC117</f>
        <v/>
      </c>
      <c r="D122" s="92" t="str">
        <f>'ادخال درجات الاختبار الثالث'!AD117</f>
        <v/>
      </c>
      <c r="G122" t="str">
        <f>IF(B122="","",RANK(D122,$D:$D,1)+COUNTIF(D$11:$D122,D122)-1)</f>
        <v/>
      </c>
      <c r="H122" t="str">
        <f>IF(B122="","",RANK(D122,$D:$D)+COUNTIF($D$11:D122,D122)-1)</f>
        <v/>
      </c>
      <c r="J122" s="91">
        <v>112</v>
      </c>
      <c r="K122" s="19" t="str">
        <f t="shared" si="6"/>
        <v/>
      </c>
      <c r="L122" s="92" t="str">
        <f t="shared" si="7"/>
        <v/>
      </c>
      <c r="M122" s="219"/>
      <c r="N122" s="228">
        <f t="shared" si="8"/>
        <v>112</v>
      </c>
      <c r="O122" s="188" t="str">
        <f t="shared" si="9"/>
        <v/>
      </c>
      <c r="P122" s="166" t="str">
        <f>'ادخال درجات الاختبار الثالث'!AM117</f>
        <v/>
      </c>
      <c r="Q122" s="166" t="str">
        <f>'ادخال درجات الاختبار الثالث'!AO117</f>
        <v/>
      </c>
      <c r="R122" s="166" t="str">
        <f>'ادخال درجات الاختبار الثالث'!AQ117</f>
        <v/>
      </c>
      <c r="S122" s="166" t="str">
        <f>'ادخال درجات الاختبار الثالث'!AS117</f>
        <v/>
      </c>
      <c r="T122" s="166" t="str">
        <f>'ادخال درجات الاختبار الثالث'!AU117</f>
        <v/>
      </c>
      <c r="U122" s="166" t="str">
        <f>'ادخال درجات الاختبار الثالث'!AW117</f>
        <v/>
      </c>
      <c r="V122" s="166" t="str">
        <f>'ادخال درجات الاختبار الثالث'!AY117</f>
        <v/>
      </c>
      <c r="W122" s="166" t="str">
        <f>'ادخال درجات الاختبار الثالث'!BA117</f>
        <v/>
      </c>
      <c r="X122" s="166" t="str">
        <f>'ادخال درجات الاختبار الثالث'!BC117</f>
        <v/>
      </c>
      <c r="Y122" s="224" t="str">
        <f>'ادخال درجات الاختبار الثالث'!BE117</f>
        <v/>
      </c>
      <c r="Z122" s="224" t="str">
        <f>'ادخال درجات الاختبار الثالث'!BG117</f>
        <v/>
      </c>
      <c r="AA122" s="224" t="str">
        <f>'ادخال درجات الاختبار الثالث'!BI117</f>
        <v/>
      </c>
      <c r="AB122" s="224" t="str">
        <f>'ادخال درجات الاختبار الثالث'!BK117</f>
        <v/>
      </c>
      <c r="AC122" s="224" t="str">
        <f>'ادخال درجات الاختبار الثالث'!BM117</f>
        <v/>
      </c>
      <c r="AD122" s="224" t="str">
        <f>'ادخال درجات الاختبار الثالث'!BO117</f>
        <v/>
      </c>
      <c r="AE122" s="224" t="str">
        <f>'ادخال درجات الاختبار الثالث'!BQ117</f>
        <v/>
      </c>
      <c r="AF122" s="224" t="str">
        <f>'ادخال درجات الاختبار الثالث'!BS117</f>
        <v/>
      </c>
      <c r="AG122" s="224" t="str">
        <f>'ادخال درجات الاختبار الثالث'!BU117</f>
        <v/>
      </c>
      <c r="AH122" s="224" t="str">
        <f>'ادخال درجات الاختبار الثالث'!BW117</f>
        <v/>
      </c>
      <c r="AI122" s="224" t="str">
        <f>'ادخال درجات الاختبار الثالث'!BY117</f>
        <v/>
      </c>
      <c r="AJ122" s="224" t="str">
        <f>'ادخال درجات الاختبار الثالث'!CA117</f>
        <v/>
      </c>
      <c r="AK122" s="224" t="str">
        <f>'ادخال درجات الاختبار الثالث'!CC117</f>
        <v/>
      </c>
      <c r="AL122" s="224" t="str">
        <f>'ادخال درجات الاختبار الثالث'!CE117</f>
        <v/>
      </c>
      <c r="AM122" s="224" t="str">
        <f>'ادخال درجات الاختبار الثالث'!CG117</f>
        <v/>
      </c>
      <c r="AN122" s="224" t="str">
        <f>'ادخال درجات الاختبار الثالث'!CI117</f>
        <v/>
      </c>
      <c r="AZ122" s="91">
        <v>112</v>
      </c>
      <c r="BA122" s="19" t="str">
        <f t="shared" si="10"/>
        <v/>
      </c>
      <c r="BB122" s="92" t="str">
        <f t="shared" si="11"/>
        <v/>
      </c>
    </row>
    <row r="123" spans="1:54">
      <c r="A123" s="91">
        <f>'ادخال درجات التشخيصي'!A119</f>
        <v>113</v>
      </c>
      <c r="B123" s="19" t="str">
        <f>IF('ادخال درجات الاختبار الثالث'!B118="","",'ادخال درجات الاختبار الثالث'!B118)</f>
        <v/>
      </c>
      <c r="C123" s="19" t="str">
        <f>'ادخال درجات الاختبار الثالث'!AC118</f>
        <v/>
      </c>
      <c r="D123" s="92" t="str">
        <f>'ادخال درجات الاختبار الثالث'!AD118</f>
        <v/>
      </c>
      <c r="G123" t="str">
        <f>IF(B123="","",RANK(D123,$D:$D,1)+COUNTIF(D$11:$D123,D123)-1)</f>
        <v/>
      </c>
      <c r="H123" t="str">
        <f>IF(B123="","",RANK(D123,$D:$D)+COUNTIF($D$11:D123,D123)-1)</f>
        <v/>
      </c>
      <c r="J123" s="91">
        <v>113</v>
      </c>
      <c r="K123" s="19" t="str">
        <f t="shared" si="6"/>
        <v/>
      </c>
      <c r="L123" s="92" t="str">
        <f t="shared" si="7"/>
        <v/>
      </c>
      <c r="M123" s="219"/>
      <c r="N123" s="228">
        <f t="shared" si="8"/>
        <v>113</v>
      </c>
      <c r="O123" s="188" t="str">
        <f t="shared" si="9"/>
        <v/>
      </c>
      <c r="P123" s="166" t="str">
        <f>'ادخال درجات الاختبار الثالث'!AM118</f>
        <v/>
      </c>
      <c r="Q123" s="166" t="str">
        <f>'ادخال درجات الاختبار الثالث'!AO118</f>
        <v/>
      </c>
      <c r="R123" s="166" t="str">
        <f>'ادخال درجات الاختبار الثالث'!AQ118</f>
        <v/>
      </c>
      <c r="S123" s="166" t="str">
        <f>'ادخال درجات الاختبار الثالث'!AS118</f>
        <v/>
      </c>
      <c r="T123" s="166" t="str">
        <f>'ادخال درجات الاختبار الثالث'!AU118</f>
        <v/>
      </c>
      <c r="U123" s="166" t="str">
        <f>'ادخال درجات الاختبار الثالث'!AW118</f>
        <v/>
      </c>
      <c r="V123" s="166" t="str">
        <f>'ادخال درجات الاختبار الثالث'!AY118</f>
        <v/>
      </c>
      <c r="W123" s="166" t="str">
        <f>'ادخال درجات الاختبار الثالث'!BA118</f>
        <v/>
      </c>
      <c r="X123" s="166" t="str">
        <f>'ادخال درجات الاختبار الثالث'!BC118</f>
        <v/>
      </c>
      <c r="Y123" s="224" t="str">
        <f>'ادخال درجات الاختبار الثالث'!BE118</f>
        <v/>
      </c>
      <c r="Z123" s="224" t="str">
        <f>'ادخال درجات الاختبار الثالث'!BG118</f>
        <v/>
      </c>
      <c r="AA123" s="224" t="str">
        <f>'ادخال درجات الاختبار الثالث'!BI118</f>
        <v/>
      </c>
      <c r="AB123" s="224" t="str">
        <f>'ادخال درجات الاختبار الثالث'!BK118</f>
        <v/>
      </c>
      <c r="AC123" s="224" t="str">
        <f>'ادخال درجات الاختبار الثالث'!BM118</f>
        <v/>
      </c>
      <c r="AD123" s="224" t="str">
        <f>'ادخال درجات الاختبار الثالث'!BO118</f>
        <v/>
      </c>
      <c r="AE123" s="224" t="str">
        <f>'ادخال درجات الاختبار الثالث'!BQ118</f>
        <v/>
      </c>
      <c r="AF123" s="224" t="str">
        <f>'ادخال درجات الاختبار الثالث'!BS118</f>
        <v/>
      </c>
      <c r="AG123" s="224" t="str">
        <f>'ادخال درجات الاختبار الثالث'!BU118</f>
        <v/>
      </c>
      <c r="AH123" s="224" t="str">
        <f>'ادخال درجات الاختبار الثالث'!BW118</f>
        <v/>
      </c>
      <c r="AI123" s="224" t="str">
        <f>'ادخال درجات الاختبار الثالث'!BY118</f>
        <v/>
      </c>
      <c r="AJ123" s="224" t="str">
        <f>'ادخال درجات الاختبار الثالث'!CA118</f>
        <v/>
      </c>
      <c r="AK123" s="224" t="str">
        <f>'ادخال درجات الاختبار الثالث'!CC118</f>
        <v/>
      </c>
      <c r="AL123" s="224" t="str">
        <f>'ادخال درجات الاختبار الثالث'!CE118</f>
        <v/>
      </c>
      <c r="AM123" s="224" t="str">
        <f>'ادخال درجات الاختبار الثالث'!CG118</f>
        <v/>
      </c>
      <c r="AN123" s="224" t="str">
        <f>'ادخال درجات الاختبار الثالث'!CI118</f>
        <v/>
      </c>
      <c r="AZ123" s="91">
        <v>113</v>
      </c>
      <c r="BA123" s="19" t="str">
        <f t="shared" si="10"/>
        <v/>
      </c>
      <c r="BB123" s="92" t="str">
        <f t="shared" si="11"/>
        <v/>
      </c>
    </row>
    <row r="124" spans="1:54">
      <c r="A124" s="91">
        <f>'ادخال درجات التشخيصي'!A120</f>
        <v>114</v>
      </c>
      <c r="B124" s="19" t="str">
        <f>IF('ادخال درجات الاختبار الثالث'!B119="","",'ادخال درجات الاختبار الثالث'!B119)</f>
        <v/>
      </c>
      <c r="C124" s="19" t="str">
        <f>'ادخال درجات الاختبار الثالث'!AC119</f>
        <v/>
      </c>
      <c r="D124" s="92" t="str">
        <f>'ادخال درجات الاختبار الثالث'!AD119</f>
        <v/>
      </c>
      <c r="G124" t="str">
        <f>IF(B124="","",RANK(D124,$D:$D,1)+COUNTIF(D$11:$D124,D124)-1)</f>
        <v/>
      </c>
      <c r="H124" t="str">
        <f>IF(B124="","",RANK(D124,$D:$D)+COUNTIF($D$11:D124,D124)-1)</f>
        <v/>
      </c>
      <c r="J124" s="91">
        <v>114</v>
      </c>
      <c r="K124" s="19" t="str">
        <f t="shared" si="6"/>
        <v/>
      </c>
      <c r="L124" s="92" t="str">
        <f t="shared" si="7"/>
        <v/>
      </c>
      <c r="M124" s="219"/>
      <c r="N124" s="228">
        <f t="shared" si="8"/>
        <v>114</v>
      </c>
      <c r="O124" s="188" t="str">
        <f t="shared" si="9"/>
        <v/>
      </c>
      <c r="P124" s="166" t="str">
        <f>'ادخال درجات الاختبار الثالث'!AM119</f>
        <v/>
      </c>
      <c r="Q124" s="166" t="str">
        <f>'ادخال درجات الاختبار الثالث'!AO119</f>
        <v/>
      </c>
      <c r="R124" s="166" t="str">
        <f>'ادخال درجات الاختبار الثالث'!AQ119</f>
        <v/>
      </c>
      <c r="S124" s="166" t="str">
        <f>'ادخال درجات الاختبار الثالث'!AS119</f>
        <v/>
      </c>
      <c r="T124" s="166" t="str">
        <f>'ادخال درجات الاختبار الثالث'!AU119</f>
        <v/>
      </c>
      <c r="U124" s="166" t="str">
        <f>'ادخال درجات الاختبار الثالث'!AW119</f>
        <v/>
      </c>
      <c r="V124" s="166" t="str">
        <f>'ادخال درجات الاختبار الثالث'!AY119</f>
        <v/>
      </c>
      <c r="W124" s="166" t="str">
        <f>'ادخال درجات الاختبار الثالث'!BA119</f>
        <v/>
      </c>
      <c r="X124" s="166" t="str">
        <f>'ادخال درجات الاختبار الثالث'!BC119</f>
        <v/>
      </c>
      <c r="Y124" s="224" t="str">
        <f>'ادخال درجات الاختبار الثالث'!BE119</f>
        <v/>
      </c>
      <c r="Z124" s="224" t="str">
        <f>'ادخال درجات الاختبار الثالث'!BG119</f>
        <v/>
      </c>
      <c r="AA124" s="224" t="str">
        <f>'ادخال درجات الاختبار الثالث'!BI119</f>
        <v/>
      </c>
      <c r="AB124" s="224" t="str">
        <f>'ادخال درجات الاختبار الثالث'!BK119</f>
        <v/>
      </c>
      <c r="AC124" s="224" t="str">
        <f>'ادخال درجات الاختبار الثالث'!BM119</f>
        <v/>
      </c>
      <c r="AD124" s="224" t="str">
        <f>'ادخال درجات الاختبار الثالث'!BO119</f>
        <v/>
      </c>
      <c r="AE124" s="224" t="str">
        <f>'ادخال درجات الاختبار الثالث'!BQ119</f>
        <v/>
      </c>
      <c r="AF124" s="224" t="str">
        <f>'ادخال درجات الاختبار الثالث'!BS119</f>
        <v/>
      </c>
      <c r="AG124" s="224" t="str">
        <f>'ادخال درجات الاختبار الثالث'!BU119</f>
        <v/>
      </c>
      <c r="AH124" s="224" t="str">
        <f>'ادخال درجات الاختبار الثالث'!BW119</f>
        <v/>
      </c>
      <c r="AI124" s="224" t="str">
        <f>'ادخال درجات الاختبار الثالث'!BY119</f>
        <v/>
      </c>
      <c r="AJ124" s="224" t="str">
        <f>'ادخال درجات الاختبار الثالث'!CA119</f>
        <v/>
      </c>
      <c r="AK124" s="224" t="str">
        <f>'ادخال درجات الاختبار الثالث'!CC119</f>
        <v/>
      </c>
      <c r="AL124" s="224" t="str">
        <f>'ادخال درجات الاختبار الثالث'!CE119</f>
        <v/>
      </c>
      <c r="AM124" s="224" t="str">
        <f>'ادخال درجات الاختبار الثالث'!CG119</f>
        <v/>
      </c>
      <c r="AN124" s="224" t="str">
        <f>'ادخال درجات الاختبار الثالث'!CI119</f>
        <v/>
      </c>
      <c r="AZ124" s="91">
        <v>114</v>
      </c>
      <c r="BA124" s="19" t="str">
        <f t="shared" si="10"/>
        <v/>
      </c>
      <c r="BB124" s="92" t="str">
        <f t="shared" si="11"/>
        <v/>
      </c>
    </row>
    <row r="125" spans="1:54">
      <c r="A125" s="91">
        <f>'ادخال درجات التشخيصي'!A121</f>
        <v>115</v>
      </c>
      <c r="B125" s="19" t="str">
        <f>IF('ادخال درجات الاختبار الثالث'!B120="","",'ادخال درجات الاختبار الثالث'!B120)</f>
        <v/>
      </c>
      <c r="C125" s="19" t="str">
        <f>'ادخال درجات الاختبار الثالث'!AC120</f>
        <v/>
      </c>
      <c r="D125" s="92" t="str">
        <f>'ادخال درجات الاختبار الثالث'!AD120</f>
        <v/>
      </c>
      <c r="G125" t="str">
        <f>IF(B125="","",RANK(D125,$D:$D,1)+COUNTIF(D$11:$D125,D125)-1)</f>
        <v/>
      </c>
      <c r="H125" t="str">
        <f>IF(B125="","",RANK(D125,$D:$D)+COUNTIF($D$11:D125,D125)-1)</f>
        <v/>
      </c>
      <c r="J125" s="91">
        <v>115</v>
      </c>
      <c r="K125" s="19" t="str">
        <f t="shared" si="6"/>
        <v/>
      </c>
      <c r="L125" s="92" t="str">
        <f t="shared" si="7"/>
        <v/>
      </c>
      <c r="M125" s="219"/>
      <c r="N125" s="228">
        <f t="shared" si="8"/>
        <v>115</v>
      </c>
      <c r="O125" s="188" t="str">
        <f t="shared" si="9"/>
        <v/>
      </c>
      <c r="P125" s="166" t="str">
        <f>'ادخال درجات الاختبار الثالث'!AM120</f>
        <v/>
      </c>
      <c r="Q125" s="166" t="str">
        <f>'ادخال درجات الاختبار الثالث'!AO120</f>
        <v/>
      </c>
      <c r="R125" s="166" t="str">
        <f>'ادخال درجات الاختبار الثالث'!AQ120</f>
        <v/>
      </c>
      <c r="S125" s="166" t="str">
        <f>'ادخال درجات الاختبار الثالث'!AS120</f>
        <v/>
      </c>
      <c r="T125" s="166" t="str">
        <f>'ادخال درجات الاختبار الثالث'!AU120</f>
        <v/>
      </c>
      <c r="U125" s="166" t="str">
        <f>'ادخال درجات الاختبار الثالث'!AW120</f>
        <v/>
      </c>
      <c r="V125" s="166" t="str">
        <f>'ادخال درجات الاختبار الثالث'!AY120</f>
        <v/>
      </c>
      <c r="W125" s="166" t="str">
        <f>'ادخال درجات الاختبار الثالث'!BA120</f>
        <v/>
      </c>
      <c r="X125" s="166" t="str">
        <f>'ادخال درجات الاختبار الثالث'!BC120</f>
        <v/>
      </c>
      <c r="Y125" s="224" t="str">
        <f>'ادخال درجات الاختبار الثالث'!BE120</f>
        <v/>
      </c>
      <c r="Z125" s="224" t="str">
        <f>'ادخال درجات الاختبار الثالث'!BG120</f>
        <v/>
      </c>
      <c r="AA125" s="224" t="str">
        <f>'ادخال درجات الاختبار الثالث'!BI120</f>
        <v/>
      </c>
      <c r="AB125" s="224" t="str">
        <f>'ادخال درجات الاختبار الثالث'!BK120</f>
        <v/>
      </c>
      <c r="AC125" s="224" t="str">
        <f>'ادخال درجات الاختبار الثالث'!BM120</f>
        <v/>
      </c>
      <c r="AD125" s="224" t="str">
        <f>'ادخال درجات الاختبار الثالث'!BO120</f>
        <v/>
      </c>
      <c r="AE125" s="224" t="str">
        <f>'ادخال درجات الاختبار الثالث'!BQ120</f>
        <v/>
      </c>
      <c r="AF125" s="224" t="str">
        <f>'ادخال درجات الاختبار الثالث'!BS120</f>
        <v/>
      </c>
      <c r="AG125" s="224" t="str">
        <f>'ادخال درجات الاختبار الثالث'!BU120</f>
        <v/>
      </c>
      <c r="AH125" s="224" t="str">
        <f>'ادخال درجات الاختبار الثالث'!BW120</f>
        <v/>
      </c>
      <c r="AI125" s="224" t="str">
        <f>'ادخال درجات الاختبار الثالث'!BY120</f>
        <v/>
      </c>
      <c r="AJ125" s="224" t="str">
        <f>'ادخال درجات الاختبار الثالث'!CA120</f>
        <v/>
      </c>
      <c r="AK125" s="224" t="str">
        <f>'ادخال درجات الاختبار الثالث'!CC120</f>
        <v/>
      </c>
      <c r="AL125" s="224" t="str">
        <f>'ادخال درجات الاختبار الثالث'!CE120</f>
        <v/>
      </c>
      <c r="AM125" s="224" t="str">
        <f>'ادخال درجات الاختبار الثالث'!CG120</f>
        <v/>
      </c>
      <c r="AN125" s="224" t="str">
        <f>'ادخال درجات الاختبار الثالث'!CI120</f>
        <v/>
      </c>
      <c r="AZ125" s="91">
        <v>115</v>
      </c>
      <c r="BA125" s="19" t="str">
        <f t="shared" si="10"/>
        <v/>
      </c>
      <c r="BB125" s="92" t="str">
        <f t="shared" si="11"/>
        <v/>
      </c>
    </row>
    <row r="126" spans="1:54">
      <c r="A126" s="91">
        <f>'ادخال درجات التشخيصي'!A122</f>
        <v>116</v>
      </c>
      <c r="B126" s="19" t="str">
        <f>IF('ادخال درجات الاختبار الثالث'!B121="","",'ادخال درجات الاختبار الثالث'!B121)</f>
        <v/>
      </c>
      <c r="C126" s="19" t="str">
        <f>'ادخال درجات الاختبار الثالث'!AC121</f>
        <v/>
      </c>
      <c r="D126" s="92" t="str">
        <f>'ادخال درجات الاختبار الثالث'!AD121</f>
        <v/>
      </c>
      <c r="G126" t="str">
        <f>IF(B126="","",RANK(D126,$D:$D,1)+COUNTIF(D$11:$D126,D126)-1)</f>
        <v/>
      </c>
      <c r="H126" t="str">
        <f>IF(B126="","",RANK(D126,$D:$D)+COUNTIF($D$11:D126,D126)-1)</f>
        <v/>
      </c>
      <c r="J126" s="91">
        <v>116</v>
      </c>
      <c r="K126" s="19" t="str">
        <f t="shared" si="6"/>
        <v/>
      </c>
      <c r="L126" s="92" t="str">
        <f t="shared" si="7"/>
        <v/>
      </c>
      <c r="M126" s="219"/>
      <c r="N126" s="228">
        <f t="shared" si="8"/>
        <v>116</v>
      </c>
      <c r="O126" s="188" t="str">
        <f t="shared" si="9"/>
        <v/>
      </c>
      <c r="P126" s="166" t="str">
        <f>'ادخال درجات الاختبار الثالث'!AM121</f>
        <v/>
      </c>
      <c r="Q126" s="166" t="str">
        <f>'ادخال درجات الاختبار الثالث'!AO121</f>
        <v/>
      </c>
      <c r="R126" s="166" t="str">
        <f>'ادخال درجات الاختبار الثالث'!AQ121</f>
        <v/>
      </c>
      <c r="S126" s="166" t="str">
        <f>'ادخال درجات الاختبار الثالث'!AS121</f>
        <v/>
      </c>
      <c r="T126" s="166" t="str">
        <f>'ادخال درجات الاختبار الثالث'!AU121</f>
        <v/>
      </c>
      <c r="U126" s="166" t="str">
        <f>'ادخال درجات الاختبار الثالث'!AW121</f>
        <v/>
      </c>
      <c r="V126" s="166" t="str">
        <f>'ادخال درجات الاختبار الثالث'!AY121</f>
        <v/>
      </c>
      <c r="W126" s="166" t="str">
        <f>'ادخال درجات الاختبار الثالث'!BA121</f>
        <v/>
      </c>
      <c r="X126" s="166" t="str">
        <f>'ادخال درجات الاختبار الثالث'!BC121</f>
        <v/>
      </c>
      <c r="Y126" s="224" t="str">
        <f>'ادخال درجات الاختبار الثالث'!BE121</f>
        <v/>
      </c>
      <c r="Z126" s="224" t="str">
        <f>'ادخال درجات الاختبار الثالث'!BG121</f>
        <v/>
      </c>
      <c r="AA126" s="224" t="str">
        <f>'ادخال درجات الاختبار الثالث'!BI121</f>
        <v/>
      </c>
      <c r="AB126" s="224" t="str">
        <f>'ادخال درجات الاختبار الثالث'!BK121</f>
        <v/>
      </c>
      <c r="AC126" s="224" t="str">
        <f>'ادخال درجات الاختبار الثالث'!BM121</f>
        <v/>
      </c>
      <c r="AD126" s="224" t="str">
        <f>'ادخال درجات الاختبار الثالث'!BO121</f>
        <v/>
      </c>
      <c r="AE126" s="224" t="str">
        <f>'ادخال درجات الاختبار الثالث'!BQ121</f>
        <v/>
      </c>
      <c r="AF126" s="224" t="str">
        <f>'ادخال درجات الاختبار الثالث'!BS121</f>
        <v/>
      </c>
      <c r="AG126" s="224" t="str">
        <f>'ادخال درجات الاختبار الثالث'!BU121</f>
        <v/>
      </c>
      <c r="AH126" s="224" t="str">
        <f>'ادخال درجات الاختبار الثالث'!BW121</f>
        <v/>
      </c>
      <c r="AI126" s="224" t="str">
        <f>'ادخال درجات الاختبار الثالث'!BY121</f>
        <v/>
      </c>
      <c r="AJ126" s="224" t="str">
        <f>'ادخال درجات الاختبار الثالث'!CA121</f>
        <v/>
      </c>
      <c r="AK126" s="224" t="str">
        <f>'ادخال درجات الاختبار الثالث'!CC121</f>
        <v/>
      </c>
      <c r="AL126" s="224" t="str">
        <f>'ادخال درجات الاختبار الثالث'!CE121</f>
        <v/>
      </c>
      <c r="AM126" s="224" t="str">
        <f>'ادخال درجات الاختبار الثالث'!CG121</f>
        <v/>
      </c>
      <c r="AN126" s="224" t="str">
        <f>'ادخال درجات الاختبار الثالث'!CI121</f>
        <v/>
      </c>
      <c r="AZ126" s="91">
        <v>116</v>
      </c>
      <c r="BA126" s="19" t="str">
        <f t="shared" si="10"/>
        <v/>
      </c>
      <c r="BB126" s="92" t="str">
        <f t="shared" si="11"/>
        <v/>
      </c>
    </row>
    <row r="127" spans="1:54">
      <c r="A127" s="91">
        <f>'ادخال درجات التشخيصي'!A123</f>
        <v>117</v>
      </c>
      <c r="B127" s="19" t="str">
        <f>IF('ادخال درجات الاختبار الثالث'!B122="","",'ادخال درجات الاختبار الثالث'!B122)</f>
        <v/>
      </c>
      <c r="C127" s="19" t="str">
        <f>'ادخال درجات الاختبار الثالث'!AC122</f>
        <v/>
      </c>
      <c r="D127" s="92" t="str">
        <f>'ادخال درجات الاختبار الثالث'!AD122</f>
        <v/>
      </c>
      <c r="G127" t="str">
        <f>IF(B127="","",RANK(D127,$D:$D,1)+COUNTIF(D$11:$D127,D127)-1)</f>
        <v/>
      </c>
      <c r="H127" t="str">
        <f>IF(B127="","",RANK(D127,$D:$D)+COUNTIF($D$11:D127,D127)-1)</f>
        <v/>
      </c>
      <c r="J127" s="91">
        <v>117</v>
      </c>
      <c r="K127" s="19" t="str">
        <f t="shared" si="6"/>
        <v/>
      </c>
      <c r="L127" s="92" t="str">
        <f t="shared" si="7"/>
        <v/>
      </c>
      <c r="M127" s="219"/>
      <c r="N127" s="228">
        <f t="shared" si="8"/>
        <v>117</v>
      </c>
      <c r="O127" s="188" t="str">
        <f t="shared" si="9"/>
        <v/>
      </c>
      <c r="P127" s="166" t="str">
        <f>'ادخال درجات الاختبار الثالث'!AM122</f>
        <v/>
      </c>
      <c r="Q127" s="166" t="str">
        <f>'ادخال درجات الاختبار الثالث'!AO122</f>
        <v/>
      </c>
      <c r="R127" s="166" t="str">
        <f>'ادخال درجات الاختبار الثالث'!AQ122</f>
        <v/>
      </c>
      <c r="S127" s="166" t="str">
        <f>'ادخال درجات الاختبار الثالث'!AS122</f>
        <v/>
      </c>
      <c r="T127" s="166" t="str">
        <f>'ادخال درجات الاختبار الثالث'!AU122</f>
        <v/>
      </c>
      <c r="U127" s="166" t="str">
        <f>'ادخال درجات الاختبار الثالث'!AW122</f>
        <v/>
      </c>
      <c r="V127" s="166" t="str">
        <f>'ادخال درجات الاختبار الثالث'!AY122</f>
        <v/>
      </c>
      <c r="W127" s="166" t="str">
        <f>'ادخال درجات الاختبار الثالث'!BA122</f>
        <v/>
      </c>
      <c r="X127" s="166" t="str">
        <f>'ادخال درجات الاختبار الثالث'!BC122</f>
        <v/>
      </c>
      <c r="Y127" s="224" t="str">
        <f>'ادخال درجات الاختبار الثالث'!BE122</f>
        <v/>
      </c>
      <c r="Z127" s="224" t="str">
        <f>'ادخال درجات الاختبار الثالث'!BG122</f>
        <v/>
      </c>
      <c r="AA127" s="224" t="str">
        <f>'ادخال درجات الاختبار الثالث'!BI122</f>
        <v/>
      </c>
      <c r="AB127" s="224" t="str">
        <f>'ادخال درجات الاختبار الثالث'!BK122</f>
        <v/>
      </c>
      <c r="AC127" s="224" t="str">
        <f>'ادخال درجات الاختبار الثالث'!BM122</f>
        <v/>
      </c>
      <c r="AD127" s="224" t="str">
        <f>'ادخال درجات الاختبار الثالث'!BO122</f>
        <v/>
      </c>
      <c r="AE127" s="224" t="str">
        <f>'ادخال درجات الاختبار الثالث'!BQ122</f>
        <v/>
      </c>
      <c r="AF127" s="224" t="str">
        <f>'ادخال درجات الاختبار الثالث'!BS122</f>
        <v/>
      </c>
      <c r="AG127" s="224" t="str">
        <f>'ادخال درجات الاختبار الثالث'!BU122</f>
        <v/>
      </c>
      <c r="AH127" s="224" t="str">
        <f>'ادخال درجات الاختبار الثالث'!BW122</f>
        <v/>
      </c>
      <c r="AI127" s="224" t="str">
        <f>'ادخال درجات الاختبار الثالث'!BY122</f>
        <v/>
      </c>
      <c r="AJ127" s="224" t="str">
        <f>'ادخال درجات الاختبار الثالث'!CA122</f>
        <v/>
      </c>
      <c r="AK127" s="224" t="str">
        <f>'ادخال درجات الاختبار الثالث'!CC122</f>
        <v/>
      </c>
      <c r="AL127" s="224" t="str">
        <f>'ادخال درجات الاختبار الثالث'!CE122</f>
        <v/>
      </c>
      <c r="AM127" s="224" t="str">
        <f>'ادخال درجات الاختبار الثالث'!CG122</f>
        <v/>
      </c>
      <c r="AN127" s="224" t="str">
        <f>'ادخال درجات الاختبار الثالث'!CI122</f>
        <v/>
      </c>
      <c r="AZ127" s="91">
        <v>117</v>
      </c>
      <c r="BA127" s="19" t="str">
        <f t="shared" si="10"/>
        <v/>
      </c>
      <c r="BB127" s="92" t="str">
        <f t="shared" si="11"/>
        <v/>
      </c>
    </row>
    <row r="128" spans="1:54">
      <c r="A128" s="91">
        <f>'ادخال درجات التشخيصي'!A124</f>
        <v>118</v>
      </c>
      <c r="B128" s="19" t="str">
        <f>IF('ادخال درجات الاختبار الثالث'!B123="","",'ادخال درجات الاختبار الثالث'!B123)</f>
        <v/>
      </c>
      <c r="C128" s="19" t="str">
        <f>'ادخال درجات الاختبار الثالث'!AC123</f>
        <v/>
      </c>
      <c r="D128" s="92" t="str">
        <f>'ادخال درجات الاختبار الثالث'!AD123</f>
        <v/>
      </c>
      <c r="G128" t="str">
        <f>IF(B128="","",RANK(D128,$D:$D,1)+COUNTIF(D$11:$D128,D128)-1)</f>
        <v/>
      </c>
      <c r="H128" t="str">
        <f>IF(B128="","",RANK(D128,$D:$D)+COUNTIF($D$11:D128,D128)-1)</f>
        <v/>
      </c>
      <c r="J128" s="91">
        <v>118</v>
      </c>
      <c r="K128" s="19" t="str">
        <f t="shared" si="6"/>
        <v/>
      </c>
      <c r="L128" s="92" t="str">
        <f t="shared" si="7"/>
        <v/>
      </c>
      <c r="M128" s="219"/>
      <c r="N128" s="228">
        <f t="shared" si="8"/>
        <v>118</v>
      </c>
      <c r="O128" s="188" t="str">
        <f t="shared" si="9"/>
        <v/>
      </c>
      <c r="P128" s="166" t="str">
        <f>'ادخال درجات الاختبار الثالث'!AM123</f>
        <v/>
      </c>
      <c r="Q128" s="166" t="str">
        <f>'ادخال درجات الاختبار الثالث'!AO123</f>
        <v/>
      </c>
      <c r="R128" s="166" t="str">
        <f>'ادخال درجات الاختبار الثالث'!AQ123</f>
        <v/>
      </c>
      <c r="S128" s="166" t="str">
        <f>'ادخال درجات الاختبار الثالث'!AS123</f>
        <v/>
      </c>
      <c r="T128" s="166" t="str">
        <f>'ادخال درجات الاختبار الثالث'!AU123</f>
        <v/>
      </c>
      <c r="U128" s="166" t="str">
        <f>'ادخال درجات الاختبار الثالث'!AW123</f>
        <v/>
      </c>
      <c r="V128" s="166" t="str">
        <f>'ادخال درجات الاختبار الثالث'!AY123</f>
        <v/>
      </c>
      <c r="W128" s="166" t="str">
        <f>'ادخال درجات الاختبار الثالث'!BA123</f>
        <v/>
      </c>
      <c r="X128" s="166" t="str">
        <f>'ادخال درجات الاختبار الثالث'!BC123</f>
        <v/>
      </c>
      <c r="Y128" s="224" t="str">
        <f>'ادخال درجات الاختبار الثالث'!BE123</f>
        <v/>
      </c>
      <c r="Z128" s="224" t="str">
        <f>'ادخال درجات الاختبار الثالث'!BG123</f>
        <v/>
      </c>
      <c r="AA128" s="224" t="str">
        <f>'ادخال درجات الاختبار الثالث'!BI123</f>
        <v/>
      </c>
      <c r="AB128" s="224" t="str">
        <f>'ادخال درجات الاختبار الثالث'!BK123</f>
        <v/>
      </c>
      <c r="AC128" s="224" t="str">
        <f>'ادخال درجات الاختبار الثالث'!BM123</f>
        <v/>
      </c>
      <c r="AD128" s="224" t="str">
        <f>'ادخال درجات الاختبار الثالث'!BO123</f>
        <v/>
      </c>
      <c r="AE128" s="224" t="str">
        <f>'ادخال درجات الاختبار الثالث'!BQ123</f>
        <v/>
      </c>
      <c r="AF128" s="224" t="str">
        <f>'ادخال درجات الاختبار الثالث'!BS123</f>
        <v/>
      </c>
      <c r="AG128" s="224" t="str">
        <f>'ادخال درجات الاختبار الثالث'!BU123</f>
        <v/>
      </c>
      <c r="AH128" s="224" t="str">
        <f>'ادخال درجات الاختبار الثالث'!BW123</f>
        <v/>
      </c>
      <c r="AI128" s="224" t="str">
        <f>'ادخال درجات الاختبار الثالث'!BY123</f>
        <v/>
      </c>
      <c r="AJ128" s="224" t="str">
        <f>'ادخال درجات الاختبار الثالث'!CA123</f>
        <v/>
      </c>
      <c r="AK128" s="224" t="str">
        <f>'ادخال درجات الاختبار الثالث'!CC123</f>
        <v/>
      </c>
      <c r="AL128" s="224" t="str">
        <f>'ادخال درجات الاختبار الثالث'!CE123</f>
        <v/>
      </c>
      <c r="AM128" s="224" t="str">
        <f>'ادخال درجات الاختبار الثالث'!CG123</f>
        <v/>
      </c>
      <c r="AN128" s="224" t="str">
        <f>'ادخال درجات الاختبار الثالث'!CI123</f>
        <v/>
      </c>
      <c r="AZ128" s="91">
        <v>118</v>
      </c>
      <c r="BA128" s="19" t="str">
        <f t="shared" si="10"/>
        <v/>
      </c>
      <c r="BB128" s="92" t="str">
        <f t="shared" si="11"/>
        <v/>
      </c>
    </row>
    <row r="129" spans="1:54">
      <c r="A129" s="91">
        <f>'ادخال درجات التشخيصي'!A125</f>
        <v>119</v>
      </c>
      <c r="B129" s="19" t="str">
        <f>IF('ادخال درجات الاختبار الثالث'!B124="","",'ادخال درجات الاختبار الثالث'!B124)</f>
        <v/>
      </c>
      <c r="C129" s="19" t="str">
        <f>'ادخال درجات الاختبار الثالث'!AC124</f>
        <v/>
      </c>
      <c r="D129" s="92" t="str">
        <f>'ادخال درجات الاختبار الثالث'!AD124</f>
        <v/>
      </c>
      <c r="G129" t="str">
        <f>IF(B129="","",RANK(D129,$D:$D,1)+COUNTIF(D$11:$D129,D129)-1)</f>
        <v/>
      </c>
      <c r="H129" t="str">
        <f>IF(B129="","",RANK(D129,$D:$D)+COUNTIF($D$11:D129,D129)-1)</f>
        <v/>
      </c>
      <c r="J129" s="91">
        <v>119</v>
      </c>
      <c r="K129" s="19" t="str">
        <f t="shared" si="6"/>
        <v/>
      </c>
      <c r="L129" s="92" t="str">
        <f t="shared" si="7"/>
        <v/>
      </c>
      <c r="M129" s="219"/>
      <c r="N129" s="228">
        <f t="shared" si="8"/>
        <v>119</v>
      </c>
      <c r="O129" s="188" t="str">
        <f t="shared" si="9"/>
        <v/>
      </c>
      <c r="P129" s="166" t="str">
        <f>'ادخال درجات الاختبار الثالث'!AM124</f>
        <v/>
      </c>
      <c r="Q129" s="166" t="str">
        <f>'ادخال درجات الاختبار الثالث'!AO124</f>
        <v/>
      </c>
      <c r="R129" s="166" t="str">
        <f>'ادخال درجات الاختبار الثالث'!AQ124</f>
        <v/>
      </c>
      <c r="S129" s="166" t="str">
        <f>'ادخال درجات الاختبار الثالث'!AS124</f>
        <v/>
      </c>
      <c r="T129" s="166" t="str">
        <f>'ادخال درجات الاختبار الثالث'!AU124</f>
        <v/>
      </c>
      <c r="U129" s="166" t="str">
        <f>'ادخال درجات الاختبار الثالث'!AW124</f>
        <v/>
      </c>
      <c r="V129" s="166" t="str">
        <f>'ادخال درجات الاختبار الثالث'!AY124</f>
        <v/>
      </c>
      <c r="W129" s="166" t="str">
        <f>'ادخال درجات الاختبار الثالث'!BA124</f>
        <v/>
      </c>
      <c r="X129" s="166" t="str">
        <f>'ادخال درجات الاختبار الثالث'!BC124</f>
        <v/>
      </c>
      <c r="Y129" s="224" t="str">
        <f>'ادخال درجات الاختبار الثالث'!BE124</f>
        <v/>
      </c>
      <c r="Z129" s="224" t="str">
        <f>'ادخال درجات الاختبار الثالث'!BG124</f>
        <v/>
      </c>
      <c r="AA129" s="224" t="str">
        <f>'ادخال درجات الاختبار الثالث'!BI124</f>
        <v/>
      </c>
      <c r="AB129" s="224" t="str">
        <f>'ادخال درجات الاختبار الثالث'!BK124</f>
        <v/>
      </c>
      <c r="AC129" s="224" t="str">
        <f>'ادخال درجات الاختبار الثالث'!BM124</f>
        <v/>
      </c>
      <c r="AD129" s="224" t="str">
        <f>'ادخال درجات الاختبار الثالث'!BO124</f>
        <v/>
      </c>
      <c r="AE129" s="224" t="str">
        <f>'ادخال درجات الاختبار الثالث'!BQ124</f>
        <v/>
      </c>
      <c r="AF129" s="224" t="str">
        <f>'ادخال درجات الاختبار الثالث'!BS124</f>
        <v/>
      </c>
      <c r="AG129" s="224" t="str">
        <f>'ادخال درجات الاختبار الثالث'!BU124</f>
        <v/>
      </c>
      <c r="AH129" s="224" t="str">
        <f>'ادخال درجات الاختبار الثالث'!BW124</f>
        <v/>
      </c>
      <c r="AI129" s="224" t="str">
        <f>'ادخال درجات الاختبار الثالث'!BY124</f>
        <v/>
      </c>
      <c r="AJ129" s="224" t="str">
        <f>'ادخال درجات الاختبار الثالث'!CA124</f>
        <v/>
      </c>
      <c r="AK129" s="224" t="str">
        <f>'ادخال درجات الاختبار الثالث'!CC124</f>
        <v/>
      </c>
      <c r="AL129" s="224" t="str">
        <f>'ادخال درجات الاختبار الثالث'!CE124</f>
        <v/>
      </c>
      <c r="AM129" s="224" t="str">
        <f>'ادخال درجات الاختبار الثالث'!CG124</f>
        <v/>
      </c>
      <c r="AN129" s="224" t="str">
        <f>'ادخال درجات الاختبار الثالث'!CI124</f>
        <v/>
      </c>
      <c r="AZ129" s="91">
        <v>119</v>
      </c>
      <c r="BA129" s="19" t="str">
        <f t="shared" si="10"/>
        <v/>
      </c>
      <c r="BB129" s="92" t="str">
        <f t="shared" si="11"/>
        <v/>
      </c>
    </row>
    <row r="130" spans="1:54">
      <c r="A130" s="91">
        <f>'ادخال درجات التشخيصي'!A126</f>
        <v>120</v>
      </c>
      <c r="B130" s="19" t="str">
        <f>IF('ادخال درجات الاختبار الثالث'!B125="","",'ادخال درجات الاختبار الثالث'!B125)</f>
        <v/>
      </c>
      <c r="C130" s="19" t="str">
        <f>'ادخال درجات الاختبار الثالث'!AC125</f>
        <v/>
      </c>
      <c r="D130" s="92" t="str">
        <f>'ادخال درجات الاختبار الثالث'!AD125</f>
        <v/>
      </c>
      <c r="G130" t="str">
        <f>IF(B130="","",RANK(D130,$D:$D,1)+COUNTIF(D$11:$D130,D130)-1)</f>
        <v/>
      </c>
      <c r="H130" t="str">
        <f>IF(B130="","",RANK(D130,$D:$D)+COUNTIF($D$11:D130,D130)-1)</f>
        <v/>
      </c>
      <c r="J130" s="91">
        <v>120</v>
      </c>
      <c r="K130" s="19" t="str">
        <f t="shared" si="6"/>
        <v/>
      </c>
      <c r="L130" s="92" t="str">
        <f t="shared" si="7"/>
        <v/>
      </c>
      <c r="M130" s="219"/>
      <c r="N130" s="228">
        <f t="shared" si="8"/>
        <v>120</v>
      </c>
      <c r="O130" s="188" t="str">
        <f t="shared" si="9"/>
        <v/>
      </c>
      <c r="P130" s="166" t="str">
        <f>'ادخال درجات الاختبار الثالث'!AM125</f>
        <v/>
      </c>
      <c r="Q130" s="166" t="str">
        <f>'ادخال درجات الاختبار الثالث'!AO125</f>
        <v/>
      </c>
      <c r="R130" s="166" t="str">
        <f>'ادخال درجات الاختبار الثالث'!AQ125</f>
        <v/>
      </c>
      <c r="S130" s="166" t="str">
        <f>'ادخال درجات الاختبار الثالث'!AS125</f>
        <v/>
      </c>
      <c r="T130" s="166" t="str">
        <f>'ادخال درجات الاختبار الثالث'!AU125</f>
        <v/>
      </c>
      <c r="U130" s="166" t="str">
        <f>'ادخال درجات الاختبار الثالث'!AW125</f>
        <v/>
      </c>
      <c r="V130" s="166" t="str">
        <f>'ادخال درجات الاختبار الثالث'!AY125</f>
        <v/>
      </c>
      <c r="W130" s="166" t="str">
        <f>'ادخال درجات الاختبار الثالث'!BA125</f>
        <v/>
      </c>
      <c r="X130" s="166" t="str">
        <f>'ادخال درجات الاختبار الثالث'!BC125</f>
        <v/>
      </c>
      <c r="Y130" s="224" t="str">
        <f>'ادخال درجات الاختبار الثالث'!BE125</f>
        <v/>
      </c>
      <c r="Z130" s="224" t="str">
        <f>'ادخال درجات الاختبار الثالث'!BG125</f>
        <v/>
      </c>
      <c r="AA130" s="224" t="str">
        <f>'ادخال درجات الاختبار الثالث'!BI125</f>
        <v/>
      </c>
      <c r="AB130" s="224" t="str">
        <f>'ادخال درجات الاختبار الثالث'!BK125</f>
        <v/>
      </c>
      <c r="AC130" s="224" t="str">
        <f>'ادخال درجات الاختبار الثالث'!BM125</f>
        <v/>
      </c>
      <c r="AD130" s="224" t="str">
        <f>'ادخال درجات الاختبار الثالث'!BO125</f>
        <v/>
      </c>
      <c r="AE130" s="224" t="str">
        <f>'ادخال درجات الاختبار الثالث'!BQ125</f>
        <v/>
      </c>
      <c r="AF130" s="224" t="str">
        <f>'ادخال درجات الاختبار الثالث'!BS125</f>
        <v/>
      </c>
      <c r="AG130" s="224" t="str">
        <f>'ادخال درجات الاختبار الثالث'!BU125</f>
        <v/>
      </c>
      <c r="AH130" s="224" t="str">
        <f>'ادخال درجات الاختبار الثالث'!BW125</f>
        <v/>
      </c>
      <c r="AI130" s="224" t="str">
        <f>'ادخال درجات الاختبار الثالث'!BY125</f>
        <v/>
      </c>
      <c r="AJ130" s="224" t="str">
        <f>'ادخال درجات الاختبار الثالث'!CA125</f>
        <v/>
      </c>
      <c r="AK130" s="224" t="str">
        <f>'ادخال درجات الاختبار الثالث'!CC125</f>
        <v/>
      </c>
      <c r="AL130" s="224" t="str">
        <f>'ادخال درجات الاختبار الثالث'!CE125</f>
        <v/>
      </c>
      <c r="AM130" s="224" t="str">
        <f>'ادخال درجات الاختبار الثالث'!CG125</f>
        <v/>
      </c>
      <c r="AN130" s="224" t="str">
        <f>'ادخال درجات الاختبار الثالث'!CI125</f>
        <v/>
      </c>
      <c r="AZ130" s="91">
        <v>120</v>
      </c>
      <c r="BA130" s="19" t="str">
        <f t="shared" si="10"/>
        <v/>
      </c>
      <c r="BB130" s="92" t="str">
        <f t="shared" si="11"/>
        <v/>
      </c>
    </row>
    <row r="131" spans="1:54">
      <c r="J131" s="19"/>
      <c r="K131" s="19"/>
      <c r="L131" s="19"/>
      <c r="N131" s="231">
        <f t="shared" si="8"/>
        <v>0</v>
      </c>
      <c r="O131" s="188">
        <f t="shared" si="9"/>
        <v>0</v>
      </c>
      <c r="P131" s="165"/>
      <c r="Q131" s="165"/>
      <c r="R131" s="165"/>
      <c r="S131" s="165"/>
      <c r="T131" s="130"/>
      <c r="U131" s="130"/>
      <c r="V131" s="130"/>
      <c r="W131" s="130"/>
      <c r="X131" s="130"/>
    </row>
    <row r="132" spans="1:54"/>
  </sheetData>
  <sheetProtection algorithmName="SHA-512" hashValue="ciO0648BNT4BgJAv0fS690rH4Px/Ln8zP5InQFzfJ+4VJ/mZ9p9bKQ6HJT/U3pMvbB/TMYxhnnaFrYVZFhnrzg==" saltValue="fq6MmVS9tRVI5xhuUarYKA==" spinCount="100000" sheet="1" objects="1" scenarios="1"/>
  <mergeCells count="48">
    <mergeCell ref="AZ7:BB7"/>
    <mergeCell ref="AZ8:AZ10"/>
    <mergeCell ref="BA8:BA10"/>
    <mergeCell ref="BB8:BB10"/>
    <mergeCell ref="J8:J10"/>
    <mergeCell ref="U2:U10"/>
    <mergeCell ref="V2:V10"/>
    <mergeCell ref="W2:W10"/>
    <mergeCell ref="X2:X10"/>
    <mergeCell ref="J7:L7"/>
    <mergeCell ref="K8:K10"/>
    <mergeCell ref="L8:L10"/>
    <mergeCell ref="T2:T10"/>
    <mergeCell ref="P2:P10"/>
    <mergeCell ref="Q2:Q10"/>
    <mergeCell ref="R2:R10"/>
    <mergeCell ref="S2:S10"/>
    <mergeCell ref="K3:K4"/>
    <mergeCell ref="L3:L4"/>
    <mergeCell ref="C2:D5"/>
    <mergeCell ref="A8:A10"/>
    <mergeCell ref="B8:B10"/>
    <mergeCell ref="C8:C10"/>
    <mergeCell ref="D8:D10"/>
    <mergeCell ref="AF2:AF10"/>
    <mergeCell ref="AG2:AG10"/>
    <mergeCell ref="AH2:AH10"/>
    <mergeCell ref="Y2:Y10"/>
    <mergeCell ref="Z2:Z10"/>
    <mergeCell ref="AA2:AA10"/>
    <mergeCell ref="AB2:AB10"/>
    <mergeCell ref="AC2:AC10"/>
    <mergeCell ref="AS2:AS10"/>
    <mergeCell ref="N8:N10"/>
    <mergeCell ref="O8:O10"/>
    <mergeCell ref="N2:O7"/>
    <mergeCell ref="AN2:AN10"/>
    <mergeCell ref="AO2:AO10"/>
    <mergeCell ref="AP2:AP10"/>
    <mergeCell ref="AQ2:AQ10"/>
    <mergeCell ref="AR2:AR10"/>
    <mergeCell ref="AI2:AI10"/>
    <mergeCell ref="AJ2:AJ10"/>
    <mergeCell ref="AK2:AK10"/>
    <mergeCell ref="AL2:AL10"/>
    <mergeCell ref="AM2:AM10"/>
    <mergeCell ref="AD2:AD10"/>
    <mergeCell ref="AE2:AE10"/>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EE52E-A693-41D5-80E6-AAAFFF2FD503}">
  <sheetPr codeName="ورقة21"/>
  <dimension ref="A1:BG77"/>
  <sheetViews>
    <sheetView rightToLeft="1" topLeftCell="A8" zoomScale="98" zoomScaleNormal="98" workbookViewId="0">
      <selection activeCell="F5" sqref="F5:G6"/>
    </sheetView>
  </sheetViews>
  <sheetFormatPr defaultColWidth="0" defaultRowHeight="20.25"/>
  <cols>
    <col min="1" max="1" width="7.125" customWidth="1"/>
    <col min="2" max="2" width="9" customWidth="1"/>
    <col min="3" max="3" width="36.625" customWidth="1"/>
    <col min="4" max="5" width="3.25" customWidth="1"/>
    <col min="6" max="6" width="5.625" hidden="1" customWidth="1"/>
    <col min="7" max="7" width="5.625" customWidth="1"/>
    <col min="8" max="8" width="4.375" customWidth="1"/>
    <col min="9" max="9" width="3.5" style="13" customWidth="1"/>
    <col min="10" max="10" width="3.125" customWidth="1"/>
    <col min="11" max="11" width="9" customWidth="1"/>
    <col min="12" max="12" width="5.625" customWidth="1"/>
    <col min="13" max="13" width="0.375" customWidth="1"/>
    <col min="14" max="14" width="3.875" customWidth="1"/>
    <col min="15" max="15" width="9" customWidth="1"/>
    <col min="16" max="16" width="2.5" customWidth="1"/>
    <col min="17" max="17" width="3.25" hidden="1" customWidth="1"/>
    <col min="18" max="18" width="3.375" customWidth="1"/>
    <col min="19" max="19" width="9" customWidth="1"/>
    <col min="20" max="20" width="3.5" customWidth="1"/>
    <col min="21" max="21" width="2" customWidth="1"/>
    <col min="22" max="22" width="3.875" customWidth="1"/>
    <col min="23" max="23" width="6.25" customWidth="1"/>
    <col min="24" max="24" width="10.25" customWidth="1"/>
    <col min="25" max="25" width="4.75" customWidth="1"/>
    <col min="26" max="26" width="2.25" customWidth="1"/>
    <col min="27" max="27" width="39.625" hidden="1" customWidth="1"/>
    <col min="28" max="28" width="5.375" hidden="1" customWidth="1"/>
    <col min="29" max="29" width="4.25" hidden="1" customWidth="1"/>
    <col min="30" max="30" width="125.5" style="123" hidden="1" customWidth="1"/>
    <col min="31" max="44" width="9" style="123" hidden="1" customWidth="1"/>
    <col min="45" max="59" width="0" hidden="1" customWidth="1"/>
    <col min="60" max="16384" width="9" hidden="1"/>
  </cols>
  <sheetData>
    <row r="1" spans="1:59" hidden="1"/>
    <row r="2" spans="1:59" hidden="1"/>
    <row r="3" spans="1:59" hidden="1"/>
    <row r="4" spans="1:59" hidden="1"/>
    <row r="5" spans="1:59" hidden="1"/>
    <row r="6" spans="1:59" hidden="1"/>
    <row r="7" spans="1:59" hidden="1"/>
    <row r="8" spans="1:59" ht="15">
      <c r="A8" s="142"/>
      <c r="B8" s="397"/>
      <c r="C8" s="397"/>
      <c r="D8" s="180"/>
      <c r="E8" s="181"/>
      <c r="F8" s="182"/>
      <c r="G8" s="183"/>
      <c r="H8" s="180"/>
      <c r="I8" s="180"/>
      <c r="J8" s="142"/>
      <c r="K8" s="142"/>
      <c r="L8" s="142"/>
      <c r="M8" s="142"/>
      <c r="N8" s="142"/>
      <c r="O8" s="142"/>
      <c r="P8" s="142"/>
      <c r="Q8" s="142"/>
      <c r="R8" s="142"/>
      <c r="S8" s="142"/>
      <c r="T8" s="142"/>
      <c r="U8" s="142"/>
      <c r="V8" s="142"/>
      <c r="W8" s="142"/>
      <c r="X8" s="142"/>
      <c r="Y8" s="142"/>
      <c r="Z8" s="142"/>
      <c r="AA8" s="154"/>
      <c r="AB8" s="16"/>
    </row>
    <row r="9" spans="1:59" ht="15">
      <c r="A9" s="142"/>
      <c r="B9" s="397"/>
      <c r="C9" s="397"/>
      <c r="D9" s="180"/>
      <c r="E9" s="181"/>
      <c r="F9" s="182"/>
      <c r="G9" s="183"/>
      <c r="H9" s="180"/>
      <c r="I9" s="180"/>
      <c r="J9" s="142"/>
      <c r="K9" s="142"/>
      <c r="L9" s="142"/>
      <c r="M9" s="142"/>
      <c r="N9" s="142"/>
      <c r="O9" s="142"/>
      <c r="P9" s="142"/>
      <c r="Q9" s="142"/>
      <c r="R9" s="142"/>
      <c r="S9" s="142"/>
      <c r="T9" s="142"/>
      <c r="U9" s="142"/>
      <c r="V9" s="142"/>
      <c r="W9" s="142"/>
      <c r="X9" s="142"/>
      <c r="Y9" s="142"/>
      <c r="Z9" s="142"/>
      <c r="AA9" s="154"/>
      <c r="AB9" s="16"/>
    </row>
    <row r="10" spans="1:59" ht="15">
      <c r="A10" s="142"/>
      <c r="B10" s="397"/>
      <c r="C10" s="397"/>
      <c r="D10" s="180"/>
      <c r="E10" s="181"/>
      <c r="F10" s="182"/>
      <c r="G10" s="183"/>
      <c r="H10" s="180"/>
      <c r="I10" s="180"/>
      <c r="J10" s="415" t="s">
        <v>270</v>
      </c>
      <c r="K10" s="415"/>
      <c r="L10" s="415"/>
      <c r="M10" s="415"/>
      <c r="N10" s="415"/>
      <c r="O10" s="415"/>
      <c r="P10" s="415"/>
      <c r="Q10" s="415"/>
      <c r="R10" s="415"/>
      <c r="S10" s="415"/>
      <c r="T10" s="415"/>
      <c r="U10" s="415"/>
      <c r="V10" s="415"/>
      <c r="W10" s="415"/>
      <c r="X10" s="415"/>
      <c r="Y10" s="142"/>
      <c r="Z10" s="142"/>
      <c r="AA10" s="154"/>
      <c r="AB10" s="16"/>
    </row>
    <row r="11" spans="1:59" ht="15.75">
      <c r="A11" s="142"/>
      <c r="B11" s="397"/>
      <c r="C11" s="397"/>
      <c r="D11" s="180"/>
      <c r="E11" s="181"/>
      <c r="F11" s="182"/>
      <c r="G11" s="183"/>
      <c r="H11" s="180"/>
      <c r="I11" s="180"/>
      <c r="J11" s="142"/>
      <c r="K11" s="142"/>
      <c r="L11" s="142"/>
      <c r="M11" s="142"/>
      <c r="N11" s="142"/>
      <c r="O11" s="142"/>
      <c r="P11" s="179"/>
      <c r="Q11" s="142"/>
      <c r="R11" s="142"/>
      <c r="S11" s="142"/>
      <c r="T11" s="142"/>
      <c r="U11" s="142"/>
      <c r="V11" s="142"/>
      <c r="W11" s="142"/>
      <c r="X11" s="178"/>
      <c r="Y11" s="142"/>
      <c r="Z11" s="142"/>
      <c r="AA11" s="154"/>
      <c r="AB11" s="16"/>
    </row>
    <row r="12" spans="1:59">
      <c r="A12" s="142"/>
      <c r="B12" s="142"/>
      <c r="C12" s="142"/>
      <c r="D12" s="142"/>
      <c r="E12" s="142"/>
      <c r="F12" s="142"/>
      <c r="G12" s="142"/>
      <c r="H12" s="142"/>
      <c r="I12" s="150"/>
      <c r="J12" s="142"/>
      <c r="K12" s="142"/>
      <c r="L12" s="142"/>
      <c r="M12" s="142"/>
      <c r="N12" s="142"/>
      <c r="O12" s="142"/>
      <c r="P12" s="142"/>
      <c r="Q12" s="142"/>
      <c r="R12" s="142"/>
      <c r="S12" s="142"/>
      <c r="T12" s="142"/>
      <c r="U12" s="142"/>
      <c r="V12" s="142"/>
      <c r="W12" s="142"/>
      <c r="X12" s="142"/>
      <c r="Y12" s="142"/>
      <c r="Z12" s="142"/>
      <c r="AA12" s="154"/>
      <c r="AB12" s="16"/>
    </row>
    <row r="13" spans="1:59" s="83" customFormat="1" ht="27" customHeight="1">
      <c r="A13" s="192" t="s">
        <v>0</v>
      </c>
      <c r="B13" s="398" t="s">
        <v>269</v>
      </c>
      <c r="C13" s="399"/>
      <c r="D13" s="399"/>
      <c r="E13" s="399"/>
      <c r="F13" s="399"/>
      <c r="G13" s="400"/>
      <c r="H13" s="148"/>
      <c r="I13" s="416" t="s">
        <v>278</v>
      </c>
      <c r="J13" s="417"/>
      <c r="K13" s="417"/>
      <c r="L13" s="417"/>
      <c r="M13" s="417"/>
      <c r="N13" s="417"/>
      <c r="O13" s="417"/>
      <c r="P13" s="417"/>
      <c r="Q13" s="417"/>
      <c r="R13" s="417"/>
      <c r="S13" s="417"/>
      <c r="T13" s="417"/>
      <c r="U13" s="417"/>
      <c r="V13" s="418"/>
      <c r="W13" s="326" t="s">
        <v>268</v>
      </c>
      <c r="X13" s="535">
        <f>'مج 3'!G5</f>
        <v>0</v>
      </c>
      <c r="Y13" s="536"/>
      <c r="Z13" s="151"/>
      <c r="AD13" s="125" t="s">
        <v>223</v>
      </c>
    </row>
    <row r="14" spans="1:59" ht="35.1" customHeight="1">
      <c r="A14" s="395">
        <v>1</v>
      </c>
      <c r="B14" s="401" t="str">
        <f>IF('مج 3'!G6="","",'مج 3'!G6)</f>
        <v/>
      </c>
      <c r="C14" s="402"/>
      <c r="D14" s="402"/>
      <c r="E14" s="402"/>
      <c r="F14" s="402"/>
      <c r="G14" s="403"/>
      <c r="H14" s="149"/>
      <c r="I14" s="407" t="s">
        <v>170</v>
      </c>
      <c r="J14" s="421"/>
      <c r="K14" s="421"/>
      <c r="L14" s="421"/>
      <c r="M14" s="421"/>
      <c r="N14" s="421"/>
      <c r="O14" s="421"/>
      <c r="P14" s="421"/>
      <c r="Q14" s="421"/>
      <c r="R14" s="421"/>
      <c r="S14" s="421"/>
      <c r="T14" s="421"/>
      <c r="U14" s="421"/>
      <c r="V14" s="421"/>
      <c r="W14" s="421"/>
      <c r="X14" s="421"/>
      <c r="Y14" s="421"/>
      <c r="Z14" s="142"/>
      <c r="AC14" s="127">
        <v>1</v>
      </c>
      <c r="AD14" s="126" t="s">
        <v>258</v>
      </c>
      <c r="AE14" s="124"/>
      <c r="AF14" s="124"/>
      <c r="AG14" s="124"/>
      <c r="AH14" s="124"/>
      <c r="AI14" s="124"/>
      <c r="AJ14" s="124"/>
      <c r="AK14" s="124"/>
      <c r="AL14" s="124"/>
      <c r="AM14" s="124"/>
      <c r="AN14" s="124"/>
      <c r="AO14" s="124"/>
      <c r="AP14" s="124"/>
      <c r="AQ14" s="124"/>
      <c r="AR14" s="124"/>
    </row>
    <row r="15" spans="1:59" ht="24.95" customHeight="1">
      <c r="A15" s="395"/>
      <c r="B15" s="404"/>
      <c r="C15" s="405"/>
      <c r="D15" s="405"/>
      <c r="E15" s="405"/>
      <c r="F15" s="405"/>
      <c r="G15" s="406"/>
      <c r="H15" s="149"/>
      <c r="I15" s="407"/>
      <c r="J15" s="327" t="s">
        <v>27</v>
      </c>
      <c r="K15" s="411"/>
      <c r="L15" s="411"/>
      <c r="M15" s="411"/>
      <c r="N15" s="327" t="s">
        <v>28</v>
      </c>
      <c r="O15" s="412"/>
      <c r="P15" s="413"/>
      <c r="Q15" s="414"/>
      <c r="R15" s="327" t="s">
        <v>29</v>
      </c>
      <c r="S15" s="411"/>
      <c r="T15" s="411"/>
      <c r="U15" s="411"/>
      <c r="V15" s="327" t="s">
        <v>30</v>
      </c>
      <c r="W15" s="411"/>
      <c r="X15" s="411"/>
      <c r="Y15" s="411"/>
      <c r="Z15" s="142"/>
      <c r="AC15" s="127">
        <v>2</v>
      </c>
      <c r="AD15" s="126" t="s">
        <v>259</v>
      </c>
      <c r="AE15" s="124"/>
      <c r="AF15" s="124"/>
      <c r="AG15" s="124"/>
      <c r="AH15" s="124"/>
      <c r="AI15" s="124"/>
      <c r="AJ15" s="124"/>
      <c r="AK15" s="124"/>
      <c r="AL15" s="124"/>
      <c r="AM15" s="124"/>
      <c r="AN15" s="124"/>
      <c r="AO15" s="124"/>
      <c r="AP15" s="124"/>
      <c r="AQ15" s="124"/>
      <c r="AR15" s="124"/>
      <c r="BG15" t="str">
        <f>B14</f>
        <v/>
      </c>
    </row>
    <row r="16" spans="1:59" ht="35.1" customHeight="1">
      <c r="A16" s="396">
        <v>2</v>
      </c>
      <c r="B16" s="401" t="str">
        <f>IF('مج 3'!G7="","",'مج 3'!G7)</f>
        <v/>
      </c>
      <c r="C16" s="402"/>
      <c r="D16" s="402"/>
      <c r="E16" s="402"/>
      <c r="F16" s="402"/>
      <c r="G16" s="403"/>
      <c r="H16" s="149"/>
      <c r="I16" s="407" t="s">
        <v>171</v>
      </c>
      <c r="J16" s="421"/>
      <c r="K16" s="421"/>
      <c r="L16" s="421"/>
      <c r="M16" s="421"/>
      <c r="N16" s="421"/>
      <c r="O16" s="421"/>
      <c r="P16" s="421"/>
      <c r="Q16" s="421"/>
      <c r="R16" s="421"/>
      <c r="S16" s="421"/>
      <c r="T16" s="421"/>
      <c r="U16" s="421"/>
      <c r="V16" s="421"/>
      <c r="W16" s="421"/>
      <c r="X16" s="421"/>
      <c r="Y16" s="421"/>
      <c r="Z16" s="142"/>
      <c r="AC16" s="127">
        <v>3</v>
      </c>
      <c r="AD16" s="126" t="s">
        <v>195</v>
      </c>
      <c r="AE16" s="124"/>
      <c r="AF16" s="124"/>
      <c r="AG16" s="124"/>
      <c r="AH16" s="124"/>
      <c r="AI16" s="124"/>
      <c r="AJ16" s="124"/>
      <c r="AK16" s="124"/>
      <c r="AL16" s="124"/>
      <c r="AM16" s="124"/>
      <c r="AN16" s="124"/>
      <c r="AO16" s="124"/>
      <c r="AP16" s="124"/>
      <c r="AQ16" s="124"/>
      <c r="AR16" s="124"/>
      <c r="BG16" t="str">
        <f>B16</f>
        <v/>
      </c>
    </row>
    <row r="17" spans="1:59" ht="24.95" customHeight="1">
      <c r="A17" s="396"/>
      <c r="B17" s="404"/>
      <c r="C17" s="405"/>
      <c r="D17" s="405"/>
      <c r="E17" s="405"/>
      <c r="F17" s="405"/>
      <c r="G17" s="406"/>
      <c r="H17" s="149"/>
      <c r="I17" s="407"/>
      <c r="J17" s="327" t="s">
        <v>27</v>
      </c>
      <c r="K17" s="411"/>
      <c r="L17" s="411"/>
      <c r="M17" s="411"/>
      <c r="N17" s="327" t="s">
        <v>28</v>
      </c>
      <c r="O17" s="411"/>
      <c r="P17" s="411"/>
      <c r="Q17" s="411"/>
      <c r="R17" s="327" t="s">
        <v>29</v>
      </c>
      <c r="S17" s="411"/>
      <c r="T17" s="411"/>
      <c r="U17" s="411"/>
      <c r="V17" s="327" t="s">
        <v>30</v>
      </c>
      <c r="W17" s="411"/>
      <c r="X17" s="411"/>
      <c r="Y17" s="411"/>
      <c r="Z17" s="142"/>
      <c r="AC17" s="127">
        <v>4</v>
      </c>
      <c r="AD17" s="126" t="s">
        <v>196</v>
      </c>
      <c r="AE17" s="124"/>
      <c r="AF17" s="124"/>
      <c r="AG17" s="124"/>
      <c r="AH17" s="124"/>
      <c r="AI17" s="124"/>
      <c r="AJ17" s="124"/>
      <c r="AK17" s="124"/>
      <c r="AL17" s="124"/>
      <c r="AM17" s="124"/>
      <c r="AN17" s="124"/>
      <c r="AO17" s="124"/>
      <c r="AP17" s="124"/>
      <c r="AQ17" s="124"/>
      <c r="AR17" s="124"/>
      <c r="BG17" t="str">
        <f>B18</f>
        <v/>
      </c>
    </row>
    <row r="18" spans="1:59" ht="35.1" customHeight="1">
      <c r="A18" s="395">
        <v>3</v>
      </c>
      <c r="B18" s="401" t="str">
        <f>IF('مج 3'!G8="","",'مج 3'!G8)</f>
        <v/>
      </c>
      <c r="C18" s="402"/>
      <c r="D18" s="402"/>
      <c r="E18" s="402"/>
      <c r="F18" s="402"/>
      <c r="G18" s="403"/>
      <c r="H18" s="149"/>
      <c r="I18" s="407" t="s">
        <v>172</v>
      </c>
      <c r="J18" s="421"/>
      <c r="K18" s="421"/>
      <c r="L18" s="421"/>
      <c r="M18" s="421"/>
      <c r="N18" s="421"/>
      <c r="O18" s="421"/>
      <c r="P18" s="421"/>
      <c r="Q18" s="421"/>
      <c r="R18" s="421"/>
      <c r="S18" s="421"/>
      <c r="T18" s="421"/>
      <c r="U18" s="421"/>
      <c r="V18" s="421"/>
      <c r="W18" s="421"/>
      <c r="X18" s="421"/>
      <c r="Y18" s="421"/>
      <c r="Z18" s="142"/>
      <c r="AC18" s="127">
        <v>5</v>
      </c>
      <c r="AD18" s="126" t="s">
        <v>197</v>
      </c>
      <c r="AE18" s="124"/>
      <c r="AF18" s="124"/>
      <c r="AG18" s="124"/>
      <c r="AH18" s="124"/>
      <c r="AI18" s="124"/>
      <c r="AJ18" s="124"/>
      <c r="AK18" s="124"/>
      <c r="AL18" s="124"/>
      <c r="AM18" s="124"/>
      <c r="AN18" s="124"/>
      <c r="AO18" s="124"/>
      <c r="AP18" s="124"/>
      <c r="AQ18" s="124"/>
      <c r="AR18" s="124"/>
      <c r="BG18" t="str">
        <f>B20</f>
        <v/>
      </c>
    </row>
    <row r="19" spans="1:59" ht="24.95" customHeight="1">
      <c r="A19" s="395"/>
      <c r="B19" s="404"/>
      <c r="C19" s="405"/>
      <c r="D19" s="405"/>
      <c r="E19" s="405"/>
      <c r="F19" s="405"/>
      <c r="G19" s="406"/>
      <c r="H19" s="149"/>
      <c r="I19" s="407"/>
      <c r="J19" s="327" t="s">
        <v>27</v>
      </c>
      <c r="K19" s="411"/>
      <c r="L19" s="411"/>
      <c r="M19" s="411"/>
      <c r="N19" s="327" t="s">
        <v>28</v>
      </c>
      <c r="O19" s="411"/>
      <c r="P19" s="411"/>
      <c r="Q19" s="411"/>
      <c r="R19" s="327" t="s">
        <v>29</v>
      </c>
      <c r="S19" s="411"/>
      <c r="T19" s="411"/>
      <c r="U19" s="411"/>
      <c r="V19" s="327" t="s">
        <v>30</v>
      </c>
      <c r="W19" s="411"/>
      <c r="X19" s="411"/>
      <c r="Y19" s="411"/>
      <c r="Z19" s="142"/>
      <c r="AC19" s="127">
        <v>6</v>
      </c>
      <c r="AD19" s="126" t="s">
        <v>198</v>
      </c>
      <c r="AE19" s="124"/>
      <c r="AF19" s="124"/>
      <c r="AG19" s="124"/>
      <c r="AH19" s="124"/>
      <c r="AI19" s="124"/>
      <c r="AJ19" s="124"/>
      <c r="AK19" s="124"/>
      <c r="AL19" s="124"/>
      <c r="AM19" s="124"/>
      <c r="AN19" s="124"/>
      <c r="AO19" s="124"/>
      <c r="AP19" s="124"/>
      <c r="AQ19" s="124"/>
      <c r="AR19" s="124"/>
    </row>
    <row r="20" spans="1:59" ht="35.1" customHeight="1">
      <c r="A20" s="396">
        <v>4</v>
      </c>
      <c r="B20" s="401" t="str">
        <f>IF('مج 3'!G9="","",'مج 3'!G9)</f>
        <v/>
      </c>
      <c r="C20" s="402"/>
      <c r="D20" s="402"/>
      <c r="E20" s="402"/>
      <c r="F20" s="402"/>
      <c r="G20" s="403"/>
      <c r="H20" s="149"/>
      <c r="I20" s="407" t="s">
        <v>173</v>
      </c>
      <c r="J20" s="421"/>
      <c r="K20" s="421"/>
      <c r="L20" s="421"/>
      <c r="M20" s="421"/>
      <c r="N20" s="421"/>
      <c r="O20" s="421"/>
      <c r="P20" s="421"/>
      <c r="Q20" s="421"/>
      <c r="R20" s="421"/>
      <c r="S20" s="421"/>
      <c r="T20" s="421"/>
      <c r="U20" s="421"/>
      <c r="V20" s="421"/>
      <c r="W20" s="421"/>
      <c r="X20" s="421"/>
      <c r="Y20" s="421"/>
      <c r="Z20" s="142"/>
      <c r="AC20" s="127">
        <v>7</v>
      </c>
      <c r="AD20" s="126" t="s">
        <v>199</v>
      </c>
      <c r="AE20" s="124"/>
      <c r="AF20" s="124"/>
      <c r="AG20" s="124"/>
      <c r="AH20" s="124"/>
      <c r="AI20" s="124"/>
      <c r="AJ20" s="124"/>
      <c r="AK20" s="124"/>
      <c r="AL20" s="124"/>
      <c r="AM20" s="124"/>
      <c r="AN20" s="124"/>
      <c r="AO20" s="124"/>
      <c r="AP20" s="124"/>
      <c r="AQ20" s="124"/>
      <c r="AR20" s="124"/>
    </row>
    <row r="21" spans="1:59" ht="24.95" customHeight="1">
      <c r="A21" s="396"/>
      <c r="B21" s="404"/>
      <c r="C21" s="405"/>
      <c r="D21" s="405"/>
      <c r="E21" s="405"/>
      <c r="F21" s="405"/>
      <c r="G21" s="406"/>
      <c r="H21" s="149"/>
      <c r="I21" s="407"/>
      <c r="J21" s="327" t="s">
        <v>27</v>
      </c>
      <c r="K21" s="411"/>
      <c r="L21" s="411"/>
      <c r="M21" s="411"/>
      <c r="N21" s="327" t="s">
        <v>28</v>
      </c>
      <c r="O21" s="411"/>
      <c r="P21" s="411"/>
      <c r="Q21" s="411"/>
      <c r="R21" s="327" t="s">
        <v>29</v>
      </c>
      <c r="S21" s="411"/>
      <c r="T21" s="411"/>
      <c r="U21" s="411"/>
      <c r="V21" s="327" t="s">
        <v>30</v>
      </c>
      <c r="W21" s="411"/>
      <c r="X21" s="411"/>
      <c r="Y21" s="411"/>
      <c r="Z21" s="142"/>
      <c r="AC21" s="127">
        <v>8</v>
      </c>
      <c r="AD21" s="126" t="s">
        <v>200</v>
      </c>
      <c r="AE21" s="124"/>
      <c r="AF21" s="124"/>
      <c r="AG21" s="124"/>
      <c r="AH21" s="124"/>
      <c r="AI21" s="124"/>
      <c r="AJ21" s="124"/>
      <c r="AK21" s="124"/>
      <c r="AL21" s="124"/>
      <c r="AM21" s="124"/>
      <c r="AN21" s="124"/>
      <c r="AO21" s="124"/>
      <c r="AP21" s="124"/>
      <c r="AQ21" s="124"/>
      <c r="AR21" s="124"/>
    </row>
    <row r="22" spans="1:59" ht="35.1" customHeight="1">
      <c r="A22" s="395">
        <v>5</v>
      </c>
      <c r="B22" s="401" t="str">
        <f>IF('مج 3'!G10="","",'مج 3'!G10)</f>
        <v/>
      </c>
      <c r="C22" s="402"/>
      <c r="D22" s="402"/>
      <c r="E22" s="402"/>
      <c r="F22" s="402"/>
      <c r="G22" s="403"/>
      <c r="H22" s="149"/>
      <c r="I22" s="407" t="s">
        <v>174</v>
      </c>
      <c r="J22" s="421"/>
      <c r="K22" s="421"/>
      <c r="L22" s="421"/>
      <c r="M22" s="421"/>
      <c r="N22" s="421"/>
      <c r="O22" s="421"/>
      <c r="P22" s="421"/>
      <c r="Q22" s="421"/>
      <c r="R22" s="421"/>
      <c r="S22" s="421"/>
      <c r="T22" s="421"/>
      <c r="U22" s="421"/>
      <c r="V22" s="421"/>
      <c r="W22" s="421"/>
      <c r="X22" s="421"/>
      <c r="Y22" s="421"/>
      <c r="Z22" s="142"/>
      <c r="AC22" s="127">
        <v>9</v>
      </c>
      <c r="AD22" s="126" t="s">
        <v>201</v>
      </c>
      <c r="AE22" s="124"/>
      <c r="AF22" s="124"/>
      <c r="AG22" s="124"/>
      <c r="AH22" s="124"/>
      <c r="AI22" s="124"/>
      <c r="AJ22" s="124"/>
      <c r="AK22" s="124"/>
      <c r="AL22" s="124"/>
      <c r="AM22" s="124"/>
      <c r="AN22" s="124"/>
      <c r="AO22" s="124"/>
      <c r="AP22" s="124"/>
      <c r="AQ22" s="124"/>
      <c r="AR22" s="124"/>
    </row>
    <row r="23" spans="1:59" ht="24.95" customHeight="1">
      <c r="A23" s="395"/>
      <c r="B23" s="404"/>
      <c r="C23" s="405"/>
      <c r="D23" s="405"/>
      <c r="E23" s="405"/>
      <c r="F23" s="405"/>
      <c r="G23" s="406"/>
      <c r="H23" s="149"/>
      <c r="I23" s="407"/>
      <c r="J23" s="327" t="s">
        <v>27</v>
      </c>
      <c r="K23" s="411"/>
      <c r="L23" s="411"/>
      <c r="M23" s="411"/>
      <c r="N23" s="327" t="s">
        <v>28</v>
      </c>
      <c r="O23" s="411"/>
      <c r="P23" s="411"/>
      <c r="Q23" s="411"/>
      <c r="R23" s="327" t="s">
        <v>29</v>
      </c>
      <c r="S23" s="411"/>
      <c r="T23" s="411"/>
      <c r="U23" s="411"/>
      <c r="V23" s="327" t="s">
        <v>30</v>
      </c>
      <c r="W23" s="411"/>
      <c r="X23" s="411"/>
      <c r="Y23" s="411"/>
      <c r="Z23" s="142"/>
      <c r="AC23" s="127">
        <v>10</v>
      </c>
      <c r="AD23" s="126" t="s">
        <v>202</v>
      </c>
      <c r="AE23" s="124"/>
      <c r="AF23" s="124"/>
      <c r="AG23" s="124"/>
      <c r="AH23" s="124"/>
      <c r="AI23" s="124"/>
      <c r="AJ23" s="124"/>
      <c r="AK23" s="124"/>
      <c r="AL23" s="124"/>
      <c r="AM23" s="124"/>
      <c r="AN23" s="124"/>
      <c r="AO23" s="124"/>
      <c r="AP23" s="124"/>
      <c r="AQ23" s="124"/>
      <c r="AR23" s="124"/>
    </row>
    <row r="24" spans="1:59" ht="35.1" customHeight="1">
      <c r="A24" s="396">
        <v>6</v>
      </c>
      <c r="B24" s="401" t="str">
        <f>IF('مج 3'!G11="","",'مج 3'!G11)</f>
        <v/>
      </c>
      <c r="C24" s="402"/>
      <c r="D24" s="402"/>
      <c r="E24" s="402"/>
      <c r="F24" s="402"/>
      <c r="G24" s="403"/>
      <c r="H24" s="149"/>
      <c r="I24" s="407" t="s">
        <v>175</v>
      </c>
      <c r="J24" s="421"/>
      <c r="K24" s="421"/>
      <c r="L24" s="421"/>
      <c r="M24" s="421"/>
      <c r="N24" s="421"/>
      <c r="O24" s="421"/>
      <c r="P24" s="421"/>
      <c r="Q24" s="421"/>
      <c r="R24" s="421"/>
      <c r="S24" s="421"/>
      <c r="T24" s="421"/>
      <c r="U24" s="421"/>
      <c r="V24" s="421"/>
      <c r="W24" s="421"/>
      <c r="X24" s="421"/>
      <c r="Y24" s="421"/>
      <c r="Z24" s="142"/>
      <c r="AC24" s="127">
        <v>11</v>
      </c>
      <c r="AD24" s="126" t="s">
        <v>203</v>
      </c>
      <c r="AE24" s="124"/>
      <c r="AF24" s="124"/>
      <c r="AG24" s="124"/>
      <c r="AH24" s="124"/>
      <c r="AI24" s="124"/>
      <c r="AJ24" s="124"/>
      <c r="AK24" s="124"/>
      <c r="AL24" s="124"/>
      <c r="AM24" s="124"/>
      <c r="AN24" s="124"/>
      <c r="AO24" s="124"/>
      <c r="AP24" s="124"/>
      <c r="AQ24" s="124"/>
      <c r="AR24" s="124"/>
    </row>
    <row r="25" spans="1:59" ht="24.95" customHeight="1">
      <c r="A25" s="396"/>
      <c r="B25" s="404"/>
      <c r="C25" s="405"/>
      <c r="D25" s="405"/>
      <c r="E25" s="405"/>
      <c r="F25" s="405"/>
      <c r="G25" s="406"/>
      <c r="H25" s="149"/>
      <c r="I25" s="407"/>
      <c r="J25" s="327" t="s">
        <v>27</v>
      </c>
      <c r="K25" s="411"/>
      <c r="L25" s="411"/>
      <c r="M25" s="411"/>
      <c r="N25" s="327" t="s">
        <v>28</v>
      </c>
      <c r="O25" s="411"/>
      <c r="P25" s="411"/>
      <c r="Q25" s="411"/>
      <c r="R25" s="327" t="s">
        <v>29</v>
      </c>
      <c r="S25" s="411"/>
      <c r="T25" s="411"/>
      <c r="U25" s="411"/>
      <c r="V25" s="327" t="s">
        <v>30</v>
      </c>
      <c r="W25" s="411"/>
      <c r="X25" s="411"/>
      <c r="Y25" s="411"/>
      <c r="Z25" s="142"/>
      <c r="AC25" s="127">
        <v>12</v>
      </c>
      <c r="AD25" s="126" t="s">
        <v>204</v>
      </c>
      <c r="AE25" s="124"/>
      <c r="AF25" s="124"/>
      <c r="AG25" s="124"/>
      <c r="AH25" s="124"/>
      <c r="AI25" s="124"/>
      <c r="AJ25" s="124"/>
      <c r="AK25" s="124"/>
      <c r="AL25" s="124"/>
      <c r="AM25" s="124"/>
      <c r="AN25" s="124"/>
      <c r="AO25" s="124"/>
      <c r="AP25" s="124"/>
      <c r="AQ25" s="124"/>
      <c r="AR25" s="124"/>
    </row>
    <row r="26" spans="1:59" ht="35.1" customHeight="1">
      <c r="A26" s="395">
        <v>7</v>
      </c>
      <c r="B26" s="401" t="str">
        <f>IF('مج 3'!G12="","",'مج 3'!G12)</f>
        <v/>
      </c>
      <c r="C26" s="402"/>
      <c r="D26" s="402"/>
      <c r="E26" s="402"/>
      <c r="F26" s="402"/>
      <c r="G26" s="403"/>
      <c r="H26" s="149"/>
      <c r="I26" s="407" t="s">
        <v>176</v>
      </c>
      <c r="J26" s="421"/>
      <c r="K26" s="421"/>
      <c r="L26" s="421"/>
      <c r="M26" s="421"/>
      <c r="N26" s="421"/>
      <c r="O26" s="421"/>
      <c r="P26" s="421"/>
      <c r="Q26" s="421"/>
      <c r="R26" s="421"/>
      <c r="S26" s="421"/>
      <c r="T26" s="421"/>
      <c r="U26" s="421"/>
      <c r="V26" s="421"/>
      <c r="W26" s="421"/>
      <c r="X26" s="421"/>
      <c r="Y26" s="421"/>
      <c r="Z26" s="142"/>
      <c r="AC26" s="127">
        <v>13</v>
      </c>
      <c r="AD26" s="126" t="s">
        <v>205</v>
      </c>
      <c r="AE26" s="124"/>
      <c r="AF26" s="124"/>
      <c r="AG26" s="124"/>
      <c r="AH26" s="124"/>
      <c r="AI26" s="124"/>
      <c r="AJ26" s="124"/>
      <c r="AK26" s="124"/>
      <c r="AL26" s="124"/>
      <c r="AM26" s="124"/>
      <c r="AN26" s="124"/>
      <c r="AO26" s="124"/>
      <c r="AP26" s="124"/>
      <c r="AQ26" s="124"/>
      <c r="AR26" s="124"/>
    </row>
    <row r="27" spans="1:59" ht="24.95" customHeight="1">
      <c r="A27" s="395"/>
      <c r="B27" s="404"/>
      <c r="C27" s="405"/>
      <c r="D27" s="405"/>
      <c r="E27" s="405"/>
      <c r="F27" s="405"/>
      <c r="G27" s="406"/>
      <c r="H27" s="149"/>
      <c r="I27" s="407"/>
      <c r="J27" s="327" t="s">
        <v>27</v>
      </c>
      <c r="K27" s="411"/>
      <c r="L27" s="411"/>
      <c r="M27" s="411"/>
      <c r="N27" s="327" t="s">
        <v>28</v>
      </c>
      <c r="O27" s="411"/>
      <c r="P27" s="411"/>
      <c r="Q27" s="411"/>
      <c r="R27" s="327" t="s">
        <v>29</v>
      </c>
      <c r="S27" s="411"/>
      <c r="T27" s="411"/>
      <c r="U27" s="411"/>
      <c r="V27" s="327" t="s">
        <v>30</v>
      </c>
      <c r="W27" s="411"/>
      <c r="X27" s="411"/>
      <c r="Y27" s="411"/>
      <c r="Z27" s="142"/>
      <c r="AC27" s="127">
        <v>14</v>
      </c>
      <c r="AD27" s="126" t="s">
        <v>206</v>
      </c>
      <c r="AE27" s="124"/>
      <c r="AF27" s="124"/>
      <c r="AG27" s="124"/>
      <c r="AH27" s="124"/>
      <c r="AI27" s="124"/>
      <c r="AJ27" s="124"/>
      <c r="AK27" s="124"/>
      <c r="AL27" s="124"/>
      <c r="AM27" s="124"/>
      <c r="AN27" s="124"/>
      <c r="AO27" s="124"/>
      <c r="AP27" s="124"/>
      <c r="AQ27" s="124"/>
      <c r="AR27" s="124"/>
    </row>
    <row r="28" spans="1:59" ht="35.1" customHeight="1">
      <c r="A28" s="396">
        <v>8</v>
      </c>
      <c r="B28" s="401" t="str">
        <f>IF('مج 3'!G13="","",'مج 3'!G13)</f>
        <v/>
      </c>
      <c r="C28" s="402"/>
      <c r="D28" s="402"/>
      <c r="E28" s="402"/>
      <c r="F28" s="402"/>
      <c r="G28" s="403"/>
      <c r="H28" s="149"/>
      <c r="I28" s="407" t="s">
        <v>177</v>
      </c>
      <c r="J28" s="421"/>
      <c r="K28" s="421"/>
      <c r="L28" s="421"/>
      <c r="M28" s="421"/>
      <c r="N28" s="421"/>
      <c r="O28" s="421"/>
      <c r="P28" s="421"/>
      <c r="Q28" s="421"/>
      <c r="R28" s="421"/>
      <c r="S28" s="421"/>
      <c r="T28" s="421"/>
      <c r="U28" s="421"/>
      <c r="V28" s="421"/>
      <c r="W28" s="421"/>
      <c r="X28" s="421"/>
      <c r="Y28" s="421"/>
      <c r="Z28" s="142"/>
      <c r="AC28" s="127">
        <v>15</v>
      </c>
      <c r="AD28" s="126" t="s">
        <v>207</v>
      </c>
      <c r="AE28" s="124"/>
      <c r="AF28" s="124"/>
      <c r="AG28" s="124"/>
      <c r="AH28" s="124"/>
      <c r="AI28" s="124"/>
      <c r="AJ28" s="124"/>
      <c r="AK28" s="124"/>
      <c r="AL28" s="124"/>
      <c r="AM28" s="124"/>
      <c r="AN28" s="124"/>
      <c r="AO28" s="124"/>
      <c r="AP28" s="124"/>
      <c r="AQ28" s="124"/>
      <c r="AR28" s="124"/>
    </row>
    <row r="29" spans="1:59" ht="24.95" customHeight="1">
      <c r="A29" s="396"/>
      <c r="B29" s="404"/>
      <c r="C29" s="405"/>
      <c r="D29" s="405"/>
      <c r="E29" s="405"/>
      <c r="F29" s="405"/>
      <c r="G29" s="406"/>
      <c r="H29" s="149"/>
      <c r="I29" s="407"/>
      <c r="J29" s="327" t="s">
        <v>27</v>
      </c>
      <c r="K29" s="411"/>
      <c r="L29" s="411"/>
      <c r="M29" s="411"/>
      <c r="N29" s="327" t="s">
        <v>28</v>
      </c>
      <c r="O29" s="411"/>
      <c r="P29" s="411"/>
      <c r="Q29" s="411"/>
      <c r="R29" s="327" t="s">
        <v>29</v>
      </c>
      <c r="S29" s="411"/>
      <c r="T29" s="411"/>
      <c r="U29" s="411"/>
      <c r="V29" s="327" t="s">
        <v>30</v>
      </c>
      <c r="W29" s="411"/>
      <c r="X29" s="411"/>
      <c r="Y29" s="411"/>
      <c r="Z29" s="142"/>
      <c r="AC29" s="127">
        <v>16</v>
      </c>
      <c r="AD29" s="126" t="s">
        <v>208</v>
      </c>
      <c r="AE29" s="124"/>
      <c r="AF29" s="124"/>
      <c r="AG29" s="124"/>
      <c r="AH29" s="124"/>
      <c r="AI29" s="124"/>
      <c r="AJ29" s="124"/>
      <c r="AK29" s="124"/>
      <c r="AL29" s="124"/>
      <c r="AM29" s="124"/>
      <c r="AN29" s="124"/>
      <c r="AO29" s="124"/>
      <c r="AP29" s="124"/>
      <c r="AQ29" s="124"/>
      <c r="AR29" s="124"/>
    </row>
    <row r="30" spans="1:59" ht="35.1" customHeight="1">
      <c r="A30" s="395">
        <v>9</v>
      </c>
      <c r="B30" s="401" t="str">
        <f>IF('مج 3'!G14="","",'مج 3'!G14)</f>
        <v/>
      </c>
      <c r="C30" s="402"/>
      <c r="D30" s="402"/>
      <c r="E30" s="402"/>
      <c r="F30" s="402"/>
      <c r="G30" s="403"/>
      <c r="H30" s="149"/>
      <c r="I30" s="407" t="s">
        <v>178</v>
      </c>
      <c r="J30" s="421"/>
      <c r="K30" s="421"/>
      <c r="L30" s="421"/>
      <c r="M30" s="421"/>
      <c r="N30" s="421"/>
      <c r="O30" s="421"/>
      <c r="P30" s="421"/>
      <c r="Q30" s="421"/>
      <c r="R30" s="421"/>
      <c r="S30" s="421"/>
      <c r="T30" s="421"/>
      <c r="U30" s="421"/>
      <c r="V30" s="421"/>
      <c r="W30" s="421"/>
      <c r="X30" s="421"/>
      <c r="Y30" s="421"/>
      <c r="Z30" s="142"/>
      <c r="AC30" s="127">
        <v>17</v>
      </c>
      <c r="AD30" s="126" t="s">
        <v>209</v>
      </c>
      <c r="AE30" s="124"/>
      <c r="AF30" s="124"/>
      <c r="AG30" s="124"/>
      <c r="AH30" s="124"/>
      <c r="AI30" s="124"/>
      <c r="AJ30" s="124"/>
      <c r="AK30" s="124"/>
      <c r="AL30" s="124"/>
      <c r="AM30" s="124"/>
      <c r="AN30" s="124"/>
      <c r="AO30" s="124"/>
      <c r="AP30" s="124"/>
      <c r="AQ30" s="124"/>
      <c r="AR30" s="124"/>
    </row>
    <row r="31" spans="1:59" ht="24.95" customHeight="1">
      <c r="A31" s="395"/>
      <c r="B31" s="404"/>
      <c r="C31" s="405"/>
      <c r="D31" s="405"/>
      <c r="E31" s="405"/>
      <c r="F31" s="405"/>
      <c r="G31" s="406"/>
      <c r="H31" s="149"/>
      <c r="I31" s="407"/>
      <c r="J31" s="327" t="s">
        <v>27</v>
      </c>
      <c r="K31" s="411"/>
      <c r="L31" s="411"/>
      <c r="M31" s="411"/>
      <c r="N31" s="327" t="s">
        <v>28</v>
      </c>
      <c r="O31" s="411"/>
      <c r="P31" s="411"/>
      <c r="Q31" s="411"/>
      <c r="R31" s="327" t="s">
        <v>29</v>
      </c>
      <c r="S31" s="411"/>
      <c r="T31" s="411"/>
      <c r="U31" s="411"/>
      <c r="V31" s="327" t="s">
        <v>30</v>
      </c>
      <c r="W31" s="411"/>
      <c r="X31" s="411"/>
      <c r="Y31" s="411"/>
      <c r="Z31" s="142"/>
      <c r="AC31" s="127">
        <v>18</v>
      </c>
      <c r="AD31" s="126" t="s">
        <v>210</v>
      </c>
      <c r="AE31" s="124"/>
      <c r="AF31" s="124"/>
      <c r="AG31" s="124"/>
      <c r="AH31" s="124"/>
      <c r="AI31" s="124"/>
      <c r="AJ31" s="124"/>
      <c r="AK31" s="124"/>
      <c r="AL31" s="124"/>
      <c r="AM31" s="124"/>
      <c r="AN31" s="124"/>
      <c r="AO31" s="124"/>
      <c r="AP31" s="124"/>
      <c r="AQ31" s="124"/>
      <c r="AR31" s="124"/>
    </row>
    <row r="32" spans="1:59" ht="35.1" customHeight="1">
      <c r="A32" s="396">
        <v>10</v>
      </c>
      <c r="B32" s="401" t="str">
        <f>IF('مج 3'!G15="","",'مج 3'!G15)</f>
        <v/>
      </c>
      <c r="C32" s="402"/>
      <c r="D32" s="402"/>
      <c r="E32" s="402"/>
      <c r="F32" s="402"/>
      <c r="G32" s="403"/>
      <c r="H32" s="149"/>
      <c r="I32" s="407" t="s">
        <v>179</v>
      </c>
      <c r="J32" s="421"/>
      <c r="K32" s="421"/>
      <c r="L32" s="421"/>
      <c r="M32" s="421"/>
      <c r="N32" s="421"/>
      <c r="O32" s="421"/>
      <c r="P32" s="421"/>
      <c r="Q32" s="421"/>
      <c r="R32" s="421"/>
      <c r="S32" s="421"/>
      <c r="T32" s="421"/>
      <c r="U32" s="421"/>
      <c r="V32" s="421"/>
      <c r="W32" s="421"/>
      <c r="X32" s="421"/>
      <c r="Y32" s="421"/>
      <c r="Z32" s="142"/>
      <c r="AC32" s="127">
        <v>19</v>
      </c>
      <c r="AD32" s="126" t="s">
        <v>211</v>
      </c>
      <c r="AE32" s="124"/>
      <c r="AF32" s="124"/>
      <c r="AG32" s="124"/>
      <c r="AH32" s="124"/>
      <c r="AI32" s="124"/>
      <c r="AJ32" s="124"/>
      <c r="AK32" s="124"/>
      <c r="AL32" s="124"/>
      <c r="AM32" s="124"/>
      <c r="AN32" s="124"/>
      <c r="AO32" s="124"/>
      <c r="AP32" s="124"/>
      <c r="AQ32" s="124"/>
      <c r="AR32" s="124"/>
    </row>
    <row r="33" spans="1:44" ht="24.95" customHeight="1">
      <c r="A33" s="396"/>
      <c r="B33" s="404"/>
      <c r="C33" s="405"/>
      <c r="D33" s="405"/>
      <c r="E33" s="405"/>
      <c r="F33" s="405"/>
      <c r="G33" s="406"/>
      <c r="H33" s="149"/>
      <c r="I33" s="407"/>
      <c r="J33" s="327" t="s">
        <v>27</v>
      </c>
      <c r="K33" s="411"/>
      <c r="L33" s="411"/>
      <c r="M33" s="411"/>
      <c r="N33" s="327" t="s">
        <v>28</v>
      </c>
      <c r="O33" s="411"/>
      <c r="P33" s="411"/>
      <c r="Q33" s="411"/>
      <c r="R33" s="327" t="s">
        <v>29</v>
      </c>
      <c r="S33" s="411"/>
      <c r="T33" s="411"/>
      <c r="U33" s="411"/>
      <c r="V33" s="327" t="s">
        <v>30</v>
      </c>
      <c r="W33" s="411"/>
      <c r="X33" s="411"/>
      <c r="Y33" s="411"/>
      <c r="Z33" s="142"/>
      <c r="AC33" s="127">
        <v>20</v>
      </c>
      <c r="AD33" s="126" t="s">
        <v>212</v>
      </c>
      <c r="AE33" s="124"/>
      <c r="AF33" s="124"/>
      <c r="AG33" s="124"/>
      <c r="AH33" s="124"/>
      <c r="AI33" s="124"/>
      <c r="AJ33" s="124"/>
      <c r="AK33" s="124"/>
      <c r="AL33" s="124"/>
      <c r="AM33" s="124"/>
      <c r="AN33" s="124"/>
      <c r="AO33" s="124"/>
      <c r="AP33" s="124"/>
      <c r="AQ33" s="124"/>
      <c r="AR33" s="124"/>
    </row>
    <row r="34" spans="1:44" ht="35.1" customHeight="1">
      <c r="A34" s="395">
        <v>11</v>
      </c>
      <c r="B34" s="401" t="str">
        <f>IF('مج 3'!G16="","",'مج 3'!G16)</f>
        <v/>
      </c>
      <c r="C34" s="402"/>
      <c r="D34" s="402"/>
      <c r="E34" s="402"/>
      <c r="F34" s="402"/>
      <c r="G34" s="403"/>
      <c r="H34" s="149"/>
      <c r="I34" s="407" t="s">
        <v>180</v>
      </c>
      <c r="J34" s="421"/>
      <c r="K34" s="421"/>
      <c r="L34" s="421"/>
      <c r="M34" s="421"/>
      <c r="N34" s="421"/>
      <c r="O34" s="421"/>
      <c r="P34" s="421"/>
      <c r="Q34" s="421"/>
      <c r="R34" s="421"/>
      <c r="S34" s="421"/>
      <c r="T34" s="421"/>
      <c r="U34" s="421"/>
      <c r="V34" s="421"/>
      <c r="W34" s="421"/>
      <c r="X34" s="421"/>
      <c r="Y34" s="421"/>
      <c r="Z34" s="142"/>
      <c r="AC34" s="127">
        <v>21</v>
      </c>
      <c r="AD34" s="126" t="s">
        <v>213</v>
      </c>
      <c r="AE34" s="124"/>
      <c r="AF34" s="124"/>
      <c r="AG34" s="124"/>
      <c r="AH34" s="124"/>
      <c r="AI34" s="124"/>
      <c r="AJ34" s="124"/>
      <c r="AK34" s="124"/>
      <c r="AL34" s="124"/>
      <c r="AM34" s="124"/>
      <c r="AN34" s="124"/>
      <c r="AO34" s="124"/>
      <c r="AP34" s="124"/>
      <c r="AQ34" s="124"/>
      <c r="AR34" s="124"/>
    </row>
    <row r="35" spans="1:44" ht="24.95" customHeight="1">
      <c r="A35" s="395"/>
      <c r="B35" s="404"/>
      <c r="C35" s="405"/>
      <c r="D35" s="405"/>
      <c r="E35" s="405"/>
      <c r="F35" s="405"/>
      <c r="G35" s="406"/>
      <c r="H35" s="149"/>
      <c r="I35" s="407"/>
      <c r="J35" s="327" t="s">
        <v>27</v>
      </c>
      <c r="K35" s="411"/>
      <c r="L35" s="411"/>
      <c r="M35" s="411"/>
      <c r="N35" s="327" t="s">
        <v>28</v>
      </c>
      <c r="O35" s="411"/>
      <c r="P35" s="411"/>
      <c r="Q35" s="411"/>
      <c r="R35" s="327" t="s">
        <v>29</v>
      </c>
      <c r="S35" s="411"/>
      <c r="T35" s="411"/>
      <c r="U35" s="411"/>
      <c r="V35" s="327" t="s">
        <v>30</v>
      </c>
      <c r="W35" s="411"/>
      <c r="X35" s="411"/>
      <c r="Y35" s="411"/>
      <c r="Z35" s="142"/>
      <c r="AC35" s="127">
        <v>22</v>
      </c>
      <c r="AD35" s="126" t="s">
        <v>214</v>
      </c>
      <c r="AE35" s="124"/>
      <c r="AF35" s="124"/>
      <c r="AG35" s="124"/>
      <c r="AH35" s="124"/>
      <c r="AI35" s="124"/>
      <c r="AJ35" s="124"/>
      <c r="AK35" s="124"/>
      <c r="AL35" s="124"/>
      <c r="AM35" s="124"/>
      <c r="AN35" s="124"/>
      <c r="AO35" s="124"/>
      <c r="AP35" s="124"/>
      <c r="AQ35" s="124"/>
      <c r="AR35" s="124"/>
    </row>
    <row r="36" spans="1:44" ht="35.1" customHeight="1">
      <c r="A36" s="396">
        <v>12</v>
      </c>
      <c r="B36" s="401" t="str">
        <f>IF('مج 3'!G17="","",'مج 3'!G17)</f>
        <v/>
      </c>
      <c r="C36" s="402"/>
      <c r="D36" s="402"/>
      <c r="E36" s="402"/>
      <c r="F36" s="402"/>
      <c r="G36" s="403"/>
      <c r="H36" s="149"/>
      <c r="I36" s="407" t="s">
        <v>181</v>
      </c>
      <c r="J36" s="421"/>
      <c r="K36" s="421"/>
      <c r="L36" s="421"/>
      <c r="M36" s="421"/>
      <c r="N36" s="421"/>
      <c r="O36" s="421"/>
      <c r="P36" s="421"/>
      <c r="Q36" s="421"/>
      <c r="R36" s="421"/>
      <c r="S36" s="421"/>
      <c r="T36" s="421"/>
      <c r="U36" s="421"/>
      <c r="V36" s="421"/>
      <c r="W36" s="421"/>
      <c r="X36" s="421"/>
      <c r="Y36" s="421"/>
      <c r="Z36" s="142"/>
      <c r="AC36" s="127">
        <v>23</v>
      </c>
      <c r="AD36" s="126" t="s">
        <v>215</v>
      </c>
      <c r="AE36" s="124"/>
      <c r="AF36" s="124"/>
      <c r="AG36" s="124"/>
      <c r="AH36" s="124"/>
      <c r="AI36" s="124"/>
      <c r="AJ36" s="124"/>
      <c r="AK36" s="124"/>
      <c r="AL36" s="124"/>
      <c r="AM36" s="124"/>
      <c r="AN36" s="124"/>
      <c r="AO36" s="124"/>
      <c r="AP36" s="124"/>
      <c r="AQ36" s="124"/>
      <c r="AR36" s="124"/>
    </row>
    <row r="37" spans="1:44" ht="24.95" customHeight="1">
      <c r="A37" s="396"/>
      <c r="B37" s="404"/>
      <c r="C37" s="405"/>
      <c r="D37" s="405"/>
      <c r="E37" s="405"/>
      <c r="F37" s="405"/>
      <c r="G37" s="406"/>
      <c r="H37" s="149"/>
      <c r="I37" s="407"/>
      <c r="J37" s="327" t="s">
        <v>27</v>
      </c>
      <c r="K37" s="411"/>
      <c r="L37" s="411"/>
      <c r="M37" s="411"/>
      <c r="N37" s="327" t="s">
        <v>28</v>
      </c>
      <c r="O37" s="411"/>
      <c r="P37" s="411"/>
      <c r="Q37" s="411"/>
      <c r="R37" s="327" t="s">
        <v>29</v>
      </c>
      <c r="S37" s="411"/>
      <c r="T37" s="411"/>
      <c r="U37" s="411"/>
      <c r="V37" s="327" t="s">
        <v>30</v>
      </c>
      <c r="W37" s="411"/>
      <c r="X37" s="411"/>
      <c r="Y37" s="411"/>
      <c r="Z37" s="142"/>
      <c r="AC37" s="127">
        <v>24</v>
      </c>
      <c r="AD37" s="126" t="s">
        <v>216</v>
      </c>
      <c r="AE37" s="124"/>
      <c r="AF37" s="124"/>
      <c r="AG37" s="124"/>
      <c r="AH37" s="124"/>
      <c r="AI37" s="124"/>
      <c r="AJ37" s="124"/>
      <c r="AK37" s="124"/>
      <c r="AL37" s="124"/>
      <c r="AM37" s="124"/>
      <c r="AN37" s="124"/>
      <c r="AO37" s="124"/>
      <c r="AP37" s="124"/>
      <c r="AQ37" s="124"/>
      <c r="AR37" s="124"/>
    </row>
    <row r="38" spans="1:44" ht="35.1" customHeight="1">
      <c r="A38" s="395">
        <v>13</v>
      </c>
      <c r="B38" s="401" t="str">
        <f>IF('مج 3'!G18="","",'مج 3'!G18)</f>
        <v/>
      </c>
      <c r="C38" s="402"/>
      <c r="D38" s="402"/>
      <c r="E38" s="402"/>
      <c r="F38" s="402"/>
      <c r="G38" s="403"/>
      <c r="H38" s="149"/>
      <c r="I38" s="407" t="s">
        <v>182</v>
      </c>
      <c r="J38" s="421"/>
      <c r="K38" s="421"/>
      <c r="L38" s="421"/>
      <c r="M38" s="421"/>
      <c r="N38" s="421"/>
      <c r="O38" s="421"/>
      <c r="P38" s="421"/>
      <c r="Q38" s="421"/>
      <c r="R38" s="421"/>
      <c r="S38" s="421"/>
      <c r="T38" s="421"/>
      <c r="U38" s="421"/>
      <c r="V38" s="421"/>
      <c r="W38" s="421"/>
      <c r="X38" s="421"/>
      <c r="Y38" s="421"/>
      <c r="Z38" s="142"/>
      <c r="AC38" s="127">
        <v>25</v>
      </c>
      <c r="AD38" s="126" t="s">
        <v>217</v>
      </c>
      <c r="AE38" s="124"/>
      <c r="AF38" s="124"/>
      <c r="AG38" s="124"/>
      <c r="AH38" s="124"/>
      <c r="AI38" s="124"/>
      <c r="AJ38" s="124"/>
      <c r="AK38" s="124"/>
      <c r="AL38" s="124"/>
      <c r="AM38" s="124"/>
      <c r="AN38" s="124"/>
      <c r="AO38" s="124"/>
      <c r="AP38" s="124"/>
      <c r="AQ38" s="124"/>
      <c r="AR38" s="124"/>
    </row>
    <row r="39" spans="1:44" ht="24.95" customHeight="1">
      <c r="A39" s="395"/>
      <c r="B39" s="404"/>
      <c r="C39" s="405"/>
      <c r="D39" s="405"/>
      <c r="E39" s="405"/>
      <c r="F39" s="405"/>
      <c r="G39" s="406"/>
      <c r="H39" s="149"/>
      <c r="I39" s="407"/>
      <c r="J39" s="327" t="s">
        <v>27</v>
      </c>
      <c r="K39" s="411"/>
      <c r="L39" s="411"/>
      <c r="M39" s="411"/>
      <c r="N39" s="327" t="s">
        <v>28</v>
      </c>
      <c r="O39" s="411"/>
      <c r="P39" s="411"/>
      <c r="Q39" s="411"/>
      <c r="R39" s="327" t="s">
        <v>29</v>
      </c>
      <c r="S39" s="411"/>
      <c r="T39" s="411"/>
      <c r="U39" s="411"/>
      <c r="V39" s="327" t="s">
        <v>30</v>
      </c>
      <c r="W39" s="411"/>
      <c r="X39" s="411"/>
      <c r="Y39" s="411"/>
      <c r="Z39" s="142"/>
      <c r="AC39" s="127">
        <v>26</v>
      </c>
      <c r="AD39" s="126" t="s">
        <v>218</v>
      </c>
      <c r="AE39" s="124"/>
      <c r="AF39" s="124"/>
      <c r="AG39" s="124"/>
      <c r="AH39" s="124"/>
      <c r="AI39" s="124"/>
      <c r="AJ39" s="124"/>
      <c r="AK39" s="124"/>
      <c r="AL39" s="124"/>
      <c r="AM39" s="124"/>
      <c r="AN39" s="124"/>
      <c r="AO39" s="124"/>
      <c r="AP39" s="124"/>
      <c r="AQ39" s="124"/>
      <c r="AR39" s="124"/>
    </row>
    <row r="40" spans="1:44" ht="35.1" customHeight="1">
      <c r="A40" s="396">
        <v>14</v>
      </c>
      <c r="B40" s="401" t="str">
        <f>IF('مج 3'!G19="","",'مج 3'!G19)</f>
        <v/>
      </c>
      <c r="C40" s="402"/>
      <c r="D40" s="402"/>
      <c r="E40" s="402"/>
      <c r="F40" s="402"/>
      <c r="G40" s="403"/>
      <c r="H40" s="149"/>
      <c r="I40" s="407" t="s">
        <v>183</v>
      </c>
      <c r="J40" s="421"/>
      <c r="K40" s="421"/>
      <c r="L40" s="421"/>
      <c r="M40" s="421"/>
      <c r="N40" s="421"/>
      <c r="O40" s="421"/>
      <c r="P40" s="421"/>
      <c r="Q40" s="421"/>
      <c r="R40" s="421"/>
      <c r="S40" s="421"/>
      <c r="T40" s="421"/>
      <c r="U40" s="421"/>
      <c r="V40" s="421"/>
      <c r="W40" s="421"/>
      <c r="X40" s="421"/>
      <c r="Y40" s="421"/>
      <c r="Z40" s="142"/>
      <c r="AC40" s="127">
        <v>27</v>
      </c>
      <c r="AD40" s="126" t="s">
        <v>219</v>
      </c>
      <c r="AE40" s="124"/>
      <c r="AF40" s="124"/>
      <c r="AG40" s="124"/>
      <c r="AH40" s="124"/>
      <c r="AI40" s="124"/>
      <c r="AJ40" s="124"/>
      <c r="AK40" s="124"/>
      <c r="AL40" s="124"/>
      <c r="AM40" s="124"/>
      <c r="AN40" s="124"/>
      <c r="AO40" s="124"/>
      <c r="AP40" s="124"/>
      <c r="AQ40" s="124"/>
      <c r="AR40" s="124"/>
    </row>
    <row r="41" spans="1:44" ht="24.95" customHeight="1">
      <c r="A41" s="396"/>
      <c r="B41" s="404"/>
      <c r="C41" s="405"/>
      <c r="D41" s="405"/>
      <c r="E41" s="405"/>
      <c r="F41" s="405"/>
      <c r="G41" s="406"/>
      <c r="H41" s="149"/>
      <c r="I41" s="407"/>
      <c r="J41" s="327" t="s">
        <v>27</v>
      </c>
      <c r="K41" s="411"/>
      <c r="L41" s="411"/>
      <c r="M41" s="411"/>
      <c r="N41" s="327" t="s">
        <v>28</v>
      </c>
      <c r="O41" s="411"/>
      <c r="P41" s="411"/>
      <c r="Q41" s="411"/>
      <c r="R41" s="327" t="s">
        <v>29</v>
      </c>
      <c r="S41" s="411"/>
      <c r="T41" s="411"/>
      <c r="U41" s="411"/>
      <c r="V41" s="327" t="s">
        <v>30</v>
      </c>
      <c r="W41" s="411"/>
      <c r="X41" s="411"/>
      <c r="Y41" s="411"/>
      <c r="Z41" s="142"/>
      <c r="AC41" s="127">
        <v>28</v>
      </c>
      <c r="AD41" s="126" t="s">
        <v>220</v>
      </c>
      <c r="AE41" s="124"/>
      <c r="AF41" s="124"/>
      <c r="AG41" s="124"/>
      <c r="AH41" s="124"/>
      <c r="AI41" s="124"/>
      <c r="AJ41" s="124"/>
      <c r="AK41" s="124"/>
      <c r="AL41" s="124"/>
      <c r="AM41" s="124"/>
      <c r="AN41" s="124"/>
      <c r="AO41" s="124"/>
      <c r="AP41" s="124"/>
      <c r="AQ41" s="124"/>
      <c r="AR41" s="124"/>
    </row>
    <row r="42" spans="1:44" ht="35.1" customHeight="1">
      <c r="A42" s="395">
        <v>15</v>
      </c>
      <c r="B42" s="401" t="str">
        <f>IF('مج 3'!G20="","",'مج 3'!G20)</f>
        <v/>
      </c>
      <c r="C42" s="402"/>
      <c r="D42" s="402"/>
      <c r="E42" s="402"/>
      <c r="F42" s="402"/>
      <c r="G42" s="403"/>
      <c r="H42" s="149"/>
      <c r="I42" s="407" t="s">
        <v>184</v>
      </c>
      <c r="J42" s="421"/>
      <c r="K42" s="421"/>
      <c r="L42" s="421"/>
      <c r="M42" s="421"/>
      <c r="N42" s="421"/>
      <c r="O42" s="421"/>
      <c r="P42" s="421"/>
      <c r="Q42" s="421"/>
      <c r="R42" s="421"/>
      <c r="S42" s="421"/>
      <c r="T42" s="421"/>
      <c r="U42" s="421"/>
      <c r="V42" s="421"/>
      <c r="W42" s="421"/>
      <c r="X42" s="421"/>
      <c r="Y42" s="421"/>
      <c r="Z42" s="142"/>
      <c r="AC42" s="127">
        <v>29</v>
      </c>
      <c r="AD42" s="126" t="s">
        <v>221</v>
      </c>
      <c r="AE42" s="124"/>
      <c r="AF42" s="124"/>
      <c r="AG42" s="124"/>
      <c r="AH42" s="124"/>
      <c r="AI42" s="124"/>
      <c r="AJ42" s="124"/>
      <c r="AK42" s="124"/>
      <c r="AL42" s="124"/>
      <c r="AM42" s="124"/>
      <c r="AN42" s="124"/>
      <c r="AO42" s="124"/>
      <c r="AP42" s="124"/>
      <c r="AQ42" s="124"/>
      <c r="AR42" s="124"/>
    </row>
    <row r="43" spans="1:44" ht="24.95" customHeight="1">
      <c r="A43" s="395"/>
      <c r="B43" s="404"/>
      <c r="C43" s="405"/>
      <c r="D43" s="405"/>
      <c r="E43" s="405"/>
      <c r="F43" s="405"/>
      <c r="G43" s="406"/>
      <c r="H43" s="149"/>
      <c r="I43" s="407"/>
      <c r="J43" s="327" t="s">
        <v>27</v>
      </c>
      <c r="K43" s="411"/>
      <c r="L43" s="411"/>
      <c r="M43" s="411"/>
      <c r="N43" s="327" t="s">
        <v>28</v>
      </c>
      <c r="O43" s="411"/>
      <c r="P43" s="411"/>
      <c r="Q43" s="411"/>
      <c r="R43" s="327" t="s">
        <v>29</v>
      </c>
      <c r="S43" s="411"/>
      <c r="T43" s="411"/>
      <c r="U43" s="411"/>
      <c r="V43" s="327" t="s">
        <v>30</v>
      </c>
      <c r="W43" s="411"/>
      <c r="X43" s="411"/>
      <c r="Y43" s="411"/>
      <c r="Z43" s="142"/>
      <c r="AC43" s="127">
        <v>30</v>
      </c>
      <c r="AD43" s="126" t="s">
        <v>222</v>
      </c>
      <c r="AE43" s="124"/>
      <c r="AF43" s="124"/>
      <c r="AG43" s="124"/>
      <c r="AH43" s="124"/>
      <c r="AI43" s="124"/>
      <c r="AJ43" s="124"/>
      <c r="AK43" s="124"/>
      <c r="AL43" s="124"/>
      <c r="AM43" s="124"/>
      <c r="AN43" s="124"/>
      <c r="AO43" s="124"/>
      <c r="AP43" s="124"/>
      <c r="AQ43" s="124"/>
      <c r="AR43" s="124"/>
    </row>
    <row r="44" spans="1:44" ht="35.1" customHeight="1">
      <c r="A44" s="396">
        <v>16</v>
      </c>
      <c r="B44" s="401" t="str">
        <f>IF('مج 3'!G21="","",'مج 3'!G21)</f>
        <v/>
      </c>
      <c r="C44" s="402"/>
      <c r="D44" s="402"/>
      <c r="E44" s="402"/>
      <c r="F44" s="402"/>
      <c r="G44" s="403"/>
      <c r="H44" s="149"/>
      <c r="I44" s="407" t="s">
        <v>185</v>
      </c>
      <c r="J44" s="421"/>
      <c r="K44" s="421"/>
      <c r="L44" s="421"/>
      <c r="M44" s="421"/>
      <c r="N44" s="421"/>
      <c r="O44" s="421"/>
      <c r="P44" s="421"/>
      <c r="Q44" s="421"/>
      <c r="R44" s="421"/>
      <c r="S44" s="421"/>
      <c r="T44" s="421"/>
      <c r="U44" s="421"/>
      <c r="V44" s="421"/>
      <c r="W44" s="421"/>
      <c r="X44" s="421"/>
      <c r="Y44" s="421"/>
      <c r="Z44" s="142"/>
      <c r="AC44" s="127">
        <v>31</v>
      </c>
      <c r="AD44" s="126" t="s">
        <v>221</v>
      </c>
      <c r="AE44" s="124"/>
      <c r="AF44" s="124"/>
      <c r="AG44" s="124"/>
      <c r="AH44" s="124"/>
      <c r="AI44" s="124"/>
      <c r="AJ44" s="124"/>
      <c r="AK44" s="124"/>
      <c r="AL44" s="124"/>
      <c r="AM44" s="124"/>
      <c r="AN44" s="124"/>
      <c r="AO44" s="124"/>
      <c r="AP44" s="124"/>
      <c r="AQ44" s="124"/>
      <c r="AR44" s="124"/>
    </row>
    <row r="45" spans="1:44" ht="24.95" customHeight="1">
      <c r="A45" s="396"/>
      <c r="B45" s="404"/>
      <c r="C45" s="405"/>
      <c r="D45" s="405"/>
      <c r="E45" s="405"/>
      <c r="F45" s="405"/>
      <c r="G45" s="406"/>
      <c r="H45" s="149"/>
      <c r="I45" s="407"/>
      <c r="J45" s="327" t="s">
        <v>27</v>
      </c>
      <c r="K45" s="411"/>
      <c r="L45" s="411"/>
      <c r="M45" s="411"/>
      <c r="N45" s="327" t="s">
        <v>28</v>
      </c>
      <c r="O45" s="411"/>
      <c r="P45" s="411"/>
      <c r="Q45" s="411"/>
      <c r="R45" s="327" t="s">
        <v>29</v>
      </c>
      <c r="S45" s="411"/>
      <c r="T45" s="411"/>
      <c r="U45" s="411"/>
      <c r="V45" s="327" t="s">
        <v>30</v>
      </c>
      <c r="W45" s="411"/>
      <c r="X45" s="411"/>
      <c r="Y45" s="411"/>
      <c r="Z45" s="142"/>
      <c r="AC45" s="127">
        <v>32</v>
      </c>
      <c r="AD45" s="123" t="s">
        <v>251</v>
      </c>
    </row>
    <row r="46" spans="1:44" ht="35.1" customHeight="1">
      <c r="A46" s="395">
        <v>17</v>
      </c>
      <c r="B46" s="401" t="str">
        <f>IF('مج 3'!G22="","",'مج 3'!G22)</f>
        <v/>
      </c>
      <c r="C46" s="402"/>
      <c r="D46" s="402"/>
      <c r="E46" s="402"/>
      <c r="F46" s="402"/>
      <c r="G46" s="403"/>
      <c r="H46" s="149"/>
      <c r="I46" s="407" t="s">
        <v>186</v>
      </c>
      <c r="J46" s="421"/>
      <c r="K46" s="421"/>
      <c r="L46" s="421"/>
      <c r="M46" s="421"/>
      <c r="N46" s="421"/>
      <c r="O46" s="421"/>
      <c r="P46" s="421"/>
      <c r="Q46" s="421"/>
      <c r="R46" s="421"/>
      <c r="S46" s="421"/>
      <c r="T46" s="421"/>
      <c r="U46" s="421"/>
      <c r="V46" s="421"/>
      <c r="W46" s="421"/>
      <c r="X46" s="421"/>
      <c r="Y46" s="421"/>
      <c r="Z46" s="142"/>
      <c r="AC46" s="127">
        <v>33</v>
      </c>
    </row>
    <row r="47" spans="1:44" ht="24.95" customHeight="1">
      <c r="A47" s="395"/>
      <c r="B47" s="404"/>
      <c r="C47" s="405"/>
      <c r="D47" s="405"/>
      <c r="E47" s="405"/>
      <c r="F47" s="405"/>
      <c r="G47" s="406"/>
      <c r="H47" s="149"/>
      <c r="I47" s="407"/>
      <c r="J47" s="327" t="s">
        <v>27</v>
      </c>
      <c r="K47" s="411"/>
      <c r="L47" s="411"/>
      <c r="M47" s="411"/>
      <c r="N47" s="327" t="s">
        <v>28</v>
      </c>
      <c r="O47" s="411"/>
      <c r="P47" s="411"/>
      <c r="Q47" s="411"/>
      <c r="R47" s="327" t="s">
        <v>29</v>
      </c>
      <c r="S47" s="411"/>
      <c r="T47" s="411"/>
      <c r="U47" s="411"/>
      <c r="V47" s="327" t="s">
        <v>30</v>
      </c>
      <c r="W47" s="411"/>
      <c r="X47" s="411"/>
      <c r="Y47" s="411"/>
      <c r="Z47" s="142"/>
      <c r="AC47" s="127">
        <v>34</v>
      </c>
    </row>
    <row r="48" spans="1:44" ht="35.1" customHeight="1">
      <c r="A48" s="396">
        <v>18</v>
      </c>
      <c r="B48" s="401" t="str">
        <f>IF('مج 3'!G23="","",'مج 3'!G23)</f>
        <v/>
      </c>
      <c r="C48" s="402"/>
      <c r="D48" s="402"/>
      <c r="E48" s="402"/>
      <c r="F48" s="402"/>
      <c r="G48" s="403"/>
      <c r="H48" s="149"/>
      <c r="I48" s="407" t="s">
        <v>187</v>
      </c>
      <c r="J48" s="421"/>
      <c r="K48" s="421"/>
      <c r="L48" s="421"/>
      <c r="M48" s="421"/>
      <c r="N48" s="421"/>
      <c r="O48" s="421"/>
      <c r="P48" s="421"/>
      <c r="Q48" s="421"/>
      <c r="R48" s="421"/>
      <c r="S48" s="421"/>
      <c r="T48" s="421"/>
      <c r="U48" s="421"/>
      <c r="V48" s="421"/>
      <c r="W48" s="421"/>
      <c r="X48" s="421"/>
      <c r="Y48" s="421"/>
      <c r="Z48" s="142"/>
      <c r="AC48" s="127">
        <v>35</v>
      </c>
    </row>
    <row r="49" spans="1:29" ht="24.95" customHeight="1">
      <c r="A49" s="396"/>
      <c r="B49" s="404"/>
      <c r="C49" s="405"/>
      <c r="D49" s="405"/>
      <c r="E49" s="405"/>
      <c r="F49" s="405"/>
      <c r="G49" s="406"/>
      <c r="H49" s="149"/>
      <c r="I49" s="407"/>
      <c r="J49" s="327" t="s">
        <v>27</v>
      </c>
      <c r="K49" s="411"/>
      <c r="L49" s="411"/>
      <c r="M49" s="411"/>
      <c r="N49" s="327" t="s">
        <v>28</v>
      </c>
      <c r="O49" s="411"/>
      <c r="P49" s="411"/>
      <c r="Q49" s="411"/>
      <c r="R49" s="327" t="s">
        <v>29</v>
      </c>
      <c r="S49" s="411"/>
      <c r="T49" s="411"/>
      <c r="U49" s="411"/>
      <c r="V49" s="327" t="s">
        <v>30</v>
      </c>
      <c r="W49" s="411"/>
      <c r="X49" s="411"/>
      <c r="Y49" s="411"/>
      <c r="Z49" s="142"/>
      <c r="AC49" s="127">
        <v>36</v>
      </c>
    </row>
    <row r="50" spans="1:29" ht="35.1" customHeight="1">
      <c r="A50" s="395">
        <v>19</v>
      </c>
      <c r="B50" s="401" t="str">
        <f>IF('مج 3'!G24="","",'مج 3'!G24)</f>
        <v/>
      </c>
      <c r="C50" s="402"/>
      <c r="D50" s="402"/>
      <c r="E50" s="402"/>
      <c r="F50" s="402"/>
      <c r="G50" s="403"/>
      <c r="H50" s="149"/>
      <c r="I50" s="407" t="s">
        <v>188</v>
      </c>
      <c r="J50" s="421"/>
      <c r="K50" s="421"/>
      <c r="L50" s="421"/>
      <c r="M50" s="421"/>
      <c r="N50" s="421"/>
      <c r="O50" s="421"/>
      <c r="P50" s="421"/>
      <c r="Q50" s="421"/>
      <c r="R50" s="421"/>
      <c r="S50" s="421"/>
      <c r="T50" s="421"/>
      <c r="U50" s="421"/>
      <c r="V50" s="421"/>
      <c r="W50" s="421"/>
      <c r="X50" s="421"/>
      <c r="Y50" s="421"/>
      <c r="Z50" s="142"/>
      <c r="AC50" s="127">
        <v>37</v>
      </c>
    </row>
    <row r="51" spans="1:29" ht="24.95" customHeight="1">
      <c r="A51" s="395"/>
      <c r="B51" s="404"/>
      <c r="C51" s="405"/>
      <c r="D51" s="405"/>
      <c r="E51" s="405"/>
      <c r="F51" s="405"/>
      <c r="G51" s="406"/>
      <c r="H51" s="149"/>
      <c r="I51" s="407"/>
      <c r="J51" s="327" t="s">
        <v>27</v>
      </c>
      <c r="K51" s="411"/>
      <c r="L51" s="411"/>
      <c r="M51" s="411"/>
      <c r="N51" s="327" t="s">
        <v>28</v>
      </c>
      <c r="O51" s="411"/>
      <c r="P51" s="411"/>
      <c r="Q51" s="411"/>
      <c r="R51" s="327" t="s">
        <v>29</v>
      </c>
      <c r="S51" s="411"/>
      <c r="T51" s="411"/>
      <c r="U51" s="411"/>
      <c r="V51" s="327" t="s">
        <v>30</v>
      </c>
      <c r="W51" s="411"/>
      <c r="X51" s="411"/>
      <c r="Y51" s="411"/>
      <c r="Z51" s="142"/>
      <c r="AC51" s="127">
        <v>38</v>
      </c>
    </row>
    <row r="52" spans="1:29" ht="35.1" customHeight="1">
      <c r="A52" s="396">
        <v>20</v>
      </c>
      <c r="B52" s="401" t="str">
        <f>IF('مج 3'!G25="","",'مج 3'!G25)</f>
        <v/>
      </c>
      <c r="C52" s="402"/>
      <c r="D52" s="402"/>
      <c r="E52" s="402"/>
      <c r="F52" s="402"/>
      <c r="G52" s="403"/>
      <c r="H52" s="149"/>
      <c r="I52" s="407" t="s">
        <v>189</v>
      </c>
      <c r="J52" s="421"/>
      <c r="K52" s="421"/>
      <c r="L52" s="421"/>
      <c r="M52" s="421"/>
      <c r="N52" s="421"/>
      <c r="O52" s="421"/>
      <c r="P52" s="421"/>
      <c r="Q52" s="421"/>
      <c r="R52" s="421"/>
      <c r="S52" s="421"/>
      <c r="T52" s="421"/>
      <c r="U52" s="421"/>
      <c r="V52" s="421"/>
      <c r="W52" s="421"/>
      <c r="X52" s="421"/>
      <c r="Y52" s="421"/>
      <c r="Z52" s="142"/>
      <c r="AC52" s="127">
        <v>39</v>
      </c>
    </row>
    <row r="53" spans="1:29" ht="24.95" customHeight="1">
      <c r="A53" s="396"/>
      <c r="B53" s="404"/>
      <c r="C53" s="405"/>
      <c r="D53" s="405"/>
      <c r="E53" s="405"/>
      <c r="F53" s="405"/>
      <c r="G53" s="406"/>
      <c r="H53" s="149"/>
      <c r="I53" s="407"/>
      <c r="J53" s="327" t="s">
        <v>27</v>
      </c>
      <c r="K53" s="411"/>
      <c r="L53" s="411"/>
      <c r="M53" s="411"/>
      <c r="N53" s="327" t="s">
        <v>28</v>
      </c>
      <c r="O53" s="411"/>
      <c r="P53" s="411"/>
      <c r="Q53" s="411"/>
      <c r="R53" s="327" t="s">
        <v>29</v>
      </c>
      <c r="S53" s="411"/>
      <c r="T53" s="411"/>
      <c r="U53" s="411"/>
      <c r="V53" s="327" t="s">
        <v>30</v>
      </c>
      <c r="W53" s="411"/>
      <c r="X53" s="411"/>
      <c r="Y53" s="411"/>
      <c r="Z53" s="142"/>
      <c r="AC53" s="127">
        <v>40</v>
      </c>
    </row>
    <row r="54" spans="1:29" ht="24.95" customHeight="1">
      <c r="A54" s="395">
        <v>21</v>
      </c>
      <c r="B54" s="401" t="str">
        <f>IF('مج 3'!G26="","",'مج 3'!G26)</f>
        <v/>
      </c>
      <c r="C54" s="402"/>
      <c r="D54" s="402"/>
      <c r="E54" s="402"/>
      <c r="F54" s="402"/>
      <c r="G54" s="403"/>
      <c r="H54" s="149"/>
      <c r="I54" s="407" t="s">
        <v>190</v>
      </c>
      <c r="J54" s="421"/>
      <c r="K54" s="421"/>
      <c r="L54" s="421"/>
      <c r="M54" s="421"/>
      <c r="N54" s="421"/>
      <c r="O54" s="421"/>
      <c r="P54" s="421"/>
      <c r="Q54" s="421"/>
      <c r="R54" s="421"/>
      <c r="S54" s="421"/>
      <c r="T54" s="421"/>
      <c r="U54" s="421"/>
      <c r="V54" s="421"/>
      <c r="W54" s="421"/>
      <c r="X54" s="421"/>
      <c r="Y54" s="421"/>
      <c r="Z54" s="142"/>
      <c r="AC54" s="127">
        <v>41</v>
      </c>
    </row>
    <row r="55" spans="1:29" ht="35.1" customHeight="1">
      <c r="A55" s="395"/>
      <c r="B55" s="404"/>
      <c r="C55" s="405"/>
      <c r="D55" s="405"/>
      <c r="E55" s="405"/>
      <c r="F55" s="405"/>
      <c r="G55" s="406"/>
      <c r="H55" s="149"/>
      <c r="I55" s="407"/>
      <c r="J55" s="327" t="s">
        <v>27</v>
      </c>
      <c r="K55" s="411"/>
      <c r="L55" s="411"/>
      <c r="M55" s="411"/>
      <c r="N55" s="327" t="s">
        <v>28</v>
      </c>
      <c r="O55" s="411"/>
      <c r="P55" s="411"/>
      <c r="Q55" s="411"/>
      <c r="R55" s="327" t="s">
        <v>29</v>
      </c>
      <c r="S55" s="411"/>
      <c r="T55" s="411"/>
      <c r="U55" s="411"/>
      <c r="V55" s="327" t="s">
        <v>30</v>
      </c>
      <c r="W55" s="411"/>
      <c r="X55" s="411"/>
      <c r="Y55" s="411"/>
      <c r="Z55" s="142"/>
      <c r="AC55" s="127">
        <v>42</v>
      </c>
    </row>
    <row r="56" spans="1:29" ht="24.95" customHeight="1">
      <c r="A56" s="396">
        <v>22</v>
      </c>
      <c r="B56" s="401" t="str">
        <f>IF('مج 3'!G27="","",'مج 3'!G27)</f>
        <v/>
      </c>
      <c r="C56" s="402"/>
      <c r="D56" s="402"/>
      <c r="E56" s="402"/>
      <c r="F56" s="402"/>
      <c r="G56" s="403"/>
      <c r="H56" s="149"/>
      <c r="I56" s="407" t="s">
        <v>191</v>
      </c>
      <c r="J56" s="421"/>
      <c r="K56" s="421"/>
      <c r="L56" s="421"/>
      <c r="M56" s="421"/>
      <c r="N56" s="421"/>
      <c r="O56" s="421"/>
      <c r="P56" s="421"/>
      <c r="Q56" s="421"/>
      <c r="R56" s="421"/>
      <c r="S56" s="421"/>
      <c r="T56" s="421"/>
      <c r="U56" s="421"/>
      <c r="V56" s="421"/>
      <c r="W56" s="421"/>
      <c r="X56" s="421"/>
      <c r="Y56" s="421"/>
      <c r="Z56" s="142"/>
      <c r="AC56" s="127">
        <v>43</v>
      </c>
    </row>
    <row r="57" spans="1:29" ht="35.1" customHeight="1">
      <c r="A57" s="396"/>
      <c r="B57" s="404"/>
      <c r="C57" s="405"/>
      <c r="D57" s="405"/>
      <c r="E57" s="405"/>
      <c r="F57" s="405"/>
      <c r="G57" s="406"/>
      <c r="H57" s="149"/>
      <c r="I57" s="407"/>
      <c r="J57" s="327" t="s">
        <v>27</v>
      </c>
      <c r="K57" s="411"/>
      <c r="L57" s="411"/>
      <c r="M57" s="411"/>
      <c r="N57" s="327" t="s">
        <v>28</v>
      </c>
      <c r="O57" s="411"/>
      <c r="P57" s="411"/>
      <c r="Q57" s="411"/>
      <c r="R57" s="327" t="s">
        <v>29</v>
      </c>
      <c r="S57" s="411"/>
      <c r="T57" s="411"/>
      <c r="U57" s="411"/>
      <c r="V57" s="327" t="s">
        <v>30</v>
      </c>
      <c r="W57" s="411"/>
      <c r="X57" s="411"/>
      <c r="Y57" s="411"/>
      <c r="Z57" s="142"/>
      <c r="AC57" s="127">
        <v>44</v>
      </c>
    </row>
    <row r="58" spans="1:29" ht="24.95" customHeight="1">
      <c r="A58" s="395">
        <v>23</v>
      </c>
      <c r="B58" s="401" t="str">
        <f>IF('مج 3'!G28="","",'مج 3'!G28)</f>
        <v/>
      </c>
      <c r="C58" s="402"/>
      <c r="D58" s="402"/>
      <c r="E58" s="402"/>
      <c r="F58" s="402"/>
      <c r="G58" s="403"/>
      <c r="H58" s="149"/>
      <c r="I58" s="407" t="s">
        <v>192</v>
      </c>
      <c r="J58" s="421"/>
      <c r="K58" s="421"/>
      <c r="L58" s="421"/>
      <c r="M58" s="421"/>
      <c r="N58" s="421"/>
      <c r="O58" s="421"/>
      <c r="P58" s="421"/>
      <c r="Q58" s="421"/>
      <c r="R58" s="421"/>
      <c r="S58" s="421"/>
      <c r="T58" s="421"/>
      <c r="U58" s="421"/>
      <c r="V58" s="421"/>
      <c r="W58" s="421"/>
      <c r="X58" s="421"/>
      <c r="Y58" s="421"/>
      <c r="Z58" s="142"/>
      <c r="AC58" s="127">
        <v>45</v>
      </c>
    </row>
    <row r="59" spans="1:29" ht="35.1" customHeight="1">
      <c r="A59" s="395"/>
      <c r="B59" s="404"/>
      <c r="C59" s="405"/>
      <c r="D59" s="405"/>
      <c r="E59" s="405"/>
      <c r="F59" s="405"/>
      <c r="G59" s="406"/>
      <c r="H59" s="149"/>
      <c r="I59" s="407"/>
      <c r="J59" s="327" t="s">
        <v>27</v>
      </c>
      <c r="K59" s="411"/>
      <c r="L59" s="411"/>
      <c r="M59" s="411"/>
      <c r="N59" s="327" t="s">
        <v>28</v>
      </c>
      <c r="O59" s="411"/>
      <c r="P59" s="411"/>
      <c r="Q59" s="411"/>
      <c r="R59" s="327" t="s">
        <v>29</v>
      </c>
      <c r="S59" s="411"/>
      <c r="T59" s="411"/>
      <c r="U59" s="411"/>
      <c r="V59" s="327" t="s">
        <v>30</v>
      </c>
      <c r="W59" s="411"/>
      <c r="X59" s="411"/>
      <c r="Y59" s="411"/>
      <c r="Z59" s="142"/>
      <c r="AC59" s="127">
        <v>46</v>
      </c>
    </row>
    <row r="60" spans="1:29" ht="35.1" customHeight="1">
      <c r="A60" s="396">
        <v>24</v>
      </c>
      <c r="B60" s="401" t="str">
        <f>IF('مج 3'!G29="","",'مج 3'!G29)</f>
        <v/>
      </c>
      <c r="C60" s="402"/>
      <c r="D60" s="402"/>
      <c r="E60" s="402"/>
      <c r="F60" s="402"/>
      <c r="G60" s="403"/>
      <c r="H60" s="149"/>
      <c r="I60" s="407" t="s">
        <v>193</v>
      </c>
      <c r="J60" s="421"/>
      <c r="K60" s="421"/>
      <c r="L60" s="421"/>
      <c r="M60" s="421"/>
      <c r="N60" s="421"/>
      <c r="O60" s="421"/>
      <c r="P60" s="421"/>
      <c r="Q60" s="421"/>
      <c r="R60" s="421"/>
      <c r="S60" s="421"/>
      <c r="T60" s="421"/>
      <c r="U60" s="421"/>
      <c r="V60" s="421"/>
      <c r="W60" s="421"/>
      <c r="X60" s="421"/>
      <c r="Y60" s="421"/>
      <c r="Z60" s="142"/>
      <c r="AC60" s="127">
        <v>47</v>
      </c>
    </row>
    <row r="61" spans="1:29" ht="24.95" customHeight="1">
      <c r="A61" s="396"/>
      <c r="B61" s="404"/>
      <c r="C61" s="405"/>
      <c r="D61" s="405"/>
      <c r="E61" s="405"/>
      <c r="F61" s="405"/>
      <c r="G61" s="406"/>
      <c r="H61" s="149"/>
      <c r="I61" s="407"/>
      <c r="J61" s="327" t="s">
        <v>27</v>
      </c>
      <c r="K61" s="411"/>
      <c r="L61" s="411"/>
      <c r="M61" s="411"/>
      <c r="N61" s="327" t="s">
        <v>28</v>
      </c>
      <c r="O61" s="411"/>
      <c r="P61" s="411"/>
      <c r="Q61" s="411"/>
      <c r="R61" s="327" t="s">
        <v>29</v>
      </c>
      <c r="S61" s="411"/>
      <c r="T61" s="411"/>
      <c r="U61" s="411"/>
      <c r="V61" s="327" t="s">
        <v>30</v>
      </c>
      <c r="W61" s="411"/>
      <c r="X61" s="411"/>
      <c r="Y61" s="411"/>
      <c r="Z61" s="142"/>
      <c r="AC61" s="127">
        <v>48</v>
      </c>
    </row>
    <row r="62" spans="1:29" ht="35.1" customHeight="1">
      <c r="A62" s="395">
        <v>25</v>
      </c>
      <c r="B62" s="401" t="str">
        <f>IF('مج 3'!G30="","",'مج 3'!G30)</f>
        <v/>
      </c>
      <c r="C62" s="402"/>
      <c r="D62" s="402"/>
      <c r="E62" s="402"/>
      <c r="F62" s="402"/>
      <c r="G62" s="403"/>
      <c r="H62" s="149"/>
      <c r="I62" s="407" t="s">
        <v>194</v>
      </c>
      <c r="J62" s="421"/>
      <c r="K62" s="421"/>
      <c r="L62" s="421"/>
      <c r="M62" s="421"/>
      <c r="N62" s="421"/>
      <c r="O62" s="421"/>
      <c r="P62" s="421"/>
      <c r="Q62" s="421"/>
      <c r="R62" s="421"/>
      <c r="S62" s="421"/>
      <c r="T62" s="421"/>
      <c r="U62" s="421"/>
      <c r="V62" s="421"/>
      <c r="W62" s="421"/>
      <c r="X62" s="421"/>
      <c r="Y62" s="421"/>
      <c r="Z62" s="142"/>
      <c r="AC62" s="127">
        <v>49</v>
      </c>
    </row>
    <row r="63" spans="1:29" ht="24.95" customHeight="1">
      <c r="A63" s="395"/>
      <c r="B63" s="404"/>
      <c r="C63" s="405"/>
      <c r="D63" s="405"/>
      <c r="E63" s="405"/>
      <c r="F63" s="405"/>
      <c r="G63" s="406"/>
      <c r="H63" s="149"/>
      <c r="I63" s="407"/>
      <c r="J63" s="327" t="s">
        <v>27</v>
      </c>
      <c r="K63" s="411"/>
      <c r="L63" s="411"/>
      <c r="M63" s="411"/>
      <c r="N63" s="327" t="s">
        <v>28</v>
      </c>
      <c r="O63" s="411"/>
      <c r="P63" s="411"/>
      <c r="Q63" s="411"/>
      <c r="R63" s="327" t="s">
        <v>29</v>
      </c>
      <c r="S63" s="411"/>
      <c r="T63" s="411"/>
      <c r="U63" s="411"/>
      <c r="V63" s="327" t="s">
        <v>30</v>
      </c>
      <c r="W63" s="411"/>
      <c r="X63" s="411"/>
      <c r="Y63" s="411"/>
      <c r="Z63" s="142"/>
      <c r="AC63" s="127">
        <v>50</v>
      </c>
    </row>
    <row r="64" spans="1:29" ht="24.95" customHeight="1">
      <c r="H64" s="142"/>
      <c r="I64" s="422"/>
      <c r="J64" s="423"/>
      <c r="K64" s="423"/>
      <c r="L64" s="423"/>
      <c r="M64" s="423"/>
      <c r="N64" s="423"/>
      <c r="O64" s="423"/>
      <c r="P64" s="423"/>
      <c r="Q64" s="423"/>
      <c r="R64" s="423"/>
      <c r="S64" s="423"/>
      <c r="T64" s="423"/>
      <c r="U64" s="423"/>
      <c r="V64" s="423"/>
      <c r="W64" s="423"/>
      <c r="X64" s="423"/>
      <c r="Y64" s="423"/>
      <c r="Z64" s="142"/>
      <c r="AC64" s="127">
        <v>51</v>
      </c>
    </row>
    <row r="65" spans="9:29" ht="24.95" customHeight="1">
      <c r="I65" s="422"/>
      <c r="J65" s="152"/>
      <c r="K65" s="423"/>
      <c r="L65" s="423"/>
      <c r="M65" s="423"/>
      <c r="N65" s="152"/>
      <c r="O65" s="423"/>
      <c r="P65" s="423"/>
      <c r="Q65" s="423"/>
      <c r="R65" s="142"/>
      <c r="S65" s="423"/>
      <c r="T65" s="423"/>
      <c r="U65" s="423"/>
      <c r="V65" s="142"/>
      <c r="W65" s="423"/>
      <c r="X65" s="423"/>
      <c r="Y65" s="423"/>
      <c r="AC65" s="127">
        <v>52</v>
      </c>
    </row>
    <row r="66" spans="9:29" ht="24.95" customHeight="1">
      <c r="I66" s="424"/>
      <c r="J66" s="425"/>
      <c r="K66" s="425"/>
      <c r="L66" s="425"/>
      <c r="M66" s="425"/>
      <c r="N66" s="425"/>
      <c r="O66" s="425"/>
      <c r="P66" s="425"/>
      <c r="Q66" s="425"/>
      <c r="R66" s="425"/>
      <c r="S66" s="425"/>
      <c r="T66" s="425"/>
      <c r="U66" s="425"/>
      <c r="V66" s="425"/>
      <c r="W66" s="425"/>
      <c r="X66" s="425"/>
      <c r="Y66" s="425"/>
      <c r="AC66" s="127">
        <v>53</v>
      </c>
    </row>
    <row r="67" spans="9:29" ht="24.95" customHeight="1">
      <c r="I67" s="424"/>
      <c r="J67" s="14"/>
      <c r="K67" s="425"/>
      <c r="L67" s="425"/>
      <c r="M67" s="425"/>
      <c r="N67" s="14"/>
      <c r="O67" s="425"/>
      <c r="P67" s="425"/>
      <c r="Q67" s="425"/>
      <c r="S67" s="425"/>
      <c r="T67" s="425"/>
      <c r="U67" s="425"/>
      <c r="W67" s="425"/>
      <c r="X67" s="425"/>
      <c r="Y67" s="425"/>
      <c r="AC67" s="127">
        <v>54</v>
      </c>
    </row>
    <row r="68" spans="9:29" ht="24.95" customHeight="1">
      <c r="I68" s="424"/>
      <c r="J68" s="425"/>
      <c r="K68" s="425"/>
      <c r="L68" s="425"/>
      <c r="M68" s="425"/>
      <c r="N68" s="425"/>
      <c r="O68" s="425"/>
      <c r="P68" s="425"/>
      <c r="Q68" s="425"/>
      <c r="R68" s="425"/>
      <c r="S68" s="425"/>
      <c r="T68" s="425"/>
      <c r="U68" s="425"/>
      <c r="V68" s="425"/>
      <c r="W68" s="425"/>
      <c r="X68" s="425"/>
      <c r="Y68" s="425"/>
      <c r="AC68" s="127">
        <v>55</v>
      </c>
    </row>
    <row r="69" spans="9:29" ht="24.95" customHeight="1">
      <c r="I69" s="424"/>
      <c r="K69" s="425"/>
      <c r="L69" s="425"/>
      <c r="M69" s="425"/>
      <c r="N69" s="14"/>
      <c r="O69" s="425"/>
      <c r="P69" s="425"/>
      <c r="Q69" s="425"/>
      <c r="S69" s="425"/>
      <c r="T69" s="425"/>
      <c r="U69" s="425"/>
      <c r="W69" s="425"/>
      <c r="X69" s="425"/>
      <c r="Y69" s="425"/>
      <c r="AC69" s="127">
        <v>56</v>
      </c>
    </row>
    <row r="70" spans="9:29" ht="24.95" customHeight="1">
      <c r="I70" s="424"/>
      <c r="J70" s="425"/>
      <c r="K70" s="425"/>
      <c r="L70" s="425"/>
      <c r="M70" s="425"/>
      <c r="N70" s="425"/>
      <c r="O70" s="425"/>
      <c r="P70" s="425"/>
      <c r="Q70" s="425"/>
      <c r="R70" s="425"/>
      <c r="S70" s="425"/>
      <c r="T70" s="425"/>
      <c r="U70" s="425"/>
      <c r="V70" s="425"/>
      <c r="W70" s="425"/>
      <c r="X70" s="425"/>
      <c r="Y70" s="425"/>
    </row>
    <row r="71" spans="9:29" ht="24.95" customHeight="1">
      <c r="I71" s="424"/>
      <c r="K71" s="425"/>
      <c r="L71" s="425"/>
      <c r="M71" s="425"/>
      <c r="N71" s="14"/>
      <c r="O71" s="425"/>
      <c r="P71" s="425"/>
      <c r="Q71" s="425"/>
      <c r="S71" s="425"/>
      <c r="T71" s="425"/>
      <c r="U71" s="425"/>
      <c r="W71" s="425"/>
      <c r="X71" s="425"/>
      <c r="Y71" s="425"/>
    </row>
    <row r="72" spans="9:29" ht="24.95" customHeight="1">
      <c r="I72" s="424"/>
      <c r="J72" s="425"/>
      <c r="K72" s="425"/>
      <c r="L72" s="425"/>
      <c r="M72" s="425"/>
      <c r="N72" s="425"/>
      <c r="O72" s="425"/>
      <c r="P72" s="425"/>
      <c r="Q72" s="425"/>
      <c r="R72" s="425"/>
      <c r="S72" s="425"/>
      <c r="T72" s="425"/>
      <c r="U72" s="425"/>
      <c r="V72" s="425"/>
      <c r="W72" s="425"/>
      <c r="X72" s="425"/>
      <c r="Y72" s="425"/>
    </row>
    <row r="73" spans="9:29" ht="24.95" customHeight="1">
      <c r="I73" s="424"/>
      <c r="K73" s="425"/>
      <c r="L73" s="425"/>
      <c r="M73" s="425"/>
      <c r="O73" s="425"/>
      <c r="P73" s="425"/>
      <c r="Q73" s="425"/>
      <c r="S73" s="425"/>
      <c r="T73" s="425"/>
      <c r="U73" s="425"/>
      <c r="W73" s="425"/>
      <c r="X73" s="425"/>
      <c r="Y73" s="425"/>
    </row>
    <row r="74" spans="9:29" ht="24.95" customHeight="1">
      <c r="I74" s="424"/>
      <c r="J74" s="425"/>
      <c r="K74" s="425"/>
      <c r="L74" s="425"/>
      <c r="M74" s="425"/>
      <c r="N74" s="425"/>
      <c r="O74" s="425"/>
      <c r="P74" s="425"/>
      <c r="Q74" s="425"/>
      <c r="R74" s="425"/>
      <c r="S74" s="425"/>
      <c r="T74" s="425"/>
      <c r="U74" s="425"/>
      <c r="V74" s="425"/>
      <c r="W74" s="425"/>
      <c r="X74" s="425"/>
      <c r="Y74" s="425"/>
    </row>
    <row r="75" spans="9:29" ht="24.95" customHeight="1">
      <c r="I75" s="424"/>
      <c r="K75" s="425"/>
      <c r="L75" s="425"/>
      <c r="M75" s="425"/>
      <c r="O75" s="425"/>
      <c r="P75" s="425"/>
      <c r="Q75" s="425"/>
      <c r="S75" s="425"/>
      <c r="T75" s="425"/>
      <c r="U75" s="425"/>
      <c r="W75" s="425"/>
      <c r="X75" s="425"/>
      <c r="Y75" s="425"/>
    </row>
    <row r="76" spans="9:29" ht="24.95" customHeight="1">
      <c r="I76" s="424"/>
      <c r="J76" s="425"/>
      <c r="K76" s="425"/>
      <c r="L76" s="425"/>
      <c r="M76" s="425"/>
      <c r="N76" s="425"/>
      <c r="O76" s="425"/>
      <c r="P76" s="425"/>
      <c r="Q76" s="425"/>
      <c r="R76" s="425"/>
      <c r="S76" s="425"/>
      <c r="T76" s="425"/>
      <c r="U76" s="425"/>
      <c r="V76" s="425"/>
      <c r="W76" s="425"/>
      <c r="X76" s="425"/>
      <c r="Y76" s="425"/>
    </row>
    <row r="77" spans="9:29" ht="24.95" customHeight="1">
      <c r="I77" s="424"/>
      <c r="K77" s="425"/>
      <c r="L77" s="425"/>
      <c r="M77" s="425"/>
      <c r="O77" s="425"/>
      <c r="P77" s="425"/>
      <c r="Q77" s="425"/>
      <c r="S77" s="425"/>
      <c r="T77" s="425"/>
      <c r="U77" s="425"/>
      <c r="W77" s="425"/>
      <c r="X77" s="425"/>
      <c r="Y77" s="425"/>
    </row>
  </sheetData>
  <sheetProtection algorithmName="SHA-512" hashValue="dbg/colWwoi4I2LrmwshvSIEUtw7Atf8JQ5jcsD0ni+Nw6py2t9BgO3fYEr+vQYSRW9prwsDZ52UTiqEwOy90Q==" saltValue="hvmGW0wVl23c9iCqvF1yQg==" spinCount="100000" sheet="1" objects="1" scenarios="1"/>
  <mergeCells count="250">
    <mergeCell ref="I76:I77"/>
    <mergeCell ref="J76:Y76"/>
    <mergeCell ref="K77:M77"/>
    <mergeCell ref="O77:Q77"/>
    <mergeCell ref="S77:U77"/>
    <mergeCell ref="W77:Y77"/>
    <mergeCell ref="I74:I75"/>
    <mergeCell ref="J74:Y74"/>
    <mergeCell ref="K75:M75"/>
    <mergeCell ref="O75:Q75"/>
    <mergeCell ref="S75:U75"/>
    <mergeCell ref="W75:Y75"/>
    <mergeCell ref="I72:I73"/>
    <mergeCell ref="J72:Y72"/>
    <mergeCell ref="K73:M73"/>
    <mergeCell ref="O73:Q73"/>
    <mergeCell ref="S73:U73"/>
    <mergeCell ref="W73:Y73"/>
    <mergeCell ref="I70:I71"/>
    <mergeCell ref="J70:Y70"/>
    <mergeCell ref="K71:M71"/>
    <mergeCell ref="O71:Q71"/>
    <mergeCell ref="S71:U71"/>
    <mergeCell ref="W71:Y71"/>
    <mergeCell ref="I68:I69"/>
    <mergeCell ref="J68:Y68"/>
    <mergeCell ref="K69:M69"/>
    <mergeCell ref="O69:Q69"/>
    <mergeCell ref="S69:U69"/>
    <mergeCell ref="W69:Y69"/>
    <mergeCell ref="I66:I67"/>
    <mergeCell ref="J66:Y66"/>
    <mergeCell ref="K67:M67"/>
    <mergeCell ref="O67:Q67"/>
    <mergeCell ref="S67:U67"/>
    <mergeCell ref="W67:Y67"/>
    <mergeCell ref="I64:I65"/>
    <mergeCell ref="J64:Y64"/>
    <mergeCell ref="K65:M65"/>
    <mergeCell ref="O65:Q65"/>
    <mergeCell ref="S65:U65"/>
    <mergeCell ref="W65:Y65"/>
    <mergeCell ref="B62:G63"/>
    <mergeCell ref="I62:I63"/>
    <mergeCell ref="J62:Y62"/>
    <mergeCell ref="K63:M63"/>
    <mergeCell ref="O63:Q63"/>
    <mergeCell ref="S63:U63"/>
    <mergeCell ref="W63:Y63"/>
    <mergeCell ref="B60:G61"/>
    <mergeCell ref="I60:I61"/>
    <mergeCell ref="J60:Y60"/>
    <mergeCell ref="K61:M61"/>
    <mergeCell ref="O61:Q61"/>
    <mergeCell ref="S61:U61"/>
    <mergeCell ref="W61:Y61"/>
    <mergeCell ref="B58:G59"/>
    <mergeCell ref="I58:I59"/>
    <mergeCell ref="J58:Y58"/>
    <mergeCell ref="K59:M59"/>
    <mergeCell ref="O59:Q59"/>
    <mergeCell ref="S59:U59"/>
    <mergeCell ref="W59:Y59"/>
    <mergeCell ref="B56:G57"/>
    <mergeCell ref="I56:I57"/>
    <mergeCell ref="J56:Y56"/>
    <mergeCell ref="K57:M57"/>
    <mergeCell ref="O57:Q57"/>
    <mergeCell ref="S57:U57"/>
    <mergeCell ref="W57:Y57"/>
    <mergeCell ref="B54:G55"/>
    <mergeCell ref="I54:I55"/>
    <mergeCell ref="J54:Y54"/>
    <mergeCell ref="K55:M55"/>
    <mergeCell ref="O55:Q55"/>
    <mergeCell ref="S55:U55"/>
    <mergeCell ref="W55:Y55"/>
    <mergeCell ref="B52:G53"/>
    <mergeCell ref="I52:I53"/>
    <mergeCell ref="J52:Y52"/>
    <mergeCell ref="K53:M53"/>
    <mergeCell ref="O53:Q53"/>
    <mergeCell ref="S53:U53"/>
    <mergeCell ref="W53:Y53"/>
    <mergeCell ref="B50:G51"/>
    <mergeCell ref="I50:I51"/>
    <mergeCell ref="J50:Y50"/>
    <mergeCell ref="K51:M51"/>
    <mergeCell ref="O51:Q51"/>
    <mergeCell ref="S51:U51"/>
    <mergeCell ref="W51:Y51"/>
    <mergeCell ref="B48:G49"/>
    <mergeCell ref="I48:I49"/>
    <mergeCell ref="J48:Y48"/>
    <mergeCell ref="K49:M49"/>
    <mergeCell ref="O49:Q49"/>
    <mergeCell ref="S49:U49"/>
    <mergeCell ref="W49:Y49"/>
    <mergeCell ref="B46:G47"/>
    <mergeCell ref="I46:I47"/>
    <mergeCell ref="J46:Y46"/>
    <mergeCell ref="K47:M47"/>
    <mergeCell ref="O47:Q47"/>
    <mergeCell ref="S47:U47"/>
    <mergeCell ref="W47:Y47"/>
    <mergeCell ref="B44:G45"/>
    <mergeCell ref="I44:I45"/>
    <mergeCell ref="J44:Y44"/>
    <mergeCell ref="K45:M45"/>
    <mergeCell ref="O45:Q45"/>
    <mergeCell ref="S45:U45"/>
    <mergeCell ref="W45:Y45"/>
    <mergeCell ref="B42:G43"/>
    <mergeCell ref="I42:I43"/>
    <mergeCell ref="J42:Y42"/>
    <mergeCell ref="K43:M43"/>
    <mergeCell ref="O43:Q43"/>
    <mergeCell ref="S43:U43"/>
    <mergeCell ref="W43:Y43"/>
    <mergeCell ref="B40:G41"/>
    <mergeCell ref="I40:I41"/>
    <mergeCell ref="J40:Y40"/>
    <mergeCell ref="K41:M41"/>
    <mergeCell ref="O41:Q41"/>
    <mergeCell ref="S41:U41"/>
    <mergeCell ref="W41:Y41"/>
    <mergeCell ref="B38:G39"/>
    <mergeCell ref="I38:I39"/>
    <mergeCell ref="J38:Y38"/>
    <mergeCell ref="K39:M39"/>
    <mergeCell ref="O39:Q39"/>
    <mergeCell ref="S39:U39"/>
    <mergeCell ref="W39:Y39"/>
    <mergeCell ref="B36:G37"/>
    <mergeCell ref="I36:I37"/>
    <mergeCell ref="J36:Y36"/>
    <mergeCell ref="K37:M37"/>
    <mergeCell ref="O37:Q37"/>
    <mergeCell ref="S37:U37"/>
    <mergeCell ref="W37:Y37"/>
    <mergeCell ref="B34:G35"/>
    <mergeCell ref="I34:I35"/>
    <mergeCell ref="J34:Y34"/>
    <mergeCell ref="K35:M35"/>
    <mergeCell ref="O35:Q35"/>
    <mergeCell ref="S35:U35"/>
    <mergeCell ref="W35:Y35"/>
    <mergeCell ref="B32:G33"/>
    <mergeCell ref="I32:I33"/>
    <mergeCell ref="J32:Y32"/>
    <mergeCell ref="K33:M33"/>
    <mergeCell ref="O33:Q33"/>
    <mergeCell ref="S33:U33"/>
    <mergeCell ref="W33:Y33"/>
    <mergeCell ref="B30:G31"/>
    <mergeCell ref="I30:I31"/>
    <mergeCell ref="J30:Y30"/>
    <mergeCell ref="K31:M31"/>
    <mergeCell ref="O31:Q31"/>
    <mergeCell ref="S31:U31"/>
    <mergeCell ref="W31:Y31"/>
    <mergeCell ref="B28:G29"/>
    <mergeCell ref="I28:I29"/>
    <mergeCell ref="J28:Y28"/>
    <mergeCell ref="K29:M29"/>
    <mergeCell ref="O29:Q29"/>
    <mergeCell ref="S29:U29"/>
    <mergeCell ref="W29:Y29"/>
    <mergeCell ref="B26:G27"/>
    <mergeCell ref="I26:I27"/>
    <mergeCell ref="J26:Y26"/>
    <mergeCell ref="K27:M27"/>
    <mergeCell ref="O27:Q27"/>
    <mergeCell ref="S27:U27"/>
    <mergeCell ref="W27:Y27"/>
    <mergeCell ref="B24:G25"/>
    <mergeCell ref="I24:I25"/>
    <mergeCell ref="J24:Y24"/>
    <mergeCell ref="K25:M25"/>
    <mergeCell ref="O25:Q25"/>
    <mergeCell ref="S25:U25"/>
    <mergeCell ref="W25:Y25"/>
    <mergeCell ref="B22:G23"/>
    <mergeCell ref="I22:I23"/>
    <mergeCell ref="J22:Y22"/>
    <mergeCell ref="K23:M23"/>
    <mergeCell ref="O23:Q23"/>
    <mergeCell ref="S23:U23"/>
    <mergeCell ref="W23:Y23"/>
    <mergeCell ref="B16:G17"/>
    <mergeCell ref="I16:I17"/>
    <mergeCell ref="J16:Y16"/>
    <mergeCell ref="K17:M17"/>
    <mergeCell ref="O17:Q17"/>
    <mergeCell ref="S17:U17"/>
    <mergeCell ref="W17:Y17"/>
    <mergeCell ref="B20:G21"/>
    <mergeCell ref="I20:I21"/>
    <mergeCell ref="J20:Y20"/>
    <mergeCell ref="K21:M21"/>
    <mergeCell ref="O21:Q21"/>
    <mergeCell ref="S21:U21"/>
    <mergeCell ref="W21:Y21"/>
    <mergeCell ref="B18:G19"/>
    <mergeCell ref="I18:I19"/>
    <mergeCell ref="J18:Y18"/>
    <mergeCell ref="K19:M19"/>
    <mergeCell ref="O19:Q19"/>
    <mergeCell ref="S19:U19"/>
    <mergeCell ref="W19:Y19"/>
    <mergeCell ref="B8:C8"/>
    <mergeCell ref="B9:C9"/>
    <mergeCell ref="B10:C10"/>
    <mergeCell ref="B11:C11"/>
    <mergeCell ref="B13:G13"/>
    <mergeCell ref="B14:G15"/>
    <mergeCell ref="I14:I15"/>
    <mergeCell ref="J14:Y14"/>
    <mergeCell ref="K15:M15"/>
    <mergeCell ref="O15:Q15"/>
    <mergeCell ref="S15:U15"/>
    <mergeCell ref="W15:Y15"/>
    <mergeCell ref="J10:X10"/>
    <mergeCell ref="I13:V13"/>
    <mergeCell ref="X13:Y13"/>
    <mergeCell ref="A14:A15"/>
    <mergeCell ref="A16:A17"/>
    <mergeCell ref="A18:A19"/>
    <mergeCell ref="A20:A21"/>
    <mergeCell ref="A22:A23"/>
    <mergeCell ref="A24:A25"/>
    <mergeCell ref="A26:A27"/>
    <mergeCell ref="A28:A29"/>
    <mergeCell ref="A30:A31"/>
    <mergeCell ref="A50:A51"/>
    <mergeCell ref="A52:A53"/>
    <mergeCell ref="A54:A55"/>
    <mergeCell ref="A56:A57"/>
    <mergeCell ref="A58:A59"/>
    <mergeCell ref="A60:A61"/>
    <mergeCell ref="A62:A63"/>
    <mergeCell ref="A32:A33"/>
    <mergeCell ref="A34:A35"/>
    <mergeCell ref="A36:A37"/>
    <mergeCell ref="A38:A39"/>
    <mergeCell ref="A40:A41"/>
    <mergeCell ref="A42:A43"/>
    <mergeCell ref="A44:A45"/>
    <mergeCell ref="A46:A47"/>
    <mergeCell ref="A48:A49"/>
  </mergeCells>
  <conditionalFormatting sqref="D8:I11">
    <cfRule type="containsErrors" dxfId="15" priority="1">
      <formula>ISERROR(D8)</formula>
    </cfRule>
  </conditionalFormatting>
  <pageMargins left="0.70866141732283472" right="0.70866141732283472" top="0.74803149606299213" bottom="0.74803149606299213" header="0.31496062992125984" footer="0.31496062992125984"/>
  <pageSetup paperSize="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8EA2909-8BED-4550-89F7-0C7C70059B85}">
          <x14:formula1>
            <xm:f>'المجالات والمؤشرات'!$S$6:$S$14</xm:f>
          </x14:formula1>
          <xm:sqref>H14:H63</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39FB5-5C41-4A11-9DB4-9A4921C595AF}">
  <dimension ref="A3:AC212"/>
  <sheetViews>
    <sheetView rightToLeft="1" topLeftCell="E1" workbookViewId="0">
      <selection activeCell="F5" sqref="F5:G6"/>
    </sheetView>
  </sheetViews>
  <sheetFormatPr defaultColWidth="0" defaultRowHeight="14.25"/>
  <cols>
    <col min="1" max="1" width="12.625" hidden="1" customWidth="1"/>
    <col min="2" max="2" width="14" hidden="1" customWidth="1"/>
    <col min="3" max="3" width="84.75" hidden="1" customWidth="1"/>
    <col min="4" max="4" width="9" hidden="1" customWidth="1"/>
    <col min="5" max="6" width="9" customWidth="1"/>
    <col min="7" max="7" width="87.75" style="2" customWidth="1"/>
    <col min="8" max="14" width="9" customWidth="1"/>
    <col min="15" max="19" width="9" hidden="1" customWidth="1"/>
    <col min="20" max="20" width="12.625" style="236" hidden="1" customWidth="1"/>
    <col min="21" max="21" width="69.25" hidden="1" customWidth="1"/>
    <col min="22" max="22" width="36" hidden="1" customWidth="1"/>
    <col min="23" max="23" width="29" hidden="1" customWidth="1"/>
    <col min="24" max="24" width="36" hidden="1" customWidth="1"/>
    <col min="25" max="25" width="60.875" hidden="1" customWidth="1"/>
    <col min="26" max="26" width="56.125" hidden="1" customWidth="1"/>
    <col min="27" max="27" width="71" hidden="1" customWidth="1"/>
    <col min="28" max="28" width="57" hidden="1" customWidth="1"/>
    <col min="29" max="29" width="48.875" hidden="1" customWidth="1"/>
    <col min="30" max="16384" width="9" hidden="1"/>
  </cols>
  <sheetData>
    <row r="3" spans="1:29" ht="18">
      <c r="A3" s="252" t="s">
        <v>291</v>
      </c>
      <c r="B3" s="251" t="s">
        <v>290</v>
      </c>
      <c r="C3" s="251" t="s">
        <v>292</v>
      </c>
      <c r="G3" s="253" t="s">
        <v>541</v>
      </c>
      <c r="T3" s="250" t="s">
        <v>291</v>
      </c>
      <c r="U3" t="s">
        <v>290</v>
      </c>
      <c r="V3" s="131" t="s">
        <v>511</v>
      </c>
      <c r="W3" s="131" t="s">
        <v>504</v>
      </c>
      <c r="X3" s="131" t="s">
        <v>510</v>
      </c>
      <c r="Y3" s="131" t="s">
        <v>509</v>
      </c>
      <c r="Z3" s="131" t="s">
        <v>508</v>
      </c>
      <c r="AA3" s="131" t="s">
        <v>507</v>
      </c>
      <c r="AB3" s="131" t="s">
        <v>506</v>
      </c>
      <c r="AC3" s="131" t="s">
        <v>505</v>
      </c>
    </row>
    <row r="4" spans="1:29" ht="18.75" thickBot="1">
      <c r="A4" t="s">
        <v>440</v>
      </c>
      <c r="B4" s="238" t="s">
        <v>293</v>
      </c>
      <c r="C4" s="240" t="s">
        <v>441</v>
      </c>
      <c r="T4" s="435" t="s">
        <v>510</v>
      </c>
      <c r="U4" t="str">
        <f t="shared" ref="U4:U67" si="0">B4&amp;" : "&amp;C4</f>
        <v>المرتفع : يحدد المترادفات والمتضادات من السياق أو من غيره</v>
      </c>
      <c r="V4" t="str">
        <f t="shared" ref="V4:V32" si="1">U92</f>
        <v>المرتفع :  يحل مسائل رياضية على الكسور الاعتيادية والكسور العشرية</v>
      </c>
      <c r="W4" t="str">
        <f t="shared" ref="W4:W25" si="2">U70</f>
        <v>المرتفع : يقدر ناتج جمع وطرح الأعداد ضمن أربع منازل</v>
      </c>
      <c r="X4" t="str">
        <f t="shared" ref="X4:X21" si="3">U4</f>
        <v>المرتفع : يحدد المترادفات والمتضادات من السياق أو من غيره</v>
      </c>
      <c r="Y4" t="str">
        <f t="shared" ref="Y4:Y25" si="4">U22</f>
        <v>المرتفع : يحدد المترادفات والمتضادات من السياق أو من غيره</v>
      </c>
      <c r="Z4" t="str">
        <f t="shared" ref="Z4:Z29" si="5">U44</f>
        <v>المرتفع : يستنتج معاني مصطلحات تستخدم في مجالات علمية مختلفة</v>
      </c>
      <c r="AA4" t="str">
        <f t="shared" ref="AA4:AA37" si="6">U121</f>
        <v>المرتفع :  يصمم ويجري التجارب العلمية، ويحلل البيانات؛ ليقدم تفسيرات منطقية</v>
      </c>
      <c r="AB4" t="str">
        <f t="shared" ref="AB4:AB31" si="7">U155</f>
        <v>المرتفع :  يقدم أدلة تثبت أن المخلوقات الحية مكونة من خلايا</v>
      </c>
      <c r="AC4" t="str">
        <f t="shared" ref="AC4:AC33" si="8">U183</f>
        <v>المرتفع :  يحل المعادلات الخطية، ويحل نظام المعادلات الخطية</v>
      </c>
    </row>
    <row r="5" spans="1:29" ht="18.75" thickBot="1">
      <c r="A5" t="s">
        <v>440</v>
      </c>
      <c r="B5" s="238" t="s">
        <v>293</v>
      </c>
      <c r="C5" s="249" t="s">
        <v>442</v>
      </c>
      <c r="F5" s="255" t="s">
        <v>291</v>
      </c>
      <c r="G5" s="323"/>
      <c r="I5" s="434" t="s">
        <v>549</v>
      </c>
      <c r="J5" s="434"/>
      <c r="K5" s="434"/>
      <c r="L5" s="434"/>
      <c r="T5" s="435"/>
      <c r="U5" t="str">
        <f t="shared" si="0"/>
        <v>المرتفع : يفرق بين المفرد والمثنى والجمع من خلال السياق أو بدونه</v>
      </c>
      <c r="V5" t="str">
        <f t="shared" si="1"/>
        <v>المرتفع :  يقسم الأعداد الكسرية ويبسطها</v>
      </c>
      <c r="W5" t="str">
        <f t="shared" si="2"/>
        <v>المرتفع : يطبق خصائص الجمع والضرب</v>
      </c>
      <c r="X5" t="str">
        <f t="shared" si="3"/>
        <v>المرتفع : يفرق بين المفرد والمثنى والجمع من خلال السياق أو بدونه</v>
      </c>
      <c r="Y5" t="str">
        <f t="shared" si="4"/>
        <v>المرتفع : يستنتج معاني مفردات تغيرت دلالاتها بتغير الزمن والسياق</v>
      </c>
      <c r="Z5" t="str">
        <f t="shared" si="5"/>
        <v>المرتفع :  يصنف معاني المصطلحات الجديدة وفقا لدلالاتها</v>
      </c>
      <c r="AA5" t="str">
        <f t="shared" si="6"/>
        <v>المرتفع :  يستكشف الدور الرئيس للجينات في نقل الصفات عبر الأجيال</v>
      </c>
      <c r="AB5" t="str">
        <f t="shared" si="7"/>
        <v xml:space="preserve">المرتفع :  يبني تفسيرًا مدعمًا بالأدلة حول كيفية عمل أجهزة الجسم وتفواعلها مع بعضها </v>
      </c>
      <c r="AC5" t="str">
        <f t="shared" si="8"/>
        <v>المرتفع :  يحل المتباينات الخطية في متغير واحد جبريًّا، ومتباينات تتضمن قيمة مطلقة</v>
      </c>
    </row>
    <row r="6" spans="1:29" ht="18">
      <c r="A6" t="s">
        <v>440</v>
      </c>
      <c r="B6" s="238" t="s">
        <v>293</v>
      </c>
      <c r="C6" s="240" t="s">
        <v>443</v>
      </c>
      <c r="F6" s="254" t="s">
        <v>512</v>
      </c>
      <c r="G6" s="324"/>
      <c r="I6" s="91" t="s">
        <v>293</v>
      </c>
      <c r="J6" s="260" t="s">
        <v>299</v>
      </c>
      <c r="K6" s="189" t="s">
        <v>308</v>
      </c>
      <c r="L6" s="135" t="s">
        <v>548</v>
      </c>
      <c r="O6" t="str">
        <f>IFERROR(LEFT(G6,FIND(":",G6,1)-1),"")</f>
        <v/>
      </c>
      <c r="R6" s="193" cm="1">
        <f t="array" ref="R6">_xlfn.UNIQUE(G6:G30)</f>
        <v>0</v>
      </c>
      <c r="T6" s="435"/>
      <c r="U6" t="str">
        <f t="shared" si="0"/>
        <v>المرتفع : يوضح معاني المفردات من خلال السياق أو بدونه</v>
      </c>
      <c r="V6" t="str">
        <f t="shared" si="1"/>
        <v>المرتفع :  يحل مسائل رياضية على النسبة والمعدل والنسبة المئوية والتناسب</v>
      </c>
      <c r="W6" t="str">
        <f t="shared" si="2"/>
        <v>المرتفع : يكتب جملاً عددية على العمليات الأربع ويوجد قيمتها</v>
      </c>
      <c r="X6" t="str">
        <f t="shared" si="3"/>
        <v>المرتفع : يوضح معاني المفردات من خلال السياق أو بدونه</v>
      </c>
      <c r="Y6" t="str">
        <f t="shared" si="4"/>
        <v>المرتفع : يفهم النصوص المقروءة مع القدرة على تحليلها وتقويمها والتعبير عما يستنتج منها</v>
      </c>
      <c r="Z6" t="str">
        <f t="shared" si="5"/>
        <v>المرتفع :  يستنتج معاني المفردات الجديدة من خلال التفسير والتعريف</v>
      </c>
      <c r="AA6" t="str">
        <f t="shared" si="6"/>
        <v>المرتفع :  يميز التركيب والوظيفة في المخلوقات الحية</v>
      </c>
      <c r="AB6" t="str">
        <f t="shared" si="7"/>
        <v>المرتفع :  يوضح كيف تؤثر التغيرات في تركيب الجينات  الطفرات( الموجودة على الكروموسومات في صنع البروتين)</v>
      </c>
      <c r="AC6" t="str">
        <f t="shared" si="8"/>
        <v>المرتفع :  يحل مسائل على الدالة الخطية</v>
      </c>
    </row>
    <row r="7" spans="1:29" ht="18">
      <c r="A7" t="s">
        <v>440</v>
      </c>
      <c r="B7" s="238" t="s">
        <v>293</v>
      </c>
      <c r="C7" s="240" t="s">
        <v>444</v>
      </c>
      <c r="F7" s="189" t="s">
        <v>513</v>
      </c>
      <c r="G7" s="325"/>
      <c r="I7" s="19">
        <f>COUNTIF($O$6:$O$30,"المرتفع ")</f>
        <v>0</v>
      </c>
      <c r="J7" s="19">
        <f>COUNTIF($O$6:$O$30,"المتوسط ")</f>
        <v>0</v>
      </c>
      <c r="K7" s="19">
        <f>COUNTIF($O$6:$O$30,"المنخفض ")</f>
        <v>0</v>
      </c>
      <c r="L7" s="19">
        <f>COUNTIF($O$6:$O$30,"المنخفض جداً ")</f>
        <v>0</v>
      </c>
      <c r="O7" t="str">
        <f t="shared" ref="O7:O30" si="9">IFERROR(LEFT(G7,FIND(":",G7,1)-1),"")</f>
        <v/>
      </c>
      <c r="T7" s="435"/>
      <c r="U7" t="str">
        <f t="shared" si="0"/>
        <v xml:space="preserve">المرتفع : يحلل النصوص المقروءة ويقومها ويعبر عما يستنتج منها </v>
      </c>
      <c r="V7" t="str">
        <f t="shared" si="1"/>
        <v>المرتفع :  يحل مسائل رياضية على الأنماط العددية والدوال</v>
      </c>
      <c r="W7" t="str">
        <f t="shared" si="2"/>
        <v>المرتفع : يحل مسائل رياضية تتضمن تطبيقات مالية على النقود</v>
      </c>
      <c r="X7" t="str">
        <f t="shared" si="3"/>
        <v xml:space="preserve">المرتفع : يحلل النصوص المقروءة ويقومها ويعبر عما يستنتج منها </v>
      </c>
      <c r="Y7" t="str">
        <f t="shared" si="4"/>
        <v>المرتفع : يميز نوع النص المقروء، ويحلل خصائصه، ويستنتج الأفكار الرئيسة والفرعية والضمنية فيه</v>
      </c>
      <c r="Z7" t="str">
        <f t="shared" si="5"/>
        <v>المرتفع :  يستنتج معاني المفردات الجديدة من خلال الترادف، والتضاد</v>
      </c>
      <c r="AA7" t="str">
        <f t="shared" si="6"/>
        <v>المرتفع : يستخدم الأدلة العلمية لإيجاد حلول لبعض المشاكل التي تواجه النباتات والحيوانات؛ بسبب التغيرات البيئية</v>
      </c>
      <c r="AB7" t="str">
        <f t="shared" si="7"/>
        <v>المرتفع :  يجمع معلومات حول التقنيات الحديثة التي غيرت طرق البشر في توريث الصفات المرغوبة للمخلوقات الحية</v>
      </c>
      <c r="AC7" t="str">
        <f t="shared" si="8"/>
        <v>المرتفع :  يحل مسائل على الدالة التربيعية</v>
      </c>
    </row>
    <row r="8" spans="1:29" ht="18">
      <c r="A8" t="s">
        <v>440</v>
      </c>
      <c r="B8" s="238" t="s">
        <v>293</v>
      </c>
      <c r="C8" s="240" t="s">
        <v>445</v>
      </c>
      <c r="F8" s="189" t="s">
        <v>514</v>
      </c>
      <c r="G8" s="324"/>
      <c r="O8" t="str">
        <f t="shared" si="9"/>
        <v/>
      </c>
      <c r="T8" s="435"/>
      <c r="U8" t="str">
        <f t="shared" si="0"/>
        <v>المرتفع : يستنتج فكرة النص المنظور الرئيسة، ويستخرج قيمه وأفكاره الفرعية</v>
      </c>
      <c r="V8" t="str">
        <f t="shared" si="1"/>
        <v>المرتفع :  يوجد قاعدة دالة ما من خلال جدول</v>
      </c>
      <c r="W8" t="str">
        <f t="shared" si="2"/>
        <v>المرتفع : يحلل البيانات الممثلة في الرسوم البيانية</v>
      </c>
      <c r="X8" t="str">
        <f t="shared" si="3"/>
        <v>المرتفع : يستنتج فكرة النص المنظور الرئيسة، ويستخرج قيمه وأفكاره الفرعية</v>
      </c>
      <c r="Y8" t="str">
        <f t="shared" si="4"/>
        <v>المرتفع : يستنتج المفاهيم من أفكار النص والعلاقات بينها</v>
      </c>
      <c r="Z8" t="str">
        <f t="shared" si="5"/>
        <v>المرتفع : يستنتج معاني المفردات الجديدة من خلال السياق وبدونه</v>
      </c>
      <c r="AA8" t="str">
        <f t="shared" si="6"/>
        <v>المرتفع :  يبتكر طرًقًا جديدة ةعادة التدوير للحفاظ على الأرض</v>
      </c>
      <c r="AB8" t="str">
        <f t="shared" si="7"/>
        <v>المرتفع : يتعرف على أمثلة الانتخاب الصناعي  الانتقائي( لصفات معينة في النباتات والحيوانات)</v>
      </c>
      <c r="AC8" t="str">
        <f t="shared" si="8"/>
        <v>المرتفع :  يوجد قيم الدوال المثلثية باستخدام الآلة الحاسبة</v>
      </c>
    </row>
    <row r="9" spans="1:29" ht="18">
      <c r="A9" t="s">
        <v>440</v>
      </c>
      <c r="B9" s="238" t="s">
        <v>293</v>
      </c>
      <c r="C9" s="240" t="s">
        <v>446</v>
      </c>
      <c r="F9" s="189" t="s">
        <v>515</v>
      </c>
      <c r="G9" s="325"/>
      <c r="I9" s="434" t="s">
        <v>550</v>
      </c>
      <c r="J9" s="434"/>
      <c r="K9" s="434"/>
      <c r="L9" s="19">
        <f>I7+J7+K7+L7</f>
        <v>0</v>
      </c>
      <c r="O9" t="str">
        <f t="shared" si="9"/>
        <v/>
      </c>
      <c r="T9" s="435"/>
      <c r="U9" t="str">
        <f t="shared" si="0"/>
        <v>المرتفع : يحلل أحداث النصوص المتشابكة وتسلسلها ويحدد شخصياتها</v>
      </c>
      <c r="V9" t="str">
        <f t="shared" si="1"/>
        <v>المرتفع :  يوجد زوايا قياسات مجهولة في المثلن أو الشكل الرباعي</v>
      </c>
      <c r="W9" t="str">
        <f t="shared" si="2"/>
        <v>المتوسط : يميز القيمة المنزلية لعدد ضمن سبع منازل</v>
      </c>
      <c r="X9" t="str">
        <f t="shared" si="3"/>
        <v>المرتفع : يحلل أحداث النصوص المتشابكة وتسلسلها ويحدد شخصياتها</v>
      </c>
      <c r="Y9" t="str">
        <f t="shared" si="4"/>
        <v>المرتفع :   يستنتج القيم والاتجاهات الإيجابية والسلبية من النص المقروء وأثرها في الفرد والمجتمع</v>
      </c>
      <c r="Z9" t="str">
        <f t="shared" si="5"/>
        <v>المرتفع :  يميز الفروق الأساسية في بنية النص المقروء</v>
      </c>
      <c r="AA9" t="str">
        <f t="shared" si="6"/>
        <v>المرتفع :  يميز مصادر الطاقة البديلة للحفاظ على البيئة</v>
      </c>
      <c r="AB9" t="str">
        <f t="shared" si="7"/>
        <v>المرتفع :  يتنبأ بتغيرات الأرض المسببة للكوارث الطبيعية ويقترح حلولاً لتقليل تأثير تلك التغيرات</v>
      </c>
      <c r="AC9" t="str">
        <f t="shared" si="8"/>
        <v>المرتفع :  يحل مسائل على اةحصاء والاحتمالات</v>
      </c>
    </row>
    <row r="10" spans="1:29" ht="18">
      <c r="A10" t="s">
        <v>440</v>
      </c>
      <c r="B10" s="238" t="s">
        <v>299</v>
      </c>
      <c r="C10" s="240" t="s">
        <v>447</v>
      </c>
      <c r="F10" s="189" t="s">
        <v>516</v>
      </c>
      <c r="G10" s="324"/>
      <c r="O10" t="str">
        <f t="shared" si="9"/>
        <v/>
      </c>
      <c r="T10" s="435"/>
      <c r="U10" t="str">
        <f t="shared" si="0"/>
        <v>المتوسط : يحدد المترادفات والأضداد من خلال السياق</v>
      </c>
      <c r="V10" t="str">
        <f t="shared" si="1"/>
        <v>المرتفع :  يحل مسائل رياضية تتضمن حساب المحيط والمساحة والحجم</v>
      </c>
      <c r="W10" t="str">
        <f t="shared" si="2"/>
        <v>المتوسط : يكتب الأعداد الكلية في الصور القياسية واللفظية والتحليلية</v>
      </c>
      <c r="X10" t="str">
        <f t="shared" si="3"/>
        <v>المتوسط : يحدد المترادفات والأضداد من خلال السياق</v>
      </c>
      <c r="Y10" t="str">
        <f t="shared" si="4"/>
        <v>المتوسط : يحدد المترادفات والأضداد من خلال السياق</v>
      </c>
      <c r="Z10" t="str">
        <f t="shared" si="5"/>
        <v>المرتفع : يحلل النصوص المقروءة من حيث الترتيب الزمني والمكاني والأهمية والمقارنة والمقابلة والقضية العامة والأدلة الداعمة</v>
      </c>
      <c r="AA10" t="str">
        <f t="shared" si="6"/>
        <v>المرتفع :  يستكشف الخصائص والتغيرات الفيزيائية والكيميائية للمادة</v>
      </c>
      <c r="AB10" t="str">
        <f t="shared" si="7"/>
        <v>المرتفع :  يتنبأ باتجاه حركة جسمٍ ما عند رميه أو إسقاطه</v>
      </c>
      <c r="AC10" t="str">
        <f t="shared" si="8"/>
        <v>المرتفع : يوجد القيم العظمى والصغرى للدالة التربيعية</v>
      </c>
    </row>
    <row r="11" spans="1:29" ht="18">
      <c r="A11" t="s">
        <v>440</v>
      </c>
      <c r="B11" s="238" t="s">
        <v>299</v>
      </c>
      <c r="C11" s="240" t="s">
        <v>448</v>
      </c>
      <c r="F11" s="189" t="s">
        <v>517</v>
      </c>
      <c r="G11" s="325"/>
      <c r="O11" t="str">
        <f t="shared" si="9"/>
        <v/>
      </c>
      <c r="T11" s="435"/>
      <c r="U11" t="str">
        <f t="shared" si="0"/>
        <v>المتوسط : يوضح معاني بعض المفردات من خلال السياق</v>
      </c>
      <c r="V11" t="str">
        <f t="shared" si="1"/>
        <v>المرتفع :  يمثل البيانات ويحللها لحل المسائل الرياضية</v>
      </c>
      <c r="W11" t="str">
        <f t="shared" si="2"/>
        <v>المتوسط : يصف كسور الوحدة ويميزها ويمثلها على خط الأعداد</v>
      </c>
      <c r="X11" t="str">
        <f t="shared" si="3"/>
        <v>المتوسط : يوضح معاني بعض المفردات من خلال السياق</v>
      </c>
      <c r="Y11" t="str">
        <f t="shared" si="4"/>
        <v>المتوسط :  يستنتج بعض مرادفات الكلمات الجديدة بدون سياق</v>
      </c>
      <c r="Z11" t="str">
        <f t="shared" si="5"/>
        <v>المرتفع : يستنتج الأفكار الرئيسة والفرعية والضمنية من النص المقروء</v>
      </c>
      <c r="AA11" t="str">
        <f t="shared" si="6"/>
        <v>المرتفع :  يتنبأ بالقوى المؤثرة على الأجسام ويفسر العلاقات باستخدام قوانين نيوتن</v>
      </c>
      <c r="AB11" t="str">
        <f t="shared" si="7"/>
        <v>المرتفع : يقارن بين الخصائص الفيزيائية لمادةٍ ما بناءً على حالتها وشكلها ولونها وملمسها</v>
      </c>
      <c r="AC11" t="str">
        <f t="shared" si="8"/>
        <v>المتوسط :  يبسط العبارات الرياضية ويوجد قيمها</v>
      </c>
    </row>
    <row r="12" spans="1:29" ht="18">
      <c r="A12" t="s">
        <v>440</v>
      </c>
      <c r="B12" s="238" t="s">
        <v>299</v>
      </c>
      <c r="C12" s="240" t="s">
        <v>449</v>
      </c>
      <c r="F12" s="189" t="s">
        <v>518</v>
      </c>
      <c r="G12" s="324"/>
      <c r="O12" t="str">
        <f t="shared" si="9"/>
        <v/>
      </c>
      <c r="T12" s="435"/>
      <c r="U12" t="str">
        <f t="shared" si="0"/>
        <v>المتوسط : يفرق بين المفرد والمثنى والجمع من خلال السياق</v>
      </c>
      <c r="V12" t="str">
        <f t="shared" si="1"/>
        <v>المرتفع : يدرك الفروق بين مقاييس النزعة المركزية</v>
      </c>
      <c r="W12" t="str">
        <f t="shared" si="2"/>
        <v>المتوسط : يُجري العمليات الأربع باستخدام  ستراتيجيات حل المسائل ضمن أربع منازل</v>
      </c>
      <c r="X12" t="str">
        <f t="shared" si="3"/>
        <v>المتوسط : يفرق بين المفرد والمثنى والجمع من خلال السياق</v>
      </c>
      <c r="Y12" t="str">
        <f t="shared" si="4"/>
        <v>المتوسط : يستنتج معاني بعض المفردات التي تغيرت دلالتها بتغير الزمن من خلالالسياق</v>
      </c>
      <c r="Z12" t="str">
        <f t="shared" si="5"/>
        <v>المرتفع : يقوّم النصوص المقروءة من خلال ما تتضمنه من قيم إيجابية وسلبية، ويحدد تأثيرها في الفرد والمجتمع</v>
      </c>
      <c r="AA12" t="str">
        <f t="shared" si="6"/>
        <v>المرتفع : يصمم نموذج لوصف حركة الأرض والقمر والشمس ويفسر الظواهر المرتبطة بها</v>
      </c>
      <c r="AB12" t="str">
        <f t="shared" si="7"/>
        <v>المرتفع : يستكشف مجموعات عناصر الجدول الدوري، ويميز التفاعلات الكيميائية والعوامل المؤثرة عليها</v>
      </c>
      <c r="AC12" t="str">
        <f t="shared" si="8"/>
        <v>المتوسط :  يحل معادلات تتضمن قيمة مطلقة</v>
      </c>
    </row>
    <row r="13" spans="1:29" ht="18">
      <c r="A13" t="s">
        <v>440</v>
      </c>
      <c r="B13" s="238" t="s">
        <v>299</v>
      </c>
      <c r="C13" s="240" t="s">
        <v>450</v>
      </c>
      <c r="F13" s="189" t="s">
        <v>519</v>
      </c>
      <c r="G13" s="325"/>
      <c r="H13" s="545" t="s">
        <v>564</v>
      </c>
      <c r="I13" s="545"/>
      <c r="J13" s="545"/>
      <c r="K13" s="545"/>
      <c r="L13" s="545"/>
      <c r="M13" s="93" t="str">
        <f>'ادخال درجات الاختبار الرابع'!AH231</f>
        <v>لايوجد</v>
      </c>
      <c r="N13" s="307"/>
      <c r="O13" t="str">
        <f t="shared" si="9"/>
        <v/>
      </c>
      <c r="P13" s="307"/>
      <c r="Q13" s="307"/>
      <c r="R13" s="307"/>
      <c r="S13" s="307"/>
      <c r="T13" s="435"/>
      <c r="U13" t="str">
        <f t="shared" si="0"/>
        <v>المتوسط : يجيب عن بعض الأسئلة التحليلية للنص المقروء</v>
      </c>
      <c r="V13" t="str">
        <f t="shared" si="1"/>
        <v xml:space="preserve">المتوسط :  يطبق العمليات على الكسور والأعداد العشرية </v>
      </c>
      <c r="W13" t="str">
        <f t="shared" si="2"/>
        <v>المتوسط : يميز الأنماط ويوسعها</v>
      </c>
      <c r="X13" t="str">
        <f t="shared" si="3"/>
        <v>المتوسط : يجيب عن بعض الأسئلة التحليلية للنص المقروء</v>
      </c>
      <c r="Y13" t="str">
        <f t="shared" si="4"/>
        <v>المتوسط : يفهم النصوص المقروءة، ويجيب عن بعض الأسئلة التحليلية وبعض الأسئلةالاستنتاجية</v>
      </c>
      <c r="Z13" t="str">
        <f t="shared" si="5"/>
        <v>المتوسط :  يستنتج بعض معاني المصطلحات التي تستخدم في مجالات علمية مختلفة</v>
      </c>
      <c r="AA13" t="str">
        <f t="shared" si="6"/>
        <v>المتوسط : يصف تراكيب ووظائف كل من الخلايا والأنسجة والأعضاء والأجهزة في المخلوقات الحية</v>
      </c>
      <c r="AB13" t="str">
        <f t="shared" si="7"/>
        <v>المتوسط :  يستخدم بعض الأدوات لتمثيل مفهوم علمي</v>
      </c>
      <c r="AC13" t="str">
        <f t="shared" si="8"/>
        <v>المتوسط :  يوجد معدل التغير لدالة ما</v>
      </c>
    </row>
    <row r="14" spans="1:29" ht="18">
      <c r="A14" t="s">
        <v>440</v>
      </c>
      <c r="B14" s="238" t="s">
        <v>299</v>
      </c>
      <c r="C14" s="240" t="s">
        <v>451</v>
      </c>
      <c r="F14" s="189" t="s">
        <v>520</v>
      </c>
      <c r="G14" s="324"/>
      <c r="H14" s="545" t="s">
        <v>565</v>
      </c>
      <c r="I14" s="545"/>
      <c r="J14" s="545"/>
      <c r="K14" s="545"/>
      <c r="L14" s="545"/>
      <c r="M14" s="93" t="str">
        <f>'ادخال درجات الاختبار الرابع'!AH232</f>
        <v>لايوجد</v>
      </c>
      <c r="N14" s="307"/>
      <c r="O14" t="str">
        <f t="shared" si="9"/>
        <v/>
      </c>
      <c r="P14" s="307"/>
      <c r="Q14" s="307"/>
      <c r="R14" s="307"/>
      <c r="S14" s="307"/>
      <c r="T14" s="435"/>
      <c r="U14" t="str">
        <f t="shared" si="0"/>
        <v>المتوسط : يتعرف على أحداث النص، وعلى شخصياته</v>
      </c>
      <c r="V14" t="str">
        <f t="shared" si="1"/>
        <v>المتوسط :  يوجد النسبة المئوية</v>
      </c>
      <c r="W14" t="str">
        <f t="shared" si="2"/>
        <v>المتوسط :    يصف الأشكال الهندسية ثلاثية الأبعاد وفق خصائص(عدد الأوجه وأشكالها، وعدد الرؤوس والأحرف</v>
      </c>
      <c r="X14" t="str">
        <f t="shared" si="3"/>
        <v>المتوسط : يتعرف على أحداث النص، وعلى شخصياته</v>
      </c>
      <c r="Y14" t="str">
        <f t="shared" si="4"/>
        <v>المتوسط : يميز نوع النص المقروء وخصائصه وغرضه، ويستنتج الأفكار الرئيسة وبعضالأفكار الفرعية منه</v>
      </c>
      <c r="Z14" t="str">
        <f t="shared" si="5"/>
        <v>المتوسط :  يصنف بعض معاني المصطلحات الجديدة وفقا لدلالاتها</v>
      </c>
      <c r="AA14" t="str">
        <f t="shared" si="6"/>
        <v>المتوسط :  يوضح أوجه التشابه والاختلاف بين أجهزة الجسم</v>
      </c>
      <c r="AB14" t="str">
        <f t="shared" si="7"/>
        <v>المتوسط :  يوضح كيف يتكون الجسم من أجهزة مترابطة مكونة من خلايا وأنسجة وأعضاء تعمل معًا للحفاظ على التوازن</v>
      </c>
      <c r="AC14" t="str">
        <f t="shared" si="8"/>
        <v>المتوسط :  يوضح مفهوم الدالة</v>
      </c>
    </row>
    <row r="15" spans="1:29" ht="18">
      <c r="A15" t="s">
        <v>440</v>
      </c>
      <c r="B15" s="238" t="s">
        <v>299</v>
      </c>
      <c r="C15" s="240" t="s">
        <v>452</v>
      </c>
      <c r="F15" s="189" t="s">
        <v>521</v>
      </c>
      <c r="G15" s="325"/>
      <c r="H15" s="545" t="s">
        <v>566</v>
      </c>
      <c r="I15" s="545"/>
      <c r="J15" s="545"/>
      <c r="K15" s="545"/>
      <c r="L15" s="545"/>
      <c r="M15" s="93" t="str">
        <f>'ادخال درجات الاختبار الرابع'!AH233</f>
        <v>لايوجد</v>
      </c>
      <c r="N15" s="307"/>
      <c r="O15" t="str">
        <f t="shared" si="9"/>
        <v/>
      </c>
      <c r="P15" s="307"/>
      <c r="Q15" s="307"/>
      <c r="R15" s="307"/>
      <c r="S15" s="307"/>
      <c r="T15" s="435"/>
      <c r="U15" t="str">
        <f t="shared" si="0"/>
        <v>المتوسط : يحدد الفكرة الرئيسة للنص المنظور</v>
      </c>
      <c r="V15" t="str">
        <f t="shared" si="1"/>
        <v>المتوسط :  يوجد قاعدة دالة ما</v>
      </c>
      <c r="W15" t="str">
        <f t="shared" si="2"/>
        <v>المتوسط : يحسب المحيط والمساحة للأشكال الهندسية</v>
      </c>
      <c r="X15" t="str">
        <f t="shared" si="3"/>
        <v>المتوسط : يحدد الفكرة الرئيسة للنص المنظور</v>
      </c>
      <c r="Y15" t="str">
        <f t="shared" si="4"/>
        <v>المتوسط : يوضح المفاهيم الواردة في أفكار النص المقروء والعلاقات بينها</v>
      </c>
      <c r="Z15" t="str">
        <f t="shared" si="5"/>
        <v>المتوسط : يستنتج بعض معاني المفردات الجديدة من خلال التفسير والتعريف</v>
      </c>
      <c r="AA15" t="str">
        <f t="shared" si="6"/>
        <v>المتوسط :  يقارن بين دورات الحياة في النباتات والحيوانات</v>
      </c>
      <c r="AB15" t="str">
        <f t="shared" si="7"/>
        <v>المتوسط : يوضح تركيب الحمض النووي وتأثير أي تغيرات من الممكن أن تحدث في تسلسل الجينات (على سبيل المثال الطفرات)</v>
      </c>
      <c r="AC15" t="str">
        <f t="shared" si="8"/>
        <v>المتوسط :  يمثل المعادلة الخطية باستخدام المقطع السيني والصادي</v>
      </c>
    </row>
    <row r="16" spans="1:29" ht="18">
      <c r="A16" t="s">
        <v>440</v>
      </c>
      <c r="B16" s="237" t="s">
        <v>308</v>
      </c>
      <c r="C16" s="240" t="s">
        <v>453</v>
      </c>
      <c r="F16" s="189" t="s">
        <v>522</v>
      </c>
      <c r="G16" s="324"/>
      <c r="H16" s="545" t="s">
        <v>567</v>
      </c>
      <c r="I16" s="545"/>
      <c r="J16" s="545"/>
      <c r="K16" s="545"/>
      <c r="L16" s="545"/>
      <c r="M16" s="93" t="str">
        <f>'ادخال درجات الاختبار الرابع'!AH234</f>
        <v>لايوجد</v>
      </c>
      <c r="N16" s="307"/>
      <c r="O16" t="str">
        <f t="shared" si="9"/>
        <v/>
      </c>
      <c r="P16" s="307"/>
      <c r="Q16" s="307"/>
      <c r="R16" s="307"/>
      <c r="S16" s="307"/>
      <c r="T16" s="435"/>
      <c r="U16" t="str">
        <f t="shared" si="0"/>
        <v>المنخفض : يتعرف على بعض المترادفات والمتضادات الواضحة من خلال السياق</v>
      </c>
      <c r="V16" t="str">
        <f t="shared" si="1"/>
        <v>المتوسط :  يوجد العامل المشترك الأكبر والمضاعف المشترك الأصغر لعددين أو أكثر</v>
      </c>
      <c r="W16" t="str">
        <f t="shared" si="2"/>
        <v>المتوسط : يحدد الوحدة المناسبة للقياس</v>
      </c>
      <c r="X16" t="str">
        <f t="shared" si="3"/>
        <v>المنخفض : يتعرف على بعض المترادفات والمتضادات الواضحة من خلال السياق</v>
      </c>
      <c r="Y16" t="str">
        <f t="shared" si="4"/>
        <v>المتوسط : يستنتج بعض القيم والاتجاهات الإيجابية والسلبية من النص وأثرها في الفرد والمجتمع</v>
      </c>
      <c r="Z16" t="str">
        <f t="shared" si="5"/>
        <v>المتوسط :  يستنتج بعض معاني المفردات الجديدة من خلال الترادف، والتضاد</v>
      </c>
      <c r="AA16" t="str">
        <f t="shared" si="6"/>
        <v>المتوسط :   يوضح أن بعض المخلوقات الحية لديها تكيفات تمكنها من البقاء في النظام البيئي بشكل أفضل</v>
      </c>
      <c r="AB16" t="str">
        <f t="shared" si="7"/>
        <v>المتوسط :  يشرح التغيرات التي تطرأ على سطح الأرض وتسبب الكوارث الطبيعية (مثل الزلازل والبراكين)</v>
      </c>
      <c r="AC16" t="str">
        <f t="shared" si="8"/>
        <v>المتوسط :  يحدد ما  ذا كان المستقيمان متوازيين أو متعامدين بمعلومية معادلة أو ميل</v>
      </c>
    </row>
    <row r="17" spans="1:29" ht="18">
      <c r="A17" t="s">
        <v>440</v>
      </c>
      <c r="B17" s="237" t="s">
        <v>308</v>
      </c>
      <c r="C17" s="240" t="s">
        <v>454</v>
      </c>
      <c r="F17" s="189" t="s">
        <v>523</v>
      </c>
      <c r="G17" s="325"/>
      <c r="O17" t="str">
        <f t="shared" si="9"/>
        <v/>
      </c>
      <c r="T17" s="435"/>
      <c r="U17" t="str">
        <f t="shared" si="0"/>
        <v xml:space="preserve">المنخفض :  يوضح معاني بعض المفردات الواضحة من خلال السياق </v>
      </c>
      <c r="V17" t="str">
        <f t="shared" si="1"/>
        <v>المتوسط :  يحل مسائل رياضية تتعلق بالزوايا والمضلعات</v>
      </c>
      <c r="W17" t="str">
        <f t="shared" si="2"/>
        <v>المنخفض : يقارن ويرتب الأعداد تصاعديًّا وتنازليًّا</v>
      </c>
      <c r="X17" t="str">
        <f t="shared" si="3"/>
        <v xml:space="preserve">المنخفض :  يوضح معاني بعض المفردات الواضحة من خلال السياق </v>
      </c>
      <c r="Y17" t="str">
        <f t="shared" si="4"/>
        <v xml:space="preserve">المنخفض : يحدد بعض المترادفات والأضداد من خلال السياق. </v>
      </c>
      <c r="Z17" t="str">
        <f t="shared" si="5"/>
        <v>المتوسط :  يستنتج معاني المفردات الجديدة من خلال السياق</v>
      </c>
      <c r="AA17" t="str">
        <f t="shared" si="6"/>
        <v>المتوسط : يتنبأ بالتركيب الجيني المحتمل لصفات مختارة من الأبوين، ويميز بين الصفات الموروثة والمكتسبة</v>
      </c>
      <c r="AB17" t="str">
        <f t="shared" si="7"/>
        <v>المتوسط :  يفرق بين العناصر والمركبات والمخاليط ويميز بين خصائص المواد</v>
      </c>
      <c r="AC17" t="str">
        <f t="shared" si="8"/>
        <v>المتوسط :  يحل المتباينات</v>
      </c>
    </row>
    <row r="18" spans="1:29" ht="18">
      <c r="A18" t="s">
        <v>440</v>
      </c>
      <c r="B18" s="237" t="s">
        <v>308</v>
      </c>
      <c r="C18" s="240" t="s">
        <v>455</v>
      </c>
      <c r="F18" s="189" t="s">
        <v>524</v>
      </c>
      <c r="G18" s="324"/>
      <c r="O18" t="str">
        <f t="shared" si="9"/>
        <v/>
      </c>
      <c r="T18" s="435"/>
      <c r="U18" t="str">
        <f t="shared" si="0"/>
        <v>المنخفض : يجيب عن أسئلة الاسترجاع للمعلومة الواردة صريحة في النص</v>
      </c>
      <c r="V18" t="str">
        <f t="shared" si="1"/>
        <v>المتوسط :  يحسب محيط الأشكال المستوية</v>
      </c>
      <c r="W18" t="str">
        <f t="shared" si="2"/>
        <v>المنخفض : يجمع الأعداد ضمن أربع منازل ويطرحها ذهنيًّا</v>
      </c>
      <c r="X18" t="str">
        <f t="shared" si="3"/>
        <v>المنخفض : يجيب عن أسئلة الاسترجاع للمعلومة الواردة صريحة في النص</v>
      </c>
      <c r="Y18" t="str">
        <f t="shared" si="4"/>
        <v xml:space="preserve">المنخفض : يوضح معاني بعض المفردات من خلال السياق. </v>
      </c>
      <c r="Z18" t="str">
        <f t="shared" si="5"/>
        <v>المتوسط :  يميز الفروق الأساسية في بنية النص المقروء</v>
      </c>
      <c r="AA18" t="str">
        <f t="shared" si="6"/>
        <v>المتوسط :  يصنف المخلوقات الحية بحسب مستويات الطاقة في بيئتها</v>
      </c>
      <c r="AB18" t="str">
        <f t="shared" si="7"/>
        <v>المتوسط :  يحدد التفاعلات الكيميائية البسيطة ويوضح كيف أن العدد الكلي للذرات لا يتغير في التفاعل الكيميائي</v>
      </c>
      <c r="AC18" t="str">
        <f t="shared" si="8"/>
        <v>المتوسط :  يحل مسائل رياضية على نظرية فيثاغورس</v>
      </c>
    </row>
    <row r="19" spans="1:29" ht="18">
      <c r="A19" t="s">
        <v>440</v>
      </c>
      <c r="B19" s="237" t="s">
        <v>308</v>
      </c>
      <c r="C19" s="240" t="s">
        <v>456</v>
      </c>
      <c r="F19" s="189" t="s">
        <v>525</v>
      </c>
      <c r="G19" s="325"/>
      <c r="O19" t="str">
        <f t="shared" si="9"/>
        <v/>
      </c>
      <c r="T19" s="435"/>
      <c r="U19" t="str">
        <f t="shared" si="0"/>
        <v>المنخفض : يتعرف على بعض أهداف النص المنظور</v>
      </c>
      <c r="V19" t="str">
        <f t="shared" si="1"/>
        <v>المتوسط :  يصنف المثلثات وفًقًا لأطوال أضلاعها، وقياسات زواياها ويوجد قياسات الزوايا المجهولة للأشكال الرباعية</v>
      </c>
      <c r="W19" t="str">
        <f t="shared" si="2"/>
        <v>المنخفض : يصف ويصنف الأشكال الهندسية  نائية الأبعاد</v>
      </c>
      <c r="X19" t="str">
        <f t="shared" si="3"/>
        <v>المنخفض : يتعرف على بعض أهداف النص المنظور</v>
      </c>
      <c r="Y19" t="str">
        <f t="shared" si="4"/>
        <v xml:space="preserve">المنخفض : يجيب عن بعض أسئلة النصوص المقروءة المباشرة. </v>
      </c>
      <c r="Z19" t="str">
        <f t="shared" si="5"/>
        <v>المتوسط :  يستنتج الأفكار الرئيسة في النص</v>
      </c>
      <c r="AA19" t="str">
        <f t="shared" si="6"/>
        <v>المتوسط :  يوضح العلاقات بين مخلوقات حية محددة داخل بيئة معينة</v>
      </c>
      <c r="AB19" t="str">
        <f t="shared" si="7"/>
        <v>المتوسط :  يطبق قوانين نيوتن لتفسير التغيرات التي تحدث للأجسام المتحركة</v>
      </c>
      <c r="AC19" t="str">
        <f t="shared" si="8"/>
        <v>المتوسط :  يوجد النسب المثلثية</v>
      </c>
    </row>
    <row r="20" spans="1:29" ht="18">
      <c r="A20" t="s">
        <v>440</v>
      </c>
      <c r="B20" s="238" t="s">
        <v>314</v>
      </c>
      <c r="C20" s="240" t="s">
        <v>457</v>
      </c>
      <c r="F20" s="189" t="s">
        <v>526</v>
      </c>
      <c r="G20" s="324"/>
      <c r="O20" t="str">
        <f t="shared" si="9"/>
        <v/>
      </c>
      <c r="T20" s="435"/>
      <c r="U20" t="str">
        <f t="shared" si="0"/>
        <v>المنخفض جداً : يتعرف على بعض المترادفات من خلال السياق</v>
      </c>
      <c r="V20" t="str">
        <f t="shared" si="1"/>
        <v>المتوسط :  يحسب مقاييس النزعة المركزية والمدى</v>
      </c>
      <c r="W20" t="str">
        <f t="shared" si="2"/>
        <v>المنخفض : يصف التما ل في شكل ويحدد خط التما ل</v>
      </c>
      <c r="X20" t="str">
        <f t="shared" si="3"/>
        <v>المنخفض جداً : يتعرف على بعض المترادفات من خلال السياق</v>
      </c>
      <c r="Y20" t="str">
        <f t="shared" si="4"/>
        <v xml:space="preserve">المنخفض : يميز نوع النص المقروء. </v>
      </c>
      <c r="Z20" t="str">
        <f t="shared" si="5"/>
        <v>المتوسط :  يرتب الأحداث الواردة في النص</v>
      </c>
      <c r="AA20" t="str">
        <f t="shared" si="6"/>
        <v>المتوسط : يوضح كيف يسبب دوران الأرض، وميلان محورها وتفاعلها مع الشمس في حدوث الفصول الأربعة والتغير في ساعات النهار والليل</v>
      </c>
      <c r="AB20" t="str">
        <f t="shared" si="7"/>
        <v>المتوسط :  يقدم أدلة تثبت أن التغير في حركة الجسم تعتمد على كتلة الجسوم وعلى مجموع القوى المؤثرة عليه</v>
      </c>
      <c r="AC20" t="str">
        <f t="shared" si="8"/>
        <v>المتوسط : يوجد احتمال حدث لتجربة معينة</v>
      </c>
    </row>
    <row r="21" spans="1:29" ht="18">
      <c r="A21" t="s">
        <v>440</v>
      </c>
      <c r="B21" s="238" t="s">
        <v>314</v>
      </c>
      <c r="C21" s="240" t="s">
        <v>458</v>
      </c>
      <c r="F21" s="189" t="s">
        <v>527</v>
      </c>
      <c r="G21" s="325"/>
      <c r="O21" t="str">
        <f t="shared" si="9"/>
        <v/>
      </c>
      <c r="T21" s="435"/>
      <c r="U21" t="str">
        <f t="shared" si="0"/>
        <v>المنخفض جداً : يجيب عن أسئلة عن معلومات واردة صريحة في النص</v>
      </c>
      <c r="V21" t="str">
        <f t="shared" si="1"/>
        <v>المتوسط : يحل مسائل رياضية على الاحتمالات</v>
      </c>
      <c r="W21" t="str">
        <f t="shared" si="2"/>
        <v>المنخفض : يمثل البيانات باستخدام النقاط والرسوم البيانية</v>
      </c>
      <c r="X21" t="str">
        <f t="shared" si="3"/>
        <v>المنخفض جداً : يجيب عن أسئلة عن معلومات واردة صريحة في النص</v>
      </c>
      <c r="Y21" t="str">
        <f t="shared" si="4"/>
        <v xml:space="preserve">المنخفض : يستنتج بعض الأفكار الرئيسة من النص المقروء. </v>
      </c>
      <c r="Z21" t="str">
        <f t="shared" si="5"/>
        <v>المتوسط : يحدد بعض القيم ا ةيجابية والسلبية الواردة في النص</v>
      </c>
      <c r="AA21" t="str">
        <f t="shared" si="6"/>
        <v>المتوسط :  يبحث ويوضح ما إذا كان خلط المواد ينتج مادة جديدة</v>
      </c>
      <c r="AB21" t="str">
        <f t="shared" si="7"/>
        <v>المتوسط : يوضح بعض العوامل التي تؤثر على شدة القوى الكهربائية والمغناطيسية</v>
      </c>
      <c r="AC21" t="str">
        <f t="shared" si="8"/>
        <v>المنخفض :  يكتب الجذر التربيعي لعدد في أبسط صورة ويوجد قيمته</v>
      </c>
    </row>
    <row r="22" spans="1:29" ht="18">
      <c r="A22" t="s">
        <v>265</v>
      </c>
      <c r="B22" s="238" t="s">
        <v>293</v>
      </c>
      <c r="C22" s="248" t="s">
        <v>441</v>
      </c>
      <c r="F22" s="189" t="s">
        <v>528</v>
      </c>
      <c r="G22" s="324"/>
      <c r="O22" t="str">
        <f t="shared" si="9"/>
        <v/>
      </c>
      <c r="T22" s="436" t="s">
        <v>509</v>
      </c>
      <c r="U22" t="str">
        <f t="shared" si="0"/>
        <v>المرتفع : يحدد المترادفات والمتضادات من السياق أو من غيره</v>
      </c>
      <c r="V22" t="str">
        <f t="shared" si="1"/>
        <v>المنخفض : يوجد حاصل ضرب وقسمة الكسور العشرية وحاصل جمع وطرح الكسور المتشابهة المقام</v>
      </c>
      <c r="W22" t="str">
        <f t="shared" si="2"/>
        <v>المنخفض جداً : يقارن بين عددين طبيعيين</v>
      </c>
      <c r="Y22" t="str">
        <f t="shared" si="4"/>
        <v xml:space="preserve">المنخفض : يوضح بعض المفاهيم الشائعة الواردة في أفكار النص المقروء. </v>
      </c>
      <c r="Z22" t="str">
        <f t="shared" si="5"/>
        <v>المنخفض :  يستنتج بعض معاني المفردات من خلال الترادف، والتضاد</v>
      </c>
      <c r="AA22" t="str">
        <f t="shared" si="6"/>
        <v>المتوسط : يستقصي حركة الجسوم ليتنبأ بالحركة المستقبلية ويفسر تأثير القوى المتزنة وغير المتزنة</v>
      </c>
      <c r="AB22" t="str">
        <f t="shared" si="7"/>
        <v>المنخفض :  يتعرف على التراكيب الأساسية لأجسام المخلوقات الحية</v>
      </c>
      <c r="AC22" t="str">
        <f t="shared" si="8"/>
        <v>المنخفض :  يحل معادلة من خطوة واحدة</v>
      </c>
    </row>
    <row r="23" spans="1:29" ht="18">
      <c r="A23" t="s">
        <v>265</v>
      </c>
      <c r="B23" s="238" t="s">
        <v>293</v>
      </c>
      <c r="C23" s="248" t="s">
        <v>481</v>
      </c>
      <c r="F23" s="189" t="s">
        <v>529</v>
      </c>
      <c r="G23" s="325"/>
      <c r="O23" t="str">
        <f t="shared" si="9"/>
        <v/>
      </c>
      <c r="T23" s="436"/>
      <c r="U23" t="str">
        <f t="shared" si="0"/>
        <v>المرتفع : يستنتج معاني مفردات تغيرت دلالاتها بتغير الزمن والسياق</v>
      </c>
      <c r="V23" t="str">
        <f t="shared" si="1"/>
        <v>المنخفض :  يوجد النسبة المئوية ويحولها  لى كسر أو العكس</v>
      </c>
      <c r="W23" t="str">
        <f t="shared" si="2"/>
        <v>المنخفض جداً : يحدد الوقت والزمن ويختار الوحدات المناسبة</v>
      </c>
      <c r="Y23" t="str">
        <f t="shared" si="4"/>
        <v xml:space="preserve">المنخفض جداً : يتعرف على بعض المترادفات من خلال السياق. </v>
      </c>
      <c r="Z23" t="str">
        <f t="shared" si="5"/>
        <v xml:space="preserve">المنخفض : يستنتج بعض معاني المفردات الجديدة الواضحة من خلال السياق </v>
      </c>
      <c r="AA23" t="str">
        <f t="shared" si="6"/>
        <v>المتوسط :  يتنبأ بالقوى المؤ رة على جسمٍ ما يتحرك على أسطح مختلفة</v>
      </c>
      <c r="AB23" t="str">
        <f t="shared" si="7"/>
        <v>المنخفض :  يصوف بعض التغيرات التي تطرأ على سوطح الأرض وتسوبب الكوارث الطبيعية  مثل الزلازل والبراكين</v>
      </c>
      <c r="AC23" t="str">
        <f t="shared" si="8"/>
        <v>المنخفض :  يحدد ما  ذا كانت العلاقة تمثل دالة</v>
      </c>
    </row>
    <row r="24" spans="1:29" ht="18">
      <c r="A24" t="s">
        <v>265</v>
      </c>
      <c r="B24" s="238" t="s">
        <v>293</v>
      </c>
      <c r="C24" s="248" t="s">
        <v>482</v>
      </c>
      <c r="F24" s="189" t="s">
        <v>530</v>
      </c>
      <c r="G24" s="324"/>
      <c r="O24" t="str">
        <f t="shared" si="9"/>
        <v/>
      </c>
      <c r="T24" s="436"/>
      <c r="U24" t="str">
        <f t="shared" si="0"/>
        <v>المرتفع : يفهم النصوص المقروءة مع القدرة على تحليلها وتقويمها والتعبير عما يستنتج منها</v>
      </c>
      <c r="V24" t="str">
        <f t="shared" si="1"/>
        <v>المنخفض :  يبسط العبارات الجبرية ويوجد قيمتها</v>
      </c>
      <c r="W24" t="str">
        <f t="shared" si="2"/>
        <v xml:space="preserve">المنخفض جداً : يميز بين فئات النقود المعدنية والورقية، ويستخدمها في عد المبالم ضمن 9999 ريالاً
</v>
      </c>
      <c r="Y24" t="str">
        <f t="shared" si="4"/>
        <v xml:space="preserve">المنخفض جداً : يوضح معاني بعض المفردات من خلال السياق. </v>
      </c>
      <c r="Z24" t="str">
        <f t="shared" si="5"/>
        <v>المنخفض :  يرتب بعض أحداث النص الواضحة</v>
      </c>
      <c r="AA24" t="str">
        <f t="shared" si="6"/>
        <v>المتوسط : يستخدم أدلة؛ ليفسر تحولات الطاقة</v>
      </c>
      <c r="AB24" t="str">
        <f t="shared" si="7"/>
        <v xml:space="preserve">المنخفض :  يتعرف على مفهوم العناصر، والمركبات، والمخاليط </v>
      </c>
      <c r="AC24" t="str">
        <f t="shared" si="8"/>
        <v>المنخفض :  يوجد معادلة المستقيم</v>
      </c>
    </row>
    <row r="25" spans="1:29" ht="18">
      <c r="A25" t="s">
        <v>265</v>
      </c>
      <c r="B25" s="238" t="s">
        <v>293</v>
      </c>
      <c r="C25" s="248" t="s">
        <v>483</v>
      </c>
      <c r="F25" s="189" t="s">
        <v>531</v>
      </c>
      <c r="G25" s="325"/>
      <c r="O25" t="str">
        <f t="shared" si="9"/>
        <v/>
      </c>
      <c r="T25" s="436"/>
      <c r="U25" t="str">
        <f t="shared" si="0"/>
        <v>المرتفع : يميز نوع النص المقروء، ويحلل خصائصه، ويستنتج الأفكار الرئيسة والفرعية والضمنية فيه</v>
      </c>
      <c r="V25" t="str">
        <f t="shared" si="1"/>
        <v>المنخفض :  يتعرف على قانون محيط الدائرة</v>
      </c>
      <c r="W25" t="str">
        <f t="shared" si="2"/>
        <v>المنخفض جداً : يجمع البيانات وينظمها في الجداول التكرارية</v>
      </c>
      <c r="Y25" t="str">
        <f t="shared" si="4"/>
        <v xml:space="preserve">المنخفض جداً : يجيب عن بعض أسئلة النصوص المقروءة الواضحة. </v>
      </c>
      <c r="Z25" t="str">
        <f t="shared" si="5"/>
        <v>المنخفض :  يجيب عن بعض الأسئلة المباشرة الواضحة</v>
      </c>
      <c r="AA25" t="str">
        <f t="shared" si="6"/>
        <v>المنخفض :  يتعرف على بعض تراكيب الخلايا والأنسجة والأعضاء والأجهزة في المخلوقات الحية</v>
      </c>
      <c r="AB25" t="str">
        <f t="shared" si="7"/>
        <v>المنخفض :  يتعرف على التفاعل الكيميائي البسيط</v>
      </c>
      <c r="AC25" t="str">
        <f t="shared" si="8"/>
        <v>المنخفض :  يحلل كثيرات الحدود</v>
      </c>
    </row>
    <row r="26" spans="1:29" ht="18">
      <c r="A26" t="s">
        <v>265</v>
      </c>
      <c r="B26" s="238" t="s">
        <v>293</v>
      </c>
      <c r="C26" s="248" t="s">
        <v>484</v>
      </c>
      <c r="F26" s="189" t="s">
        <v>532</v>
      </c>
      <c r="G26" s="324"/>
      <c r="O26" t="str">
        <f t="shared" si="9"/>
        <v/>
      </c>
      <c r="T26" s="436"/>
      <c r="U26" t="str">
        <f t="shared" si="0"/>
        <v>المرتفع : يستنتج المفاهيم من أفكار النص والعلاقات بينها</v>
      </c>
      <c r="V26" t="str">
        <f t="shared" si="1"/>
        <v>المنخفض : يوجد احتمال حدث بسيط لتجربة معينة</v>
      </c>
      <c r="Z26" t="str">
        <f t="shared" si="5"/>
        <v>المنخفض : يتعرف على الفكرة الرئيسة في النص</v>
      </c>
      <c r="AA26" t="str">
        <f t="shared" si="6"/>
        <v>المنخفض :  يتعرف على أوجه التشابه والاختلاف بين الخلايا النباتية والحيوانية</v>
      </c>
      <c r="AB26" t="str">
        <f t="shared" si="7"/>
        <v>المنخفض : يتعرف على الطاقة الكامنة والحركية، ويميز بين القوى المتزنة وغير المتزنة المؤثرة على الأجسام</v>
      </c>
      <c r="AC26" t="str">
        <f t="shared" si="8"/>
        <v>المنخفض :  يوجد قياسات المضلعات المجهولة باستخدام نظرية فيثاغورس</v>
      </c>
    </row>
    <row r="27" spans="1:29" ht="18">
      <c r="A27" t="s">
        <v>265</v>
      </c>
      <c r="B27" s="238" t="s">
        <v>293</v>
      </c>
      <c r="C27" s="247" t="s">
        <v>485</v>
      </c>
      <c r="F27" s="189" t="s">
        <v>533</v>
      </c>
      <c r="G27" s="325"/>
      <c r="O27" t="str">
        <f t="shared" si="9"/>
        <v/>
      </c>
      <c r="T27" s="436"/>
      <c r="U27" t="str">
        <f t="shared" si="0"/>
        <v>المرتفع :   يستنتج القيم والاتجاهات الإيجابية والسلبية من النص المقروء وأثرها في الفرد والمجتمع</v>
      </c>
      <c r="V27" t="str">
        <f t="shared" si="1"/>
        <v>المنخفض جداً :  يحلل الأعداد إلى العوامل الأولية</v>
      </c>
      <c r="Z27" t="str">
        <f t="shared" si="5"/>
        <v>المنخفض جداً :  يستنتج بعض معاني المفردات الجديدة من خلال الترادف</v>
      </c>
      <c r="AA27" t="str">
        <f t="shared" si="6"/>
        <v>المنخفض :  يتعرف على نموذج حركة كل من الأرض والشمس والقمر</v>
      </c>
      <c r="AB27" t="str">
        <f t="shared" si="7"/>
        <v>المنخفض جداً :  يتعرف على التراكيب التي تدعم النمو والبقاء والسلوك والتكاثر</v>
      </c>
      <c r="AC27" t="str">
        <f t="shared" si="8"/>
        <v>المنخفض :  يحسب مقاييس النزعة المركزية ويتعرف على مقاييس التشتت</v>
      </c>
    </row>
    <row r="28" spans="1:29" ht="18">
      <c r="A28" t="s">
        <v>265</v>
      </c>
      <c r="B28" s="238" t="s">
        <v>299</v>
      </c>
      <c r="C28" s="246" t="s">
        <v>447</v>
      </c>
      <c r="F28" s="189" t="s">
        <v>534</v>
      </c>
      <c r="G28" s="324"/>
      <c r="O28" t="str">
        <f t="shared" si="9"/>
        <v/>
      </c>
      <c r="T28" s="436"/>
      <c r="U28" t="str">
        <f t="shared" si="0"/>
        <v>المتوسط : يحدد المترادفات والأضداد من خلال السياق</v>
      </c>
      <c r="V28" t="str">
        <f t="shared" si="1"/>
        <v>المنخفض جداً :  يجمع ويطرح الأعداد العشرية</v>
      </c>
      <c r="Z28" t="str">
        <f t="shared" si="5"/>
        <v>المنخفض جداً :  يتعرف على معاني بعض المفردات الجديدة من خلال السياق</v>
      </c>
      <c r="AA28" t="str">
        <f t="shared" si="6"/>
        <v>المنخفض :  يتعرف على بعض الصفات المورو ة من الأبوين</v>
      </c>
      <c r="AB28" t="str">
        <f t="shared" si="7"/>
        <v>المنخفض جداً :  يتعرف على بعض التغيرات التي تطرأ على سطح الأرض مثل الزلازل والبراكين</v>
      </c>
      <c r="AC28" t="str">
        <f t="shared" si="8"/>
        <v>المنخفض : يتعرف على التباديل والتوافيق</v>
      </c>
    </row>
    <row r="29" spans="1:29" ht="18">
      <c r="A29" t="s">
        <v>265</v>
      </c>
      <c r="B29" s="238" t="s">
        <v>299</v>
      </c>
      <c r="C29" s="246" t="s">
        <v>503</v>
      </c>
      <c r="F29" s="189" t="s">
        <v>535</v>
      </c>
      <c r="G29" s="325"/>
      <c r="O29" t="str">
        <f t="shared" si="9"/>
        <v/>
      </c>
      <c r="T29" s="436"/>
      <c r="U29" t="str">
        <f t="shared" si="0"/>
        <v>المتوسط :  يستنتج بعض مرادفات الكلمات الجديدة بدون سياق</v>
      </c>
      <c r="V29" t="str">
        <f t="shared" si="1"/>
        <v>المنخفض جداً :  يتعرف على مفاهيم الكسور الاعتيادية والنسبة والمعدل والنسبة المئوية</v>
      </c>
      <c r="Z29" t="str">
        <f t="shared" si="5"/>
        <v>المنخفض جداً : يجيب عن بعض الأسئلة المباشرة الواضحة</v>
      </c>
      <c r="AA29" t="str">
        <f t="shared" si="6"/>
        <v>المنخفض :  يستكشف خصائص المواد  الفيزيائية والكيميائية</v>
      </c>
      <c r="AB29" t="str">
        <f t="shared" si="7"/>
        <v>المنخفض جداً :  يتعرف على بعض خصائص المادة</v>
      </c>
      <c r="AC29" t="str">
        <f t="shared" si="8"/>
        <v>المنخفض جداً :  يحل معادلة بمتغير واحد</v>
      </c>
    </row>
    <row r="30" spans="1:29" ht="18">
      <c r="A30" t="s">
        <v>265</v>
      </c>
      <c r="B30" s="238" t="s">
        <v>299</v>
      </c>
      <c r="C30" s="246" t="s">
        <v>486</v>
      </c>
      <c r="F30" s="189" t="s">
        <v>536</v>
      </c>
      <c r="G30" s="324"/>
      <c r="O30" t="str">
        <f t="shared" si="9"/>
        <v/>
      </c>
      <c r="T30" s="436"/>
      <c r="U30" t="str">
        <f t="shared" si="0"/>
        <v>المتوسط : يستنتج معاني بعض المفردات التي تغيرت دلالتها بتغير الزمن من خلالالسياق</v>
      </c>
      <c r="V30" t="str">
        <f t="shared" si="1"/>
        <v>المنخفض جداً :  يستوعب مفهوم المتباينات</v>
      </c>
      <c r="AA30" t="str">
        <f t="shared" si="6"/>
        <v>المنخفض :  يصف حركة الجسم ويوضح كيف تؤ ر القوة والكتلة على حركة الجسم</v>
      </c>
      <c r="AB30" t="str">
        <f t="shared" si="7"/>
        <v>المنخفض جداً :  يتعرف على بعض المصطلحات مثل: السرعة، الجاذبية</v>
      </c>
      <c r="AC30" t="str">
        <f t="shared" si="8"/>
        <v>المنخفض جداً :  يتعرف على نظام معادلتين خطيتين متسق وغير متسق ومستقل وغير مستقل</v>
      </c>
    </row>
    <row r="31" spans="1:29" ht="18">
      <c r="A31" t="s">
        <v>265</v>
      </c>
      <c r="B31" s="238" t="s">
        <v>299</v>
      </c>
      <c r="C31" s="246" t="s">
        <v>487</v>
      </c>
      <c r="T31" s="436"/>
      <c r="U31" t="str">
        <f t="shared" si="0"/>
        <v>المتوسط : يفهم النصوص المقروءة، ويجيب عن بعض الأسئلة التحليلية وبعض الأسئلةالاستنتاجية</v>
      </c>
      <c r="V31" t="str">
        <f t="shared" si="1"/>
        <v>المنخفض جداً :  يستوعب المفاهيم الهندسية الأولية (الزاوية والمستقيم) ومفهومي الحجم والمساحة</v>
      </c>
      <c r="AA31" t="str">
        <f t="shared" si="6"/>
        <v>المنخفض : يتعرف على تحولات الطاقة</v>
      </c>
      <c r="AB31" t="str">
        <f t="shared" si="7"/>
        <v>المنخفض جداً : يتعرف على قوانين نيوتن</v>
      </c>
      <c r="AC31" t="str">
        <f t="shared" si="8"/>
        <v>المنخفض جداً :  يوجد حدود المتتابعة الحسابية</v>
      </c>
    </row>
    <row r="32" spans="1:29" ht="18">
      <c r="A32" t="s">
        <v>265</v>
      </c>
      <c r="B32" s="238" t="s">
        <v>299</v>
      </c>
      <c r="C32" s="246" t="s">
        <v>488</v>
      </c>
      <c r="T32" s="436"/>
      <c r="U32" t="str">
        <f t="shared" si="0"/>
        <v>المتوسط : يميز نوع النص المقروء وخصائصه وغرضه، ويستنتج الأفكار الرئيسة وبعضالأفكار الفرعية منه</v>
      </c>
      <c r="V32" t="str">
        <f t="shared" si="1"/>
        <v xml:space="preserve">المنخفض جداً : يقرأ البيانات من تمثيلاتها وتحليلها؛ لاستنتاج معلومات. </v>
      </c>
      <c r="AA32" t="str">
        <f t="shared" si="6"/>
        <v>المنخفض جداً :  يتعرف على الاحتياجات الأساسية للمخلوقات الحية</v>
      </c>
      <c r="AC32" t="str">
        <f t="shared" si="8"/>
        <v>المنخفض جداً :  يتعرف على نظرية فيثاغورس</v>
      </c>
    </row>
    <row r="33" spans="1:29" ht="18">
      <c r="A33" t="s">
        <v>265</v>
      </c>
      <c r="B33" s="238" t="s">
        <v>299</v>
      </c>
      <c r="C33" s="246" t="s">
        <v>489</v>
      </c>
      <c r="T33" s="436"/>
      <c r="U33" t="str">
        <f t="shared" si="0"/>
        <v>المتوسط : يوضح المفاهيم الواردة في أفكار النص المقروء والعلاقات بينها</v>
      </c>
      <c r="AA33" t="str">
        <f t="shared" si="6"/>
        <v>المنخفض جداً :  يتعرف على العوامل الحيوية واللاحيوية في البيئة</v>
      </c>
      <c r="AC33" t="str">
        <f t="shared" si="8"/>
        <v>المنخفض جداً : يوجد مقاييس النزعة المركزية</v>
      </c>
    </row>
    <row r="34" spans="1:29" ht="18">
      <c r="A34" t="s">
        <v>265</v>
      </c>
      <c r="B34" s="238" t="s">
        <v>299</v>
      </c>
      <c r="C34" s="245" t="s">
        <v>490</v>
      </c>
      <c r="T34" s="436"/>
      <c r="U34" t="str">
        <f t="shared" si="0"/>
        <v>المتوسط : يستنتج بعض القيم والاتجاهات الإيجابية والسلبية من النص وأثرها في الفرد والمجتمع</v>
      </c>
      <c r="AA34" t="str">
        <f t="shared" si="6"/>
        <v>المنخفض جداً :  يتعرف على حركة الأرض حول محورها وحول الشمس</v>
      </c>
    </row>
    <row r="35" spans="1:29" ht="18">
      <c r="A35" t="s">
        <v>265</v>
      </c>
      <c r="B35" s="237" t="s">
        <v>308</v>
      </c>
      <c r="C35" s="246" t="s">
        <v>491</v>
      </c>
      <c r="T35" s="436"/>
      <c r="U35" t="str">
        <f t="shared" si="0"/>
        <v xml:space="preserve">المنخفض : يحدد بعض المترادفات والأضداد من خلال السياق. </v>
      </c>
      <c r="AA35" t="str">
        <f t="shared" si="6"/>
        <v>المنخفض جداً :  يتعرف على بعض خصائص المادة</v>
      </c>
    </row>
    <row r="36" spans="1:29" ht="18">
      <c r="A36" t="s">
        <v>265</v>
      </c>
      <c r="B36" s="237" t="s">
        <v>308</v>
      </c>
      <c r="C36" s="246" t="s">
        <v>492</v>
      </c>
      <c r="T36" s="436"/>
      <c r="U36" t="str">
        <f t="shared" si="0"/>
        <v xml:space="preserve">المنخفض : يوضح معاني بعض المفردات من خلال السياق. </v>
      </c>
      <c r="AA36" t="str">
        <f t="shared" si="6"/>
        <v>المنخفض جداً :  يتعرف على المفاهيم الأساسية (الموقع، والمسافة، والسرعة)</v>
      </c>
    </row>
    <row r="37" spans="1:29" ht="18">
      <c r="A37" t="s">
        <v>265</v>
      </c>
      <c r="B37" s="237" t="s">
        <v>308</v>
      </c>
      <c r="C37" s="246" t="s">
        <v>493</v>
      </c>
      <c r="T37" s="436"/>
      <c r="U37" t="str">
        <f t="shared" si="0"/>
        <v xml:space="preserve">المنخفض : يجيب عن بعض أسئلة النصوص المقروءة المباشرة. </v>
      </c>
      <c r="AA37" t="str">
        <f t="shared" si="6"/>
        <v>المنخفض جداً : يتعرف على بعض أشكال الطاقة</v>
      </c>
    </row>
    <row r="38" spans="1:29" ht="18">
      <c r="A38" t="s">
        <v>265</v>
      </c>
      <c r="B38" s="237" t="s">
        <v>308</v>
      </c>
      <c r="C38" s="246" t="s">
        <v>494</v>
      </c>
      <c r="T38" s="436"/>
      <c r="U38" t="str">
        <f t="shared" si="0"/>
        <v xml:space="preserve">المنخفض : يميز نوع النص المقروء. </v>
      </c>
    </row>
    <row r="39" spans="1:29" ht="18">
      <c r="A39" t="s">
        <v>265</v>
      </c>
      <c r="B39" s="237" t="s">
        <v>308</v>
      </c>
      <c r="C39" s="246" t="s">
        <v>495</v>
      </c>
      <c r="T39" s="436"/>
      <c r="U39" t="str">
        <f t="shared" si="0"/>
        <v xml:space="preserve">المنخفض : يستنتج بعض الأفكار الرئيسة من النص المقروء. </v>
      </c>
    </row>
    <row r="40" spans="1:29" ht="18">
      <c r="A40" t="s">
        <v>265</v>
      </c>
      <c r="B40" s="237" t="s">
        <v>308</v>
      </c>
      <c r="C40" s="245" t="s">
        <v>496</v>
      </c>
      <c r="T40" s="436"/>
      <c r="U40" t="str">
        <f t="shared" si="0"/>
        <v xml:space="preserve">المنخفض : يوضح بعض المفاهيم الشائعة الواردة في أفكار النص المقروء. </v>
      </c>
    </row>
    <row r="41" spans="1:29" ht="18">
      <c r="A41" t="s">
        <v>265</v>
      </c>
      <c r="B41" s="238" t="s">
        <v>314</v>
      </c>
      <c r="C41" s="246" t="s">
        <v>497</v>
      </c>
      <c r="T41" s="436"/>
      <c r="U41" t="str">
        <f t="shared" si="0"/>
        <v xml:space="preserve">المنخفض جداً : يتعرف على بعض المترادفات من خلال السياق. </v>
      </c>
    </row>
    <row r="42" spans="1:29" ht="18">
      <c r="A42" t="s">
        <v>265</v>
      </c>
      <c r="B42" s="238" t="s">
        <v>314</v>
      </c>
      <c r="C42" s="246" t="s">
        <v>492</v>
      </c>
      <c r="T42" s="436"/>
      <c r="U42" t="str">
        <f t="shared" si="0"/>
        <v xml:space="preserve">المنخفض جداً : يوضح معاني بعض المفردات من خلال السياق. </v>
      </c>
    </row>
    <row r="43" spans="1:29" ht="18">
      <c r="A43" t="s">
        <v>265</v>
      </c>
      <c r="B43" s="238" t="s">
        <v>314</v>
      </c>
      <c r="C43" s="245" t="s">
        <v>498</v>
      </c>
      <c r="T43" s="436"/>
      <c r="U43" t="str">
        <f t="shared" si="0"/>
        <v xml:space="preserve">المنخفض جداً : يجيب عن بعض أسئلة النصوص المقروءة الواضحة. </v>
      </c>
    </row>
    <row r="44" spans="1:29" ht="18">
      <c r="A44" t="s">
        <v>264</v>
      </c>
      <c r="B44" s="238" t="s">
        <v>293</v>
      </c>
      <c r="C44" s="237" t="s">
        <v>459</v>
      </c>
      <c r="T44" s="435" t="s">
        <v>508</v>
      </c>
      <c r="U44" t="str">
        <f t="shared" si="0"/>
        <v>المرتفع : يستنتج معاني مصطلحات تستخدم في مجالات علمية مختلفة</v>
      </c>
    </row>
    <row r="45" spans="1:29" ht="18">
      <c r="A45" t="s">
        <v>264</v>
      </c>
      <c r="B45" s="238" t="s">
        <v>293</v>
      </c>
      <c r="C45" s="237" t="s">
        <v>502</v>
      </c>
      <c r="T45" s="435"/>
      <c r="U45" t="str">
        <f t="shared" si="0"/>
        <v>المرتفع :  يصنف معاني المصطلحات الجديدة وفقا لدلالاتها</v>
      </c>
    </row>
    <row r="46" spans="1:29" ht="18">
      <c r="A46" t="s">
        <v>264</v>
      </c>
      <c r="B46" s="238" t="s">
        <v>293</v>
      </c>
      <c r="C46" s="237" t="s">
        <v>501</v>
      </c>
      <c r="T46" s="435"/>
      <c r="U46" t="str">
        <f t="shared" si="0"/>
        <v>المرتفع :  يستنتج معاني المفردات الجديدة من خلال التفسير والتعريف</v>
      </c>
    </row>
    <row r="47" spans="1:29" ht="18">
      <c r="A47" t="s">
        <v>264</v>
      </c>
      <c r="B47" s="238" t="s">
        <v>293</v>
      </c>
      <c r="C47" s="237" t="s">
        <v>500</v>
      </c>
      <c r="T47" s="435"/>
      <c r="U47" t="str">
        <f t="shared" si="0"/>
        <v>المرتفع :  يستنتج معاني المفردات الجديدة من خلال الترادف، والتضاد</v>
      </c>
    </row>
    <row r="48" spans="1:29" ht="18">
      <c r="A48" t="s">
        <v>264</v>
      </c>
      <c r="B48" s="238" t="s">
        <v>293</v>
      </c>
      <c r="C48" s="237" t="s">
        <v>460</v>
      </c>
      <c r="T48" s="435"/>
      <c r="U48" t="str">
        <f t="shared" si="0"/>
        <v>المرتفع : يستنتج معاني المفردات الجديدة من خلال السياق وبدونه</v>
      </c>
    </row>
    <row r="49" spans="1:21" ht="18">
      <c r="A49" t="s">
        <v>264</v>
      </c>
      <c r="B49" s="238" t="s">
        <v>293</v>
      </c>
      <c r="C49" s="237" t="s">
        <v>499</v>
      </c>
      <c r="T49" s="435"/>
      <c r="U49" t="str">
        <f t="shared" si="0"/>
        <v>المرتفع :  يميز الفروق الأساسية في بنية النص المقروء</v>
      </c>
    </row>
    <row r="50" spans="1:21" ht="36">
      <c r="A50" t="s">
        <v>264</v>
      </c>
      <c r="B50" s="238" t="s">
        <v>293</v>
      </c>
      <c r="C50" s="237" t="s">
        <v>462</v>
      </c>
      <c r="T50" s="435"/>
      <c r="U50" t="str">
        <f t="shared" si="0"/>
        <v>المرتفع : يحلل النصوص المقروءة من حيث الترتيب الزمني والمكاني والأهمية والمقارنة والمقابلة والقضية العامة والأدلة الداعمة</v>
      </c>
    </row>
    <row r="51" spans="1:21" ht="18">
      <c r="A51" t="s">
        <v>264</v>
      </c>
      <c r="B51" s="238" t="s">
        <v>293</v>
      </c>
      <c r="C51" s="237" t="s">
        <v>463</v>
      </c>
      <c r="T51" s="435"/>
      <c r="U51" t="str">
        <f t="shared" si="0"/>
        <v>المرتفع : يستنتج الأفكار الرئيسة والفرعية والضمنية من النص المقروء</v>
      </c>
    </row>
    <row r="52" spans="1:21" ht="18">
      <c r="A52" t="s">
        <v>264</v>
      </c>
      <c r="B52" s="238" t="s">
        <v>293</v>
      </c>
      <c r="C52" s="237" t="s">
        <v>464</v>
      </c>
      <c r="T52" s="435"/>
      <c r="U52" t="str">
        <f t="shared" si="0"/>
        <v>المرتفع : يقوّم النصوص المقروءة من خلال ما تتضمنه من قيم إيجابية وسلبية، ويحدد تأثيرها في الفرد والمجتمع</v>
      </c>
    </row>
    <row r="53" spans="1:21" ht="18">
      <c r="A53" t="s">
        <v>264</v>
      </c>
      <c r="B53" s="238" t="s">
        <v>299</v>
      </c>
      <c r="C53" s="237" t="s">
        <v>465</v>
      </c>
      <c r="T53" s="435"/>
      <c r="U53" t="str">
        <f t="shared" si="0"/>
        <v>المتوسط :  يستنتج بعض معاني المصطلحات التي تستخدم في مجالات علمية مختلفة</v>
      </c>
    </row>
    <row r="54" spans="1:21" ht="18">
      <c r="A54" t="s">
        <v>264</v>
      </c>
      <c r="B54" s="238" t="s">
        <v>299</v>
      </c>
      <c r="C54" s="237" t="s">
        <v>466</v>
      </c>
      <c r="T54" s="435"/>
      <c r="U54" t="str">
        <f t="shared" si="0"/>
        <v>المتوسط :  يصنف بعض معاني المصطلحات الجديدة وفقا لدلالاتها</v>
      </c>
    </row>
    <row r="55" spans="1:21" ht="18">
      <c r="A55" t="s">
        <v>264</v>
      </c>
      <c r="B55" s="238" t="s">
        <v>299</v>
      </c>
      <c r="C55" s="237" t="s">
        <v>467</v>
      </c>
      <c r="T55" s="435"/>
      <c r="U55" t="str">
        <f t="shared" si="0"/>
        <v>المتوسط : يستنتج بعض معاني المفردات الجديدة من خلال التفسير والتعريف</v>
      </c>
    </row>
    <row r="56" spans="1:21" ht="18">
      <c r="A56" t="s">
        <v>264</v>
      </c>
      <c r="B56" s="238" t="s">
        <v>299</v>
      </c>
      <c r="C56" s="237" t="s">
        <v>468</v>
      </c>
      <c r="T56" s="435"/>
      <c r="U56" t="str">
        <f t="shared" si="0"/>
        <v>المتوسط :  يستنتج بعض معاني المفردات الجديدة من خلال الترادف، والتضاد</v>
      </c>
    </row>
    <row r="57" spans="1:21" ht="18">
      <c r="A57" t="s">
        <v>264</v>
      </c>
      <c r="B57" s="238" t="s">
        <v>299</v>
      </c>
      <c r="C57" s="237" t="s">
        <v>469</v>
      </c>
      <c r="T57" s="435"/>
      <c r="U57" t="str">
        <f t="shared" si="0"/>
        <v>المتوسط :  يستنتج معاني المفردات الجديدة من خلال السياق</v>
      </c>
    </row>
    <row r="58" spans="1:21" ht="18">
      <c r="A58" t="s">
        <v>264</v>
      </c>
      <c r="B58" s="238" t="s">
        <v>299</v>
      </c>
      <c r="C58" s="237" t="s">
        <v>461</v>
      </c>
      <c r="T58" s="435"/>
      <c r="U58" t="str">
        <f t="shared" si="0"/>
        <v>المتوسط :  يميز الفروق الأساسية في بنية النص المقروء</v>
      </c>
    </row>
    <row r="59" spans="1:21" ht="18">
      <c r="A59" t="s">
        <v>264</v>
      </c>
      <c r="B59" s="238" t="s">
        <v>299</v>
      </c>
      <c r="C59" s="237" t="s">
        <v>470</v>
      </c>
      <c r="T59" s="435"/>
      <c r="U59" t="str">
        <f t="shared" si="0"/>
        <v>المتوسط :  يستنتج الأفكار الرئيسة في النص</v>
      </c>
    </row>
    <row r="60" spans="1:21" ht="18">
      <c r="A60" t="s">
        <v>264</v>
      </c>
      <c r="B60" s="238" t="s">
        <v>299</v>
      </c>
      <c r="C60" s="237" t="s">
        <v>471</v>
      </c>
      <c r="T60" s="435"/>
      <c r="U60" t="str">
        <f t="shared" si="0"/>
        <v>المتوسط :  يرتب الأحداث الواردة في النص</v>
      </c>
    </row>
    <row r="61" spans="1:21" ht="18">
      <c r="A61" t="s">
        <v>264</v>
      </c>
      <c r="B61" s="238" t="s">
        <v>299</v>
      </c>
      <c r="C61" s="237" t="s">
        <v>472</v>
      </c>
      <c r="T61" s="435"/>
      <c r="U61" t="str">
        <f t="shared" si="0"/>
        <v>المتوسط : يحدد بعض القيم ا ةيجابية والسلبية الواردة في النص</v>
      </c>
    </row>
    <row r="62" spans="1:21" ht="18">
      <c r="A62" t="s">
        <v>264</v>
      </c>
      <c r="B62" s="237" t="s">
        <v>308</v>
      </c>
      <c r="C62" s="237" t="s">
        <v>473</v>
      </c>
      <c r="T62" s="435"/>
      <c r="U62" t="str">
        <f t="shared" si="0"/>
        <v>المنخفض :  يستنتج بعض معاني المفردات من خلال الترادف، والتضاد</v>
      </c>
    </row>
    <row r="63" spans="1:21" ht="18">
      <c r="A63" t="s">
        <v>264</v>
      </c>
      <c r="B63" s="237" t="s">
        <v>308</v>
      </c>
      <c r="C63" s="237" t="s">
        <v>474</v>
      </c>
      <c r="T63" s="435"/>
      <c r="U63" t="str">
        <f t="shared" si="0"/>
        <v xml:space="preserve">المنخفض : يستنتج بعض معاني المفردات الجديدة الواضحة من خلال السياق </v>
      </c>
    </row>
    <row r="64" spans="1:21" ht="18">
      <c r="A64" t="s">
        <v>264</v>
      </c>
      <c r="B64" s="237" t="s">
        <v>308</v>
      </c>
      <c r="C64" s="237" t="s">
        <v>475</v>
      </c>
      <c r="T64" s="435"/>
      <c r="U64" t="str">
        <f t="shared" si="0"/>
        <v>المنخفض :  يرتب بعض أحداث النص الواضحة</v>
      </c>
    </row>
    <row r="65" spans="1:21" ht="18">
      <c r="A65" t="s">
        <v>264</v>
      </c>
      <c r="B65" s="237" t="s">
        <v>308</v>
      </c>
      <c r="C65" s="237" t="s">
        <v>476</v>
      </c>
      <c r="T65" s="435"/>
      <c r="U65" t="str">
        <f t="shared" si="0"/>
        <v>المنخفض :  يجيب عن بعض الأسئلة المباشرة الواضحة</v>
      </c>
    </row>
    <row r="66" spans="1:21" ht="18">
      <c r="A66" t="s">
        <v>264</v>
      </c>
      <c r="B66" s="237" t="s">
        <v>308</v>
      </c>
      <c r="C66" s="237" t="s">
        <v>477</v>
      </c>
      <c r="T66" s="435"/>
      <c r="U66" t="str">
        <f t="shared" si="0"/>
        <v>المنخفض : يتعرف على الفكرة الرئيسة في النص</v>
      </c>
    </row>
    <row r="67" spans="1:21" ht="18">
      <c r="A67" t="s">
        <v>264</v>
      </c>
      <c r="B67" s="238" t="s">
        <v>314</v>
      </c>
      <c r="C67" s="237" t="s">
        <v>478</v>
      </c>
      <c r="T67" s="435"/>
      <c r="U67" t="str">
        <f t="shared" si="0"/>
        <v>المنخفض جداً :  يستنتج بعض معاني المفردات الجديدة من خلال الترادف</v>
      </c>
    </row>
    <row r="68" spans="1:21" ht="18">
      <c r="A68" t="s">
        <v>264</v>
      </c>
      <c r="B68" s="238" t="s">
        <v>314</v>
      </c>
      <c r="C68" s="237" t="s">
        <v>479</v>
      </c>
      <c r="T68" s="435"/>
      <c r="U68" t="str">
        <f t="shared" ref="U68:U131" si="10">B68&amp;" : "&amp;C68</f>
        <v>المنخفض جداً :  يتعرف على معاني بعض المفردات الجديدة من خلال السياق</v>
      </c>
    </row>
    <row r="69" spans="1:21" ht="18">
      <c r="A69" t="s">
        <v>264</v>
      </c>
      <c r="B69" s="238" t="s">
        <v>314</v>
      </c>
      <c r="C69" s="237" t="s">
        <v>480</v>
      </c>
      <c r="T69" s="435"/>
      <c r="U69" t="str">
        <f t="shared" si="10"/>
        <v>المنخفض جداً : يجيب عن بعض الأسئلة المباشرة الواضحة</v>
      </c>
    </row>
    <row r="70" spans="1:21" ht="18">
      <c r="A70" t="s">
        <v>260</v>
      </c>
      <c r="B70" s="238" t="s">
        <v>293</v>
      </c>
      <c r="C70" s="240" t="s">
        <v>294</v>
      </c>
      <c r="T70" s="436" t="s">
        <v>504</v>
      </c>
      <c r="U70" t="str">
        <f t="shared" si="10"/>
        <v>المرتفع : يقدر ناتج جمع وطرح الأعداد ضمن أربع منازل</v>
      </c>
    </row>
    <row r="71" spans="1:21" ht="18">
      <c r="A71" t="s">
        <v>260</v>
      </c>
      <c r="B71" s="238" t="s">
        <v>293</v>
      </c>
      <c r="C71" s="240" t="s">
        <v>295</v>
      </c>
      <c r="T71" s="436"/>
      <c r="U71" t="str">
        <f t="shared" si="10"/>
        <v>المرتفع : يطبق خصائص الجمع والضرب</v>
      </c>
    </row>
    <row r="72" spans="1:21" ht="18">
      <c r="A72" t="s">
        <v>260</v>
      </c>
      <c r="B72" s="238" t="s">
        <v>293</v>
      </c>
      <c r="C72" s="240" t="s">
        <v>296</v>
      </c>
      <c r="T72" s="436"/>
      <c r="U72" t="str">
        <f t="shared" si="10"/>
        <v>المرتفع : يكتب جملاً عددية على العمليات الأربع ويوجد قيمتها</v>
      </c>
    </row>
    <row r="73" spans="1:21" ht="18">
      <c r="A73" t="s">
        <v>260</v>
      </c>
      <c r="B73" s="238" t="s">
        <v>293</v>
      </c>
      <c r="C73" s="240" t="s">
        <v>297</v>
      </c>
      <c r="T73" s="436"/>
      <c r="U73" t="str">
        <f t="shared" si="10"/>
        <v>المرتفع : يحل مسائل رياضية تتضمن تطبيقات مالية على النقود</v>
      </c>
    </row>
    <row r="74" spans="1:21" ht="18">
      <c r="A74" t="s">
        <v>260</v>
      </c>
      <c r="B74" s="238" t="s">
        <v>293</v>
      </c>
      <c r="C74" s="240" t="s">
        <v>298</v>
      </c>
      <c r="T74" s="436"/>
      <c r="U74" t="str">
        <f t="shared" si="10"/>
        <v>المرتفع : يحلل البيانات الممثلة في الرسوم البيانية</v>
      </c>
    </row>
    <row r="75" spans="1:21" ht="18">
      <c r="A75" t="s">
        <v>260</v>
      </c>
      <c r="B75" s="237" t="s">
        <v>299</v>
      </c>
      <c r="C75" s="240" t="s">
        <v>300</v>
      </c>
      <c r="T75" s="436"/>
      <c r="U75" t="str">
        <f t="shared" si="10"/>
        <v>المتوسط : يميز القيمة المنزلية لعدد ضمن سبع منازل</v>
      </c>
    </row>
    <row r="76" spans="1:21" ht="18">
      <c r="A76" t="s">
        <v>260</v>
      </c>
      <c r="B76" s="237" t="s">
        <v>299</v>
      </c>
      <c r="C76" s="240" t="s">
        <v>301</v>
      </c>
      <c r="T76" s="436"/>
      <c r="U76" t="str">
        <f t="shared" si="10"/>
        <v>المتوسط : يكتب الأعداد الكلية في الصور القياسية واللفظية والتحليلية</v>
      </c>
    </row>
    <row r="77" spans="1:21" ht="18">
      <c r="A77" t="s">
        <v>260</v>
      </c>
      <c r="B77" s="237" t="s">
        <v>299</v>
      </c>
      <c r="C77" s="240" t="s">
        <v>302</v>
      </c>
      <c r="T77" s="436"/>
      <c r="U77" t="str">
        <f t="shared" si="10"/>
        <v>المتوسط : يصف كسور الوحدة ويميزها ويمثلها على خط الأعداد</v>
      </c>
    </row>
    <row r="78" spans="1:21" ht="18">
      <c r="A78" t="s">
        <v>260</v>
      </c>
      <c r="B78" s="237" t="s">
        <v>299</v>
      </c>
      <c r="C78" s="240" t="s">
        <v>303</v>
      </c>
      <c r="T78" s="436"/>
      <c r="U78" t="str">
        <f t="shared" si="10"/>
        <v>المتوسط : يُجري العمليات الأربع باستخدام  ستراتيجيات حل المسائل ضمن أربع منازل</v>
      </c>
    </row>
    <row r="79" spans="1:21" ht="18">
      <c r="A79" t="s">
        <v>260</v>
      </c>
      <c r="B79" s="237" t="s">
        <v>299</v>
      </c>
      <c r="C79" s="240" t="s">
        <v>304</v>
      </c>
      <c r="T79" s="436"/>
      <c r="U79" t="str">
        <f t="shared" si="10"/>
        <v>المتوسط : يميز الأنماط ويوسعها</v>
      </c>
    </row>
    <row r="80" spans="1:21" ht="18">
      <c r="A80" t="s">
        <v>260</v>
      </c>
      <c r="B80" s="237" t="s">
        <v>299</v>
      </c>
      <c r="C80" s="240" t="s">
        <v>305</v>
      </c>
      <c r="T80" s="436"/>
      <c r="U80" t="str">
        <f t="shared" si="10"/>
        <v>المتوسط :    يصف الأشكال الهندسية ثلاثية الأبعاد وفق خصائص(عدد الأوجه وأشكالها، وعدد الرؤوس والأحرف</v>
      </c>
    </row>
    <row r="81" spans="1:21" ht="18">
      <c r="A81" t="s">
        <v>260</v>
      </c>
      <c r="B81" s="237" t="s">
        <v>299</v>
      </c>
      <c r="C81" s="240" t="s">
        <v>306</v>
      </c>
      <c r="T81" s="436"/>
      <c r="U81" t="str">
        <f t="shared" si="10"/>
        <v>المتوسط : يحسب المحيط والمساحة للأشكال الهندسية</v>
      </c>
    </row>
    <row r="82" spans="1:21" ht="18">
      <c r="A82" t="s">
        <v>260</v>
      </c>
      <c r="B82" s="237" t="s">
        <v>299</v>
      </c>
      <c r="C82" s="240" t="s">
        <v>307</v>
      </c>
      <c r="T82" s="436"/>
      <c r="U82" t="str">
        <f t="shared" si="10"/>
        <v>المتوسط : يحدد الوحدة المناسبة للقياس</v>
      </c>
    </row>
    <row r="83" spans="1:21" ht="18">
      <c r="A83" t="s">
        <v>260</v>
      </c>
      <c r="B83" s="237" t="s">
        <v>308</v>
      </c>
      <c r="C83" s="240" t="s">
        <v>309</v>
      </c>
      <c r="T83" s="436"/>
      <c r="U83" t="str">
        <f t="shared" si="10"/>
        <v>المنخفض : يقارن ويرتب الأعداد تصاعديًّا وتنازليًّا</v>
      </c>
    </row>
    <row r="84" spans="1:21" ht="18">
      <c r="A84" t="s">
        <v>260</v>
      </c>
      <c r="B84" s="237" t="s">
        <v>308</v>
      </c>
      <c r="C84" s="240" t="s">
        <v>310</v>
      </c>
      <c r="T84" s="436"/>
      <c r="U84" t="str">
        <f t="shared" si="10"/>
        <v>المنخفض : يجمع الأعداد ضمن أربع منازل ويطرحها ذهنيًّا</v>
      </c>
    </row>
    <row r="85" spans="1:21" ht="18">
      <c r="A85" t="s">
        <v>260</v>
      </c>
      <c r="B85" s="237" t="s">
        <v>308</v>
      </c>
      <c r="C85" s="240" t="s">
        <v>311</v>
      </c>
      <c r="T85" s="436"/>
      <c r="U85" t="str">
        <f t="shared" si="10"/>
        <v>المنخفض : يصف ويصنف الأشكال الهندسية  نائية الأبعاد</v>
      </c>
    </row>
    <row r="86" spans="1:21" ht="18">
      <c r="A86" t="s">
        <v>260</v>
      </c>
      <c r="B86" s="237" t="s">
        <v>308</v>
      </c>
      <c r="C86" s="240" t="s">
        <v>312</v>
      </c>
      <c r="T86" s="436"/>
      <c r="U86" t="str">
        <f t="shared" si="10"/>
        <v>المنخفض : يصف التما ل في شكل ويحدد خط التما ل</v>
      </c>
    </row>
    <row r="87" spans="1:21" ht="18">
      <c r="A87" t="s">
        <v>260</v>
      </c>
      <c r="B87" s="237" t="s">
        <v>308</v>
      </c>
      <c r="C87" s="240" t="s">
        <v>313</v>
      </c>
      <c r="T87" s="436"/>
      <c r="U87" t="str">
        <f t="shared" si="10"/>
        <v>المنخفض : يمثل البيانات باستخدام النقاط والرسوم البيانية</v>
      </c>
    </row>
    <row r="88" spans="1:21" ht="18">
      <c r="A88" t="s">
        <v>260</v>
      </c>
      <c r="B88" s="237" t="s">
        <v>314</v>
      </c>
      <c r="C88" s="240" t="s">
        <v>315</v>
      </c>
      <c r="T88" s="436"/>
      <c r="U88" t="str">
        <f t="shared" si="10"/>
        <v>المنخفض جداً : يقارن بين عددين طبيعيين</v>
      </c>
    </row>
    <row r="89" spans="1:21" ht="18">
      <c r="A89" t="s">
        <v>260</v>
      </c>
      <c r="B89" s="237" t="s">
        <v>314</v>
      </c>
      <c r="C89" s="240" t="s">
        <v>316</v>
      </c>
      <c r="T89" s="436"/>
      <c r="U89" t="str">
        <f t="shared" si="10"/>
        <v>المنخفض جداً : يحدد الوقت والزمن ويختار الوحدات المناسبة</v>
      </c>
    </row>
    <row r="90" spans="1:21" ht="36">
      <c r="A90" t="s">
        <v>260</v>
      </c>
      <c r="B90" s="237" t="s">
        <v>314</v>
      </c>
      <c r="C90" s="240" t="s">
        <v>317</v>
      </c>
      <c r="T90" s="436"/>
      <c r="U90" t="str">
        <f t="shared" si="10"/>
        <v xml:space="preserve">المنخفض جداً : يميز بين فئات النقود المعدنية والورقية، ويستخدمها في عد المبالم ضمن 9999 ريالاً
</v>
      </c>
    </row>
    <row r="91" spans="1:21" ht="18">
      <c r="A91" t="s">
        <v>260</v>
      </c>
      <c r="B91" s="244" t="s">
        <v>314</v>
      </c>
      <c r="C91" s="243" t="s">
        <v>318</v>
      </c>
      <c r="T91" s="436"/>
      <c r="U91" t="str">
        <f t="shared" si="10"/>
        <v>المنخفض جداً : يجمع البيانات وينظمها في الجداول التكرارية</v>
      </c>
    </row>
    <row r="92" spans="1:21" ht="18">
      <c r="A92" t="s">
        <v>349</v>
      </c>
      <c r="B92" s="238" t="s">
        <v>293</v>
      </c>
      <c r="C92" s="237" t="s">
        <v>350</v>
      </c>
      <c r="T92" s="435" t="s">
        <v>511</v>
      </c>
      <c r="U92" t="str">
        <f t="shared" si="10"/>
        <v>المرتفع :  يحل مسائل رياضية على الكسور الاعتيادية والكسور العشرية</v>
      </c>
    </row>
    <row r="93" spans="1:21" ht="18">
      <c r="A93" t="s">
        <v>349</v>
      </c>
      <c r="B93" s="238" t="s">
        <v>293</v>
      </c>
      <c r="C93" s="237" t="s">
        <v>351</v>
      </c>
      <c r="T93" s="435"/>
      <c r="U93" t="str">
        <f t="shared" si="10"/>
        <v>المرتفع :  يقسم الأعداد الكسرية ويبسطها</v>
      </c>
    </row>
    <row r="94" spans="1:21" ht="18">
      <c r="A94" t="s">
        <v>349</v>
      </c>
      <c r="B94" s="238" t="s">
        <v>293</v>
      </c>
      <c r="C94" s="237" t="s">
        <v>352</v>
      </c>
      <c r="T94" s="435"/>
      <c r="U94" t="str">
        <f t="shared" si="10"/>
        <v>المرتفع :  يحل مسائل رياضية على النسبة والمعدل والنسبة المئوية والتناسب</v>
      </c>
    </row>
    <row r="95" spans="1:21" ht="18">
      <c r="A95" t="s">
        <v>349</v>
      </c>
      <c r="B95" s="238" t="s">
        <v>293</v>
      </c>
      <c r="C95" s="237" t="s">
        <v>353</v>
      </c>
      <c r="T95" s="435"/>
      <c r="U95" t="str">
        <f t="shared" si="10"/>
        <v>المرتفع :  يحل مسائل رياضية على الأنماط العددية والدوال</v>
      </c>
    </row>
    <row r="96" spans="1:21" ht="18">
      <c r="A96" t="s">
        <v>349</v>
      </c>
      <c r="B96" s="238" t="s">
        <v>293</v>
      </c>
      <c r="C96" s="237" t="s">
        <v>354</v>
      </c>
      <c r="T96" s="435"/>
      <c r="U96" t="str">
        <f t="shared" si="10"/>
        <v>المرتفع :  يوجد قاعدة دالة ما من خلال جدول</v>
      </c>
    </row>
    <row r="97" spans="1:21" ht="18">
      <c r="A97" t="s">
        <v>349</v>
      </c>
      <c r="B97" s="238" t="s">
        <v>293</v>
      </c>
      <c r="C97" s="237" t="s">
        <v>355</v>
      </c>
      <c r="T97" s="435"/>
      <c r="U97" t="str">
        <f t="shared" si="10"/>
        <v>المرتفع :  يوجد زوايا قياسات مجهولة في المثلن أو الشكل الرباعي</v>
      </c>
    </row>
    <row r="98" spans="1:21" ht="18">
      <c r="A98" t="s">
        <v>349</v>
      </c>
      <c r="B98" s="238" t="s">
        <v>293</v>
      </c>
      <c r="C98" s="237" t="s">
        <v>356</v>
      </c>
      <c r="T98" s="435"/>
      <c r="U98" t="str">
        <f t="shared" si="10"/>
        <v>المرتفع :  يحل مسائل رياضية تتضمن حساب المحيط والمساحة والحجم</v>
      </c>
    </row>
    <row r="99" spans="1:21" ht="18">
      <c r="A99" t="s">
        <v>349</v>
      </c>
      <c r="B99" s="238" t="s">
        <v>293</v>
      </c>
      <c r="C99" s="237" t="s">
        <v>357</v>
      </c>
      <c r="T99" s="435"/>
      <c r="U99" t="str">
        <f t="shared" si="10"/>
        <v>المرتفع :  يمثل البيانات ويحللها لحل المسائل الرياضية</v>
      </c>
    </row>
    <row r="100" spans="1:21" ht="18">
      <c r="A100" t="s">
        <v>349</v>
      </c>
      <c r="B100" s="238" t="s">
        <v>293</v>
      </c>
      <c r="C100" s="237" t="s">
        <v>358</v>
      </c>
      <c r="T100" s="435"/>
      <c r="U100" t="str">
        <f t="shared" si="10"/>
        <v>المرتفع : يدرك الفروق بين مقاييس النزعة المركزية</v>
      </c>
    </row>
    <row r="101" spans="1:21" ht="18">
      <c r="A101" t="s">
        <v>349</v>
      </c>
      <c r="B101" s="238" t="s">
        <v>299</v>
      </c>
      <c r="C101" s="237" t="s">
        <v>359</v>
      </c>
      <c r="T101" s="435"/>
      <c r="U101" t="str">
        <f t="shared" si="10"/>
        <v xml:space="preserve">المتوسط :  يطبق العمليات على الكسور والأعداد العشرية </v>
      </c>
    </row>
    <row r="102" spans="1:21" ht="18">
      <c r="A102" t="s">
        <v>349</v>
      </c>
      <c r="B102" s="238" t="s">
        <v>299</v>
      </c>
      <c r="C102" s="237" t="s">
        <v>360</v>
      </c>
      <c r="T102" s="435"/>
      <c r="U102" t="str">
        <f t="shared" si="10"/>
        <v>المتوسط :  يوجد النسبة المئوية</v>
      </c>
    </row>
    <row r="103" spans="1:21" ht="18">
      <c r="A103" t="s">
        <v>349</v>
      </c>
      <c r="B103" s="238" t="s">
        <v>299</v>
      </c>
      <c r="C103" s="237" t="s">
        <v>361</v>
      </c>
      <c r="T103" s="435"/>
      <c r="U103" t="str">
        <f t="shared" si="10"/>
        <v>المتوسط :  يوجد قاعدة دالة ما</v>
      </c>
    </row>
    <row r="104" spans="1:21" ht="18">
      <c r="A104" t="s">
        <v>349</v>
      </c>
      <c r="B104" s="238" t="s">
        <v>299</v>
      </c>
      <c r="C104" s="237" t="s">
        <v>362</v>
      </c>
      <c r="T104" s="435"/>
      <c r="U104" t="str">
        <f t="shared" si="10"/>
        <v>المتوسط :  يوجد العامل المشترك الأكبر والمضاعف المشترك الأصغر لعددين أو أكثر</v>
      </c>
    </row>
    <row r="105" spans="1:21" ht="18">
      <c r="A105" t="s">
        <v>349</v>
      </c>
      <c r="B105" s="238" t="s">
        <v>299</v>
      </c>
      <c r="C105" s="237" t="s">
        <v>363</v>
      </c>
      <c r="T105" s="435"/>
      <c r="U105" t="str">
        <f t="shared" si="10"/>
        <v>المتوسط :  يحل مسائل رياضية تتعلق بالزوايا والمضلعات</v>
      </c>
    </row>
    <row r="106" spans="1:21" ht="18">
      <c r="A106" t="s">
        <v>349</v>
      </c>
      <c r="B106" s="238" t="s">
        <v>299</v>
      </c>
      <c r="C106" s="237" t="s">
        <v>364</v>
      </c>
      <c r="T106" s="435"/>
      <c r="U106" t="str">
        <f t="shared" si="10"/>
        <v>المتوسط :  يحسب محيط الأشكال المستوية</v>
      </c>
    </row>
    <row r="107" spans="1:21" ht="18">
      <c r="A107" t="s">
        <v>349</v>
      </c>
      <c r="B107" s="238" t="s">
        <v>299</v>
      </c>
      <c r="C107" s="237" t="s">
        <v>365</v>
      </c>
      <c r="T107" s="435"/>
      <c r="U107" t="str">
        <f t="shared" si="10"/>
        <v>المتوسط :  يصنف المثلثات وفًقًا لأطوال أضلاعها، وقياسات زواياها ويوجد قياسات الزوايا المجهولة للأشكال الرباعية</v>
      </c>
    </row>
    <row r="108" spans="1:21" ht="18">
      <c r="A108" t="s">
        <v>349</v>
      </c>
      <c r="B108" s="238" t="s">
        <v>299</v>
      </c>
      <c r="C108" s="237" t="s">
        <v>366</v>
      </c>
      <c r="T108" s="435"/>
      <c r="U108" t="str">
        <f t="shared" si="10"/>
        <v>المتوسط :  يحسب مقاييس النزعة المركزية والمدى</v>
      </c>
    </row>
    <row r="109" spans="1:21" ht="18">
      <c r="A109" t="s">
        <v>349</v>
      </c>
      <c r="B109" s="238" t="s">
        <v>299</v>
      </c>
      <c r="C109" s="237" t="s">
        <v>367</v>
      </c>
      <c r="T109" s="435"/>
      <c r="U109" t="str">
        <f t="shared" si="10"/>
        <v>المتوسط : يحل مسائل رياضية على الاحتمالات</v>
      </c>
    </row>
    <row r="110" spans="1:21" ht="18">
      <c r="A110" t="s">
        <v>349</v>
      </c>
      <c r="B110" s="242" t="s">
        <v>308</v>
      </c>
      <c r="C110" s="237" t="s">
        <v>368</v>
      </c>
      <c r="T110" s="435"/>
      <c r="U110" t="str">
        <f t="shared" si="10"/>
        <v>المنخفض : يوجد حاصل ضرب وقسمة الكسور العشرية وحاصل جمع وطرح الكسور المتشابهة المقام</v>
      </c>
    </row>
    <row r="111" spans="1:21" ht="18">
      <c r="A111" t="s">
        <v>349</v>
      </c>
      <c r="B111" s="238" t="s">
        <v>308</v>
      </c>
      <c r="C111" s="237" t="s">
        <v>369</v>
      </c>
      <c r="T111" s="435"/>
      <c r="U111" t="str">
        <f t="shared" si="10"/>
        <v>المنخفض :  يوجد النسبة المئوية ويحولها  لى كسر أو العكس</v>
      </c>
    </row>
    <row r="112" spans="1:21" ht="18">
      <c r="A112" t="s">
        <v>349</v>
      </c>
      <c r="B112" s="238" t="s">
        <v>308</v>
      </c>
      <c r="C112" s="237" t="s">
        <v>370</v>
      </c>
      <c r="T112" s="435"/>
      <c r="U112" t="str">
        <f t="shared" si="10"/>
        <v>المنخفض :  يبسط العبارات الجبرية ويوجد قيمتها</v>
      </c>
    </row>
    <row r="113" spans="1:21" ht="18">
      <c r="A113" t="s">
        <v>349</v>
      </c>
      <c r="B113" s="238" t="s">
        <v>308</v>
      </c>
      <c r="C113" s="237" t="s">
        <v>371</v>
      </c>
      <c r="T113" s="435"/>
      <c r="U113" t="str">
        <f t="shared" si="10"/>
        <v>المنخفض :  يتعرف على قانون محيط الدائرة</v>
      </c>
    </row>
    <row r="114" spans="1:21" ht="18">
      <c r="A114" t="s">
        <v>349</v>
      </c>
      <c r="B114" s="238" t="s">
        <v>308</v>
      </c>
      <c r="C114" s="237" t="s">
        <v>372</v>
      </c>
      <c r="T114" s="435"/>
      <c r="U114" t="str">
        <f t="shared" si="10"/>
        <v>المنخفض : يوجد احتمال حدث بسيط لتجربة معينة</v>
      </c>
    </row>
    <row r="115" spans="1:21" ht="18">
      <c r="A115" t="s">
        <v>349</v>
      </c>
      <c r="B115" s="238" t="s">
        <v>314</v>
      </c>
      <c r="C115" s="237" t="s">
        <v>373</v>
      </c>
      <c r="T115" s="435"/>
      <c r="U115" t="str">
        <f t="shared" si="10"/>
        <v>المنخفض جداً :  يحلل الأعداد إلى العوامل الأولية</v>
      </c>
    </row>
    <row r="116" spans="1:21" ht="18">
      <c r="A116" t="s">
        <v>349</v>
      </c>
      <c r="B116" s="238" t="s">
        <v>314</v>
      </c>
      <c r="C116" s="237" t="s">
        <v>374</v>
      </c>
      <c r="T116" s="435"/>
      <c r="U116" t="str">
        <f t="shared" si="10"/>
        <v>المنخفض جداً :  يجمع ويطرح الأعداد العشرية</v>
      </c>
    </row>
    <row r="117" spans="1:21" ht="18">
      <c r="A117" t="s">
        <v>349</v>
      </c>
      <c r="B117" s="238" t="s">
        <v>314</v>
      </c>
      <c r="C117" s="237" t="s">
        <v>375</v>
      </c>
      <c r="T117" s="435"/>
      <c r="U117" t="str">
        <f t="shared" si="10"/>
        <v>المنخفض جداً :  يتعرف على مفاهيم الكسور الاعتيادية والنسبة والمعدل والنسبة المئوية</v>
      </c>
    </row>
    <row r="118" spans="1:21" ht="18">
      <c r="A118" t="s">
        <v>349</v>
      </c>
      <c r="B118" s="238" t="s">
        <v>314</v>
      </c>
      <c r="C118" s="237" t="s">
        <v>376</v>
      </c>
      <c r="T118" s="435"/>
      <c r="U118" t="str">
        <f t="shared" si="10"/>
        <v>المنخفض جداً :  يستوعب مفهوم المتباينات</v>
      </c>
    </row>
    <row r="119" spans="1:21" ht="18">
      <c r="A119" t="s">
        <v>349</v>
      </c>
      <c r="B119" s="238" t="s">
        <v>314</v>
      </c>
      <c r="C119" s="237" t="s">
        <v>377</v>
      </c>
      <c r="T119" s="435"/>
      <c r="U119" t="str">
        <f t="shared" si="10"/>
        <v>المنخفض جداً :  يستوعب المفاهيم الهندسية الأولية (الزاوية والمستقيم) ومفهومي الحجم والمساحة</v>
      </c>
    </row>
    <row r="120" spans="1:21" ht="18">
      <c r="A120" t="s">
        <v>349</v>
      </c>
      <c r="B120" s="238" t="s">
        <v>314</v>
      </c>
      <c r="C120" s="237" t="s">
        <v>378</v>
      </c>
      <c r="T120" s="435"/>
      <c r="U120" t="str">
        <f t="shared" si="10"/>
        <v xml:space="preserve">المنخفض جداً : يقرأ البيانات من تمثيلاتها وتحليلها؛ لاستنتاج معلومات. </v>
      </c>
    </row>
    <row r="121" spans="1:21" ht="18">
      <c r="A121" t="s">
        <v>263</v>
      </c>
      <c r="B121" s="238" t="s">
        <v>293</v>
      </c>
      <c r="C121" s="237" t="s">
        <v>407</v>
      </c>
      <c r="T121" s="436" t="s">
        <v>507</v>
      </c>
      <c r="U121" t="str">
        <f t="shared" si="10"/>
        <v>المرتفع :  يصمم ويجري التجارب العلمية، ويحلل البيانات؛ ليقدم تفسيرات منطقية</v>
      </c>
    </row>
    <row r="122" spans="1:21" ht="18">
      <c r="A122" t="s">
        <v>263</v>
      </c>
      <c r="B122" s="238" t="s">
        <v>293</v>
      </c>
      <c r="C122" s="237" t="s">
        <v>408</v>
      </c>
      <c r="T122" s="436"/>
      <c r="U122" t="str">
        <f t="shared" si="10"/>
        <v>المرتفع :  يستكشف الدور الرئيس للجينات في نقل الصفات عبر الأجيال</v>
      </c>
    </row>
    <row r="123" spans="1:21" ht="18">
      <c r="A123" t="s">
        <v>263</v>
      </c>
      <c r="B123" s="238" t="s">
        <v>293</v>
      </c>
      <c r="C123" s="237" t="s">
        <v>409</v>
      </c>
      <c r="T123" s="436"/>
      <c r="U123" t="str">
        <f t="shared" si="10"/>
        <v>المرتفع :  يميز التركيب والوظيفة في المخلوقات الحية</v>
      </c>
    </row>
    <row r="124" spans="1:21" ht="18">
      <c r="A124" t="s">
        <v>263</v>
      </c>
      <c r="B124" s="238" t="s">
        <v>293</v>
      </c>
      <c r="C124" s="237" t="s">
        <v>410</v>
      </c>
      <c r="T124" s="436"/>
      <c r="U124" t="str">
        <f t="shared" si="10"/>
        <v>المرتفع : يستخدم الأدلة العلمية لإيجاد حلول لبعض المشاكل التي تواجه النباتات والحيوانات؛ بسبب التغيرات البيئية</v>
      </c>
    </row>
    <row r="125" spans="1:21" ht="18">
      <c r="A125" t="s">
        <v>263</v>
      </c>
      <c r="B125" s="238" t="s">
        <v>293</v>
      </c>
      <c r="C125" s="237" t="s">
        <v>411</v>
      </c>
      <c r="T125" s="436"/>
      <c r="U125" t="str">
        <f t="shared" si="10"/>
        <v>المرتفع :  يبتكر طرًقًا جديدة ةعادة التدوير للحفاظ على الأرض</v>
      </c>
    </row>
    <row r="126" spans="1:21" ht="18">
      <c r="A126" t="s">
        <v>263</v>
      </c>
      <c r="B126" s="238" t="s">
        <v>293</v>
      </c>
      <c r="C126" s="237" t="s">
        <v>412</v>
      </c>
      <c r="T126" s="436"/>
      <c r="U126" t="str">
        <f t="shared" si="10"/>
        <v>المرتفع :  يميز مصادر الطاقة البديلة للحفاظ على البيئة</v>
      </c>
    </row>
    <row r="127" spans="1:21" ht="18">
      <c r="A127" t="s">
        <v>263</v>
      </c>
      <c r="B127" s="238" t="s">
        <v>293</v>
      </c>
      <c r="C127" s="237" t="s">
        <v>413</v>
      </c>
      <c r="T127" s="436"/>
      <c r="U127" t="str">
        <f t="shared" si="10"/>
        <v>المرتفع :  يستكشف الخصائص والتغيرات الفيزيائية والكيميائية للمادة</v>
      </c>
    </row>
    <row r="128" spans="1:21" ht="18">
      <c r="A128" t="s">
        <v>263</v>
      </c>
      <c r="B128" s="238" t="s">
        <v>293</v>
      </c>
      <c r="C128" s="239" t="s">
        <v>414</v>
      </c>
      <c r="T128" s="436"/>
      <c r="U128" t="str">
        <f t="shared" si="10"/>
        <v>المرتفع :  يتنبأ بالقوى المؤثرة على الأجسام ويفسر العلاقات باستخدام قوانين نيوتن</v>
      </c>
    </row>
    <row r="129" spans="1:21" ht="18">
      <c r="A129" t="s">
        <v>263</v>
      </c>
      <c r="B129" s="238" t="s">
        <v>293</v>
      </c>
      <c r="C129" s="237" t="s">
        <v>415</v>
      </c>
      <c r="T129" s="436"/>
      <c r="U129" t="str">
        <f t="shared" si="10"/>
        <v>المرتفع : يصمم نموذج لوصف حركة الأرض والقمر والشمس ويفسر الظواهر المرتبطة بها</v>
      </c>
    </row>
    <row r="130" spans="1:21" ht="18">
      <c r="A130" t="s">
        <v>263</v>
      </c>
      <c r="B130" s="238" t="s">
        <v>299</v>
      </c>
      <c r="C130" s="237" t="s">
        <v>416</v>
      </c>
      <c r="T130" s="436"/>
      <c r="U130" t="str">
        <f t="shared" si="10"/>
        <v>المتوسط : يصف تراكيب ووظائف كل من الخلايا والأنسجة والأعضاء والأجهزة في المخلوقات الحية</v>
      </c>
    </row>
    <row r="131" spans="1:21" ht="18">
      <c r="A131" t="s">
        <v>263</v>
      </c>
      <c r="B131" s="238" t="s">
        <v>299</v>
      </c>
      <c r="C131" s="237" t="s">
        <v>417</v>
      </c>
      <c r="T131" s="436"/>
      <c r="U131" t="str">
        <f t="shared" si="10"/>
        <v>المتوسط :  يوضح أوجه التشابه والاختلاف بين أجهزة الجسم</v>
      </c>
    </row>
    <row r="132" spans="1:21" ht="18">
      <c r="A132" t="s">
        <v>263</v>
      </c>
      <c r="B132" s="238" t="s">
        <v>299</v>
      </c>
      <c r="C132" s="237" t="s">
        <v>418</v>
      </c>
      <c r="T132" s="436"/>
      <c r="U132" t="str">
        <f t="shared" ref="U132:U195" si="11">B132&amp;" : "&amp;C132</f>
        <v>المتوسط :  يقارن بين دورات الحياة في النباتات والحيوانات</v>
      </c>
    </row>
    <row r="133" spans="1:21" ht="18">
      <c r="A133" t="s">
        <v>263</v>
      </c>
      <c r="B133" s="238" t="s">
        <v>299</v>
      </c>
      <c r="C133" s="237" t="s">
        <v>419</v>
      </c>
      <c r="T133" s="436"/>
      <c r="U133" t="str">
        <f t="shared" si="11"/>
        <v>المتوسط :   يوضح أن بعض المخلوقات الحية لديها تكيفات تمكنها من البقاء في النظام البيئي بشكل أفضل</v>
      </c>
    </row>
    <row r="134" spans="1:21" ht="18">
      <c r="A134" t="s">
        <v>263</v>
      </c>
      <c r="B134" s="238" t="s">
        <v>299</v>
      </c>
      <c r="C134" s="237" t="s">
        <v>420</v>
      </c>
      <c r="T134" s="436"/>
      <c r="U134" t="str">
        <f t="shared" si="11"/>
        <v>المتوسط : يتنبأ بالتركيب الجيني المحتمل لصفات مختارة من الأبوين، ويميز بين الصفات الموروثة والمكتسبة</v>
      </c>
    </row>
    <row r="135" spans="1:21" ht="18">
      <c r="A135" t="s">
        <v>263</v>
      </c>
      <c r="B135" s="238" t="s">
        <v>299</v>
      </c>
      <c r="C135" s="237" t="s">
        <v>421</v>
      </c>
      <c r="T135" s="436"/>
      <c r="U135" t="str">
        <f t="shared" si="11"/>
        <v>المتوسط :  يصنف المخلوقات الحية بحسب مستويات الطاقة في بيئتها</v>
      </c>
    </row>
    <row r="136" spans="1:21" ht="18">
      <c r="A136" t="s">
        <v>263</v>
      </c>
      <c r="B136" s="238" t="s">
        <v>299</v>
      </c>
      <c r="C136" s="237" t="s">
        <v>422</v>
      </c>
      <c r="T136" s="436"/>
      <c r="U136" t="str">
        <f t="shared" si="11"/>
        <v>المتوسط :  يوضح العلاقات بين مخلوقات حية محددة داخل بيئة معينة</v>
      </c>
    </row>
    <row r="137" spans="1:21" ht="36">
      <c r="A137" t="s">
        <v>263</v>
      </c>
      <c r="B137" s="238" t="s">
        <v>299</v>
      </c>
      <c r="C137" s="237" t="s">
        <v>423</v>
      </c>
      <c r="T137" s="436"/>
      <c r="U137" t="str">
        <f t="shared" si="11"/>
        <v>المتوسط : يوضح كيف يسبب دوران الأرض، وميلان محورها وتفاعلها مع الشمس في حدوث الفصول الأربعة والتغير في ساعات النهار والليل</v>
      </c>
    </row>
    <row r="138" spans="1:21" ht="18">
      <c r="A138" t="s">
        <v>263</v>
      </c>
      <c r="B138" s="238" t="s">
        <v>299</v>
      </c>
      <c r="C138" s="237" t="s">
        <v>424</v>
      </c>
      <c r="T138" s="436"/>
      <c r="U138" t="str">
        <f t="shared" si="11"/>
        <v>المتوسط :  يبحث ويوضح ما إذا كان خلط المواد ينتج مادة جديدة</v>
      </c>
    </row>
    <row r="139" spans="1:21" ht="18">
      <c r="A139" t="s">
        <v>263</v>
      </c>
      <c r="B139" s="238" t="s">
        <v>299</v>
      </c>
      <c r="C139" s="237" t="s">
        <v>425</v>
      </c>
      <c r="T139" s="436"/>
      <c r="U139" t="str">
        <f t="shared" si="11"/>
        <v>المتوسط : يستقصي حركة الجسوم ليتنبأ بالحركة المستقبلية ويفسر تأثير القوى المتزنة وغير المتزنة</v>
      </c>
    </row>
    <row r="140" spans="1:21" ht="18">
      <c r="A140" t="s">
        <v>263</v>
      </c>
      <c r="B140" s="238" t="s">
        <v>299</v>
      </c>
      <c r="C140" s="237" t="s">
        <v>426</v>
      </c>
      <c r="T140" s="436"/>
      <c r="U140" t="str">
        <f t="shared" si="11"/>
        <v>المتوسط :  يتنبأ بالقوى المؤ رة على جسمٍ ما يتحرك على أسطح مختلفة</v>
      </c>
    </row>
    <row r="141" spans="1:21" ht="18">
      <c r="A141" t="s">
        <v>263</v>
      </c>
      <c r="B141" s="238" t="s">
        <v>299</v>
      </c>
      <c r="C141" s="237" t="s">
        <v>427</v>
      </c>
      <c r="T141" s="436"/>
      <c r="U141" t="str">
        <f t="shared" si="11"/>
        <v>المتوسط : يستخدم أدلة؛ ليفسر تحولات الطاقة</v>
      </c>
    </row>
    <row r="142" spans="1:21" ht="18">
      <c r="A142" t="s">
        <v>263</v>
      </c>
      <c r="B142" s="237" t="s">
        <v>308</v>
      </c>
      <c r="C142" s="237" t="s">
        <v>428</v>
      </c>
      <c r="T142" s="436"/>
      <c r="U142" t="str">
        <f t="shared" si="11"/>
        <v>المنخفض :  يتعرف على بعض تراكيب الخلايا والأنسجة والأعضاء والأجهزة في المخلوقات الحية</v>
      </c>
    </row>
    <row r="143" spans="1:21" ht="18">
      <c r="A143" t="s">
        <v>263</v>
      </c>
      <c r="B143" s="237" t="s">
        <v>308</v>
      </c>
      <c r="C143" s="237" t="s">
        <v>429</v>
      </c>
      <c r="T143" s="436"/>
      <c r="U143" t="str">
        <f t="shared" si="11"/>
        <v>المنخفض :  يتعرف على أوجه التشابه والاختلاف بين الخلايا النباتية والحيوانية</v>
      </c>
    </row>
    <row r="144" spans="1:21" ht="18">
      <c r="A144" t="s">
        <v>263</v>
      </c>
      <c r="B144" s="237" t="s">
        <v>308</v>
      </c>
      <c r="C144" s="237" t="s">
        <v>430</v>
      </c>
      <c r="T144" s="436"/>
      <c r="U144" t="str">
        <f t="shared" si="11"/>
        <v>المنخفض :  يتعرف على نموذج حركة كل من الأرض والشمس والقمر</v>
      </c>
    </row>
    <row r="145" spans="1:21" ht="18">
      <c r="A145" t="s">
        <v>263</v>
      </c>
      <c r="B145" s="237" t="s">
        <v>308</v>
      </c>
      <c r="C145" s="237" t="s">
        <v>431</v>
      </c>
      <c r="T145" s="436"/>
      <c r="U145" t="str">
        <f t="shared" si="11"/>
        <v>المنخفض :  يتعرف على بعض الصفات المورو ة من الأبوين</v>
      </c>
    </row>
    <row r="146" spans="1:21" ht="18">
      <c r="A146" t="s">
        <v>263</v>
      </c>
      <c r="B146" s="237" t="s">
        <v>308</v>
      </c>
      <c r="C146" s="237" t="s">
        <v>432</v>
      </c>
      <c r="T146" s="436"/>
      <c r="U146" t="str">
        <f t="shared" si="11"/>
        <v>المنخفض :  يستكشف خصائص المواد  الفيزيائية والكيميائية</v>
      </c>
    </row>
    <row r="147" spans="1:21" ht="18">
      <c r="A147" t="s">
        <v>263</v>
      </c>
      <c r="B147" s="237" t="s">
        <v>308</v>
      </c>
      <c r="C147" s="237" t="s">
        <v>433</v>
      </c>
      <c r="T147" s="436"/>
      <c r="U147" t="str">
        <f t="shared" si="11"/>
        <v>المنخفض :  يصف حركة الجسم ويوضح كيف تؤ ر القوة والكتلة على حركة الجسم</v>
      </c>
    </row>
    <row r="148" spans="1:21" ht="18">
      <c r="A148" t="s">
        <v>263</v>
      </c>
      <c r="B148" s="237" t="s">
        <v>308</v>
      </c>
      <c r="C148" s="237" t="s">
        <v>434</v>
      </c>
      <c r="T148" s="436"/>
      <c r="U148" t="str">
        <f t="shared" si="11"/>
        <v>المنخفض : يتعرف على تحولات الطاقة</v>
      </c>
    </row>
    <row r="149" spans="1:21" ht="18">
      <c r="A149" t="s">
        <v>263</v>
      </c>
      <c r="B149" s="238" t="s">
        <v>314</v>
      </c>
      <c r="C149" s="237" t="s">
        <v>435</v>
      </c>
      <c r="T149" s="436"/>
      <c r="U149" t="str">
        <f t="shared" si="11"/>
        <v>المنخفض جداً :  يتعرف على الاحتياجات الأساسية للمخلوقات الحية</v>
      </c>
    </row>
    <row r="150" spans="1:21" ht="18">
      <c r="A150" t="s">
        <v>263</v>
      </c>
      <c r="B150" s="238" t="s">
        <v>314</v>
      </c>
      <c r="C150" s="237" t="s">
        <v>436</v>
      </c>
      <c r="T150" s="436"/>
      <c r="U150" t="str">
        <f t="shared" si="11"/>
        <v>المنخفض جداً :  يتعرف على العوامل الحيوية واللاحيوية في البيئة</v>
      </c>
    </row>
    <row r="151" spans="1:21" ht="18">
      <c r="A151" t="s">
        <v>263</v>
      </c>
      <c r="B151" s="238" t="s">
        <v>314</v>
      </c>
      <c r="C151" s="237" t="s">
        <v>437</v>
      </c>
      <c r="T151" s="436"/>
      <c r="U151" t="str">
        <f t="shared" si="11"/>
        <v>المنخفض جداً :  يتعرف على حركة الأرض حول محورها وحول الشمس</v>
      </c>
    </row>
    <row r="152" spans="1:21" ht="18">
      <c r="A152" t="s">
        <v>263</v>
      </c>
      <c r="B152" s="238" t="s">
        <v>314</v>
      </c>
      <c r="C152" s="237" t="s">
        <v>404</v>
      </c>
      <c r="T152" s="436"/>
      <c r="U152" t="str">
        <f t="shared" si="11"/>
        <v>المنخفض جداً :  يتعرف على بعض خصائص المادة</v>
      </c>
    </row>
    <row r="153" spans="1:21" ht="18">
      <c r="A153" t="s">
        <v>263</v>
      </c>
      <c r="B153" s="238" t="s">
        <v>314</v>
      </c>
      <c r="C153" s="237" t="s">
        <v>438</v>
      </c>
      <c r="T153" s="436"/>
      <c r="U153" t="str">
        <f t="shared" si="11"/>
        <v>المنخفض جداً :  يتعرف على المفاهيم الأساسية (الموقع، والمسافة، والسرعة)</v>
      </c>
    </row>
    <row r="154" spans="1:21" ht="18">
      <c r="A154" t="s">
        <v>263</v>
      </c>
      <c r="B154" s="238" t="s">
        <v>314</v>
      </c>
      <c r="C154" s="237" t="s">
        <v>439</v>
      </c>
      <c r="T154" s="436"/>
      <c r="U154" t="str">
        <f t="shared" si="11"/>
        <v>المنخفض جداً : يتعرف على بعض أشكال الطاقة</v>
      </c>
    </row>
    <row r="155" spans="1:21" ht="18">
      <c r="A155" t="s">
        <v>262</v>
      </c>
      <c r="B155" s="238" t="s">
        <v>293</v>
      </c>
      <c r="C155" s="240" t="s">
        <v>379</v>
      </c>
      <c r="T155" s="435" t="s">
        <v>506</v>
      </c>
      <c r="U155" t="str">
        <f t="shared" si="11"/>
        <v>المرتفع :  يقدم أدلة تثبت أن المخلوقات الحية مكونة من خلايا</v>
      </c>
    </row>
    <row r="156" spans="1:21" ht="18">
      <c r="A156" t="s">
        <v>262</v>
      </c>
      <c r="B156" s="238" t="s">
        <v>293</v>
      </c>
      <c r="C156" s="240" t="s">
        <v>380</v>
      </c>
      <c r="T156" s="435"/>
      <c r="U156" t="str">
        <f t="shared" si="11"/>
        <v xml:space="preserve">المرتفع :  يبني تفسيرًا مدعمًا بالأدلة حول كيفية عمل أجهزة الجسم وتفواعلها مع بعضها </v>
      </c>
    </row>
    <row r="157" spans="1:21" ht="18">
      <c r="A157" t="s">
        <v>262</v>
      </c>
      <c r="B157" s="238" t="s">
        <v>293</v>
      </c>
      <c r="C157" s="240" t="s">
        <v>381</v>
      </c>
      <c r="T157" s="435"/>
      <c r="U157" t="str">
        <f t="shared" si="11"/>
        <v>المرتفع :  يوضح كيف تؤثر التغيرات في تركيب الجينات  الطفرات( الموجودة على الكروموسومات في صنع البروتين)</v>
      </c>
    </row>
    <row r="158" spans="1:21" ht="18">
      <c r="A158" t="s">
        <v>262</v>
      </c>
      <c r="B158" s="238" t="s">
        <v>293</v>
      </c>
      <c r="C158" s="240" t="s">
        <v>382</v>
      </c>
      <c r="T158" s="435"/>
      <c r="U158" t="str">
        <f t="shared" si="11"/>
        <v>المرتفع :  يجمع معلومات حول التقنيات الحديثة التي غيرت طرق البشر في توريث الصفات المرغوبة للمخلوقات الحية</v>
      </c>
    </row>
    <row r="159" spans="1:21" ht="18">
      <c r="A159" t="s">
        <v>262</v>
      </c>
      <c r="B159" s="238" t="s">
        <v>293</v>
      </c>
      <c r="C159" s="240" t="s">
        <v>383</v>
      </c>
      <c r="T159" s="435"/>
      <c r="U159" t="str">
        <f t="shared" si="11"/>
        <v>المرتفع : يتعرف على أمثلة الانتخاب الصناعي  الانتقائي( لصفات معينة في النباتات والحيوانات)</v>
      </c>
    </row>
    <row r="160" spans="1:21" ht="18">
      <c r="A160" t="s">
        <v>262</v>
      </c>
      <c r="B160" s="238" t="s">
        <v>293</v>
      </c>
      <c r="C160" s="240" t="s">
        <v>384</v>
      </c>
      <c r="T160" s="435"/>
      <c r="U160" t="str">
        <f t="shared" si="11"/>
        <v>المرتفع :  يتنبأ بتغيرات الأرض المسببة للكوارث الطبيعية ويقترح حلولاً لتقليل تأثير تلك التغيرات</v>
      </c>
    </row>
    <row r="161" spans="1:21" ht="18">
      <c r="A161" t="s">
        <v>262</v>
      </c>
      <c r="B161" s="238" t="s">
        <v>293</v>
      </c>
      <c r="C161" s="240" t="s">
        <v>385</v>
      </c>
      <c r="T161" s="435"/>
      <c r="U161" t="str">
        <f t="shared" si="11"/>
        <v>المرتفع :  يتنبأ باتجاه حركة جسمٍ ما عند رميه أو إسقاطه</v>
      </c>
    </row>
    <row r="162" spans="1:21" ht="18">
      <c r="A162" t="s">
        <v>262</v>
      </c>
      <c r="B162" s="238" t="s">
        <v>293</v>
      </c>
      <c r="C162" s="240" t="s">
        <v>386</v>
      </c>
      <c r="T162" s="435"/>
      <c r="U162" t="str">
        <f t="shared" si="11"/>
        <v>المرتفع : يقارن بين الخصائص الفيزيائية لمادةٍ ما بناءً على حالتها وشكلها ولونها وملمسها</v>
      </c>
    </row>
    <row r="163" spans="1:21" ht="18">
      <c r="A163" t="s">
        <v>262</v>
      </c>
      <c r="B163" s="238" t="s">
        <v>293</v>
      </c>
      <c r="C163" s="240" t="s">
        <v>387</v>
      </c>
      <c r="T163" s="435"/>
      <c r="U163" t="str">
        <f t="shared" si="11"/>
        <v>المرتفع : يستكشف مجموعات عناصر الجدول الدوري، ويميز التفاعلات الكيميائية والعوامل المؤثرة عليها</v>
      </c>
    </row>
    <row r="164" spans="1:21" ht="18">
      <c r="A164" t="s">
        <v>262</v>
      </c>
      <c r="B164" s="241" t="s">
        <v>299</v>
      </c>
      <c r="C164" s="240" t="s">
        <v>388</v>
      </c>
      <c r="T164" s="435"/>
      <c r="U164" t="str">
        <f t="shared" si="11"/>
        <v>المتوسط :  يستخدم بعض الأدوات لتمثيل مفهوم علمي</v>
      </c>
    </row>
    <row r="165" spans="1:21" ht="36">
      <c r="A165" t="s">
        <v>262</v>
      </c>
      <c r="B165" s="241" t="s">
        <v>299</v>
      </c>
      <c r="C165" s="240" t="s">
        <v>389</v>
      </c>
      <c r="T165" s="435"/>
      <c r="U165" t="str">
        <f t="shared" si="11"/>
        <v>المتوسط :  يوضح كيف يتكون الجسم من أجهزة مترابطة مكونة من خلايا وأنسجة وأعضاء تعمل معًا للحفاظ على التوازن</v>
      </c>
    </row>
    <row r="166" spans="1:21" ht="36">
      <c r="A166" t="s">
        <v>262</v>
      </c>
      <c r="B166" s="241" t="s">
        <v>299</v>
      </c>
      <c r="C166" s="240" t="s">
        <v>390</v>
      </c>
      <c r="T166" s="435"/>
      <c r="U166" t="str">
        <f t="shared" si="11"/>
        <v>المتوسط : يوضح تركيب الحمض النووي وتأثير أي تغيرات من الممكن أن تحدث في تسلسل الجينات (على سبيل المثال الطفرات)</v>
      </c>
    </row>
    <row r="167" spans="1:21" ht="18">
      <c r="A167" t="s">
        <v>262</v>
      </c>
      <c r="B167" s="241" t="s">
        <v>299</v>
      </c>
      <c r="C167" s="240" t="s">
        <v>391</v>
      </c>
      <c r="T167" s="435"/>
      <c r="U167" t="str">
        <f t="shared" si="11"/>
        <v>المتوسط :  يشرح التغيرات التي تطرأ على سطح الأرض وتسبب الكوارث الطبيعية (مثل الزلازل والبراكين)</v>
      </c>
    </row>
    <row r="168" spans="1:21" ht="18">
      <c r="A168" t="s">
        <v>262</v>
      </c>
      <c r="B168" s="241" t="s">
        <v>299</v>
      </c>
      <c r="C168" s="240" t="s">
        <v>392</v>
      </c>
      <c r="T168" s="435"/>
      <c r="U168" t="str">
        <f t="shared" si="11"/>
        <v>المتوسط :  يفرق بين العناصر والمركبات والمخاليط ويميز بين خصائص المواد</v>
      </c>
    </row>
    <row r="169" spans="1:21" ht="18">
      <c r="A169" t="s">
        <v>262</v>
      </c>
      <c r="B169" s="241" t="s">
        <v>299</v>
      </c>
      <c r="C169" s="240" t="s">
        <v>393</v>
      </c>
      <c r="T169" s="435"/>
      <c r="U169" t="str">
        <f t="shared" si="11"/>
        <v>المتوسط :  يحدد التفاعلات الكيميائية البسيطة ويوضح كيف أن العدد الكلي للذرات لا يتغير في التفاعل الكيميائي</v>
      </c>
    </row>
    <row r="170" spans="1:21" ht="18">
      <c r="A170" t="s">
        <v>262</v>
      </c>
      <c r="B170" s="241" t="s">
        <v>299</v>
      </c>
      <c r="C170" s="240" t="s">
        <v>394</v>
      </c>
      <c r="T170" s="435"/>
      <c r="U170" t="str">
        <f t="shared" si="11"/>
        <v>المتوسط :  يطبق قوانين نيوتن لتفسير التغيرات التي تحدث للأجسام المتحركة</v>
      </c>
    </row>
    <row r="171" spans="1:21" ht="18">
      <c r="A171" t="s">
        <v>262</v>
      </c>
      <c r="B171" s="241" t="s">
        <v>299</v>
      </c>
      <c r="C171" s="240" t="s">
        <v>395</v>
      </c>
      <c r="T171" s="435"/>
      <c r="U171" t="str">
        <f t="shared" si="11"/>
        <v>المتوسط :  يقدم أدلة تثبت أن التغير في حركة الجسم تعتمد على كتلة الجسوم وعلى مجموع القوى المؤثرة عليه</v>
      </c>
    </row>
    <row r="172" spans="1:21" ht="18">
      <c r="A172" t="s">
        <v>262</v>
      </c>
      <c r="B172" s="241" t="s">
        <v>299</v>
      </c>
      <c r="C172" s="240" t="s">
        <v>396</v>
      </c>
      <c r="T172" s="435"/>
      <c r="U172" t="str">
        <f t="shared" si="11"/>
        <v>المتوسط : يوضح بعض العوامل التي تؤثر على شدة القوى الكهربائية والمغناطيسية</v>
      </c>
    </row>
    <row r="173" spans="1:21" ht="18">
      <c r="A173" t="s">
        <v>262</v>
      </c>
      <c r="B173" s="237" t="s">
        <v>308</v>
      </c>
      <c r="C173" s="240" t="s">
        <v>397</v>
      </c>
      <c r="T173" s="435"/>
      <c r="U173" t="str">
        <f t="shared" si="11"/>
        <v>المنخفض :  يتعرف على التراكيب الأساسية لأجسام المخلوقات الحية</v>
      </c>
    </row>
    <row r="174" spans="1:21" ht="18">
      <c r="A174" t="s">
        <v>262</v>
      </c>
      <c r="B174" s="237" t="s">
        <v>308</v>
      </c>
      <c r="C174" s="240" t="s">
        <v>398</v>
      </c>
      <c r="T174" s="435"/>
      <c r="U174" t="str">
        <f t="shared" si="11"/>
        <v>المنخفض :  يصوف بعض التغيرات التي تطرأ على سوطح الأرض وتسوبب الكوارث الطبيعية  مثل الزلازل والبراكين</v>
      </c>
    </row>
    <row r="175" spans="1:21" ht="18">
      <c r="A175" t="s">
        <v>262</v>
      </c>
      <c r="B175" s="237" t="s">
        <v>308</v>
      </c>
      <c r="C175" s="240" t="s">
        <v>399</v>
      </c>
      <c r="T175" s="435"/>
      <c r="U175" t="str">
        <f t="shared" si="11"/>
        <v xml:space="preserve">المنخفض :  يتعرف على مفهوم العناصر، والمركبات، والمخاليط </v>
      </c>
    </row>
    <row r="176" spans="1:21" ht="18">
      <c r="A176" t="s">
        <v>262</v>
      </c>
      <c r="B176" s="237" t="s">
        <v>308</v>
      </c>
      <c r="C176" s="240" t="s">
        <v>400</v>
      </c>
      <c r="T176" s="435"/>
      <c r="U176" t="str">
        <f t="shared" si="11"/>
        <v>المنخفض :  يتعرف على التفاعل الكيميائي البسيط</v>
      </c>
    </row>
    <row r="177" spans="1:21" ht="18">
      <c r="A177" t="s">
        <v>262</v>
      </c>
      <c r="B177" s="237" t="s">
        <v>308</v>
      </c>
      <c r="C177" s="240" t="s">
        <v>401</v>
      </c>
      <c r="T177" s="435"/>
      <c r="U177" t="str">
        <f t="shared" si="11"/>
        <v>المنخفض : يتعرف على الطاقة الكامنة والحركية، ويميز بين القوى المتزنة وغير المتزنة المؤثرة على الأجسام</v>
      </c>
    </row>
    <row r="178" spans="1:21" ht="18">
      <c r="A178" t="s">
        <v>262</v>
      </c>
      <c r="B178" s="238" t="s">
        <v>314</v>
      </c>
      <c r="C178" s="240" t="s">
        <v>402</v>
      </c>
      <c r="T178" s="435"/>
      <c r="U178" t="str">
        <f t="shared" si="11"/>
        <v>المنخفض جداً :  يتعرف على التراكيب التي تدعم النمو والبقاء والسلوك والتكاثر</v>
      </c>
    </row>
    <row r="179" spans="1:21" ht="18">
      <c r="A179" t="s">
        <v>262</v>
      </c>
      <c r="B179" s="238" t="s">
        <v>314</v>
      </c>
      <c r="C179" s="240" t="s">
        <v>403</v>
      </c>
      <c r="T179" s="435"/>
      <c r="U179" t="str">
        <f t="shared" si="11"/>
        <v>المنخفض جداً :  يتعرف على بعض التغيرات التي تطرأ على سطح الأرض مثل الزلازل والبراكين</v>
      </c>
    </row>
    <row r="180" spans="1:21" ht="18">
      <c r="A180" t="s">
        <v>262</v>
      </c>
      <c r="B180" s="238" t="s">
        <v>314</v>
      </c>
      <c r="C180" s="240" t="s">
        <v>404</v>
      </c>
      <c r="T180" s="435"/>
      <c r="U180" t="str">
        <f t="shared" si="11"/>
        <v>المنخفض جداً :  يتعرف على بعض خصائص المادة</v>
      </c>
    </row>
    <row r="181" spans="1:21" ht="18">
      <c r="A181" t="s">
        <v>262</v>
      </c>
      <c r="B181" s="238" t="s">
        <v>314</v>
      </c>
      <c r="C181" s="240" t="s">
        <v>405</v>
      </c>
      <c r="T181" s="435"/>
      <c r="U181" t="str">
        <f t="shared" si="11"/>
        <v>المنخفض جداً :  يتعرف على بعض المصطلحات مثل: السرعة، الجاذبية</v>
      </c>
    </row>
    <row r="182" spans="1:21" ht="18">
      <c r="A182" t="s">
        <v>262</v>
      </c>
      <c r="B182" s="238" t="s">
        <v>314</v>
      </c>
      <c r="C182" s="240" t="s">
        <v>406</v>
      </c>
      <c r="T182" s="435"/>
      <c r="U182" t="str">
        <f t="shared" si="11"/>
        <v>المنخفض جداً : يتعرف على قوانين نيوتن</v>
      </c>
    </row>
    <row r="183" spans="1:21" ht="18">
      <c r="A183" t="s">
        <v>261</v>
      </c>
      <c r="B183" s="238" t="s">
        <v>293</v>
      </c>
      <c r="C183" s="237" t="s">
        <v>319</v>
      </c>
      <c r="T183" s="436" t="s">
        <v>505</v>
      </c>
      <c r="U183" t="str">
        <f t="shared" si="11"/>
        <v>المرتفع :  يحل المعادلات الخطية، ويحل نظام المعادلات الخطية</v>
      </c>
    </row>
    <row r="184" spans="1:21" ht="18">
      <c r="A184" t="s">
        <v>261</v>
      </c>
      <c r="B184" s="238" t="s">
        <v>293</v>
      </c>
      <c r="C184" s="239" t="s">
        <v>320</v>
      </c>
      <c r="T184" s="436"/>
      <c r="U184" t="str">
        <f t="shared" si="11"/>
        <v>المرتفع :  يحل المتباينات الخطية في متغير واحد جبريًّا، ومتباينات تتضمن قيمة مطلقة</v>
      </c>
    </row>
    <row r="185" spans="1:21" ht="18">
      <c r="A185" t="s">
        <v>261</v>
      </c>
      <c r="B185" s="238" t="s">
        <v>293</v>
      </c>
      <c r="C185" s="237" t="s">
        <v>321</v>
      </c>
      <c r="T185" s="436"/>
      <c r="U185" t="str">
        <f t="shared" si="11"/>
        <v>المرتفع :  يحل مسائل على الدالة الخطية</v>
      </c>
    </row>
    <row r="186" spans="1:21" ht="18">
      <c r="A186" t="s">
        <v>261</v>
      </c>
      <c r="B186" s="238" t="s">
        <v>293</v>
      </c>
      <c r="C186" s="237" t="s">
        <v>322</v>
      </c>
      <c r="T186" s="436"/>
      <c r="U186" t="str">
        <f t="shared" si="11"/>
        <v>المرتفع :  يحل مسائل على الدالة التربيعية</v>
      </c>
    </row>
    <row r="187" spans="1:21" ht="18">
      <c r="A187" t="s">
        <v>261</v>
      </c>
      <c r="B187" s="238" t="s">
        <v>293</v>
      </c>
      <c r="C187" s="237" t="s">
        <v>323</v>
      </c>
      <c r="T187" s="436"/>
      <c r="U187" t="str">
        <f t="shared" si="11"/>
        <v>المرتفع :  يوجد قيم الدوال المثلثية باستخدام الآلة الحاسبة</v>
      </c>
    </row>
    <row r="188" spans="1:21" ht="18">
      <c r="A188" t="s">
        <v>261</v>
      </c>
      <c r="B188" s="238" t="s">
        <v>293</v>
      </c>
      <c r="C188" s="237" t="s">
        <v>324</v>
      </c>
      <c r="T188" s="436"/>
      <c r="U188" t="str">
        <f t="shared" si="11"/>
        <v>المرتفع :  يحل مسائل على اةحصاء والاحتمالات</v>
      </c>
    </row>
    <row r="189" spans="1:21" ht="18">
      <c r="A189" t="s">
        <v>261</v>
      </c>
      <c r="B189" s="238" t="s">
        <v>293</v>
      </c>
      <c r="C189" s="237" t="s">
        <v>325</v>
      </c>
      <c r="T189" s="436"/>
      <c r="U189" t="str">
        <f t="shared" si="11"/>
        <v>المرتفع : يوجد القيم العظمى والصغرى للدالة التربيعية</v>
      </c>
    </row>
    <row r="190" spans="1:21" ht="18">
      <c r="A190" t="s">
        <v>261</v>
      </c>
      <c r="B190" s="238" t="s">
        <v>299</v>
      </c>
      <c r="C190" s="237" t="s">
        <v>326</v>
      </c>
      <c r="T190" s="436"/>
      <c r="U190" t="str">
        <f t="shared" si="11"/>
        <v>المتوسط :  يبسط العبارات الرياضية ويوجد قيمها</v>
      </c>
    </row>
    <row r="191" spans="1:21" ht="18">
      <c r="A191" t="s">
        <v>261</v>
      </c>
      <c r="B191" s="238" t="s">
        <v>299</v>
      </c>
      <c r="C191" s="237" t="s">
        <v>327</v>
      </c>
      <c r="T191" s="436"/>
      <c r="U191" t="str">
        <f t="shared" si="11"/>
        <v>المتوسط :  يحل معادلات تتضمن قيمة مطلقة</v>
      </c>
    </row>
    <row r="192" spans="1:21" ht="18">
      <c r="A192" t="s">
        <v>261</v>
      </c>
      <c r="B192" s="238" t="s">
        <v>299</v>
      </c>
      <c r="C192" s="237" t="s">
        <v>328</v>
      </c>
      <c r="T192" s="436"/>
      <c r="U192" t="str">
        <f t="shared" si="11"/>
        <v>المتوسط :  يوجد معدل التغير لدالة ما</v>
      </c>
    </row>
    <row r="193" spans="1:21" ht="18">
      <c r="A193" t="s">
        <v>261</v>
      </c>
      <c r="B193" s="238" t="s">
        <v>299</v>
      </c>
      <c r="C193" s="237" t="s">
        <v>329</v>
      </c>
      <c r="T193" s="436"/>
      <c r="U193" t="str">
        <f t="shared" si="11"/>
        <v>المتوسط :  يوضح مفهوم الدالة</v>
      </c>
    </row>
    <row r="194" spans="1:21" ht="18">
      <c r="A194" t="s">
        <v>261</v>
      </c>
      <c r="B194" s="238" t="s">
        <v>299</v>
      </c>
      <c r="C194" s="237" t="s">
        <v>330</v>
      </c>
      <c r="T194" s="436"/>
      <c r="U194" t="str">
        <f t="shared" si="11"/>
        <v>المتوسط :  يمثل المعادلة الخطية باستخدام المقطع السيني والصادي</v>
      </c>
    </row>
    <row r="195" spans="1:21" ht="18">
      <c r="A195" t="s">
        <v>261</v>
      </c>
      <c r="B195" s="238" t="s">
        <v>299</v>
      </c>
      <c r="C195" s="237" t="s">
        <v>331</v>
      </c>
      <c r="T195" s="436"/>
      <c r="U195" t="str">
        <f t="shared" si="11"/>
        <v>المتوسط :  يحدد ما  ذا كان المستقيمان متوازيين أو متعامدين بمعلومية معادلة أو ميل</v>
      </c>
    </row>
    <row r="196" spans="1:21" ht="18">
      <c r="A196" t="s">
        <v>261</v>
      </c>
      <c r="B196" s="238" t="s">
        <v>299</v>
      </c>
      <c r="C196" s="237" t="s">
        <v>332</v>
      </c>
      <c r="T196" s="436"/>
      <c r="U196" t="str">
        <f t="shared" ref="U196:U212" si="12">B196&amp;" : "&amp;C196</f>
        <v>المتوسط :  يحل المتباينات</v>
      </c>
    </row>
    <row r="197" spans="1:21" ht="18">
      <c r="A197" t="s">
        <v>261</v>
      </c>
      <c r="B197" s="238" t="s">
        <v>299</v>
      </c>
      <c r="C197" s="237" t="s">
        <v>333</v>
      </c>
      <c r="T197" s="436"/>
      <c r="U197" t="str">
        <f t="shared" si="12"/>
        <v>المتوسط :  يحل مسائل رياضية على نظرية فيثاغورس</v>
      </c>
    </row>
    <row r="198" spans="1:21" ht="18">
      <c r="A198" t="s">
        <v>261</v>
      </c>
      <c r="B198" s="238" t="s">
        <v>299</v>
      </c>
      <c r="C198" s="237" t="s">
        <v>334</v>
      </c>
      <c r="T198" s="436"/>
      <c r="U198" t="str">
        <f t="shared" si="12"/>
        <v>المتوسط :  يوجد النسب المثلثية</v>
      </c>
    </row>
    <row r="199" spans="1:21" ht="18">
      <c r="A199" t="s">
        <v>261</v>
      </c>
      <c r="B199" s="238" t="s">
        <v>299</v>
      </c>
      <c r="C199" s="237" t="s">
        <v>335</v>
      </c>
      <c r="T199" s="436"/>
      <c r="U199" t="str">
        <f t="shared" si="12"/>
        <v>المتوسط : يوجد احتمال حدث لتجربة معينة</v>
      </c>
    </row>
    <row r="200" spans="1:21" ht="18">
      <c r="A200" t="s">
        <v>261</v>
      </c>
      <c r="B200" s="237" t="s">
        <v>308</v>
      </c>
      <c r="C200" s="237" t="s">
        <v>336</v>
      </c>
      <c r="T200" s="436"/>
      <c r="U200" t="str">
        <f t="shared" si="12"/>
        <v>المنخفض :  يكتب الجذر التربيعي لعدد في أبسط صورة ويوجد قيمته</v>
      </c>
    </row>
    <row r="201" spans="1:21" ht="18">
      <c r="A201" t="s">
        <v>261</v>
      </c>
      <c r="B201" s="237" t="s">
        <v>308</v>
      </c>
      <c r="C201" s="237" t="s">
        <v>337</v>
      </c>
      <c r="T201" s="436"/>
      <c r="U201" t="str">
        <f t="shared" si="12"/>
        <v>المنخفض :  يحل معادلة من خطوة واحدة</v>
      </c>
    </row>
    <row r="202" spans="1:21" ht="18">
      <c r="A202" t="s">
        <v>261</v>
      </c>
      <c r="B202" s="237" t="s">
        <v>308</v>
      </c>
      <c r="C202" s="237" t="s">
        <v>338</v>
      </c>
      <c r="T202" s="436"/>
      <c r="U202" t="str">
        <f t="shared" si="12"/>
        <v>المنخفض :  يحدد ما  ذا كانت العلاقة تمثل دالة</v>
      </c>
    </row>
    <row r="203" spans="1:21" ht="18">
      <c r="A203" t="s">
        <v>261</v>
      </c>
      <c r="B203" s="237" t="s">
        <v>308</v>
      </c>
      <c r="C203" s="237" t="s">
        <v>339</v>
      </c>
      <c r="T203" s="436"/>
      <c r="U203" t="str">
        <f t="shared" si="12"/>
        <v>المنخفض :  يوجد معادلة المستقيم</v>
      </c>
    </row>
    <row r="204" spans="1:21" ht="18">
      <c r="A204" t="s">
        <v>261</v>
      </c>
      <c r="B204" s="237" t="s">
        <v>308</v>
      </c>
      <c r="C204" s="237" t="s">
        <v>340</v>
      </c>
      <c r="T204" s="436"/>
      <c r="U204" t="str">
        <f t="shared" si="12"/>
        <v>المنخفض :  يحلل كثيرات الحدود</v>
      </c>
    </row>
    <row r="205" spans="1:21" ht="18">
      <c r="A205" t="s">
        <v>261</v>
      </c>
      <c r="B205" s="237" t="s">
        <v>308</v>
      </c>
      <c r="C205" s="237" t="s">
        <v>341</v>
      </c>
      <c r="T205" s="436"/>
      <c r="U205" t="str">
        <f t="shared" si="12"/>
        <v>المنخفض :  يوجد قياسات المضلعات المجهولة باستخدام نظرية فيثاغورس</v>
      </c>
    </row>
    <row r="206" spans="1:21" ht="18">
      <c r="A206" t="s">
        <v>261</v>
      </c>
      <c r="B206" s="237" t="s">
        <v>308</v>
      </c>
      <c r="C206" s="237" t="s">
        <v>342</v>
      </c>
      <c r="T206" s="436"/>
      <c r="U206" t="str">
        <f t="shared" si="12"/>
        <v>المنخفض :  يحسب مقاييس النزعة المركزية ويتعرف على مقاييس التشتت</v>
      </c>
    </row>
    <row r="207" spans="1:21" ht="18">
      <c r="A207" t="s">
        <v>261</v>
      </c>
      <c r="B207" s="237" t="s">
        <v>308</v>
      </c>
      <c r="C207" s="237" t="s">
        <v>343</v>
      </c>
      <c r="T207" s="436"/>
      <c r="U207" t="str">
        <f t="shared" si="12"/>
        <v>المنخفض : يتعرف على التباديل والتوافيق</v>
      </c>
    </row>
    <row r="208" spans="1:21" ht="18">
      <c r="A208" t="s">
        <v>261</v>
      </c>
      <c r="B208" s="238" t="s">
        <v>314</v>
      </c>
      <c r="C208" s="237" t="s">
        <v>344</v>
      </c>
      <c r="T208" s="436"/>
      <c r="U208" t="str">
        <f t="shared" si="12"/>
        <v>المنخفض جداً :  يحل معادلة بمتغير واحد</v>
      </c>
    </row>
    <row r="209" spans="1:21" ht="18">
      <c r="A209" t="s">
        <v>261</v>
      </c>
      <c r="B209" s="238" t="s">
        <v>314</v>
      </c>
      <c r="C209" s="237" t="s">
        <v>345</v>
      </c>
      <c r="T209" s="436"/>
      <c r="U209" t="str">
        <f t="shared" si="12"/>
        <v>المنخفض جداً :  يتعرف على نظام معادلتين خطيتين متسق وغير متسق ومستقل وغير مستقل</v>
      </c>
    </row>
    <row r="210" spans="1:21" ht="18">
      <c r="A210" t="s">
        <v>261</v>
      </c>
      <c r="B210" s="238" t="s">
        <v>314</v>
      </c>
      <c r="C210" s="237" t="s">
        <v>346</v>
      </c>
      <c r="T210" s="436"/>
      <c r="U210" t="str">
        <f t="shared" si="12"/>
        <v>المنخفض جداً :  يوجد حدود المتتابعة الحسابية</v>
      </c>
    </row>
    <row r="211" spans="1:21" ht="18">
      <c r="A211" t="s">
        <v>261</v>
      </c>
      <c r="B211" s="238" t="s">
        <v>314</v>
      </c>
      <c r="C211" s="237" t="s">
        <v>347</v>
      </c>
      <c r="T211" s="436"/>
      <c r="U211" t="str">
        <f t="shared" si="12"/>
        <v>المنخفض جداً :  يتعرف على نظرية فيثاغورس</v>
      </c>
    </row>
    <row r="212" spans="1:21" ht="18">
      <c r="A212" t="s">
        <v>261</v>
      </c>
      <c r="B212" s="238" t="s">
        <v>314</v>
      </c>
      <c r="C212" s="237" t="s">
        <v>348</v>
      </c>
      <c r="T212" s="436"/>
      <c r="U212" t="str">
        <f t="shared" si="12"/>
        <v>المنخفض جداً : يوجد مقاييس النزعة المركزية</v>
      </c>
    </row>
  </sheetData>
  <sheetProtection algorithmName="SHA-512" hashValue="xECZwizmaAhKn1PKAPKatiGj/uBf6sZGiH/aX+TiL3HvUIuFpoyaR1P/DGRbZxwBlR3SwXBF7gLnirYuukqXiQ==" saltValue="eLW/nAEfRt+tML9oUaTgjw==" spinCount="100000" sheet="1" objects="1" scenarios="1"/>
  <mergeCells count="14">
    <mergeCell ref="T155:T182"/>
    <mergeCell ref="T183:T212"/>
    <mergeCell ref="I5:L5"/>
    <mergeCell ref="I9:K9"/>
    <mergeCell ref="T4:T21"/>
    <mergeCell ref="T22:T43"/>
    <mergeCell ref="T44:T69"/>
    <mergeCell ref="T70:T91"/>
    <mergeCell ref="T92:T120"/>
    <mergeCell ref="T121:T154"/>
    <mergeCell ref="H13:L13"/>
    <mergeCell ref="H14:L14"/>
    <mergeCell ref="H15:L15"/>
    <mergeCell ref="H16:L16"/>
  </mergeCells>
  <dataValidations count="2">
    <dataValidation type="list" allowBlank="1" showInputMessage="1" showErrorMessage="1" sqref="G6:G30" xr:uid="{19C0171F-F3A9-4B3B-97EB-72558669393B}">
      <formula1>INDIRECT($G$5)</formula1>
    </dataValidation>
    <dataValidation type="list" allowBlank="1" showInputMessage="1" showErrorMessage="1" sqref="G5" xr:uid="{8D81509B-0195-4C0A-B939-C5927C83316C}">
      <formula1>$V$3:$AC$3</formula1>
    </dataValidation>
  </dataValidation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EBFF1-D10B-4BC6-B603-24733C0A1BBF}">
  <dimension ref="A1:B207"/>
  <sheetViews>
    <sheetView rightToLeft="1" workbookViewId="0">
      <selection activeCell="F5" sqref="F5:G6"/>
    </sheetView>
  </sheetViews>
  <sheetFormatPr defaultRowHeight="14.25"/>
  <cols>
    <col min="1" max="1" width="22.5" customWidth="1"/>
    <col min="2" max="2" width="87.625" customWidth="1"/>
    <col min="4" max="4" width="22.75" customWidth="1"/>
  </cols>
  <sheetData>
    <row r="1" spans="1:2">
      <c r="A1" t="str">
        <f>مج4!T3</f>
        <v xml:space="preserve">المادة </v>
      </c>
      <c r="B1" t="str">
        <f>مج4!U3</f>
        <v>المستوى</v>
      </c>
    </row>
    <row r="2" spans="1:2">
      <c r="A2" t="str">
        <f>مج4!$T$4</f>
        <v>قراءة_ثالث_ابتدائي</v>
      </c>
      <c r="B2" t="str">
        <f>مج4!U4</f>
        <v>المرتفع : يحدد المترادفات والمتضادات من السياق أو من غيره</v>
      </c>
    </row>
    <row r="3" spans="1:2">
      <c r="A3" t="str">
        <f>مج4!$T$4</f>
        <v>قراءة_ثالث_ابتدائي</v>
      </c>
      <c r="B3" t="str">
        <f>مج4!U5</f>
        <v>المرتفع : يفرق بين المفرد والمثنى والجمع من خلال السياق أو بدونه</v>
      </c>
    </row>
    <row r="4" spans="1:2">
      <c r="A4" t="str">
        <f>مج4!$T$4</f>
        <v>قراءة_ثالث_ابتدائي</v>
      </c>
      <c r="B4" t="str">
        <f>مج4!U6</f>
        <v>المرتفع : يوضح معاني المفردات من خلال السياق أو بدونه</v>
      </c>
    </row>
    <row r="5" spans="1:2">
      <c r="A5" t="str">
        <f>مج4!$T$4</f>
        <v>قراءة_ثالث_ابتدائي</v>
      </c>
      <c r="B5" t="str">
        <f>مج4!U7</f>
        <v xml:space="preserve">المرتفع : يحلل النصوص المقروءة ويقومها ويعبر عما يستنتج منها </v>
      </c>
    </row>
    <row r="6" spans="1:2">
      <c r="A6" t="str">
        <f>مج4!$T$4</f>
        <v>قراءة_ثالث_ابتدائي</v>
      </c>
      <c r="B6" t="str">
        <f>مج4!U8</f>
        <v>المرتفع : يستنتج فكرة النص المنظور الرئيسة، ويستخرج قيمه وأفكاره الفرعية</v>
      </c>
    </row>
    <row r="7" spans="1:2">
      <c r="A7" t="str">
        <f>مج4!$T$4</f>
        <v>قراءة_ثالث_ابتدائي</v>
      </c>
      <c r="B7" t="str">
        <f>مج4!U9</f>
        <v>المرتفع : يحلل أحداث النصوص المتشابكة وتسلسلها ويحدد شخصياتها</v>
      </c>
    </row>
    <row r="8" spans="1:2">
      <c r="A8" t="str">
        <f>مج4!$T$4</f>
        <v>قراءة_ثالث_ابتدائي</v>
      </c>
      <c r="B8" t="str">
        <f>مج4!U10</f>
        <v>المتوسط : يحدد المترادفات والأضداد من خلال السياق</v>
      </c>
    </row>
    <row r="9" spans="1:2">
      <c r="A9" t="str">
        <f>مج4!$T$4</f>
        <v>قراءة_ثالث_ابتدائي</v>
      </c>
      <c r="B9" t="str">
        <f>مج4!U11</f>
        <v>المتوسط : يوضح معاني بعض المفردات من خلال السياق</v>
      </c>
    </row>
    <row r="10" spans="1:2">
      <c r="A10" t="str">
        <f>مج4!$T$4</f>
        <v>قراءة_ثالث_ابتدائي</v>
      </c>
      <c r="B10" t="str">
        <f>مج4!U12</f>
        <v>المتوسط : يفرق بين المفرد والمثنى والجمع من خلال السياق</v>
      </c>
    </row>
    <row r="11" spans="1:2">
      <c r="A11" t="str">
        <f>مج4!$T$4</f>
        <v>قراءة_ثالث_ابتدائي</v>
      </c>
      <c r="B11" t="str">
        <f>مج4!U13</f>
        <v>المتوسط : يجيب عن بعض الأسئلة التحليلية للنص المقروء</v>
      </c>
    </row>
    <row r="12" spans="1:2">
      <c r="A12" t="str">
        <f>مج4!$T$4</f>
        <v>قراءة_ثالث_ابتدائي</v>
      </c>
      <c r="B12" t="str">
        <f>مج4!U14</f>
        <v>المتوسط : يتعرف على أحداث النص، وعلى شخصياته</v>
      </c>
    </row>
    <row r="13" spans="1:2">
      <c r="A13" t="str">
        <f>مج4!$T$4</f>
        <v>قراءة_ثالث_ابتدائي</v>
      </c>
      <c r="B13" t="str">
        <f>مج4!U15</f>
        <v>المتوسط : يحدد الفكرة الرئيسة للنص المنظور</v>
      </c>
    </row>
    <row r="14" spans="1:2">
      <c r="A14" t="str">
        <f>مج4!$T$4</f>
        <v>قراءة_ثالث_ابتدائي</v>
      </c>
      <c r="B14" t="str">
        <f>مج4!U16</f>
        <v>المنخفض : يتعرف على بعض المترادفات والمتضادات الواضحة من خلال السياق</v>
      </c>
    </row>
    <row r="15" spans="1:2">
      <c r="A15" t="str">
        <f>مج4!$T$4</f>
        <v>قراءة_ثالث_ابتدائي</v>
      </c>
      <c r="B15" t="str">
        <f>مج4!U17</f>
        <v xml:space="preserve">المنخفض :  يوضح معاني بعض المفردات الواضحة من خلال السياق </v>
      </c>
    </row>
    <row r="16" spans="1:2">
      <c r="A16" t="str">
        <f>مج4!$T$4</f>
        <v>قراءة_ثالث_ابتدائي</v>
      </c>
      <c r="B16" t="str">
        <f>مج4!U18</f>
        <v>المنخفض : يجيب عن أسئلة الاسترجاع للمعلومة الواردة صريحة في النص</v>
      </c>
    </row>
    <row r="17" spans="1:2">
      <c r="A17" t="str">
        <f>مج4!$T$4</f>
        <v>قراءة_ثالث_ابتدائي</v>
      </c>
      <c r="B17" t="str">
        <f>مج4!U19</f>
        <v>المنخفض : يتعرف على بعض أهداف النص المنظور</v>
      </c>
    </row>
    <row r="18" spans="1:2">
      <c r="A18" t="str">
        <f>مج4!$T$4</f>
        <v>قراءة_ثالث_ابتدائي</v>
      </c>
      <c r="B18" t="str">
        <f>مج4!U20</f>
        <v>المنخفض جداً : يتعرف على بعض المترادفات من خلال السياق</v>
      </c>
    </row>
    <row r="19" spans="1:2">
      <c r="A19" t="str">
        <f>مج4!$T$4</f>
        <v>قراءة_ثالث_ابتدائي</v>
      </c>
      <c r="B19" t="str">
        <f>مج4!U21</f>
        <v>المنخفض جداً : يجيب عن أسئلة عن معلومات واردة صريحة في النص</v>
      </c>
    </row>
    <row r="20" spans="1:2">
      <c r="A20" t="str">
        <f>مج4!$T$22</f>
        <v>قراءة_سادس_ابتدائي</v>
      </c>
      <c r="B20" t="str">
        <f>مج4!U22</f>
        <v>المرتفع : يحدد المترادفات والمتضادات من السياق أو من غيره</v>
      </c>
    </row>
    <row r="21" spans="1:2">
      <c r="A21" t="str">
        <f>مج4!$T$22</f>
        <v>قراءة_سادس_ابتدائي</v>
      </c>
      <c r="B21" t="str">
        <f>مج4!U23</f>
        <v>المرتفع : يستنتج معاني مفردات تغيرت دلالاتها بتغير الزمن والسياق</v>
      </c>
    </row>
    <row r="22" spans="1:2">
      <c r="A22" t="str">
        <f>مج4!$T$22</f>
        <v>قراءة_سادس_ابتدائي</v>
      </c>
      <c r="B22" t="str">
        <f>مج4!U24</f>
        <v>المرتفع : يفهم النصوص المقروءة مع القدرة على تحليلها وتقويمها والتعبير عما يستنتج منها</v>
      </c>
    </row>
    <row r="23" spans="1:2">
      <c r="A23" t="str">
        <f>مج4!$T$22</f>
        <v>قراءة_سادس_ابتدائي</v>
      </c>
      <c r="B23" t="str">
        <f>مج4!U25</f>
        <v>المرتفع : يميز نوع النص المقروء، ويحلل خصائصه، ويستنتج الأفكار الرئيسة والفرعية والضمنية فيه</v>
      </c>
    </row>
    <row r="24" spans="1:2">
      <c r="A24" t="str">
        <f>مج4!$T$22</f>
        <v>قراءة_سادس_ابتدائي</v>
      </c>
      <c r="B24" t="str">
        <f>مج4!U26</f>
        <v>المرتفع : يستنتج المفاهيم من أفكار النص والعلاقات بينها</v>
      </c>
    </row>
    <row r="25" spans="1:2">
      <c r="A25" t="str">
        <f>مج4!$T$22</f>
        <v>قراءة_سادس_ابتدائي</v>
      </c>
      <c r="B25" t="str">
        <f>مج4!U27</f>
        <v>المرتفع :   يستنتج القيم والاتجاهات الإيجابية والسلبية من النص المقروء وأثرها في الفرد والمجتمع</v>
      </c>
    </row>
    <row r="26" spans="1:2">
      <c r="A26" t="str">
        <f>مج4!$T$22</f>
        <v>قراءة_سادس_ابتدائي</v>
      </c>
      <c r="B26" t="str">
        <f>مج4!U28</f>
        <v>المتوسط : يحدد المترادفات والأضداد من خلال السياق</v>
      </c>
    </row>
    <row r="27" spans="1:2">
      <c r="A27" t="str">
        <f>مج4!$T$22</f>
        <v>قراءة_سادس_ابتدائي</v>
      </c>
      <c r="B27" t="str">
        <f>مج4!U29</f>
        <v>المتوسط :  يستنتج بعض مرادفات الكلمات الجديدة بدون سياق</v>
      </c>
    </row>
    <row r="28" spans="1:2">
      <c r="A28" t="str">
        <f>مج4!$T$22</f>
        <v>قراءة_سادس_ابتدائي</v>
      </c>
      <c r="B28" t="str">
        <f>مج4!U30</f>
        <v>المتوسط : يستنتج معاني بعض المفردات التي تغيرت دلالتها بتغير الزمن من خلالالسياق</v>
      </c>
    </row>
    <row r="29" spans="1:2">
      <c r="A29" t="str">
        <f>مج4!$T$22</f>
        <v>قراءة_سادس_ابتدائي</v>
      </c>
      <c r="B29" t="str">
        <f>مج4!U31</f>
        <v>المتوسط : يفهم النصوص المقروءة، ويجيب عن بعض الأسئلة التحليلية وبعض الأسئلةالاستنتاجية</v>
      </c>
    </row>
    <row r="30" spans="1:2">
      <c r="A30" t="str">
        <f>مج4!$T$22</f>
        <v>قراءة_سادس_ابتدائي</v>
      </c>
      <c r="B30" t="str">
        <f>مج4!U32</f>
        <v>المتوسط : يميز نوع النص المقروء وخصائصه وغرضه، ويستنتج الأفكار الرئيسة وبعضالأفكار الفرعية منه</v>
      </c>
    </row>
    <row r="31" spans="1:2">
      <c r="A31" t="str">
        <f>مج4!$T$22</f>
        <v>قراءة_سادس_ابتدائي</v>
      </c>
      <c r="B31" t="str">
        <f>مج4!U33</f>
        <v>المتوسط : يوضح المفاهيم الواردة في أفكار النص المقروء والعلاقات بينها</v>
      </c>
    </row>
    <row r="32" spans="1:2">
      <c r="A32" t="str">
        <f>مج4!$T$22</f>
        <v>قراءة_سادس_ابتدائي</v>
      </c>
      <c r="B32" t="str">
        <f>مج4!U34</f>
        <v>المتوسط : يستنتج بعض القيم والاتجاهات الإيجابية والسلبية من النص وأثرها في الفرد والمجتمع</v>
      </c>
    </row>
    <row r="33" spans="1:2">
      <c r="A33" t="str">
        <f>مج4!$T$22</f>
        <v>قراءة_سادس_ابتدائي</v>
      </c>
      <c r="B33" t="str">
        <f>مج4!U35</f>
        <v xml:space="preserve">المنخفض : يحدد بعض المترادفات والأضداد من خلال السياق. </v>
      </c>
    </row>
    <row r="34" spans="1:2">
      <c r="A34" t="str">
        <f>مج4!$T$22</f>
        <v>قراءة_سادس_ابتدائي</v>
      </c>
      <c r="B34" t="str">
        <f>مج4!U36</f>
        <v xml:space="preserve">المنخفض : يوضح معاني بعض المفردات من خلال السياق. </v>
      </c>
    </row>
    <row r="35" spans="1:2">
      <c r="A35" t="str">
        <f>مج4!$T$22</f>
        <v>قراءة_سادس_ابتدائي</v>
      </c>
      <c r="B35" t="str">
        <f>مج4!U37</f>
        <v xml:space="preserve">المنخفض : يجيب عن بعض أسئلة النصوص المقروءة المباشرة. </v>
      </c>
    </row>
    <row r="36" spans="1:2">
      <c r="A36" t="str">
        <f>مج4!$T$22</f>
        <v>قراءة_سادس_ابتدائي</v>
      </c>
      <c r="B36" t="str">
        <f>مج4!U38</f>
        <v xml:space="preserve">المنخفض : يميز نوع النص المقروء. </v>
      </c>
    </row>
    <row r="37" spans="1:2">
      <c r="A37" t="str">
        <f>مج4!$T$22</f>
        <v>قراءة_سادس_ابتدائي</v>
      </c>
      <c r="B37" t="str">
        <f>مج4!U39</f>
        <v xml:space="preserve">المنخفض : يستنتج بعض الأفكار الرئيسة من النص المقروء. </v>
      </c>
    </row>
    <row r="38" spans="1:2">
      <c r="A38" t="str">
        <f>مج4!$T$22</f>
        <v>قراءة_سادس_ابتدائي</v>
      </c>
      <c r="B38" t="str">
        <f>مج4!U40</f>
        <v xml:space="preserve">المنخفض : يوضح بعض المفاهيم الشائعة الواردة في أفكار النص المقروء. </v>
      </c>
    </row>
    <row r="39" spans="1:2">
      <c r="A39" t="str">
        <f>مج4!$T$22</f>
        <v>قراءة_سادس_ابتدائي</v>
      </c>
      <c r="B39" t="str">
        <f>مج4!U41</f>
        <v xml:space="preserve">المنخفض جداً : يتعرف على بعض المترادفات من خلال السياق. </v>
      </c>
    </row>
    <row r="40" spans="1:2">
      <c r="A40" t="str">
        <f>مج4!$T$22</f>
        <v>قراءة_سادس_ابتدائي</v>
      </c>
      <c r="B40" t="str">
        <f>مج4!U42</f>
        <v xml:space="preserve">المنخفض جداً : يوضح معاني بعض المفردات من خلال السياق. </v>
      </c>
    </row>
    <row r="41" spans="1:2">
      <c r="A41" t="str">
        <f>مج4!$T$22</f>
        <v>قراءة_سادس_ابتدائي</v>
      </c>
      <c r="B41" t="str">
        <f>مج4!U43</f>
        <v xml:space="preserve">المنخفض جداً : يجيب عن بعض أسئلة النصوص المقروءة الواضحة. </v>
      </c>
    </row>
    <row r="42" spans="1:2">
      <c r="A42" t="str">
        <f>مج4!$T$44</f>
        <v>قراءة_ثالث_متوسط</v>
      </c>
      <c r="B42" t="str">
        <f>مج4!U44</f>
        <v>المرتفع : يستنتج معاني مصطلحات تستخدم في مجالات علمية مختلفة</v>
      </c>
    </row>
    <row r="43" spans="1:2">
      <c r="A43" t="str">
        <f>مج4!$T$44</f>
        <v>قراءة_ثالث_متوسط</v>
      </c>
      <c r="B43" t="str">
        <f>مج4!U45</f>
        <v>المرتفع :  يصنف معاني المصطلحات الجديدة وفقا لدلالاتها</v>
      </c>
    </row>
    <row r="44" spans="1:2">
      <c r="A44" t="str">
        <f>مج4!$T$44</f>
        <v>قراءة_ثالث_متوسط</v>
      </c>
      <c r="B44" t="str">
        <f>مج4!U46</f>
        <v>المرتفع :  يستنتج معاني المفردات الجديدة من خلال التفسير والتعريف</v>
      </c>
    </row>
    <row r="45" spans="1:2">
      <c r="A45" t="str">
        <f>مج4!$T$44</f>
        <v>قراءة_ثالث_متوسط</v>
      </c>
      <c r="B45" t="str">
        <f>مج4!U47</f>
        <v>المرتفع :  يستنتج معاني المفردات الجديدة من خلال الترادف، والتضاد</v>
      </c>
    </row>
    <row r="46" spans="1:2">
      <c r="A46" t="str">
        <f>مج4!$T$44</f>
        <v>قراءة_ثالث_متوسط</v>
      </c>
      <c r="B46" t="str">
        <f>مج4!U48</f>
        <v>المرتفع : يستنتج معاني المفردات الجديدة من خلال السياق وبدونه</v>
      </c>
    </row>
    <row r="47" spans="1:2">
      <c r="A47" t="str">
        <f>مج4!$T$44</f>
        <v>قراءة_ثالث_متوسط</v>
      </c>
      <c r="B47" t="str">
        <f>مج4!U49</f>
        <v>المرتفع :  يميز الفروق الأساسية في بنية النص المقروء</v>
      </c>
    </row>
    <row r="48" spans="1:2">
      <c r="A48" t="str">
        <f>مج4!$T$44</f>
        <v>قراءة_ثالث_متوسط</v>
      </c>
      <c r="B48" t="str">
        <f>مج4!U50</f>
        <v>المرتفع : يحلل النصوص المقروءة من حيث الترتيب الزمني والمكاني والأهمية والمقارنة والمقابلة والقضية العامة والأدلة الداعمة</v>
      </c>
    </row>
    <row r="49" spans="1:2">
      <c r="A49" t="str">
        <f>مج4!$T$44</f>
        <v>قراءة_ثالث_متوسط</v>
      </c>
      <c r="B49" t="str">
        <f>مج4!U51</f>
        <v>المرتفع : يستنتج الأفكار الرئيسة والفرعية والضمنية من النص المقروء</v>
      </c>
    </row>
    <row r="50" spans="1:2">
      <c r="A50" t="str">
        <f>مج4!$T$44</f>
        <v>قراءة_ثالث_متوسط</v>
      </c>
      <c r="B50" t="str">
        <f>مج4!U52</f>
        <v>المرتفع : يقوّم النصوص المقروءة من خلال ما تتضمنه من قيم إيجابية وسلبية، ويحدد تأثيرها في الفرد والمجتمع</v>
      </c>
    </row>
    <row r="51" spans="1:2">
      <c r="A51" t="str">
        <f>مج4!$T$44</f>
        <v>قراءة_ثالث_متوسط</v>
      </c>
      <c r="B51" t="str">
        <f>مج4!U53</f>
        <v>المتوسط :  يستنتج بعض معاني المصطلحات التي تستخدم في مجالات علمية مختلفة</v>
      </c>
    </row>
    <row r="52" spans="1:2">
      <c r="A52" t="str">
        <f>مج4!$T$44</f>
        <v>قراءة_ثالث_متوسط</v>
      </c>
      <c r="B52" t="str">
        <f>مج4!U54</f>
        <v>المتوسط :  يصنف بعض معاني المصطلحات الجديدة وفقا لدلالاتها</v>
      </c>
    </row>
    <row r="53" spans="1:2">
      <c r="A53" t="str">
        <f>مج4!$T$44</f>
        <v>قراءة_ثالث_متوسط</v>
      </c>
      <c r="B53" t="str">
        <f>مج4!U55</f>
        <v>المتوسط : يستنتج بعض معاني المفردات الجديدة من خلال التفسير والتعريف</v>
      </c>
    </row>
    <row r="54" spans="1:2">
      <c r="A54" t="str">
        <f>مج4!$T$44</f>
        <v>قراءة_ثالث_متوسط</v>
      </c>
      <c r="B54" t="str">
        <f>مج4!U56</f>
        <v>المتوسط :  يستنتج بعض معاني المفردات الجديدة من خلال الترادف، والتضاد</v>
      </c>
    </row>
    <row r="55" spans="1:2">
      <c r="A55" t="str">
        <f>مج4!$T$44</f>
        <v>قراءة_ثالث_متوسط</v>
      </c>
      <c r="B55" t="str">
        <f>مج4!U57</f>
        <v>المتوسط :  يستنتج معاني المفردات الجديدة من خلال السياق</v>
      </c>
    </row>
    <row r="56" spans="1:2">
      <c r="A56" t="str">
        <f>مج4!$T$44</f>
        <v>قراءة_ثالث_متوسط</v>
      </c>
      <c r="B56" t="str">
        <f>مج4!U58</f>
        <v>المتوسط :  يميز الفروق الأساسية في بنية النص المقروء</v>
      </c>
    </row>
    <row r="57" spans="1:2">
      <c r="A57" t="str">
        <f>مج4!$T$44</f>
        <v>قراءة_ثالث_متوسط</v>
      </c>
      <c r="B57" t="str">
        <f>مج4!U59</f>
        <v>المتوسط :  يستنتج الأفكار الرئيسة في النص</v>
      </c>
    </row>
    <row r="58" spans="1:2">
      <c r="A58" t="str">
        <f>مج4!$T$44</f>
        <v>قراءة_ثالث_متوسط</v>
      </c>
      <c r="B58" t="str">
        <f>مج4!U60</f>
        <v>المتوسط :  يرتب الأحداث الواردة في النص</v>
      </c>
    </row>
    <row r="59" spans="1:2">
      <c r="A59" t="str">
        <f>مج4!$T$44</f>
        <v>قراءة_ثالث_متوسط</v>
      </c>
      <c r="B59" t="str">
        <f>مج4!U61</f>
        <v>المتوسط : يحدد بعض القيم ا ةيجابية والسلبية الواردة في النص</v>
      </c>
    </row>
    <row r="60" spans="1:2">
      <c r="A60" t="str">
        <f>مج4!$T$44</f>
        <v>قراءة_ثالث_متوسط</v>
      </c>
      <c r="B60" t="str">
        <f>مج4!U62</f>
        <v>المنخفض :  يستنتج بعض معاني المفردات من خلال الترادف، والتضاد</v>
      </c>
    </row>
    <row r="61" spans="1:2">
      <c r="A61" t="str">
        <f>مج4!$T$44</f>
        <v>قراءة_ثالث_متوسط</v>
      </c>
      <c r="B61" t="str">
        <f>مج4!U63</f>
        <v xml:space="preserve">المنخفض : يستنتج بعض معاني المفردات الجديدة الواضحة من خلال السياق </v>
      </c>
    </row>
    <row r="62" spans="1:2">
      <c r="A62" t="str">
        <f>مج4!$T$44</f>
        <v>قراءة_ثالث_متوسط</v>
      </c>
      <c r="B62" t="str">
        <f>مج4!U64</f>
        <v>المنخفض :  يرتب بعض أحداث النص الواضحة</v>
      </c>
    </row>
    <row r="63" spans="1:2">
      <c r="A63" t="str">
        <f>مج4!$T$44</f>
        <v>قراءة_ثالث_متوسط</v>
      </c>
      <c r="B63" t="str">
        <f>مج4!U65</f>
        <v>المنخفض :  يجيب عن بعض الأسئلة المباشرة الواضحة</v>
      </c>
    </row>
    <row r="64" spans="1:2">
      <c r="A64" t="str">
        <f>مج4!$T$44</f>
        <v>قراءة_ثالث_متوسط</v>
      </c>
      <c r="B64" t="str">
        <f>مج4!U66</f>
        <v>المنخفض : يتعرف على الفكرة الرئيسة في النص</v>
      </c>
    </row>
    <row r="65" spans="1:2">
      <c r="A65" t="str">
        <f>مج4!$T$44</f>
        <v>قراءة_ثالث_متوسط</v>
      </c>
      <c r="B65" t="str">
        <f>مج4!U67</f>
        <v>المنخفض جداً :  يستنتج بعض معاني المفردات الجديدة من خلال الترادف</v>
      </c>
    </row>
    <row r="66" spans="1:2">
      <c r="A66" t="str">
        <f>مج4!$T$44</f>
        <v>قراءة_ثالث_متوسط</v>
      </c>
      <c r="B66" t="str">
        <f>مج4!U68</f>
        <v>المنخفض جداً :  يتعرف على معاني بعض المفردات الجديدة من خلال السياق</v>
      </c>
    </row>
    <row r="67" spans="1:2">
      <c r="A67" t="str">
        <f>مج4!$T$44</f>
        <v>قراءة_ثالث_متوسط</v>
      </c>
      <c r="B67" t="str">
        <f>مج4!U69</f>
        <v>المنخفض جداً : يجيب عن بعض الأسئلة المباشرة الواضحة</v>
      </c>
    </row>
    <row r="68" spans="1:2">
      <c r="A68" t="str">
        <f>مج4!$T$70</f>
        <v>رياضيات_ثالث_ابتدائي</v>
      </c>
      <c r="B68" t="str">
        <f>مج4!U70</f>
        <v>المرتفع : يقدر ناتج جمع وطرح الأعداد ضمن أربع منازل</v>
      </c>
    </row>
    <row r="69" spans="1:2">
      <c r="A69" t="str">
        <f>مج4!$T$70</f>
        <v>رياضيات_ثالث_ابتدائي</v>
      </c>
      <c r="B69" t="str">
        <f>مج4!U71</f>
        <v>المرتفع : يطبق خصائص الجمع والضرب</v>
      </c>
    </row>
    <row r="70" spans="1:2">
      <c r="A70" t="str">
        <f>مج4!$T$70</f>
        <v>رياضيات_ثالث_ابتدائي</v>
      </c>
      <c r="B70" t="str">
        <f>مج4!U72</f>
        <v>المرتفع : يكتب جملاً عددية على العمليات الأربع ويوجد قيمتها</v>
      </c>
    </row>
    <row r="71" spans="1:2">
      <c r="A71" t="str">
        <f>مج4!$T$70</f>
        <v>رياضيات_ثالث_ابتدائي</v>
      </c>
      <c r="B71" t="str">
        <f>مج4!U73</f>
        <v>المرتفع : يحل مسائل رياضية تتضمن تطبيقات مالية على النقود</v>
      </c>
    </row>
    <row r="72" spans="1:2">
      <c r="A72" t="str">
        <f>مج4!$T$70</f>
        <v>رياضيات_ثالث_ابتدائي</v>
      </c>
      <c r="B72" t="str">
        <f>مج4!U74</f>
        <v>المرتفع : يحلل البيانات الممثلة في الرسوم البيانية</v>
      </c>
    </row>
    <row r="73" spans="1:2">
      <c r="A73" t="str">
        <f>مج4!$T$70</f>
        <v>رياضيات_ثالث_ابتدائي</v>
      </c>
      <c r="B73" t="str">
        <f>مج4!U75</f>
        <v>المتوسط : يميز القيمة المنزلية لعدد ضمن سبع منازل</v>
      </c>
    </row>
    <row r="74" spans="1:2">
      <c r="A74" t="str">
        <f>مج4!$T$70</f>
        <v>رياضيات_ثالث_ابتدائي</v>
      </c>
      <c r="B74" t="str">
        <f>مج4!U76</f>
        <v>المتوسط : يكتب الأعداد الكلية في الصور القياسية واللفظية والتحليلية</v>
      </c>
    </row>
    <row r="75" spans="1:2">
      <c r="A75" t="str">
        <f>مج4!$T$70</f>
        <v>رياضيات_ثالث_ابتدائي</v>
      </c>
      <c r="B75" t="str">
        <f>مج4!U77</f>
        <v>المتوسط : يصف كسور الوحدة ويميزها ويمثلها على خط الأعداد</v>
      </c>
    </row>
    <row r="76" spans="1:2">
      <c r="A76" t="str">
        <f>مج4!$T$70</f>
        <v>رياضيات_ثالث_ابتدائي</v>
      </c>
      <c r="B76" t="str">
        <f>مج4!U78</f>
        <v>المتوسط : يُجري العمليات الأربع باستخدام  ستراتيجيات حل المسائل ضمن أربع منازل</v>
      </c>
    </row>
    <row r="77" spans="1:2">
      <c r="A77" t="str">
        <f>مج4!$T$70</f>
        <v>رياضيات_ثالث_ابتدائي</v>
      </c>
      <c r="B77" t="str">
        <f>مج4!U79</f>
        <v>المتوسط : يميز الأنماط ويوسعها</v>
      </c>
    </row>
    <row r="78" spans="1:2">
      <c r="A78" t="str">
        <f>مج4!$T$70</f>
        <v>رياضيات_ثالث_ابتدائي</v>
      </c>
      <c r="B78" t="str">
        <f>مج4!U80</f>
        <v>المتوسط :    يصف الأشكال الهندسية ثلاثية الأبعاد وفق خصائص(عدد الأوجه وأشكالها، وعدد الرؤوس والأحرف</v>
      </c>
    </row>
    <row r="79" spans="1:2">
      <c r="A79" t="str">
        <f>مج4!$T$70</f>
        <v>رياضيات_ثالث_ابتدائي</v>
      </c>
      <c r="B79" t="str">
        <f>مج4!U81</f>
        <v>المتوسط : يحسب المحيط والمساحة للأشكال الهندسية</v>
      </c>
    </row>
    <row r="80" spans="1:2">
      <c r="A80" t="str">
        <f>مج4!$T$70</f>
        <v>رياضيات_ثالث_ابتدائي</v>
      </c>
      <c r="B80" t="str">
        <f>مج4!U82</f>
        <v>المتوسط : يحدد الوحدة المناسبة للقياس</v>
      </c>
    </row>
    <row r="81" spans="1:2">
      <c r="A81" t="str">
        <f>مج4!$T$70</f>
        <v>رياضيات_ثالث_ابتدائي</v>
      </c>
      <c r="B81" t="str">
        <f>مج4!U83</f>
        <v>المنخفض : يقارن ويرتب الأعداد تصاعديًّا وتنازليًّا</v>
      </c>
    </row>
    <row r="82" spans="1:2">
      <c r="A82" t="str">
        <f>مج4!$T$70</f>
        <v>رياضيات_ثالث_ابتدائي</v>
      </c>
      <c r="B82" t="str">
        <f>مج4!U84</f>
        <v>المنخفض : يجمع الأعداد ضمن أربع منازل ويطرحها ذهنيًّا</v>
      </c>
    </row>
    <row r="83" spans="1:2">
      <c r="A83" t="str">
        <f>مج4!$T$70</f>
        <v>رياضيات_ثالث_ابتدائي</v>
      </c>
      <c r="B83" t="str">
        <f>مج4!U85</f>
        <v>المنخفض : يصف ويصنف الأشكال الهندسية  نائية الأبعاد</v>
      </c>
    </row>
    <row r="84" spans="1:2">
      <c r="A84" t="str">
        <f>مج4!$T$70</f>
        <v>رياضيات_ثالث_ابتدائي</v>
      </c>
      <c r="B84" t="str">
        <f>مج4!U86</f>
        <v>المنخفض : يصف التما ل في شكل ويحدد خط التما ل</v>
      </c>
    </row>
    <row r="85" spans="1:2">
      <c r="A85" t="str">
        <f>مج4!$T$70</f>
        <v>رياضيات_ثالث_ابتدائي</v>
      </c>
      <c r="B85" t="str">
        <f>مج4!U87</f>
        <v>المنخفض : يمثل البيانات باستخدام النقاط والرسوم البيانية</v>
      </c>
    </row>
    <row r="86" spans="1:2">
      <c r="A86" t="str">
        <f>مج4!$T$70</f>
        <v>رياضيات_ثالث_ابتدائي</v>
      </c>
      <c r="B86" t="str">
        <f>مج4!U88</f>
        <v>المنخفض جداً : يقارن بين عددين طبيعيين</v>
      </c>
    </row>
    <row r="87" spans="1:2">
      <c r="A87" t="str">
        <f>مج4!$T$70</f>
        <v>رياضيات_ثالث_ابتدائي</v>
      </c>
      <c r="B87" t="str">
        <f>مج4!U89</f>
        <v>المنخفض جداً : يحدد الوقت والزمن ويختار الوحدات المناسبة</v>
      </c>
    </row>
    <row r="88" spans="1:2">
      <c r="A88" t="str">
        <f>مج4!$T$70</f>
        <v>رياضيات_ثالث_ابتدائي</v>
      </c>
      <c r="B88" t="str">
        <f>مج4!U90</f>
        <v xml:space="preserve">المنخفض جداً : يميز بين فئات النقود المعدنية والورقية، ويستخدمها في عد المبالم ضمن 9999 ريالاً
</v>
      </c>
    </row>
    <row r="89" spans="1:2">
      <c r="A89" t="str">
        <f>مج4!$T$70</f>
        <v>رياضيات_ثالث_ابتدائي</v>
      </c>
      <c r="B89" t="str">
        <f>مج4!U91</f>
        <v>المنخفض جداً : يجمع البيانات وينظمها في الجداول التكرارية</v>
      </c>
    </row>
    <row r="90" spans="1:2">
      <c r="A90" t="str">
        <f>مج4!$T$92</f>
        <v>رياضيات_سادس</v>
      </c>
      <c r="B90" t="str">
        <f>مج4!U92</f>
        <v>المرتفع :  يحل مسائل رياضية على الكسور الاعتيادية والكسور العشرية</v>
      </c>
    </row>
    <row r="91" spans="1:2">
      <c r="A91" t="str">
        <f>مج4!$T$92</f>
        <v>رياضيات_سادس</v>
      </c>
      <c r="B91" t="str">
        <f>مج4!U93</f>
        <v>المرتفع :  يقسم الأعداد الكسرية ويبسطها</v>
      </c>
    </row>
    <row r="92" spans="1:2">
      <c r="A92" t="str">
        <f>مج4!$T$92</f>
        <v>رياضيات_سادس</v>
      </c>
      <c r="B92" t="str">
        <f>مج4!U94</f>
        <v>المرتفع :  يحل مسائل رياضية على النسبة والمعدل والنسبة المئوية والتناسب</v>
      </c>
    </row>
    <row r="93" spans="1:2">
      <c r="A93" t="str">
        <f>مج4!$T$92</f>
        <v>رياضيات_سادس</v>
      </c>
      <c r="B93" t="str">
        <f>مج4!U95</f>
        <v>المرتفع :  يحل مسائل رياضية على الأنماط العددية والدوال</v>
      </c>
    </row>
    <row r="94" spans="1:2">
      <c r="A94" t="str">
        <f>مج4!$T$92</f>
        <v>رياضيات_سادس</v>
      </c>
      <c r="B94" t="str">
        <f>مج4!U96</f>
        <v>المرتفع :  يوجد قاعدة دالة ما من خلال جدول</v>
      </c>
    </row>
    <row r="95" spans="1:2">
      <c r="A95" t="str">
        <f>مج4!$T$92</f>
        <v>رياضيات_سادس</v>
      </c>
      <c r="B95" t="str">
        <f>مج4!U97</f>
        <v>المرتفع :  يوجد زوايا قياسات مجهولة في المثلن أو الشكل الرباعي</v>
      </c>
    </row>
    <row r="96" spans="1:2">
      <c r="A96" t="str">
        <f>مج4!$T$92</f>
        <v>رياضيات_سادس</v>
      </c>
      <c r="B96" t="str">
        <f>مج4!U98</f>
        <v>المرتفع :  يحل مسائل رياضية تتضمن حساب المحيط والمساحة والحجم</v>
      </c>
    </row>
    <row r="97" spans="1:2">
      <c r="A97" t="str">
        <f>مج4!$T$92</f>
        <v>رياضيات_سادس</v>
      </c>
      <c r="B97" t="str">
        <f>مج4!U99</f>
        <v>المرتفع :  يمثل البيانات ويحللها لحل المسائل الرياضية</v>
      </c>
    </row>
    <row r="98" spans="1:2">
      <c r="A98" t="str">
        <f>مج4!$T$92</f>
        <v>رياضيات_سادس</v>
      </c>
      <c r="B98" t="str">
        <f>مج4!U100</f>
        <v>المرتفع : يدرك الفروق بين مقاييس النزعة المركزية</v>
      </c>
    </row>
    <row r="99" spans="1:2">
      <c r="A99" t="str">
        <f>مج4!$T$92</f>
        <v>رياضيات_سادس</v>
      </c>
      <c r="B99" t="str">
        <f>مج4!U101</f>
        <v xml:space="preserve">المتوسط :  يطبق العمليات على الكسور والأعداد العشرية </v>
      </c>
    </row>
    <row r="100" spans="1:2">
      <c r="A100" t="str">
        <f>مج4!$T$92</f>
        <v>رياضيات_سادس</v>
      </c>
      <c r="B100" t="str">
        <f>مج4!U102</f>
        <v>المتوسط :  يوجد النسبة المئوية</v>
      </c>
    </row>
    <row r="101" spans="1:2">
      <c r="A101" t="str">
        <f>مج4!$T$92</f>
        <v>رياضيات_سادس</v>
      </c>
      <c r="B101" t="str">
        <f>مج4!U103</f>
        <v>المتوسط :  يوجد قاعدة دالة ما</v>
      </c>
    </row>
    <row r="102" spans="1:2">
      <c r="A102" t="str">
        <f>مج4!$T$92</f>
        <v>رياضيات_سادس</v>
      </c>
      <c r="B102" t="str">
        <f>مج4!U104</f>
        <v>المتوسط :  يوجد العامل المشترك الأكبر والمضاعف المشترك الأصغر لعددين أو أكثر</v>
      </c>
    </row>
    <row r="103" spans="1:2">
      <c r="A103" t="str">
        <f>مج4!$T$92</f>
        <v>رياضيات_سادس</v>
      </c>
      <c r="B103" t="str">
        <f>مج4!U105</f>
        <v>المتوسط :  يحل مسائل رياضية تتعلق بالزوايا والمضلعات</v>
      </c>
    </row>
    <row r="104" spans="1:2">
      <c r="A104" t="str">
        <f>مج4!$T$92</f>
        <v>رياضيات_سادس</v>
      </c>
      <c r="B104" t="str">
        <f>مج4!U106</f>
        <v>المتوسط :  يحسب محيط الأشكال المستوية</v>
      </c>
    </row>
    <row r="105" spans="1:2">
      <c r="A105" t="str">
        <f>مج4!$T$92</f>
        <v>رياضيات_سادس</v>
      </c>
      <c r="B105" t="str">
        <f>مج4!U107</f>
        <v>المتوسط :  يصنف المثلثات وفًقًا لأطوال أضلاعها، وقياسات زواياها ويوجد قياسات الزوايا المجهولة للأشكال الرباعية</v>
      </c>
    </row>
    <row r="106" spans="1:2">
      <c r="A106" t="str">
        <f>مج4!$T$92</f>
        <v>رياضيات_سادس</v>
      </c>
      <c r="B106" t="str">
        <f>مج4!U108</f>
        <v>المتوسط :  يحسب مقاييس النزعة المركزية والمدى</v>
      </c>
    </row>
    <row r="107" spans="1:2">
      <c r="A107" t="str">
        <f>مج4!$T$92</f>
        <v>رياضيات_سادس</v>
      </c>
      <c r="B107" t="str">
        <f>مج4!U109</f>
        <v>المتوسط : يحل مسائل رياضية على الاحتمالات</v>
      </c>
    </row>
    <row r="108" spans="1:2">
      <c r="A108" t="str">
        <f>مج4!$T$92</f>
        <v>رياضيات_سادس</v>
      </c>
      <c r="B108" t="str">
        <f>مج4!U110</f>
        <v>المنخفض : يوجد حاصل ضرب وقسمة الكسور العشرية وحاصل جمع وطرح الكسور المتشابهة المقام</v>
      </c>
    </row>
    <row r="109" spans="1:2">
      <c r="A109" t="str">
        <f>مج4!$T$92</f>
        <v>رياضيات_سادس</v>
      </c>
      <c r="B109" t="str">
        <f>مج4!U111</f>
        <v>المنخفض :  يوجد النسبة المئوية ويحولها  لى كسر أو العكس</v>
      </c>
    </row>
    <row r="110" spans="1:2">
      <c r="A110" t="str">
        <f>مج4!$T$92</f>
        <v>رياضيات_سادس</v>
      </c>
      <c r="B110" t="str">
        <f>مج4!U112</f>
        <v>المنخفض :  يبسط العبارات الجبرية ويوجد قيمتها</v>
      </c>
    </row>
    <row r="111" spans="1:2">
      <c r="A111" t="str">
        <f>مج4!$T$92</f>
        <v>رياضيات_سادس</v>
      </c>
      <c r="B111" t="str">
        <f>مج4!U113</f>
        <v>المنخفض :  يتعرف على قانون محيط الدائرة</v>
      </c>
    </row>
    <row r="112" spans="1:2">
      <c r="A112" t="str">
        <f>مج4!$T$92</f>
        <v>رياضيات_سادس</v>
      </c>
      <c r="B112" t="str">
        <f>مج4!U114</f>
        <v>المنخفض : يوجد احتمال حدث بسيط لتجربة معينة</v>
      </c>
    </row>
    <row r="113" spans="1:2">
      <c r="A113" t="str">
        <f>مج4!$T$92</f>
        <v>رياضيات_سادس</v>
      </c>
      <c r="B113" t="str">
        <f>مج4!U115</f>
        <v>المنخفض جداً :  يحلل الأعداد إلى العوامل الأولية</v>
      </c>
    </row>
    <row r="114" spans="1:2">
      <c r="A114" t="str">
        <f>مج4!$T$92</f>
        <v>رياضيات_سادس</v>
      </c>
      <c r="B114" t="str">
        <f>مج4!U116</f>
        <v>المنخفض جداً :  يجمع ويطرح الأعداد العشرية</v>
      </c>
    </row>
    <row r="115" spans="1:2">
      <c r="A115" t="str">
        <f>مج4!$T$92</f>
        <v>رياضيات_سادس</v>
      </c>
      <c r="B115" t="str">
        <f>مج4!U117</f>
        <v>المنخفض جداً :  يتعرف على مفاهيم الكسور الاعتيادية والنسبة والمعدل والنسبة المئوية</v>
      </c>
    </row>
    <row r="116" spans="1:2">
      <c r="A116" t="str">
        <f>مج4!$T$92</f>
        <v>رياضيات_سادس</v>
      </c>
      <c r="B116" t="str">
        <f>مج4!U118</f>
        <v>المنخفض جداً :  يستوعب مفهوم المتباينات</v>
      </c>
    </row>
    <row r="117" spans="1:2">
      <c r="A117" t="str">
        <f>مج4!$T$92</f>
        <v>رياضيات_سادس</v>
      </c>
      <c r="B117" t="str">
        <f>مج4!U119</f>
        <v>المنخفض جداً :  يستوعب المفاهيم الهندسية الأولية (الزاوية والمستقيم) ومفهومي الحجم والمساحة</v>
      </c>
    </row>
    <row r="118" spans="1:2">
      <c r="A118" t="str">
        <f>مج4!$T$92</f>
        <v>رياضيات_سادس</v>
      </c>
      <c r="B118" t="str">
        <f>مج4!U120</f>
        <v xml:space="preserve">المنخفض جداً : يقرأ البيانات من تمثيلاتها وتحليلها؛ لاستنتاج معلومات. </v>
      </c>
    </row>
    <row r="119" spans="1:2">
      <c r="A119" t="str">
        <f>مج4!$T$121</f>
        <v>علوم_سادس</v>
      </c>
      <c r="B119" t="str">
        <f>مج4!U121</f>
        <v>المرتفع :  يصمم ويجري التجارب العلمية، ويحلل البيانات؛ ليقدم تفسيرات منطقية</v>
      </c>
    </row>
    <row r="120" spans="1:2">
      <c r="A120" t="str">
        <f>مج4!$T$121</f>
        <v>علوم_سادس</v>
      </c>
      <c r="B120" t="str">
        <f>مج4!U122</f>
        <v>المرتفع :  يستكشف الدور الرئيس للجينات في نقل الصفات عبر الأجيال</v>
      </c>
    </row>
    <row r="121" spans="1:2">
      <c r="A121" t="str">
        <f>مج4!$T$121</f>
        <v>علوم_سادس</v>
      </c>
      <c r="B121" t="str">
        <f>مج4!U123</f>
        <v>المرتفع :  يميز التركيب والوظيفة في المخلوقات الحية</v>
      </c>
    </row>
    <row r="122" spans="1:2">
      <c r="A122" t="str">
        <f>مج4!$T$121</f>
        <v>علوم_سادس</v>
      </c>
      <c r="B122" t="str">
        <f>مج4!U124</f>
        <v>المرتفع : يستخدم الأدلة العلمية لإيجاد حلول لبعض المشاكل التي تواجه النباتات والحيوانات؛ بسبب التغيرات البيئية</v>
      </c>
    </row>
    <row r="123" spans="1:2">
      <c r="A123" t="str">
        <f>مج4!$T$121</f>
        <v>علوم_سادس</v>
      </c>
      <c r="B123" t="str">
        <f>مج4!U125</f>
        <v>المرتفع :  يبتكر طرًقًا جديدة ةعادة التدوير للحفاظ على الأرض</v>
      </c>
    </row>
    <row r="124" spans="1:2">
      <c r="A124" t="str">
        <f>مج4!$T$121</f>
        <v>علوم_سادس</v>
      </c>
      <c r="B124" t="str">
        <f>مج4!U126</f>
        <v>المرتفع :  يميز مصادر الطاقة البديلة للحفاظ على البيئة</v>
      </c>
    </row>
    <row r="125" spans="1:2">
      <c r="A125" t="str">
        <f>مج4!$T$121</f>
        <v>علوم_سادس</v>
      </c>
      <c r="B125" t="str">
        <f>مج4!U127</f>
        <v>المرتفع :  يستكشف الخصائص والتغيرات الفيزيائية والكيميائية للمادة</v>
      </c>
    </row>
    <row r="126" spans="1:2">
      <c r="A126" t="str">
        <f>مج4!$T$121</f>
        <v>علوم_سادس</v>
      </c>
      <c r="B126" t="str">
        <f>مج4!U128</f>
        <v>المرتفع :  يتنبأ بالقوى المؤثرة على الأجسام ويفسر العلاقات باستخدام قوانين نيوتن</v>
      </c>
    </row>
    <row r="127" spans="1:2">
      <c r="A127" t="str">
        <f>مج4!$T$121</f>
        <v>علوم_سادس</v>
      </c>
      <c r="B127" t="str">
        <f>مج4!U129</f>
        <v>المرتفع : يصمم نموذج لوصف حركة الأرض والقمر والشمس ويفسر الظواهر المرتبطة بها</v>
      </c>
    </row>
    <row r="128" spans="1:2">
      <c r="A128" t="str">
        <f>مج4!$T$121</f>
        <v>علوم_سادس</v>
      </c>
      <c r="B128" t="str">
        <f>مج4!U130</f>
        <v>المتوسط : يصف تراكيب ووظائف كل من الخلايا والأنسجة والأعضاء والأجهزة في المخلوقات الحية</v>
      </c>
    </row>
    <row r="129" spans="1:2">
      <c r="A129" t="str">
        <f>مج4!$T$121</f>
        <v>علوم_سادس</v>
      </c>
      <c r="B129" t="str">
        <f>مج4!U131</f>
        <v>المتوسط :  يوضح أوجه التشابه والاختلاف بين أجهزة الجسم</v>
      </c>
    </row>
    <row r="130" spans="1:2">
      <c r="A130" t="str">
        <f>مج4!$T$121</f>
        <v>علوم_سادس</v>
      </c>
      <c r="B130" t="str">
        <f>مج4!U132</f>
        <v>المتوسط :  يقارن بين دورات الحياة في النباتات والحيوانات</v>
      </c>
    </row>
    <row r="131" spans="1:2">
      <c r="A131" t="str">
        <f>مج4!$T$121</f>
        <v>علوم_سادس</v>
      </c>
      <c r="B131" t="str">
        <f>مج4!U133</f>
        <v>المتوسط :   يوضح أن بعض المخلوقات الحية لديها تكيفات تمكنها من البقاء في النظام البيئي بشكل أفضل</v>
      </c>
    </row>
    <row r="132" spans="1:2">
      <c r="A132" t="str">
        <f>مج4!$T$121</f>
        <v>علوم_سادس</v>
      </c>
      <c r="B132" t="str">
        <f>مج4!U134</f>
        <v>المتوسط : يتنبأ بالتركيب الجيني المحتمل لصفات مختارة من الأبوين، ويميز بين الصفات الموروثة والمكتسبة</v>
      </c>
    </row>
    <row r="133" spans="1:2">
      <c r="A133" t="str">
        <f>مج4!$T$121</f>
        <v>علوم_سادس</v>
      </c>
      <c r="B133" t="str">
        <f>مج4!U135</f>
        <v>المتوسط :  يصنف المخلوقات الحية بحسب مستويات الطاقة في بيئتها</v>
      </c>
    </row>
    <row r="134" spans="1:2">
      <c r="A134" t="str">
        <f>مج4!$T$121</f>
        <v>علوم_سادس</v>
      </c>
      <c r="B134" t="str">
        <f>مج4!U136</f>
        <v>المتوسط :  يوضح العلاقات بين مخلوقات حية محددة داخل بيئة معينة</v>
      </c>
    </row>
    <row r="135" spans="1:2">
      <c r="A135" t="str">
        <f>مج4!$T$121</f>
        <v>علوم_سادس</v>
      </c>
      <c r="B135" t="str">
        <f>مج4!U137</f>
        <v>المتوسط : يوضح كيف يسبب دوران الأرض، وميلان محورها وتفاعلها مع الشمس في حدوث الفصول الأربعة والتغير في ساعات النهار والليل</v>
      </c>
    </row>
    <row r="136" spans="1:2">
      <c r="A136" t="str">
        <f>مج4!$T$121</f>
        <v>علوم_سادس</v>
      </c>
      <c r="B136" t="str">
        <f>مج4!U138</f>
        <v>المتوسط :  يبحث ويوضح ما إذا كان خلط المواد ينتج مادة جديدة</v>
      </c>
    </row>
    <row r="137" spans="1:2">
      <c r="A137" t="str">
        <f>مج4!$T$121</f>
        <v>علوم_سادس</v>
      </c>
      <c r="B137" t="str">
        <f>مج4!U139</f>
        <v>المتوسط : يستقصي حركة الجسوم ليتنبأ بالحركة المستقبلية ويفسر تأثير القوى المتزنة وغير المتزنة</v>
      </c>
    </row>
    <row r="138" spans="1:2">
      <c r="A138" t="str">
        <f>مج4!$T$121</f>
        <v>علوم_سادس</v>
      </c>
      <c r="B138" t="str">
        <f>مج4!U140</f>
        <v>المتوسط :  يتنبأ بالقوى المؤ رة على جسمٍ ما يتحرك على أسطح مختلفة</v>
      </c>
    </row>
    <row r="139" spans="1:2">
      <c r="A139" t="str">
        <f>مج4!$T$121</f>
        <v>علوم_سادس</v>
      </c>
      <c r="B139" t="str">
        <f>مج4!U141</f>
        <v>المتوسط : يستخدم أدلة؛ ليفسر تحولات الطاقة</v>
      </c>
    </row>
    <row r="140" spans="1:2">
      <c r="A140" t="str">
        <f>مج4!$T$121</f>
        <v>علوم_سادس</v>
      </c>
      <c r="B140" t="str">
        <f>مج4!U142</f>
        <v>المنخفض :  يتعرف على بعض تراكيب الخلايا والأنسجة والأعضاء والأجهزة في المخلوقات الحية</v>
      </c>
    </row>
    <row r="141" spans="1:2">
      <c r="A141" t="str">
        <f>مج4!$T$121</f>
        <v>علوم_سادس</v>
      </c>
      <c r="B141" t="str">
        <f>مج4!U143</f>
        <v>المنخفض :  يتعرف على أوجه التشابه والاختلاف بين الخلايا النباتية والحيوانية</v>
      </c>
    </row>
    <row r="142" spans="1:2">
      <c r="A142" t="str">
        <f>مج4!$T$121</f>
        <v>علوم_سادس</v>
      </c>
      <c r="B142" t="str">
        <f>مج4!U144</f>
        <v>المنخفض :  يتعرف على نموذج حركة كل من الأرض والشمس والقمر</v>
      </c>
    </row>
    <row r="143" spans="1:2">
      <c r="A143" t="str">
        <f>مج4!$T$121</f>
        <v>علوم_سادس</v>
      </c>
      <c r="B143" t="str">
        <f>مج4!U145</f>
        <v>المنخفض :  يتعرف على بعض الصفات المورو ة من الأبوين</v>
      </c>
    </row>
    <row r="144" spans="1:2">
      <c r="A144" t="str">
        <f>مج4!$T$121</f>
        <v>علوم_سادس</v>
      </c>
      <c r="B144" t="str">
        <f>مج4!U146</f>
        <v>المنخفض :  يستكشف خصائص المواد  الفيزيائية والكيميائية</v>
      </c>
    </row>
    <row r="145" spans="1:2">
      <c r="A145" t="str">
        <f>مج4!$T$121</f>
        <v>علوم_سادس</v>
      </c>
      <c r="B145" t="str">
        <f>مج4!U147</f>
        <v>المنخفض :  يصف حركة الجسم ويوضح كيف تؤ ر القوة والكتلة على حركة الجسم</v>
      </c>
    </row>
    <row r="146" spans="1:2">
      <c r="A146" t="str">
        <f>مج4!$T$121</f>
        <v>علوم_سادس</v>
      </c>
      <c r="B146" t="str">
        <f>مج4!U148</f>
        <v>المنخفض : يتعرف على تحولات الطاقة</v>
      </c>
    </row>
    <row r="147" spans="1:2">
      <c r="A147" t="str">
        <f>مج4!$T$121</f>
        <v>علوم_سادس</v>
      </c>
      <c r="B147" t="str">
        <f>مج4!U149</f>
        <v>المنخفض جداً :  يتعرف على الاحتياجات الأساسية للمخلوقات الحية</v>
      </c>
    </row>
    <row r="148" spans="1:2">
      <c r="A148" t="str">
        <f>مج4!$T$121</f>
        <v>علوم_سادس</v>
      </c>
      <c r="B148" t="str">
        <f>مج4!U150</f>
        <v>المنخفض جداً :  يتعرف على العوامل الحيوية واللاحيوية في البيئة</v>
      </c>
    </row>
    <row r="149" spans="1:2">
      <c r="A149" t="str">
        <f>مج4!$T$121</f>
        <v>علوم_سادس</v>
      </c>
      <c r="B149" t="str">
        <f>مج4!U151</f>
        <v>المنخفض جداً :  يتعرف على حركة الأرض حول محورها وحول الشمس</v>
      </c>
    </row>
    <row r="150" spans="1:2">
      <c r="A150" t="str">
        <f>مج4!$T$121</f>
        <v>علوم_سادس</v>
      </c>
      <c r="B150" t="str">
        <f>مج4!U152</f>
        <v>المنخفض جداً :  يتعرف على بعض خصائص المادة</v>
      </c>
    </row>
    <row r="151" spans="1:2">
      <c r="A151" t="str">
        <f>مج4!$T$121</f>
        <v>علوم_سادس</v>
      </c>
      <c r="B151" t="str">
        <f>مج4!U153</f>
        <v>المنخفض جداً :  يتعرف على المفاهيم الأساسية (الموقع، والمسافة، والسرعة)</v>
      </c>
    </row>
    <row r="152" spans="1:2">
      <c r="A152" t="str">
        <f>مج4!$T$121</f>
        <v>علوم_سادس</v>
      </c>
      <c r="B152" t="str">
        <f>مج4!U154</f>
        <v>المنخفض جداً : يتعرف على بعض أشكال الطاقة</v>
      </c>
    </row>
    <row r="153" spans="1:2">
      <c r="A153" t="str">
        <f>مج4!$T$155</f>
        <v>علوم_ثالث_متوسط</v>
      </c>
      <c r="B153" t="str">
        <f>مج4!U155</f>
        <v>المرتفع :  يقدم أدلة تثبت أن المخلوقات الحية مكونة من خلايا</v>
      </c>
    </row>
    <row r="154" spans="1:2">
      <c r="A154" t="str">
        <f>مج4!$T$155</f>
        <v>علوم_ثالث_متوسط</v>
      </c>
      <c r="B154" t="str">
        <f>مج4!U156</f>
        <v xml:space="preserve">المرتفع :  يبني تفسيرًا مدعمًا بالأدلة حول كيفية عمل أجهزة الجسم وتفواعلها مع بعضها </v>
      </c>
    </row>
    <row r="155" spans="1:2">
      <c r="A155" t="str">
        <f>مج4!$T$155</f>
        <v>علوم_ثالث_متوسط</v>
      </c>
      <c r="B155" t="str">
        <f>مج4!U157</f>
        <v>المرتفع :  يوضح كيف تؤثر التغيرات في تركيب الجينات  الطفرات( الموجودة على الكروموسومات في صنع البروتين)</v>
      </c>
    </row>
    <row r="156" spans="1:2">
      <c r="A156" t="str">
        <f>مج4!$T$155</f>
        <v>علوم_ثالث_متوسط</v>
      </c>
      <c r="B156" t="str">
        <f>مج4!U158</f>
        <v>المرتفع :  يجمع معلومات حول التقنيات الحديثة التي غيرت طرق البشر في توريث الصفات المرغوبة للمخلوقات الحية</v>
      </c>
    </row>
    <row r="157" spans="1:2">
      <c r="A157" t="str">
        <f>مج4!$T$155</f>
        <v>علوم_ثالث_متوسط</v>
      </c>
      <c r="B157" t="str">
        <f>مج4!U159</f>
        <v>المرتفع : يتعرف على أمثلة الانتخاب الصناعي  الانتقائي( لصفات معينة في النباتات والحيوانات)</v>
      </c>
    </row>
    <row r="158" spans="1:2">
      <c r="A158" t="str">
        <f>مج4!$T$155</f>
        <v>علوم_ثالث_متوسط</v>
      </c>
      <c r="B158" t="str">
        <f>مج4!U160</f>
        <v>المرتفع :  يتنبأ بتغيرات الأرض المسببة للكوارث الطبيعية ويقترح حلولاً لتقليل تأثير تلك التغيرات</v>
      </c>
    </row>
    <row r="159" spans="1:2">
      <c r="A159" t="str">
        <f>مج4!$T$155</f>
        <v>علوم_ثالث_متوسط</v>
      </c>
      <c r="B159" t="str">
        <f>مج4!U161</f>
        <v>المرتفع :  يتنبأ باتجاه حركة جسمٍ ما عند رميه أو إسقاطه</v>
      </c>
    </row>
    <row r="160" spans="1:2">
      <c r="A160" t="str">
        <f>مج4!$T$155</f>
        <v>علوم_ثالث_متوسط</v>
      </c>
      <c r="B160" t="str">
        <f>مج4!U162</f>
        <v>المرتفع : يقارن بين الخصائص الفيزيائية لمادةٍ ما بناءً على حالتها وشكلها ولونها وملمسها</v>
      </c>
    </row>
    <row r="161" spans="1:2">
      <c r="A161" t="str">
        <f>مج4!$T$155</f>
        <v>علوم_ثالث_متوسط</v>
      </c>
      <c r="B161" t="str">
        <f>مج4!U163</f>
        <v>المرتفع : يستكشف مجموعات عناصر الجدول الدوري، ويميز التفاعلات الكيميائية والعوامل المؤثرة عليها</v>
      </c>
    </row>
    <row r="162" spans="1:2">
      <c r="A162" t="str">
        <f>مج4!$T$155</f>
        <v>علوم_ثالث_متوسط</v>
      </c>
      <c r="B162" t="str">
        <f>مج4!U164</f>
        <v>المتوسط :  يستخدم بعض الأدوات لتمثيل مفهوم علمي</v>
      </c>
    </row>
    <row r="163" spans="1:2">
      <c r="A163" t="str">
        <f>مج4!$T$155</f>
        <v>علوم_ثالث_متوسط</v>
      </c>
      <c r="B163" t="str">
        <f>مج4!U165</f>
        <v>المتوسط :  يوضح كيف يتكون الجسم من أجهزة مترابطة مكونة من خلايا وأنسجة وأعضاء تعمل معًا للحفاظ على التوازن</v>
      </c>
    </row>
    <row r="164" spans="1:2">
      <c r="A164" t="str">
        <f>مج4!$T$155</f>
        <v>علوم_ثالث_متوسط</v>
      </c>
      <c r="B164" t="str">
        <f>مج4!U166</f>
        <v>المتوسط : يوضح تركيب الحمض النووي وتأثير أي تغيرات من الممكن أن تحدث في تسلسل الجينات (على سبيل المثال الطفرات)</v>
      </c>
    </row>
    <row r="165" spans="1:2">
      <c r="A165" t="str">
        <f>مج4!$T$155</f>
        <v>علوم_ثالث_متوسط</v>
      </c>
      <c r="B165" t="str">
        <f>مج4!U167</f>
        <v>المتوسط :  يشرح التغيرات التي تطرأ على سطح الأرض وتسبب الكوارث الطبيعية (مثل الزلازل والبراكين)</v>
      </c>
    </row>
    <row r="166" spans="1:2">
      <c r="A166" t="str">
        <f>مج4!$T$155</f>
        <v>علوم_ثالث_متوسط</v>
      </c>
      <c r="B166" t="str">
        <f>مج4!U168</f>
        <v>المتوسط :  يفرق بين العناصر والمركبات والمخاليط ويميز بين خصائص المواد</v>
      </c>
    </row>
    <row r="167" spans="1:2">
      <c r="A167" t="str">
        <f>مج4!$T$155</f>
        <v>علوم_ثالث_متوسط</v>
      </c>
      <c r="B167" t="str">
        <f>مج4!U169</f>
        <v>المتوسط :  يحدد التفاعلات الكيميائية البسيطة ويوضح كيف أن العدد الكلي للذرات لا يتغير في التفاعل الكيميائي</v>
      </c>
    </row>
    <row r="168" spans="1:2">
      <c r="A168" t="str">
        <f>مج4!$T$155</f>
        <v>علوم_ثالث_متوسط</v>
      </c>
      <c r="B168" t="str">
        <f>مج4!U170</f>
        <v>المتوسط :  يطبق قوانين نيوتن لتفسير التغيرات التي تحدث للأجسام المتحركة</v>
      </c>
    </row>
    <row r="169" spans="1:2">
      <c r="A169" t="str">
        <f>مج4!$T$155</f>
        <v>علوم_ثالث_متوسط</v>
      </c>
      <c r="B169" t="str">
        <f>مج4!U171</f>
        <v>المتوسط :  يقدم أدلة تثبت أن التغير في حركة الجسم تعتمد على كتلة الجسوم وعلى مجموع القوى المؤثرة عليه</v>
      </c>
    </row>
    <row r="170" spans="1:2">
      <c r="A170" t="str">
        <f>مج4!$T$155</f>
        <v>علوم_ثالث_متوسط</v>
      </c>
      <c r="B170" t="str">
        <f>مج4!U172</f>
        <v>المتوسط : يوضح بعض العوامل التي تؤثر على شدة القوى الكهربائية والمغناطيسية</v>
      </c>
    </row>
    <row r="171" spans="1:2">
      <c r="A171" t="str">
        <f>مج4!$T$155</f>
        <v>علوم_ثالث_متوسط</v>
      </c>
      <c r="B171" t="str">
        <f>مج4!U173</f>
        <v>المنخفض :  يتعرف على التراكيب الأساسية لأجسام المخلوقات الحية</v>
      </c>
    </row>
    <row r="172" spans="1:2">
      <c r="A172" t="str">
        <f>مج4!$T$155</f>
        <v>علوم_ثالث_متوسط</v>
      </c>
      <c r="B172" t="str">
        <f>مج4!U174</f>
        <v>المنخفض :  يصوف بعض التغيرات التي تطرأ على سوطح الأرض وتسوبب الكوارث الطبيعية  مثل الزلازل والبراكين</v>
      </c>
    </row>
    <row r="173" spans="1:2">
      <c r="A173" t="str">
        <f>مج4!$T$155</f>
        <v>علوم_ثالث_متوسط</v>
      </c>
      <c r="B173" t="str">
        <f>مج4!U175</f>
        <v xml:space="preserve">المنخفض :  يتعرف على مفهوم العناصر، والمركبات، والمخاليط </v>
      </c>
    </row>
    <row r="174" spans="1:2">
      <c r="A174" t="str">
        <f>مج4!$T$155</f>
        <v>علوم_ثالث_متوسط</v>
      </c>
      <c r="B174" t="str">
        <f>مج4!U176</f>
        <v>المنخفض :  يتعرف على التفاعل الكيميائي البسيط</v>
      </c>
    </row>
    <row r="175" spans="1:2">
      <c r="A175" t="str">
        <f>مج4!$T$155</f>
        <v>علوم_ثالث_متوسط</v>
      </c>
      <c r="B175" t="str">
        <f>مج4!U177</f>
        <v>المنخفض : يتعرف على الطاقة الكامنة والحركية، ويميز بين القوى المتزنة وغير المتزنة المؤثرة على الأجسام</v>
      </c>
    </row>
    <row r="176" spans="1:2">
      <c r="A176" t="str">
        <f>مج4!$T$155</f>
        <v>علوم_ثالث_متوسط</v>
      </c>
      <c r="B176" t="str">
        <f>مج4!U178</f>
        <v>المنخفض جداً :  يتعرف على التراكيب التي تدعم النمو والبقاء والسلوك والتكاثر</v>
      </c>
    </row>
    <row r="177" spans="1:2">
      <c r="A177" t="str">
        <f>مج4!$T$155</f>
        <v>علوم_ثالث_متوسط</v>
      </c>
      <c r="B177" t="str">
        <f>مج4!U179</f>
        <v>المنخفض جداً :  يتعرف على بعض التغيرات التي تطرأ على سطح الأرض مثل الزلازل والبراكين</v>
      </c>
    </row>
    <row r="178" spans="1:2">
      <c r="A178" t="str">
        <f>مج4!$T$155</f>
        <v>علوم_ثالث_متوسط</v>
      </c>
      <c r="B178" t="str">
        <f>مج4!U180</f>
        <v>المنخفض جداً :  يتعرف على بعض خصائص المادة</v>
      </c>
    </row>
    <row r="179" spans="1:2">
      <c r="A179" t="str">
        <f>مج4!$T$155</f>
        <v>علوم_ثالث_متوسط</v>
      </c>
      <c r="B179" t="str">
        <f>مج4!U181</f>
        <v>المنخفض جداً :  يتعرف على بعض المصطلحات مثل: السرعة، الجاذبية</v>
      </c>
    </row>
    <row r="180" spans="1:2">
      <c r="A180" t="str">
        <f>مج4!$T$155</f>
        <v>علوم_ثالث_متوسط</v>
      </c>
      <c r="B180" t="str">
        <f>مج4!U182</f>
        <v>المنخفض جداً : يتعرف على قوانين نيوتن</v>
      </c>
    </row>
    <row r="181" spans="1:2">
      <c r="A181" t="str">
        <f>مج4!$T$183</f>
        <v>رياضيات_ثالث_متوسط</v>
      </c>
      <c r="B181" t="str">
        <f>مج4!U183</f>
        <v>المرتفع :  يحل المعادلات الخطية، ويحل نظام المعادلات الخطية</v>
      </c>
    </row>
    <row r="182" spans="1:2">
      <c r="A182" t="str">
        <f>مج4!$T$183</f>
        <v>رياضيات_ثالث_متوسط</v>
      </c>
      <c r="B182" t="str">
        <f>مج4!U184</f>
        <v>المرتفع :  يحل المتباينات الخطية في متغير واحد جبريًّا، ومتباينات تتضمن قيمة مطلقة</v>
      </c>
    </row>
    <row r="183" spans="1:2">
      <c r="A183" t="str">
        <f>مج4!$T$183</f>
        <v>رياضيات_ثالث_متوسط</v>
      </c>
      <c r="B183" t="str">
        <f>مج4!U185</f>
        <v>المرتفع :  يحل مسائل على الدالة الخطية</v>
      </c>
    </row>
    <row r="184" spans="1:2">
      <c r="A184" t="str">
        <f>مج4!$T$183</f>
        <v>رياضيات_ثالث_متوسط</v>
      </c>
      <c r="B184" t="str">
        <f>مج4!U186</f>
        <v>المرتفع :  يحل مسائل على الدالة التربيعية</v>
      </c>
    </row>
    <row r="185" spans="1:2">
      <c r="A185" t="str">
        <f>مج4!$T$183</f>
        <v>رياضيات_ثالث_متوسط</v>
      </c>
      <c r="B185" t="str">
        <f>مج4!U187</f>
        <v>المرتفع :  يوجد قيم الدوال المثلثية باستخدام الآلة الحاسبة</v>
      </c>
    </row>
    <row r="186" spans="1:2">
      <c r="A186" t="str">
        <f>مج4!$T$183</f>
        <v>رياضيات_ثالث_متوسط</v>
      </c>
      <c r="B186" t="str">
        <f>مج4!U188</f>
        <v>المرتفع :  يحل مسائل على اةحصاء والاحتمالات</v>
      </c>
    </row>
    <row r="187" spans="1:2">
      <c r="A187" t="str">
        <f>مج4!$T$183</f>
        <v>رياضيات_ثالث_متوسط</v>
      </c>
      <c r="B187" t="str">
        <f>مج4!U189</f>
        <v>المرتفع : يوجد القيم العظمى والصغرى للدالة التربيعية</v>
      </c>
    </row>
    <row r="188" spans="1:2">
      <c r="A188" t="str">
        <f>مج4!$T$183</f>
        <v>رياضيات_ثالث_متوسط</v>
      </c>
      <c r="B188" t="str">
        <f>مج4!U190</f>
        <v>المتوسط :  يبسط العبارات الرياضية ويوجد قيمها</v>
      </c>
    </row>
    <row r="189" spans="1:2">
      <c r="A189" t="str">
        <f>مج4!$T$183</f>
        <v>رياضيات_ثالث_متوسط</v>
      </c>
      <c r="B189" t="str">
        <f>مج4!U191</f>
        <v>المتوسط :  يحل معادلات تتضمن قيمة مطلقة</v>
      </c>
    </row>
    <row r="190" spans="1:2">
      <c r="A190" t="str">
        <f>مج4!$T$183</f>
        <v>رياضيات_ثالث_متوسط</v>
      </c>
      <c r="B190" t="str">
        <f>مج4!U192</f>
        <v>المتوسط :  يوجد معدل التغير لدالة ما</v>
      </c>
    </row>
    <row r="191" spans="1:2">
      <c r="A191" t="str">
        <f>مج4!$T$183</f>
        <v>رياضيات_ثالث_متوسط</v>
      </c>
      <c r="B191" t="str">
        <f>مج4!U193</f>
        <v>المتوسط :  يوضح مفهوم الدالة</v>
      </c>
    </row>
    <row r="192" spans="1:2">
      <c r="A192" t="str">
        <f>مج4!$T$183</f>
        <v>رياضيات_ثالث_متوسط</v>
      </c>
      <c r="B192" t="str">
        <f>مج4!U194</f>
        <v>المتوسط :  يمثل المعادلة الخطية باستخدام المقطع السيني والصادي</v>
      </c>
    </row>
    <row r="193" spans="1:2">
      <c r="A193" t="str">
        <f>مج4!$T$183</f>
        <v>رياضيات_ثالث_متوسط</v>
      </c>
      <c r="B193" t="str">
        <f>مج4!U195</f>
        <v>المتوسط :  يحدد ما  ذا كان المستقيمان متوازيين أو متعامدين بمعلومية معادلة أو ميل</v>
      </c>
    </row>
    <row r="194" spans="1:2">
      <c r="A194" t="str">
        <f>مج4!$T$183</f>
        <v>رياضيات_ثالث_متوسط</v>
      </c>
      <c r="B194" t="str">
        <f>مج4!U196</f>
        <v>المتوسط :  يحل المتباينات</v>
      </c>
    </row>
    <row r="195" spans="1:2">
      <c r="A195" t="str">
        <f>مج4!$T$183</f>
        <v>رياضيات_ثالث_متوسط</v>
      </c>
      <c r="B195" t="str">
        <f>مج4!U197</f>
        <v>المتوسط :  يحل مسائل رياضية على نظرية فيثاغورس</v>
      </c>
    </row>
    <row r="196" spans="1:2">
      <c r="A196" t="str">
        <f>مج4!$T$183</f>
        <v>رياضيات_ثالث_متوسط</v>
      </c>
      <c r="B196" t="str">
        <f>مج4!U198</f>
        <v>المتوسط :  يوجد النسب المثلثية</v>
      </c>
    </row>
    <row r="197" spans="1:2">
      <c r="A197" t="str">
        <f>مج4!$T$183</f>
        <v>رياضيات_ثالث_متوسط</v>
      </c>
      <c r="B197" t="str">
        <f>مج4!U199</f>
        <v>المتوسط : يوجد احتمال حدث لتجربة معينة</v>
      </c>
    </row>
    <row r="198" spans="1:2">
      <c r="A198" t="str">
        <f>مج4!$T$183</f>
        <v>رياضيات_ثالث_متوسط</v>
      </c>
      <c r="B198" t="str">
        <f>مج4!U200</f>
        <v>المنخفض :  يكتب الجذر التربيعي لعدد في أبسط صورة ويوجد قيمته</v>
      </c>
    </row>
    <row r="199" spans="1:2">
      <c r="A199" t="str">
        <f>مج4!$T$183</f>
        <v>رياضيات_ثالث_متوسط</v>
      </c>
      <c r="B199" t="str">
        <f>مج4!U201</f>
        <v>المنخفض :  يحل معادلة من خطوة واحدة</v>
      </c>
    </row>
    <row r="200" spans="1:2">
      <c r="A200" t="str">
        <f>مج4!$T$183</f>
        <v>رياضيات_ثالث_متوسط</v>
      </c>
      <c r="B200" t="str">
        <f>مج4!U202</f>
        <v>المنخفض :  يحدد ما  ذا كانت العلاقة تمثل دالة</v>
      </c>
    </row>
    <row r="201" spans="1:2">
      <c r="A201" t="str">
        <f>مج4!$T$183</f>
        <v>رياضيات_ثالث_متوسط</v>
      </c>
      <c r="B201" t="str">
        <f>مج4!U203</f>
        <v>المنخفض :  يوجد معادلة المستقيم</v>
      </c>
    </row>
    <row r="202" spans="1:2">
      <c r="A202" t="str">
        <f>مج4!$T$183</f>
        <v>رياضيات_ثالث_متوسط</v>
      </c>
      <c r="B202" t="str">
        <f>مج4!U204</f>
        <v>المنخفض :  يحلل كثيرات الحدود</v>
      </c>
    </row>
    <row r="203" spans="1:2">
      <c r="A203" t="str">
        <f>مج4!$T$183</f>
        <v>رياضيات_ثالث_متوسط</v>
      </c>
      <c r="B203" t="str">
        <f>مج4!U205</f>
        <v>المنخفض :  يوجد قياسات المضلعات المجهولة باستخدام نظرية فيثاغورس</v>
      </c>
    </row>
    <row r="204" spans="1:2">
      <c r="A204" t="str">
        <f>مج4!$T$183</f>
        <v>رياضيات_ثالث_متوسط</v>
      </c>
      <c r="B204" t="str">
        <f>مج4!U206</f>
        <v>المنخفض :  يحسب مقاييس النزعة المركزية ويتعرف على مقاييس التشتت</v>
      </c>
    </row>
    <row r="205" spans="1:2">
      <c r="A205" t="str">
        <f>مج4!$T$183</f>
        <v>رياضيات_ثالث_متوسط</v>
      </c>
      <c r="B205" t="str">
        <f>مج4!U207</f>
        <v>المنخفض : يتعرف على التباديل والتوافيق</v>
      </c>
    </row>
    <row r="206" spans="1:2">
      <c r="A206" t="str">
        <f>مج4!$T$183</f>
        <v>رياضيات_ثالث_متوسط</v>
      </c>
      <c r="B206" t="str">
        <f>مج4!U208</f>
        <v>المنخفض جداً :  يحل معادلة بمتغير واحد</v>
      </c>
    </row>
    <row r="207" spans="1:2">
      <c r="A207" t="str">
        <f>مج4!$T$183</f>
        <v>رياضيات_ثالث_متوسط</v>
      </c>
      <c r="B207" t="str">
        <f>مج4!U209</f>
        <v>المنخفض جداً :  يتعرف على نظام معادلتين خطيتين متسق وغير متسق ومستقل وغير مستقل</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47167-2B21-4655-9EAB-853361385E92}">
  <sheetPr codeName="ورقة12">
    <tabColor rgb="FF7030A0"/>
  </sheetPr>
  <dimension ref="A1:FJ282"/>
  <sheetViews>
    <sheetView rightToLeft="1" workbookViewId="0">
      <selection activeCell="F5" sqref="F5:G6"/>
    </sheetView>
  </sheetViews>
  <sheetFormatPr defaultColWidth="0" defaultRowHeight="15" customHeight="1" zeroHeight="1"/>
  <cols>
    <col min="1" max="1" width="5.625" style="7" customWidth="1"/>
    <col min="2" max="2" width="25.25" style="1" customWidth="1"/>
    <col min="3" max="3" width="1.375" style="3" customWidth="1"/>
    <col min="4" max="4" width="7.125" style="2" customWidth="1"/>
    <col min="5" max="28" width="5.75" style="2" customWidth="1"/>
    <col min="29" max="29" width="8" style="2" customWidth="1"/>
    <col min="30" max="30" width="7.25" style="15" customWidth="1"/>
    <col min="31" max="38" width="5.75" style="2" customWidth="1"/>
    <col min="39" max="39" width="6.875" style="2" customWidth="1"/>
    <col min="40" max="40" width="5.75" style="2" customWidth="1"/>
    <col min="41" max="41" width="5.5" style="2" customWidth="1"/>
    <col min="42" max="42" width="4.625" style="2" customWidth="1"/>
    <col min="43" max="43" width="7.75" style="2" customWidth="1"/>
    <col min="44" max="44" width="4.625" style="2" customWidth="1"/>
    <col min="45" max="45" width="5.5" style="2" customWidth="1"/>
    <col min="46" max="46" width="4.625" style="2" customWidth="1"/>
    <col min="47" max="47" width="5.5" style="2" customWidth="1"/>
    <col min="48" max="48" width="4.625" style="2" customWidth="1"/>
    <col min="49" max="49" width="5.5" style="2" customWidth="1"/>
    <col min="50" max="50" width="4.625" style="2" customWidth="1"/>
    <col min="51" max="51" width="5.5" style="2" customWidth="1"/>
    <col min="52" max="52" width="4.625" style="2" customWidth="1"/>
    <col min="53" max="53" width="5.625" style="2" customWidth="1"/>
    <col min="54" max="54" width="4.625" style="2" customWidth="1"/>
    <col min="55" max="55" width="5.5" style="2" customWidth="1"/>
    <col min="56" max="89" width="4.625" style="2" customWidth="1"/>
    <col min="90" max="104" width="4.625" style="2" hidden="1" customWidth="1"/>
    <col min="105" max="105" width="4.625" style="2" customWidth="1"/>
    <col min="106" max="127" width="12.625" style="2" customWidth="1"/>
    <col min="128" max="130" width="12.625" customWidth="1"/>
    <col min="131" max="132" width="4.625" customWidth="1"/>
    <col min="133" max="166" width="0" hidden="1" customWidth="1"/>
    <col min="167" max="16384" width="4.625" hidden="1"/>
  </cols>
  <sheetData>
    <row r="1" spans="1:166" ht="15" customHeight="1">
      <c r="A1" s="5"/>
      <c r="B1" s="3"/>
      <c r="D1" s="442" t="str">
        <f>IF(س4!$B$14="","",س4!$B$14)</f>
        <v/>
      </c>
      <c r="E1" s="442" t="str">
        <f>IF(س4!$B$16="","",س4!$B$16)</f>
        <v/>
      </c>
      <c r="F1" s="442" t="str">
        <f>IF(س4!$B$18="","",س4!$B$18)</f>
        <v/>
      </c>
      <c r="G1" s="442" t="str">
        <f>IF(س4!$B$20="","",س4!$B$20)</f>
        <v/>
      </c>
      <c r="H1" s="442" t="str">
        <f>IF(س4!$B$22="","",س4!$B$22)</f>
        <v/>
      </c>
      <c r="I1" s="442" t="str">
        <f>IF(س4!$B$24="","",س4!$B$24)</f>
        <v/>
      </c>
      <c r="J1" s="442" t="str">
        <f>IF(س4!$B$26="","",س4!$B$26)</f>
        <v/>
      </c>
      <c r="K1" s="442" t="str">
        <f>IF(س4!$B$28="","",س4!$B$28)</f>
        <v/>
      </c>
      <c r="L1" s="442" t="str">
        <f>IF(س4!$B$30="","",س4!$B$30)</f>
        <v/>
      </c>
      <c r="M1" s="442" t="str">
        <f>IF(س4!$B$32="","",س4!$B$32)</f>
        <v/>
      </c>
      <c r="N1" s="442" t="str">
        <f>IF(س4!$B$34="","",س4!$B$34)</f>
        <v/>
      </c>
      <c r="O1" s="442" t="str">
        <f>IF(س4!$B$36="","",س4!$B$36)</f>
        <v/>
      </c>
      <c r="P1" s="442" t="str">
        <f>IF(س4!$B$38="","",س4!$B$38)</f>
        <v/>
      </c>
      <c r="Q1" s="442" t="str">
        <f>IF(س4!$B$40="","",س4!$B$40)</f>
        <v/>
      </c>
      <c r="R1" s="442" t="str">
        <f>IF(س4!$B$42="","",س4!$B$42)</f>
        <v/>
      </c>
      <c r="S1" s="442" t="str">
        <f>IF(س4!$B$44="","",س4!$B$44)</f>
        <v/>
      </c>
      <c r="T1" s="442" t="str">
        <f>IF(س4!$B$46="","",س4!$B$46)</f>
        <v/>
      </c>
      <c r="U1" s="442" t="str">
        <f>IF(س4!$B$48="","",س4!$B$48)</f>
        <v/>
      </c>
      <c r="V1" s="442" t="str">
        <f>IF(س4!$B$50="","",س4!$B$50)</f>
        <v/>
      </c>
      <c r="W1" s="442" t="str">
        <f>IF(س4!$B$52="","",س4!$B$52)</f>
        <v/>
      </c>
      <c r="X1" s="442" t="str">
        <f>IF(س4!$B$54="","",س4!$B$54)</f>
        <v/>
      </c>
      <c r="Y1" s="442" t="str">
        <f>IF(س4!$B$56="","",س4!$B$56)</f>
        <v/>
      </c>
      <c r="Z1" s="442" t="str">
        <f>IF(س4!$B$58="","",س4!$B$58)</f>
        <v/>
      </c>
      <c r="AA1" s="442" t="str">
        <f>IF(س4!$B$60="","",س4!$B$60)</f>
        <v/>
      </c>
      <c r="AB1" s="442" t="str">
        <f>IF(س4!$B$62="","",س4!$B$62)</f>
        <v/>
      </c>
      <c r="AM1" s="2">
        <v>1</v>
      </c>
      <c r="AO1" s="2">
        <v>2</v>
      </c>
      <c r="AQ1" s="2">
        <v>3</v>
      </c>
      <c r="AS1" s="2">
        <v>4</v>
      </c>
      <c r="AU1" s="2">
        <v>5</v>
      </c>
      <c r="AW1" s="2">
        <v>6</v>
      </c>
      <c r="AY1" s="2">
        <v>7</v>
      </c>
      <c r="BA1" s="2">
        <v>8</v>
      </c>
      <c r="BC1" s="2">
        <v>9</v>
      </c>
      <c r="BE1" s="2">
        <v>10</v>
      </c>
      <c r="BG1" s="2">
        <v>11</v>
      </c>
      <c r="BI1" s="2">
        <v>12</v>
      </c>
      <c r="BK1" s="2">
        <v>13</v>
      </c>
      <c r="BM1" s="2">
        <v>14</v>
      </c>
      <c r="BO1" s="2">
        <v>15</v>
      </c>
      <c r="BQ1" s="2">
        <v>16</v>
      </c>
      <c r="BS1" s="2">
        <v>17</v>
      </c>
      <c r="BU1" s="2">
        <v>18</v>
      </c>
      <c r="BW1" s="2">
        <v>19</v>
      </c>
      <c r="BY1" s="2">
        <v>20</v>
      </c>
      <c r="CA1" s="2">
        <v>21</v>
      </c>
      <c r="CC1" s="2">
        <v>22</v>
      </c>
      <c r="CE1" s="2">
        <v>23</v>
      </c>
      <c r="CG1" s="2">
        <v>24</v>
      </c>
      <c r="CI1" s="2">
        <v>25</v>
      </c>
    </row>
    <row r="2" spans="1:166" s="156" customFormat="1">
      <c r="A2" s="155"/>
      <c r="B2" s="154" t="s">
        <v>243</v>
      </c>
      <c r="D2" s="442"/>
      <c r="E2" s="442"/>
      <c r="F2" s="442"/>
      <c r="G2" s="442"/>
      <c r="H2" s="442"/>
      <c r="I2" s="442"/>
      <c r="J2" s="442"/>
      <c r="K2" s="442"/>
      <c r="L2" s="442"/>
      <c r="M2" s="442"/>
      <c r="N2" s="442"/>
      <c r="O2" s="442"/>
      <c r="P2" s="442"/>
      <c r="Q2" s="442"/>
      <c r="R2" s="442"/>
      <c r="S2" s="442"/>
      <c r="T2" s="442"/>
      <c r="U2" s="442"/>
      <c r="V2" s="442"/>
      <c r="W2" s="442"/>
      <c r="X2" s="442"/>
      <c r="Y2" s="442"/>
      <c r="Z2" s="442"/>
      <c r="AA2" s="442"/>
      <c r="AB2" s="442"/>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BM2" s="157"/>
      <c r="BN2" s="157"/>
      <c r="BO2" s="157"/>
      <c r="BP2" s="157"/>
      <c r="BQ2" s="157"/>
      <c r="BR2" s="157"/>
      <c r="BS2" s="157"/>
      <c r="BT2" s="157"/>
      <c r="BU2" s="157"/>
      <c r="BV2" s="157"/>
      <c r="BW2" s="157"/>
      <c r="BX2" s="157"/>
      <c r="BY2" s="157"/>
      <c r="BZ2" s="157"/>
      <c r="CA2" s="157"/>
      <c r="CB2" s="157"/>
      <c r="CC2" s="157"/>
      <c r="CD2" s="157"/>
      <c r="CE2" s="157"/>
      <c r="CF2" s="157"/>
      <c r="CG2" s="157"/>
      <c r="CH2" s="157"/>
      <c r="CI2" s="157"/>
      <c r="CJ2" s="157"/>
      <c r="CK2" s="157"/>
      <c r="CL2" s="157"/>
      <c r="CM2" s="157"/>
      <c r="CN2" s="157"/>
      <c r="CO2" s="157"/>
      <c r="CP2" s="157"/>
      <c r="CQ2" s="157"/>
      <c r="CR2" s="157"/>
      <c r="CS2" s="157"/>
      <c r="CT2" s="157"/>
      <c r="CU2" s="157"/>
      <c r="CV2" s="157"/>
      <c r="CW2" s="157"/>
      <c r="CX2" s="157"/>
      <c r="CY2" s="157"/>
      <c r="CZ2" s="157"/>
      <c r="DA2" s="157"/>
      <c r="DB2" s="157"/>
      <c r="DC2" s="157"/>
      <c r="DD2" s="157"/>
      <c r="DE2" s="157"/>
      <c r="DF2" s="157"/>
      <c r="DG2" s="157"/>
      <c r="DH2" s="157"/>
      <c r="DI2" s="157"/>
      <c r="DJ2" s="157"/>
      <c r="DK2" s="157"/>
      <c r="DL2" s="157"/>
      <c r="DM2" s="157"/>
      <c r="DN2" s="157"/>
      <c r="DO2" s="157"/>
      <c r="DP2" s="157"/>
      <c r="DQ2" s="157"/>
      <c r="DR2" s="157"/>
      <c r="DS2" s="157"/>
      <c r="DT2" s="157"/>
      <c r="DU2" s="157"/>
      <c r="DV2" s="157"/>
      <c r="DW2" s="157"/>
    </row>
    <row r="3" spans="1:166" s="156" customFormat="1">
      <c r="A3" s="155"/>
      <c r="D3" s="442"/>
      <c r="E3" s="442"/>
      <c r="F3" s="442"/>
      <c r="G3" s="442"/>
      <c r="H3" s="442"/>
      <c r="I3" s="442"/>
      <c r="J3" s="442"/>
      <c r="K3" s="442"/>
      <c r="L3" s="442"/>
      <c r="M3" s="442"/>
      <c r="N3" s="442"/>
      <c r="O3" s="442"/>
      <c r="P3" s="442"/>
      <c r="Q3" s="442"/>
      <c r="R3" s="442"/>
      <c r="S3" s="442"/>
      <c r="T3" s="442"/>
      <c r="U3" s="442"/>
      <c r="V3" s="442"/>
      <c r="W3" s="442"/>
      <c r="X3" s="442"/>
      <c r="Y3" s="442"/>
      <c r="Z3" s="442"/>
      <c r="AA3" s="442"/>
      <c r="AB3" s="442"/>
      <c r="AC3" s="85">
        <f>COUNTIF(D6:AB6,"")</f>
        <v>25</v>
      </c>
      <c r="AD3" s="85"/>
      <c r="AE3" s="85">
        <f>25-AC3</f>
        <v>0</v>
      </c>
      <c r="AF3" s="157"/>
      <c r="AG3" s="157"/>
      <c r="AH3" s="157"/>
      <c r="AI3" s="157"/>
      <c r="AJ3" s="157"/>
      <c r="AK3" s="157"/>
      <c r="AL3" s="157">
        <f>COUNTIF(D6:I6,"")</f>
        <v>6</v>
      </c>
      <c r="AM3" s="2">
        <f>COUNTIF($D$1:$AB$4,AL4)</f>
        <v>0</v>
      </c>
      <c r="AN3" s="157">
        <f>COUNTIF(J6:O6,"")</f>
        <v>6</v>
      </c>
      <c r="AO3" s="2">
        <f>COUNTIF($D$1:$AB$4,AN4)</f>
        <v>0</v>
      </c>
      <c r="AP3" s="157">
        <f>COUNTIF(P6:U6,"")</f>
        <v>6</v>
      </c>
      <c r="AQ3" s="2">
        <f>COUNTIF($D$1:$AB$4,AP4)</f>
        <v>0</v>
      </c>
      <c r="AR3" s="157">
        <f>COUNTIF(V6:AB6,"")</f>
        <v>7</v>
      </c>
      <c r="AS3" s="2">
        <f>COUNTIF($D$1:$AB$4,AR4)</f>
        <v>0</v>
      </c>
      <c r="AT3" s="157"/>
      <c r="AU3" s="2">
        <f>COUNTIF($D$1:$AB$4,AT4)</f>
        <v>0</v>
      </c>
      <c r="AV3" s="157"/>
      <c r="AW3" s="2">
        <f>COUNTIF($D$1:$AB$4,AV4)</f>
        <v>0</v>
      </c>
      <c r="AX3" s="157"/>
      <c r="AY3" s="2">
        <f>COUNTIF($D$1:$AB$4,AX4)</f>
        <v>0</v>
      </c>
      <c r="AZ3" s="157"/>
      <c r="BA3" s="2">
        <f t="shared" ref="BA3" si="0">COUNTIF($D$1:$AB$4,AZ4)</f>
        <v>0</v>
      </c>
      <c r="BB3" s="157"/>
      <c r="BC3" s="2">
        <f>COUNTIF($D$1:$AB$4,BB4)</f>
        <v>0</v>
      </c>
      <c r="BD3" s="157"/>
      <c r="BE3" s="2">
        <f>COUNTIF($D$1:$AB$4,BD4)</f>
        <v>0</v>
      </c>
      <c r="BF3" s="157"/>
      <c r="BG3" s="2">
        <f>COUNTIF($D$1:$AB$4,BF4)</f>
        <v>0</v>
      </c>
      <c r="BH3" s="157"/>
      <c r="BI3" s="2">
        <f>COUNTIF($D$1:$AB$4,BH4)</f>
        <v>0</v>
      </c>
      <c r="BJ3" s="157"/>
      <c r="BK3" s="2">
        <f t="shared" ref="BK3" si="1">COUNTIF($D$1:$AB$4,BJ4)</f>
        <v>0</v>
      </c>
      <c r="BL3" s="157"/>
      <c r="BM3" s="2">
        <f>COUNTIF($D$1:$AB$4,BL4)</f>
        <v>0</v>
      </c>
      <c r="BN3" s="157"/>
      <c r="BO3" s="2">
        <f>COUNTIF($D$1:$AB$4,BN4)</f>
        <v>0</v>
      </c>
      <c r="BP3" s="157"/>
      <c r="BQ3" s="2">
        <f>COUNTIF($D$1:$AB$4,BP4)</f>
        <v>0</v>
      </c>
      <c r="BR3" s="157"/>
      <c r="BS3" s="2">
        <f t="shared" ref="BS3" si="2">COUNTIF($D$1:$AB$4,BR4)</f>
        <v>0</v>
      </c>
      <c r="BT3" s="157"/>
      <c r="BU3" s="2">
        <f t="shared" ref="BU3" si="3">COUNTIF($D$1:$AB$4,BT4)</f>
        <v>0</v>
      </c>
      <c r="BV3" s="157"/>
      <c r="BW3" s="2">
        <f t="shared" ref="BW3" si="4">COUNTIF($D$1:$AB$4,BV4)</f>
        <v>0</v>
      </c>
      <c r="BX3" s="157"/>
      <c r="BY3" s="2">
        <f t="shared" ref="BY3" si="5">COUNTIF($D$1:$AB$4,BX4)</f>
        <v>0</v>
      </c>
      <c r="BZ3" s="157"/>
      <c r="CA3" s="2">
        <f t="shared" ref="CA3" si="6">COUNTIF($D$1:$AB$4,BZ4)</f>
        <v>0</v>
      </c>
      <c r="CB3" s="157"/>
      <c r="CC3" s="2">
        <f t="shared" ref="CC3" si="7">COUNTIF($D$1:$AB$4,CB4)</f>
        <v>0</v>
      </c>
      <c r="CD3" s="157"/>
      <c r="CE3" s="2">
        <f t="shared" ref="CE3" si="8">COUNTIF($D$1:$AB$4,CD4)</f>
        <v>0</v>
      </c>
      <c r="CF3" s="157"/>
      <c r="CG3" s="2">
        <f t="shared" ref="CG3" si="9">COUNTIF($D$1:$AB$4,CF4)</f>
        <v>0</v>
      </c>
      <c r="CH3" s="157"/>
      <c r="CI3" s="2">
        <f t="shared" ref="CI3" si="10">COUNTIF($D$1:$AB$4,CH4)</f>
        <v>0</v>
      </c>
      <c r="CJ3" s="157"/>
      <c r="CK3" s="157"/>
      <c r="CL3" s="157"/>
      <c r="CM3" s="157"/>
      <c r="CN3" s="157"/>
      <c r="CO3" s="157"/>
      <c r="CP3" s="157"/>
      <c r="CQ3" s="157"/>
      <c r="CR3" s="157"/>
      <c r="CS3" s="157"/>
      <c r="CT3" s="157"/>
      <c r="CU3" s="157"/>
      <c r="CV3" s="157"/>
      <c r="CW3" s="157"/>
      <c r="CX3" s="157"/>
      <c r="CY3" s="157"/>
      <c r="CZ3" s="157"/>
      <c r="DA3" s="157"/>
      <c r="DB3" s="157">
        <v>1</v>
      </c>
      <c r="DC3" s="157">
        <v>2</v>
      </c>
      <c r="DD3" s="157">
        <v>3</v>
      </c>
      <c r="DE3" s="157">
        <v>4</v>
      </c>
      <c r="DF3" s="157">
        <v>5</v>
      </c>
      <c r="DG3" s="157">
        <v>6</v>
      </c>
      <c r="DH3" s="157">
        <v>7</v>
      </c>
      <c r="DI3" s="157">
        <v>8</v>
      </c>
      <c r="DJ3" s="157">
        <v>9</v>
      </c>
      <c r="DK3" s="157">
        <v>10</v>
      </c>
      <c r="DL3" s="157">
        <v>11</v>
      </c>
      <c r="DM3" s="157">
        <v>12</v>
      </c>
      <c r="DN3" s="157">
        <v>13</v>
      </c>
      <c r="DO3" s="157">
        <v>14</v>
      </c>
      <c r="DP3" s="157">
        <v>15</v>
      </c>
      <c r="DQ3" s="157">
        <v>16</v>
      </c>
      <c r="DR3" s="157">
        <v>17</v>
      </c>
      <c r="DS3" s="157">
        <v>18</v>
      </c>
      <c r="DT3" s="157">
        <v>19</v>
      </c>
      <c r="DU3" s="157">
        <v>20</v>
      </c>
      <c r="DV3" s="157">
        <v>21</v>
      </c>
      <c r="DW3" s="157">
        <v>22</v>
      </c>
      <c r="DX3" s="157">
        <v>23</v>
      </c>
      <c r="DY3" s="157">
        <v>24</v>
      </c>
      <c r="DZ3" s="157">
        <v>25</v>
      </c>
    </row>
    <row r="4" spans="1:166" s="95" customFormat="1" ht="114" customHeight="1">
      <c r="A4" s="94"/>
      <c r="D4" s="442"/>
      <c r="E4" s="442"/>
      <c r="F4" s="442"/>
      <c r="G4" s="442"/>
      <c r="H4" s="442"/>
      <c r="I4" s="442"/>
      <c r="J4" s="442"/>
      <c r="K4" s="442"/>
      <c r="L4" s="442"/>
      <c r="M4" s="442"/>
      <c r="N4" s="442"/>
      <c r="O4" s="442"/>
      <c r="P4" s="442"/>
      <c r="Q4" s="442"/>
      <c r="R4" s="442"/>
      <c r="S4" s="442"/>
      <c r="T4" s="442"/>
      <c r="U4" s="442"/>
      <c r="V4" s="442"/>
      <c r="W4" s="442"/>
      <c r="X4" s="442"/>
      <c r="Y4" s="442"/>
      <c r="Z4" s="442"/>
      <c r="AA4" s="442"/>
      <c r="AB4" s="442"/>
      <c r="AC4" s="96"/>
      <c r="AD4" s="495" t="s">
        <v>244</v>
      </c>
      <c r="AE4" s="495"/>
      <c r="AF4" s="495"/>
      <c r="AG4" s="496" t="s">
        <v>245</v>
      </c>
      <c r="AH4" s="496"/>
      <c r="AI4" s="496"/>
      <c r="AJ4" s="96"/>
      <c r="AK4" s="96"/>
      <c r="AL4" s="494" t="str">
        <f>'احصائيات 4'!B3</f>
        <v>-</v>
      </c>
      <c r="AM4" s="494"/>
      <c r="AN4" s="547" t="str">
        <f>'احصائيات 4'!B4</f>
        <v>-</v>
      </c>
      <c r="AO4" s="547"/>
      <c r="AP4" s="548" t="str">
        <f>'احصائيات 4'!B5</f>
        <v>-</v>
      </c>
      <c r="AQ4" s="548"/>
      <c r="AR4" s="546" t="str">
        <f>'احصائيات 4'!B6</f>
        <v>-</v>
      </c>
      <c r="AS4" s="546"/>
      <c r="AT4" s="546" t="str">
        <f>'احصائيات 4'!B7</f>
        <v>-</v>
      </c>
      <c r="AU4" s="546"/>
      <c r="AV4" s="546" t="str">
        <f>'احصائيات 4'!B8</f>
        <v>-</v>
      </c>
      <c r="AW4" s="546"/>
      <c r="AX4" s="546" t="str">
        <f>'احصائيات 4'!B9</f>
        <v>-</v>
      </c>
      <c r="AY4" s="546"/>
      <c r="AZ4" s="546" t="str">
        <f>'احصائيات 4'!B10</f>
        <v>-</v>
      </c>
      <c r="BA4" s="546"/>
      <c r="BB4" s="546" t="str">
        <f>'احصائيات 4'!B11</f>
        <v>-</v>
      </c>
      <c r="BC4" s="546"/>
      <c r="BD4" s="546" t="str">
        <f>'احصائيات 4'!B12</f>
        <v>-</v>
      </c>
      <c r="BE4" s="546"/>
      <c r="BF4" s="546" t="str">
        <f>'احصائيات 4'!B13</f>
        <v>-</v>
      </c>
      <c r="BG4" s="546"/>
      <c r="BH4" s="546" t="str">
        <f>'احصائيات 4'!B14</f>
        <v>-</v>
      </c>
      <c r="BI4" s="546"/>
      <c r="BJ4" s="546" t="str">
        <f>'احصائيات 4'!B15</f>
        <v>-</v>
      </c>
      <c r="BK4" s="546"/>
      <c r="BL4" s="546" t="str">
        <f>'احصائيات 4'!B16</f>
        <v>-</v>
      </c>
      <c r="BM4" s="546"/>
      <c r="BN4" s="546" t="str">
        <f>'احصائيات 4'!B17</f>
        <v>-</v>
      </c>
      <c r="BO4" s="546"/>
      <c r="BP4" s="546" t="str">
        <f>'احصائيات 4'!B18</f>
        <v>-</v>
      </c>
      <c r="BQ4" s="546"/>
      <c r="BR4" s="546" t="str">
        <f>'احصائيات 4'!B19</f>
        <v>-</v>
      </c>
      <c r="BS4" s="546"/>
      <c r="BT4" s="546" t="str">
        <f>'احصائيات 4'!B20</f>
        <v>-</v>
      </c>
      <c r="BU4" s="546"/>
      <c r="BV4" s="546" t="str">
        <f>'احصائيات 4'!B21</f>
        <v>-</v>
      </c>
      <c r="BW4" s="546"/>
      <c r="BX4" s="546" t="str">
        <f>'احصائيات 4'!B22</f>
        <v>-</v>
      </c>
      <c r="BY4" s="546"/>
      <c r="BZ4" s="546" t="str">
        <f>'احصائيات 4'!B23</f>
        <v>-</v>
      </c>
      <c r="CA4" s="546"/>
      <c r="CB4" s="546" t="str">
        <f>'احصائيات 4'!B24</f>
        <v>-</v>
      </c>
      <c r="CC4" s="546"/>
      <c r="CD4" s="546" t="str">
        <f>'احصائيات 4'!B25</f>
        <v>-</v>
      </c>
      <c r="CE4" s="546"/>
      <c r="CF4" s="546" t="str">
        <f>'احصائيات 4'!B26</f>
        <v>-</v>
      </c>
      <c r="CG4" s="546"/>
      <c r="CH4" s="546" t="str">
        <f>'احصائيات 4'!B27</f>
        <v>-</v>
      </c>
      <c r="CI4" s="546"/>
      <c r="CJ4" s="96"/>
      <c r="CK4" s="96"/>
      <c r="CL4" s="96"/>
      <c r="CM4" s="96"/>
      <c r="CN4" s="96"/>
      <c r="CO4" s="96"/>
      <c r="CP4" s="96"/>
      <c r="CQ4" s="96"/>
      <c r="CR4" s="96"/>
      <c r="CS4" s="96"/>
      <c r="CT4" s="96"/>
      <c r="CU4" s="96"/>
      <c r="CV4" s="96"/>
      <c r="CW4" s="96"/>
      <c r="CX4" s="96"/>
      <c r="CY4" s="96"/>
      <c r="CZ4" s="96"/>
      <c r="DA4" s="96"/>
      <c r="DB4" s="163" t="str">
        <f>AL4</f>
        <v>-</v>
      </c>
      <c r="DC4" s="163" t="str">
        <f>AN4</f>
        <v>-</v>
      </c>
      <c r="DD4" s="163" t="str">
        <f>AP4</f>
        <v>-</v>
      </c>
      <c r="DE4" s="163" t="str">
        <f>AR4</f>
        <v>-</v>
      </c>
      <c r="DF4" s="163" t="str">
        <f>AT4</f>
        <v>-</v>
      </c>
      <c r="DG4" s="163" t="str">
        <f>AV4</f>
        <v>-</v>
      </c>
      <c r="DH4" s="163" t="str">
        <f>AX4</f>
        <v>-</v>
      </c>
      <c r="DI4" s="163" t="str">
        <f>AZ4</f>
        <v>-</v>
      </c>
      <c r="DJ4" s="163" t="str">
        <f>BB4</f>
        <v>-</v>
      </c>
      <c r="DK4" s="96" t="str">
        <f>BD4</f>
        <v>-</v>
      </c>
      <c r="DL4" s="96" t="str">
        <f>BF4</f>
        <v>-</v>
      </c>
      <c r="DM4" s="96" t="str">
        <f>BH4</f>
        <v>-</v>
      </c>
      <c r="DN4" s="96" t="str">
        <f>BJ4</f>
        <v>-</v>
      </c>
      <c r="DO4" s="96" t="str">
        <f>BL4</f>
        <v>-</v>
      </c>
      <c r="DP4" s="96" t="str">
        <f>BN4</f>
        <v>-</v>
      </c>
      <c r="DQ4" s="96" t="str">
        <f>BP4</f>
        <v>-</v>
      </c>
      <c r="DR4" s="96" t="str">
        <f>BR4</f>
        <v>-</v>
      </c>
      <c r="DS4" s="96" t="str">
        <f>BT4</f>
        <v>-</v>
      </c>
      <c r="DT4" s="96" t="str">
        <f>BV4</f>
        <v>-</v>
      </c>
      <c r="DU4" s="96" t="str">
        <f>BX4</f>
        <v>-</v>
      </c>
      <c r="DV4" s="96" t="str">
        <f>BZ4</f>
        <v>-</v>
      </c>
      <c r="DW4" s="96" t="str">
        <f>CB4</f>
        <v>-</v>
      </c>
      <c r="DX4" s="95" t="str">
        <f>CD4</f>
        <v>-</v>
      </c>
      <c r="DY4" s="95" t="str">
        <f>CF4</f>
        <v>-</v>
      </c>
      <c r="DZ4" s="95" t="str">
        <f>CH4</f>
        <v>-</v>
      </c>
    </row>
    <row r="5" spans="1:166" s="9" customFormat="1" ht="21.75" customHeight="1" thickBot="1">
      <c r="A5" s="9" t="s">
        <v>0</v>
      </c>
      <c r="B5" s="10" t="s">
        <v>1</v>
      </c>
      <c r="C5" s="11"/>
      <c r="D5" s="158" t="s">
        <v>2</v>
      </c>
      <c r="E5" s="159" t="s">
        <v>3</v>
      </c>
      <c r="F5" s="160" t="s">
        <v>4</v>
      </c>
      <c r="G5" s="159" t="s">
        <v>5</v>
      </c>
      <c r="H5" s="160" t="s">
        <v>6</v>
      </c>
      <c r="I5" s="161" t="s">
        <v>7</v>
      </c>
      <c r="J5" s="158" t="s">
        <v>8</v>
      </c>
      <c r="K5" s="159" t="s">
        <v>9</v>
      </c>
      <c r="L5" s="160" t="s">
        <v>10</v>
      </c>
      <c r="M5" s="159" t="s">
        <v>11</v>
      </c>
      <c r="N5" s="160" t="s">
        <v>12</v>
      </c>
      <c r="O5" s="161" t="s">
        <v>13</v>
      </c>
      <c r="P5" s="158" t="s">
        <v>14</v>
      </c>
      <c r="Q5" s="159" t="s">
        <v>15</v>
      </c>
      <c r="R5" s="160" t="s">
        <v>16</v>
      </c>
      <c r="S5" s="159" t="s">
        <v>17</v>
      </c>
      <c r="T5" s="160" t="s">
        <v>18</v>
      </c>
      <c r="U5" s="161" t="s">
        <v>19</v>
      </c>
      <c r="V5" s="158" t="s">
        <v>20</v>
      </c>
      <c r="W5" s="159" t="s">
        <v>21</v>
      </c>
      <c r="X5" s="160" t="s">
        <v>22</v>
      </c>
      <c r="Y5" s="159" t="s">
        <v>23</v>
      </c>
      <c r="Z5" s="160" t="s">
        <v>24</v>
      </c>
      <c r="AA5" s="159" t="s">
        <v>25</v>
      </c>
      <c r="AB5" s="162" t="s">
        <v>26</v>
      </c>
      <c r="AC5" s="112" t="s">
        <v>31</v>
      </c>
      <c r="AD5" s="9" t="s">
        <v>32</v>
      </c>
      <c r="AL5" s="84" t="s">
        <v>0</v>
      </c>
      <c r="AM5" s="84" t="s">
        <v>166</v>
      </c>
      <c r="AN5" s="84" t="s">
        <v>0</v>
      </c>
      <c r="AO5" s="84" t="s">
        <v>166</v>
      </c>
      <c r="AP5" s="84" t="s">
        <v>0</v>
      </c>
      <c r="AQ5" s="84" t="s">
        <v>166</v>
      </c>
      <c r="AR5" s="84" t="s">
        <v>0</v>
      </c>
      <c r="AS5" s="84" t="s">
        <v>166</v>
      </c>
      <c r="AT5" s="84" t="s">
        <v>0</v>
      </c>
      <c r="AU5" s="84" t="s">
        <v>166</v>
      </c>
      <c r="AV5" s="84" t="s">
        <v>0</v>
      </c>
      <c r="AW5" s="84" t="s">
        <v>166</v>
      </c>
      <c r="AX5" s="84" t="s">
        <v>0</v>
      </c>
      <c r="AY5" s="84" t="s">
        <v>166</v>
      </c>
      <c r="AZ5" s="84" t="s">
        <v>0</v>
      </c>
      <c r="BA5" s="84" t="s">
        <v>166</v>
      </c>
      <c r="BB5" s="84" t="s">
        <v>0</v>
      </c>
      <c r="BC5" s="84" t="s">
        <v>166</v>
      </c>
      <c r="BD5" s="84" t="s">
        <v>0</v>
      </c>
      <c r="BE5" s="84" t="s">
        <v>166</v>
      </c>
      <c r="BF5" s="84" t="s">
        <v>0</v>
      </c>
      <c r="BG5" s="84" t="s">
        <v>166</v>
      </c>
      <c r="BH5" s="84" t="s">
        <v>0</v>
      </c>
      <c r="BI5" s="84" t="s">
        <v>166</v>
      </c>
      <c r="BJ5" s="84" t="s">
        <v>0</v>
      </c>
      <c r="BK5" s="84" t="s">
        <v>166</v>
      </c>
      <c r="BL5" s="84" t="s">
        <v>0</v>
      </c>
      <c r="BM5" s="84" t="s">
        <v>166</v>
      </c>
      <c r="BN5" s="84" t="s">
        <v>0</v>
      </c>
      <c r="BO5" s="84" t="s">
        <v>166</v>
      </c>
      <c r="BP5" s="84" t="s">
        <v>0</v>
      </c>
      <c r="BQ5" s="84" t="s">
        <v>166</v>
      </c>
      <c r="BR5" s="84" t="s">
        <v>0</v>
      </c>
      <c r="BS5" s="84" t="s">
        <v>166</v>
      </c>
      <c r="BT5" s="84" t="s">
        <v>0</v>
      </c>
      <c r="BU5" s="84" t="s">
        <v>166</v>
      </c>
      <c r="BV5" s="84" t="s">
        <v>0</v>
      </c>
      <c r="BW5" s="84" t="s">
        <v>166</v>
      </c>
      <c r="BX5" s="84" t="s">
        <v>0</v>
      </c>
      <c r="BY5" s="84" t="s">
        <v>166</v>
      </c>
      <c r="BZ5" s="84" t="s">
        <v>0</v>
      </c>
      <c r="CA5" s="84" t="s">
        <v>166</v>
      </c>
      <c r="CB5" s="84" t="s">
        <v>0</v>
      </c>
      <c r="CC5" s="84" t="s">
        <v>166</v>
      </c>
      <c r="CD5" s="84" t="s">
        <v>0</v>
      </c>
      <c r="CE5" s="84" t="s">
        <v>166</v>
      </c>
      <c r="CF5" s="84" t="s">
        <v>0</v>
      </c>
      <c r="CG5" s="84" t="s">
        <v>166</v>
      </c>
      <c r="CH5" s="84" t="s">
        <v>0</v>
      </c>
      <c r="CI5" s="84" t="s">
        <v>166</v>
      </c>
      <c r="DB5" s="164" t="e">
        <f>AVERAGE(AM6:AM125)</f>
        <v>#DIV/0!</v>
      </c>
      <c r="DC5" s="164" t="e">
        <f>AVERAGE(AO6:AO125)</f>
        <v>#DIV/0!</v>
      </c>
      <c r="DD5" s="164" t="e">
        <f>AVERAGE(AQ6:AQ125)</f>
        <v>#DIV/0!</v>
      </c>
      <c r="DE5" s="164" t="e">
        <f>AVERAGE(AS6:AS125)</f>
        <v>#DIV/0!</v>
      </c>
      <c r="DF5" s="164" t="e">
        <f>AVERAGE(AU6:AU125)</f>
        <v>#DIV/0!</v>
      </c>
      <c r="DG5" s="164" t="e">
        <f>AVERAGE(AW6:AW125)</f>
        <v>#DIV/0!</v>
      </c>
      <c r="DH5" s="164" t="e">
        <f>AVERAGE(AY6:AY125)</f>
        <v>#DIV/0!</v>
      </c>
      <c r="DI5" s="164" t="e">
        <f>AVERAGE(BA6:BA125)</f>
        <v>#DIV/0!</v>
      </c>
      <c r="DJ5" s="164" t="e">
        <f>AVERAGE(BC6:BC125)</f>
        <v>#DIV/0!</v>
      </c>
      <c r="DK5" s="164" t="e">
        <f>AVERAGE(BE6:BE125)</f>
        <v>#DIV/0!</v>
      </c>
      <c r="DL5" s="164" t="e">
        <f>AVERAGE(BG6:BG125)</f>
        <v>#DIV/0!</v>
      </c>
      <c r="DM5" s="164" t="e">
        <f>AVERAGE(BI6:BI125)</f>
        <v>#DIV/0!</v>
      </c>
      <c r="DN5" s="164" t="e">
        <f>AVERAGE(BK6:BK125)</f>
        <v>#DIV/0!</v>
      </c>
      <c r="DO5" s="164" t="e">
        <f>AVERAGE(BM6:BM125)</f>
        <v>#DIV/0!</v>
      </c>
      <c r="DP5" s="164" t="e">
        <f>AVERAGE(BO6:BO125)</f>
        <v>#DIV/0!</v>
      </c>
      <c r="DQ5" s="164" t="e">
        <f>AVERAGE(BQ6:BQ125)</f>
        <v>#DIV/0!</v>
      </c>
      <c r="DR5" s="164" t="e">
        <f>AVERAGE(BS6:BS125)</f>
        <v>#DIV/0!</v>
      </c>
      <c r="DS5" s="164" t="e">
        <f>AVERAGE(BU6:BU125)</f>
        <v>#DIV/0!</v>
      </c>
      <c r="DT5" s="164" t="e">
        <f>AVERAGE(BW6:BW125)</f>
        <v>#DIV/0!</v>
      </c>
      <c r="DU5" s="164" t="e">
        <f>AVERAGE(BY6:BY125)</f>
        <v>#DIV/0!</v>
      </c>
      <c r="DV5" s="164" t="e">
        <f>AVERAGE(CA6:CA125)</f>
        <v>#DIV/0!</v>
      </c>
      <c r="DW5" s="164" t="e">
        <f>AVERAGE(CC6:CC125)</f>
        <v>#DIV/0!</v>
      </c>
      <c r="DX5" s="164" t="e">
        <f>AVERAGE(CE6:CE125)</f>
        <v>#DIV/0!</v>
      </c>
      <c r="DY5" s="164" t="e">
        <f>AVERAGE(CG6:CG125)</f>
        <v>#DIV/0!</v>
      </c>
      <c r="DZ5" s="164" t="e">
        <f>AVERAGE(CI6:CI125)</f>
        <v>#DIV/0!</v>
      </c>
    </row>
    <row r="6" spans="1:166" ht="15.75" thickBot="1">
      <c r="A6" s="6">
        <v>1</v>
      </c>
      <c r="B6" s="8"/>
      <c r="D6" s="117"/>
      <c r="E6" s="117"/>
      <c r="F6" s="117"/>
      <c r="G6" s="117"/>
      <c r="H6" s="117"/>
      <c r="I6" s="117"/>
      <c r="J6" s="173"/>
      <c r="K6" s="173"/>
      <c r="L6" s="173"/>
      <c r="M6" s="173"/>
      <c r="N6" s="173"/>
      <c r="O6" s="173"/>
      <c r="P6" s="119"/>
      <c r="Q6" s="119"/>
      <c r="R6" s="119"/>
      <c r="S6" s="119"/>
      <c r="T6" s="119"/>
      <c r="U6" s="119"/>
      <c r="V6" s="121"/>
      <c r="W6" s="121"/>
      <c r="X6" s="121"/>
      <c r="Y6" s="121"/>
      <c r="Z6" s="121"/>
      <c r="AA6" s="121"/>
      <c r="AB6" s="176"/>
      <c r="AC6" s="171" t="str">
        <f t="shared" ref="AC6:AC14" si="11">IF(B6="","",SUM(D6:AB6))</f>
        <v/>
      </c>
      <c r="AD6" s="172" t="str">
        <f t="shared" ref="AD6:AD69" si="12">IF(AC6="","",SUM(D6:AB6)/$AE$3)</f>
        <v/>
      </c>
      <c r="AL6" s="2" t="str" cm="1">
        <f t="array" ref="AL6">IF(B6="","",SUMPRODUCT(($D$1:$AB$4=$AL$4)*D6:AB6))</f>
        <v/>
      </c>
      <c r="AM6" s="15" t="str">
        <f>IFERROR(IF($AM$3=0,"",AL6/$AM$3),"")</f>
        <v/>
      </c>
      <c r="AN6" s="2" t="str" cm="1">
        <f t="array" ref="AN6">IF(B6="","",SUMPRODUCT(($D$1:$AB$4=$AN$4)*D6:AB6))</f>
        <v/>
      </c>
      <c r="AO6" s="15" t="str">
        <f>IFERROR(IF($AO$3=0,"",AN6/$AO$3),"")</f>
        <v/>
      </c>
      <c r="AP6" s="2" t="str" cm="1">
        <f t="array" ref="AP6">IF(B6="","",SUMPRODUCT(($D$1:$AB$4=$AP$4)*D6:AB6))</f>
        <v/>
      </c>
      <c r="AQ6" s="15" t="str">
        <f>IFERROR(IF($AQ$3=0,"",AP6/$AQ$3),"")</f>
        <v/>
      </c>
      <c r="AR6" s="2" t="str" cm="1">
        <f t="array" ref="AR6">IF(B6="","",SUMPRODUCT(($D$1:$AB$4=$AR$4)*D6:AB6))</f>
        <v/>
      </c>
      <c r="AS6" s="15" t="str">
        <f>IFERROR(IF($AS$3=0,"",AR6/$AS$3),"")</f>
        <v/>
      </c>
      <c r="AT6" s="2" t="str" cm="1">
        <f t="array" ref="AT6">IF(B6="","",SUMPRODUCT(($D$1:$AB$4=$AT$4)*$D6:$AB6))</f>
        <v/>
      </c>
      <c r="AU6" s="15" t="str">
        <f>IFERROR(IF($AU$3=0,"",AT6/$AU$3),"")</f>
        <v/>
      </c>
      <c r="AV6" s="2" t="str" cm="1">
        <f t="array" ref="AV6">IF(B6="","",SUMPRODUCT(($D$1:$AB$4=$AV$4)*$D6:$AB6))</f>
        <v/>
      </c>
      <c r="AW6" s="15" t="str">
        <f>IFERROR(IF($AW$3=0,"",AV6/$AW$3),"")</f>
        <v/>
      </c>
      <c r="AX6" s="2" t="str" cm="1">
        <f t="array" ref="AX6">IF(B6="","",SUMPRODUCT(($D$1:$AB$4=$AX$4)*$D6:$AB6))</f>
        <v/>
      </c>
      <c r="AY6" s="15" t="str">
        <f>IFERROR(IF($AY$3=0,"",AX6/$AY$3),"")</f>
        <v/>
      </c>
      <c r="AZ6" s="2" t="str" cm="1">
        <f t="array" ref="AZ6">IF(B6="","",SUMPRODUCT(($D$1:$AB$4=$AZ$4)*$D6:$AB6))</f>
        <v/>
      </c>
      <c r="BA6" s="15" t="str">
        <f>IFERROR(IF($BA$3=0,"",AZ6/$BA$3),"")</f>
        <v/>
      </c>
      <c r="BB6" s="2" t="str" cm="1">
        <f t="array" ref="BB6">IF(B6="","",SUMPRODUCT(($D$1:$AB$4=$BB$4)*$D6:$AB6))</f>
        <v/>
      </c>
      <c r="BC6" s="15" t="str">
        <f>IFERROR(IF($BC$3=0,"",BB6/$BC$3),"")</f>
        <v/>
      </c>
      <c r="BD6" s="2" t="str" cm="1">
        <f t="array" ref="BD6">IF(B6="","",SUMPRODUCT(($D$1:$AB$4=$BD$4)*$D6:$AB6))</f>
        <v/>
      </c>
      <c r="BE6" s="15" t="str">
        <f>IFERROR(IF($BE$3=0,"",BD6/$BE$3),"")</f>
        <v/>
      </c>
      <c r="BF6" s="2" t="str" cm="1">
        <f t="array" ref="BF6">IF(B6="","",SUMPRODUCT(($D$1:$AB$4=$BF$4)*$D6:$AB6))</f>
        <v/>
      </c>
      <c r="BG6" s="15" t="str">
        <f>IFERROR(IF($BG$3=0,"",BF6/$BG$3),"")</f>
        <v/>
      </c>
      <c r="BH6" s="2" t="str" cm="1">
        <f t="array" ref="BH6">IF(B6="","",SUMPRODUCT(($D$1:$AB$4=$BH$4)*$D6:$AB6))</f>
        <v/>
      </c>
      <c r="BI6" s="15" t="str">
        <f>IFERROR(IF($BI$3=0,"",BH6/$BI$3),"")</f>
        <v/>
      </c>
      <c r="BJ6" s="2" t="str" cm="1">
        <f t="array" ref="BJ6">IF(B6="","",SUMPRODUCT(($D$1:$AB$4=$BJ$4)*$D6:$AB6))</f>
        <v/>
      </c>
      <c r="BK6" s="15" t="str">
        <f>IFERROR(IF($BK$3=0,"",BJ6/$BK$3),"")</f>
        <v/>
      </c>
      <c r="BL6" s="2" t="str" cm="1">
        <f t="array" ref="BL6">IF(B6="","",SUMPRODUCT(($D$1:$AB$4=$BL$4)*$D6:$AB6))</f>
        <v/>
      </c>
      <c r="BM6" s="15" t="str">
        <f>IFERROR(IF($BM$3=0,"",BL6/$BM$3),"")</f>
        <v/>
      </c>
      <c r="BN6" s="2" t="str" cm="1">
        <f t="array" ref="BN6">IF(B6="","",SUMPRODUCT(($D$1:$AB$4=$BN$4)*$D6:$AB6))</f>
        <v/>
      </c>
      <c r="BO6" s="15" t="str">
        <f>IFERROR(IF($BO$3=0,"",BN6/$BO$3),"")</f>
        <v/>
      </c>
      <c r="BP6" s="2" t="str" cm="1">
        <f t="array" ref="BP6">IF(B6="","",SUMPRODUCT(($D$1:$AB$4=$BP$4)*$D6:$AB6))</f>
        <v/>
      </c>
      <c r="BQ6" s="15" t="str">
        <f>IFERROR(IF($BQ$3=0,"",BP6/$BQ$3),"")</f>
        <v/>
      </c>
      <c r="BR6" s="2" t="str" cm="1">
        <f t="array" ref="BR6">IF(B6="","",SUMPRODUCT(($D$1:$AB$4=$BR$4)*$D6:$AB6))</f>
        <v/>
      </c>
      <c r="BS6" s="15" t="str">
        <f>IFERROR(IF($BS$3=0,"",BR6/$BS$3),"")</f>
        <v/>
      </c>
      <c r="BT6" s="2" t="str" cm="1">
        <f t="array" ref="BT6">IF(B6="","",SUMPRODUCT(($D$1:$AB$4=$BT$4)*$D6:$AB6))</f>
        <v/>
      </c>
      <c r="BU6" s="15" t="str">
        <f>IFERROR(IF($BU$3=0,"",BT6/$BU$3),"")</f>
        <v/>
      </c>
      <c r="BV6" s="2" t="str" cm="1">
        <f t="array" ref="BV6">IF(B6="","",SUMPRODUCT(($D$1:$AB$4=$BV$4)*$D6:$AB6))</f>
        <v/>
      </c>
      <c r="BW6" s="15" t="str">
        <f>IFERROR(IF($BW$3=0,"",BV6/$BW$3),"")</f>
        <v/>
      </c>
      <c r="BX6" s="2" t="str" cm="1">
        <f t="array" ref="BX6">IF(B6="","",SUMPRODUCT(($D$1:$AB$4=$BX$4)*$D6:$AB6))</f>
        <v/>
      </c>
      <c r="BY6" s="15" t="str">
        <f>IFERROR(IF($BY$3=0,"",BX6/$BY$3),"")</f>
        <v/>
      </c>
      <c r="BZ6" s="2" t="str" cm="1">
        <f t="array" ref="BZ6">IF(B6="","",SUMPRODUCT(($D$1:$AB$4=$BZ$4)*$D6:$AB6))</f>
        <v/>
      </c>
      <c r="CA6" s="15" t="str">
        <f>IFERROR(IF($CA$3=0,"",BZ6/$CA$3),"")</f>
        <v/>
      </c>
      <c r="CB6" s="2" t="str" cm="1">
        <f t="array" ref="CB6">IF(B6="","",SUMPRODUCT(($D$1:$AB$4=$CB$4)*$D6:$AB6))</f>
        <v/>
      </c>
      <c r="CC6" s="15" t="str">
        <f>IFERROR(IF($CC$3=0,"",CB6/$CC$3),"")</f>
        <v/>
      </c>
      <c r="CD6" s="2" t="str" cm="1">
        <f t="array" ref="CD6">IF(B6="","",SUMPRODUCT(($D$1:$AB$4=$CD$4)*$D6:$AB6))</f>
        <v/>
      </c>
      <c r="CE6" s="15" t="str">
        <f>IFERROR(IF($CE$3=0,"",CD6/$CE$3),"")</f>
        <v/>
      </c>
      <c r="CF6" s="2" t="str" cm="1">
        <f t="array" ref="CF6">IF(B6="","",SUMPRODUCT(($D$1:$AB$4=$CF$4)*$D6:$AB6))</f>
        <v/>
      </c>
      <c r="CG6" s="15" t="str">
        <f>IFERROR(IF($CG$3=0,"",CF6/$CG$3),"")</f>
        <v/>
      </c>
      <c r="CH6" s="2" t="str" cm="1">
        <f t="array" ref="CH6">IF(B6="","",SUMPRODUCT(($D$1:$AB$4=$CH$4)*$D6:$AB6))</f>
        <v/>
      </c>
      <c r="CI6" s="15" t="str">
        <f>IFERROR(IF($CI$3=0,"",CH6/$CI$3),"")</f>
        <v/>
      </c>
    </row>
    <row r="7" spans="1:166" ht="15" customHeight="1">
      <c r="A7" s="7">
        <v>2</v>
      </c>
      <c r="B7" s="8"/>
      <c r="D7" s="97"/>
      <c r="E7" s="97"/>
      <c r="F7" s="97"/>
      <c r="G7" s="97"/>
      <c r="H7" s="117"/>
      <c r="I7" s="97"/>
      <c r="J7" s="97"/>
      <c r="K7" s="97"/>
      <c r="L7" s="173"/>
      <c r="M7" s="173"/>
      <c r="N7" s="173"/>
      <c r="O7" s="173"/>
      <c r="P7" s="119"/>
      <c r="Q7" s="119"/>
      <c r="R7" s="119"/>
      <c r="S7" s="119"/>
      <c r="T7" s="119"/>
      <c r="U7" s="119"/>
      <c r="V7" s="121"/>
      <c r="W7" s="121"/>
      <c r="X7" s="121"/>
      <c r="Y7" s="121"/>
      <c r="Z7" s="121"/>
      <c r="AA7" s="121"/>
      <c r="AB7" s="176"/>
      <c r="AC7" s="171" t="str">
        <f t="shared" si="11"/>
        <v/>
      </c>
      <c r="AD7" s="172" t="str">
        <f t="shared" si="12"/>
        <v/>
      </c>
      <c r="AF7" s="450" t="s">
        <v>250</v>
      </c>
      <c r="AG7" s="451"/>
      <c r="AH7" s="451"/>
      <c r="AI7" s="451"/>
      <c r="AJ7" s="452"/>
      <c r="AL7" s="2" t="str" cm="1">
        <f t="array" ref="AL7">IF(B7="","",SUMPRODUCT(($D$1:$AB$4=$AL$4)*D7:AB7))</f>
        <v/>
      </c>
      <c r="AM7" s="15" t="str">
        <f t="shared" ref="AM7:AM70" si="13">IFERROR(IF($AM$3=0,"",AL7/$AM$3),"")</f>
        <v/>
      </c>
      <c r="AN7" s="2" t="str" cm="1">
        <f t="array" ref="AN7">IF(B7="","",SUMPRODUCT(($D$1:$AB$4=$AN$4)*D7:AB7))</f>
        <v/>
      </c>
      <c r="AO7" s="15" t="str">
        <f t="shared" ref="AO7:AO70" si="14">IFERROR(IF($AO$3=0,"",AN7/$AO$3),"")</f>
        <v/>
      </c>
      <c r="AP7" s="2" t="str" cm="1">
        <f t="array" ref="AP7">IF(B7="","",SUMPRODUCT(($D$1:$AB$4=$AP$4)*D7:AB7))</f>
        <v/>
      </c>
      <c r="AQ7" s="15" t="str">
        <f t="shared" ref="AQ7:AQ70" si="15">IFERROR(IF($AQ$3=0,"",AP7/$AQ$3),"")</f>
        <v/>
      </c>
      <c r="AR7" s="2" t="str" cm="1">
        <f t="array" ref="AR7">IF(B7="","",SUMPRODUCT(($D$1:$AB$4=$AR$4)*D7:AB7))</f>
        <v/>
      </c>
      <c r="AS7" s="15" t="str">
        <f t="shared" ref="AS7:AS70" si="16">IFERROR(IF($AS$3=0,"",AR7/$AS$3),"")</f>
        <v/>
      </c>
      <c r="AT7" s="2" t="str" cm="1">
        <f t="array" ref="AT7">IF(B7="","",SUMPRODUCT(($D$1:$AB$4=$AT$4)*$D7:$AB7))</f>
        <v/>
      </c>
      <c r="AU7" s="15" t="str">
        <f t="shared" ref="AU7:AU70" si="17">IFERROR(IF($AU$3=0,"",AT7/$AU$3),"")</f>
        <v/>
      </c>
      <c r="AV7" s="2" t="str" cm="1">
        <f t="array" ref="AV7">IF(B7="","",SUMPRODUCT(($D$1:$AB$4=$AV$4)*$D7:$AB7))</f>
        <v/>
      </c>
      <c r="AW7" s="15" t="str">
        <f t="shared" ref="AW7:AW70" si="18">IFERROR(IF($AW$3=0,"",AV7/$AW$3),"")</f>
        <v/>
      </c>
      <c r="AX7" s="2" t="str" cm="1">
        <f t="array" ref="AX7">IF(B7="","",SUMPRODUCT(($D$1:$AB$4=$AX$4)*$D7:$AB7))</f>
        <v/>
      </c>
      <c r="AY7" s="15" t="str">
        <f t="shared" ref="AY7:AY70" si="19">IFERROR(IF($AY$3=0,"",AX7/$AY$3),"")</f>
        <v/>
      </c>
      <c r="AZ7" s="2" t="str" cm="1">
        <f t="array" ref="AZ7">IF(B7="","",SUMPRODUCT(($D$1:$AB$4=$AZ$4)*$D7:$AB7))</f>
        <v/>
      </c>
      <c r="BA7" s="15" t="str">
        <f t="shared" ref="BA7:BA70" si="20">IFERROR(IF($BA$3=0,"",AZ7/$BA$3),"")</f>
        <v/>
      </c>
      <c r="BB7" s="2" t="str" cm="1">
        <f t="array" ref="BB7">IF(B7="","",SUMPRODUCT(($D$1:$AB$4=$BB$4)*$D7:$AB7))</f>
        <v/>
      </c>
      <c r="BC7" s="15" t="str">
        <f t="shared" ref="BC7:BC70" si="21">IFERROR(IF($BC$3=0,"",BB7/$BC$3),"")</f>
        <v/>
      </c>
      <c r="BD7" s="2" t="str" cm="1">
        <f t="array" ref="BD7">IF(B7="","",SUMPRODUCT(($D$1:$AB$4=$BD$4)*$D7:$AB7))</f>
        <v/>
      </c>
      <c r="BE7" s="15" t="str">
        <f t="shared" ref="BE7:BE70" si="22">IFERROR(IF($BE$3=0,"",BD7/$BE$3),"")</f>
        <v/>
      </c>
      <c r="BF7" s="2" t="str" cm="1">
        <f t="array" ref="BF7">IF(B7="","",SUMPRODUCT(($D$1:$AB$4=$BF$4)*$D7:$AB7))</f>
        <v/>
      </c>
      <c r="BG7" s="15" t="str">
        <f t="shared" ref="BG7:BG70" si="23">IFERROR(IF($BG$3=0,"",BF7/$BG$3),"")</f>
        <v/>
      </c>
      <c r="BH7" s="2" t="str" cm="1">
        <f t="array" ref="BH7">IF(B7="","",SUMPRODUCT(($D$1:$AB$4=$BH$4)*$D7:$AB7))</f>
        <v/>
      </c>
      <c r="BI7" s="15" t="str">
        <f t="shared" ref="BI7:BI70" si="24">IFERROR(IF($BI$3=0,"",BH7/$BI$3),"")</f>
        <v/>
      </c>
      <c r="BJ7" s="2" t="str" cm="1">
        <f t="array" ref="BJ7">IF(B7="","",SUMPRODUCT(($D$1:$AB$4=$BJ$4)*$D7:$AB7))</f>
        <v/>
      </c>
      <c r="BK7" s="15" t="str">
        <f t="shared" ref="BK7:BK70" si="25">IFERROR(IF($BK$3=0,"",BJ7/$BK$3),"")</f>
        <v/>
      </c>
      <c r="BL7" s="2" t="str" cm="1">
        <f t="array" ref="BL7">IF(B7="","",SUMPRODUCT(($D$1:$AB$4=$BL$4)*$D7:$AB7))</f>
        <v/>
      </c>
      <c r="BM7" s="15" t="str">
        <f t="shared" ref="BM7:BM70" si="26">IFERROR(IF($BM$3=0,"",BL7/$BM$3),"")</f>
        <v/>
      </c>
      <c r="BN7" s="2" t="str" cm="1">
        <f t="array" ref="BN7">IF(B7="","",SUMPRODUCT(($D$1:$AB$4=$BN$4)*$D7:$AB7))</f>
        <v/>
      </c>
      <c r="BO7" s="15" t="str">
        <f t="shared" ref="BO7:BO70" si="27">IFERROR(IF($BO$3=0,"",BN7/$BO$3),"")</f>
        <v/>
      </c>
      <c r="BP7" s="2" t="str" cm="1">
        <f t="array" ref="BP7">IF(B7="","",SUMPRODUCT(($D$1:$AB$4=$BP$4)*$D7:$AB7))</f>
        <v/>
      </c>
      <c r="BQ7" s="15" t="str">
        <f t="shared" ref="BQ7:BQ70" si="28">IFERROR(IF($BQ$3=0,"",BP7/$BQ$3),"")</f>
        <v/>
      </c>
      <c r="BR7" s="2" t="str" cm="1">
        <f t="array" ref="BR7">IF(B7="","",SUMPRODUCT(($D$1:$AB$4=$BR$4)*$D7:$AB7))</f>
        <v/>
      </c>
      <c r="BS7" s="15" t="str">
        <f t="shared" ref="BS7:BS70" si="29">IFERROR(IF($BS$3=0,"",BR7/$BS$3),"")</f>
        <v/>
      </c>
      <c r="BT7" s="2" t="str" cm="1">
        <f t="array" ref="BT7">IF(B7="","",SUMPRODUCT(($D$1:$AB$4=$BT$4)*$D7:$AB7))</f>
        <v/>
      </c>
      <c r="BU7" s="15" t="str">
        <f t="shared" ref="BU7:BU70" si="30">IFERROR(IF($BU$3=0,"",BT7/$BU$3),"")</f>
        <v/>
      </c>
      <c r="BV7" s="2" t="str" cm="1">
        <f t="array" ref="BV7">IF(B7="","",SUMPRODUCT(($D$1:$AB$4=$BV$4)*$D7:$AB7))</f>
        <v/>
      </c>
      <c r="BW7" s="15" t="str">
        <f t="shared" ref="BW7:BW70" si="31">IFERROR(IF($BW$3=0,"",BV7/$BW$3),"")</f>
        <v/>
      </c>
      <c r="BX7" s="2" t="str" cm="1">
        <f t="array" ref="BX7">IF(B7="","",SUMPRODUCT(($D$1:$AB$4=$BX$4)*$D7:$AB7))</f>
        <v/>
      </c>
      <c r="BY7" s="15" t="str">
        <f t="shared" ref="BY7:BY70" si="32">IFERROR(IF($BY$3=0,"",BX7/$BY$3),"")</f>
        <v/>
      </c>
      <c r="BZ7" s="2" t="str" cm="1">
        <f t="array" ref="BZ7">IF(B7="","",SUMPRODUCT(($D$1:$AB$4=$BZ$4)*$D7:$AB7))</f>
        <v/>
      </c>
      <c r="CA7" s="15" t="str">
        <f t="shared" ref="CA7:CA70" si="33">IFERROR(IF($CA$3=0,"",BZ7/$CA$3),"")</f>
        <v/>
      </c>
      <c r="CB7" s="2" t="str" cm="1">
        <f t="array" ref="CB7">IF(B7="","",SUMPRODUCT(($D$1:$AB$4=$CB$4)*$D7:$AB7))</f>
        <v/>
      </c>
      <c r="CC7" s="15" t="str">
        <f t="shared" ref="CC7:CC70" si="34">IFERROR(IF($CC$3=0,"",CB7/$CC$3),"")</f>
        <v/>
      </c>
      <c r="CD7" s="2" t="str" cm="1">
        <f t="array" ref="CD7">IF(B7="","",SUMPRODUCT(($D$1:$AB$4=$CD$4)*$D7:$AB7))</f>
        <v/>
      </c>
      <c r="CE7" s="15" t="str">
        <f t="shared" ref="CE7:CE70" si="35">IFERROR(IF($CE$3=0,"",CD7/$CE$3),"")</f>
        <v/>
      </c>
      <c r="CF7" s="2" t="str" cm="1">
        <f t="array" ref="CF7">IF(B7="","",SUMPRODUCT(($D$1:$AB$4=$CF$4)*$D7:$AB7))</f>
        <v/>
      </c>
      <c r="CG7" s="15" t="str">
        <f t="shared" ref="CG7:CG70" si="36">IFERROR(IF($CG$3=0,"",CF7/$CG$3),"")</f>
        <v/>
      </c>
      <c r="CH7" s="2" t="str" cm="1">
        <f t="array" ref="CH7">IF(B7="","",SUMPRODUCT(($D$1:$AB$4=$CH$4)*$D7:$AB7))</f>
        <v/>
      </c>
      <c r="CI7" s="15" t="str">
        <f t="shared" ref="CI7:CI70" si="37">IFERROR(IF($CI$3=0,"",CH7/$CI$3),"")</f>
        <v/>
      </c>
    </row>
    <row r="8" spans="1:166">
      <c r="A8" s="6">
        <v>3</v>
      </c>
      <c r="B8" s="8"/>
      <c r="D8" s="97"/>
      <c r="E8" s="97"/>
      <c r="F8" s="97"/>
      <c r="G8" s="97"/>
      <c r="H8" s="117"/>
      <c r="I8" s="97"/>
      <c r="J8" s="174"/>
      <c r="K8" s="174"/>
      <c r="L8" s="174"/>
      <c r="M8" s="174"/>
      <c r="N8" s="174"/>
      <c r="O8" s="174"/>
      <c r="P8" s="107"/>
      <c r="Q8" s="107"/>
      <c r="R8" s="107"/>
      <c r="S8" s="107"/>
      <c r="T8" s="107"/>
      <c r="U8" s="107"/>
      <c r="V8" s="113"/>
      <c r="W8" s="113"/>
      <c r="X8" s="113"/>
      <c r="Y8" s="113"/>
      <c r="Z8" s="113"/>
      <c r="AA8" s="113"/>
      <c r="AB8" s="177"/>
      <c r="AC8" s="171" t="str">
        <f t="shared" si="11"/>
        <v/>
      </c>
      <c r="AD8" s="172" t="str">
        <f t="shared" si="12"/>
        <v/>
      </c>
      <c r="AF8" s="453"/>
      <c r="AG8" s="454"/>
      <c r="AH8" s="454"/>
      <c r="AI8" s="454"/>
      <c r="AJ8" s="455"/>
      <c r="AL8" s="2" t="str" cm="1">
        <f t="array" ref="AL8">IF(B8="","",SUMPRODUCT(($D$1:$AB$4=$AL$4)*D8:AB8))</f>
        <v/>
      </c>
      <c r="AM8" s="15" t="str">
        <f t="shared" si="13"/>
        <v/>
      </c>
      <c r="AN8" s="2" t="str" cm="1">
        <f t="array" ref="AN8">IF(B8="","",SUMPRODUCT(($D$1:$AB$4=$AN$4)*D8:AB8))</f>
        <v/>
      </c>
      <c r="AO8" s="15" t="str">
        <f t="shared" si="14"/>
        <v/>
      </c>
      <c r="AP8" s="2" t="str" cm="1">
        <f t="array" ref="AP8">IF(B8="","",SUMPRODUCT(($D$1:$AB$4=$AP$4)*D8:AB8))</f>
        <v/>
      </c>
      <c r="AQ8" s="15" t="str">
        <f t="shared" si="15"/>
        <v/>
      </c>
      <c r="AR8" s="2" t="str" cm="1">
        <f t="array" ref="AR8">IF(B8="","",SUMPRODUCT(($D$1:$AB$4=$AR$4)*D8:AB8))</f>
        <v/>
      </c>
      <c r="AS8" s="15" t="str">
        <f t="shared" si="16"/>
        <v/>
      </c>
      <c r="AT8" s="2" t="str" cm="1">
        <f t="array" ref="AT8">IF(B8="","",SUMPRODUCT(($D$1:$AB$4=$AT$4)*$D8:$AB8))</f>
        <v/>
      </c>
      <c r="AU8" s="15" t="str">
        <f t="shared" si="17"/>
        <v/>
      </c>
      <c r="AV8" s="2" t="str" cm="1">
        <f t="array" ref="AV8">IF(B8="","",SUMPRODUCT(($D$1:$AB$4=$AV$4)*$D8:$AB8))</f>
        <v/>
      </c>
      <c r="AW8" s="15" t="str">
        <f t="shared" si="18"/>
        <v/>
      </c>
      <c r="AX8" s="2" t="str" cm="1">
        <f t="array" ref="AX8">IF(B8="","",SUMPRODUCT(($D$1:$AB$4=$AX$4)*$D8:$AB8))</f>
        <v/>
      </c>
      <c r="AY8" s="15" t="str">
        <f t="shared" si="19"/>
        <v/>
      </c>
      <c r="AZ8" s="2" t="str" cm="1">
        <f t="array" ref="AZ8">IF(B8="","",SUMPRODUCT(($D$1:$AB$4=$AZ$4)*$D8:$AB8))</f>
        <v/>
      </c>
      <c r="BA8" s="15" t="str">
        <f t="shared" si="20"/>
        <v/>
      </c>
      <c r="BB8" s="2" t="str" cm="1">
        <f t="array" ref="BB8">IF(B8="","",SUMPRODUCT(($D$1:$AB$4=$BB$4)*$D8:$AB8))</f>
        <v/>
      </c>
      <c r="BC8" s="15" t="str">
        <f t="shared" si="21"/>
        <v/>
      </c>
      <c r="BD8" s="2" t="str" cm="1">
        <f t="array" ref="BD8">IF(B8="","",SUMPRODUCT(($D$1:$AB$4=$BD$4)*$D8:$AB8))</f>
        <v/>
      </c>
      <c r="BE8" s="15" t="str">
        <f t="shared" si="22"/>
        <v/>
      </c>
      <c r="BF8" s="2" t="str" cm="1">
        <f t="array" ref="BF8">IF(B8="","",SUMPRODUCT(($D$1:$AB$4=$BF$4)*$D8:$AB8))</f>
        <v/>
      </c>
      <c r="BG8" s="15" t="str">
        <f t="shared" si="23"/>
        <v/>
      </c>
      <c r="BH8" s="2" t="str" cm="1">
        <f t="array" ref="BH8">IF(B8="","",SUMPRODUCT(($D$1:$AB$4=$BH$4)*$D8:$AB8))</f>
        <v/>
      </c>
      <c r="BI8" s="15" t="str">
        <f t="shared" si="24"/>
        <v/>
      </c>
      <c r="BJ8" s="2" t="str" cm="1">
        <f t="array" ref="BJ8">IF(B8="","",SUMPRODUCT(($D$1:$AB$4=$BJ$4)*$D8:$AB8))</f>
        <v/>
      </c>
      <c r="BK8" s="15" t="str">
        <f t="shared" si="25"/>
        <v/>
      </c>
      <c r="BL8" s="2" t="str" cm="1">
        <f t="array" ref="BL8">IF(B8="","",SUMPRODUCT(($D$1:$AB$4=$BL$4)*$D8:$AB8))</f>
        <v/>
      </c>
      <c r="BM8" s="15" t="str">
        <f t="shared" si="26"/>
        <v/>
      </c>
      <c r="BN8" s="2" t="str" cm="1">
        <f t="array" ref="BN8">IF(B8="","",SUMPRODUCT(($D$1:$AB$4=$BN$4)*$D8:$AB8))</f>
        <v/>
      </c>
      <c r="BO8" s="15" t="str">
        <f t="shared" si="27"/>
        <v/>
      </c>
      <c r="BP8" s="2" t="str" cm="1">
        <f t="array" ref="BP8">IF(B8="","",SUMPRODUCT(($D$1:$AB$4=$BP$4)*$D8:$AB8))</f>
        <v/>
      </c>
      <c r="BQ8" s="15" t="str">
        <f t="shared" si="28"/>
        <v/>
      </c>
      <c r="BR8" s="2" t="str" cm="1">
        <f t="array" ref="BR8">IF(B8="","",SUMPRODUCT(($D$1:$AB$4=$BR$4)*$D8:$AB8))</f>
        <v/>
      </c>
      <c r="BS8" s="15" t="str">
        <f t="shared" si="29"/>
        <v/>
      </c>
      <c r="BT8" s="2" t="str" cm="1">
        <f t="array" ref="BT8">IF(B8="","",SUMPRODUCT(($D$1:$AB$4=$BT$4)*$D8:$AB8))</f>
        <v/>
      </c>
      <c r="BU8" s="15" t="str">
        <f t="shared" si="30"/>
        <v/>
      </c>
      <c r="BV8" s="2" t="str" cm="1">
        <f t="array" ref="BV8">IF(B8="","",SUMPRODUCT(($D$1:$AB$4=$BV$4)*$D8:$AB8))</f>
        <v/>
      </c>
      <c r="BW8" s="15" t="str">
        <f t="shared" si="31"/>
        <v/>
      </c>
      <c r="BX8" s="2" t="str" cm="1">
        <f t="array" ref="BX8">IF(B8="","",SUMPRODUCT(($D$1:$AB$4=$BX$4)*$D8:$AB8))</f>
        <v/>
      </c>
      <c r="BY8" s="15" t="str">
        <f t="shared" si="32"/>
        <v/>
      </c>
      <c r="BZ8" s="2" t="str" cm="1">
        <f t="array" ref="BZ8">IF(B8="","",SUMPRODUCT(($D$1:$AB$4=$BZ$4)*$D8:$AB8))</f>
        <v/>
      </c>
      <c r="CA8" s="15" t="str">
        <f t="shared" si="33"/>
        <v/>
      </c>
      <c r="CB8" s="2" t="str" cm="1">
        <f t="array" ref="CB8">IF(B8="","",SUMPRODUCT(($D$1:$AB$4=$CB$4)*$D8:$AB8))</f>
        <v/>
      </c>
      <c r="CC8" s="15" t="str">
        <f t="shared" si="34"/>
        <v/>
      </c>
      <c r="CD8" s="2" t="str" cm="1">
        <f t="array" ref="CD8">IF(B8="","",SUMPRODUCT(($D$1:$AB$4=$CD$4)*$D8:$AB8))</f>
        <v/>
      </c>
      <c r="CE8" s="15" t="str">
        <f t="shared" si="35"/>
        <v/>
      </c>
      <c r="CF8" s="2" t="str" cm="1">
        <f t="array" ref="CF8">IF(B8="","",SUMPRODUCT(($D$1:$AB$4=$CF$4)*$D8:$AB8))</f>
        <v/>
      </c>
      <c r="CG8" s="15" t="str">
        <f t="shared" si="36"/>
        <v/>
      </c>
      <c r="CH8" s="2" t="str" cm="1">
        <f t="array" ref="CH8">IF(B8="","",SUMPRODUCT(($D$1:$AB$4=$CH$4)*$D8:$AB8))</f>
        <v/>
      </c>
      <c r="CI8" s="15" t="str">
        <f t="shared" si="37"/>
        <v/>
      </c>
    </row>
    <row r="9" spans="1:166">
      <c r="A9" s="7">
        <v>4</v>
      </c>
      <c r="B9" s="8"/>
      <c r="D9" s="97"/>
      <c r="E9" s="97"/>
      <c r="F9" s="97"/>
      <c r="G9" s="97"/>
      <c r="H9" s="117"/>
      <c r="I9" s="97"/>
      <c r="J9" s="174"/>
      <c r="K9" s="174"/>
      <c r="L9" s="175"/>
      <c r="M9" s="175"/>
      <c r="N9" s="175"/>
      <c r="O9" s="129"/>
      <c r="P9" s="107"/>
      <c r="Q9" s="120"/>
      <c r="R9" s="88"/>
      <c r="S9" s="88"/>
      <c r="T9" s="88"/>
      <c r="U9" s="108"/>
      <c r="V9" s="113"/>
      <c r="W9" s="114"/>
      <c r="X9" s="89"/>
      <c r="Y9" s="89"/>
      <c r="Z9" s="89"/>
      <c r="AA9" s="89"/>
      <c r="AB9" s="169"/>
      <c r="AC9" s="171" t="str">
        <f t="shared" si="11"/>
        <v/>
      </c>
      <c r="AD9" s="172" t="str">
        <f t="shared" si="12"/>
        <v/>
      </c>
      <c r="AF9" s="453"/>
      <c r="AG9" s="454"/>
      <c r="AH9" s="454"/>
      <c r="AI9" s="454"/>
      <c r="AJ9" s="455"/>
      <c r="AL9" s="2" t="str" cm="1">
        <f t="array" ref="AL9">IF(B9="","",SUMPRODUCT(($D$1:$AB$4=$AL$4)*D9:AB9))</f>
        <v/>
      </c>
      <c r="AM9" s="15" t="str">
        <f t="shared" si="13"/>
        <v/>
      </c>
      <c r="AN9" s="2" t="str" cm="1">
        <f t="array" ref="AN9">IF(B9="","",SUMPRODUCT(($D$1:$AB$4=$AN$4)*D9:AB9))</f>
        <v/>
      </c>
      <c r="AO9" s="15" t="str">
        <f t="shared" si="14"/>
        <v/>
      </c>
      <c r="AP9" s="2" t="str" cm="1">
        <f t="array" ref="AP9">IF(B9="","",SUMPRODUCT(($D$1:$AB$4=$AP$4)*D9:AB9))</f>
        <v/>
      </c>
      <c r="AQ9" s="15" t="str">
        <f t="shared" si="15"/>
        <v/>
      </c>
      <c r="AR9" s="2" t="str" cm="1">
        <f t="array" ref="AR9">IF(B9="","",SUMPRODUCT(($D$1:$AB$4=$AR$4)*D9:AB9))</f>
        <v/>
      </c>
      <c r="AS9" s="15" t="str">
        <f t="shared" si="16"/>
        <v/>
      </c>
      <c r="AT9" s="2" t="str" cm="1">
        <f t="array" ref="AT9">IF(B9="","",SUMPRODUCT(($D$1:$AB$4=$AT$4)*$D9:$AB9))</f>
        <v/>
      </c>
      <c r="AU9" s="15" t="str">
        <f t="shared" si="17"/>
        <v/>
      </c>
      <c r="AV9" s="2" t="str" cm="1">
        <f t="array" ref="AV9">IF(B9="","",SUMPRODUCT(($D$1:$AB$4=$AV$4)*$D9:$AB9))</f>
        <v/>
      </c>
      <c r="AW9" s="15" t="str">
        <f t="shared" si="18"/>
        <v/>
      </c>
      <c r="AX9" s="2" t="str" cm="1">
        <f t="array" ref="AX9">IF(B9="","",SUMPRODUCT(($D$1:$AB$4=$AX$4)*$D9:$AB9))</f>
        <v/>
      </c>
      <c r="AY9" s="15" t="str">
        <f t="shared" si="19"/>
        <v/>
      </c>
      <c r="AZ9" s="2" t="str" cm="1">
        <f t="array" ref="AZ9">IF(B9="","",SUMPRODUCT(($D$1:$AB$4=$AZ$4)*$D9:$AB9))</f>
        <v/>
      </c>
      <c r="BA9" s="15" t="str">
        <f t="shared" si="20"/>
        <v/>
      </c>
      <c r="BB9" s="2" t="str" cm="1">
        <f t="array" ref="BB9">IF(B9="","",SUMPRODUCT(($D$1:$AB$4=$BB$4)*$D9:$AB9))</f>
        <v/>
      </c>
      <c r="BC9" s="15" t="str">
        <f t="shared" si="21"/>
        <v/>
      </c>
      <c r="BD9" s="2" t="str" cm="1">
        <f t="array" ref="BD9">IF(B9="","",SUMPRODUCT(($D$1:$AB$4=$BD$4)*$D9:$AB9))</f>
        <v/>
      </c>
      <c r="BE9" s="15" t="str">
        <f t="shared" si="22"/>
        <v/>
      </c>
      <c r="BF9" s="2" t="str" cm="1">
        <f t="array" ref="BF9">IF(B9="","",SUMPRODUCT(($D$1:$AB$4=$BF$4)*$D9:$AB9))</f>
        <v/>
      </c>
      <c r="BG9" s="15" t="str">
        <f t="shared" si="23"/>
        <v/>
      </c>
      <c r="BH9" s="2" t="str" cm="1">
        <f t="array" ref="BH9">IF(B9="","",SUMPRODUCT(($D$1:$AB$4=$BH$4)*$D9:$AB9))</f>
        <v/>
      </c>
      <c r="BI9" s="15" t="str">
        <f t="shared" si="24"/>
        <v/>
      </c>
      <c r="BJ9" s="2" t="str" cm="1">
        <f t="array" ref="BJ9">IF(B9="","",SUMPRODUCT(($D$1:$AB$4=$BJ$4)*$D9:$AB9))</f>
        <v/>
      </c>
      <c r="BK9" s="15" t="str">
        <f t="shared" si="25"/>
        <v/>
      </c>
      <c r="BL9" s="2" t="str" cm="1">
        <f t="array" ref="BL9">IF(B9="","",SUMPRODUCT(($D$1:$AB$4=$BL$4)*$D9:$AB9))</f>
        <v/>
      </c>
      <c r="BM9" s="15" t="str">
        <f t="shared" si="26"/>
        <v/>
      </c>
      <c r="BN9" s="2" t="str" cm="1">
        <f t="array" ref="BN9">IF(B9="","",SUMPRODUCT(($D$1:$AB$4=$BN$4)*$D9:$AB9))</f>
        <v/>
      </c>
      <c r="BO9" s="15" t="str">
        <f t="shared" si="27"/>
        <v/>
      </c>
      <c r="BP9" s="2" t="str" cm="1">
        <f t="array" ref="BP9">IF(B9="","",SUMPRODUCT(($D$1:$AB$4=$BP$4)*$D9:$AB9))</f>
        <v/>
      </c>
      <c r="BQ9" s="15" t="str">
        <f t="shared" si="28"/>
        <v/>
      </c>
      <c r="BR9" s="2" t="str" cm="1">
        <f t="array" ref="BR9">IF(B9="","",SUMPRODUCT(($D$1:$AB$4=$BR$4)*$D9:$AB9))</f>
        <v/>
      </c>
      <c r="BS9" s="15" t="str">
        <f t="shared" si="29"/>
        <v/>
      </c>
      <c r="BT9" s="2" t="str" cm="1">
        <f t="array" ref="BT9">IF(B9="","",SUMPRODUCT(($D$1:$AB$4=$BT$4)*$D9:$AB9))</f>
        <v/>
      </c>
      <c r="BU9" s="15" t="str">
        <f t="shared" si="30"/>
        <v/>
      </c>
      <c r="BV9" s="2" t="str" cm="1">
        <f t="array" ref="BV9">IF(B9="","",SUMPRODUCT(($D$1:$AB$4=$BV$4)*$D9:$AB9))</f>
        <v/>
      </c>
      <c r="BW9" s="15" t="str">
        <f t="shared" si="31"/>
        <v/>
      </c>
      <c r="BX9" s="2" t="str" cm="1">
        <f t="array" ref="BX9">IF(B9="","",SUMPRODUCT(($D$1:$AB$4=$BX$4)*$D9:$AB9))</f>
        <v/>
      </c>
      <c r="BY9" s="15" t="str">
        <f t="shared" si="32"/>
        <v/>
      </c>
      <c r="BZ9" s="2" t="str" cm="1">
        <f t="array" ref="BZ9">IF(B9="","",SUMPRODUCT(($D$1:$AB$4=$BZ$4)*$D9:$AB9))</f>
        <v/>
      </c>
      <c r="CA9" s="15" t="str">
        <f t="shared" si="33"/>
        <v/>
      </c>
      <c r="CB9" s="2" t="str" cm="1">
        <f t="array" ref="CB9">IF(B9="","",SUMPRODUCT(($D$1:$AB$4=$CB$4)*$D9:$AB9))</f>
        <v/>
      </c>
      <c r="CC9" s="15" t="str">
        <f t="shared" si="34"/>
        <v/>
      </c>
      <c r="CD9" s="2" t="str" cm="1">
        <f t="array" ref="CD9">IF(B9="","",SUMPRODUCT(($D$1:$AB$4=$CD$4)*$D9:$AB9))</f>
        <v/>
      </c>
      <c r="CE9" s="15" t="str">
        <f t="shared" si="35"/>
        <v/>
      </c>
      <c r="CF9" s="2" t="str" cm="1">
        <f t="array" ref="CF9">IF(B9="","",SUMPRODUCT(($D$1:$AB$4=$CF$4)*$D9:$AB9))</f>
        <v/>
      </c>
      <c r="CG9" s="15" t="str">
        <f t="shared" si="36"/>
        <v/>
      </c>
      <c r="CH9" s="2" t="str" cm="1">
        <f t="array" ref="CH9">IF(B9="","",SUMPRODUCT(($D$1:$AB$4=$CH$4)*$D9:$AB9))</f>
        <v/>
      </c>
      <c r="CI9" s="15" t="str">
        <f t="shared" si="37"/>
        <v/>
      </c>
    </row>
    <row r="10" spans="1:166" ht="15.75" thickBot="1">
      <c r="A10" s="6">
        <v>5</v>
      </c>
      <c r="B10" s="8"/>
      <c r="D10" s="97"/>
      <c r="E10" s="97"/>
      <c r="F10" s="97"/>
      <c r="G10" s="97"/>
      <c r="H10" s="97"/>
      <c r="I10" s="97"/>
      <c r="J10" s="97"/>
      <c r="K10" s="97"/>
      <c r="L10" s="175"/>
      <c r="M10" s="175"/>
      <c r="N10" s="175"/>
      <c r="O10" s="129"/>
      <c r="P10" s="107"/>
      <c r="Q10" s="120"/>
      <c r="R10" s="88"/>
      <c r="S10" s="88"/>
      <c r="T10" s="88"/>
      <c r="U10" s="108"/>
      <c r="V10" s="113"/>
      <c r="W10" s="114"/>
      <c r="X10" s="89"/>
      <c r="Y10" s="89"/>
      <c r="Z10" s="89"/>
      <c r="AA10" s="89"/>
      <c r="AB10" s="169"/>
      <c r="AC10" s="171" t="str">
        <f t="shared" si="11"/>
        <v/>
      </c>
      <c r="AD10" s="172" t="str">
        <f t="shared" si="12"/>
        <v/>
      </c>
      <c r="AF10" s="456"/>
      <c r="AG10" s="457"/>
      <c r="AH10" s="457"/>
      <c r="AI10" s="457"/>
      <c r="AJ10" s="458"/>
      <c r="AL10" s="2" t="str" cm="1">
        <f t="array" ref="AL10">IF(B10="","",SUMPRODUCT(($D$1:$AB$4=$AL$4)*D10:AB10))</f>
        <v/>
      </c>
      <c r="AM10" s="15" t="str">
        <f t="shared" si="13"/>
        <v/>
      </c>
      <c r="AN10" s="2" t="str" cm="1">
        <f t="array" ref="AN10">IF(B10="","",SUMPRODUCT(($D$1:$AB$4=$AN$4)*D10:AB10))</f>
        <v/>
      </c>
      <c r="AO10" s="15" t="str">
        <f t="shared" si="14"/>
        <v/>
      </c>
      <c r="AP10" s="2" t="str" cm="1">
        <f t="array" ref="AP10">IF(B10="","",SUMPRODUCT(($D$1:$AB$4=$AP$4)*D10:AB10))</f>
        <v/>
      </c>
      <c r="AQ10" s="15" t="str">
        <f t="shared" si="15"/>
        <v/>
      </c>
      <c r="AR10" s="2" t="str" cm="1">
        <f t="array" ref="AR10">IF(B10="","",SUMPRODUCT(($D$1:$AB$4=$AR$4)*D10:AB10))</f>
        <v/>
      </c>
      <c r="AS10" s="15" t="str">
        <f t="shared" si="16"/>
        <v/>
      </c>
      <c r="AT10" s="2" t="str" cm="1">
        <f t="array" ref="AT10">IF(B10="","",SUMPRODUCT(($D$1:$AB$4=$AT$4)*$D10:$AB10))</f>
        <v/>
      </c>
      <c r="AU10" s="15" t="str">
        <f t="shared" si="17"/>
        <v/>
      </c>
      <c r="AV10" s="2" t="str" cm="1">
        <f t="array" ref="AV10">IF(B10="","",SUMPRODUCT(($D$1:$AB$4=$AV$4)*$D10:$AB10))</f>
        <v/>
      </c>
      <c r="AW10" s="15" t="str">
        <f t="shared" si="18"/>
        <v/>
      </c>
      <c r="AX10" s="2" t="str" cm="1">
        <f t="array" ref="AX10">IF(B10="","",SUMPRODUCT(($D$1:$AB$4=$AX$4)*$D10:$AB10))</f>
        <v/>
      </c>
      <c r="AY10" s="15" t="str">
        <f t="shared" si="19"/>
        <v/>
      </c>
      <c r="AZ10" s="2" t="str" cm="1">
        <f t="array" ref="AZ10">IF(B10="","",SUMPRODUCT(($D$1:$AB$4=$AZ$4)*$D10:$AB10))</f>
        <v/>
      </c>
      <c r="BA10" s="15" t="str">
        <f t="shared" si="20"/>
        <v/>
      </c>
      <c r="BB10" s="2" t="str" cm="1">
        <f t="array" ref="BB10">IF(B10="","",SUMPRODUCT(($D$1:$AB$4=$BB$4)*$D10:$AB10))</f>
        <v/>
      </c>
      <c r="BC10" s="15" t="str">
        <f t="shared" si="21"/>
        <v/>
      </c>
      <c r="BD10" s="2" t="str" cm="1">
        <f t="array" ref="BD10">IF(B10="","",SUMPRODUCT(($D$1:$AB$4=$BD$4)*$D10:$AB10))</f>
        <v/>
      </c>
      <c r="BE10" s="15" t="str">
        <f t="shared" si="22"/>
        <v/>
      </c>
      <c r="BF10" s="2" t="str" cm="1">
        <f t="array" ref="BF10">IF(B10="","",SUMPRODUCT(($D$1:$AB$4=$BF$4)*$D10:$AB10))</f>
        <v/>
      </c>
      <c r="BG10" s="15" t="str">
        <f t="shared" si="23"/>
        <v/>
      </c>
      <c r="BH10" s="2" t="str" cm="1">
        <f t="array" ref="BH10">IF(B10="","",SUMPRODUCT(($D$1:$AB$4=$BH$4)*$D10:$AB10))</f>
        <v/>
      </c>
      <c r="BI10" s="15" t="str">
        <f t="shared" si="24"/>
        <v/>
      </c>
      <c r="BJ10" s="2" t="str" cm="1">
        <f t="array" ref="BJ10">IF(B10="","",SUMPRODUCT(($D$1:$AB$4=$BJ$4)*$D10:$AB10))</f>
        <v/>
      </c>
      <c r="BK10" s="15" t="str">
        <f t="shared" si="25"/>
        <v/>
      </c>
      <c r="BL10" s="2" t="str" cm="1">
        <f t="array" ref="BL10">IF(B10="","",SUMPRODUCT(($D$1:$AB$4=$BL$4)*$D10:$AB10))</f>
        <v/>
      </c>
      <c r="BM10" s="15" t="str">
        <f t="shared" si="26"/>
        <v/>
      </c>
      <c r="BN10" s="2" t="str" cm="1">
        <f t="array" ref="BN10">IF(B10="","",SUMPRODUCT(($D$1:$AB$4=$BN$4)*$D10:$AB10))</f>
        <v/>
      </c>
      <c r="BO10" s="15" t="str">
        <f t="shared" si="27"/>
        <v/>
      </c>
      <c r="BP10" s="2" t="str" cm="1">
        <f t="array" ref="BP10">IF(B10="","",SUMPRODUCT(($D$1:$AB$4=$BP$4)*$D10:$AB10))</f>
        <v/>
      </c>
      <c r="BQ10" s="15" t="str">
        <f t="shared" si="28"/>
        <v/>
      </c>
      <c r="BR10" s="2" t="str" cm="1">
        <f t="array" ref="BR10">IF(B10="","",SUMPRODUCT(($D$1:$AB$4=$BR$4)*$D10:$AB10))</f>
        <v/>
      </c>
      <c r="BS10" s="15" t="str">
        <f t="shared" si="29"/>
        <v/>
      </c>
      <c r="BT10" s="2" t="str" cm="1">
        <f t="array" ref="BT10">IF(B10="","",SUMPRODUCT(($D$1:$AB$4=$BT$4)*$D10:$AB10))</f>
        <v/>
      </c>
      <c r="BU10" s="15" t="str">
        <f t="shared" si="30"/>
        <v/>
      </c>
      <c r="BV10" s="2" t="str" cm="1">
        <f t="array" ref="BV10">IF(B10="","",SUMPRODUCT(($D$1:$AB$4=$BV$4)*$D10:$AB10))</f>
        <v/>
      </c>
      <c r="BW10" s="15" t="str">
        <f t="shared" si="31"/>
        <v/>
      </c>
      <c r="BX10" s="2" t="str" cm="1">
        <f t="array" ref="BX10">IF(B10="","",SUMPRODUCT(($D$1:$AB$4=$BX$4)*$D10:$AB10))</f>
        <v/>
      </c>
      <c r="BY10" s="15" t="str">
        <f t="shared" si="32"/>
        <v/>
      </c>
      <c r="BZ10" s="2" t="str" cm="1">
        <f t="array" ref="BZ10">IF(B10="","",SUMPRODUCT(($D$1:$AB$4=$BZ$4)*$D10:$AB10))</f>
        <v/>
      </c>
      <c r="CA10" s="15" t="str">
        <f t="shared" si="33"/>
        <v/>
      </c>
      <c r="CB10" s="2" t="str" cm="1">
        <f t="array" ref="CB10">IF(B10="","",SUMPRODUCT(($D$1:$AB$4=$CB$4)*$D10:$AB10))</f>
        <v/>
      </c>
      <c r="CC10" s="15" t="str">
        <f t="shared" si="34"/>
        <v/>
      </c>
      <c r="CD10" s="2" t="str" cm="1">
        <f t="array" ref="CD10">IF(B10="","",SUMPRODUCT(($D$1:$AB$4=$CD$4)*$D10:$AB10))</f>
        <v/>
      </c>
      <c r="CE10" s="15" t="str">
        <f t="shared" si="35"/>
        <v/>
      </c>
      <c r="CF10" s="2" t="str" cm="1">
        <f t="array" ref="CF10">IF(B10="","",SUMPRODUCT(($D$1:$AB$4=$CF$4)*$D10:$AB10))</f>
        <v/>
      </c>
      <c r="CG10" s="15" t="str">
        <f t="shared" si="36"/>
        <v/>
      </c>
      <c r="CH10" s="2" t="str" cm="1">
        <f t="array" ref="CH10">IF(B10="","",SUMPRODUCT(($D$1:$AB$4=$CH$4)*$D10:$AB10))</f>
        <v/>
      </c>
      <c r="CI10" s="15" t="str">
        <f t="shared" si="37"/>
        <v/>
      </c>
      <c r="FJ10" t="e" cm="1">
        <f t="array" ref="FJ10:FJ34">TRANSPOSE(DB5:DZ5)</f>
        <v>#DIV/0!</v>
      </c>
    </row>
    <row r="11" spans="1:166">
      <c r="A11" s="7">
        <v>6</v>
      </c>
      <c r="D11" s="97"/>
      <c r="E11" s="97"/>
      <c r="F11" s="97"/>
      <c r="G11" s="86"/>
      <c r="H11" s="86"/>
      <c r="I11" s="98"/>
      <c r="J11" s="102"/>
      <c r="K11" s="128"/>
      <c r="L11" s="87"/>
      <c r="M11" s="87"/>
      <c r="N11" s="87"/>
      <c r="O11" s="103"/>
      <c r="P11" s="107"/>
      <c r="Q11" s="120"/>
      <c r="R11" s="88"/>
      <c r="S11" s="88"/>
      <c r="T11" s="88"/>
      <c r="U11" s="108"/>
      <c r="V11" s="113"/>
      <c r="W11" s="114"/>
      <c r="X11" s="89"/>
      <c r="Y11" s="89"/>
      <c r="Z11" s="89"/>
      <c r="AA11" s="89"/>
      <c r="AB11" s="169"/>
      <c r="AC11" s="171" t="str">
        <f t="shared" si="11"/>
        <v/>
      </c>
      <c r="AD11" s="172" t="str">
        <f t="shared" si="12"/>
        <v/>
      </c>
      <c r="AL11" s="2" t="str" cm="1">
        <f t="array" ref="AL11">IF(B11="","",SUMPRODUCT(($D$1:$AB$4=$AL$4)*D11:AB11))</f>
        <v/>
      </c>
      <c r="AM11" s="15" t="str">
        <f t="shared" si="13"/>
        <v/>
      </c>
      <c r="AN11" s="2" t="str" cm="1">
        <f t="array" ref="AN11">IF(B11="","",SUMPRODUCT(($D$1:$AB$4=$AN$4)*D11:AB11))</f>
        <v/>
      </c>
      <c r="AO11" s="15" t="str">
        <f t="shared" si="14"/>
        <v/>
      </c>
      <c r="AP11" s="2" t="str" cm="1">
        <f t="array" ref="AP11">IF(B11="","",SUMPRODUCT(($D$1:$AB$4=$AP$4)*D11:AB11))</f>
        <v/>
      </c>
      <c r="AQ11" s="15" t="str">
        <f t="shared" si="15"/>
        <v/>
      </c>
      <c r="AR11" s="2" t="str" cm="1">
        <f t="array" ref="AR11">IF(B11="","",SUMPRODUCT(($D$1:$AB$4=$AR$4)*D11:AB11))</f>
        <v/>
      </c>
      <c r="AS11" s="15" t="str">
        <f t="shared" si="16"/>
        <v/>
      </c>
      <c r="AT11" s="2" t="str" cm="1">
        <f t="array" ref="AT11">IF(B11="","",SUMPRODUCT(($D$1:$AB$4=$AT$4)*$D11:$AB11))</f>
        <v/>
      </c>
      <c r="AU11" s="15" t="str">
        <f t="shared" si="17"/>
        <v/>
      </c>
      <c r="AV11" s="2" t="str" cm="1">
        <f t="array" ref="AV11">IF(B11="","",SUMPRODUCT(($D$1:$AB$4=$AV$4)*$D11:$AB11))</f>
        <v/>
      </c>
      <c r="AW11" s="15" t="str">
        <f t="shared" si="18"/>
        <v/>
      </c>
      <c r="AX11" s="2" t="str" cm="1">
        <f t="array" ref="AX11">IF(B11="","",SUMPRODUCT(($D$1:$AB$4=$AX$4)*$D11:$AB11))</f>
        <v/>
      </c>
      <c r="AY11" s="15" t="str">
        <f t="shared" si="19"/>
        <v/>
      </c>
      <c r="AZ11" s="2" t="str" cm="1">
        <f t="array" ref="AZ11">IF(B11="","",SUMPRODUCT(($D$1:$AB$4=$AZ$4)*$D11:$AB11))</f>
        <v/>
      </c>
      <c r="BA11" s="15" t="str">
        <f t="shared" si="20"/>
        <v/>
      </c>
      <c r="BB11" s="2" t="str" cm="1">
        <f t="array" ref="BB11">IF(B11="","",SUMPRODUCT(($D$1:$AB$4=$BB$4)*$D11:$AB11))</f>
        <v/>
      </c>
      <c r="BC11" s="15" t="str">
        <f t="shared" si="21"/>
        <v/>
      </c>
      <c r="BD11" s="2" t="str" cm="1">
        <f t="array" ref="BD11">IF(B11="","",SUMPRODUCT(($D$1:$AB$4=$BD$4)*$D11:$AB11))</f>
        <v/>
      </c>
      <c r="BE11" s="15" t="str">
        <f t="shared" si="22"/>
        <v/>
      </c>
      <c r="BF11" s="2" t="str" cm="1">
        <f t="array" ref="BF11">IF(B11="","",SUMPRODUCT(($D$1:$AB$4=$BF$4)*$D11:$AB11))</f>
        <v/>
      </c>
      <c r="BG11" s="15" t="str">
        <f t="shared" si="23"/>
        <v/>
      </c>
      <c r="BH11" s="2" t="str" cm="1">
        <f t="array" ref="BH11">IF(B11="","",SUMPRODUCT(($D$1:$AB$4=$BH$4)*$D11:$AB11))</f>
        <v/>
      </c>
      <c r="BI11" s="15" t="str">
        <f t="shared" si="24"/>
        <v/>
      </c>
      <c r="BJ11" s="2" t="str" cm="1">
        <f t="array" ref="BJ11">IF(B11="","",SUMPRODUCT(($D$1:$AB$4=$BJ$4)*$D11:$AB11))</f>
        <v/>
      </c>
      <c r="BK11" s="15" t="str">
        <f t="shared" si="25"/>
        <v/>
      </c>
      <c r="BL11" s="2" t="str" cm="1">
        <f t="array" ref="BL11">IF(B11="","",SUMPRODUCT(($D$1:$AB$4=$BL$4)*$D11:$AB11))</f>
        <v/>
      </c>
      <c r="BM11" s="15" t="str">
        <f t="shared" si="26"/>
        <v/>
      </c>
      <c r="BN11" s="2" t="str" cm="1">
        <f t="array" ref="BN11">IF(B11="","",SUMPRODUCT(($D$1:$AB$4=$BN$4)*$D11:$AB11))</f>
        <v/>
      </c>
      <c r="BO11" s="15" t="str">
        <f t="shared" si="27"/>
        <v/>
      </c>
      <c r="BP11" s="2" t="str" cm="1">
        <f t="array" ref="BP11">IF(B11="","",SUMPRODUCT(($D$1:$AB$4=$BP$4)*$D11:$AB11))</f>
        <v/>
      </c>
      <c r="BQ11" s="15" t="str">
        <f t="shared" si="28"/>
        <v/>
      </c>
      <c r="BR11" s="2" t="str" cm="1">
        <f t="array" ref="BR11">IF(B11="","",SUMPRODUCT(($D$1:$AB$4=$BR$4)*$D11:$AB11))</f>
        <v/>
      </c>
      <c r="BS11" s="15" t="str">
        <f t="shared" si="29"/>
        <v/>
      </c>
      <c r="BT11" s="2" t="str" cm="1">
        <f t="array" ref="BT11">IF(B11="","",SUMPRODUCT(($D$1:$AB$4=$BT$4)*$D11:$AB11))</f>
        <v/>
      </c>
      <c r="BU11" s="15" t="str">
        <f t="shared" si="30"/>
        <v/>
      </c>
      <c r="BV11" s="2" t="str" cm="1">
        <f t="array" ref="BV11">IF(B11="","",SUMPRODUCT(($D$1:$AB$4=$BV$4)*$D11:$AB11))</f>
        <v/>
      </c>
      <c r="BW11" s="15" t="str">
        <f t="shared" si="31"/>
        <v/>
      </c>
      <c r="BX11" s="2" t="str" cm="1">
        <f t="array" ref="BX11">IF(B11="","",SUMPRODUCT(($D$1:$AB$4=$BX$4)*$D11:$AB11))</f>
        <v/>
      </c>
      <c r="BY11" s="15" t="str">
        <f t="shared" si="32"/>
        <v/>
      </c>
      <c r="BZ11" s="2" t="str" cm="1">
        <f t="array" ref="BZ11">IF(B11="","",SUMPRODUCT(($D$1:$AB$4=$BZ$4)*$D11:$AB11))</f>
        <v/>
      </c>
      <c r="CA11" s="15" t="str">
        <f t="shared" si="33"/>
        <v/>
      </c>
      <c r="CB11" s="2" t="str" cm="1">
        <f t="array" ref="CB11">IF(B11="","",SUMPRODUCT(($D$1:$AB$4=$CB$4)*$D11:$AB11))</f>
        <v/>
      </c>
      <c r="CC11" s="15" t="str">
        <f t="shared" si="34"/>
        <v/>
      </c>
      <c r="CD11" s="2" t="str" cm="1">
        <f t="array" ref="CD11">IF(B11="","",SUMPRODUCT(($D$1:$AB$4=$CD$4)*$D11:$AB11))</f>
        <v/>
      </c>
      <c r="CE11" s="15" t="str">
        <f t="shared" si="35"/>
        <v/>
      </c>
      <c r="CF11" s="2" t="str" cm="1">
        <f t="array" ref="CF11">IF(B11="","",SUMPRODUCT(($D$1:$AB$4=$CF$4)*$D11:$AB11))</f>
        <v/>
      </c>
      <c r="CG11" s="15" t="str">
        <f t="shared" si="36"/>
        <v/>
      </c>
      <c r="CH11" s="2" t="str" cm="1">
        <f t="array" ref="CH11">IF(B11="","",SUMPRODUCT(($D$1:$AB$4=$CH$4)*$D11:$AB11))</f>
        <v/>
      </c>
      <c r="CI11" s="15" t="str">
        <f t="shared" si="37"/>
        <v/>
      </c>
      <c r="FJ11" t="e">
        <v>#DIV/0!</v>
      </c>
    </row>
    <row r="12" spans="1:166">
      <c r="A12" s="6">
        <v>7</v>
      </c>
      <c r="D12" s="97"/>
      <c r="E12" s="97"/>
      <c r="F12" s="97"/>
      <c r="G12" s="86"/>
      <c r="H12" s="86"/>
      <c r="I12" s="98"/>
      <c r="J12" s="102"/>
      <c r="K12" s="87"/>
      <c r="L12" s="87"/>
      <c r="M12" s="87"/>
      <c r="N12" s="87"/>
      <c r="O12" s="103"/>
      <c r="P12" s="107"/>
      <c r="Q12" s="88"/>
      <c r="R12" s="88"/>
      <c r="S12" s="88"/>
      <c r="T12" s="88"/>
      <c r="U12" s="108"/>
      <c r="V12" s="113"/>
      <c r="W12" s="89"/>
      <c r="X12" s="89"/>
      <c r="Y12" s="89"/>
      <c r="Z12" s="89"/>
      <c r="AA12" s="89"/>
      <c r="AB12" s="169"/>
      <c r="AC12" s="171" t="str">
        <f t="shared" si="11"/>
        <v/>
      </c>
      <c r="AD12" s="172" t="str">
        <f t="shared" si="12"/>
        <v/>
      </c>
      <c r="AL12" s="2" t="str" cm="1">
        <f t="array" ref="AL12">IF(B12="","",SUMPRODUCT(($D$1:$AB$4=$AL$4)*D12:AB12))</f>
        <v/>
      </c>
      <c r="AM12" s="15" t="str">
        <f t="shared" si="13"/>
        <v/>
      </c>
      <c r="AN12" s="2" t="str" cm="1">
        <f t="array" ref="AN12">IF(B12="","",SUMPRODUCT(($D$1:$AB$4=$AN$4)*D12:AB12))</f>
        <v/>
      </c>
      <c r="AO12" s="15" t="str">
        <f t="shared" si="14"/>
        <v/>
      </c>
      <c r="AP12" s="2" t="str" cm="1">
        <f t="array" ref="AP12">IF(B12="","",SUMPRODUCT(($D$1:$AB$4=$AP$4)*D12:AB12))</f>
        <v/>
      </c>
      <c r="AQ12" s="15" t="str">
        <f t="shared" si="15"/>
        <v/>
      </c>
      <c r="AR12" s="2" t="str" cm="1">
        <f t="array" ref="AR12">IF(B12="","",SUMPRODUCT(($D$1:$AB$4=$AR$4)*D12:AB12))</f>
        <v/>
      </c>
      <c r="AS12" s="15" t="str">
        <f t="shared" si="16"/>
        <v/>
      </c>
      <c r="AT12" s="2" t="str" cm="1">
        <f t="array" ref="AT12">IF(B12="","",SUMPRODUCT(($D$1:$AB$4=$AT$4)*$D12:$AB12))</f>
        <v/>
      </c>
      <c r="AU12" s="15" t="str">
        <f t="shared" si="17"/>
        <v/>
      </c>
      <c r="AV12" s="2" t="str" cm="1">
        <f t="array" ref="AV12">IF(B12="","",SUMPRODUCT(($D$1:$AB$4=$AV$4)*$D12:$AB12))</f>
        <v/>
      </c>
      <c r="AW12" s="15" t="str">
        <f t="shared" si="18"/>
        <v/>
      </c>
      <c r="AX12" s="2" t="str" cm="1">
        <f t="array" ref="AX12">IF(B12="","",SUMPRODUCT(($D$1:$AB$4=$AX$4)*$D12:$AB12))</f>
        <v/>
      </c>
      <c r="AY12" s="15" t="str">
        <f t="shared" si="19"/>
        <v/>
      </c>
      <c r="AZ12" s="2" t="str" cm="1">
        <f t="array" ref="AZ12">IF(B12="","",SUMPRODUCT(($D$1:$AB$4=$AZ$4)*$D12:$AB12))</f>
        <v/>
      </c>
      <c r="BA12" s="15" t="str">
        <f t="shared" si="20"/>
        <v/>
      </c>
      <c r="BB12" s="2" t="str" cm="1">
        <f t="array" ref="BB12">IF(B12="","",SUMPRODUCT(($D$1:$AB$4=$BB$4)*$D12:$AB12))</f>
        <v/>
      </c>
      <c r="BC12" s="15" t="str">
        <f t="shared" si="21"/>
        <v/>
      </c>
      <c r="BD12" s="2" t="str" cm="1">
        <f t="array" ref="BD12">IF(B12="","",SUMPRODUCT(($D$1:$AB$4=$BD$4)*$D12:$AB12))</f>
        <v/>
      </c>
      <c r="BE12" s="15" t="str">
        <f t="shared" si="22"/>
        <v/>
      </c>
      <c r="BF12" s="2" t="str" cm="1">
        <f t="array" ref="BF12">IF(B12="","",SUMPRODUCT(($D$1:$AB$4=$BF$4)*$D12:$AB12))</f>
        <v/>
      </c>
      <c r="BG12" s="15" t="str">
        <f t="shared" si="23"/>
        <v/>
      </c>
      <c r="BH12" s="2" t="str" cm="1">
        <f t="array" ref="BH12">IF(B12="","",SUMPRODUCT(($D$1:$AB$4=$BH$4)*$D12:$AB12))</f>
        <v/>
      </c>
      <c r="BI12" s="15" t="str">
        <f t="shared" si="24"/>
        <v/>
      </c>
      <c r="BJ12" s="2" t="str" cm="1">
        <f t="array" ref="BJ12">IF(B12="","",SUMPRODUCT(($D$1:$AB$4=$BJ$4)*$D12:$AB12))</f>
        <v/>
      </c>
      <c r="BK12" s="15" t="str">
        <f t="shared" si="25"/>
        <v/>
      </c>
      <c r="BL12" s="2" t="str" cm="1">
        <f t="array" ref="BL12">IF(B12="","",SUMPRODUCT(($D$1:$AB$4=$BL$4)*$D12:$AB12))</f>
        <v/>
      </c>
      <c r="BM12" s="15" t="str">
        <f t="shared" si="26"/>
        <v/>
      </c>
      <c r="BN12" s="2" t="str" cm="1">
        <f t="array" ref="BN12">IF(B12="","",SUMPRODUCT(($D$1:$AB$4=$BN$4)*$D12:$AB12))</f>
        <v/>
      </c>
      <c r="BO12" s="15" t="str">
        <f t="shared" si="27"/>
        <v/>
      </c>
      <c r="BP12" s="2" t="str" cm="1">
        <f t="array" ref="BP12">IF(B12="","",SUMPRODUCT(($D$1:$AB$4=$BP$4)*$D12:$AB12))</f>
        <v/>
      </c>
      <c r="BQ12" s="15" t="str">
        <f t="shared" si="28"/>
        <v/>
      </c>
      <c r="BR12" s="2" t="str" cm="1">
        <f t="array" ref="BR12">IF(B12="","",SUMPRODUCT(($D$1:$AB$4=$BR$4)*$D12:$AB12))</f>
        <v/>
      </c>
      <c r="BS12" s="15" t="str">
        <f t="shared" si="29"/>
        <v/>
      </c>
      <c r="BT12" s="2" t="str" cm="1">
        <f t="array" ref="BT12">IF(B12="","",SUMPRODUCT(($D$1:$AB$4=$BT$4)*$D12:$AB12))</f>
        <v/>
      </c>
      <c r="BU12" s="15" t="str">
        <f t="shared" si="30"/>
        <v/>
      </c>
      <c r="BV12" s="2" t="str" cm="1">
        <f t="array" ref="BV12">IF(B12="","",SUMPRODUCT(($D$1:$AB$4=$BV$4)*$D12:$AB12))</f>
        <v/>
      </c>
      <c r="BW12" s="15" t="str">
        <f t="shared" si="31"/>
        <v/>
      </c>
      <c r="BX12" s="2" t="str" cm="1">
        <f t="array" ref="BX12">IF(B12="","",SUMPRODUCT(($D$1:$AB$4=$BX$4)*$D12:$AB12))</f>
        <v/>
      </c>
      <c r="BY12" s="15" t="str">
        <f t="shared" si="32"/>
        <v/>
      </c>
      <c r="BZ12" s="2" t="str" cm="1">
        <f t="array" ref="BZ12">IF(B12="","",SUMPRODUCT(($D$1:$AB$4=$BZ$4)*$D12:$AB12))</f>
        <v/>
      </c>
      <c r="CA12" s="15" t="str">
        <f t="shared" si="33"/>
        <v/>
      </c>
      <c r="CB12" s="2" t="str" cm="1">
        <f t="array" ref="CB12">IF(B12="","",SUMPRODUCT(($D$1:$AB$4=$CB$4)*$D12:$AB12))</f>
        <v/>
      </c>
      <c r="CC12" s="15" t="str">
        <f t="shared" si="34"/>
        <v/>
      </c>
      <c r="CD12" s="2" t="str" cm="1">
        <f t="array" ref="CD12">IF(B12="","",SUMPRODUCT(($D$1:$AB$4=$CD$4)*$D12:$AB12))</f>
        <v/>
      </c>
      <c r="CE12" s="15" t="str">
        <f t="shared" si="35"/>
        <v/>
      </c>
      <c r="CF12" s="2" t="str" cm="1">
        <f t="array" ref="CF12">IF(B12="","",SUMPRODUCT(($D$1:$AB$4=$CF$4)*$D12:$AB12))</f>
        <v/>
      </c>
      <c r="CG12" s="15" t="str">
        <f t="shared" si="36"/>
        <v/>
      </c>
      <c r="CH12" s="2" t="str" cm="1">
        <f t="array" ref="CH12">IF(B12="","",SUMPRODUCT(($D$1:$AB$4=$CH$4)*$D12:$AB12))</f>
        <v/>
      </c>
      <c r="CI12" s="15" t="str">
        <f t="shared" si="37"/>
        <v/>
      </c>
      <c r="FJ12" t="e">
        <v>#DIV/0!</v>
      </c>
    </row>
    <row r="13" spans="1:166">
      <c r="A13" s="7">
        <v>8</v>
      </c>
      <c r="D13" s="97"/>
      <c r="E13" s="97"/>
      <c r="F13" s="97"/>
      <c r="G13" s="86"/>
      <c r="H13" s="86"/>
      <c r="I13" s="98"/>
      <c r="J13" s="102"/>
      <c r="K13" s="87"/>
      <c r="L13" s="87"/>
      <c r="M13" s="87"/>
      <c r="N13" s="87"/>
      <c r="O13" s="103"/>
      <c r="P13" s="107"/>
      <c r="Q13" s="88"/>
      <c r="R13" s="88"/>
      <c r="S13" s="88"/>
      <c r="T13" s="88"/>
      <c r="U13" s="108"/>
      <c r="V13" s="113"/>
      <c r="W13" s="89"/>
      <c r="X13" s="89"/>
      <c r="Y13" s="89"/>
      <c r="Z13" s="89"/>
      <c r="AA13" s="89"/>
      <c r="AB13" s="169"/>
      <c r="AC13" s="171" t="str">
        <f t="shared" si="11"/>
        <v/>
      </c>
      <c r="AD13" s="172" t="str">
        <f t="shared" si="12"/>
        <v/>
      </c>
      <c r="AL13" s="2" t="str" cm="1">
        <f t="array" ref="AL13">IF(B13="","",SUMPRODUCT(($D$1:$AB$4=$AL$4)*D13:AB13))</f>
        <v/>
      </c>
      <c r="AM13" s="15" t="str">
        <f t="shared" si="13"/>
        <v/>
      </c>
      <c r="AN13" s="2" t="str" cm="1">
        <f t="array" ref="AN13">IF(B13="","",SUMPRODUCT(($D$1:$AB$4=$AN$4)*D13:AB13))</f>
        <v/>
      </c>
      <c r="AO13" s="15" t="str">
        <f t="shared" si="14"/>
        <v/>
      </c>
      <c r="AP13" s="2" t="str" cm="1">
        <f t="array" ref="AP13">IF(B13="","",SUMPRODUCT(($D$1:$AB$4=$AP$4)*D13:AB13))</f>
        <v/>
      </c>
      <c r="AQ13" s="15" t="str">
        <f t="shared" si="15"/>
        <v/>
      </c>
      <c r="AR13" s="2" t="str" cm="1">
        <f t="array" ref="AR13">IF(B13="","",SUMPRODUCT(($D$1:$AB$4=$AR$4)*D13:AB13))</f>
        <v/>
      </c>
      <c r="AS13" s="15" t="str">
        <f t="shared" si="16"/>
        <v/>
      </c>
      <c r="AT13" s="2" t="str" cm="1">
        <f t="array" ref="AT13">IF(B13="","",SUMPRODUCT(($D$1:$AB$4=$AT$4)*$D13:$AB13))</f>
        <v/>
      </c>
      <c r="AU13" s="15" t="str">
        <f t="shared" si="17"/>
        <v/>
      </c>
      <c r="AV13" s="2" t="str" cm="1">
        <f t="array" ref="AV13">IF(B13="","",SUMPRODUCT(($D$1:$AB$4=$AV$4)*$D13:$AB13))</f>
        <v/>
      </c>
      <c r="AW13" s="15" t="str">
        <f t="shared" si="18"/>
        <v/>
      </c>
      <c r="AX13" s="2" t="str" cm="1">
        <f t="array" ref="AX13">IF(B13="","",SUMPRODUCT(($D$1:$AB$4=$AX$4)*$D13:$AB13))</f>
        <v/>
      </c>
      <c r="AY13" s="15" t="str">
        <f t="shared" si="19"/>
        <v/>
      </c>
      <c r="AZ13" s="2" t="str" cm="1">
        <f t="array" ref="AZ13">IF(B13="","",SUMPRODUCT(($D$1:$AB$4=$AZ$4)*$D13:$AB13))</f>
        <v/>
      </c>
      <c r="BA13" s="15" t="str">
        <f t="shared" si="20"/>
        <v/>
      </c>
      <c r="BB13" s="2" t="str" cm="1">
        <f t="array" ref="BB13">IF(B13="","",SUMPRODUCT(($D$1:$AB$4=$BB$4)*$D13:$AB13))</f>
        <v/>
      </c>
      <c r="BC13" s="15" t="str">
        <f t="shared" si="21"/>
        <v/>
      </c>
      <c r="BD13" s="2" t="str" cm="1">
        <f t="array" ref="BD13">IF(B13="","",SUMPRODUCT(($D$1:$AB$4=$BD$4)*$D13:$AB13))</f>
        <v/>
      </c>
      <c r="BE13" s="15" t="str">
        <f t="shared" si="22"/>
        <v/>
      </c>
      <c r="BF13" s="2" t="str" cm="1">
        <f t="array" ref="BF13">IF(B13="","",SUMPRODUCT(($D$1:$AB$4=$BF$4)*$D13:$AB13))</f>
        <v/>
      </c>
      <c r="BG13" s="15" t="str">
        <f t="shared" si="23"/>
        <v/>
      </c>
      <c r="BH13" s="2" t="str" cm="1">
        <f t="array" ref="BH13">IF(B13="","",SUMPRODUCT(($D$1:$AB$4=$BH$4)*$D13:$AB13))</f>
        <v/>
      </c>
      <c r="BI13" s="15" t="str">
        <f t="shared" si="24"/>
        <v/>
      </c>
      <c r="BJ13" s="2" t="str" cm="1">
        <f t="array" ref="BJ13">IF(B13="","",SUMPRODUCT(($D$1:$AB$4=$BJ$4)*$D13:$AB13))</f>
        <v/>
      </c>
      <c r="BK13" s="15" t="str">
        <f t="shared" si="25"/>
        <v/>
      </c>
      <c r="BL13" s="2" t="str" cm="1">
        <f t="array" ref="BL13">IF(B13="","",SUMPRODUCT(($D$1:$AB$4=$BL$4)*$D13:$AB13))</f>
        <v/>
      </c>
      <c r="BM13" s="15" t="str">
        <f t="shared" si="26"/>
        <v/>
      </c>
      <c r="BN13" s="2" t="str" cm="1">
        <f t="array" ref="BN13">IF(B13="","",SUMPRODUCT(($D$1:$AB$4=$BN$4)*$D13:$AB13))</f>
        <v/>
      </c>
      <c r="BO13" s="15" t="str">
        <f t="shared" si="27"/>
        <v/>
      </c>
      <c r="BP13" s="2" t="str" cm="1">
        <f t="array" ref="BP13">IF(B13="","",SUMPRODUCT(($D$1:$AB$4=$BP$4)*$D13:$AB13))</f>
        <v/>
      </c>
      <c r="BQ13" s="15" t="str">
        <f t="shared" si="28"/>
        <v/>
      </c>
      <c r="BR13" s="2" t="str" cm="1">
        <f t="array" ref="BR13">IF(B13="","",SUMPRODUCT(($D$1:$AB$4=$BR$4)*$D13:$AB13))</f>
        <v/>
      </c>
      <c r="BS13" s="15" t="str">
        <f t="shared" si="29"/>
        <v/>
      </c>
      <c r="BT13" s="2" t="str" cm="1">
        <f t="array" ref="BT13">IF(B13="","",SUMPRODUCT(($D$1:$AB$4=$BT$4)*$D13:$AB13))</f>
        <v/>
      </c>
      <c r="BU13" s="15" t="str">
        <f t="shared" si="30"/>
        <v/>
      </c>
      <c r="BV13" s="2" t="str" cm="1">
        <f t="array" ref="BV13">IF(B13="","",SUMPRODUCT(($D$1:$AB$4=$BV$4)*$D13:$AB13))</f>
        <v/>
      </c>
      <c r="BW13" s="15" t="str">
        <f t="shared" si="31"/>
        <v/>
      </c>
      <c r="BX13" s="2" t="str" cm="1">
        <f t="array" ref="BX13">IF(B13="","",SUMPRODUCT(($D$1:$AB$4=$BX$4)*$D13:$AB13))</f>
        <v/>
      </c>
      <c r="BY13" s="15" t="str">
        <f t="shared" si="32"/>
        <v/>
      </c>
      <c r="BZ13" s="2" t="str" cm="1">
        <f t="array" ref="BZ13">IF(B13="","",SUMPRODUCT(($D$1:$AB$4=$BZ$4)*$D13:$AB13))</f>
        <v/>
      </c>
      <c r="CA13" s="15" t="str">
        <f t="shared" si="33"/>
        <v/>
      </c>
      <c r="CB13" s="2" t="str" cm="1">
        <f t="array" ref="CB13">IF(B13="","",SUMPRODUCT(($D$1:$AB$4=$CB$4)*$D13:$AB13))</f>
        <v/>
      </c>
      <c r="CC13" s="15" t="str">
        <f t="shared" si="34"/>
        <v/>
      </c>
      <c r="CD13" s="2" t="str" cm="1">
        <f t="array" ref="CD13">IF(B13="","",SUMPRODUCT(($D$1:$AB$4=$CD$4)*$D13:$AB13))</f>
        <v/>
      </c>
      <c r="CE13" s="15" t="str">
        <f t="shared" si="35"/>
        <v/>
      </c>
      <c r="CF13" s="2" t="str" cm="1">
        <f t="array" ref="CF13">IF(B13="","",SUMPRODUCT(($D$1:$AB$4=$CF$4)*$D13:$AB13))</f>
        <v/>
      </c>
      <c r="CG13" s="15" t="str">
        <f t="shared" si="36"/>
        <v/>
      </c>
      <c r="CH13" s="2" t="str" cm="1">
        <f t="array" ref="CH13">IF(B13="","",SUMPRODUCT(($D$1:$AB$4=$CH$4)*$D13:$AB13))</f>
        <v/>
      </c>
      <c r="CI13" s="15" t="str">
        <f t="shared" si="37"/>
        <v/>
      </c>
      <c r="FJ13" t="e">
        <v>#DIV/0!</v>
      </c>
    </row>
    <row r="14" spans="1:166">
      <c r="A14" s="6">
        <v>9</v>
      </c>
      <c r="D14" s="97"/>
      <c r="E14" s="97"/>
      <c r="F14" s="97"/>
      <c r="G14" s="86"/>
      <c r="H14" s="86"/>
      <c r="I14" s="98"/>
      <c r="J14" s="102"/>
      <c r="K14" s="87"/>
      <c r="L14" s="87"/>
      <c r="M14" s="87"/>
      <c r="N14" s="87"/>
      <c r="O14" s="103"/>
      <c r="P14" s="107"/>
      <c r="Q14" s="88"/>
      <c r="R14" s="88"/>
      <c r="S14" s="88"/>
      <c r="T14" s="88"/>
      <c r="U14" s="108"/>
      <c r="V14" s="113"/>
      <c r="W14" s="89"/>
      <c r="X14" s="89"/>
      <c r="Y14" s="89"/>
      <c r="Z14" s="89"/>
      <c r="AA14" s="89"/>
      <c r="AB14" s="169"/>
      <c r="AC14" s="171" t="str">
        <f t="shared" si="11"/>
        <v/>
      </c>
      <c r="AD14" s="172" t="str">
        <f t="shared" si="12"/>
        <v/>
      </c>
      <c r="AL14" s="2" t="str" cm="1">
        <f t="array" ref="AL14">IF(B14="","",SUMPRODUCT(($D$1:$AB$4=$AL$4)*D14:AB14))</f>
        <v/>
      </c>
      <c r="AM14" s="15" t="str">
        <f t="shared" si="13"/>
        <v/>
      </c>
      <c r="AN14" s="2" t="str" cm="1">
        <f t="array" ref="AN14">IF(B14="","",SUMPRODUCT(($D$1:$AB$4=$AN$4)*D14:AB14))</f>
        <v/>
      </c>
      <c r="AO14" s="15" t="str">
        <f t="shared" si="14"/>
        <v/>
      </c>
      <c r="AP14" s="2" t="str" cm="1">
        <f t="array" ref="AP14">IF(B14="","",SUMPRODUCT(($D$1:$AB$4=$AP$4)*D14:AB14))</f>
        <v/>
      </c>
      <c r="AQ14" s="15" t="str">
        <f t="shared" si="15"/>
        <v/>
      </c>
      <c r="AR14" s="2" t="str" cm="1">
        <f t="array" ref="AR14">IF(B14="","",SUMPRODUCT(($D$1:$AB$4=$AR$4)*D14:AB14))</f>
        <v/>
      </c>
      <c r="AS14" s="15" t="str">
        <f t="shared" si="16"/>
        <v/>
      </c>
      <c r="AT14" s="2" t="str" cm="1">
        <f t="array" ref="AT14">IF(B14="","",SUMPRODUCT(($D$1:$AB$4=$AT$4)*$D14:$AB14))</f>
        <v/>
      </c>
      <c r="AU14" s="15" t="str">
        <f t="shared" si="17"/>
        <v/>
      </c>
      <c r="AV14" s="2" t="str" cm="1">
        <f t="array" ref="AV14">IF(B14="","",SUMPRODUCT(($D$1:$AB$4=$AV$4)*$D14:$AB14))</f>
        <v/>
      </c>
      <c r="AW14" s="15" t="str">
        <f t="shared" si="18"/>
        <v/>
      </c>
      <c r="AX14" s="2" t="str" cm="1">
        <f t="array" ref="AX14">IF(B14="","",SUMPRODUCT(($D$1:$AB$4=$AX$4)*$D14:$AB14))</f>
        <v/>
      </c>
      <c r="AY14" s="15" t="str">
        <f t="shared" si="19"/>
        <v/>
      </c>
      <c r="AZ14" s="2" t="str" cm="1">
        <f t="array" ref="AZ14">IF(B14="","",SUMPRODUCT(($D$1:$AB$4=$AZ$4)*$D14:$AB14))</f>
        <v/>
      </c>
      <c r="BA14" s="15" t="str">
        <f t="shared" si="20"/>
        <v/>
      </c>
      <c r="BB14" s="2" t="str" cm="1">
        <f t="array" ref="BB14">IF(B14="","",SUMPRODUCT(($D$1:$AB$4=$BB$4)*$D14:$AB14))</f>
        <v/>
      </c>
      <c r="BC14" s="15" t="str">
        <f t="shared" si="21"/>
        <v/>
      </c>
      <c r="BD14" s="2" t="str" cm="1">
        <f t="array" ref="BD14">IF(B14="","",SUMPRODUCT(($D$1:$AB$4=$BD$4)*$D14:$AB14))</f>
        <v/>
      </c>
      <c r="BE14" s="15" t="str">
        <f t="shared" si="22"/>
        <v/>
      </c>
      <c r="BF14" s="2" t="str" cm="1">
        <f t="array" ref="BF14">IF(B14="","",SUMPRODUCT(($D$1:$AB$4=$BF$4)*$D14:$AB14))</f>
        <v/>
      </c>
      <c r="BG14" s="15" t="str">
        <f t="shared" si="23"/>
        <v/>
      </c>
      <c r="BH14" s="2" t="str" cm="1">
        <f t="array" ref="BH14">IF(B14="","",SUMPRODUCT(($D$1:$AB$4=$BH$4)*$D14:$AB14))</f>
        <v/>
      </c>
      <c r="BI14" s="15" t="str">
        <f t="shared" si="24"/>
        <v/>
      </c>
      <c r="BJ14" s="2" t="str" cm="1">
        <f t="array" ref="BJ14">IF(B14="","",SUMPRODUCT(($D$1:$AB$4=$BJ$4)*$D14:$AB14))</f>
        <v/>
      </c>
      <c r="BK14" s="15" t="str">
        <f t="shared" si="25"/>
        <v/>
      </c>
      <c r="BL14" s="2" t="str" cm="1">
        <f t="array" ref="BL14">IF(B14="","",SUMPRODUCT(($D$1:$AB$4=$BL$4)*$D14:$AB14))</f>
        <v/>
      </c>
      <c r="BM14" s="15" t="str">
        <f t="shared" si="26"/>
        <v/>
      </c>
      <c r="BN14" s="2" t="str" cm="1">
        <f t="array" ref="BN14">IF(B14="","",SUMPRODUCT(($D$1:$AB$4=$BN$4)*$D14:$AB14))</f>
        <v/>
      </c>
      <c r="BO14" s="15" t="str">
        <f t="shared" si="27"/>
        <v/>
      </c>
      <c r="BP14" s="2" t="str" cm="1">
        <f t="array" ref="BP14">IF(B14="","",SUMPRODUCT(($D$1:$AB$4=$BP$4)*$D14:$AB14))</f>
        <v/>
      </c>
      <c r="BQ14" s="15" t="str">
        <f t="shared" si="28"/>
        <v/>
      </c>
      <c r="BR14" s="2" t="str" cm="1">
        <f t="array" ref="BR14">IF(B14="","",SUMPRODUCT(($D$1:$AB$4=$BR$4)*$D14:$AB14))</f>
        <v/>
      </c>
      <c r="BS14" s="15" t="str">
        <f t="shared" si="29"/>
        <v/>
      </c>
      <c r="BT14" s="2" t="str" cm="1">
        <f t="array" ref="BT14">IF(B14="","",SUMPRODUCT(($D$1:$AB$4=$BT$4)*$D14:$AB14))</f>
        <v/>
      </c>
      <c r="BU14" s="15" t="str">
        <f t="shared" si="30"/>
        <v/>
      </c>
      <c r="BV14" s="2" t="str" cm="1">
        <f t="array" ref="BV14">IF(B14="","",SUMPRODUCT(($D$1:$AB$4=$BV$4)*$D14:$AB14))</f>
        <v/>
      </c>
      <c r="BW14" s="15" t="str">
        <f t="shared" si="31"/>
        <v/>
      </c>
      <c r="BX14" s="2" t="str" cm="1">
        <f t="array" ref="BX14">IF(B14="","",SUMPRODUCT(($D$1:$AB$4=$BX$4)*$D14:$AB14))</f>
        <v/>
      </c>
      <c r="BY14" s="15" t="str">
        <f t="shared" si="32"/>
        <v/>
      </c>
      <c r="BZ14" s="2" t="str" cm="1">
        <f t="array" ref="BZ14">IF(B14="","",SUMPRODUCT(($D$1:$AB$4=$BZ$4)*$D14:$AB14))</f>
        <v/>
      </c>
      <c r="CA14" s="15" t="str">
        <f t="shared" si="33"/>
        <v/>
      </c>
      <c r="CB14" s="2" t="str" cm="1">
        <f t="array" ref="CB14">IF(B14="","",SUMPRODUCT(($D$1:$AB$4=$CB$4)*$D14:$AB14))</f>
        <v/>
      </c>
      <c r="CC14" s="15" t="str">
        <f t="shared" si="34"/>
        <v/>
      </c>
      <c r="CD14" s="2" t="str" cm="1">
        <f t="array" ref="CD14">IF(B14="","",SUMPRODUCT(($D$1:$AB$4=$CD$4)*$D14:$AB14))</f>
        <v/>
      </c>
      <c r="CE14" s="15" t="str">
        <f t="shared" si="35"/>
        <v/>
      </c>
      <c r="CF14" s="2" t="str" cm="1">
        <f t="array" ref="CF14">IF(B14="","",SUMPRODUCT(($D$1:$AB$4=$CF$4)*$D14:$AB14))</f>
        <v/>
      </c>
      <c r="CG14" s="15" t="str">
        <f t="shared" si="36"/>
        <v/>
      </c>
      <c r="CH14" s="2" t="str" cm="1">
        <f t="array" ref="CH14">IF(B14="","",SUMPRODUCT(($D$1:$AB$4=$CH$4)*$D14:$AB14))</f>
        <v/>
      </c>
      <c r="CI14" s="15" t="str">
        <f t="shared" si="37"/>
        <v/>
      </c>
      <c r="FJ14" t="e">
        <v>#DIV/0!</v>
      </c>
    </row>
    <row r="15" spans="1:166">
      <c r="A15" s="7">
        <v>10</v>
      </c>
      <c r="D15" s="97"/>
      <c r="E15" s="97"/>
      <c r="F15" s="97"/>
      <c r="G15" s="86"/>
      <c r="H15" s="86"/>
      <c r="I15" s="98"/>
      <c r="J15" s="102"/>
      <c r="K15" s="87"/>
      <c r="L15" s="87"/>
      <c r="M15" s="87"/>
      <c r="N15" s="87"/>
      <c r="O15" s="103"/>
      <c r="P15" s="107"/>
      <c r="Q15" s="88"/>
      <c r="R15" s="88"/>
      <c r="S15" s="88"/>
      <c r="T15" s="88"/>
      <c r="U15" s="108"/>
      <c r="V15" s="113"/>
      <c r="W15" s="89"/>
      <c r="X15" s="89"/>
      <c r="Y15" s="89"/>
      <c r="Z15" s="89"/>
      <c r="AA15" s="89"/>
      <c r="AB15" s="169"/>
      <c r="AC15" s="171" t="str">
        <f t="shared" ref="AC15:AC78" si="38">IF(B15="","",SUM(D15:AB15))</f>
        <v/>
      </c>
      <c r="AD15" s="172" t="str">
        <f t="shared" si="12"/>
        <v/>
      </c>
      <c r="AL15" s="2" t="str" cm="1">
        <f t="array" ref="AL15">IF(B15="","",SUMPRODUCT(($D$1:$AB$4=$AL$4)*D15:AB15))</f>
        <v/>
      </c>
      <c r="AM15" s="15" t="str">
        <f t="shared" si="13"/>
        <v/>
      </c>
      <c r="AN15" s="2" t="str" cm="1">
        <f t="array" ref="AN15">IF(B15="","",SUMPRODUCT(($D$1:$AB$4=$AN$4)*D15:AB15))</f>
        <v/>
      </c>
      <c r="AO15" s="15" t="str">
        <f t="shared" si="14"/>
        <v/>
      </c>
      <c r="AP15" s="2" t="str" cm="1">
        <f t="array" ref="AP15">IF(B15="","",SUMPRODUCT(($D$1:$AB$4=$AP$4)*D15:AB15))</f>
        <v/>
      </c>
      <c r="AQ15" s="15" t="str">
        <f t="shared" si="15"/>
        <v/>
      </c>
      <c r="AR15" s="2" t="str" cm="1">
        <f t="array" ref="AR15">IF(B15="","",SUMPRODUCT(($D$1:$AB$4=$AR$4)*D15:AB15))</f>
        <v/>
      </c>
      <c r="AS15" s="15" t="str">
        <f t="shared" si="16"/>
        <v/>
      </c>
      <c r="AT15" s="2" t="str" cm="1">
        <f t="array" ref="AT15">IF(B15="","",SUMPRODUCT(($D$1:$AB$4=$AT$4)*$D15:$AB15))</f>
        <v/>
      </c>
      <c r="AU15" s="15" t="str">
        <f t="shared" si="17"/>
        <v/>
      </c>
      <c r="AV15" s="2" t="str" cm="1">
        <f t="array" ref="AV15">IF(B15="","",SUMPRODUCT(($D$1:$AB$4=$AV$4)*$D15:$AB15))</f>
        <v/>
      </c>
      <c r="AW15" s="15" t="str">
        <f t="shared" si="18"/>
        <v/>
      </c>
      <c r="AX15" s="2" t="str" cm="1">
        <f t="array" ref="AX15">IF(B15="","",SUMPRODUCT(($D$1:$AB$4=$AX$4)*$D15:$AB15))</f>
        <v/>
      </c>
      <c r="AY15" s="15" t="str">
        <f t="shared" si="19"/>
        <v/>
      </c>
      <c r="AZ15" s="2" t="str" cm="1">
        <f t="array" ref="AZ15">IF(B15="","",SUMPRODUCT(($D$1:$AB$4=$AZ$4)*$D15:$AB15))</f>
        <v/>
      </c>
      <c r="BA15" s="15" t="str">
        <f t="shared" si="20"/>
        <v/>
      </c>
      <c r="BB15" s="2" t="str" cm="1">
        <f t="array" ref="BB15">IF(B15="","",SUMPRODUCT(($D$1:$AB$4=$BB$4)*$D15:$AB15))</f>
        <v/>
      </c>
      <c r="BC15" s="15" t="str">
        <f t="shared" si="21"/>
        <v/>
      </c>
      <c r="BD15" s="2" t="str" cm="1">
        <f t="array" ref="BD15">IF(B15="","",SUMPRODUCT(($D$1:$AB$4=$BD$4)*$D15:$AB15))</f>
        <v/>
      </c>
      <c r="BE15" s="15" t="str">
        <f t="shared" si="22"/>
        <v/>
      </c>
      <c r="BF15" s="2" t="str" cm="1">
        <f t="array" ref="BF15">IF(B15="","",SUMPRODUCT(($D$1:$AB$4=$BF$4)*$D15:$AB15))</f>
        <v/>
      </c>
      <c r="BG15" s="15" t="str">
        <f t="shared" si="23"/>
        <v/>
      </c>
      <c r="BH15" s="2" t="str" cm="1">
        <f t="array" ref="BH15">IF(B15="","",SUMPRODUCT(($D$1:$AB$4=$BH$4)*$D15:$AB15))</f>
        <v/>
      </c>
      <c r="BI15" s="15" t="str">
        <f t="shared" si="24"/>
        <v/>
      </c>
      <c r="BJ15" s="2" t="str" cm="1">
        <f t="array" ref="BJ15">IF(B15="","",SUMPRODUCT(($D$1:$AB$4=$BJ$4)*$D15:$AB15))</f>
        <v/>
      </c>
      <c r="BK15" s="15" t="str">
        <f t="shared" si="25"/>
        <v/>
      </c>
      <c r="BL15" s="2" t="str" cm="1">
        <f t="array" ref="BL15">IF(B15="","",SUMPRODUCT(($D$1:$AB$4=$BL$4)*$D15:$AB15))</f>
        <v/>
      </c>
      <c r="BM15" s="15" t="str">
        <f t="shared" si="26"/>
        <v/>
      </c>
      <c r="BN15" s="2" t="str" cm="1">
        <f t="array" ref="BN15">IF(B15="","",SUMPRODUCT(($D$1:$AB$4=$BN$4)*$D15:$AB15))</f>
        <v/>
      </c>
      <c r="BO15" s="15" t="str">
        <f t="shared" si="27"/>
        <v/>
      </c>
      <c r="BP15" s="2" t="str" cm="1">
        <f t="array" ref="BP15">IF(B15="","",SUMPRODUCT(($D$1:$AB$4=$BP$4)*$D15:$AB15))</f>
        <v/>
      </c>
      <c r="BQ15" s="15" t="str">
        <f t="shared" si="28"/>
        <v/>
      </c>
      <c r="BR15" s="2" t="str" cm="1">
        <f t="array" ref="BR15">IF(B15="","",SUMPRODUCT(($D$1:$AB$4=$BR$4)*$D15:$AB15))</f>
        <v/>
      </c>
      <c r="BS15" s="15" t="str">
        <f t="shared" si="29"/>
        <v/>
      </c>
      <c r="BT15" s="2" t="str" cm="1">
        <f t="array" ref="BT15">IF(B15="","",SUMPRODUCT(($D$1:$AB$4=$BT$4)*$D15:$AB15))</f>
        <v/>
      </c>
      <c r="BU15" s="15" t="str">
        <f t="shared" si="30"/>
        <v/>
      </c>
      <c r="BV15" s="2" t="str" cm="1">
        <f t="array" ref="BV15">IF(B15="","",SUMPRODUCT(($D$1:$AB$4=$BV$4)*$D15:$AB15))</f>
        <v/>
      </c>
      <c r="BW15" s="15" t="str">
        <f t="shared" si="31"/>
        <v/>
      </c>
      <c r="BX15" s="2" t="str" cm="1">
        <f t="array" ref="BX15">IF(B15="","",SUMPRODUCT(($D$1:$AB$4=$BX$4)*$D15:$AB15))</f>
        <v/>
      </c>
      <c r="BY15" s="15" t="str">
        <f t="shared" si="32"/>
        <v/>
      </c>
      <c r="BZ15" s="2" t="str" cm="1">
        <f t="array" ref="BZ15">IF(B15="","",SUMPRODUCT(($D$1:$AB$4=$BZ$4)*$D15:$AB15))</f>
        <v/>
      </c>
      <c r="CA15" s="15" t="str">
        <f t="shared" si="33"/>
        <v/>
      </c>
      <c r="CB15" s="2" t="str" cm="1">
        <f t="array" ref="CB15">IF(B15="","",SUMPRODUCT(($D$1:$AB$4=$CB$4)*$D15:$AB15))</f>
        <v/>
      </c>
      <c r="CC15" s="15" t="str">
        <f t="shared" si="34"/>
        <v/>
      </c>
      <c r="CD15" s="2" t="str" cm="1">
        <f t="array" ref="CD15">IF(B15="","",SUMPRODUCT(($D$1:$AB$4=$CD$4)*$D15:$AB15))</f>
        <v/>
      </c>
      <c r="CE15" s="15" t="str">
        <f t="shared" si="35"/>
        <v/>
      </c>
      <c r="CF15" s="2" t="str" cm="1">
        <f t="array" ref="CF15">IF(B15="","",SUMPRODUCT(($D$1:$AB$4=$CF$4)*$D15:$AB15))</f>
        <v/>
      </c>
      <c r="CG15" s="15" t="str">
        <f t="shared" si="36"/>
        <v/>
      </c>
      <c r="CH15" s="2" t="str" cm="1">
        <f t="array" ref="CH15">IF(B15="","",SUMPRODUCT(($D$1:$AB$4=$CH$4)*$D15:$AB15))</f>
        <v/>
      </c>
      <c r="CI15" s="15" t="str">
        <f t="shared" si="37"/>
        <v/>
      </c>
      <c r="FJ15" t="e">
        <v>#DIV/0!</v>
      </c>
    </row>
    <row r="16" spans="1:166">
      <c r="A16" s="6">
        <v>11</v>
      </c>
      <c r="D16" s="97"/>
      <c r="E16" s="97"/>
      <c r="F16" s="97"/>
      <c r="G16" s="86"/>
      <c r="H16" s="86"/>
      <c r="I16" s="98"/>
      <c r="J16" s="102"/>
      <c r="K16" s="87"/>
      <c r="L16" s="87"/>
      <c r="M16" s="87"/>
      <c r="N16" s="87"/>
      <c r="O16" s="103"/>
      <c r="P16" s="107"/>
      <c r="Q16" s="88"/>
      <c r="R16" s="88"/>
      <c r="S16" s="88"/>
      <c r="T16" s="88"/>
      <c r="U16" s="108"/>
      <c r="V16" s="113"/>
      <c r="W16" s="89"/>
      <c r="X16" s="89"/>
      <c r="Y16" s="89"/>
      <c r="Z16" s="89"/>
      <c r="AA16" s="89"/>
      <c r="AB16" s="169"/>
      <c r="AC16" s="171" t="str">
        <f t="shared" si="38"/>
        <v/>
      </c>
      <c r="AD16" s="172" t="str">
        <f t="shared" si="12"/>
        <v/>
      </c>
      <c r="AL16" s="2" t="str" cm="1">
        <f t="array" ref="AL16">IF(B16="","",SUMPRODUCT(($D$1:$AB$4=$AL$4)*D16:AB16))</f>
        <v/>
      </c>
      <c r="AM16" s="15" t="str">
        <f t="shared" si="13"/>
        <v/>
      </c>
      <c r="AN16" s="2" t="str" cm="1">
        <f t="array" ref="AN16">IF(B16="","",SUMPRODUCT(($D$1:$AB$4=$AN$4)*D16:AB16))</f>
        <v/>
      </c>
      <c r="AO16" s="15" t="str">
        <f t="shared" si="14"/>
        <v/>
      </c>
      <c r="AP16" s="2" t="str" cm="1">
        <f t="array" ref="AP16">IF(B16="","",SUMPRODUCT(($D$1:$AB$4=$AP$4)*D16:AB16))</f>
        <v/>
      </c>
      <c r="AQ16" s="15" t="str">
        <f t="shared" si="15"/>
        <v/>
      </c>
      <c r="AR16" s="2" t="str" cm="1">
        <f t="array" ref="AR16">IF(B16="","",SUMPRODUCT(($D$1:$AB$4=$AR$4)*D16:AB16))</f>
        <v/>
      </c>
      <c r="AS16" s="15" t="str">
        <f t="shared" si="16"/>
        <v/>
      </c>
      <c r="AT16" s="2" t="str" cm="1">
        <f t="array" ref="AT16">IF(B16="","",SUMPRODUCT(($D$1:$AB$4=$AT$4)*$D16:$AB16))</f>
        <v/>
      </c>
      <c r="AU16" s="15" t="str">
        <f t="shared" si="17"/>
        <v/>
      </c>
      <c r="AV16" s="2" t="str" cm="1">
        <f t="array" ref="AV16">IF(B16="","",SUMPRODUCT(($D$1:$AB$4=$AV$4)*$D16:$AB16))</f>
        <v/>
      </c>
      <c r="AW16" s="15" t="str">
        <f t="shared" si="18"/>
        <v/>
      </c>
      <c r="AX16" s="2" t="str" cm="1">
        <f t="array" ref="AX16">IF(B16="","",SUMPRODUCT(($D$1:$AB$4=$AX$4)*$D16:$AB16))</f>
        <v/>
      </c>
      <c r="AY16" s="15" t="str">
        <f t="shared" si="19"/>
        <v/>
      </c>
      <c r="AZ16" s="2" t="str" cm="1">
        <f t="array" ref="AZ16">IF(B16="","",SUMPRODUCT(($D$1:$AB$4=$AZ$4)*$D16:$AB16))</f>
        <v/>
      </c>
      <c r="BA16" s="15" t="str">
        <f t="shared" si="20"/>
        <v/>
      </c>
      <c r="BB16" s="2" t="str" cm="1">
        <f t="array" ref="BB16">IF(B16="","",SUMPRODUCT(($D$1:$AB$4=$BB$4)*$D16:$AB16))</f>
        <v/>
      </c>
      <c r="BC16" s="15" t="str">
        <f t="shared" si="21"/>
        <v/>
      </c>
      <c r="BD16" s="2" t="str" cm="1">
        <f t="array" ref="BD16">IF(B16="","",SUMPRODUCT(($D$1:$AB$4=$BD$4)*$D16:$AB16))</f>
        <v/>
      </c>
      <c r="BE16" s="15" t="str">
        <f t="shared" si="22"/>
        <v/>
      </c>
      <c r="BF16" s="2" t="str" cm="1">
        <f t="array" ref="BF16">IF(B16="","",SUMPRODUCT(($D$1:$AB$4=$BF$4)*$D16:$AB16))</f>
        <v/>
      </c>
      <c r="BG16" s="15" t="str">
        <f t="shared" si="23"/>
        <v/>
      </c>
      <c r="BH16" s="2" t="str" cm="1">
        <f t="array" ref="BH16">IF(B16="","",SUMPRODUCT(($D$1:$AB$4=$BH$4)*$D16:$AB16))</f>
        <v/>
      </c>
      <c r="BI16" s="15" t="str">
        <f t="shared" si="24"/>
        <v/>
      </c>
      <c r="BJ16" s="2" t="str" cm="1">
        <f t="array" ref="BJ16">IF(B16="","",SUMPRODUCT(($D$1:$AB$4=$BJ$4)*$D16:$AB16))</f>
        <v/>
      </c>
      <c r="BK16" s="15" t="str">
        <f t="shared" si="25"/>
        <v/>
      </c>
      <c r="BL16" s="2" t="str" cm="1">
        <f t="array" ref="BL16">IF(B16="","",SUMPRODUCT(($D$1:$AB$4=$BL$4)*$D16:$AB16))</f>
        <v/>
      </c>
      <c r="BM16" s="15" t="str">
        <f t="shared" si="26"/>
        <v/>
      </c>
      <c r="BN16" s="2" t="str" cm="1">
        <f t="array" ref="BN16">IF(B16="","",SUMPRODUCT(($D$1:$AB$4=$BN$4)*$D16:$AB16))</f>
        <v/>
      </c>
      <c r="BO16" s="15" t="str">
        <f t="shared" si="27"/>
        <v/>
      </c>
      <c r="BP16" s="2" t="str" cm="1">
        <f t="array" ref="BP16">IF(B16="","",SUMPRODUCT(($D$1:$AB$4=$BP$4)*$D16:$AB16))</f>
        <v/>
      </c>
      <c r="BQ16" s="15" t="str">
        <f t="shared" si="28"/>
        <v/>
      </c>
      <c r="BR16" s="2" t="str" cm="1">
        <f t="array" ref="BR16">IF(B16="","",SUMPRODUCT(($D$1:$AB$4=$BR$4)*$D16:$AB16))</f>
        <v/>
      </c>
      <c r="BS16" s="15" t="str">
        <f t="shared" si="29"/>
        <v/>
      </c>
      <c r="BT16" s="2" t="str" cm="1">
        <f t="array" ref="BT16">IF(B16="","",SUMPRODUCT(($D$1:$AB$4=$BT$4)*$D16:$AB16))</f>
        <v/>
      </c>
      <c r="BU16" s="15" t="str">
        <f t="shared" si="30"/>
        <v/>
      </c>
      <c r="BV16" s="2" t="str" cm="1">
        <f t="array" ref="BV16">IF(B16="","",SUMPRODUCT(($D$1:$AB$4=$BV$4)*$D16:$AB16))</f>
        <v/>
      </c>
      <c r="BW16" s="15" t="str">
        <f t="shared" si="31"/>
        <v/>
      </c>
      <c r="BX16" s="2" t="str" cm="1">
        <f t="array" ref="BX16">IF(B16="","",SUMPRODUCT(($D$1:$AB$4=$BX$4)*$D16:$AB16))</f>
        <v/>
      </c>
      <c r="BY16" s="15" t="str">
        <f t="shared" si="32"/>
        <v/>
      </c>
      <c r="BZ16" s="2" t="str" cm="1">
        <f t="array" ref="BZ16">IF(B16="","",SUMPRODUCT(($D$1:$AB$4=$BZ$4)*$D16:$AB16))</f>
        <v/>
      </c>
      <c r="CA16" s="15" t="str">
        <f t="shared" si="33"/>
        <v/>
      </c>
      <c r="CB16" s="2" t="str" cm="1">
        <f t="array" ref="CB16">IF(B16="","",SUMPRODUCT(($D$1:$AB$4=$CB$4)*$D16:$AB16))</f>
        <v/>
      </c>
      <c r="CC16" s="15" t="str">
        <f t="shared" si="34"/>
        <v/>
      </c>
      <c r="CD16" s="2" t="str" cm="1">
        <f t="array" ref="CD16">IF(B16="","",SUMPRODUCT(($D$1:$AB$4=$CD$4)*$D16:$AB16))</f>
        <v/>
      </c>
      <c r="CE16" s="15" t="str">
        <f t="shared" si="35"/>
        <v/>
      </c>
      <c r="CF16" s="2" t="str" cm="1">
        <f t="array" ref="CF16">IF(B16="","",SUMPRODUCT(($D$1:$AB$4=$CF$4)*$D16:$AB16))</f>
        <v/>
      </c>
      <c r="CG16" s="15" t="str">
        <f t="shared" si="36"/>
        <v/>
      </c>
      <c r="CH16" s="2" t="str" cm="1">
        <f t="array" ref="CH16">IF(B16="","",SUMPRODUCT(($D$1:$AB$4=$CH$4)*$D16:$AB16))</f>
        <v/>
      </c>
      <c r="CI16" s="15" t="str">
        <f t="shared" si="37"/>
        <v/>
      </c>
      <c r="FJ16" t="e">
        <v>#DIV/0!</v>
      </c>
    </row>
    <row r="17" spans="1:166">
      <c r="A17" s="7">
        <v>12</v>
      </c>
      <c r="D17" s="97"/>
      <c r="E17" s="97"/>
      <c r="F17" s="97"/>
      <c r="G17" s="86"/>
      <c r="H17" s="86"/>
      <c r="I17" s="98"/>
      <c r="J17" s="102"/>
      <c r="K17" s="87"/>
      <c r="L17" s="87"/>
      <c r="M17" s="87"/>
      <c r="N17" s="87"/>
      <c r="O17" s="103"/>
      <c r="P17" s="107"/>
      <c r="Q17" s="88"/>
      <c r="R17" s="88"/>
      <c r="S17" s="88"/>
      <c r="T17" s="88"/>
      <c r="U17" s="108"/>
      <c r="V17" s="113"/>
      <c r="W17" s="89"/>
      <c r="X17" s="89"/>
      <c r="Y17" s="89"/>
      <c r="Z17" s="89"/>
      <c r="AA17" s="89"/>
      <c r="AB17" s="169"/>
      <c r="AC17" s="171" t="str">
        <f t="shared" si="38"/>
        <v/>
      </c>
      <c r="AD17" s="172" t="str">
        <f t="shared" si="12"/>
        <v/>
      </c>
      <c r="AL17" s="2" t="str" cm="1">
        <f t="array" ref="AL17">IF(B17="","",SUMPRODUCT(($D$1:$AB$4=$AL$4)*D17:AB17))</f>
        <v/>
      </c>
      <c r="AM17" s="15" t="str">
        <f t="shared" si="13"/>
        <v/>
      </c>
      <c r="AN17" s="2" t="str" cm="1">
        <f t="array" ref="AN17">IF(B17="","",SUMPRODUCT(($D$1:$AB$4=$AN$4)*D17:AB17))</f>
        <v/>
      </c>
      <c r="AO17" s="15" t="str">
        <f t="shared" si="14"/>
        <v/>
      </c>
      <c r="AP17" s="2" t="str" cm="1">
        <f t="array" ref="AP17">IF(B17="","",SUMPRODUCT(($D$1:$AB$4=$AP$4)*D17:AB17))</f>
        <v/>
      </c>
      <c r="AQ17" s="15" t="str">
        <f t="shared" si="15"/>
        <v/>
      </c>
      <c r="AR17" s="2" t="str" cm="1">
        <f t="array" ref="AR17">IF(B17="","",SUMPRODUCT(($D$1:$AB$4=$AR$4)*D17:AB17))</f>
        <v/>
      </c>
      <c r="AS17" s="15" t="str">
        <f t="shared" si="16"/>
        <v/>
      </c>
      <c r="AT17" s="2" t="str" cm="1">
        <f t="array" ref="AT17">IF(B17="","",SUMPRODUCT(($D$1:$AB$4=$AT$4)*$D17:$AB17))</f>
        <v/>
      </c>
      <c r="AU17" s="15" t="str">
        <f t="shared" si="17"/>
        <v/>
      </c>
      <c r="AV17" s="2" t="str" cm="1">
        <f t="array" ref="AV17">IF(B17="","",SUMPRODUCT(($D$1:$AB$4=$AV$4)*$D17:$AB17))</f>
        <v/>
      </c>
      <c r="AW17" s="15" t="str">
        <f t="shared" si="18"/>
        <v/>
      </c>
      <c r="AX17" s="2" t="str" cm="1">
        <f t="array" ref="AX17">IF(B17="","",SUMPRODUCT(($D$1:$AB$4=$AX$4)*$D17:$AB17))</f>
        <v/>
      </c>
      <c r="AY17" s="15" t="str">
        <f t="shared" si="19"/>
        <v/>
      </c>
      <c r="AZ17" s="2" t="str" cm="1">
        <f t="array" ref="AZ17">IF(B17="","",SUMPRODUCT(($D$1:$AB$4=$AZ$4)*$D17:$AB17))</f>
        <v/>
      </c>
      <c r="BA17" s="15" t="str">
        <f t="shared" si="20"/>
        <v/>
      </c>
      <c r="BB17" s="2" t="str" cm="1">
        <f t="array" ref="BB17">IF(B17="","",SUMPRODUCT(($D$1:$AB$4=$BB$4)*$D17:$AB17))</f>
        <v/>
      </c>
      <c r="BC17" s="15" t="str">
        <f t="shared" si="21"/>
        <v/>
      </c>
      <c r="BD17" s="2" t="str" cm="1">
        <f t="array" ref="BD17">IF(B17="","",SUMPRODUCT(($D$1:$AB$4=$BD$4)*$D17:$AB17))</f>
        <v/>
      </c>
      <c r="BE17" s="15" t="str">
        <f t="shared" si="22"/>
        <v/>
      </c>
      <c r="BF17" s="2" t="str" cm="1">
        <f t="array" ref="BF17">IF(B17="","",SUMPRODUCT(($D$1:$AB$4=$BF$4)*$D17:$AB17))</f>
        <v/>
      </c>
      <c r="BG17" s="15" t="str">
        <f t="shared" si="23"/>
        <v/>
      </c>
      <c r="BH17" s="2" t="str" cm="1">
        <f t="array" ref="BH17">IF(B17="","",SUMPRODUCT(($D$1:$AB$4=$BH$4)*$D17:$AB17))</f>
        <v/>
      </c>
      <c r="BI17" s="15" t="str">
        <f t="shared" si="24"/>
        <v/>
      </c>
      <c r="BJ17" s="2" t="str" cm="1">
        <f t="array" ref="BJ17">IF(B17="","",SUMPRODUCT(($D$1:$AB$4=$BJ$4)*$D17:$AB17))</f>
        <v/>
      </c>
      <c r="BK17" s="15" t="str">
        <f t="shared" si="25"/>
        <v/>
      </c>
      <c r="BL17" s="2" t="str" cm="1">
        <f t="array" ref="BL17">IF(B17="","",SUMPRODUCT(($D$1:$AB$4=$BL$4)*$D17:$AB17))</f>
        <v/>
      </c>
      <c r="BM17" s="15" t="str">
        <f t="shared" si="26"/>
        <v/>
      </c>
      <c r="BN17" s="2" t="str" cm="1">
        <f t="array" ref="BN17">IF(B17="","",SUMPRODUCT(($D$1:$AB$4=$BN$4)*$D17:$AB17))</f>
        <v/>
      </c>
      <c r="BO17" s="15" t="str">
        <f t="shared" si="27"/>
        <v/>
      </c>
      <c r="BP17" s="2" t="str" cm="1">
        <f t="array" ref="BP17">IF(B17="","",SUMPRODUCT(($D$1:$AB$4=$BP$4)*$D17:$AB17))</f>
        <v/>
      </c>
      <c r="BQ17" s="15" t="str">
        <f t="shared" si="28"/>
        <v/>
      </c>
      <c r="BR17" s="2" t="str" cm="1">
        <f t="array" ref="BR17">IF(B17="","",SUMPRODUCT(($D$1:$AB$4=$BR$4)*$D17:$AB17))</f>
        <v/>
      </c>
      <c r="BS17" s="15" t="str">
        <f t="shared" si="29"/>
        <v/>
      </c>
      <c r="BT17" s="2" t="str" cm="1">
        <f t="array" ref="BT17">IF(B17="","",SUMPRODUCT(($D$1:$AB$4=$BT$4)*$D17:$AB17))</f>
        <v/>
      </c>
      <c r="BU17" s="15" t="str">
        <f t="shared" si="30"/>
        <v/>
      </c>
      <c r="BV17" s="2" t="str" cm="1">
        <f t="array" ref="BV17">IF(B17="","",SUMPRODUCT(($D$1:$AB$4=$BV$4)*$D17:$AB17))</f>
        <v/>
      </c>
      <c r="BW17" s="15" t="str">
        <f t="shared" si="31"/>
        <v/>
      </c>
      <c r="BX17" s="2" t="str" cm="1">
        <f t="array" ref="BX17">IF(B17="","",SUMPRODUCT(($D$1:$AB$4=$BX$4)*$D17:$AB17))</f>
        <v/>
      </c>
      <c r="BY17" s="15" t="str">
        <f t="shared" si="32"/>
        <v/>
      </c>
      <c r="BZ17" s="2" t="str" cm="1">
        <f t="array" ref="BZ17">IF(B17="","",SUMPRODUCT(($D$1:$AB$4=$BZ$4)*$D17:$AB17))</f>
        <v/>
      </c>
      <c r="CA17" s="15" t="str">
        <f t="shared" si="33"/>
        <v/>
      </c>
      <c r="CB17" s="2" t="str" cm="1">
        <f t="array" ref="CB17">IF(B17="","",SUMPRODUCT(($D$1:$AB$4=$CB$4)*$D17:$AB17))</f>
        <v/>
      </c>
      <c r="CC17" s="15" t="str">
        <f t="shared" si="34"/>
        <v/>
      </c>
      <c r="CD17" s="2" t="str" cm="1">
        <f t="array" ref="CD17">IF(B17="","",SUMPRODUCT(($D$1:$AB$4=$CD$4)*$D17:$AB17))</f>
        <v/>
      </c>
      <c r="CE17" s="15" t="str">
        <f t="shared" si="35"/>
        <v/>
      </c>
      <c r="CF17" s="2" t="str" cm="1">
        <f t="array" ref="CF17">IF(B17="","",SUMPRODUCT(($D$1:$AB$4=$CF$4)*$D17:$AB17))</f>
        <v/>
      </c>
      <c r="CG17" s="15" t="str">
        <f t="shared" si="36"/>
        <v/>
      </c>
      <c r="CH17" s="2" t="str" cm="1">
        <f t="array" ref="CH17">IF(B17="","",SUMPRODUCT(($D$1:$AB$4=$CH$4)*$D17:$AB17))</f>
        <v/>
      </c>
      <c r="CI17" s="15" t="str">
        <f t="shared" si="37"/>
        <v/>
      </c>
      <c r="FJ17" t="e">
        <v>#DIV/0!</v>
      </c>
    </row>
    <row r="18" spans="1:166">
      <c r="A18" s="6">
        <v>13</v>
      </c>
      <c r="D18" s="97"/>
      <c r="E18" s="97"/>
      <c r="F18" s="97"/>
      <c r="G18" s="86"/>
      <c r="H18" s="86"/>
      <c r="I18" s="98"/>
      <c r="J18" s="102"/>
      <c r="K18" s="87"/>
      <c r="L18" s="87"/>
      <c r="M18" s="87"/>
      <c r="N18" s="87"/>
      <c r="O18" s="103"/>
      <c r="P18" s="107"/>
      <c r="Q18" s="88"/>
      <c r="R18" s="88"/>
      <c r="S18" s="88"/>
      <c r="T18" s="88"/>
      <c r="U18" s="108"/>
      <c r="V18" s="113"/>
      <c r="W18" s="89"/>
      <c r="X18" s="89"/>
      <c r="Y18" s="89"/>
      <c r="Z18" s="89"/>
      <c r="AA18" s="89"/>
      <c r="AB18" s="169"/>
      <c r="AC18" s="171" t="str">
        <f t="shared" si="38"/>
        <v/>
      </c>
      <c r="AD18" s="172" t="str">
        <f t="shared" si="12"/>
        <v/>
      </c>
      <c r="AL18" s="2" t="str" cm="1">
        <f t="array" ref="AL18">IF(B18="","",SUMPRODUCT(($D$1:$AB$4=$AL$4)*D18:AB18))</f>
        <v/>
      </c>
      <c r="AM18" s="15" t="str">
        <f t="shared" si="13"/>
        <v/>
      </c>
      <c r="AN18" s="2" t="str" cm="1">
        <f t="array" ref="AN18">IF(B18="","",SUMPRODUCT(($D$1:$AB$4=$AN$4)*D18:AB18))</f>
        <v/>
      </c>
      <c r="AO18" s="15" t="str">
        <f t="shared" si="14"/>
        <v/>
      </c>
      <c r="AP18" s="2" t="str" cm="1">
        <f t="array" ref="AP18">IF(B18="","",SUMPRODUCT(($D$1:$AB$4=$AP$4)*D18:AB18))</f>
        <v/>
      </c>
      <c r="AQ18" s="15" t="str">
        <f t="shared" si="15"/>
        <v/>
      </c>
      <c r="AR18" s="2" t="str" cm="1">
        <f t="array" ref="AR18">IF(B18="","",SUMPRODUCT(($D$1:$AB$4=$AR$4)*D18:AB18))</f>
        <v/>
      </c>
      <c r="AS18" s="15" t="str">
        <f t="shared" si="16"/>
        <v/>
      </c>
      <c r="AT18" s="2" t="str" cm="1">
        <f t="array" ref="AT18">IF(B18="","",SUMPRODUCT(($D$1:$AB$4=$AT$4)*$D18:$AB18))</f>
        <v/>
      </c>
      <c r="AU18" s="15" t="str">
        <f t="shared" si="17"/>
        <v/>
      </c>
      <c r="AV18" s="2" t="str" cm="1">
        <f t="array" ref="AV18">IF(B18="","",SUMPRODUCT(($D$1:$AB$4=$AV$4)*$D18:$AB18))</f>
        <v/>
      </c>
      <c r="AW18" s="15" t="str">
        <f t="shared" si="18"/>
        <v/>
      </c>
      <c r="AX18" s="2" t="str" cm="1">
        <f t="array" ref="AX18">IF(B18="","",SUMPRODUCT(($D$1:$AB$4=$AX$4)*$D18:$AB18))</f>
        <v/>
      </c>
      <c r="AY18" s="15" t="str">
        <f t="shared" si="19"/>
        <v/>
      </c>
      <c r="AZ18" s="2" t="str" cm="1">
        <f t="array" ref="AZ18">IF(B18="","",SUMPRODUCT(($D$1:$AB$4=$AZ$4)*$D18:$AB18))</f>
        <v/>
      </c>
      <c r="BA18" s="15" t="str">
        <f t="shared" si="20"/>
        <v/>
      </c>
      <c r="BB18" s="2" t="str" cm="1">
        <f t="array" ref="BB18">IF(B18="","",SUMPRODUCT(($D$1:$AB$4=$BB$4)*$D18:$AB18))</f>
        <v/>
      </c>
      <c r="BC18" s="15" t="str">
        <f t="shared" si="21"/>
        <v/>
      </c>
      <c r="BD18" s="2" t="str" cm="1">
        <f t="array" ref="BD18">IF(B18="","",SUMPRODUCT(($D$1:$AB$4=$BD$4)*$D18:$AB18))</f>
        <v/>
      </c>
      <c r="BE18" s="15" t="str">
        <f t="shared" si="22"/>
        <v/>
      </c>
      <c r="BF18" s="2" t="str" cm="1">
        <f t="array" ref="BF18">IF(B18="","",SUMPRODUCT(($D$1:$AB$4=$BF$4)*$D18:$AB18))</f>
        <v/>
      </c>
      <c r="BG18" s="15" t="str">
        <f t="shared" si="23"/>
        <v/>
      </c>
      <c r="BH18" s="2" t="str" cm="1">
        <f t="array" ref="BH18">IF(B18="","",SUMPRODUCT(($D$1:$AB$4=$BH$4)*$D18:$AB18))</f>
        <v/>
      </c>
      <c r="BI18" s="15" t="str">
        <f t="shared" si="24"/>
        <v/>
      </c>
      <c r="BJ18" s="2" t="str" cm="1">
        <f t="array" ref="BJ18">IF(B18="","",SUMPRODUCT(($D$1:$AB$4=$BJ$4)*$D18:$AB18))</f>
        <v/>
      </c>
      <c r="BK18" s="15" t="str">
        <f t="shared" si="25"/>
        <v/>
      </c>
      <c r="BL18" s="2" t="str" cm="1">
        <f t="array" ref="BL18">IF(B18="","",SUMPRODUCT(($D$1:$AB$4=$BL$4)*$D18:$AB18))</f>
        <v/>
      </c>
      <c r="BM18" s="15" t="str">
        <f t="shared" si="26"/>
        <v/>
      </c>
      <c r="BN18" s="2" t="str" cm="1">
        <f t="array" ref="BN18">IF(B18="","",SUMPRODUCT(($D$1:$AB$4=$BN$4)*$D18:$AB18))</f>
        <v/>
      </c>
      <c r="BO18" s="15" t="str">
        <f t="shared" si="27"/>
        <v/>
      </c>
      <c r="BP18" s="2" t="str" cm="1">
        <f t="array" ref="BP18">IF(B18="","",SUMPRODUCT(($D$1:$AB$4=$BP$4)*$D18:$AB18))</f>
        <v/>
      </c>
      <c r="BQ18" s="15" t="str">
        <f t="shared" si="28"/>
        <v/>
      </c>
      <c r="BR18" s="2" t="str" cm="1">
        <f t="array" ref="BR18">IF(B18="","",SUMPRODUCT(($D$1:$AB$4=$BR$4)*$D18:$AB18))</f>
        <v/>
      </c>
      <c r="BS18" s="15" t="str">
        <f t="shared" si="29"/>
        <v/>
      </c>
      <c r="BT18" s="2" t="str" cm="1">
        <f t="array" ref="BT18">IF(B18="","",SUMPRODUCT(($D$1:$AB$4=$BT$4)*$D18:$AB18))</f>
        <v/>
      </c>
      <c r="BU18" s="15" t="str">
        <f t="shared" si="30"/>
        <v/>
      </c>
      <c r="BV18" s="2" t="str" cm="1">
        <f t="array" ref="BV18">IF(B18="","",SUMPRODUCT(($D$1:$AB$4=$BV$4)*$D18:$AB18))</f>
        <v/>
      </c>
      <c r="BW18" s="15" t="str">
        <f t="shared" si="31"/>
        <v/>
      </c>
      <c r="BX18" s="2" t="str" cm="1">
        <f t="array" ref="BX18">IF(B18="","",SUMPRODUCT(($D$1:$AB$4=$BX$4)*$D18:$AB18))</f>
        <v/>
      </c>
      <c r="BY18" s="15" t="str">
        <f t="shared" si="32"/>
        <v/>
      </c>
      <c r="BZ18" s="2" t="str" cm="1">
        <f t="array" ref="BZ18">IF(B18="","",SUMPRODUCT(($D$1:$AB$4=$BZ$4)*$D18:$AB18))</f>
        <v/>
      </c>
      <c r="CA18" s="15" t="str">
        <f t="shared" si="33"/>
        <v/>
      </c>
      <c r="CB18" s="2" t="str" cm="1">
        <f t="array" ref="CB18">IF(B18="","",SUMPRODUCT(($D$1:$AB$4=$CB$4)*$D18:$AB18))</f>
        <v/>
      </c>
      <c r="CC18" s="15" t="str">
        <f t="shared" si="34"/>
        <v/>
      </c>
      <c r="CD18" s="2" t="str" cm="1">
        <f t="array" ref="CD18">IF(B18="","",SUMPRODUCT(($D$1:$AB$4=$CD$4)*$D18:$AB18))</f>
        <v/>
      </c>
      <c r="CE18" s="15" t="str">
        <f t="shared" si="35"/>
        <v/>
      </c>
      <c r="CF18" s="2" t="str" cm="1">
        <f t="array" ref="CF18">IF(B18="","",SUMPRODUCT(($D$1:$AB$4=$CF$4)*$D18:$AB18))</f>
        <v/>
      </c>
      <c r="CG18" s="15" t="str">
        <f t="shared" si="36"/>
        <v/>
      </c>
      <c r="CH18" s="2" t="str" cm="1">
        <f t="array" ref="CH18">IF(B18="","",SUMPRODUCT(($D$1:$AB$4=$CH$4)*$D18:$AB18))</f>
        <v/>
      </c>
      <c r="CI18" s="15" t="str">
        <f t="shared" si="37"/>
        <v/>
      </c>
      <c r="FJ18" t="e">
        <v>#DIV/0!</v>
      </c>
    </row>
    <row r="19" spans="1:166">
      <c r="A19" s="7">
        <v>14</v>
      </c>
      <c r="D19" s="97"/>
      <c r="E19" s="97"/>
      <c r="F19" s="97"/>
      <c r="G19" s="86"/>
      <c r="H19" s="86"/>
      <c r="I19" s="98"/>
      <c r="J19" s="102"/>
      <c r="K19" s="87"/>
      <c r="L19" s="87"/>
      <c r="M19" s="87"/>
      <c r="N19" s="87"/>
      <c r="O19" s="103"/>
      <c r="P19" s="107"/>
      <c r="Q19" s="88"/>
      <c r="R19" s="88"/>
      <c r="S19" s="88"/>
      <c r="T19" s="88"/>
      <c r="U19" s="108"/>
      <c r="V19" s="113"/>
      <c r="W19" s="89"/>
      <c r="X19" s="89"/>
      <c r="Y19" s="89"/>
      <c r="Z19" s="89"/>
      <c r="AA19" s="89"/>
      <c r="AB19" s="169"/>
      <c r="AC19" s="171" t="str">
        <f t="shared" si="38"/>
        <v/>
      </c>
      <c r="AD19" s="172" t="str">
        <f t="shared" si="12"/>
        <v/>
      </c>
      <c r="AL19" s="2" t="str" cm="1">
        <f t="array" ref="AL19">IF(B19="","",SUMPRODUCT(($D$1:$AB$4=$AL$4)*D19:AB19))</f>
        <v/>
      </c>
      <c r="AM19" s="15" t="str">
        <f t="shared" si="13"/>
        <v/>
      </c>
      <c r="AN19" s="2" t="str" cm="1">
        <f t="array" ref="AN19">IF(B19="","",SUMPRODUCT(($D$1:$AB$4=$AN$4)*D19:AB19))</f>
        <v/>
      </c>
      <c r="AO19" s="15" t="str">
        <f t="shared" si="14"/>
        <v/>
      </c>
      <c r="AP19" s="2" t="str" cm="1">
        <f t="array" ref="AP19">IF(B19="","",SUMPRODUCT(($D$1:$AB$4=$AP$4)*D19:AB19))</f>
        <v/>
      </c>
      <c r="AQ19" s="15" t="str">
        <f t="shared" si="15"/>
        <v/>
      </c>
      <c r="AR19" s="2" t="str" cm="1">
        <f t="array" ref="AR19">IF(B19="","",SUMPRODUCT(($D$1:$AB$4=$AR$4)*D19:AB19))</f>
        <v/>
      </c>
      <c r="AS19" s="15" t="str">
        <f t="shared" si="16"/>
        <v/>
      </c>
      <c r="AT19" s="2" t="str" cm="1">
        <f t="array" ref="AT19">IF(B19="","",SUMPRODUCT(($D$1:$AB$4=$AT$4)*$D19:$AB19))</f>
        <v/>
      </c>
      <c r="AU19" s="15" t="str">
        <f t="shared" si="17"/>
        <v/>
      </c>
      <c r="AV19" s="2" t="str" cm="1">
        <f t="array" ref="AV19">IF(B19="","",SUMPRODUCT(($D$1:$AB$4=$AV$4)*$D19:$AB19))</f>
        <v/>
      </c>
      <c r="AW19" s="15" t="str">
        <f t="shared" si="18"/>
        <v/>
      </c>
      <c r="AX19" s="2" t="str" cm="1">
        <f t="array" ref="AX19">IF(B19="","",SUMPRODUCT(($D$1:$AB$4=$AX$4)*$D19:$AB19))</f>
        <v/>
      </c>
      <c r="AY19" s="15" t="str">
        <f t="shared" si="19"/>
        <v/>
      </c>
      <c r="AZ19" s="2" t="str" cm="1">
        <f t="array" ref="AZ19">IF(B19="","",SUMPRODUCT(($D$1:$AB$4=$AZ$4)*$D19:$AB19))</f>
        <v/>
      </c>
      <c r="BA19" s="15" t="str">
        <f t="shared" si="20"/>
        <v/>
      </c>
      <c r="BB19" s="2" t="str" cm="1">
        <f t="array" ref="BB19">IF(B19="","",SUMPRODUCT(($D$1:$AB$4=$BB$4)*$D19:$AB19))</f>
        <v/>
      </c>
      <c r="BC19" s="15" t="str">
        <f t="shared" si="21"/>
        <v/>
      </c>
      <c r="BD19" s="2" t="str" cm="1">
        <f t="array" ref="BD19">IF(B19="","",SUMPRODUCT(($D$1:$AB$4=$BD$4)*$D19:$AB19))</f>
        <v/>
      </c>
      <c r="BE19" s="15" t="str">
        <f t="shared" si="22"/>
        <v/>
      </c>
      <c r="BF19" s="2" t="str" cm="1">
        <f t="array" ref="BF19">IF(B19="","",SUMPRODUCT(($D$1:$AB$4=$BF$4)*$D19:$AB19))</f>
        <v/>
      </c>
      <c r="BG19" s="15" t="str">
        <f t="shared" si="23"/>
        <v/>
      </c>
      <c r="BH19" s="2" t="str" cm="1">
        <f t="array" ref="BH19">IF(B19="","",SUMPRODUCT(($D$1:$AB$4=$BH$4)*$D19:$AB19))</f>
        <v/>
      </c>
      <c r="BI19" s="15" t="str">
        <f t="shared" si="24"/>
        <v/>
      </c>
      <c r="BJ19" s="2" t="str" cm="1">
        <f t="array" ref="BJ19">IF(B19="","",SUMPRODUCT(($D$1:$AB$4=$BJ$4)*$D19:$AB19))</f>
        <v/>
      </c>
      <c r="BK19" s="15" t="str">
        <f t="shared" si="25"/>
        <v/>
      </c>
      <c r="BL19" s="2" t="str" cm="1">
        <f t="array" ref="BL19">IF(B19="","",SUMPRODUCT(($D$1:$AB$4=$BL$4)*$D19:$AB19))</f>
        <v/>
      </c>
      <c r="BM19" s="15" t="str">
        <f t="shared" si="26"/>
        <v/>
      </c>
      <c r="BN19" s="2" t="str" cm="1">
        <f t="array" ref="BN19">IF(B19="","",SUMPRODUCT(($D$1:$AB$4=$BN$4)*$D19:$AB19))</f>
        <v/>
      </c>
      <c r="BO19" s="15" t="str">
        <f t="shared" si="27"/>
        <v/>
      </c>
      <c r="BP19" s="2" t="str" cm="1">
        <f t="array" ref="BP19">IF(B19="","",SUMPRODUCT(($D$1:$AB$4=$BP$4)*$D19:$AB19))</f>
        <v/>
      </c>
      <c r="BQ19" s="15" t="str">
        <f t="shared" si="28"/>
        <v/>
      </c>
      <c r="BR19" s="2" t="str" cm="1">
        <f t="array" ref="BR19">IF(B19="","",SUMPRODUCT(($D$1:$AB$4=$BR$4)*$D19:$AB19))</f>
        <v/>
      </c>
      <c r="BS19" s="15" t="str">
        <f t="shared" si="29"/>
        <v/>
      </c>
      <c r="BT19" s="2" t="str" cm="1">
        <f t="array" ref="BT19">IF(B19="","",SUMPRODUCT(($D$1:$AB$4=$BT$4)*$D19:$AB19))</f>
        <v/>
      </c>
      <c r="BU19" s="15" t="str">
        <f t="shared" si="30"/>
        <v/>
      </c>
      <c r="BV19" s="2" t="str" cm="1">
        <f t="array" ref="BV19">IF(B19="","",SUMPRODUCT(($D$1:$AB$4=$BV$4)*$D19:$AB19))</f>
        <v/>
      </c>
      <c r="BW19" s="15" t="str">
        <f t="shared" si="31"/>
        <v/>
      </c>
      <c r="BX19" s="2" t="str" cm="1">
        <f t="array" ref="BX19">IF(B19="","",SUMPRODUCT(($D$1:$AB$4=$BX$4)*$D19:$AB19))</f>
        <v/>
      </c>
      <c r="BY19" s="15" t="str">
        <f t="shared" si="32"/>
        <v/>
      </c>
      <c r="BZ19" s="2" t="str" cm="1">
        <f t="array" ref="BZ19">IF(B19="","",SUMPRODUCT(($D$1:$AB$4=$BZ$4)*$D19:$AB19))</f>
        <v/>
      </c>
      <c r="CA19" s="15" t="str">
        <f t="shared" si="33"/>
        <v/>
      </c>
      <c r="CB19" s="2" t="str" cm="1">
        <f t="array" ref="CB19">IF(B19="","",SUMPRODUCT(($D$1:$AB$4=$CB$4)*$D19:$AB19))</f>
        <v/>
      </c>
      <c r="CC19" s="15" t="str">
        <f t="shared" si="34"/>
        <v/>
      </c>
      <c r="CD19" s="2" t="str" cm="1">
        <f t="array" ref="CD19">IF(B19="","",SUMPRODUCT(($D$1:$AB$4=$CD$4)*$D19:$AB19))</f>
        <v/>
      </c>
      <c r="CE19" s="15" t="str">
        <f t="shared" si="35"/>
        <v/>
      </c>
      <c r="CF19" s="2" t="str" cm="1">
        <f t="array" ref="CF19">IF(B19="","",SUMPRODUCT(($D$1:$AB$4=$CF$4)*$D19:$AB19))</f>
        <v/>
      </c>
      <c r="CG19" s="15" t="str">
        <f t="shared" si="36"/>
        <v/>
      </c>
      <c r="CH19" s="2" t="str" cm="1">
        <f t="array" ref="CH19">IF(B19="","",SUMPRODUCT(($D$1:$AB$4=$CH$4)*$D19:$AB19))</f>
        <v/>
      </c>
      <c r="CI19" s="15" t="str">
        <f t="shared" si="37"/>
        <v/>
      </c>
      <c r="FJ19" t="e">
        <v>#DIV/0!</v>
      </c>
    </row>
    <row r="20" spans="1:166">
      <c r="A20" s="6">
        <v>15</v>
      </c>
      <c r="D20" s="97"/>
      <c r="E20" s="86"/>
      <c r="F20" s="86"/>
      <c r="G20" s="86"/>
      <c r="H20" s="86"/>
      <c r="I20" s="98"/>
      <c r="J20" s="102"/>
      <c r="K20" s="87"/>
      <c r="L20" s="87"/>
      <c r="M20" s="87"/>
      <c r="N20" s="87"/>
      <c r="O20" s="103"/>
      <c r="P20" s="107"/>
      <c r="Q20" s="88"/>
      <c r="R20" s="88"/>
      <c r="S20" s="88"/>
      <c r="T20" s="88"/>
      <c r="U20" s="108"/>
      <c r="V20" s="113"/>
      <c r="W20" s="89"/>
      <c r="X20" s="89"/>
      <c r="Y20" s="89"/>
      <c r="Z20" s="89"/>
      <c r="AA20" s="89"/>
      <c r="AB20" s="169"/>
      <c r="AC20" s="171" t="str">
        <f t="shared" si="38"/>
        <v/>
      </c>
      <c r="AD20" s="172" t="str">
        <f t="shared" si="12"/>
        <v/>
      </c>
      <c r="AL20" s="2" t="str" cm="1">
        <f t="array" ref="AL20">IF(B20="","",SUMPRODUCT(($D$1:$AB$4=$AL$4)*D20:AB20))</f>
        <v/>
      </c>
      <c r="AM20" s="15" t="str">
        <f t="shared" si="13"/>
        <v/>
      </c>
      <c r="AN20" s="2" t="str" cm="1">
        <f t="array" ref="AN20">IF(B20="","",SUMPRODUCT(($D$1:$AB$4=$AN$4)*D20:AB20))</f>
        <v/>
      </c>
      <c r="AO20" s="15" t="str">
        <f t="shared" si="14"/>
        <v/>
      </c>
      <c r="AP20" s="2" t="str" cm="1">
        <f t="array" ref="AP20">IF(B20="","",SUMPRODUCT(($D$1:$AB$4=$AP$4)*D20:AB20))</f>
        <v/>
      </c>
      <c r="AQ20" s="15" t="str">
        <f t="shared" si="15"/>
        <v/>
      </c>
      <c r="AR20" s="2" t="str" cm="1">
        <f t="array" ref="AR20">IF(B20="","",SUMPRODUCT(($D$1:$AB$4=$AR$4)*D20:AB20))</f>
        <v/>
      </c>
      <c r="AS20" s="15" t="str">
        <f t="shared" si="16"/>
        <v/>
      </c>
      <c r="AT20" s="2" t="str" cm="1">
        <f t="array" ref="AT20">IF(B20="","",SUMPRODUCT(($D$1:$AB$4=$AT$4)*$D20:$AB20))</f>
        <v/>
      </c>
      <c r="AU20" s="15" t="str">
        <f t="shared" si="17"/>
        <v/>
      </c>
      <c r="AV20" s="2" t="str" cm="1">
        <f t="array" ref="AV20">IF(B20="","",SUMPRODUCT(($D$1:$AB$4=$AV$4)*$D20:$AB20))</f>
        <v/>
      </c>
      <c r="AW20" s="15" t="str">
        <f t="shared" si="18"/>
        <v/>
      </c>
      <c r="AX20" s="2" t="str" cm="1">
        <f t="array" ref="AX20">IF(B20="","",SUMPRODUCT(($D$1:$AB$4=$AX$4)*$D20:$AB20))</f>
        <v/>
      </c>
      <c r="AY20" s="15" t="str">
        <f t="shared" si="19"/>
        <v/>
      </c>
      <c r="AZ20" s="2" t="str" cm="1">
        <f t="array" ref="AZ20">IF(B20="","",SUMPRODUCT(($D$1:$AB$4=$AZ$4)*$D20:$AB20))</f>
        <v/>
      </c>
      <c r="BA20" s="15" t="str">
        <f t="shared" si="20"/>
        <v/>
      </c>
      <c r="BB20" s="2" t="str" cm="1">
        <f t="array" ref="BB20">IF(B20="","",SUMPRODUCT(($D$1:$AB$4=$BB$4)*$D20:$AB20))</f>
        <v/>
      </c>
      <c r="BC20" s="15" t="str">
        <f t="shared" si="21"/>
        <v/>
      </c>
      <c r="BD20" s="2" t="str" cm="1">
        <f t="array" ref="BD20">IF(B20="","",SUMPRODUCT(($D$1:$AB$4=$BD$4)*$D20:$AB20))</f>
        <v/>
      </c>
      <c r="BE20" s="15" t="str">
        <f t="shared" si="22"/>
        <v/>
      </c>
      <c r="BF20" s="2" t="str" cm="1">
        <f t="array" ref="BF20">IF(B20="","",SUMPRODUCT(($D$1:$AB$4=$BF$4)*$D20:$AB20))</f>
        <v/>
      </c>
      <c r="BG20" s="15" t="str">
        <f t="shared" si="23"/>
        <v/>
      </c>
      <c r="BH20" s="2" t="str" cm="1">
        <f t="array" ref="BH20">IF(B20="","",SUMPRODUCT(($D$1:$AB$4=$BH$4)*$D20:$AB20))</f>
        <v/>
      </c>
      <c r="BI20" s="15" t="str">
        <f t="shared" si="24"/>
        <v/>
      </c>
      <c r="BJ20" s="2" t="str" cm="1">
        <f t="array" ref="BJ20">IF(B20="","",SUMPRODUCT(($D$1:$AB$4=$BJ$4)*$D20:$AB20))</f>
        <v/>
      </c>
      <c r="BK20" s="15" t="str">
        <f t="shared" si="25"/>
        <v/>
      </c>
      <c r="BL20" s="2" t="str" cm="1">
        <f t="array" ref="BL20">IF(B20="","",SUMPRODUCT(($D$1:$AB$4=$BL$4)*$D20:$AB20))</f>
        <v/>
      </c>
      <c r="BM20" s="15" t="str">
        <f t="shared" si="26"/>
        <v/>
      </c>
      <c r="BN20" s="2" t="str" cm="1">
        <f t="array" ref="BN20">IF(B20="","",SUMPRODUCT(($D$1:$AB$4=$BN$4)*$D20:$AB20))</f>
        <v/>
      </c>
      <c r="BO20" s="15" t="str">
        <f t="shared" si="27"/>
        <v/>
      </c>
      <c r="BP20" s="2" t="str" cm="1">
        <f t="array" ref="BP20">IF(B20="","",SUMPRODUCT(($D$1:$AB$4=$BP$4)*$D20:$AB20))</f>
        <v/>
      </c>
      <c r="BQ20" s="15" t="str">
        <f t="shared" si="28"/>
        <v/>
      </c>
      <c r="BR20" s="2" t="str" cm="1">
        <f t="array" ref="BR20">IF(B20="","",SUMPRODUCT(($D$1:$AB$4=$BR$4)*$D20:$AB20))</f>
        <v/>
      </c>
      <c r="BS20" s="15" t="str">
        <f t="shared" si="29"/>
        <v/>
      </c>
      <c r="BT20" s="2" t="str" cm="1">
        <f t="array" ref="BT20">IF(B20="","",SUMPRODUCT(($D$1:$AB$4=$BT$4)*$D20:$AB20))</f>
        <v/>
      </c>
      <c r="BU20" s="15" t="str">
        <f t="shared" si="30"/>
        <v/>
      </c>
      <c r="BV20" s="2" t="str" cm="1">
        <f t="array" ref="BV20">IF(B20="","",SUMPRODUCT(($D$1:$AB$4=$BV$4)*$D20:$AB20))</f>
        <v/>
      </c>
      <c r="BW20" s="15" t="str">
        <f t="shared" si="31"/>
        <v/>
      </c>
      <c r="BX20" s="2" t="str" cm="1">
        <f t="array" ref="BX20">IF(B20="","",SUMPRODUCT(($D$1:$AB$4=$BX$4)*$D20:$AB20))</f>
        <v/>
      </c>
      <c r="BY20" s="15" t="str">
        <f t="shared" si="32"/>
        <v/>
      </c>
      <c r="BZ20" s="2" t="str" cm="1">
        <f t="array" ref="BZ20">IF(B20="","",SUMPRODUCT(($D$1:$AB$4=$BZ$4)*$D20:$AB20))</f>
        <v/>
      </c>
      <c r="CA20" s="15" t="str">
        <f t="shared" si="33"/>
        <v/>
      </c>
      <c r="CB20" s="2" t="str" cm="1">
        <f t="array" ref="CB20">IF(B20="","",SUMPRODUCT(($D$1:$AB$4=$CB$4)*$D20:$AB20))</f>
        <v/>
      </c>
      <c r="CC20" s="15" t="str">
        <f t="shared" si="34"/>
        <v/>
      </c>
      <c r="CD20" s="2" t="str" cm="1">
        <f t="array" ref="CD20">IF(B20="","",SUMPRODUCT(($D$1:$AB$4=$CD$4)*$D20:$AB20))</f>
        <v/>
      </c>
      <c r="CE20" s="15" t="str">
        <f t="shared" si="35"/>
        <v/>
      </c>
      <c r="CF20" s="2" t="str" cm="1">
        <f t="array" ref="CF20">IF(B20="","",SUMPRODUCT(($D$1:$AB$4=$CF$4)*$D20:$AB20))</f>
        <v/>
      </c>
      <c r="CG20" s="15" t="str">
        <f t="shared" si="36"/>
        <v/>
      </c>
      <c r="CH20" s="2" t="str" cm="1">
        <f t="array" ref="CH20">IF(B20="","",SUMPRODUCT(($D$1:$AB$4=$CH$4)*$D20:$AB20))</f>
        <v/>
      </c>
      <c r="CI20" s="15" t="str">
        <f t="shared" si="37"/>
        <v/>
      </c>
      <c r="FJ20" t="e">
        <v>#DIV/0!</v>
      </c>
    </row>
    <row r="21" spans="1:166">
      <c r="A21" s="7">
        <v>16</v>
      </c>
      <c r="D21" s="97"/>
      <c r="E21" s="86"/>
      <c r="F21" s="86"/>
      <c r="G21" s="86"/>
      <c r="H21" s="86"/>
      <c r="I21" s="98"/>
      <c r="J21" s="102"/>
      <c r="K21" s="87"/>
      <c r="L21" s="87"/>
      <c r="M21" s="87"/>
      <c r="N21" s="87"/>
      <c r="O21" s="103"/>
      <c r="P21" s="107"/>
      <c r="Q21" s="88"/>
      <c r="R21" s="88"/>
      <c r="S21" s="88"/>
      <c r="T21" s="88"/>
      <c r="U21" s="108"/>
      <c r="V21" s="113"/>
      <c r="W21" s="89"/>
      <c r="X21" s="89"/>
      <c r="Y21" s="89"/>
      <c r="Z21" s="89"/>
      <c r="AA21" s="89"/>
      <c r="AB21" s="169"/>
      <c r="AC21" s="171" t="str">
        <f t="shared" si="38"/>
        <v/>
      </c>
      <c r="AD21" s="172" t="str">
        <f t="shared" si="12"/>
        <v/>
      </c>
      <c r="AL21" s="2" t="str" cm="1">
        <f t="array" ref="AL21">IF(B21="","",SUMPRODUCT(($D$1:$AB$4=$AL$4)*D21:AB21))</f>
        <v/>
      </c>
      <c r="AM21" s="15" t="str">
        <f t="shared" si="13"/>
        <v/>
      </c>
      <c r="AN21" s="2" t="str" cm="1">
        <f t="array" ref="AN21">IF(B21="","",SUMPRODUCT(($D$1:$AB$4=$AN$4)*D21:AB21))</f>
        <v/>
      </c>
      <c r="AO21" s="15" t="str">
        <f t="shared" si="14"/>
        <v/>
      </c>
      <c r="AP21" s="2" t="str" cm="1">
        <f t="array" ref="AP21">IF(B21="","",SUMPRODUCT(($D$1:$AB$4=$AP$4)*D21:AB21))</f>
        <v/>
      </c>
      <c r="AQ21" s="15" t="str">
        <f t="shared" si="15"/>
        <v/>
      </c>
      <c r="AR21" s="2" t="str" cm="1">
        <f t="array" ref="AR21">IF(B21="","",SUMPRODUCT(($D$1:$AB$4=$AR$4)*D21:AB21))</f>
        <v/>
      </c>
      <c r="AS21" s="15" t="str">
        <f t="shared" si="16"/>
        <v/>
      </c>
      <c r="AT21" s="2" t="str" cm="1">
        <f t="array" ref="AT21">IF(B21="","",SUMPRODUCT(($D$1:$AB$4=$AT$4)*$D21:$AB21))</f>
        <v/>
      </c>
      <c r="AU21" s="15" t="str">
        <f t="shared" si="17"/>
        <v/>
      </c>
      <c r="AV21" s="2" t="str" cm="1">
        <f t="array" ref="AV21">IF(B21="","",SUMPRODUCT(($D$1:$AB$4=$AV$4)*$D21:$AB21))</f>
        <v/>
      </c>
      <c r="AW21" s="15" t="str">
        <f t="shared" si="18"/>
        <v/>
      </c>
      <c r="AX21" s="2" t="str" cm="1">
        <f t="array" ref="AX21">IF(B21="","",SUMPRODUCT(($D$1:$AB$4=$AX$4)*$D21:$AB21))</f>
        <v/>
      </c>
      <c r="AY21" s="15" t="str">
        <f t="shared" si="19"/>
        <v/>
      </c>
      <c r="AZ21" s="2" t="str" cm="1">
        <f t="array" ref="AZ21">IF(B21="","",SUMPRODUCT(($D$1:$AB$4=$AZ$4)*$D21:$AB21))</f>
        <v/>
      </c>
      <c r="BA21" s="15" t="str">
        <f t="shared" si="20"/>
        <v/>
      </c>
      <c r="BB21" s="2" t="str" cm="1">
        <f t="array" ref="BB21">IF(B21="","",SUMPRODUCT(($D$1:$AB$4=$BB$4)*$D21:$AB21))</f>
        <v/>
      </c>
      <c r="BC21" s="15" t="str">
        <f t="shared" si="21"/>
        <v/>
      </c>
      <c r="BD21" s="2" t="str" cm="1">
        <f t="array" ref="BD21">IF(B21="","",SUMPRODUCT(($D$1:$AB$4=$BD$4)*$D21:$AB21))</f>
        <v/>
      </c>
      <c r="BE21" s="15" t="str">
        <f t="shared" si="22"/>
        <v/>
      </c>
      <c r="BF21" s="2" t="str" cm="1">
        <f t="array" ref="BF21">IF(B21="","",SUMPRODUCT(($D$1:$AB$4=$BF$4)*$D21:$AB21))</f>
        <v/>
      </c>
      <c r="BG21" s="15" t="str">
        <f t="shared" si="23"/>
        <v/>
      </c>
      <c r="BH21" s="2" t="str" cm="1">
        <f t="array" ref="BH21">IF(B21="","",SUMPRODUCT(($D$1:$AB$4=$BH$4)*$D21:$AB21))</f>
        <v/>
      </c>
      <c r="BI21" s="15" t="str">
        <f t="shared" si="24"/>
        <v/>
      </c>
      <c r="BJ21" s="2" t="str" cm="1">
        <f t="array" ref="BJ21">IF(B21="","",SUMPRODUCT(($D$1:$AB$4=$BJ$4)*$D21:$AB21))</f>
        <v/>
      </c>
      <c r="BK21" s="15" t="str">
        <f t="shared" si="25"/>
        <v/>
      </c>
      <c r="BL21" s="2" t="str" cm="1">
        <f t="array" ref="BL21">IF(B21="","",SUMPRODUCT(($D$1:$AB$4=$BL$4)*$D21:$AB21))</f>
        <v/>
      </c>
      <c r="BM21" s="15" t="str">
        <f t="shared" si="26"/>
        <v/>
      </c>
      <c r="BN21" s="2" t="str" cm="1">
        <f t="array" ref="BN21">IF(B21="","",SUMPRODUCT(($D$1:$AB$4=$BN$4)*$D21:$AB21))</f>
        <v/>
      </c>
      <c r="BO21" s="15" t="str">
        <f t="shared" si="27"/>
        <v/>
      </c>
      <c r="BP21" s="2" t="str" cm="1">
        <f t="array" ref="BP21">IF(B21="","",SUMPRODUCT(($D$1:$AB$4=$BP$4)*$D21:$AB21))</f>
        <v/>
      </c>
      <c r="BQ21" s="15" t="str">
        <f t="shared" si="28"/>
        <v/>
      </c>
      <c r="BR21" s="2" t="str" cm="1">
        <f t="array" ref="BR21">IF(B21="","",SUMPRODUCT(($D$1:$AB$4=$BR$4)*$D21:$AB21))</f>
        <v/>
      </c>
      <c r="BS21" s="15" t="str">
        <f t="shared" si="29"/>
        <v/>
      </c>
      <c r="BT21" s="2" t="str" cm="1">
        <f t="array" ref="BT21">IF(B21="","",SUMPRODUCT(($D$1:$AB$4=$BT$4)*$D21:$AB21))</f>
        <v/>
      </c>
      <c r="BU21" s="15" t="str">
        <f t="shared" si="30"/>
        <v/>
      </c>
      <c r="BV21" s="2" t="str" cm="1">
        <f t="array" ref="BV21">IF(B21="","",SUMPRODUCT(($D$1:$AB$4=$BV$4)*$D21:$AB21))</f>
        <v/>
      </c>
      <c r="BW21" s="15" t="str">
        <f t="shared" si="31"/>
        <v/>
      </c>
      <c r="BX21" s="2" t="str" cm="1">
        <f t="array" ref="BX21">IF(B21="","",SUMPRODUCT(($D$1:$AB$4=$BX$4)*$D21:$AB21))</f>
        <v/>
      </c>
      <c r="BY21" s="15" t="str">
        <f t="shared" si="32"/>
        <v/>
      </c>
      <c r="BZ21" s="2" t="str" cm="1">
        <f t="array" ref="BZ21">IF(B21="","",SUMPRODUCT(($D$1:$AB$4=$BZ$4)*$D21:$AB21))</f>
        <v/>
      </c>
      <c r="CA21" s="15" t="str">
        <f t="shared" si="33"/>
        <v/>
      </c>
      <c r="CB21" s="2" t="str" cm="1">
        <f t="array" ref="CB21">IF(B21="","",SUMPRODUCT(($D$1:$AB$4=$CB$4)*$D21:$AB21))</f>
        <v/>
      </c>
      <c r="CC21" s="15" t="str">
        <f t="shared" si="34"/>
        <v/>
      </c>
      <c r="CD21" s="2" t="str" cm="1">
        <f t="array" ref="CD21">IF(B21="","",SUMPRODUCT(($D$1:$AB$4=$CD$4)*$D21:$AB21))</f>
        <v/>
      </c>
      <c r="CE21" s="15" t="str">
        <f t="shared" si="35"/>
        <v/>
      </c>
      <c r="CF21" s="2" t="str" cm="1">
        <f t="array" ref="CF21">IF(B21="","",SUMPRODUCT(($D$1:$AB$4=$CF$4)*$D21:$AB21))</f>
        <v/>
      </c>
      <c r="CG21" s="15" t="str">
        <f t="shared" si="36"/>
        <v/>
      </c>
      <c r="CH21" s="2" t="str" cm="1">
        <f t="array" ref="CH21">IF(B21="","",SUMPRODUCT(($D$1:$AB$4=$CH$4)*$D21:$AB21))</f>
        <v/>
      </c>
      <c r="CI21" s="15" t="str">
        <f t="shared" si="37"/>
        <v/>
      </c>
      <c r="FJ21" t="e">
        <v>#DIV/0!</v>
      </c>
    </row>
    <row r="22" spans="1:166">
      <c r="A22" s="6">
        <v>17</v>
      </c>
      <c r="D22" s="97"/>
      <c r="E22" s="86"/>
      <c r="F22" s="86"/>
      <c r="G22" s="86"/>
      <c r="H22" s="86"/>
      <c r="I22" s="98"/>
      <c r="J22" s="102"/>
      <c r="K22" s="87"/>
      <c r="L22" s="87"/>
      <c r="M22" s="87"/>
      <c r="N22" s="87"/>
      <c r="O22" s="103"/>
      <c r="P22" s="107"/>
      <c r="Q22" s="88"/>
      <c r="R22" s="88"/>
      <c r="S22" s="88"/>
      <c r="T22" s="88"/>
      <c r="U22" s="108"/>
      <c r="V22" s="113"/>
      <c r="W22" s="89"/>
      <c r="X22" s="89"/>
      <c r="Y22" s="89"/>
      <c r="Z22" s="89"/>
      <c r="AA22" s="89"/>
      <c r="AB22" s="169"/>
      <c r="AC22" s="171" t="str">
        <f t="shared" si="38"/>
        <v/>
      </c>
      <c r="AD22" s="172" t="str">
        <f t="shared" si="12"/>
        <v/>
      </c>
      <c r="AL22" s="2" t="str" cm="1">
        <f t="array" ref="AL22">IF(B22="","",SUMPRODUCT(($D$1:$AB$4=$AL$4)*D22:AB22))</f>
        <v/>
      </c>
      <c r="AM22" s="15" t="str">
        <f t="shared" si="13"/>
        <v/>
      </c>
      <c r="AN22" s="2" t="str" cm="1">
        <f t="array" ref="AN22">IF(B22="","",SUMPRODUCT(($D$1:$AB$4=$AN$4)*D22:AB22))</f>
        <v/>
      </c>
      <c r="AO22" s="15" t="str">
        <f t="shared" si="14"/>
        <v/>
      </c>
      <c r="AP22" s="2" t="str" cm="1">
        <f t="array" ref="AP22">IF(B22="","",SUMPRODUCT(($D$1:$AB$4=$AP$4)*D22:AB22))</f>
        <v/>
      </c>
      <c r="AQ22" s="15" t="str">
        <f t="shared" si="15"/>
        <v/>
      </c>
      <c r="AR22" s="2" t="str" cm="1">
        <f t="array" ref="AR22">IF(B22="","",SUMPRODUCT(($D$1:$AB$4=$AR$4)*D22:AB22))</f>
        <v/>
      </c>
      <c r="AS22" s="15" t="str">
        <f t="shared" si="16"/>
        <v/>
      </c>
      <c r="AT22" s="2" t="str" cm="1">
        <f t="array" ref="AT22">IF(B22="","",SUMPRODUCT(($D$1:$AB$4=$AT$4)*$D22:$AB22))</f>
        <v/>
      </c>
      <c r="AU22" s="15" t="str">
        <f t="shared" si="17"/>
        <v/>
      </c>
      <c r="AV22" s="2" t="str" cm="1">
        <f t="array" ref="AV22">IF(B22="","",SUMPRODUCT(($D$1:$AB$4=$AV$4)*$D22:$AB22))</f>
        <v/>
      </c>
      <c r="AW22" s="15" t="str">
        <f t="shared" si="18"/>
        <v/>
      </c>
      <c r="AX22" s="2" t="str" cm="1">
        <f t="array" ref="AX22">IF(B22="","",SUMPRODUCT(($D$1:$AB$4=$AX$4)*$D22:$AB22))</f>
        <v/>
      </c>
      <c r="AY22" s="15" t="str">
        <f t="shared" si="19"/>
        <v/>
      </c>
      <c r="AZ22" s="2" t="str" cm="1">
        <f t="array" ref="AZ22">IF(B22="","",SUMPRODUCT(($D$1:$AB$4=$AZ$4)*$D22:$AB22))</f>
        <v/>
      </c>
      <c r="BA22" s="15" t="str">
        <f t="shared" si="20"/>
        <v/>
      </c>
      <c r="BB22" s="2" t="str" cm="1">
        <f t="array" ref="BB22">IF(B22="","",SUMPRODUCT(($D$1:$AB$4=$BB$4)*$D22:$AB22))</f>
        <v/>
      </c>
      <c r="BC22" s="15" t="str">
        <f t="shared" si="21"/>
        <v/>
      </c>
      <c r="BD22" s="2" t="str" cm="1">
        <f t="array" ref="BD22">IF(B22="","",SUMPRODUCT(($D$1:$AB$4=$BD$4)*$D22:$AB22))</f>
        <v/>
      </c>
      <c r="BE22" s="15" t="str">
        <f t="shared" si="22"/>
        <v/>
      </c>
      <c r="BF22" s="2" t="str" cm="1">
        <f t="array" ref="BF22">IF(B22="","",SUMPRODUCT(($D$1:$AB$4=$BF$4)*$D22:$AB22))</f>
        <v/>
      </c>
      <c r="BG22" s="15" t="str">
        <f t="shared" si="23"/>
        <v/>
      </c>
      <c r="BH22" s="2" t="str" cm="1">
        <f t="array" ref="BH22">IF(B22="","",SUMPRODUCT(($D$1:$AB$4=$BH$4)*$D22:$AB22))</f>
        <v/>
      </c>
      <c r="BI22" s="15" t="str">
        <f t="shared" si="24"/>
        <v/>
      </c>
      <c r="BJ22" s="2" t="str" cm="1">
        <f t="array" ref="BJ22">IF(B22="","",SUMPRODUCT(($D$1:$AB$4=$BJ$4)*$D22:$AB22))</f>
        <v/>
      </c>
      <c r="BK22" s="15" t="str">
        <f t="shared" si="25"/>
        <v/>
      </c>
      <c r="BL22" s="2" t="str" cm="1">
        <f t="array" ref="BL22">IF(B22="","",SUMPRODUCT(($D$1:$AB$4=$BL$4)*$D22:$AB22))</f>
        <v/>
      </c>
      <c r="BM22" s="15" t="str">
        <f t="shared" si="26"/>
        <v/>
      </c>
      <c r="BN22" s="2" t="str" cm="1">
        <f t="array" ref="BN22">IF(B22="","",SUMPRODUCT(($D$1:$AB$4=$BN$4)*$D22:$AB22))</f>
        <v/>
      </c>
      <c r="BO22" s="15" t="str">
        <f t="shared" si="27"/>
        <v/>
      </c>
      <c r="BP22" s="2" t="str" cm="1">
        <f t="array" ref="BP22">IF(B22="","",SUMPRODUCT(($D$1:$AB$4=$BP$4)*$D22:$AB22))</f>
        <v/>
      </c>
      <c r="BQ22" s="15" t="str">
        <f t="shared" si="28"/>
        <v/>
      </c>
      <c r="BR22" s="2" t="str" cm="1">
        <f t="array" ref="BR22">IF(B22="","",SUMPRODUCT(($D$1:$AB$4=$BR$4)*$D22:$AB22))</f>
        <v/>
      </c>
      <c r="BS22" s="15" t="str">
        <f t="shared" si="29"/>
        <v/>
      </c>
      <c r="BT22" s="2" t="str" cm="1">
        <f t="array" ref="BT22">IF(B22="","",SUMPRODUCT(($D$1:$AB$4=$BT$4)*$D22:$AB22))</f>
        <v/>
      </c>
      <c r="BU22" s="15" t="str">
        <f t="shared" si="30"/>
        <v/>
      </c>
      <c r="BV22" s="2" t="str" cm="1">
        <f t="array" ref="BV22">IF(B22="","",SUMPRODUCT(($D$1:$AB$4=$BV$4)*$D22:$AB22))</f>
        <v/>
      </c>
      <c r="BW22" s="15" t="str">
        <f t="shared" si="31"/>
        <v/>
      </c>
      <c r="BX22" s="2" t="str" cm="1">
        <f t="array" ref="BX22">IF(B22="","",SUMPRODUCT(($D$1:$AB$4=$BX$4)*$D22:$AB22))</f>
        <v/>
      </c>
      <c r="BY22" s="15" t="str">
        <f t="shared" si="32"/>
        <v/>
      </c>
      <c r="BZ22" s="2" t="str" cm="1">
        <f t="array" ref="BZ22">IF(B22="","",SUMPRODUCT(($D$1:$AB$4=$BZ$4)*$D22:$AB22))</f>
        <v/>
      </c>
      <c r="CA22" s="15" t="str">
        <f t="shared" si="33"/>
        <v/>
      </c>
      <c r="CB22" s="2" t="str" cm="1">
        <f t="array" ref="CB22">IF(B22="","",SUMPRODUCT(($D$1:$AB$4=$CB$4)*$D22:$AB22))</f>
        <v/>
      </c>
      <c r="CC22" s="15" t="str">
        <f t="shared" si="34"/>
        <v/>
      </c>
      <c r="CD22" s="2" t="str" cm="1">
        <f t="array" ref="CD22">IF(B22="","",SUMPRODUCT(($D$1:$AB$4=$CD$4)*$D22:$AB22))</f>
        <v/>
      </c>
      <c r="CE22" s="15" t="str">
        <f t="shared" si="35"/>
        <v/>
      </c>
      <c r="CF22" s="2" t="str" cm="1">
        <f t="array" ref="CF22">IF(B22="","",SUMPRODUCT(($D$1:$AB$4=$CF$4)*$D22:$AB22))</f>
        <v/>
      </c>
      <c r="CG22" s="15" t="str">
        <f t="shared" si="36"/>
        <v/>
      </c>
      <c r="CH22" s="2" t="str" cm="1">
        <f t="array" ref="CH22">IF(B22="","",SUMPRODUCT(($D$1:$AB$4=$CH$4)*$D22:$AB22))</f>
        <v/>
      </c>
      <c r="CI22" s="15" t="str">
        <f t="shared" si="37"/>
        <v/>
      </c>
      <c r="FJ22" t="e">
        <v>#DIV/0!</v>
      </c>
    </row>
    <row r="23" spans="1:166">
      <c r="A23" s="7">
        <v>18</v>
      </c>
      <c r="D23" s="97"/>
      <c r="E23" s="86"/>
      <c r="F23" s="86"/>
      <c r="G23" s="86"/>
      <c r="H23" s="86"/>
      <c r="I23" s="98"/>
      <c r="J23" s="102"/>
      <c r="K23" s="87"/>
      <c r="L23" s="87"/>
      <c r="M23" s="87"/>
      <c r="N23" s="87"/>
      <c r="O23" s="103"/>
      <c r="P23" s="107"/>
      <c r="Q23" s="88"/>
      <c r="R23" s="88"/>
      <c r="S23" s="88"/>
      <c r="T23" s="88"/>
      <c r="U23" s="108"/>
      <c r="V23" s="113"/>
      <c r="W23" s="89"/>
      <c r="X23" s="89"/>
      <c r="Y23" s="89"/>
      <c r="Z23" s="89"/>
      <c r="AA23" s="89"/>
      <c r="AB23" s="169"/>
      <c r="AC23" s="171" t="str">
        <f t="shared" si="38"/>
        <v/>
      </c>
      <c r="AD23" s="172" t="str">
        <f t="shared" si="12"/>
        <v/>
      </c>
      <c r="AL23" s="2" t="str" cm="1">
        <f t="array" ref="AL23">IF(B23="","",SUMPRODUCT(($D$1:$AB$4=$AL$4)*D23:AB23))</f>
        <v/>
      </c>
      <c r="AM23" s="15" t="str">
        <f t="shared" si="13"/>
        <v/>
      </c>
      <c r="AN23" s="2" t="str" cm="1">
        <f t="array" ref="AN23">IF(B23="","",SUMPRODUCT(($D$1:$AB$4=$AN$4)*D23:AB23))</f>
        <v/>
      </c>
      <c r="AO23" s="15" t="str">
        <f t="shared" si="14"/>
        <v/>
      </c>
      <c r="AP23" s="2" t="str" cm="1">
        <f t="array" ref="AP23">IF(B23="","",SUMPRODUCT(($D$1:$AB$4=$AP$4)*D23:AB23))</f>
        <v/>
      </c>
      <c r="AQ23" s="15" t="str">
        <f t="shared" si="15"/>
        <v/>
      </c>
      <c r="AR23" s="2" t="str" cm="1">
        <f t="array" ref="AR23">IF(B23="","",SUMPRODUCT(($D$1:$AB$4=$AR$4)*D23:AB23))</f>
        <v/>
      </c>
      <c r="AS23" s="15" t="str">
        <f t="shared" si="16"/>
        <v/>
      </c>
      <c r="AT23" s="2" t="str" cm="1">
        <f t="array" ref="AT23">IF(B23="","",SUMPRODUCT(($D$1:$AB$4=$AT$4)*$D23:$AB23))</f>
        <v/>
      </c>
      <c r="AU23" s="15" t="str">
        <f t="shared" si="17"/>
        <v/>
      </c>
      <c r="AV23" s="2" t="str" cm="1">
        <f t="array" ref="AV23">IF(B23="","",SUMPRODUCT(($D$1:$AB$4=$AV$4)*$D23:$AB23))</f>
        <v/>
      </c>
      <c r="AW23" s="15" t="str">
        <f t="shared" si="18"/>
        <v/>
      </c>
      <c r="AX23" s="2" t="str" cm="1">
        <f t="array" ref="AX23">IF(B23="","",SUMPRODUCT(($D$1:$AB$4=$AX$4)*$D23:$AB23))</f>
        <v/>
      </c>
      <c r="AY23" s="15" t="str">
        <f t="shared" si="19"/>
        <v/>
      </c>
      <c r="AZ23" s="2" t="str" cm="1">
        <f t="array" ref="AZ23">IF(B23="","",SUMPRODUCT(($D$1:$AB$4=$AZ$4)*$D23:$AB23))</f>
        <v/>
      </c>
      <c r="BA23" s="15" t="str">
        <f t="shared" si="20"/>
        <v/>
      </c>
      <c r="BB23" s="2" t="str" cm="1">
        <f t="array" ref="BB23">IF(B23="","",SUMPRODUCT(($D$1:$AB$4=$BB$4)*$D23:$AB23))</f>
        <v/>
      </c>
      <c r="BC23" s="15" t="str">
        <f t="shared" si="21"/>
        <v/>
      </c>
      <c r="BD23" s="2" t="str" cm="1">
        <f t="array" ref="BD23">IF(B23="","",SUMPRODUCT(($D$1:$AB$4=$BD$4)*$D23:$AB23))</f>
        <v/>
      </c>
      <c r="BE23" s="15" t="str">
        <f t="shared" si="22"/>
        <v/>
      </c>
      <c r="BF23" s="2" t="str" cm="1">
        <f t="array" ref="BF23">IF(B23="","",SUMPRODUCT(($D$1:$AB$4=$BF$4)*$D23:$AB23))</f>
        <v/>
      </c>
      <c r="BG23" s="15" t="str">
        <f t="shared" si="23"/>
        <v/>
      </c>
      <c r="BH23" s="2" t="str" cm="1">
        <f t="array" ref="BH23">IF(B23="","",SUMPRODUCT(($D$1:$AB$4=$BH$4)*$D23:$AB23))</f>
        <v/>
      </c>
      <c r="BI23" s="15" t="str">
        <f t="shared" si="24"/>
        <v/>
      </c>
      <c r="BJ23" s="2" t="str" cm="1">
        <f t="array" ref="BJ23">IF(B23="","",SUMPRODUCT(($D$1:$AB$4=$BJ$4)*$D23:$AB23))</f>
        <v/>
      </c>
      <c r="BK23" s="15" t="str">
        <f t="shared" si="25"/>
        <v/>
      </c>
      <c r="BL23" s="2" t="str" cm="1">
        <f t="array" ref="BL23">IF(B23="","",SUMPRODUCT(($D$1:$AB$4=$BL$4)*$D23:$AB23))</f>
        <v/>
      </c>
      <c r="BM23" s="15" t="str">
        <f t="shared" si="26"/>
        <v/>
      </c>
      <c r="BN23" s="2" t="str" cm="1">
        <f t="array" ref="BN23">IF(B23="","",SUMPRODUCT(($D$1:$AB$4=$BN$4)*$D23:$AB23))</f>
        <v/>
      </c>
      <c r="BO23" s="15" t="str">
        <f t="shared" si="27"/>
        <v/>
      </c>
      <c r="BP23" s="2" t="str" cm="1">
        <f t="array" ref="BP23">IF(B23="","",SUMPRODUCT(($D$1:$AB$4=$BP$4)*$D23:$AB23))</f>
        <v/>
      </c>
      <c r="BQ23" s="15" t="str">
        <f t="shared" si="28"/>
        <v/>
      </c>
      <c r="BR23" s="2" t="str" cm="1">
        <f t="array" ref="BR23">IF(B23="","",SUMPRODUCT(($D$1:$AB$4=$BR$4)*$D23:$AB23))</f>
        <v/>
      </c>
      <c r="BS23" s="15" t="str">
        <f t="shared" si="29"/>
        <v/>
      </c>
      <c r="BT23" s="2" t="str" cm="1">
        <f t="array" ref="BT23">IF(B23="","",SUMPRODUCT(($D$1:$AB$4=$BT$4)*$D23:$AB23))</f>
        <v/>
      </c>
      <c r="BU23" s="15" t="str">
        <f t="shared" si="30"/>
        <v/>
      </c>
      <c r="BV23" s="2" t="str" cm="1">
        <f t="array" ref="BV23">IF(B23="","",SUMPRODUCT(($D$1:$AB$4=$BV$4)*$D23:$AB23))</f>
        <v/>
      </c>
      <c r="BW23" s="15" t="str">
        <f t="shared" si="31"/>
        <v/>
      </c>
      <c r="BX23" s="2" t="str" cm="1">
        <f t="array" ref="BX23">IF(B23="","",SUMPRODUCT(($D$1:$AB$4=$BX$4)*$D23:$AB23))</f>
        <v/>
      </c>
      <c r="BY23" s="15" t="str">
        <f t="shared" si="32"/>
        <v/>
      </c>
      <c r="BZ23" s="2" t="str" cm="1">
        <f t="array" ref="BZ23">IF(B23="","",SUMPRODUCT(($D$1:$AB$4=$BZ$4)*$D23:$AB23))</f>
        <v/>
      </c>
      <c r="CA23" s="15" t="str">
        <f t="shared" si="33"/>
        <v/>
      </c>
      <c r="CB23" s="2" t="str" cm="1">
        <f t="array" ref="CB23">IF(B23="","",SUMPRODUCT(($D$1:$AB$4=$CB$4)*$D23:$AB23))</f>
        <v/>
      </c>
      <c r="CC23" s="15" t="str">
        <f t="shared" si="34"/>
        <v/>
      </c>
      <c r="CD23" s="2" t="str" cm="1">
        <f t="array" ref="CD23">IF(B23="","",SUMPRODUCT(($D$1:$AB$4=$CD$4)*$D23:$AB23))</f>
        <v/>
      </c>
      <c r="CE23" s="15" t="str">
        <f t="shared" si="35"/>
        <v/>
      </c>
      <c r="CF23" s="2" t="str" cm="1">
        <f t="array" ref="CF23">IF(B23="","",SUMPRODUCT(($D$1:$AB$4=$CF$4)*$D23:$AB23))</f>
        <v/>
      </c>
      <c r="CG23" s="15" t="str">
        <f t="shared" si="36"/>
        <v/>
      </c>
      <c r="CH23" s="2" t="str" cm="1">
        <f t="array" ref="CH23">IF(B23="","",SUMPRODUCT(($D$1:$AB$4=$CH$4)*$D23:$AB23))</f>
        <v/>
      </c>
      <c r="CI23" s="15" t="str">
        <f t="shared" si="37"/>
        <v/>
      </c>
      <c r="FJ23" t="e">
        <v>#DIV/0!</v>
      </c>
    </row>
    <row r="24" spans="1:166">
      <c r="A24" s="6">
        <v>19</v>
      </c>
      <c r="D24" s="97"/>
      <c r="E24" s="86"/>
      <c r="F24" s="86"/>
      <c r="G24" s="86"/>
      <c r="H24" s="86"/>
      <c r="I24" s="98"/>
      <c r="J24" s="102"/>
      <c r="K24" s="87"/>
      <c r="L24" s="87"/>
      <c r="M24" s="87"/>
      <c r="N24" s="87"/>
      <c r="O24" s="103"/>
      <c r="P24" s="107"/>
      <c r="Q24" s="88"/>
      <c r="R24" s="88"/>
      <c r="S24" s="88"/>
      <c r="T24" s="88"/>
      <c r="U24" s="108"/>
      <c r="V24" s="113"/>
      <c r="W24" s="89"/>
      <c r="X24" s="89"/>
      <c r="Y24" s="89"/>
      <c r="Z24" s="89"/>
      <c r="AA24" s="89"/>
      <c r="AB24" s="169"/>
      <c r="AC24" s="171" t="str">
        <f t="shared" si="38"/>
        <v/>
      </c>
      <c r="AD24" s="172" t="str">
        <f t="shared" si="12"/>
        <v/>
      </c>
      <c r="AL24" s="2" t="str" cm="1">
        <f t="array" ref="AL24">IF(B24="","",SUMPRODUCT(($D$1:$AB$4=$AL$4)*D24:AB24))</f>
        <v/>
      </c>
      <c r="AM24" s="15" t="str">
        <f t="shared" si="13"/>
        <v/>
      </c>
      <c r="AN24" s="2" t="str" cm="1">
        <f t="array" ref="AN24">IF(B24="","",SUMPRODUCT(($D$1:$AB$4=$AN$4)*D24:AB24))</f>
        <v/>
      </c>
      <c r="AO24" s="15" t="str">
        <f t="shared" si="14"/>
        <v/>
      </c>
      <c r="AP24" s="2" t="str" cm="1">
        <f t="array" ref="AP24">IF(B24="","",SUMPRODUCT(($D$1:$AB$4=$AP$4)*D24:AB24))</f>
        <v/>
      </c>
      <c r="AQ24" s="15" t="str">
        <f t="shared" si="15"/>
        <v/>
      </c>
      <c r="AR24" s="2" t="str" cm="1">
        <f t="array" ref="AR24">IF(B24="","",SUMPRODUCT(($D$1:$AB$4=$AR$4)*D24:AB24))</f>
        <v/>
      </c>
      <c r="AS24" s="15" t="str">
        <f t="shared" si="16"/>
        <v/>
      </c>
      <c r="AT24" s="2" t="str" cm="1">
        <f t="array" ref="AT24">IF(B24="","",SUMPRODUCT(($D$1:$AB$4=$AT$4)*$D24:$AB24))</f>
        <v/>
      </c>
      <c r="AU24" s="15" t="str">
        <f t="shared" si="17"/>
        <v/>
      </c>
      <c r="AV24" s="2" t="str" cm="1">
        <f t="array" ref="AV24">IF(B24="","",SUMPRODUCT(($D$1:$AB$4=$AV$4)*$D24:$AB24))</f>
        <v/>
      </c>
      <c r="AW24" s="15" t="str">
        <f t="shared" si="18"/>
        <v/>
      </c>
      <c r="AX24" s="2" t="str" cm="1">
        <f t="array" ref="AX24">IF(B24="","",SUMPRODUCT(($D$1:$AB$4=$AX$4)*$D24:$AB24))</f>
        <v/>
      </c>
      <c r="AY24" s="15" t="str">
        <f t="shared" si="19"/>
        <v/>
      </c>
      <c r="AZ24" s="2" t="str" cm="1">
        <f t="array" ref="AZ24">IF(B24="","",SUMPRODUCT(($D$1:$AB$4=$AZ$4)*$D24:$AB24))</f>
        <v/>
      </c>
      <c r="BA24" s="15" t="str">
        <f t="shared" si="20"/>
        <v/>
      </c>
      <c r="BB24" s="2" t="str" cm="1">
        <f t="array" ref="BB24">IF(B24="","",SUMPRODUCT(($D$1:$AB$4=$BB$4)*$D24:$AB24))</f>
        <v/>
      </c>
      <c r="BC24" s="15" t="str">
        <f t="shared" si="21"/>
        <v/>
      </c>
      <c r="BD24" s="2" t="str" cm="1">
        <f t="array" ref="BD24">IF(B24="","",SUMPRODUCT(($D$1:$AB$4=$BD$4)*$D24:$AB24))</f>
        <v/>
      </c>
      <c r="BE24" s="15" t="str">
        <f t="shared" si="22"/>
        <v/>
      </c>
      <c r="BF24" s="2" t="str" cm="1">
        <f t="array" ref="BF24">IF(B24="","",SUMPRODUCT(($D$1:$AB$4=$BF$4)*$D24:$AB24))</f>
        <v/>
      </c>
      <c r="BG24" s="15" t="str">
        <f t="shared" si="23"/>
        <v/>
      </c>
      <c r="BH24" s="2" t="str" cm="1">
        <f t="array" ref="BH24">IF(B24="","",SUMPRODUCT(($D$1:$AB$4=$BH$4)*$D24:$AB24))</f>
        <v/>
      </c>
      <c r="BI24" s="15" t="str">
        <f t="shared" si="24"/>
        <v/>
      </c>
      <c r="BJ24" s="2" t="str" cm="1">
        <f t="array" ref="BJ24">IF(B24="","",SUMPRODUCT(($D$1:$AB$4=$BJ$4)*$D24:$AB24))</f>
        <v/>
      </c>
      <c r="BK24" s="15" t="str">
        <f t="shared" si="25"/>
        <v/>
      </c>
      <c r="BL24" s="2" t="str" cm="1">
        <f t="array" ref="BL24">IF(B24="","",SUMPRODUCT(($D$1:$AB$4=$BL$4)*$D24:$AB24))</f>
        <v/>
      </c>
      <c r="BM24" s="15" t="str">
        <f t="shared" si="26"/>
        <v/>
      </c>
      <c r="BN24" s="2" t="str" cm="1">
        <f t="array" ref="BN24">IF(B24="","",SUMPRODUCT(($D$1:$AB$4=$BN$4)*$D24:$AB24))</f>
        <v/>
      </c>
      <c r="BO24" s="15" t="str">
        <f t="shared" si="27"/>
        <v/>
      </c>
      <c r="BP24" s="2" t="str" cm="1">
        <f t="array" ref="BP24">IF(B24="","",SUMPRODUCT(($D$1:$AB$4=$BP$4)*$D24:$AB24))</f>
        <v/>
      </c>
      <c r="BQ24" s="15" t="str">
        <f t="shared" si="28"/>
        <v/>
      </c>
      <c r="BR24" s="2" t="str" cm="1">
        <f t="array" ref="BR24">IF(B24="","",SUMPRODUCT(($D$1:$AB$4=$BR$4)*$D24:$AB24))</f>
        <v/>
      </c>
      <c r="BS24" s="15" t="str">
        <f t="shared" si="29"/>
        <v/>
      </c>
      <c r="BT24" s="2" t="str" cm="1">
        <f t="array" ref="BT24">IF(B24="","",SUMPRODUCT(($D$1:$AB$4=$BT$4)*$D24:$AB24))</f>
        <v/>
      </c>
      <c r="BU24" s="15" t="str">
        <f t="shared" si="30"/>
        <v/>
      </c>
      <c r="BV24" s="2" t="str" cm="1">
        <f t="array" ref="BV24">IF(B24="","",SUMPRODUCT(($D$1:$AB$4=$BV$4)*$D24:$AB24))</f>
        <v/>
      </c>
      <c r="BW24" s="15" t="str">
        <f t="shared" si="31"/>
        <v/>
      </c>
      <c r="BX24" s="2" t="str" cm="1">
        <f t="array" ref="BX24">IF(B24="","",SUMPRODUCT(($D$1:$AB$4=$BX$4)*$D24:$AB24))</f>
        <v/>
      </c>
      <c r="BY24" s="15" t="str">
        <f t="shared" si="32"/>
        <v/>
      </c>
      <c r="BZ24" s="2" t="str" cm="1">
        <f t="array" ref="BZ24">IF(B24="","",SUMPRODUCT(($D$1:$AB$4=$BZ$4)*$D24:$AB24))</f>
        <v/>
      </c>
      <c r="CA24" s="15" t="str">
        <f t="shared" si="33"/>
        <v/>
      </c>
      <c r="CB24" s="2" t="str" cm="1">
        <f t="array" ref="CB24">IF(B24="","",SUMPRODUCT(($D$1:$AB$4=$CB$4)*$D24:$AB24))</f>
        <v/>
      </c>
      <c r="CC24" s="15" t="str">
        <f t="shared" si="34"/>
        <v/>
      </c>
      <c r="CD24" s="2" t="str" cm="1">
        <f t="array" ref="CD24">IF(B24="","",SUMPRODUCT(($D$1:$AB$4=$CD$4)*$D24:$AB24))</f>
        <v/>
      </c>
      <c r="CE24" s="15" t="str">
        <f t="shared" si="35"/>
        <v/>
      </c>
      <c r="CF24" s="2" t="str" cm="1">
        <f t="array" ref="CF24">IF(B24="","",SUMPRODUCT(($D$1:$AB$4=$CF$4)*$D24:$AB24))</f>
        <v/>
      </c>
      <c r="CG24" s="15" t="str">
        <f t="shared" si="36"/>
        <v/>
      </c>
      <c r="CH24" s="2" t="str" cm="1">
        <f t="array" ref="CH24">IF(B24="","",SUMPRODUCT(($D$1:$AB$4=$CH$4)*$D24:$AB24))</f>
        <v/>
      </c>
      <c r="CI24" s="15" t="str">
        <f t="shared" si="37"/>
        <v/>
      </c>
      <c r="FJ24" t="e">
        <v>#DIV/0!</v>
      </c>
    </row>
    <row r="25" spans="1:166">
      <c r="A25" s="7">
        <v>20</v>
      </c>
      <c r="D25" s="97"/>
      <c r="E25" s="86"/>
      <c r="F25" s="86"/>
      <c r="G25" s="86"/>
      <c r="H25" s="86"/>
      <c r="I25" s="98"/>
      <c r="J25" s="102"/>
      <c r="K25" s="87"/>
      <c r="L25" s="87"/>
      <c r="M25" s="87"/>
      <c r="N25" s="87"/>
      <c r="O25" s="103"/>
      <c r="P25" s="107"/>
      <c r="Q25" s="88"/>
      <c r="R25" s="88"/>
      <c r="S25" s="88"/>
      <c r="T25" s="88"/>
      <c r="U25" s="108"/>
      <c r="V25" s="113"/>
      <c r="W25" s="89"/>
      <c r="X25" s="89"/>
      <c r="Y25" s="89"/>
      <c r="Z25" s="89"/>
      <c r="AA25" s="89"/>
      <c r="AB25" s="169"/>
      <c r="AC25" s="171" t="str">
        <f t="shared" si="38"/>
        <v/>
      </c>
      <c r="AD25" s="172" t="str">
        <f t="shared" si="12"/>
        <v/>
      </c>
      <c r="AL25" s="2" t="str" cm="1">
        <f t="array" ref="AL25">IF(B25="","",SUMPRODUCT(($D$1:$AB$4=$AL$4)*D25:AB25))</f>
        <v/>
      </c>
      <c r="AM25" s="15" t="str">
        <f t="shared" si="13"/>
        <v/>
      </c>
      <c r="AN25" s="2" t="str" cm="1">
        <f t="array" ref="AN25">IF(B25="","",SUMPRODUCT(($D$1:$AB$4=$AN$4)*D25:AB25))</f>
        <v/>
      </c>
      <c r="AO25" s="15" t="str">
        <f t="shared" si="14"/>
        <v/>
      </c>
      <c r="AP25" s="2" t="str" cm="1">
        <f t="array" ref="AP25">IF(B25="","",SUMPRODUCT(($D$1:$AB$4=$AP$4)*D25:AB25))</f>
        <v/>
      </c>
      <c r="AQ25" s="15" t="str">
        <f t="shared" si="15"/>
        <v/>
      </c>
      <c r="AR25" s="2" t="str" cm="1">
        <f t="array" ref="AR25">IF(B25="","",SUMPRODUCT(($D$1:$AB$4=$AR$4)*D25:AB25))</f>
        <v/>
      </c>
      <c r="AS25" s="15" t="str">
        <f t="shared" si="16"/>
        <v/>
      </c>
      <c r="AT25" s="2" t="str" cm="1">
        <f t="array" ref="AT25">IF(B25="","",SUMPRODUCT(($D$1:$AB$4=$AT$4)*$D25:$AB25))</f>
        <v/>
      </c>
      <c r="AU25" s="15" t="str">
        <f t="shared" si="17"/>
        <v/>
      </c>
      <c r="AV25" s="2" t="str" cm="1">
        <f t="array" ref="AV25">IF(B25="","",SUMPRODUCT(($D$1:$AB$4=$AV$4)*$D25:$AB25))</f>
        <v/>
      </c>
      <c r="AW25" s="15" t="str">
        <f t="shared" si="18"/>
        <v/>
      </c>
      <c r="AX25" s="2" t="str" cm="1">
        <f t="array" ref="AX25">IF(B25="","",SUMPRODUCT(($D$1:$AB$4=$AX$4)*$D25:$AB25))</f>
        <v/>
      </c>
      <c r="AY25" s="15" t="str">
        <f t="shared" si="19"/>
        <v/>
      </c>
      <c r="AZ25" s="2" t="str" cm="1">
        <f t="array" ref="AZ25">IF(B25="","",SUMPRODUCT(($D$1:$AB$4=$AZ$4)*$D25:$AB25))</f>
        <v/>
      </c>
      <c r="BA25" s="15" t="str">
        <f t="shared" si="20"/>
        <v/>
      </c>
      <c r="BB25" s="2" t="str" cm="1">
        <f t="array" ref="BB25">IF(B25="","",SUMPRODUCT(($D$1:$AB$4=$BB$4)*$D25:$AB25))</f>
        <v/>
      </c>
      <c r="BC25" s="15" t="str">
        <f t="shared" si="21"/>
        <v/>
      </c>
      <c r="BD25" s="2" t="str" cm="1">
        <f t="array" ref="BD25">IF(B25="","",SUMPRODUCT(($D$1:$AB$4=$BD$4)*$D25:$AB25))</f>
        <v/>
      </c>
      <c r="BE25" s="15" t="str">
        <f t="shared" si="22"/>
        <v/>
      </c>
      <c r="BF25" s="2" t="str" cm="1">
        <f t="array" ref="BF25">IF(B25="","",SUMPRODUCT(($D$1:$AB$4=$BF$4)*$D25:$AB25))</f>
        <v/>
      </c>
      <c r="BG25" s="15" t="str">
        <f t="shared" si="23"/>
        <v/>
      </c>
      <c r="BH25" s="2" t="str" cm="1">
        <f t="array" ref="BH25">IF(B25="","",SUMPRODUCT(($D$1:$AB$4=$BH$4)*$D25:$AB25))</f>
        <v/>
      </c>
      <c r="BI25" s="15" t="str">
        <f t="shared" si="24"/>
        <v/>
      </c>
      <c r="BJ25" s="2" t="str" cm="1">
        <f t="array" ref="BJ25">IF(B25="","",SUMPRODUCT(($D$1:$AB$4=$BJ$4)*$D25:$AB25))</f>
        <v/>
      </c>
      <c r="BK25" s="15" t="str">
        <f t="shared" si="25"/>
        <v/>
      </c>
      <c r="BL25" s="2" t="str" cm="1">
        <f t="array" ref="BL25">IF(B25="","",SUMPRODUCT(($D$1:$AB$4=$BL$4)*$D25:$AB25))</f>
        <v/>
      </c>
      <c r="BM25" s="15" t="str">
        <f t="shared" si="26"/>
        <v/>
      </c>
      <c r="BN25" s="2" t="str" cm="1">
        <f t="array" ref="BN25">IF(B25="","",SUMPRODUCT(($D$1:$AB$4=$BN$4)*$D25:$AB25))</f>
        <v/>
      </c>
      <c r="BO25" s="15" t="str">
        <f t="shared" si="27"/>
        <v/>
      </c>
      <c r="BP25" s="2" t="str" cm="1">
        <f t="array" ref="BP25">IF(B25="","",SUMPRODUCT(($D$1:$AB$4=$BP$4)*$D25:$AB25))</f>
        <v/>
      </c>
      <c r="BQ25" s="15" t="str">
        <f t="shared" si="28"/>
        <v/>
      </c>
      <c r="BR25" s="2" t="str" cm="1">
        <f t="array" ref="BR25">IF(B25="","",SUMPRODUCT(($D$1:$AB$4=$BR$4)*$D25:$AB25))</f>
        <v/>
      </c>
      <c r="BS25" s="15" t="str">
        <f t="shared" si="29"/>
        <v/>
      </c>
      <c r="BT25" s="2" t="str" cm="1">
        <f t="array" ref="BT25">IF(B25="","",SUMPRODUCT(($D$1:$AB$4=$BT$4)*$D25:$AB25))</f>
        <v/>
      </c>
      <c r="BU25" s="15" t="str">
        <f t="shared" si="30"/>
        <v/>
      </c>
      <c r="BV25" s="2" t="str" cm="1">
        <f t="array" ref="BV25">IF(B25="","",SUMPRODUCT(($D$1:$AB$4=$BV$4)*$D25:$AB25))</f>
        <v/>
      </c>
      <c r="BW25" s="15" t="str">
        <f t="shared" si="31"/>
        <v/>
      </c>
      <c r="BX25" s="2" t="str" cm="1">
        <f t="array" ref="BX25">IF(B25="","",SUMPRODUCT(($D$1:$AB$4=$BX$4)*$D25:$AB25))</f>
        <v/>
      </c>
      <c r="BY25" s="15" t="str">
        <f t="shared" si="32"/>
        <v/>
      </c>
      <c r="BZ25" s="2" t="str" cm="1">
        <f t="array" ref="BZ25">IF(B25="","",SUMPRODUCT(($D$1:$AB$4=$BZ$4)*$D25:$AB25))</f>
        <v/>
      </c>
      <c r="CA25" s="15" t="str">
        <f t="shared" si="33"/>
        <v/>
      </c>
      <c r="CB25" s="2" t="str" cm="1">
        <f t="array" ref="CB25">IF(B25="","",SUMPRODUCT(($D$1:$AB$4=$CB$4)*$D25:$AB25))</f>
        <v/>
      </c>
      <c r="CC25" s="15" t="str">
        <f t="shared" si="34"/>
        <v/>
      </c>
      <c r="CD25" s="2" t="str" cm="1">
        <f t="array" ref="CD25">IF(B25="","",SUMPRODUCT(($D$1:$AB$4=$CD$4)*$D25:$AB25))</f>
        <v/>
      </c>
      <c r="CE25" s="15" t="str">
        <f t="shared" si="35"/>
        <v/>
      </c>
      <c r="CF25" s="2" t="str" cm="1">
        <f t="array" ref="CF25">IF(B25="","",SUMPRODUCT(($D$1:$AB$4=$CF$4)*$D25:$AB25))</f>
        <v/>
      </c>
      <c r="CG25" s="15" t="str">
        <f t="shared" si="36"/>
        <v/>
      </c>
      <c r="CH25" s="2" t="str" cm="1">
        <f t="array" ref="CH25">IF(B25="","",SUMPRODUCT(($D$1:$AB$4=$CH$4)*$D25:$AB25))</f>
        <v/>
      </c>
      <c r="CI25" s="15" t="str">
        <f t="shared" si="37"/>
        <v/>
      </c>
      <c r="FJ25" t="e">
        <v>#DIV/0!</v>
      </c>
    </row>
    <row r="26" spans="1:166">
      <c r="A26" s="6">
        <v>21</v>
      </c>
      <c r="D26" s="97"/>
      <c r="E26" s="86"/>
      <c r="F26" s="86"/>
      <c r="G26" s="86"/>
      <c r="H26" s="86"/>
      <c r="I26" s="98"/>
      <c r="J26" s="102"/>
      <c r="K26" s="87"/>
      <c r="L26" s="87"/>
      <c r="M26" s="87"/>
      <c r="N26" s="87"/>
      <c r="O26" s="103"/>
      <c r="P26" s="107"/>
      <c r="Q26" s="88"/>
      <c r="R26" s="88"/>
      <c r="S26" s="88"/>
      <c r="T26" s="88"/>
      <c r="U26" s="108"/>
      <c r="V26" s="113"/>
      <c r="W26" s="89"/>
      <c r="X26" s="89"/>
      <c r="Y26" s="89"/>
      <c r="Z26" s="89"/>
      <c r="AA26" s="89"/>
      <c r="AB26" s="169"/>
      <c r="AC26" s="171" t="str">
        <f t="shared" si="38"/>
        <v/>
      </c>
      <c r="AD26" s="172" t="str">
        <f t="shared" si="12"/>
        <v/>
      </c>
      <c r="AL26" s="2" t="str" cm="1">
        <f t="array" ref="AL26">IF(B26="","",SUMPRODUCT(($D$1:$AB$4=$AL$4)*D26:AB26))</f>
        <v/>
      </c>
      <c r="AM26" s="15" t="str">
        <f t="shared" si="13"/>
        <v/>
      </c>
      <c r="AN26" s="2" t="str" cm="1">
        <f t="array" ref="AN26">IF(B26="","",SUMPRODUCT(($D$1:$AB$4=$AN$4)*D26:AB26))</f>
        <v/>
      </c>
      <c r="AO26" s="15" t="str">
        <f t="shared" si="14"/>
        <v/>
      </c>
      <c r="AP26" s="2" t="str" cm="1">
        <f t="array" ref="AP26">IF(B26="","",SUMPRODUCT(($D$1:$AB$4=$AP$4)*D26:AB26))</f>
        <v/>
      </c>
      <c r="AQ26" s="15" t="str">
        <f t="shared" si="15"/>
        <v/>
      </c>
      <c r="AR26" s="2" t="str" cm="1">
        <f t="array" ref="AR26">IF(B26="","",SUMPRODUCT(($D$1:$AB$4=$AR$4)*D26:AB26))</f>
        <v/>
      </c>
      <c r="AS26" s="15" t="str">
        <f t="shared" si="16"/>
        <v/>
      </c>
      <c r="AT26" s="2" t="str" cm="1">
        <f t="array" ref="AT26">IF(B26="","",SUMPRODUCT(($D$1:$AB$4=$AT$4)*$D26:$AB26))</f>
        <v/>
      </c>
      <c r="AU26" s="15" t="str">
        <f t="shared" si="17"/>
        <v/>
      </c>
      <c r="AV26" s="2" t="str" cm="1">
        <f t="array" ref="AV26">IF(B26="","",SUMPRODUCT(($D$1:$AB$4=$AV$4)*$D26:$AB26))</f>
        <v/>
      </c>
      <c r="AW26" s="15" t="str">
        <f t="shared" si="18"/>
        <v/>
      </c>
      <c r="AX26" s="2" t="str" cm="1">
        <f t="array" ref="AX26">IF(B26="","",SUMPRODUCT(($D$1:$AB$4=$AX$4)*$D26:$AB26))</f>
        <v/>
      </c>
      <c r="AY26" s="15" t="str">
        <f t="shared" si="19"/>
        <v/>
      </c>
      <c r="AZ26" s="2" t="str" cm="1">
        <f t="array" ref="AZ26">IF(B26="","",SUMPRODUCT(($D$1:$AB$4=$AZ$4)*$D26:$AB26))</f>
        <v/>
      </c>
      <c r="BA26" s="15" t="str">
        <f t="shared" si="20"/>
        <v/>
      </c>
      <c r="BB26" s="2" t="str" cm="1">
        <f t="array" ref="BB26">IF(B26="","",SUMPRODUCT(($D$1:$AB$4=$BB$4)*$D26:$AB26))</f>
        <v/>
      </c>
      <c r="BC26" s="15" t="str">
        <f t="shared" si="21"/>
        <v/>
      </c>
      <c r="BD26" s="2" t="str" cm="1">
        <f t="array" ref="BD26">IF(B26="","",SUMPRODUCT(($D$1:$AB$4=$BD$4)*$D26:$AB26))</f>
        <v/>
      </c>
      <c r="BE26" s="15" t="str">
        <f t="shared" si="22"/>
        <v/>
      </c>
      <c r="BF26" s="2" t="str" cm="1">
        <f t="array" ref="BF26">IF(B26="","",SUMPRODUCT(($D$1:$AB$4=$BF$4)*$D26:$AB26))</f>
        <v/>
      </c>
      <c r="BG26" s="15" t="str">
        <f t="shared" si="23"/>
        <v/>
      </c>
      <c r="BH26" s="2" t="str" cm="1">
        <f t="array" ref="BH26">IF(B26="","",SUMPRODUCT(($D$1:$AB$4=$BH$4)*$D26:$AB26))</f>
        <v/>
      </c>
      <c r="BI26" s="15" t="str">
        <f t="shared" si="24"/>
        <v/>
      </c>
      <c r="BJ26" s="2" t="str" cm="1">
        <f t="array" ref="BJ26">IF(B26="","",SUMPRODUCT(($D$1:$AB$4=$BJ$4)*$D26:$AB26))</f>
        <v/>
      </c>
      <c r="BK26" s="15" t="str">
        <f t="shared" si="25"/>
        <v/>
      </c>
      <c r="BL26" s="2" t="str" cm="1">
        <f t="array" ref="BL26">IF(B26="","",SUMPRODUCT(($D$1:$AB$4=$BL$4)*$D26:$AB26))</f>
        <v/>
      </c>
      <c r="BM26" s="15" t="str">
        <f t="shared" si="26"/>
        <v/>
      </c>
      <c r="BN26" s="2" t="str" cm="1">
        <f t="array" ref="BN26">IF(B26="","",SUMPRODUCT(($D$1:$AB$4=$BN$4)*$D26:$AB26))</f>
        <v/>
      </c>
      <c r="BO26" s="15" t="str">
        <f t="shared" si="27"/>
        <v/>
      </c>
      <c r="BP26" s="2" t="str" cm="1">
        <f t="array" ref="BP26">IF(B26="","",SUMPRODUCT(($D$1:$AB$4=$BP$4)*$D26:$AB26))</f>
        <v/>
      </c>
      <c r="BQ26" s="15" t="str">
        <f t="shared" si="28"/>
        <v/>
      </c>
      <c r="BR26" s="2" t="str" cm="1">
        <f t="array" ref="BR26">IF(B26="","",SUMPRODUCT(($D$1:$AB$4=$BR$4)*$D26:$AB26))</f>
        <v/>
      </c>
      <c r="BS26" s="15" t="str">
        <f t="shared" si="29"/>
        <v/>
      </c>
      <c r="BT26" s="2" t="str" cm="1">
        <f t="array" ref="BT26">IF(B26="","",SUMPRODUCT(($D$1:$AB$4=$BT$4)*$D26:$AB26))</f>
        <v/>
      </c>
      <c r="BU26" s="15" t="str">
        <f t="shared" si="30"/>
        <v/>
      </c>
      <c r="BV26" s="2" t="str" cm="1">
        <f t="array" ref="BV26">IF(B26="","",SUMPRODUCT(($D$1:$AB$4=$BV$4)*$D26:$AB26))</f>
        <v/>
      </c>
      <c r="BW26" s="15" t="str">
        <f t="shared" si="31"/>
        <v/>
      </c>
      <c r="BX26" s="2" t="str" cm="1">
        <f t="array" ref="BX26">IF(B26="","",SUMPRODUCT(($D$1:$AB$4=$BX$4)*$D26:$AB26))</f>
        <v/>
      </c>
      <c r="BY26" s="15" t="str">
        <f t="shared" si="32"/>
        <v/>
      </c>
      <c r="BZ26" s="2" t="str" cm="1">
        <f t="array" ref="BZ26">IF(B26="","",SUMPRODUCT(($D$1:$AB$4=$BZ$4)*$D26:$AB26))</f>
        <v/>
      </c>
      <c r="CA26" s="15" t="str">
        <f t="shared" si="33"/>
        <v/>
      </c>
      <c r="CB26" s="2" t="str" cm="1">
        <f t="array" ref="CB26">IF(B26="","",SUMPRODUCT(($D$1:$AB$4=$CB$4)*$D26:$AB26))</f>
        <v/>
      </c>
      <c r="CC26" s="15" t="str">
        <f t="shared" si="34"/>
        <v/>
      </c>
      <c r="CD26" s="2" t="str" cm="1">
        <f t="array" ref="CD26">IF(B26="","",SUMPRODUCT(($D$1:$AB$4=$CD$4)*$D26:$AB26))</f>
        <v/>
      </c>
      <c r="CE26" s="15" t="str">
        <f t="shared" si="35"/>
        <v/>
      </c>
      <c r="CF26" s="2" t="str" cm="1">
        <f t="array" ref="CF26">IF(B26="","",SUMPRODUCT(($D$1:$AB$4=$CF$4)*$D26:$AB26))</f>
        <v/>
      </c>
      <c r="CG26" s="15" t="str">
        <f t="shared" si="36"/>
        <v/>
      </c>
      <c r="CH26" s="2" t="str" cm="1">
        <f t="array" ref="CH26">IF(B26="","",SUMPRODUCT(($D$1:$AB$4=$CH$4)*$D26:$AB26))</f>
        <v/>
      </c>
      <c r="CI26" s="15" t="str">
        <f t="shared" si="37"/>
        <v/>
      </c>
      <c r="FJ26" t="e">
        <v>#DIV/0!</v>
      </c>
    </row>
    <row r="27" spans="1:166">
      <c r="A27" s="7">
        <v>22</v>
      </c>
      <c r="D27" s="97"/>
      <c r="E27" s="86"/>
      <c r="F27" s="86"/>
      <c r="G27" s="86"/>
      <c r="H27" s="86"/>
      <c r="I27" s="98"/>
      <c r="J27" s="102"/>
      <c r="K27" s="87"/>
      <c r="L27" s="87"/>
      <c r="M27" s="87"/>
      <c r="N27" s="87"/>
      <c r="O27" s="103"/>
      <c r="P27" s="107"/>
      <c r="Q27" s="88"/>
      <c r="R27" s="88"/>
      <c r="S27" s="88"/>
      <c r="T27" s="88"/>
      <c r="U27" s="108"/>
      <c r="V27" s="113"/>
      <c r="W27" s="89"/>
      <c r="X27" s="89"/>
      <c r="Y27" s="89"/>
      <c r="Z27" s="89"/>
      <c r="AA27" s="89"/>
      <c r="AB27" s="169"/>
      <c r="AC27" s="171" t="str">
        <f t="shared" si="38"/>
        <v/>
      </c>
      <c r="AD27" s="172" t="str">
        <f t="shared" si="12"/>
        <v/>
      </c>
      <c r="AL27" s="2" t="str" cm="1">
        <f t="array" ref="AL27">IF(B27="","",SUMPRODUCT(($D$1:$AB$4=$AL$4)*D27:AB27))</f>
        <v/>
      </c>
      <c r="AM27" s="15" t="str">
        <f t="shared" si="13"/>
        <v/>
      </c>
      <c r="AN27" s="2" t="str" cm="1">
        <f t="array" ref="AN27">IF(B27="","",SUMPRODUCT(($D$1:$AB$4=$AN$4)*D27:AB27))</f>
        <v/>
      </c>
      <c r="AO27" s="15" t="str">
        <f t="shared" si="14"/>
        <v/>
      </c>
      <c r="AP27" s="2" t="str" cm="1">
        <f t="array" ref="AP27">IF(B27="","",SUMPRODUCT(($D$1:$AB$4=$AP$4)*D27:AB27))</f>
        <v/>
      </c>
      <c r="AQ27" s="15" t="str">
        <f t="shared" si="15"/>
        <v/>
      </c>
      <c r="AR27" s="2" t="str" cm="1">
        <f t="array" ref="AR27">IF(B27="","",SUMPRODUCT(($D$1:$AB$4=$AR$4)*D27:AB27))</f>
        <v/>
      </c>
      <c r="AS27" s="15" t="str">
        <f t="shared" si="16"/>
        <v/>
      </c>
      <c r="AT27" s="2" t="str" cm="1">
        <f t="array" ref="AT27">IF(B27="","",SUMPRODUCT(($D$1:$AB$4=$AT$4)*$D27:$AB27))</f>
        <v/>
      </c>
      <c r="AU27" s="15" t="str">
        <f t="shared" si="17"/>
        <v/>
      </c>
      <c r="AV27" s="2" t="str" cm="1">
        <f t="array" ref="AV27">IF(B27="","",SUMPRODUCT(($D$1:$AB$4=$AV$4)*$D27:$AB27))</f>
        <v/>
      </c>
      <c r="AW27" s="15" t="str">
        <f t="shared" si="18"/>
        <v/>
      </c>
      <c r="AX27" s="2" t="str" cm="1">
        <f t="array" ref="AX27">IF(B27="","",SUMPRODUCT(($D$1:$AB$4=$AX$4)*$D27:$AB27))</f>
        <v/>
      </c>
      <c r="AY27" s="15" t="str">
        <f t="shared" si="19"/>
        <v/>
      </c>
      <c r="AZ27" s="2" t="str" cm="1">
        <f t="array" ref="AZ27">IF(B27="","",SUMPRODUCT(($D$1:$AB$4=$AZ$4)*$D27:$AB27))</f>
        <v/>
      </c>
      <c r="BA27" s="15" t="str">
        <f t="shared" si="20"/>
        <v/>
      </c>
      <c r="BB27" s="2" t="str" cm="1">
        <f t="array" ref="BB27">IF(B27="","",SUMPRODUCT(($D$1:$AB$4=$BB$4)*$D27:$AB27))</f>
        <v/>
      </c>
      <c r="BC27" s="15" t="str">
        <f t="shared" si="21"/>
        <v/>
      </c>
      <c r="BD27" s="2" t="str" cm="1">
        <f t="array" ref="BD27">IF(B27="","",SUMPRODUCT(($D$1:$AB$4=$BD$4)*$D27:$AB27))</f>
        <v/>
      </c>
      <c r="BE27" s="15" t="str">
        <f t="shared" si="22"/>
        <v/>
      </c>
      <c r="BF27" s="2" t="str" cm="1">
        <f t="array" ref="BF27">IF(B27="","",SUMPRODUCT(($D$1:$AB$4=$BF$4)*$D27:$AB27))</f>
        <v/>
      </c>
      <c r="BG27" s="15" t="str">
        <f t="shared" si="23"/>
        <v/>
      </c>
      <c r="BH27" s="2" t="str" cm="1">
        <f t="array" ref="BH27">IF(B27="","",SUMPRODUCT(($D$1:$AB$4=$BH$4)*$D27:$AB27))</f>
        <v/>
      </c>
      <c r="BI27" s="15" t="str">
        <f t="shared" si="24"/>
        <v/>
      </c>
      <c r="BJ27" s="2" t="str" cm="1">
        <f t="array" ref="BJ27">IF(B27="","",SUMPRODUCT(($D$1:$AB$4=$BJ$4)*$D27:$AB27))</f>
        <v/>
      </c>
      <c r="BK27" s="15" t="str">
        <f t="shared" si="25"/>
        <v/>
      </c>
      <c r="BL27" s="2" t="str" cm="1">
        <f t="array" ref="BL27">IF(B27="","",SUMPRODUCT(($D$1:$AB$4=$BL$4)*$D27:$AB27))</f>
        <v/>
      </c>
      <c r="BM27" s="15" t="str">
        <f t="shared" si="26"/>
        <v/>
      </c>
      <c r="BN27" s="2" t="str" cm="1">
        <f t="array" ref="BN27">IF(B27="","",SUMPRODUCT(($D$1:$AB$4=$BN$4)*$D27:$AB27))</f>
        <v/>
      </c>
      <c r="BO27" s="15" t="str">
        <f t="shared" si="27"/>
        <v/>
      </c>
      <c r="BP27" s="2" t="str" cm="1">
        <f t="array" ref="BP27">IF(B27="","",SUMPRODUCT(($D$1:$AB$4=$BP$4)*$D27:$AB27))</f>
        <v/>
      </c>
      <c r="BQ27" s="15" t="str">
        <f t="shared" si="28"/>
        <v/>
      </c>
      <c r="BR27" s="2" t="str" cm="1">
        <f t="array" ref="BR27">IF(B27="","",SUMPRODUCT(($D$1:$AB$4=$BR$4)*$D27:$AB27))</f>
        <v/>
      </c>
      <c r="BS27" s="15" t="str">
        <f t="shared" si="29"/>
        <v/>
      </c>
      <c r="BT27" s="2" t="str" cm="1">
        <f t="array" ref="BT27">IF(B27="","",SUMPRODUCT(($D$1:$AB$4=$BT$4)*$D27:$AB27))</f>
        <v/>
      </c>
      <c r="BU27" s="15" t="str">
        <f t="shared" si="30"/>
        <v/>
      </c>
      <c r="BV27" s="2" t="str" cm="1">
        <f t="array" ref="BV27">IF(B27="","",SUMPRODUCT(($D$1:$AB$4=$BV$4)*$D27:$AB27))</f>
        <v/>
      </c>
      <c r="BW27" s="15" t="str">
        <f t="shared" si="31"/>
        <v/>
      </c>
      <c r="BX27" s="2" t="str" cm="1">
        <f t="array" ref="BX27">IF(B27="","",SUMPRODUCT(($D$1:$AB$4=$BX$4)*$D27:$AB27))</f>
        <v/>
      </c>
      <c r="BY27" s="15" t="str">
        <f t="shared" si="32"/>
        <v/>
      </c>
      <c r="BZ27" s="2" t="str" cm="1">
        <f t="array" ref="BZ27">IF(B27="","",SUMPRODUCT(($D$1:$AB$4=$BZ$4)*$D27:$AB27))</f>
        <v/>
      </c>
      <c r="CA27" s="15" t="str">
        <f t="shared" si="33"/>
        <v/>
      </c>
      <c r="CB27" s="2" t="str" cm="1">
        <f t="array" ref="CB27">IF(B27="","",SUMPRODUCT(($D$1:$AB$4=$CB$4)*$D27:$AB27))</f>
        <v/>
      </c>
      <c r="CC27" s="15" t="str">
        <f t="shared" si="34"/>
        <v/>
      </c>
      <c r="CD27" s="2" t="str" cm="1">
        <f t="array" ref="CD27">IF(B27="","",SUMPRODUCT(($D$1:$AB$4=$CD$4)*$D27:$AB27))</f>
        <v/>
      </c>
      <c r="CE27" s="15" t="str">
        <f t="shared" si="35"/>
        <v/>
      </c>
      <c r="CF27" s="2" t="str" cm="1">
        <f t="array" ref="CF27">IF(B27="","",SUMPRODUCT(($D$1:$AB$4=$CF$4)*$D27:$AB27))</f>
        <v/>
      </c>
      <c r="CG27" s="15" t="str">
        <f t="shared" si="36"/>
        <v/>
      </c>
      <c r="CH27" s="2" t="str" cm="1">
        <f t="array" ref="CH27">IF(B27="","",SUMPRODUCT(($D$1:$AB$4=$CH$4)*$D27:$AB27))</f>
        <v/>
      </c>
      <c r="CI27" s="15" t="str">
        <f t="shared" si="37"/>
        <v/>
      </c>
      <c r="FJ27" t="e">
        <v>#DIV/0!</v>
      </c>
    </row>
    <row r="28" spans="1:166">
      <c r="A28" s="6">
        <v>23</v>
      </c>
      <c r="D28" s="97"/>
      <c r="E28" s="86"/>
      <c r="F28" s="86"/>
      <c r="G28" s="86"/>
      <c r="H28" s="86"/>
      <c r="I28" s="98"/>
      <c r="J28" s="102"/>
      <c r="K28" s="87"/>
      <c r="L28" s="87"/>
      <c r="M28" s="87"/>
      <c r="N28" s="87"/>
      <c r="O28" s="103"/>
      <c r="P28" s="107"/>
      <c r="Q28" s="88"/>
      <c r="R28" s="88"/>
      <c r="S28" s="88"/>
      <c r="T28" s="88"/>
      <c r="U28" s="108"/>
      <c r="V28" s="113"/>
      <c r="W28" s="89"/>
      <c r="X28" s="89"/>
      <c r="Y28" s="89"/>
      <c r="Z28" s="89"/>
      <c r="AA28" s="89"/>
      <c r="AB28" s="169"/>
      <c r="AC28" s="171" t="str">
        <f t="shared" si="38"/>
        <v/>
      </c>
      <c r="AD28" s="172" t="str">
        <f t="shared" si="12"/>
        <v/>
      </c>
      <c r="AL28" s="2" t="str" cm="1">
        <f t="array" ref="AL28">IF(B28="","",SUMPRODUCT(($D$1:$AB$4=$AL$4)*D28:AB28))</f>
        <v/>
      </c>
      <c r="AM28" s="15" t="str">
        <f t="shared" si="13"/>
        <v/>
      </c>
      <c r="AN28" s="2" t="str" cm="1">
        <f t="array" ref="AN28">IF(B28="","",SUMPRODUCT(($D$1:$AB$4=$AN$4)*D28:AB28))</f>
        <v/>
      </c>
      <c r="AO28" s="15" t="str">
        <f t="shared" si="14"/>
        <v/>
      </c>
      <c r="AP28" s="2" t="str" cm="1">
        <f t="array" ref="AP28">IF(B28="","",SUMPRODUCT(($D$1:$AB$4=$AP$4)*D28:AB28))</f>
        <v/>
      </c>
      <c r="AQ28" s="15" t="str">
        <f t="shared" si="15"/>
        <v/>
      </c>
      <c r="AR28" s="2" t="str" cm="1">
        <f t="array" ref="AR28">IF(B28="","",SUMPRODUCT(($D$1:$AB$4=$AR$4)*D28:AB28))</f>
        <v/>
      </c>
      <c r="AS28" s="15" t="str">
        <f t="shared" si="16"/>
        <v/>
      </c>
      <c r="AT28" s="2" t="str" cm="1">
        <f t="array" ref="AT28">IF(B28="","",SUMPRODUCT(($D$1:$AB$4=$AT$4)*$D28:$AB28))</f>
        <v/>
      </c>
      <c r="AU28" s="15" t="str">
        <f t="shared" si="17"/>
        <v/>
      </c>
      <c r="AV28" s="2" t="str" cm="1">
        <f t="array" ref="AV28">IF(B28="","",SUMPRODUCT(($D$1:$AB$4=$AV$4)*$D28:$AB28))</f>
        <v/>
      </c>
      <c r="AW28" s="15" t="str">
        <f t="shared" si="18"/>
        <v/>
      </c>
      <c r="AX28" s="2" t="str" cm="1">
        <f t="array" ref="AX28">IF(B28="","",SUMPRODUCT(($D$1:$AB$4=$AX$4)*$D28:$AB28))</f>
        <v/>
      </c>
      <c r="AY28" s="15" t="str">
        <f t="shared" si="19"/>
        <v/>
      </c>
      <c r="AZ28" s="2" t="str" cm="1">
        <f t="array" ref="AZ28">IF(B28="","",SUMPRODUCT(($D$1:$AB$4=$AZ$4)*$D28:$AB28))</f>
        <v/>
      </c>
      <c r="BA28" s="15" t="str">
        <f t="shared" si="20"/>
        <v/>
      </c>
      <c r="BB28" s="2" t="str" cm="1">
        <f t="array" ref="BB28">IF(B28="","",SUMPRODUCT(($D$1:$AB$4=$BB$4)*$D28:$AB28))</f>
        <v/>
      </c>
      <c r="BC28" s="15" t="str">
        <f t="shared" si="21"/>
        <v/>
      </c>
      <c r="BD28" s="2" t="str" cm="1">
        <f t="array" ref="BD28">IF(B28="","",SUMPRODUCT(($D$1:$AB$4=$BD$4)*$D28:$AB28))</f>
        <v/>
      </c>
      <c r="BE28" s="15" t="str">
        <f t="shared" si="22"/>
        <v/>
      </c>
      <c r="BF28" s="2" t="str" cm="1">
        <f t="array" ref="BF28">IF(B28="","",SUMPRODUCT(($D$1:$AB$4=$BF$4)*$D28:$AB28))</f>
        <v/>
      </c>
      <c r="BG28" s="15" t="str">
        <f t="shared" si="23"/>
        <v/>
      </c>
      <c r="BH28" s="2" t="str" cm="1">
        <f t="array" ref="BH28">IF(B28="","",SUMPRODUCT(($D$1:$AB$4=$BH$4)*$D28:$AB28))</f>
        <v/>
      </c>
      <c r="BI28" s="15" t="str">
        <f t="shared" si="24"/>
        <v/>
      </c>
      <c r="BJ28" s="2" t="str" cm="1">
        <f t="array" ref="BJ28">IF(B28="","",SUMPRODUCT(($D$1:$AB$4=$BJ$4)*$D28:$AB28))</f>
        <v/>
      </c>
      <c r="BK28" s="15" t="str">
        <f t="shared" si="25"/>
        <v/>
      </c>
      <c r="BL28" s="2" t="str" cm="1">
        <f t="array" ref="BL28">IF(B28="","",SUMPRODUCT(($D$1:$AB$4=$BL$4)*$D28:$AB28))</f>
        <v/>
      </c>
      <c r="BM28" s="15" t="str">
        <f t="shared" si="26"/>
        <v/>
      </c>
      <c r="BN28" s="2" t="str" cm="1">
        <f t="array" ref="BN28">IF(B28="","",SUMPRODUCT(($D$1:$AB$4=$BN$4)*$D28:$AB28))</f>
        <v/>
      </c>
      <c r="BO28" s="15" t="str">
        <f t="shared" si="27"/>
        <v/>
      </c>
      <c r="BP28" s="2" t="str" cm="1">
        <f t="array" ref="BP28">IF(B28="","",SUMPRODUCT(($D$1:$AB$4=$BP$4)*$D28:$AB28))</f>
        <v/>
      </c>
      <c r="BQ28" s="15" t="str">
        <f t="shared" si="28"/>
        <v/>
      </c>
      <c r="BR28" s="2" t="str" cm="1">
        <f t="array" ref="BR28">IF(B28="","",SUMPRODUCT(($D$1:$AB$4=$BR$4)*$D28:$AB28))</f>
        <v/>
      </c>
      <c r="BS28" s="15" t="str">
        <f t="shared" si="29"/>
        <v/>
      </c>
      <c r="BT28" s="2" t="str" cm="1">
        <f t="array" ref="BT28">IF(B28="","",SUMPRODUCT(($D$1:$AB$4=$BT$4)*$D28:$AB28))</f>
        <v/>
      </c>
      <c r="BU28" s="15" t="str">
        <f t="shared" si="30"/>
        <v/>
      </c>
      <c r="BV28" s="2" t="str" cm="1">
        <f t="array" ref="BV28">IF(B28="","",SUMPRODUCT(($D$1:$AB$4=$BV$4)*$D28:$AB28))</f>
        <v/>
      </c>
      <c r="BW28" s="15" t="str">
        <f t="shared" si="31"/>
        <v/>
      </c>
      <c r="BX28" s="2" t="str" cm="1">
        <f t="array" ref="BX28">IF(B28="","",SUMPRODUCT(($D$1:$AB$4=$BX$4)*$D28:$AB28))</f>
        <v/>
      </c>
      <c r="BY28" s="15" t="str">
        <f t="shared" si="32"/>
        <v/>
      </c>
      <c r="BZ28" s="2" t="str" cm="1">
        <f t="array" ref="BZ28">IF(B28="","",SUMPRODUCT(($D$1:$AB$4=$BZ$4)*$D28:$AB28))</f>
        <v/>
      </c>
      <c r="CA28" s="15" t="str">
        <f t="shared" si="33"/>
        <v/>
      </c>
      <c r="CB28" s="2" t="str" cm="1">
        <f t="array" ref="CB28">IF(B28="","",SUMPRODUCT(($D$1:$AB$4=$CB$4)*$D28:$AB28))</f>
        <v/>
      </c>
      <c r="CC28" s="15" t="str">
        <f t="shared" si="34"/>
        <v/>
      </c>
      <c r="CD28" s="2" t="str" cm="1">
        <f t="array" ref="CD28">IF(B28="","",SUMPRODUCT(($D$1:$AB$4=$CD$4)*$D28:$AB28))</f>
        <v/>
      </c>
      <c r="CE28" s="15" t="str">
        <f t="shared" si="35"/>
        <v/>
      </c>
      <c r="CF28" s="2" t="str" cm="1">
        <f t="array" ref="CF28">IF(B28="","",SUMPRODUCT(($D$1:$AB$4=$CF$4)*$D28:$AB28))</f>
        <v/>
      </c>
      <c r="CG28" s="15" t="str">
        <f t="shared" si="36"/>
        <v/>
      </c>
      <c r="CH28" s="2" t="str" cm="1">
        <f t="array" ref="CH28">IF(B28="","",SUMPRODUCT(($D$1:$AB$4=$CH$4)*$D28:$AB28))</f>
        <v/>
      </c>
      <c r="CI28" s="15" t="str">
        <f t="shared" si="37"/>
        <v/>
      </c>
      <c r="FJ28" t="e">
        <v>#DIV/0!</v>
      </c>
    </row>
    <row r="29" spans="1:166">
      <c r="A29" s="7">
        <v>24</v>
      </c>
      <c r="D29" s="97"/>
      <c r="E29" s="86"/>
      <c r="F29" s="86"/>
      <c r="G29" s="86"/>
      <c r="H29" s="86"/>
      <c r="I29" s="98"/>
      <c r="J29" s="102"/>
      <c r="K29" s="87"/>
      <c r="L29" s="87"/>
      <c r="M29" s="87"/>
      <c r="N29" s="87"/>
      <c r="O29" s="103"/>
      <c r="P29" s="107"/>
      <c r="Q29" s="88"/>
      <c r="R29" s="88"/>
      <c r="S29" s="88"/>
      <c r="T29" s="88"/>
      <c r="U29" s="108"/>
      <c r="V29" s="113"/>
      <c r="W29" s="89"/>
      <c r="X29" s="89"/>
      <c r="Y29" s="89"/>
      <c r="Z29" s="89"/>
      <c r="AA29" s="89"/>
      <c r="AB29" s="169"/>
      <c r="AC29" s="171" t="str">
        <f t="shared" si="38"/>
        <v/>
      </c>
      <c r="AD29" s="172" t="str">
        <f t="shared" si="12"/>
        <v/>
      </c>
      <c r="AL29" s="2" t="str" cm="1">
        <f t="array" ref="AL29">IF(B29="","",SUMPRODUCT(($D$1:$AB$4=$AL$4)*D29:AB29))</f>
        <v/>
      </c>
      <c r="AM29" s="15" t="str">
        <f t="shared" si="13"/>
        <v/>
      </c>
      <c r="AN29" s="2" t="str" cm="1">
        <f t="array" ref="AN29">IF(B29="","",SUMPRODUCT(($D$1:$AB$4=$AN$4)*D29:AB29))</f>
        <v/>
      </c>
      <c r="AO29" s="15" t="str">
        <f t="shared" si="14"/>
        <v/>
      </c>
      <c r="AP29" s="2" t="str" cm="1">
        <f t="array" ref="AP29">IF(B29="","",SUMPRODUCT(($D$1:$AB$4=$AP$4)*D29:AB29))</f>
        <v/>
      </c>
      <c r="AQ29" s="15" t="str">
        <f t="shared" si="15"/>
        <v/>
      </c>
      <c r="AR29" s="2" t="str" cm="1">
        <f t="array" ref="AR29">IF(B29="","",SUMPRODUCT(($D$1:$AB$4=$AR$4)*D29:AB29))</f>
        <v/>
      </c>
      <c r="AS29" s="15" t="str">
        <f t="shared" si="16"/>
        <v/>
      </c>
      <c r="AT29" s="2" t="str" cm="1">
        <f t="array" ref="AT29">IF(B29="","",SUMPRODUCT(($D$1:$AB$4=$AT$4)*$D29:$AB29))</f>
        <v/>
      </c>
      <c r="AU29" s="15" t="str">
        <f t="shared" si="17"/>
        <v/>
      </c>
      <c r="AV29" s="2" t="str" cm="1">
        <f t="array" ref="AV29">IF(B29="","",SUMPRODUCT(($D$1:$AB$4=$AV$4)*$D29:$AB29))</f>
        <v/>
      </c>
      <c r="AW29" s="15" t="str">
        <f t="shared" si="18"/>
        <v/>
      </c>
      <c r="AX29" s="2" t="str" cm="1">
        <f t="array" ref="AX29">IF(B29="","",SUMPRODUCT(($D$1:$AB$4=$AX$4)*$D29:$AB29))</f>
        <v/>
      </c>
      <c r="AY29" s="15" t="str">
        <f t="shared" si="19"/>
        <v/>
      </c>
      <c r="AZ29" s="2" t="str" cm="1">
        <f t="array" ref="AZ29">IF(B29="","",SUMPRODUCT(($D$1:$AB$4=$AZ$4)*$D29:$AB29))</f>
        <v/>
      </c>
      <c r="BA29" s="15" t="str">
        <f t="shared" si="20"/>
        <v/>
      </c>
      <c r="BB29" s="2" t="str" cm="1">
        <f t="array" ref="BB29">IF(B29="","",SUMPRODUCT(($D$1:$AB$4=$BB$4)*$D29:$AB29))</f>
        <v/>
      </c>
      <c r="BC29" s="15" t="str">
        <f t="shared" si="21"/>
        <v/>
      </c>
      <c r="BD29" s="2" t="str" cm="1">
        <f t="array" ref="BD29">IF(B29="","",SUMPRODUCT(($D$1:$AB$4=$BD$4)*$D29:$AB29))</f>
        <v/>
      </c>
      <c r="BE29" s="15" t="str">
        <f t="shared" si="22"/>
        <v/>
      </c>
      <c r="BF29" s="2" t="str" cm="1">
        <f t="array" ref="BF29">IF(B29="","",SUMPRODUCT(($D$1:$AB$4=$BF$4)*$D29:$AB29))</f>
        <v/>
      </c>
      <c r="BG29" s="15" t="str">
        <f t="shared" si="23"/>
        <v/>
      </c>
      <c r="BH29" s="2" t="str" cm="1">
        <f t="array" ref="BH29">IF(B29="","",SUMPRODUCT(($D$1:$AB$4=$BH$4)*$D29:$AB29))</f>
        <v/>
      </c>
      <c r="BI29" s="15" t="str">
        <f t="shared" si="24"/>
        <v/>
      </c>
      <c r="BJ29" s="2" t="str" cm="1">
        <f t="array" ref="BJ29">IF(B29="","",SUMPRODUCT(($D$1:$AB$4=$BJ$4)*$D29:$AB29))</f>
        <v/>
      </c>
      <c r="BK29" s="15" t="str">
        <f t="shared" si="25"/>
        <v/>
      </c>
      <c r="BL29" s="2" t="str" cm="1">
        <f t="array" ref="BL29">IF(B29="","",SUMPRODUCT(($D$1:$AB$4=$BL$4)*$D29:$AB29))</f>
        <v/>
      </c>
      <c r="BM29" s="15" t="str">
        <f t="shared" si="26"/>
        <v/>
      </c>
      <c r="BN29" s="2" t="str" cm="1">
        <f t="array" ref="BN29">IF(B29="","",SUMPRODUCT(($D$1:$AB$4=$BN$4)*$D29:$AB29))</f>
        <v/>
      </c>
      <c r="BO29" s="15" t="str">
        <f t="shared" si="27"/>
        <v/>
      </c>
      <c r="BP29" s="2" t="str" cm="1">
        <f t="array" ref="BP29">IF(B29="","",SUMPRODUCT(($D$1:$AB$4=$BP$4)*$D29:$AB29))</f>
        <v/>
      </c>
      <c r="BQ29" s="15" t="str">
        <f t="shared" si="28"/>
        <v/>
      </c>
      <c r="BR29" s="2" t="str" cm="1">
        <f t="array" ref="BR29">IF(B29="","",SUMPRODUCT(($D$1:$AB$4=$BR$4)*$D29:$AB29))</f>
        <v/>
      </c>
      <c r="BS29" s="15" t="str">
        <f t="shared" si="29"/>
        <v/>
      </c>
      <c r="BT29" s="2" t="str" cm="1">
        <f t="array" ref="BT29">IF(B29="","",SUMPRODUCT(($D$1:$AB$4=$BT$4)*$D29:$AB29))</f>
        <v/>
      </c>
      <c r="BU29" s="15" t="str">
        <f t="shared" si="30"/>
        <v/>
      </c>
      <c r="BV29" s="2" t="str" cm="1">
        <f t="array" ref="BV29">IF(B29="","",SUMPRODUCT(($D$1:$AB$4=$BV$4)*$D29:$AB29))</f>
        <v/>
      </c>
      <c r="BW29" s="15" t="str">
        <f t="shared" si="31"/>
        <v/>
      </c>
      <c r="BX29" s="2" t="str" cm="1">
        <f t="array" ref="BX29">IF(B29="","",SUMPRODUCT(($D$1:$AB$4=$BX$4)*$D29:$AB29))</f>
        <v/>
      </c>
      <c r="BY29" s="15" t="str">
        <f t="shared" si="32"/>
        <v/>
      </c>
      <c r="BZ29" s="2" t="str" cm="1">
        <f t="array" ref="BZ29">IF(B29="","",SUMPRODUCT(($D$1:$AB$4=$BZ$4)*$D29:$AB29))</f>
        <v/>
      </c>
      <c r="CA29" s="15" t="str">
        <f t="shared" si="33"/>
        <v/>
      </c>
      <c r="CB29" s="2" t="str" cm="1">
        <f t="array" ref="CB29">IF(B29="","",SUMPRODUCT(($D$1:$AB$4=$CB$4)*$D29:$AB29))</f>
        <v/>
      </c>
      <c r="CC29" s="15" t="str">
        <f t="shared" si="34"/>
        <v/>
      </c>
      <c r="CD29" s="2" t="str" cm="1">
        <f t="array" ref="CD29">IF(B29="","",SUMPRODUCT(($D$1:$AB$4=$CD$4)*$D29:$AB29))</f>
        <v/>
      </c>
      <c r="CE29" s="15" t="str">
        <f t="shared" si="35"/>
        <v/>
      </c>
      <c r="CF29" s="2" t="str" cm="1">
        <f t="array" ref="CF29">IF(B29="","",SUMPRODUCT(($D$1:$AB$4=$CF$4)*$D29:$AB29))</f>
        <v/>
      </c>
      <c r="CG29" s="15" t="str">
        <f t="shared" si="36"/>
        <v/>
      </c>
      <c r="CH29" s="2" t="str" cm="1">
        <f t="array" ref="CH29">IF(B29="","",SUMPRODUCT(($D$1:$AB$4=$CH$4)*$D29:$AB29))</f>
        <v/>
      </c>
      <c r="CI29" s="15" t="str">
        <f t="shared" si="37"/>
        <v/>
      </c>
      <c r="FJ29" t="e">
        <v>#DIV/0!</v>
      </c>
    </row>
    <row r="30" spans="1:166">
      <c r="A30" s="6">
        <v>25</v>
      </c>
      <c r="D30" s="97"/>
      <c r="E30" s="86"/>
      <c r="F30" s="86"/>
      <c r="G30" s="86"/>
      <c r="H30" s="86"/>
      <c r="I30" s="98"/>
      <c r="J30" s="102"/>
      <c r="K30" s="87"/>
      <c r="L30" s="87"/>
      <c r="M30" s="87"/>
      <c r="N30" s="87"/>
      <c r="O30" s="103"/>
      <c r="P30" s="107"/>
      <c r="Q30" s="88"/>
      <c r="R30" s="88"/>
      <c r="S30" s="88"/>
      <c r="T30" s="88"/>
      <c r="U30" s="108"/>
      <c r="V30" s="113"/>
      <c r="W30" s="89"/>
      <c r="X30" s="89"/>
      <c r="Y30" s="89"/>
      <c r="Z30" s="89"/>
      <c r="AA30" s="89"/>
      <c r="AB30" s="169"/>
      <c r="AC30" s="171" t="str">
        <f t="shared" si="38"/>
        <v/>
      </c>
      <c r="AD30" s="172" t="str">
        <f t="shared" si="12"/>
        <v/>
      </c>
      <c r="AL30" s="2" t="str" cm="1">
        <f t="array" ref="AL30">IF(B30="","",SUMPRODUCT(($D$1:$AB$4=$AL$4)*D30:AB30))</f>
        <v/>
      </c>
      <c r="AM30" s="15" t="str">
        <f t="shared" si="13"/>
        <v/>
      </c>
      <c r="AN30" s="2" t="str" cm="1">
        <f t="array" ref="AN30">IF(B30="","",SUMPRODUCT(($D$1:$AB$4=$AN$4)*D30:AB30))</f>
        <v/>
      </c>
      <c r="AO30" s="15" t="str">
        <f t="shared" si="14"/>
        <v/>
      </c>
      <c r="AP30" s="2" t="str" cm="1">
        <f t="array" ref="AP30">IF(B30="","",SUMPRODUCT(($D$1:$AB$4=$AP$4)*D30:AB30))</f>
        <v/>
      </c>
      <c r="AQ30" s="15" t="str">
        <f t="shared" si="15"/>
        <v/>
      </c>
      <c r="AR30" s="2" t="str" cm="1">
        <f t="array" ref="AR30">IF(B30="","",SUMPRODUCT(($D$1:$AB$4=$AR$4)*D30:AB30))</f>
        <v/>
      </c>
      <c r="AS30" s="15" t="str">
        <f t="shared" si="16"/>
        <v/>
      </c>
      <c r="AT30" s="2" t="str" cm="1">
        <f t="array" ref="AT30">IF(B30="","",SUMPRODUCT(($D$1:$AB$4=$AT$4)*$D30:$AB30))</f>
        <v/>
      </c>
      <c r="AU30" s="15" t="str">
        <f t="shared" si="17"/>
        <v/>
      </c>
      <c r="AV30" s="2" t="str" cm="1">
        <f t="array" ref="AV30">IF(B30="","",SUMPRODUCT(($D$1:$AB$4=$AV$4)*$D30:$AB30))</f>
        <v/>
      </c>
      <c r="AW30" s="15" t="str">
        <f t="shared" si="18"/>
        <v/>
      </c>
      <c r="AX30" s="2" t="str" cm="1">
        <f t="array" ref="AX30">IF(B30="","",SUMPRODUCT(($D$1:$AB$4=$AX$4)*$D30:$AB30))</f>
        <v/>
      </c>
      <c r="AY30" s="15" t="str">
        <f t="shared" si="19"/>
        <v/>
      </c>
      <c r="AZ30" s="2" t="str" cm="1">
        <f t="array" ref="AZ30">IF(B30="","",SUMPRODUCT(($D$1:$AB$4=$AZ$4)*$D30:$AB30))</f>
        <v/>
      </c>
      <c r="BA30" s="15" t="str">
        <f t="shared" si="20"/>
        <v/>
      </c>
      <c r="BB30" s="2" t="str" cm="1">
        <f t="array" ref="BB30">IF(B30="","",SUMPRODUCT(($D$1:$AB$4=$BB$4)*$D30:$AB30))</f>
        <v/>
      </c>
      <c r="BC30" s="15" t="str">
        <f t="shared" si="21"/>
        <v/>
      </c>
      <c r="BD30" s="2" t="str" cm="1">
        <f t="array" ref="BD30">IF(B30="","",SUMPRODUCT(($D$1:$AB$4=$BD$4)*$D30:$AB30))</f>
        <v/>
      </c>
      <c r="BE30" s="15" t="str">
        <f t="shared" si="22"/>
        <v/>
      </c>
      <c r="BF30" s="2" t="str" cm="1">
        <f t="array" ref="BF30">IF(B30="","",SUMPRODUCT(($D$1:$AB$4=$BF$4)*$D30:$AB30))</f>
        <v/>
      </c>
      <c r="BG30" s="15" t="str">
        <f t="shared" si="23"/>
        <v/>
      </c>
      <c r="BH30" s="2" t="str" cm="1">
        <f t="array" ref="BH30">IF(B30="","",SUMPRODUCT(($D$1:$AB$4=$BH$4)*$D30:$AB30))</f>
        <v/>
      </c>
      <c r="BI30" s="15" t="str">
        <f t="shared" si="24"/>
        <v/>
      </c>
      <c r="BJ30" s="2" t="str" cm="1">
        <f t="array" ref="BJ30">IF(B30="","",SUMPRODUCT(($D$1:$AB$4=$BJ$4)*$D30:$AB30))</f>
        <v/>
      </c>
      <c r="BK30" s="15" t="str">
        <f t="shared" si="25"/>
        <v/>
      </c>
      <c r="BL30" s="2" t="str" cm="1">
        <f t="array" ref="BL30">IF(B30="","",SUMPRODUCT(($D$1:$AB$4=$BL$4)*$D30:$AB30))</f>
        <v/>
      </c>
      <c r="BM30" s="15" t="str">
        <f t="shared" si="26"/>
        <v/>
      </c>
      <c r="BN30" s="2" t="str" cm="1">
        <f t="array" ref="BN30">IF(B30="","",SUMPRODUCT(($D$1:$AB$4=$BN$4)*$D30:$AB30))</f>
        <v/>
      </c>
      <c r="BO30" s="15" t="str">
        <f t="shared" si="27"/>
        <v/>
      </c>
      <c r="BP30" s="2" t="str" cm="1">
        <f t="array" ref="BP30">IF(B30="","",SUMPRODUCT(($D$1:$AB$4=$BP$4)*$D30:$AB30))</f>
        <v/>
      </c>
      <c r="BQ30" s="15" t="str">
        <f t="shared" si="28"/>
        <v/>
      </c>
      <c r="BR30" s="2" t="str" cm="1">
        <f t="array" ref="BR30">IF(B30="","",SUMPRODUCT(($D$1:$AB$4=$BR$4)*$D30:$AB30))</f>
        <v/>
      </c>
      <c r="BS30" s="15" t="str">
        <f t="shared" si="29"/>
        <v/>
      </c>
      <c r="BT30" s="2" t="str" cm="1">
        <f t="array" ref="BT30">IF(B30="","",SUMPRODUCT(($D$1:$AB$4=$BT$4)*$D30:$AB30))</f>
        <v/>
      </c>
      <c r="BU30" s="15" t="str">
        <f t="shared" si="30"/>
        <v/>
      </c>
      <c r="BV30" s="2" t="str" cm="1">
        <f t="array" ref="BV30">IF(B30="","",SUMPRODUCT(($D$1:$AB$4=$BV$4)*$D30:$AB30))</f>
        <v/>
      </c>
      <c r="BW30" s="15" t="str">
        <f t="shared" si="31"/>
        <v/>
      </c>
      <c r="BX30" s="2" t="str" cm="1">
        <f t="array" ref="BX30">IF(B30="","",SUMPRODUCT(($D$1:$AB$4=$BX$4)*$D30:$AB30))</f>
        <v/>
      </c>
      <c r="BY30" s="15" t="str">
        <f t="shared" si="32"/>
        <v/>
      </c>
      <c r="BZ30" s="2" t="str" cm="1">
        <f t="array" ref="BZ30">IF(B30="","",SUMPRODUCT(($D$1:$AB$4=$BZ$4)*$D30:$AB30))</f>
        <v/>
      </c>
      <c r="CA30" s="15" t="str">
        <f t="shared" si="33"/>
        <v/>
      </c>
      <c r="CB30" s="2" t="str" cm="1">
        <f t="array" ref="CB30">IF(B30="","",SUMPRODUCT(($D$1:$AB$4=$CB$4)*$D30:$AB30))</f>
        <v/>
      </c>
      <c r="CC30" s="15" t="str">
        <f t="shared" si="34"/>
        <v/>
      </c>
      <c r="CD30" s="2" t="str" cm="1">
        <f t="array" ref="CD30">IF(B30="","",SUMPRODUCT(($D$1:$AB$4=$CD$4)*$D30:$AB30))</f>
        <v/>
      </c>
      <c r="CE30" s="15" t="str">
        <f t="shared" si="35"/>
        <v/>
      </c>
      <c r="CF30" s="2" t="str" cm="1">
        <f t="array" ref="CF30">IF(B30="","",SUMPRODUCT(($D$1:$AB$4=$CF$4)*$D30:$AB30))</f>
        <v/>
      </c>
      <c r="CG30" s="15" t="str">
        <f t="shared" si="36"/>
        <v/>
      </c>
      <c r="CH30" s="2" t="str" cm="1">
        <f t="array" ref="CH30">IF(B30="","",SUMPRODUCT(($D$1:$AB$4=$CH$4)*$D30:$AB30))</f>
        <v/>
      </c>
      <c r="CI30" s="15" t="str">
        <f t="shared" si="37"/>
        <v/>
      </c>
      <c r="FJ30" t="e">
        <v>#DIV/0!</v>
      </c>
    </row>
    <row r="31" spans="1:166">
      <c r="A31" s="7">
        <v>26</v>
      </c>
      <c r="D31" s="97"/>
      <c r="E31" s="86"/>
      <c r="F31" s="86"/>
      <c r="G31" s="86"/>
      <c r="H31" s="86"/>
      <c r="I31" s="98"/>
      <c r="J31" s="102"/>
      <c r="K31" s="87"/>
      <c r="L31" s="87"/>
      <c r="M31" s="87"/>
      <c r="N31" s="87"/>
      <c r="O31" s="103"/>
      <c r="P31" s="107"/>
      <c r="Q31" s="88"/>
      <c r="R31" s="88"/>
      <c r="S31" s="88"/>
      <c r="T31" s="88"/>
      <c r="U31" s="108"/>
      <c r="V31" s="113"/>
      <c r="W31" s="89"/>
      <c r="X31" s="89"/>
      <c r="Y31" s="89"/>
      <c r="Z31" s="89"/>
      <c r="AA31" s="89"/>
      <c r="AB31" s="169"/>
      <c r="AC31" s="171" t="str">
        <f t="shared" si="38"/>
        <v/>
      </c>
      <c r="AD31" s="172" t="str">
        <f t="shared" si="12"/>
        <v/>
      </c>
      <c r="AL31" s="2" t="str" cm="1">
        <f t="array" ref="AL31">IF(B31="","",SUMPRODUCT(($D$1:$AB$4=$AL$4)*D31:AB31))</f>
        <v/>
      </c>
      <c r="AM31" s="15" t="str">
        <f t="shared" si="13"/>
        <v/>
      </c>
      <c r="AN31" s="2" t="str" cm="1">
        <f t="array" ref="AN31">IF(B31="","",SUMPRODUCT(($D$1:$AB$4=$AN$4)*D31:AB31))</f>
        <v/>
      </c>
      <c r="AO31" s="15" t="str">
        <f t="shared" si="14"/>
        <v/>
      </c>
      <c r="AP31" s="2" t="str" cm="1">
        <f t="array" ref="AP31">IF(B31="","",SUMPRODUCT(($D$1:$AB$4=$AP$4)*D31:AB31))</f>
        <v/>
      </c>
      <c r="AQ31" s="15" t="str">
        <f t="shared" si="15"/>
        <v/>
      </c>
      <c r="AR31" s="2" t="str" cm="1">
        <f t="array" ref="AR31">IF(B31="","",SUMPRODUCT(($D$1:$AB$4=$AR$4)*D31:AB31))</f>
        <v/>
      </c>
      <c r="AS31" s="15" t="str">
        <f t="shared" si="16"/>
        <v/>
      </c>
      <c r="AT31" s="2" t="str" cm="1">
        <f t="array" ref="AT31">IF(B31="","",SUMPRODUCT(($D$1:$AB$4=$AT$4)*$D31:$AB31))</f>
        <v/>
      </c>
      <c r="AU31" s="15" t="str">
        <f t="shared" si="17"/>
        <v/>
      </c>
      <c r="AV31" s="2" t="str" cm="1">
        <f t="array" ref="AV31">IF(B31="","",SUMPRODUCT(($D$1:$AB$4=$AV$4)*$D31:$AB31))</f>
        <v/>
      </c>
      <c r="AW31" s="15" t="str">
        <f t="shared" si="18"/>
        <v/>
      </c>
      <c r="AX31" s="2" t="str" cm="1">
        <f t="array" ref="AX31">IF(B31="","",SUMPRODUCT(($D$1:$AB$4=$AX$4)*$D31:$AB31))</f>
        <v/>
      </c>
      <c r="AY31" s="15" t="str">
        <f t="shared" si="19"/>
        <v/>
      </c>
      <c r="AZ31" s="2" t="str" cm="1">
        <f t="array" ref="AZ31">IF(B31="","",SUMPRODUCT(($D$1:$AB$4=$AZ$4)*$D31:$AB31))</f>
        <v/>
      </c>
      <c r="BA31" s="15" t="str">
        <f t="shared" si="20"/>
        <v/>
      </c>
      <c r="BB31" s="2" t="str" cm="1">
        <f t="array" ref="BB31">IF(B31="","",SUMPRODUCT(($D$1:$AB$4=$BB$4)*$D31:$AB31))</f>
        <v/>
      </c>
      <c r="BC31" s="15" t="str">
        <f t="shared" si="21"/>
        <v/>
      </c>
      <c r="BD31" s="2" t="str" cm="1">
        <f t="array" ref="BD31">IF(B31="","",SUMPRODUCT(($D$1:$AB$4=$BD$4)*$D31:$AB31))</f>
        <v/>
      </c>
      <c r="BE31" s="15" t="str">
        <f t="shared" si="22"/>
        <v/>
      </c>
      <c r="BF31" s="2" t="str" cm="1">
        <f t="array" ref="BF31">IF(B31="","",SUMPRODUCT(($D$1:$AB$4=$BF$4)*$D31:$AB31))</f>
        <v/>
      </c>
      <c r="BG31" s="15" t="str">
        <f t="shared" si="23"/>
        <v/>
      </c>
      <c r="BH31" s="2" t="str" cm="1">
        <f t="array" ref="BH31">IF(B31="","",SUMPRODUCT(($D$1:$AB$4=$BH$4)*$D31:$AB31))</f>
        <v/>
      </c>
      <c r="BI31" s="15" t="str">
        <f t="shared" si="24"/>
        <v/>
      </c>
      <c r="BJ31" s="2" t="str" cm="1">
        <f t="array" ref="BJ31">IF(B31="","",SUMPRODUCT(($D$1:$AB$4=$BJ$4)*$D31:$AB31))</f>
        <v/>
      </c>
      <c r="BK31" s="15" t="str">
        <f t="shared" si="25"/>
        <v/>
      </c>
      <c r="BL31" s="2" t="str" cm="1">
        <f t="array" ref="BL31">IF(B31="","",SUMPRODUCT(($D$1:$AB$4=$BL$4)*$D31:$AB31))</f>
        <v/>
      </c>
      <c r="BM31" s="15" t="str">
        <f t="shared" si="26"/>
        <v/>
      </c>
      <c r="BN31" s="2" t="str" cm="1">
        <f t="array" ref="BN31">IF(B31="","",SUMPRODUCT(($D$1:$AB$4=$BN$4)*$D31:$AB31))</f>
        <v/>
      </c>
      <c r="BO31" s="15" t="str">
        <f t="shared" si="27"/>
        <v/>
      </c>
      <c r="BP31" s="2" t="str" cm="1">
        <f t="array" ref="BP31">IF(B31="","",SUMPRODUCT(($D$1:$AB$4=$BP$4)*$D31:$AB31))</f>
        <v/>
      </c>
      <c r="BQ31" s="15" t="str">
        <f t="shared" si="28"/>
        <v/>
      </c>
      <c r="BR31" s="2" t="str" cm="1">
        <f t="array" ref="BR31">IF(B31="","",SUMPRODUCT(($D$1:$AB$4=$BR$4)*$D31:$AB31))</f>
        <v/>
      </c>
      <c r="BS31" s="15" t="str">
        <f t="shared" si="29"/>
        <v/>
      </c>
      <c r="BT31" s="2" t="str" cm="1">
        <f t="array" ref="BT31">IF(B31="","",SUMPRODUCT(($D$1:$AB$4=$BT$4)*$D31:$AB31))</f>
        <v/>
      </c>
      <c r="BU31" s="15" t="str">
        <f t="shared" si="30"/>
        <v/>
      </c>
      <c r="BV31" s="2" t="str" cm="1">
        <f t="array" ref="BV31">IF(B31="","",SUMPRODUCT(($D$1:$AB$4=$BV$4)*$D31:$AB31))</f>
        <v/>
      </c>
      <c r="BW31" s="15" t="str">
        <f t="shared" si="31"/>
        <v/>
      </c>
      <c r="BX31" s="2" t="str" cm="1">
        <f t="array" ref="BX31">IF(B31="","",SUMPRODUCT(($D$1:$AB$4=$BX$4)*$D31:$AB31))</f>
        <v/>
      </c>
      <c r="BY31" s="15" t="str">
        <f t="shared" si="32"/>
        <v/>
      </c>
      <c r="BZ31" s="2" t="str" cm="1">
        <f t="array" ref="BZ31">IF(B31="","",SUMPRODUCT(($D$1:$AB$4=$BZ$4)*$D31:$AB31))</f>
        <v/>
      </c>
      <c r="CA31" s="15" t="str">
        <f t="shared" si="33"/>
        <v/>
      </c>
      <c r="CB31" s="2" t="str" cm="1">
        <f t="array" ref="CB31">IF(B31="","",SUMPRODUCT(($D$1:$AB$4=$CB$4)*$D31:$AB31))</f>
        <v/>
      </c>
      <c r="CC31" s="15" t="str">
        <f t="shared" si="34"/>
        <v/>
      </c>
      <c r="CD31" s="2" t="str" cm="1">
        <f t="array" ref="CD31">IF(B31="","",SUMPRODUCT(($D$1:$AB$4=$CD$4)*$D31:$AB31))</f>
        <v/>
      </c>
      <c r="CE31" s="15" t="str">
        <f t="shared" si="35"/>
        <v/>
      </c>
      <c r="CF31" s="2" t="str" cm="1">
        <f t="array" ref="CF31">IF(B31="","",SUMPRODUCT(($D$1:$AB$4=$CF$4)*$D31:$AB31))</f>
        <v/>
      </c>
      <c r="CG31" s="15" t="str">
        <f t="shared" si="36"/>
        <v/>
      </c>
      <c r="CH31" s="2" t="str" cm="1">
        <f t="array" ref="CH31">IF(B31="","",SUMPRODUCT(($D$1:$AB$4=$CH$4)*$D31:$AB31))</f>
        <v/>
      </c>
      <c r="CI31" s="15" t="str">
        <f t="shared" si="37"/>
        <v/>
      </c>
      <c r="FJ31" t="e">
        <v>#DIV/0!</v>
      </c>
    </row>
    <row r="32" spans="1:166">
      <c r="A32" s="6">
        <v>27</v>
      </c>
      <c r="D32" s="97"/>
      <c r="E32" s="86"/>
      <c r="F32" s="86"/>
      <c r="G32" s="86"/>
      <c r="H32" s="86"/>
      <c r="I32" s="98"/>
      <c r="J32" s="102"/>
      <c r="K32" s="87"/>
      <c r="L32" s="87"/>
      <c r="M32" s="87"/>
      <c r="N32" s="87"/>
      <c r="O32" s="103"/>
      <c r="P32" s="107"/>
      <c r="Q32" s="88"/>
      <c r="R32" s="88"/>
      <c r="S32" s="88"/>
      <c r="T32" s="88"/>
      <c r="U32" s="108"/>
      <c r="V32" s="113"/>
      <c r="W32" s="89"/>
      <c r="X32" s="89"/>
      <c r="Y32" s="89"/>
      <c r="Z32" s="89"/>
      <c r="AA32" s="89"/>
      <c r="AB32" s="169"/>
      <c r="AC32" s="171" t="str">
        <f t="shared" si="38"/>
        <v/>
      </c>
      <c r="AD32" s="172" t="str">
        <f t="shared" si="12"/>
        <v/>
      </c>
      <c r="AL32" s="2" t="str" cm="1">
        <f t="array" ref="AL32">IF(B32="","",SUMPRODUCT(($D$1:$AB$4=$AL$4)*D32:AB32))</f>
        <v/>
      </c>
      <c r="AM32" s="15" t="str">
        <f t="shared" si="13"/>
        <v/>
      </c>
      <c r="AN32" s="2" t="str" cm="1">
        <f t="array" ref="AN32">IF(B32="","",SUMPRODUCT(($D$1:$AB$4=$AN$4)*D32:AB32))</f>
        <v/>
      </c>
      <c r="AO32" s="15" t="str">
        <f t="shared" si="14"/>
        <v/>
      </c>
      <c r="AP32" s="2" t="str" cm="1">
        <f t="array" ref="AP32">IF(B32="","",SUMPRODUCT(($D$1:$AB$4=$AP$4)*D32:AB32))</f>
        <v/>
      </c>
      <c r="AQ32" s="15" t="str">
        <f t="shared" si="15"/>
        <v/>
      </c>
      <c r="AR32" s="2" t="str" cm="1">
        <f t="array" ref="AR32">IF(B32="","",SUMPRODUCT(($D$1:$AB$4=$AR$4)*D32:AB32))</f>
        <v/>
      </c>
      <c r="AS32" s="15" t="str">
        <f t="shared" si="16"/>
        <v/>
      </c>
      <c r="AT32" s="2" t="str" cm="1">
        <f t="array" ref="AT32">IF(B32="","",SUMPRODUCT(($D$1:$AB$4=$AT$4)*$D32:$AB32))</f>
        <v/>
      </c>
      <c r="AU32" s="15" t="str">
        <f t="shared" si="17"/>
        <v/>
      </c>
      <c r="AV32" s="2" t="str" cm="1">
        <f t="array" ref="AV32">IF(B32="","",SUMPRODUCT(($D$1:$AB$4=$AV$4)*$D32:$AB32))</f>
        <v/>
      </c>
      <c r="AW32" s="15" t="str">
        <f t="shared" si="18"/>
        <v/>
      </c>
      <c r="AX32" s="2" t="str" cm="1">
        <f t="array" ref="AX32">IF(B32="","",SUMPRODUCT(($D$1:$AB$4=$AX$4)*$D32:$AB32))</f>
        <v/>
      </c>
      <c r="AY32" s="15" t="str">
        <f t="shared" si="19"/>
        <v/>
      </c>
      <c r="AZ32" s="2" t="str" cm="1">
        <f t="array" ref="AZ32">IF(B32="","",SUMPRODUCT(($D$1:$AB$4=$AZ$4)*$D32:$AB32))</f>
        <v/>
      </c>
      <c r="BA32" s="15" t="str">
        <f t="shared" si="20"/>
        <v/>
      </c>
      <c r="BB32" s="2" t="str" cm="1">
        <f t="array" ref="BB32">IF(B32="","",SUMPRODUCT(($D$1:$AB$4=$BB$4)*$D32:$AB32))</f>
        <v/>
      </c>
      <c r="BC32" s="15" t="str">
        <f t="shared" si="21"/>
        <v/>
      </c>
      <c r="BD32" s="2" t="str" cm="1">
        <f t="array" ref="BD32">IF(B32="","",SUMPRODUCT(($D$1:$AB$4=$BD$4)*$D32:$AB32))</f>
        <v/>
      </c>
      <c r="BE32" s="15" t="str">
        <f t="shared" si="22"/>
        <v/>
      </c>
      <c r="BF32" s="2" t="str" cm="1">
        <f t="array" ref="BF32">IF(B32="","",SUMPRODUCT(($D$1:$AB$4=$BF$4)*$D32:$AB32))</f>
        <v/>
      </c>
      <c r="BG32" s="15" t="str">
        <f t="shared" si="23"/>
        <v/>
      </c>
      <c r="BH32" s="2" t="str" cm="1">
        <f t="array" ref="BH32">IF(B32="","",SUMPRODUCT(($D$1:$AB$4=$BH$4)*$D32:$AB32))</f>
        <v/>
      </c>
      <c r="BI32" s="15" t="str">
        <f t="shared" si="24"/>
        <v/>
      </c>
      <c r="BJ32" s="2" t="str" cm="1">
        <f t="array" ref="BJ32">IF(B32="","",SUMPRODUCT(($D$1:$AB$4=$BJ$4)*$D32:$AB32))</f>
        <v/>
      </c>
      <c r="BK32" s="15" t="str">
        <f t="shared" si="25"/>
        <v/>
      </c>
      <c r="BL32" s="2" t="str" cm="1">
        <f t="array" ref="BL32">IF(B32="","",SUMPRODUCT(($D$1:$AB$4=$BL$4)*$D32:$AB32))</f>
        <v/>
      </c>
      <c r="BM32" s="15" t="str">
        <f t="shared" si="26"/>
        <v/>
      </c>
      <c r="BN32" s="2" t="str" cm="1">
        <f t="array" ref="BN32">IF(B32="","",SUMPRODUCT(($D$1:$AB$4=$BN$4)*$D32:$AB32))</f>
        <v/>
      </c>
      <c r="BO32" s="15" t="str">
        <f t="shared" si="27"/>
        <v/>
      </c>
      <c r="BP32" s="2" t="str" cm="1">
        <f t="array" ref="BP32">IF(B32="","",SUMPRODUCT(($D$1:$AB$4=$BP$4)*$D32:$AB32))</f>
        <v/>
      </c>
      <c r="BQ32" s="15" t="str">
        <f t="shared" si="28"/>
        <v/>
      </c>
      <c r="BR32" s="2" t="str" cm="1">
        <f t="array" ref="BR32">IF(B32="","",SUMPRODUCT(($D$1:$AB$4=$BR$4)*$D32:$AB32))</f>
        <v/>
      </c>
      <c r="BS32" s="15" t="str">
        <f t="shared" si="29"/>
        <v/>
      </c>
      <c r="BT32" s="2" t="str" cm="1">
        <f t="array" ref="BT32">IF(B32="","",SUMPRODUCT(($D$1:$AB$4=$BT$4)*$D32:$AB32))</f>
        <v/>
      </c>
      <c r="BU32" s="15" t="str">
        <f t="shared" si="30"/>
        <v/>
      </c>
      <c r="BV32" s="2" t="str" cm="1">
        <f t="array" ref="BV32">IF(B32="","",SUMPRODUCT(($D$1:$AB$4=$BV$4)*$D32:$AB32))</f>
        <v/>
      </c>
      <c r="BW32" s="15" t="str">
        <f t="shared" si="31"/>
        <v/>
      </c>
      <c r="BX32" s="2" t="str" cm="1">
        <f t="array" ref="BX32">IF(B32="","",SUMPRODUCT(($D$1:$AB$4=$BX$4)*$D32:$AB32))</f>
        <v/>
      </c>
      <c r="BY32" s="15" t="str">
        <f t="shared" si="32"/>
        <v/>
      </c>
      <c r="BZ32" s="2" t="str" cm="1">
        <f t="array" ref="BZ32">IF(B32="","",SUMPRODUCT(($D$1:$AB$4=$BZ$4)*$D32:$AB32))</f>
        <v/>
      </c>
      <c r="CA32" s="15" t="str">
        <f t="shared" si="33"/>
        <v/>
      </c>
      <c r="CB32" s="2" t="str" cm="1">
        <f t="array" ref="CB32">IF(B32="","",SUMPRODUCT(($D$1:$AB$4=$CB$4)*$D32:$AB32))</f>
        <v/>
      </c>
      <c r="CC32" s="15" t="str">
        <f t="shared" si="34"/>
        <v/>
      </c>
      <c r="CD32" s="2" t="str" cm="1">
        <f t="array" ref="CD32">IF(B32="","",SUMPRODUCT(($D$1:$AB$4=$CD$4)*$D32:$AB32))</f>
        <v/>
      </c>
      <c r="CE32" s="15" t="str">
        <f t="shared" si="35"/>
        <v/>
      </c>
      <c r="CF32" s="2" t="str" cm="1">
        <f t="array" ref="CF32">IF(B32="","",SUMPRODUCT(($D$1:$AB$4=$CF$4)*$D32:$AB32))</f>
        <v/>
      </c>
      <c r="CG32" s="15" t="str">
        <f t="shared" si="36"/>
        <v/>
      </c>
      <c r="CH32" s="2" t="str" cm="1">
        <f t="array" ref="CH32">IF(B32="","",SUMPRODUCT(($D$1:$AB$4=$CH$4)*$D32:$AB32))</f>
        <v/>
      </c>
      <c r="CI32" s="15" t="str">
        <f t="shared" si="37"/>
        <v/>
      </c>
      <c r="FJ32" t="e">
        <v>#DIV/0!</v>
      </c>
    </row>
    <row r="33" spans="1:166">
      <c r="A33" s="7">
        <v>28</v>
      </c>
      <c r="D33" s="97"/>
      <c r="E33" s="86"/>
      <c r="F33" s="86"/>
      <c r="G33" s="86"/>
      <c r="H33" s="86"/>
      <c r="I33" s="98"/>
      <c r="J33" s="102"/>
      <c r="K33" s="87"/>
      <c r="L33" s="87"/>
      <c r="M33" s="87"/>
      <c r="N33" s="87"/>
      <c r="O33" s="103"/>
      <c r="P33" s="107"/>
      <c r="Q33" s="88"/>
      <c r="R33" s="88"/>
      <c r="S33" s="88"/>
      <c r="T33" s="88"/>
      <c r="U33" s="108"/>
      <c r="V33" s="113"/>
      <c r="W33" s="89"/>
      <c r="X33" s="89"/>
      <c r="Y33" s="89"/>
      <c r="Z33" s="89"/>
      <c r="AA33" s="89"/>
      <c r="AB33" s="169"/>
      <c r="AC33" s="171" t="str">
        <f t="shared" si="38"/>
        <v/>
      </c>
      <c r="AD33" s="172" t="str">
        <f t="shared" si="12"/>
        <v/>
      </c>
      <c r="AL33" s="2" t="str" cm="1">
        <f t="array" ref="AL33">IF(B33="","",SUMPRODUCT(($D$1:$AB$4=$AL$4)*D33:AB33))</f>
        <v/>
      </c>
      <c r="AM33" s="15" t="str">
        <f t="shared" si="13"/>
        <v/>
      </c>
      <c r="AN33" s="2" t="str" cm="1">
        <f t="array" ref="AN33">IF(B33="","",SUMPRODUCT(($D$1:$AB$4=$AN$4)*D33:AB33))</f>
        <v/>
      </c>
      <c r="AO33" s="15" t="str">
        <f t="shared" si="14"/>
        <v/>
      </c>
      <c r="AP33" s="2" t="str" cm="1">
        <f t="array" ref="AP33">IF(B33="","",SUMPRODUCT(($D$1:$AB$4=$AP$4)*D33:AB33))</f>
        <v/>
      </c>
      <c r="AQ33" s="15" t="str">
        <f t="shared" si="15"/>
        <v/>
      </c>
      <c r="AR33" s="2" t="str" cm="1">
        <f t="array" ref="AR33">IF(B33="","",SUMPRODUCT(($D$1:$AB$4=$AR$4)*D33:AB33))</f>
        <v/>
      </c>
      <c r="AS33" s="15" t="str">
        <f t="shared" si="16"/>
        <v/>
      </c>
      <c r="AT33" s="2" t="str" cm="1">
        <f t="array" ref="AT33">IF(B33="","",SUMPRODUCT(($D$1:$AB$4=$AT$4)*$D33:$AB33))</f>
        <v/>
      </c>
      <c r="AU33" s="15" t="str">
        <f t="shared" si="17"/>
        <v/>
      </c>
      <c r="AV33" s="2" t="str" cm="1">
        <f t="array" ref="AV33">IF(B33="","",SUMPRODUCT(($D$1:$AB$4=$AV$4)*$D33:$AB33))</f>
        <v/>
      </c>
      <c r="AW33" s="15" t="str">
        <f t="shared" si="18"/>
        <v/>
      </c>
      <c r="AX33" s="2" t="str" cm="1">
        <f t="array" ref="AX33">IF(B33="","",SUMPRODUCT(($D$1:$AB$4=$AX$4)*$D33:$AB33))</f>
        <v/>
      </c>
      <c r="AY33" s="15" t="str">
        <f t="shared" si="19"/>
        <v/>
      </c>
      <c r="AZ33" s="2" t="str" cm="1">
        <f t="array" ref="AZ33">IF(B33="","",SUMPRODUCT(($D$1:$AB$4=$AZ$4)*$D33:$AB33))</f>
        <v/>
      </c>
      <c r="BA33" s="15" t="str">
        <f t="shared" si="20"/>
        <v/>
      </c>
      <c r="BB33" s="2" t="str" cm="1">
        <f t="array" ref="BB33">IF(B33="","",SUMPRODUCT(($D$1:$AB$4=$BB$4)*$D33:$AB33))</f>
        <v/>
      </c>
      <c r="BC33" s="15" t="str">
        <f t="shared" si="21"/>
        <v/>
      </c>
      <c r="BD33" s="2" t="str" cm="1">
        <f t="array" ref="BD33">IF(B33="","",SUMPRODUCT(($D$1:$AB$4=$BD$4)*$D33:$AB33))</f>
        <v/>
      </c>
      <c r="BE33" s="15" t="str">
        <f t="shared" si="22"/>
        <v/>
      </c>
      <c r="BF33" s="2" t="str" cm="1">
        <f t="array" ref="BF33">IF(B33="","",SUMPRODUCT(($D$1:$AB$4=$BF$4)*$D33:$AB33))</f>
        <v/>
      </c>
      <c r="BG33" s="15" t="str">
        <f t="shared" si="23"/>
        <v/>
      </c>
      <c r="BH33" s="2" t="str" cm="1">
        <f t="array" ref="BH33">IF(B33="","",SUMPRODUCT(($D$1:$AB$4=$BH$4)*$D33:$AB33))</f>
        <v/>
      </c>
      <c r="BI33" s="15" t="str">
        <f t="shared" si="24"/>
        <v/>
      </c>
      <c r="BJ33" s="2" t="str" cm="1">
        <f t="array" ref="BJ33">IF(B33="","",SUMPRODUCT(($D$1:$AB$4=$BJ$4)*$D33:$AB33))</f>
        <v/>
      </c>
      <c r="BK33" s="15" t="str">
        <f t="shared" si="25"/>
        <v/>
      </c>
      <c r="BL33" s="2" t="str" cm="1">
        <f t="array" ref="BL33">IF(B33="","",SUMPRODUCT(($D$1:$AB$4=$BL$4)*$D33:$AB33))</f>
        <v/>
      </c>
      <c r="BM33" s="15" t="str">
        <f t="shared" si="26"/>
        <v/>
      </c>
      <c r="BN33" s="2" t="str" cm="1">
        <f t="array" ref="BN33">IF(B33="","",SUMPRODUCT(($D$1:$AB$4=$BN$4)*$D33:$AB33))</f>
        <v/>
      </c>
      <c r="BO33" s="15" t="str">
        <f t="shared" si="27"/>
        <v/>
      </c>
      <c r="BP33" s="2" t="str" cm="1">
        <f t="array" ref="BP33">IF(B33="","",SUMPRODUCT(($D$1:$AB$4=$BP$4)*$D33:$AB33))</f>
        <v/>
      </c>
      <c r="BQ33" s="15" t="str">
        <f t="shared" si="28"/>
        <v/>
      </c>
      <c r="BR33" s="2" t="str" cm="1">
        <f t="array" ref="BR33">IF(B33="","",SUMPRODUCT(($D$1:$AB$4=$BR$4)*$D33:$AB33))</f>
        <v/>
      </c>
      <c r="BS33" s="15" t="str">
        <f t="shared" si="29"/>
        <v/>
      </c>
      <c r="BT33" s="2" t="str" cm="1">
        <f t="array" ref="BT33">IF(B33="","",SUMPRODUCT(($D$1:$AB$4=$BT$4)*$D33:$AB33))</f>
        <v/>
      </c>
      <c r="BU33" s="15" t="str">
        <f t="shared" si="30"/>
        <v/>
      </c>
      <c r="BV33" s="2" t="str" cm="1">
        <f t="array" ref="BV33">IF(B33="","",SUMPRODUCT(($D$1:$AB$4=$BV$4)*$D33:$AB33))</f>
        <v/>
      </c>
      <c r="BW33" s="15" t="str">
        <f t="shared" si="31"/>
        <v/>
      </c>
      <c r="BX33" s="2" t="str" cm="1">
        <f t="array" ref="BX33">IF(B33="","",SUMPRODUCT(($D$1:$AB$4=$BX$4)*$D33:$AB33))</f>
        <v/>
      </c>
      <c r="BY33" s="15" t="str">
        <f t="shared" si="32"/>
        <v/>
      </c>
      <c r="BZ33" s="2" t="str" cm="1">
        <f t="array" ref="BZ33">IF(B33="","",SUMPRODUCT(($D$1:$AB$4=$BZ$4)*$D33:$AB33))</f>
        <v/>
      </c>
      <c r="CA33" s="15" t="str">
        <f t="shared" si="33"/>
        <v/>
      </c>
      <c r="CB33" s="2" t="str" cm="1">
        <f t="array" ref="CB33">IF(B33="","",SUMPRODUCT(($D$1:$AB$4=$CB$4)*$D33:$AB33))</f>
        <v/>
      </c>
      <c r="CC33" s="15" t="str">
        <f t="shared" si="34"/>
        <v/>
      </c>
      <c r="CD33" s="2" t="str" cm="1">
        <f t="array" ref="CD33">IF(B33="","",SUMPRODUCT(($D$1:$AB$4=$CD$4)*$D33:$AB33))</f>
        <v/>
      </c>
      <c r="CE33" s="15" t="str">
        <f t="shared" si="35"/>
        <v/>
      </c>
      <c r="CF33" s="2" t="str" cm="1">
        <f t="array" ref="CF33">IF(B33="","",SUMPRODUCT(($D$1:$AB$4=$CF$4)*$D33:$AB33))</f>
        <v/>
      </c>
      <c r="CG33" s="15" t="str">
        <f t="shared" si="36"/>
        <v/>
      </c>
      <c r="CH33" s="2" t="str" cm="1">
        <f t="array" ref="CH33">IF(B33="","",SUMPRODUCT(($D$1:$AB$4=$CH$4)*$D33:$AB33))</f>
        <v/>
      </c>
      <c r="CI33" s="15" t="str">
        <f t="shared" si="37"/>
        <v/>
      </c>
      <c r="FJ33" t="e">
        <v>#DIV/0!</v>
      </c>
    </row>
    <row r="34" spans="1:166">
      <c r="A34" s="6">
        <v>29</v>
      </c>
      <c r="D34" s="97"/>
      <c r="E34" s="86"/>
      <c r="F34" s="86"/>
      <c r="G34" s="86"/>
      <c r="H34" s="86"/>
      <c r="I34" s="98"/>
      <c r="J34" s="102"/>
      <c r="K34" s="87"/>
      <c r="L34" s="87"/>
      <c r="M34" s="87"/>
      <c r="N34" s="87"/>
      <c r="O34" s="103"/>
      <c r="P34" s="107"/>
      <c r="Q34" s="88"/>
      <c r="R34" s="88"/>
      <c r="S34" s="88"/>
      <c r="T34" s="88"/>
      <c r="U34" s="108"/>
      <c r="V34" s="113"/>
      <c r="W34" s="89"/>
      <c r="X34" s="89"/>
      <c r="Y34" s="89"/>
      <c r="Z34" s="89"/>
      <c r="AA34" s="89"/>
      <c r="AB34" s="169"/>
      <c r="AC34" s="171" t="str">
        <f t="shared" si="38"/>
        <v/>
      </c>
      <c r="AD34" s="172" t="str">
        <f t="shared" si="12"/>
        <v/>
      </c>
      <c r="AL34" s="2" t="str" cm="1">
        <f t="array" ref="AL34">IF(B34="","",SUMPRODUCT(($D$1:$AB$4=$AL$4)*D34:AB34))</f>
        <v/>
      </c>
      <c r="AM34" s="15" t="str">
        <f t="shared" si="13"/>
        <v/>
      </c>
      <c r="AN34" s="2" t="str" cm="1">
        <f t="array" ref="AN34">IF(B34="","",SUMPRODUCT(($D$1:$AB$4=$AN$4)*D34:AB34))</f>
        <v/>
      </c>
      <c r="AO34" s="15" t="str">
        <f t="shared" si="14"/>
        <v/>
      </c>
      <c r="AP34" s="2" t="str" cm="1">
        <f t="array" ref="AP34">IF(B34="","",SUMPRODUCT(($D$1:$AB$4=$AP$4)*D34:AB34))</f>
        <v/>
      </c>
      <c r="AQ34" s="15" t="str">
        <f t="shared" si="15"/>
        <v/>
      </c>
      <c r="AR34" s="2" t="str" cm="1">
        <f t="array" ref="AR34">IF(B34="","",SUMPRODUCT(($D$1:$AB$4=$AR$4)*D34:AB34))</f>
        <v/>
      </c>
      <c r="AS34" s="15" t="str">
        <f t="shared" si="16"/>
        <v/>
      </c>
      <c r="AT34" s="2" t="str" cm="1">
        <f t="array" ref="AT34">IF(B34="","",SUMPRODUCT(($D$1:$AB$4=$AT$4)*$D34:$AB34))</f>
        <v/>
      </c>
      <c r="AU34" s="15" t="str">
        <f t="shared" si="17"/>
        <v/>
      </c>
      <c r="AV34" s="2" t="str" cm="1">
        <f t="array" ref="AV34">IF(B34="","",SUMPRODUCT(($D$1:$AB$4=$AV$4)*$D34:$AB34))</f>
        <v/>
      </c>
      <c r="AW34" s="15" t="str">
        <f t="shared" si="18"/>
        <v/>
      </c>
      <c r="AX34" s="2" t="str" cm="1">
        <f t="array" ref="AX34">IF(B34="","",SUMPRODUCT(($D$1:$AB$4=$AX$4)*$D34:$AB34))</f>
        <v/>
      </c>
      <c r="AY34" s="15" t="str">
        <f t="shared" si="19"/>
        <v/>
      </c>
      <c r="AZ34" s="2" t="str" cm="1">
        <f t="array" ref="AZ34">IF(B34="","",SUMPRODUCT(($D$1:$AB$4=$AZ$4)*$D34:$AB34))</f>
        <v/>
      </c>
      <c r="BA34" s="15" t="str">
        <f t="shared" si="20"/>
        <v/>
      </c>
      <c r="BB34" s="2" t="str" cm="1">
        <f t="array" ref="BB34">IF(B34="","",SUMPRODUCT(($D$1:$AB$4=$BB$4)*$D34:$AB34))</f>
        <v/>
      </c>
      <c r="BC34" s="15" t="str">
        <f t="shared" si="21"/>
        <v/>
      </c>
      <c r="BD34" s="2" t="str" cm="1">
        <f t="array" ref="BD34">IF(B34="","",SUMPRODUCT(($D$1:$AB$4=$BD$4)*$D34:$AB34))</f>
        <v/>
      </c>
      <c r="BE34" s="15" t="str">
        <f t="shared" si="22"/>
        <v/>
      </c>
      <c r="BF34" s="2" t="str" cm="1">
        <f t="array" ref="BF34">IF(B34="","",SUMPRODUCT(($D$1:$AB$4=$BF$4)*$D34:$AB34))</f>
        <v/>
      </c>
      <c r="BG34" s="15" t="str">
        <f t="shared" si="23"/>
        <v/>
      </c>
      <c r="BH34" s="2" t="str" cm="1">
        <f t="array" ref="BH34">IF(B34="","",SUMPRODUCT(($D$1:$AB$4=$BH$4)*$D34:$AB34))</f>
        <v/>
      </c>
      <c r="BI34" s="15" t="str">
        <f t="shared" si="24"/>
        <v/>
      </c>
      <c r="BJ34" s="2" t="str" cm="1">
        <f t="array" ref="BJ34">IF(B34="","",SUMPRODUCT(($D$1:$AB$4=$BJ$4)*$D34:$AB34))</f>
        <v/>
      </c>
      <c r="BK34" s="15" t="str">
        <f t="shared" si="25"/>
        <v/>
      </c>
      <c r="BL34" s="2" t="str" cm="1">
        <f t="array" ref="BL34">IF(B34="","",SUMPRODUCT(($D$1:$AB$4=$BL$4)*$D34:$AB34))</f>
        <v/>
      </c>
      <c r="BM34" s="15" t="str">
        <f t="shared" si="26"/>
        <v/>
      </c>
      <c r="BN34" s="2" t="str" cm="1">
        <f t="array" ref="BN34">IF(B34="","",SUMPRODUCT(($D$1:$AB$4=$BN$4)*$D34:$AB34))</f>
        <v/>
      </c>
      <c r="BO34" s="15" t="str">
        <f t="shared" si="27"/>
        <v/>
      </c>
      <c r="BP34" s="2" t="str" cm="1">
        <f t="array" ref="BP34">IF(B34="","",SUMPRODUCT(($D$1:$AB$4=$BP$4)*$D34:$AB34))</f>
        <v/>
      </c>
      <c r="BQ34" s="15" t="str">
        <f t="shared" si="28"/>
        <v/>
      </c>
      <c r="BR34" s="2" t="str" cm="1">
        <f t="array" ref="BR34">IF(B34="","",SUMPRODUCT(($D$1:$AB$4=$BR$4)*$D34:$AB34))</f>
        <v/>
      </c>
      <c r="BS34" s="15" t="str">
        <f t="shared" si="29"/>
        <v/>
      </c>
      <c r="BT34" s="2" t="str" cm="1">
        <f t="array" ref="BT34">IF(B34="","",SUMPRODUCT(($D$1:$AB$4=$BT$4)*$D34:$AB34))</f>
        <v/>
      </c>
      <c r="BU34" s="15" t="str">
        <f t="shared" si="30"/>
        <v/>
      </c>
      <c r="BV34" s="2" t="str" cm="1">
        <f t="array" ref="BV34">IF(B34="","",SUMPRODUCT(($D$1:$AB$4=$BV$4)*$D34:$AB34))</f>
        <v/>
      </c>
      <c r="BW34" s="15" t="str">
        <f t="shared" si="31"/>
        <v/>
      </c>
      <c r="BX34" s="2" t="str" cm="1">
        <f t="array" ref="BX34">IF(B34="","",SUMPRODUCT(($D$1:$AB$4=$BX$4)*$D34:$AB34))</f>
        <v/>
      </c>
      <c r="BY34" s="15" t="str">
        <f t="shared" si="32"/>
        <v/>
      </c>
      <c r="BZ34" s="2" t="str" cm="1">
        <f t="array" ref="BZ34">IF(B34="","",SUMPRODUCT(($D$1:$AB$4=$BZ$4)*$D34:$AB34))</f>
        <v/>
      </c>
      <c r="CA34" s="15" t="str">
        <f t="shared" si="33"/>
        <v/>
      </c>
      <c r="CB34" s="2" t="str" cm="1">
        <f t="array" ref="CB34">IF(B34="","",SUMPRODUCT(($D$1:$AB$4=$CB$4)*$D34:$AB34))</f>
        <v/>
      </c>
      <c r="CC34" s="15" t="str">
        <f t="shared" si="34"/>
        <v/>
      </c>
      <c r="CD34" s="2" t="str" cm="1">
        <f t="array" ref="CD34">IF(B34="","",SUMPRODUCT(($D$1:$AB$4=$CD$4)*$D34:$AB34))</f>
        <v/>
      </c>
      <c r="CE34" s="15" t="str">
        <f t="shared" si="35"/>
        <v/>
      </c>
      <c r="CF34" s="2" t="str" cm="1">
        <f t="array" ref="CF34">IF(B34="","",SUMPRODUCT(($D$1:$AB$4=$CF$4)*$D34:$AB34))</f>
        <v/>
      </c>
      <c r="CG34" s="15" t="str">
        <f t="shared" si="36"/>
        <v/>
      </c>
      <c r="CH34" s="2" t="str" cm="1">
        <f t="array" ref="CH34">IF(B34="","",SUMPRODUCT(($D$1:$AB$4=$CH$4)*$D34:$AB34))</f>
        <v/>
      </c>
      <c r="CI34" s="15" t="str">
        <f t="shared" si="37"/>
        <v/>
      </c>
      <c r="FJ34" t="e">
        <v>#DIV/0!</v>
      </c>
    </row>
    <row r="35" spans="1:166">
      <c r="A35" s="7">
        <v>30</v>
      </c>
      <c r="D35" s="97"/>
      <c r="E35" s="86"/>
      <c r="F35" s="86"/>
      <c r="G35" s="86"/>
      <c r="H35" s="86"/>
      <c r="I35" s="98"/>
      <c r="J35" s="102"/>
      <c r="K35" s="87"/>
      <c r="L35" s="87"/>
      <c r="M35" s="87"/>
      <c r="N35" s="87"/>
      <c r="O35" s="103"/>
      <c r="P35" s="107"/>
      <c r="Q35" s="88"/>
      <c r="R35" s="88"/>
      <c r="S35" s="88"/>
      <c r="T35" s="88"/>
      <c r="U35" s="108"/>
      <c r="V35" s="113"/>
      <c r="W35" s="89"/>
      <c r="X35" s="89"/>
      <c r="Y35" s="89"/>
      <c r="Z35" s="89"/>
      <c r="AA35" s="89"/>
      <c r="AB35" s="169"/>
      <c r="AC35" s="171" t="str">
        <f t="shared" si="38"/>
        <v/>
      </c>
      <c r="AD35" s="172" t="str">
        <f t="shared" si="12"/>
        <v/>
      </c>
      <c r="AL35" s="2" t="str" cm="1">
        <f t="array" ref="AL35">IF(B35="","",SUMPRODUCT(($D$1:$AB$4=$AL$4)*D35:AB35))</f>
        <v/>
      </c>
      <c r="AM35" s="15" t="str">
        <f t="shared" si="13"/>
        <v/>
      </c>
      <c r="AN35" s="2" t="str" cm="1">
        <f t="array" ref="AN35">IF(B35="","",SUMPRODUCT(($D$1:$AB$4=$AN$4)*D35:AB35))</f>
        <v/>
      </c>
      <c r="AO35" s="15" t="str">
        <f t="shared" si="14"/>
        <v/>
      </c>
      <c r="AP35" s="2" t="str" cm="1">
        <f t="array" ref="AP35">IF(B35="","",SUMPRODUCT(($D$1:$AB$4=$AP$4)*D35:AB35))</f>
        <v/>
      </c>
      <c r="AQ35" s="15" t="str">
        <f t="shared" si="15"/>
        <v/>
      </c>
      <c r="AR35" s="2" t="str" cm="1">
        <f t="array" ref="AR35">IF(B35="","",SUMPRODUCT(($D$1:$AB$4=$AR$4)*D35:AB35))</f>
        <v/>
      </c>
      <c r="AS35" s="15" t="str">
        <f t="shared" si="16"/>
        <v/>
      </c>
      <c r="AT35" s="2" t="str" cm="1">
        <f t="array" ref="AT35">IF(B35="","",SUMPRODUCT(($D$1:$AB$4=$AT$4)*$D35:$AB35))</f>
        <v/>
      </c>
      <c r="AU35" s="15" t="str">
        <f t="shared" si="17"/>
        <v/>
      </c>
      <c r="AV35" s="2" t="str" cm="1">
        <f t="array" ref="AV35">IF(B35="","",SUMPRODUCT(($D$1:$AB$4=$AV$4)*$D35:$AB35))</f>
        <v/>
      </c>
      <c r="AW35" s="15" t="str">
        <f t="shared" si="18"/>
        <v/>
      </c>
      <c r="AX35" s="2" t="str" cm="1">
        <f t="array" ref="AX35">IF(B35="","",SUMPRODUCT(($D$1:$AB$4=$AX$4)*$D35:$AB35))</f>
        <v/>
      </c>
      <c r="AY35" s="15" t="str">
        <f t="shared" si="19"/>
        <v/>
      </c>
      <c r="AZ35" s="2" t="str" cm="1">
        <f t="array" ref="AZ35">IF(B35="","",SUMPRODUCT(($D$1:$AB$4=$AZ$4)*$D35:$AB35))</f>
        <v/>
      </c>
      <c r="BA35" s="15" t="str">
        <f t="shared" si="20"/>
        <v/>
      </c>
      <c r="BB35" s="2" t="str" cm="1">
        <f t="array" ref="BB35">IF(B35="","",SUMPRODUCT(($D$1:$AB$4=$BB$4)*$D35:$AB35))</f>
        <v/>
      </c>
      <c r="BC35" s="15" t="str">
        <f t="shared" si="21"/>
        <v/>
      </c>
      <c r="BD35" s="2" t="str" cm="1">
        <f t="array" ref="BD35">IF(B35="","",SUMPRODUCT(($D$1:$AB$4=$BD$4)*$D35:$AB35))</f>
        <v/>
      </c>
      <c r="BE35" s="15" t="str">
        <f t="shared" si="22"/>
        <v/>
      </c>
      <c r="BF35" s="2" t="str" cm="1">
        <f t="array" ref="BF35">IF(B35="","",SUMPRODUCT(($D$1:$AB$4=$BF$4)*$D35:$AB35))</f>
        <v/>
      </c>
      <c r="BG35" s="15" t="str">
        <f t="shared" si="23"/>
        <v/>
      </c>
      <c r="BH35" s="2" t="str" cm="1">
        <f t="array" ref="BH35">IF(B35="","",SUMPRODUCT(($D$1:$AB$4=$BH$4)*$D35:$AB35))</f>
        <v/>
      </c>
      <c r="BI35" s="15" t="str">
        <f t="shared" si="24"/>
        <v/>
      </c>
      <c r="BJ35" s="2" t="str" cm="1">
        <f t="array" ref="BJ35">IF(B35="","",SUMPRODUCT(($D$1:$AB$4=$BJ$4)*$D35:$AB35))</f>
        <v/>
      </c>
      <c r="BK35" s="15" t="str">
        <f t="shared" si="25"/>
        <v/>
      </c>
      <c r="BL35" s="2" t="str" cm="1">
        <f t="array" ref="BL35">IF(B35="","",SUMPRODUCT(($D$1:$AB$4=$BL$4)*$D35:$AB35))</f>
        <v/>
      </c>
      <c r="BM35" s="15" t="str">
        <f t="shared" si="26"/>
        <v/>
      </c>
      <c r="BN35" s="2" t="str" cm="1">
        <f t="array" ref="BN35">IF(B35="","",SUMPRODUCT(($D$1:$AB$4=$BN$4)*$D35:$AB35))</f>
        <v/>
      </c>
      <c r="BO35" s="15" t="str">
        <f t="shared" si="27"/>
        <v/>
      </c>
      <c r="BP35" s="2" t="str" cm="1">
        <f t="array" ref="BP35">IF(B35="","",SUMPRODUCT(($D$1:$AB$4=$BP$4)*$D35:$AB35))</f>
        <v/>
      </c>
      <c r="BQ35" s="15" t="str">
        <f t="shared" si="28"/>
        <v/>
      </c>
      <c r="BR35" s="2" t="str" cm="1">
        <f t="array" ref="BR35">IF(B35="","",SUMPRODUCT(($D$1:$AB$4=$BR$4)*$D35:$AB35))</f>
        <v/>
      </c>
      <c r="BS35" s="15" t="str">
        <f t="shared" si="29"/>
        <v/>
      </c>
      <c r="BT35" s="2" t="str" cm="1">
        <f t="array" ref="BT35">IF(B35="","",SUMPRODUCT(($D$1:$AB$4=$BT$4)*$D35:$AB35))</f>
        <v/>
      </c>
      <c r="BU35" s="15" t="str">
        <f t="shared" si="30"/>
        <v/>
      </c>
      <c r="BV35" s="2" t="str" cm="1">
        <f t="array" ref="BV35">IF(B35="","",SUMPRODUCT(($D$1:$AB$4=$BV$4)*$D35:$AB35))</f>
        <v/>
      </c>
      <c r="BW35" s="15" t="str">
        <f t="shared" si="31"/>
        <v/>
      </c>
      <c r="BX35" s="2" t="str" cm="1">
        <f t="array" ref="BX35">IF(B35="","",SUMPRODUCT(($D$1:$AB$4=$BX$4)*$D35:$AB35))</f>
        <v/>
      </c>
      <c r="BY35" s="15" t="str">
        <f t="shared" si="32"/>
        <v/>
      </c>
      <c r="BZ35" s="2" t="str" cm="1">
        <f t="array" ref="BZ35">IF(B35="","",SUMPRODUCT(($D$1:$AB$4=$BZ$4)*$D35:$AB35))</f>
        <v/>
      </c>
      <c r="CA35" s="15" t="str">
        <f t="shared" si="33"/>
        <v/>
      </c>
      <c r="CB35" s="2" t="str" cm="1">
        <f t="array" ref="CB35">IF(B35="","",SUMPRODUCT(($D$1:$AB$4=$CB$4)*$D35:$AB35))</f>
        <v/>
      </c>
      <c r="CC35" s="15" t="str">
        <f t="shared" si="34"/>
        <v/>
      </c>
      <c r="CD35" s="2" t="str" cm="1">
        <f t="array" ref="CD35">IF(B35="","",SUMPRODUCT(($D$1:$AB$4=$CD$4)*$D35:$AB35))</f>
        <v/>
      </c>
      <c r="CE35" s="15" t="str">
        <f t="shared" si="35"/>
        <v/>
      </c>
      <c r="CF35" s="2" t="str" cm="1">
        <f t="array" ref="CF35">IF(B35="","",SUMPRODUCT(($D$1:$AB$4=$CF$4)*$D35:$AB35))</f>
        <v/>
      </c>
      <c r="CG35" s="15" t="str">
        <f t="shared" si="36"/>
        <v/>
      </c>
      <c r="CH35" s="2" t="str" cm="1">
        <f t="array" ref="CH35">IF(B35="","",SUMPRODUCT(($D$1:$AB$4=$CH$4)*$D35:$AB35))</f>
        <v/>
      </c>
      <c r="CI35" s="15" t="str">
        <f t="shared" si="37"/>
        <v/>
      </c>
    </row>
    <row r="36" spans="1:166">
      <c r="A36" s="6">
        <v>31</v>
      </c>
      <c r="D36" s="97"/>
      <c r="E36" s="86"/>
      <c r="F36" s="86"/>
      <c r="G36" s="86"/>
      <c r="H36" s="86"/>
      <c r="I36" s="98"/>
      <c r="J36" s="102"/>
      <c r="K36" s="87"/>
      <c r="L36" s="87"/>
      <c r="M36" s="87"/>
      <c r="N36" s="87"/>
      <c r="O36" s="103"/>
      <c r="P36" s="107"/>
      <c r="Q36" s="88"/>
      <c r="R36" s="88"/>
      <c r="S36" s="88"/>
      <c r="T36" s="88"/>
      <c r="U36" s="108"/>
      <c r="V36" s="113"/>
      <c r="W36" s="89"/>
      <c r="X36" s="89"/>
      <c r="Y36" s="89"/>
      <c r="Z36" s="89"/>
      <c r="AA36" s="89"/>
      <c r="AB36" s="169"/>
      <c r="AC36" s="171" t="str">
        <f t="shared" si="38"/>
        <v/>
      </c>
      <c r="AD36" s="172" t="str">
        <f t="shared" si="12"/>
        <v/>
      </c>
      <c r="AL36" s="2" t="str" cm="1">
        <f t="array" ref="AL36">IF(B36="","",SUMPRODUCT(($D$1:$AB$4=$AL$4)*D36:AB36))</f>
        <v/>
      </c>
      <c r="AM36" s="15" t="str">
        <f t="shared" si="13"/>
        <v/>
      </c>
      <c r="AN36" s="2" t="str" cm="1">
        <f t="array" ref="AN36">IF(B36="","",SUMPRODUCT(($D$1:$AB$4=$AN$4)*D36:AB36))</f>
        <v/>
      </c>
      <c r="AO36" s="15" t="str">
        <f t="shared" si="14"/>
        <v/>
      </c>
      <c r="AP36" s="2" t="str" cm="1">
        <f t="array" ref="AP36">IF(B36="","",SUMPRODUCT(($D$1:$AB$4=$AP$4)*D36:AB36))</f>
        <v/>
      </c>
      <c r="AQ36" s="15" t="str">
        <f t="shared" si="15"/>
        <v/>
      </c>
      <c r="AR36" s="2" t="str" cm="1">
        <f t="array" ref="AR36">IF(B36="","",SUMPRODUCT(($D$1:$AB$4=$AR$4)*D36:AB36))</f>
        <v/>
      </c>
      <c r="AS36" s="15" t="str">
        <f t="shared" si="16"/>
        <v/>
      </c>
      <c r="AT36" s="2" t="str" cm="1">
        <f t="array" ref="AT36">IF(B36="","",SUMPRODUCT(($D$1:$AB$4=$AT$4)*$D36:$AB36))</f>
        <v/>
      </c>
      <c r="AU36" s="15" t="str">
        <f t="shared" si="17"/>
        <v/>
      </c>
      <c r="AV36" s="2" t="str" cm="1">
        <f t="array" ref="AV36">IF(B36="","",SUMPRODUCT(($D$1:$AB$4=$AV$4)*$D36:$AB36))</f>
        <v/>
      </c>
      <c r="AW36" s="15" t="str">
        <f t="shared" si="18"/>
        <v/>
      </c>
      <c r="AX36" s="2" t="str" cm="1">
        <f t="array" ref="AX36">IF(B36="","",SUMPRODUCT(($D$1:$AB$4=$AX$4)*$D36:$AB36))</f>
        <v/>
      </c>
      <c r="AY36" s="15" t="str">
        <f t="shared" si="19"/>
        <v/>
      </c>
      <c r="AZ36" s="2" t="str" cm="1">
        <f t="array" ref="AZ36">IF(B36="","",SUMPRODUCT(($D$1:$AB$4=$AZ$4)*$D36:$AB36))</f>
        <v/>
      </c>
      <c r="BA36" s="15" t="str">
        <f t="shared" si="20"/>
        <v/>
      </c>
      <c r="BB36" s="2" t="str" cm="1">
        <f t="array" ref="BB36">IF(B36="","",SUMPRODUCT(($D$1:$AB$4=$BB$4)*$D36:$AB36))</f>
        <v/>
      </c>
      <c r="BC36" s="15" t="str">
        <f t="shared" si="21"/>
        <v/>
      </c>
      <c r="BD36" s="2" t="str" cm="1">
        <f t="array" ref="BD36">IF(B36="","",SUMPRODUCT(($D$1:$AB$4=$BD$4)*$D36:$AB36))</f>
        <v/>
      </c>
      <c r="BE36" s="15" t="str">
        <f t="shared" si="22"/>
        <v/>
      </c>
      <c r="BF36" s="2" t="str" cm="1">
        <f t="array" ref="BF36">IF(B36="","",SUMPRODUCT(($D$1:$AB$4=$BF$4)*$D36:$AB36))</f>
        <v/>
      </c>
      <c r="BG36" s="15" t="str">
        <f t="shared" si="23"/>
        <v/>
      </c>
      <c r="BH36" s="2" t="str" cm="1">
        <f t="array" ref="BH36">IF(B36="","",SUMPRODUCT(($D$1:$AB$4=$BH$4)*$D36:$AB36))</f>
        <v/>
      </c>
      <c r="BI36" s="15" t="str">
        <f t="shared" si="24"/>
        <v/>
      </c>
      <c r="BJ36" s="2" t="str" cm="1">
        <f t="array" ref="BJ36">IF(B36="","",SUMPRODUCT(($D$1:$AB$4=$BJ$4)*$D36:$AB36))</f>
        <v/>
      </c>
      <c r="BK36" s="15" t="str">
        <f t="shared" si="25"/>
        <v/>
      </c>
      <c r="BL36" s="2" t="str" cm="1">
        <f t="array" ref="BL36">IF(B36="","",SUMPRODUCT(($D$1:$AB$4=$BL$4)*$D36:$AB36))</f>
        <v/>
      </c>
      <c r="BM36" s="15" t="str">
        <f t="shared" si="26"/>
        <v/>
      </c>
      <c r="BN36" s="2" t="str" cm="1">
        <f t="array" ref="BN36">IF(B36="","",SUMPRODUCT(($D$1:$AB$4=$BN$4)*$D36:$AB36))</f>
        <v/>
      </c>
      <c r="BO36" s="15" t="str">
        <f t="shared" si="27"/>
        <v/>
      </c>
      <c r="BP36" s="2" t="str" cm="1">
        <f t="array" ref="BP36">IF(B36="","",SUMPRODUCT(($D$1:$AB$4=$BP$4)*$D36:$AB36))</f>
        <v/>
      </c>
      <c r="BQ36" s="15" t="str">
        <f t="shared" si="28"/>
        <v/>
      </c>
      <c r="BR36" s="2" t="str" cm="1">
        <f t="array" ref="BR36">IF(B36="","",SUMPRODUCT(($D$1:$AB$4=$BR$4)*$D36:$AB36))</f>
        <v/>
      </c>
      <c r="BS36" s="15" t="str">
        <f t="shared" si="29"/>
        <v/>
      </c>
      <c r="BT36" s="2" t="str" cm="1">
        <f t="array" ref="BT36">IF(B36="","",SUMPRODUCT(($D$1:$AB$4=$BT$4)*$D36:$AB36))</f>
        <v/>
      </c>
      <c r="BU36" s="15" t="str">
        <f t="shared" si="30"/>
        <v/>
      </c>
      <c r="BV36" s="2" t="str" cm="1">
        <f t="array" ref="BV36">IF(B36="","",SUMPRODUCT(($D$1:$AB$4=$BV$4)*$D36:$AB36))</f>
        <v/>
      </c>
      <c r="BW36" s="15" t="str">
        <f t="shared" si="31"/>
        <v/>
      </c>
      <c r="BX36" s="2" t="str" cm="1">
        <f t="array" ref="BX36">IF(B36="","",SUMPRODUCT(($D$1:$AB$4=$BX$4)*$D36:$AB36))</f>
        <v/>
      </c>
      <c r="BY36" s="15" t="str">
        <f t="shared" si="32"/>
        <v/>
      </c>
      <c r="BZ36" s="2" t="str" cm="1">
        <f t="array" ref="BZ36">IF(B36="","",SUMPRODUCT(($D$1:$AB$4=$BZ$4)*$D36:$AB36))</f>
        <v/>
      </c>
      <c r="CA36" s="15" t="str">
        <f t="shared" si="33"/>
        <v/>
      </c>
      <c r="CB36" s="2" t="str" cm="1">
        <f t="array" ref="CB36">IF(B36="","",SUMPRODUCT(($D$1:$AB$4=$CB$4)*$D36:$AB36))</f>
        <v/>
      </c>
      <c r="CC36" s="15" t="str">
        <f t="shared" si="34"/>
        <v/>
      </c>
      <c r="CD36" s="2" t="str" cm="1">
        <f t="array" ref="CD36">IF(B36="","",SUMPRODUCT(($D$1:$AB$4=$CD$4)*$D36:$AB36))</f>
        <v/>
      </c>
      <c r="CE36" s="15" t="str">
        <f t="shared" si="35"/>
        <v/>
      </c>
      <c r="CF36" s="2" t="str" cm="1">
        <f t="array" ref="CF36">IF(B36="","",SUMPRODUCT(($D$1:$AB$4=$CF$4)*$D36:$AB36))</f>
        <v/>
      </c>
      <c r="CG36" s="15" t="str">
        <f t="shared" si="36"/>
        <v/>
      </c>
      <c r="CH36" s="2" t="str" cm="1">
        <f t="array" ref="CH36">IF(B36="","",SUMPRODUCT(($D$1:$AB$4=$CH$4)*$D36:$AB36))</f>
        <v/>
      </c>
      <c r="CI36" s="15" t="str">
        <f t="shared" si="37"/>
        <v/>
      </c>
    </row>
    <row r="37" spans="1:166">
      <c r="A37" s="7">
        <v>32</v>
      </c>
      <c r="D37" s="97"/>
      <c r="E37" s="86"/>
      <c r="F37" s="86"/>
      <c r="G37" s="86"/>
      <c r="H37" s="86"/>
      <c r="I37" s="98"/>
      <c r="J37" s="102"/>
      <c r="K37" s="87"/>
      <c r="L37" s="87"/>
      <c r="M37" s="87"/>
      <c r="N37" s="87"/>
      <c r="O37" s="103"/>
      <c r="P37" s="107"/>
      <c r="Q37" s="88"/>
      <c r="R37" s="88"/>
      <c r="S37" s="88"/>
      <c r="T37" s="88"/>
      <c r="U37" s="108"/>
      <c r="V37" s="113"/>
      <c r="W37" s="89"/>
      <c r="X37" s="89"/>
      <c r="Y37" s="89"/>
      <c r="Z37" s="89"/>
      <c r="AA37" s="89"/>
      <c r="AB37" s="169"/>
      <c r="AC37" s="171" t="str">
        <f t="shared" si="38"/>
        <v/>
      </c>
      <c r="AD37" s="172" t="str">
        <f t="shared" si="12"/>
        <v/>
      </c>
      <c r="AL37" s="2" t="str" cm="1">
        <f t="array" ref="AL37">IF(B37="","",SUMPRODUCT(($D$1:$AB$4=$AL$4)*D37:AB37))</f>
        <v/>
      </c>
      <c r="AM37" s="15" t="str">
        <f t="shared" si="13"/>
        <v/>
      </c>
      <c r="AN37" s="2" t="str" cm="1">
        <f t="array" ref="AN37">IF(B37="","",SUMPRODUCT(($D$1:$AB$4=$AN$4)*D37:AB37))</f>
        <v/>
      </c>
      <c r="AO37" s="15" t="str">
        <f t="shared" si="14"/>
        <v/>
      </c>
      <c r="AP37" s="2" t="str" cm="1">
        <f t="array" ref="AP37">IF(B37="","",SUMPRODUCT(($D$1:$AB$4=$AP$4)*D37:AB37))</f>
        <v/>
      </c>
      <c r="AQ37" s="15" t="str">
        <f t="shared" si="15"/>
        <v/>
      </c>
      <c r="AR37" s="2" t="str" cm="1">
        <f t="array" ref="AR37">IF(B37="","",SUMPRODUCT(($D$1:$AB$4=$AR$4)*D37:AB37))</f>
        <v/>
      </c>
      <c r="AS37" s="15" t="str">
        <f t="shared" si="16"/>
        <v/>
      </c>
      <c r="AT37" s="2" t="str" cm="1">
        <f t="array" ref="AT37">IF(B37="","",SUMPRODUCT(($D$1:$AB$4=$AT$4)*$D37:$AB37))</f>
        <v/>
      </c>
      <c r="AU37" s="15" t="str">
        <f t="shared" si="17"/>
        <v/>
      </c>
      <c r="AV37" s="2" t="str" cm="1">
        <f t="array" ref="AV37">IF(B37="","",SUMPRODUCT(($D$1:$AB$4=$AV$4)*$D37:$AB37))</f>
        <v/>
      </c>
      <c r="AW37" s="15" t="str">
        <f t="shared" si="18"/>
        <v/>
      </c>
      <c r="AX37" s="2" t="str" cm="1">
        <f t="array" ref="AX37">IF(B37="","",SUMPRODUCT(($D$1:$AB$4=$AX$4)*$D37:$AB37))</f>
        <v/>
      </c>
      <c r="AY37" s="15" t="str">
        <f t="shared" si="19"/>
        <v/>
      </c>
      <c r="AZ37" s="2" t="str" cm="1">
        <f t="array" ref="AZ37">IF(B37="","",SUMPRODUCT(($D$1:$AB$4=$AZ$4)*$D37:$AB37))</f>
        <v/>
      </c>
      <c r="BA37" s="15" t="str">
        <f t="shared" si="20"/>
        <v/>
      </c>
      <c r="BB37" s="2" t="str" cm="1">
        <f t="array" ref="BB37">IF(B37="","",SUMPRODUCT(($D$1:$AB$4=$BB$4)*$D37:$AB37))</f>
        <v/>
      </c>
      <c r="BC37" s="15" t="str">
        <f t="shared" si="21"/>
        <v/>
      </c>
      <c r="BD37" s="2" t="str" cm="1">
        <f t="array" ref="BD37">IF(B37="","",SUMPRODUCT(($D$1:$AB$4=$BD$4)*$D37:$AB37))</f>
        <v/>
      </c>
      <c r="BE37" s="15" t="str">
        <f t="shared" si="22"/>
        <v/>
      </c>
      <c r="BF37" s="2" t="str" cm="1">
        <f t="array" ref="BF37">IF(B37="","",SUMPRODUCT(($D$1:$AB$4=$BF$4)*$D37:$AB37))</f>
        <v/>
      </c>
      <c r="BG37" s="15" t="str">
        <f t="shared" si="23"/>
        <v/>
      </c>
      <c r="BH37" s="2" t="str" cm="1">
        <f t="array" ref="BH37">IF(B37="","",SUMPRODUCT(($D$1:$AB$4=$BH$4)*$D37:$AB37))</f>
        <v/>
      </c>
      <c r="BI37" s="15" t="str">
        <f t="shared" si="24"/>
        <v/>
      </c>
      <c r="BJ37" s="2" t="str" cm="1">
        <f t="array" ref="BJ37">IF(B37="","",SUMPRODUCT(($D$1:$AB$4=$BJ$4)*$D37:$AB37))</f>
        <v/>
      </c>
      <c r="BK37" s="15" t="str">
        <f t="shared" si="25"/>
        <v/>
      </c>
      <c r="BL37" s="2" t="str" cm="1">
        <f t="array" ref="BL37">IF(B37="","",SUMPRODUCT(($D$1:$AB$4=$BL$4)*$D37:$AB37))</f>
        <v/>
      </c>
      <c r="BM37" s="15" t="str">
        <f t="shared" si="26"/>
        <v/>
      </c>
      <c r="BN37" s="2" t="str" cm="1">
        <f t="array" ref="BN37">IF(B37="","",SUMPRODUCT(($D$1:$AB$4=$BN$4)*$D37:$AB37))</f>
        <v/>
      </c>
      <c r="BO37" s="15" t="str">
        <f t="shared" si="27"/>
        <v/>
      </c>
      <c r="BP37" s="2" t="str" cm="1">
        <f t="array" ref="BP37">IF(B37="","",SUMPRODUCT(($D$1:$AB$4=$BP$4)*$D37:$AB37))</f>
        <v/>
      </c>
      <c r="BQ37" s="15" t="str">
        <f t="shared" si="28"/>
        <v/>
      </c>
      <c r="BR37" s="2" t="str" cm="1">
        <f t="array" ref="BR37">IF(B37="","",SUMPRODUCT(($D$1:$AB$4=$BR$4)*$D37:$AB37))</f>
        <v/>
      </c>
      <c r="BS37" s="15" t="str">
        <f t="shared" si="29"/>
        <v/>
      </c>
      <c r="BT37" s="2" t="str" cm="1">
        <f t="array" ref="BT37">IF(B37="","",SUMPRODUCT(($D$1:$AB$4=$BT$4)*$D37:$AB37))</f>
        <v/>
      </c>
      <c r="BU37" s="15" t="str">
        <f t="shared" si="30"/>
        <v/>
      </c>
      <c r="BV37" s="2" t="str" cm="1">
        <f t="array" ref="BV37">IF(B37="","",SUMPRODUCT(($D$1:$AB$4=$BV$4)*$D37:$AB37))</f>
        <v/>
      </c>
      <c r="BW37" s="15" t="str">
        <f t="shared" si="31"/>
        <v/>
      </c>
      <c r="BX37" s="2" t="str" cm="1">
        <f t="array" ref="BX37">IF(B37="","",SUMPRODUCT(($D$1:$AB$4=$BX$4)*$D37:$AB37))</f>
        <v/>
      </c>
      <c r="BY37" s="15" t="str">
        <f t="shared" si="32"/>
        <v/>
      </c>
      <c r="BZ37" s="2" t="str" cm="1">
        <f t="array" ref="BZ37">IF(B37="","",SUMPRODUCT(($D$1:$AB$4=$BZ$4)*$D37:$AB37))</f>
        <v/>
      </c>
      <c r="CA37" s="15" t="str">
        <f t="shared" si="33"/>
        <v/>
      </c>
      <c r="CB37" s="2" t="str" cm="1">
        <f t="array" ref="CB37">IF(B37="","",SUMPRODUCT(($D$1:$AB$4=$CB$4)*$D37:$AB37))</f>
        <v/>
      </c>
      <c r="CC37" s="15" t="str">
        <f t="shared" si="34"/>
        <v/>
      </c>
      <c r="CD37" s="2" t="str" cm="1">
        <f t="array" ref="CD37">IF(B37="","",SUMPRODUCT(($D$1:$AB$4=$CD$4)*$D37:$AB37))</f>
        <v/>
      </c>
      <c r="CE37" s="15" t="str">
        <f t="shared" si="35"/>
        <v/>
      </c>
      <c r="CF37" s="2" t="str" cm="1">
        <f t="array" ref="CF37">IF(B37="","",SUMPRODUCT(($D$1:$AB$4=$CF$4)*$D37:$AB37))</f>
        <v/>
      </c>
      <c r="CG37" s="15" t="str">
        <f t="shared" si="36"/>
        <v/>
      </c>
      <c r="CH37" s="2" t="str" cm="1">
        <f t="array" ref="CH37">IF(B37="","",SUMPRODUCT(($D$1:$AB$4=$CH$4)*$D37:$AB37))</f>
        <v/>
      </c>
      <c r="CI37" s="15" t="str">
        <f t="shared" si="37"/>
        <v/>
      </c>
    </row>
    <row r="38" spans="1:166">
      <c r="A38" s="6">
        <v>33</v>
      </c>
      <c r="D38" s="97"/>
      <c r="E38" s="86"/>
      <c r="F38" s="86"/>
      <c r="G38" s="86"/>
      <c r="H38" s="86"/>
      <c r="I38" s="98"/>
      <c r="J38" s="102"/>
      <c r="K38" s="87"/>
      <c r="L38" s="87"/>
      <c r="M38" s="87"/>
      <c r="N38" s="87"/>
      <c r="O38" s="103"/>
      <c r="P38" s="107"/>
      <c r="Q38" s="88"/>
      <c r="R38" s="88"/>
      <c r="S38" s="88"/>
      <c r="T38" s="88"/>
      <c r="U38" s="108"/>
      <c r="V38" s="113"/>
      <c r="W38" s="89"/>
      <c r="X38" s="89"/>
      <c r="Y38" s="89"/>
      <c r="Z38" s="89"/>
      <c r="AA38" s="89"/>
      <c r="AB38" s="169"/>
      <c r="AC38" s="171" t="str">
        <f t="shared" si="38"/>
        <v/>
      </c>
      <c r="AD38" s="172" t="str">
        <f t="shared" si="12"/>
        <v/>
      </c>
      <c r="AL38" s="2" t="str" cm="1">
        <f t="array" ref="AL38">IF(B38="","",SUMPRODUCT(($D$1:$AB$4=$AL$4)*D38:AB38))</f>
        <v/>
      </c>
      <c r="AM38" s="15" t="str">
        <f t="shared" si="13"/>
        <v/>
      </c>
      <c r="AN38" s="2" t="str" cm="1">
        <f t="array" ref="AN38">IF(B38="","",SUMPRODUCT(($D$1:$AB$4=$AN$4)*D38:AB38))</f>
        <v/>
      </c>
      <c r="AO38" s="15" t="str">
        <f t="shared" si="14"/>
        <v/>
      </c>
      <c r="AP38" s="2" t="str" cm="1">
        <f t="array" ref="AP38">IF(B38="","",SUMPRODUCT(($D$1:$AB$4=$AP$4)*D38:AB38))</f>
        <v/>
      </c>
      <c r="AQ38" s="15" t="str">
        <f t="shared" si="15"/>
        <v/>
      </c>
      <c r="AR38" s="2" t="str" cm="1">
        <f t="array" ref="AR38">IF(B38="","",SUMPRODUCT(($D$1:$AB$4=$AR$4)*D38:AB38))</f>
        <v/>
      </c>
      <c r="AS38" s="15" t="str">
        <f t="shared" si="16"/>
        <v/>
      </c>
      <c r="AT38" s="2" t="str" cm="1">
        <f t="array" ref="AT38">IF(B38="","",SUMPRODUCT(($D$1:$AB$4=$AT$4)*$D38:$AB38))</f>
        <v/>
      </c>
      <c r="AU38" s="15" t="str">
        <f t="shared" si="17"/>
        <v/>
      </c>
      <c r="AV38" s="2" t="str" cm="1">
        <f t="array" ref="AV38">IF(B38="","",SUMPRODUCT(($D$1:$AB$4=$AV$4)*$D38:$AB38))</f>
        <v/>
      </c>
      <c r="AW38" s="15" t="str">
        <f t="shared" si="18"/>
        <v/>
      </c>
      <c r="AX38" s="2" t="str" cm="1">
        <f t="array" ref="AX38">IF(B38="","",SUMPRODUCT(($D$1:$AB$4=$AX$4)*$D38:$AB38))</f>
        <v/>
      </c>
      <c r="AY38" s="15" t="str">
        <f t="shared" si="19"/>
        <v/>
      </c>
      <c r="AZ38" s="2" t="str" cm="1">
        <f t="array" ref="AZ38">IF(B38="","",SUMPRODUCT(($D$1:$AB$4=$AZ$4)*$D38:$AB38))</f>
        <v/>
      </c>
      <c r="BA38" s="15" t="str">
        <f t="shared" si="20"/>
        <v/>
      </c>
      <c r="BB38" s="2" t="str" cm="1">
        <f t="array" ref="BB38">IF(B38="","",SUMPRODUCT(($D$1:$AB$4=$BB$4)*$D38:$AB38))</f>
        <v/>
      </c>
      <c r="BC38" s="15" t="str">
        <f t="shared" si="21"/>
        <v/>
      </c>
      <c r="BD38" s="2" t="str" cm="1">
        <f t="array" ref="BD38">IF(B38="","",SUMPRODUCT(($D$1:$AB$4=$BD$4)*$D38:$AB38))</f>
        <v/>
      </c>
      <c r="BE38" s="15" t="str">
        <f t="shared" si="22"/>
        <v/>
      </c>
      <c r="BF38" s="2" t="str" cm="1">
        <f t="array" ref="BF38">IF(B38="","",SUMPRODUCT(($D$1:$AB$4=$BF$4)*$D38:$AB38))</f>
        <v/>
      </c>
      <c r="BG38" s="15" t="str">
        <f t="shared" si="23"/>
        <v/>
      </c>
      <c r="BH38" s="2" t="str" cm="1">
        <f t="array" ref="BH38">IF(B38="","",SUMPRODUCT(($D$1:$AB$4=$BH$4)*$D38:$AB38))</f>
        <v/>
      </c>
      <c r="BI38" s="15" t="str">
        <f t="shared" si="24"/>
        <v/>
      </c>
      <c r="BJ38" s="2" t="str" cm="1">
        <f t="array" ref="BJ38">IF(B38="","",SUMPRODUCT(($D$1:$AB$4=$BJ$4)*$D38:$AB38))</f>
        <v/>
      </c>
      <c r="BK38" s="15" t="str">
        <f t="shared" si="25"/>
        <v/>
      </c>
      <c r="BL38" s="2" t="str" cm="1">
        <f t="array" ref="BL38">IF(B38="","",SUMPRODUCT(($D$1:$AB$4=$BL$4)*$D38:$AB38))</f>
        <v/>
      </c>
      <c r="BM38" s="15" t="str">
        <f t="shared" si="26"/>
        <v/>
      </c>
      <c r="BN38" s="2" t="str" cm="1">
        <f t="array" ref="BN38">IF(B38="","",SUMPRODUCT(($D$1:$AB$4=$BN$4)*$D38:$AB38))</f>
        <v/>
      </c>
      <c r="BO38" s="15" t="str">
        <f t="shared" si="27"/>
        <v/>
      </c>
      <c r="BP38" s="2" t="str" cm="1">
        <f t="array" ref="BP38">IF(B38="","",SUMPRODUCT(($D$1:$AB$4=$BP$4)*$D38:$AB38))</f>
        <v/>
      </c>
      <c r="BQ38" s="15" t="str">
        <f t="shared" si="28"/>
        <v/>
      </c>
      <c r="BR38" s="2" t="str" cm="1">
        <f t="array" ref="BR38">IF(B38="","",SUMPRODUCT(($D$1:$AB$4=$BR$4)*$D38:$AB38))</f>
        <v/>
      </c>
      <c r="BS38" s="15" t="str">
        <f t="shared" si="29"/>
        <v/>
      </c>
      <c r="BT38" s="2" t="str" cm="1">
        <f t="array" ref="BT38">IF(B38="","",SUMPRODUCT(($D$1:$AB$4=$BT$4)*$D38:$AB38))</f>
        <v/>
      </c>
      <c r="BU38" s="15" t="str">
        <f t="shared" si="30"/>
        <v/>
      </c>
      <c r="BV38" s="2" t="str" cm="1">
        <f t="array" ref="BV38">IF(B38="","",SUMPRODUCT(($D$1:$AB$4=$BV$4)*$D38:$AB38))</f>
        <v/>
      </c>
      <c r="BW38" s="15" t="str">
        <f t="shared" si="31"/>
        <v/>
      </c>
      <c r="BX38" s="2" t="str" cm="1">
        <f t="array" ref="BX38">IF(B38="","",SUMPRODUCT(($D$1:$AB$4=$BX$4)*$D38:$AB38))</f>
        <v/>
      </c>
      <c r="BY38" s="15" t="str">
        <f t="shared" si="32"/>
        <v/>
      </c>
      <c r="BZ38" s="2" t="str" cm="1">
        <f t="array" ref="BZ38">IF(B38="","",SUMPRODUCT(($D$1:$AB$4=$BZ$4)*$D38:$AB38))</f>
        <v/>
      </c>
      <c r="CA38" s="15" t="str">
        <f t="shared" si="33"/>
        <v/>
      </c>
      <c r="CB38" s="2" t="str" cm="1">
        <f t="array" ref="CB38">IF(B38="","",SUMPRODUCT(($D$1:$AB$4=$CB$4)*$D38:$AB38))</f>
        <v/>
      </c>
      <c r="CC38" s="15" t="str">
        <f t="shared" si="34"/>
        <v/>
      </c>
      <c r="CD38" s="2" t="str" cm="1">
        <f t="array" ref="CD38">IF(B38="","",SUMPRODUCT(($D$1:$AB$4=$CD$4)*$D38:$AB38))</f>
        <v/>
      </c>
      <c r="CE38" s="15" t="str">
        <f t="shared" si="35"/>
        <v/>
      </c>
      <c r="CF38" s="2" t="str" cm="1">
        <f t="array" ref="CF38">IF(B38="","",SUMPRODUCT(($D$1:$AB$4=$CF$4)*$D38:$AB38))</f>
        <v/>
      </c>
      <c r="CG38" s="15" t="str">
        <f t="shared" si="36"/>
        <v/>
      </c>
      <c r="CH38" s="2" t="str" cm="1">
        <f t="array" ref="CH38">IF(B38="","",SUMPRODUCT(($D$1:$AB$4=$CH$4)*$D38:$AB38))</f>
        <v/>
      </c>
      <c r="CI38" s="15" t="str">
        <f t="shared" si="37"/>
        <v/>
      </c>
    </row>
    <row r="39" spans="1:166">
      <c r="A39" s="7">
        <v>34</v>
      </c>
      <c r="D39" s="97"/>
      <c r="E39" s="86"/>
      <c r="F39" s="86"/>
      <c r="G39" s="86"/>
      <c r="H39" s="86"/>
      <c r="I39" s="98"/>
      <c r="J39" s="102"/>
      <c r="K39" s="87"/>
      <c r="L39" s="87"/>
      <c r="M39" s="87"/>
      <c r="N39" s="87"/>
      <c r="O39" s="103"/>
      <c r="P39" s="107"/>
      <c r="Q39" s="88"/>
      <c r="R39" s="88"/>
      <c r="S39" s="88"/>
      <c r="T39" s="88"/>
      <c r="U39" s="108"/>
      <c r="V39" s="113"/>
      <c r="W39" s="89"/>
      <c r="X39" s="89"/>
      <c r="Y39" s="89"/>
      <c r="Z39" s="89"/>
      <c r="AA39" s="89"/>
      <c r="AB39" s="169"/>
      <c r="AC39" s="171" t="str">
        <f t="shared" si="38"/>
        <v/>
      </c>
      <c r="AD39" s="172" t="str">
        <f t="shared" si="12"/>
        <v/>
      </c>
      <c r="AL39" s="2" t="str" cm="1">
        <f t="array" ref="AL39">IF(B39="","",SUMPRODUCT(($D$1:$AB$4=$AL$4)*D39:AB39))</f>
        <v/>
      </c>
      <c r="AM39" s="15" t="str">
        <f t="shared" si="13"/>
        <v/>
      </c>
      <c r="AN39" s="2" t="str" cm="1">
        <f t="array" ref="AN39">IF(B39="","",SUMPRODUCT(($D$1:$AB$4=$AN$4)*D39:AB39))</f>
        <v/>
      </c>
      <c r="AO39" s="15" t="str">
        <f t="shared" si="14"/>
        <v/>
      </c>
      <c r="AP39" s="2" t="str" cm="1">
        <f t="array" ref="AP39">IF(B39="","",SUMPRODUCT(($D$1:$AB$4=$AP$4)*D39:AB39))</f>
        <v/>
      </c>
      <c r="AQ39" s="15" t="str">
        <f t="shared" si="15"/>
        <v/>
      </c>
      <c r="AR39" s="2" t="str" cm="1">
        <f t="array" ref="AR39">IF(B39="","",SUMPRODUCT(($D$1:$AB$4=$AR$4)*D39:AB39))</f>
        <v/>
      </c>
      <c r="AS39" s="15" t="str">
        <f t="shared" si="16"/>
        <v/>
      </c>
      <c r="AT39" s="2" t="str" cm="1">
        <f t="array" ref="AT39">IF(B39="","",SUMPRODUCT(($D$1:$AB$4=$AT$4)*$D39:$AB39))</f>
        <v/>
      </c>
      <c r="AU39" s="15" t="str">
        <f t="shared" si="17"/>
        <v/>
      </c>
      <c r="AV39" s="2" t="str" cm="1">
        <f t="array" ref="AV39">IF(B39="","",SUMPRODUCT(($D$1:$AB$4=$AV$4)*$D39:$AB39))</f>
        <v/>
      </c>
      <c r="AW39" s="15" t="str">
        <f t="shared" si="18"/>
        <v/>
      </c>
      <c r="AX39" s="2" t="str" cm="1">
        <f t="array" ref="AX39">IF(B39="","",SUMPRODUCT(($D$1:$AB$4=$AX$4)*$D39:$AB39))</f>
        <v/>
      </c>
      <c r="AY39" s="15" t="str">
        <f t="shared" si="19"/>
        <v/>
      </c>
      <c r="AZ39" s="2" t="str" cm="1">
        <f t="array" ref="AZ39">IF(B39="","",SUMPRODUCT(($D$1:$AB$4=$AZ$4)*$D39:$AB39))</f>
        <v/>
      </c>
      <c r="BA39" s="15" t="str">
        <f t="shared" si="20"/>
        <v/>
      </c>
      <c r="BB39" s="2" t="str" cm="1">
        <f t="array" ref="BB39">IF(B39="","",SUMPRODUCT(($D$1:$AB$4=$BB$4)*$D39:$AB39))</f>
        <v/>
      </c>
      <c r="BC39" s="15" t="str">
        <f t="shared" si="21"/>
        <v/>
      </c>
      <c r="BD39" s="2" t="str" cm="1">
        <f t="array" ref="BD39">IF(B39="","",SUMPRODUCT(($D$1:$AB$4=$BD$4)*$D39:$AB39))</f>
        <v/>
      </c>
      <c r="BE39" s="15" t="str">
        <f t="shared" si="22"/>
        <v/>
      </c>
      <c r="BF39" s="2" t="str" cm="1">
        <f t="array" ref="BF39">IF(B39="","",SUMPRODUCT(($D$1:$AB$4=$BF$4)*$D39:$AB39))</f>
        <v/>
      </c>
      <c r="BG39" s="15" t="str">
        <f t="shared" si="23"/>
        <v/>
      </c>
      <c r="BH39" s="2" t="str" cm="1">
        <f t="array" ref="BH39">IF(B39="","",SUMPRODUCT(($D$1:$AB$4=$BH$4)*$D39:$AB39))</f>
        <v/>
      </c>
      <c r="BI39" s="15" t="str">
        <f t="shared" si="24"/>
        <v/>
      </c>
      <c r="BJ39" s="2" t="str" cm="1">
        <f t="array" ref="BJ39">IF(B39="","",SUMPRODUCT(($D$1:$AB$4=$BJ$4)*$D39:$AB39))</f>
        <v/>
      </c>
      <c r="BK39" s="15" t="str">
        <f t="shared" si="25"/>
        <v/>
      </c>
      <c r="BL39" s="2" t="str" cm="1">
        <f t="array" ref="BL39">IF(B39="","",SUMPRODUCT(($D$1:$AB$4=$BL$4)*$D39:$AB39))</f>
        <v/>
      </c>
      <c r="BM39" s="15" t="str">
        <f t="shared" si="26"/>
        <v/>
      </c>
      <c r="BN39" s="2" t="str" cm="1">
        <f t="array" ref="BN39">IF(B39="","",SUMPRODUCT(($D$1:$AB$4=$BN$4)*$D39:$AB39))</f>
        <v/>
      </c>
      <c r="BO39" s="15" t="str">
        <f t="shared" si="27"/>
        <v/>
      </c>
      <c r="BP39" s="2" t="str" cm="1">
        <f t="array" ref="BP39">IF(B39="","",SUMPRODUCT(($D$1:$AB$4=$BP$4)*$D39:$AB39))</f>
        <v/>
      </c>
      <c r="BQ39" s="15" t="str">
        <f t="shared" si="28"/>
        <v/>
      </c>
      <c r="BR39" s="2" t="str" cm="1">
        <f t="array" ref="BR39">IF(B39="","",SUMPRODUCT(($D$1:$AB$4=$BR$4)*$D39:$AB39))</f>
        <v/>
      </c>
      <c r="BS39" s="15" t="str">
        <f t="shared" si="29"/>
        <v/>
      </c>
      <c r="BT39" s="2" t="str" cm="1">
        <f t="array" ref="BT39">IF(B39="","",SUMPRODUCT(($D$1:$AB$4=$BT$4)*$D39:$AB39))</f>
        <v/>
      </c>
      <c r="BU39" s="15" t="str">
        <f t="shared" si="30"/>
        <v/>
      </c>
      <c r="BV39" s="2" t="str" cm="1">
        <f t="array" ref="BV39">IF(B39="","",SUMPRODUCT(($D$1:$AB$4=$BV$4)*$D39:$AB39))</f>
        <v/>
      </c>
      <c r="BW39" s="15" t="str">
        <f t="shared" si="31"/>
        <v/>
      </c>
      <c r="BX39" s="2" t="str" cm="1">
        <f t="array" ref="BX39">IF(B39="","",SUMPRODUCT(($D$1:$AB$4=$BX$4)*$D39:$AB39))</f>
        <v/>
      </c>
      <c r="BY39" s="15" t="str">
        <f t="shared" si="32"/>
        <v/>
      </c>
      <c r="BZ39" s="2" t="str" cm="1">
        <f t="array" ref="BZ39">IF(B39="","",SUMPRODUCT(($D$1:$AB$4=$BZ$4)*$D39:$AB39))</f>
        <v/>
      </c>
      <c r="CA39" s="15" t="str">
        <f t="shared" si="33"/>
        <v/>
      </c>
      <c r="CB39" s="2" t="str" cm="1">
        <f t="array" ref="CB39">IF(B39="","",SUMPRODUCT(($D$1:$AB$4=$CB$4)*$D39:$AB39))</f>
        <v/>
      </c>
      <c r="CC39" s="15" t="str">
        <f t="shared" si="34"/>
        <v/>
      </c>
      <c r="CD39" s="2" t="str" cm="1">
        <f t="array" ref="CD39">IF(B39="","",SUMPRODUCT(($D$1:$AB$4=$CD$4)*$D39:$AB39))</f>
        <v/>
      </c>
      <c r="CE39" s="15" t="str">
        <f t="shared" si="35"/>
        <v/>
      </c>
      <c r="CF39" s="2" t="str" cm="1">
        <f t="array" ref="CF39">IF(B39="","",SUMPRODUCT(($D$1:$AB$4=$CF$4)*$D39:$AB39))</f>
        <v/>
      </c>
      <c r="CG39" s="15" t="str">
        <f t="shared" si="36"/>
        <v/>
      </c>
      <c r="CH39" s="2" t="str" cm="1">
        <f t="array" ref="CH39">IF(B39="","",SUMPRODUCT(($D$1:$AB$4=$CH$4)*$D39:$AB39))</f>
        <v/>
      </c>
      <c r="CI39" s="15" t="str">
        <f t="shared" si="37"/>
        <v/>
      </c>
    </row>
    <row r="40" spans="1:166">
      <c r="A40" s="6">
        <v>35</v>
      </c>
      <c r="D40" s="97"/>
      <c r="E40" s="86"/>
      <c r="F40" s="86"/>
      <c r="G40" s="86"/>
      <c r="H40" s="86"/>
      <c r="I40" s="98"/>
      <c r="J40" s="102"/>
      <c r="K40" s="87"/>
      <c r="L40" s="87"/>
      <c r="M40" s="87"/>
      <c r="N40" s="87"/>
      <c r="O40" s="103"/>
      <c r="P40" s="107"/>
      <c r="Q40" s="88"/>
      <c r="R40" s="88"/>
      <c r="S40" s="88"/>
      <c r="T40" s="88"/>
      <c r="U40" s="108"/>
      <c r="V40" s="113"/>
      <c r="W40" s="89"/>
      <c r="X40" s="89"/>
      <c r="Y40" s="89"/>
      <c r="Z40" s="89"/>
      <c r="AA40" s="89"/>
      <c r="AB40" s="169"/>
      <c r="AC40" s="171" t="str">
        <f t="shared" si="38"/>
        <v/>
      </c>
      <c r="AD40" s="172" t="str">
        <f t="shared" si="12"/>
        <v/>
      </c>
      <c r="AL40" s="2" t="str" cm="1">
        <f t="array" ref="AL40">IF(B40="","",SUMPRODUCT(($D$1:$AB$4=$AL$4)*D40:AB40))</f>
        <v/>
      </c>
      <c r="AM40" s="15" t="str">
        <f t="shared" si="13"/>
        <v/>
      </c>
      <c r="AN40" s="2" t="str" cm="1">
        <f t="array" ref="AN40">IF(B40="","",SUMPRODUCT(($D$1:$AB$4=$AN$4)*D40:AB40))</f>
        <v/>
      </c>
      <c r="AO40" s="15" t="str">
        <f t="shared" si="14"/>
        <v/>
      </c>
      <c r="AP40" s="2" t="str" cm="1">
        <f t="array" ref="AP40">IF(B40="","",SUMPRODUCT(($D$1:$AB$4=$AP$4)*D40:AB40))</f>
        <v/>
      </c>
      <c r="AQ40" s="15" t="str">
        <f t="shared" si="15"/>
        <v/>
      </c>
      <c r="AR40" s="2" t="str" cm="1">
        <f t="array" ref="AR40">IF(B40="","",SUMPRODUCT(($D$1:$AB$4=$AR$4)*D40:AB40))</f>
        <v/>
      </c>
      <c r="AS40" s="15" t="str">
        <f t="shared" si="16"/>
        <v/>
      </c>
      <c r="AT40" s="2" t="str" cm="1">
        <f t="array" ref="AT40">IF(B40="","",SUMPRODUCT(($D$1:$AB$4=$AT$4)*$D40:$AB40))</f>
        <v/>
      </c>
      <c r="AU40" s="15" t="str">
        <f t="shared" si="17"/>
        <v/>
      </c>
      <c r="AV40" s="2" t="str" cm="1">
        <f t="array" ref="AV40">IF(B40="","",SUMPRODUCT(($D$1:$AB$4=$AV$4)*$D40:$AB40))</f>
        <v/>
      </c>
      <c r="AW40" s="15" t="str">
        <f t="shared" si="18"/>
        <v/>
      </c>
      <c r="AX40" s="2" t="str" cm="1">
        <f t="array" ref="AX40">IF(B40="","",SUMPRODUCT(($D$1:$AB$4=$AX$4)*$D40:$AB40))</f>
        <v/>
      </c>
      <c r="AY40" s="15" t="str">
        <f t="shared" si="19"/>
        <v/>
      </c>
      <c r="AZ40" s="2" t="str" cm="1">
        <f t="array" ref="AZ40">IF(B40="","",SUMPRODUCT(($D$1:$AB$4=$AZ$4)*$D40:$AB40))</f>
        <v/>
      </c>
      <c r="BA40" s="15" t="str">
        <f t="shared" si="20"/>
        <v/>
      </c>
      <c r="BB40" s="2" t="str" cm="1">
        <f t="array" ref="BB40">IF(B40="","",SUMPRODUCT(($D$1:$AB$4=$BB$4)*$D40:$AB40))</f>
        <v/>
      </c>
      <c r="BC40" s="15" t="str">
        <f t="shared" si="21"/>
        <v/>
      </c>
      <c r="BD40" s="2" t="str" cm="1">
        <f t="array" ref="BD40">IF(B40="","",SUMPRODUCT(($D$1:$AB$4=$BD$4)*$D40:$AB40))</f>
        <v/>
      </c>
      <c r="BE40" s="15" t="str">
        <f t="shared" si="22"/>
        <v/>
      </c>
      <c r="BF40" s="2" t="str" cm="1">
        <f t="array" ref="BF40">IF(B40="","",SUMPRODUCT(($D$1:$AB$4=$BF$4)*$D40:$AB40))</f>
        <v/>
      </c>
      <c r="BG40" s="15" t="str">
        <f t="shared" si="23"/>
        <v/>
      </c>
      <c r="BH40" s="2" t="str" cm="1">
        <f t="array" ref="BH40">IF(B40="","",SUMPRODUCT(($D$1:$AB$4=$BH$4)*$D40:$AB40))</f>
        <v/>
      </c>
      <c r="BI40" s="15" t="str">
        <f t="shared" si="24"/>
        <v/>
      </c>
      <c r="BJ40" s="2" t="str" cm="1">
        <f t="array" ref="BJ40">IF(B40="","",SUMPRODUCT(($D$1:$AB$4=$BJ$4)*$D40:$AB40))</f>
        <v/>
      </c>
      <c r="BK40" s="15" t="str">
        <f t="shared" si="25"/>
        <v/>
      </c>
      <c r="BL40" s="2" t="str" cm="1">
        <f t="array" ref="BL40">IF(B40="","",SUMPRODUCT(($D$1:$AB$4=$BL$4)*$D40:$AB40))</f>
        <v/>
      </c>
      <c r="BM40" s="15" t="str">
        <f t="shared" si="26"/>
        <v/>
      </c>
      <c r="BN40" s="2" t="str" cm="1">
        <f t="array" ref="BN40">IF(B40="","",SUMPRODUCT(($D$1:$AB$4=$BN$4)*$D40:$AB40))</f>
        <v/>
      </c>
      <c r="BO40" s="15" t="str">
        <f t="shared" si="27"/>
        <v/>
      </c>
      <c r="BP40" s="2" t="str" cm="1">
        <f t="array" ref="BP40">IF(B40="","",SUMPRODUCT(($D$1:$AB$4=$BP$4)*$D40:$AB40))</f>
        <v/>
      </c>
      <c r="BQ40" s="15" t="str">
        <f t="shared" si="28"/>
        <v/>
      </c>
      <c r="BR40" s="2" t="str" cm="1">
        <f t="array" ref="BR40">IF(B40="","",SUMPRODUCT(($D$1:$AB$4=$BR$4)*$D40:$AB40))</f>
        <v/>
      </c>
      <c r="BS40" s="15" t="str">
        <f t="shared" si="29"/>
        <v/>
      </c>
      <c r="BT40" s="2" t="str" cm="1">
        <f t="array" ref="BT40">IF(B40="","",SUMPRODUCT(($D$1:$AB$4=$BT$4)*$D40:$AB40))</f>
        <v/>
      </c>
      <c r="BU40" s="15" t="str">
        <f t="shared" si="30"/>
        <v/>
      </c>
      <c r="BV40" s="2" t="str" cm="1">
        <f t="array" ref="BV40">IF(B40="","",SUMPRODUCT(($D$1:$AB$4=$BV$4)*$D40:$AB40))</f>
        <v/>
      </c>
      <c r="BW40" s="15" t="str">
        <f t="shared" si="31"/>
        <v/>
      </c>
      <c r="BX40" s="2" t="str" cm="1">
        <f t="array" ref="BX40">IF(B40="","",SUMPRODUCT(($D$1:$AB$4=$BX$4)*$D40:$AB40))</f>
        <v/>
      </c>
      <c r="BY40" s="15" t="str">
        <f t="shared" si="32"/>
        <v/>
      </c>
      <c r="BZ40" s="2" t="str" cm="1">
        <f t="array" ref="BZ40">IF(B40="","",SUMPRODUCT(($D$1:$AB$4=$BZ$4)*$D40:$AB40))</f>
        <v/>
      </c>
      <c r="CA40" s="15" t="str">
        <f t="shared" si="33"/>
        <v/>
      </c>
      <c r="CB40" s="2" t="str" cm="1">
        <f t="array" ref="CB40">IF(B40="","",SUMPRODUCT(($D$1:$AB$4=$CB$4)*$D40:$AB40))</f>
        <v/>
      </c>
      <c r="CC40" s="15" t="str">
        <f t="shared" si="34"/>
        <v/>
      </c>
      <c r="CD40" s="2" t="str" cm="1">
        <f t="array" ref="CD40">IF(B40="","",SUMPRODUCT(($D$1:$AB$4=$CD$4)*$D40:$AB40))</f>
        <v/>
      </c>
      <c r="CE40" s="15" t="str">
        <f t="shared" si="35"/>
        <v/>
      </c>
      <c r="CF40" s="2" t="str" cm="1">
        <f t="array" ref="CF40">IF(B40="","",SUMPRODUCT(($D$1:$AB$4=$CF$4)*$D40:$AB40))</f>
        <v/>
      </c>
      <c r="CG40" s="15" t="str">
        <f t="shared" si="36"/>
        <v/>
      </c>
      <c r="CH40" s="2" t="str" cm="1">
        <f t="array" ref="CH40">IF(B40="","",SUMPRODUCT(($D$1:$AB$4=$CH$4)*$D40:$AB40))</f>
        <v/>
      </c>
      <c r="CI40" s="15" t="str">
        <f t="shared" si="37"/>
        <v/>
      </c>
    </row>
    <row r="41" spans="1:166">
      <c r="A41" s="7">
        <v>36</v>
      </c>
      <c r="D41" s="97"/>
      <c r="E41" s="86"/>
      <c r="F41" s="86"/>
      <c r="G41" s="86"/>
      <c r="H41" s="86"/>
      <c r="I41" s="98"/>
      <c r="J41" s="102"/>
      <c r="K41" s="87"/>
      <c r="L41" s="87"/>
      <c r="M41" s="87"/>
      <c r="N41" s="87"/>
      <c r="O41" s="103"/>
      <c r="P41" s="107"/>
      <c r="Q41" s="88"/>
      <c r="R41" s="88"/>
      <c r="S41" s="88"/>
      <c r="T41" s="88"/>
      <c r="U41" s="108"/>
      <c r="V41" s="113"/>
      <c r="W41" s="89"/>
      <c r="X41" s="89"/>
      <c r="Y41" s="89"/>
      <c r="Z41" s="89"/>
      <c r="AA41" s="89"/>
      <c r="AB41" s="169"/>
      <c r="AC41" s="171" t="str">
        <f t="shared" si="38"/>
        <v/>
      </c>
      <c r="AD41" s="172" t="str">
        <f t="shared" si="12"/>
        <v/>
      </c>
      <c r="AL41" s="2" t="str" cm="1">
        <f t="array" ref="AL41">IF(B41="","",SUMPRODUCT(($D$1:$AB$4=$AL$4)*D41:AB41))</f>
        <v/>
      </c>
      <c r="AM41" s="15" t="str">
        <f t="shared" si="13"/>
        <v/>
      </c>
      <c r="AN41" s="2" t="str" cm="1">
        <f t="array" ref="AN41">IF(B41="","",SUMPRODUCT(($D$1:$AB$4=$AN$4)*D41:AB41))</f>
        <v/>
      </c>
      <c r="AO41" s="15" t="str">
        <f t="shared" si="14"/>
        <v/>
      </c>
      <c r="AP41" s="2" t="str" cm="1">
        <f t="array" ref="AP41">IF(B41="","",SUMPRODUCT(($D$1:$AB$4=$AP$4)*D41:AB41))</f>
        <v/>
      </c>
      <c r="AQ41" s="15" t="str">
        <f t="shared" si="15"/>
        <v/>
      </c>
      <c r="AR41" s="2" t="str" cm="1">
        <f t="array" ref="AR41">IF(B41="","",SUMPRODUCT(($D$1:$AB$4=$AR$4)*D41:AB41))</f>
        <v/>
      </c>
      <c r="AS41" s="15" t="str">
        <f t="shared" si="16"/>
        <v/>
      </c>
      <c r="AT41" s="2" t="str" cm="1">
        <f t="array" ref="AT41">IF(B41="","",SUMPRODUCT(($D$1:$AB$4=$AT$4)*$D41:$AB41))</f>
        <v/>
      </c>
      <c r="AU41" s="15" t="str">
        <f t="shared" si="17"/>
        <v/>
      </c>
      <c r="AV41" s="2" t="str" cm="1">
        <f t="array" ref="AV41">IF(B41="","",SUMPRODUCT(($D$1:$AB$4=$AV$4)*$D41:$AB41))</f>
        <v/>
      </c>
      <c r="AW41" s="15" t="str">
        <f t="shared" si="18"/>
        <v/>
      </c>
      <c r="AX41" s="2" t="str" cm="1">
        <f t="array" ref="AX41">IF(B41="","",SUMPRODUCT(($D$1:$AB$4=$AX$4)*$D41:$AB41))</f>
        <v/>
      </c>
      <c r="AY41" s="15" t="str">
        <f t="shared" si="19"/>
        <v/>
      </c>
      <c r="AZ41" s="2" t="str" cm="1">
        <f t="array" ref="AZ41">IF(B41="","",SUMPRODUCT(($D$1:$AB$4=$AZ$4)*$D41:$AB41))</f>
        <v/>
      </c>
      <c r="BA41" s="15" t="str">
        <f t="shared" si="20"/>
        <v/>
      </c>
      <c r="BB41" s="2" t="str" cm="1">
        <f t="array" ref="BB41">IF(B41="","",SUMPRODUCT(($D$1:$AB$4=$BB$4)*$D41:$AB41))</f>
        <v/>
      </c>
      <c r="BC41" s="15" t="str">
        <f t="shared" si="21"/>
        <v/>
      </c>
      <c r="BD41" s="2" t="str" cm="1">
        <f t="array" ref="BD41">IF(B41="","",SUMPRODUCT(($D$1:$AB$4=$BD$4)*$D41:$AB41))</f>
        <v/>
      </c>
      <c r="BE41" s="15" t="str">
        <f t="shared" si="22"/>
        <v/>
      </c>
      <c r="BF41" s="2" t="str" cm="1">
        <f t="array" ref="BF41">IF(B41="","",SUMPRODUCT(($D$1:$AB$4=$BF$4)*$D41:$AB41))</f>
        <v/>
      </c>
      <c r="BG41" s="15" t="str">
        <f t="shared" si="23"/>
        <v/>
      </c>
      <c r="BH41" s="2" t="str" cm="1">
        <f t="array" ref="BH41">IF(B41="","",SUMPRODUCT(($D$1:$AB$4=$BH$4)*$D41:$AB41))</f>
        <v/>
      </c>
      <c r="BI41" s="15" t="str">
        <f t="shared" si="24"/>
        <v/>
      </c>
      <c r="BJ41" s="2" t="str" cm="1">
        <f t="array" ref="BJ41">IF(B41="","",SUMPRODUCT(($D$1:$AB$4=$BJ$4)*$D41:$AB41))</f>
        <v/>
      </c>
      <c r="BK41" s="15" t="str">
        <f t="shared" si="25"/>
        <v/>
      </c>
      <c r="BL41" s="2" t="str" cm="1">
        <f t="array" ref="BL41">IF(B41="","",SUMPRODUCT(($D$1:$AB$4=$BL$4)*$D41:$AB41))</f>
        <v/>
      </c>
      <c r="BM41" s="15" t="str">
        <f t="shared" si="26"/>
        <v/>
      </c>
      <c r="BN41" s="2" t="str" cm="1">
        <f t="array" ref="BN41">IF(B41="","",SUMPRODUCT(($D$1:$AB$4=$BN$4)*$D41:$AB41))</f>
        <v/>
      </c>
      <c r="BO41" s="15" t="str">
        <f t="shared" si="27"/>
        <v/>
      </c>
      <c r="BP41" s="2" t="str" cm="1">
        <f t="array" ref="BP41">IF(B41="","",SUMPRODUCT(($D$1:$AB$4=$BP$4)*$D41:$AB41))</f>
        <v/>
      </c>
      <c r="BQ41" s="15" t="str">
        <f t="shared" si="28"/>
        <v/>
      </c>
      <c r="BR41" s="2" t="str" cm="1">
        <f t="array" ref="BR41">IF(B41="","",SUMPRODUCT(($D$1:$AB$4=$BR$4)*$D41:$AB41))</f>
        <v/>
      </c>
      <c r="BS41" s="15" t="str">
        <f t="shared" si="29"/>
        <v/>
      </c>
      <c r="BT41" s="2" t="str" cm="1">
        <f t="array" ref="BT41">IF(B41="","",SUMPRODUCT(($D$1:$AB$4=$BT$4)*$D41:$AB41))</f>
        <v/>
      </c>
      <c r="BU41" s="15" t="str">
        <f t="shared" si="30"/>
        <v/>
      </c>
      <c r="BV41" s="2" t="str" cm="1">
        <f t="array" ref="BV41">IF(B41="","",SUMPRODUCT(($D$1:$AB$4=$BV$4)*$D41:$AB41))</f>
        <v/>
      </c>
      <c r="BW41" s="15" t="str">
        <f t="shared" si="31"/>
        <v/>
      </c>
      <c r="BX41" s="2" t="str" cm="1">
        <f t="array" ref="BX41">IF(B41="","",SUMPRODUCT(($D$1:$AB$4=$BX$4)*$D41:$AB41))</f>
        <v/>
      </c>
      <c r="BY41" s="15" t="str">
        <f t="shared" si="32"/>
        <v/>
      </c>
      <c r="BZ41" s="2" t="str" cm="1">
        <f t="array" ref="BZ41">IF(B41="","",SUMPRODUCT(($D$1:$AB$4=$BZ$4)*$D41:$AB41))</f>
        <v/>
      </c>
      <c r="CA41" s="15" t="str">
        <f t="shared" si="33"/>
        <v/>
      </c>
      <c r="CB41" s="2" t="str" cm="1">
        <f t="array" ref="CB41">IF(B41="","",SUMPRODUCT(($D$1:$AB$4=$CB$4)*$D41:$AB41))</f>
        <v/>
      </c>
      <c r="CC41" s="15" t="str">
        <f t="shared" si="34"/>
        <v/>
      </c>
      <c r="CD41" s="2" t="str" cm="1">
        <f t="array" ref="CD41">IF(B41="","",SUMPRODUCT(($D$1:$AB$4=$CD$4)*$D41:$AB41))</f>
        <v/>
      </c>
      <c r="CE41" s="15" t="str">
        <f t="shared" si="35"/>
        <v/>
      </c>
      <c r="CF41" s="2" t="str" cm="1">
        <f t="array" ref="CF41">IF(B41="","",SUMPRODUCT(($D$1:$AB$4=$CF$4)*$D41:$AB41))</f>
        <v/>
      </c>
      <c r="CG41" s="15" t="str">
        <f t="shared" si="36"/>
        <v/>
      </c>
      <c r="CH41" s="2" t="str" cm="1">
        <f t="array" ref="CH41">IF(B41="","",SUMPRODUCT(($D$1:$AB$4=$CH$4)*$D41:$AB41))</f>
        <v/>
      </c>
      <c r="CI41" s="15" t="str">
        <f t="shared" si="37"/>
        <v/>
      </c>
    </row>
    <row r="42" spans="1:166">
      <c r="A42" s="6">
        <v>37</v>
      </c>
      <c r="D42" s="97"/>
      <c r="E42" s="86"/>
      <c r="F42" s="86"/>
      <c r="G42" s="86"/>
      <c r="H42" s="86"/>
      <c r="I42" s="98"/>
      <c r="J42" s="102"/>
      <c r="K42" s="87"/>
      <c r="L42" s="87"/>
      <c r="M42" s="87"/>
      <c r="N42" s="87"/>
      <c r="O42" s="103"/>
      <c r="P42" s="107"/>
      <c r="Q42" s="88"/>
      <c r="R42" s="88"/>
      <c r="S42" s="88"/>
      <c r="T42" s="88"/>
      <c r="U42" s="108"/>
      <c r="V42" s="113"/>
      <c r="W42" s="89"/>
      <c r="X42" s="89"/>
      <c r="Y42" s="89"/>
      <c r="Z42" s="89"/>
      <c r="AA42" s="89"/>
      <c r="AB42" s="169"/>
      <c r="AC42" s="171" t="str">
        <f t="shared" si="38"/>
        <v/>
      </c>
      <c r="AD42" s="172" t="str">
        <f t="shared" si="12"/>
        <v/>
      </c>
      <c r="AL42" s="2" t="str" cm="1">
        <f t="array" ref="AL42">IF(B42="","",SUMPRODUCT(($D$1:$AB$4=$AL$4)*D42:AB42))</f>
        <v/>
      </c>
      <c r="AM42" s="15" t="str">
        <f t="shared" si="13"/>
        <v/>
      </c>
      <c r="AN42" s="2" t="str" cm="1">
        <f t="array" ref="AN42">IF(B42="","",SUMPRODUCT(($D$1:$AB$4=$AN$4)*D42:AB42))</f>
        <v/>
      </c>
      <c r="AO42" s="15" t="str">
        <f t="shared" si="14"/>
        <v/>
      </c>
      <c r="AP42" s="2" t="str" cm="1">
        <f t="array" ref="AP42">IF(B42="","",SUMPRODUCT(($D$1:$AB$4=$AP$4)*D42:AB42))</f>
        <v/>
      </c>
      <c r="AQ42" s="15" t="str">
        <f t="shared" si="15"/>
        <v/>
      </c>
      <c r="AR42" s="2" t="str" cm="1">
        <f t="array" ref="AR42">IF(B42="","",SUMPRODUCT(($D$1:$AB$4=$AR$4)*D42:AB42))</f>
        <v/>
      </c>
      <c r="AS42" s="15" t="str">
        <f t="shared" si="16"/>
        <v/>
      </c>
      <c r="AT42" s="2" t="str" cm="1">
        <f t="array" ref="AT42">IF(B42="","",SUMPRODUCT(($D$1:$AB$4=$AT$4)*$D42:$AB42))</f>
        <v/>
      </c>
      <c r="AU42" s="15" t="str">
        <f t="shared" si="17"/>
        <v/>
      </c>
      <c r="AV42" s="2" t="str" cm="1">
        <f t="array" ref="AV42">IF(B42="","",SUMPRODUCT(($D$1:$AB$4=$AV$4)*$D42:$AB42))</f>
        <v/>
      </c>
      <c r="AW42" s="15" t="str">
        <f t="shared" si="18"/>
        <v/>
      </c>
      <c r="AX42" s="2" t="str" cm="1">
        <f t="array" ref="AX42">IF(B42="","",SUMPRODUCT(($D$1:$AB$4=$AX$4)*$D42:$AB42))</f>
        <v/>
      </c>
      <c r="AY42" s="15" t="str">
        <f t="shared" si="19"/>
        <v/>
      </c>
      <c r="AZ42" s="2" t="str" cm="1">
        <f t="array" ref="AZ42">IF(B42="","",SUMPRODUCT(($D$1:$AB$4=$AZ$4)*$D42:$AB42))</f>
        <v/>
      </c>
      <c r="BA42" s="15" t="str">
        <f t="shared" si="20"/>
        <v/>
      </c>
      <c r="BB42" s="2" t="str" cm="1">
        <f t="array" ref="BB42">IF(B42="","",SUMPRODUCT(($D$1:$AB$4=$BB$4)*$D42:$AB42))</f>
        <v/>
      </c>
      <c r="BC42" s="15" t="str">
        <f t="shared" si="21"/>
        <v/>
      </c>
      <c r="BD42" s="2" t="str" cm="1">
        <f t="array" ref="BD42">IF(B42="","",SUMPRODUCT(($D$1:$AB$4=$BD$4)*$D42:$AB42))</f>
        <v/>
      </c>
      <c r="BE42" s="15" t="str">
        <f t="shared" si="22"/>
        <v/>
      </c>
      <c r="BF42" s="2" t="str" cm="1">
        <f t="array" ref="BF42">IF(B42="","",SUMPRODUCT(($D$1:$AB$4=$BF$4)*$D42:$AB42))</f>
        <v/>
      </c>
      <c r="BG42" s="15" t="str">
        <f t="shared" si="23"/>
        <v/>
      </c>
      <c r="BH42" s="2" t="str" cm="1">
        <f t="array" ref="BH42">IF(B42="","",SUMPRODUCT(($D$1:$AB$4=$BH$4)*$D42:$AB42))</f>
        <v/>
      </c>
      <c r="BI42" s="15" t="str">
        <f t="shared" si="24"/>
        <v/>
      </c>
      <c r="BJ42" s="2" t="str" cm="1">
        <f t="array" ref="BJ42">IF(B42="","",SUMPRODUCT(($D$1:$AB$4=$BJ$4)*$D42:$AB42))</f>
        <v/>
      </c>
      <c r="BK42" s="15" t="str">
        <f t="shared" si="25"/>
        <v/>
      </c>
      <c r="BL42" s="2" t="str" cm="1">
        <f t="array" ref="BL42">IF(B42="","",SUMPRODUCT(($D$1:$AB$4=$BL$4)*$D42:$AB42))</f>
        <v/>
      </c>
      <c r="BM42" s="15" t="str">
        <f t="shared" si="26"/>
        <v/>
      </c>
      <c r="BN42" s="2" t="str" cm="1">
        <f t="array" ref="BN42">IF(B42="","",SUMPRODUCT(($D$1:$AB$4=$BN$4)*$D42:$AB42))</f>
        <v/>
      </c>
      <c r="BO42" s="15" t="str">
        <f t="shared" si="27"/>
        <v/>
      </c>
      <c r="BP42" s="2" t="str" cm="1">
        <f t="array" ref="BP42">IF(B42="","",SUMPRODUCT(($D$1:$AB$4=$BP$4)*$D42:$AB42))</f>
        <v/>
      </c>
      <c r="BQ42" s="15" t="str">
        <f t="shared" si="28"/>
        <v/>
      </c>
      <c r="BR42" s="2" t="str" cm="1">
        <f t="array" ref="BR42">IF(B42="","",SUMPRODUCT(($D$1:$AB$4=$BR$4)*$D42:$AB42))</f>
        <v/>
      </c>
      <c r="BS42" s="15" t="str">
        <f t="shared" si="29"/>
        <v/>
      </c>
      <c r="BT42" s="2" t="str" cm="1">
        <f t="array" ref="BT42">IF(B42="","",SUMPRODUCT(($D$1:$AB$4=$BT$4)*$D42:$AB42))</f>
        <v/>
      </c>
      <c r="BU42" s="15" t="str">
        <f t="shared" si="30"/>
        <v/>
      </c>
      <c r="BV42" s="2" t="str" cm="1">
        <f t="array" ref="BV42">IF(B42="","",SUMPRODUCT(($D$1:$AB$4=$BV$4)*$D42:$AB42))</f>
        <v/>
      </c>
      <c r="BW42" s="15" t="str">
        <f t="shared" si="31"/>
        <v/>
      </c>
      <c r="BX42" s="2" t="str" cm="1">
        <f t="array" ref="BX42">IF(B42="","",SUMPRODUCT(($D$1:$AB$4=$BX$4)*$D42:$AB42))</f>
        <v/>
      </c>
      <c r="BY42" s="15" t="str">
        <f t="shared" si="32"/>
        <v/>
      </c>
      <c r="BZ42" s="2" t="str" cm="1">
        <f t="array" ref="BZ42">IF(B42="","",SUMPRODUCT(($D$1:$AB$4=$BZ$4)*$D42:$AB42))</f>
        <v/>
      </c>
      <c r="CA42" s="15" t="str">
        <f t="shared" si="33"/>
        <v/>
      </c>
      <c r="CB42" s="2" t="str" cm="1">
        <f t="array" ref="CB42">IF(B42="","",SUMPRODUCT(($D$1:$AB$4=$CB$4)*$D42:$AB42))</f>
        <v/>
      </c>
      <c r="CC42" s="15" t="str">
        <f t="shared" si="34"/>
        <v/>
      </c>
      <c r="CD42" s="2" t="str" cm="1">
        <f t="array" ref="CD42">IF(B42="","",SUMPRODUCT(($D$1:$AB$4=$CD$4)*$D42:$AB42))</f>
        <v/>
      </c>
      <c r="CE42" s="15" t="str">
        <f t="shared" si="35"/>
        <v/>
      </c>
      <c r="CF42" s="2" t="str" cm="1">
        <f t="array" ref="CF42">IF(B42="","",SUMPRODUCT(($D$1:$AB$4=$CF$4)*$D42:$AB42))</f>
        <v/>
      </c>
      <c r="CG42" s="15" t="str">
        <f t="shared" si="36"/>
        <v/>
      </c>
      <c r="CH42" s="2" t="str" cm="1">
        <f t="array" ref="CH42">IF(B42="","",SUMPRODUCT(($D$1:$AB$4=$CH$4)*$D42:$AB42))</f>
        <v/>
      </c>
      <c r="CI42" s="15" t="str">
        <f t="shared" si="37"/>
        <v/>
      </c>
    </row>
    <row r="43" spans="1:166">
      <c r="A43" s="7">
        <v>38</v>
      </c>
      <c r="D43" s="97"/>
      <c r="E43" s="86"/>
      <c r="F43" s="86"/>
      <c r="G43" s="86"/>
      <c r="H43" s="86"/>
      <c r="I43" s="98"/>
      <c r="J43" s="102"/>
      <c r="K43" s="87"/>
      <c r="L43" s="87"/>
      <c r="M43" s="87"/>
      <c r="N43" s="87"/>
      <c r="O43" s="103"/>
      <c r="P43" s="107"/>
      <c r="Q43" s="88"/>
      <c r="R43" s="88"/>
      <c r="S43" s="88"/>
      <c r="T43" s="88"/>
      <c r="U43" s="108"/>
      <c r="V43" s="113"/>
      <c r="W43" s="89"/>
      <c r="X43" s="89"/>
      <c r="Y43" s="89"/>
      <c r="Z43" s="89"/>
      <c r="AA43" s="89"/>
      <c r="AB43" s="169"/>
      <c r="AC43" s="171" t="str">
        <f t="shared" si="38"/>
        <v/>
      </c>
      <c r="AD43" s="172" t="str">
        <f t="shared" si="12"/>
        <v/>
      </c>
      <c r="AL43" s="2" t="str" cm="1">
        <f t="array" ref="AL43">IF(B43="","",SUMPRODUCT(($D$1:$AB$4=$AL$4)*D43:AB43))</f>
        <v/>
      </c>
      <c r="AM43" s="15" t="str">
        <f t="shared" si="13"/>
        <v/>
      </c>
      <c r="AN43" s="2" t="str" cm="1">
        <f t="array" ref="AN43">IF(B43="","",SUMPRODUCT(($D$1:$AB$4=$AN$4)*D43:AB43))</f>
        <v/>
      </c>
      <c r="AO43" s="15" t="str">
        <f t="shared" si="14"/>
        <v/>
      </c>
      <c r="AP43" s="2" t="str" cm="1">
        <f t="array" ref="AP43">IF(B43="","",SUMPRODUCT(($D$1:$AB$4=$AP$4)*D43:AB43))</f>
        <v/>
      </c>
      <c r="AQ43" s="15" t="str">
        <f t="shared" si="15"/>
        <v/>
      </c>
      <c r="AR43" s="2" t="str" cm="1">
        <f t="array" ref="AR43">IF(B43="","",SUMPRODUCT(($D$1:$AB$4=$AR$4)*D43:AB43))</f>
        <v/>
      </c>
      <c r="AS43" s="15" t="str">
        <f t="shared" si="16"/>
        <v/>
      </c>
      <c r="AT43" s="2" t="str" cm="1">
        <f t="array" ref="AT43">IF(B43="","",SUMPRODUCT(($D$1:$AB$4=$AT$4)*$D43:$AB43))</f>
        <v/>
      </c>
      <c r="AU43" s="15" t="str">
        <f t="shared" si="17"/>
        <v/>
      </c>
      <c r="AV43" s="2" t="str" cm="1">
        <f t="array" ref="AV43">IF(B43="","",SUMPRODUCT(($D$1:$AB$4=$AV$4)*$D43:$AB43))</f>
        <v/>
      </c>
      <c r="AW43" s="15" t="str">
        <f t="shared" si="18"/>
        <v/>
      </c>
      <c r="AX43" s="2" t="str" cm="1">
        <f t="array" ref="AX43">IF(B43="","",SUMPRODUCT(($D$1:$AB$4=$AX$4)*$D43:$AB43))</f>
        <v/>
      </c>
      <c r="AY43" s="15" t="str">
        <f t="shared" si="19"/>
        <v/>
      </c>
      <c r="AZ43" s="2" t="str" cm="1">
        <f t="array" ref="AZ43">IF(B43="","",SUMPRODUCT(($D$1:$AB$4=$AZ$4)*$D43:$AB43))</f>
        <v/>
      </c>
      <c r="BA43" s="15" t="str">
        <f t="shared" si="20"/>
        <v/>
      </c>
      <c r="BB43" s="2" t="str" cm="1">
        <f t="array" ref="BB43">IF(B43="","",SUMPRODUCT(($D$1:$AB$4=$BB$4)*$D43:$AB43))</f>
        <v/>
      </c>
      <c r="BC43" s="15" t="str">
        <f t="shared" si="21"/>
        <v/>
      </c>
      <c r="BD43" s="2" t="str" cm="1">
        <f t="array" ref="BD43">IF(B43="","",SUMPRODUCT(($D$1:$AB$4=$BD$4)*$D43:$AB43))</f>
        <v/>
      </c>
      <c r="BE43" s="15" t="str">
        <f t="shared" si="22"/>
        <v/>
      </c>
      <c r="BF43" s="2" t="str" cm="1">
        <f t="array" ref="BF43">IF(B43="","",SUMPRODUCT(($D$1:$AB$4=$BF$4)*$D43:$AB43))</f>
        <v/>
      </c>
      <c r="BG43" s="15" t="str">
        <f t="shared" si="23"/>
        <v/>
      </c>
      <c r="BH43" s="2" t="str" cm="1">
        <f t="array" ref="BH43">IF(B43="","",SUMPRODUCT(($D$1:$AB$4=$BH$4)*$D43:$AB43))</f>
        <v/>
      </c>
      <c r="BI43" s="15" t="str">
        <f t="shared" si="24"/>
        <v/>
      </c>
      <c r="BJ43" s="2" t="str" cm="1">
        <f t="array" ref="BJ43">IF(B43="","",SUMPRODUCT(($D$1:$AB$4=$BJ$4)*$D43:$AB43))</f>
        <v/>
      </c>
      <c r="BK43" s="15" t="str">
        <f t="shared" si="25"/>
        <v/>
      </c>
      <c r="BL43" s="2" t="str" cm="1">
        <f t="array" ref="BL43">IF(B43="","",SUMPRODUCT(($D$1:$AB$4=$BL$4)*$D43:$AB43))</f>
        <v/>
      </c>
      <c r="BM43" s="15" t="str">
        <f t="shared" si="26"/>
        <v/>
      </c>
      <c r="BN43" s="2" t="str" cm="1">
        <f t="array" ref="BN43">IF(B43="","",SUMPRODUCT(($D$1:$AB$4=$BN$4)*$D43:$AB43))</f>
        <v/>
      </c>
      <c r="BO43" s="15" t="str">
        <f t="shared" si="27"/>
        <v/>
      </c>
      <c r="BP43" s="2" t="str" cm="1">
        <f t="array" ref="BP43">IF(B43="","",SUMPRODUCT(($D$1:$AB$4=$BP$4)*$D43:$AB43))</f>
        <v/>
      </c>
      <c r="BQ43" s="15" t="str">
        <f t="shared" si="28"/>
        <v/>
      </c>
      <c r="BR43" s="2" t="str" cm="1">
        <f t="array" ref="BR43">IF(B43="","",SUMPRODUCT(($D$1:$AB$4=$BR$4)*$D43:$AB43))</f>
        <v/>
      </c>
      <c r="BS43" s="15" t="str">
        <f t="shared" si="29"/>
        <v/>
      </c>
      <c r="BT43" s="2" t="str" cm="1">
        <f t="array" ref="BT43">IF(B43="","",SUMPRODUCT(($D$1:$AB$4=$BT$4)*$D43:$AB43))</f>
        <v/>
      </c>
      <c r="BU43" s="15" t="str">
        <f t="shared" si="30"/>
        <v/>
      </c>
      <c r="BV43" s="2" t="str" cm="1">
        <f t="array" ref="BV43">IF(B43="","",SUMPRODUCT(($D$1:$AB$4=$BV$4)*$D43:$AB43))</f>
        <v/>
      </c>
      <c r="BW43" s="15" t="str">
        <f t="shared" si="31"/>
        <v/>
      </c>
      <c r="BX43" s="2" t="str" cm="1">
        <f t="array" ref="BX43">IF(B43="","",SUMPRODUCT(($D$1:$AB$4=$BX$4)*$D43:$AB43))</f>
        <v/>
      </c>
      <c r="BY43" s="15" t="str">
        <f t="shared" si="32"/>
        <v/>
      </c>
      <c r="BZ43" s="2" t="str" cm="1">
        <f t="array" ref="BZ43">IF(B43="","",SUMPRODUCT(($D$1:$AB$4=$BZ$4)*$D43:$AB43))</f>
        <v/>
      </c>
      <c r="CA43" s="15" t="str">
        <f t="shared" si="33"/>
        <v/>
      </c>
      <c r="CB43" s="2" t="str" cm="1">
        <f t="array" ref="CB43">IF(B43="","",SUMPRODUCT(($D$1:$AB$4=$CB$4)*$D43:$AB43))</f>
        <v/>
      </c>
      <c r="CC43" s="15" t="str">
        <f t="shared" si="34"/>
        <v/>
      </c>
      <c r="CD43" s="2" t="str" cm="1">
        <f t="array" ref="CD43">IF(B43="","",SUMPRODUCT(($D$1:$AB$4=$CD$4)*$D43:$AB43))</f>
        <v/>
      </c>
      <c r="CE43" s="15" t="str">
        <f t="shared" si="35"/>
        <v/>
      </c>
      <c r="CF43" s="2" t="str" cm="1">
        <f t="array" ref="CF43">IF(B43="","",SUMPRODUCT(($D$1:$AB$4=$CF$4)*$D43:$AB43))</f>
        <v/>
      </c>
      <c r="CG43" s="15" t="str">
        <f t="shared" si="36"/>
        <v/>
      </c>
      <c r="CH43" s="2" t="str" cm="1">
        <f t="array" ref="CH43">IF(B43="","",SUMPRODUCT(($D$1:$AB$4=$CH$4)*$D43:$AB43))</f>
        <v/>
      </c>
      <c r="CI43" s="15" t="str">
        <f t="shared" si="37"/>
        <v/>
      </c>
    </row>
    <row r="44" spans="1:166">
      <c r="A44" s="6">
        <v>39</v>
      </c>
      <c r="D44" s="97"/>
      <c r="E44" s="86"/>
      <c r="F44" s="86"/>
      <c r="G44" s="86"/>
      <c r="H44" s="86"/>
      <c r="I44" s="98"/>
      <c r="J44" s="102"/>
      <c r="K44" s="87"/>
      <c r="L44" s="87"/>
      <c r="M44" s="87"/>
      <c r="N44" s="87"/>
      <c r="O44" s="103"/>
      <c r="P44" s="107"/>
      <c r="Q44" s="88"/>
      <c r="R44" s="88"/>
      <c r="S44" s="88"/>
      <c r="T44" s="88"/>
      <c r="U44" s="108"/>
      <c r="V44" s="113"/>
      <c r="W44" s="89"/>
      <c r="X44" s="89"/>
      <c r="Y44" s="89"/>
      <c r="Z44" s="89"/>
      <c r="AA44" s="89"/>
      <c r="AB44" s="169"/>
      <c r="AC44" s="171" t="str">
        <f t="shared" si="38"/>
        <v/>
      </c>
      <c r="AD44" s="172" t="str">
        <f t="shared" si="12"/>
        <v/>
      </c>
      <c r="AL44" s="2" t="str" cm="1">
        <f t="array" ref="AL44">IF(B44="","",SUMPRODUCT(($D$1:$AB$4=$AL$4)*D44:AB44))</f>
        <v/>
      </c>
      <c r="AM44" s="15" t="str">
        <f t="shared" si="13"/>
        <v/>
      </c>
      <c r="AN44" s="2" t="str" cm="1">
        <f t="array" ref="AN44">IF(B44="","",SUMPRODUCT(($D$1:$AB$4=$AN$4)*D44:AB44))</f>
        <v/>
      </c>
      <c r="AO44" s="15" t="str">
        <f t="shared" si="14"/>
        <v/>
      </c>
      <c r="AP44" s="2" t="str" cm="1">
        <f t="array" ref="AP44">IF(B44="","",SUMPRODUCT(($D$1:$AB$4=$AP$4)*D44:AB44))</f>
        <v/>
      </c>
      <c r="AQ44" s="15" t="str">
        <f t="shared" si="15"/>
        <v/>
      </c>
      <c r="AR44" s="2" t="str" cm="1">
        <f t="array" ref="AR44">IF(B44="","",SUMPRODUCT(($D$1:$AB$4=$AR$4)*D44:AB44))</f>
        <v/>
      </c>
      <c r="AS44" s="15" t="str">
        <f t="shared" si="16"/>
        <v/>
      </c>
      <c r="AT44" s="2" t="str" cm="1">
        <f t="array" ref="AT44">IF(B44="","",SUMPRODUCT(($D$1:$AB$4=$AT$4)*$D44:$AB44))</f>
        <v/>
      </c>
      <c r="AU44" s="15" t="str">
        <f t="shared" si="17"/>
        <v/>
      </c>
      <c r="AV44" s="2" t="str" cm="1">
        <f t="array" ref="AV44">IF(B44="","",SUMPRODUCT(($D$1:$AB$4=$AV$4)*$D44:$AB44))</f>
        <v/>
      </c>
      <c r="AW44" s="15" t="str">
        <f t="shared" si="18"/>
        <v/>
      </c>
      <c r="AX44" s="2" t="str" cm="1">
        <f t="array" ref="AX44">IF(B44="","",SUMPRODUCT(($D$1:$AB$4=$AX$4)*$D44:$AB44))</f>
        <v/>
      </c>
      <c r="AY44" s="15" t="str">
        <f t="shared" si="19"/>
        <v/>
      </c>
      <c r="AZ44" s="2" t="str" cm="1">
        <f t="array" ref="AZ44">IF(B44="","",SUMPRODUCT(($D$1:$AB$4=$AZ$4)*$D44:$AB44))</f>
        <v/>
      </c>
      <c r="BA44" s="15" t="str">
        <f t="shared" si="20"/>
        <v/>
      </c>
      <c r="BB44" s="2" t="str" cm="1">
        <f t="array" ref="BB44">IF(B44="","",SUMPRODUCT(($D$1:$AB$4=$BB$4)*$D44:$AB44))</f>
        <v/>
      </c>
      <c r="BC44" s="15" t="str">
        <f t="shared" si="21"/>
        <v/>
      </c>
      <c r="BD44" s="2" t="str" cm="1">
        <f t="array" ref="BD44">IF(B44="","",SUMPRODUCT(($D$1:$AB$4=$BD$4)*$D44:$AB44))</f>
        <v/>
      </c>
      <c r="BE44" s="15" t="str">
        <f t="shared" si="22"/>
        <v/>
      </c>
      <c r="BF44" s="2" t="str" cm="1">
        <f t="array" ref="BF44">IF(B44="","",SUMPRODUCT(($D$1:$AB$4=$BF$4)*$D44:$AB44))</f>
        <v/>
      </c>
      <c r="BG44" s="15" t="str">
        <f t="shared" si="23"/>
        <v/>
      </c>
      <c r="BH44" s="2" t="str" cm="1">
        <f t="array" ref="BH44">IF(B44="","",SUMPRODUCT(($D$1:$AB$4=$BH$4)*$D44:$AB44))</f>
        <v/>
      </c>
      <c r="BI44" s="15" t="str">
        <f t="shared" si="24"/>
        <v/>
      </c>
      <c r="BJ44" s="2" t="str" cm="1">
        <f t="array" ref="BJ44">IF(B44="","",SUMPRODUCT(($D$1:$AB$4=$BJ$4)*$D44:$AB44))</f>
        <v/>
      </c>
      <c r="BK44" s="15" t="str">
        <f t="shared" si="25"/>
        <v/>
      </c>
      <c r="BL44" s="2" t="str" cm="1">
        <f t="array" ref="BL44">IF(B44="","",SUMPRODUCT(($D$1:$AB$4=$BL$4)*$D44:$AB44))</f>
        <v/>
      </c>
      <c r="BM44" s="15" t="str">
        <f t="shared" si="26"/>
        <v/>
      </c>
      <c r="BN44" s="2" t="str" cm="1">
        <f t="array" ref="BN44">IF(B44="","",SUMPRODUCT(($D$1:$AB$4=$BN$4)*$D44:$AB44))</f>
        <v/>
      </c>
      <c r="BO44" s="15" t="str">
        <f t="shared" si="27"/>
        <v/>
      </c>
      <c r="BP44" s="2" t="str" cm="1">
        <f t="array" ref="BP44">IF(B44="","",SUMPRODUCT(($D$1:$AB$4=$BP$4)*$D44:$AB44))</f>
        <v/>
      </c>
      <c r="BQ44" s="15" t="str">
        <f t="shared" si="28"/>
        <v/>
      </c>
      <c r="BR44" s="2" t="str" cm="1">
        <f t="array" ref="BR44">IF(B44="","",SUMPRODUCT(($D$1:$AB$4=$BR$4)*$D44:$AB44))</f>
        <v/>
      </c>
      <c r="BS44" s="15" t="str">
        <f t="shared" si="29"/>
        <v/>
      </c>
      <c r="BT44" s="2" t="str" cm="1">
        <f t="array" ref="BT44">IF(B44="","",SUMPRODUCT(($D$1:$AB$4=$BT$4)*$D44:$AB44))</f>
        <v/>
      </c>
      <c r="BU44" s="15" t="str">
        <f t="shared" si="30"/>
        <v/>
      </c>
      <c r="BV44" s="2" t="str" cm="1">
        <f t="array" ref="BV44">IF(B44="","",SUMPRODUCT(($D$1:$AB$4=$BV$4)*$D44:$AB44))</f>
        <v/>
      </c>
      <c r="BW44" s="15" t="str">
        <f t="shared" si="31"/>
        <v/>
      </c>
      <c r="BX44" s="2" t="str" cm="1">
        <f t="array" ref="BX44">IF(B44="","",SUMPRODUCT(($D$1:$AB$4=$BX$4)*$D44:$AB44))</f>
        <v/>
      </c>
      <c r="BY44" s="15" t="str">
        <f t="shared" si="32"/>
        <v/>
      </c>
      <c r="BZ44" s="2" t="str" cm="1">
        <f t="array" ref="BZ44">IF(B44="","",SUMPRODUCT(($D$1:$AB$4=$BZ$4)*$D44:$AB44))</f>
        <v/>
      </c>
      <c r="CA44" s="15" t="str">
        <f t="shared" si="33"/>
        <v/>
      </c>
      <c r="CB44" s="2" t="str" cm="1">
        <f t="array" ref="CB44">IF(B44="","",SUMPRODUCT(($D$1:$AB$4=$CB$4)*$D44:$AB44))</f>
        <v/>
      </c>
      <c r="CC44" s="15" t="str">
        <f t="shared" si="34"/>
        <v/>
      </c>
      <c r="CD44" s="2" t="str" cm="1">
        <f t="array" ref="CD44">IF(B44="","",SUMPRODUCT(($D$1:$AB$4=$CD$4)*$D44:$AB44))</f>
        <v/>
      </c>
      <c r="CE44" s="15" t="str">
        <f t="shared" si="35"/>
        <v/>
      </c>
      <c r="CF44" s="2" t="str" cm="1">
        <f t="array" ref="CF44">IF(B44="","",SUMPRODUCT(($D$1:$AB$4=$CF$4)*$D44:$AB44))</f>
        <v/>
      </c>
      <c r="CG44" s="15" t="str">
        <f t="shared" si="36"/>
        <v/>
      </c>
      <c r="CH44" s="2" t="str" cm="1">
        <f t="array" ref="CH44">IF(B44="","",SUMPRODUCT(($D$1:$AB$4=$CH$4)*$D44:$AB44))</f>
        <v/>
      </c>
      <c r="CI44" s="15" t="str">
        <f t="shared" si="37"/>
        <v/>
      </c>
    </row>
    <row r="45" spans="1:166">
      <c r="A45" s="7">
        <v>40</v>
      </c>
      <c r="D45" s="97"/>
      <c r="E45" s="86"/>
      <c r="F45" s="86"/>
      <c r="G45" s="86"/>
      <c r="H45" s="86"/>
      <c r="I45" s="98"/>
      <c r="J45" s="102"/>
      <c r="K45" s="87"/>
      <c r="L45" s="87"/>
      <c r="M45" s="87"/>
      <c r="N45" s="87"/>
      <c r="O45" s="103"/>
      <c r="P45" s="107"/>
      <c r="Q45" s="88"/>
      <c r="R45" s="88"/>
      <c r="S45" s="88"/>
      <c r="T45" s="88"/>
      <c r="U45" s="108"/>
      <c r="V45" s="113"/>
      <c r="W45" s="89"/>
      <c r="X45" s="89"/>
      <c r="Y45" s="89"/>
      <c r="Z45" s="89"/>
      <c r="AA45" s="89"/>
      <c r="AB45" s="169"/>
      <c r="AC45" s="171" t="str">
        <f t="shared" si="38"/>
        <v/>
      </c>
      <c r="AD45" s="172" t="str">
        <f t="shared" si="12"/>
        <v/>
      </c>
      <c r="AL45" s="2" t="str" cm="1">
        <f t="array" ref="AL45">IF(B45="","",SUMPRODUCT(($D$1:$AB$4=$AL$4)*D45:AB45))</f>
        <v/>
      </c>
      <c r="AM45" s="15" t="str">
        <f t="shared" si="13"/>
        <v/>
      </c>
      <c r="AN45" s="2" t="str" cm="1">
        <f t="array" ref="AN45">IF(B45="","",SUMPRODUCT(($D$1:$AB$4=$AN$4)*D45:AB45))</f>
        <v/>
      </c>
      <c r="AO45" s="15" t="str">
        <f t="shared" si="14"/>
        <v/>
      </c>
      <c r="AP45" s="2" t="str" cm="1">
        <f t="array" ref="AP45">IF(B45="","",SUMPRODUCT(($D$1:$AB$4=$AP$4)*D45:AB45))</f>
        <v/>
      </c>
      <c r="AQ45" s="15" t="str">
        <f t="shared" si="15"/>
        <v/>
      </c>
      <c r="AR45" s="2" t="str" cm="1">
        <f t="array" ref="AR45">IF(B45="","",SUMPRODUCT(($D$1:$AB$4=$AR$4)*D45:AB45))</f>
        <v/>
      </c>
      <c r="AS45" s="15" t="str">
        <f t="shared" si="16"/>
        <v/>
      </c>
      <c r="AT45" s="2" t="str" cm="1">
        <f t="array" ref="AT45">IF(B45="","",SUMPRODUCT(($D$1:$AB$4=$AT$4)*$D45:$AB45))</f>
        <v/>
      </c>
      <c r="AU45" s="15" t="str">
        <f t="shared" si="17"/>
        <v/>
      </c>
      <c r="AV45" s="2" t="str" cm="1">
        <f t="array" ref="AV45">IF(B45="","",SUMPRODUCT(($D$1:$AB$4=$AV$4)*$D45:$AB45))</f>
        <v/>
      </c>
      <c r="AW45" s="15" t="str">
        <f t="shared" si="18"/>
        <v/>
      </c>
      <c r="AX45" s="2" t="str" cm="1">
        <f t="array" ref="AX45">IF(B45="","",SUMPRODUCT(($D$1:$AB$4=$AX$4)*$D45:$AB45))</f>
        <v/>
      </c>
      <c r="AY45" s="15" t="str">
        <f t="shared" si="19"/>
        <v/>
      </c>
      <c r="AZ45" s="2" t="str" cm="1">
        <f t="array" ref="AZ45">IF(B45="","",SUMPRODUCT(($D$1:$AB$4=$AZ$4)*$D45:$AB45))</f>
        <v/>
      </c>
      <c r="BA45" s="15" t="str">
        <f t="shared" si="20"/>
        <v/>
      </c>
      <c r="BB45" s="2" t="str" cm="1">
        <f t="array" ref="BB45">IF(B45="","",SUMPRODUCT(($D$1:$AB$4=$BB$4)*$D45:$AB45))</f>
        <v/>
      </c>
      <c r="BC45" s="15" t="str">
        <f t="shared" si="21"/>
        <v/>
      </c>
      <c r="BD45" s="2" t="str" cm="1">
        <f t="array" ref="BD45">IF(B45="","",SUMPRODUCT(($D$1:$AB$4=$BD$4)*$D45:$AB45))</f>
        <v/>
      </c>
      <c r="BE45" s="15" t="str">
        <f t="shared" si="22"/>
        <v/>
      </c>
      <c r="BF45" s="2" t="str" cm="1">
        <f t="array" ref="BF45">IF(B45="","",SUMPRODUCT(($D$1:$AB$4=$BF$4)*$D45:$AB45))</f>
        <v/>
      </c>
      <c r="BG45" s="15" t="str">
        <f t="shared" si="23"/>
        <v/>
      </c>
      <c r="BH45" s="2" t="str" cm="1">
        <f t="array" ref="BH45">IF(B45="","",SUMPRODUCT(($D$1:$AB$4=$BH$4)*$D45:$AB45))</f>
        <v/>
      </c>
      <c r="BI45" s="15" t="str">
        <f t="shared" si="24"/>
        <v/>
      </c>
      <c r="BJ45" s="2" t="str" cm="1">
        <f t="array" ref="BJ45">IF(B45="","",SUMPRODUCT(($D$1:$AB$4=$BJ$4)*$D45:$AB45))</f>
        <v/>
      </c>
      <c r="BK45" s="15" t="str">
        <f t="shared" si="25"/>
        <v/>
      </c>
      <c r="BL45" s="2" t="str" cm="1">
        <f t="array" ref="BL45">IF(B45="","",SUMPRODUCT(($D$1:$AB$4=$BL$4)*$D45:$AB45))</f>
        <v/>
      </c>
      <c r="BM45" s="15" t="str">
        <f t="shared" si="26"/>
        <v/>
      </c>
      <c r="BN45" s="2" t="str" cm="1">
        <f t="array" ref="BN45">IF(B45="","",SUMPRODUCT(($D$1:$AB$4=$BN$4)*$D45:$AB45))</f>
        <v/>
      </c>
      <c r="BO45" s="15" t="str">
        <f t="shared" si="27"/>
        <v/>
      </c>
      <c r="BP45" s="2" t="str" cm="1">
        <f t="array" ref="BP45">IF(B45="","",SUMPRODUCT(($D$1:$AB$4=$BP$4)*$D45:$AB45))</f>
        <v/>
      </c>
      <c r="BQ45" s="15" t="str">
        <f t="shared" si="28"/>
        <v/>
      </c>
      <c r="BR45" s="2" t="str" cm="1">
        <f t="array" ref="BR45">IF(B45="","",SUMPRODUCT(($D$1:$AB$4=$BR$4)*$D45:$AB45))</f>
        <v/>
      </c>
      <c r="BS45" s="15" t="str">
        <f t="shared" si="29"/>
        <v/>
      </c>
      <c r="BT45" s="2" t="str" cm="1">
        <f t="array" ref="BT45">IF(B45="","",SUMPRODUCT(($D$1:$AB$4=$BT$4)*$D45:$AB45))</f>
        <v/>
      </c>
      <c r="BU45" s="15" t="str">
        <f t="shared" si="30"/>
        <v/>
      </c>
      <c r="BV45" s="2" t="str" cm="1">
        <f t="array" ref="BV45">IF(B45="","",SUMPRODUCT(($D$1:$AB$4=$BV$4)*$D45:$AB45))</f>
        <v/>
      </c>
      <c r="BW45" s="15" t="str">
        <f t="shared" si="31"/>
        <v/>
      </c>
      <c r="BX45" s="2" t="str" cm="1">
        <f t="array" ref="BX45">IF(B45="","",SUMPRODUCT(($D$1:$AB$4=$BX$4)*$D45:$AB45))</f>
        <v/>
      </c>
      <c r="BY45" s="15" t="str">
        <f t="shared" si="32"/>
        <v/>
      </c>
      <c r="BZ45" s="2" t="str" cm="1">
        <f t="array" ref="BZ45">IF(B45="","",SUMPRODUCT(($D$1:$AB$4=$BZ$4)*$D45:$AB45))</f>
        <v/>
      </c>
      <c r="CA45" s="15" t="str">
        <f t="shared" si="33"/>
        <v/>
      </c>
      <c r="CB45" s="2" t="str" cm="1">
        <f t="array" ref="CB45">IF(B45="","",SUMPRODUCT(($D$1:$AB$4=$CB$4)*$D45:$AB45))</f>
        <v/>
      </c>
      <c r="CC45" s="15" t="str">
        <f t="shared" si="34"/>
        <v/>
      </c>
      <c r="CD45" s="2" t="str" cm="1">
        <f t="array" ref="CD45">IF(B45="","",SUMPRODUCT(($D$1:$AB$4=$CD$4)*$D45:$AB45))</f>
        <v/>
      </c>
      <c r="CE45" s="15" t="str">
        <f t="shared" si="35"/>
        <v/>
      </c>
      <c r="CF45" s="2" t="str" cm="1">
        <f t="array" ref="CF45">IF(B45="","",SUMPRODUCT(($D$1:$AB$4=$CF$4)*$D45:$AB45))</f>
        <v/>
      </c>
      <c r="CG45" s="15" t="str">
        <f t="shared" si="36"/>
        <v/>
      </c>
      <c r="CH45" s="2" t="str" cm="1">
        <f t="array" ref="CH45">IF(B45="","",SUMPRODUCT(($D$1:$AB$4=$CH$4)*$D45:$AB45))</f>
        <v/>
      </c>
      <c r="CI45" s="15" t="str">
        <f t="shared" si="37"/>
        <v/>
      </c>
    </row>
    <row r="46" spans="1:166">
      <c r="A46" s="6">
        <v>41</v>
      </c>
      <c r="D46" s="97"/>
      <c r="E46" s="86"/>
      <c r="F46" s="86"/>
      <c r="G46" s="86"/>
      <c r="H46" s="86"/>
      <c r="I46" s="98"/>
      <c r="J46" s="102"/>
      <c r="K46" s="87"/>
      <c r="L46" s="87"/>
      <c r="M46" s="87"/>
      <c r="N46" s="87"/>
      <c r="O46" s="103"/>
      <c r="P46" s="107"/>
      <c r="Q46" s="88"/>
      <c r="R46" s="88"/>
      <c r="S46" s="88"/>
      <c r="T46" s="88"/>
      <c r="U46" s="108"/>
      <c r="V46" s="113"/>
      <c r="W46" s="89"/>
      <c r="X46" s="89"/>
      <c r="Y46" s="89"/>
      <c r="Z46" s="89"/>
      <c r="AA46" s="89"/>
      <c r="AB46" s="169"/>
      <c r="AC46" s="171" t="str">
        <f t="shared" si="38"/>
        <v/>
      </c>
      <c r="AD46" s="172" t="str">
        <f t="shared" si="12"/>
        <v/>
      </c>
      <c r="AL46" s="2" t="str" cm="1">
        <f t="array" ref="AL46">IF(B46="","",SUMPRODUCT(($D$1:$AB$4=$AL$4)*D46:AB46))</f>
        <v/>
      </c>
      <c r="AM46" s="15" t="str">
        <f t="shared" si="13"/>
        <v/>
      </c>
      <c r="AN46" s="2" t="str" cm="1">
        <f t="array" ref="AN46">IF(B46="","",SUMPRODUCT(($D$1:$AB$4=$AN$4)*D46:AB46))</f>
        <v/>
      </c>
      <c r="AO46" s="15" t="str">
        <f t="shared" si="14"/>
        <v/>
      </c>
      <c r="AP46" s="2" t="str" cm="1">
        <f t="array" ref="AP46">IF(B46="","",SUMPRODUCT(($D$1:$AB$4=$AP$4)*D46:AB46))</f>
        <v/>
      </c>
      <c r="AQ46" s="15" t="str">
        <f t="shared" si="15"/>
        <v/>
      </c>
      <c r="AR46" s="2" t="str" cm="1">
        <f t="array" ref="AR46">IF(B46="","",SUMPRODUCT(($D$1:$AB$4=$AR$4)*D46:AB46))</f>
        <v/>
      </c>
      <c r="AS46" s="15" t="str">
        <f t="shared" si="16"/>
        <v/>
      </c>
      <c r="AT46" s="2" t="str" cm="1">
        <f t="array" ref="AT46">IF(B46="","",SUMPRODUCT(($D$1:$AB$4=$AT$4)*$D46:$AB46))</f>
        <v/>
      </c>
      <c r="AU46" s="15" t="str">
        <f t="shared" si="17"/>
        <v/>
      </c>
      <c r="AV46" s="2" t="str" cm="1">
        <f t="array" ref="AV46">IF(B46="","",SUMPRODUCT(($D$1:$AB$4=$AV$4)*$D46:$AB46))</f>
        <v/>
      </c>
      <c r="AW46" s="15" t="str">
        <f t="shared" si="18"/>
        <v/>
      </c>
      <c r="AX46" s="2" t="str" cm="1">
        <f t="array" ref="AX46">IF(B46="","",SUMPRODUCT(($D$1:$AB$4=$AX$4)*$D46:$AB46))</f>
        <v/>
      </c>
      <c r="AY46" s="15" t="str">
        <f t="shared" si="19"/>
        <v/>
      </c>
      <c r="AZ46" s="2" t="str" cm="1">
        <f t="array" ref="AZ46">IF(B46="","",SUMPRODUCT(($D$1:$AB$4=$AZ$4)*$D46:$AB46))</f>
        <v/>
      </c>
      <c r="BA46" s="15" t="str">
        <f t="shared" si="20"/>
        <v/>
      </c>
      <c r="BB46" s="2" t="str" cm="1">
        <f t="array" ref="BB46">IF(B46="","",SUMPRODUCT(($D$1:$AB$4=$BB$4)*$D46:$AB46))</f>
        <v/>
      </c>
      <c r="BC46" s="15" t="str">
        <f t="shared" si="21"/>
        <v/>
      </c>
      <c r="BD46" s="2" t="str" cm="1">
        <f t="array" ref="BD46">IF(B46="","",SUMPRODUCT(($D$1:$AB$4=$BD$4)*$D46:$AB46))</f>
        <v/>
      </c>
      <c r="BE46" s="15" t="str">
        <f t="shared" si="22"/>
        <v/>
      </c>
      <c r="BF46" s="2" t="str" cm="1">
        <f t="array" ref="BF46">IF(B46="","",SUMPRODUCT(($D$1:$AB$4=$BF$4)*$D46:$AB46))</f>
        <v/>
      </c>
      <c r="BG46" s="15" t="str">
        <f t="shared" si="23"/>
        <v/>
      </c>
      <c r="BH46" s="2" t="str" cm="1">
        <f t="array" ref="BH46">IF(B46="","",SUMPRODUCT(($D$1:$AB$4=$BH$4)*$D46:$AB46))</f>
        <v/>
      </c>
      <c r="BI46" s="15" t="str">
        <f t="shared" si="24"/>
        <v/>
      </c>
      <c r="BJ46" s="2" t="str" cm="1">
        <f t="array" ref="BJ46">IF(B46="","",SUMPRODUCT(($D$1:$AB$4=$BJ$4)*$D46:$AB46))</f>
        <v/>
      </c>
      <c r="BK46" s="15" t="str">
        <f t="shared" si="25"/>
        <v/>
      </c>
      <c r="BL46" s="2" t="str" cm="1">
        <f t="array" ref="BL46">IF(B46="","",SUMPRODUCT(($D$1:$AB$4=$BL$4)*$D46:$AB46))</f>
        <v/>
      </c>
      <c r="BM46" s="15" t="str">
        <f t="shared" si="26"/>
        <v/>
      </c>
      <c r="BN46" s="2" t="str" cm="1">
        <f t="array" ref="BN46">IF(B46="","",SUMPRODUCT(($D$1:$AB$4=$BN$4)*$D46:$AB46))</f>
        <v/>
      </c>
      <c r="BO46" s="15" t="str">
        <f t="shared" si="27"/>
        <v/>
      </c>
      <c r="BP46" s="2" t="str" cm="1">
        <f t="array" ref="BP46">IF(B46="","",SUMPRODUCT(($D$1:$AB$4=$BP$4)*$D46:$AB46))</f>
        <v/>
      </c>
      <c r="BQ46" s="15" t="str">
        <f t="shared" si="28"/>
        <v/>
      </c>
      <c r="BR46" s="2" t="str" cm="1">
        <f t="array" ref="BR46">IF(B46="","",SUMPRODUCT(($D$1:$AB$4=$BR$4)*$D46:$AB46))</f>
        <v/>
      </c>
      <c r="BS46" s="15" t="str">
        <f t="shared" si="29"/>
        <v/>
      </c>
      <c r="BT46" s="2" t="str" cm="1">
        <f t="array" ref="BT46">IF(B46="","",SUMPRODUCT(($D$1:$AB$4=$BT$4)*$D46:$AB46))</f>
        <v/>
      </c>
      <c r="BU46" s="15" t="str">
        <f t="shared" si="30"/>
        <v/>
      </c>
      <c r="BV46" s="2" t="str" cm="1">
        <f t="array" ref="BV46">IF(B46="","",SUMPRODUCT(($D$1:$AB$4=$BV$4)*$D46:$AB46))</f>
        <v/>
      </c>
      <c r="BW46" s="15" t="str">
        <f t="shared" si="31"/>
        <v/>
      </c>
      <c r="BX46" s="2" t="str" cm="1">
        <f t="array" ref="BX46">IF(B46="","",SUMPRODUCT(($D$1:$AB$4=$BX$4)*$D46:$AB46))</f>
        <v/>
      </c>
      <c r="BY46" s="15" t="str">
        <f t="shared" si="32"/>
        <v/>
      </c>
      <c r="BZ46" s="2" t="str" cm="1">
        <f t="array" ref="BZ46">IF(B46="","",SUMPRODUCT(($D$1:$AB$4=$BZ$4)*$D46:$AB46))</f>
        <v/>
      </c>
      <c r="CA46" s="15" t="str">
        <f t="shared" si="33"/>
        <v/>
      </c>
      <c r="CB46" s="2" t="str" cm="1">
        <f t="array" ref="CB46">IF(B46="","",SUMPRODUCT(($D$1:$AB$4=$CB$4)*$D46:$AB46))</f>
        <v/>
      </c>
      <c r="CC46" s="15" t="str">
        <f t="shared" si="34"/>
        <v/>
      </c>
      <c r="CD46" s="2" t="str" cm="1">
        <f t="array" ref="CD46">IF(B46="","",SUMPRODUCT(($D$1:$AB$4=$CD$4)*$D46:$AB46))</f>
        <v/>
      </c>
      <c r="CE46" s="15" t="str">
        <f t="shared" si="35"/>
        <v/>
      </c>
      <c r="CF46" s="2" t="str" cm="1">
        <f t="array" ref="CF46">IF(B46="","",SUMPRODUCT(($D$1:$AB$4=$CF$4)*$D46:$AB46))</f>
        <v/>
      </c>
      <c r="CG46" s="15" t="str">
        <f t="shared" si="36"/>
        <v/>
      </c>
      <c r="CH46" s="2" t="str" cm="1">
        <f t="array" ref="CH46">IF(B46="","",SUMPRODUCT(($D$1:$AB$4=$CH$4)*$D46:$AB46))</f>
        <v/>
      </c>
      <c r="CI46" s="15" t="str">
        <f t="shared" si="37"/>
        <v/>
      </c>
    </row>
    <row r="47" spans="1:166">
      <c r="A47" s="7">
        <v>42</v>
      </c>
      <c r="D47" s="97"/>
      <c r="E47" s="86"/>
      <c r="F47" s="86"/>
      <c r="G47" s="86"/>
      <c r="H47" s="86"/>
      <c r="I47" s="98"/>
      <c r="J47" s="102"/>
      <c r="K47" s="87"/>
      <c r="L47" s="87"/>
      <c r="M47" s="87"/>
      <c r="N47" s="87"/>
      <c r="O47" s="103"/>
      <c r="P47" s="107"/>
      <c r="Q47" s="88"/>
      <c r="R47" s="88"/>
      <c r="S47" s="88"/>
      <c r="T47" s="88"/>
      <c r="U47" s="108"/>
      <c r="V47" s="113"/>
      <c r="W47" s="89"/>
      <c r="X47" s="89"/>
      <c r="Y47" s="89"/>
      <c r="Z47" s="89"/>
      <c r="AA47" s="89"/>
      <c r="AB47" s="169"/>
      <c r="AC47" s="171" t="str">
        <f t="shared" si="38"/>
        <v/>
      </c>
      <c r="AD47" s="172" t="str">
        <f t="shared" si="12"/>
        <v/>
      </c>
      <c r="AL47" s="2" t="str" cm="1">
        <f t="array" ref="AL47">IF(B47="","",SUMPRODUCT(($D$1:$AB$4=$AL$4)*D47:AB47))</f>
        <v/>
      </c>
      <c r="AM47" s="15" t="str">
        <f t="shared" si="13"/>
        <v/>
      </c>
      <c r="AN47" s="2" t="str" cm="1">
        <f t="array" ref="AN47">IF(B47="","",SUMPRODUCT(($D$1:$AB$4=$AN$4)*D47:AB47))</f>
        <v/>
      </c>
      <c r="AO47" s="15" t="str">
        <f t="shared" si="14"/>
        <v/>
      </c>
      <c r="AP47" s="2" t="str" cm="1">
        <f t="array" ref="AP47">IF(B47="","",SUMPRODUCT(($D$1:$AB$4=$AP$4)*D47:AB47))</f>
        <v/>
      </c>
      <c r="AQ47" s="15" t="str">
        <f t="shared" si="15"/>
        <v/>
      </c>
      <c r="AR47" s="2" t="str" cm="1">
        <f t="array" ref="AR47">IF(B47="","",SUMPRODUCT(($D$1:$AB$4=$AR$4)*D47:AB47))</f>
        <v/>
      </c>
      <c r="AS47" s="15" t="str">
        <f t="shared" si="16"/>
        <v/>
      </c>
      <c r="AT47" s="2" t="str" cm="1">
        <f t="array" ref="AT47">IF(B47="","",SUMPRODUCT(($D$1:$AB$4=$AT$4)*$D47:$AB47))</f>
        <v/>
      </c>
      <c r="AU47" s="15" t="str">
        <f t="shared" si="17"/>
        <v/>
      </c>
      <c r="AV47" s="2" t="str" cm="1">
        <f t="array" ref="AV47">IF(B47="","",SUMPRODUCT(($D$1:$AB$4=$AV$4)*$D47:$AB47))</f>
        <v/>
      </c>
      <c r="AW47" s="15" t="str">
        <f t="shared" si="18"/>
        <v/>
      </c>
      <c r="AX47" s="2" t="str" cm="1">
        <f t="array" ref="AX47">IF(B47="","",SUMPRODUCT(($D$1:$AB$4=$AX$4)*$D47:$AB47))</f>
        <v/>
      </c>
      <c r="AY47" s="15" t="str">
        <f t="shared" si="19"/>
        <v/>
      </c>
      <c r="AZ47" s="2" t="str" cm="1">
        <f t="array" ref="AZ47">IF(B47="","",SUMPRODUCT(($D$1:$AB$4=$AZ$4)*$D47:$AB47))</f>
        <v/>
      </c>
      <c r="BA47" s="15" t="str">
        <f t="shared" si="20"/>
        <v/>
      </c>
      <c r="BB47" s="2" t="str" cm="1">
        <f t="array" ref="BB47">IF(B47="","",SUMPRODUCT(($D$1:$AB$4=$BB$4)*$D47:$AB47))</f>
        <v/>
      </c>
      <c r="BC47" s="15" t="str">
        <f t="shared" si="21"/>
        <v/>
      </c>
      <c r="BD47" s="2" t="str" cm="1">
        <f t="array" ref="BD47">IF(B47="","",SUMPRODUCT(($D$1:$AB$4=$BD$4)*$D47:$AB47))</f>
        <v/>
      </c>
      <c r="BE47" s="15" t="str">
        <f t="shared" si="22"/>
        <v/>
      </c>
      <c r="BF47" s="2" t="str" cm="1">
        <f t="array" ref="BF47">IF(B47="","",SUMPRODUCT(($D$1:$AB$4=$BF$4)*$D47:$AB47))</f>
        <v/>
      </c>
      <c r="BG47" s="15" t="str">
        <f t="shared" si="23"/>
        <v/>
      </c>
      <c r="BH47" s="2" t="str" cm="1">
        <f t="array" ref="BH47">IF(B47="","",SUMPRODUCT(($D$1:$AB$4=$BH$4)*$D47:$AB47))</f>
        <v/>
      </c>
      <c r="BI47" s="15" t="str">
        <f t="shared" si="24"/>
        <v/>
      </c>
      <c r="BJ47" s="2" t="str" cm="1">
        <f t="array" ref="BJ47">IF(B47="","",SUMPRODUCT(($D$1:$AB$4=$BJ$4)*$D47:$AB47))</f>
        <v/>
      </c>
      <c r="BK47" s="15" t="str">
        <f t="shared" si="25"/>
        <v/>
      </c>
      <c r="BL47" s="2" t="str" cm="1">
        <f t="array" ref="BL47">IF(B47="","",SUMPRODUCT(($D$1:$AB$4=$BL$4)*$D47:$AB47))</f>
        <v/>
      </c>
      <c r="BM47" s="15" t="str">
        <f t="shared" si="26"/>
        <v/>
      </c>
      <c r="BN47" s="2" t="str" cm="1">
        <f t="array" ref="BN47">IF(B47="","",SUMPRODUCT(($D$1:$AB$4=$BN$4)*$D47:$AB47))</f>
        <v/>
      </c>
      <c r="BO47" s="15" t="str">
        <f t="shared" si="27"/>
        <v/>
      </c>
      <c r="BP47" s="2" t="str" cm="1">
        <f t="array" ref="BP47">IF(B47="","",SUMPRODUCT(($D$1:$AB$4=$BP$4)*$D47:$AB47))</f>
        <v/>
      </c>
      <c r="BQ47" s="15" t="str">
        <f t="shared" si="28"/>
        <v/>
      </c>
      <c r="BR47" s="2" t="str" cm="1">
        <f t="array" ref="BR47">IF(B47="","",SUMPRODUCT(($D$1:$AB$4=$BR$4)*$D47:$AB47))</f>
        <v/>
      </c>
      <c r="BS47" s="15" t="str">
        <f t="shared" si="29"/>
        <v/>
      </c>
      <c r="BT47" s="2" t="str" cm="1">
        <f t="array" ref="BT47">IF(B47="","",SUMPRODUCT(($D$1:$AB$4=$BT$4)*$D47:$AB47))</f>
        <v/>
      </c>
      <c r="BU47" s="15" t="str">
        <f t="shared" si="30"/>
        <v/>
      </c>
      <c r="BV47" s="2" t="str" cm="1">
        <f t="array" ref="BV47">IF(B47="","",SUMPRODUCT(($D$1:$AB$4=$BV$4)*$D47:$AB47))</f>
        <v/>
      </c>
      <c r="BW47" s="15" t="str">
        <f t="shared" si="31"/>
        <v/>
      </c>
      <c r="BX47" s="2" t="str" cm="1">
        <f t="array" ref="BX47">IF(B47="","",SUMPRODUCT(($D$1:$AB$4=$BX$4)*$D47:$AB47))</f>
        <v/>
      </c>
      <c r="BY47" s="15" t="str">
        <f t="shared" si="32"/>
        <v/>
      </c>
      <c r="BZ47" s="2" t="str" cm="1">
        <f t="array" ref="BZ47">IF(B47="","",SUMPRODUCT(($D$1:$AB$4=$BZ$4)*$D47:$AB47))</f>
        <v/>
      </c>
      <c r="CA47" s="15" t="str">
        <f t="shared" si="33"/>
        <v/>
      </c>
      <c r="CB47" s="2" t="str" cm="1">
        <f t="array" ref="CB47">IF(B47="","",SUMPRODUCT(($D$1:$AB$4=$CB$4)*$D47:$AB47))</f>
        <v/>
      </c>
      <c r="CC47" s="15" t="str">
        <f t="shared" si="34"/>
        <v/>
      </c>
      <c r="CD47" s="2" t="str" cm="1">
        <f t="array" ref="CD47">IF(B47="","",SUMPRODUCT(($D$1:$AB$4=$CD$4)*$D47:$AB47))</f>
        <v/>
      </c>
      <c r="CE47" s="15" t="str">
        <f t="shared" si="35"/>
        <v/>
      </c>
      <c r="CF47" s="2" t="str" cm="1">
        <f t="array" ref="CF47">IF(B47="","",SUMPRODUCT(($D$1:$AB$4=$CF$4)*$D47:$AB47))</f>
        <v/>
      </c>
      <c r="CG47" s="15" t="str">
        <f t="shared" si="36"/>
        <v/>
      </c>
      <c r="CH47" s="2" t="str" cm="1">
        <f t="array" ref="CH47">IF(B47="","",SUMPRODUCT(($D$1:$AB$4=$CH$4)*$D47:$AB47))</f>
        <v/>
      </c>
      <c r="CI47" s="15" t="str">
        <f t="shared" si="37"/>
        <v/>
      </c>
    </row>
    <row r="48" spans="1:166">
      <c r="A48" s="6">
        <v>43</v>
      </c>
      <c r="D48" s="97"/>
      <c r="E48" s="86"/>
      <c r="F48" s="86"/>
      <c r="G48" s="86"/>
      <c r="H48" s="86"/>
      <c r="I48" s="98"/>
      <c r="J48" s="102"/>
      <c r="K48" s="87"/>
      <c r="L48" s="87"/>
      <c r="M48" s="87"/>
      <c r="N48" s="87"/>
      <c r="O48" s="103"/>
      <c r="P48" s="107"/>
      <c r="Q48" s="88"/>
      <c r="R48" s="88"/>
      <c r="S48" s="88"/>
      <c r="T48" s="88"/>
      <c r="U48" s="108"/>
      <c r="V48" s="113"/>
      <c r="W48" s="89"/>
      <c r="X48" s="89"/>
      <c r="Y48" s="89"/>
      <c r="Z48" s="89"/>
      <c r="AA48" s="89"/>
      <c r="AB48" s="169"/>
      <c r="AC48" s="171" t="str">
        <f t="shared" si="38"/>
        <v/>
      </c>
      <c r="AD48" s="172" t="str">
        <f t="shared" si="12"/>
        <v/>
      </c>
      <c r="AL48" s="2" t="str" cm="1">
        <f t="array" ref="AL48">IF(B48="","",SUMPRODUCT(($D$1:$AB$4=$AL$4)*D48:AB48))</f>
        <v/>
      </c>
      <c r="AM48" s="15" t="str">
        <f t="shared" si="13"/>
        <v/>
      </c>
      <c r="AN48" s="2" t="str" cm="1">
        <f t="array" ref="AN48">IF(B48="","",SUMPRODUCT(($D$1:$AB$4=$AN$4)*D48:AB48))</f>
        <v/>
      </c>
      <c r="AO48" s="15" t="str">
        <f t="shared" si="14"/>
        <v/>
      </c>
      <c r="AP48" s="2" t="str" cm="1">
        <f t="array" ref="AP48">IF(B48="","",SUMPRODUCT(($D$1:$AB$4=$AP$4)*D48:AB48))</f>
        <v/>
      </c>
      <c r="AQ48" s="15" t="str">
        <f t="shared" si="15"/>
        <v/>
      </c>
      <c r="AR48" s="2" t="str" cm="1">
        <f t="array" ref="AR48">IF(B48="","",SUMPRODUCT(($D$1:$AB$4=$AR$4)*D48:AB48))</f>
        <v/>
      </c>
      <c r="AS48" s="15" t="str">
        <f t="shared" si="16"/>
        <v/>
      </c>
      <c r="AT48" s="2" t="str" cm="1">
        <f t="array" ref="AT48">IF(B48="","",SUMPRODUCT(($D$1:$AB$4=$AT$4)*$D48:$AB48))</f>
        <v/>
      </c>
      <c r="AU48" s="15" t="str">
        <f t="shared" si="17"/>
        <v/>
      </c>
      <c r="AV48" s="2" t="str" cm="1">
        <f t="array" ref="AV48">IF(B48="","",SUMPRODUCT(($D$1:$AB$4=$AV$4)*$D48:$AB48))</f>
        <v/>
      </c>
      <c r="AW48" s="15" t="str">
        <f t="shared" si="18"/>
        <v/>
      </c>
      <c r="AX48" s="2" t="str" cm="1">
        <f t="array" ref="AX48">IF(B48="","",SUMPRODUCT(($D$1:$AB$4=$AX$4)*$D48:$AB48))</f>
        <v/>
      </c>
      <c r="AY48" s="15" t="str">
        <f t="shared" si="19"/>
        <v/>
      </c>
      <c r="AZ48" s="2" t="str" cm="1">
        <f t="array" ref="AZ48">IF(B48="","",SUMPRODUCT(($D$1:$AB$4=$AZ$4)*$D48:$AB48))</f>
        <v/>
      </c>
      <c r="BA48" s="15" t="str">
        <f t="shared" si="20"/>
        <v/>
      </c>
      <c r="BB48" s="2" t="str" cm="1">
        <f t="array" ref="BB48">IF(B48="","",SUMPRODUCT(($D$1:$AB$4=$BB$4)*$D48:$AB48))</f>
        <v/>
      </c>
      <c r="BC48" s="15" t="str">
        <f t="shared" si="21"/>
        <v/>
      </c>
      <c r="BD48" s="2" t="str" cm="1">
        <f t="array" ref="BD48">IF(B48="","",SUMPRODUCT(($D$1:$AB$4=$BD$4)*$D48:$AB48))</f>
        <v/>
      </c>
      <c r="BE48" s="15" t="str">
        <f t="shared" si="22"/>
        <v/>
      </c>
      <c r="BF48" s="2" t="str" cm="1">
        <f t="array" ref="BF48">IF(B48="","",SUMPRODUCT(($D$1:$AB$4=$BF$4)*$D48:$AB48))</f>
        <v/>
      </c>
      <c r="BG48" s="15" t="str">
        <f t="shared" si="23"/>
        <v/>
      </c>
      <c r="BH48" s="2" t="str" cm="1">
        <f t="array" ref="BH48">IF(B48="","",SUMPRODUCT(($D$1:$AB$4=$BH$4)*$D48:$AB48))</f>
        <v/>
      </c>
      <c r="BI48" s="15" t="str">
        <f t="shared" si="24"/>
        <v/>
      </c>
      <c r="BJ48" s="2" t="str" cm="1">
        <f t="array" ref="BJ48">IF(B48="","",SUMPRODUCT(($D$1:$AB$4=$BJ$4)*$D48:$AB48))</f>
        <v/>
      </c>
      <c r="BK48" s="15" t="str">
        <f t="shared" si="25"/>
        <v/>
      </c>
      <c r="BL48" s="2" t="str" cm="1">
        <f t="array" ref="BL48">IF(B48="","",SUMPRODUCT(($D$1:$AB$4=$BL$4)*$D48:$AB48))</f>
        <v/>
      </c>
      <c r="BM48" s="15" t="str">
        <f t="shared" si="26"/>
        <v/>
      </c>
      <c r="BN48" s="2" t="str" cm="1">
        <f t="array" ref="BN48">IF(B48="","",SUMPRODUCT(($D$1:$AB$4=$BN$4)*$D48:$AB48))</f>
        <v/>
      </c>
      <c r="BO48" s="15" t="str">
        <f t="shared" si="27"/>
        <v/>
      </c>
      <c r="BP48" s="2" t="str" cm="1">
        <f t="array" ref="BP48">IF(B48="","",SUMPRODUCT(($D$1:$AB$4=$BP$4)*$D48:$AB48))</f>
        <v/>
      </c>
      <c r="BQ48" s="15" t="str">
        <f t="shared" si="28"/>
        <v/>
      </c>
      <c r="BR48" s="2" t="str" cm="1">
        <f t="array" ref="BR48">IF(B48="","",SUMPRODUCT(($D$1:$AB$4=$BR$4)*$D48:$AB48))</f>
        <v/>
      </c>
      <c r="BS48" s="15" t="str">
        <f t="shared" si="29"/>
        <v/>
      </c>
      <c r="BT48" s="2" t="str" cm="1">
        <f t="array" ref="BT48">IF(B48="","",SUMPRODUCT(($D$1:$AB$4=$BT$4)*$D48:$AB48))</f>
        <v/>
      </c>
      <c r="BU48" s="15" t="str">
        <f t="shared" si="30"/>
        <v/>
      </c>
      <c r="BV48" s="2" t="str" cm="1">
        <f t="array" ref="BV48">IF(B48="","",SUMPRODUCT(($D$1:$AB$4=$BV$4)*$D48:$AB48))</f>
        <v/>
      </c>
      <c r="BW48" s="15" t="str">
        <f t="shared" si="31"/>
        <v/>
      </c>
      <c r="BX48" s="2" t="str" cm="1">
        <f t="array" ref="BX48">IF(B48="","",SUMPRODUCT(($D$1:$AB$4=$BX$4)*$D48:$AB48))</f>
        <v/>
      </c>
      <c r="BY48" s="15" t="str">
        <f t="shared" si="32"/>
        <v/>
      </c>
      <c r="BZ48" s="2" t="str" cm="1">
        <f t="array" ref="BZ48">IF(B48="","",SUMPRODUCT(($D$1:$AB$4=$BZ$4)*$D48:$AB48))</f>
        <v/>
      </c>
      <c r="CA48" s="15" t="str">
        <f t="shared" si="33"/>
        <v/>
      </c>
      <c r="CB48" s="2" t="str" cm="1">
        <f t="array" ref="CB48">IF(B48="","",SUMPRODUCT(($D$1:$AB$4=$CB$4)*$D48:$AB48))</f>
        <v/>
      </c>
      <c r="CC48" s="15" t="str">
        <f t="shared" si="34"/>
        <v/>
      </c>
      <c r="CD48" s="2" t="str" cm="1">
        <f t="array" ref="CD48">IF(B48="","",SUMPRODUCT(($D$1:$AB$4=$CD$4)*$D48:$AB48))</f>
        <v/>
      </c>
      <c r="CE48" s="15" t="str">
        <f t="shared" si="35"/>
        <v/>
      </c>
      <c r="CF48" s="2" t="str" cm="1">
        <f t="array" ref="CF48">IF(B48="","",SUMPRODUCT(($D$1:$AB$4=$CF$4)*$D48:$AB48))</f>
        <v/>
      </c>
      <c r="CG48" s="15" t="str">
        <f t="shared" si="36"/>
        <v/>
      </c>
      <c r="CH48" s="2" t="str" cm="1">
        <f t="array" ref="CH48">IF(B48="","",SUMPRODUCT(($D$1:$AB$4=$CH$4)*$D48:$AB48))</f>
        <v/>
      </c>
      <c r="CI48" s="15" t="str">
        <f t="shared" si="37"/>
        <v/>
      </c>
    </row>
    <row r="49" spans="1:87">
      <c r="A49" s="7">
        <v>44</v>
      </c>
      <c r="D49" s="97"/>
      <c r="E49" s="86"/>
      <c r="F49" s="86"/>
      <c r="G49" s="86"/>
      <c r="H49" s="86"/>
      <c r="I49" s="98"/>
      <c r="J49" s="102"/>
      <c r="K49" s="87"/>
      <c r="L49" s="87"/>
      <c r="M49" s="87"/>
      <c r="N49" s="87"/>
      <c r="O49" s="103"/>
      <c r="P49" s="107"/>
      <c r="Q49" s="88"/>
      <c r="R49" s="88"/>
      <c r="S49" s="88"/>
      <c r="T49" s="88"/>
      <c r="U49" s="108"/>
      <c r="V49" s="113"/>
      <c r="W49" s="89"/>
      <c r="X49" s="89"/>
      <c r="Y49" s="89"/>
      <c r="Z49" s="89"/>
      <c r="AA49" s="89"/>
      <c r="AB49" s="169"/>
      <c r="AC49" s="171" t="str">
        <f t="shared" si="38"/>
        <v/>
      </c>
      <c r="AD49" s="172" t="str">
        <f t="shared" si="12"/>
        <v/>
      </c>
      <c r="AL49" s="2" t="str" cm="1">
        <f t="array" ref="AL49">IF(B49="","",SUMPRODUCT(($D$1:$AB$4=$AL$4)*D49:AB49))</f>
        <v/>
      </c>
      <c r="AM49" s="15" t="str">
        <f t="shared" si="13"/>
        <v/>
      </c>
      <c r="AN49" s="2" t="str" cm="1">
        <f t="array" ref="AN49">IF(B49="","",SUMPRODUCT(($D$1:$AB$4=$AN$4)*D49:AB49))</f>
        <v/>
      </c>
      <c r="AO49" s="15" t="str">
        <f t="shared" si="14"/>
        <v/>
      </c>
      <c r="AP49" s="2" t="str" cm="1">
        <f t="array" ref="AP49">IF(B49="","",SUMPRODUCT(($D$1:$AB$4=$AP$4)*D49:AB49))</f>
        <v/>
      </c>
      <c r="AQ49" s="15" t="str">
        <f t="shared" si="15"/>
        <v/>
      </c>
      <c r="AR49" s="2" t="str" cm="1">
        <f t="array" ref="AR49">IF(B49="","",SUMPRODUCT(($D$1:$AB$4=$AR$4)*D49:AB49))</f>
        <v/>
      </c>
      <c r="AS49" s="15" t="str">
        <f t="shared" si="16"/>
        <v/>
      </c>
      <c r="AT49" s="2" t="str" cm="1">
        <f t="array" ref="AT49">IF(B49="","",SUMPRODUCT(($D$1:$AB$4=$AT$4)*$D49:$AB49))</f>
        <v/>
      </c>
      <c r="AU49" s="15" t="str">
        <f t="shared" si="17"/>
        <v/>
      </c>
      <c r="AV49" s="2" t="str" cm="1">
        <f t="array" ref="AV49">IF(B49="","",SUMPRODUCT(($D$1:$AB$4=$AV$4)*$D49:$AB49))</f>
        <v/>
      </c>
      <c r="AW49" s="15" t="str">
        <f t="shared" si="18"/>
        <v/>
      </c>
      <c r="AX49" s="2" t="str" cm="1">
        <f t="array" ref="AX49">IF(B49="","",SUMPRODUCT(($D$1:$AB$4=$AX$4)*$D49:$AB49))</f>
        <v/>
      </c>
      <c r="AY49" s="15" t="str">
        <f t="shared" si="19"/>
        <v/>
      </c>
      <c r="AZ49" s="2" t="str" cm="1">
        <f t="array" ref="AZ49">IF(B49="","",SUMPRODUCT(($D$1:$AB$4=$AZ$4)*$D49:$AB49))</f>
        <v/>
      </c>
      <c r="BA49" s="15" t="str">
        <f t="shared" si="20"/>
        <v/>
      </c>
      <c r="BB49" s="2" t="str" cm="1">
        <f t="array" ref="BB49">IF(B49="","",SUMPRODUCT(($D$1:$AB$4=$BB$4)*$D49:$AB49))</f>
        <v/>
      </c>
      <c r="BC49" s="15" t="str">
        <f t="shared" si="21"/>
        <v/>
      </c>
      <c r="BD49" s="2" t="str" cm="1">
        <f t="array" ref="BD49">IF(B49="","",SUMPRODUCT(($D$1:$AB$4=$BD$4)*$D49:$AB49))</f>
        <v/>
      </c>
      <c r="BE49" s="15" t="str">
        <f t="shared" si="22"/>
        <v/>
      </c>
      <c r="BF49" s="2" t="str" cm="1">
        <f t="array" ref="BF49">IF(B49="","",SUMPRODUCT(($D$1:$AB$4=$BF$4)*$D49:$AB49))</f>
        <v/>
      </c>
      <c r="BG49" s="15" t="str">
        <f t="shared" si="23"/>
        <v/>
      </c>
      <c r="BH49" s="2" t="str" cm="1">
        <f t="array" ref="BH49">IF(B49="","",SUMPRODUCT(($D$1:$AB$4=$BH$4)*$D49:$AB49))</f>
        <v/>
      </c>
      <c r="BI49" s="15" t="str">
        <f t="shared" si="24"/>
        <v/>
      </c>
      <c r="BJ49" s="2" t="str" cm="1">
        <f t="array" ref="BJ49">IF(B49="","",SUMPRODUCT(($D$1:$AB$4=$BJ$4)*$D49:$AB49))</f>
        <v/>
      </c>
      <c r="BK49" s="15" t="str">
        <f t="shared" si="25"/>
        <v/>
      </c>
      <c r="BL49" s="2" t="str" cm="1">
        <f t="array" ref="BL49">IF(B49="","",SUMPRODUCT(($D$1:$AB$4=$BL$4)*$D49:$AB49))</f>
        <v/>
      </c>
      <c r="BM49" s="15" t="str">
        <f t="shared" si="26"/>
        <v/>
      </c>
      <c r="BN49" s="2" t="str" cm="1">
        <f t="array" ref="BN49">IF(B49="","",SUMPRODUCT(($D$1:$AB$4=$BN$4)*$D49:$AB49))</f>
        <v/>
      </c>
      <c r="BO49" s="15" t="str">
        <f t="shared" si="27"/>
        <v/>
      </c>
      <c r="BP49" s="2" t="str" cm="1">
        <f t="array" ref="BP49">IF(B49="","",SUMPRODUCT(($D$1:$AB$4=$BP$4)*$D49:$AB49))</f>
        <v/>
      </c>
      <c r="BQ49" s="15" t="str">
        <f t="shared" si="28"/>
        <v/>
      </c>
      <c r="BR49" s="2" t="str" cm="1">
        <f t="array" ref="BR49">IF(B49="","",SUMPRODUCT(($D$1:$AB$4=$BR$4)*$D49:$AB49))</f>
        <v/>
      </c>
      <c r="BS49" s="15" t="str">
        <f t="shared" si="29"/>
        <v/>
      </c>
      <c r="BT49" s="2" t="str" cm="1">
        <f t="array" ref="BT49">IF(B49="","",SUMPRODUCT(($D$1:$AB$4=$BT$4)*$D49:$AB49))</f>
        <v/>
      </c>
      <c r="BU49" s="15" t="str">
        <f t="shared" si="30"/>
        <v/>
      </c>
      <c r="BV49" s="2" t="str" cm="1">
        <f t="array" ref="BV49">IF(B49="","",SUMPRODUCT(($D$1:$AB$4=$BV$4)*$D49:$AB49))</f>
        <v/>
      </c>
      <c r="BW49" s="15" t="str">
        <f t="shared" si="31"/>
        <v/>
      </c>
      <c r="BX49" s="2" t="str" cm="1">
        <f t="array" ref="BX49">IF(B49="","",SUMPRODUCT(($D$1:$AB$4=$BX$4)*$D49:$AB49))</f>
        <v/>
      </c>
      <c r="BY49" s="15" t="str">
        <f t="shared" si="32"/>
        <v/>
      </c>
      <c r="BZ49" s="2" t="str" cm="1">
        <f t="array" ref="BZ49">IF(B49="","",SUMPRODUCT(($D$1:$AB$4=$BZ$4)*$D49:$AB49))</f>
        <v/>
      </c>
      <c r="CA49" s="15" t="str">
        <f t="shared" si="33"/>
        <v/>
      </c>
      <c r="CB49" s="2" t="str" cm="1">
        <f t="array" ref="CB49">IF(B49="","",SUMPRODUCT(($D$1:$AB$4=$CB$4)*$D49:$AB49))</f>
        <v/>
      </c>
      <c r="CC49" s="15" t="str">
        <f t="shared" si="34"/>
        <v/>
      </c>
      <c r="CD49" s="2" t="str" cm="1">
        <f t="array" ref="CD49">IF(B49="","",SUMPRODUCT(($D$1:$AB$4=$CD$4)*$D49:$AB49))</f>
        <v/>
      </c>
      <c r="CE49" s="15" t="str">
        <f t="shared" si="35"/>
        <v/>
      </c>
      <c r="CF49" s="2" t="str" cm="1">
        <f t="array" ref="CF49">IF(B49="","",SUMPRODUCT(($D$1:$AB$4=$CF$4)*$D49:$AB49))</f>
        <v/>
      </c>
      <c r="CG49" s="15" t="str">
        <f t="shared" si="36"/>
        <v/>
      </c>
      <c r="CH49" s="2" t="str" cm="1">
        <f t="array" ref="CH49">IF(B49="","",SUMPRODUCT(($D$1:$AB$4=$CH$4)*$D49:$AB49))</f>
        <v/>
      </c>
      <c r="CI49" s="15" t="str">
        <f t="shared" si="37"/>
        <v/>
      </c>
    </row>
    <row r="50" spans="1:87">
      <c r="A50" s="6">
        <v>45</v>
      </c>
      <c r="D50" s="97"/>
      <c r="E50" s="86"/>
      <c r="F50" s="86"/>
      <c r="G50" s="86"/>
      <c r="H50" s="86"/>
      <c r="I50" s="98"/>
      <c r="J50" s="102"/>
      <c r="K50" s="87"/>
      <c r="L50" s="87"/>
      <c r="M50" s="87"/>
      <c r="N50" s="87"/>
      <c r="O50" s="103"/>
      <c r="P50" s="107"/>
      <c r="Q50" s="88"/>
      <c r="R50" s="88"/>
      <c r="S50" s="88"/>
      <c r="T50" s="88"/>
      <c r="U50" s="108"/>
      <c r="V50" s="113"/>
      <c r="W50" s="89"/>
      <c r="X50" s="89"/>
      <c r="Y50" s="89"/>
      <c r="Z50" s="89"/>
      <c r="AA50" s="89"/>
      <c r="AB50" s="169"/>
      <c r="AC50" s="171" t="str">
        <f t="shared" si="38"/>
        <v/>
      </c>
      <c r="AD50" s="172" t="str">
        <f t="shared" si="12"/>
        <v/>
      </c>
      <c r="AL50" s="2" t="str" cm="1">
        <f t="array" ref="AL50">IF(B50="","",SUMPRODUCT(($D$1:$AB$4=$AL$4)*D50:AB50))</f>
        <v/>
      </c>
      <c r="AM50" s="15" t="str">
        <f t="shared" si="13"/>
        <v/>
      </c>
      <c r="AN50" s="2" t="str" cm="1">
        <f t="array" ref="AN50">IF(B50="","",SUMPRODUCT(($D$1:$AB$4=$AN$4)*D50:AB50))</f>
        <v/>
      </c>
      <c r="AO50" s="15" t="str">
        <f t="shared" si="14"/>
        <v/>
      </c>
      <c r="AP50" s="2" t="str" cm="1">
        <f t="array" ref="AP50">IF(B50="","",SUMPRODUCT(($D$1:$AB$4=$AP$4)*D50:AB50))</f>
        <v/>
      </c>
      <c r="AQ50" s="15" t="str">
        <f t="shared" si="15"/>
        <v/>
      </c>
      <c r="AR50" s="2" t="str" cm="1">
        <f t="array" ref="AR50">IF(B50="","",SUMPRODUCT(($D$1:$AB$4=$AR$4)*D50:AB50))</f>
        <v/>
      </c>
      <c r="AS50" s="15" t="str">
        <f t="shared" si="16"/>
        <v/>
      </c>
      <c r="AT50" s="2" t="str" cm="1">
        <f t="array" ref="AT50">IF(B50="","",SUMPRODUCT(($D$1:$AB$4=$AT$4)*$D50:$AB50))</f>
        <v/>
      </c>
      <c r="AU50" s="15" t="str">
        <f t="shared" si="17"/>
        <v/>
      </c>
      <c r="AV50" s="2" t="str" cm="1">
        <f t="array" ref="AV50">IF(B50="","",SUMPRODUCT(($D$1:$AB$4=$AV$4)*$D50:$AB50))</f>
        <v/>
      </c>
      <c r="AW50" s="15" t="str">
        <f t="shared" si="18"/>
        <v/>
      </c>
      <c r="AX50" s="2" t="str" cm="1">
        <f t="array" ref="AX50">IF(B50="","",SUMPRODUCT(($D$1:$AB$4=$AX$4)*$D50:$AB50))</f>
        <v/>
      </c>
      <c r="AY50" s="15" t="str">
        <f t="shared" si="19"/>
        <v/>
      </c>
      <c r="AZ50" s="2" t="str" cm="1">
        <f t="array" ref="AZ50">IF(B50="","",SUMPRODUCT(($D$1:$AB$4=$AZ$4)*$D50:$AB50))</f>
        <v/>
      </c>
      <c r="BA50" s="15" t="str">
        <f t="shared" si="20"/>
        <v/>
      </c>
      <c r="BB50" s="2" t="str" cm="1">
        <f t="array" ref="BB50">IF(B50="","",SUMPRODUCT(($D$1:$AB$4=$BB$4)*$D50:$AB50))</f>
        <v/>
      </c>
      <c r="BC50" s="15" t="str">
        <f t="shared" si="21"/>
        <v/>
      </c>
      <c r="BD50" s="2" t="str" cm="1">
        <f t="array" ref="BD50">IF(B50="","",SUMPRODUCT(($D$1:$AB$4=$BD$4)*$D50:$AB50))</f>
        <v/>
      </c>
      <c r="BE50" s="15" t="str">
        <f t="shared" si="22"/>
        <v/>
      </c>
      <c r="BF50" s="2" t="str" cm="1">
        <f t="array" ref="BF50">IF(B50="","",SUMPRODUCT(($D$1:$AB$4=$BF$4)*$D50:$AB50))</f>
        <v/>
      </c>
      <c r="BG50" s="15" t="str">
        <f t="shared" si="23"/>
        <v/>
      </c>
      <c r="BH50" s="2" t="str" cm="1">
        <f t="array" ref="BH50">IF(B50="","",SUMPRODUCT(($D$1:$AB$4=$BH$4)*$D50:$AB50))</f>
        <v/>
      </c>
      <c r="BI50" s="15" t="str">
        <f t="shared" si="24"/>
        <v/>
      </c>
      <c r="BJ50" s="2" t="str" cm="1">
        <f t="array" ref="BJ50">IF(B50="","",SUMPRODUCT(($D$1:$AB$4=$BJ$4)*$D50:$AB50))</f>
        <v/>
      </c>
      <c r="BK50" s="15" t="str">
        <f t="shared" si="25"/>
        <v/>
      </c>
      <c r="BL50" s="2" t="str" cm="1">
        <f t="array" ref="BL50">IF(B50="","",SUMPRODUCT(($D$1:$AB$4=$BL$4)*$D50:$AB50))</f>
        <v/>
      </c>
      <c r="BM50" s="15" t="str">
        <f t="shared" si="26"/>
        <v/>
      </c>
      <c r="BN50" s="2" t="str" cm="1">
        <f t="array" ref="BN50">IF(B50="","",SUMPRODUCT(($D$1:$AB$4=$BN$4)*$D50:$AB50))</f>
        <v/>
      </c>
      <c r="BO50" s="15" t="str">
        <f t="shared" si="27"/>
        <v/>
      </c>
      <c r="BP50" s="2" t="str" cm="1">
        <f t="array" ref="BP50">IF(B50="","",SUMPRODUCT(($D$1:$AB$4=$BP$4)*$D50:$AB50))</f>
        <v/>
      </c>
      <c r="BQ50" s="15" t="str">
        <f t="shared" si="28"/>
        <v/>
      </c>
      <c r="BR50" s="2" t="str" cm="1">
        <f t="array" ref="BR50">IF(B50="","",SUMPRODUCT(($D$1:$AB$4=$BR$4)*$D50:$AB50))</f>
        <v/>
      </c>
      <c r="BS50" s="15" t="str">
        <f t="shared" si="29"/>
        <v/>
      </c>
      <c r="BT50" s="2" t="str" cm="1">
        <f t="array" ref="BT50">IF(B50="","",SUMPRODUCT(($D$1:$AB$4=$BT$4)*$D50:$AB50))</f>
        <v/>
      </c>
      <c r="BU50" s="15" t="str">
        <f t="shared" si="30"/>
        <v/>
      </c>
      <c r="BV50" s="2" t="str" cm="1">
        <f t="array" ref="BV50">IF(B50="","",SUMPRODUCT(($D$1:$AB$4=$BV$4)*$D50:$AB50))</f>
        <v/>
      </c>
      <c r="BW50" s="15" t="str">
        <f t="shared" si="31"/>
        <v/>
      </c>
      <c r="BX50" s="2" t="str" cm="1">
        <f t="array" ref="BX50">IF(B50="","",SUMPRODUCT(($D$1:$AB$4=$BX$4)*$D50:$AB50))</f>
        <v/>
      </c>
      <c r="BY50" s="15" t="str">
        <f t="shared" si="32"/>
        <v/>
      </c>
      <c r="BZ50" s="2" t="str" cm="1">
        <f t="array" ref="BZ50">IF(B50="","",SUMPRODUCT(($D$1:$AB$4=$BZ$4)*$D50:$AB50))</f>
        <v/>
      </c>
      <c r="CA50" s="15" t="str">
        <f t="shared" si="33"/>
        <v/>
      </c>
      <c r="CB50" s="2" t="str" cm="1">
        <f t="array" ref="CB50">IF(B50="","",SUMPRODUCT(($D$1:$AB$4=$CB$4)*$D50:$AB50))</f>
        <v/>
      </c>
      <c r="CC50" s="15" t="str">
        <f t="shared" si="34"/>
        <v/>
      </c>
      <c r="CD50" s="2" t="str" cm="1">
        <f t="array" ref="CD50">IF(B50="","",SUMPRODUCT(($D$1:$AB$4=$CD$4)*$D50:$AB50))</f>
        <v/>
      </c>
      <c r="CE50" s="15" t="str">
        <f t="shared" si="35"/>
        <v/>
      </c>
      <c r="CF50" s="2" t="str" cm="1">
        <f t="array" ref="CF50">IF(B50="","",SUMPRODUCT(($D$1:$AB$4=$CF$4)*$D50:$AB50))</f>
        <v/>
      </c>
      <c r="CG50" s="15" t="str">
        <f t="shared" si="36"/>
        <v/>
      </c>
      <c r="CH50" s="2" t="str" cm="1">
        <f t="array" ref="CH50">IF(B50="","",SUMPRODUCT(($D$1:$AB$4=$CH$4)*$D50:$AB50))</f>
        <v/>
      </c>
      <c r="CI50" s="15" t="str">
        <f t="shared" si="37"/>
        <v/>
      </c>
    </row>
    <row r="51" spans="1:87">
      <c r="A51" s="7">
        <v>46</v>
      </c>
      <c r="D51" s="97"/>
      <c r="E51" s="86"/>
      <c r="F51" s="86"/>
      <c r="G51" s="86"/>
      <c r="H51" s="86"/>
      <c r="I51" s="98"/>
      <c r="J51" s="102"/>
      <c r="K51" s="87"/>
      <c r="L51" s="87"/>
      <c r="M51" s="87"/>
      <c r="N51" s="87"/>
      <c r="O51" s="103"/>
      <c r="P51" s="107"/>
      <c r="Q51" s="88"/>
      <c r="R51" s="88"/>
      <c r="S51" s="88"/>
      <c r="T51" s="88"/>
      <c r="U51" s="108"/>
      <c r="V51" s="113"/>
      <c r="W51" s="89"/>
      <c r="X51" s="89"/>
      <c r="Y51" s="89"/>
      <c r="Z51" s="89"/>
      <c r="AA51" s="89"/>
      <c r="AB51" s="169"/>
      <c r="AC51" s="171" t="str">
        <f t="shared" si="38"/>
        <v/>
      </c>
      <c r="AD51" s="172" t="str">
        <f t="shared" si="12"/>
        <v/>
      </c>
      <c r="AL51" s="2" t="str" cm="1">
        <f t="array" ref="AL51">IF(B51="","",SUMPRODUCT(($D$1:$AB$4=$AL$4)*D51:AB51))</f>
        <v/>
      </c>
      <c r="AM51" s="15" t="str">
        <f t="shared" si="13"/>
        <v/>
      </c>
      <c r="AN51" s="2" t="str" cm="1">
        <f t="array" ref="AN51">IF(B51="","",SUMPRODUCT(($D$1:$AB$4=$AN$4)*D51:AB51))</f>
        <v/>
      </c>
      <c r="AO51" s="15" t="str">
        <f t="shared" si="14"/>
        <v/>
      </c>
      <c r="AP51" s="2" t="str" cm="1">
        <f t="array" ref="AP51">IF(B51="","",SUMPRODUCT(($D$1:$AB$4=$AP$4)*D51:AB51))</f>
        <v/>
      </c>
      <c r="AQ51" s="15" t="str">
        <f t="shared" si="15"/>
        <v/>
      </c>
      <c r="AR51" s="2" t="str" cm="1">
        <f t="array" ref="AR51">IF(B51="","",SUMPRODUCT(($D$1:$AB$4=$AR$4)*D51:AB51))</f>
        <v/>
      </c>
      <c r="AS51" s="15" t="str">
        <f t="shared" si="16"/>
        <v/>
      </c>
      <c r="AT51" s="2" t="str" cm="1">
        <f t="array" ref="AT51">IF(B51="","",SUMPRODUCT(($D$1:$AB$4=$AT$4)*$D51:$AB51))</f>
        <v/>
      </c>
      <c r="AU51" s="15" t="str">
        <f t="shared" si="17"/>
        <v/>
      </c>
      <c r="AV51" s="2" t="str" cm="1">
        <f t="array" ref="AV51">IF(B51="","",SUMPRODUCT(($D$1:$AB$4=$AV$4)*$D51:$AB51))</f>
        <v/>
      </c>
      <c r="AW51" s="15" t="str">
        <f t="shared" si="18"/>
        <v/>
      </c>
      <c r="AX51" s="2" t="str" cm="1">
        <f t="array" ref="AX51">IF(B51="","",SUMPRODUCT(($D$1:$AB$4=$AX$4)*$D51:$AB51))</f>
        <v/>
      </c>
      <c r="AY51" s="15" t="str">
        <f t="shared" si="19"/>
        <v/>
      </c>
      <c r="AZ51" s="2" t="str" cm="1">
        <f t="array" ref="AZ51">IF(B51="","",SUMPRODUCT(($D$1:$AB$4=$AZ$4)*$D51:$AB51))</f>
        <v/>
      </c>
      <c r="BA51" s="15" t="str">
        <f t="shared" si="20"/>
        <v/>
      </c>
      <c r="BB51" s="2" t="str" cm="1">
        <f t="array" ref="BB51">IF(B51="","",SUMPRODUCT(($D$1:$AB$4=$BB$4)*$D51:$AB51))</f>
        <v/>
      </c>
      <c r="BC51" s="15" t="str">
        <f t="shared" si="21"/>
        <v/>
      </c>
      <c r="BD51" s="2" t="str" cm="1">
        <f t="array" ref="BD51">IF(B51="","",SUMPRODUCT(($D$1:$AB$4=$BD$4)*$D51:$AB51))</f>
        <v/>
      </c>
      <c r="BE51" s="15" t="str">
        <f t="shared" si="22"/>
        <v/>
      </c>
      <c r="BF51" s="2" t="str" cm="1">
        <f t="array" ref="BF51">IF(B51="","",SUMPRODUCT(($D$1:$AB$4=$BF$4)*$D51:$AB51))</f>
        <v/>
      </c>
      <c r="BG51" s="15" t="str">
        <f t="shared" si="23"/>
        <v/>
      </c>
      <c r="BH51" s="2" t="str" cm="1">
        <f t="array" ref="BH51">IF(B51="","",SUMPRODUCT(($D$1:$AB$4=$BH$4)*$D51:$AB51))</f>
        <v/>
      </c>
      <c r="BI51" s="15" t="str">
        <f t="shared" si="24"/>
        <v/>
      </c>
      <c r="BJ51" s="2" t="str" cm="1">
        <f t="array" ref="BJ51">IF(B51="","",SUMPRODUCT(($D$1:$AB$4=$BJ$4)*$D51:$AB51))</f>
        <v/>
      </c>
      <c r="BK51" s="15" t="str">
        <f t="shared" si="25"/>
        <v/>
      </c>
      <c r="BL51" s="2" t="str" cm="1">
        <f t="array" ref="BL51">IF(B51="","",SUMPRODUCT(($D$1:$AB$4=$BL$4)*$D51:$AB51))</f>
        <v/>
      </c>
      <c r="BM51" s="15" t="str">
        <f t="shared" si="26"/>
        <v/>
      </c>
      <c r="BN51" s="2" t="str" cm="1">
        <f t="array" ref="BN51">IF(B51="","",SUMPRODUCT(($D$1:$AB$4=$BN$4)*$D51:$AB51))</f>
        <v/>
      </c>
      <c r="BO51" s="15" t="str">
        <f t="shared" si="27"/>
        <v/>
      </c>
      <c r="BP51" s="2" t="str" cm="1">
        <f t="array" ref="BP51">IF(B51="","",SUMPRODUCT(($D$1:$AB$4=$BP$4)*$D51:$AB51))</f>
        <v/>
      </c>
      <c r="BQ51" s="15" t="str">
        <f t="shared" si="28"/>
        <v/>
      </c>
      <c r="BR51" s="2" t="str" cm="1">
        <f t="array" ref="BR51">IF(B51="","",SUMPRODUCT(($D$1:$AB$4=$BR$4)*$D51:$AB51))</f>
        <v/>
      </c>
      <c r="BS51" s="15" t="str">
        <f t="shared" si="29"/>
        <v/>
      </c>
      <c r="BT51" s="2" t="str" cm="1">
        <f t="array" ref="BT51">IF(B51="","",SUMPRODUCT(($D$1:$AB$4=$BT$4)*$D51:$AB51))</f>
        <v/>
      </c>
      <c r="BU51" s="15" t="str">
        <f t="shared" si="30"/>
        <v/>
      </c>
      <c r="BV51" s="2" t="str" cm="1">
        <f t="array" ref="BV51">IF(B51="","",SUMPRODUCT(($D$1:$AB$4=$BV$4)*$D51:$AB51))</f>
        <v/>
      </c>
      <c r="BW51" s="15" t="str">
        <f t="shared" si="31"/>
        <v/>
      </c>
      <c r="BX51" s="2" t="str" cm="1">
        <f t="array" ref="BX51">IF(B51="","",SUMPRODUCT(($D$1:$AB$4=$BX$4)*$D51:$AB51))</f>
        <v/>
      </c>
      <c r="BY51" s="15" t="str">
        <f t="shared" si="32"/>
        <v/>
      </c>
      <c r="BZ51" s="2" t="str" cm="1">
        <f t="array" ref="BZ51">IF(B51="","",SUMPRODUCT(($D$1:$AB$4=$BZ$4)*$D51:$AB51))</f>
        <v/>
      </c>
      <c r="CA51" s="15" t="str">
        <f t="shared" si="33"/>
        <v/>
      </c>
      <c r="CB51" s="2" t="str" cm="1">
        <f t="array" ref="CB51">IF(B51="","",SUMPRODUCT(($D$1:$AB$4=$CB$4)*$D51:$AB51))</f>
        <v/>
      </c>
      <c r="CC51" s="15" t="str">
        <f t="shared" si="34"/>
        <v/>
      </c>
      <c r="CD51" s="2" t="str" cm="1">
        <f t="array" ref="CD51">IF(B51="","",SUMPRODUCT(($D$1:$AB$4=$CD$4)*$D51:$AB51))</f>
        <v/>
      </c>
      <c r="CE51" s="15" t="str">
        <f t="shared" si="35"/>
        <v/>
      </c>
      <c r="CF51" s="2" t="str" cm="1">
        <f t="array" ref="CF51">IF(B51="","",SUMPRODUCT(($D$1:$AB$4=$CF$4)*$D51:$AB51))</f>
        <v/>
      </c>
      <c r="CG51" s="15" t="str">
        <f t="shared" si="36"/>
        <v/>
      </c>
      <c r="CH51" s="2" t="str" cm="1">
        <f t="array" ref="CH51">IF(B51="","",SUMPRODUCT(($D$1:$AB$4=$CH$4)*$D51:$AB51))</f>
        <v/>
      </c>
      <c r="CI51" s="15" t="str">
        <f t="shared" si="37"/>
        <v/>
      </c>
    </row>
    <row r="52" spans="1:87">
      <c r="A52" s="6">
        <v>47</v>
      </c>
      <c r="D52" s="97"/>
      <c r="E52" s="86"/>
      <c r="F52" s="86"/>
      <c r="G52" s="86"/>
      <c r="H52" s="86"/>
      <c r="I52" s="98"/>
      <c r="J52" s="102"/>
      <c r="K52" s="87"/>
      <c r="L52" s="87"/>
      <c r="M52" s="87"/>
      <c r="N52" s="87"/>
      <c r="O52" s="103"/>
      <c r="P52" s="107"/>
      <c r="Q52" s="88"/>
      <c r="R52" s="88"/>
      <c r="S52" s="88"/>
      <c r="T52" s="88"/>
      <c r="U52" s="108"/>
      <c r="V52" s="113"/>
      <c r="W52" s="89"/>
      <c r="X52" s="89"/>
      <c r="Y52" s="89"/>
      <c r="Z52" s="89"/>
      <c r="AA52" s="89"/>
      <c r="AB52" s="169"/>
      <c r="AC52" s="171" t="str">
        <f t="shared" si="38"/>
        <v/>
      </c>
      <c r="AD52" s="172" t="str">
        <f t="shared" si="12"/>
        <v/>
      </c>
      <c r="AL52" s="2" t="str" cm="1">
        <f t="array" ref="AL52">IF(B52="","",SUMPRODUCT(($D$1:$AB$4=$AL$4)*D52:AB52))</f>
        <v/>
      </c>
      <c r="AM52" s="15" t="str">
        <f t="shared" si="13"/>
        <v/>
      </c>
      <c r="AN52" s="2" t="str" cm="1">
        <f t="array" ref="AN52">IF(B52="","",SUMPRODUCT(($D$1:$AB$4=$AN$4)*D52:AB52))</f>
        <v/>
      </c>
      <c r="AO52" s="15" t="str">
        <f t="shared" si="14"/>
        <v/>
      </c>
      <c r="AP52" s="2" t="str" cm="1">
        <f t="array" ref="AP52">IF(B52="","",SUMPRODUCT(($D$1:$AB$4=$AP$4)*D52:AB52))</f>
        <v/>
      </c>
      <c r="AQ52" s="15" t="str">
        <f t="shared" si="15"/>
        <v/>
      </c>
      <c r="AR52" s="2" t="str" cm="1">
        <f t="array" ref="AR52">IF(B52="","",SUMPRODUCT(($D$1:$AB$4=$AR$4)*D52:AB52))</f>
        <v/>
      </c>
      <c r="AS52" s="15" t="str">
        <f t="shared" si="16"/>
        <v/>
      </c>
      <c r="AT52" s="2" t="str" cm="1">
        <f t="array" ref="AT52">IF(B52="","",SUMPRODUCT(($D$1:$AB$4=$AT$4)*$D52:$AB52))</f>
        <v/>
      </c>
      <c r="AU52" s="15" t="str">
        <f t="shared" si="17"/>
        <v/>
      </c>
      <c r="AV52" s="2" t="str" cm="1">
        <f t="array" ref="AV52">IF(B52="","",SUMPRODUCT(($D$1:$AB$4=$AV$4)*$D52:$AB52))</f>
        <v/>
      </c>
      <c r="AW52" s="15" t="str">
        <f t="shared" si="18"/>
        <v/>
      </c>
      <c r="AX52" s="2" t="str" cm="1">
        <f t="array" ref="AX52">IF(B52="","",SUMPRODUCT(($D$1:$AB$4=$AX$4)*$D52:$AB52))</f>
        <v/>
      </c>
      <c r="AY52" s="15" t="str">
        <f t="shared" si="19"/>
        <v/>
      </c>
      <c r="AZ52" s="2" t="str" cm="1">
        <f t="array" ref="AZ52">IF(B52="","",SUMPRODUCT(($D$1:$AB$4=$AZ$4)*$D52:$AB52))</f>
        <v/>
      </c>
      <c r="BA52" s="15" t="str">
        <f t="shared" si="20"/>
        <v/>
      </c>
      <c r="BB52" s="2" t="str" cm="1">
        <f t="array" ref="BB52">IF(B52="","",SUMPRODUCT(($D$1:$AB$4=$BB$4)*$D52:$AB52))</f>
        <v/>
      </c>
      <c r="BC52" s="15" t="str">
        <f t="shared" si="21"/>
        <v/>
      </c>
      <c r="BD52" s="2" t="str" cm="1">
        <f t="array" ref="BD52">IF(B52="","",SUMPRODUCT(($D$1:$AB$4=$BD$4)*$D52:$AB52))</f>
        <v/>
      </c>
      <c r="BE52" s="15" t="str">
        <f t="shared" si="22"/>
        <v/>
      </c>
      <c r="BF52" s="2" t="str" cm="1">
        <f t="array" ref="BF52">IF(B52="","",SUMPRODUCT(($D$1:$AB$4=$BF$4)*$D52:$AB52))</f>
        <v/>
      </c>
      <c r="BG52" s="15" t="str">
        <f t="shared" si="23"/>
        <v/>
      </c>
      <c r="BH52" s="2" t="str" cm="1">
        <f t="array" ref="BH52">IF(B52="","",SUMPRODUCT(($D$1:$AB$4=$BH$4)*$D52:$AB52))</f>
        <v/>
      </c>
      <c r="BI52" s="15" t="str">
        <f t="shared" si="24"/>
        <v/>
      </c>
      <c r="BJ52" s="2" t="str" cm="1">
        <f t="array" ref="BJ52">IF(B52="","",SUMPRODUCT(($D$1:$AB$4=$BJ$4)*$D52:$AB52))</f>
        <v/>
      </c>
      <c r="BK52" s="15" t="str">
        <f t="shared" si="25"/>
        <v/>
      </c>
      <c r="BL52" s="2" t="str" cm="1">
        <f t="array" ref="BL52">IF(B52="","",SUMPRODUCT(($D$1:$AB$4=$BL$4)*$D52:$AB52))</f>
        <v/>
      </c>
      <c r="BM52" s="15" t="str">
        <f t="shared" si="26"/>
        <v/>
      </c>
      <c r="BN52" s="2" t="str" cm="1">
        <f t="array" ref="BN52">IF(B52="","",SUMPRODUCT(($D$1:$AB$4=$BN$4)*$D52:$AB52))</f>
        <v/>
      </c>
      <c r="BO52" s="15" t="str">
        <f t="shared" si="27"/>
        <v/>
      </c>
      <c r="BP52" s="2" t="str" cm="1">
        <f t="array" ref="BP52">IF(B52="","",SUMPRODUCT(($D$1:$AB$4=$BP$4)*$D52:$AB52))</f>
        <v/>
      </c>
      <c r="BQ52" s="15" t="str">
        <f t="shared" si="28"/>
        <v/>
      </c>
      <c r="BR52" s="2" t="str" cm="1">
        <f t="array" ref="BR52">IF(B52="","",SUMPRODUCT(($D$1:$AB$4=$BR$4)*$D52:$AB52))</f>
        <v/>
      </c>
      <c r="BS52" s="15" t="str">
        <f t="shared" si="29"/>
        <v/>
      </c>
      <c r="BT52" s="2" t="str" cm="1">
        <f t="array" ref="BT52">IF(B52="","",SUMPRODUCT(($D$1:$AB$4=$BT$4)*$D52:$AB52))</f>
        <v/>
      </c>
      <c r="BU52" s="15" t="str">
        <f t="shared" si="30"/>
        <v/>
      </c>
      <c r="BV52" s="2" t="str" cm="1">
        <f t="array" ref="BV52">IF(B52="","",SUMPRODUCT(($D$1:$AB$4=$BV$4)*$D52:$AB52))</f>
        <v/>
      </c>
      <c r="BW52" s="15" t="str">
        <f t="shared" si="31"/>
        <v/>
      </c>
      <c r="BX52" s="2" t="str" cm="1">
        <f t="array" ref="BX52">IF(B52="","",SUMPRODUCT(($D$1:$AB$4=$BX$4)*$D52:$AB52))</f>
        <v/>
      </c>
      <c r="BY52" s="15" t="str">
        <f t="shared" si="32"/>
        <v/>
      </c>
      <c r="BZ52" s="2" t="str" cm="1">
        <f t="array" ref="BZ52">IF(B52="","",SUMPRODUCT(($D$1:$AB$4=$BZ$4)*$D52:$AB52))</f>
        <v/>
      </c>
      <c r="CA52" s="15" t="str">
        <f t="shared" si="33"/>
        <v/>
      </c>
      <c r="CB52" s="2" t="str" cm="1">
        <f t="array" ref="CB52">IF(B52="","",SUMPRODUCT(($D$1:$AB$4=$CB$4)*$D52:$AB52))</f>
        <v/>
      </c>
      <c r="CC52" s="15" t="str">
        <f t="shared" si="34"/>
        <v/>
      </c>
      <c r="CD52" s="2" t="str" cm="1">
        <f t="array" ref="CD52">IF(B52="","",SUMPRODUCT(($D$1:$AB$4=$CD$4)*$D52:$AB52))</f>
        <v/>
      </c>
      <c r="CE52" s="15" t="str">
        <f t="shared" si="35"/>
        <v/>
      </c>
      <c r="CF52" s="2" t="str" cm="1">
        <f t="array" ref="CF52">IF(B52="","",SUMPRODUCT(($D$1:$AB$4=$CF$4)*$D52:$AB52))</f>
        <v/>
      </c>
      <c r="CG52" s="15" t="str">
        <f t="shared" si="36"/>
        <v/>
      </c>
      <c r="CH52" s="2" t="str" cm="1">
        <f t="array" ref="CH52">IF(B52="","",SUMPRODUCT(($D$1:$AB$4=$CH$4)*$D52:$AB52))</f>
        <v/>
      </c>
      <c r="CI52" s="15" t="str">
        <f t="shared" si="37"/>
        <v/>
      </c>
    </row>
    <row r="53" spans="1:87">
      <c r="A53" s="7">
        <v>48</v>
      </c>
      <c r="D53" s="97"/>
      <c r="E53" s="86"/>
      <c r="F53" s="86"/>
      <c r="G53" s="86"/>
      <c r="H53" s="86"/>
      <c r="I53" s="98"/>
      <c r="J53" s="102"/>
      <c r="K53" s="87"/>
      <c r="L53" s="87"/>
      <c r="M53" s="87"/>
      <c r="N53" s="87"/>
      <c r="O53" s="103"/>
      <c r="P53" s="107"/>
      <c r="Q53" s="88"/>
      <c r="R53" s="88"/>
      <c r="S53" s="88"/>
      <c r="T53" s="88"/>
      <c r="U53" s="108"/>
      <c r="V53" s="113"/>
      <c r="W53" s="89"/>
      <c r="X53" s="89"/>
      <c r="Y53" s="89"/>
      <c r="Z53" s="89"/>
      <c r="AA53" s="89"/>
      <c r="AB53" s="169"/>
      <c r="AC53" s="171" t="str">
        <f t="shared" si="38"/>
        <v/>
      </c>
      <c r="AD53" s="172" t="str">
        <f t="shared" si="12"/>
        <v/>
      </c>
      <c r="AL53" s="2" t="str" cm="1">
        <f t="array" ref="AL53">IF(B53="","",SUMPRODUCT(($D$1:$AB$4=$AL$4)*D53:AB53))</f>
        <v/>
      </c>
      <c r="AM53" s="15" t="str">
        <f t="shared" si="13"/>
        <v/>
      </c>
      <c r="AN53" s="2" t="str" cm="1">
        <f t="array" ref="AN53">IF(B53="","",SUMPRODUCT(($D$1:$AB$4=$AN$4)*D53:AB53))</f>
        <v/>
      </c>
      <c r="AO53" s="15" t="str">
        <f t="shared" si="14"/>
        <v/>
      </c>
      <c r="AP53" s="2" t="str" cm="1">
        <f t="array" ref="AP53">IF(B53="","",SUMPRODUCT(($D$1:$AB$4=$AP$4)*D53:AB53))</f>
        <v/>
      </c>
      <c r="AQ53" s="15" t="str">
        <f t="shared" si="15"/>
        <v/>
      </c>
      <c r="AR53" s="2" t="str" cm="1">
        <f t="array" ref="AR53">IF(B53="","",SUMPRODUCT(($D$1:$AB$4=$AR$4)*D53:AB53))</f>
        <v/>
      </c>
      <c r="AS53" s="15" t="str">
        <f t="shared" si="16"/>
        <v/>
      </c>
      <c r="AT53" s="2" t="str" cm="1">
        <f t="array" ref="AT53">IF(B53="","",SUMPRODUCT(($D$1:$AB$4=$AT$4)*$D53:$AB53))</f>
        <v/>
      </c>
      <c r="AU53" s="15" t="str">
        <f t="shared" si="17"/>
        <v/>
      </c>
      <c r="AV53" s="2" t="str" cm="1">
        <f t="array" ref="AV53">IF(B53="","",SUMPRODUCT(($D$1:$AB$4=$AV$4)*$D53:$AB53))</f>
        <v/>
      </c>
      <c r="AW53" s="15" t="str">
        <f t="shared" si="18"/>
        <v/>
      </c>
      <c r="AX53" s="2" t="str" cm="1">
        <f t="array" ref="AX53">IF(B53="","",SUMPRODUCT(($D$1:$AB$4=$AX$4)*$D53:$AB53))</f>
        <v/>
      </c>
      <c r="AY53" s="15" t="str">
        <f t="shared" si="19"/>
        <v/>
      </c>
      <c r="AZ53" s="2" t="str" cm="1">
        <f t="array" ref="AZ53">IF(B53="","",SUMPRODUCT(($D$1:$AB$4=$AZ$4)*$D53:$AB53))</f>
        <v/>
      </c>
      <c r="BA53" s="15" t="str">
        <f t="shared" si="20"/>
        <v/>
      </c>
      <c r="BB53" s="2" t="str" cm="1">
        <f t="array" ref="BB53">IF(B53="","",SUMPRODUCT(($D$1:$AB$4=$BB$4)*$D53:$AB53))</f>
        <v/>
      </c>
      <c r="BC53" s="15" t="str">
        <f t="shared" si="21"/>
        <v/>
      </c>
      <c r="BD53" s="2" t="str" cm="1">
        <f t="array" ref="BD53">IF(B53="","",SUMPRODUCT(($D$1:$AB$4=$BD$4)*$D53:$AB53))</f>
        <v/>
      </c>
      <c r="BE53" s="15" t="str">
        <f t="shared" si="22"/>
        <v/>
      </c>
      <c r="BF53" s="2" t="str" cm="1">
        <f t="array" ref="BF53">IF(B53="","",SUMPRODUCT(($D$1:$AB$4=$BF$4)*$D53:$AB53))</f>
        <v/>
      </c>
      <c r="BG53" s="15" t="str">
        <f t="shared" si="23"/>
        <v/>
      </c>
      <c r="BH53" s="2" t="str" cm="1">
        <f t="array" ref="BH53">IF(B53="","",SUMPRODUCT(($D$1:$AB$4=$BH$4)*$D53:$AB53))</f>
        <v/>
      </c>
      <c r="BI53" s="15" t="str">
        <f t="shared" si="24"/>
        <v/>
      </c>
      <c r="BJ53" s="2" t="str" cm="1">
        <f t="array" ref="BJ53">IF(B53="","",SUMPRODUCT(($D$1:$AB$4=$BJ$4)*$D53:$AB53))</f>
        <v/>
      </c>
      <c r="BK53" s="15" t="str">
        <f t="shared" si="25"/>
        <v/>
      </c>
      <c r="BL53" s="2" t="str" cm="1">
        <f t="array" ref="BL53">IF(B53="","",SUMPRODUCT(($D$1:$AB$4=$BL$4)*$D53:$AB53))</f>
        <v/>
      </c>
      <c r="BM53" s="15" t="str">
        <f t="shared" si="26"/>
        <v/>
      </c>
      <c r="BN53" s="2" t="str" cm="1">
        <f t="array" ref="BN53">IF(B53="","",SUMPRODUCT(($D$1:$AB$4=$BN$4)*$D53:$AB53))</f>
        <v/>
      </c>
      <c r="BO53" s="15" t="str">
        <f t="shared" si="27"/>
        <v/>
      </c>
      <c r="BP53" s="2" t="str" cm="1">
        <f t="array" ref="BP53">IF(B53="","",SUMPRODUCT(($D$1:$AB$4=$BP$4)*$D53:$AB53))</f>
        <v/>
      </c>
      <c r="BQ53" s="15" t="str">
        <f t="shared" si="28"/>
        <v/>
      </c>
      <c r="BR53" s="2" t="str" cm="1">
        <f t="array" ref="BR53">IF(B53="","",SUMPRODUCT(($D$1:$AB$4=$BR$4)*$D53:$AB53))</f>
        <v/>
      </c>
      <c r="BS53" s="15" t="str">
        <f t="shared" si="29"/>
        <v/>
      </c>
      <c r="BT53" s="2" t="str" cm="1">
        <f t="array" ref="BT53">IF(B53="","",SUMPRODUCT(($D$1:$AB$4=$BT$4)*$D53:$AB53))</f>
        <v/>
      </c>
      <c r="BU53" s="15" t="str">
        <f t="shared" si="30"/>
        <v/>
      </c>
      <c r="BV53" s="2" t="str" cm="1">
        <f t="array" ref="BV53">IF(B53="","",SUMPRODUCT(($D$1:$AB$4=$BV$4)*$D53:$AB53))</f>
        <v/>
      </c>
      <c r="BW53" s="15" t="str">
        <f t="shared" si="31"/>
        <v/>
      </c>
      <c r="BX53" s="2" t="str" cm="1">
        <f t="array" ref="BX53">IF(B53="","",SUMPRODUCT(($D$1:$AB$4=$BX$4)*$D53:$AB53))</f>
        <v/>
      </c>
      <c r="BY53" s="15" t="str">
        <f t="shared" si="32"/>
        <v/>
      </c>
      <c r="BZ53" s="2" t="str" cm="1">
        <f t="array" ref="BZ53">IF(B53="","",SUMPRODUCT(($D$1:$AB$4=$BZ$4)*$D53:$AB53))</f>
        <v/>
      </c>
      <c r="CA53" s="15" t="str">
        <f t="shared" si="33"/>
        <v/>
      </c>
      <c r="CB53" s="2" t="str" cm="1">
        <f t="array" ref="CB53">IF(B53="","",SUMPRODUCT(($D$1:$AB$4=$CB$4)*$D53:$AB53))</f>
        <v/>
      </c>
      <c r="CC53" s="15" t="str">
        <f t="shared" si="34"/>
        <v/>
      </c>
      <c r="CD53" s="2" t="str" cm="1">
        <f t="array" ref="CD53">IF(B53="","",SUMPRODUCT(($D$1:$AB$4=$CD$4)*$D53:$AB53))</f>
        <v/>
      </c>
      <c r="CE53" s="15" t="str">
        <f t="shared" si="35"/>
        <v/>
      </c>
      <c r="CF53" s="2" t="str" cm="1">
        <f t="array" ref="CF53">IF(B53="","",SUMPRODUCT(($D$1:$AB$4=$CF$4)*$D53:$AB53))</f>
        <v/>
      </c>
      <c r="CG53" s="15" t="str">
        <f t="shared" si="36"/>
        <v/>
      </c>
      <c r="CH53" s="2" t="str" cm="1">
        <f t="array" ref="CH53">IF(B53="","",SUMPRODUCT(($D$1:$AB$4=$CH$4)*$D53:$AB53))</f>
        <v/>
      </c>
      <c r="CI53" s="15" t="str">
        <f t="shared" si="37"/>
        <v/>
      </c>
    </row>
    <row r="54" spans="1:87">
      <c r="A54" s="6">
        <v>49</v>
      </c>
      <c r="D54" s="97"/>
      <c r="E54" s="86"/>
      <c r="F54" s="86"/>
      <c r="G54" s="86"/>
      <c r="H54" s="86"/>
      <c r="I54" s="98"/>
      <c r="J54" s="102"/>
      <c r="K54" s="87"/>
      <c r="L54" s="87"/>
      <c r="M54" s="87"/>
      <c r="N54" s="87"/>
      <c r="O54" s="103"/>
      <c r="P54" s="107"/>
      <c r="Q54" s="88"/>
      <c r="R54" s="88"/>
      <c r="S54" s="88"/>
      <c r="T54" s="88"/>
      <c r="U54" s="108"/>
      <c r="V54" s="113"/>
      <c r="W54" s="89"/>
      <c r="X54" s="89"/>
      <c r="Y54" s="89"/>
      <c r="Z54" s="89"/>
      <c r="AA54" s="89"/>
      <c r="AB54" s="169"/>
      <c r="AC54" s="171" t="str">
        <f t="shared" si="38"/>
        <v/>
      </c>
      <c r="AD54" s="172" t="str">
        <f t="shared" si="12"/>
        <v/>
      </c>
      <c r="AL54" s="2" t="str" cm="1">
        <f t="array" ref="AL54">IF(B54="","",SUMPRODUCT(($D$1:$AB$4=$AL$4)*D54:AB54))</f>
        <v/>
      </c>
      <c r="AM54" s="15" t="str">
        <f t="shared" si="13"/>
        <v/>
      </c>
      <c r="AN54" s="2" t="str" cm="1">
        <f t="array" ref="AN54">IF(B54="","",SUMPRODUCT(($D$1:$AB$4=$AN$4)*D54:AB54))</f>
        <v/>
      </c>
      <c r="AO54" s="15" t="str">
        <f t="shared" si="14"/>
        <v/>
      </c>
      <c r="AP54" s="2" t="str" cm="1">
        <f t="array" ref="AP54">IF(B54="","",SUMPRODUCT(($D$1:$AB$4=$AP$4)*D54:AB54))</f>
        <v/>
      </c>
      <c r="AQ54" s="15" t="str">
        <f t="shared" si="15"/>
        <v/>
      </c>
      <c r="AR54" s="2" t="str" cm="1">
        <f t="array" ref="AR54">IF(B54="","",SUMPRODUCT(($D$1:$AB$4=$AR$4)*D54:AB54))</f>
        <v/>
      </c>
      <c r="AS54" s="15" t="str">
        <f t="shared" si="16"/>
        <v/>
      </c>
      <c r="AT54" s="2" t="str" cm="1">
        <f t="array" ref="AT54">IF(B54="","",SUMPRODUCT(($D$1:$AB$4=$AT$4)*$D54:$AB54))</f>
        <v/>
      </c>
      <c r="AU54" s="15" t="str">
        <f t="shared" si="17"/>
        <v/>
      </c>
      <c r="AV54" s="2" t="str" cm="1">
        <f t="array" ref="AV54">IF(B54="","",SUMPRODUCT(($D$1:$AB$4=$AV$4)*$D54:$AB54))</f>
        <v/>
      </c>
      <c r="AW54" s="15" t="str">
        <f t="shared" si="18"/>
        <v/>
      </c>
      <c r="AX54" s="2" t="str" cm="1">
        <f t="array" ref="AX54">IF(B54="","",SUMPRODUCT(($D$1:$AB$4=$AX$4)*$D54:$AB54))</f>
        <v/>
      </c>
      <c r="AY54" s="15" t="str">
        <f t="shared" si="19"/>
        <v/>
      </c>
      <c r="AZ54" s="2" t="str" cm="1">
        <f t="array" ref="AZ54">IF(B54="","",SUMPRODUCT(($D$1:$AB$4=$AZ$4)*$D54:$AB54))</f>
        <v/>
      </c>
      <c r="BA54" s="15" t="str">
        <f t="shared" si="20"/>
        <v/>
      </c>
      <c r="BB54" s="2" t="str" cm="1">
        <f t="array" ref="BB54">IF(B54="","",SUMPRODUCT(($D$1:$AB$4=$BB$4)*$D54:$AB54))</f>
        <v/>
      </c>
      <c r="BC54" s="15" t="str">
        <f t="shared" si="21"/>
        <v/>
      </c>
      <c r="BD54" s="2" t="str" cm="1">
        <f t="array" ref="BD54">IF(B54="","",SUMPRODUCT(($D$1:$AB$4=$BD$4)*$D54:$AB54))</f>
        <v/>
      </c>
      <c r="BE54" s="15" t="str">
        <f t="shared" si="22"/>
        <v/>
      </c>
      <c r="BF54" s="2" t="str" cm="1">
        <f t="array" ref="BF54">IF(B54="","",SUMPRODUCT(($D$1:$AB$4=$BF$4)*$D54:$AB54))</f>
        <v/>
      </c>
      <c r="BG54" s="15" t="str">
        <f t="shared" si="23"/>
        <v/>
      </c>
      <c r="BH54" s="2" t="str" cm="1">
        <f t="array" ref="BH54">IF(B54="","",SUMPRODUCT(($D$1:$AB$4=$BH$4)*$D54:$AB54))</f>
        <v/>
      </c>
      <c r="BI54" s="15" t="str">
        <f t="shared" si="24"/>
        <v/>
      </c>
      <c r="BJ54" s="2" t="str" cm="1">
        <f t="array" ref="BJ54">IF(B54="","",SUMPRODUCT(($D$1:$AB$4=$BJ$4)*$D54:$AB54))</f>
        <v/>
      </c>
      <c r="BK54" s="15" t="str">
        <f t="shared" si="25"/>
        <v/>
      </c>
      <c r="BL54" s="2" t="str" cm="1">
        <f t="array" ref="BL54">IF(B54="","",SUMPRODUCT(($D$1:$AB$4=$BL$4)*$D54:$AB54))</f>
        <v/>
      </c>
      <c r="BM54" s="15" t="str">
        <f t="shared" si="26"/>
        <v/>
      </c>
      <c r="BN54" s="2" t="str" cm="1">
        <f t="array" ref="BN54">IF(B54="","",SUMPRODUCT(($D$1:$AB$4=$BN$4)*$D54:$AB54))</f>
        <v/>
      </c>
      <c r="BO54" s="15" t="str">
        <f t="shared" si="27"/>
        <v/>
      </c>
      <c r="BP54" s="2" t="str" cm="1">
        <f t="array" ref="BP54">IF(B54="","",SUMPRODUCT(($D$1:$AB$4=$BP$4)*$D54:$AB54))</f>
        <v/>
      </c>
      <c r="BQ54" s="15" t="str">
        <f t="shared" si="28"/>
        <v/>
      </c>
      <c r="BR54" s="2" t="str" cm="1">
        <f t="array" ref="BR54">IF(B54="","",SUMPRODUCT(($D$1:$AB$4=$BR$4)*$D54:$AB54))</f>
        <v/>
      </c>
      <c r="BS54" s="15" t="str">
        <f t="shared" si="29"/>
        <v/>
      </c>
      <c r="BT54" s="2" t="str" cm="1">
        <f t="array" ref="BT54">IF(B54="","",SUMPRODUCT(($D$1:$AB$4=$BT$4)*$D54:$AB54))</f>
        <v/>
      </c>
      <c r="BU54" s="15" t="str">
        <f t="shared" si="30"/>
        <v/>
      </c>
      <c r="BV54" s="2" t="str" cm="1">
        <f t="array" ref="BV54">IF(B54="","",SUMPRODUCT(($D$1:$AB$4=$BV$4)*$D54:$AB54))</f>
        <v/>
      </c>
      <c r="BW54" s="15" t="str">
        <f t="shared" si="31"/>
        <v/>
      </c>
      <c r="BX54" s="2" t="str" cm="1">
        <f t="array" ref="BX54">IF(B54="","",SUMPRODUCT(($D$1:$AB$4=$BX$4)*$D54:$AB54))</f>
        <v/>
      </c>
      <c r="BY54" s="15" t="str">
        <f t="shared" si="32"/>
        <v/>
      </c>
      <c r="BZ54" s="2" t="str" cm="1">
        <f t="array" ref="BZ54">IF(B54="","",SUMPRODUCT(($D$1:$AB$4=$BZ$4)*$D54:$AB54))</f>
        <v/>
      </c>
      <c r="CA54" s="15" t="str">
        <f t="shared" si="33"/>
        <v/>
      </c>
      <c r="CB54" s="2" t="str" cm="1">
        <f t="array" ref="CB54">IF(B54="","",SUMPRODUCT(($D$1:$AB$4=$CB$4)*$D54:$AB54))</f>
        <v/>
      </c>
      <c r="CC54" s="15" t="str">
        <f t="shared" si="34"/>
        <v/>
      </c>
      <c r="CD54" s="2" t="str" cm="1">
        <f t="array" ref="CD54">IF(B54="","",SUMPRODUCT(($D$1:$AB$4=$CD$4)*$D54:$AB54))</f>
        <v/>
      </c>
      <c r="CE54" s="15" t="str">
        <f t="shared" si="35"/>
        <v/>
      </c>
      <c r="CF54" s="2" t="str" cm="1">
        <f t="array" ref="CF54">IF(B54="","",SUMPRODUCT(($D$1:$AB$4=$CF$4)*$D54:$AB54))</f>
        <v/>
      </c>
      <c r="CG54" s="15" t="str">
        <f t="shared" si="36"/>
        <v/>
      </c>
      <c r="CH54" s="2" t="str" cm="1">
        <f t="array" ref="CH54">IF(B54="","",SUMPRODUCT(($D$1:$AB$4=$CH$4)*$D54:$AB54))</f>
        <v/>
      </c>
      <c r="CI54" s="15" t="str">
        <f t="shared" si="37"/>
        <v/>
      </c>
    </row>
    <row r="55" spans="1:87">
      <c r="A55" s="7">
        <v>50</v>
      </c>
      <c r="D55" s="97"/>
      <c r="E55" s="86"/>
      <c r="F55" s="86"/>
      <c r="G55" s="86"/>
      <c r="H55" s="86"/>
      <c r="I55" s="98"/>
      <c r="J55" s="102"/>
      <c r="K55" s="87"/>
      <c r="L55" s="87"/>
      <c r="M55" s="87"/>
      <c r="N55" s="87"/>
      <c r="O55" s="103"/>
      <c r="P55" s="107"/>
      <c r="Q55" s="88"/>
      <c r="R55" s="88"/>
      <c r="S55" s="88"/>
      <c r="T55" s="88"/>
      <c r="U55" s="108"/>
      <c r="V55" s="113"/>
      <c r="W55" s="89"/>
      <c r="X55" s="89"/>
      <c r="Y55" s="89"/>
      <c r="Z55" s="89"/>
      <c r="AA55" s="89"/>
      <c r="AB55" s="169"/>
      <c r="AC55" s="171" t="str">
        <f t="shared" si="38"/>
        <v/>
      </c>
      <c r="AD55" s="172" t="str">
        <f t="shared" si="12"/>
        <v/>
      </c>
      <c r="AL55" s="2" t="str" cm="1">
        <f t="array" ref="AL55">IF(B55="","",SUMPRODUCT(($D$1:$AB$4=$AL$4)*D55:AB55))</f>
        <v/>
      </c>
      <c r="AM55" s="15" t="str">
        <f t="shared" si="13"/>
        <v/>
      </c>
      <c r="AN55" s="2" t="str" cm="1">
        <f t="array" ref="AN55">IF(B55="","",SUMPRODUCT(($D$1:$AB$4=$AN$4)*D55:AB55))</f>
        <v/>
      </c>
      <c r="AO55" s="15" t="str">
        <f t="shared" si="14"/>
        <v/>
      </c>
      <c r="AP55" s="2" t="str" cm="1">
        <f t="array" ref="AP55">IF(B55="","",SUMPRODUCT(($D$1:$AB$4=$AP$4)*D55:AB55))</f>
        <v/>
      </c>
      <c r="AQ55" s="15" t="str">
        <f t="shared" si="15"/>
        <v/>
      </c>
      <c r="AR55" s="2" t="str" cm="1">
        <f t="array" ref="AR55">IF(B55="","",SUMPRODUCT(($D$1:$AB$4=$AR$4)*D55:AB55))</f>
        <v/>
      </c>
      <c r="AS55" s="15" t="str">
        <f t="shared" si="16"/>
        <v/>
      </c>
      <c r="AT55" s="2" t="str" cm="1">
        <f t="array" ref="AT55">IF(B55="","",SUMPRODUCT(($D$1:$AB$4=$AT$4)*$D55:$AB55))</f>
        <v/>
      </c>
      <c r="AU55" s="15" t="str">
        <f t="shared" si="17"/>
        <v/>
      </c>
      <c r="AV55" s="2" t="str" cm="1">
        <f t="array" ref="AV55">IF(B55="","",SUMPRODUCT(($D$1:$AB$4=$AV$4)*$D55:$AB55))</f>
        <v/>
      </c>
      <c r="AW55" s="15" t="str">
        <f t="shared" si="18"/>
        <v/>
      </c>
      <c r="AX55" s="2" t="str" cm="1">
        <f t="array" ref="AX55">IF(B55="","",SUMPRODUCT(($D$1:$AB$4=$AX$4)*$D55:$AB55))</f>
        <v/>
      </c>
      <c r="AY55" s="15" t="str">
        <f t="shared" si="19"/>
        <v/>
      </c>
      <c r="AZ55" s="2" t="str" cm="1">
        <f t="array" ref="AZ55">IF(B55="","",SUMPRODUCT(($D$1:$AB$4=$AZ$4)*$D55:$AB55))</f>
        <v/>
      </c>
      <c r="BA55" s="15" t="str">
        <f t="shared" si="20"/>
        <v/>
      </c>
      <c r="BB55" s="2" t="str" cm="1">
        <f t="array" ref="BB55">IF(B55="","",SUMPRODUCT(($D$1:$AB$4=$BB$4)*$D55:$AB55))</f>
        <v/>
      </c>
      <c r="BC55" s="15" t="str">
        <f t="shared" si="21"/>
        <v/>
      </c>
      <c r="BD55" s="2" t="str" cm="1">
        <f t="array" ref="BD55">IF(B55="","",SUMPRODUCT(($D$1:$AB$4=$BD$4)*$D55:$AB55))</f>
        <v/>
      </c>
      <c r="BE55" s="15" t="str">
        <f t="shared" si="22"/>
        <v/>
      </c>
      <c r="BF55" s="2" t="str" cm="1">
        <f t="array" ref="BF55">IF(B55="","",SUMPRODUCT(($D$1:$AB$4=$BF$4)*$D55:$AB55))</f>
        <v/>
      </c>
      <c r="BG55" s="15" t="str">
        <f t="shared" si="23"/>
        <v/>
      </c>
      <c r="BH55" s="2" t="str" cm="1">
        <f t="array" ref="BH55">IF(B55="","",SUMPRODUCT(($D$1:$AB$4=$BH$4)*$D55:$AB55))</f>
        <v/>
      </c>
      <c r="BI55" s="15" t="str">
        <f t="shared" si="24"/>
        <v/>
      </c>
      <c r="BJ55" s="2" t="str" cm="1">
        <f t="array" ref="BJ55">IF(B55="","",SUMPRODUCT(($D$1:$AB$4=$BJ$4)*$D55:$AB55))</f>
        <v/>
      </c>
      <c r="BK55" s="15" t="str">
        <f t="shared" si="25"/>
        <v/>
      </c>
      <c r="BL55" s="2" t="str" cm="1">
        <f t="array" ref="BL55">IF(B55="","",SUMPRODUCT(($D$1:$AB$4=$BL$4)*$D55:$AB55))</f>
        <v/>
      </c>
      <c r="BM55" s="15" t="str">
        <f t="shared" si="26"/>
        <v/>
      </c>
      <c r="BN55" s="2" t="str" cm="1">
        <f t="array" ref="BN55">IF(B55="","",SUMPRODUCT(($D$1:$AB$4=$BN$4)*$D55:$AB55))</f>
        <v/>
      </c>
      <c r="BO55" s="15" t="str">
        <f t="shared" si="27"/>
        <v/>
      </c>
      <c r="BP55" s="2" t="str" cm="1">
        <f t="array" ref="BP55">IF(B55="","",SUMPRODUCT(($D$1:$AB$4=$BP$4)*$D55:$AB55))</f>
        <v/>
      </c>
      <c r="BQ55" s="15" t="str">
        <f t="shared" si="28"/>
        <v/>
      </c>
      <c r="BR55" s="2" t="str" cm="1">
        <f t="array" ref="BR55">IF(B55="","",SUMPRODUCT(($D$1:$AB$4=$BR$4)*$D55:$AB55))</f>
        <v/>
      </c>
      <c r="BS55" s="15" t="str">
        <f t="shared" si="29"/>
        <v/>
      </c>
      <c r="BT55" s="2" t="str" cm="1">
        <f t="array" ref="BT55">IF(B55="","",SUMPRODUCT(($D$1:$AB$4=$BT$4)*$D55:$AB55))</f>
        <v/>
      </c>
      <c r="BU55" s="15" t="str">
        <f t="shared" si="30"/>
        <v/>
      </c>
      <c r="BV55" s="2" t="str" cm="1">
        <f t="array" ref="BV55">IF(B55="","",SUMPRODUCT(($D$1:$AB$4=$BV$4)*$D55:$AB55))</f>
        <v/>
      </c>
      <c r="BW55" s="15" t="str">
        <f t="shared" si="31"/>
        <v/>
      </c>
      <c r="BX55" s="2" t="str" cm="1">
        <f t="array" ref="BX55">IF(B55="","",SUMPRODUCT(($D$1:$AB$4=$BX$4)*$D55:$AB55))</f>
        <v/>
      </c>
      <c r="BY55" s="15" t="str">
        <f t="shared" si="32"/>
        <v/>
      </c>
      <c r="BZ55" s="2" t="str" cm="1">
        <f t="array" ref="BZ55">IF(B55="","",SUMPRODUCT(($D$1:$AB$4=$BZ$4)*$D55:$AB55))</f>
        <v/>
      </c>
      <c r="CA55" s="15" t="str">
        <f t="shared" si="33"/>
        <v/>
      </c>
      <c r="CB55" s="2" t="str" cm="1">
        <f t="array" ref="CB55">IF(B55="","",SUMPRODUCT(($D$1:$AB$4=$CB$4)*$D55:$AB55))</f>
        <v/>
      </c>
      <c r="CC55" s="15" t="str">
        <f t="shared" si="34"/>
        <v/>
      </c>
      <c r="CD55" s="2" t="str" cm="1">
        <f t="array" ref="CD55">IF(B55="","",SUMPRODUCT(($D$1:$AB$4=$CD$4)*$D55:$AB55))</f>
        <v/>
      </c>
      <c r="CE55" s="15" t="str">
        <f t="shared" si="35"/>
        <v/>
      </c>
      <c r="CF55" s="2" t="str" cm="1">
        <f t="array" ref="CF55">IF(B55="","",SUMPRODUCT(($D$1:$AB$4=$CF$4)*$D55:$AB55))</f>
        <v/>
      </c>
      <c r="CG55" s="15" t="str">
        <f t="shared" si="36"/>
        <v/>
      </c>
      <c r="CH55" s="2" t="str" cm="1">
        <f t="array" ref="CH55">IF(B55="","",SUMPRODUCT(($D$1:$AB$4=$CH$4)*$D55:$AB55))</f>
        <v/>
      </c>
      <c r="CI55" s="15" t="str">
        <f t="shared" si="37"/>
        <v/>
      </c>
    </row>
    <row r="56" spans="1:87">
      <c r="A56" s="6">
        <v>51</v>
      </c>
      <c r="D56" s="97"/>
      <c r="E56" s="86"/>
      <c r="F56" s="86"/>
      <c r="G56" s="86"/>
      <c r="H56" s="86"/>
      <c r="I56" s="98"/>
      <c r="J56" s="102"/>
      <c r="K56" s="87"/>
      <c r="L56" s="87"/>
      <c r="M56" s="87"/>
      <c r="N56" s="87"/>
      <c r="O56" s="103"/>
      <c r="P56" s="107"/>
      <c r="Q56" s="88"/>
      <c r="R56" s="88"/>
      <c r="S56" s="88"/>
      <c r="T56" s="88"/>
      <c r="U56" s="108"/>
      <c r="V56" s="113"/>
      <c r="W56" s="89"/>
      <c r="X56" s="89"/>
      <c r="Y56" s="89"/>
      <c r="Z56" s="89"/>
      <c r="AA56" s="89"/>
      <c r="AB56" s="169"/>
      <c r="AC56" s="171" t="str">
        <f t="shared" si="38"/>
        <v/>
      </c>
      <c r="AD56" s="172" t="str">
        <f t="shared" si="12"/>
        <v/>
      </c>
      <c r="AL56" s="2" t="str" cm="1">
        <f t="array" ref="AL56">IF(B56="","",SUMPRODUCT(($D$1:$AB$4=$AL$4)*D56:AB56))</f>
        <v/>
      </c>
      <c r="AM56" s="15" t="str">
        <f t="shared" si="13"/>
        <v/>
      </c>
      <c r="AN56" s="2" t="str" cm="1">
        <f t="array" ref="AN56">IF(B56="","",SUMPRODUCT(($D$1:$AB$4=$AN$4)*D56:AB56))</f>
        <v/>
      </c>
      <c r="AO56" s="15" t="str">
        <f t="shared" si="14"/>
        <v/>
      </c>
      <c r="AP56" s="2" t="str" cm="1">
        <f t="array" ref="AP56">IF(B56="","",SUMPRODUCT(($D$1:$AB$4=$AP$4)*D56:AB56))</f>
        <v/>
      </c>
      <c r="AQ56" s="15" t="str">
        <f t="shared" si="15"/>
        <v/>
      </c>
      <c r="AR56" s="2" t="str" cm="1">
        <f t="array" ref="AR56">IF(B56="","",SUMPRODUCT(($D$1:$AB$4=$AR$4)*D56:AB56))</f>
        <v/>
      </c>
      <c r="AS56" s="15" t="str">
        <f t="shared" si="16"/>
        <v/>
      </c>
      <c r="AT56" s="2" t="str" cm="1">
        <f t="array" ref="AT56">IF(B56="","",SUMPRODUCT(($D$1:$AB$4=$AT$4)*$D56:$AB56))</f>
        <v/>
      </c>
      <c r="AU56" s="15" t="str">
        <f t="shared" si="17"/>
        <v/>
      </c>
      <c r="AV56" s="2" t="str" cm="1">
        <f t="array" ref="AV56">IF(B56="","",SUMPRODUCT(($D$1:$AB$4=$AV$4)*$D56:$AB56))</f>
        <v/>
      </c>
      <c r="AW56" s="15" t="str">
        <f t="shared" si="18"/>
        <v/>
      </c>
      <c r="AX56" s="2" t="str" cm="1">
        <f t="array" ref="AX56">IF(B56="","",SUMPRODUCT(($D$1:$AB$4=$AX$4)*$D56:$AB56))</f>
        <v/>
      </c>
      <c r="AY56" s="15" t="str">
        <f t="shared" si="19"/>
        <v/>
      </c>
      <c r="AZ56" s="2" t="str" cm="1">
        <f t="array" ref="AZ56">IF(B56="","",SUMPRODUCT(($D$1:$AB$4=$AZ$4)*$D56:$AB56))</f>
        <v/>
      </c>
      <c r="BA56" s="15" t="str">
        <f t="shared" si="20"/>
        <v/>
      </c>
      <c r="BB56" s="2" t="str" cm="1">
        <f t="array" ref="BB56">IF(B56="","",SUMPRODUCT(($D$1:$AB$4=$BB$4)*$D56:$AB56))</f>
        <v/>
      </c>
      <c r="BC56" s="15" t="str">
        <f t="shared" si="21"/>
        <v/>
      </c>
      <c r="BD56" s="2" t="str" cm="1">
        <f t="array" ref="BD56">IF(B56="","",SUMPRODUCT(($D$1:$AB$4=$BD$4)*$D56:$AB56))</f>
        <v/>
      </c>
      <c r="BE56" s="15" t="str">
        <f t="shared" si="22"/>
        <v/>
      </c>
      <c r="BF56" s="2" t="str" cm="1">
        <f t="array" ref="BF56">IF(B56="","",SUMPRODUCT(($D$1:$AB$4=$BF$4)*$D56:$AB56))</f>
        <v/>
      </c>
      <c r="BG56" s="15" t="str">
        <f t="shared" si="23"/>
        <v/>
      </c>
      <c r="BH56" s="2" t="str" cm="1">
        <f t="array" ref="BH56">IF(B56="","",SUMPRODUCT(($D$1:$AB$4=$BH$4)*$D56:$AB56))</f>
        <v/>
      </c>
      <c r="BI56" s="15" t="str">
        <f t="shared" si="24"/>
        <v/>
      </c>
      <c r="BJ56" s="2" t="str" cm="1">
        <f t="array" ref="BJ56">IF(B56="","",SUMPRODUCT(($D$1:$AB$4=$BJ$4)*$D56:$AB56))</f>
        <v/>
      </c>
      <c r="BK56" s="15" t="str">
        <f t="shared" si="25"/>
        <v/>
      </c>
      <c r="BL56" s="2" t="str" cm="1">
        <f t="array" ref="BL56">IF(B56="","",SUMPRODUCT(($D$1:$AB$4=$BL$4)*$D56:$AB56))</f>
        <v/>
      </c>
      <c r="BM56" s="15" t="str">
        <f t="shared" si="26"/>
        <v/>
      </c>
      <c r="BN56" s="2" t="str" cm="1">
        <f t="array" ref="BN56">IF(B56="","",SUMPRODUCT(($D$1:$AB$4=$BN$4)*$D56:$AB56))</f>
        <v/>
      </c>
      <c r="BO56" s="15" t="str">
        <f t="shared" si="27"/>
        <v/>
      </c>
      <c r="BP56" s="2" t="str" cm="1">
        <f t="array" ref="BP56">IF(B56="","",SUMPRODUCT(($D$1:$AB$4=$BP$4)*$D56:$AB56))</f>
        <v/>
      </c>
      <c r="BQ56" s="15" t="str">
        <f t="shared" si="28"/>
        <v/>
      </c>
      <c r="BR56" s="2" t="str" cm="1">
        <f t="array" ref="BR56">IF(B56="","",SUMPRODUCT(($D$1:$AB$4=$BR$4)*$D56:$AB56))</f>
        <v/>
      </c>
      <c r="BS56" s="15" t="str">
        <f t="shared" si="29"/>
        <v/>
      </c>
      <c r="BT56" s="2" t="str" cm="1">
        <f t="array" ref="BT56">IF(B56="","",SUMPRODUCT(($D$1:$AB$4=$BT$4)*$D56:$AB56))</f>
        <v/>
      </c>
      <c r="BU56" s="15" t="str">
        <f t="shared" si="30"/>
        <v/>
      </c>
      <c r="BV56" s="2" t="str" cm="1">
        <f t="array" ref="BV56">IF(B56="","",SUMPRODUCT(($D$1:$AB$4=$BV$4)*$D56:$AB56))</f>
        <v/>
      </c>
      <c r="BW56" s="15" t="str">
        <f t="shared" si="31"/>
        <v/>
      </c>
      <c r="BX56" s="2" t="str" cm="1">
        <f t="array" ref="BX56">IF(B56="","",SUMPRODUCT(($D$1:$AB$4=$BX$4)*$D56:$AB56))</f>
        <v/>
      </c>
      <c r="BY56" s="15" t="str">
        <f t="shared" si="32"/>
        <v/>
      </c>
      <c r="BZ56" s="2" t="str" cm="1">
        <f t="array" ref="BZ56">IF(B56="","",SUMPRODUCT(($D$1:$AB$4=$BZ$4)*$D56:$AB56))</f>
        <v/>
      </c>
      <c r="CA56" s="15" t="str">
        <f t="shared" si="33"/>
        <v/>
      </c>
      <c r="CB56" s="2" t="str" cm="1">
        <f t="array" ref="CB56">IF(B56="","",SUMPRODUCT(($D$1:$AB$4=$CB$4)*$D56:$AB56))</f>
        <v/>
      </c>
      <c r="CC56" s="15" t="str">
        <f t="shared" si="34"/>
        <v/>
      </c>
      <c r="CD56" s="2" t="str" cm="1">
        <f t="array" ref="CD56">IF(B56="","",SUMPRODUCT(($D$1:$AB$4=$CD$4)*$D56:$AB56))</f>
        <v/>
      </c>
      <c r="CE56" s="15" t="str">
        <f t="shared" si="35"/>
        <v/>
      </c>
      <c r="CF56" s="2" t="str" cm="1">
        <f t="array" ref="CF56">IF(B56="","",SUMPRODUCT(($D$1:$AB$4=$CF$4)*$D56:$AB56))</f>
        <v/>
      </c>
      <c r="CG56" s="15" t="str">
        <f t="shared" si="36"/>
        <v/>
      </c>
      <c r="CH56" s="2" t="str" cm="1">
        <f t="array" ref="CH56">IF(B56="","",SUMPRODUCT(($D$1:$AB$4=$CH$4)*$D56:$AB56))</f>
        <v/>
      </c>
      <c r="CI56" s="15" t="str">
        <f t="shared" si="37"/>
        <v/>
      </c>
    </row>
    <row r="57" spans="1:87">
      <c r="A57" s="7">
        <v>52</v>
      </c>
      <c r="D57" s="97"/>
      <c r="E57" s="86"/>
      <c r="F57" s="86"/>
      <c r="G57" s="86"/>
      <c r="H57" s="86"/>
      <c r="I57" s="98"/>
      <c r="J57" s="102"/>
      <c r="K57" s="87"/>
      <c r="L57" s="87"/>
      <c r="M57" s="87"/>
      <c r="N57" s="87"/>
      <c r="O57" s="103"/>
      <c r="P57" s="107"/>
      <c r="Q57" s="88"/>
      <c r="R57" s="88"/>
      <c r="S57" s="88"/>
      <c r="T57" s="88"/>
      <c r="U57" s="108"/>
      <c r="V57" s="113"/>
      <c r="W57" s="89"/>
      <c r="X57" s="89"/>
      <c r="Y57" s="89"/>
      <c r="Z57" s="89"/>
      <c r="AA57" s="89"/>
      <c r="AB57" s="169"/>
      <c r="AC57" s="171" t="str">
        <f t="shared" si="38"/>
        <v/>
      </c>
      <c r="AD57" s="172" t="str">
        <f t="shared" si="12"/>
        <v/>
      </c>
      <c r="AL57" s="2" t="str" cm="1">
        <f t="array" ref="AL57">IF(B57="","",SUMPRODUCT(($D$1:$AB$4=$AL$4)*D57:AB57))</f>
        <v/>
      </c>
      <c r="AM57" s="15" t="str">
        <f t="shared" si="13"/>
        <v/>
      </c>
      <c r="AN57" s="2" t="str" cm="1">
        <f t="array" ref="AN57">IF(B57="","",SUMPRODUCT(($D$1:$AB$4=$AN$4)*D57:AB57))</f>
        <v/>
      </c>
      <c r="AO57" s="15" t="str">
        <f t="shared" si="14"/>
        <v/>
      </c>
      <c r="AP57" s="2" t="str" cm="1">
        <f t="array" ref="AP57">IF(B57="","",SUMPRODUCT(($D$1:$AB$4=$AP$4)*D57:AB57))</f>
        <v/>
      </c>
      <c r="AQ57" s="15" t="str">
        <f t="shared" si="15"/>
        <v/>
      </c>
      <c r="AR57" s="2" t="str" cm="1">
        <f t="array" ref="AR57">IF(B57="","",SUMPRODUCT(($D$1:$AB$4=$AR$4)*D57:AB57))</f>
        <v/>
      </c>
      <c r="AS57" s="15" t="str">
        <f t="shared" si="16"/>
        <v/>
      </c>
      <c r="AT57" s="2" t="str" cm="1">
        <f t="array" ref="AT57">IF(B57="","",SUMPRODUCT(($D$1:$AB$4=$AT$4)*$D57:$AB57))</f>
        <v/>
      </c>
      <c r="AU57" s="15" t="str">
        <f t="shared" si="17"/>
        <v/>
      </c>
      <c r="AV57" s="2" t="str" cm="1">
        <f t="array" ref="AV57">IF(B57="","",SUMPRODUCT(($D$1:$AB$4=$AV$4)*$D57:$AB57))</f>
        <v/>
      </c>
      <c r="AW57" s="15" t="str">
        <f t="shared" si="18"/>
        <v/>
      </c>
      <c r="AX57" s="2" t="str" cm="1">
        <f t="array" ref="AX57">IF(B57="","",SUMPRODUCT(($D$1:$AB$4=$AX$4)*$D57:$AB57))</f>
        <v/>
      </c>
      <c r="AY57" s="15" t="str">
        <f t="shared" si="19"/>
        <v/>
      </c>
      <c r="AZ57" s="2" t="str" cm="1">
        <f t="array" ref="AZ57">IF(B57="","",SUMPRODUCT(($D$1:$AB$4=$AZ$4)*$D57:$AB57))</f>
        <v/>
      </c>
      <c r="BA57" s="15" t="str">
        <f t="shared" si="20"/>
        <v/>
      </c>
      <c r="BB57" s="2" t="str" cm="1">
        <f t="array" ref="BB57">IF(B57="","",SUMPRODUCT(($D$1:$AB$4=$BB$4)*$D57:$AB57))</f>
        <v/>
      </c>
      <c r="BC57" s="15" t="str">
        <f t="shared" si="21"/>
        <v/>
      </c>
      <c r="BD57" s="2" t="str" cm="1">
        <f t="array" ref="BD57">IF(B57="","",SUMPRODUCT(($D$1:$AB$4=$BD$4)*$D57:$AB57))</f>
        <v/>
      </c>
      <c r="BE57" s="15" t="str">
        <f t="shared" si="22"/>
        <v/>
      </c>
      <c r="BF57" s="2" t="str" cm="1">
        <f t="array" ref="BF57">IF(B57="","",SUMPRODUCT(($D$1:$AB$4=$BF$4)*$D57:$AB57))</f>
        <v/>
      </c>
      <c r="BG57" s="15" t="str">
        <f t="shared" si="23"/>
        <v/>
      </c>
      <c r="BH57" s="2" t="str" cm="1">
        <f t="array" ref="BH57">IF(B57="","",SUMPRODUCT(($D$1:$AB$4=$BH$4)*$D57:$AB57))</f>
        <v/>
      </c>
      <c r="BI57" s="15" t="str">
        <f t="shared" si="24"/>
        <v/>
      </c>
      <c r="BJ57" s="2" t="str" cm="1">
        <f t="array" ref="BJ57">IF(B57="","",SUMPRODUCT(($D$1:$AB$4=$BJ$4)*$D57:$AB57))</f>
        <v/>
      </c>
      <c r="BK57" s="15" t="str">
        <f t="shared" si="25"/>
        <v/>
      </c>
      <c r="BL57" s="2" t="str" cm="1">
        <f t="array" ref="BL57">IF(B57="","",SUMPRODUCT(($D$1:$AB$4=$BL$4)*$D57:$AB57))</f>
        <v/>
      </c>
      <c r="BM57" s="15" t="str">
        <f t="shared" si="26"/>
        <v/>
      </c>
      <c r="BN57" s="2" t="str" cm="1">
        <f t="array" ref="BN57">IF(B57="","",SUMPRODUCT(($D$1:$AB$4=$BN$4)*$D57:$AB57))</f>
        <v/>
      </c>
      <c r="BO57" s="15" t="str">
        <f t="shared" si="27"/>
        <v/>
      </c>
      <c r="BP57" s="2" t="str" cm="1">
        <f t="array" ref="BP57">IF(B57="","",SUMPRODUCT(($D$1:$AB$4=$BP$4)*$D57:$AB57))</f>
        <v/>
      </c>
      <c r="BQ57" s="15" t="str">
        <f t="shared" si="28"/>
        <v/>
      </c>
      <c r="BR57" s="2" t="str" cm="1">
        <f t="array" ref="BR57">IF(B57="","",SUMPRODUCT(($D$1:$AB$4=$BR$4)*$D57:$AB57))</f>
        <v/>
      </c>
      <c r="BS57" s="15" t="str">
        <f t="shared" si="29"/>
        <v/>
      </c>
      <c r="BT57" s="2" t="str" cm="1">
        <f t="array" ref="BT57">IF(B57="","",SUMPRODUCT(($D$1:$AB$4=$BT$4)*$D57:$AB57))</f>
        <v/>
      </c>
      <c r="BU57" s="15" t="str">
        <f t="shared" si="30"/>
        <v/>
      </c>
      <c r="BV57" s="2" t="str" cm="1">
        <f t="array" ref="BV57">IF(B57="","",SUMPRODUCT(($D$1:$AB$4=$BV$4)*$D57:$AB57))</f>
        <v/>
      </c>
      <c r="BW57" s="15" t="str">
        <f t="shared" si="31"/>
        <v/>
      </c>
      <c r="BX57" s="2" t="str" cm="1">
        <f t="array" ref="BX57">IF(B57="","",SUMPRODUCT(($D$1:$AB$4=$BX$4)*$D57:$AB57))</f>
        <v/>
      </c>
      <c r="BY57" s="15" t="str">
        <f t="shared" si="32"/>
        <v/>
      </c>
      <c r="BZ57" s="2" t="str" cm="1">
        <f t="array" ref="BZ57">IF(B57="","",SUMPRODUCT(($D$1:$AB$4=$BZ$4)*$D57:$AB57))</f>
        <v/>
      </c>
      <c r="CA57" s="15" t="str">
        <f t="shared" si="33"/>
        <v/>
      </c>
      <c r="CB57" s="2" t="str" cm="1">
        <f t="array" ref="CB57">IF(B57="","",SUMPRODUCT(($D$1:$AB$4=$CB$4)*$D57:$AB57))</f>
        <v/>
      </c>
      <c r="CC57" s="15" t="str">
        <f t="shared" si="34"/>
        <v/>
      </c>
      <c r="CD57" s="2" t="str" cm="1">
        <f t="array" ref="CD57">IF(B57="","",SUMPRODUCT(($D$1:$AB$4=$CD$4)*$D57:$AB57))</f>
        <v/>
      </c>
      <c r="CE57" s="15" t="str">
        <f t="shared" si="35"/>
        <v/>
      </c>
      <c r="CF57" s="2" t="str" cm="1">
        <f t="array" ref="CF57">IF(B57="","",SUMPRODUCT(($D$1:$AB$4=$CF$4)*$D57:$AB57))</f>
        <v/>
      </c>
      <c r="CG57" s="15" t="str">
        <f t="shared" si="36"/>
        <v/>
      </c>
      <c r="CH57" s="2" t="str" cm="1">
        <f t="array" ref="CH57">IF(B57="","",SUMPRODUCT(($D$1:$AB$4=$CH$4)*$D57:$AB57))</f>
        <v/>
      </c>
      <c r="CI57" s="15" t="str">
        <f t="shared" si="37"/>
        <v/>
      </c>
    </row>
    <row r="58" spans="1:87">
      <c r="A58" s="6">
        <v>53</v>
      </c>
      <c r="D58" s="97"/>
      <c r="E58" s="86"/>
      <c r="F58" s="86"/>
      <c r="G58" s="86"/>
      <c r="H58" s="86"/>
      <c r="I58" s="98"/>
      <c r="J58" s="102"/>
      <c r="K58" s="87"/>
      <c r="L58" s="87"/>
      <c r="M58" s="87"/>
      <c r="N58" s="87"/>
      <c r="O58" s="103"/>
      <c r="P58" s="107"/>
      <c r="Q58" s="88"/>
      <c r="R58" s="88"/>
      <c r="S58" s="88"/>
      <c r="T58" s="88"/>
      <c r="U58" s="108"/>
      <c r="V58" s="113"/>
      <c r="W58" s="89"/>
      <c r="X58" s="89"/>
      <c r="Y58" s="89"/>
      <c r="Z58" s="89"/>
      <c r="AA58" s="89"/>
      <c r="AB58" s="169"/>
      <c r="AC58" s="171" t="str">
        <f t="shared" si="38"/>
        <v/>
      </c>
      <c r="AD58" s="172" t="str">
        <f t="shared" si="12"/>
        <v/>
      </c>
      <c r="AL58" s="2" t="str" cm="1">
        <f t="array" ref="AL58">IF(B58="","",SUMPRODUCT(($D$1:$AB$4=$AL$4)*D58:AB58))</f>
        <v/>
      </c>
      <c r="AM58" s="15" t="str">
        <f t="shared" si="13"/>
        <v/>
      </c>
      <c r="AN58" s="2" t="str" cm="1">
        <f t="array" ref="AN58">IF(B58="","",SUMPRODUCT(($D$1:$AB$4=$AN$4)*D58:AB58))</f>
        <v/>
      </c>
      <c r="AO58" s="15" t="str">
        <f t="shared" si="14"/>
        <v/>
      </c>
      <c r="AP58" s="2" t="str" cm="1">
        <f t="array" ref="AP58">IF(B58="","",SUMPRODUCT(($D$1:$AB$4=$AP$4)*D58:AB58))</f>
        <v/>
      </c>
      <c r="AQ58" s="15" t="str">
        <f t="shared" si="15"/>
        <v/>
      </c>
      <c r="AR58" s="2" t="str" cm="1">
        <f t="array" ref="AR58">IF(B58="","",SUMPRODUCT(($D$1:$AB$4=$AR$4)*D58:AB58))</f>
        <v/>
      </c>
      <c r="AS58" s="15" t="str">
        <f t="shared" si="16"/>
        <v/>
      </c>
      <c r="AT58" s="2" t="str" cm="1">
        <f t="array" ref="AT58">IF(B58="","",SUMPRODUCT(($D$1:$AB$4=$AT$4)*$D58:$AB58))</f>
        <v/>
      </c>
      <c r="AU58" s="15" t="str">
        <f t="shared" si="17"/>
        <v/>
      </c>
      <c r="AV58" s="2" t="str" cm="1">
        <f t="array" ref="AV58">IF(B58="","",SUMPRODUCT(($D$1:$AB$4=$AV$4)*$D58:$AB58))</f>
        <v/>
      </c>
      <c r="AW58" s="15" t="str">
        <f t="shared" si="18"/>
        <v/>
      </c>
      <c r="AX58" s="2" t="str" cm="1">
        <f t="array" ref="AX58">IF(B58="","",SUMPRODUCT(($D$1:$AB$4=$AX$4)*$D58:$AB58))</f>
        <v/>
      </c>
      <c r="AY58" s="15" t="str">
        <f t="shared" si="19"/>
        <v/>
      </c>
      <c r="AZ58" s="2" t="str" cm="1">
        <f t="array" ref="AZ58">IF(B58="","",SUMPRODUCT(($D$1:$AB$4=$AZ$4)*$D58:$AB58))</f>
        <v/>
      </c>
      <c r="BA58" s="15" t="str">
        <f t="shared" si="20"/>
        <v/>
      </c>
      <c r="BB58" s="2" t="str" cm="1">
        <f t="array" ref="BB58">IF(B58="","",SUMPRODUCT(($D$1:$AB$4=$BB$4)*$D58:$AB58))</f>
        <v/>
      </c>
      <c r="BC58" s="15" t="str">
        <f t="shared" si="21"/>
        <v/>
      </c>
      <c r="BD58" s="2" t="str" cm="1">
        <f t="array" ref="BD58">IF(B58="","",SUMPRODUCT(($D$1:$AB$4=$BD$4)*$D58:$AB58))</f>
        <v/>
      </c>
      <c r="BE58" s="15" t="str">
        <f t="shared" si="22"/>
        <v/>
      </c>
      <c r="BF58" s="2" t="str" cm="1">
        <f t="array" ref="BF58">IF(B58="","",SUMPRODUCT(($D$1:$AB$4=$BF$4)*$D58:$AB58))</f>
        <v/>
      </c>
      <c r="BG58" s="15" t="str">
        <f t="shared" si="23"/>
        <v/>
      </c>
      <c r="BH58" s="2" t="str" cm="1">
        <f t="array" ref="BH58">IF(B58="","",SUMPRODUCT(($D$1:$AB$4=$BH$4)*$D58:$AB58))</f>
        <v/>
      </c>
      <c r="BI58" s="15" t="str">
        <f t="shared" si="24"/>
        <v/>
      </c>
      <c r="BJ58" s="2" t="str" cm="1">
        <f t="array" ref="BJ58">IF(B58="","",SUMPRODUCT(($D$1:$AB$4=$BJ$4)*$D58:$AB58))</f>
        <v/>
      </c>
      <c r="BK58" s="15" t="str">
        <f t="shared" si="25"/>
        <v/>
      </c>
      <c r="BL58" s="2" t="str" cm="1">
        <f t="array" ref="BL58">IF(B58="","",SUMPRODUCT(($D$1:$AB$4=$BL$4)*$D58:$AB58))</f>
        <v/>
      </c>
      <c r="BM58" s="15" t="str">
        <f t="shared" si="26"/>
        <v/>
      </c>
      <c r="BN58" s="2" t="str" cm="1">
        <f t="array" ref="BN58">IF(B58="","",SUMPRODUCT(($D$1:$AB$4=$BN$4)*$D58:$AB58))</f>
        <v/>
      </c>
      <c r="BO58" s="15" t="str">
        <f t="shared" si="27"/>
        <v/>
      </c>
      <c r="BP58" s="2" t="str" cm="1">
        <f t="array" ref="BP58">IF(B58="","",SUMPRODUCT(($D$1:$AB$4=$BP$4)*$D58:$AB58))</f>
        <v/>
      </c>
      <c r="BQ58" s="15" t="str">
        <f t="shared" si="28"/>
        <v/>
      </c>
      <c r="BR58" s="2" t="str" cm="1">
        <f t="array" ref="BR58">IF(B58="","",SUMPRODUCT(($D$1:$AB$4=$BR$4)*$D58:$AB58))</f>
        <v/>
      </c>
      <c r="BS58" s="15" t="str">
        <f t="shared" si="29"/>
        <v/>
      </c>
      <c r="BT58" s="2" t="str" cm="1">
        <f t="array" ref="BT58">IF(B58="","",SUMPRODUCT(($D$1:$AB$4=$BT$4)*$D58:$AB58))</f>
        <v/>
      </c>
      <c r="BU58" s="15" t="str">
        <f t="shared" si="30"/>
        <v/>
      </c>
      <c r="BV58" s="2" t="str" cm="1">
        <f t="array" ref="BV58">IF(B58="","",SUMPRODUCT(($D$1:$AB$4=$BV$4)*$D58:$AB58))</f>
        <v/>
      </c>
      <c r="BW58" s="15" t="str">
        <f t="shared" si="31"/>
        <v/>
      </c>
      <c r="BX58" s="2" t="str" cm="1">
        <f t="array" ref="BX58">IF(B58="","",SUMPRODUCT(($D$1:$AB$4=$BX$4)*$D58:$AB58))</f>
        <v/>
      </c>
      <c r="BY58" s="15" t="str">
        <f t="shared" si="32"/>
        <v/>
      </c>
      <c r="BZ58" s="2" t="str" cm="1">
        <f t="array" ref="BZ58">IF(B58="","",SUMPRODUCT(($D$1:$AB$4=$BZ$4)*$D58:$AB58))</f>
        <v/>
      </c>
      <c r="CA58" s="15" t="str">
        <f t="shared" si="33"/>
        <v/>
      </c>
      <c r="CB58" s="2" t="str" cm="1">
        <f t="array" ref="CB58">IF(B58="","",SUMPRODUCT(($D$1:$AB$4=$CB$4)*$D58:$AB58))</f>
        <v/>
      </c>
      <c r="CC58" s="15" t="str">
        <f t="shared" si="34"/>
        <v/>
      </c>
      <c r="CD58" s="2" t="str" cm="1">
        <f t="array" ref="CD58">IF(B58="","",SUMPRODUCT(($D$1:$AB$4=$CD$4)*$D58:$AB58))</f>
        <v/>
      </c>
      <c r="CE58" s="15" t="str">
        <f t="shared" si="35"/>
        <v/>
      </c>
      <c r="CF58" s="2" t="str" cm="1">
        <f t="array" ref="CF58">IF(B58="","",SUMPRODUCT(($D$1:$AB$4=$CF$4)*$D58:$AB58))</f>
        <v/>
      </c>
      <c r="CG58" s="15" t="str">
        <f t="shared" si="36"/>
        <v/>
      </c>
      <c r="CH58" s="2" t="str" cm="1">
        <f t="array" ref="CH58">IF(B58="","",SUMPRODUCT(($D$1:$AB$4=$CH$4)*$D58:$AB58))</f>
        <v/>
      </c>
      <c r="CI58" s="15" t="str">
        <f t="shared" si="37"/>
        <v/>
      </c>
    </row>
    <row r="59" spans="1:87">
      <c r="A59" s="7">
        <v>54</v>
      </c>
      <c r="D59" s="97"/>
      <c r="E59" s="86"/>
      <c r="F59" s="86"/>
      <c r="G59" s="86"/>
      <c r="H59" s="86"/>
      <c r="I59" s="98"/>
      <c r="J59" s="102"/>
      <c r="K59" s="87"/>
      <c r="L59" s="87"/>
      <c r="M59" s="87"/>
      <c r="N59" s="87"/>
      <c r="O59" s="103"/>
      <c r="P59" s="107"/>
      <c r="Q59" s="88"/>
      <c r="R59" s="88"/>
      <c r="S59" s="88"/>
      <c r="T59" s="88"/>
      <c r="U59" s="108"/>
      <c r="V59" s="113"/>
      <c r="W59" s="89"/>
      <c r="X59" s="89"/>
      <c r="Y59" s="89"/>
      <c r="Z59" s="89"/>
      <c r="AA59" s="89"/>
      <c r="AB59" s="169"/>
      <c r="AC59" s="171" t="str">
        <f t="shared" si="38"/>
        <v/>
      </c>
      <c r="AD59" s="172" t="str">
        <f t="shared" si="12"/>
        <v/>
      </c>
      <c r="AL59" s="2" t="str" cm="1">
        <f t="array" ref="AL59">IF(B59="","",SUMPRODUCT(($D$1:$AB$4=$AL$4)*D59:AB59))</f>
        <v/>
      </c>
      <c r="AM59" s="15" t="str">
        <f t="shared" si="13"/>
        <v/>
      </c>
      <c r="AN59" s="2" t="str" cm="1">
        <f t="array" ref="AN59">IF(B59="","",SUMPRODUCT(($D$1:$AB$4=$AN$4)*D59:AB59))</f>
        <v/>
      </c>
      <c r="AO59" s="15" t="str">
        <f t="shared" si="14"/>
        <v/>
      </c>
      <c r="AP59" s="2" t="str" cm="1">
        <f t="array" ref="AP59">IF(B59="","",SUMPRODUCT(($D$1:$AB$4=$AP$4)*D59:AB59))</f>
        <v/>
      </c>
      <c r="AQ59" s="15" t="str">
        <f t="shared" si="15"/>
        <v/>
      </c>
      <c r="AR59" s="2" t="str" cm="1">
        <f t="array" ref="AR59">IF(B59="","",SUMPRODUCT(($D$1:$AB$4=$AR$4)*D59:AB59))</f>
        <v/>
      </c>
      <c r="AS59" s="15" t="str">
        <f t="shared" si="16"/>
        <v/>
      </c>
      <c r="AT59" s="2" t="str" cm="1">
        <f t="array" ref="AT59">IF(B59="","",SUMPRODUCT(($D$1:$AB$4=$AT$4)*$D59:$AB59))</f>
        <v/>
      </c>
      <c r="AU59" s="15" t="str">
        <f t="shared" si="17"/>
        <v/>
      </c>
      <c r="AV59" s="2" t="str" cm="1">
        <f t="array" ref="AV59">IF(B59="","",SUMPRODUCT(($D$1:$AB$4=$AV$4)*$D59:$AB59))</f>
        <v/>
      </c>
      <c r="AW59" s="15" t="str">
        <f t="shared" si="18"/>
        <v/>
      </c>
      <c r="AX59" s="2" t="str" cm="1">
        <f t="array" ref="AX59">IF(B59="","",SUMPRODUCT(($D$1:$AB$4=$AX$4)*$D59:$AB59))</f>
        <v/>
      </c>
      <c r="AY59" s="15" t="str">
        <f t="shared" si="19"/>
        <v/>
      </c>
      <c r="AZ59" s="2" t="str" cm="1">
        <f t="array" ref="AZ59">IF(B59="","",SUMPRODUCT(($D$1:$AB$4=$AZ$4)*$D59:$AB59))</f>
        <v/>
      </c>
      <c r="BA59" s="15" t="str">
        <f t="shared" si="20"/>
        <v/>
      </c>
      <c r="BB59" s="2" t="str" cm="1">
        <f t="array" ref="BB59">IF(B59="","",SUMPRODUCT(($D$1:$AB$4=$BB$4)*$D59:$AB59))</f>
        <v/>
      </c>
      <c r="BC59" s="15" t="str">
        <f t="shared" si="21"/>
        <v/>
      </c>
      <c r="BD59" s="2" t="str" cm="1">
        <f t="array" ref="BD59">IF(B59="","",SUMPRODUCT(($D$1:$AB$4=$BD$4)*$D59:$AB59))</f>
        <v/>
      </c>
      <c r="BE59" s="15" t="str">
        <f t="shared" si="22"/>
        <v/>
      </c>
      <c r="BF59" s="2" t="str" cm="1">
        <f t="array" ref="BF59">IF(B59="","",SUMPRODUCT(($D$1:$AB$4=$BF$4)*$D59:$AB59))</f>
        <v/>
      </c>
      <c r="BG59" s="15" t="str">
        <f t="shared" si="23"/>
        <v/>
      </c>
      <c r="BH59" s="2" t="str" cm="1">
        <f t="array" ref="BH59">IF(B59="","",SUMPRODUCT(($D$1:$AB$4=$BH$4)*$D59:$AB59))</f>
        <v/>
      </c>
      <c r="BI59" s="15" t="str">
        <f t="shared" si="24"/>
        <v/>
      </c>
      <c r="BJ59" s="2" t="str" cm="1">
        <f t="array" ref="BJ59">IF(B59="","",SUMPRODUCT(($D$1:$AB$4=$BJ$4)*$D59:$AB59))</f>
        <v/>
      </c>
      <c r="BK59" s="15" t="str">
        <f t="shared" si="25"/>
        <v/>
      </c>
      <c r="BL59" s="2" t="str" cm="1">
        <f t="array" ref="BL59">IF(B59="","",SUMPRODUCT(($D$1:$AB$4=$BL$4)*$D59:$AB59))</f>
        <v/>
      </c>
      <c r="BM59" s="15" t="str">
        <f t="shared" si="26"/>
        <v/>
      </c>
      <c r="BN59" s="2" t="str" cm="1">
        <f t="array" ref="BN59">IF(B59="","",SUMPRODUCT(($D$1:$AB$4=$BN$4)*$D59:$AB59))</f>
        <v/>
      </c>
      <c r="BO59" s="15" t="str">
        <f t="shared" si="27"/>
        <v/>
      </c>
      <c r="BP59" s="2" t="str" cm="1">
        <f t="array" ref="BP59">IF(B59="","",SUMPRODUCT(($D$1:$AB$4=$BP$4)*$D59:$AB59))</f>
        <v/>
      </c>
      <c r="BQ59" s="15" t="str">
        <f t="shared" si="28"/>
        <v/>
      </c>
      <c r="BR59" s="2" t="str" cm="1">
        <f t="array" ref="BR59">IF(B59="","",SUMPRODUCT(($D$1:$AB$4=$BR$4)*$D59:$AB59))</f>
        <v/>
      </c>
      <c r="BS59" s="15" t="str">
        <f t="shared" si="29"/>
        <v/>
      </c>
      <c r="BT59" s="2" t="str" cm="1">
        <f t="array" ref="BT59">IF(B59="","",SUMPRODUCT(($D$1:$AB$4=$BT$4)*$D59:$AB59))</f>
        <v/>
      </c>
      <c r="BU59" s="15" t="str">
        <f t="shared" si="30"/>
        <v/>
      </c>
      <c r="BV59" s="2" t="str" cm="1">
        <f t="array" ref="BV59">IF(B59="","",SUMPRODUCT(($D$1:$AB$4=$BV$4)*$D59:$AB59))</f>
        <v/>
      </c>
      <c r="BW59" s="15" t="str">
        <f t="shared" si="31"/>
        <v/>
      </c>
      <c r="BX59" s="2" t="str" cm="1">
        <f t="array" ref="BX59">IF(B59="","",SUMPRODUCT(($D$1:$AB$4=$BX$4)*$D59:$AB59))</f>
        <v/>
      </c>
      <c r="BY59" s="15" t="str">
        <f t="shared" si="32"/>
        <v/>
      </c>
      <c r="BZ59" s="2" t="str" cm="1">
        <f t="array" ref="BZ59">IF(B59="","",SUMPRODUCT(($D$1:$AB$4=$BZ$4)*$D59:$AB59))</f>
        <v/>
      </c>
      <c r="CA59" s="15" t="str">
        <f t="shared" si="33"/>
        <v/>
      </c>
      <c r="CB59" s="2" t="str" cm="1">
        <f t="array" ref="CB59">IF(B59="","",SUMPRODUCT(($D$1:$AB$4=$CB$4)*$D59:$AB59))</f>
        <v/>
      </c>
      <c r="CC59" s="15" t="str">
        <f t="shared" si="34"/>
        <v/>
      </c>
      <c r="CD59" s="2" t="str" cm="1">
        <f t="array" ref="CD59">IF(B59="","",SUMPRODUCT(($D$1:$AB$4=$CD$4)*$D59:$AB59))</f>
        <v/>
      </c>
      <c r="CE59" s="15" t="str">
        <f t="shared" si="35"/>
        <v/>
      </c>
      <c r="CF59" s="2" t="str" cm="1">
        <f t="array" ref="CF59">IF(B59="","",SUMPRODUCT(($D$1:$AB$4=$CF$4)*$D59:$AB59))</f>
        <v/>
      </c>
      <c r="CG59" s="15" t="str">
        <f t="shared" si="36"/>
        <v/>
      </c>
      <c r="CH59" s="2" t="str" cm="1">
        <f t="array" ref="CH59">IF(B59="","",SUMPRODUCT(($D$1:$AB$4=$CH$4)*$D59:$AB59))</f>
        <v/>
      </c>
      <c r="CI59" s="15" t="str">
        <f t="shared" si="37"/>
        <v/>
      </c>
    </row>
    <row r="60" spans="1:87">
      <c r="A60" s="6">
        <v>55</v>
      </c>
      <c r="D60" s="97"/>
      <c r="E60" s="86"/>
      <c r="F60" s="86"/>
      <c r="G60" s="86"/>
      <c r="H60" s="86"/>
      <c r="I60" s="98"/>
      <c r="J60" s="102"/>
      <c r="K60" s="87"/>
      <c r="L60" s="87"/>
      <c r="M60" s="87"/>
      <c r="N60" s="87"/>
      <c r="O60" s="103"/>
      <c r="P60" s="107"/>
      <c r="Q60" s="88"/>
      <c r="R60" s="88"/>
      <c r="S60" s="88"/>
      <c r="T60" s="88"/>
      <c r="U60" s="108"/>
      <c r="V60" s="113"/>
      <c r="W60" s="89"/>
      <c r="X60" s="89"/>
      <c r="Y60" s="89"/>
      <c r="Z60" s="89"/>
      <c r="AA60" s="89"/>
      <c r="AB60" s="169"/>
      <c r="AC60" s="171" t="str">
        <f t="shared" si="38"/>
        <v/>
      </c>
      <c r="AD60" s="172" t="str">
        <f t="shared" si="12"/>
        <v/>
      </c>
      <c r="AL60" s="2" t="str" cm="1">
        <f t="array" ref="AL60">IF(B60="","",SUMPRODUCT(($D$1:$AB$4=$AL$4)*D60:AB60))</f>
        <v/>
      </c>
      <c r="AM60" s="15" t="str">
        <f t="shared" si="13"/>
        <v/>
      </c>
      <c r="AN60" s="2" t="str" cm="1">
        <f t="array" ref="AN60">IF(B60="","",SUMPRODUCT(($D$1:$AB$4=$AN$4)*D60:AB60))</f>
        <v/>
      </c>
      <c r="AO60" s="15" t="str">
        <f t="shared" si="14"/>
        <v/>
      </c>
      <c r="AP60" s="2" t="str" cm="1">
        <f t="array" ref="AP60">IF(B60="","",SUMPRODUCT(($D$1:$AB$4=$AP$4)*D60:AB60))</f>
        <v/>
      </c>
      <c r="AQ60" s="15" t="str">
        <f t="shared" si="15"/>
        <v/>
      </c>
      <c r="AR60" s="2" t="str" cm="1">
        <f t="array" ref="AR60">IF(B60="","",SUMPRODUCT(($D$1:$AB$4=$AR$4)*D60:AB60))</f>
        <v/>
      </c>
      <c r="AS60" s="15" t="str">
        <f t="shared" si="16"/>
        <v/>
      </c>
      <c r="AT60" s="2" t="str" cm="1">
        <f t="array" ref="AT60">IF(B60="","",SUMPRODUCT(($D$1:$AB$4=$AT$4)*$D60:$AB60))</f>
        <v/>
      </c>
      <c r="AU60" s="15" t="str">
        <f t="shared" si="17"/>
        <v/>
      </c>
      <c r="AV60" s="2" t="str" cm="1">
        <f t="array" ref="AV60">IF(B60="","",SUMPRODUCT(($D$1:$AB$4=$AV$4)*$D60:$AB60))</f>
        <v/>
      </c>
      <c r="AW60" s="15" t="str">
        <f t="shared" si="18"/>
        <v/>
      </c>
      <c r="AX60" s="2" t="str" cm="1">
        <f t="array" ref="AX60">IF(B60="","",SUMPRODUCT(($D$1:$AB$4=$AX$4)*$D60:$AB60))</f>
        <v/>
      </c>
      <c r="AY60" s="15" t="str">
        <f t="shared" si="19"/>
        <v/>
      </c>
      <c r="AZ60" s="2" t="str" cm="1">
        <f t="array" ref="AZ60">IF(B60="","",SUMPRODUCT(($D$1:$AB$4=$AZ$4)*$D60:$AB60))</f>
        <v/>
      </c>
      <c r="BA60" s="15" t="str">
        <f t="shared" si="20"/>
        <v/>
      </c>
      <c r="BB60" s="2" t="str" cm="1">
        <f t="array" ref="BB60">IF(B60="","",SUMPRODUCT(($D$1:$AB$4=$BB$4)*$D60:$AB60))</f>
        <v/>
      </c>
      <c r="BC60" s="15" t="str">
        <f t="shared" si="21"/>
        <v/>
      </c>
      <c r="BD60" s="2" t="str" cm="1">
        <f t="array" ref="BD60">IF(B60="","",SUMPRODUCT(($D$1:$AB$4=$BD$4)*$D60:$AB60))</f>
        <v/>
      </c>
      <c r="BE60" s="15" t="str">
        <f t="shared" si="22"/>
        <v/>
      </c>
      <c r="BF60" s="2" t="str" cm="1">
        <f t="array" ref="BF60">IF(B60="","",SUMPRODUCT(($D$1:$AB$4=$BF$4)*$D60:$AB60))</f>
        <v/>
      </c>
      <c r="BG60" s="15" t="str">
        <f t="shared" si="23"/>
        <v/>
      </c>
      <c r="BH60" s="2" t="str" cm="1">
        <f t="array" ref="BH60">IF(B60="","",SUMPRODUCT(($D$1:$AB$4=$BH$4)*$D60:$AB60))</f>
        <v/>
      </c>
      <c r="BI60" s="15" t="str">
        <f t="shared" si="24"/>
        <v/>
      </c>
      <c r="BJ60" s="2" t="str" cm="1">
        <f t="array" ref="BJ60">IF(B60="","",SUMPRODUCT(($D$1:$AB$4=$BJ$4)*$D60:$AB60))</f>
        <v/>
      </c>
      <c r="BK60" s="15" t="str">
        <f t="shared" si="25"/>
        <v/>
      </c>
      <c r="BL60" s="2" t="str" cm="1">
        <f t="array" ref="BL60">IF(B60="","",SUMPRODUCT(($D$1:$AB$4=$BL$4)*$D60:$AB60))</f>
        <v/>
      </c>
      <c r="BM60" s="15" t="str">
        <f t="shared" si="26"/>
        <v/>
      </c>
      <c r="BN60" s="2" t="str" cm="1">
        <f t="array" ref="BN60">IF(B60="","",SUMPRODUCT(($D$1:$AB$4=$BN$4)*$D60:$AB60))</f>
        <v/>
      </c>
      <c r="BO60" s="15" t="str">
        <f t="shared" si="27"/>
        <v/>
      </c>
      <c r="BP60" s="2" t="str" cm="1">
        <f t="array" ref="BP60">IF(B60="","",SUMPRODUCT(($D$1:$AB$4=$BP$4)*$D60:$AB60))</f>
        <v/>
      </c>
      <c r="BQ60" s="15" t="str">
        <f t="shared" si="28"/>
        <v/>
      </c>
      <c r="BR60" s="2" t="str" cm="1">
        <f t="array" ref="BR60">IF(B60="","",SUMPRODUCT(($D$1:$AB$4=$BR$4)*$D60:$AB60))</f>
        <v/>
      </c>
      <c r="BS60" s="15" t="str">
        <f t="shared" si="29"/>
        <v/>
      </c>
      <c r="BT60" s="2" t="str" cm="1">
        <f t="array" ref="BT60">IF(B60="","",SUMPRODUCT(($D$1:$AB$4=$BT$4)*$D60:$AB60))</f>
        <v/>
      </c>
      <c r="BU60" s="15" t="str">
        <f t="shared" si="30"/>
        <v/>
      </c>
      <c r="BV60" s="2" t="str" cm="1">
        <f t="array" ref="BV60">IF(B60="","",SUMPRODUCT(($D$1:$AB$4=$BV$4)*$D60:$AB60))</f>
        <v/>
      </c>
      <c r="BW60" s="15" t="str">
        <f t="shared" si="31"/>
        <v/>
      </c>
      <c r="BX60" s="2" t="str" cm="1">
        <f t="array" ref="BX60">IF(B60="","",SUMPRODUCT(($D$1:$AB$4=$BX$4)*$D60:$AB60))</f>
        <v/>
      </c>
      <c r="BY60" s="15" t="str">
        <f t="shared" si="32"/>
        <v/>
      </c>
      <c r="BZ60" s="2" t="str" cm="1">
        <f t="array" ref="BZ60">IF(B60="","",SUMPRODUCT(($D$1:$AB$4=$BZ$4)*$D60:$AB60))</f>
        <v/>
      </c>
      <c r="CA60" s="15" t="str">
        <f t="shared" si="33"/>
        <v/>
      </c>
      <c r="CB60" s="2" t="str" cm="1">
        <f t="array" ref="CB60">IF(B60="","",SUMPRODUCT(($D$1:$AB$4=$CB$4)*$D60:$AB60))</f>
        <v/>
      </c>
      <c r="CC60" s="15" t="str">
        <f t="shared" si="34"/>
        <v/>
      </c>
      <c r="CD60" s="2" t="str" cm="1">
        <f t="array" ref="CD60">IF(B60="","",SUMPRODUCT(($D$1:$AB$4=$CD$4)*$D60:$AB60))</f>
        <v/>
      </c>
      <c r="CE60" s="15" t="str">
        <f t="shared" si="35"/>
        <v/>
      </c>
      <c r="CF60" s="2" t="str" cm="1">
        <f t="array" ref="CF60">IF(B60="","",SUMPRODUCT(($D$1:$AB$4=$CF$4)*$D60:$AB60))</f>
        <v/>
      </c>
      <c r="CG60" s="15" t="str">
        <f t="shared" si="36"/>
        <v/>
      </c>
      <c r="CH60" s="2" t="str" cm="1">
        <f t="array" ref="CH60">IF(B60="","",SUMPRODUCT(($D$1:$AB$4=$CH$4)*$D60:$AB60))</f>
        <v/>
      </c>
      <c r="CI60" s="15" t="str">
        <f t="shared" si="37"/>
        <v/>
      </c>
    </row>
    <row r="61" spans="1:87">
      <c r="A61" s="7">
        <v>56</v>
      </c>
      <c r="D61" s="97"/>
      <c r="E61" s="86"/>
      <c r="F61" s="86"/>
      <c r="G61" s="86"/>
      <c r="H61" s="86"/>
      <c r="I61" s="98"/>
      <c r="J61" s="102"/>
      <c r="K61" s="87"/>
      <c r="L61" s="87"/>
      <c r="M61" s="87"/>
      <c r="N61" s="87"/>
      <c r="O61" s="103"/>
      <c r="P61" s="107"/>
      <c r="Q61" s="88"/>
      <c r="R61" s="88"/>
      <c r="S61" s="88"/>
      <c r="T61" s="88"/>
      <c r="U61" s="108"/>
      <c r="V61" s="113"/>
      <c r="W61" s="89"/>
      <c r="X61" s="89"/>
      <c r="Y61" s="89"/>
      <c r="Z61" s="89"/>
      <c r="AA61" s="89"/>
      <c r="AB61" s="169"/>
      <c r="AC61" s="171" t="str">
        <f t="shared" si="38"/>
        <v/>
      </c>
      <c r="AD61" s="172" t="str">
        <f t="shared" si="12"/>
        <v/>
      </c>
      <c r="AL61" s="2" t="str" cm="1">
        <f t="array" ref="AL61">IF(B61="","",SUMPRODUCT(($D$1:$AB$4=$AL$4)*D61:AB61))</f>
        <v/>
      </c>
      <c r="AM61" s="15" t="str">
        <f t="shared" si="13"/>
        <v/>
      </c>
      <c r="AN61" s="2" t="str" cm="1">
        <f t="array" ref="AN61">IF(B61="","",SUMPRODUCT(($D$1:$AB$4=$AN$4)*D61:AB61))</f>
        <v/>
      </c>
      <c r="AO61" s="15" t="str">
        <f t="shared" si="14"/>
        <v/>
      </c>
      <c r="AP61" s="2" t="str" cm="1">
        <f t="array" ref="AP61">IF(B61="","",SUMPRODUCT(($D$1:$AB$4=$AP$4)*D61:AB61))</f>
        <v/>
      </c>
      <c r="AQ61" s="15" t="str">
        <f t="shared" si="15"/>
        <v/>
      </c>
      <c r="AR61" s="2" t="str" cm="1">
        <f t="array" ref="AR61">IF(B61="","",SUMPRODUCT(($D$1:$AB$4=$AR$4)*D61:AB61))</f>
        <v/>
      </c>
      <c r="AS61" s="15" t="str">
        <f t="shared" si="16"/>
        <v/>
      </c>
      <c r="AT61" s="2" t="str" cm="1">
        <f t="array" ref="AT61">IF(B61="","",SUMPRODUCT(($D$1:$AB$4=$AT$4)*$D61:$AB61))</f>
        <v/>
      </c>
      <c r="AU61" s="15" t="str">
        <f t="shared" si="17"/>
        <v/>
      </c>
      <c r="AV61" s="2" t="str" cm="1">
        <f t="array" ref="AV61">IF(B61="","",SUMPRODUCT(($D$1:$AB$4=$AV$4)*$D61:$AB61))</f>
        <v/>
      </c>
      <c r="AW61" s="15" t="str">
        <f t="shared" si="18"/>
        <v/>
      </c>
      <c r="AX61" s="2" t="str" cm="1">
        <f t="array" ref="AX61">IF(B61="","",SUMPRODUCT(($D$1:$AB$4=$AX$4)*$D61:$AB61))</f>
        <v/>
      </c>
      <c r="AY61" s="15" t="str">
        <f t="shared" si="19"/>
        <v/>
      </c>
      <c r="AZ61" s="2" t="str" cm="1">
        <f t="array" ref="AZ61">IF(B61="","",SUMPRODUCT(($D$1:$AB$4=$AZ$4)*$D61:$AB61))</f>
        <v/>
      </c>
      <c r="BA61" s="15" t="str">
        <f t="shared" si="20"/>
        <v/>
      </c>
      <c r="BB61" s="2" t="str" cm="1">
        <f t="array" ref="BB61">IF(B61="","",SUMPRODUCT(($D$1:$AB$4=$BB$4)*$D61:$AB61))</f>
        <v/>
      </c>
      <c r="BC61" s="15" t="str">
        <f t="shared" si="21"/>
        <v/>
      </c>
      <c r="BD61" s="2" t="str" cm="1">
        <f t="array" ref="BD61">IF(B61="","",SUMPRODUCT(($D$1:$AB$4=$BD$4)*$D61:$AB61))</f>
        <v/>
      </c>
      <c r="BE61" s="15" t="str">
        <f t="shared" si="22"/>
        <v/>
      </c>
      <c r="BF61" s="2" t="str" cm="1">
        <f t="array" ref="BF61">IF(B61="","",SUMPRODUCT(($D$1:$AB$4=$BF$4)*$D61:$AB61))</f>
        <v/>
      </c>
      <c r="BG61" s="15" t="str">
        <f t="shared" si="23"/>
        <v/>
      </c>
      <c r="BH61" s="2" t="str" cm="1">
        <f t="array" ref="BH61">IF(B61="","",SUMPRODUCT(($D$1:$AB$4=$BH$4)*$D61:$AB61))</f>
        <v/>
      </c>
      <c r="BI61" s="15" t="str">
        <f t="shared" si="24"/>
        <v/>
      </c>
      <c r="BJ61" s="2" t="str" cm="1">
        <f t="array" ref="BJ61">IF(B61="","",SUMPRODUCT(($D$1:$AB$4=$BJ$4)*$D61:$AB61))</f>
        <v/>
      </c>
      <c r="BK61" s="15" t="str">
        <f t="shared" si="25"/>
        <v/>
      </c>
      <c r="BL61" s="2" t="str" cm="1">
        <f t="array" ref="BL61">IF(B61="","",SUMPRODUCT(($D$1:$AB$4=$BL$4)*$D61:$AB61))</f>
        <v/>
      </c>
      <c r="BM61" s="15" t="str">
        <f t="shared" si="26"/>
        <v/>
      </c>
      <c r="BN61" s="2" t="str" cm="1">
        <f t="array" ref="BN61">IF(B61="","",SUMPRODUCT(($D$1:$AB$4=$BN$4)*$D61:$AB61))</f>
        <v/>
      </c>
      <c r="BO61" s="15" t="str">
        <f t="shared" si="27"/>
        <v/>
      </c>
      <c r="BP61" s="2" t="str" cm="1">
        <f t="array" ref="BP61">IF(B61="","",SUMPRODUCT(($D$1:$AB$4=$BP$4)*$D61:$AB61))</f>
        <v/>
      </c>
      <c r="BQ61" s="15" t="str">
        <f t="shared" si="28"/>
        <v/>
      </c>
      <c r="BR61" s="2" t="str" cm="1">
        <f t="array" ref="BR61">IF(B61="","",SUMPRODUCT(($D$1:$AB$4=$BR$4)*$D61:$AB61))</f>
        <v/>
      </c>
      <c r="BS61" s="15" t="str">
        <f t="shared" si="29"/>
        <v/>
      </c>
      <c r="BT61" s="2" t="str" cm="1">
        <f t="array" ref="BT61">IF(B61="","",SUMPRODUCT(($D$1:$AB$4=$BT$4)*$D61:$AB61))</f>
        <v/>
      </c>
      <c r="BU61" s="15" t="str">
        <f t="shared" si="30"/>
        <v/>
      </c>
      <c r="BV61" s="2" t="str" cm="1">
        <f t="array" ref="BV61">IF(B61="","",SUMPRODUCT(($D$1:$AB$4=$BV$4)*$D61:$AB61))</f>
        <v/>
      </c>
      <c r="BW61" s="15" t="str">
        <f t="shared" si="31"/>
        <v/>
      </c>
      <c r="BX61" s="2" t="str" cm="1">
        <f t="array" ref="BX61">IF(B61="","",SUMPRODUCT(($D$1:$AB$4=$BX$4)*$D61:$AB61))</f>
        <v/>
      </c>
      <c r="BY61" s="15" t="str">
        <f t="shared" si="32"/>
        <v/>
      </c>
      <c r="BZ61" s="2" t="str" cm="1">
        <f t="array" ref="BZ61">IF(B61="","",SUMPRODUCT(($D$1:$AB$4=$BZ$4)*$D61:$AB61))</f>
        <v/>
      </c>
      <c r="CA61" s="15" t="str">
        <f t="shared" si="33"/>
        <v/>
      </c>
      <c r="CB61" s="2" t="str" cm="1">
        <f t="array" ref="CB61">IF(B61="","",SUMPRODUCT(($D$1:$AB$4=$CB$4)*$D61:$AB61))</f>
        <v/>
      </c>
      <c r="CC61" s="15" t="str">
        <f t="shared" si="34"/>
        <v/>
      </c>
      <c r="CD61" s="2" t="str" cm="1">
        <f t="array" ref="CD61">IF(B61="","",SUMPRODUCT(($D$1:$AB$4=$CD$4)*$D61:$AB61))</f>
        <v/>
      </c>
      <c r="CE61" s="15" t="str">
        <f t="shared" si="35"/>
        <v/>
      </c>
      <c r="CF61" s="2" t="str" cm="1">
        <f t="array" ref="CF61">IF(B61="","",SUMPRODUCT(($D$1:$AB$4=$CF$4)*$D61:$AB61))</f>
        <v/>
      </c>
      <c r="CG61" s="15" t="str">
        <f t="shared" si="36"/>
        <v/>
      </c>
      <c r="CH61" s="2" t="str" cm="1">
        <f t="array" ref="CH61">IF(B61="","",SUMPRODUCT(($D$1:$AB$4=$CH$4)*$D61:$AB61))</f>
        <v/>
      </c>
      <c r="CI61" s="15" t="str">
        <f t="shared" si="37"/>
        <v/>
      </c>
    </row>
    <row r="62" spans="1:87">
      <c r="A62" s="6">
        <v>57</v>
      </c>
      <c r="D62" s="97"/>
      <c r="E62" s="86"/>
      <c r="F62" s="86"/>
      <c r="G62" s="86"/>
      <c r="H62" s="86"/>
      <c r="I62" s="98"/>
      <c r="J62" s="102"/>
      <c r="K62" s="87"/>
      <c r="L62" s="87"/>
      <c r="M62" s="87"/>
      <c r="N62" s="87"/>
      <c r="O62" s="103"/>
      <c r="P62" s="107"/>
      <c r="Q62" s="88"/>
      <c r="R62" s="88"/>
      <c r="S62" s="88"/>
      <c r="T62" s="88"/>
      <c r="U62" s="108"/>
      <c r="V62" s="113"/>
      <c r="W62" s="89"/>
      <c r="X62" s="89"/>
      <c r="Y62" s="89"/>
      <c r="Z62" s="89"/>
      <c r="AA62" s="89"/>
      <c r="AB62" s="169"/>
      <c r="AC62" s="171" t="str">
        <f t="shared" si="38"/>
        <v/>
      </c>
      <c r="AD62" s="172" t="str">
        <f t="shared" si="12"/>
        <v/>
      </c>
      <c r="AL62" s="2" t="str" cm="1">
        <f t="array" ref="AL62">IF(B62="","",SUMPRODUCT(($D$1:$AB$4=$AL$4)*D62:AB62))</f>
        <v/>
      </c>
      <c r="AM62" s="15" t="str">
        <f t="shared" si="13"/>
        <v/>
      </c>
      <c r="AN62" s="2" t="str" cm="1">
        <f t="array" ref="AN62">IF(B62="","",SUMPRODUCT(($D$1:$AB$4=$AN$4)*D62:AB62))</f>
        <v/>
      </c>
      <c r="AO62" s="15" t="str">
        <f t="shared" si="14"/>
        <v/>
      </c>
      <c r="AP62" s="2" t="str" cm="1">
        <f t="array" ref="AP62">IF(B62="","",SUMPRODUCT(($D$1:$AB$4=$AP$4)*D62:AB62))</f>
        <v/>
      </c>
      <c r="AQ62" s="15" t="str">
        <f t="shared" si="15"/>
        <v/>
      </c>
      <c r="AR62" s="2" t="str" cm="1">
        <f t="array" ref="AR62">IF(B62="","",SUMPRODUCT(($D$1:$AB$4=$AR$4)*D62:AB62))</f>
        <v/>
      </c>
      <c r="AS62" s="15" t="str">
        <f t="shared" si="16"/>
        <v/>
      </c>
      <c r="AT62" s="2" t="str" cm="1">
        <f t="array" ref="AT62">IF(B62="","",SUMPRODUCT(($D$1:$AB$4=$AT$4)*$D62:$AB62))</f>
        <v/>
      </c>
      <c r="AU62" s="15" t="str">
        <f t="shared" si="17"/>
        <v/>
      </c>
      <c r="AV62" s="2" t="str" cm="1">
        <f t="array" ref="AV62">IF(B62="","",SUMPRODUCT(($D$1:$AB$4=$AV$4)*$D62:$AB62))</f>
        <v/>
      </c>
      <c r="AW62" s="15" t="str">
        <f t="shared" si="18"/>
        <v/>
      </c>
      <c r="AX62" s="2" t="str" cm="1">
        <f t="array" ref="AX62">IF(B62="","",SUMPRODUCT(($D$1:$AB$4=$AX$4)*$D62:$AB62))</f>
        <v/>
      </c>
      <c r="AY62" s="15" t="str">
        <f t="shared" si="19"/>
        <v/>
      </c>
      <c r="AZ62" s="2" t="str" cm="1">
        <f t="array" ref="AZ62">IF(B62="","",SUMPRODUCT(($D$1:$AB$4=$AZ$4)*$D62:$AB62))</f>
        <v/>
      </c>
      <c r="BA62" s="15" t="str">
        <f t="shared" si="20"/>
        <v/>
      </c>
      <c r="BB62" s="2" t="str" cm="1">
        <f t="array" ref="BB62">IF(B62="","",SUMPRODUCT(($D$1:$AB$4=$BB$4)*$D62:$AB62))</f>
        <v/>
      </c>
      <c r="BC62" s="15" t="str">
        <f t="shared" si="21"/>
        <v/>
      </c>
      <c r="BD62" s="2" t="str" cm="1">
        <f t="array" ref="BD62">IF(B62="","",SUMPRODUCT(($D$1:$AB$4=$BD$4)*$D62:$AB62))</f>
        <v/>
      </c>
      <c r="BE62" s="15" t="str">
        <f t="shared" si="22"/>
        <v/>
      </c>
      <c r="BF62" s="2" t="str" cm="1">
        <f t="array" ref="BF62">IF(B62="","",SUMPRODUCT(($D$1:$AB$4=$BF$4)*$D62:$AB62))</f>
        <v/>
      </c>
      <c r="BG62" s="15" t="str">
        <f t="shared" si="23"/>
        <v/>
      </c>
      <c r="BH62" s="2" t="str" cm="1">
        <f t="array" ref="BH62">IF(B62="","",SUMPRODUCT(($D$1:$AB$4=$BH$4)*$D62:$AB62))</f>
        <v/>
      </c>
      <c r="BI62" s="15" t="str">
        <f t="shared" si="24"/>
        <v/>
      </c>
      <c r="BJ62" s="2" t="str" cm="1">
        <f t="array" ref="BJ62">IF(B62="","",SUMPRODUCT(($D$1:$AB$4=$BJ$4)*$D62:$AB62))</f>
        <v/>
      </c>
      <c r="BK62" s="15" t="str">
        <f t="shared" si="25"/>
        <v/>
      </c>
      <c r="BL62" s="2" t="str" cm="1">
        <f t="array" ref="BL62">IF(B62="","",SUMPRODUCT(($D$1:$AB$4=$BL$4)*$D62:$AB62))</f>
        <v/>
      </c>
      <c r="BM62" s="15" t="str">
        <f t="shared" si="26"/>
        <v/>
      </c>
      <c r="BN62" s="2" t="str" cm="1">
        <f t="array" ref="BN62">IF(B62="","",SUMPRODUCT(($D$1:$AB$4=$BN$4)*$D62:$AB62))</f>
        <v/>
      </c>
      <c r="BO62" s="15" t="str">
        <f t="shared" si="27"/>
        <v/>
      </c>
      <c r="BP62" s="2" t="str" cm="1">
        <f t="array" ref="BP62">IF(B62="","",SUMPRODUCT(($D$1:$AB$4=$BP$4)*$D62:$AB62))</f>
        <v/>
      </c>
      <c r="BQ62" s="15" t="str">
        <f t="shared" si="28"/>
        <v/>
      </c>
      <c r="BR62" s="2" t="str" cm="1">
        <f t="array" ref="BR62">IF(B62="","",SUMPRODUCT(($D$1:$AB$4=$BR$4)*$D62:$AB62))</f>
        <v/>
      </c>
      <c r="BS62" s="15" t="str">
        <f t="shared" si="29"/>
        <v/>
      </c>
      <c r="BT62" s="2" t="str" cm="1">
        <f t="array" ref="BT62">IF(B62="","",SUMPRODUCT(($D$1:$AB$4=$BT$4)*$D62:$AB62))</f>
        <v/>
      </c>
      <c r="BU62" s="15" t="str">
        <f t="shared" si="30"/>
        <v/>
      </c>
      <c r="BV62" s="2" t="str" cm="1">
        <f t="array" ref="BV62">IF(B62="","",SUMPRODUCT(($D$1:$AB$4=$BV$4)*$D62:$AB62))</f>
        <v/>
      </c>
      <c r="BW62" s="15" t="str">
        <f t="shared" si="31"/>
        <v/>
      </c>
      <c r="BX62" s="2" t="str" cm="1">
        <f t="array" ref="BX62">IF(B62="","",SUMPRODUCT(($D$1:$AB$4=$BX$4)*$D62:$AB62))</f>
        <v/>
      </c>
      <c r="BY62" s="15" t="str">
        <f t="shared" si="32"/>
        <v/>
      </c>
      <c r="BZ62" s="2" t="str" cm="1">
        <f t="array" ref="BZ62">IF(B62="","",SUMPRODUCT(($D$1:$AB$4=$BZ$4)*$D62:$AB62))</f>
        <v/>
      </c>
      <c r="CA62" s="15" t="str">
        <f t="shared" si="33"/>
        <v/>
      </c>
      <c r="CB62" s="2" t="str" cm="1">
        <f t="array" ref="CB62">IF(B62="","",SUMPRODUCT(($D$1:$AB$4=$CB$4)*$D62:$AB62))</f>
        <v/>
      </c>
      <c r="CC62" s="15" t="str">
        <f t="shared" si="34"/>
        <v/>
      </c>
      <c r="CD62" s="2" t="str" cm="1">
        <f t="array" ref="CD62">IF(B62="","",SUMPRODUCT(($D$1:$AB$4=$CD$4)*$D62:$AB62))</f>
        <v/>
      </c>
      <c r="CE62" s="15" t="str">
        <f t="shared" si="35"/>
        <v/>
      </c>
      <c r="CF62" s="2" t="str" cm="1">
        <f t="array" ref="CF62">IF(B62="","",SUMPRODUCT(($D$1:$AB$4=$CF$4)*$D62:$AB62))</f>
        <v/>
      </c>
      <c r="CG62" s="15" t="str">
        <f t="shared" si="36"/>
        <v/>
      </c>
      <c r="CH62" s="2" t="str" cm="1">
        <f t="array" ref="CH62">IF(B62="","",SUMPRODUCT(($D$1:$AB$4=$CH$4)*$D62:$AB62))</f>
        <v/>
      </c>
      <c r="CI62" s="15" t="str">
        <f t="shared" si="37"/>
        <v/>
      </c>
    </row>
    <row r="63" spans="1:87">
      <c r="A63" s="7">
        <v>58</v>
      </c>
      <c r="D63" s="97"/>
      <c r="E63" s="86"/>
      <c r="F63" s="86"/>
      <c r="G63" s="86"/>
      <c r="H63" s="86"/>
      <c r="I63" s="98"/>
      <c r="J63" s="102"/>
      <c r="K63" s="87"/>
      <c r="L63" s="87"/>
      <c r="M63" s="87"/>
      <c r="N63" s="87"/>
      <c r="O63" s="103"/>
      <c r="P63" s="107"/>
      <c r="Q63" s="88"/>
      <c r="R63" s="88"/>
      <c r="S63" s="88"/>
      <c r="T63" s="88"/>
      <c r="U63" s="108"/>
      <c r="V63" s="113"/>
      <c r="W63" s="89"/>
      <c r="X63" s="89"/>
      <c r="Y63" s="89"/>
      <c r="Z63" s="89"/>
      <c r="AA63" s="89"/>
      <c r="AB63" s="169"/>
      <c r="AC63" s="171" t="str">
        <f t="shared" si="38"/>
        <v/>
      </c>
      <c r="AD63" s="172" t="str">
        <f t="shared" si="12"/>
        <v/>
      </c>
      <c r="AL63" s="2" t="str" cm="1">
        <f t="array" ref="AL63">IF(B63="","",SUMPRODUCT(($D$1:$AB$4=$AL$4)*D63:AB63))</f>
        <v/>
      </c>
      <c r="AM63" s="15" t="str">
        <f t="shared" si="13"/>
        <v/>
      </c>
      <c r="AN63" s="2" t="str" cm="1">
        <f t="array" ref="AN63">IF(B63="","",SUMPRODUCT(($D$1:$AB$4=$AN$4)*D63:AB63))</f>
        <v/>
      </c>
      <c r="AO63" s="15" t="str">
        <f t="shared" si="14"/>
        <v/>
      </c>
      <c r="AP63" s="2" t="str" cm="1">
        <f t="array" ref="AP63">IF(B63="","",SUMPRODUCT(($D$1:$AB$4=$AP$4)*D63:AB63))</f>
        <v/>
      </c>
      <c r="AQ63" s="15" t="str">
        <f t="shared" si="15"/>
        <v/>
      </c>
      <c r="AR63" s="2" t="str" cm="1">
        <f t="array" ref="AR63">IF(B63="","",SUMPRODUCT(($D$1:$AB$4=$AR$4)*D63:AB63))</f>
        <v/>
      </c>
      <c r="AS63" s="15" t="str">
        <f t="shared" si="16"/>
        <v/>
      </c>
      <c r="AT63" s="2" t="str" cm="1">
        <f t="array" ref="AT63">IF(B63="","",SUMPRODUCT(($D$1:$AB$4=$AT$4)*$D63:$AB63))</f>
        <v/>
      </c>
      <c r="AU63" s="15" t="str">
        <f t="shared" si="17"/>
        <v/>
      </c>
      <c r="AV63" s="2" t="str" cm="1">
        <f t="array" ref="AV63">IF(B63="","",SUMPRODUCT(($D$1:$AB$4=$AV$4)*$D63:$AB63))</f>
        <v/>
      </c>
      <c r="AW63" s="15" t="str">
        <f t="shared" si="18"/>
        <v/>
      </c>
      <c r="AX63" s="2" t="str" cm="1">
        <f t="array" ref="AX63">IF(B63="","",SUMPRODUCT(($D$1:$AB$4=$AX$4)*$D63:$AB63))</f>
        <v/>
      </c>
      <c r="AY63" s="15" t="str">
        <f t="shared" si="19"/>
        <v/>
      </c>
      <c r="AZ63" s="2" t="str" cm="1">
        <f t="array" ref="AZ63">IF(B63="","",SUMPRODUCT(($D$1:$AB$4=$AZ$4)*$D63:$AB63))</f>
        <v/>
      </c>
      <c r="BA63" s="15" t="str">
        <f t="shared" si="20"/>
        <v/>
      </c>
      <c r="BB63" s="2" t="str" cm="1">
        <f t="array" ref="BB63">IF(B63="","",SUMPRODUCT(($D$1:$AB$4=$BB$4)*$D63:$AB63))</f>
        <v/>
      </c>
      <c r="BC63" s="15" t="str">
        <f t="shared" si="21"/>
        <v/>
      </c>
      <c r="BD63" s="2" t="str" cm="1">
        <f t="array" ref="BD63">IF(B63="","",SUMPRODUCT(($D$1:$AB$4=$BD$4)*$D63:$AB63))</f>
        <v/>
      </c>
      <c r="BE63" s="15" t="str">
        <f t="shared" si="22"/>
        <v/>
      </c>
      <c r="BF63" s="2" t="str" cm="1">
        <f t="array" ref="BF63">IF(B63="","",SUMPRODUCT(($D$1:$AB$4=$BF$4)*$D63:$AB63))</f>
        <v/>
      </c>
      <c r="BG63" s="15" t="str">
        <f t="shared" si="23"/>
        <v/>
      </c>
      <c r="BH63" s="2" t="str" cm="1">
        <f t="array" ref="BH63">IF(B63="","",SUMPRODUCT(($D$1:$AB$4=$BH$4)*$D63:$AB63))</f>
        <v/>
      </c>
      <c r="BI63" s="15" t="str">
        <f t="shared" si="24"/>
        <v/>
      </c>
      <c r="BJ63" s="2" t="str" cm="1">
        <f t="array" ref="BJ63">IF(B63="","",SUMPRODUCT(($D$1:$AB$4=$BJ$4)*$D63:$AB63))</f>
        <v/>
      </c>
      <c r="BK63" s="15" t="str">
        <f t="shared" si="25"/>
        <v/>
      </c>
      <c r="BL63" s="2" t="str" cm="1">
        <f t="array" ref="BL63">IF(B63="","",SUMPRODUCT(($D$1:$AB$4=$BL$4)*$D63:$AB63))</f>
        <v/>
      </c>
      <c r="BM63" s="15" t="str">
        <f t="shared" si="26"/>
        <v/>
      </c>
      <c r="BN63" s="2" t="str" cm="1">
        <f t="array" ref="BN63">IF(B63="","",SUMPRODUCT(($D$1:$AB$4=$BN$4)*$D63:$AB63))</f>
        <v/>
      </c>
      <c r="BO63" s="15" t="str">
        <f t="shared" si="27"/>
        <v/>
      </c>
      <c r="BP63" s="2" t="str" cm="1">
        <f t="array" ref="BP63">IF(B63="","",SUMPRODUCT(($D$1:$AB$4=$BP$4)*$D63:$AB63))</f>
        <v/>
      </c>
      <c r="BQ63" s="15" t="str">
        <f t="shared" si="28"/>
        <v/>
      </c>
      <c r="BR63" s="2" t="str" cm="1">
        <f t="array" ref="BR63">IF(B63="","",SUMPRODUCT(($D$1:$AB$4=$BR$4)*$D63:$AB63))</f>
        <v/>
      </c>
      <c r="BS63" s="15" t="str">
        <f t="shared" si="29"/>
        <v/>
      </c>
      <c r="BT63" s="2" t="str" cm="1">
        <f t="array" ref="BT63">IF(B63="","",SUMPRODUCT(($D$1:$AB$4=$BT$4)*$D63:$AB63))</f>
        <v/>
      </c>
      <c r="BU63" s="15" t="str">
        <f t="shared" si="30"/>
        <v/>
      </c>
      <c r="BV63" s="2" t="str" cm="1">
        <f t="array" ref="BV63">IF(B63="","",SUMPRODUCT(($D$1:$AB$4=$BV$4)*$D63:$AB63))</f>
        <v/>
      </c>
      <c r="BW63" s="15" t="str">
        <f t="shared" si="31"/>
        <v/>
      </c>
      <c r="BX63" s="2" t="str" cm="1">
        <f t="array" ref="BX63">IF(B63="","",SUMPRODUCT(($D$1:$AB$4=$BX$4)*$D63:$AB63))</f>
        <v/>
      </c>
      <c r="BY63" s="15" t="str">
        <f t="shared" si="32"/>
        <v/>
      </c>
      <c r="BZ63" s="2" t="str" cm="1">
        <f t="array" ref="BZ63">IF(B63="","",SUMPRODUCT(($D$1:$AB$4=$BZ$4)*$D63:$AB63))</f>
        <v/>
      </c>
      <c r="CA63" s="15" t="str">
        <f t="shared" si="33"/>
        <v/>
      </c>
      <c r="CB63" s="2" t="str" cm="1">
        <f t="array" ref="CB63">IF(B63="","",SUMPRODUCT(($D$1:$AB$4=$CB$4)*$D63:$AB63))</f>
        <v/>
      </c>
      <c r="CC63" s="15" t="str">
        <f t="shared" si="34"/>
        <v/>
      </c>
      <c r="CD63" s="2" t="str" cm="1">
        <f t="array" ref="CD63">IF(B63="","",SUMPRODUCT(($D$1:$AB$4=$CD$4)*$D63:$AB63))</f>
        <v/>
      </c>
      <c r="CE63" s="15" t="str">
        <f t="shared" si="35"/>
        <v/>
      </c>
      <c r="CF63" s="2" t="str" cm="1">
        <f t="array" ref="CF63">IF(B63="","",SUMPRODUCT(($D$1:$AB$4=$CF$4)*$D63:$AB63))</f>
        <v/>
      </c>
      <c r="CG63" s="15" t="str">
        <f t="shared" si="36"/>
        <v/>
      </c>
      <c r="CH63" s="2" t="str" cm="1">
        <f t="array" ref="CH63">IF(B63="","",SUMPRODUCT(($D$1:$AB$4=$CH$4)*$D63:$AB63))</f>
        <v/>
      </c>
      <c r="CI63" s="15" t="str">
        <f t="shared" si="37"/>
        <v/>
      </c>
    </row>
    <row r="64" spans="1:87">
      <c r="A64" s="6">
        <v>59</v>
      </c>
      <c r="D64" s="97"/>
      <c r="E64" s="86"/>
      <c r="F64" s="86"/>
      <c r="G64" s="86"/>
      <c r="H64" s="86"/>
      <c r="I64" s="98"/>
      <c r="J64" s="102"/>
      <c r="K64" s="87"/>
      <c r="L64" s="87"/>
      <c r="M64" s="87"/>
      <c r="N64" s="87"/>
      <c r="O64" s="103"/>
      <c r="P64" s="107"/>
      <c r="Q64" s="88"/>
      <c r="R64" s="88"/>
      <c r="S64" s="88"/>
      <c r="T64" s="88"/>
      <c r="U64" s="108"/>
      <c r="V64" s="113"/>
      <c r="W64" s="89"/>
      <c r="X64" s="89"/>
      <c r="Y64" s="89"/>
      <c r="Z64" s="89"/>
      <c r="AA64" s="89"/>
      <c r="AB64" s="169"/>
      <c r="AC64" s="171" t="str">
        <f t="shared" si="38"/>
        <v/>
      </c>
      <c r="AD64" s="172" t="str">
        <f t="shared" si="12"/>
        <v/>
      </c>
      <c r="AL64" s="2" t="str" cm="1">
        <f t="array" ref="AL64">IF(B64="","",SUMPRODUCT(($D$1:$AB$4=$AL$4)*D64:AB64))</f>
        <v/>
      </c>
      <c r="AM64" s="15" t="str">
        <f t="shared" si="13"/>
        <v/>
      </c>
      <c r="AN64" s="2" t="str" cm="1">
        <f t="array" ref="AN64">IF(B64="","",SUMPRODUCT(($D$1:$AB$4=$AN$4)*D64:AB64))</f>
        <v/>
      </c>
      <c r="AO64" s="15" t="str">
        <f t="shared" si="14"/>
        <v/>
      </c>
      <c r="AP64" s="2" t="str" cm="1">
        <f t="array" ref="AP64">IF(B64="","",SUMPRODUCT(($D$1:$AB$4=$AP$4)*D64:AB64))</f>
        <v/>
      </c>
      <c r="AQ64" s="15" t="str">
        <f t="shared" si="15"/>
        <v/>
      </c>
      <c r="AR64" s="2" t="str" cm="1">
        <f t="array" ref="AR64">IF(B64="","",SUMPRODUCT(($D$1:$AB$4=$AR$4)*D64:AB64))</f>
        <v/>
      </c>
      <c r="AS64" s="15" t="str">
        <f t="shared" si="16"/>
        <v/>
      </c>
      <c r="AT64" s="2" t="str" cm="1">
        <f t="array" ref="AT64">IF(B64="","",SUMPRODUCT(($D$1:$AB$4=$AT$4)*$D64:$AB64))</f>
        <v/>
      </c>
      <c r="AU64" s="15" t="str">
        <f t="shared" si="17"/>
        <v/>
      </c>
      <c r="AV64" s="2" t="str" cm="1">
        <f t="array" ref="AV64">IF(B64="","",SUMPRODUCT(($D$1:$AB$4=$AV$4)*$D64:$AB64))</f>
        <v/>
      </c>
      <c r="AW64" s="15" t="str">
        <f t="shared" si="18"/>
        <v/>
      </c>
      <c r="AX64" s="2" t="str" cm="1">
        <f t="array" ref="AX64">IF(B64="","",SUMPRODUCT(($D$1:$AB$4=$AX$4)*$D64:$AB64))</f>
        <v/>
      </c>
      <c r="AY64" s="15" t="str">
        <f t="shared" si="19"/>
        <v/>
      </c>
      <c r="AZ64" s="2" t="str" cm="1">
        <f t="array" ref="AZ64">IF(B64="","",SUMPRODUCT(($D$1:$AB$4=$AZ$4)*$D64:$AB64))</f>
        <v/>
      </c>
      <c r="BA64" s="15" t="str">
        <f t="shared" si="20"/>
        <v/>
      </c>
      <c r="BB64" s="2" t="str" cm="1">
        <f t="array" ref="BB64">IF(B64="","",SUMPRODUCT(($D$1:$AB$4=$BB$4)*$D64:$AB64))</f>
        <v/>
      </c>
      <c r="BC64" s="15" t="str">
        <f t="shared" si="21"/>
        <v/>
      </c>
      <c r="BD64" s="2" t="str" cm="1">
        <f t="array" ref="BD64">IF(B64="","",SUMPRODUCT(($D$1:$AB$4=$BD$4)*$D64:$AB64))</f>
        <v/>
      </c>
      <c r="BE64" s="15" t="str">
        <f t="shared" si="22"/>
        <v/>
      </c>
      <c r="BF64" s="2" t="str" cm="1">
        <f t="array" ref="BF64">IF(B64="","",SUMPRODUCT(($D$1:$AB$4=$BF$4)*$D64:$AB64))</f>
        <v/>
      </c>
      <c r="BG64" s="15" t="str">
        <f t="shared" si="23"/>
        <v/>
      </c>
      <c r="BH64" s="2" t="str" cm="1">
        <f t="array" ref="BH64">IF(B64="","",SUMPRODUCT(($D$1:$AB$4=$BH$4)*$D64:$AB64))</f>
        <v/>
      </c>
      <c r="BI64" s="15" t="str">
        <f t="shared" si="24"/>
        <v/>
      </c>
      <c r="BJ64" s="2" t="str" cm="1">
        <f t="array" ref="BJ64">IF(B64="","",SUMPRODUCT(($D$1:$AB$4=$BJ$4)*$D64:$AB64))</f>
        <v/>
      </c>
      <c r="BK64" s="15" t="str">
        <f t="shared" si="25"/>
        <v/>
      </c>
      <c r="BL64" s="2" t="str" cm="1">
        <f t="array" ref="BL64">IF(B64="","",SUMPRODUCT(($D$1:$AB$4=$BL$4)*$D64:$AB64))</f>
        <v/>
      </c>
      <c r="BM64" s="15" t="str">
        <f t="shared" si="26"/>
        <v/>
      </c>
      <c r="BN64" s="2" t="str" cm="1">
        <f t="array" ref="BN64">IF(B64="","",SUMPRODUCT(($D$1:$AB$4=$BN$4)*$D64:$AB64))</f>
        <v/>
      </c>
      <c r="BO64" s="15" t="str">
        <f t="shared" si="27"/>
        <v/>
      </c>
      <c r="BP64" s="2" t="str" cm="1">
        <f t="array" ref="BP64">IF(B64="","",SUMPRODUCT(($D$1:$AB$4=$BP$4)*$D64:$AB64))</f>
        <v/>
      </c>
      <c r="BQ64" s="15" t="str">
        <f t="shared" si="28"/>
        <v/>
      </c>
      <c r="BR64" s="2" t="str" cm="1">
        <f t="array" ref="BR64">IF(B64="","",SUMPRODUCT(($D$1:$AB$4=$BR$4)*$D64:$AB64))</f>
        <v/>
      </c>
      <c r="BS64" s="15" t="str">
        <f t="shared" si="29"/>
        <v/>
      </c>
      <c r="BT64" s="2" t="str" cm="1">
        <f t="array" ref="BT64">IF(B64="","",SUMPRODUCT(($D$1:$AB$4=$BT$4)*$D64:$AB64))</f>
        <v/>
      </c>
      <c r="BU64" s="15" t="str">
        <f t="shared" si="30"/>
        <v/>
      </c>
      <c r="BV64" s="2" t="str" cm="1">
        <f t="array" ref="BV64">IF(B64="","",SUMPRODUCT(($D$1:$AB$4=$BV$4)*$D64:$AB64))</f>
        <v/>
      </c>
      <c r="BW64" s="15" t="str">
        <f t="shared" si="31"/>
        <v/>
      </c>
      <c r="BX64" s="2" t="str" cm="1">
        <f t="array" ref="BX64">IF(B64="","",SUMPRODUCT(($D$1:$AB$4=$BX$4)*$D64:$AB64))</f>
        <v/>
      </c>
      <c r="BY64" s="15" t="str">
        <f t="shared" si="32"/>
        <v/>
      </c>
      <c r="BZ64" s="2" t="str" cm="1">
        <f t="array" ref="BZ64">IF(B64="","",SUMPRODUCT(($D$1:$AB$4=$BZ$4)*$D64:$AB64))</f>
        <v/>
      </c>
      <c r="CA64" s="15" t="str">
        <f t="shared" si="33"/>
        <v/>
      </c>
      <c r="CB64" s="2" t="str" cm="1">
        <f t="array" ref="CB64">IF(B64="","",SUMPRODUCT(($D$1:$AB$4=$CB$4)*$D64:$AB64))</f>
        <v/>
      </c>
      <c r="CC64" s="15" t="str">
        <f t="shared" si="34"/>
        <v/>
      </c>
      <c r="CD64" s="2" t="str" cm="1">
        <f t="array" ref="CD64">IF(B64="","",SUMPRODUCT(($D$1:$AB$4=$CD$4)*$D64:$AB64))</f>
        <v/>
      </c>
      <c r="CE64" s="15" t="str">
        <f t="shared" si="35"/>
        <v/>
      </c>
      <c r="CF64" s="2" t="str" cm="1">
        <f t="array" ref="CF64">IF(B64="","",SUMPRODUCT(($D$1:$AB$4=$CF$4)*$D64:$AB64))</f>
        <v/>
      </c>
      <c r="CG64" s="15" t="str">
        <f t="shared" si="36"/>
        <v/>
      </c>
      <c r="CH64" s="2" t="str" cm="1">
        <f t="array" ref="CH64">IF(B64="","",SUMPRODUCT(($D$1:$AB$4=$CH$4)*$D64:$AB64))</f>
        <v/>
      </c>
      <c r="CI64" s="15" t="str">
        <f t="shared" si="37"/>
        <v/>
      </c>
    </row>
    <row r="65" spans="1:87">
      <c r="A65" s="7">
        <v>60</v>
      </c>
      <c r="D65" s="97"/>
      <c r="E65" s="86"/>
      <c r="F65" s="86"/>
      <c r="G65" s="86"/>
      <c r="H65" s="86"/>
      <c r="I65" s="98"/>
      <c r="J65" s="102"/>
      <c r="K65" s="87"/>
      <c r="L65" s="87"/>
      <c r="M65" s="87"/>
      <c r="N65" s="87"/>
      <c r="O65" s="103"/>
      <c r="P65" s="107"/>
      <c r="Q65" s="88"/>
      <c r="R65" s="88"/>
      <c r="S65" s="88"/>
      <c r="T65" s="88"/>
      <c r="U65" s="108"/>
      <c r="V65" s="113"/>
      <c r="W65" s="89"/>
      <c r="X65" s="89"/>
      <c r="Y65" s="89"/>
      <c r="Z65" s="89"/>
      <c r="AA65" s="89"/>
      <c r="AB65" s="169"/>
      <c r="AC65" s="171" t="str">
        <f t="shared" si="38"/>
        <v/>
      </c>
      <c r="AD65" s="172" t="str">
        <f t="shared" si="12"/>
        <v/>
      </c>
      <c r="AL65" s="2" t="str" cm="1">
        <f t="array" ref="AL65">IF(B65="","",SUMPRODUCT(($D$1:$AB$4=$AL$4)*D65:AB65))</f>
        <v/>
      </c>
      <c r="AM65" s="15" t="str">
        <f t="shared" si="13"/>
        <v/>
      </c>
      <c r="AN65" s="2" t="str" cm="1">
        <f t="array" ref="AN65">IF(B65="","",SUMPRODUCT(($D$1:$AB$4=$AN$4)*D65:AB65))</f>
        <v/>
      </c>
      <c r="AO65" s="15" t="str">
        <f t="shared" si="14"/>
        <v/>
      </c>
      <c r="AP65" s="2" t="str" cm="1">
        <f t="array" ref="AP65">IF(B65="","",SUMPRODUCT(($D$1:$AB$4=$AP$4)*D65:AB65))</f>
        <v/>
      </c>
      <c r="AQ65" s="15" t="str">
        <f t="shared" si="15"/>
        <v/>
      </c>
      <c r="AR65" s="2" t="str" cm="1">
        <f t="array" ref="AR65">IF(B65="","",SUMPRODUCT(($D$1:$AB$4=$AR$4)*D65:AB65))</f>
        <v/>
      </c>
      <c r="AS65" s="15" t="str">
        <f t="shared" si="16"/>
        <v/>
      </c>
      <c r="AT65" s="2" t="str" cm="1">
        <f t="array" ref="AT65">IF(B65="","",SUMPRODUCT(($D$1:$AB$4=$AT$4)*$D65:$AB65))</f>
        <v/>
      </c>
      <c r="AU65" s="15" t="str">
        <f t="shared" si="17"/>
        <v/>
      </c>
      <c r="AV65" s="2" t="str" cm="1">
        <f t="array" ref="AV65">IF(B65="","",SUMPRODUCT(($D$1:$AB$4=$AV$4)*$D65:$AB65))</f>
        <v/>
      </c>
      <c r="AW65" s="15" t="str">
        <f t="shared" si="18"/>
        <v/>
      </c>
      <c r="AX65" s="2" t="str" cm="1">
        <f t="array" ref="AX65">IF(B65="","",SUMPRODUCT(($D$1:$AB$4=$AX$4)*$D65:$AB65))</f>
        <v/>
      </c>
      <c r="AY65" s="15" t="str">
        <f t="shared" si="19"/>
        <v/>
      </c>
      <c r="AZ65" s="2" t="str" cm="1">
        <f t="array" ref="AZ65">IF(B65="","",SUMPRODUCT(($D$1:$AB$4=$AZ$4)*$D65:$AB65))</f>
        <v/>
      </c>
      <c r="BA65" s="15" t="str">
        <f t="shared" si="20"/>
        <v/>
      </c>
      <c r="BB65" s="2" t="str" cm="1">
        <f t="array" ref="BB65">IF(B65="","",SUMPRODUCT(($D$1:$AB$4=$BB$4)*$D65:$AB65))</f>
        <v/>
      </c>
      <c r="BC65" s="15" t="str">
        <f t="shared" si="21"/>
        <v/>
      </c>
      <c r="BD65" s="2" t="str" cm="1">
        <f t="array" ref="BD65">IF(B65="","",SUMPRODUCT(($D$1:$AB$4=$BD$4)*$D65:$AB65))</f>
        <v/>
      </c>
      <c r="BE65" s="15" t="str">
        <f t="shared" si="22"/>
        <v/>
      </c>
      <c r="BF65" s="2" t="str" cm="1">
        <f t="array" ref="BF65">IF(B65="","",SUMPRODUCT(($D$1:$AB$4=$BF$4)*$D65:$AB65))</f>
        <v/>
      </c>
      <c r="BG65" s="15" t="str">
        <f t="shared" si="23"/>
        <v/>
      </c>
      <c r="BH65" s="2" t="str" cm="1">
        <f t="array" ref="BH65">IF(B65="","",SUMPRODUCT(($D$1:$AB$4=$BH$4)*$D65:$AB65))</f>
        <v/>
      </c>
      <c r="BI65" s="15" t="str">
        <f t="shared" si="24"/>
        <v/>
      </c>
      <c r="BJ65" s="2" t="str" cm="1">
        <f t="array" ref="BJ65">IF(B65="","",SUMPRODUCT(($D$1:$AB$4=$BJ$4)*$D65:$AB65))</f>
        <v/>
      </c>
      <c r="BK65" s="15" t="str">
        <f t="shared" si="25"/>
        <v/>
      </c>
      <c r="BL65" s="2" t="str" cm="1">
        <f t="array" ref="BL65">IF(B65="","",SUMPRODUCT(($D$1:$AB$4=$BL$4)*$D65:$AB65))</f>
        <v/>
      </c>
      <c r="BM65" s="15" t="str">
        <f t="shared" si="26"/>
        <v/>
      </c>
      <c r="BN65" s="2" t="str" cm="1">
        <f t="array" ref="BN65">IF(B65="","",SUMPRODUCT(($D$1:$AB$4=$BN$4)*$D65:$AB65))</f>
        <v/>
      </c>
      <c r="BO65" s="15" t="str">
        <f t="shared" si="27"/>
        <v/>
      </c>
      <c r="BP65" s="2" t="str" cm="1">
        <f t="array" ref="BP65">IF(B65="","",SUMPRODUCT(($D$1:$AB$4=$BP$4)*$D65:$AB65))</f>
        <v/>
      </c>
      <c r="BQ65" s="15" t="str">
        <f t="shared" si="28"/>
        <v/>
      </c>
      <c r="BR65" s="2" t="str" cm="1">
        <f t="array" ref="BR65">IF(B65="","",SUMPRODUCT(($D$1:$AB$4=$BR$4)*$D65:$AB65))</f>
        <v/>
      </c>
      <c r="BS65" s="15" t="str">
        <f t="shared" si="29"/>
        <v/>
      </c>
      <c r="BT65" s="2" t="str" cm="1">
        <f t="array" ref="BT65">IF(B65="","",SUMPRODUCT(($D$1:$AB$4=$BT$4)*$D65:$AB65))</f>
        <v/>
      </c>
      <c r="BU65" s="15" t="str">
        <f t="shared" si="30"/>
        <v/>
      </c>
      <c r="BV65" s="2" t="str" cm="1">
        <f t="array" ref="BV65">IF(B65="","",SUMPRODUCT(($D$1:$AB$4=$BV$4)*$D65:$AB65))</f>
        <v/>
      </c>
      <c r="BW65" s="15" t="str">
        <f t="shared" si="31"/>
        <v/>
      </c>
      <c r="BX65" s="2" t="str" cm="1">
        <f t="array" ref="BX65">IF(B65="","",SUMPRODUCT(($D$1:$AB$4=$BX$4)*$D65:$AB65))</f>
        <v/>
      </c>
      <c r="BY65" s="15" t="str">
        <f t="shared" si="32"/>
        <v/>
      </c>
      <c r="BZ65" s="2" t="str" cm="1">
        <f t="array" ref="BZ65">IF(B65="","",SUMPRODUCT(($D$1:$AB$4=$BZ$4)*$D65:$AB65))</f>
        <v/>
      </c>
      <c r="CA65" s="15" t="str">
        <f t="shared" si="33"/>
        <v/>
      </c>
      <c r="CB65" s="2" t="str" cm="1">
        <f t="array" ref="CB65">IF(B65="","",SUMPRODUCT(($D$1:$AB$4=$CB$4)*$D65:$AB65))</f>
        <v/>
      </c>
      <c r="CC65" s="15" t="str">
        <f t="shared" si="34"/>
        <v/>
      </c>
      <c r="CD65" s="2" t="str" cm="1">
        <f t="array" ref="CD65">IF(B65="","",SUMPRODUCT(($D$1:$AB$4=$CD$4)*$D65:$AB65))</f>
        <v/>
      </c>
      <c r="CE65" s="15" t="str">
        <f t="shared" si="35"/>
        <v/>
      </c>
      <c r="CF65" s="2" t="str" cm="1">
        <f t="array" ref="CF65">IF(B65="","",SUMPRODUCT(($D$1:$AB$4=$CF$4)*$D65:$AB65))</f>
        <v/>
      </c>
      <c r="CG65" s="15" t="str">
        <f t="shared" si="36"/>
        <v/>
      </c>
      <c r="CH65" s="2" t="str" cm="1">
        <f t="array" ref="CH65">IF(B65="","",SUMPRODUCT(($D$1:$AB$4=$CH$4)*$D65:$AB65))</f>
        <v/>
      </c>
      <c r="CI65" s="15" t="str">
        <f t="shared" si="37"/>
        <v/>
      </c>
    </row>
    <row r="66" spans="1:87">
      <c r="A66" s="6">
        <v>61</v>
      </c>
      <c r="D66" s="97"/>
      <c r="E66" s="86"/>
      <c r="F66" s="86"/>
      <c r="G66" s="86"/>
      <c r="H66" s="86"/>
      <c r="I66" s="98"/>
      <c r="J66" s="102"/>
      <c r="K66" s="87"/>
      <c r="L66" s="87"/>
      <c r="M66" s="87"/>
      <c r="N66" s="87"/>
      <c r="O66" s="103"/>
      <c r="P66" s="107"/>
      <c r="Q66" s="88"/>
      <c r="R66" s="88"/>
      <c r="S66" s="88"/>
      <c r="T66" s="88"/>
      <c r="U66" s="108"/>
      <c r="V66" s="113"/>
      <c r="W66" s="89"/>
      <c r="X66" s="89"/>
      <c r="Y66" s="89"/>
      <c r="Z66" s="89"/>
      <c r="AA66" s="89"/>
      <c r="AB66" s="169"/>
      <c r="AC66" s="171" t="str">
        <f t="shared" si="38"/>
        <v/>
      </c>
      <c r="AD66" s="172" t="str">
        <f t="shared" si="12"/>
        <v/>
      </c>
      <c r="AL66" s="2" t="str" cm="1">
        <f t="array" ref="AL66">IF(B66="","",SUMPRODUCT(($D$1:$AB$4=$AL$4)*D66:AB66))</f>
        <v/>
      </c>
      <c r="AM66" s="15" t="str">
        <f t="shared" si="13"/>
        <v/>
      </c>
      <c r="AN66" s="2" t="str" cm="1">
        <f t="array" ref="AN66">IF(B66="","",SUMPRODUCT(($D$1:$AB$4=$AN$4)*D66:AB66))</f>
        <v/>
      </c>
      <c r="AO66" s="15" t="str">
        <f t="shared" si="14"/>
        <v/>
      </c>
      <c r="AP66" s="2" t="str" cm="1">
        <f t="array" ref="AP66">IF(B66="","",SUMPRODUCT(($D$1:$AB$4=$AP$4)*D66:AB66))</f>
        <v/>
      </c>
      <c r="AQ66" s="15" t="str">
        <f t="shared" si="15"/>
        <v/>
      </c>
      <c r="AR66" s="2" t="str" cm="1">
        <f t="array" ref="AR66">IF(B66="","",SUMPRODUCT(($D$1:$AB$4=$AR$4)*D66:AB66))</f>
        <v/>
      </c>
      <c r="AS66" s="15" t="str">
        <f t="shared" si="16"/>
        <v/>
      </c>
      <c r="AT66" s="2" t="str" cm="1">
        <f t="array" ref="AT66">IF(B66="","",SUMPRODUCT(($D$1:$AB$4=$AT$4)*$D66:$AB66))</f>
        <v/>
      </c>
      <c r="AU66" s="15" t="str">
        <f t="shared" si="17"/>
        <v/>
      </c>
      <c r="AV66" s="2" t="str" cm="1">
        <f t="array" ref="AV66">IF(B66="","",SUMPRODUCT(($D$1:$AB$4=$AV$4)*$D66:$AB66))</f>
        <v/>
      </c>
      <c r="AW66" s="15" t="str">
        <f t="shared" si="18"/>
        <v/>
      </c>
      <c r="AX66" s="2" t="str" cm="1">
        <f t="array" ref="AX66">IF(B66="","",SUMPRODUCT(($D$1:$AB$4=$AX$4)*$D66:$AB66))</f>
        <v/>
      </c>
      <c r="AY66" s="15" t="str">
        <f t="shared" si="19"/>
        <v/>
      </c>
      <c r="AZ66" s="2" t="str" cm="1">
        <f t="array" ref="AZ66">IF(B66="","",SUMPRODUCT(($D$1:$AB$4=$AZ$4)*$D66:$AB66))</f>
        <v/>
      </c>
      <c r="BA66" s="15" t="str">
        <f t="shared" si="20"/>
        <v/>
      </c>
      <c r="BB66" s="2" t="str" cm="1">
        <f t="array" ref="BB66">IF(B66="","",SUMPRODUCT(($D$1:$AB$4=$BB$4)*$D66:$AB66))</f>
        <v/>
      </c>
      <c r="BC66" s="15" t="str">
        <f t="shared" si="21"/>
        <v/>
      </c>
      <c r="BD66" s="2" t="str" cm="1">
        <f t="array" ref="BD66">IF(B66="","",SUMPRODUCT(($D$1:$AB$4=$BD$4)*$D66:$AB66))</f>
        <v/>
      </c>
      <c r="BE66" s="15" t="str">
        <f t="shared" si="22"/>
        <v/>
      </c>
      <c r="BF66" s="2" t="str" cm="1">
        <f t="array" ref="BF66">IF(B66="","",SUMPRODUCT(($D$1:$AB$4=$BF$4)*$D66:$AB66))</f>
        <v/>
      </c>
      <c r="BG66" s="15" t="str">
        <f t="shared" si="23"/>
        <v/>
      </c>
      <c r="BH66" s="2" t="str" cm="1">
        <f t="array" ref="BH66">IF(B66="","",SUMPRODUCT(($D$1:$AB$4=$BH$4)*$D66:$AB66))</f>
        <v/>
      </c>
      <c r="BI66" s="15" t="str">
        <f t="shared" si="24"/>
        <v/>
      </c>
      <c r="BJ66" s="2" t="str" cm="1">
        <f t="array" ref="BJ66">IF(B66="","",SUMPRODUCT(($D$1:$AB$4=$BJ$4)*$D66:$AB66))</f>
        <v/>
      </c>
      <c r="BK66" s="15" t="str">
        <f t="shared" si="25"/>
        <v/>
      </c>
      <c r="BL66" s="2" t="str" cm="1">
        <f t="array" ref="BL66">IF(B66="","",SUMPRODUCT(($D$1:$AB$4=$BL$4)*$D66:$AB66))</f>
        <v/>
      </c>
      <c r="BM66" s="15" t="str">
        <f t="shared" si="26"/>
        <v/>
      </c>
      <c r="BN66" s="2" t="str" cm="1">
        <f t="array" ref="BN66">IF(B66="","",SUMPRODUCT(($D$1:$AB$4=$BN$4)*$D66:$AB66))</f>
        <v/>
      </c>
      <c r="BO66" s="15" t="str">
        <f t="shared" si="27"/>
        <v/>
      </c>
      <c r="BP66" s="2" t="str" cm="1">
        <f t="array" ref="BP66">IF(B66="","",SUMPRODUCT(($D$1:$AB$4=$BP$4)*$D66:$AB66))</f>
        <v/>
      </c>
      <c r="BQ66" s="15" t="str">
        <f t="shared" si="28"/>
        <v/>
      </c>
      <c r="BR66" s="2" t="str" cm="1">
        <f t="array" ref="BR66">IF(B66="","",SUMPRODUCT(($D$1:$AB$4=$BR$4)*$D66:$AB66))</f>
        <v/>
      </c>
      <c r="BS66" s="15" t="str">
        <f t="shared" si="29"/>
        <v/>
      </c>
      <c r="BT66" s="2" t="str" cm="1">
        <f t="array" ref="BT66">IF(B66="","",SUMPRODUCT(($D$1:$AB$4=$BT$4)*$D66:$AB66))</f>
        <v/>
      </c>
      <c r="BU66" s="15" t="str">
        <f t="shared" si="30"/>
        <v/>
      </c>
      <c r="BV66" s="2" t="str" cm="1">
        <f t="array" ref="BV66">IF(B66="","",SUMPRODUCT(($D$1:$AB$4=$BV$4)*$D66:$AB66))</f>
        <v/>
      </c>
      <c r="BW66" s="15" t="str">
        <f t="shared" si="31"/>
        <v/>
      </c>
      <c r="BX66" s="2" t="str" cm="1">
        <f t="array" ref="BX66">IF(B66="","",SUMPRODUCT(($D$1:$AB$4=$BX$4)*$D66:$AB66))</f>
        <v/>
      </c>
      <c r="BY66" s="15" t="str">
        <f t="shared" si="32"/>
        <v/>
      </c>
      <c r="BZ66" s="2" t="str" cm="1">
        <f t="array" ref="BZ66">IF(B66="","",SUMPRODUCT(($D$1:$AB$4=$BZ$4)*$D66:$AB66))</f>
        <v/>
      </c>
      <c r="CA66" s="15" t="str">
        <f t="shared" si="33"/>
        <v/>
      </c>
      <c r="CB66" s="2" t="str" cm="1">
        <f t="array" ref="CB66">IF(B66="","",SUMPRODUCT(($D$1:$AB$4=$CB$4)*$D66:$AB66))</f>
        <v/>
      </c>
      <c r="CC66" s="15" t="str">
        <f t="shared" si="34"/>
        <v/>
      </c>
      <c r="CD66" s="2" t="str" cm="1">
        <f t="array" ref="CD66">IF(B66="","",SUMPRODUCT(($D$1:$AB$4=$CD$4)*$D66:$AB66))</f>
        <v/>
      </c>
      <c r="CE66" s="15" t="str">
        <f t="shared" si="35"/>
        <v/>
      </c>
      <c r="CF66" s="2" t="str" cm="1">
        <f t="array" ref="CF66">IF(B66="","",SUMPRODUCT(($D$1:$AB$4=$CF$4)*$D66:$AB66))</f>
        <v/>
      </c>
      <c r="CG66" s="15" t="str">
        <f t="shared" si="36"/>
        <v/>
      </c>
      <c r="CH66" s="2" t="str" cm="1">
        <f t="array" ref="CH66">IF(B66="","",SUMPRODUCT(($D$1:$AB$4=$CH$4)*$D66:$AB66))</f>
        <v/>
      </c>
      <c r="CI66" s="15" t="str">
        <f t="shared" si="37"/>
        <v/>
      </c>
    </row>
    <row r="67" spans="1:87">
      <c r="A67" s="7">
        <v>62</v>
      </c>
      <c r="D67" s="97"/>
      <c r="E67" s="86"/>
      <c r="F67" s="86"/>
      <c r="G67" s="86"/>
      <c r="H67" s="86"/>
      <c r="I67" s="98"/>
      <c r="J67" s="102"/>
      <c r="K67" s="87"/>
      <c r="L67" s="87"/>
      <c r="M67" s="87"/>
      <c r="N67" s="87"/>
      <c r="O67" s="103"/>
      <c r="P67" s="107"/>
      <c r="Q67" s="88"/>
      <c r="R67" s="88"/>
      <c r="S67" s="88"/>
      <c r="T67" s="88"/>
      <c r="U67" s="108"/>
      <c r="V67" s="113"/>
      <c r="W67" s="89"/>
      <c r="X67" s="89"/>
      <c r="Y67" s="89"/>
      <c r="Z67" s="89"/>
      <c r="AA67" s="89"/>
      <c r="AB67" s="169"/>
      <c r="AC67" s="171" t="str">
        <f t="shared" si="38"/>
        <v/>
      </c>
      <c r="AD67" s="172" t="str">
        <f t="shared" si="12"/>
        <v/>
      </c>
      <c r="AL67" s="2" t="str" cm="1">
        <f t="array" ref="AL67">IF(B67="","",SUMPRODUCT(($D$1:$AB$4=$AL$4)*D67:AB67))</f>
        <v/>
      </c>
      <c r="AM67" s="15" t="str">
        <f t="shared" si="13"/>
        <v/>
      </c>
      <c r="AN67" s="2" t="str" cm="1">
        <f t="array" ref="AN67">IF(B67="","",SUMPRODUCT(($D$1:$AB$4=$AN$4)*D67:AB67))</f>
        <v/>
      </c>
      <c r="AO67" s="15" t="str">
        <f t="shared" si="14"/>
        <v/>
      </c>
      <c r="AP67" s="2" t="str" cm="1">
        <f t="array" ref="AP67">IF(B67="","",SUMPRODUCT(($D$1:$AB$4=$AP$4)*D67:AB67))</f>
        <v/>
      </c>
      <c r="AQ67" s="15" t="str">
        <f t="shared" si="15"/>
        <v/>
      </c>
      <c r="AR67" s="2" t="str" cm="1">
        <f t="array" ref="AR67">IF(B67="","",SUMPRODUCT(($D$1:$AB$4=$AR$4)*D67:AB67))</f>
        <v/>
      </c>
      <c r="AS67" s="15" t="str">
        <f t="shared" si="16"/>
        <v/>
      </c>
      <c r="AT67" s="2" t="str" cm="1">
        <f t="array" ref="AT67">IF(B67="","",SUMPRODUCT(($D$1:$AB$4=$AT$4)*$D67:$AB67))</f>
        <v/>
      </c>
      <c r="AU67" s="15" t="str">
        <f t="shared" si="17"/>
        <v/>
      </c>
      <c r="AV67" s="2" t="str" cm="1">
        <f t="array" ref="AV67">IF(B67="","",SUMPRODUCT(($D$1:$AB$4=$AV$4)*$D67:$AB67))</f>
        <v/>
      </c>
      <c r="AW67" s="15" t="str">
        <f t="shared" si="18"/>
        <v/>
      </c>
      <c r="AX67" s="2" t="str" cm="1">
        <f t="array" ref="AX67">IF(B67="","",SUMPRODUCT(($D$1:$AB$4=$AX$4)*$D67:$AB67))</f>
        <v/>
      </c>
      <c r="AY67" s="15" t="str">
        <f t="shared" si="19"/>
        <v/>
      </c>
      <c r="AZ67" s="2" t="str" cm="1">
        <f t="array" ref="AZ67">IF(B67="","",SUMPRODUCT(($D$1:$AB$4=$AZ$4)*$D67:$AB67))</f>
        <v/>
      </c>
      <c r="BA67" s="15" t="str">
        <f t="shared" si="20"/>
        <v/>
      </c>
      <c r="BB67" s="2" t="str" cm="1">
        <f t="array" ref="BB67">IF(B67="","",SUMPRODUCT(($D$1:$AB$4=$BB$4)*$D67:$AB67))</f>
        <v/>
      </c>
      <c r="BC67" s="15" t="str">
        <f t="shared" si="21"/>
        <v/>
      </c>
      <c r="BD67" s="2" t="str" cm="1">
        <f t="array" ref="BD67">IF(B67="","",SUMPRODUCT(($D$1:$AB$4=$BD$4)*$D67:$AB67))</f>
        <v/>
      </c>
      <c r="BE67" s="15" t="str">
        <f t="shared" si="22"/>
        <v/>
      </c>
      <c r="BF67" s="2" t="str" cm="1">
        <f t="array" ref="BF67">IF(B67="","",SUMPRODUCT(($D$1:$AB$4=$BF$4)*$D67:$AB67))</f>
        <v/>
      </c>
      <c r="BG67" s="15" t="str">
        <f t="shared" si="23"/>
        <v/>
      </c>
      <c r="BH67" s="2" t="str" cm="1">
        <f t="array" ref="BH67">IF(B67="","",SUMPRODUCT(($D$1:$AB$4=$BH$4)*$D67:$AB67))</f>
        <v/>
      </c>
      <c r="BI67" s="15" t="str">
        <f t="shared" si="24"/>
        <v/>
      </c>
      <c r="BJ67" s="2" t="str" cm="1">
        <f t="array" ref="BJ67">IF(B67="","",SUMPRODUCT(($D$1:$AB$4=$BJ$4)*$D67:$AB67))</f>
        <v/>
      </c>
      <c r="BK67" s="15" t="str">
        <f t="shared" si="25"/>
        <v/>
      </c>
      <c r="BL67" s="2" t="str" cm="1">
        <f t="array" ref="BL67">IF(B67="","",SUMPRODUCT(($D$1:$AB$4=$BL$4)*$D67:$AB67))</f>
        <v/>
      </c>
      <c r="BM67" s="15" t="str">
        <f t="shared" si="26"/>
        <v/>
      </c>
      <c r="BN67" s="2" t="str" cm="1">
        <f t="array" ref="BN67">IF(B67="","",SUMPRODUCT(($D$1:$AB$4=$BN$4)*$D67:$AB67))</f>
        <v/>
      </c>
      <c r="BO67" s="15" t="str">
        <f t="shared" si="27"/>
        <v/>
      </c>
      <c r="BP67" s="2" t="str" cm="1">
        <f t="array" ref="BP67">IF(B67="","",SUMPRODUCT(($D$1:$AB$4=$BP$4)*$D67:$AB67))</f>
        <v/>
      </c>
      <c r="BQ67" s="15" t="str">
        <f t="shared" si="28"/>
        <v/>
      </c>
      <c r="BR67" s="2" t="str" cm="1">
        <f t="array" ref="BR67">IF(B67="","",SUMPRODUCT(($D$1:$AB$4=$BR$4)*$D67:$AB67))</f>
        <v/>
      </c>
      <c r="BS67" s="15" t="str">
        <f t="shared" si="29"/>
        <v/>
      </c>
      <c r="BT67" s="2" t="str" cm="1">
        <f t="array" ref="BT67">IF(B67="","",SUMPRODUCT(($D$1:$AB$4=$BT$4)*$D67:$AB67))</f>
        <v/>
      </c>
      <c r="BU67" s="15" t="str">
        <f t="shared" si="30"/>
        <v/>
      </c>
      <c r="BV67" s="2" t="str" cm="1">
        <f t="array" ref="BV67">IF(B67="","",SUMPRODUCT(($D$1:$AB$4=$BV$4)*$D67:$AB67))</f>
        <v/>
      </c>
      <c r="BW67" s="15" t="str">
        <f t="shared" si="31"/>
        <v/>
      </c>
      <c r="BX67" s="2" t="str" cm="1">
        <f t="array" ref="BX67">IF(B67="","",SUMPRODUCT(($D$1:$AB$4=$BX$4)*$D67:$AB67))</f>
        <v/>
      </c>
      <c r="BY67" s="15" t="str">
        <f t="shared" si="32"/>
        <v/>
      </c>
      <c r="BZ67" s="2" t="str" cm="1">
        <f t="array" ref="BZ67">IF(B67="","",SUMPRODUCT(($D$1:$AB$4=$BZ$4)*$D67:$AB67))</f>
        <v/>
      </c>
      <c r="CA67" s="15" t="str">
        <f t="shared" si="33"/>
        <v/>
      </c>
      <c r="CB67" s="2" t="str" cm="1">
        <f t="array" ref="CB67">IF(B67="","",SUMPRODUCT(($D$1:$AB$4=$CB$4)*$D67:$AB67))</f>
        <v/>
      </c>
      <c r="CC67" s="15" t="str">
        <f t="shared" si="34"/>
        <v/>
      </c>
      <c r="CD67" s="2" t="str" cm="1">
        <f t="array" ref="CD67">IF(B67="","",SUMPRODUCT(($D$1:$AB$4=$CD$4)*$D67:$AB67))</f>
        <v/>
      </c>
      <c r="CE67" s="15" t="str">
        <f t="shared" si="35"/>
        <v/>
      </c>
      <c r="CF67" s="2" t="str" cm="1">
        <f t="array" ref="CF67">IF(B67="","",SUMPRODUCT(($D$1:$AB$4=$CF$4)*$D67:$AB67))</f>
        <v/>
      </c>
      <c r="CG67" s="15" t="str">
        <f t="shared" si="36"/>
        <v/>
      </c>
      <c r="CH67" s="2" t="str" cm="1">
        <f t="array" ref="CH67">IF(B67="","",SUMPRODUCT(($D$1:$AB$4=$CH$4)*$D67:$AB67))</f>
        <v/>
      </c>
      <c r="CI67" s="15" t="str">
        <f t="shared" si="37"/>
        <v/>
      </c>
    </row>
    <row r="68" spans="1:87">
      <c r="A68" s="6">
        <v>63</v>
      </c>
      <c r="D68" s="97"/>
      <c r="E68" s="86"/>
      <c r="F68" s="86"/>
      <c r="G68" s="86"/>
      <c r="H68" s="86"/>
      <c r="I68" s="98"/>
      <c r="J68" s="102"/>
      <c r="K68" s="87"/>
      <c r="L68" s="87"/>
      <c r="M68" s="87"/>
      <c r="N68" s="87"/>
      <c r="O68" s="103"/>
      <c r="P68" s="107"/>
      <c r="Q68" s="88"/>
      <c r="R68" s="88"/>
      <c r="S68" s="88"/>
      <c r="T68" s="88"/>
      <c r="U68" s="108"/>
      <c r="V68" s="113"/>
      <c r="W68" s="89"/>
      <c r="X68" s="89"/>
      <c r="Y68" s="89"/>
      <c r="Z68" s="89"/>
      <c r="AA68" s="89"/>
      <c r="AB68" s="169"/>
      <c r="AC68" s="171" t="str">
        <f t="shared" si="38"/>
        <v/>
      </c>
      <c r="AD68" s="172" t="str">
        <f t="shared" si="12"/>
        <v/>
      </c>
      <c r="AL68" s="2" t="str" cm="1">
        <f t="array" ref="AL68">IF(B68="","",SUMPRODUCT(($D$1:$AB$4=$AL$4)*D68:AB68))</f>
        <v/>
      </c>
      <c r="AM68" s="15" t="str">
        <f t="shared" si="13"/>
        <v/>
      </c>
      <c r="AN68" s="2" t="str" cm="1">
        <f t="array" ref="AN68">IF(B68="","",SUMPRODUCT(($D$1:$AB$4=$AN$4)*D68:AB68))</f>
        <v/>
      </c>
      <c r="AO68" s="15" t="str">
        <f t="shared" si="14"/>
        <v/>
      </c>
      <c r="AP68" s="2" t="str" cm="1">
        <f t="array" ref="AP68">IF(B68="","",SUMPRODUCT(($D$1:$AB$4=$AP$4)*D68:AB68))</f>
        <v/>
      </c>
      <c r="AQ68" s="15" t="str">
        <f t="shared" si="15"/>
        <v/>
      </c>
      <c r="AR68" s="2" t="str" cm="1">
        <f t="array" ref="AR68">IF(B68="","",SUMPRODUCT(($D$1:$AB$4=$AR$4)*D68:AB68))</f>
        <v/>
      </c>
      <c r="AS68" s="15" t="str">
        <f t="shared" si="16"/>
        <v/>
      </c>
      <c r="AT68" s="2" t="str" cm="1">
        <f t="array" ref="AT68">IF(B68="","",SUMPRODUCT(($D$1:$AB$4=$AT$4)*$D68:$AB68))</f>
        <v/>
      </c>
      <c r="AU68" s="15" t="str">
        <f t="shared" si="17"/>
        <v/>
      </c>
      <c r="AV68" s="2" t="str" cm="1">
        <f t="array" ref="AV68">IF(B68="","",SUMPRODUCT(($D$1:$AB$4=$AV$4)*$D68:$AB68))</f>
        <v/>
      </c>
      <c r="AW68" s="15" t="str">
        <f t="shared" si="18"/>
        <v/>
      </c>
      <c r="AX68" s="2" t="str" cm="1">
        <f t="array" ref="AX68">IF(B68="","",SUMPRODUCT(($D$1:$AB$4=$AX$4)*$D68:$AB68))</f>
        <v/>
      </c>
      <c r="AY68" s="15" t="str">
        <f t="shared" si="19"/>
        <v/>
      </c>
      <c r="AZ68" s="2" t="str" cm="1">
        <f t="array" ref="AZ68">IF(B68="","",SUMPRODUCT(($D$1:$AB$4=$AZ$4)*$D68:$AB68))</f>
        <v/>
      </c>
      <c r="BA68" s="15" t="str">
        <f t="shared" si="20"/>
        <v/>
      </c>
      <c r="BB68" s="2" t="str" cm="1">
        <f t="array" ref="BB68">IF(B68="","",SUMPRODUCT(($D$1:$AB$4=$BB$4)*$D68:$AB68))</f>
        <v/>
      </c>
      <c r="BC68" s="15" t="str">
        <f t="shared" si="21"/>
        <v/>
      </c>
      <c r="BD68" s="2" t="str" cm="1">
        <f t="array" ref="BD68">IF(B68="","",SUMPRODUCT(($D$1:$AB$4=$BD$4)*$D68:$AB68))</f>
        <v/>
      </c>
      <c r="BE68" s="15" t="str">
        <f t="shared" si="22"/>
        <v/>
      </c>
      <c r="BF68" s="2" t="str" cm="1">
        <f t="array" ref="BF68">IF(B68="","",SUMPRODUCT(($D$1:$AB$4=$BF$4)*$D68:$AB68))</f>
        <v/>
      </c>
      <c r="BG68" s="15" t="str">
        <f t="shared" si="23"/>
        <v/>
      </c>
      <c r="BH68" s="2" t="str" cm="1">
        <f t="array" ref="BH68">IF(B68="","",SUMPRODUCT(($D$1:$AB$4=$BH$4)*$D68:$AB68))</f>
        <v/>
      </c>
      <c r="BI68" s="15" t="str">
        <f t="shared" si="24"/>
        <v/>
      </c>
      <c r="BJ68" s="2" t="str" cm="1">
        <f t="array" ref="BJ68">IF(B68="","",SUMPRODUCT(($D$1:$AB$4=$BJ$4)*$D68:$AB68))</f>
        <v/>
      </c>
      <c r="BK68" s="15" t="str">
        <f t="shared" si="25"/>
        <v/>
      </c>
      <c r="BL68" s="2" t="str" cm="1">
        <f t="array" ref="BL68">IF(B68="","",SUMPRODUCT(($D$1:$AB$4=$BL$4)*$D68:$AB68))</f>
        <v/>
      </c>
      <c r="BM68" s="15" t="str">
        <f t="shared" si="26"/>
        <v/>
      </c>
      <c r="BN68" s="2" t="str" cm="1">
        <f t="array" ref="BN68">IF(B68="","",SUMPRODUCT(($D$1:$AB$4=$BN$4)*$D68:$AB68))</f>
        <v/>
      </c>
      <c r="BO68" s="15" t="str">
        <f t="shared" si="27"/>
        <v/>
      </c>
      <c r="BP68" s="2" t="str" cm="1">
        <f t="array" ref="BP68">IF(B68="","",SUMPRODUCT(($D$1:$AB$4=$BP$4)*$D68:$AB68))</f>
        <v/>
      </c>
      <c r="BQ68" s="15" t="str">
        <f t="shared" si="28"/>
        <v/>
      </c>
      <c r="BR68" s="2" t="str" cm="1">
        <f t="array" ref="BR68">IF(B68="","",SUMPRODUCT(($D$1:$AB$4=$BR$4)*$D68:$AB68))</f>
        <v/>
      </c>
      <c r="BS68" s="15" t="str">
        <f t="shared" si="29"/>
        <v/>
      </c>
      <c r="BT68" s="2" t="str" cm="1">
        <f t="array" ref="BT68">IF(B68="","",SUMPRODUCT(($D$1:$AB$4=$BT$4)*$D68:$AB68))</f>
        <v/>
      </c>
      <c r="BU68" s="15" t="str">
        <f t="shared" si="30"/>
        <v/>
      </c>
      <c r="BV68" s="2" t="str" cm="1">
        <f t="array" ref="BV68">IF(B68="","",SUMPRODUCT(($D$1:$AB$4=$BV$4)*$D68:$AB68))</f>
        <v/>
      </c>
      <c r="BW68" s="15" t="str">
        <f t="shared" si="31"/>
        <v/>
      </c>
      <c r="BX68" s="2" t="str" cm="1">
        <f t="array" ref="BX68">IF(B68="","",SUMPRODUCT(($D$1:$AB$4=$BX$4)*$D68:$AB68))</f>
        <v/>
      </c>
      <c r="BY68" s="15" t="str">
        <f t="shared" si="32"/>
        <v/>
      </c>
      <c r="BZ68" s="2" t="str" cm="1">
        <f t="array" ref="BZ68">IF(B68="","",SUMPRODUCT(($D$1:$AB$4=$BZ$4)*$D68:$AB68))</f>
        <v/>
      </c>
      <c r="CA68" s="15" t="str">
        <f t="shared" si="33"/>
        <v/>
      </c>
      <c r="CB68" s="2" t="str" cm="1">
        <f t="array" ref="CB68">IF(B68="","",SUMPRODUCT(($D$1:$AB$4=$CB$4)*$D68:$AB68))</f>
        <v/>
      </c>
      <c r="CC68" s="15" t="str">
        <f t="shared" si="34"/>
        <v/>
      </c>
      <c r="CD68" s="2" t="str" cm="1">
        <f t="array" ref="CD68">IF(B68="","",SUMPRODUCT(($D$1:$AB$4=$CD$4)*$D68:$AB68))</f>
        <v/>
      </c>
      <c r="CE68" s="15" t="str">
        <f t="shared" si="35"/>
        <v/>
      </c>
      <c r="CF68" s="2" t="str" cm="1">
        <f t="array" ref="CF68">IF(B68="","",SUMPRODUCT(($D$1:$AB$4=$CF$4)*$D68:$AB68))</f>
        <v/>
      </c>
      <c r="CG68" s="15" t="str">
        <f t="shared" si="36"/>
        <v/>
      </c>
      <c r="CH68" s="2" t="str" cm="1">
        <f t="array" ref="CH68">IF(B68="","",SUMPRODUCT(($D$1:$AB$4=$CH$4)*$D68:$AB68))</f>
        <v/>
      </c>
      <c r="CI68" s="15" t="str">
        <f t="shared" si="37"/>
        <v/>
      </c>
    </row>
    <row r="69" spans="1:87">
      <c r="A69" s="7">
        <v>64</v>
      </c>
      <c r="D69" s="97"/>
      <c r="E69" s="86"/>
      <c r="F69" s="86"/>
      <c r="G69" s="86"/>
      <c r="H69" s="86"/>
      <c r="I69" s="98"/>
      <c r="J69" s="102"/>
      <c r="K69" s="87"/>
      <c r="L69" s="87"/>
      <c r="M69" s="87"/>
      <c r="N69" s="87"/>
      <c r="O69" s="103"/>
      <c r="P69" s="107"/>
      <c r="Q69" s="88"/>
      <c r="R69" s="88"/>
      <c r="S69" s="88"/>
      <c r="T69" s="88"/>
      <c r="U69" s="108"/>
      <c r="V69" s="113"/>
      <c r="W69" s="89"/>
      <c r="X69" s="89"/>
      <c r="Y69" s="89"/>
      <c r="Z69" s="89"/>
      <c r="AA69" s="89"/>
      <c r="AB69" s="169"/>
      <c r="AC69" s="171" t="str">
        <f t="shared" si="38"/>
        <v/>
      </c>
      <c r="AD69" s="172" t="str">
        <f t="shared" si="12"/>
        <v/>
      </c>
      <c r="AL69" s="2" t="str" cm="1">
        <f t="array" ref="AL69">IF(B69="","",SUMPRODUCT(($D$1:$AB$4=$AL$4)*D69:AB69))</f>
        <v/>
      </c>
      <c r="AM69" s="15" t="str">
        <f t="shared" si="13"/>
        <v/>
      </c>
      <c r="AN69" s="2" t="str" cm="1">
        <f t="array" ref="AN69">IF(B69="","",SUMPRODUCT(($D$1:$AB$4=$AN$4)*D69:AB69))</f>
        <v/>
      </c>
      <c r="AO69" s="15" t="str">
        <f t="shared" si="14"/>
        <v/>
      </c>
      <c r="AP69" s="2" t="str" cm="1">
        <f t="array" ref="AP69">IF(B69="","",SUMPRODUCT(($D$1:$AB$4=$AP$4)*D69:AB69))</f>
        <v/>
      </c>
      <c r="AQ69" s="15" t="str">
        <f t="shared" si="15"/>
        <v/>
      </c>
      <c r="AR69" s="2" t="str" cm="1">
        <f t="array" ref="AR69">IF(B69="","",SUMPRODUCT(($D$1:$AB$4=$AR$4)*D69:AB69))</f>
        <v/>
      </c>
      <c r="AS69" s="15" t="str">
        <f t="shared" si="16"/>
        <v/>
      </c>
      <c r="AT69" s="2" t="str" cm="1">
        <f t="array" ref="AT69">IF(B69="","",SUMPRODUCT(($D$1:$AB$4=$AT$4)*$D69:$AB69))</f>
        <v/>
      </c>
      <c r="AU69" s="15" t="str">
        <f t="shared" si="17"/>
        <v/>
      </c>
      <c r="AV69" s="2" t="str" cm="1">
        <f t="array" ref="AV69">IF(B69="","",SUMPRODUCT(($D$1:$AB$4=$AV$4)*$D69:$AB69))</f>
        <v/>
      </c>
      <c r="AW69" s="15" t="str">
        <f t="shared" si="18"/>
        <v/>
      </c>
      <c r="AX69" s="2" t="str" cm="1">
        <f t="array" ref="AX69">IF(B69="","",SUMPRODUCT(($D$1:$AB$4=$AX$4)*$D69:$AB69))</f>
        <v/>
      </c>
      <c r="AY69" s="15" t="str">
        <f t="shared" si="19"/>
        <v/>
      </c>
      <c r="AZ69" s="2" t="str" cm="1">
        <f t="array" ref="AZ69">IF(B69="","",SUMPRODUCT(($D$1:$AB$4=$AZ$4)*$D69:$AB69))</f>
        <v/>
      </c>
      <c r="BA69" s="15" t="str">
        <f t="shared" si="20"/>
        <v/>
      </c>
      <c r="BB69" s="2" t="str" cm="1">
        <f t="array" ref="BB69">IF(B69="","",SUMPRODUCT(($D$1:$AB$4=$BB$4)*$D69:$AB69))</f>
        <v/>
      </c>
      <c r="BC69" s="15" t="str">
        <f t="shared" si="21"/>
        <v/>
      </c>
      <c r="BD69" s="2" t="str" cm="1">
        <f t="array" ref="BD69">IF(B69="","",SUMPRODUCT(($D$1:$AB$4=$BD$4)*$D69:$AB69))</f>
        <v/>
      </c>
      <c r="BE69" s="15" t="str">
        <f t="shared" si="22"/>
        <v/>
      </c>
      <c r="BF69" s="2" t="str" cm="1">
        <f t="array" ref="BF69">IF(B69="","",SUMPRODUCT(($D$1:$AB$4=$BF$4)*$D69:$AB69))</f>
        <v/>
      </c>
      <c r="BG69" s="15" t="str">
        <f t="shared" si="23"/>
        <v/>
      </c>
      <c r="BH69" s="2" t="str" cm="1">
        <f t="array" ref="BH69">IF(B69="","",SUMPRODUCT(($D$1:$AB$4=$BH$4)*$D69:$AB69))</f>
        <v/>
      </c>
      <c r="BI69" s="15" t="str">
        <f t="shared" si="24"/>
        <v/>
      </c>
      <c r="BJ69" s="2" t="str" cm="1">
        <f t="array" ref="BJ69">IF(B69="","",SUMPRODUCT(($D$1:$AB$4=$BJ$4)*$D69:$AB69))</f>
        <v/>
      </c>
      <c r="BK69" s="15" t="str">
        <f t="shared" si="25"/>
        <v/>
      </c>
      <c r="BL69" s="2" t="str" cm="1">
        <f t="array" ref="BL69">IF(B69="","",SUMPRODUCT(($D$1:$AB$4=$BL$4)*$D69:$AB69))</f>
        <v/>
      </c>
      <c r="BM69" s="15" t="str">
        <f t="shared" si="26"/>
        <v/>
      </c>
      <c r="BN69" s="2" t="str" cm="1">
        <f t="array" ref="BN69">IF(B69="","",SUMPRODUCT(($D$1:$AB$4=$BN$4)*$D69:$AB69))</f>
        <v/>
      </c>
      <c r="BO69" s="15" t="str">
        <f t="shared" si="27"/>
        <v/>
      </c>
      <c r="BP69" s="2" t="str" cm="1">
        <f t="array" ref="BP69">IF(B69="","",SUMPRODUCT(($D$1:$AB$4=$BP$4)*$D69:$AB69))</f>
        <v/>
      </c>
      <c r="BQ69" s="15" t="str">
        <f t="shared" si="28"/>
        <v/>
      </c>
      <c r="BR69" s="2" t="str" cm="1">
        <f t="array" ref="BR69">IF(B69="","",SUMPRODUCT(($D$1:$AB$4=$BR$4)*$D69:$AB69))</f>
        <v/>
      </c>
      <c r="BS69" s="15" t="str">
        <f t="shared" si="29"/>
        <v/>
      </c>
      <c r="BT69" s="2" t="str" cm="1">
        <f t="array" ref="BT69">IF(B69="","",SUMPRODUCT(($D$1:$AB$4=$BT$4)*$D69:$AB69))</f>
        <v/>
      </c>
      <c r="BU69" s="15" t="str">
        <f t="shared" si="30"/>
        <v/>
      </c>
      <c r="BV69" s="2" t="str" cm="1">
        <f t="array" ref="BV69">IF(B69="","",SUMPRODUCT(($D$1:$AB$4=$BV$4)*$D69:$AB69))</f>
        <v/>
      </c>
      <c r="BW69" s="15" t="str">
        <f t="shared" si="31"/>
        <v/>
      </c>
      <c r="BX69" s="2" t="str" cm="1">
        <f t="array" ref="BX69">IF(B69="","",SUMPRODUCT(($D$1:$AB$4=$BX$4)*$D69:$AB69))</f>
        <v/>
      </c>
      <c r="BY69" s="15" t="str">
        <f t="shared" si="32"/>
        <v/>
      </c>
      <c r="BZ69" s="2" t="str" cm="1">
        <f t="array" ref="BZ69">IF(B69="","",SUMPRODUCT(($D$1:$AB$4=$BZ$4)*$D69:$AB69))</f>
        <v/>
      </c>
      <c r="CA69" s="15" t="str">
        <f t="shared" si="33"/>
        <v/>
      </c>
      <c r="CB69" s="2" t="str" cm="1">
        <f t="array" ref="CB69">IF(B69="","",SUMPRODUCT(($D$1:$AB$4=$CB$4)*$D69:$AB69))</f>
        <v/>
      </c>
      <c r="CC69" s="15" t="str">
        <f t="shared" si="34"/>
        <v/>
      </c>
      <c r="CD69" s="2" t="str" cm="1">
        <f t="array" ref="CD69">IF(B69="","",SUMPRODUCT(($D$1:$AB$4=$CD$4)*$D69:$AB69))</f>
        <v/>
      </c>
      <c r="CE69" s="15" t="str">
        <f t="shared" si="35"/>
        <v/>
      </c>
      <c r="CF69" s="2" t="str" cm="1">
        <f t="array" ref="CF69">IF(B69="","",SUMPRODUCT(($D$1:$AB$4=$CF$4)*$D69:$AB69))</f>
        <v/>
      </c>
      <c r="CG69" s="15" t="str">
        <f t="shared" si="36"/>
        <v/>
      </c>
      <c r="CH69" s="2" t="str" cm="1">
        <f t="array" ref="CH69">IF(B69="","",SUMPRODUCT(($D$1:$AB$4=$CH$4)*$D69:$AB69))</f>
        <v/>
      </c>
      <c r="CI69" s="15" t="str">
        <f t="shared" si="37"/>
        <v/>
      </c>
    </row>
    <row r="70" spans="1:87">
      <c r="A70" s="6">
        <v>65</v>
      </c>
      <c r="D70" s="97"/>
      <c r="E70" s="86"/>
      <c r="F70" s="86"/>
      <c r="G70" s="86"/>
      <c r="H70" s="86"/>
      <c r="I70" s="98"/>
      <c r="J70" s="102"/>
      <c r="K70" s="87"/>
      <c r="L70" s="87"/>
      <c r="M70" s="87"/>
      <c r="N70" s="87"/>
      <c r="O70" s="103"/>
      <c r="P70" s="107"/>
      <c r="Q70" s="88"/>
      <c r="R70" s="88"/>
      <c r="S70" s="88"/>
      <c r="T70" s="88"/>
      <c r="U70" s="108"/>
      <c r="V70" s="113"/>
      <c r="W70" s="89"/>
      <c r="X70" s="89"/>
      <c r="Y70" s="89"/>
      <c r="Z70" s="89"/>
      <c r="AA70" s="89"/>
      <c r="AB70" s="169"/>
      <c r="AC70" s="171" t="str">
        <f t="shared" si="38"/>
        <v/>
      </c>
      <c r="AD70" s="172" t="str">
        <f t="shared" ref="AD70:AD125" si="39">IF(AC70="","",SUM(D70:AB70)/$AE$3)</f>
        <v/>
      </c>
      <c r="AL70" s="2" t="str" cm="1">
        <f t="array" ref="AL70">IF(B70="","",SUMPRODUCT(($D$1:$AB$4=$AL$4)*D70:AB70))</f>
        <v/>
      </c>
      <c r="AM70" s="15" t="str">
        <f t="shared" si="13"/>
        <v/>
      </c>
      <c r="AN70" s="2" t="str" cm="1">
        <f t="array" ref="AN70">IF(B70="","",SUMPRODUCT(($D$1:$AB$4=$AN$4)*D70:AB70))</f>
        <v/>
      </c>
      <c r="AO70" s="15" t="str">
        <f t="shared" si="14"/>
        <v/>
      </c>
      <c r="AP70" s="2" t="str" cm="1">
        <f t="array" ref="AP70">IF(B70="","",SUMPRODUCT(($D$1:$AB$4=$AP$4)*D70:AB70))</f>
        <v/>
      </c>
      <c r="AQ70" s="15" t="str">
        <f t="shared" si="15"/>
        <v/>
      </c>
      <c r="AR70" s="2" t="str" cm="1">
        <f t="array" ref="AR70">IF(B70="","",SUMPRODUCT(($D$1:$AB$4=$AR$4)*D70:AB70))</f>
        <v/>
      </c>
      <c r="AS70" s="15" t="str">
        <f t="shared" si="16"/>
        <v/>
      </c>
      <c r="AT70" s="2" t="str" cm="1">
        <f t="array" ref="AT70">IF(B70="","",SUMPRODUCT(($D$1:$AB$4=$AT$4)*$D70:$AB70))</f>
        <v/>
      </c>
      <c r="AU70" s="15" t="str">
        <f t="shared" si="17"/>
        <v/>
      </c>
      <c r="AV70" s="2" t="str" cm="1">
        <f t="array" ref="AV70">IF(B70="","",SUMPRODUCT(($D$1:$AB$4=$AV$4)*$D70:$AB70))</f>
        <v/>
      </c>
      <c r="AW70" s="15" t="str">
        <f t="shared" si="18"/>
        <v/>
      </c>
      <c r="AX70" s="2" t="str" cm="1">
        <f t="array" ref="AX70">IF(B70="","",SUMPRODUCT(($D$1:$AB$4=$AX$4)*$D70:$AB70))</f>
        <v/>
      </c>
      <c r="AY70" s="15" t="str">
        <f t="shared" si="19"/>
        <v/>
      </c>
      <c r="AZ70" s="2" t="str" cm="1">
        <f t="array" ref="AZ70">IF(B70="","",SUMPRODUCT(($D$1:$AB$4=$AZ$4)*$D70:$AB70))</f>
        <v/>
      </c>
      <c r="BA70" s="15" t="str">
        <f t="shared" si="20"/>
        <v/>
      </c>
      <c r="BB70" s="2" t="str" cm="1">
        <f t="array" ref="BB70">IF(B70="","",SUMPRODUCT(($D$1:$AB$4=$BB$4)*$D70:$AB70))</f>
        <v/>
      </c>
      <c r="BC70" s="15" t="str">
        <f t="shared" si="21"/>
        <v/>
      </c>
      <c r="BD70" s="2" t="str" cm="1">
        <f t="array" ref="BD70">IF(B70="","",SUMPRODUCT(($D$1:$AB$4=$BD$4)*$D70:$AB70))</f>
        <v/>
      </c>
      <c r="BE70" s="15" t="str">
        <f t="shared" si="22"/>
        <v/>
      </c>
      <c r="BF70" s="2" t="str" cm="1">
        <f t="array" ref="BF70">IF(B70="","",SUMPRODUCT(($D$1:$AB$4=$BF$4)*$D70:$AB70))</f>
        <v/>
      </c>
      <c r="BG70" s="15" t="str">
        <f t="shared" si="23"/>
        <v/>
      </c>
      <c r="BH70" s="2" t="str" cm="1">
        <f t="array" ref="BH70">IF(B70="","",SUMPRODUCT(($D$1:$AB$4=$BH$4)*$D70:$AB70))</f>
        <v/>
      </c>
      <c r="BI70" s="15" t="str">
        <f t="shared" si="24"/>
        <v/>
      </c>
      <c r="BJ70" s="2" t="str" cm="1">
        <f t="array" ref="BJ70">IF(B70="","",SUMPRODUCT(($D$1:$AB$4=$BJ$4)*$D70:$AB70))</f>
        <v/>
      </c>
      <c r="BK70" s="15" t="str">
        <f t="shared" si="25"/>
        <v/>
      </c>
      <c r="BL70" s="2" t="str" cm="1">
        <f t="array" ref="BL70">IF(B70="","",SUMPRODUCT(($D$1:$AB$4=$BL$4)*$D70:$AB70))</f>
        <v/>
      </c>
      <c r="BM70" s="15" t="str">
        <f t="shared" si="26"/>
        <v/>
      </c>
      <c r="BN70" s="2" t="str" cm="1">
        <f t="array" ref="BN70">IF(B70="","",SUMPRODUCT(($D$1:$AB$4=$BN$4)*$D70:$AB70))</f>
        <v/>
      </c>
      <c r="BO70" s="15" t="str">
        <f t="shared" si="27"/>
        <v/>
      </c>
      <c r="BP70" s="2" t="str" cm="1">
        <f t="array" ref="BP70">IF(B70="","",SUMPRODUCT(($D$1:$AB$4=$BP$4)*$D70:$AB70))</f>
        <v/>
      </c>
      <c r="BQ70" s="15" t="str">
        <f t="shared" si="28"/>
        <v/>
      </c>
      <c r="BR70" s="2" t="str" cm="1">
        <f t="array" ref="BR70">IF(B70="","",SUMPRODUCT(($D$1:$AB$4=$BR$4)*$D70:$AB70))</f>
        <v/>
      </c>
      <c r="BS70" s="15" t="str">
        <f t="shared" si="29"/>
        <v/>
      </c>
      <c r="BT70" s="2" t="str" cm="1">
        <f t="array" ref="BT70">IF(B70="","",SUMPRODUCT(($D$1:$AB$4=$BT$4)*$D70:$AB70))</f>
        <v/>
      </c>
      <c r="BU70" s="15" t="str">
        <f t="shared" si="30"/>
        <v/>
      </c>
      <c r="BV70" s="2" t="str" cm="1">
        <f t="array" ref="BV70">IF(B70="","",SUMPRODUCT(($D$1:$AB$4=$BV$4)*$D70:$AB70))</f>
        <v/>
      </c>
      <c r="BW70" s="15" t="str">
        <f t="shared" si="31"/>
        <v/>
      </c>
      <c r="BX70" s="2" t="str" cm="1">
        <f t="array" ref="BX70">IF(B70="","",SUMPRODUCT(($D$1:$AB$4=$BX$4)*$D70:$AB70))</f>
        <v/>
      </c>
      <c r="BY70" s="15" t="str">
        <f t="shared" si="32"/>
        <v/>
      </c>
      <c r="BZ70" s="2" t="str" cm="1">
        <f t="array" ref="BZ70">IF(B70="","",SUMPRODUCT(($D$1:$AB$4=$BZ$4)*$D70:$AB70))</f>
        <v/>
      </c>
      <c r="CA70" s="15" t="str">
        <f t="shared" si="33"/>
        <v/>
      </c>
      <c r="CB70" s="2" t="str" cm="1">
        <f t="array" ref="CB70">IF(B70="","",SUMPRODUCT(($D$1:$AB$4=$CB$4)*$D70:$AB70))</f>
        <v/>
      </c>
      <c r="CC70" s="15" t="str">
        <f t="shared" si="34"/>
        <v/>
      </c>
      <c r="CD70" s="2" t="str" cm="1">
        <f t="array" ref="CD70">IF(B70="","",SUMPRODUCT(($D$1:$AB$4=$CD$4)*$D70:$AB70))</f>
        <v/>
      </c>
      <c r="CE70" s="15" t="str">
        <f t="shared" si="35"/>
        <v/>
      </c>
      <c r="CF70" s="2" t="str" cm="1">
        <f t="array" ref="CF70">IF(B70="","",SUMPRODUCT(($D$1:$AB$4=$CF$4)*$D70:$AB70))</f>
        <v/>
      </c>
      <c r="CG70" s="15" t="str">
        <f t="shared" si="36"/>
        <v/>
      </c>
      <c r="CH70" s="2" t="str" cm="1">
        <f t="array" ref="CH70">IF(B70="","",SUMPRODUCT(($D$1:$AB$4=$CH$4)*$D70:$AB70))</f>
        <v/>
      </c>
      <c r="CI70" s="15" t="str">
        <f t="shared" si="37"/>
        <v/>
      </c>
    </row>
    <row r="71" spans="1:87">
      <c r="A71" s="7">
        <v>66</v>
      </c>
      <c r="D71" s="97"/>
      <c r="E71" s="86"/>
      <c r="F71" s="86"/>
      <c r="G71" s="86"/>
      <c r="H71" s="86"/>
      <c r="I71" s="98"/>
      <c r="J71" s="102"/>
      <c r="K71" s="87"/>
      <c r="L71" s="87"/>
      <c r="M71" s="87"/>
      <c r="N71" s="87"/>
      <c r="O71" s="103"/>
      <c r="P71" s="107"/>
      <c r="Q71" s="88"/>
      <c r="R71" s="88"/>
      <c r="S71" s="88"/>
      <c r="T71" s="88"/>
      <c r="U71" s="108"/>
      <c r="V71" s="113"/>
      <c r="W71" s="89"/>
      <c r="X71" s="89"/>
      <c r="Y71" s="89"/>
      <c r="Z71" s="89"/>
      <c r="AA71" s="89"/>
      <c r="AB71" s="169"/>
      <c r="AC71" s="171" t="str">
        <f t="shared" si="38"/>
        <v/>
      </c>
      <c r="AD71" s="172" t="str">
        <f t="shared" si="39"/>
        <v/>
      </c>
      <c r="AL71" s="2" t="str" cm="1">
        <f t="array" ref="AL71">IF(B71="","",SUMPRODUCT(($D$1:$AB$4=$AL$4)*D71:AB71))</f>
        <v/>
      </c>
      <c r="AM71" s="15" t="str">
        <f t="shared" ref="AM71:AM134" si="40">IFERROR(IF($AM$3=0,"",AL71/$AM$3),"")</f>
        <v/>
      </c>
      <c r="AN71" s="2" t="str" cm="1">
        <f t="array" ref="AN71">IF(B71="","",SUMPRODUCT(($D$1:$AB$4=$AN$4)*D71:AB71))</f>
        <v/>
      </c>
      <c r="AO71" s="15" t="str">
        <f t="shared" ref="AO71:AO134" si="41">IFERROR(IF($AO$3=0,"",AN71/$AO$3),"")</f>
        <v/>
      </c>
      <c r="AP71" s="2" t="str" cm="1">
        <f t="array" ref="AP71">IF(B71="","",SUMPRODUCT(($D$1:$AB$4=$AP$4)*D71:AB71))</f>
        <v/>
      </c>
      <c r="AQ71" s="15" t="str">
        <f t="shared" ref="AQ71:AQ134" si="42">IFERROR(IF($AQ$3=0,"",AP71/$AQ$3),"")</f>
        <v/>
      </c>
      <c r="AR71" s="2" t="str" cm="1">
        <f t="array" ref="AR71">IF(B71="","",SUMPRODUCT(($D$1:$AB$4=$AR$4)*D71:AB71))</f>
        <v/>
      </c>
      <c r="AS71" s="15" t="str">
        <f t="shared" ref="AS71:AS134" si="43">IFERROR(IF($AS$3=0,"",AR71/$AS$3),"")</f>
        <v/>
      </c>
      <c r="AT71" s="2" t="str" cm="1">
        <f t="array" ref="AT71">IF(B71="","",SUMPRODUCT(($D$1:$AB$4=$AT$4)*$D71:$AB71))</f>
        <v/>
      </c>
      <c r="AU71" s="15" t="str">
        <f t="shared" ref="AU71:AU134" si="44">IFERROR(IF($AU$3=0,"",AT71/$AU$3),"")</f>
        <v/>
      </c>
      <c r="AV71" s="2" t="str" cm="1">
        <f t="array" ref="AV71">IF(B71="","",SUMPRODUCT(($D$1:$AB$4=$AV$4)*$D71:$AB71))</f>
        <v/>
      </c>
      <c r="AW71" s="15" t="str">
        <f t="shared" ref="AW71:AW134" si="45">IFERROR(IF($AW$3=0,"",AV71/$AW$3),"")</f>
        <v/>
      </c>
      <c r="AX71" s="2" t="str" cm="1">
        <f t="array" ref="AX71">IF(B71="","",SUMPRODUCT(($D$1:$AB$4=$AX$4)*$D71:$AB71))</f>
        <v/>
      </c>
      <c r="AY71" s="15" t="str">
        <f t="shared" ref="AY71:AY134" si="46">IFERROR(IF($AY$3=0,"",AX71/$AY$3),"")</f>
        <v/>
      </c>
      <c r="AZ71" s="2" t="str" cm="1">
        <f t="array" ref="AZ71">IF(B71="","",SUMPRODUCT(($D$1:$AB$4=$AZ$4)*$D71:$AB71))</f>
        <v/>
      </c>
      <c r="BA71" s="15" t="str">
        <f t="shared" ref="BA71:BA134" si="47">IFERROR(IF($BA$3=0,"",AZ71/$BA$3),"")</f>
        <v/>
      </c>
      <c r="BB71" s="2" t="str" cm="1">
        <f t="array" ref="BB71">IF(B71="","",SUMPRODUCT(($D$1:$AB$4=$BB$4)*$D71:$AB71))</f>
        <v/>
      </c>
      <c r="BC71" s="15" t="str">
        <f t="shared" ref="BC71:BC134" si="48">IFERROR(IF($BC$3=0,"",BB71/$BC$3),"")</f>
        <v/>
      </c>
      <c r="BD71" s="2" t="str" cm="1">
        <f t="array" ref="BD71">IF(B71="","",SUMPRODUCT(($D$1:$AB$4=$BD$4)*$D71:$AB71))</f>
        <v/>
      </c>
      <c r="BE71" s="15" t="str">
        <f t="shared" ref="BE71:BE134" si="49">IFERROR(IF($BE$3=0,"",BD71/$BE$3),"")</f>
        <v/>
      </c>
      <c r="BF71" s="2" t="str" cm="1">
        <f t="array" ref="BF71">IF(B71="","",SUMPRODUCT(($D$1:$AB$4=$BF$4)*$D71:$AB71))</f>
        <v/>
      </c>
      <c r="BG71" s="15" t="str">
        <f t="shared" ref="BG71:BG134" si="50">IFERROR(IF($BG$3=0,"",BF71/$BG$3),"")</f>
        <v/>
      </c>
      <c r="BH71" s="2" t="str" cm="1">
        <f t="array" ref="BH71">IF(B71="","",SUMPRODUCT(($D$1:$AB$4=$BH$4)*$D71:$AB71))</f>
        <v/>
      </c>
      <c r="BI71" s="15" t="str">
        <f t="shared" ref="BI71:BI134" si="51">IFERROR(IF($BI$3=0,"",BH71/$BI$3),"")</f>
        <v/>
      </c>
      <c r="BJ71" s="2" t="str" cm="1">
        <f t="array" ref="BJ71">IF(B71="","",SUMPRODUCT(($D$1:$AB$4=$BJ$4)*$D71:$AB71))</f>
        <v/>
      </c>
      <c r="BK71" s="15" t="str">
        <f t="shared" ref="BK71:BK134" si="52">IFERROR(IF($BK$3=0,"",BJ71/$BK$3),"")</f>
        <v/>
      </c>
      <c r="BL71" s="2" t="str" cm="1">
        <f t="array" ref="BL71">IF(B71="","",SUMPRODUCT(($D$1:$AB$4=$BL$4)*$D71:$AB71))</f>
        <v/>
      </c>
      <c r="BM71" s="15" t="str">
        <f t="shared" ref="BM71:BM134" si="53">IFERROR(IF($BM$3=0,"",BL71/$BM$3),"")</f>
        <v/>
      </c>
      <c r="BN71" s="2" t="str" cm="1">
        <f t="array" ref="BN71">IF(B71="","",SUMPRODUCT(($D$1:$AB$4=$BN$4)*$D71:$AB71))</f>
        <v/>
      </c>
      <c r="BO71" s="15" t="str">
        <f t="shared" ref="BO71:BO134" si="54">IFERROR(IF($BO$3=0,"",BN71/$BO$3),"")</f>
        <v/>
      </c>
      <c r="BP71" s="2" t="str" cm="1">
        <f t="array" ref="BP71">IF(B71="","",SUMPRODUCT(($D$1:$AB$4=$BP$4)*$D71:$AB71))</f>
        <v/>
      </c>
      <c r="BQ71" s="15" t="str">
        <f t="shared" ref="BQ71:BQ134" si="55">IFERROR(IF($BQ$3=0,"",BP71/$BQ$3),"")</f>
        <v/>
      </c>
      <c r="BR71" s="2" t="str" cm="1">
        <f t="array" ref="BR71">IF(B71="","",SUMPRODUCT(($D$1:$AB$4=$BR$4)*$D71:$AB71))</f>
        <v/>
      </c>
      <c r="BS71" s="15" t="str">
        <f t="shared" ref="BS71:BS134" si="56">IFERROR(IF($BS$3=0,"",BR71/$BS$3),"")</f>
        <v/>
      </c>
      <c r="BT71" s="2" t="str" cm="1">
        <f t="array" ref="BT71">IF(B71="","",SUMPRODUCT(($D$1:$AB$4=$BT$4)*$D71:$AB71))</f>
        <v/>
      </c>
      <c r="BU71" s="15" t="str">
        <f t="shared" ref="BU71:BU134" si="57">IFERROR(IF($BU$3=0,"",BT71/$BU$3),"")</f>
        <v/>
      </c>
      <c r="BV71" s="2" t="str" cm="1">
        <f t="array" ref="BV71">IF(B71="","",SUMPRODUCT(($D$1:$AB$4=$BV$4)*$D71:$AB71))</f>
        <v/>
      </c>
      <c r="BW71" s="15" t="str">
        <f t="shared" ref="BW71:BW134" si="58">IFERROR(IF($BW$3=0,"",BV71/$BW$3),"")</f>
        <v/>
      </c>
      <c r="BX71" s="2" t="str" cm="1">
        <f t="array" ref="BX71">IF(B71="","",SUMPRODUCT(($D$1:$AB$4=$BX$4)*$D71:$AB71))</f>
        <v/>
      </c>
      <c r="BY71" s="15" t="str">
        <f t="shared" ref="BY71:BY134" si="59">IFERROR(IF($BY$3=0,"",BX71/$BY$3),"")</f>
        <v/>
      </c>
      <c r="BZ71" s="2" t="str" cm="1">
        <f t="array" ref="BZ71">IF(B71="","",SUMPRODUCT(($D$1:$AB$4=$BZ$4)*$D71:$AB71))</f>
        <v/>
      </c>
      <c r="CA71" s="15" t="str">
        <f t="shared" ref="CA71:CA134" si="60">IFERROR(IF($CA$3=0,"",BZ71/$CA$3),"")</f>
        <v/>
      </c>
      <c r="CB71" s="2" t="str" cm="1">
        <f t="array" ref="CB71">IF(B71="","",SUMPRODUCT(($D$1:$AB$4=$CB$4)*$D71:$AB71))</f>
        <v/>
      </c>
      <c r="CC71" s="15" t="str">
        <f t="shared" ref="CC71:CC134" si="61">IFERROR(IF($CC$3=0,"",CB71/$CC$3),"")</f>
        <v/>
      </c>
      <c r="CD71" s="2" t="str" cm="1">
        <f t="array" ref="CD71">IF(B71="","",SUMPRODUCT(($D$1:$AB$4=$CD$4)*$D71:$AB71))</f>
        <v/>
      </c>
      <c r="CE71" s="15" t="str">
        <f t="shared" ref="CE71:CE134" si="62">IFERROR(IF($CE$3=0,"",CD71/$CE$3),"")</f>
        <v/>
      </c>
      <c r="CF71" s="2" t="str" cm="1">
        <f t="array" ref="CF71">IF(B71="","",SUMPRODUCT(($D$1:$AB$4=$CF$4)*$D71:$AB71))</f>
        <v/>
      </c>
      <c r="CG71" s="15" t="str">
        <f t="shared" ref="CG71:CG134" si="63">IFERROR(IF($CG$3=0,"",CF71/$CG$3),"")</f>
        <v/>
      </c>
      <c r="CH71" s="2" t="str" cm="1">
        <f t="array" ref="CH71">IF(B71="","",SUMPRODUCT(($D$1:$AB$4=$CH$4)*$D71:$AB71))</f>
        <v/>
      </c>
      <c r="CI71" s="15" t="str">
        <f t="shared" ref="CI71:CI134" si="64">IFERROR(IF($CI$3=0,"",CH71/$CI$3),"")</f>
        <v/>
      </c>
    </row>
    <row r="72" spans="1:87">
      <c r="A72" s="6">
        <v>67</v>
      </c>
      <c r="D72" s="97"/>
      <c r="E72" s="86"/>
      <c r="F72" s="86"/>
      <c r="G72" s="86"/>
      <c r="H72" s="86"/>
      <c r="I72" s="98"/>
      <c r="J72" s="102"/>
      <c r="K72" s="87"/>
      <c r="L72" s="87"/>
      <c r="M72" s="87"/>
      <c r="N72" s="87"/>
      <c r="O72" s="103"/>
      <c r="P72" s="107"/>
      <c r="Q72" s="88"/>
      <c r="R72" s="88"/>
      <c r="S72" s="88"/>
      <c r="T72" s="88"/>
      <c r="U72" s="108"/>
      <c r="V72" s="113"/>
      <c r="W72" s="89"/>
      <c r="X72" s="89"/>
      <c r="Y72" s="89"/>
      <c r="Z72" s="89"/>
      <c r="AA72" s="89"/>
      <c r="AB72" s="169"/>
      <c r="AC72" s="171" t="str">
        <f t="shared" si="38"/>
        <v/>
      </c>
      <c r="AD72" s="172" t="str">
        <f t="shared" si="39"/>
        <v/>
      </c>
      <c r="AL72" s="2" t="str" cm="1">
        <f t="array" ref="AL72">IF(B72="","",SUMPRODUCT(($D$1:$AB$4=$AL$4)*D72:AB72))</f>
        <v/>
      </c>
      <c r="AM72" s="15" t="str">
        <f t="shared" si="40"/>
        <v/>
      </c>
      <c r="AN72" s="2" t="str" cm="1">
        <f t="array" ref="AN72">IF(B72="","",SUMPRODUCT(($D$1:$AB$4=$AN$4)*D72:AB72))</f>
        <v/>
      </c>
      <c r="AO72" s="15" t="str">
        <f t="shared" si="41"/>
        <v/>
      </c>
      <c r="AP72" s="2" t="str" cm="1">
        <f t="array" ref="AP72">IF(B72="","",SUMPRODUCT(($D$1:$AB$4=$AP$4)*D72:AB72))</f>
        <v/>
      </c>
      <c r="AQ72" s="15" t="str">
        <f t="shared" si="42"/>
        <v/>
      </c>
      <c r="AR72" s="2" t="str" cm="1">
        <f t="array" ref="AR72">IF(B72="","",SUMPRODUCT(($D$1:$AB$4=$AR$4)*D72:AB72))</f>
        <v/>
      </c>
      <c r="AS72" s="15" t="str">
        <f t="shared" si="43"/>
        <v/>
      </c>
      <c r="AT72" s="2" t="str" cm="1">
        <f t="array" ref="AT72">IF(B72="","",SUMPRODUCT(($D$1:$AB$4=$AT$4)*$D72:$AB72))</f>
        <v/>
      </c>
      <c r="AU72" s="15" t="str">
        <f t="shared" si="44"/>
        <v/>
      </c>
      <c r="AV72" s="2" t="str" cm="1">
        <f t="array" ref="AV72">IF(B72="","",SUMPRODUCT(($D$1:$AB$4=$AV$4)*$D72:$AB72))</f>
        <v/>
      </c>
      <c r="AW72" s="15" t="str">
        <f t="shared" si="45"/>
        <v/>
      </c>
      <c r="AX72" s="2" t="str" cm="1">
        <f t="array" ref="AX72">IF(B72="","",SUMPRODUCT(($D$1:$AB$4=$AX$4)*$D72:$AB72))</f>
        <v/>
      </c>
      <c r="AY72" s="15" t="str">
        <f t="shared" si="46"/>
        <v/>
      </c>
      <c r="AZ72" s="2" t="str" cm="1">
        <f t="array" ref="AZ72">IF(B72="","",SUMPRODUCT(($D$1:$AB$4=$AZ$4)*$D72:$AB72))</f>
        <v/>
      </c>
      <c r="BA72" s="15" t="str">
        <f t="shared" si="47"/>
        <v/>
      </c>
      <c r="BB72" s="2" t="str" cm="1">
        <f t="array" ref="BB72">IF(B72="","",SUMPRODUCT(($D$1:$AB$4=$BB$4)*$D72:$AB72))</f>
        <v/>
      </c>
      <c r="BC72" s="15" t="str">
        <f t="shared" si="48"/>
        <v/>
      </c>
      <c r="BD72" s="2" t="str" cm="1">
        <f t="array" ref="BD72">IF(B72="","",SUMPRODUCT(($D$1:$AB$4=$BD$4)*$D72:$AB72))</f>
        <v/>
      </c>
      <c r="BE72" s="15" t="str">
        <f t="shared" si="49"/>
        <v/>
      </c>
      <c r="BF72" s="2" t="str" cm="1">
        <f t="array" ref="BF72">IF(B72="","",SUMPRODUCT(($D$1:$AB$4=$BF$4)*$D72:$AB72))</f>
        <v/>
      </c>
      <c r="BG72" s="15" t="str">
        <f t="shared" si="50"/>
        <v/>
      </c>
      <c r="BH72" s="2" t="str" cm="1">
        <f t="array" ref="BH72">IF(B72="","",SUMPRODUCT(($D$1:$AB$4=$BH$4)*$D72:$AB72))</f>
        <v/>
      </c>
      <c r="BI72" s="15" t="str">
        <f t="shared" si="51"/>
        <v/>
      </c>
      <c r="BJ72" s="2" t="str" cm="1">
        <f t="array" ref="BJ72">IF(B72="","",SUMPRODUCT(($D$1:$AB$4=$BJ$4)*$D72:$AB72))</f>
        <v/>
      </c>
      <c r="BK72" s="15" t="str">
        <f t="shared" si="52"/>
        <v/>
      </c>
      <c r="BL72" s="2" t="str" cm="1">
        <f t="array" ref="BL72">IF(B72="","",SUMPRODUCT(($D$1:$AB$4=$BL$4)*$D72:$AB72))</f>
        <v/>
      </c>
      <c r="BM72" s="15" t="str">
        <f t="shared" si="53"/>
        <v/>
      </c>
      <c r="BN72" s="2" t="str" cm="1">
        <f t="array" ref="BN72">IF(B72="","",SUMPRODUCT(($D$1:$AB$4=$BN$4)*$D72:$AB72))</f>
        <v/>
      </c>
      <c r="BO72" s="15" t="str">
        <f t="shared" si="54"/>
        <v/>
      </c>
      <c r="BP72" s="2" t="str" cm="1">
        <f t="array" ref="BP72">IF(B72="","",SUMPRODUCT(($D$1:$AB$4=$BP$4)*$D72:$AB72))</f>
        <v/>
      </c>
      <c r="BQ72" s="15" t="str">
        <f t="shared" si="55"/>
        <v/>
      </c>
      <c r="BR72" s="2" t="str" cm="1">
        <f t="array" ref="BR72">IF(B72="","",SUMPRODUCT(($D$1:$AB$4=$BR$4)*$D72:$AB72))</f>
        <v/>
      </c>
      <c r="BS72" s="15" t="str">
        <f t="shared" si="56"/>
        <v/>
      </c>
      <c r="BT72" s="2" t="str" cm="1">
        <f t="array" ref="BT72">IF(B72="","",SUMPRODUCT(($D$1:$AB$4=$BT$4)*$D72:$AB72))</f>
        <v/>
      </c>
      <c r="BU72" s="15" t="str">
        <f t="shared" si="57"/>
        <v/>
      </c>
      <c r="BV72" s="2" t="str" cm="1">
        <f t="array" ref="BV72">IF(B72="","",SUMPRODUCT(($D$1:$AB$4=$BV$4)*$D72:$AB72))</f>
        <v/>
      </c>
      <c r="BW72" s="15" t="str">
        <f t="shared" si="58"/>
        <v/>
      </c>
      <c r="BX72" s="2" t="str" cm="1">
        <f t="array" ref="BX72">IF(B72="","",SUMPRODUCT(($D$1:$AB$4=$BX$4)*$D72:$AB72))</f>
        <v/>
      </c>
      <c r="BY72" s="15" t="str">
        <f t="shared" si="59"/>
        <v/>
      </c>
      <c r="BZ72" s="2" t="str" cm="1">
        <f t="array" ref="BZ72">IF(B72="","",SUMPRODUCT(($D$1:$AB$4=$BZ$4)*$D72:$AB72))</f>
        <v/>
      </c>
      <c r="CA72" s="15" t="str">
        <f t="shared" si="60"/>
        <v/>
      </c>
      <c r="CB72" s="2" t="str" cm="1">
        <f t="array" ref="CB72">IF(B72="","",SUMPRODUCT(($D$1:$AB$4=$CB$4)*$D72:$AB72))</f>
        <v/>
      </c>
      <c r="CC72" s="15" t="str">
        <f t="shared" si="61"/>
        <v/>
      </c>
      <c r="CD72" s="2" t="str" cm="1">
        <f t="array" ref="CD72">IF(B72="","",SUMPRODUCT(($D$1:$AB$4=$CD$4)*$D72:$AB72))</f>
        <v/>
      </c>
      <c r="CE72" s="15" t="str">
        <f t="shared" si="62"/>
        <v/>
      </c>
      <c r="CF72" s="2" t="str" cm="1">
        <f t="array" ref="CF72">IF(B72="","",SUMPRODUCT(($D$1:$AB$4=$CF$4)*$D72:$AB72))</f>
        <v/>
      </c>
      <c r="CG72" s="15" t="str">
        <f t="shared" si="63"/>
        <v/>
      </c>
      <c r="CH72" s="2" t="str" cm="1">
        <f t="array" ref="CH72">IF(B72="","",SUMPRODUCT(($D$1:$AB$4=$CH$4)*$D72:$AB72))</f>
        <v/>
      </c>
      <c r="CI72" s="15" t="str">
        <f t="shared" si="64"/>
        <v/>
      </c>
    </row>
    <row r="73" spans="1:87">
      <c r="A73" s="7">
        <v>68</v>
      </c>
      <c r="D73" s="97"/>
      <c r="E73" s="86"/>
      <c r="F73" s="86"/>
      <c r="G73" s="86"/>
      <c r="H73" s="86"/>
      <c r="I73" s="98"/>
      <c r="J73" s="102"/>
      <c r="K73" s="87"/>
      <c r="L73" s="87"/>
      <c r="M73" s="87"/>
      <c r="N73" s="87"/>
      <c r="O73" s="103"/>
      <c r="P73" s="107"/>
      <c r="Q73" s="88"/>
      <c r="R73" s="88"/>
      <c r="S73" s="88"/>
      <c r="T73" s="88"/>
      <c r="U73" s="108"/>
      <c r="V73" s="113"/>
      <c r="W73" s="89"/>
      <c r="X73" s="89"/>
      <c r="Y73" s="89"/>
      <c r="Z73" s="89"/>
      <c r="AA73" s="89"/>
      <c r="AB73" s="169"/>
      <c r="AC73" s="171" t="str">
        <f t="shared" si="38"/>
        <v/>
      </c>
      <c r="AD73" s="172" t="str">
        <f t="shared" si="39"/>
        <v/>
      </c>
      <c r="AL73" s="2" t="str" cm="1">
        <f t="array" ref="AL73">IF(B73="","",SUMPRODUCT(($D$1:$AB$4=$AL$4)*D73:AB73))</f>
        <v/>
      </c>
      <c r="AM73" s="15" t="str">
        <f t="shared" si="40"/>
        <v/>
      </c>
      <c r="AN73" s="2" t="str" cm="1">
        <f t="array" ref="AN73">IF(B73="","",SUMPRODUCT(($D$1:$AB$4=$AN$4)*D73:AB73))</f>
        <v/>
      </c>
      <c r="AO73" s="15" t="str">
        <f t="shared" si="41"/>
        <v/>
      </c>
      <c r="AP73" s="2" t="str" cm="1">
        <f t="array" ref="AP73">IF(B73="","",SUMPRODUCT(($D$1:$AB$4=$AP$4)*D73:AB73))</f>
        <v/>
      </c>
      <c r="AQ73" s="15" t="str">
        <f t="shared" si="42"/>
        <v/>
      </c>
      <c r="AR73" s="2" t="str" cm="1">
        <f t="array" ref="AR73">IF(B73="","",SUMPRODUCT(($D$1:$AB$4=$AR$4)*D73:AB73))</f>
        <v/>
      </c>
      <c r="AS73" s="15" t="str">
        <f t="shared" si="43"/>
        <v/>
      </c>
      <c r="AT73" s="2" t="str" cm="1">
        <f t="array" ref="AT73">IF(B73="","",SUMPRODUCT(($D$1:$AB$4=$AT$4)*$D73:$AB73))</f>
        <v/>
      </c>
      <c r="AU73" s="15" t="str">
        <f t="shared" si="44"/>
        <v/>
      </c>
      <c r="AV73" s="2" t="str" cm="1">
        <f t="array" ref="AV73">IF(B73="","",SUMPRODUCT(($D$1:$AB$4=$AV$4)*$D73:$AB73))</f>
        <v/>
      </c>
      <c r="AW73" s="15" t="str">
        <f t="shared" si="45"/>
        <v/>
      </c>
      <c r="AX73" s="2" t="str" cm="1">
        <f t="array" ref="AX73">IF(B73="","",SUMPRODUCT(($D$1:$AB$4=$AX$4)*$D73:$AB73))</f>
        <v/>
      </c>
      <c r="AY73" s="15" t="str">
        <f t="shared" si="46"/>
        <v/>
      </c>
      <c r="AZ73" s="2" t="str" cm="1">
        <f t="array" ref="AZ73">IF(B73="","",SUMPRODUCT(($D$1:$AB$4=$AZ$4)*$D73:$AB73))</f>
        <v/>
      </c>
      <c r="BA73" s="15" t="str">
        <f t="shared" si="47"/>
        <v/>
      </c>
      <c r="BB73" s="2" t="str" cm="1">
        <f t="array" ref="BB73">IF(B73="","",SUMPRODUCT(($D$1:$AB$4=$BB$4)*$D73:$AB73))</f>
        <v/>
      </c>
      <c r="BC73" s="15" t="str">
        <f t="shared" si="48"/>
        <v/>
      </c>
      <c r="BD73" s="2" t="str" cm="1">
        <f t="array" ref="BD73">IF(B73="","",SUMPRODUCT(($D$1:$AB$4=$BD$4)*$D73:$AB73))</f>
        <v/>
      </c>
      <c r="BE73" s="15" t="str">
        <f t="shared" si="49"/>
        <v/>
      </c>
      <c r="BF73" s="2" t="str" cm="1">
        <f t="array" ref="BF73">IF(B73="","",SUMPRODUCT(($D$1:$AB$4=$BF$4)*$D73:$AB73))</f>
        <v/>
      </c>
      <c r="BG73" s="15" t="str">
        <f t="shared" si="50"/>
        <v/>
      </c>
      <c r="BH73" s="2" t="str" cm="1">
        <f t="array" ref="BH73">IF(B73="","",SUMPRODUCT(($D$1:$AB$4=$BH$4)*$D73:$AB73))</f>
        <v/>
      </c>
      <c r="BI73" s="15" t="str">
        <f t="shared" si="51"/>
        <v/>
      </c>
      <c r="BJ73" s="2" t="str" cm="1">
        <f t="array" ref="BJ73">IF(B73="","",SUMPRODUCT(($D$1:$AB$4=$BJ$4)*$D73:$AB73))</f>
        <v/>
      </c>
      <c r="BK73" s="15" t="str">
        <f t="shared" si="52"/>
        <v/>
      </c>
      <c r="BL73" s="2" t="str" cm="1">
        <f t="array" ref="BL73">IF(B73="","",SUMPRODUCT(($D$1:$AB$4=$BL$4)*$D73:$AB73))</f>
        <v/>
      </c>
      <c r="BM73" s="15" t="str">
        <f t="shared" si="53"/>
        <v/>
      </c>
      <c r="BN73" s="2" t="str" cm="1">
        <f t="array" ref="BN73">IF(B73="","",SUMPRODUCT(($D$1:$AB$4=$BN$4)*$D73:$AB73))</f>
        <v/>
      </c>
      <c r="BO73" s="15" t="str">
        <f t="shared" si="54"/>
        <v/>
      </c>
      <c r="BP73" s="2" t="str" cm="1">
        <f t="array" ref="BP73">IF(B73="","",SUMPRODUCT(($D$1:$AB$4=$BP$4)*$D73:$AB73))</f>
        <v/>
      </c>
      <c r="BQ73" s="15" t="str">
        <f t="shared" si="55"/>
        <v/>
      </c>
      <c r="BR73" s="2" t="str" cm="1">
        <f t="array" ref="BR73">IF(B73="","",SUMPRODUCT(($D$1:$AB$4=$BR$4)*$D73:$AB73))</f>
        <v/>
      </c>
      <c r="BS73" s="15" t="str">
        <f t="shared" si="56"/>
        <v/>
      </c>
      <c r="BT73" s="2" t="str" cm="1">
        <f t="array" ref="BT73">IF(B73="","",SUMPRODUCT(($D$1:$AB$4=$BT$4)*$D73:$AB73))</f>
        <v/>
      </c>
      <c r="BU73" s="15" t="str">
        <f t="shared" si="57"/>
        <v/>
      </c>
      <c r="BV73" s="2" t="str" cm="1">
        <f t="array" ref="BV73">IF(B73="","",SUMPRODUCT(($D$1:$AB$4=$BV$4)*$D73:$AB73))</f>
        <v/>
      </c>
      <c r="BW73" s="15" t="str">
        <f t="shared" si="58"/>
        <v/>
      </c>
      <c r="BX73" s="2" t="str" cm="1">
        <f t="array" ref="BX73">IF(B73="","",SUMPRODUCT(($D$1:$AB$4=$BX$4)*$D73:$AB73))</f>
        <v/>
      </c>
      <c r="BY73" s="15" t="str">
        <f t="shared" si="59"/>
        <v/>
      </c>
      <c r="BZ73" s="2" t="str" cm="1">
        <f t="array" ref="BZ73">IF(B73="","",SUMPRODUCT(($D$1:$AB$4=$BZ$4)*$D73:$AB73))</f>
        <v/>
      </c>
      <c r="CA73" s="15" t="str">
        <f t="shared" si="60"/>
        <v/>
      </c>
      <c r="CB73" s="2" t="str" cm="1">
        <f t="array" ref="CB73">IF(B73="","",SUMPRODUCT(($D$1:$AB$4=$CB$4)*$D73:$AB73))</f>
        <v/>
      </c>
      <c r="CC73" s="15" t="str">
        <f t="shared" si="61"/>
        <v/>
      </c>
      <c r="CD73" s="2" t="str" cm="1">
        <f t="array" ref="CD73">IF(B73="","",SUMPRODUCT(($D$1:$AB$4=$CD$4)*$D73:$AB73))</f>
        <v/>
      </c>
      <c r="CE73" s="15" t="str">
        <f t="shared" si="62"/>
        <v/>
      </c>
      <c r="CF73" s="2" t="str" cm="1">
        <f t="array" ref="CF73">IF(B73="","",SUMPRODUCT(($D$1:$AB$4=$CF$4)*$D73:$AB73))</f>
        <v/>
      </c>
      <c r="CG73" s="15" t="str">
        <f t="shared" si="63"/>
        <v/>
      </c>
      <c r="CH73" s="2" t="str" cm="1">
        <f t="array" ref="CH73">IF(B73="","",SUMPRODUCT(($D$1:$AB$4=$CH$4)*$D73:$AB73))</f>
        <v/>
      </c>
      <c r="CI73" s="15" t="str">
        <f t="shared" si="64"/>
        <v/>
      </c>
    </row>
    <row r="74" spans="1:87">
      <c r="A74" s="6">
        <v>69</v>
      </c>
      <c r="D74" s="97"/>
      <c r="E74" s="86"/>
      <c r="F74" s="86"/>
      <c r="G74" s="86"/>
      <c r="H74" s="86"/>
      <c r="I74" s="98"/>
      <c r="J74" s="102"/>
      <c r="K74" s="87"/>
      <c r="L74" s="87"/>
      <c r="M74" s="87"/>
      <c r="N74" s="87"/>
      <c r="O74" s="103"/>
      <c r="P74" s="107"/>
      <c r="Q74" s="88"/>
      <c r="R74" s="88"/>
      <c r="S74" s="88"/>
      <c r="T74" s="88"/>
      <c r="U74" s="108"/>
      <c r="V74" s="113"/>
      <c r="W74" s="89"/>
      <c r="X74" s="89"/>
      <c r="Y74" s="89"/>
      <c r="Z74" s="89"/>
      <c r="AA74" s="89"/>
      <c r="AB74" s="169"/>
      <c r="AC74" s="171" t="str">
        <f t="shared" si="38"/>
        <v/>
      </c>
      <c r="AD74" s="172" t="str">
        <f t="shared" si="39"/>
        <v/>
      </c>
      <c r="AL74" s="2" t="str" cm="1">
        <f t="array" ref="AL74">IF(B74="","",SUMPRODUCT(($D$1:$AB$4=$AL$4)*D74:AB74))</f>
        <v/>
      </c>
      <c r="AM74" s="15" t="str">
        <f t="shared" si="40"/>
        <v/>
      </c>
      <c r="AN74" s="2" t="str" cm="1">
        <f t="array" ref="AN74">IF(B74="","",SUMPRODUCT(($D$1:$AB$4=$AN$4)*D74:AB74))</f>
        <v/>
      </c>
      <c r="AO74" s="15" t="str">
        <f t="shared" si="41"/>
        <v/>
      </c>
      <c r="AP74" s="2" t="str" cm="1">
        <f t="array" ref="AP74">IF(B74="","",SUMPRODUCT(($D$1:$AB$4=$AP$4)*D74:AB74))</f>
        <v/>
      </c>
      <c r="AQ74" s="15" t="str">
        <f t="shared" si="42"/>
        <v/>
      </c>
      <c r="AR74" s="2" t="str" cm="1">
        <f t="array" ref="AR74">IF(B74="","",SUMPRODUCT(($D$1:$AB$4=$AR$4)*D74:AB74))</f>
        <v/>
      </c>
      <c r="AS74" s="15" t="str">
        <f t="shared" si="43"/>
        <v/>
      </c>
      <c r="AT74" s="2" t="str" cm="1">
        <f t="array" ref="AT74">IF(B74="","",SUMPRODUCT(($D$1:$AB$4=$AT$4)*$D74:$AB74))</f>
        <v/>
      </c>
      <c r="AU74" s="15" t="str">
        <f t="shared" si="44"/>
        <v/>
      </c>
      <c r="AV74" s="2" t="str" cm="1">
        <f t="array" ref="AV74">IF(B74="","",SUMPRODUCT(($D$1:$AB$4=$AV$4)*$D74:$AB74))</f>
        <v/>
      </c>
      <c r="AW74" s="15" t="str">
        <f t="shared" si="45"/>
        <v/>
      </c>
      <c r="AX74" s="2" t="str" cm="1">
        <f t="array" ref="AX74">IF(B74="","",SUMPRODUCT(($D$1:$AB$4=$AX$4)*$D74:$AB74))</f>
        <v/>
      </c>
      <c r="AY74" s="15" t="str">
        <f t="shared" si="46"/>
        <v/>
      </c>
      <c r="AZ74" s="2" t="str" cm="1">
        <f t="array" ref="AZ74">IF(B74="","",SUMPRODUCT(($D$1:$AB$4=$AZ$4)*$D74:$AB74))</f>
        <v/>
      </c>
      <c r="BA74" s="15" t="str">
        <f t="shared" si="47"/>
        <v/>
      </c>
      <c r="BB74" s="2" t="str" cm="1">
        <f t="array" ref="BB74">IF(B74="","",SUMPRODUCT(($D$1:$AB$4=$BB$4)*$D74:$AB74))</f>
        <v/>
      </c>
      <c r="BC74" s="15" t="str">
        <f t="shared" si="48"/>
        <v/>
      </c>
      <c r="BD74" s="2" t="str" cm="1">
        <f t="array" ref="BD74">IF(B74="","",SUMPRODUCT(($D$1:$AB$4=$BD$4)*$D74:$AB74))</f>
        <v/>
      </c>
      <c r="BE74" s="15" t="str">
        <f t="shared" si="49"/>
        <v/>
      </c>
      <c r="BF74" s="2" t="str" cm="1">
        <f t="array" ref="BF74">IF(B74="","",SUMPRODUCT(($D$1:$AB$4=$BF$4)*$D74:$AB74))</f>
        <v/>
      </c>
      <c r="BG74" s="15" t="str">
        <f t="shared" si="50"/>
        <v/>
      </c>
      <c r="BH74" s="2" t="str" cm="1">
        <f t="array" ref="BH74">IF(B74="","",SUMPRODUCT(($D$1:$AB$4=$BH$4)*$D74:$AB74))</f>
        <v/>
      </c>
      <c r="BI74" s="15" t="str">
        <f t="shared" si="51"/>
        <v/>
      </c>
      <c r="BJ74" s="2" t="str" cm="1">
        <f t="array" ref="BJ74">IF(B74="","",SUMPRODUCT(($D$1:$AB$4=$BJ$4)*$D74:$AB74))</f>
        <v/>
      </c>
      <c r="BK74" s="15" t="str">
        <f t="shared" si="52"/>
        <v/>
      </c>
      <c r="BL74" s="2" t="str" cm="1">
        <f t="array" ref="BL74">IF(B74="","",SUMPRODUCT(($D$1:$AB$4=$BL$4)*$D74:$AB74))</f>
        <v/>
      </c>
      <c r="BM74" s="15" t="str">
        <f t="shared" si="53"/>
        <v/>
      </c>
      <c r="BN74" s="2" t="str" cm="1">
        <f t="array" ref="BN74">IF(B74="","",SUMPRODUCT(($D$1:$AB$4=$BN$4)*$D74:$AB74))</f>
        <v/>
      </c>
      <c r="BO74" s="15" t="str">
        <f t="shared" si="54"/>
        <v/>
      </c>
      <c r="BP74" s="2" t="str" cm="1">
        <f t="array" ref="BP74">IF(B74="","",SUMPRODUCT(($D$1:$AB$4=$BP$4)*$D74:$AB74))</f>
        <v/>
      </c>
      <c r="BQ74" s="15" t="str">
        <f t="shared" si="55"/>
        <v/>
      </c>
      <c r="BR74" s="2" t="str" cm="1">
        <f t="array" ref="BR74">IF(B74="","",SUMPRODUCT(($D$1:$AB$4=$BR$4)*$D74:$AB74))</f>
        <v/>
      </c>
      <c r="BS74" s="15" t="str">
        <f t="shared" si="56"/>
        <v/>
      </c>
      <c r="BT74" s="2" t="str" cm="1">
        <f t="array" ref="BT74">IF(B74="","",SUMPRODUCT(($D$1:$AB$4=$BT$4)*$D74:$AB74))</f>
        <v/>
      </c>
      <c r="BU74" s="15" t="str">
        <f t="shared" si="57"/>
        <v/>
      </c>
      <c r="BV74" s="2" t="str" cm="1">
        <f t="array" ref="BV74">IF(B74="","",SUMPRODUCT(($D$1:$AB$4=$BV$4)*$D74:$AB74))</f>
        <v/>
      </c>
      <c r="BW74" s="15" t="str">
        <f t="shared" si="58"/>
        <v/>
      </c>
      <c r="BX74" s="2" t="str" cm="1">
        <f t="array" ref="BX74">IF(B74="","",SUMPRODUCT(($D$1:$AB$4=$BX$4)*$D74:$AB74))</f>
        <v/>
      </c>
      <c r="BY74" s="15" t="str">
        <f t="shared" si="59"/>
        <v/>
      </c>
      <c r="BZ74" s="2" t="str" cm="1">
        <f t="array" ref="BZ74">IF(B74="","",SUMPRODUCT(($D$1:$AB$4=$BZ$4)*$D74:$AB74))</f>
        <v/>
      </c>
      <c r="CA74" s="15" t="str">
        <f t="shared" si="60"/>
        <v/>
      </c>
      <c r="CB74" s="2" t="str" cm="1">
        <f t="array" ref="CB74">IF(B74="","",SUMPRODUCT(($D$1:$AB$4=$CB$4)*$D74:$AB74))</f>
        <v/>
      </c>
      <c r="CC74" s="15" t="str">
        <f t="shared" si="61"/>
        <v/>
      </c>
      <c r="CD74" s="2" t="str" cm="1">
        <f t="array" ref="CD74">IF(B74="","",SUMPRODUCT(($D$1:$AB$4=$CD$4)*$D74:$AB74))</f>
        <v/>
      </c>
      <c r="CE74" s="15" t="str">
        <f t="shared" si="62"/>
        <v/>
      </c>
      <c r="CF74" s="2" t="str" cm="1">
        <f t="array" ref="CF74">IF(B74="","",SUMPRODUCT(($D$1:$AB$4=$CF$4)*$D74:$AB74))</f>
        <v/>
      </c>
      <c r="CG74" s="15" t="str">
        <f t="shared" si="63"/>
        <v/>
      </c>
      <c r="CH74" s="2" t="str" cm="1">
        <f t="array" ref="CH74">IF(B74="","",SUMPRODUCT(($D$1:$AB$4=$CH$4)*$D74:$AB74))</f>
        <v/>
      </c>
      <c r="CI74" s="15" t="str">
        <f t="shared" si="64"/>
        <v/>
      </c>
    </row>
    <row r="75" spans="1:87">
      <c r="A75" s="7">
        <v>70</v>
      </c>
      <c r="D75" s="97"/>
      <c r="E75" s="86"/>
      <c r="F75" s="86"/>
      <c r="G75" s="86"/>
      <c r="H75" s="86"/>
      <c r="I75" s="98"/>
      <c r="J75" s="102"/>
      <c r="K75" s="87"/>
      <c r="L75" s="87"/>
      <c r="M75" s="87"/>
      <c r="N75" s="87"/>
      <c r="O75" s="103"/>
      <c r="P75" s="107"/>
      <c r="Q75" s="88"/>
      <c r="R75" s="88"/>
      <c r="S75" s="88"/>
      <c r="T75" s="88"/>
      <c r="U75" s="108"/>
      <c r="V75" s="113"/>
      <c r="W75" s="89"/>
      <c r="X75" s="89"/>
      <c r="Y75" s="89"/>
      <c r="Z75" s="89"/>
      <c r="AA75" s="89"/>
      <c r="AB75" s="169"/>
      <c r="AC75" s="171" t="str">
        <f t="shared" si="38"/>
        <v/>
      </c>
      <c r="AD75" s="172" t="str">
        <f t="shared" si="39"/>
        <v/>
      </c>
      <c r="AL75" s="2" t="str" cm="1">
        <f t="array" ref="AL75">IF(B75="","",SUMPRODUCT(($D$1:$AB$4=$AL$4)*D75:AB75))</f>
        <v/>
      </c>
      <c r="AM75" s="15" t="str">
        <f t="shared" si="40"/>
        <v/>
      </c>
      <c r="AN75" s="2" t="str" cm="1">
        <f t="array" ref="AN75">IF(B75="","",SUMPRODUCT(($D$1:$AB$4=$AN$4)*D75:AB75))</f>
        <v/>
      </c>
      <c r="AO75" s="15" t="str">
        <f t="shared" si="41"/>
        <v/>
      </c>
      <c r="AP75" s="2" t="str" cm="1">
        <f t="array" ref="AP75">IF(B75="","",SUMPRODUCT(($D$1:$AB$4=$AP$4)*D75:AB75))</f>
        <v/>
      </c>
      <c r="AQ75" s="15" t="str">
        <f t="shared" si="42"/>
        <v/>
      </c>
      <c r="AR75" s="2" t="str" cm="1">
        <f t="array" ref="AR75">IF(B75="","",SUMPRODUCT(($D$1:$AB$4=$AR$4)*D75:AB75))</f>
        <v/>
      </c>
      <c r="AS75" s="15" t="str">
        <f t="shared" si="43"/>
        <v/>
      </c>
      <c r="AT75" s="2" t="str" cm="1">
        <f t="array" ref="AT75">IF(B75="","",SUMPRODUCT(($D$1:$AB$4=$AT$4)*$D75:$AB75))</f>
        <v/>
      </c>
      <c r="AU75" s="15" t="str">
        <f t="shared" si="44"/>
        <v/>
      </c>
      <c r="AV75" s="2" t="str" cm="1">
        <f t="array" ref="AV75">IF(B75="","",SUMPRODUCT(($D$1:$AB$4=$AV$4)*$D75:$AB75))</f>
        <v/>
      </c>
      <c r="AW75" s="15" t="str">
        <f t="shared" si="45"/>
        <v/>
      </c>
      <c r="AX75" s="2" t="str" cm="1">
        <f t="array" ref="AX75">IF(B75="","",SUMPRODUCT(($D$1:$AB$4=$AX$4)*$D75:$AB75))</f>
        <v/>
      </c>
      <c r="AY75" s="15" t="str">
        <f t="shared" si="46"/>
        <v/>
      </c>
      <c r="AZ75" s="2" t="str" cm="1">
        <f t="array" ref="AZ75">IF(B75="","",SUMPRODUCT(($D$1:$AB$4=$AZ$4)*$D75:$AB75))</f>
        <v/>
      </c>
      <c r="BA75" s="15" t="str">
        <f t="shared" si="47"/>
        <v/>
      </c>
      <c r="BB75" s="2" t="str" cm="1">
        <f t="array" ref="BB75">IF(B75="","",SUMPRODUCT(($D$1:$AB$4=$BB$4)*$D75:$AB75))</f>
        <v/>
      </c>
      <c r="BC75" s="15" t="str">
        <f t="shared" si="48"/>
        <v/>
      </c>
      <c r="BD75" s="2" t="str" cm="1">
        <f t="array" ref="BD75">IF(B75="","",SUMPRODUCT(($D$1:$AB$4=$BD$4)*$D75:$AB75))</f>
        <v/>
      </c>
      <c r="BE75" s="15" t="str">
        <f t="shared" si="49"/>
        <v/>
      </c>
      <c r="BF75" s="2" t="str" cm="1">
        <f t="array" ref="BF75">IF(B75="","",SUMPRODUCT(($D$1:$AB$4=$BF$4)*$D75:$AB75))</f>
        <v/>
      </c>
      <c r="BG75" s="15" t="str">
        <f t="shared" si="50"/>
        <v/>
      </c>
      <c r="BH75" s="2" t="str" cm="1">
        <f t="array" ref="BH75">IF(B75="","",SUMPRODUCT(($D$1:$AB$4=$BH$4)*$D75:$AB75))</f>
        <v/>
      </c>
      <c r="BI75" s="15" t="str">
        <f t="shared" si="51"/>
        <v/>
      </c>
      <c r="BJ75" s="2" t="str" cm="1">
        <f t="array" ref="BJ75">IF(B75="","",SUMPRODUCT(($D$1:$AB$4=$BJ$4)*$D75:$AB75))</f>
        <v/>
      </c>
      <c r="BK75" s="15" t="str">
        <f t="shared" si="52"/>
        <v/>
      </c>
      <c r="BL75" s="2" t="str" cm="1">
        <f t="array" ref="BL75">IF(B75="","",SUMPRODUCT(($D$1:$AB$4=$BL$4)*$D75:$AB75))</f>
        <v/>
      </c>
      <c r="BM75" s="15" t="str">
        <f t="shared" si="53"/>
        <v/>
      </c>
      <c r="BN75" s="2" t="str" cm="1">
        <f t="array" ref="BN75">IF(B75="","",SUMPRODUCT(($D$1:$AB$4=$BN$4)*$D75:$AB75))</f>
        <v/>
      </c>
      <c r="BO75" s="15" t="str">
        <f t="shared" si="54"/>
        <v/>
      </c>
      <c r="BP75" s="2" t="str" cm="1">
        <f t="array" ref="BP75">IF(B75="","",SUMPRODUCT(($D$1:$AB$4=$BP$4)*$D75:$AB75))</f>
        <v/>
      </c>
      <c r="BQ75" s="15" t="str">
        <f t="shared" si="55"/>
        <v/>
      </c>
      <c r="BR75" s="2" t="str" cm="1">
        <f t="array" ref="BR75">IF(B75="","",SUMPRODUCT(($D$1:$AB$4=$BR$4)*$D75:$AB75))</f>
        <v/>
      </c>
      <c r="BS75" s="15" t="str">
        <f t="shared" si="56"/>
        <v/>
      </c>
      <c r="BT75" s="2" t="str" cm="1">
        <f t="array" ref="BT75">IF(B75="","",SUMPRODUCT(($D$1:$AB$4=$BT$4)*$D75:$AB75))</f>
        <v/>
      </c>
      <c r="BU75" s="15" t="str">
        <f t="shared" si="57"/>
        <v/>
      </c>
      <c r="BV75" s="2" t="str" cm="1">
        <f t="array" ref="BV75">IF(B75="","",SUMPRODUCT(($D$1:$AB$4=$BV$4)*$D75:$AB75))</f>
        <v/>
      </c>
      <c r="BW75" s="15" t="str">
        <f t="shared" si="58"/>
        <v/>
      </c>
      <c r="BX75" s="2" t="str" cm="1">
        <f t="array" ref="BX75">IF(B75="","",SUMPRODUCT(($D$1:$AB$4=$BX$4)*$D75:$AB75))</f>
        <v/>
      </c>
      <c r="BY75" s="15" t="str">
        <f t="shared" si="59"/>
        <v/>
      </c>
      <c r="BZ75" s="2" t="str" cm="1">
        <f t="array" ref="BZ75">IF(B75="","",SUMPRODUCT(($D$1:$AB$4=$BZ$4)*$D75:$AB75))</f>
        <v/>
      </c>
      <c r="CA75" s="15" t="str">
        <f t="shared" si="60"/>
        <v/>
      </c>
      <c r="CB75" s="2" t="str" cm="1">
        <f t="array" ref="CB75">IF(B75="","",SUMPRODUCT(($D$1:$AB$4=$CB$4)*$D75:$AB75))</f>
        <v/>
      </c>
      <c r="CC75" s="15" t="str">
        <f t="shared" si="61"/>
        <v/>
      </c>
      <c r="CD75" s="2" t="str" cm="1">
        <f t="array" ref="CD75">IF(B75="","",SUMPRODUCT(($D$1:$AB$4=$CD$4)*$D75:$AB75))</f>
        <v/>
      </c>
      <c r="CE75" s="15" t="str">
        <f t="shared" si="62"/>
        <v/>
      </c>
      <c r="CF75" s="2" t="str" cm="1">
        <f t="array" ref="CF75">IF(B75="","",SUMPRODUCT(($D$1:$AB$4=$CF$4)*$D75:$AB75))</f>
        <v/>
      </c>
      <c r="CG75" s="15" t="str">
        <f t="shared" si="63"/>
        <v/>
      </c>
      <c r="CH75" s="2" t="str" cm="1">
        <f t="array" ref="CH75">IF(B75="","",SUMPRODUCT(($D$1:$AB$4=$CH$4)*$D75:$AB75))</f>
        <v/>
      </c>
      <c r="CI75" s="15" t="str">
        <f t="shared" si="64"/>
        <v/>
      </c>
    </row>
    <row r="76" spans="1:87">
      <c r="A76" s="6">
        <v>71</v>
      </c>
      <c r="D76" s="97"/>
      <c r="E76" s="86"/>
      <c r="F76" s="86"/>
      <c r="G76" s="86"/>
      <c r="H76" s="86"/>
      <c r="I76" s="98"/>
      <c r="J76" s="102"/>
      <c r="K76" s="87"/>
      <c r="L76" s="87"/>
      <c r="M76" s="87"/>
      <c r="N76" s="87"/>
      <c r="O76" s="103"/>
      <c r="P76" s="107"/>
      <c r="Q76" s="88"/>
      <c r="R76" s="88"/>
      <c r="S76" s="88"/>
      <c r="T76" s="88"/>
      <c r="U76" s="108"/>
      <c r="V76" s="113"/>
      <c r="W76" s="89"/>
      <c r="X76" s="89"/>
      <c r="Y76" s="89"/>
      <c r="Z76" s="89"/>
      <c r="AA76" s="89"/>
      <c r="AB76" s="169"/>
      <c r="AC76" s="171" t="str">
        <f t="shared" si="38"/>
        <v/>
      </c>
      <c r="AD76" s="172" t="str">
        <f t="shared" si="39"/>
        <v/>
      </c>
      <c r="AL76" s="2" t="str" cm="1">
        <f t="array" ref="AL76">IF(B76="","",SUMPRODUCT(($D$1:$AB$4=$AL$4)*D76:AB76))</f>
        <v/>
      </c>
      <c r="AM76" s="15" t="str">
        <f t="shared" si="40"/>
        <v/>
      </c>
      <c r="AN76" s="2" t="str" cm="1">
        <f t="array" ref="AN76">IF(B76="","",SUMPRODUCT(($D$1:$AB$4=$AN$4)*D76:AB76))</f>
        <v/>
      </c>
      <c r="AO76" s="15" t="str">
        <f t="shared" si="41"/>
        <v/>
      </c>
      <c r="AP76" s="2" t="str" cm="1">
        <f t="array" ref="AP76">IF(B76="","",SUMPRODUCT(($D$1:$AB$4=$AP$4)*D76:AB76))</f>
        <v/>
      </c>
      <c r="AQ76" s="15" t="str">
        <f t="shared" si="42"/>
        <v/>
      </c>
      <c r="AR76" s="2" t="str" cm="1">
        <f t="array" ref="AR76">IF(B76="","",SUMPRODUCT(($D$1:$AB$4=$AR$4)*D76:AB76))</f>
        <v/>
      </c>
      <c r="AS76" s="15" t="str">
        <f t="shared" si="43"/>
        <v/>
      </c>
      <c r="AT76" s="2" t="str" cm="1">
        <f t="array" ref="AT76">IF(B76="","",SUMPRODUCT(($D$1:$AB$4=$AT$4)*$D76:$AB76))</f>
        <v/>
      </c>
      <c r="AU76" s="15" t="str">
        <f t="shared" si="44"/>
        <v/>
      </c>
      <c r="AV76" s="2" t="str" cm="1">
        <f t="array" ref="AV76">IF(B76="","",SUMPRODUCT(($D$1:$AB$4=$AV$4)*$D76:$AB76))</f>
        <v/>
      </c>
      <c r="AW76" s="15" t="str">
        <f t="shared" si="45"/>
        <v/>
      </c>
      <c r="AX76" s="2" t="str" cm="1">
        <f t="array" ref="AX76">IF(B76="","",SUMPRODUCT(($D$1:$AB$4=$AX$4)*$D76:$AB76))</f>
        <v/>
      </c>
      <c r="AY76" s="15" t="str">
        <f t="shared" si="46"/>
        <v/>
      </c>
      <c r="AZ76" s="2" t="str" cm="1">
        <f t="array" ref="AZ76">IF(B76="","",SUMPRODUCT(($D$1:$AB$4=$AZ$4)*$D76:$AB76))</f>
        <v/>
      </c>
      <c r="BA76" s="15" t="str">
        <f t="shared" si="47"/>
        <v/>
      </c>
      <c r="BB76" s="2" t="str" cm="1">
        <f t="array" ref="BB76">IF(B76="","",SUMPRODUCT(($D$1:$AB$4=$BB$4)*$D76:$AB76))</f>
        <v/>
      </c>
      <c r="BC76" s="15" t="str">
        <f t="shared" si="48"/>
        <v/>
      </c>
      <c r="BD76" s="2" t="str" cm="1">
        <f t="array" ref="BD76">IF(B76="","",SUMPRODUCT(($D$1:$AB$4=$BD$4)*$D76:$AB76))</f>
        <v/>
      </c>
      <c r="BE76" s="15" t="str">
        <f t="shared" si="49"/>
        <v/>
      </c>
      <c r="BF76" s="2" t="str" cm="1">
        <f t="array" ref="BF76">IF(B76="","",SUMPRODUCT(($D$1:$AB$4=$BF$4)*$D76:$AB76))</f>
        <v/>
      </c>
      <c r="BG76" s="15" t="str">
        <f t="shared" si="50"/>
        <v/>
      </c>
      <c r="BH76" s="2" t="str" cm="1">
        <f t="array" ref="BH76">IF(B76="","",SUMPRODUCT(($D$1:$AB$4=$BH$4)*$D76:$AB76))</f>
        <v/>
      </c>
      <c r="BI76" s="15" t="str">
        <f t="shared" si="51"/>
        <v/>
      </c>
      <c r="BJ76" s="2" t="str" cm="1">
        <f t="array" ref="BJ76">IF(B76="","",SUMPRODUCT(($D$1:$AB$4=$BJ$4)*$D76:$AB76))</f>
        <v/>
      </c>
      <c r="BK76" s="15" t="str">
        <f t="shared" si="52"/>
        <v/>
      </c>
      <c r="BL76" s="2" t="str" cm="1">
        <f t="array" ref="BL76">IF(B76="","",SUMPRODUCT(($D$1:$AB$4=$BL$4)*$D76:$AB76))</f>
        <v/>
      </c>
      <c r="BM76" s="15" t="str">
        <f t="shared" si="53"/>
        <v/>
      </c>
      <c r="BN76" s="2" t="str" cm="1">
        <f t="array" ref="BN76">IF(B76="","",SUMPRODUCT(($D$1:$AB$4=$BN$4)*$D76:$AB76))</f>
        <v/>
      </c>
      <c r="BO76" s="15" t="str">
        <f t="shared" si="54"/>
        <v/>
      </c>
      <c r="BP76" s="2" t="str" cm="1">
        <f t="array" ref="BP76">IF(B76="","",SUMPRODUCT(($D$1:$AB$4=$BP$4)*$D76:$AB76))</f>
        <v/>
      </c>
      <c r="BQ76" s="15" t="str">
        <f t="shared" si="55"/>
        <v/>
      </c>
      <c r="BR76" s="2" t="str" cm="1">
        <f t="array" ref="BR76">IF(B76="","",SUMPRODUCT(($D$1:$AB$4=$BR$4)*$D76:$AB76))</f>
        <v/>
      </c>
      <c r="BS76" s="15" t="str">
        <f t="shared" si="56"/>
        <v/>
      </c>
      <c r="BT76" s="2" t="str" cm="1">
        <f t="array" ref="BT76">IF(B76="","",SUMPRODUCT(($D$1:$AB$4=$BT$4)*$D76:$AB76))</f>
        <v/>
      </c>
      <c r="BU76" s="15" t="str">
        <f t="shared" si="57"/>
        <v/>
      </c>
      <c r="BV76" s="2" t="str" cm="1">
        <f t="array" ref="BV76">IF(B76="","",SUMPRODUCT(($D$1:$AB$4=$BV$4)*$D76:$AB76))</f>
        <v/>
      </c>
      <c r="BW76" s="15" t="str">
        <f t="shared" si="58"/>
        <v/>
      </c>
      <c r="BX76" s="2" t="str" cm="1">
        <f t="array" ref="BX76">IF(B76="","",SUMPRODUCT(($D$1:$AB$4=$BX$4)*$D76:$AB76))</f>
        <v/>
      </c>
      <c r="BY76" s="15" t="str">
        <f t="shared" si="59"/>
        <v/>
      </c>
      <c r="BZ76" s="2" t="str" cm="1">
        <f t="array" ref="BZ76">IF(B76="","",SUMPRODUCT(($D$1:$AB$4=$BZ$4)*$D76:$AB76))</f>
        <v/>
      </c>
      <c r="CA76" s="15" t="str">
        <f t="shared" si="60"/>
        <v/>
      </c>
      <c r="CB76" s="2" t="str" cm="1">
        <f t="array" ref="CB76">IF(B76="","",SUMPRODUCT(($D$1:$AB$4=$CB$4)*$D76:$AB76))</f>
        <v/>
      </c>
      <c r="CC76" s="15" t="str">
        <f t="shared" si="61"/>
        <v/>
      </c>
      <c r="CD76" s="2" t="str" cm="1">
        <f t="array" ref="CD76">IF(B76="","",SUMPRODUCT(($D$1:$AB$4=$CD$4)*$D76:$AB76))</f>
        <v/>
      </c>
      <c r="CE76" s="15" t="str">
        <f t="shared" si="62"/>
        <v/>
      </c>
      <c r="CF76" s="2" t="str" cm="1">
        <f t="array" ref="CF76">IF(B76="","",SUMPRODUCT(($D$1:$AB$4=$CF$4)*$D76:$AB76))</f>
        <v/>
      </c>
      <c r="CG76" s="15" t="str">
        <f t="shared" si="63"/>
        <v/>
      </c>
      <c r="CH76" s="2" t="str" cm="1">
        <f t="array" ref="CH76">IF(B76="","",SUMPRODUCT(($D$1:$AB$4=$CH$4)*$D76:$AB76))</f>
        <v/>
      </c>
      <c r="CI76" s="15" t="str">
        <f t="shared" si="64"/>
        <v/>
      </c>
    </row>
    <row r="77" spans="1:87">
      <c r="A77" s="7">
        <v>72</v>
      </c>
      <c r="D77" s="97"/>
      <c r="E77" s="86"/>
      <c r="F77" s="86"/>
      <c r="G77" s="86"/>
      <c r="H77" s="86"/>
      <c r="I77" s="98"/>
      <c r="J77" s="102"/>
      <c r="K77" s="87"/>
      <c r="L77" s="87"/>
      <c r="M77" s="87"/>
      <c r="N77" s="87"/>
      <c r="O77" s="103"/>
      <c r="P77" s="107"/>
      <c r="Q77" s="88"/>
      <c r="R77" s="88"/>
      <c r="S77" s="88"/>
      <c r="T77" s="88"/>
      <c r="U77" s="108"/>
      <c r="V77" s="113"/>
      <c r="W77" s="89"/>
      <c r="X77" s="89"/>
      <c r="Y77" s="89"/>
      <c r="Z77" s="89"/>
      <c r="AA77" s="89"/>
      <c r="AB77" s="169"/>
      <c r="AC77" s="171" t="str">
        <f t="shared" si="38"/>
        <v/>
      </c>
      <c r="AD77" s="172" t="str">
        <f t="shared" si="39"/>
        <v/>
      </c>
      <c r="AL77" s="2" t="str" cm="1">
        <f t="array" ref="AL77">IF(B77="","",SUMPRODUCT(($D$1:$AB$4=$AL$4)*D77:AB77))</f>
        <v/>
      </c>
      <c r="AM77" s="15" t="str">
        <f t="shared" si="40"/>
        <v/>
      </c>
      <c r="AN77" s="2" t="str" cm="1">
        <f t="array" ref="AN77">IF(B77="","",SUMPRODUCT(($D$1:$AB$4=$AN$4)*D77:AB77))</f>
        <v/>
      </c>
      <c r="AO77" s="15" t="str">
        <f t="shared" si="41"/>
        <v/>
      </c>
      <c r="AP77" s="2" t="str" cm="1">
        <f t="array" ref="AP77">IF(B77="","",SUMPRODUCT(($D$1:$AB$4=$AP$4)*D77:AB77))</f>
        <v/>
      </c>
      <c r="AQ77" s="15" t="str">
        <f t="shared" si="42"/>
        <v/>
      </c>
      <c r="AR77" s="2" t="str" cm="1">
        <f t="array" ref="AR77">IF(B77="","",SUMPRODUCT(($D$1:$AB$4=$AR$4)*D77:AB77))</f>
        <v/>
      </c>
      <c r="AS77" s="15" t="str">
        <f t="shared" si="43"/>
        <v/>
      </c>
      <c r="AT77" s="2" t="str" cm="1">
        <f t="array" ref="AT77">IF(B77="","",SUMPRODUCT(($D$1:$AB$4=$AT$4)*$D77:$AB77))</f>
        <v/>
      </c>
      <c r="AU77" s="15" t="str">
        <f t="shared" si="44"/>
        <v/>
      </c>
      <c r="AV77" s="2" t="str" cm="1">
        <f t="array" ref="AV77">IF(B77="","",SUMPRODUCT(($D$1:$AB$4=$AV$4)*$D77:$AB77))</f>
        <v/>
      </c>
      <c r="AW77" s="15" t="str">
        <f t="shared" si="45"/>
        <v/>
      </c>
      <c r="AX77" s="2" t="str" cm="1">
        <f t="array" ref="AX77">IF(B77="","",SUMPRODUCT(($D$1:$AB$4=$AX$4)*$D77:$AB77))</f>
        <v/>
      </c>
      <c r="AY77" s="15" t="str">
        <f t="shared" si="46"/>
        <v/>
      </c>
      <c r="AZ77" s="2" t="str" cm="1">
        <f t="array" ref="AZ77">IF(B77="","",SUMPRODUCT(($D$1:$AB$4=$AZ$4)*$D77:$AB77))</f>
        <v/>
      </c>
      <c r="BA77" s="15" t="str">
        <f t="shared" si="47"/>
        <v/>
      </c>
      <c r="BB77" s="2" t="str" cm="1">
        <f t="array" ref="BB77">IF(B77="","",SUMPRODUCT(($D$1:$AB$4=$BB$4)*$D77:$AB77))</f>
        <v/>
      </c>
      <c r="BC77" s="15" t="str">
        <f t="shared" si="48"/>
        <v/>
      </c>
      <c r="BD77" s="2" t="str" cm="1">
        <f t="array" ref="BD77">IF(B77="","",SUMPRODUCT(($D$1:$AB$4=$BD$4)*$D77:$AB77))</f>
        <v/>
      </c>
      <c r="BE77" s="15" t="str">
        <f t="shared" si="49"/>
        <v/>
      </c>
      <c r="BF77" s="2" t="str" cm="1">
        <f t="array" ref="BF77">IF(B77="","",SUMPRODUCT(($D$1:$AB$4=$BF$4)*$D77:$AB77))</f>
        <v/>
      </c>
      <c r="BG77" s="15" t="str">
        <f t="shared" si="50"/>
        <v/>
      </c>
      <c r="BH77" s="2" t="str" cm="1">
        <f t="array" ref="BH77">IF(B77="","",SUMPRODUCT(($D$1:$AB$4=$BH$4)*$D77:$AB77))</f>
        <v/>
      </c>
      <c r="BI77" s="15" t="str">
        <f t="shared" si="51"/>
        <v/>
      </c>
      <c r="BJ77" s="2" t="str" cm="1">
        <f t="array" ref="BJ77">IF(B77="","",SUMPRODUCT(($D$1:$AB$4=$BJ$4)*$D77:$AB77))</f>
        <v/>
      </c>
      <c r="BK77" s="15" t="str">
        <f t="shared" si="52"/>
        <v/>
      </c>
      <c r="BL77" s="2" t="str" cm="1">
        <f t="array" ref="BL77">IF(B77="","",SUMPRODUCT(($D$1:$AB$4=$BL$4)*$D77:$AB77))</f>
        <v/>
      </c>
      <c r="BM77" s="15" t="str">
        <f t="shared" si="53"/>
        <v/>
      </c>
      <c r="BN77" s="2" t="str" cm="1">
        <f t="array" ref="BN77">IF(B77="","",SUMPRODUCT(($D$1:$AB$4=$BN$4)*$D77:$AB77))</f>
        <v/>
      </c>
      <c r="BO77" s="15" t="str">
        <f t="shared" si="54"/>
        <v/>
      </c>
      <c r="BP77" s="2" t="str" cm="1">
        <f t="array" ref="BP77">IF(B77="","",SUMPRODUCT(($D$1:$AB$4=$BP$4)*$D77:$AB77))</f>
        <v/>
      </c>
      <c r="BQ77" s="15" t="str">
        <f t="shared" si="55"/>
        <v/>
      </c>
      <c r="BR77" s="2" t="str" cm="1">
        <f t="array" ref="BR77">IF(B77="","",SUMPRODUCT(($D$1:$AB$4=$BR$4)*$D77:$AB77))</f>
        <v/>
      </c>
      <c r="BS77" s="15" t="str">
        <f t="shared" si="56"/>
        <v/>
      </c>
      <c r="BT77" s="2" t="str" cm="1">
        <f t="array" ref="BT77">IF(B77="","",SUMPRODUCT(($D$1:$AB$4=$BT$4)*$D77:$AB77))</f>
        <v/>
      </c>
      <c r="BU77" s="15" t="str">
        <f t="shared" si="57"/>
        <v/>
      </c>
      <c r="BV77" s="2" t="str" cm="1">
        <f t="array" ref="BV77">IF(B77="","",SUMPRODUCT(($D$1:$AB$4=$BV$4)*$D77:$AB77))</f>
        <v/>
      </c>
      <c r="BW77" s="15" t="str">
        <f t="shared" si="58"/>
        <v/>
      </c>
      <c r="BX77" s="2" t="str" cm="1">
        <f t="array" ref="BX77">IF(B77="","",SUMPRODUCT(($D$1:$AB$4=$BX$4)*$D77:$AB77))</f>
        <v/>
      </c>
      <c r="BY77" s="15" t="str">
        <f t="shared" si="59"/>
        <v/>
      </c>
      <c r="BZ77" s="2" t="str" cm="1">
        <f t="array" ref="BZ77">IF(B77="","",SUMPRODUCT(($D$1:$AB$4=$BZ$4)*$D77:$AB77))</f>
        <v/>
      </c>
      <c r="CA77" s="15" t="str">
        <f t="shared" si="60"/>
        <v/>
      </c>
      <c r="CB77" s="2" t="str" cm="1">
        <f t="array" ref="CB77">IF(B77="","",SUMPRODUCT(($D$1:$AB$4=$CB$4)*$D77:$AB77))</f>
        <v/>
      </c>
      <c r="CC77" s="15" t="str">
        <f t="shared" si="61"/>
        <v/>
      </c>
      <c r="CD77" s="2" t="str" cm="1">
        <f t="array" ref="CD77">IF(B77="","",SUMPRODUCT(($D$1:$AB$4=$CD$4)*$D77:$AB77))</f>
        <v/>
      </c>
      <c r="CE77" s="15" t="str">
        <f t="shared" si="62"/>
        <v/>
      </c>
      <c r="CF77" s="2" t="str" cm="1">
        <f t="array" ref="CF77">IF(B77="","",SUMPRODUCT(($D$1:$AB$4=$CF$4)*$D77:$AB77))</f>
        <v/>
      </c>
      <c r="CG77" s="15" t="str">
        <f t="shared" si="63"/>
        <v/>
      </c>
      <c r="CH77" s="2" t="str" cm="1">
        <f t="array" ref="CH77">IF(B77="","",SUMPRODUCT(($D$1:$AB$4=$CH$4)*$D77:$AB77))</f>
        <v/>
      </c>
      <c r="CI77" s="15" t="str">
        <f t="shared" si="64"/>
        <v/>
      </c>
    </row>
    <row r="78" spans="1:87">
      <c r="A78" s="6">
        <v>73</v>
      </c>
      <c r="D78" s="97"/>
      <c r="E78" s="86"/>
      <c r="F78" s="86"/>
      <c r="G78" s="86"/>
      <c r="H78" s="86"/>
      <c r="I78" s="98"/>
      <c r="J78" s="102"/>
      <c r="K78" s="87"/>
      <c r="L78" s="87"/>
      <c r="M78" s="87"/>
      <c r="N78" s="87"/>
      <c r="O78" s="103"/>
      <c r="P78" s="107"/>
      <c r="Q78" s="88"/>
      <c r="R78" s="88"/>
      <c r="S78" s="88"/>
      <c r="T78" s="88"/>
      <c r="U78" s="108"/>
      <c r="V78" s="113"/>
      <c r="W78" s="89"/>
      <c r="X78" s="89"/>
      <c r="Y78" s="89"/>
      <c r="Z78" s="89"/>
      <c r="AA78" s="89"/>
      <c r="AB78" s="169"/>
      <c r="AC78" s="171" t="str">
        <f t="shared" si="38"/>
        <v/>
      </c>
      <c r="AD78" s="172" t="str">
        <f t="shared" si="39"/>
        <v/>
      </c>
      <c r="AL78" s="2" t="str" cm="1">
        <f t="array" ref="AL78">IF(B78="","",SUMPRODUCT(($D$1:$AB$4=$AL$4)*D78:AB78))</f>
        <v/>
      </c>
      <c r="AM78" s="15" t="str">
        <f t="shared" si="40"/>
        <v/>
      </c>
      <c r="AN78" s="2" t="str" cm="1">
        <f t="array" ref="AN78">IF(B78="","",SUMPRODUCT(($D$1:$AB$4=$AN$4)*D78:AB78))</f>
        <v/>
      </c>
      <c r="AO78" s="15" t="str">
        <f t="shared" si="41"/>
        <v/>
      </c>
      <c r="AP78" s="2" t="str" cm="1">
        <f t="array" ref="AP78">IF(B78="","",SUMPRODUCT(($D$1:$AB$4=$AP$4)*D78:AB78))</f>
        <v/>
      </c>
      <c r="AQ78" s="15" t="str">
        <f t="shared" si="42"/>
        <v/>
      </c>
      <c r="AR78" s="2" t="str" cm="1">
        <f t="array" ref="AR78">IF(B78="","",SUMPRODUCT(($D$1:$AB$4=$AR$4)*D78:AB78))</f>
        <v/>
      </c>
      <c r="AS78" s="15" t="str">
        <f t="shared" si="43"/>
        <v/>
      </c>
      <c r="AT78" s="2" t="str" cm="1">
        <f t="array" ref="AT78">IF(B78="","",SUMPRODUCT(($D$1:$AB$4=$AT$4)*$D78:$AB78))</f>
        <v/>
      </c>
      <c r="AU78" s="15" t="str">
        <f t="shared" si="44"/>
        <v/>
      </c>
      <c r="AV78" s="2" t="str" cm="1">
        <f t="array" ref="AV78">IF(B78="","",SUMPRODUCT(($D$1:$AB$4=$AV$4)*$D78:$AB78))</f>
        <v/>
      </c>
      <c r="AW78" s="15" t="str">
        <f t="shared" si="45"/>
        <v/>
      </c>
      <c r="AX78" s="2" t="str" cm="1">
        <f t="array" ref="AX78">IF(B78="","",SUMPRODUCT(($D$1:$AB$4=$AX$4)*$D78:$AB78))</f>
        <v/>
      </c>
      <c r="AY78" s="15" t="str">
        <f t="shared" si="46"/>
        <v/>
      </c>
      <c r="AZ78" s="2" t="str" cm="1">
        <f t="array" ref="AZ78">IF(B78="","",SUMPRODUCT(($D$1:$AB$4=$AZ$4)*$D78:$AB78))</f>
        <v/>
      </c>
      <c r="BA78" s="15" t="str">
        <f t="shared" si="47"/>
        <v/>
      </c>
      <c r="BB78" s="2" t="str" cm="1">
        <f t="array" ref="BB78">IF(B78="","",SUMPRODUCT(($D$1:$AB$4=$BB$4)*$D78:$AB78))</f>
        <v/>
      </c>
      <c r="BC78" s="15" t="str">
        <f t="shared" si="48"/>
        <v/>
      </c>
      <c r="BD78" s="2" t="str" cm="1">
        <f t="array" ref="BD78">IF(B78="","",SUMPRODUCT(($D$1:$AB$4=$BD$4)*$D78:$AB78))</f>
        <v/>
      </c>
      <c r="BE78" s="15" t="str">
        <f t="shared" si="49"/>
        <v/>
      </c>
      <c r="BF78" s="2" t="str" cm="1">
        <f t="array" ref="BF78">IF(B78="","",SUMPRODUCT(($D$1:$AB$4=$BF$4)*$D78:$AB78))</f>
        <v/>
      </c>
      <c r="BG78" s="15" t="str">
        <f t="shared" si="50"/>
        <v/>
      </c>
      <c r="BH78" s="2" t="str" cm="1">
        <f t="array" ref="BH78">IF(B78="","",SUMPRODUCT(($D$1:$AB$4=$BH$4)*$D78:$AB78))</f>
        <v/>
      </c>
      <c r="BI78" s="15" t="str">
        <f t="shared" si="51"/>
        <v/>
      </c>
      <c r="BJ78" s="2" t="str" cm="1">
        <f t="array" ref="BJ78">IF(B78="","",SUMPRODUCT(($D$1:$AB$4=$BJ$4)*$D78:$AB78))</f>
        <v/>
      </c>
      <c r="BK78" s="15" t="str">
        <f t="shared" si="52"/>
        <v/>
      </c>
      <c r="BL78" s="2" t="str" cm="1">
        <f t="array" ref="BL78">IF(B78="","",SUMPRODUCT(($D$1:$AB$4=$BL$4)*$D78:$AB78))</f>
        <v/>
      </c>
      <c r="BM78" s="15" t="str">
        <f t="shared" si="53"/>
        <v/>
      </c>
      <c r="BN78" s="2" t="str" cm="1">
        <f t="array" ref="BN78">IF(B78="","",SUMPRODUCT(($D$1:$AB$4=$BN$4)*$D78:$AB78))</f>
        <v/>
      </c>
      <c r="BO78" s="15" t="str">
        <f t="shared" si="54"/>
        <v/>
      </c>
      <c r="BP78" s="2" t="str" cm="1">
        <f t="array" ref="BP78">IF(B78="","",SUMPRODUCT(($D$1:$AB$4=$BP$4)*$D78:$AB78))</f>
        <v/>
      </c>
      <c r="BQ78" s="15" t="str">
        <f t="shared" si="55"/>
        <v/>
      </c>
      <c r="BR78" s="2" t="str" cm="1">
        <f t="array" ref="BR78">IF(B78="","",SUMPRODUCT(($D$1:$AB$4=$BR$4)*$D78:$AB78))</f>
        <v/>
      </c>
      <c r="BS78" s="15" t="str">
        <f t="shared" si="56"/>
        <v/>
      </c>
      <c r="BT78" s="2" t="str" cm="1">
        <f t="array" ref="BT78">IF(B78="","",SUMPRODUCT(($D$1:$AB$4=$BT$4)*$D78:$AB78))</f>
        <v/>
      </c>
      <c r="BU78" s="15" t="str">
        <f t="shared" si="57"/>
        <v/>
      </c>
      <c r="BV78" s="2" t="str" cm="1">
        <f t="array" ref="BV78">IF(B78="","",SUMPRODUCT(($D$1:$AB$4=$BV$4)*$D78:$AB78))</f>
        <v/>
      </c>
      <c r="BW78" s="15" t="str">
        <f t="shared" si="58"/>
        <v/>
      </c>
      <c r="BX78" s="2" t="str" cm="1">
        <f t="array" ref="BX78">IF(B78="","",SUMPRODUCT(($D$1:$AB$4=$BX$4)*$D78:$AB78))</f>
        <v/>
      </c>
      <c r="BY78" s="15" t="str">
        <f t="shared" si="59"/>
        <v/>
      </c>
      <c r="BZ78" s="2" t="str" cm="1">
        <f t="array" ref="BZ78">IF(B78="","",SUMPRODUCT(($D$1:$AB$4=$BZ$4)*$D78:$AB78))</f>
        <v/>
      </c>
      <c r="CA78" s="15" t="str">
        <f t="shared" si="60"/>
        <v/>
      </c>
      <c r="CB78" s="2" t="str" cm="1">
        <f t="array" ref="CB78">IF(B78="","",SUMPRODUCT(($D$1:$AB$4=$CB$4)*$D78:$AB78))</f>
        <v/>
      </c>
      <c r="CC78" s="15" t="str">
        <f t="shared" si="61"/>
        <v/>
      </c>
      <c r="CD78" s="2" t="str" cm="1">
        <f t="array" ref="CD78">IF(B78="","",SUMPRODUCT(($D$1:$AB$4=$CD$4)*$D78:$AB78))</f>
        <v/>
      </c>
      <c r="CE78" s="15" t="str">
        <f t="shared" si="62"/>
        <v/>
      </c>
      <c r="CF78" s="2" t="str" cm="1">
        <f t="array" ref="CF78">IF(B78="","",SUMPRODUCT(($D$1:$AB$4=$CF$4)*$D78:$AB78))</f>
        <v/>
      </c>
      <c r="CG78" s="15" t="str">
        <f t="shared" si="63"/>
        <v/>
      </c>
      <c r="CH78" s="2" t="str" cm="1">
        <f t="array" ref="CH78">IF(B78="","",SUMPRODUCT(($D$1:$AB$4=$CH$4)*$D78:$AB78))</f>
        <v/>
      </c>
      <c r="CI78" s="15" t="str">
        <f t="shared" si="64"/>
        <v/>
      </c>
    </row>
    <row r="79" spans="1:87">
      <c r="A79" s="7">
        <v>74</v>
      </c>
      <c r="D79" s="97"/>
      <c r="E79" s="86"/>
      <c r="F79" s="86"/>
      <c r="G79" s="86"/>
      <c r="H79" s="86"/>
      <c r="I79" s="98"/>
      <c r="J79" s="102"/>
      <c r="K79" s="87"/>
      <c r="L79" s="87"/>
      <c r="M79" s="87"/>
      <c r="N79" s="87"/>
      <c r="O79" s="103"/>
      <c r="P79" s="107"/>
      <c r="Q79" s="88"/>
      <c r="R79" s="88"/>
      <c r="S79" s="88"/>
      <c r="T79" s="88"/>
      <c r="U79" s="108"/>
      <c r="V79" s="113"/>
      <c r="W79" s="89"/>
      <c r="X79" s="89"/>
      <c r="Y79" s="89"/>
      <c r="Z79" s="89"/>
      <c r="AA79" s="89"/>
      <c r="AB79" s="169"/>
      <c r="AC79" s="171" t="str">
        <f t="shared" ref="AC79:AC125" si="65">IF(B79="","",SUM(D79:AB79))</f>
        <v/>
      </c>
      <c r="AD79" s="172" t="str">
        <f t="shared" si="39"/>
        <v/>
      </c>
      <c r="AL79" s="2" t="str" cm="1">
        <f t="array" ref="AL79">IF(B79="","",SUMPRODUCT(($D$1:$AB$4=$AL$4)*D79:AB79))</f>
        <v/>
      </c>
      <c r="AM79" s="15" t="str">
        <f t="shared" si="40"/>
        <v/>
      </c>
      <c r="AN79" s="2" t="str" cm="1">
        <f t="array" ref="AN79">IF(B79="","",SUMPRODUCT(($D$1:$AB$4=$AN$4)*D79:AB79))</f>
        <v/>
      </c>
      <c r="AO79" s="15" t="str">
        <f t="shared" si="41"/>
        <v/>
      </c>
      <c r="AP79" s="2" t="str" cm="1">
        <f t="array" ref="AP79">IF(B79="","",SUMPRODUCT(($D$1:$AB$4=$AP$4)*D79:AB79))</f>
        <v/>
      </c>
      <c r="AQ79" s="15" t="str">
        <f t="shared" si="42"/>
        <v/>
      </c>
      <c r="AR79" s="2" t="str" cm="1">
        <f t="array" ref="AR79">IF(B79="","",SUMPRODUCT(($D$1:$AB$4=$AR$4)*D79:AB79))</f>
        <v/>
      </c>
      <c r="AS79" s="15" t="str">
        <f t="shared" si="43"/>
        <v/>
      </c>
      <c r="AT79" s="2" t="str" cm="1">
        <f t="array" ref="AT79">IF(B79="","",SUMPRODUCT(($D$1:$AB$4=$AT$4)*$D79:$AB79))</f>
        <v/>
      </c>
      <c r="AU79" s="15" t="str">
        <f t="shared" si="44"/>
        <v/>
      </c>
      <c r="AV79" s="2" t="str" cm="1">
        <f t="array" ref="AV79">IF(B79="","",SUMPRODUCT(($D$1:$AB$4=$AV$4)*$D79:$AB79))</f>
        <v/>
      </c>
      <c r="AW79" s="15" t="str">
        <f t="shared" si="45"/>
        <v/>
      </c>
      <c r="AX79" s="2" t="str" cm="1">
        <f t="array" ref="AX79">IF(B79="","",SUMPRODUCT(($D$1:$AB$4=$AX$4)*$D79:$AB79))</f>
        <v/>
      </c>
      <c r="AY79" s="15" t="str">
        <f t="shared" si="46"/>
        <v/>
      </c>
      <c r="AZ79" s="2" t="str" cm="1">
        <f t="array" ref="AZ79">IF(B79="","",SUMPRODUCT(($D$1:$AB$4=$AZ$4)*$D79:$AB79))</f>
        <v/>
      </c>
      <c r="BA79" s="15" t="str">
        <f t="shared" si="47"/>
        <v/>
      </c>
      <c r="BB79" s="2" t="str" cm="1">
        <f t="array" ref="BB79">IF(B79="","",SUMPRODUCT(($D$1:$AB$4=$BB$4)*$D79:$AB79))</f>
        <v/>
      </c>
      <c r="BC79" s="15" t="str">
        <f t="shared" si="48"/>
        <v/>
      </c>
      <c r="BD79" s="2" t="str" cm="1">
        <f t="array" ref="BD79">IF(B79="","",SUMPRODUCT(($D$1:$AB$4=$BD$4)*$D79:$AB79))</f>
        <v/>
      </c>
      <c r="BE79" s="15" t="str">
        <f t="shared" si="49"/>
        <v/>
      </c>
      <c r="BF79" s="2" t="str" cm="1">
        <f t="array" ref="BF79">IF(B79="","",SUMPRODUCT(($D$1:$AB$4=$BF$4)*$D79:$AB79))</f>
        <v/>
      </c>
      <c r="BG79" s="15" t="str">
        <f t="shared" si="50"/>
        <v/>
      </c>
      <c r="BH79" s="2" t="str" cm="1">
        <f t="array" ref="BH79">IF(B79="","",SUMPRODUCT(($D$1:$AB$4=$BH$4)*$D79:$AB79))</f>
        <v/>
      </c>
      <c r="BI79" s="15" t="str">
        <f t="shared" si="51"/>
        <v/>
      </c>
      <c r="BJ79" s="2" t="str" cm="1">
        <f t="array" ref="BJ79">IF(B79="","",SUMPRODUCT(($D$1:$AB$4=$BJ$4)*$D79:$AB79))</f>
        <v/>
      </c>
      <c r="BK79" s="15" t="str">
        <f t="shared" si="52"/>
        <v/>
      </c>
      <c r="BL79" s="2" t="str" cm="1">
        <f t="array" ref="BL79">IF(B79="","",SUMPRODUCT(($D$1:$AB$4=$BL$4)*$D79:$AB79))</f>
        <v/>
      </c>
      <c r="BM79" s="15" t="str">
        <f t="shared" si="53"/>
        <v/>
      </c>
      <c r="BN79" s="2" t="str" cm="1">
        <f t="array" ref="BN79">IF(B79="","",SUMPRODUCT(($D$1:$AB$4=$BN$4)*$D79:$AB79))</f>
        <v/>
      </c>
      <c r="BO79" s="15" t="str">
        <f t="shared" si="54"/>
        <v/>
      </c>
      <c r="BP79" s="2" t="str" cm="1">
        <f t="array" ref="BP79">IF(B79="","",SUMPRODUCT(($D$1:$AB$4=$BP$4)*$D79:$AB79))</f>
        <v/>
      </c>
      <c r="BQ79" s="15" t="str">
        <f t="shared" si="55"/>
        <v/>
      </c>
      <c r="BR79" s="2" t="str" cm="1">
        <f t="array" ref="BR79">IF(B79="","",SUMPRODUCT(($D$1:$AB$4=$BR$4)*$D79:$AB79))</f>
        <v/>
      </c>
      <c r="BS79" s="15" t="str">
        <f t="shared" si="56"/>
        <v/>
      </c>
      <c r="BT79" s="2" t="str" cm="1">
        <f t="array" ref="BT79">IF(B79="","",SUMPRODUCT(($D$1:$AB$4=$BT$4)*$D79:$AB79))</f>
        <v/>
      </c>
      <c r="BU79" s="15" t="str">
        <f t="shared" si="57"/>
        <v/>
      </c>
      <c r="BV79" s="2" t="str" cm="1">
        <f t="array" ref="BV79">IF(B79="","",SUMPRODUCT(($D$1:$AB$4=$BV$4)*$D79:$AB79))</f>
        <v/>
      </c>
      <c r="BW79" s="15" t="str">
        <f t="shared" si="58"/>
        <v/>
      </c>
      <c r="BX79" s="2" t="str" cm="1">
        <f t="array" ref="BX79">IF(B79="","",SUMPRODUCT(($D$1:$AB$4=$BX$4)*$D79:$AB79))</f>
        <v/>
      </c>
      <c r="BY79" s="15" t="str">
        <f t="shared" si="59"/>
        <v/>
      </c>
      <c r="BZ79" s="2" t="str" cm="1">
        <f t="array" ref="BZ79">IF(B79="","",SUMPRODUCT(($D$1:$AB$4=$BZ$4)*$D79:$AB79))</f>
        <v/>
      </c>
      <c r="CA79" s="15" t="str">
        <f t="shared" si="60"/>
        <v/>
      </c>
      <c r="CB79" s="2" t="str" cm="1">
        <f t="array" ref="CB79">IF(B79="","",SUMPRODUCT(($D$1:$AB$4=$CB$4)*$D79:$AB79))</f>
        <v/>
      </c>
      <c r="CC79" s="15" t="str">
        <f t="shared" si="61"/>
        <v/>
      </c>
      <c r="CD79" s="2" t="str" cm="1">
        <f t="array" ref="CD79">IF(B79="","",SUMPRODUCT(($D$1:$AB$4=$CD$4)*$D79:$AB79))</f>
        <v/>
      </c>
      <c r="CE79" s="15" t="str">
        <f t="shared" si="62"/>
        <v/>
      </c>
      <c r="CF79" s="2" t="str" cm="1">
        <f t="array" ref="CF79">IF(B79="","",SUMPRODUCT(($D$1:$AB$4=$CF$4)*$D79:$AB79))</f>
        <v/>
      </c>
      <c r="CG79" s="15" t="str">
        <f t="shared" si="63"/>
        <v/>
      </c>
      <c r="CH79" s="2" t="str" cm="1">
        <f t="array" ref="CH79">IF(B79="","",SUMPRODUCT(($D$1:$AB$4=$CH$4)*$D79:$AB79))</f>
        <v/>
      </c>
      <c r="CI79" s="15" t="str">
        <f t="shared" si="64"/>
        <v/>
      </c>
    </row>
    <row r="80" spans="1:87">
      <c r="A80" s="6">
        <v>75</v>
      </c>
      <c r="D80" s="97"/>
      <c r="E80" s="86"/>
      <c r="F80" s="86"/>
      <c r="G80" s="86"/>
      <c r="H80" s="86"/>
      <c r="I80" s="98"/>
      <c r="J80" s="102"/>
      <c r="K80" s="87"/>
      <c r="L80" s="87"/>
      <c r="M80" s="87"/>
      <c r="N80" s="87"/>
      <c r="O80" s="103"/>
      <c r="P80" s="107"/>
      <c r="Q80" s="88"/>
      <c r="R80" s="88"/>
      <c r="S80" s="88"/>
      <c r="T80" s="88"/>
      <c r="U80" s="108"/>
      <c r="V80" s="113"/>
      <c r="W80" s="89"/>
      <c r="X80" s="89"/>
      <c r="Y80" s="89"/>
      <c r="Z80" s="89"/>
      <c r="AA80" s="89"/>
      <c r="AB80" s="169"/>
      <c r="AC80" s="171" t="str">
        <f t="shared" si="65"/>
        <v/>
      </c>
      <c r="AD80" s="172" t="str">
        <f t="shared" si="39"/>
        <v/>
      </c>
      <c r="AL80" s="2" t="str" cm="1">
        <f t="array" ref="AL80">IF(B80="","",SUMPRODUCT(($D$1:$AB$4=$AL$4)*D80:AB80))</f>
        <v/>
      </c>
      <c r="AM80" s="15" t="str">
        <f t="shared" si="40"/>
        <v/>
      </c>
      <c r="AN80" s="2" t="str" cm="1">
        <f t="array" ref="AN80">IF(B80="","",SUMPRODUCT(($D$1:$AB$4=$AN$4)*D80:AB80))</f>
        <v/>
      </c>
      <c r="AO80" s="15" t="str">
        <f t="shared" si="41"/>
        <v/>
      </c>
      <c r="AP80" s="2" t="str" cm="1">
        <f t="array" ref="AP80">IF(B80="","",SUMPRODUCT(($D$1:$AB$4=$AP$4)*D80:AB80))</f>
        <v/>
      </c>
      <c r="AQ80" s="15" t="str">
        <f t="shared" si="42"/>
        <v/>
      </c>
      <c r="AR80" s="2" t="str" cm="1">
        <f t="array" ref="AR80">IF(B80="","",SUMPRODUCT(($D$1:$AB$4=$AR$4)*D80:AB80))</f>
        <v/>
      </c>
      <c r="AS80" s="15" t="str">
        <f t="shared" si="43"/>
        <v/>
      </c>
      <c r="AT80" s="2" t="str" cm="1">
        <f t="array" ref="AT80">IF(B80="","",SUMPRODUCT(($D$1:$AB$4=$AT$4)*$D80:$AB80))</f>
        <v/>
      </c>
      <c r="AU80" s="15" t="str">
        <f t="shared" si="44"/>
        <v/>
      </c>
      <c r="AV80" s="2" t="str" cm="1">
        <f t="array" ref="AV80">IF(B80="","",SUMPRODUCT(($D$1:$AB$4=$AV$4)*$D80:$AB80))</f>
        <v/>
      </c>
      <c r="AW80" s="15" t="str">
        <f t="shared" si="45"/>
        <v/>
      </c>
      <c r="AX80" s="2" t="str" cm="1">
        <f t="array" ref="AX80">IF(B80="","",SUMPRODUCT(($D$1:$AB$4=$AX$4)*$D80:$AB80))</f>
        <v/>
      </c>
      <c r="AY80" s="15" t="str">
        <f t="shared" si="46"/>
        <v/>
      </c>
      <c r="AZ80" s="2" t="str" cm="1">
        <f t="array" ref="AZ80">IF(B80="","",SUMPRODUCT(($D$1:$AB$4=$AZ$4)*$D80:$AB80))</f>
        <v/>
      </c>
      <c r="BA80" s="15" t="str">
        <f t="shared" si="47"/>
        <v/>
      </c>
      <c r="BB80" s="2" t="str" cm="1">
        <f t="array" ref="BB80">IF(B80="","",SUMPRODUCT(($D$1:$AB$4=$BB$4)*$D80:$AB80))</f>
        <v/>
      </c>
      <c r="BC80" s="15" t="str">
        <f t="shared" si="48"/>
        <v/>
      </c>
      <c r="BD80" s="2" t="str" cm="1">
        <f t="array" ref="BD80">IF(B80="","",SUMPRODUCT(($D$1:$AB$4=$BD$4)*$D80:$AB80))</f>
        <v/>
      </c>
      <c r="BE80" s="15" t="str">
        <f t="shared" si="49"/>
        <v/>
      </c>
      <c r="BF80" s="2" t="str" cm="1">
        <f t="array" ref="BF80">IF(B80="","",SUMPRODUCT(($D$1:$AB$4=$BF$4)*$D80:$AB80))</f>
        <v/>
      </c>
      <c r="BG80" s="15" t="str">
        <f t="shared" si="50"/>
        <v/>
      </c>
      <c r="BH80" s="2" t="str" cm="1">
        <f t="array" ref="BH80">IF(B80="","",SUMPRODUCT(($D$1:$AB$4=$BH$4)*$D80:$AB80))</f>
        <v/>
      </c>
      <c r="BI80" s="15" t="str">
        <f t="shared" si="51"/>
        <v/>
      </c>
      <c r="BJ80" s="2" t="str" cm="1">
        <f t="array" ref="BJ80">IF(B80="","",SUMPRODUCT(($D$1:$AB$4=$BJ$4)*$D80:$AB80))</f>
        <v/>
      </c>
      <c r="BK80" s="15" t="str">
        <f t="shared" si="52"/>
        <v/>
      </c>
      <c r="BL80" s="2" t="str" cm="1">
        <f t="array" ref="BL80">IF(B80="","",SUMPRODUCT(($D$1:$AB$4=$BL$4)*$D80:$AB80))</f>
        <v/>
      </c>
      <c r="BM80" s="15" t="str">
        <f t="shared" si="53"/>
        <v/>
      </c>
      <c r="BN80" s="2" t="str" cm="1">
        <f t="array" ref="BN80">IF(B80="","",SUMPRODUCT(($D$1:$AB$4=$BN$4)*$D80:$AB80))</f>
        <v/>
      </c>
      <c r="BO80" s="15" t="str">
        <f t="shared" si="54"/>
        <v/>
      </c>
      <c r="BP80" s="2" t="str" cm="1">
        <f t="array" ref="BP80">IF(B80="","",SUMPRODUCT(($D$1:$AB$4=$BP$4)*$D80:$AB80))</f>
        <v/>
      </c>
      <c r="BQ80" s="15" t="str">
        <f t="shared" si="55"/>
        <v/>
      </c>
      <c r="BR80" s="2" t="str" cm="1">
        <f t="array" ref="BR80">IF(B80="","",SUMPRODUCT(($D$1:$AB$4=$BR$4)*$D80:$AB80))</f>
        <v/>
      </c>
      <c r="BS80" s="15" t="str">
        <f t="shared" si="56"/>
        <v/>
      </c>
      <c r="BT80" s="2" t="str" cm="1">
        <f t="array" ref="BT80">IF(B80="","",SUMPRODUCT(($D$1:$AB$4=$BT$4)*$D80:$AB80))</f>
        <v/>
      </c>
      <c r="BU80" s="15" t="str">
        <f t="shared" si="57"/>
        <v/>
      </c>
      <c r="BV80" s="2" t="str" cm="1">
        <f t="array" ref="BV80">IF(B80="","",SUMPRODUCT(($D$1:$AB$4=$BV$4)*$D80:$AB80))</f>
        <v/>
      </c>
      <c r="BW80" s="15" t="str">
        <f t="shared" si="58"/>
        <v/>
      </c>
      <c r="BX80" s="2" t="str" cm="1">
        <f t="array" ref="BX80">IF(B80="","",SUMPRODUCT(($D$1:$AB$4=$BX$4)*$D80:$AB80))</f>
        <v/>
      </c>
      <c r="BY80" s="15" t="str">
        <f t="shared" si="59"/>
        <v/>
      </c>
      <c r="BZ80" s="2" t="str" cm="1">
        <f t="array" ref="BZ80">IF(B80="","",SUMPRODUCT(($D$1:$AB$4=$BZ$4)*$D80:$AB80))</f>
        <v/>
      </c>
      <c r="CA80" s="15" t="str">
        <f t="shared" si="60"/>
        <v/>
      </c>
      <c r="CB80" s="2" t="str" cm="1">
        <f t="array" ref="CB80">IF(B80="","",SUMPRODUCT(($D$1:$AB$4=$CB$4)*$D80:$AB80))</f>
        <v/>
      </c>
      <c r="CC80" s="15" t="str">
        <f t="shared" si="61"/>
        <v/>
      </c>
      <c r="CD80" s="2" t="str" cm="1">
        <f t="array" ref="CD80">IF(B80="","",SUMPRODUCT(($D$1:$AB$4=$CD$4)*$D80:$AB80))</f>
        <v/>
      </c>
      <c r="CE80" s="15" t="str">
        <f t="shared" si="62"/>
        <v/>
      </c>
      <c r="CF80" s="2" t="str" cm="1">
        <f t="array" ref="CF80">IF(B80="","",SUMPRODUCT(($D$1:$AB$4=$CF$4)*$D80:$AB80))</f>
        <v/>
      </c>
      <c r="CG80" s="15" t="str">
        <f t="shared" si="63"/>
        <v/>
      </c>
      <c r="CH80" s="2" t="str" cm="1">
        <f t="array" ref="CH80">IF(B80="","",SUMPRODUCT(($D$1:$AB$4=$CH$4)*$D80:$AB80))</f>
        <v/>
      </c>
      <c r="CI80" s="15" t="str">
        <f t="shared" si="64"/>
        <v/>
      </c>
    </row>
    <row r="81" spans="1:87">
      <c r="A81" s="7">
        <v>76</v>
      </c>
      <c r="D81" s="97"/>
      <c r="E81" s="86"/>
      <c r="F81" s="86"/>
      <c r="G81" s="86"/>
      <c r="H81" s="86"/>
      <c r="I81" s="98"/>
      <c r="J81" s="102"/>
      <c r="K81" s="87"/>
      <c r="L81" s="87"/>
      <c r="M81" s="87"/>
      <c r="N81" s="87"/>
      <c r="O81" s="103"/>
      <c r="P81" s="107"/>
      <c r="Q81" s="88"/>
      <c r="R81" s="88"/>
      <c r="S81" s="88"/>
      <c r="T81" s="88"/>
      <c r="U81" s="108"/>
      <c r="V81" s="113"/>
      <c r="W81" s="89"/>
      <c r="X81" s="89"/>
      <c r="Y81" s="89"/>
      <c r="Z81" s="89"/>
      <c r="AA81" s="89"/>
      <c r="AB81" s="169"/>
      <c r="AC81" s="171" t="str">
        <f t="shared" si="65"/>
        <v/>
      </c>
      <c r="AD81" s="172" t="str">
        <f t="shared" si="39"/>
        <v/>
      </c>
      <c r="AL81" s="2" t="str" cm="1">
        <f t="array" ref="AL81">IF(B81="","",SUMPRODUCT(($D$1:$AB$4=$AL$4)*D81:AB81))</f>
        <v/>
      </c>
      <c r="AM81" s="15" t="str">
        <f t="shared" si="40"/>
        <v/>
      </c>
      <c r="AN81" s="2" t="str" cm="1">
        <f t="array" ref="AN81">IF(B81="","",SUMPRODUCT(($D$1:$AB$4=$AN$4)*D81:AB81))</f>
        <v/>
      </c>
      <c r="AO81" s="15" t="str">
        <f t="shared" si="41"/>
        <v/>
      </c>
      <c r="AP81" s="2" t="str" cm="1">
        <f t="array" ref="AP81">IF(B81="","",SUMPRODUCT(($D$1:$AB$4=$AP$4)*D81:AB81))</f>
        <v/>
      </c>
      <c r="AQ81" s="15" t="str">
        <f t="shared" si="42"/>
        <v/>
      </c>
      <c r="AR81" s="2" t="str" cm="1">
        <f t="array" ref="AR81">IF(B81="","",SUMPRODUCT(($D$1:$AB$4=$AR$4)*D81:AB81))</f>
        <v/>
      </c>
      <c r="AS81" s="15" t="str">
        <f t="shared" si="43"/>
        <v/>
      </c>
      <c r="AT81" s="2" t="str" cm="1">
        <f t="array" ref="AT81">IF(B81="","",SUMPRODUCT(($D$1:$AB$4=$AT$4)*$D81:$AB81))</f>
        <v/>
      </c>
      <c r="AU81" s="15" t="str">
        <f t="shared" si="44"/>
        <v/>
      </c>
      <c r="AV81" s="2" t="str" cm="1">
        <f t="array" ref="AV81">IF(B81="","",SUMPRODUCT(($D$1:$AB$4=$AV$4)*$D81:$AB81))</f>
        <v/>
      </c>
      <c r="AW81" s="15" t="str">
        <f t="shared" si="45"/>
        <v/>
      </c>
      <c r="AX81" s="2" t="str" cm="1">
        <f t="array" ref="AX81">IF(B81="","",SUMPRODUCT(($D$1:$AB$4=$AX$4)*$D81:$AB81))</f>
        <v/>
      </c>
      <c r="AY81" s="15" t="str">
        <f t="shared" si="46"/>
        <v/>
      </c>
      <c r="AZ81" s="2" t="str" cm="1">
        <f t="array" ref="AZ81">IF(B81="","",SUMPRODUCT(($D$1:$AB$4=$AZ$4)*$D81:$AB81))</f>
        <v/>
      </c>
      <c r="BA81" s="15" t="str">
        <f t="shared" si="47"/>
        <v/>
      </c>
      <c r="BB81" s="2" t="str" cm="1">
        <f t="array" ref="BB81">IF(B81="","",SUMPRODUCT(($D$1:$AB$4=$BB$4)*$D81:$AB81))</f>
        <v/>
      </c>
      <c r="BC81" s="15" t="str">
        <f t="shared" si="48"/>
        <v/>
      </c>
      <c r="BD81" s="2" t="str" cm="1">
        <f t="array" ref="BD81">IF(B81="","",SUMPRODUCT(($D$1:$AB$4=$BD$4)*$D81:$AB81))</f>
        <v/>
      </c>
      <c r="BE81" s="15" t="str">
        <f t="shared" si="49"/>
        <v/>
      </c>
      <c r="BF81" s="2" t="str" cm="1">
        <f t="array" ref="BF81">IF(B81="","",SUMPRODUCT(($D$1:$AB$4=$BF$4)*$D81:$AB81))</f>
        <v/>
      </c>
      <c r="BG81" s="15" t="str">
        <f t="shared" si="50"/>
        <v/>
      </c>
      <c r="BH81" s="2" t="str" cm="1">
        <f t="array" ref="BH81">IF(B81="","",SUMPRODUCT(($D$1:$AB$4=$BH$4)*$D81:$AB81))</f>
        <v/>
      </c>
      <c r="BI81" s="15" t="str">
        <f t="shared" si="51"/>
        <v/>
      </c>
      <c r="BJ81" s="2" t="str" cm="1">
        <f t="array" ref="BJ81">IF(B81="","",SUMPRODUCT(($D$1:$AB$4=$BJ$4)*$D81:$AB81))</f>
        <v/>
      </c>
      <c r="BK81" s="15" t="str">
        <f t="shared" si="52"/>
        <v/>
      </c>
      <c r="BL81" s="2" t="str" cm="1">
        <f t="array" ref="BL81">IF(B81="","",SUMPRODUCT(($D$1:$AB$4=$BL$4)*$D81:$AB81))</f>
        <v/>
      </c>
      <c r="BM81" s="15" t="str">
        <f t="shared" si="53"/>
        <v/>
      </c>
      <c r="BN81" s="2" t="str" cm="1">
        <f t="array" ref="BN81">IF(B81="","",SUMPRODUCT(($D$1:$AB$4=$BN$4)*$D81:$AB81))</f>
        <v/>
      </c>
      <c r="BO81" s="15" t="str">
        <f t="shared" si="54"/>
        <v/>
      </c>
      <c r="BP81" s="2" t="str" cm="1">
        <f t="array" ref="BP81">IF(B81="","",SUMPRODUCT(($D$1:$AB$4=$BP$4)*$D81:$AB81))</f>
        <v/>
      </c>
      <c r="BQ81" s="15" t="str">
        <f t="shared" si="55"/>
        <v/>
      </c>
      <c r="BR81" s="2" t="str" cm="1">
        <f t="array" ref="BR81">IF(B81="","",SUMPRODUCT(($D$1:$AB$4=$BR$4)*$D81:$AB81))</f>
        <v/>
      </c>
      <c r="BS81" s="15" t="str">
        <f t="shared" si="56"/>
        <v/>
      </c>
      <c r="BT81" s="2" t="str" cm="1">
        <f t="array" ref="BT81">IF(B81="","",SUMPRODUCT(($D$1:$AB$4=$BT$4)*$D81:$AB81))</f>
        <v/>
      </c>
      <c r="BU81" s="15" t="str">
        <f t="shared" si="57"/>
        <v/>
      </c>
      <c r="BV81" s="2" t="str" cm="1">
        <f t="array" ref="BV81">IF(B81="","",SUMPRODUCT(($D$1:$AB$4=$BV$4)*$D81:$AB81))</f>
        <v/>
      </c>
      <c r="BW81" s="15" t="str">
        <f t="shared" si="58"/>
        <v/>
      </c>
      <c r="BX81" s="2" t="str" cm="1">
        <f t="array" ref="BX81">IF(B81="","",SUMPRODUCT(($D$1:$AB$4=$BX$4)*$D81:$AB81))</f>
        <v/>
      </c>
      <c r="BY81" s="15" t="str">
        <f t="shared" si="59"/>
        <v/>
      </c>
      <c r="BZ81" s="2" t="str" cm="1">
        <f t="array" ref="BZ81">IF(B81="","",SUMPRODUCT(($D$1:$AB$4=$BZ$4)*$D81:$AB81))</f>
        <v/>
      </c>
      <c r="CA81" s="15" t="str">
        <f t="shared" si="60"/>
        <v/>
      </c>
      <c r="CB81" s="2" t="str" cm="1">
        <f t="array" ref="CB81">IF(B81="","",SUMPRODUCT(($D$1:$AB$4=$CB$4)*$D81:$AB81))</f>
        <v/>
      </c>
      <c r="CC81" s="15" t="str">
        <f t="shared" si="61"/>
        <v/>
      </c>
      <c r="CD81" s="2" t="str" cm="1">
        <f t="array" ref="CD81">IF(B81="","",SUMPRODUCT(($D$1:$AB$4=$CD$4)*$D81:$AB81))</f>
        <v/>
      </c>
      <c r="CE81" s="15" t="str">
        <f t="shared" si="62"/>
        <v/>
      </c>
      <c r="CF81" s="2" t="str" cm="1">
        <f t="array" ref="CF81">IF(B81="","",SUMPRODUCT(($D$1:$AB$4=$CF$4)*$D81:$AB81))</f>
        <v/>
      </c>
      <c r="CG81" s="15" t="str">
        <f t="shared" si="63"/>
        <v/>
      </c>
      <c r="CH81" s="2" t="str" cm="1">
        <f t="array" ref="CH81">IF(B81="","",SUMPRODUCT(($D$1:$AB$4=$CH$4)*$D81:$AB81))</f>
        <v/>
      </c>
      <c r="CI81" s="15" t="str">
        <f t="shared" si="64"/>
        <v/>
      </c>
    </row>
    <row r="82" spans="1:87">
      <c r="A82" s="6">
        <v>77</v>
      </c>
      <c r="D82" s="97"/>
      <c r="E82" s="86"/>
      <c r="F82" s="86"/>
      <c r="G82" s="86"/>
      <c r="H82" s="86"/>
      <c r="I82" s="98"/>
      <c r="J82" s="102"/>
      <c r="K82" s="87"/>
      <c r="L82" s="87"/>
      <c r="M82" s="87"/>
      <c r="N82" s="87"/>
      <c r="O82" s="103"/>
      <c r="P82" s="107"/>
      <c r="Q82" s="88"/>
      <c r="R82" s="88"/>
      <c r="S82" s="88"/>
      <c r="T82" s="88"/>
      <c r="U82" s="108"/>
      <c r="V82" s="113"/>
      <c r="W82" s="89"/>
      <c r="X82" s="89"/>
      <c r="Y82" s="89"/>
      <c r="Z82" s="89"/>
      <c r="AA82" s="89"/>
      <c r="AB82" s="169"/>
      <c r="AC82" s="171" t="str">
        <f t="shared" si="65"/>
        <v/>
      </c>
      <c r="AD82" s="172" t="str">
        <f t="shared" si="39"/>
        <v/>
      </c>
      <c r="AL82" s="2" t="str" cm="1">
        <f t="array" ref="AL82">IF(B82="","",SUMPRODUCT(($D$1:$AB$4=$AL$4)*D82:AB82))</f>
        <v/>
      </c>
      <c r="AM82" s="15" t="str">
        <f t="shared" si="40"/>
        <v/>
      </c>
      <c r="AN82" s="2" t="str" cm="1">
        <f t="array" ref="AN82">IF(B82="","",SUMPRODUCT(($D$1:$AB$4=$AN$4)*D82:AB82))</f>
        <v/>
      </c>
      <c r="AO82" s="15" t="str">
        <f t="shared" si="41"/>
        <v/>
      </c>
      <c r="AP82" s="2" t="str" cm="1">
        <f t="array" ref="AP82">IF(B82="","",SUMPRODUCT(($D$1:$AB$4=$AP$4)*D82:AB82))</f>
        <v/>
      </c>
      <c r="AQ82" s="15" t="str">
        <f t="shared" si="42"/>
        <v/>
      </c>
      <c r="AR82" s="2" t="str" cm="1">
        <f t="array" ref="AR82">IF(B82="","",SUMPRODUCT(($D$1:$AB$4=$AR$4)*D82:AB82))</f>
        <v/>
      </c>
      <c r="AS82" s="15" t="str">
        <f t="shared" si="43"/>
        <v/>
      </c>
      <c r="AT82" s="2" t="str" cm="1">
        <f t="array" ref="AT82">IF(B82="","",SUMPRODUCT(($D$1:$AB$4=$AT$4)*$D82:$AB82))</f>
        <v/>
      </c>
      <c r="AU82" s="15" t="str">
        <f t="shared" si="44"/>
        <v/>
      </c>
      <c r="AV82" s="2" t="str" cm="1">
        <f t="array" ref="AV82">IF(B82="","",SUMPRODUCT(($D$1:$AB$4=$AV$4)*$D82:$AB82))</f>
        <v/>
      </c>
      <c r="AW82" s="15" t="str">
        <f t="shared" si="45"/>
        <v/>
      </c>
      <c r="AX82" s="2" t="str" cm="1">
        <f t="array" ref="AX82">IF(B82="","",SUMPRODUCT(($D$1:$AB$4=$AX$4)*$D82:$AB82))</f>
        <v/>
      </c>
      <c r="AY82" s="15" t="str">
        <f t="shared" si="46"/>
        <v/>
      </c>
      <c r="AZ82" s="2" t="str" cm="1">
        <f t="array" ref="AZ82">IF(B82="","",SUMPRODUCT(($D$1:$AB$4=$AZ$4)*$D82:$AB82))</f>
        <v/>
      </c>
      <c r="BA82" s="15" t="str">
        <f t="shared" si="47"/>
        <v/>
      </c>
      <c r="BB82" s="2" t="str" cm="1">
        <f t="array" ref="BB82">IF(B82="","",SUMPRODUCT(($D$1:$AB$4=$BB$4)*$D82:$AB82))</f>
        <v/>
      </c>
      <c r="BC82" s="15" t="str">
        <f t="shared" si="48"/>
        <v/>
      </c>
      <c r="BD82" s="2" t="str" cm="1">
        <f t="array" ref="BD82">IF(B82="","",SUMPRODUCT(($D$1:$AB$4=$BD$4)*$D82:$AB82))</f>
        <v/>
      </c>
      <c r="BE82" s="15" t="str">
        <f t="shared" si="49"/>
        <v/>
      </c>
      <c r="BF82" s="2" t="str" cm="1">
        <f t="array" ref="BF82">IF(B82="","",SUMPRODUCT(($D$1:$AB$4=$BF$4)*$D82:$AB82))</f>
        <v/>
      </c>
      <c r="BG82" s="15" t="str">
        <f t="shared" si="50"/>
        <v/>
      </c>
      <c r="BH82" s="2" t="str" cm="1">
        <f t="array" ref="BH82">IF(B82="","",SUMPRODUCT(($D$1:$AB$4=$BH$4)*$D82:$AB82))</f>
        <v/>
      </c>
      <c r="BI82" s="15" t="str">
        <f t="shared" si="51"/>
        <v/>
      </c>
      <c r="BJ82" s="2" t="str" cm="1">
        <f t="array" ref="BJ82">IF(B82="","",SUMPRODUCT(($D$1:$AB$4=$BJ$4)*$D82:$AB82))</f>
        <v/>
      </c>
      <c r="BK82" s="15" t="str">
        <f t="shared" si="52"/>
        <v/>
      </c>
      <c r="BL82" s="2" t="str" cm="1">
        <f t="array" ref="BL82">IF(B82="","",SUMPRODUCT(($D$1:$AB$4=$BL$4)*$D82:$AB82))</f>
        <v/>
      </c>
      <c r="BM82" s="15" t="str">
        <f t="shared" si="53"/>
        <v/>
      </c>
      <c r="BN82" s="2" t="str" cm="1">
        <f t="array" ref="BN82">IF(B82="","",SUMPRODUCT(($D$1:$AB$4=$BN$4)*$D82:$AB82))</f>
        <v/>
      </c>
      <c r="BO82" s="15" t="str">
        <f t="shared" si="54"/>
        <v/>
      </c>
      <c r="BP82" s="2" t="str" cm="1">
        <f t="array" ref="BP82">IF(B82="","",SUMPRODUCT(($D$1:$AB$4=$BP$4)*$D82:$AB82))</f>
        <v/>
      </c>
      <c r="BQ82" s="15" t="str">
        <f t="shared" si="55"/>
        <v/>
      </c>
      <c r="BR82" s="2" t="str" cm="1">
        <f t="array" ref="BR82">IF(B82="","",SUMPRODUCT(($D$1:$AB$4=$BR$4)*$D82:$AB82))</f>
        <v/>
      </c>
      <c r="BS82" s="15" t="str">
        <f t="shared" si="56"/>
        <v/>
      </c>
      <c r="BT82" s="2" t="str" cm="1">
        <f t="array" ref="BT82">IF(B82="","",SUMPRODUCT(($D$1:$AB$4=$BT$4)*$D82:$AB82))</f>
        <v/>
      </c>
      <c r="BU82" s="15" t="str">
        <f t="shared" si="57"/>
        <v/>
      </c>
      <c r="BV82" s="2" t="str" cm="1">
        <f t="array" ref="BV82">IF(B82="","",SUMPRODUCT(($D$1:$AB$4=$BV$4)*$D82:$AB82))</f>
        <v/>
      </c>
      <c r="BW82" s="15" t="str">
        <f t="shared" si="58"/>
        <v/>
      </c>
      <c r="BX82" s="2" t="str" cm="1">
        <f t="array" ref="BX82">IF(B82="","",SUMPRODUCT(($D$1:$AB$4=$BX$4)*$D82:$AB82))</f>
        <v/>
      </c>
      <c r="BY82" s="15" t="str">
        <f t="shared" si="59"/>
        <v/>
      </c>
      <c r="BZ82" s="2" t="str" cm="1">
        <f t="array" ref="BZ82">IF(B82="","",SUMPRODUCT(($D$1:$AB$4=$BZ$4)*$D82:$AB82))</f>
        <v/>
      </c>
      <c r="CA82" s="15" t="str">
        <f t="shared" si="60"/>
        <v/>
      </c>
      <c r="CB82" s="2" t="str" cm="1">
        <f t="array" ref="CB82">IF(B82="","",SUMPRODUCT(($D$1:$AB$4=$CB$4)*$D82:$AB82))</f>
        <v/>
      </c>
      <c r="CC82" s="15" t="str">
        <f t="shared" si="61"/>
        <v/>
      </c>
      <c r="CD82" s="2" t="str" cm="1">
        <f t="array" ref="CD82">IF(B82="","",SUMPRODUCT(($D$1:$AB$4=$CD$4)*$D82:$AB82))</f>
        <v/>
      </c>
      <c r="CE82" s="15" t="str">
        <f t="shared" si="62"/>
        <v/>
      </c>
      <c r="CF82" s="2" t="str" cm="1">
        <f t="array" ref="CF82">IF(B82="","",SUMPRODUCT(($D$1:$AB$4=$CF$4)*$D82:$AB82))</f>
        <v/>
      </c>
      <c r="CG82" s="15" t="str">
        <f t="shared" si="63"/>
        <v/>
      </c>
      <c r="CH82" s="2" t="str" cm="1">
        <f t="array" ref="CH82">IF(B82="","",SUMPRODUCT(($D$1:$AB$4=$CH$4)*$D82:$AB82))</f>
        <v/>
      </c>
      <c r="CI82" s="15" t="str">
        <f t="shared" si="64"/>
        <v/>
      </c>
    </row>
    <row r="83" spans="1:87">
      <c r="A83" s="7">
        <v>78</v>
      </c>
      <c r="D83" s="97"/>
      <c r="E83" s="86"/>
      <c r="F83" s="86"/>
      <c r="G83" s="86"/>
      <c r="H83" s="86"/>
      <c r="I83" s="98"/>
      <c r="J83" s="102"/>
      <c r="K83" s="87"/>
      <c r="L83" s="87"/>
      <c r="M83" s="87"/>
      <c r="N83" s="87"/>
      <c r="O83" s="103"/>
      <c r="P83" s="107"/>
      <c r="Q83" s="88"/>
      <c r="R83" s="88"/>
      <c r="S83" s="88"/>
      <c r="T83" s="88"/>
      <c r="U83" s="108"/>
      <c r="V83" s="113"/>
      <c r="W83" s="89"/>
      <c r="X83" s="89"/>
      <c r="Y83" s="89"/>
      <c r="Z83" s="89"/>
      <c r="AA83" s="89"/>
      <c r="AB83" s="169"/>
      <c r="AC83" s="171" t="str">
        <f t="shared" si="65"/>
        <v/>
      </c>
      <c r="AD83" s="172" t="str">
        <f t="shared" si="39"/>
        <v/>
      </c>
      <c r="AL83" s="2" t="str" cm="1">
        <f t="array" ref="AL83">IF(B83="","",SUMPRODUCT(($D$1:$AB$4=$AL$4)*D83:AB83))</f>
        <v/>
      </c>
      <c r="AM83" s="15" t="str">
        <f t="shared" si="40"/>
        <v/>
      </c>
      <c r="AN83" s="2" t="str" cm="1">
        <f t="array" ref="AN83">IF(B83="","",SUMPRODUCT(($D$1:$AB$4=$AN$4)*D83:AB83))</f>
        <v/>
      </c>
      <c r="AO83" s="15" t="str">
        <f t="shared" si="41"/>
        <v/>
      </c>
      <c r="AP83" s="2" t="str" cm="1">
        <f t="array" ref="AP83">IF(B83="","",SUMPRODUCT(($D$1:$AB$4=$AP$4)*D83:AB83))</f>
        <v/>
      </c>
      <c r="AQ83" s="15" t="str">
        <f t="shared" si="42"/>
        <v/>
      </c>
      <c r="AR83" s="2" t="str" cm="1">
        <f t="array" ref="AR83">IF(B83="","",SUMPRODUCT(($D$1:$AB$4=$AR$4)*D83:AB83))</f>
        <v/>
      </c>
      <c r="AS83" s="15" t="str">
        <f t="shared" si="43"/>
        <v/>
      </c>
      <c r="AT83" s="2" t="str" cm="1">
        <f t="array" ref="AT83">IF(B83="","",SUMPRODUCT(($D$1:$AB$4=$AT$4)*$D83:$AB83))</f>
        <v/>
      </c>
      <c r="AU83" s="15" t="str">
        <f t="shared" si="44"/>
        <v/>
      </c>
      <c r="AV83" s="2" t="str" cm="1">
        <f t="array" ref="AV83">IF(B83="","",SUMPRODUCT(($D$1:$AB$4=$AV$4)*$D83:$AB83))</f>
        <v/>
      </c>
      <c r="AW83" s="15" t="str">
        <f t="shared" si="45"/>
        <v/>
      </c>
      <c r="AX83" s="2" t="str" cm="1">
        <f t="array" ref="AX83">IF(B83="","",SUMPRODUCT(($D$1:$AB$4=$AX$4)*$D83:$AB83))</f>
        <v/>
      </c>
      <c r="AY83" s="15" t="str">
        <f t="shared" si="46"/>
        <v/>
      </c>
      <c r="AZ83" s="2" t="str" cm="1">
        <f t="array" ref="AZ83">IF(B83="","",SUMPRODUCT(($D$1:$AB$4=$AZ$4)*$D83:$AB83))</f>
        <v/>
      </c>
      <c r="BA83" s="15" t="str">
        <f t="shared" si="47"/>
        <v/>
      </c>
      <c r="BB83" s="2" t="str" cm="1">
        <f t="array" ref="BB83">IF(B83="","",SUMPRODUCT(($D$1:$AB$4=$BB$4)*$D83:$AB83))</f>
        <v/>
      </c>
      <c r="BC83" s="15" t="str">
        <f t="shared" si="48"/>
        <v/>
      </c>
      <c r="BD83" s="2" t="str" cm="1">
        <f t="array" ref="BD83">IF(B83="","",SUMPRODUCT(($D$1:$AB$4=$BD$4)*$D83:$AB83))</f>
        <v/>
      </c>
      <c r="BE83" s="15" t="str">
        <f t="shared" si="49"/>
        <v/>
      </c>
      <c r="BF83" s="2" t="str" cm="1">
        <f t="array" ref="BF83">IF(B83="","",SUMPRODUCT(($D$1:$AB$4=$BF$4)*$D83:$AB83))</f>
        <v/>
      </c>
      <c r="BG83" s="15" t="str">
        <f t="shared" si="50"/>
        <v/>
      </c>
      <c r="BH83" s="2" t="str" cm="1">
        <f t="array" ref="BH83">IF(B83="","",SUMPRODUCT(($D$1:$AB$4=$BH$4)*$D83:$AB83))</f>
        <v/>
      </c>
      <c r="BI83" s="15" t="str">
        <f t="shared" si="51"/>
        <v/>
      </c>
      <c r="BJ83" s="2" t="str" cm="1">
        <f t="array" ref="BJ83">IF(B83="","",SUMPRODUCT(($D$1:$AB$4=$BJ$4)*$D83:$AB83))</f>
        <v/>
      </c>
      <c r="BK83" s="15" t="str">
        <f t="shared" si="52"/>
        <v/>
      </c>
      <c r="BL83" s="2" t="str" cm="1">
        <f t="array" ref="BL83">IF(B83="","",SUMPRODUCT(($D$1:$AB$4=$BL$4)*$D83:$AB83))</f>
        <v/>
      </c>
      <c r="BM83" s="15" t="str">
        <f t="shared" si="53"/>
        <v/>
      </c>
      <c r="BN83" s="2" t="str" cm="1">
        <f t="array" ref="BN83">IF(B83="","",SUMPRODUCT(($D$1:$AB$4=$BN$4)*$D83:$AB83))</f>
        <v/>
      </c>
      <c r="BO83" s="15" t="str">
        <f t="shared" si="54"/>
        <v/>
      </c>
      <c r="BP83" s="2" t="str" cm="1">
        <f t="array" ref="BP83">IF(B83="","",SUMPRODUCT(($D$1:$AB$4=$BP$4)*$D83:$AB83))</f>
        <v/>
      </c>
      <c r="BQ83" s="15" t="str">
        <f t="shared" si="55"/>
        <v/>
      </c>
      <c r="BR83" s="2" t="str" cm="1">
        <f t="array" ref="BR83">IF(B83="","",SUMPRODUCT(($D$1:$AB$4=$BR$4)*$D83:$AB83))</f>
        <v/>
      </c>
      <c r="BS83" s="15" t="str">
        <f t="shared" si="56"/>
        <v/>
      </c>
      <c r="BT83" s="2" t="str" cm="1">
        <f t="array" ref="BT83">IF(B83="","",SUMPRODUCT(($D$1:$AB$4=$BT$4)*$D83:$AB83))</f>
        <v/>
      </c>
      <c r="BU83" s="15" t="str">
        <f t="shared" si="57"/>
        <v/>
      </c>
      <c r="BV83" s="2" t="str" cm="1">
        <f t="array" ref="BV83">IF(B83="","",SUMPRODUCT(($D$1:$AB$4=$BV$4)*$D83:$AB83))</f>
        <v/>
      </c>
      <c r="BW83" s="15" t="str">
        <f t="shared" si="58"/>
        <v/>
      </c>
      <c r="BX83" s="2" t="str" cm="1">
        <f t="array" ref="BX83">IF(B83="","",SUMPRODUCT(($D$1:$AB$4=$BX$4)*$D83:$AB83))</f>
        <v/>
      </c>
      <c r="BY83" s="15" t="str">
        <f t="shared" si="59"/>
        <v/>
      </c>
      <c r="BZ83" s="2" t="str" cm="1">
        <f t="array" ref="BZ83">IF(B83="","",SUMPRODUCT(($D$1:$AB$4=$BZ$4)*$D83:$AB83))</f>
        <v/>
      </c>
      <c r="CA83" s="15" t="str">
        <f t="shared" si="60"/>
        <v/>
      </c>
      <c r="CB83" s="2" t="str" cm="1">
        <f t="array" ref="CB83">IF(B83="","",SUMPRODUCT(($D$1:$AB$4=$CB$4)*$D83:$AB83))</f>
        <v/>
      </c>
      <c r="CC83" s="15" t="str">
        <f t="shared" si="61"/>
        <v/>
      </c>
      <c r="CD83" s="2" t="str" cm="1">
        <f t="array" ref="CD83">IF(B83="","",SUMPRODUCT(($D$1:$AB$4=$CD$4)*$D83:$AB83))</f>
        <v/>
      </c>
      <c r="CE83" s="15" t="str">
        <f t="shared" si="62"/>
        <v/>
      </c>
      <c r="CF83" s="2" t="str" cm="1">
        <f t="array" ref="CF83">IF(B83="","",SUMPRODUCT(($D$1:$AB$4=$CF$4)*$D83:$AB83))</f>
        <v/>
      </c>
      <c r="CG83" s="15" t="str">
        <f t="shared" si="63"/>
        <v/>
      </c>
      <c r="CH83" s="2" t="str" cm="1">
        <f t="array" ref="CH83">IF(B83="","",SUMPRODUCT(($D$1:$AB$4=$CH$4)*$D83:$AB83))</f>
        <v/>
      </c>
      <c r="CI83" s="15" t="str">
        <f t="shared" si="64"/>
        <v/>
      </c>
    </row>
    <row r="84" spans="1:87">
      <c r="A84" s="6">
        <v>79</v>
      </c>
      <c r="D84" s="97"/>
      <c r="E84" s="86"/>
      <c r="F84" s="86"/>
      <c r="G84" s="86"/>
      <c r="H84" s="86"/>
      <c r="I84" s="98"/>
      <c r="J84" s="102"/>
      <c r="K84" s="87"/>
      <c r="L84" s="87"/>
      <c r="M84" s="87"/>
      <c r="N84" s="87"/>
      <c r="O84" s="103"/>
      <c r="P84" s="107"/>
      <c r="Q84" s="88"/>
      <c r="R84" s="88"/>
      <c r="S84" s="88"/>
      <c r="T84" s="88"/>
      <c r="U84" s="108"/>
      <c r="V84" s="113"/>
      <c r="W84" s="89"/>
      <c r="X84" s="89"/>
      <c r="Y84" s="89"/>
      <c r="Z84" s="89"/>
      <c r="AA84" s="89"/>
      <c r="AB84" s="169"/>
      <c r="AC84" s="171" t="str">
        <f t="shared" si="65"/>
        <v/>
      </c>
      <c r="AD84" s="172" t="str">
        <f t="shared" si="39"/>
        <v/>
      </c>
      <c r="AL84" s="2" t="str" cm="1">
        <f t="array" ref="AL84">IF(B84="","",SUMPRODUCT(($D$1:$AB$4=$AL$4)*D84:AB84))</f>
        <v/>
      </c>
      <c r="AM84" s="15" t="str">
        <f t="shared" si="40"/>
        <v/>
      </c>
      <c r="AN84" s="2" t="str" cm="1">
        <f t="array" ref="AN84">IF(B84="","",SUMPRODUCT(($D$1:$AB$4=$AN$4)*D84:AB84))</f>
        <v/>
      </c>
      <c r="AO84" s="15" t="str">
        <f t="shared" si="41"/>
        <v/>
      </c>
      <c r="AP84" s="2" t="str" cm="1">
        <f t="array" ref="AP84">IF(B84="","",SUMPRODUCT(($D$1:$AB$4=$AP$4)*D84:AB84))</f>
        <v/>
      </c>
      <c r="AQ84" s="15" t="str">
        <f t="shared" si="42"/>
        <v/>
      </c>
      <c r="AR84" s="2" t="str" cm="1">
        <f t="array" ref="AR84">IF(B84="","",SUMPRODUCT(($D$1:$AB$4=$AR$4)*D84:AB84))</f>
        <v/>
      </c>
      <c r="AS84" s="15" t="str">
        <f t="shared" si="43"/>
        <v/>
      </c>
      <c r="AT84" s="2" t="str" cm="1">
        <f t="array" ref="AT84">IF(B84="","",SUMPRODUCT(($D$1:$AB$4=$AT$4)*$D84:$AB84))</f>
        <v/>
      </c>
      <c r="AU84" s="15" t="str">
        <f t="shared" si="44"/>
        <v/>
      </c>
      <c r="AV84" s="2" t="str" cm="1">
        <f t="array" ref="AV84">IF(B84="","",SUMPRODUCT(($D$1:$AB$4=$AV$4)*$D84:$AB84))</f>
        <v/>
      </c>
      <c r="AW84" s="15" t="str">
        <f t="shared" si="45"/>
        <v/>
      </c>
      <c r="AX84" s="2" t="str" cm="1">
        <f t="array" ref="AX84">IF(B84="","",SUMPRODUCT(($D$1:$AB$4=$AX$4)*$D84:$AB84))</f>
        <v/>
      </c>
      <c r="AY84" s="15" t="str">
        <f t="shared" si="46"/>
        <v/>
      </c>
      <c r="AZ84" s="2" t="str" cm="1">
        <f t="array" ref="AZ84">IF(B84="","",SUMPRODUCT(($D$1:$AB$4=$AZ$4)*$D84:$AB84))</f>
        <v/>
      </c>
      <c r="BA84" s="15" t="str">
        <f t="shared" si="47"/>
        <v/>
      </c>
      <c r="BB84" s="2" t="str" cm="1">
        <f t="array" ref="BB84">IF(B84="","",SUMPRODUCT(($D$1:$AB$4=$BB$4)*$D84:$AB84))</f>
        <v/>
      </c>
      <c r="BC84" s="15" t="str">
        <f t="shared" si="48"/>
        <v/>
      </c>
      <c r="BD84" s="2" t="str" cm="1">
        <f t="array" ref="BD84">IF(B84="","",SUMPRODUCT(($D$1:$AB$4=$BD$4)*$D84:$AB84))</f>
        <v/>
      </c>
      <c r="BE84" s="15" t="str">
        <f t="shared" si="49"/>
        <v/>
      </c>
      <c r="BF84" s="2" t="str" cm="1">
        <f t="array" ref="BF84">IF(B84="","",SUMPRODUCT(($D$1:$AB$4=$BF$4)*$D84:$AB84))</f>
        <v/>
      </c>
      <c r="BG84" s="15" t="str">
        <f t="shared" si="50"/>
        <v/>
      </c>
      <c r="BH84" s="2" t="str" cm="1">
        <f t="array" ref="BH84">IF(B84="","",SUMPRODUCT(($D$1:$AB$4=$BH$4)*$D84:$AB84))</f>
        <v/>
      </c>
      <c r="BI84" s="15" t="str">
        <f t="shared" si="51"/>
        <v/>
      </c>
      <c r="BJ84" s="2" t="str" cm="1">
        <f t="array" ref="BJ84">IF(B84="","",SUMPRODUCT(($D$1:$AB$4=$BJ$4)*$D84:$AB84))</f>
        <v/>
      </c>
      <c r="BK84" s="15" t="str">
        <f t="shared" si="52"/>
        <v/>
      </c>
      <c r="BL84" s="2" t="str" cm="1">
        <f t="array" ref="BL84">IF(B84="","",SUMPRODUCT(($D$1:$AB$4=$BL$4)*$D84:$AB84))</f>
        <v/>
      </c>
      <c r="BM84" s="15" t="str">
        <f t="shared" si="53"/>
        <v/>
      </c>
      <c r="BN84" s="2" t="str" cm="1">
        <f t="array" ref="BN84">IF(B84="","",SUMPRODUCT(($D$1:$AB$4=$BN$4)*$D84:$AB84))</f>
        <v/>
      </c>
      <c r="BO84" s="15" t="str">
        <f t="shared" si="54"/>
        <v/>
      </c>
      <c r="BP84" s="2" t="str" cm="1">
        <f t="array" ref="BP84">IF(B84="","",SUMPRODUCT(($D$1:$AB$4=$BP$4)*$D84:$AB84))</f>
        <v/>
      </c>
      <c r="BQ84" s="15" t="str">
        <f t="shared" si="55"/>
        <v/>
      </c>
      <c r="BR84" s="2" t="str" cm="1">
        <f t="array" ref="BR84">IF(B84="","",SUMPRODUCT(($D$1:$AB$4=$BR$4)*$D84:$AB84))</f>
        <v/>
      </c>
      <c r="BS84" s="15" t="str">
        <f t="shared" si="56"/>
        <v/>
      </c>
      <c r="BT84" s="2" t="str" cm="1">
        <f t="array" ref="BT84">IF(B84="","",SUMPRODUCT(($D$1:$AB$4=$BT$4)*$D84:$AB84))</f>
        <v/>
      </c>
      <c r="BU84" s="15" t="str">
        <f t="shared" si="57"/>
        <v/>
      </c>
      <c r="BV84" s="2" t="str" cm="1">
        <f t="array" ref="BV84">IF(B84="","",SUMPRODUCT(($D$1:$AB$4=$BV$4)*$D84:$AB84))</f>
        <v/>
      </c>
      <c r="BW84" s="15" t="str">
        <f t="shared" si="58"/>
        <v/>
      </c>
      <c r="BX84" s="2" t="str" cm="1">
        <f t="array" ref="BX84">IF(B84="","",SUMPRODUCT(($D$1:$AB$4=$BX$4)*$D84:$AB84))</f>
        <v/>
      </c>
      <c r="BY84" s="15" t="str">
        <f t="shared" si="59"/>
        <v/>
      </c>
      <c r="BZ84" s="2" t="str" cm="1">
        <f t="array" ref="BZ84">IF(B84="","",SUMPRODUCT(($D$1:$AB$4=$BZ$4)*$D84:$AB84))</f>
        <v/>
      </c>
      <c r="CA84" s="15" t="str">
        <f t="shared" si="60"/>
        <v/>
      </c>
      <c r="CB84" s="2" t="str" cm="1">
        <f t="array" ref="CB84">IF(B84="","",SUMPRODUCT(($D$1:$AB$4=$CB$4)*$D84:$AB84))</f>
        <v/>
      </c>
      <c r="CC84" s="15" t="str">
        <f t="shared" si="61"/>
        <v/>
      </c>
      <c r="CD84" s="2" t="str" cm="1">
        <f t="array" ref="CD84">IF(B84="","",SUMPRODUCT(($D$1:$AB$4=$CD$4)*$D84:$AB84))</f>
        <v/>
      </c>
      <c r="CE84" s="15" t="str">
        <f t="shared" si="62"/>
        <v/>
      </c>
      <c r="CF84" s="2" t="str" cm="1">
        <f t="array" ref="CF84">IF(B84="","",SUMPRODUCT(($D$1:$AB$4=$CF$4)*$D84:$AB84))</f>
        <v/>
      </c>
      <c r="CG84" s="15" t="str">
        <f t="shared" si="63"/>
        <v/>
      </c>
      <c r="CH84" s="2" t="str" cm="1">
        <f t="array" ref="CH84">IF(B84="","",SUMPRODUCT(($D$1:$AB$4=$CH$4)*$D84:$AB84))</f>
        <v/>
      </c>
      <c r="CI84" s="15" t="str">
        <f t="shared" si="64"/>
        <v/>
      </c>
    </row>
    <row r="85" spans="1:87">
      <c r="A85" s="7">
        <v>80</v>
      </c>
      <c r="D85" s="97"/>
      <c r="E85" s="86"/>
      <c r="F85" s="86"/>
      <c r="G85" s="86"/>
      <c r="H85" s="86"/>
      <c r="I85" s="98"/>
      <c r="J85" s="102"/>
      <c r="K85" s="87"/>
      <c r="L85" s="87"/>
      <c r="M85" s="87"/>
      <c r="N85" s="87"/>
      <c r="O85" s="103"/>
      <c r="P85" s="107"/>
      <c r="Q85" s="88"/>
      <c r="R85" s="88"/>
      <c r="S85" s="88"/>
      <c r="T85" s="88"/>
      <c r="U85" s="108"/>
      <c r="V85" s="113"/>
      <c r="W85" s="89"/>
      <c r="X85" s="89"/>
      <c r="Y85" s="89"/>
      <c r="Z85" s="89"/>
      <c r="AA85" s="89"/>
      <c r="AB85" s="169"/>
      <c r="AC85" s="171" t="str">
        <f t="shared" si="65"/>
        <v/>
      </c>
      <c r="AD85" s="172" t="str">
        <f t="shared" si="39"/>
        <v/>
      </c>
      <c r="AL85" s="2" t="str" cm="1">
        <f t="array" ref="AL85">IF(B85="","",SUMPRODUCT(($D$1:$AB$4=$AL$4)*D85:AB85))</f>
        <v/>
      </c>
      <c r="AM85" s="15" t="str">
        <f t="shared" si="40"/>
        <v/>
      </c>
      <c r="AN85" s="2" t="str" cm="1">
        <f t="array" ref="AN85">IF(B85="","",SUMPRODUCT(($D$1:$AB$4=$AN$4)*D85:AB85))</f>
        <v/>
      </c>
      <c r="AO85" s="15" t="str">
        <f t="shared" si="41"/>
        <v/>
      </c>
      <c r="AP85" s="2" t="str" cm="1">
        <f t="array" ref="AP85">IF(B85="","",SUMPRODUCT(($D$1:$AB$4=$AP$4)*D85:AB85))</f>
        <v/>
      </c>
      <c r="AQ85" s="15" t="str">
        <f t="shared" si="42"/>
        <v/>
      </c>
      <c r="AR85" s="2" t="str" cm="1">
        <f t="array" ref="AR85">IF(B85="","",SUMPRODUCT(($D$1:$AB$4=$AR$4)*D85:AB85))</f>
        <v/>
      </c>
      <c r="AS85" s="15" t="str">
        <f t="shared" si="43"/>
        <v/>
      </c>
      <c r="AT85" s="2" t="str" cm="1">
        <f t="array" ref="AT85">IF(B85="","",SUMPRODUCT(($D$1:$AB$4=$AT$4)*$D85:$AB85))</f>
        <v/>
      </c>
      <c r="AU85" s="15" t="str">
        <f t="shared" si="44"/>
        <v/>
      </c>
      <c r="AV85" s="2" t="str" cm="1">
        <f t="array" ref="AV85">IF(B85="","",SUMPRODUCT(($D$1:$AB$4=$AV$4)*$D85:$AB85))</f>
        <v/>
      </c>
      <c r="AW85" s="15" t="str">
        <f t="shared" si="45"/>
        <v/>
      </c>
      <c r="AX85" s="2" t="str" cm="1">
        <f t="array" ref="AX85">IF(B85="","",SUMPRODUCT(($D$1:$AB$4=$AX$4)*$D85:$AB85))</f>
        <v/>
      </c>
      <c r="AY85" s="15" t="str">
        <f t="shared" si="46"/>
        <v/>
      </c>
      <c r="AZ85" s="2" t="str" cm="1">
        <f t="array" ref="AZ85">IF(B85="","",SUMPRODUCT(($D$1:$AB$4=$AZ$4)*$D85:$AB85))</f>
        <v/>
      </c>
      <c r="BA85" s="15" t="str">
        <f t="shared" si="47"/>
        <v/>
      </c>
      <c r="BB85" s="2" t="str" cm="1">
        <f t="array" ref="BB85">IF(B85="","",SUMPRODUCT(($D$1:$AB$4=$BB$4)*$D85:$AB85))</f>
        <v/>
      </c>
      <c r="BC85" s="15" t="str">
        <f t="shared" si="48"/>
        <v/>
      </c>
      <c r="BD85" s="2" t="str" cm="1">
        <f t="array" ref="BD85">IF(B85="","",SUMPRODUCT(($D$1:$AB$4=$BD$4)*$D85:$AB85))</f>
        <v/>
      </c>
      <c r="BE85" s="15" t="str">
        <f t="shared" si="49"/>
        <v/>
      </c>
      <c r="BF85" s="2" t="str" cm="1">
        <f t="array" ref="BF85">IF(B85="","",SUMPRODUCT(($D$1:$AB$4=$BF$4)*$D85:$AB85))</f>
        <v/>
      </c>
      <c r="BG85" s="15" t="str">
        <f t="shared" si="50"/>
        <v/>
      </c>
      <c r="BH85" s="2" t="str" cm="1">
        <f t="array" ref="BH85">IF(B85="","",SUMPRODUCT(($D$1:$AB$4=$BH$4)*$D85:$AB85))</f>
        <v/>
      </c>
      <c r="BI85" s="15" t="str">
        <f t="shared" si="51"/>
        <v/>
      </c>
      <c r="BJ85" s="2" t="str" cm="1">
        <f t="array" ref="BJ85">IF(B85="","",SUMPRODUCT(($D$1:$AB$4=$BJ$4)*$D85:$AB85))</f>
        <v/>
      </c>
      <c r="BK85" s="15" t="str">
        <f t="shared" si="52"/>
        <v/>
      </c>
      <c r="BL85" s="2" t="str" cm="1">
        <f t="array" ref="BL85">IF(B85="","",SUMPRODUCT(($D$1:$AB$4=$BL$4)*$D85:$AB85))</f>
        <v/>
      </c>
      <c r="BM85" s="15" t="str">
        <f t="shared" si="53"/>
        <v/>
      </c>
      <c r="BN85" s="2" t="str" cm="1">
        <f t="array" ref="BN85">IF(B85="","",SUMPRODUCT(($D$1:$AB$4=$BN$4)*$D85:$AB85))</f>
        <v/>
      </c>
      <c r="BO85" s="15" t="str">
        <f t="shared" si="54"/>
        <v/>
      </c>
      <c r="BP85" s="2" t="str" cm="1">
        <f t="array" ref="BP85">IF(B85="","",SUMPRODUCT(($D$1:$AB$4=$BP$4)*$D85:$AB85))</f>
        <v/>
      </c>
      <c r="BQ85" s="15" t="str">
        <f t="shared" si="55"/>
        <v/>
      </c>
      <c r="BR85" s="2" t="str" cm="1">
        <f t="array" ref="BR85">IF(B85="","",SUMPRODUCT(($D$1:$AB$4=$BR$4)*$D85:$AB85))</f>
        <v/>
      </c>
      <c r="BS85" s="15" t="str">
        <f t="shared" si="56"/>
        <v/>
      </c>
      <c r="BT85" s="2" t="str" cm="1">
        <f t="array" ref="BT85">IF(B85="","",SUMPRODUCT(($D$1:$AB$4=$BT$4)*$D85:$AB85))</f>
        <v/>
      </c>
      <c r="BU85" s="15" t="str">
        <f t="shared" si="57"/>
        <v/>
      </c>
      <c r="BV85" s="2" t="str" cm="1">
        <f t="array" ref="BV85">IF(B85="","",SUMPRODUCT(($D$1:$AB$4=$BV$4)*$D85:$AB85))</f>
        <v/>
      </c>
      <c r="BW85" s="15" t="str">
        <f t="shared" si="58"/>
        <v/>
      </c>
      <c r="BX85" s="2" t="str" cm="1">
        <f t="array" ref="BX85">IF(B85="","",SUMPRODUCT(($D$1:$AB$4=$BX$4)*$D85:$AB85))</f>
        <v/>
      </c>
      <c r="BY85" s="15" t="str">
        <f t="shared" si="59"/>
        <v/>
      </c>
      <c r="BZ85" s="2" t="str" cm="1">
        <f t="array" ref="BZ85">IF(B85="","",SUMPRODUCT(($D$1:$AB$4=$BZ$4)*$D85:$AB85))</f>
        <v/>
      </c>
      <c r="CA85" s="15" t="str">
        <f t="shared" si="60"/>
        <v/>
      </c>
      <c r="CB85" s="2" t="str" cm="1">
        <f t="array" ref="CB85">IF(B85="","",SUMPRODUCT(($D$1:$AB$4=$CB$4)*$D85:$AB85))</f>
        <v/>
      </c>
      <c r="CC85" s="15" t="str">
        <f t="shared" si="61"/>
        <v/>
      </c>
      <c r="CD85" s="2" t="str" cm="1">
        <f t="array" ref="CD85">IF(B85="","",SUMPRODUCT(($D$1:$AB$4=$CD$4)*$D85:$AB85))</f>
        <v/>
      </c>
      <c r="CE85" s="15" t="str">
        <f t="shared" si="62"/>
        <v/>
      </c>
      <c r="CF85" s="2" t="str" cm="1">
        <f t="array" ref="CF85">IF(B85="","",SUMPRODUCT(($D$1:$AB$4=$CF$4)*$D85:$AB85))</f>
        <v/>
      </c>
      <c r="CG85" s="15" t="str">
        <f t="shared" si="63"/>
        <v/>
      </c>
      <c r="CH85" s="2" t="str" cm="1">
        <f t="array" ref="CH85">IF(B85="","",SUMPRODUCT(($D$1:$AB$4=$CH$4)*$D85:$AB85))</f>
        <v/>
      </c>
      <c r="CI85" s="15" t="str">
        <f t="shared" si="64"/>
        <v/>
      </c>
    </row>
    <row r="86" spans="1:87">
      <c r="A86" s="6">
        <v>81</v>
      </c>
      <c r="D86" s="97"/>
      <c r="E86" s="86"/>
      <c r="F86" s="86"/>
      <c r="G86" s="86"/>
      <c r="H86" s="86"/>
      <c r="I86" s="98"/>
      <c r="J86" s="102"/>
      <c r="K86" s="87"/>
      <c r="L86" s="87"/>
      <c r="M86" s="87"/>
      <c r="N86" s="87"/>
      <c r="O86" s="103"/>
      <c r="P86" s="107"/>
      <c r="Q86" s="88"/>
      <c r="R86" s="88"/>
      <c r="S86" s="88"/>
      <c r="T86" s="88"/>
      <c r="U86" s="108"/>
      <c r="V86" s="113"/>
      <c r="W86" s="89"/>
      <c r="X86" s="89"/>
      <c r="Y86" s="89"/>
      <c r="Z86" s="89"/>
      <c r="AA86" s="89"/>
      <c r="AB86" s="169"/>
      <c r="AC86" s="171" t="str">
        <f t="shared" si="65"/>
        <v/>
      </c>
      <c r="AD86" s="172" t="str">
        <f t="shared" si="39"/>
        <v/>
      </c>
      <c r="AL86" s="2" t="str" cm="1">
        <f t="array" ref="AL86">IF(B86="","",SUMPRODUCT(($D$1:$AB$4=$AL$4)*D86:AB86))</f>
        <v/>
      </c>
      <c r="AM86" s="15" t="str">
        <f t="shared" si="40"/>
        <v/>
      </c>
      <c r="AN86" s="2" t="str" cm="1">
        <f t="array" ref="AN86">IF(B86="","",SUMPRODUCT(($D$1:$AB$4=$AN$4)*D86:AB86))</f>
        <v/>
      </c>
      <c r="AO86" s="15" t="str">
        <f t="shared" si="41"/>
        <v/>
      </c>
      <c r="AP86" s="2" t="str" cm="1">
        <f t="array" ref="AP86">IF(B86="","",SUMPRODUCT(($D$1:$AB$4=$AP$4)*D86:AB86))</f>
        <v/>
      </c>
      <c r="AQ86" s="15" t="str">
        <f t="shared" si="42"/>
        <v/>
      </c>
      <c r="AR86" s="2" t="str" cm="1">
        <f t="array" ref="AR86">IF(B86="","",SUMPRODUCT(($D$1:$AB$4=$AR$4)*D86:AB86))</f>
        <v/>
      </c>
      <c r="AS86" s="15" t="str">
        <f t="shared" si="43"/>
        <v/>
      </c>
      <c r="AT86" s="2" t="str" cm="1">
        <f t="array" ref="AT86">IF(B86="","",SUMPRODUCT(($D$1:$AB$4=$AT$4)*$D86:$AB86))</f>
        <v/>
      </c>
      <c r="AU86" s="15" t="str">
        <f t="shared" si="44"/>
        <v/>
      </c>
      <c r="AV86" s="2" t="str" cm="1">
        <f t="array" ref="AV86">IF(B86="","",SUMPRODUCT(($D$1:$AB$4=$AV$4)*$D86:$AB86))</f>
        <v/>
      </c>
      <c r="AW86" s="15" t="str">
        <f t="shared" si="45"/>
        <v/>
      </c>
      <c r="AX86" s="2" t="str" cm="1">
        <f t="array" ref="AX86">IF(B86="","",SUMPRODUCT(($D$1:$AB$4=$AX$4)*$D86:$AB86))</f>
        <v/>
      </c>
      <c r="AY86" s="15" t="str">
        <f t="shared" si="46"/>
        <v/>
      </c>
      <c r="AZ86" s="2" t="str" cm="1">
        <f t="array" ref="AZ86">IF(B86="","",SUMPRODUCT(($D$1:$AB$4=$AZ$4)*$D86:$AB86))</f>
        <v/>
      </c>
      <c r="BA86" s="15" t="str">
        <f t="shared" si="47"/>
        <v/>
      </c>
      <c r="BB86" s="2" t="str" cm="1">
        <f t="array" ref="BB86">IF(B86="","",SUMPRODUCT(($D$1:$AB$4=$BB$4)*$D86:$AB86))</f>
        <v/>
      </c>
      <c r="BC86" s="15" t="str">
        <f t="shared" si="48"/>
        <v/>
      </c>
      <c r="BD86" s="2" t="str" cm="1">
        <f t="array" ref="BD86">IF(B86="","",SUMPRODUCT(($D$1:$AB$4=$BD$4)*$D86:$AB86))</f>
        <v/>
      </c>
      <c r="BE86" s="15" t="str">
        <f t="shared" si="49"/>
        <v/>
      </c>
      <c r="BF86" s="2" t="str" cm="1">
        <f t="array" ref="BF86">IF(B86="","",SUMPRODUCT(($D$1:$AB$4=$BF$4)*$D86:$AB86))</f>
        <v/>
      </c>
      <c r="BG86" s="15" t="str">
        <f t="shared" si="50"/>
        <v/>
      </c>
      <c r="BH86" s="2" t="str" cm="1">
        <f t="array" ref="BH86">IF(B86="","",SUMPRODUCT(($D$1:$AB$4=$BH$4)*$D86:$AB86))</f>
        <v/>
      </c>
      <c r="BI86" s="15" t="str">
        <f t="shared" si="51"/>
        <v/>
      </c>
      <c r="BJ86" s="2" t="str" cm="1">
        <f t="array" ref="BJ86">IF(B86="","",SUMPRODUCT(($D$1:$AB$4=$BJ$4)*$D86:$AB86))</f>
        <v/>
      </c>
      <c r="BK86" s="15" t="str">
        <f t="shared" si="52"/>
        <v/>
      </c>
      <c r="BL86" s="2" t="str" cm="1">
        <f t="array" ref="BL86">IF(B86="","",SUMPRODUCT(($D$1:$AB$4=$BL$4)*$D86:$AB86))</f>
        <v/>
      </c>
      <c r="BM86" s="15" t="str">
        <f t="shared" si="53"/>
        <v/>
      </c>
      <c r="BN86" s="2" t="str" cm="1">
        <f t="array" ref="BN86">IF(B86="","",SUMPRODUCT(($D$1:$AB$4=$BN$4)*$D86:$AB86))</f>
        <v/>
      </c>
      <c r="BO86" s="15" t="str">
        <f t="shared" si="54"/>
        <v/>
      </c>
      <c r="BP86" s="2" t="str" cm="1">
        <f t="array" ref="BP86">IF(B86="","",SUMPRODUCT(($D$1:$AB$4=$BP$4)*$D86:$AB86))</f>
        <v/>
      </c>
      <c r="BQ86" s="15" t="str">
        <f t="shared" si="55"/>
        <v/>
      </c>
      <c r="BR86" s="2" t="str" cm="1">
        <f t="array" ref="BR86">IF(B86="","",SUMPRODUCT(($D$1:$AB$4=$BR$4)*$D86:$AB86))</f>
        <v/>
      </c>
      <c r="BS86" s="15" t="str">
        <f t="shared" si="56"/>
        <v/>
      </c>
      <c r="BT86" s="2" t="str" cm="1">
        <f t="array" ref="BT86">IF(B86="","",SUMPRODUCT(($D$1:$AB$4=$BT$4)*$D86:$AB86))</f>
        <v/>
      </c>
      <c r="BU86" s="15" t="str">
        <f t="shared" si="57"/>
        <v/>
      </c>
      <c r="BV86" s="2" t="str" cm="1">
        <f t="array" ref="BV86">IF(B86="","",SUMPRODUCT(($D$1:$AB$4=$BV$4)*$D86:$AB86))</f>
        <v/>
      </c>
      <c r="BW86" s="15" t="str">
        <f t="shared" si="58"/>
        <v/>
      </c>
      <c r="BX86" s="2" t="str" cm="1">
        <f t="array" ref="BX86">IF(B86="","",SUMPRODUCT(($D$1:$AB$4=$BX$4)*$D86:$AB86))</f>
        <v/>
      </c>
      <c r="BY86" s="15" t="str">
        <f t="shared" si="59"/>
        <v/>
      </c>
      <c r="BZ86" s="2" t="str" cm="1">
        <f t="array" ref="BZ86">IF(B86="","",SUMPRODUCT(($D$1:$AB$4=$BZ$4)*$D86:$AB86))</f>
        <v/>
      </c>
      <c r="CA86" s="15" t="str">
        <f t="shared" si="60"/>
        <v/>
      </c>
      <c r="CB86" s="2" t="str" cm="1">
        <f t="array" ref="CB86">IF(B86="","",SUMPRODUCT(($D$1:$AB$4=$CB$4)*$D86:$AB86))</f>
        <v/>
      </c>
      <c r="CC86" s="15" t="str">
        <f t="shared" si="61"/>
        <v/>
      </c>
      <c r="CD86" s="2" t="str" cm="1">
        <f t="array" ref="CD86">IF(B86="","",SUMPRODUCT(($D$1:$AB$4=$CD$4)*$D86:$AB86))</f>
        <v/>
      </c>
      <c r="CE86" s="15" t="str">
        <f t="shared" si="62"/>
        <v/>
      </c>
      <c r="CF86" s="2" t="str" cm="1">
        <f t="array" ref="CF86">IF(B86="","",SUMPRODUCT(($D$1:$AB$4=$CF$4)*$D86:$AB86))</f>
        <v/>
      </c>
      <c r="CG86" s="15" t="str">
        <f t="shared" si="63"/>
        <v/>
      </c>
      <c r="CH86" s="2" t="str" cm="1">
        <f t="array" ref="CH86">IF(B86="","",SUMPRODUCT(($D$1:$AB$4=$CH$4)*$D86:$AB86))</f>
        <v/>
      </c>
      <c r="CI86" s="15" t="str">
        <f t="shared" si="64"/>
        <v/>
      </c>
    </row>
    <row r="87" spans="1:87">
      <c r="A87" s="7">
        <v>82</v>
      </c>
      <c r="D87" s="97"/>
      <c r="E87" s="86"/>
      <c r="F87" s="86"/>
      <c r="G87" s="86"/>
      <c r="H87" s="86"/>
      <c r="I87" s="98"/>
      <c r="J87" s="102"/>
      <c r="K87" s="87"/>
      <c r="L87" s="87"/>
      <c r="M87" s="87"/>
      <c r="N87" s="87"/>
      <c r="O87" s="103"/>
      <c r="P87" s="107"/>
      <c r="Q87" s="88"/>
      <c r="R87" s="88"/>
      <c r="S87" s="88"/>
      <c r="T87" s="88"/>
      <c r="U87" s="108"/>
      <c r="V87" s="113"/>
      <c r="W87" s="89"/>
      <c r="X87" s="89"/>
      <c r="Y87" s="89"/>
      <c r="Z87" s="89"/>
      <c r="AA87" s="89"/>
      <c r="AB87" s="169"/>
      <c r="AC87" s="171" t="str">
        <f t="shared" si="65"/>
        <v/>
      </c>
      <c r="AD87" s="172" t="str">
        <f t="shared" si="39"/>
        <v/>
      </c>
      <c r="AL87" s="2" t="str" cm="1">
        <f t="array" ref="AL87">IF(B87="","",SUMPRODUCT(($D$1:$AB$4=$AL$4)*D87:AB87))</f>
        <v/>
      </c>
      <c r="AM87" s="15" t="str">
        <f t="shared" si="40"/>
        <v/>
      </c>
      <c r="AN87" s="2" t="str" cm="1">
        <f t="array" ref="AN87">IF(B87="","",SUMPRODUCT(($D$1:$AB$4=$AN$4)*D87:AB87))</f>
        <v/>
      </c>
      <c r="AO87" s="15" t="str">
        <f t="shared" si="41"/>
        <v/>
      </c>
      <c r="AP87" s="2" t="str" cm="1">
        <f t="array" ref="AP87">IF(B87="","",SUMPRODUCT(($D$1:$AB$4=$AP$4)*D87:AB87))</f>
        <v/>
      </c>
      <c r="AQ87" s="15" t="str">
        <f t="shared" si="42"/>
        <v/>
      </c>
      <c r="AR87" s="2" t="str" cm="1">
        <f t="array" ref="AR87">IF(B87="","",SUMPRODUCT(($D$1:$AB$4=$AR$4)*D87:AB87))</f>
        <v/>
      </c>
      <c r="AS87" s="15" t="str">
        <f t="shared" si="43"/>
        <v/>
      </c>
      <c r="AT87" s="2" t="str" cm="1">
        <f t="array" ref="AT87">IF(B87="","",SUMPRODUCT(($D$1:$AB$4=$AT$4)*$D87:$AB87))</f>
        <v/>
      </c>
      <c r="AU87" s="15" t="str">
        <f t="shared" si="44"/>
        <v/>
      </c>
      <c r="AV87" s="2" t="str" cm="1">
        <f t="array" ref="AV87">IF(B87="","",SUMPRODUCT(($D$1:$AB$4=$AV$4)*$D87:$AB87))</f>
        <v/>
      </c>
      <c r="AW87" s="15" t="str">
        <f t="shared" si="45"/>
        <v/>
      </c>
      <c r="AX87" s="2" t="str" cm="1">
        <f t="array" ref="AX87">IF(B87="","",SUMPRODUCT(($D$1:$AB$4=$AX$4)*$D87:$AB87))</f>
        <v/>
      </c>
      <c r="AY87" s="15" t="str">
        <f t="shared" si="46"/>
        <v/>
      </c>
      <c r="AZ87" s="2" t="str" cm="1">
        <f t="array" ref="AZ87">IF(B87="","",SUMPRODUCT(($D$1:$AB$4=$AZ$4)*$D87:$AB87))</f>
        <v/>
      </c>
      <c r="BA87" s="15" t="str">
        <f t="shared" si="47"/>
        <v/>
      </c>
      <c r="BB87" s="2" t="str" cm="1">
        <f t="array" ref="BB87">IF(B87="","",SUMPRODUCT(($D$1:$AB$4=$BB$4)*$D87:$AB87))</f>
        <v/>
      </c>
      <c r="BC87" s="15" t="str">
        <f t="shared" si="48"/>
        <v/>
      </c>
      <c r="BD87" s="2" t="str" cm="1">
        <f t="array" ref="BD87">IF(B87="","",SUMPRODUCT(($D$1:$AB$4=$BD$4)*$D87:$AB87))</f>
        <v/>
      </c>
      <c r="BE87" s="15" t="str">
        <f t="shared" si="49"/>
        <v/>
      </c>
      <c r="BF87" s="2" t="str" cm="1">
        <f t="array" ref="BF87">IF(B87="","",SUMPRODUCT(($D$1:$AB$4=$BF$4)*$D87:$AB87))</f>
        <v/>
      </c>
      <c r="BG87" s="15" t="str">
        <f t="shared" si="50"/>
        <v/>
      </c>
      <c r="BH87" s="2" t="str" cm="1">
        <f t="array" ref="BH87">IF(B87="","",SUMPRODUCT(($D$1:$AB$4=$BH$4)*$D87:$AB87))</f>
        <v/>
      </c>
      <c r="BI87" s="15" t="str">
        <f t="shared" si="51"/>
        <v/>
      </c>
      <c r="BJ87" s="2" t="str" cm="1">
        <f t="array" ref="BJ87">IF(B87="","",SUMPRODUCT(($D$1:$AB$4=$BJ$4)*$D87:$AB87))</f>
        <v/>
      </c>
      <c r="BK87" s="15" t="str">
        <f t="shared" si="52"/>
        <v/>
      </c>
      <c r="BL87" s="2" t="str" cm="1">
        <f t="array" ref="BL87">IF(B87="","",SUMPRODUCT(($D$1:$AB$4=$BL$4)*$D87:$AB87))</f>
        <v/>
      </c>
      <c r="BM87" s="15" t="str">
        <f t="shared" si="53"/>
        <v/>
      </c>
      <c r="BN87" s="2" t="str" cm="1">
        <f t="array" ref="BN87">IF(B87="","",SUMPRODUCT(($D$1:$AB$4=$BN$4)*$D87:$AB87))</f>
        <v/>
      </c>
      <c r="BO87" s="15" t="str">
        <f t="shared" si="54"/>
        <v/>
      </c>
      <c r="BP87" s="2" t="str" cm="1">
        <f t="array" ref="BP87">IF(B87="","",SUMPRODUCT(($D$1:$AB$4=$BP$4)*$D87:$AB87))</f>
        <v/>
      </c>
      <c r="BQ87" s="15" t="str">
        <f t="shared" si="55"/>
        <v/>
      </c>
      <c r="BR87" s="2" t="str" cm="1">
        <f t="array" ref="BR87">IF(B87="","",SUMPRODUCT(($D$1:$AB$4=$BR$4)*$D87:$AB87))</f>
        <v/>
      </c>
      <c r="BS87" s="15" t="str">
        <f t="shared" si="56"/>
        <v/>
      </c>
      <c r="BT87" s="2" t="str" cm="1">
        <f t="array" ref="BT87">IF(B87="","",SUMPRODUCT(($D$1:$AB$4=$BT$4)*$D87:$AB87))</f>
        <v/>
      </c>
      <c r="BU87" s="15" t="str">
        <f t="shared" si="57"/>
        <v/>
      </c>
      <c r="BV87" s="2" t="str" cm="1">
        <f t="array" ref="BV87">IF(B87="","",SUMPRODUCT(($D$1:$AB$4=$BV$4)*$D87:$AB87))</f>
        <v/>
      </c>
      <c r="BW87" s="15" t="str">
        <f t="shared" si="58"/>
        <v/>
      </c>
      <c r="BX87" s="2" t="str" cm="1">
        <f t="array" ref="BX87">IF(B87="","",SUMPRODUCT(($D$1:$AB$4=$BX$4)*$D87:$AB87))</f>
        <v/>
      </c>
      <c r="BY87" s="15" t="str">
        <f t="shared" si="59"/>
        <v/>
      </c>
      <c r="BZ87" s="2" t="str" cm="1">
        <f t="array" ref="BZ87">IF(B87="","",SUMPRODUCT(($D$1:$AB$4=$BZ$4)*$D87:$AB87))</f>
        <v/>
      </c>
      <c r="CA87" s="15" t="str">
        <f t="shared" si="60"/>
        <v/>
      </c>
      <c r="CB87" s="2" t="str" cm="1">
        <f t="array" ref="CB87">IF(B87="","",SUMPRODUCT(($D$1:$AB$4=$CB$4)*$D87:$AB87))</f>
        <v/>
      </c>
      <c r="CC87" s="15" t="str">
        <f t="shared" si="61"/>
        <v/>
      </c>
      <c r="CD87" s="2" t="str" cm="1">
        <f t="array" ref="CD87">IF(B87="","",SUMPRODUCT(($D$1:$AB$4=$CD$4)*$D87:$AB87))</f>
        <v/>
      </c>
      <c r="CE87" s="15" t="str">
        <f t="shared" si="62"/>
        <v/>
      </c>
      <c r="CF87" s="2" t="str" cm="1">
        <f t="array" ref="CF87">IF(B87="","",SUMPRODUCT(($D$1:$AB$4=$CF$4)*$D87:$AB87))</f>
        <v/>
      </c>
      <c r="CG87" s="15" t="str">
        <f t="shared" si="63"/>
        <v/>
      </c>
      <c r="CH87" s="2" t="str" cm="1">
        <f t="array" ref="CH87">IF(B87="","",SUMPRODUCT(($D$1:$AB$4=$CH$4)*$D87:$AB87))</f>
        <v/>
      </c>
      <c r="CI87" s="15" t="str">
        <f t="shared" si="64"/>
        <v/>
      </c>
    </row>
    <row r="88" spans="1:87">
      <c r="A88" s="6">
        <v>83</v>
      </c>
      <c r="D88" s="97"/>
      <c r="E88" s="86"/>
      <c r="F88" s="86"/>
      <c r="G88" s="86"/>
      <c r="H88" s="86"/>
      <c r="I88" s="98"/>
      <c r="J88" s="102"/>
      <c r="K88" s="87"/>
      <c r="L88" s="87"/>
      <c r="M88" s="87"/>
      <c r="N88" s="87"/>
      <c r="O88" s="103"/>
      <c r="P88" s="107"/>
      <c r="Q88" s="88"/>
      <c r="R88" s="88"/>
      <c r="S88" s="88"/>
      <c r="T88" s="88"/>
      <c r="U88" s="108"/>
      <c r="V88" s="113"/>
      <c r="W88" s="89"/>
      <c r="X88" s="89"/>
      <c r="Y88" s="89"/>
      <c r="Z88" s="89"/>
      <c r="AA88" s="89"/>
      <c r="AB88" s="169"/>
      <c r="AC88" s="171" t="str">
        <f t="shared" si="65"/>
        <v/>
      </c>
      <c r="AD88" s="172" t="str">
        <f t="shared" si="39"/>
        <v/>
      </c>
      <c r="AL88" s="2" t="str" cm="1">
        <f t="array" ref="AL88">IF(B88="","",SUMPRODUCT(($D$1:$AB$4=$AL$4)*D88:AB88))</f>
        <v/>
      </c>
      <c r="AM88" s="15" t="str">
        <f t="shared" si="40"/>
        <v/>
      </c>
      <c r="AN88" s="2" t="str" cm="1">
        <f t="array" ref="AN88">IF(B88="","",SUMPRODUCT(($D$1:$AB$4=$AN$4)*D88:AB88))</f>
        <v/>
      </c>
      <c r="AO88" s="15" t="str">
        <f t="shared" si="41"/>
        <v/>
      </c>
      <c r="AP88" s="2" t="str" cm="1">
        <f t="array" ref="AP88">IF(B88="","",SUMPRODUCT(($D$1:$AB$4=$AP$4)*D88:AB88))</f>
        <v/>
      </c>
      <c r="AQ88" s="15" t="str">
        <f t="shared" si="42"/>
        <v/>
      </c>
      <c r="AR88" s="2" t="str" cm="1">
        <f t="array" ref="AR88">IF(B88="","",SUMPRODUCT(($D$1:$AB$4=$AR$4)*D88:AB88))</f>
        <v/>
      </c>
      <c r="AS88" s="15" t="str">
        <f t="shared" si="43"/>
        <v/>
      </c>
      <c r="AT88" s="2" t="str" cm="1">
        <f t="array" ref="AT88">IF(B88="","",SUMPRODUCT(($D$1:$AB$4=$AT$4)*$D88:$AB88))</f>
        <v/>
      </c>
      <c r="AU88" s="15" t="str">
        <f t="shared" si="44"/>
        <v/>
      </c>
      <c r="AV88" s="2" t="str" cm="1">
        <f t="array" ref="AV88">IF(B88="","",SUMPRODUCT(($D$1:$AB$4=$AV$4)*$D88:$AB88))</f>
        <v/>
      </c>
      <c r="AW88" s="15" t="str">
        <f t="shared" si="45"/>
        <v/>
      </c>
      <c r="AX88" s="2" t="str" cm="1">
        <f t="array" ref="AX88">IF(B88="","",SUMPRODUCT(($D$1:$AB$4=$AX$4)*$D88:$AB88))</f>
        <v/>
      </c>
      <c r="AY88" s="15" t="str">
        <f t="shared" si="46"/>
        <v/>
      </c>
      <c r="AZ88" s="2" t="str" cm="1">
        <f t="array" ref="AZ88">IF(B88="","",SUMPRODUCT(($D$1:$AB$4=$AZ$4)*$D88:$AB88))</f>
        <v/>
      </c>
      <c r="BA88" s="15" t="str">
        <f t="shared" si="47"/>
        <v/>
      </c>
      <c r="BB88" s="2" t="str" cm="1">
        <f t="array" ref="BB88">IF(B88="","",SUMPRODUCT(($D$1:$AB$4=$BB$4)*$D88:$AB88))</f>
        <v/>
      </c>
      <c r="BC88" s="15" t="str">
        <f t="shared" si="48"/>
        <v/>
      </c>
      <c r="BD88" s="2" t="str" cm="1">
        <f t="array" ref="BD88">IF(B88="","",SUMPRODUCT(($D$1:$AB$4=$BD$4)*$D88:$AB88))</f>
        <v/>
      </c>
      <c r="BE88" s="15" t="str">
        <f t="shared" si="49"/>
        <v/>
      </c>
      <c r="BF88" s="2" t="str" cm="1">
        <f t="array" ref="BF88">IF(B88="","",SUMPRODUCT(($D$1:$AB$4=$BF$4)*$D88:$AB88))</f>
        <v/>
      </c>
      <c r="BG88" s="15" t="str">
        <f t="shared" si="50"/>
        <v/>
      </c>
      <c r="BH88" s="2" t="str" cm="1">
        <f t="array" ref="BH88">IF(B88="","",SUMPRODUCT(($D$1:$AB$4=$BH$4)*$D88:$AB88))</f>
        <v/>
      </c>
      <c r="BI88" s="15" t="str">
        <f t="shared" si="51"/>
        <v/>
      </c>
      <c r="BJ88" s="2" t="str" cm="1">
        <f t="array" ref="BJ88">IF(B88="","",SUMPRODUCT(($D$1:$AB$4=$BJ$4)*$D88:$AB88))</f>
        <v/>
      </c>
      <c r="BK88" s="15" t="str">
        <f t="shared" si="52"/>
        <v/>
      </c>
      <c r="BL88" s="2" t="str" cm="1">
        <f t="array" ref="BL88">IF(B88="","",SUMPRODUCT(($D$1:$AB$4=$BL$4)*$D88:$AB88))</f>
        <v/>
      </c>
      <c r="BM88" s="15" t="str">
        <f t="shared" si="53"/>
        <v/>
      </c>
      <c r="BN88" s="2" t="str" cm="1">
        <f t="array" ref="BN88">IF(B88="","",SUMPRODUCT(($D$1:$AB$4=$BN$4)*$D88:$AB88))</f>
        <v/>
      </c>
      <c r="BO88" s="15" t="str">
        <f t="shared" si="54"/>
        <v/>
      </c>
      <c r="BP88" s="2" t="str" cm="1">
        <f t="array" ref="BP88">IF(B88="","",SUMPRODUCT(($D$1:$AB$4=$BP$4)*$D88:$AB88))</f>
        <v/>
      </c>
      <c r="BQ88" s="15" t="str">
        <f t="shared" si="55"/>
        <v/>
      </c>
      <c r="BR88" s="2" t="str" cm="1">
        <f t="array" ref="BR88">IF(B88="","",SUMPRODUCT(($D$1:$AB$4=$BR$4)*$D88:$AB88))</f>
        <v/>
      </c>
      <c r="BS88" s="15" t="str">
        <f t="shared" si="56"/>
        <v/>
      </c>
      <c r="BT88" s="2" t="str" cm="1">
        <f t="array" ref="BT88">IF(B88="","",SUMPRODUCT(($D$1:$AB$4=$BT$4)*$D88:$AB88))</f>
        <v/>
      </c>
      <c r="BU88" s="15" t="str">
        <f t="shared" si="57"/>
        <v/>
      </c>
      <c r="BV88" s="2" t="str" cm="1">
        <f t="array" ref="BV88">IF(B88="","",SUMPRODUCT(($D$1:$AB$4=$BV$4)*$D88:$AB88))</f>
        <v/>
      </c>
      <c r="BW88" s="15" t="str">
        <f t="shared" si="58"/>
        <v/>
      </c>
      <c r="BX88" s="2" t="str" cm="1">
        <f t="array" ref="BX88">IF(B88="","",SUMPRODUCT(($D$1:$AB$4=$BX$4)*$D88:$AB88))</f>
        <v/>
      </c>
      <c r="BY88" s="15" t="str">
        <f t="shared" si="59"/>
        <v/>
      </c>
      <c r="BZ88" s="2" t="str" cm="1">
        <f t="array" ref="BZ88">IF(B88="","",SUMPRODUCT(($D$1:$AB$4=$BZ$4)*$D88:$AB88))</f>
        <v/>
      </c>
      <c r="CA88" s="15" t="str">
        <f t="shared" si="60"/>
        <v/>
      </c>
      <c r="CB88" s="2" t="str" cm="1">
        <f t="array" ref="CB88">IF(B88="","",SUMPRODUCT(($D$1:$AB$4=$CB$4)*$D88:$AB88))</f>
        <v/>
      </c>
      <c r="CC88" s="15" t="str">
        <f t="shared" si="61"/>
        <v/>
      </c>
      <c r="CD88" s="2" t="str" cm="1">
        <f t="array" ref="CD88">IF(B88="","",SUMPRODUCT(($D$1:$AB$4=$CD$4)*$D88:$AB88))</f>
        <v/>
      </c>
      <c r="CE88" s="15" t="str">
        <f t="shared" si="62"/>
        <v/>
      </c>
      <c r="CF88" s="2" t="str" cm="1">
        <f t="array" ref="CF88">IF(B88="","",SUMPRODUCT(($D$1:$AB$4=$CF$4)*$D88:$AB88))</f>
        <v/>
      </c>
      <c r="CG88" s="15" t="str">
        <f t="shared" si="63"/>
        <v/>
      </c>
      <c r="CH88" s="2" t="str" cm="1">
        <f t="array" ref="CH88">IF(B88="","",SUMPRODUCT(($D$1:$AB$4=$CH$4)*$D88:$AB88))</f>
        <v/>
      </c>
      <c r="CI88" s="15" t="str">
        <f t="shared" si="64"/>
        <v/>
      </c>
    </row>
    <row r="89" spans="1:87">
      <c r="A89" s="7">
        <v>84</v>
      </c>
      <c r="D89" s="97"/>
      <c r="E89" s="86"/>
      <c r="F89" s="86"/>
      <c r="G89" s="86"/>
      <c r="H89" s="86"/>
      <c r="I89" s="98"/>
      <c r="J89" s="102"/>
      <c r="K89" s="87"/>
      <c r="L89" s="87"/>
      <c r="M89" s="87"/>
      <c r="N89" s="87"/>
      <c r="O89" s="103"/>
      <c r="P89" s="107"/>
      <c r="Q89" s="88"/>
      <c r="R89" s="88"/>
      <c r="S89" s="88"/>
      <c r="T89" s="88"/>
      <c r="U89" s="108"/>
      <c r="V89" s="113"/>
      <c r="W89" s="89"/>
      <c r="X89" s="89"/>
      <c r="Y89" s="89"/>
      <c r="Z89" s="89"/>
      <c r="AA89" s="89"/>
      <c r="AB89" s="169"/>
      <c r="AC89" s="171" t="str">
        <f t="shared" si="65"/>
        <v/>
      </c>
      <c r="AD89" s="172" t="str">
        <f t="shared" si="39"/>
        <v/>
      </c>
      <c r="AL89" s="2" t="str" cm="1">
        <f t="array" ref="AL89">IF(B89="","",SUMPRODUCT(($D$1:$AB$4=$AL$4)*D89:AB89))</f>
        <v/>
      </c>
      <c r="AM89" s="15" t="str">
        <f t="shared" si="40"/>
        <v/>
      </c>
      <c r="AN89" s="2" t="str" cm="1">
        <f t="array" ref="AN89">IF(B89="","",SUMPRODUCT(($D$1:$AB$4=$AN$4)*D89:AB89))</f>
        <v/>
      </c>
      <c r="AO89" s="15" t="str">
        <f t="shared" si="41"/>
        <v/>
      </c>
      <c r="AP89" s="2" t="str" cm="1">
        <f t="array" ref="AP89">IF(B89="","",SUMPRODUCT(($D$1:$AB$4=$AP$4)*D89:AB89))</f>
        <v/>
      </c>
      <c r="AQ89" s="15" t="str">
        <f t="shared" si="42"/>
        <v/>
      </c>
      <c r="AR89" s="2" t="str" cm="1">
        <f t="array" ref="AR89">IF(B89="","",SUMPRODUCT(($D$1:$AB$4=$AR$4)*D89:AB89))</f>
        <v/>
      </c>
      <c r="AS89" s="15" t="str">
        <f t="shared" si="43"/>
        <v/>
      </c>
      <c r="AT89" s="2" t="str" cm="1">
        <f t="array" ref="AT89">IF(B89="","",SUMPRODUCT(($D$1:$AB$4=$AT$4)*$D89:$AB89))</f>
        <v/>
      </c>
      <c r="AU89" s="15" t="str">
        <f t="shared" si="44"/>
        <v/>
      </c>
      <c r="AV89" s="2" t="str" cm="1">
        <f t="array" ref="AV89">IF(B89="","",SUMPRODUCT(($D$1:$AB$4=$AV$4)*$D89:$AB89))</f>
        <v/>
      </c>
      <c r="AW89" s="15" t="str">
        <f t="shared" si="45"/>
        <v/>
      </c>
      <c r="AX89" s="2" t="str" cm="1">
        <f t="array" ref="AX89">IF(B89="","",SUMPRODUCT(($D$1:$AB$4=$AX$4)*$D89:$AB89))</f>
        <v/>
      </c>
      <c r="AY89" s="15" t="str">
        <f t="shared" si="46"/>
        <v/>
      </c>
      <c r="AZ89" s="2" t="str" cm="1">
        <f t="array" ref="AZ89">IF(B89="","",SUMPRODUCT(($D$1:$AB$4=$AZ$4)*$D89:$AB89))</f>
        <v/>
      </c>
      <c r="BA89" s="15" t="str">
        <f t="shared" si="47"/>
        <v/>
      </c>
      <c r="BB89" s="2" t="str" cm="1">
        <f t="array" ref="BB89">IF(B89="","",SUMPRODUCT(($D$1:$AB$4=$BB$4)*$D89:$AB89))</f>
        <v/>
      </c>
      <c r="BC89" s="15" t="str">
        <f t="shared" si="48"/>
        <v/>
      </c>
      <c r="BD89" s="2" t="str" cm="1">
        <f t="array" ref="BD89">IF(B89="","",SUMPRODUCT(($D$1:$AB$4=$BD$4)*$D89:$AB89))</f>
        <v/>
      </c>
      <c r="BE89" s="15" t="str">
        <f t="shared" si="49"/>
        <v/>
      </c>
      <c r="BF89" s="2" t="str" cm="1">
        <f t="array" ref="BF89">IF(B89="","",SUMPRODUCT(($D$1:$AB$4=$BF$4)*$D89:$AB89))</f>
        <v/>
      </c>
      <c r="BG89" s="15" t="str">
        <f t="shared" si="50"/>
        <v/>
      </c>
      <c r="BH89" s="2" t="str" cm="1">
        <f t="array" ref="BH89">IF(B89="","",SUMPRODUCT(($D$1:$AB$4=$BH$4)*$D89:$AB89))</f>
        <v/>
      </c>
      <c r="BI89" s="15" t="str">
        <f t="shared" si="51"/>
        <v/>
      </c>
      <c r="BJ89" s="2" t="str" cm="1">
        <f t="array" ref="BJ89">IF(B89="","",SUMPRODUCT(($D$1:$AB$4=$BJ$4)*$D89:$AB89))</f>
        <v/>
      </c>
      <c r="BK89" s="15" t="str">
        <f t="shared" si="52"/>
        <v/>
      </c>
      <c r="BL89" s="2" t="str" cm="1">
        <f t="array" ref="BL89">IF(B89="","",SUMPRODUCT(($D$1:$AB$4=$BL$4)*$D89:$AB89))</f>
        <v/>
      </c>
      <c r="BM89" s="15" t="str">
        <f t="shared" si="53"/>
        <v/>
      </c>
      <c r="BN89" s="2" t="str" cm="1">
        <f t="array" ref="BN89">IF(B89="","",SUMPRODUCT(($D$1:$AB$4=$BN$4)*$D89:$AB89))</f>
        <v/>
      </c>
      <c r="BO89" s="15" t="str">
        <f t="shared" si="54"/>
        <v/>
      </c>
      <c r="BP89" s="2" t="str" cm="1">
        <f t="array" ref="BP89">IF(B89="","",SUMPRODUCT(($D$1:$AB$4=$BP$4)*$D89:$AB89))</f>
        <v/>
      </c>
      <c r="BQ89" s="15" t="str">
        <f t="shared" si="55"/>
        <v/>
      </c>
      <c r="BR89" s="2" t="str" cm="1">
        <f t="array" ref="BR89">IF(B89="","",SUMPRODUCT(($D$1:$AB$4=$BR$4)*$D89:$AB89))</f>
        <v/>
      </c>
      <c r="BS89" s="15" t="str">
        <f t="shared" si="56"/>
        <v/>
      </c>
      <c r="BT89" s="2" t="str" cm="1">
        <f t="array" ref="BT89">IF(B89="","",SUMPRODUCT(($D$1:$AB$4=$BT$4)*$D89:$AB89))</f>
        <v/>
      </c>
      <c r="BU89" s="15" t="str">
        <f t="shared" si="57"/>
        <v/>
      </c>
      <c r="BV89" s="2" t="str" cm="1">
        <f t="array" ref="BV89">IF(B89="","",SUMPRODUCT(($D$1:$AB$4=$BV$4)*$D89:$AB89))</f>
        <v/>
      </c>
      <c r="BW89" s="15" t="str">
        <f t="shared" si="58"/>
        <v/>
      </c>
      <c r="BX89" s="2" t="str" cm="1">
        <f t="array" ref="BX89">IF(B89="","",SUMPRODUCT(($D$1:$AB$4=$BX$4)*$D89:$AB89))</f>
        <v/>
      </c>
      <c r="BY89" s="15" t="str">
        <f t="shared" si="59"/>
        <v/>
      </c>
      <c r="BZ89" s="2" t="str" cm="1">
        <f t="array" ref="BZ89">IF(B89="","",SUMPRODUCT(($D$1:$AB$4=$BZ$4)*$D89:$AB89))</f>
        <v/>
      </c>
      <c r="CA89" s="15" t="str">
        <f t="shared" si="60"/>
        <v/>
      </c>
      <c r="CB89" s="2" t="str" cm="1">
        <f t="array" ref="CB89">IF(B89="","",SUMPRODUCT(($D$1:$AB$4=$CB$4)*$D89:$AB89))</f>
        <v/>
      </c>
      <c r="CC89" s="15" t="str">
        <f t="shared" si="61"/>
        <v/>
      </c>
      <c r="CD89" s="2" t="str" cm="1">
        <f t="array" ref="CD89">IF(B89="","",SUMPRODUCT(($D$1:$AB$4=$CD$4)*$D89:$AB89))</f>
        <v/>
      </c>
      <c r="CE89" s="15" t="str">
        <f t="shared" si="62"/>
        <v/>
      </c>
      <c r="CF89" s="2" t="str" cm="1">
        <f t="array" ref="CF89">IF(B89="","",SUMPRODUCT(($D$1:$AB$4=$CF$4)*$D89:$AB89))</f>
        <v/>
      </c>
      <c r="CG89" s="15" t="str">
        <f t="shared" si="63"/>
        <v/>
      </c>
      <c r="CH89" s="2" t="str" cm="1">
        <f t="array" ref="CH89">IF(B89="","",SUMPRODUCT(($D$1:$AB$4=$CH$4)*$D89:$AB89))</f>
        <v/>
      </c>
      <c r="CI89" s="15" t="str">
        <f t="shared" si="64"/>
        <v/>
      </c>
    </row>
    <row r="90" spans="1:87">
      <c r="A90" s="6">
        <v>85</v>
      </c>
      <c r="D90" s="97"/>
      <c r="E90" s="86"/>
      <c r="F90" s="86"/>
      <c r="G90" s="86"/>
      <c r="H90" s="86"/>
      <c r="I90" s="98"/>
      <c r="J90" s="102"/>
      <c r="K90" s="87"/>
      <c r="L90" s="87"/>
      <c r="M90" s="87"/>
      <c r="N90" s="87"/>
      <c r="O90" s="103"/>
      <c r="P90" s="107"/>
      <c r="Q90" s="88"/>
      <c r="R90" s="88"/>
      <c r="S90" s="88"/>
      <c r="T90" s="88"/>
      <c r="U90" s="108"/>
      <c r="V90" s="113"/>
      <c r="W90" s="89"/>
      <c r="X90" s="89"/>
      <c r="Y90" s="89"/>
      <c r="Z90" s="89"/>
      <c r="AA90" s="89"/>
      <c r="AB90" s="169"/>
      <c r="AC90" s="171" t="str">
        <f t="shared" si="65"/>
        <v/>
      </c>
      <c r="AD90" s="172" t="str">
        <f t="shared" si="39"/>
        <v/>
      </c>
      <c r="AL90" s="2" t="str" cm="1">
        <f t="array" ref="AL90">IF(B90="","",SUMPRODUCT(($D$1:$AB$4=$AL$4)*D90:AB90))</f>
        <v/>
      </c>
      <c r="AM90" s="15" t="str">
        <f t="shared" si="40"/>
        <v/>
      </c>
      <c r="AN90" s="2" t="str" cm="1">
        <f t="array" ref="AN90">IF(B90="","",SUMPRODUCT(($D$1:$AB$4=$AN$4)*D90:AB90))</f>
        <v/>
      </c>
      <c r="AO90" s="15" t="str">
        <f t="shared" si="41"/>
        <v/>
      </c>
      <c r="AP90" s="2" t="str" cm="1">
        <f t="array" ref="AP90">IF(B90="","",SUMPRODUCT(($D$1:$AB$4=$AP$4)*D90:AB90))</f>
        <v/>
      </c>
      <c r="AQ90" s="15" t="str">
        <f t="shared" si="42"/>
        <v/>
      </c>
      <c r="AR90" s="2" t="str" cm="1">
        <f t="array" ref="AR90">IF(B90="","",SUMPRODUCT(($D$1:$AB$4=$AR$4)*D90:AB90))</f>
        <v/>
      </c>
      <c r="AS90" s="15" t="str">
        <f t="shared" si="43"/>
        <v/>
      </c>
      <c r="AT90" s="2" t="str" cm="1">
        <f t="array" ref="AT90">IF(B90="","",SUMPRODUCT(($D$1:$AB$4=$AT$4)*$D90:$AB90))</f>
        <v/>
      </c>
      <c r="AU90" s="15" t="str">
        <f t="shared" si="44"/>
        <v/>
      </c>
      <c r="AV90" s="2" t="str" cm="1">
        <f t="array" ref="AV90">IF(B90="","",SUMPRODUCT(($D$1:$AB$4=$AV$4)*$D90:$AB90))</f>
        <v/>
      </c>
      <c r="AW90" s="15" t="str">
        <f t="shared" si="45"/>
        <v/>
      </c>
      <c r="AX90" s="2" t="str" cm="1">
        <f t="array" ref="AX90">IF(B90="","",SUMPRODUCT(($D$1:$AB$4=$AX$4)*$D90:$AB90))</f>
        <v/>
      </c>
      <c r="AY90" s="15" t="str">
        <f t="shared" si="46"/>
        <v/>
      </c>
      <c r="AZ90" s="2" t="str" cm="1">
        <f t="array" ref="AZ90">IF(B90="","",SUMPRODUCT(($D$1:$AB$4=$AZ$4)*$D90:$AB90))</f>
        <v/>
      </c>
      <c r="BA90" s="15" t="str">
        <f t="shared" si="47"/>
        <v/>
      </c>
      <c r="BB90" s="2" t="str" cm="1">
        <f t="array" ref="BB90">IF(B90="","",SUMPRODUCT(($D$1:$AB$4=$BB$4)*$D90:$AB90))</f>
        <v/>
      </c>
      <c r="BC90" s="15" t="str">
        <f t="shared" si="48"/>
        <v/>
      </c>
      <c r="BD90" s="2" t="str" cm="1">
        <f t="array" ref="BD90">IF(B90="","",SUMPRODUCT(($D$1:$AB$4=$BD$4)*$D90:$AB90))</f>
        <v/>
      </c>
      <c r="BE90" s="15" t="str">
        <f t="shared" si="49"/>
        <v/>
      </c>
      <c r="BF90" s="2" t="str" cm="1">
        <f t="array" ref="BF90">IF(B90="","",SUMPRODUCT(($D$1:$AB$4=$BF$4)*$D90:$AB90))</f>
        <v/>
      </c>
      <c r="BG90" s="15" t="str">
        <f t="shared" si="50"/>
        <v/>
      </c>
      <c r="BH90" s="2" t="str" cm="1">
        <f t="array" ref="BH90">IF(B90="","",SUMPRODUCT(($D$1:$AB$4=$BH$4)*$D90:$AB90))</f>
        <v/>
      </c>
      <c r="BI90" s="15" t="str">
        <f t="shared" si="51"/>
        <v/>
      </c>
      <c r="BJ90" s="2" t="str" cm="1">
        <f t="array" ref="BJ90">IF(B90="","",SUMPRODUCT(($D$1:$AB$4=$BJ$4)*$D90:$AB90))</f>
        <v/>
      </c>
      <c r="BK90" s="15" t="str">
        <f t="shared" si="52"/>
        <v/>
      </c>
      <c r="BL90" s="2" t="str" cm="1">
        <f t="array" ref="BL90">IF(B90="","",SUMPRODUCT(($D$1:$AB$4=$BL$4)*$D90:$AB90))</f>
        <v/>
      </c>
      <c r="BM90" s="15" t="str">
        <f t="shared" si="53"/>
        <v/>
      </c>
      <c r="BN90" s="2" t="str" cm="1">
        <f t="array" ref="BN90">IF(B90="","",SUMPRODUCT(($D$1:$AB$4=$BN$4)*$D90:$AB90))</f>
        <v/>
      </c>
      <c r="BO90" s="15" t="str">
        <f t="shared" si="54"/>
        <v/>
      </c>
      <c r="BP90" s="2" t="str" cm="1">
        <f t="array" ref="BP90">IF(B90="","",SUMPRODUCT(($D$1:$AB$4=$BP$4)*$D90:$AB90))</f>
        <v/>
      </c>
      <c r="BQ90" s="15" t="str">
        <f t="shared" si="55"/>
        <v/>
      </c>
      <c r="BR90" s="2" t="str" cm="1">
        <f t="array" ref="BR90">IF(B90="","",SUMPRODUCT(($D$1:$AB$4=$BR$4)*$D90:$AB90))</f>
        <v/>
      </c>
      <c r="BS90" s="15" t="str">
        <f t="shared" si="56"/>
        <v/>
      </c>
      <c r="BT90" s="2" t="str" cm="1">
        <f t="array" ref="BT90">IF(B90="","",SUMPRODUCT(($D$1:$AB$4=$BT$4)*$D90:$AB90))</f>
        <v/>
      </c>
      <c r="BU90" s="15" t="str">
        <f t="shared" si="57"/>
        <v/>
      </c>
      <c r="BV90" s="2" t="str" cm="1">
        <f t="array" ref="BV90">IF(B90="","",SUMPRODUCT(($D$1:$AB$4=$BV$4)*$D90:$AB90))</f>
        <v/>
      </c>
      <c r="BW90" s="15" t="str">
        <f t="shared" si="58"/>
        <v/>
      </c>
      <c r="BX90" s="2" t="str" cm="1">
        <f t="array" ref="BX90">IF(B90="","",SUMPRODUCT(($D$1:$AB$4=$BX$4)*$D90:$AB90))</f>
        <v/>
      </c>
      <c r="BY90" s="15" t="str">
        <f t="shared" si="59"/>
        <v/>
      </c>
      <c r="BZ90" s="2" t="str" cm="1">
        <f t="array" ref="BZ90">IF(B90="","",SUMPRODUCT(($D$1:$AB$4=$BZ$4)*$D90:$AB90))</f>
        <v/>
      </c>
      <c r="CA90" s="15" t="str">
        <f t="shared" si="60"/>
        <v/>
      </c>
      <c r="CB90" s="2" t="str" cm="1">
        <f t="array" ref="CB90">IF(B90="","",SUMPRODUCT(($D$1:$AB$4=$CB$4)*$D90:$AB90))</f>
        <v/>
      </c>
      <c r="CC90" s="15" t="str">
        <f t="shared" si="61"/>
        <v/>
      </c>
      <c r="CD90" s="2" t="str" cm="1">
        <f t="array" ref="CD90">IF(B90="","",SUMPRODUCT(($D$1:$AB$4=$CD$4)*$D90:$AB90))</f>
        <v/>
      </c>
      <c r="CE90" s="15" t="str">
        <f t="shared" si="62"/>
        <v/>
      </c>
      <c r="CF90" s="2" t="str" cm="1">
        <f t="array" ref="CF90">IF(B90="","",SUMPRODUCT(($D$1:$AB$4=$CF$4)*$D90:$AB90))</f>
        <v/>
      </c>
      <c r="CG90" s="15" t="str">
        <f t="shared" si="63"/>
        <v/>
      </c>
      <c r="CH90" s="2" t="str" cm="1">
        <f t="array" ref="CH90">IF(B90="","",SUMPRODUCT(($D$1:$AB$4=$CH$4)*$D90:$AB90))</f>
        <v/>
      </c>
      <c r="CI90" s="15" t="str">
        <f t="shared" si="64"/>
        <v/>
      </c>
    </row>
    <row r="91" spans="1:87">
      <c r="A91" s="7">
        <v>86</v>
      </c>
      <c r="D91" s="97"/>
      <c r="E91" s="86"/>
      <c r="F91" s="86"/>
      <c r="G91" s="86"/>
      <c r="H91" s="86"/>
      <c r="I91" s="98"/>
      <c r="J91" s="102"/>
      <c r="K91" s="87"/>
      <c r="L91" s="87"/>
      <c r="M91" s="87"/>
      <c r="N91" s="87"/>
      <c r="O91" s="103"/>
      <c r="P91" s="107"/>
      <c r="Q91" s="88"/>
      <c r="R91" s="88"/>
      <c r="S91" s="88"/>
      <c r="T91" s="88"/>
      <c r="U91" s="108"/>
      <c r="V91" s="113"/>
      <c r="W91" s="89"/>
      <c r="X91" s="89"/>
      <c r="Y91" s="89"/>
      <c r="Z91" s="89"/>
      <c r="AA91" s="89"/>
      <c r="AB91" s="169"/>
      <c r="AC91" s="171" t="str">
        <f t="shared" si="65"/>
        <v/>
      </c>
      <c r="AD91" s="172" t="str">
        <f t="shared" si="39"/>
        <v/>
      </c>
      <c r="AL91" s="2" t="str" cm="1">
        <f t="array" ref="AL91">IF(B91="","",SUMPRODUCT(($D$1:$AB$4=$AL$4)*D91:AB91))</f>
        <v/>
      </c>
      <c r="AM91" s="15" t="str">
        <f t="shared" si="40"/>
        <v/>
      </c>
      <c r="AN91" s="2" t="str" cm="1">
        <f t="array" ref="AN91">IF(B91="","",SUMPRODUCT(($D$1:$AB$4=$AN$4)*D91:AB91))</f>
        <v/>
      </c>
      <c r="AO91" s="15" t="str">
        <f t="shared" si="41"/>
        <v/>
      </c>
      <c r="AP91" s="2" t="str" cm="1">
        <f t="array" ref="AP91">IF(B91="","",SUMPRODUCT(($D$1:$AB$4=$AP$4)*D91:AB91))</f>
        <v/>
      </c>
      <c r="AQ91" s="15" t="str">
        <f t="shared" si="42"/>
        <v/>
      </c>
      <c r="AR91" s="2" t="str" cm="1">
        <f t="array" ref="AR91">IF(B91="","",SUMPRODUCT(($D$1:$AB$4=$AR$4)*D91:AB91))</f>
        <v/>
      </c>
      <c r="AS91" s="15" t="str">
        <f t="shared" si="43"/>
        <v/>
      </c>
      <c r="AT91" s="2" t="str" cm="1">
        <f t="array" ref="AT91">IF(B91="","",SUMPRODUCT(($D$1:$AB$4=$AT$4)*$D91:$AB91))</f>
        <v/>
      </c>
      <c r="AU91" s="15" t="str">
        <f t="shared" si="44"/>
        <v/>
      </c>
      <c r="AV91" s="2" t="str" cm="1">
        <f t="array" ref="AV91">IF(B91="","",SUMPRODUCT(($D$1:$AB$4=$AV$4)*$D91:$AB91))</f>
        <v/>
      </c>
      <c r="AW91" s="15" t="str">
        <f t="shared" si="45"/>
        <v/>
      </c>
      <c r="AX91" s="2" t="str" cm="1">
        <f t="array" ref="AX91">IF(B91="","",SUMPRODUCT(($D$1:$AB$4=$AX$4)*$D91:$AB91))</f>
        <v/>
      </c>
      <c r="AY91" s="15" t="str">
        <f t="shared" si="46"/>
        <v/>
      </c>
      <c r="AZ91" s="2" t="str" cm="1">
        <f t="array" ref="AZ91">IF(B91="","",SUMPRODUCT(($D$1:$AB$4=$AZ$4)*$D91:$AB91))</f>
        <v/>
      </c>
      <c r="BA91" s="15" t="str">
        <f t="shared" si="47"/>
        <v/>
      </c>
      <c r="BB91" s="2" t="str" cm="1">
        <f t="array" ref="BB91">IF(B91="","",SUMPRODUCT(($D$1:$AB$4=$BB$4)*$D91:$AB91))</f>
        <v/>
      </c>
      <c r="BC91" s="15" t="str">
        <f t="shared" si="48"/>
        <v/>
      </c>
      <c r="BD91" s="2" t="str" cm="1">
        <f t="array" ref="BD91">IF(B91="","",SUMPRODUCT(($D$1:$AB$4=$BD$4)*$D91:$AB91))</f>
        <v/>
      </c>
      <c r="BE91" s="15" t="str">
        <f t="shared" si="49"/>
        <v/>
      </c>
      <c r="BF91" s="2" t="str" cm="1">
        <f t="array" ref="BF91">IF(B91="","",SUMPRODUCT(($D$1:$AB$4=$BF$4)*$D91:$AB91))</f>
        <v/>
      </c>
      <c r="BG91" s="15" t="str">
        <f t="shared" si="50"/>
        <v/>
      </c>
      <c r="BH91" s="2" t="str" cm="1">
        <f t="array" ref="BH91">IF(B91="","",SUMPRODUCT(($D$1:$AB$4=$BH$4)*$D91:$AB91))</f>
        <v/>
      </c>
      <c r="BI91" s="15" t="str">
        <f t="shared" si="51"/>
        <v/>
      </c>
      <c r="BJ91" s="2" t="str" cm="1">
        <f t="array" ref="BJ91">IF(B91="","",SUMPRODUCT(($D$1:$AB$4=$BJ$4)*$D91:$AB91))</f>
        <v/>
      </c>
      <c r="BK91" s="15" t="str">
        <f t="shared" si="52"/>
        <v/>
      </c>
      <c r="BL91" s="2" t="str" cm="1">
        <f t="array" ref="BL91">IF(B91="","",SUMPRODUCT(($D$1:$AB$4=$BL$4)*$D91:$AB91))</f>
        <v/>
      </c>
      <c r="BM91" s="15" t="str">
        <f t="shared" si="53"/>
        <v/>
      </c>
      <c r="BN91" s="2" t="str" cm="1">
        <f t="array" ref="BN91">IF(B91="","",SUMPRODUCT(($D$1:$AB$4=$BN$4)*$D91:$AB91))</f>
        <v/>
      </c>
      <c r="BO91" s="15" t="str">
        <f t="shared" si="54"/>
        <v/>
      </c>
      <c r="BP91" s="2" t="str" cm="1">
        <f t="array" ref="BP91">IF(B91="","",SUMPRODUCT(($D$1:$AB$4=$BP$4)*$D91:$AB91))</f>
        <v/>
      </c>
      <c r="BQ91" s="15" t="str">
        <f t="shared" si="55"/>
        <v/>
      </c>
      <c r="BR91" s="2" t="str" cm="1">
        <f t="array" ref="BR91">IF(B91="","",SUMPRODUCT(($D$1:$AB$4=$BR$4)*$D91:$AB91))</f>
        <v/>
      </c>
      <c r="BS91" s="15" t="str">
        <f t="shared" si="56"/>
        <v/>
      </c>
      <c r="BT91" s="2" t="str" cm="1">
        <f t="array" ref="BT91">IF(B91="","",SUMPRODUCT(($D$1:$AB$4=$BT$4)*$D91:$AB91))</f>
        <v/>
      </c>
      <c r="BU91" s="15" t="str">
        <f t="shared" si="57"/>
        <v/>
      </c>
      <c r="BV91" s="2" t="str" cm="1">
        <f t="array" ref="BV91">IF(B91="","",SUMPRODUCT(($D$1:$AB$4=$BV$4)*$D91:$AB91))</f>
        <v/>
      </c>
      <c r="BW91" s="15" t="str">
        <f t="shared" si="58"/>
        <v/>
      </c>
      <c r="BX91" s="2" t="str" cm="1">
        <f t="array" ref="BX91">IF(B91="","",SUMPRODUCT(($D$1:$AB$4=$BX$4)*$D91:$AB91))</f>
        <v/>
      </c>
      <c r="BY91" s="15" t="str">
        <f t="shared" si="59"/>
        <v/>
      </c>
      <c r="BZ91" s="2" t="str" cm="1">
        <f t="array" ref="BZ91">IF(B91="","",SUMPRODUCT(($D$1:$AB$4=$BZ$4)*$D91:$AB91))</f>
        <v/>
      </c>
      <c r="CA91" s="15" t="str">
        <f t="shared" si="60"/>
        <v/>
      </c>
      <c r="CB91" s="2" t="str" cm="1">
        <f t="array" ref="CB91">IF(B91="","",SUMPRODUCT(($D$1:$AB$4=$CB$4)*$D91:$AB91))</f>
        <v/>
      </c>
      <c r="CC91" s="15" t="str">
        <f t="shared" si="61"/>
        <v/>
      </c>
      <c r="CD91" s="2" t="str" cm="1">
        <f t="array" ref="CD91">IF(B91="","",SUMPRODUCT(($D$1:$AB$4=$CD$4)*$D91:$AB91))</f>
        <v/>
      </c>
      <c r="CE91" s="15" t="str">
        <f t="shared" si="62"/>
        <v/>
      </c>
      <c r="CF91" s="2" t="str" cm="1">
        <f t="array" ref="CF91">IF(B91="","",SUMPRODUCT(($D$1:$AB$4=$CF$4)*$D91:$AB91))</f>
        <v/>
      </c>
      <c r="CG91" s="15" t="str">
        <f t="shared" si="63"/>
        <v/>
      </c>
      <c r="CH91" s="2" t="str" cm="1">
        <f t="array" ref="CH91">IF(B91="","",SUMPRODUCT(($D$1:$AB$4=$CH$4)*$D91:$AB91))</f>
        <v/>
      </c>
      <c r="CI91" s="15" t="str">
        <f t="shared" si="64"/>
        <v/>
      </c>
    </row>
    <row r="92" spans="1:87">
      <c r="A92" s="6">
        <v>87</v>
      </c>
      <c r="D92" s="97"/>
      <c r="E92" s="86"/>
      <c r="F92" s="86"/>
      <c r="G92" s="86"/>
      <c r="H92" s="86"/>
      <c r="I92" s="98"/>
      <c r="J92" s="102"/>
      <c r="K92" s="87"/>
      <c r="L92" s="87"/>
      <c r="M92" s="87"/>
      <c r="N92" s="87"/>
      <c r="O92" s="103"/>
      <c r="P92" s="107"/>
      <c r="Q92" s="88"/>
      <c r="R92" s="88"/>
      <c r="S92" s="88"/>
      <c r="T92" s="88"/>
      <c r="U92" s="108"/>
      <c r="V92" s="113"/>
      <c r="W92" s="89"/>
      <c r="X92" s="89"/>
      <c r="Y92" s="89"/>
      <c r="Z92" s="89"/>
      <c r="AA92" s="89"/>
      <c r="AB92" s="169"/>
      <c r="AC92" s="171" t="str">
        <f t="shared" si="65"/>
        <v/>
      </c>
      <c r="AD92" s="172" t="str">
        <f t="shared" si="39"/>
        <v/>
      </c>
      <c r="AL92" s="2" t="str" cm="1">
        <f t="array" ref="AL92">IF(B92="","",SUMPRODUCT(($D$1:$AB$4=$AL$4)*D92:AB92))</f>
        <v/>
      </c>
      <c r="AM92" s="15" t="str">
        <f t="shared" si="40"/>
        <v/>
      </c>
      <c r="AN92" s="2" t="str" cm="1">
        <f t="array" ref="AN92">IF(B92="","",SUMPRODUCT(($D$1:$AB$4=$AN$4)*D92:AB92))</f>
        <v/>
      </c>
      <c r="AO92" s="15" t="str">
        <f t="shared" si="41"/>
        <v/>
      </c>
      <c r="AP92" s="2" t="str" cm="1">
        <f t="array" ref="AP92">IF(B92="","",SUMPRODUCT(($D$1:$AB$4=$AP$4)*D92:AB92))</f>
        <v/>
      </c>
      <c r="AQ92" s="15" t="str">
        <f t="shared" si="42"/>
        <v/>
      </c>
      <c r="AR92" s="2" t="str" cm="1">
        <f t="array" ref="AR92">IF(B92="","",SUMPRODUCT(($D$1:$AB$4=$AR$4)*D92:AB92))</f>
        <v/>
      </c>
      <c r="AS92" s="15" t="str">
        <f t="shared" si="43"/>
        <v/>
      </c>
      <c r="AT92" s="2" t="str" cm="1">
        <f t="array" ref="AT92">IF(B92="","",SUMPRODUCT(($D$1:$AB$4=$AT$4)*$D92:$AB92))</f>
        <v/>
      </c>
      <c r="AU92" s="15" t="str">
        <f t="shared" si="44"/>
        <v/>
      </c>
      <c r="AV92" s="2" t="str" cm="1">
        <f t="array" ref="AV92">IF(B92="","",SUMPRODUCT(($D$1:$AB$4=$AV$4)*$D92:$AB92))</f>
        <v/>
      </c>
      <c r="AW92" s="15" t="str">
        <f t="shared" si="45"/>
        <v/>
      </c>
      <c r="AX92" s="2" t="str" cm="1">
        <f t="array" ref="AX92">IF(B92="","",SUMPRODUCT(($D$1:$AB$4=$AX$4)*$D92:$AB92))</f>
        <v/>
      </c>
      <c r="AY92" s="15" t="str">
        <f t="shared" si="46"/>
        <v/>
      </c>
      <c r="AZ92" s="2" t="str" cm="1">
        <f t="array" ref="AZ92">IF(B92="","",SUMPRODUCT(($D$1:$AB$4=$AZ$4)*$D92:$AB92))</f>
        <v/>
      </c>
      <c r="BA92" s="15" t="str">
        <f t="shared" si="47"/>
        <v/>
      </c>
      <c r="BB92" s="2" t="str" cm="1">
        <f t="array" ref="BB92">IF(B92="","",SUMPRODUCT(($D$1:$AB$4=$BB$4)*$D92:$AB92))</f>
        <v/>
      </c>
      <c r="BC92" s="15" t="str">
        <f t="shared" si="48"/>
        <v/>
      </c>
      <c r="BD92" s="2" t="str" cm="1">
        <f t="array" ref="BD92">IF(B92="","",SUMPRODUCT(($D$1:$AB$4=$BD$4)*$D92:$AB92))</f>
        <v/>
      </c>
      <c r="BE92" s="15" t="str">
        <f t="shared" si="49"/>
        <v/>
      </c>
      <c r="BF92" s="2" t="str" cm="1">
        <f t="array" ref="BF92">IF(B92="","",SUMPRODUCT(($D$1:$AB$4=$BF$4)*$D92:$AB92))</f>
        <v/>
      </c>
      <c r="BG92" s="15" t="str">
        <f t="shared" si="50"/>
        <v/>
      </c>
      <c r="BH92" s="2" t="str" cm="1">
        <f t="array" ref="BH92">IF(B92="","",SUMPRODUCT(($D$1:$AB$4=$BH$4)*$D92:$AB92))</f>
        <v/>
      </c>
      <c r="BI92" s="15" t="str">
        <f t="shared" si="51"/>
        <v/>
      </c>
      <c r="BJ92" s="2" t="str" cm="1">
        <f t="array" ref="BJ92">IF(B92="","",SUMPRODUCT(($D$1:$AB$4=$BJ$4)*$D92:$AB92))</f>
        <v/>
      </c>
      <c r="BK92" s="15" t="str">
        <f t="shared" si="52"/>
        <v/>
      </c>
      <c r="BL92" s="2" t="str" cm="1">
        <f t="array" ref="BL92">IF(B92="","",SUMPRODUCT(($D$1:$AB$4=$BL$4)*$D92:$AB92))</f>
        <v/>
      </c>
      <c r="BM92" s="15" t="str">
        <f t="shared" si="53"/>
        <v/>
      </c>
      <c r="BN92" s="2" t="str" cm="1">
        <f t="array" ref="BN92">IF(B92="","",SUMPRODUCT(($D$1:$AB$4=$BN$4)*$D92:$AB92))</f>
        <v/>
      </c>
      <c r="BO92" s="15" t="str">
        <f t="shared" si="54"/>
        <v/>
      </c>
      <c r="BP92" s="2" t="str" cm="1">
        <f t="array" ref="BP92">IF(B92="","",SUMPRODUCT(($D$1:$AB$4=$BP$4)*$D92:$AB92))</f>
        <v/>
      </c>
      <c r="BQ92" s="15" t="str">
        <f t="shared" si="55"/>
        <v/>
      </c>
      <c r="BR92" s="2" t="str" cm="1">
        <f t="array" ref="BR92">IF(B92="","",SUMPRODUCT(($D$1:$AB$4=$BR$4)*$D92:$AB92))</f>
        <v/>
      </c>
      <c r="BS92" s="15" t="str">
        <f t="shared" si="56"/>
        <v/>
      </c>
      <c r="BT92" s="2" t="str" cm="1">
        <f t="array" ref="BT92">IF(B92="","",SUMPRODUCT(($D$1:$AB$4=$BT$4)*$D92:$AB92))</f>
        <v/>
      </c>
      <c r="BU92" s="15" t="str">
        <f t="shared" si="57"/>
        <v/>
      </c>
      <c r="BV92" s="2" t="str" cm="1">
        <f t="array" ref="BV92">IF(B92="","",SUMPRODUCT(($D$1:$AB$4=$BV$4)*$D92:$AB92))</f>
        <v/>
      </c>
      <c r="BW92" s="15" t="str">
        <f t="shared" si="58"/>
        <v/>
      </c>
      <c r="BX92" s="2" t="str" cm="1">
        <f t="array" ref="BX92">IF(B92="","",SUMPRODUCT(($D$1:$AB$4=$BX$4)*$D92:$AB92))</f>
        <v/>
      </c>
      <c r="BY92" s="15" t="str">
        <f t="shared" si="59"/>
        <v/>
      </c>
      <c r="BZ92" s="2" t="str" cm="1">
        <f t="array" ref="BZ92">IF(B92="","",SUMPRODUCT(($D$1:$AB$4=$BZ$4)*$D92:$AB92))</f>
        <v/>
      </c>
      <c r="CA92" s="15" t="str">
        <f t="shared" si="60"/>
        <v/>
      </c>
      <c r="CB92" s="2" t="str" cm="1">
        <f t="array" ref="CB92">IF(B92="","",SUMPRODUCT(($D$1:$AB$4=$CB$4)*$D92:$AB92))</f>
        <v/>
      </c>
      <c r="CC92" s="15" t="str">
        <f t="shared" si="61"/>
        <v/>
      </c>
      <c r="CD92" s="2" t="str" cm="1">
        <f t="array" ref="CD92">IF(B92="","",SUMPRODUCT(($D$1:$AB$4=$CD$4)*$D92:$AB92))</f>
        <v/>
      </c>
      <c r="CE92" s="15" t="str">
        <f t="shared" si="62"/>
        <v/>
      </c>
      <c r="CF92" s="2" t="str" cm="1">
        <f t="array" ref="CF92">IF(B92="","",SUMPRODUCT(($D$1:$AB$4=$CF$4)*$D92:$AB92))</f>
        <v/>
      </c>
      <c r="CG92" s="15" t="str">
        <f t="shared" si="63"/>
        <v/>
      </c>
      <c r="CH92" s="2" t="str" cm="1">
        <f t="array" ref="CH92">IF(B92="","",SUMPRODUCT(($D$1:$AB$4=$CH$4)*$D92:$AB92))</f>
        <v/>
      </c>
      <c r="CI92" s="15" t="str">
        <f t="shared" si="64"/>
        <v/>
      </c>
    </row>
    <row r="93" spans="1:87">
      <c r="A93" s="7">
        <v>88</v>
      </c>
      <c r="D93" s="97"/>
      <c r="E93" s="86"/>
      <c r="F93" s="86"/>
      <c r="G93" s="86"/>
      <c r="H93" s="86"/>
      <c r="I93" s="98"/>
      <c r="J93" s="102"/>
      <c r="K93" s="87"/>
      <c r="L93" s="87"/>
      <c r="M93" s="87"/>
      <c r="N93" s="87"/>
      <c r="O93" s="103"/>
      <c r="P93" s="107"/>
      <c r="Q93" s="88"/>
      <c r="R93" s="88"/>
      <c r="S93" s="88"/>
      <c r="T93" s="88"/>
      <c r="U93" s="108"/>
      <c r="V93" s="113"/>
      <c r="W93" s="89"/>
      <c r="X93" s="89"/>
      <c r="Y93" s="89"/>
      <c r="Z93" s="89"/>
      <c r="AA93" s="89"/>
      <c r="AB93" s="169"/>
      <c r="AC93" s="171" t="str">
        <f t="shared" si="65"/>
        <v/>
      </c>
      <c r="AD93" s="172" t="str">
        <f t="shared" si="39"/>
        <v/>
      </c>
      <c r="AL93" s="2" t="str" cm="1">
        <f t="array" ref="AL93">IF(B93="","",SUMPRODUCT(($D$1:$AB$4=$AL$4)*D93:AB93))</f>
        <v/>
      </c>
      <c r="AM93" s="15" t="str">
        <f t="shared" si="40"/>
        <v/>
      </c>
      <c r="AN93" s="2" t="str" cm="1">
        <f t="array" ref="AN93">IF(B93="","",SUMPRODUCT(($D$1:$AB$4=$AN$4)*D93:AB93))</f>
        <v/>
      </c>
      <c r="AO93" s="15" t="str">
        <f t="shared" si="41"/>
        <v/>
      </c>
      <c r="AP93" s="2" t="str" cm="1">
        <f t="array" ref="AP93">IF(B93="","",SUMPRODUCT(($D$1:$AB$4=$AP$4)*D93:AB93))</f>
        <v/>
      </c>
      <c r="AQ93" s="15" t="str">
        <f t="shared" si="42"/>
        <v/>
      </c>
      <c r="AR93" s="2" t="str" cm="1">
        <f t="array" ref="AR93">IF(B93="","",SUMPRODUCT(($D$1:$AB$4=$AR$4)*D93:AB93))</f>
        <v/>
      </c>
      <c r="AS93" s="15" t="str">
        <f t="shared" si="43"/>
        <v/>
      </c>
      <c r="AT93" s="2" t="str" cm="1">
        <f t="array" ref="AT93">IF(B93="","",SUMPRODUCT(($D$1:$AB$4=$AT$4)*$D93:$AB93))</f>
        <v/>
      </c>
      <c r="AU93" s="15" t="str">
        <f t="shared" si="44"/>
        <v/>
      </c>
      <c r="AV93" s="2" t="str" cm="1">
        <f t="array" ref="AV93">IF(B93="","",SUMPRODUCT(($D$1:$AB$4=$AV$4)*$D93:$AB93))</f>
        <v/>
      </c>
      <c r="AW93" s="15" t="str">
        <f t="shared" si="45"/>
        <v/>
      </c>
      <c r="AX93" s="2" t="str" cm="1">
        <f t="array" ref="AX93">IF(B93="","",SUMPRODUCT(($D$1:$AB$4=$AX$4)*$D93:$AB93))</f>
        <v/>
      </c>
      <c r="AY93" s="15" t="str">
        <f t="shared" si="46"/>
        <v/>
      </c>
      <c r="AZ93" s="2" t="str" cm="1">
        <f t="array" ref="AZ93">IF(B93="","",SUMPRODUCT(($D$1:$AB$4=$AZ$4)*$D93:$AB93))</f>
        <v/>
      </c>
      <c r="BA93" s="15" t="str">
        <f t="shared" si="47"/>
        <v/>
      </c>
      <c r="BB93" s="2" t="str" cm="1">
        <f t="array" ref="BB93">IF(B93="","",SUMPRODUCT(($D$1:$AB$4=$BB$4)*$D93:$AB93))</f>
        <v/>
      </c>
      <c r="BC93" s="15" t="str">
        <f t="shared" si="48"/>
        <v/>
      </c>
      <c r="BD93" s="2" t="str" cm="1">
        <f t="array" ref="BD93">IF(B93="","",SUMPRODUCT(($D$1:$AB$4=$BD$4)*$D93:$AB93))</f>
        <v/>
      </c>
      <c r="BE93" s="15" t="str">
        <f t="shared" si="49"/>
        <v/>
      </c>
      <c r="BF93" s="2" t="str" cm="1">
        <f t="array" ref="BF93">IF(B93="","",SUMPRODUCT(($D$1:$AB$4=$BF$4)*$D93:$AB93))</f>
        <v/>
      </c>
      <c r="BG93" s="15" t="str">
        <f t="shared" si="50"/>
        <v/>
      </c>
      <c r="BH93" s="2" t="str" cm="1">
        <f t="array" ref="BH93">IF(B93="","",SUMPRODUCT(($D$1:$AB$4=$BH$4)*$D93:$AB93))</f>
        <v/>
      </c>
      <c r="BI93" s="15" t="str">
        <f t="shared" si="51"/>
        <v/>
      </c>
      <c r="BJ93" s="2" t="str" cm="1">
        <f t="array" ref="BJ93">IF(B93="","",SUMPRODUCT(($D$1:$AB$4=$BJ$4)*$D93:$AB93))</f>
        <v/>
      </c>
      <c r="BK93" s="15" t="str">
        <f t="shared" si="52"/>
        <v/>
      </c>
      <c r="BL93" s="2" t="str" cm="1">
        <f t="array" ref="BL93">IF(B93="","",SUMPRODUCT(($D$1:$AB$4=$BL$4)*$D93:$AB93))</f>
        <v/>
      </c>
      <c r="BM93" s="15" t="str">
        <f t="shared" si="53"/>
        <v/>
      </c>
      <c r="BN93" s="2" t="str" cm="1">
        <f t="array" ref="BN93">IF(B93="","",SUMPRODUCT(($D$1:$AB$4=$BN$4)*$D93:$AB93))</f>
        <v/>
      </c>
      <c r="BO93" s="15" t="str">
        <f t="shared" si="54"/>
        <v/>
      </c>
      <c r="BP93" s="2" t="str" cm="1">
        <f t="array" ref="BP93">IF(B93="","",SUMPRODUCT(($D$1:$AB$4=$BP$4)*$D93:$AB93))</f>
        <v/>
      </c>
      <c r="BQ93" s="15" t="str">
        <f t="shared" si="55"/>
        <v/>
      </c>
      <c r="BR93" s="2" t="str" cm="1">
        <f t="array" ref="BR93">IF(B93="","",SUMPRODUCT(($D$1:$AB$4=$BR$4)*$D93:$AB93))</f>
        <v/>
      </c>
      <c r="BS93" s="15" t="str">
        <f t="shared" si="56"/>
        <v/>
      </c>
      <c r="BT93" s="2" t="str" cm="1">
        <f t="array" ref="BT93">IF(B93="","",SUMPRODUCT(($D$1:$AB$4=$BT$4)*$D93:$AB93))</f>
        <v/>
      </c>
      <c r="BU93" s="15" t="str">
        <f t="shared" si="57"/>
        <v/>
      </c>
      <c r="BV93" s="2" t="str" cm="1">
        <f t="array" ref="BV93">IF(B93="","",SUMPRODUCT(($D$1:$AB$4=$BV$4)*$D93:$AB93))</f>
        <v/>
      </c>
      <c r="BW93" s="15" t="str">
        <f t="shared" si="58"/>
        <v/>
      </c>
      <c r="BX93" s="2" t="str" cm="1">
        <f t="array" ref="BX93">IF(B93="","",SUMPRODUCT(($D$1:$AB$4=$BX$4)*$D93:$AB93))</f>
        <v/>
      </c>
      <c r="BY93" s="15" t="str">
        <f t="shared" si="59"/>
        <v/>
      </c>
      <c r="BZ93" s="2" t="str" cm="1">
        <f t="array" ref="BZ93">IF(B93="","",SUMPRODUCT(($D$1:$AB$4=$BZ$4)*$D93:$AB93))</f>
        <v/>
      </c>
      <c r="CA93" s="15" t="str">
        <f t="shared" si="60"/>
        <v/>
      </c>
      <c r="CB93" s="2" t="str" cm="1">
        <f t="array" ref="CB93">IF(B93="","",SUMPRODUCT(($D$1:$AB$4=$CB$4)*$D93:$AB93))</f>
        <v/>
      </c>
      <c r="CC93" s="15" t="str">
        <f t="shared" si="61"/>
        <v/>
      </c>
      <c r="CD93" s="2" t="str" cm="1">
        <f t="array" ref="CD93">IF(B93="","",SUMPRODUCT(($D$1:$AB$4=$CD$4)*$D93:$AB93))</f>
        <v/>
      </c>
      <c r="CE93" s="15" t="str">
        <f t="shared" si="62"/>
        <v/>
      </c>
      <c r="CF93" s="2" t="str" cm="1">
        <f t="array" ref="CF93">IF(B93="","",SUMPRODUCT(($D$1:$AB$4=$CF$4)*$D93:$AB93))</f>
        <v/>
      </c>
      <c r="CG93" s="15" t="str">
        <f t="shared" si="63"/>
        <v/>
      </c>
      <c r="CH93" s="2" t="str" cm="1">
        <f t="array" ref="CH93">IF(B93="","",SUMPRODUCT(($D$1:$AB$4=$CH$4)*$D93:$AB93))</f>
        <v/>
      </c>
      <c r="CI93" s="15" t="str">
        <f t="shared" si="64"/>
        <v/>
      </c>
    </row>
    <row r="94" spans="1:87">
      <c r="A94" s="6">
        <v>89</v>
      </c>
      <c r="D94" s="97"/>
      <c r="E94" s="86"/>
      <c r="F94" s="86"/>
      <c r="G94" s="86"/>
      <c r="H94" s="86"/>
      <c r="I94" s="98"/>
      <c r="J94" s="102"/>
      <c r="K94" s="87"/>
      <c r="L94" s="87"/>
      <c r="M94" s="87"/>
      <c r="N94" s="87"/>
      <c r="O94" s="103"/>
      <c r="P94" s="107"/>
      <c r="Q94" s="88"/>
      <c r="R94" s="88"/>
      <c r="S94" s="88"/>
      <c r="T94" s="88"/>
      <c r="U94" s="108"/>
      <c r="V94" s="113"/>
      <c r="W94" s="89"/>
      <c r="X94" s="89"/>
      <c r="Y94" s="89"/>
      <c r="Z94" s="89"/>
      <c r="AA94" s="89"/>
      <c r="AB94" s="169"/>
      <c r="AC94" s="171" t="str">
        <f t="shared" si="65"/>
        <v/>
      </c>
      <c r="AD94" s="172" t="str">
        <f t="shared" si="39"/>
        <v/>
      </c>
      <c r="AL94" s="2" t="str" cm="1">
        <f t="array" ref="AL94">IF(B94="","",SUMPRODUCT(($D$1:$AB$4=$AL$4)*D94:AB94))</f>
        <v/>
      </c>
      <c r="AM94" s="15" t="str">
        <f t="shared" si="40"/>
        <v/>
      </c>
      <c r="AN94" s="2" t="str" cm="1">
        <f t="array" ref="AN94">IF(B94="","",SUMPRODUCT(($D$1:$AB$4=$AN$4)*D94:AB94))</f>
        <v/>
      </c>
      <c r="AO94" s="15" t="str">
        <f t="shared" si="41"/>
        <v/>
      </c>
      <c r="AP94" s="2" t="str" cm="1">
        <f t="array" ref="AP94">IF(B94="","",SUMPRODUCT(($D$1:$AB$4=$AP$4)*D94:AB94))</f>
        <v/>
      </c>
      <c r="AQ94" s="15" t="str">
        <f t="shared" si="42"/>
        <v/>
      </c>
      <c r="AR94" s="2" t="str" cm="1">
        <f t="array" ref="AR94">IF(B94="","",SUMPRODUCT(($D$1:$AB$4=$AR$4)*D94:AB94))</f>
        <v/>
      </c>
      <c r="AS94" s="15" t="str">
        <f t="shared" si="43"/>
        <v/>
      </c>
      <c r="AT94" s="2" t="str" cm="1">
        <f t="array" ref="AT94">IF(B94="","",SUMPRODUCT(($D$1:$AB$4=$AT$4)*$D94:$AB94))</f>
        <v/>
      </c>
      <c r="AU94" s="15" t="str">
        <f t="shared" si="44"/>
        <v/>
      </c>
      <c r="AV94" s="2" t="str" cm="1">
        <f t="array" ref="AV94">IF(B94="","",SUMPRODUCT(($D$1:$AB$4=$AV$4)*$D94:$AB94))</f>
        <v/>
      </c>
      <c r="AW94" s="15" t="str">
        <f t="shared" si="45"/>
        <v/>
      </c>
      <c r="AX94" s="2" t="str" cm="1">
        <f t="array" ref="AX94">IF(B94="","",SUMPRODUCT(($D$1:$AB$4=$AX$4)*$D94:$AB94))</f>
        <v/>
      </c>
      <c r="AY94" s="15" t="str">
        <f t="shared" si="46"/>
        <v/>
      </c>
      <c r="AZ94" s="2" t="str" cm="1">
        <f t="array" ref="AZ94">IF(B94="","",SUMPRODUCT(($D$1:$AB$4=$AZ$4)*$D94:$AB94))</f>
        <v/>
      </c>
      <c r="BA94" s="15" t="str">
        <f t="shared" si="47"/>
        <v/>
      </c>
      <c r="BB94" s="2" t="str" cm="1">
        <f t="array" ref="BB94">IF(B94="","",SUMPRODUCT(($D$1:$AB$4=$BB$4)*$D94:$AB94))</f>
        <v/>
      </c>
      <c r="BC94" s="15" t="str">
        <f t="shared" si="48"/>
        <v/>
      </c>
      <c r="BD94" s="2" t="str" cm="1">
        <f t="array" ref="BD94">IF(B94="","",SUMPRODUCT(($D$1:$AB$4=$BD$4)*$D94:$AB94))</f>
        <v/>
      </c>
      <c r="BE94" s="15" t="str">
        <f t="shared" si="49"/>
        <v/>
      </c>
      <c r="BF94" s="2" t="str" cm="1">
        <f t="array" ref="BF94">IF(B94="","",SUMPRODUCT(($D$1:$AB$4=$BF$4)*$D94:$AB94))</f>
        <v/>
      </c>
      <c r="BG94" s="15" t="str">
        <f t="shared" si="50"/>
        <v/>
      </c>
      <c r="BH94" s="2" t="str" cm="1">
        <f t="array" ref="BH94">IF(B94="","",SUMPRODUCT(($D$1:$AB$4=$BH$4)*$D94:$AB94))</f>
        <v/>
      </c>
      <c r="BI94" s="15" t="str">
        <f t="shared" si="51"/>
        <v/>
      </c>
      <c r="BJ94" s="2" t="str" cm="1">
        <f t="array" ref="BJ94">IF(B94="","",SUMPRODUCT(($D$1:$AB$4=$BJ$4)*$D94:$AB94))</f>
        <v/>
      </c>
      <c r="BK94" s="15" t="str">
        <f t="shared" si="52"/>
        <v/>
      </c>
      <c r="BL94" s="2" t="str" cm="1">
        <f t="array" ref="BL94">IF(B94="","",SUMPRODUCT(($D$1:$AB$4=$BL$4)*$D94:$AB94))</f>
        <v/>
      </c>
      <c r="BM94" s="15" t="str">
        <f t="shared" si="53"/>
        <v/>
      </c>
      <c r="BN94" s="2" t="str" cm="1">
        <f t="array" ref="BN94">IF(B94="","",SUMPRODUCT(($D$1:$AB$4=$BN$4)*$D94:$AB94))</f>
        <v/>
      </c>
      <c r="BO94" s="15" t="str">
        <f t="shared" si="54"/>
        <v/>
      </c>
      <c r="BP94" s="2" t="str" cm="1">
        <f t="array" ref="BP94">IF(B94="","",SUMPRODUCT(($D$1:$AB$4=$BP$4)*$D94:$AB94))</f>
        <v/>
      </c>
      <c r="BQ94" s="15" t="str">
        <f t="shared" si="55"/>
        <v/>
      </c>
      <c r="BR94" s="2" t="str" cm="1">
        <f t="array" ref="BR94">IF(B94="","",SUMPRODUCT(($D$1:$AB$4=$BR$4)*$D94:$AB94))</f>
        <v/>
      </c>
      <c r="BS94" s="15" t="str">
        <f t="shared" si="56"/>
        <v/>
      </c>
      <c r="BT94" s="2" t="str" cm="1">
        <f t="array" ref="BT94">IF(B94="","",SUMPRODUCT(($D$1:$AB$4=$BT$4)*$D94:$AB94))</f>
        <v/>
      </c>
      <c r="BU94" s="15" t="str">
        <f t="shared" si="57"/>
        <v/>
      </c>
      <c r="BV94" s="2" t="str" cm="1">
        <f t="array" ref="BV94">IF(B94="","",SUMPRODUCT(($D$1:$AB$4=$BV$4)*$D94:$AB94))</f>
        <v/>
      </c>
      <c r="BW94" s="15" t="str">
        <f t="shared" si="58"/>
        <v/>
      </c>
      <c r="BX94" s="2" t="str" cm="1">
        <f t="array" ref="BX94">IF(B94="","",SUMPRODUCT(($D$1:$AB$4=$BX$4)*$D94:$AB94))</f>
        <v/>
      </c>
      <c r="BY94" s="15" t="str">
        <f t="shared" si="59"/>
        <v/>
      </c>
      <c r="BZ94" s="2" t="str" cm="1">
        <f t="array" ref="BZ94">IF(B94="","",SUMPRODUCT(($D$1:$AB$4=$BZ$4)*$D94:$AB94))</f>
        <v/>
      </c>
      <c r="CA94" s="15" t="str">
        <f t="shared" si="60"/>
        <v/>
      </c>
      <c r="CB94" s="2" t="str" cm="1">
        <f t="array" ref="CB94">IF(B94="","",SUMPRODUCT(($D$1:$AB$4=$CB$4)*$D94:$AB94))</f>
        <v/>
      </c>
      <c r="CC94" s="15" t="str">
        <f t="shared" si="61"/>
        <v/>
      </c>
      <c r="CD94" s="2" t="str" cm="1">
        <f t="array" ref="CD94">IF(B94="","",SUMPRODUCT(($D$1:$AB$4=$CD$4)*$D94:$AB94))</f>
        <v/>
      </c>
      <c r="CE94" s="15" t="str">
        <f t="shared" si="62"/>
        <v/>
      </c>
      <c r="CF94" s="2" t="str" cm="1">
        <f t="array" ref="CF94">IF(B94="","",SUMPRODUCT(($D$1:$AB$4=$CF$4)*$D94:$AB94))</f>
        <v/>
      </c>
      <c r="CG94" s="15" t="str">
        <f t="shared" si="63"/>
        <v/>
      </c>
      <c r="CH94" s="2" t="str" cm="1">
        <f t="array" ref="CH94">IF(B94="","",SUMPRODUCT(($D$1:$AB$4=$CH$4)*$D94:$AB94))</f>
        <v/>
      </c>
      <c r="CI94" s="15" t="str">
        <f t="shared" si="64"/>
        <v/>
      </c>
    </row>
    <row r="95" spans="1:87">
      <c r="A95" s="7">
        <v>90</v>
      </c>
      <c r="D95" s="97"/>
      <c r="E95" s="86"/>
      <c r="F95" s="86"/>
      <c r="G95" s="86"/>
      <c r="H95" s="86"/>
      <c r="I95" s="98"/>
      <c r="J95" s="102"/>
      <c r="K95" s="87"/>
      <c r="L95" s="87"/>
      <c r="M95" s="87"/>
      <c r="N95" s="87"/>
      <c r="O95" s="103"/>
      <c r="P95" s="107"/>
      <c r="Q95" s="88"/>
      <c r="R95" s="88"/>
      <c r="S95" s="88"/>
      <c r="T95" s="88"/>
      <c r="U95" s="108"/>
      <c r="V95" s="113"/>
      <c r="W95" s="89"/>
      <c r="X95" s="89"/>
      <c r="Y95" s="89"/>
      <c r="Z95" s="89"/>
      <c r="AA95" s="89"/>
      <c r="AB95" s="169"/>
      <c r="AC95" s="171" t="str">
        <f t="shared" si="65"/>
        <v/>
      </c>
      <c r="AD95" s="172" t="str">
        <f t="shared" si="39"/>
        <v/>
      </c>
      <c r="AL95" s="2" t="str" cm="1">
        <f t="array" ref="AL95">IF(B95="","",SUMPRODUCT(($D$1:$AB$4=$AL$4)*D95:AB95))</f>
        <v/>
      </c>
      <c r="AM95" s="15" t="str">
        <f t="shared" si="40"/>
        <v/>
      </c>
      <c r="AN95" s="2" t="str" cm="1">
        <f t="array" ref="AN95">IF(B95="","",SUMPRODUCT(($D$1:$AB$4=$AN$4)*D95:AB95))</f>
        <v/>
      </c>
      <c r="AO95" s="15" t="str">
        <f t="shared" si="41"/>
        <v/>
      </c>
      <c r="AP95" s="2" t="str" cm="1">
        <f t="array" ref="AP95">IF(B95="","",SUMPRODUCT(($D$1:$AB$4=$AP$4)*D95:AB95))</f>
        <v/>
      </c>
      <c r="AQ95" s="15" t="str">
        <f t="shared" si="42"/>
        <v/>
      </c>
      <c r="AR95" s="2" t="str" cm="1">
        <f t="array" ref="AR95">IF(B95="","",SUMPRODUCT(($D$1:$AB$4=$AR$4)*D95:AB95))</f>
        <v/>
      </c>
      <c r="AS95" s="15" t="str">
        <f t="shared" si="43"/>
        <v/>
      </c>
      <c r="AT95" s="2" t="str" cm="1">
        <f t="array" ref="AT95">IF(B95="","",SUMPRODUCT(($D$1:$AB$4=$AT$4)*$D95:$AB95))</f>
        <v/>
      </c>
      <c r="AU95" s="15" t="str">
        <f t="shared" si="44"/>
        <v/>
      </c>
      <c r="AV95" s="2" t="str" cm="1">
        <f t="array" ref="AV95">IF(B95="","",SUMPRODUCT(($D$1:$AB$4=$AV$4)*$D95:$AB95))</f>
        <v/>
      </c>
      <c r="AW95" s="15" t="str">
        <f t="shared" si="45"/>
        <v/>
      </c>
      <c r="AX95" s="2" t="str" cm="1">
        <f t="array" ref="AX95">IF(B95="","",SUMPRODUCT(($D$1:$AB$4=$AX$4)*$D95:$AB95))</f>
        <v/>
      </c>
      <c r="AY95" s="15" t="str">
        <f t="shared" si="46"/>
        <v/>
      </c>
      <c r="AZ95" s="2" t="str" cm="1">
        <f t="array" ref="AZ95">IF(B95="","",SUMPRODUCT(($D$1:$AB$4=$AZ$4)*$D95:$AB95))</f>
        <v/>
      </c>
      <c r="BA95" s="15" t="str">
        <f t="shared" si="47"/>
        <v/>
      </c>
      <c r="BB95" s="2" t="str" cm="1">
        <f t="array" ref="BB95">IF(B95="","",SUMPRODUCT(($D$1:$AB$4=$BB$4)*$D95:$AB95))</f>
        <v/>
      </c>
      <c r="BC95" s="15" t="str">
        <f t="shared" si="48"/>
        <v/>
      </c>
      <c r="BD95" s="2" t="str" cm="1">
        <f t="array" ref="BD95">IF(B95="","",SUMPRODUCT(($D$1:$AB$4=$BD$4)*$D95:$AB95))</f>
        <v/>
      </c>
      <c r="BE95" s="15" t="str">
        <f t="shared" si="49"/>
        <v/>
      </c>
      <c r="BF95" s="2" t="str" cm="1">
        <f t="array" ref="BF95">IF(B95="","",SUMPRODUCT(($D$1:$AB$4=$BF$4)*$D95:$AB95))</f>
        <v/>
      </c>
      <c r="BG95" s="15" t="str">
        <f t="shared" si="50"/>
        <v/>
      </c>
      <c r="BH95" s="2" t="str" cm="1">
        <f t="array" ref="BH95">IF(B95="","",SUMPRODUCT(($D$1:$AB$4=$BH$4)*$D95:$AB95))</f>
        <v/>
      </c>
      <c r="BI95" s="15" t="str">
        <f t="shared" si="51"/>
        <v/>
      </c>
      <c r="BJ95" s="2" t="str" cm="1">
        <f t="array" ref="BJ95">IF(B95="","",SUMPRODUCT(($D$1:$AB$4=$BJ$4)*$D95:$AB95))</f>
        <v/>
      </c>
      <c r="BK95" s="15" t="str">
        <f t="shared" si="52"/>
        <v/>
      </c>
      <c r="BL95" s="2" t="str" cm="1">
        <f t="array" ref="BL95">IF(B95="","",SUMPRODUCT(($D$1:$AB$4=$BL$4)*$D95:$AB95))</f>
        <v/>
      </c>
      <c r="BM95" s="15" t="str">
        <f t="shared" si="53"/>
        <v/>
      </c>
      <c r="BN95" s="2" t="str" cm="1">
        <f t="array" ref="BN95">IF(B95="","",SUMPRODUCT(($D$1:$AB$4=$BN$4)*$D95:$AB95))</f>
        <v/>
      </c>
      <c r="BO95" s="15" t="str">
        <f t="shared" si="54"/>
        <v/>
      </c>
      <c r="BP95" s="2" t="str" cm="1">
        <f t="array" ref="BP95">IF(B95="","",SUMPRODUCT(($D$1:$AB$4=$BP$4)*$D95:$AB95))</f>
        <v/>
      </c>
      <c r="BQ95" s="15" t="str">
        <f t="shared" si="55"/>
        <v/>
      </c>
      <c r="BR95" s="2" t="str" cm="1">
        <f t="array" ref="BR95">IF(B95="","",SUMPRODUCT(($D$1:$AB$4=$BR$4)*$D95:$AB95))</f>
        <v/>
      </c>
      <c r="BS95" s="15" t="str">
        <f t="shared" si="56"/>
        <v/>
      </c>
      <c r="BT95" s="2" t="str" cm="1">
        <f t="array" ref="BT95">IF(B95="","",SUMPRODUCT(($D$1:$AB$4=$BT$4)*$D95:$AB95))</f>
        <v/>
      </c>
      <c r="BU95" s="15" t="str">
        <f t="shared" si="57"/>
        <v/>
      </c>
      <c r="BV95" s="2" t="str" cm="1">
        <f t="array" ref="BV95">IF(B95="","",SUMPRODUCT(($D$1:$AB$4=$BV$4)*$D95:$AB95))</f>
        <v/>
      </c>
      <c r="BW95" s="15" t="str">
        <f t="shared" si="58"/>
        <v/>
      </c>
      <c r="BX95" s="2" t="str" cm="1">
        <f t="array" ref="BX95">IF(B95="","",SUMPRODUCT(($D$1:$AB$4=$BX$4)*$D95:$AB95))</f>
        <v/>
      </c>
      <c r="BY95" s="15" t="str">
        <f t="shared" si="59"/>
        <v/>
      </c>
      <c r="BZ95" s="2" t="str" cm="1">
        <f t="array" ref="BZ95">IF(B95="","",SUMPRODUCT(($D$1:$AB$4=$BZ$4)*$D95:$AB95))</f>
        <v/>
      </c>
      <c r="CA95" s="15" t="str">
        <f t="shared" si="60"/>
        <v/>
      </c>
      <c r="CB95" s="2" t="str" cm="1">
        <f t="array" ref="CB95">IF(B95="","",SUMPRODUCT(($D$1:$AB$4=$CB$4)*$D95:$AB95))</f>
        <v/>
      </c>
      <c r="CC95" s="15" t="str">
        <f t="shared" si="61"/>
        <v/>
      </c>
      <c r="CD95" s="2" t="str" cm="1">
        <f t="array" ref="CD95">IF(B95="","",SUMPRODUCT(($D$1:$AB$4=$CD$4)*$D95:$AB95))</f>
        <v/>
      </c>
      <c r="CE95" s="15" t="str">
        <f t="shared" si="62"/>
        <v/>
      </c>
      <c r="CF95" s="2" t="str" cm="1">
        <f t="array" ref="CF95">IF(B95="","",SUMPRODUCT(($D$1:$AB$4=$CF$4)*$D95:$AB95))</f>
        <v/>
      </c>
      <c r="CG95" s="15" t="str">
        <f t="shared" si="63"/>
        <v/>
      </c>
      <c r="CH95" s="2" t="str" cm="1">
        <f t="array" ref="CH95">IF(B95="","",SUMPRODUCT(($D$1:$AB$4=$CH$4)*$D95:$AB95))</f>
        <v/>
      </c>
      <c r="CI95" s="15" t="str">
        <f t="shared" si="64"/>
        <v/>
      </c>
    </row>
    <row r="96" spans="1:87">
      <c r="A96" s="6">
        <v>91</v>
      </c>
      <c r="D96" s="97"/>
      <c r="E96" s="86"/>
      <c r="F96" s="86"/>
      <c r="G96" s="86"/>
      <c r="H96" s="86"/>
      <c r="I96" s="98"/>
      <c r="J96" s="102"/>
      <c r="K96" s="87"/>
      <c r="L96" s="87"/>
      <c r="M96" s="87"/>
      <c r="N96" s="87"/>
      <c r="O96" s="103"/>
      <c r="P96" s="107"/>
      <c r="Q96" s="88"/>
      <c r="R96" s="88"/>
      <c r="S96" s="88"/>
      <c r="T96" s="88"/>
      <c r="U96" s="108"/>
      <c r="V96" s="113"/>
      <c r="W96" s="89"/>
      <c r="X96" s="89"/>
      <c r="Y96" s="89"/>
      <c r="Z96" s="89"/>
      <c r="AA96" s="89"/>
      <c r="AB96" s="169"/>
      <c r="AC96" s="171" t="str">
        <f t="shared" si="65"/>
        <v/>
      </c>
      <c r="AD96" s="172" t="str">
        <f t="shared" si="39"/>
        <v/>
      </c>
      <c r="AL96" s="2" t="str" cm="1">
        <f t="array" ref="AL96">IF(B96="","",SUMPRODUCT(($D$1:$AB$4=$AL$4)*D96:AB96))</f>
        <v/>
      </c>
      <c r="AM96" s="15" t="str">
        <f t="shared" si="40"/>
        <v/>
      </c>
      <c r="AN96" s="2" t="str" cm="1">
        <f t="array" ref="AN96">IF(B96="","",SUMPRODUCT(($D$1:$AB$4=$AN$4)*D96:AB96))</f>
        <v/>
      </c>
      <c r="AO96" s="15" t="str">
        <f t="shared" si="41"/>
        <v/>
      </c>
      <c r="AP96" s="2" t="str" cm="1">
        <f t="array" ref="AP96">IF(B96="","",SUMPRODUCT(($D$1:$AB$4=$AP$4)*D96:AB96))</f>
        <v/>
      </c>
      <c r="AQ96" s="15" t="str">
        <f t="shared" si="42"/>
        <v/>
      </c>
      <c r="AR96" s="2" t="str" cm="1">
        <f t="array" ref="AR96">IF(B96="","",SUMPRODUCT(($D$1:$AB$4=$AR$4)*D96:AB96))</f>
        <v/>
      </c>
      <c r="AS96" s="15" t="str">
        <f t="shared" si="43"/>
        <v/>
      </c>
      <c r="AT96" s="2" t="str" cm="1">
        <f t="array" ref="AT96">IF(B96="","",SUMPRODUCT(($D$1:$AB$4=$AT$4)*$D96:$AB96))</f>
        <v/>
      </c>
      <c r="AU96" s="15" t="str">
        <f t="shared" si="44"/>
        <v/>
      </c>
      <c r="AV96" s="2" t="str" cm="1">
        <f t="array" ref="AV96">IF(B96="","",SUMPRODUCT(($D$1:$AB$4=$AV$4)*$D96:$AB96))</f>
        <v/>
      </c>
      <c r="AW96" s="15" t="str">
        <f t="shared" si="45"/>
        <v/>
      </c>
      <c r="AX96" s="2" t="str" cm="1">
        <f t="array" ref="AX96">IF(B96="","",SUMPRODUCT(($D$1:$AB$4=$AX$4)*$D96:$AB96))</f>
        <v/>
      </c>
      <c r="AY96" s="15" t="str">
        <f t="shared" si="46"/>
        <v/>
      </c>
      <c r="AZ96" s="2" t="str" cm="1">
        <f t="array" ref="AZ96">IF(B96="","",SUMPRODUCT(($D$1:$AB$4=$AZ$4)*$D96:$AB96))</f>
        <v/>
      </c>
      <c r="BA96" s="15" t="str">
        <f t="shared" si="47"/>
        <v/>
      </c>
      <c r="BB96" s="2" t="str" cm="1">
        <f t="array" ref="BB96">IF(B96="","",SUMPRODUCT(($D$1:$AB$4=$BB$4)*$D96:$AB96))</f>
        <v/>
      </c>
      <c r="BC96" s="15" t="str">
        <f t="shared" si="48"/>
        <v/>
      </c>
      <c r="BD96" s="2" t="str" cm="1">
        <f t="array" ref="BD96">IF(B96="","",SUMPRODUCT(($D$1:$AB$4=$BD$4)*$D96:$AB96))</f>
        <v/>
      </c>
      <c r="BE96" s="15" t="str">
        <f t="shared" si="49"/>
        <v/>
      </c>
      <c r="BF96" s="2" t="str" cm="1">
        <f t="array" ref="BF96">IF(B96="","",SUMPRODUCT(($D$1:$AB$4=$BF$4)*$D96:$AB96))</f>
        <v/>
      </c>
      <c r="BG96" s="15" t="str">
        <f t="shared" si="50"/>
        <v/>
      </c>
      <c r="BH96" s="2" t="str" cm="1">
        <f t="array" ref="BH96">IF(B96="","",SUMPRODUCT(($D$1:$AB$4=$BH$4)*$D96:$AB96))</f>
        <v/>
      </c>
      <c r="BI96" s="15" t="str">
        <f t="shared" si="51"/>
        <v/>
      </c>
      <c r="BJ96" s="2" t="str" cm="1">
        <f t="array" ref="BJ96">IF(B96="","",SUMPRODUCT(($D$1:$AB$4=$BJ$4)*$D96:$AB96))</f>
        <v/>
      </c>
      <c r="BK96" s="15" t="str">
        <f t="shared" si="52"/>
        <v/>
      </c>
      <c r="BL96" s="2" t="str" cm="1">
        <f t="array" ref="BL96">IF(B96="","",SUMPRODUCT(($D$1:$AB$4=$BL$4)*$D96:$AB96))</f>
        <v/>
      </c>
      <c r="BM96" s="15" t="str">
        <f t="shared" si="53"/>
        <v/>
      </c>
      <c r="BN96" s="2" t="str" cm="1">
        <f t="array" ref="BN96">IF(B96="","",SUMPRODUCT(($D$1:$AB$4=$BN$4)*$D96:$AB96))</f>
        <v/>
      </c>
      <c r="BO96" s="15" t="str">
        <f t="shared" si="54"/>
        <v/>
      </c>
      <c r="BP96" s="2" t="str" cm="1">
        <f t="array" ref="BP96">IF(B96="","",SUMPRODUCT(($D$1:$AB$4=$BP$4)*$D96:$AB96))</f>
        <v/>
      </c>
      <c r="BQ96" s="15" t="str">
        <f t="shared" si="55"/>
        <v/>
      </c>
      <c r="BR96" s="2" t="str" cm="1">
        <f t="array" ref="BR96">IF(B96="","",SUMPRODUCT(($D$1:$AB$4=$BR$4)*$D96:$AB96))</f>
        <v/>
      </c>
      <c r="BS96" s="15" t="str">
        <f t="shared" si="56"/>
        <v/>
      </c>
      <c r="BT96" s="2" t="str" cm="1">
        <f t="array" ref="BT96">IF(B96="","",SUMPRODUCT(($D$1:$AB$4=$BT$4)*$D96:$AB96))</f>
        <v/>
      </c>
      <c r="BU96" s="15" t="str">
        <f t="shared" si="57"/>
        <v/>
      </c>
      <c r="BV96" s="2" t="str" cm="1">
        <f t="array" ref="BV96">IF(B96="","",SUMPRODUCT(($D$1:$AB$4=$BV$4)*$D96:$AB96))</f>
        <v/>
      </c>
      <c r="BW96" s="15" t="str">
        <f t="shared" si="58"/>
        <v/>
      </c>
      <c r="BX96" s="2" t="str" cm="1">
        <f t="array" ref="BX96">IF(B96="","",SUMPRODUCT(($D$1:$AB$4=$BX$4)*$D96:$AB96))</f>
        <v/>
      </c>
      <c r="BY96" s="15" t="str">
        <f t="shared" si="59"/>
        <v/>
      </c>
      <c r="BZ96" s="2" t="str" cm="1">
        <f t="array" ref="BZ96">IF(B96="","",SUMPRODUCT(($D$1:$AB$4=$BZ$4)*$D96:$AB96))</f>
        <v/>
      </c>
      <c r="CA96" s="15" t="str">
        <f t="shared" si="60"/>
        <v/>
      </c>
      <c r="CB96" s="2" t="str" cm="1">
        <f t="array" ref="CB96">IF(B96="","",SUMPRODUCT(($D$1:$AB$4=$CB$4)*$D96:$AB96))</f>
        <v/>
      </c>
      <c r="CC96" s="15" t="str">
        <f t="shared" si="61"/>
        <v/>
      </c>
      <c r="CD96" s="2" t="str" cm="1">
        <f t="array" ref="CD96">IF(B96="","",SUMPRODUCT(($D$1:$AB$4=$CD$4)*$D96:$AB96))</f>
        <v/>
      </c>
      <c r="CE96" s="15" t="str">
        <f t="shared" si="62"/>
        <v/>
      </c>
      <c r="CF96" s="2" t="str" cm="1">
        <f t="array" ref="CF96">IF(B96="","",SUMPRODUCT(($D$1:$AB$4=$CF$4)*$D96:$AB96))</f>
        <v/>
      </c>
      <c r="CG96" s="15" t="str">
        <f t="shared" si="63"/>
        <v/>
      </c>
      <c r="CH96" s="2" t="str" cm="1">
        <f t="array" ref="CH96">IF(B96="","",SUMPRODUCT(($D$1:$AB$4=$CH$4)*$D96:$AB96))</f>
        <v/>
      </c>
      <c r="CI96" s="15" t="str">
        <f t="shared" si="64"/>
        <v/>
      </c>
    </row>
    <row r="97" spans="1:87">
      <c r="A97" s="7">
        <v>92</v>
      </c>
      <c r="D97" s="97"/>
      <c r="E97" s="86"/>
      <c r="F97" s="86"/>
      <c r="G97" s="86"/>
      <c r="H97" s="86"/>
      <c r="I97" s="98"/>
      <c r="J97" s="102"/>
      <c r="K97" s="87"/>
      <c r="L97" s="87"/>
      <c r="M97" s="87"/>
      <c r="N97" s="87"/>
      <c r="O97" s="103"/>
      <c r="P97" s="107"/>
      <c r="Q97" s="88"/>
      <c r="R97" s="88"/>
      <c r="S97" s="88"/>
      <c r="T97" s="88"/>
      <c r="U97" s="108"/>
      <c r="V97" s="113"/>
      <c r="W97" s="89"/>
      <c r="X97" s="89"/>
      <c r="Y97" s="89"/>
      <c r="Z97" s="89"/>
      <c r="AA97" s="89"/>
      <c r="AB97" s="169"/>
      <c r="AC97" s="171" t="str">
        <f t="shared" si="65"/>
        <v/>
      </c>
      <c r="AD97" s="172" t="str">
        <f t="shared" si="39"/>
        <v/>
      </c>
      <c r="AL97" s="2" t="str" cm="1">
        <f t="array" ref="AL97">IF(B97="","",SUMPRODUCT(($D$1:$AB$4=$AL$4)*D97:AB97))</f>
        <v/>
      </c>
      <c r="AM97" s="15" t="str">
        <f t="shared" si="40"/>
        <v/>
      </c>
      <c r="AN97" s="2" t="str" cm="1">
        <f t="array" ref="AN97">IF(B97="","",SUMPRODUCT(($D$1:$AB$4=$AN$4)*D97:AB97))</f>
        <v/>
      </c>
      <c r="AO97" s="15" t="str">
        <f t="shared" si="41"/>
        <v/>
      </c>
      <c r="AP97" s="2" t="str" cm="1">
        <f t="array" ref="AP97">IF(B97="","",SUMPRODUCT(($D$1:$AB$4=$AP$4)*D97:AB97))</f>
        <v/>
      </c>
      <c r="AQ97" s="15" t="str">
        <f t="shared" si="42"/>
        <v/>
      </c>
      <c r="AR97" s="2" t="str" cm="1">
        <f t="array" ref="AR97">IF(B97="","",SUMPRODUCT(($D$1:$AB$4=$AR$4)*D97:AB97))</f>
        <v/>
      </c>
      <c r="AS97" s="15" t="str">
        <f t="shared" si="43"/>
        <v/>
      </c>
      <c r="AT97" s="2" t="str" cm="1">
        <f t="array" ref="AT97">IF(B97="","",SUMPRODUCT(($D$1:$AB$4=$AT$4)*$D97:$AB97))</f>
        <v/>
      </c>
      <c r="AU97" s="15" t="str">
        <f t="shared" si="44"/>
        <v/>
      </c>
      <c r="AV97" s="2" t="str" cm="1">
        <f t="array" ref="AV97">IF(B97="","",SUMPRODUCT(($D$1:$AB$4=$AV$4)*$D97:$AB97))</f>
        <v/>
      </c>
      <c r="AW97" s="15" t="str">
        <f t="shared" si="45"/>
        <v/>
      </c>
      <c r="AX97" s="2" t="str" cm="1">
        <f t="array" ref="AX97">IF(B97="","",SUMPRODUCT(($D$1:$AB$4=$AX$4)*$D97:$AB97))</f>
        <v/>
      </c>
      <c r="AY97" s="15" t="str">
        <f t="shared" si="46"/>
        <v/>
      </c>
      <c r="AZ97" s="2" t="str" cm="1">
        <f t="array" ref="AZ97">IF(B97="","",SUMPRODUCT(($D$1:$AB$4=$AZ$4)*$D97:$AB97))</f>
        <v/>
      </c>
      <c r="BA97" s="15" t="str">
        <f t="shared" si="47"/>
        <v/>
      </c>
      <c r="BB97" s="2" t="str" cm="1">
        <f t="array" ref="BB97">IF(B97="","",SUMPRODUCT(($D$1:$AB$4=$BB$4)*$D97:$AB97))</f>
        <v/>
      </c>
      <c r="BC97" s="15" t="str">
        <f t="shared" si="48"/>
        <v/>
      </c>
      <c r="BD97" s="2" t="str" cm="1">
        <f t="array" ref="BD97">IF(B97="","",SUMPRODUCT(($D$1:$AB$4=$BD$4)*$D97:$AB97))</f>
        <v/>
      </c>
      <c r="BE97" s="15" t="str">
        <f t="shared" si="49"/>
        <v/>
      </c>
      <c r="BF97" s="2" t="str" cm="1">
        <f t="array" ref="BF97">IF(B97="","",SUMPRODUCT(($D$1:$AB$4=$BF$4)*$D97:$AB97))</f>
        <v/>
      </c>
      <c r="BG97" s="15" t="str">
        <f t="shared" si="50"/>
        <v/>
      </c>
      <c r="BH97" s="2" t="str" cm="1">
        <f t="array" ref="BH97">IF(B97="","",SUMPRODUCT(($D$1:$AB$4=$BH$4)*$D97:$AB97))</f>
        <v/>
      </c>
      <c r="BI97" s="15" t="str">
        <f t="shared" si="51"/>
        <v/>
      </c>
      <c r="BJ97" s="2" t="str" cm="1">
        <f t="array" ref="BJ97">IF(B97="","",SUMPRODUCT(($D$1:$AB$4=$BJ$4)*$D97:$AB97))</f>
        <v/>
      </c>
      <c r="BK97" s="15" t="str">
        <f t="shared" si="52"/>
        <v/>
      </c>
      <c r="BL97" s="2" t="str" cm="1">
        <f t="array" ref="BL97">IF(B97="","",SUMPRODUCT(($D$1:$AB$4=$BL$4)*$D97:$AB97))</f>
        <v/>
      </c>
      <c r="BM97" s="15" t="str">
        <f t="shared" si="53"/>
        <v/>
      </c>
      <c r="BN97" s="2" t="str" cm="1">
        <f t="array" ref="BN97">IF(B97="","",SUMPRODUCT(($D$1:$AB$4=$BN$4)*$D97:$AB97))</f>
        <v/>
      </c>
      <c r="BO97" s="15" t="str">
        <f t="shared" si="54"/>
        <v/>
      </c>
      <c r="BP97" s="2" t="str" cm="1">
        <f t="array" ref="BP97">IF(B97="","",SUMPRODUCT(($D$1:$AB$4=$BP$4)*$D97:$AB97))</f>
        <v/>
      </c>
      <c r="BQ97" s="15" t="str">
        <f t="shared" si="55"/>
        <v/>
      </c>
      <c r="BR97" s="2" t="str" cm="1">
        <f t="array" ref="BR97">IF(B97="","",SUMPRODUCT(($D$1:$AB$4=$BR$4)*$D97:$AB97))</f>
        <v/>
      </c>
      <c r="BS97" s="15" t="str">
        <f t="shared" si="56"/>
        <v/>
      </c>
      <c r="BT97" s="2" t="str" cm="1">
        <f t="array" ref="BT97">IF(B97="","",SUMPRODUCT(($D$1:$AB$4=$BT$4)*$D97:$AB97))</f>
        <v/>
      </c>
      <c r="BU97" s="15" t="str">
        <f t="shared" si="57"/>
        <v/>
      </c>
      <c r="BV97" s="2" t="str" cm="1">
        <f t="array" ref="BV97">IF(B97="","",SUMPRODUCT(($D$1:$AB$4=$BV$4)*$D97:$AB97))</f>
        <v/>
      </c>
      <c r="BW97" s="15" t="str">
        <f t="shared" si="58"/>
        <v/>
      </c>
      <c r="BX97" s="2" t="str" cm="1">
        <f t="array" ref="BX97">IF(B97="","",SUMPRODUCT(($D$1:$AB$4=$BX$4)*$D97:$AB97))</f>
        <v/>
      </c>
      <c r="BY97" s="15" t="str">
        <f t="shared" si="59"/>
        <v/>
      </c>
      <c r="BZ97" s="2" t="str" cm="1">
        <f t="array" ref="BZ97">IF(B97="","",SUMPRODUCT(($D$1:$AB$4=$BZ$4)*$D97:$AB97))</f>
        <v/>
      </c>
      <c r="CA97" s="15" t="str">
        <f t="shared" si="60"/>
        <v/>
      </c>
      <c r="CB97" s="2" t="str" cm="1">
        <f t="array" ref="CB97">IF(B97="","",SUMPRODUCT(($D$1:$AB$4=$CB$4)*$D97:$AB97))</f>
        <v/>
      </c>
      <c r="CC97" s="15" t="str">
        <f t="shared" si="61"/>
        <v/>
      </c>
      <c r="CD97" s="2" t="str" cm="1">
        <f t="array" ref="CD97">IF(B97="","",SUMPRODUCT(($D$1:$AB$4=$CD$4)*$D97:$AB97))</f>
        <v/>
      </c>
      <c r="CE97" s="15" t="str">
        <f t="shared" si="62"/>
        <v/>
      </c>
      <c r="CF97" s="2" t="str" cm="1">
        <f t="array" ref="CF97">IF(B97="","",SUMPRODUCT(($D$1:$AB$4=$CF$4)*$D97:$AB97))</f>
        <v/>
      </c>
      <c r="CG97" s="15" t="str">
        <f t="shared" si="63"/>
        <v/>
      </c>
      <c r="CH97" s="2" t="str" cm="1">
        <f t="array" ref="CH97">IF(B97="","",SUMPRODUCT(($D$1:$AB$4=$CH$4)*$D97:$AB97))</f>
        <v/>
      </c>
      <c r="CI97" s="15" t="str">
        <f t="shared" si="64"/>
        <v/>
      </c>
    </row>
    <row r="98" spans="1:87">
      <c r="A98" s="6">
        <v>93</v>
      </c>
      <c r="D98" s="97"/>
      <c r="E98" s="86"/>
      <c r="F98" s="86"/>
      <c r="G98" s="86"/>
      <c r="H98" s="86"/>
      <c r="I98" s="98"/>
      <c r="J98" s="102"/>
      <c r="K98" s="87"/>
      <c r="L98" s="87"/>
      <c r="M98" s="87"/>
      <c r="N98" s="87"/>
      <c r="O98" s="103"/>
      <c r="P98" s="107"/>
      <c r="Q98" s="88"/>
      <c r="R98" s="88"/>
      <c r="S98" s="88"/>
      <c r="T98" s="88"/>
      <c r="U98" s="108"/>
      <c r="V98" s="113"/>
      <c r="W98" s="89"/>
      <c r="X98" s="89"/>
      <c r="Y98" s="89"/>
      <c r="Z98" s="89"/>
      <c r="AA98" s="89"/>
      <c r="AB98" s="169"/>
      <c r="AC98" s="171" t="str">
        <f t="shared" si="65"/>
        <v/>
      </c>
      <c r="AD98" s="172" t="str">
        <f t="shared" si="39"/>
        <v/>
      </c>
      <c r="AL98" s="2" t="str" cm="1">
        <f t="array" ref="AL98">IF(B98="","",SUMPRODUCT(($D$1:$AB$4=$AL$4)*D98:AB98))</f>
        <v/>
      </c>
      <c r="AM98" s="15" t="str">
        <f t="shared" si="40"/>
        <v/>
      </c>
      <c r="AN98" s="2" t="str" cm="1">
        <f t="array" ref="AN98">IF(B98="","",SUMPRODUCT(($D$1:$AB$4=$AN$4)*D98:AB98))</f>
        <v/>
      </c>
      <c r="AO98" s="15" t="str">
        <f t="shared" si="41"/>
        <v/>
      </c>
      <c r="AP98" s="2" t="str" cm="1">
        <f t="array" ref="AP98">IF(B98="","",SUMPRODUCT(($D$1:$AB$4=$AP$4)*D98:AB98))</f>
        <v/>
      </c>
      <c r="AQ98" s="15" t="str">
        <f t="shared" si="42"/>
        <v/>
      </c>
      <c r="AR98" s="2" t="str" cm="1">
        <f t="array" ref="AR98">IF(B98="","",SUMPRODUCT(($D$1:$AB$4=$AR$4)*D98:AB98))</f>
        <v/>
      </c>
      <c r="AS98" s="15" t="str">
        <f t="shared" si="43"/>
        <v/>
      </c>
      <c r="AT98" s="2" t="str" cm="1">
        <f t="array" ref="AT98">IF(B98="","",SUMPRODUCT(($D$1:$AB$4=$AT$4)*$D98:$AB98))</f>
        <v/>
      </c>
      <c r="AU98" s="15" t="str">
        <f t="shared" si="44"/>
        <v/>
      </c>
      <c r="AV98" s="2" t="str" cm="1">
        <f t="array" ref="AV98">IF(B98="","",SUMPRODUCT(($D$1:$AB$4=$AV$4)*$D98:$AB98))</f>
        <v/>
      </c>
      <c r="AW98" s="15" t="str">
        <f t="shared" si="45"/>
        <v/>
      </c>
      <c r="AX98" s="2" t="str" cm="1">
        <f t="array" ref="AX98">IF(B98="","",SUMPRODUCT(($D$1:$AB$4=$AX$4)*$D98:$AB98))</f>
        <v/>
      </c>
      <c r="AY98" s="15" t="str">
        <f t="shared" si="46"/>
        <v/>
      </c>
      <c r="AZ98" s="2" t="str" cm="1">
        <f t="array" ref="AZ98">IF(B98="","",SUMPRODUCT(($D$1:$AB$4=$AZ$4)*$D98:$AB98))</f>
        <v/>
      </c>
      <c r="BA98" s="15" t="str">
        <f t="shared" si="47"/>
        <v/>
      </c>
      <c r="BB98" s="2" t="str" cm="1">
        <f t="array" ref="BB98">IF(B98="","",SUMPRODUCT(($D$1:$AB$4=$BB$4)*$D98:$AB98))</f>
        <v/>
      </c>
      <c r="BC98" s="15" t="str">
        <f t="shared" si="48"/>
        <v/>
      </c>
      <c r="BD98" s="2" t="str" cm="1">
        <f t="array" ref="BD98">IF(B98="","",SUMPRODUCT(($D$1:$AB$4=$BD$4)*$D98:$AB98))</f>
        <v/>
      </c>
      <c r="BE98" s="15" t="str">
        <f t="shared" si="49"/>
        <v/>
      </c>
      <c r="BF98" s="2" t="str" cm="1">
        <f t="array" ref="BF98">IF(B98="","",SUMPRODUCT(($D$1:$AB$4=$BF$4)*$D98:$AB98))</f>
        <v/>
      </c>
      <c r="BG98" s="15" t="str">
        <f t="shared" si="50"/>
        <v/>
      </c>
      <c r="BH98" s="2" t="str" cm="1">
        <f t="array" ref="BH98">IF(B98="","",SUMPRODUCT(($D$1:$AB$4=$BH$4)*$D98:$AB98))</f>
        <v/>
      </c>
      <c r="BI98" s="15" t="str">
        <f t="shared" si="51"/>
        <v/>
      </c>
      <c r="BJ98" s="2" t="str" cm="1">
        <f t="array" ref="BJ98">IF(B98="","",SUMPRODUCT(($D$1:$AB$4=$BJ$4)*$D98:$AB98))</f>
        <v/>
      </c>
      <c r="BK98" s="15" t="str">
        <f t="shared" si="52"/>
        <v/>
      </c>
      <c r="BL98" s="2" t="str" cm="1">
        <f t="array" ref="BL98">IF(B98="","",SUMPRODUCT(($D$1:$AB$4=$BL$4)*$D98:$AB98))</f>
        <v/>
      </c>
      <c r="BM98" s="15" t="str">
        <f t="shared" si="53"/>
        <v/>
      </c>
      <c r="BN98" s="2" t="str" cm="1">
        <f t="array" ref="BN98">IF(B98="","",SUMPRODUCT(($D$1:$AB$4=$BN$4)*$D98:$AB98))</f>
        <v/>
      </c>
      <c r="BO98" s="15" t="str">
        <f t="shared" si="54"/>
        <v/>
      </c>
      <c r="BP98" s="2" t="str" cm="1">
        <f t="array" ref="BP98">IF(B98="","",SUMPRODUCT(($D$1:$AB$4=$BP$4)*$D98:$AB98))</f>
        <v/>
      </c>
      <c r="BQ98" s="15" t="str">
        <f t="shared" si="55"/>
        <v/>
      </c>
      <c r="BR98" s="2" t="str" cm="1">
        <f t="array" ref="BR98">IF(B98="","",SUMPRODUCT(($D$1:$AB$4=$BR$4)*$D98:$AB98))</f>
        <v/>
      </c>
      <c r="BS98" s="15" t="str">
        <f t="shared" si="56"/>
        <v/>
      </c>
      <c r="BT98" s="2" t="str" cm="1">
        <f t="array" ref="BT98">IF(B98="","",SUMPRODUCT(($D$1:$AB$4=$BT$4)*$D98:$AB98))</f>
        <v/>
      </c>
      <c r="BU98" s="15" t="str">
        <f t="shared" si="57"/>
        <v/>
      </c>
      <c r="BV98" s="2" t="str" cm="1">
        <f t="array" ref="BV98">IF(B98="","",SUMPRODUCT(($D$1:$AB$4=$BV$4)*$D98:$AB98))</f>
        <v/>
      </c>
      <c r="BW98" s="15" t="str">
        <f t="shared" si="58"/>
        <v/>
      </c>
      <c r="BX98" s="2" t="str" cm="1">
        <f t="array" ref="BX98">IF(B98="","",SUMPRODUCT(($D$1:$AB$4=$BX$4)*$D98:$AB98))</f>
        <v/>
      </c>
      <c r="BY98" s="15" t="str">
        <f t="shared" si="59"/>
        <v/>
      </c>
      <c r="BZ98" s="2" t="str" cm="1">
        <f t="array" ref="BZ98">IF(B98="","",SUMPRODUCT(($D$1:$AB$4=$BZ$4)*$D98:$AB98))</f>
        <v/>
      </c>
      <c r="CA98" s="15" t="str">
        <f t="shared" si="60"/>
        <v/>
      </c>
      <c r="CB98" s="2" t="str" cm="1">
        <f t="array" ref="CB98">IF(B98="","",SUMPRODUCT(($D$1:$AB$4=$CB$4)*$D98:$AB98))</f>
        <v/>
      </c>
      <c r="CC98" s="15" t="str">
        <f t="shared" si="61"/>
        <v/>
      </c>
      <c r="CD98" s="2" t="str" cm="1">
        <f t="array" ref="CD98">IF(B98="","",SUMPRODUCT(($D$1:$AB$4=$CD$4)*$D98:$AB98))</f>
        <v/>
      </c>
      <c r="CE98" s="15" t="str">
        <f t="shared" si="62"/>
        <v/>
      </c>
      <c r="CF98" s="2" t="str" cm="1">
        <f t="array" ref="CF98">IF(B98="","",SUMPRODUCT(($D$1:$AB$4=$CF$4)*$D98:$AB98))</f>
        <v/>
      </c>
      <c r="CG98" s="15" t="str">
        <f t="shared" si="63"/>
        <v/>
      </c>
      <c r="CH98" s="2" t="str" cm="1">
        <f t="array" ref="CH98">IF(B98="","",SUMPRODUCT(($D$1:$AB$4=$CH$4)*$D98:$AB98))</f>
        <v/>
      </c>
      <c r="CI98" s="15" t="str">
        <f t="shared" si="64"/>
        <v/>
      </c>
    </row>
    <row r="99" spans="1:87">
      <c r="A99" s="7">
        <v>94</v>
      </c>
      <c r="D99" s="97"/>
      <c r="E99" s="86"/>
      <c r="F99" s="86"/>
      <c r="G99" s="86"/>
      <c r="H99" s="86"/>
      <c r="I99" s="98"/>
      <c r="J99" s="102"/>
      <c r="K99" s="87"/>
      <c r="L99" s="87"/>
      <c r="M99" s="87"/>
      <c r="N99" s="87"/>
      <c r="O99" s="103"/>
      <c r="P99" s="107"/>
      <c r="Q99" s="88"/>
      <c r="R99" s="88"/>
      <c r="S99" s="88"/>
      <c r="T99" s="88"/>
      <c r="U99" s="108"/>
      <c r="V99" s="113"/>
      <c r="W99" s="89"/>
      <c r="X99" s="89"/>
      <c r="Y99" s="89"/>
      <c r="Z99" s="89"/>
      <c r="AA99" s="89"/>
      <c r="AB99" s="169"/>
      <c r="AC99" s="171" t="str">
        <f t="shared" si="65"/>
        <v/>
      </c>
      <c r="AD99" s="172" t="str">
        <f t="shared" si="39"/>
        <v/>
      </c>
      <c r="AL99" s="2" t="str" cm="1">
        <f t="array" ref="AL99">IF(B99="","",SUMPRODUCT(($D$1:$AB$4=$AL$4)*D99:AB99))</f>
        <v/>
      </c>
      <c r="AM99" s="15" t="str">
        <f t="shared" si="40"/>
        <v/>
      </c>
      <c r="AN99" s="2" t="str" cm="1">
        <f t="array" ref="AN99">IF(B99="","",SUMPRODUCT(($D$1:$AB$4=$AN$4)*D99:AB99))</f>
        <v/>
      </c>
      <c r="AO99" s="15" t="str">
        <f t="shared" si="41"/>
        <v/>
      </c>
      <c r="AP99" s="2" t="str" cm="1">
        <f t="array" ref="AP99">IF(B99="","",SUMPRODUCT(($D$1:$AB$4=$AP$4)*D99:AB99))</f>
        <v/>
      </c>
      <c r="AQ99" s="15" t="str">
        <f t="shared" si="42"/>
        <v/>
      </c>
      <c r="AR99" s="2" t="str" cm="1">
        <f t="array" ref="AR99">IF(B99="","",SUMPRODUCT(($D$1:$AB$4=$AR$4)*D99:AB99))</f>
        <v/>
      </c>
      <c r="AS99" s="15" t="str">
        <f t="shared" si="43"/>
        <v/>
      </c>
      <c r="AT99" s="2" t="str" cm="1">
        <f t="array" ref="AT99">IF(B99="","",SUMPRODUCT(($D$1:$AB$4=$AT$4)*$D99:$AB99))</f>
        <v/>
      </c>
      <c r="AU99" s="15" t="str">
        <f t="shared" si="44"/>
        <v/>
      </c>
      <c r="AV99" s="2" t="str" cm="1">
        <f t="array" ref="AV99">IF(B99="","",SUMPRODUCT(($D$1:$AB$4=$AV$4)*$D99:$AB99))</f>
        <v/>
      </c>
      <c r="AW99" s="15" t="str">
        <f t="shared" si="45"/>
        <v/>
      </c>
      <c r="AX99" s="2" t="str" cm="1">
        <f t="array" ref="AX99">IF(B99="","",SUMPRODUCT(($D$1:$AB$4=$AX$4)*$D99:$AB99))</f>
        <v/>
      </c>
      <c r="AY99" s="15" t="str">
        <f t="shared" si="46"/>
        <v/>
      </c>
      <c r="AZ99" s="2" t="str" cm="1">
        <f t="array" ref="AZ99">IF(B99="","",SUMPRODUCT(($D$1:$AB$4=$AZ$4)*$D99:$AB99))</f>
        <v/>
      </c>
      <c r="BA99" s="15" t="str">
        <f t="shared" si="47"/>
        <v/>
      </c>
      <c r="BB99" s="2" t="str" cm="1">
        <f t="array" ref="BB99">IF(B99="","",SUMPRODUCT(($D$1:$AB$4=$BB$4)*$D99:$AB99))</f>
        <v/>
      </c>
      <c r="BC99" s="15" t="str">
        <f t="shared" si="48"/>
        <v/>
      </c>
      <c r="BD99" s="2" t="str" cm="1">
        <f t="array" ref="BD99">IF(B99="","",SUMPRODUCT(($D$1:$AB$4=$BD$4)*$D99:$AB99))</f>
        <v/>
      </c>
      <c r="BE99" s="15" t="str">
        <f t="shared" si="49"/>
        <v/>
      </c>
      <c r="BF99" s="2" t="str" cm="1">
        <f t="array" ref="BF99">IF(B99="","",SUMPRODUCT(($D$1:$AB$4=$BF$4)*$D99:$AB99))</f>
        <v/>
      </c>
      <c r="BG99" s="15" t="str">
        <f t="shared" si="50"/>
        <v/>
      </c>
      <c r="BH99" s="2" t="str" cm="1">
        <f t="array" ref="BH99">IF(B99="","",SUMPRODUCT(($D$1:$AB$4=$BH$4)*$D99:$AB99))</f>
        <v/>
      </c>
      <c r="BI99" s="15" t="str">
        <f t="shared" si="51"/>
        <v/>
      </c>
      <c r="BJ99" s="2" t="str" cm="1">
        <f t="array" ref="BJ99">IF(B99="","",SUMPRODUCT(($D$1:$AB$4=$BJ$4)*$D99:$AB99))</f>
        <v/>
      </c>
      <c r="BK99" s="15" t="str">
        <f t="shared" si="52"/>
        <v/>
      </c>
      <c r="BL99" s="2" t="str" cm="1">
        <f t="array" ref="BL99">IF(B99="","",SUMPRODUCT(($D$1:$AB$4=$BL$4)*$D99:$AB99))</f>
        <v/>
      </c>
      <c r="BM99" s="15" t="str">
        <f t="shared" si="53"/>
        <v/>
      </c>
      <c r="BN99" s="2" t="str" cm="1">
        <f t="array" ref="BN99">IF(B99="","",SUMPRODUCT(($D$1:$AB$4=$BN$4)*$D99:$AB99))</f>
        <v/>
      </c>
      <c r="BO99" s="15" t="str">
        <f t="shared" si="54"/>
        <v/>
      </c>
      <c r="BP99" s="2" t="str" cm="1">
        <f t="array" ref="BP99">IF(B99="","",SUMPRODUCT(($D$1:$AB$4=$BP$4)*$D99:$AB99))</f>
        <v/>
      </c>
      <c r="BQ99" s="15" t="str">
        <f t="shared" si="55"/>
        <v/>
      </c>
      <c r="BR99" s="2" t="str" cm="1">
        <f t="array" ref="BR99">IF(B99="","",SUMPRODUCT(($D$1:$AB$4=$BR$4)*$D99:$AB99))</f>
        <v/>
      </c>
      <c r="BS99" s="15" t="str">
        <f t="shared" si="56"/>
        <v/>
      </c>
      <c r="BT99" s="2" t="str" cm="1">
        <f t="array" ref="BT99">IF(B99="","",SUMPRODUCT(($D$1:$AB$4=$BT$4)*$D99:$AB99))</f>
        <v/>
      </c>
      <c r="BU99" s="15" t="str">
        <f t="shared" si="57"/>
        <v/>
      </c>
      <c r="BV99" s="2" t="str" cm="1">
        <f t="array" ref="BV99">IF(B99="","",SUMPRODUCT(($D$1:$AB$4=$BV$4)*$D99:$AB99))</f>
        <v/>
      </c>
      <c r="BW99" s="15" t="str">
        <f t="shared" si="58"/>
        <v/>
      </c>
      <c r="BX99" s="2" t="str" cm="1">
        <f t="array" ref="BX99">IF(B99="","",SUMPRODUCT(($D$1:$AB$4=$BX$4)*$D99:$AB99))</f>
        <v/>
      </c>
      <c r="BY99" s="15" t="str">
        <f t="shared" si="59"/>
        <v/>
      </c>
      <c r="BZ99" s="2" t="str" cm="1">
        <f t="array" ref="BZ99">IF(B99="","",SUMPRODUCT(($D$1:$AB$4=$BZ$4)*$D99:$AB99))</f>
        <v/>
      </c>
      <c r="CA99" s="15" t="str">
        <f t="shared" si="60"/>
        <v/>
      </c>
      <c r="CB99" s="2" t="str" cm="1">
        <f t="array" ref="CB99">IF(B99="","",SUMPRODUCT(($D$1:$AB$4=$CB$4)*$D99:$AB99))</f>
        <v/>
      </c>
      <c r="CC99" s="15" t="str">
        <f t="shared" si="61"/>
        <v/>
      </c>
      <c r="CD99" s="2" t="str" cm="1">
        <f t="array" ref="CD99">IF(B99="","",SUMPRODUCT(($D$1:$AB$4=$CD$4)*$D99:$AB99))</f>
        <v/>
      </c>
      <c r="CE99" s="15" t="str">
        <f t="shared" si="62"/>
        <v/>
      </c>
      <c r="CF99" s="2" t="str" cm="1">
        <f t="array" ref="CF99">IF(B99="","",SUMPRODUCT(($D$1:$AB$4=$CF$4)*$D99:$AB99))</f>
        <v/>
      </c>
      <c r="CG99" s="15" t="str">
        <f t="shared" si="63"/>
        <v/>
      </c>
      <c r="CH99" s="2" t="str" cm="1">
        <f t="array" ref="CH99">IF(B99="","",SUMPRODUCT(($D$1:$AB$4=$CH$4)*$D99:$AB99))</f>
        <v/>
      </c>
      <c r="CI99" s="15" t="str">
        <f t="shared" si="64"/>
        <v/>
      </c>
    </row>
    <row r="100" spans="1:87">
      <c r="A100" s="6">
        <v>95</v>
      </c>
      <c r="D100" s="97"/>
      <c r="E100" s="86"/>
      <c r="F100" s="86"/>
      <c r="G100" s="86"/>
      <c r="H100" s="86"/>
      <c r="I100" s="98"/>
      <c r="J100" s="102"/>
      <c r="K100" s="87"/>
      <c r="L100" s="87"/>
      <c r="M100" s="87"/>
      <c r="N100" s="87"/>
      <c r="O100" s="103"/>
      <c r="P100" s="107"/>
      <c r="Q100" s="88"/>
      <c r="R100" s="88"/>
      <c r="S100" s="88"/>
      <c r="T100" s="88"/>
      <c r="U100" s="108"/>
      <c r="V100" s="113"/>
      <c r="W100" s="89"/>
      <c r="X100" s="89"/>
      <c r="Y100" s="89"/>
      <c r="Z100" s="89"/>
      <c r="AA100" s="89"/>
      <c r="AB100" s="169"/>
      <c r="AC100" s="171" t="str">
        <f t="shared" si="65"/>
        <v/>
      </c>
      <c r="AD100" s="172" t="str">
        <f t="shared" si="39"/>
        <v/>
      </c>
      <c r="AL100" s="2" t="str" cm="1">
        <f t="array" ref="AL100">IF(B100="","",SUMPRODUCT(($D$1:$AB$4=$AL$4)*D100:AB100))</f>
        <v/>
      </c>
      <c r="AM100" s="15" t="str">
        <f t="shared" si="40"/>
        <v/>
      </c>
      <c r="AN100" s="2" t="str" cm="1">
        <f t="array" ref="AN100">IF(B100="","",SUMPRODUCT(($D$1:$AB$4=$AN$4)*D100:AB100))</f>
        <v/>
      </c>
      <c r="AO100" s="15" t="str">
        <f t="shared" si="41"/>
        <v/>
      </c>
      <c r="AP100" s="2" t="str" cm="1">
        <f t="array" ref="AP100">IF(B100="","",SUMPRODUCT(($D$1:$AB$4=$AP$4)*D100:AB100))</f>
        <v/>
      </c>
      <c r="AQ100" s="15" t="str">
        <f t="shared" si="42"/>
        <v/>
      </c>
      <c r="AR100" s="2" t="str" cm="1">
        <f t="array" ref="AR100">IF(B100="","",SUMPRODUCT(($D$1:$AB$4=$AR$4)*D100:AB100))</f>
        <v/>
      </c>
      <c r="AS100" s="15" t="str">
        <f t="shared" si="43"/>
        <v/>
      </c>
      <c r="AT100" s="2" t="str" cm="1">
        <f t="array" ref="AT100">IF(B100="","",SUMPRODUCT(($D$1:$AB$4=$AT$4)*$D100:$AB100))</f>
        <v/>
      </c>
      <c r="AU100" s="15" t="str">
        <f t="shared" si="44"/>
        <v/>
      </c>
      <c r="AV100" s="2" t="str" cm="1">
        <f t="array" ref="AV100">IF(B100="","",SUMPRODUCT(($D$1:$AB$4=$AV$4)*$D100:$AB100))</f>
        <v/>
      </c>
      <c r="AW100" s="15" t="str">
        <f t="shared" si="45"/>
        <v/>
      </c>
      <c r="AX100" s="2" t="str" cm="1">
        <f t="array" ref="AX100">IF(B100="","",SUMPRODUCT(($D$1:$AB$4=$AX$4)*$D100:$AB100))</f>
        <v/>
      </c>
      <c r="AY100" s="15" t="str">
        <f t="shared" si="46"/>
        <v/>
      </c>
      <c r="AZ100" s="2" t="str" cm="1">
        <f t="array" ref="AZ100">IF(B100="","",SUMPRODUCT(($D$1:$AB$4=$AZ$4)*$D100:$AB100))</f>
        <v/>
      </c>
      <c r="BA100" s="15" t="str">
        <f t="shared" si="47"/>
        <v/>
      </c>
      <c r="BB100" s="2" t="str" cm="1">
        <f t="array" ref="BB100">IF(B100="","",SUMPRODUCT(($D$1:$AB$4=$BB$4)*$D100:$AB100))</f>
        <v/>
      </c>
      <c r="BC100" s="15" t="str">
        <f t="shared" si="48"/>
        <v/>
      </c>
      <c r="BD100" s="2" t="str" cm="1">
        <f t="array" ref="BD100">IF(B100="","",SUMPRODUCT(($D$1:$AB$4=$BD$4)*$D100:$AB100))</f>
        <v/>
      </c>
      <c r="BE100" s="15" t="str">
        <f t="shared" si="49"/>
        <v/>
      </c>
      <c r="BF100" s="2" t="str" cm="1">
        <f t="array" ref="BF100">IF(B100="","",SUMPRODUCT(($D$1:$AB$4=$BF$4)*$D100:$AB100))</f>
        <v/>
      </c>
      <c r="BG100" s="15" t="str">
        <f t="shared" si="50"/>
        <v/>
      </c>
      <c r="BH100" s="2" t="str" cm="1">
        <f t="array" ref="BH100">IF(B100="","",SUMPRODUCT(($D$1:$AB$4=$BH$4)*$D100:$AB100))</f>
        <v/>
      </c>
      <c r="BI100" s="15" t="str">
        <f t="shared" si="51"/>
        <v/>
      </c>
      <c r="BJ100" s="2" t="str" cm="1">
        <f t="array" ref="BJ100">IF(B100="","",SUMPRODUCT(($D$1:$AB$4=$BJ$4)*$D100:$AB100))</f>
        <v/>
      </c>
      <c r="BK100" s="15" t="str">
        <f t="shared" si="52"/>
        <v/>
      </c>
      <c r="BL100" s="2" t="str" cm="1">
        <f t="array" ref="BL100">IF(B100="","",SUMPRODUCT(($D$1:$AB$4=$BL$4)*$D100:$AB100))</f>
        <v/>
      </c>
      <c r="BM100" s="15" t="str">
        <f t="shared" si="53"/>
        <v/>
      </c>
      <c r="BN100" s="2" t="str" cm="1">
        <f t="array" ref="BN100">IF(B100="","",SUMPRODUCT(($D$1:$AB$4=$BN$4)*$D100:$AB100))</f>
        <v/>
      </c>
      <c r="BO100" s="15" t="str">
        <f t="shared" si="54"/>
        <v/>
      </c>
      <c r="BP100" s="2" t="str" cm="1">
        <f t="array" ref="BP100">IF(B100="","",SUMPRODUCT(($D$1:$AB$4=$BP$4)*$D100:$AB100))</f>
        <v/>
      </c>
      <c r="BQ100" s="15" t="str">
        <f t="shared" si="55"/>
        <v/>
      </c>
      <c r="BR100" s="2" t="str" cm="1">
        <f t="array" ref="BR100">IF(B100="","",SUMPRODUCT(($D$1:$AB$4=$BR$4)*$D100:$AB100))</f>
        <v/>
      </c>
      <c r="BS100" s="15" t="str">
        <f t="shared" si="56"/>
        <v/>
      </c>
      <c r="BT100" s="2" t="str" cm="1">
        <f t="array" ref="BT100">IF(B100="","",SUMPRODUCT(($D$1:$AB$4=$BT$4)*$D100:$AB100))</f>
        <v/>
      </c>
      <c r="BU100" s="15" t="str">
        <f t="shared" si="57"/>
        <v/>
      </c>
      <c r="BV100" s="2" t="str" cm="1">
        <f t="array" ref="BV100">IF(B100="","",SUMPRODUCT(($D$1:$AB$4=$BV$4)*$D100:$AB100))</f>
        <v/>
      </c>
      <c r="BW100" s="15" t="str">
        <f t="shared" si="58"/>
        <v/>
      </c>
      <c r="BX100" s="2" t="str" cm="1">
        <f t="array" ref="BX100">IF(B100="","",SUMPRODUCT(($D$1:$AB$4=$BX$4)*$D100:$AB100))</f>
        <v/>
      </c>
      <c r="BY100" s="15" t="str">
        <f t="shared" si="59"/>
        <v/>
      </c>
      <c r="BZ100" s="2" t="str" cm="1">
        <f t="array" ref="BZ100">IF(B100="","",SUMPRODUCT(($D$1:$AB$4=$BZ$4)*$D100:$AB100))</f>
        <v/>
      </c>
      <c r="CA100" s="15" t="str">
        <f t="shared" si="60"/>
        <v/>
      </c>
      <c r="CB100" s="2" t="str" cm="1">
        <f t="array" ref="CB100">IF(B100="","",SUMPRODUCT(($D$1:$AB$4=$CB$4)*$D100:$AB100))</f>
        <v/>
      </c>
      <c r="CC100" s="15" t="str">
        <f t="shared" si="61"/>
        <v/>
      </c>
      <c r="CD100" s="2" t="str" cm="1">
        <f t="array" ref="CD100">IF(B100="","",SUMPRODUCT(($D$1:$AB$4=$CD$4)*$D100:$AB100))</f>
        <v/>
      </c>
      <c r="CE100" s="15" t="str">
        <f t="shared" si="62"/>
        <v/>
      </c>
      <c r="CF100" s="2" t="str" cm="1">
        <f t="array" ref="CF100">IF(B100="","",SUMPRODUCT(($D$1:$AB$4=$CF$4)*$D100:$AB100))</f>
        <v/>
      </c>
      <c r="CG100" s="15" t="str">
        <f t="shared" si="63"/>
        <v/>
      </c>
      <c r="CH100" s="2" t="str" cm="1">
        <f t="array" ref="CH100">IF(B100="","",SUMPRODUCT(($D$1:$AB$4=$CH$4)*$D100:$AB100))</f>
        <v/>
      </c>
      <c r="CI100" s="15" t="str">
        <f t="shared" si="64"/>
        <v/>
      </c>
    </row>
    <row r="101" spans="1:87">
      <c r="A101" s="7">
        <v>96</v>
      </c>
      <c r="D101" s="97"/>
      <c r="E101" s="86"/>
      <c r="F101" s="86"/>
      <c r="G101" s="86"/>
      <c r="H101" s="86"/>
      <c r="I101" s="98"/>
      <c r="J101" s="102"/>
      <c r="K101" s="87"/>
      <c r="L101" s="87"/>
      <c r="M101" s="87"/>
      <c r="N101" s="87"/>
      <c r="O101" s="103"/>
      <c r="P101" s="107"/>
      <c r="Q101" s="88"/>
      <c r="R101" s="88"/>
      <c r="S101" s="88"/>
      <c r="T101" s="88"/>
      <c r="U101" s="108"/>
      <c r="V101" s="113"/>
      <c r="W101" s="89"/>
      <c r="X101" s="89"/>
      <c r="Y101" s="89"/>
      <c r="Z101" s="89"/>
      <c r="AA101" s="89"/>
      <c r="AB101" s="169"/>
      <c r="AC101" s="171" t="str">
        <f t="shared" si="65"/>
        <v/>
      </c>
      <c r="AD101" s="172" t="str">
        <f t="shared" si="39"/>
        <v/>
      </c>
      <c r="AL101" s="2" t="str" cm="1">
        <f t="array" ref="AL101">IF(B101="","",SUMPRODUCT(($D$1:$AB$4=$AL$4)*D101:AB101))</f>
        <v/>
      </c>
      <c r="AM101" s="15" t="str">
        <f t="shared" si="40"/>
        <v/>
      </c>
      <c r="AN101" s="2" t="str" cm="1">
        <f t="array" ref="AN101">IF(B101="","",SUMPRODUCT(($D$1:$AB$4=$AN$4)*D101:AB101))</f>
        <v/>
      </c>
      <c r="AO101" s="15" t="str">
        <f t="shared" si="41"/>
        <v/>
      </c>
      <c r="AP101" s="2" t="str" cm="1">
        <f t="array" ref="AP101">IF(B101="","",SUMPRODUCT(($D$1:$AB$4=$AP$4)*D101:AB101))</f>
        <v/>
      </c>
      <c r="AQ101" s="15" t="str">
        <f t="shared" si="42"/>
        <v/>
      </c>
      <c r="AR101" s="2" t="str" cm="1">
        <f t="array" ref="AR101">IF(B101="","",SUMPRODUCT(($D$1:$AB$4=$AR$4)*D101:AB101))</f>
        <v/>
      </c>
      <c r="AS101" s="15" t="str">
        <f t="shared" si="43"/>
        <v/>
      </c>
      <c r="AT101" s="2" t="str" cm="1">
        <f t="array" ref="AT101">IF(B101="","",SUMPRODUCT(($D$1:$AB$4=$AT$4)*$D101:$AB101))</f>
        <v/>
      </c>
      <c r="AU101" s="15" t="str">
        <f t="shared" si="44"/>
        <v/>
      </c>
      <c r="AV101" s="2" t="str" cm="1">
        <f t="array" ref="AV101">IF(B101="","",SUMPRODUCT(($D$1:$AB$4=$AV$4)*$D101:$AB101))</f>
        <v/>
      </c>
      <c r="AW101" s="15" t="str">
        <f t="shared" si="45"/>
        <v/>
      </c>
      <c r="AX101" s="2" t="str" cm="1">
        <f t="array" ref="AX101">IF(B101="","",SUMPRODUCT(($D$1:$AB$4=$AX$4)*$D101:$AB101))</f>
        <v/>
      </c>
      <c r="AY101" s="15" t="str">
        <f t="shared" si="46"/>
        <v/>
      </c>
      <c r="AZ101" s="2" t="str" cm="1">
        <f t="array" ref="AZ101">IF(B101="","",SUMPRODUCT(($D$1:$AB$4=$AZ$4)*$D101:$AB101))</f>
        <v/>
      </c>
      <c r="BA101" s="15" t="str">
        <f t="shared" si="47"/>
        <v/>
      </c>
      <c r="BB101" s="2" t="str" cm="1">
        <f t="array" ref="BB101">IF(B101="","",SUMPRODUCT(($D$1:$AB$4=$BB$4)*$D101:$AB101))</f>
        <v/>
      </c>
      <c r="BC101" s="15" t="str">
        <f t="shared" si="48"/>
        <v/>
      </c>
      <c r="BD101" s="2" t="str" cm="1">
        <f t="array" ref="BD101">IF(B101="","",SUMPRODUCT(($D$1:$AB$4=$BD$4)*$D101:$AB101))</f>
        <v/>
      </c>
      <c r="BE101" s="15" t="str">
        <f t="shared" si="49"/>
        <v/>
      </c>
      <c r="BF101" s="2" t="str" cm="1">
        <f t="array" ref="BF101">IF(B101="","",SUMPRODUCT(($D$1:$AB$4=$BF$4)*$D101:$AB101))</f>
        <v/>
      </c>
      <c r="BG101" s="15" t="str">
        <f t="shared" si="50"/>
        <v/>
      </c>
      <c r="BH101" s="2" t="str" cm="1">
        <f t="array" ref="BH101">IF(B101="","",SUMPRODUCT(($D$1:$AB$4=$BH$4)*$D101:$AB101))</f>
        <v/>
      </c>
      <c r="BI101" s="15" t="str">
        <f t="shared" si="51"/>
        <v/>
      </c>
      <c r="BJ101" s="2" t="str" cm="1">
        <f t="array" ref="BJ101">IF(B101="","",SUMPRODUCT(($D$1:$AB$4=$BJ$4)*$D101:$AB101))</f>
        <v/>
      </c>
      <c r="BK101" s="15" t="str">
        <f t="shared" si="52"/>
        <v/>
      </c>
      <c r="BL101" s="2" t="str" cm="1">
        <f t="array" ref="BL101">IF(B101="","",SUMPRODUCT(($D$1:$AB$4=$BL$4)*$D101:$AB101))</f>
        <v/>
      </c>
      <c r="BM101" s="15" t="str">
        <f t="shared" si="53"/>
        <v/>
      </c>
      <c r="BN101" s="2" t="str" cm="1">
        <f t="array" ref="BN101">IF(B101="","",SUMPRODUCT(($D$1:$AB$4=$BN$4)*$D101:$AB101))</f>
        <v/>
      </c>
      <c r="BO101" s="15" t="str">
        <f t="shared" si="54"/>
        <v/>
      </c>
      <c r="BP101" s="2" t="str" cm="1">
        <f t="array" ref="BP101">IF(B101="","",SUMPRODUCT(($D$1:$AB$4=$BP$4)*$D101:$AB101))</f>
        <v/>
      </c>
      <c r="BQ101" s="15" t="str">
        <f t="shared" si="55"/>
        <v/>
      </c>
      <c r="BR101" s="2" t="str" cm="1">
        <f t="array" ref="BR101">IF(B101="","",SUMPRODUCT(($D$1:$AB$4=$BR$4)*$D101:$AB101))</f>
        <v/>
      </c>
      <c r="BS101" s="15" t="str">
        <f t="shared" si="56"/>
        <v/>
      </c>
      <c r="BT101" s="2" t="str" cm="1">
        <f t="array" ref="BT101">IF(B101="","",SUMPRODUCT(($D$1:$AB$4=$BT$4)*$D101:$AB101))</f>
        <v/>
      </c>
      <c r="BU101" s="15" t="str">
        <f t="shared" si="57"/>
        <v/>
      </c>
      <c r="BV101" s="2" t="str" cm="1">
        <f t="array" ref="BV101">IF(B101="","",SUMPRODUCT(($D$1:$AB$4=$BV$4)*$D101:$AB101))</f>
        <v/>
      </c>
      <c r="BW101" s="15" t="str">
        <f t="shared" si="58"/>
        <v/>
      </c>
      <c r="BX101" s="2" t="str" cm="1">
        <f t="array" ref="BX101">IF(B101="","",SUMPRODUCT(($D$1:$AB$4=$BX$4)*$D101:$AB101))</f>
        <v/>
      </c>
      <c r="BY101" s="15" t="str">
        <f t="shared" si="59"/>
        <v/>
      </c>
      <c r="BZ101" s="2" t="str" cm="1">
        <f t="array" ref="BZ101">IF(B101="","",SUMPRODUCT(($D$1:$AB$4=$BZ$4)*$D101:$AB101))</f>
        <v/>
      </c>
      <c r="CA101" s="15" t="str">
        <f t="shared" si="60"/>
        <v/>
      </c>
      <c r="CB101" s="2" t="str" cm="1">
        <f t="array" ref="CB101">IF(B101="","",SUMPRODUCT(($D$1:$AB$4=$CB$4)*$D101:$AB101))</f>
        <v/>
      </c>
      <c r="CC101" s="15" t="str">
        <f t="shared" si="61"/>
        <v/>
      </c>
      <c r="CD101" s="2" t="str" cm="1">
        <f t="array" ref="CD101">IF(B101="","",SUMPRODUCT(($D$1:$AB$4=$CD$4)*$D101:$AB101))</f>
        <v/>
      </c>
      <c r="CE101" s="15" t="str">
        <f t="shared" si="62"/>
        <v/>
      </c>
      <c r="CF101" s="2" t="str" cm="1">
        <f t="array" ref="CF101">IF(B101="","",SUMPRODUCT(($D$1:$AB$4=$CF$4)*$D101:$AB101))</f>
        <v/>
      </c>
      <c r="CG101" s="15" t="str">
        <f t="shared" si="63"/>
        <v/>
      </c>
      <c r="CH101" s="2" t="str" cm="1">
        <f t="array" ref="CH101">IF(B101="","",SUMPRODUCT(($D$1:$AB$4=$CH$4)*$D101:$AB101))</f>
        <v/>
      </c>
      <c r="CI101" s="15" t="str">
        <f t="shared" si="64"/>
        <v/>
      </c>
    </row>
    <row r="102" spans="1:87">
      <c r="A102" s="6">
        <v>97</v>
      </c>
      <c r="D102" s="97"/>
      <c r="E102" s="86"/>
      <c r="F102" s="86"/>
      <c r="G102" s="86"/>
      <c r="H102" s="86"/>
      <c r="I102" s="98"/>
      <c r="J102" s="102"/>
      <c r="K102" s="87"/>
      <c r="L102" s="87"/>
      <c r="M102" s="87"/>
      <c r="N102" s="87"/>
      <c r="O102" s="103"/>
      <c r="P102" s="107"/>
      <c r="Q102" s="88"/>
      <c r="R102" s="88"/>
      <c r="S102" s="88"/>
      <c r="T102" s="88"/>
      <c r="U102" s="108"/>
      <c r="V102" s="113"/>
      <c r="W102" s="89"/>
      <c r="X102" s="89"/>
      <c r="Y102" s="89"/>
      <c r="Z102" s="89"/>
      <c r="AA102" s="89"/>
      <c r="AB102" s="169"/>
      <c r="AC102" s="171" t="str">
        <f t="shared" si="65"/>
        <v/>
      </c>
      <c r="AD102" s="172" t="str">
        <f t="shared" si="39"/>
        <v/>
      </c>
      <c r="AL102" s="2" t="str" cm="1">
        <f t="array" ref="AL102">IF(B102="","",SUMPRODUCT(($D$1:$AB$4=$AL$4)*D102:AB102))</f>
        <v/>
      </c>
      <c r="AM102" s="15" t="str">
        <f t="shared" si="40"/>
        <v/>
      </c>
      <c r="AN102" s="2" t="str" cm="1">
        <f t="array" ref="AN102">IF(B102="","",SUMPRODUCT(($D$1:$AB$4=$AN$4)*D102:AB102))</f>
        <v/>
      </c>
      <c r="AO102" s="15" t="str">
        <f t="shared" si="41"/>
        <v/>
      </c>
      <c r="AP102" s="2" t="str" cm="1">
        <f t="array" ref="AP102">IF(B102="","",SUMPRODUCT(($D$1:$AB$4=$AP$4)*D102:AB102))</f>
        <v/>
      </c>
      <c r="AQ102" s="15" t="str">
        <f t="shared" si="42"/>
        <v/>
      </c>
      <c r="AR102" s="2" t="str" cm="1">
        <f t="array" ref="AR102">IF(B102="","",SUMPRODUCT(($D$1:$AB$4=$AR$4)*D102:AB102))</f>
        <v/>
      </c>
      <c r="AS102" s="15" t="str">
        <f t="shared" si="43"/>
        <v/>
      </c>
      <c r="AT102" s="2" t="str" cm="1">
        <f t="array" ref="AT102">IF(B102="","",SUMPRODUCT(($D$1:$AB$4=$AT$4)*$D102:$AB102))</f>
        <v/>
      </c>
      <c r="AU102" s="15" t="str">
        <f t="shared" si="44"/>
        <v/>
      </c>
      <c r="AV102" s="2" t="str" cm="1">
        <f t="array" ref="AV102">IF(B102="","",SUMPRODUCT(($D$1:$AB$4=$AV$4)*$D102:$AB102))</f>
        <v/>
      </c>
      <c r="AW102" s="15" t="str">
        <f t="shared" si="45"/>
        <v/>
      </c>
      <c r="AX102" s="2" t="str" cm="1">
        <f t="array" ref="AX102">IF(B102="","",SUMPRODUCT(($D$1:$AB$4=$AX$4)*$D102:$AB102))</f>
        <v/>
      </c>
      <c r="AY102" s="15" t="str">
        <f t="shared" si="46"/>
        <v/>
      </c>
      <c r="AZ102" s="2" t="str" cm="1">
        <f t="array" ref="AZ102">IF(B102="","",SUMPRODUCT(($D$1:$AB$4=$AZ$4)*$D102:$AB102))</f>
        <v/>
      </c>
      <c r="BA102" s="15" t="str">
        <f t="shared" si="47"/>
        <v/>
      </c>
      <c r="BB102" s="2" t="str" cm="1">
        <f t="array" ref="BB102">IF(B102="","",SUMPRODUCT(($D$1:$AB$4=$BB$4)*$D102:$AB102))</f>
        <v/>
      </c>
      <c r="BC102" s="15" t="str">
        <f t="shared" si="48"/>
        <v/>
      </c>
      <c r="BD102" s="2" t="str" cm="1">
        <f t="array" ref="BD102">IF(B102="","",SUMPRODUCT(($D$1:$AB$4=$BD$4)*$D102:$AB102))</f>
        <v/>
      </c>
      <c r="BE102" s="15" t="str">
        <f t="shared" si="49"/>
        <v/>
      </c>
      <c r="BF102" s="2" t="str" cm="1">
        <f t="array" ref="BF102">IF(B102="","",SUMPRODUCT(($D$1:$AB$4=$BF$4)*$D102:$AB102))</f>
        <v/>
      </c>
      <c r="BG102" s="15" t="str">
        <f t="shared" si="50"/>
        <v/>
      </c>
      <c r="BH102" s="2" t="str" cm="1">
        <f t="array" ref="BH102">IF(B102="","",SUMPRODUCT(($D$1:$AB$4=$BH$4)*$D102:$AB102))</f>
        <v/>
      </c>
      <c r="BI102" s="15" t="str">
        <f t="shared" si="51"/>
        <v/>
      </c>
      <c r="BJ102" s="2" t="str" cm="1">
        <f t="array" ref="BJ102">IF(B102="","",SUMPRODUCT(($D$1:$AB$4=$BJ$4)*$D102:$AB102))</f>
        <v/>
      </c>
      <c r="BK102" s="15" t="str">
        <f t="shared" si="52"/>
        <v/>
      </c>
      <c r="BL102" s="2" t="str" cm="1">
        <f t="array" ref="BL102">IF(B102="","",SUMPRODUCT(($D$1:$AB$4=$BL$4)*$D102:$AB102))</f>
        <v/>
      </c>
      <c r="BM102" s="15" t="str">
        <f t="shared" si="53"/>
        <v/>
      </c>
      <c r="BN102" s="2" t="str" cm="1">
        <f t="array" ref="BN102">IF(B102="","",SUMPRODUCT(($D$1:$AB$4=$BN$4)*$D102:$AB102))</f>
        <v/>
      </c>
      <c r="BO102" s="15" t="str">
        <f t="shared" si="54"/>
        <v/>
      </c>
      <c r="BP102" s="2" t="str" cm="1">
        <f t="array" ref="BP102">IF(B102="","",SUMPRODUCT(($D$1:$AB$4=$BP$4)*$D102:$AB102))</f>
        <v/>
      </c>
      <c r="BQ102" s="15" t="str">
        <f t="shared" si="55"/>
        <v/>
      </c>
      <c r="BR102" s="2" t="str" cm="1">
        <f t="array" ref="BR102">IF(B102="","",SUMPRODUCT(($D$1:$AB$4=$BR$4)*$D102:$AB102))</f>
        <v/>
      </c>
      <c r="BS102" s="15" t="str">
        <f t="shared" si="56"/>
        <v/>
      </c>
      <c r="BT102" s="2" t="str" cm="1">
        <f t="array" ref="BT102">IF(B102="","",SUMPRODUCT(($D$1:$AB$4=$BT$4)*$D102:$AB102))</f>
        <v/>
      </c>
      <c r="BU102" s="15" t="str">
        <f t="shared" si="57"/>
        <v/>
      </c>
      <c r="BV102" s="2" t="str" cm="1">
        <f t="array" ref="BV102">IF(B102="","",SUMPRODUCT(($D$1:$AB$4=$BV$4)*$D102:$AB102))</f>
        <v/>
      </c>
      <c r="BW102" s="15" t="str">
        <f t="shared" si="58"/>
        <v/>
      </c>
      <c r="BX102" s="2" t="str" cm="1">
        <f t="array" ref="BX102">IF(B102="","",SUMPRODUCT(($D$1:$AB$4=$BX$4)*$D102:$AB102))</f>
        <v/>
      </c>
      <c r="BY102" s="15" t="str">
        <f t="shared" si="59"/>
        <v/>
      </c>
      <c r="BZ102" s="2" t="str" cm="1">
        <f t="array" ref="BZ102">IF(B102="","",SUMPRODUCT(($D$1:$AB$4=$BZ$4)*$D102:$AB102))</f>
        <v/>
      </c>
      <c r="CA102" s="15" t="str">
        <f t="shared" si="60"/>
        <v/>
      </c>
      <c r="CB102" s="2" t="str" cm="1">
        <f t="array" ref="CB102">IF(B102="","",SUMPRODUCT(($D$1:$AB$4=$CB$4)*$D102:$AB102))</f>
        <v/>
      </c>
      <c r="CC102" s="15" t="str">
        <f t="shared" si="61"/>
        <v/>
      </c>
      <c r="CD102" s="2" t="str" cm="1">
        <f t="array" ref="CD102">IF(B102="","",SUMPRODUCT(($D$1:$AB$4=$CD$4)*$D102:$AB102))</f>
        <v/>
      </c>
      <c r="CE102" s="15" t="str">
        <f t="shared" si="62"/>
        <v/>
      </c>
      <c r="CF102" s="2" t="str" cm="1">
        <f t="array" ref="CF102">IF(B102="","",SUMPRODUCT(($D$1:$AB$4=$CF$4)*$D102:$AB102))</f>
        <v/>
      </c>
      <c r="CG102" s="15" t="str">
        <f t="shared" si="63"/>
        <v/>
      </c>
      <c r="CH102" s="2" t="str" cm="1">
        <f t="array" ref="CH102">IF(B102="","",SUMPRODUCT(($D$1:$AB$4=$CH$4)*$D102:$AB102))</f>
        <v/>
      </c>
      <c r="CI102" s="15" t="str">
        <f t="shared" si="64"/>
        <v/>
      </c>
    </row>
    <row r="103" spans="1:87">
      <c r="A103" s="7">
        <v>98</v>
      </c>
      <c r="D103" s="97"/>
      <c r="E103" s="86"/>
      <c r="F103" s="86"/>
      <c r="G103" s="86"/>
      <c r="H103" s="86"/>
      <c r="I103" s="98"/>
      <c r="J103" s="102"/>
      <c r="K103" s="87"/>
      <c r="L103" s="87"/>
      <c r="M103" s="87"/>
      <c r="N103" s="87"/>
      <c r="O103" s="103"/>
      <c r="P103" s="107"/>
      <c r="Q103" s="88"/>
      <c r="R103" s="88"/>
      <c r="S103" s="88"/>
      <c r="T103" s="88"/>
      <c r="U103" s="108"/>
      <c r="V103" s="113"/>
      <c r="W103" s="89"/>
      <c r="X103" s="89"/>
      <c r="Y103" s="89"/>
      <c r="Z103" s="89"/>
      <c r="AA103" s="89"/>
      <c r="AB103" s="169"/>
      <c r="AC103" s="171" t="str">
        <f t="shared" si="65"/>
        <v/>
      </c>
      <c r="AD103" s="172" t="str">
        <f t="shared" si="39"/>
        <v/>
      </c>
      <c r="AL103" s="2" t="str" cm="1">
        <f t="array" ref="AL103">IF(B103="","",SUMPRODUCT(($D$1:$AB$4=$AL$4)*D103:AB103))</f>
        <v/>
      </c>
      <c r="AM103" s="15" t="str">
        <f t="shared" si="40"/>
        <v/>
      </c>
      <c r="AN103" s="2" t="str" cm="1">
        <f t="array" ref="AN103">IF(B103="","",SUMPRODUCT(($D$1:$AB$4=$AN$4)*D103:AB103))</f>
        <v/>
      </c>
      <c r="AO103" s="15" t="str">
        <f t="shared" si="41"/>
        <v/>
      </c>
      <c r="AP103" s="2" t="str" cm="1">
        <f t="array" ref="AP103">IF(B103="","",SUMPRODUCT(($D$1:$AB$4=$AP$4)*D103:AB103))</f>
        <v/>
      </c>
      <c r="AQ103" s="15" t="str">
        <f t="shared" si="42"/>
        <v/>
      </c>
      <c r="AR103" s="2" t="str" cm="1">
        <f t="array" ref="AR103">IF(B103="","",SUMPRODUCT(($D$1:$AB$4=$AR$4)*D103:AB103))</f>
        <v/>
      </c>
      <c r="AS103" s="15" t="str">
        <f t="shared" si="43"/>
        <v/>
      </c>
      <c r="AT103" s="2" t="str" cm="1">
        <f t="array" ref="AT103">IF(B103="","",SUMPRODUCT(($D$1:$AB$4=$AT$4)*$D103:$AB103))</f>
        <v/>
      </c>
      <c r="AU103" s="15" t="str">
        <f t="shared" si="44"/>
        <v/>
      </c>
      <c r="AV103" s="2" t="str" cm="1">
        <f t="array" ref="AV103">IF(B103="","",SUMPRODUCT(($D$1:$AB$4=$AV$4)*$D103:$AB103))</f>
        <v/>
      </c>
      <c r="AW103" s="15" t="str">
        <f t="shared" si="45"/>
        <v/>
      </c>
      <c r="AX103" s="2" t="str" cm="1">
        <f t="array" ref="AX103">IF(B103="","",SUMPRODUCT(($D$1:$AB$4=$AX$4)*$D103:$AB103))</f>
        <v/>
      </c>
      <c r="AY103" s="15" t="str">
        <f t="shared" si="46"/>
        <v/>
      </c>
      <c r="AZ103" s="2" t="str" cm="1">
        <f t="array" ref="AZ103">IF(B103="","",SUMPRODUCT(($D$1:$AB$4=$AZ$4)*$D103:$AB103))</f>
        <v/>
      </c>
      <c r="BA103" s="15" t="str">
        <f t="shared" si="47"/>
        <v/>
      </c>
      <c r="BB103" s="2" t="str" cm="1">
        <f t="array" ref="BB103">IF(B103="","",SUMPRODUCT(($D$1:$AB$4=$BB$4)*$D103:$AB103))</f>
        <v/>
      </c>
      <c r="BC103" s="15" t="str">
        <f t="shared" si="48"/>
        <v/>
      </c>
      <c r="BD103" s="2" t="str" cm="1">
        <f t="array" ref="BD103">IF(B103="","",SUMPRODUCT(($D$1:$AB$4=$BD$4)*$D103:$AB103))</f>
        <v/>
      </c>
      <c r="BE103" s="15" t="str">
        <f t="shared" si="49"/>
        <v/>
      </c>
      <c r="BF103" s="2" t="str" cm="1">
        <f t="array" ref="BF103">IF(B103="","",SUMPRODUCT(($D$1:$AB$4=$BF$4)*$D103:$AB103))</f>
        <v/>
      </c>
      <c r="BG103" s="15" t="str">
        <f t="shared" si="50"/>
        <v/>
      </c>
      <c r="BH103" s="2" t="str" cm="1">
        <f t="array" ref="BH103">IF(B103="","",SUMPRODUCT(($D$1:$AB$4=$BH$4)*$D103:$AB103))</f>
        <v/>
      </c>
      <c r="BI103" s="15" t="str">
        <f t="shared" si="51"/>
        <v/>
      </c>
      <c r="BJ103" s="2" t="str" cm="1">
        <f t="array" ref="BJ103">IF(B103="","",SUMPRODUCT(($D$1:$AB$4=$BJ$4)*$D103:$AB103))</f>
        <v/>
      </c>
      <c r="BK103" s="15" t="str">
        <f t="shared" si="52"/>
        <v/>
      </c>
      <c r="BL103" s="2" t="str" cm="1">
        <f t="array" ref="BL103">IF(B103="","",SUMPRODUCT(($D$1:$AB$4=$BL$4)*$D103:$AB103))</f>
        <v/>
      </c>
      <c r="BM103" s="15" t="str">
        <f t="shared" si="53"/>
        <v/>
      </c>
      <c r="BN103" s="2" t="str" cm="1">
        <f t="array" ref="BN103">IF(B103="","",SUMPRODUCT(($D$1:$AB$4=$BN$4)*$D103:$AB103))</f>
        <v/>
      </c>
      <c r="BO103" s="15" t="str">
        <f t="shared" si="54"/>
        <v/>
      </c>
      <c r="BP103" s="2" t="str" cm="1">
        <f t="array" ref="BP103">IF(B103="","",SUMPRODUCT(($D$1:$AB$4=$BP$4)*$D103:$AB103))</f>
        <v/>
      </c>
      <c r="BQ103" s="15" t="str">
        <f t="shared" si="55"/>
        <v/>
      </c>
      <c r="BR103" s="2" t="str" cm="1">
        <f t="array" ref="BR103">IF(B103="","",SUMPRODUCT(($D$1:$AB$4=$BR$4)*$D103:$AB103))</f>
        <v/>
      </c>
      <c r="BS103" s="15" t="str">
        <f t="shared" si="56"/>
        <v/>
      </c>
      <c r="BT103" s="2" t="str" cm="1">
        <f t="array" ref="BT103">IF(B103="","",SUMPRODUCT(($D$1:$AB$4=$BT$4)*$D103:$AB103))</f>
        <v/>
      </c>
      <c r="BU103" s="15" t="str">
        <f t="shared" si="57"/>
        <v/>
      </c>
      <c r="BV103" s="2" t="str" cm="1">
        <f t="array" ref="BV103">IF(B103="","",SUMPRODUCT(($D$1:$AB$4=$BV$4)*$D103:$AB103))</f>
        <v/>
      </c>
      <c r="BW103" s="15" t="str">
        <f t="shared" si="58"/>
        <v/>
      </c>
      <c r="BX103" s="2" t="str" cm="1">
        <f t="array" ref="BX103">IF(B103="","",SUMPRODUCT(($D$1:$AB$4=$BX$4)*$D103:$AB103))</f>
        <v/>
      </c>
      <c r="BY103" s="15" t="str">
        <f t="shared" si="59"/>
        <v/>
      </c>
      <c r="BZ103" s="2" t="str" cm="1">
        <f t="array" ref="BZ103">IF(B103="","",SUMPRODUCT(($D$1:$AB$4=$BZ$4)*$D103:$AB103))</f>
        <v/>
      </c>
      <c r="CA103" s="15" t="str">
        <f t="shared" si="60"/>
        <v/>
      </c>
      <c r="CB103" s="2" t="str" cm="1">
        <f t="array" ref="CB103">IF(B103="","",SUMPRODUCT(($D$1:$AB$4=$CB$4)*$D103:$AB103))</f>
        <v/>
      </c>
      <c r="CC103" s="15" t="str">
        <f t="shared" si="61"/>
        <v/>
      </c>
      <c r="CD103" s="2" t="str" cm="1">
        <f t="array" ref="CD103">IF(B103="","",SUMPRODUCT(($D$1:$AB$4=$CD$4)*$D103:$AB103))</f>
        <v/>
      </c>
      <c r="CE103" s="15" t="str">
        <f t="shared" si="62"/>
        <v/>
      </c>
      <c r="CF103" s="2" t="str" cm="1">
        <f t="array" ref="CF103">IF(B103="","",SUMPRODUCT(($D$1:$AB$4=$CF$4)*$D103:$AB103))</f>
        <v/>
      </c>
      <c r="CG103" s="15" t="str">
        <f t="shared" si="63"/>
        <v/>
      </c>
      <c r="CH103" s="2" t="str" cm="1">
        <f t="array" ref="CH103">IF(B103="","",SUMPRODUCT(($D$1:$AB$4=$CH$4)*$D103:$AB103))</f>
        <v/>
      </c>
      <c r="CI103" s="15" t="str">
        <f t="shared" si="64"/>
        <v/>
      </c>
    </row>
    <row r="104" spans="1:87">
      <c r="A104" s="6">
        <v>99</v>
      </c>
      <c r="D104" s="97"/>
      <c r="E104" s="86"/>
      <c r="F104" s="86"/>
      <c r="G104" s="86"/>
      <c r="H104" s="86"/>
      <c r="I104" s="98"/>
      <c r="J104" s="102"/>
      <c r="K104" s="87"/>
      <c r="L104" s="87"/>
      <c r="M104" s="87"/>
      <c r="N104" s="87"/>
      <c r="O104" s="103"/>
      <c r="P104" s="107"/>
      <c r="Q104" s="88"/>
      <c r="R104" s="88"/>
      <c r="S104" s="88"/>
      <c r="T104" s="88"/>
      <c r="U104" s="108"/>
      <c r="V104" s="113"/>
      <c r="W104" s="89"/>
      <c r="X104" s="89"/>
      <c r="Y104" s="89"/>
      <c r="Z104" s="89"/>
      <c r="AA104" s="89"/>
      <c r="AB104" s="169"/>
      <c r="AC104" s="171" t="str">
        <f t="shared" si="65"/>
        <v/>
      </c>
      <c r="AD104" s="172" t="str">
        <f t="shared" si="39"/>
        <v/>
      </c>
      <c r="AL104" s="2" t="str" cm="1">
        <f t="array" ref="AL104">IF(B104="","",SUMPRODUCT(($D$1:$AB$4=$AL$4)*D104:AB104))</f>
        <v/>
      </c>
      <c r="AM104" s="15" t="str">
        <f t="shared" si="40"/>
        <v/>
      </c>
      <c r="AN104" s="2" t="str" cm="1">
        <f t="array" ref="AN104">IF(B104="","",SUMPRODUCT(($D$1:$AB$4=$AN$4)*D104:AB104))</f>
        <v/>
      </c>
      <c r="AO104" s="15" t="str">
        <f t="shared" si="41"/>
        <v/>
      </c>
      <c r="AP104" s="2" t="str" cm="1">
        <f t="array" ref="AP104">IF(B104="","",SUMPRODUCT(($D$1:$AB$4=$AP$4)*D104:AB104))</f>
        <v/>
      </c>
      <c r="AQ104" s="15" t="str">
        <f t="shared" si="42"/>
        <v/>
      </c>
      <c r="AR104" s="2" t="str" cm="1">
        <f t="array" ref="AR104">IF(B104="","",SUMPRODUCT(($D$1:$AB$4=$AR$4)*D104:AB104))</f>
        <v/>
      </c>
      <c r="AS104" s="15" t="str">
        <f t="shared" si="43"/>
        <v/>
      </c>
      <c r="AT104" s="2" t="str" cm="1">
        <f t="array" ref="AT104">IF(B104="","",SUMPRODUCT(($D$1:$AB$4=$AT$4)*$D104:$AB104))</f>
        <v/>
      </c>
      <c r="AU104" s="15" t="str">
        <f t="shared" si="44"/>
        <v/>
      </c>
      <c r="AV104" s="2" t="str" cm="1">
        <f t="array" ref="AV104">IF(B104="","",SUMPRODUCT(($D$1:$AB$4=$AV$4)*$D104:$AB104))</f>
        <v/>
      </c>
      <c r="AW104" s="15" t="str">
        <f t="shared" si="45"/>
        <v/>
      </c>
      <c r="AX104" s="2" t="str" cm="1">
        <f t="array" ref="AX104">IF(B104="","",SUMPRODUCT(($D$1:$AB$4=$AX$4)*$D104:$AB104))</f>
        <v/>
      </c>
      <c r="AY104" s="15" t="str">
        <f t="shared" si="46"/>
        <v/>
      </c>
      <c r="AZ104" s="2" t="str" cm="1">
        <f t="array" ref="AZ104">IF(B104="","",SUMPRODUCT(($D$1:$AB$4=$AZ$4)*$D104:$AB104))</f>
        <v/>
      </c>
      <c r="BA104" s="15" t="str">
        <f t="shared" si="47"/>
        <v/>
      </c>
      <c r="BB104" s="2" t="str" cm="1">
        <f t="array" ref="BB104">IF(B104="","",SUMPRODUCT(($D$1:$AB$4=$BB$4)*$D104:$AB104))</f>
        <v/>
      </c>
      <c r="BC104" s="15" t="str">
        <f t="shared" si="48"/>
        <v/>
      </c>
      <c r="BD104" s="2" t="str" cm="1">
        <f t="array" ref="BD104">IF(B104="","",SUMPRODUCT(($D$1:$AB$4=$BD$4)*$D104:$AB104))</f>
        <v/>
      </c>
      <c r="BE104" s="15" t="str">
        <f t="shared" si="49"/>
        <v/>
      </c>
      <c r="BF104" s="2" t="str" cm="1">
        <f t="array" ref="BF104">IF(B104="","",SUMPRODUCT(($D$1:$AB$4=$BF$4)*$D104:$AB104))</f>
        <v/>
      </c>
      <c r="BG104" s="15" t="str">
        <f t="shared" si="50"/>
        <v/>
      </c>
      <c r="BH104" s="2" t="str" cm="1">
        <f t="array" ref="BH104">IF(B104="","",SUMPRODUCT(($D$1:$AB$4=$BH$4)*$D104:$AB104))</f>
        <v/>
      </c>
      <c r="BI104" s="15" t="str">
        <f t="shared" si="51"/>
        <v/>
      </c>
      <c r="BJ104" s="2" t="str" cm="1">
        <f t="array" ref="BJ104">IF(B104="","",SUMPRODUCT(($D$1:$AB$4=$BJ$4)*$D104:$AB104))</f>
        <v/>
      </c>
      <c r="BK104" s="15" t="str">
        <f t="shared" si="52"/>
        <v/>
      </c>
      <c r="BL104" s="2" t="str" cm="1">
        <f t="array" ref="BL104">IF(B104="","",SUMPRODUCT(($D$1:$AB$4=$BL$4)*$D104:$AB104))</f>
        <v/>
      </c>
      <c r="BM104" s="15" t="str">
        <f t="shared" si="53"/>
        <v/>
      </c>
      <c r="BN104" s="2" t="str" cm="1">
        <f t="array" ref="BN104">IF(B104="","",SUMPRODUCT(($D$1:$AB$4=$BN$4)*$D104:$AB104))</f>
        <v/>
      </c>
      <c r="BO104" s="15" t="str">
        <f t="shared" si="54"/>
        <v/>
      </c>
      <c r="BP104" s="2" t="str" cm="1">
        <f t="array" ref="BP104">IF(B104="","",SUMPRODUCT(($D$1:$AB$4=$BP$4)*$D104:$AB104))</f>
        <v/>
      </c>
      <c r="BQ104" s="15" t="str">
        <f t="shared" si="55"/>
        <v/>
      </c>
      <c r="BR104" s="2" t="str" cm="1">
        <f t="array" ref="BR104">IF(B104="","",SUMPRODUCT(($D$1:$AB$4=$BR$4)*$D104:$AB104))</f>
        <v/>
      </c>
      <c r="BS104" s="15" t="str">
        <f t="shared" si="56"/>
        <v/>
      </c>
      <c r="BT104" s="2" t="str" cm="1">
        <f t="array" ref="BT104">IF(B104="","",SUMPRODUCT(($D$1:$AB$4=$BT$4)*$D104:$AB104))</f>
        <v/>
      </c>
      <c r="BU104" s="15" t="str">
        <f t="shared" si="57"/>
        <v/>
      </c>
      <c r="BV104" s="2" t="str" cm="1">
        <f t="array" ref="BV104">IF(B104="","",SUMPRODUCT(($D$1:$AB$4=$BV$4)*$D104:$AB104))</f>
        <v/>
      </c>
      <c r="BW104" s="15" t="str">
        <f t="shared" si="58"/>
        <v/>
      </c>
      <c r="BX104" s="2" t="str" cm="1">
        <f t="array" ref="BX104">IF(B104="","",SUMPRODUCT(($D$1:$AB$4=$BX$4)*$D104:$AB104))</f>
        <v/>
      </c>
      <c r="BY104" s="15" t="str">
        <f t="shared" si="59"/>
        <v/>
      </c>
      <c r="BZ104" s="2" t="str" cm="1">
        <f t="array" ref="BZ104">IF(B104="","",SUMPRODUCT(($D$1:$AB$4=$BZ$4)*$D104:$AB104))</f>
        <v/>
      </c>
      <c r="CA104" s="15" t="str">
        <f t="shared" si="60"/>
        <v/>
      </c>
      <c r="CB104" s="2" t="str" cm="1">
        <f t="array" ref="CB104">IF(B104="","",SUMPRODUCT(($D$1:$AB$4=$CB$4)*$D104:$AB104))</f>
        <v/>
      </c>
      <c r="CC104" s="15" t="str">
        <f t="shared" si="61"/>
        <v/>
      </c>
      <c r="CD104" s="2" t="str" cm="1">
        <f t="array" ref="CD104">IF(B104="","",SUMPRODUCT(($D$1:$AB$4=$CD$4)*$D104:$AB104))</f>
        <v/>
      </c>
      <c r="CE104" s="15" t="str">
        <f t="shared" si="62"/>
        <v/>
      </c>
      <c r="CF104" s="2" t="str" cm="1">
        <f t="array" ref="CF104">IF(B104="","",SUMPRODUCT(($D$1:$AB$4=$CF$4)*$D104:$AB104))</f>
        <v/>
      </c>
      <c r="CG104" s="15" t="str">
        <f t="shared" si="63"/>
        <v/>
      </c>
      <c r="CH104" s="2" t="str" cm="1">
        <f t="array" ref="CH104">IF(B104="","",SUMPRODUCT(($D$1:$AB$4=$CH$4)*$D104:$AB104))</f>
        <v/>
      </c>
      <c r="CI104" s="15" t="str">
        <f t="shared" si="64"/>
        <v/>
      </c>
    </row>
    <row r="105" spans="1:87">
      <c r="A105" s="7">
        <v>100</v>
      </c>
      <c r="D105" s="97"/>
      <c r="E105" s="86"/>
      <c r="F105" s="86"/>
      <c r="G105" s="86"/>
      <c r="H105" s="86"/>
      <c r="I105" s="98"/>
      <c r="J105" s="102"/>
      <c r="K105" s="87"/>
      <c r="L105" s="87"/>
      <c r="M105" s="87"/>
      <c r="N105" s="87"/>
      <c r="O105" s="103"/>
      <c r="P105" s="107"/>
      <c r="Q105" s="88"/>
      <c r="R105" s="88"/>
      <c r="S105" s="88"/>
      <c r="T105" s="88"/>
      <c r="U105" s="108"/>
      <c r="V105" s="113"/>
      <c r="W105" s="89"/>
      <c r="X105" s="89"/>
      <c r="Y105" s="89"/>
      <c r="Z105" s="89"/>
      <c r="AA105" s="89"/>
      <c r="AB105" s="169"/>
      <c r="AC105" s="171" t="str">
        <f t="shared" si="65"/>
        <v/>
      </c>
      <c r="AD105" s="172" t="str">
        <f t="shared" si="39"/>
        <v/>
      </c>
      <c r="AL105" s="2" t="str" cm="1">
        <f t="array" ref="AL105">IF(B105="","",SUMPRODUCT(($D$1:$AB$4=$AL$4)*D105:AB105))</f>
        <v/>
      </c>
      <c r="AM105" s="15" t="str">
        <f t="shared" si="40"/>
        <v/>
      </c>
      <c r="AN105" s="2" t="str" cm="1">
        <f t="array" ref="AN105">IF(B105="","",SUMPRODUCT(($D$1:$AB$4=$AN$4)*D105:AB105))</f>
        <v/>
      </c>
      <c r="AO105" s="15" t="str">
        <f t="shared" si="41"/>
        <v/>
      </c>
      <c r="AP105" s="2" t="str" cm="1">
        <f t="array" ref="AP105">IF(B105="","",SUMPRODUCT(($D$1:$AB$4=$AP$4)*D105:AB105))</f>
        <v/>
      </c>
      <c r="AQ105" s="15" t="str">
        <f t="shared" si="42"/>
        <v/>
      </c>
      <c r="AR105" s="2" t="str" cm="1">
        <f t="array" ref="AR105">IF(B105="","",SUMPRODUCT(($D$1:$AB$4=$AR$4)*D105:AB105))</f>
        <v/>
      </c>
      <c r="AS105" s="15" t="str">
        <f t="shared" si="43"/>
        <v/>
      </c>
      <c r="AT105" s="2" t="str" cm="1">
        <f t="array" ref="AT105">IF(B105="","",SUMPRODUCT(($D$1:$AB$4=$AT$4)*$D105:$AB105))</f>
        <v/>
      </c>
      <c r="AU105" s="15" t="str">
        <f t="shared" si="44"/>
        <v/>
      </c>
      <c r="AV105" s="2" t="str" cm="1">
        <f t="array" ref="AV105">IF(B105="","",SUMPRODUCT(($D$1:$AB$4=$AV$4)*$D105:$AB105))</f>
        <v/>
      </c>
      <c r="AW105" s="15" t="str">
        <f t="shared" si="45"/>
        <v/>
      </c>
      <c r="AX105" s="2" t="str" cm="1">
        <f t="array" ref="AX105">IF(B105="","",SUMPRODUCT(($D$1:$AB$4=$AX$4)*$D105:$AB105))</f>
        <v/>
      </c>
      <c r="AY105" s="15" t="str">
        <f t="shared" si="46"/>
        <v/>
      </c>
      <c r="AZ105" s="2" t="str" cm="1">
        <f t="array" ref="AZ105">IF(B105="","",SUMPRODUCT(($D$1:$AB$4=$AZ$4)*$D105:$AB105))</f>
        <v/>
      </c>
      <c r="BA105" s="15" t="str">
        <f t="shared" si="47"/>
        <v/>
      </c>
      <c r="BB105" s="2" t="str" cm="1">
        <f t="array" ref="BB105">IF(B105="","",SUMPRODUCT(($D$1:$AB$4=$BB$4)*$D105:$AB105))</f>
        <v/>
      </c>
      <c r="BC105" s="15" t="str">
        <f t="shared" si="48"/>
        <v/>
      </c>
      <c r="BD105" s="2" t="str" cm="1">
        <f t="array" ref="BD105">IF(B105="","",SUMPRODUCT(($D$1:$AB$4=$BD$4)*$D105:$AB105))</f>
        <v/>
      </c>
      <c r="BE105" s="15" t="str">
        <f t="shared" si="49"/>
        <v/>
      </c>
      <c r="BF105" s="2" t="str" cm="1">
        <f t="array" ref="BF105">IF(B105="","",SUMPRODUCT(($D$1:$AB$4=$BF$4)*$D105:$AB105))</f>
        <v/>
      </c>
      <c r="BG105" s="15" t="str">
        <f t="shared" si="50"/>
        <v/>
      </c>
      <c r="BH105" s="2" t="str" cm="1">
        <f t="array" ref="BH105">IF(B105="","",SUMPRODUCT(($D$1:$AB$4=$BH$4)*$D105:$AB105))</f>
        <v/>
      </c>
      <c r="BI105" s="15" t="str">
        <f t="shared" si="51"/>
        <v/>
      </c>
      <c r="BJ105" s="2" t="str" cm="1">
        <f t="array" ref="BJ105">IF(B105="","",SUMPRODUCT(($D$1:$AB$4=$BJ$4)*$D105:$AB105))</f>
        <v/>
      </c>
      <c r="BK105" s="15" t="str">
        <f t="shared" si="52"/>
        <v/>
      </c>
      <c r="BL105" s="2" t="str" cm="1">
        <f t="array" ref="BL105">IF(B105="","",SUMPRODUCT(($D$1:$AB$4=$BL$4)*$D105:$AB105))</f>
        <v/>
      </c>
      <c r="BM105" s="15" t="str">
        <f t="shared" si="53"/>
        <v/>
      </c>
      <c r="BN105" s="2" t="str" cm="1">
        <f t="array" ref="BN105">IF(B105="","",SUMPRODUCT(($D$1:$AB$4=$BN$4)*$D105:$AB105))</f>
        <v/>
      </c>
      <c r="BO105" s="15" t="str">
        <f t="shared" si="54"/>
        <v/>
      </c>
      <c r="BP105" s="2" t="str" cm="1">
        <f t="array" ref="BP105">IF(B105="","",SUMPRODUCT(($D$1:$AB$4=$BP$4)*$D105:$AB105))</f>
        <v/>
      </c>
      <c r="BQ105" s="15" t="str">
        <f t="shared" si="55"/>
        <v/>
      </c>
      <c r="BR105" s="2" t="str" cm="1">
        <f t="array" ref="BR105">IF(B105="","",SUMPRODUCT(($D$1:$AB$4=$BR$4)*$D105:$AB105))</f>
        <v/>
      </c>
      <c r="BS105" s="15" t="str">
        <f t="shared" si="56"/>
        <v/>
      </c>
      <c r="BT105" s="2" t="str" cm="1">
        <f t="array" ref="BT105">IF(B105="","",SUMPRODUCT(($D$1:$AB$4=$BT$4)*$D105:$AB105))</f>
        <v/>
      </c>
      <c r="BU105" s="15" t="str">
        <f t="shared" si="57"/>
        <v/>
      </c>
      <c r="BV105" s="2" t="str" cm="1">
        <f t="array" ref="BV105">IF(B105="","",SUMPRODUCT(($D$1:$AB$4=$BV$4)*$D105:$AB105))</f>
        <v/>
      </c>
      <c r="BW105" s="15" t="str">
        <f t="shared" si="58"/>
        <v/>
      </c>
      <c r="BX105" s="2" t="str" cm="1">
        <f t="array" ref="BX105">IF(B105="","",SUMPRODUCT(($D$1:$AB$4=$BX$4)*$D105:$AB105))</f>
        <v/>
      </c>
      <c r="BY105" s="15" t="str">
        <f t="shared" si="59"/>
        <v/>
      </c>
      <c r="BZ105" s="2" t="str" cm="1">
        <f t="array" ref="BZ105">IF(B105="","",SUMPRODUCT(($D$1:$AB$4=$BZ$4)*$D105:$AB105))</f>
        <v/>
      </c>
      <c r="CA105" s="15" t="str">
        <f t="shared" si="60"/>
        <v/>
      </c>
      <c r="CB105" s="2" t="str" cm="1">
        <f t="array" ref="CB105">IF(B105="","",SUMPRODUCT(($D$1:$AB$4=$CB$4)*$D105:$AB105))</f>
        <v/>
      </c>
      <c r="CC105" s="15" t="str">
        <f t="shared" si="61"/>
        <v/>
      </c>
      <c r="CD105" s="2" t="str" cm="1">
        <f t="array" ref="CD105">IF(B105="","",SUMPRODUCT(($D$1:$AB$4=$CD$4)*$D105:$AB105))</f>
        <v/>
      </c>
      <c r="CE105" s="15" t="str">
        <f t="shared" si="62"/>
        <v/>
      </c>
      <c r="CF105" s="2" t="str" cm="1">
        <f t="array" ref="CF105">IF(B105="","",SUMPRODUCT(($D$1:$AB$4=$CF$4)*$D105:$AB105))</f>
        <v/>
      </c>
      <c r="CG105" s="15" t="str">
        <f t="shared" si="63"/>
        <v/>
      </c>
      <c r="CH105" s="2" t="str" cm="1">
        <f t="array" ref="CH105">IF(B105="","",SUMPRODUCT(($D$1:$AB$4=$CH$4)*$D105:$AB105))</f>
        <v/>
      </c>
      <c r="CI105" s="15" t="str">
        <f t="shared" si="64"/>
        <v/>
      </c>
    </row>
    <row r="106" spans="1:87">
      <c r="A106" s="6">
        <v>101</v>
      </c>
      <c r="D106" s="97"/>
      <c r="E106" s="86"/>
      <c r="F106" s="86"/>
      <c r="G106" s="86"/>
      <c r="H106" s="86"/>
      <c r="I106" s="98"/>
      <c r="J106" s="102"/>
      <c r="K106" s="87"/>
      <c r="L106" s="87"/>
      <c r="M106" s="87"/>
      <c r="N106" s="87"/>
      <c r="O106" s="103"/>
      <c r="P106" s="107"/>
      <c r="Q106" s="88"/>
      <c r="R106" s="88"/>
      <c r="S106" s="88"/>
      <c r="T106" s="88"/>
      <c r="U106" s="108"/>
      <c r="V106" s="113"/>
      <c r="W106" s="89"/>
      <c r="X106" s="89"/>
      <c r="Y106" s="89"/>
      <c r="Z106" s="89"/>
      <c r="AA106" s="89"/>
      <c r="AB106" s="169"/>
      <c r="AC106" s="171" t="str">
        <f t="shared" si="65"/>
        <v/>
      </c>
      <c r="AD106" s="172" t="str">
        <f t="shared" si="39"/>
        <v/>
      </c>
      <c r="AL106" s="2" t="str" cm="1">
        <f t="array" ref="AL106">IF(B106="","",SUMPRODUCT(($D$1:$AB$4=$AL$4)*D106:AB106))</f>
        <v/>
      </c>
      <c r="AM106" s="15" t="str">
        <f t="shared" si="40"/>
        <v/>
      </c>
      <c r="AN106" s="2" t="str" cm="1">
        <f t="array" ref="AN106">IF(B106="","",SUMPRODUCT(($D$1:$AB$4=$AN$4)*D106:AB106))</f>
        <v/>
      </c>
      <c r="AO106" s="15" t="str">
        <f t="shared" si="41"/>
        <v/>
      </c>
      <c r="AP106" s="2" t="str" cm="1">
        <f t="array" ref="AP106">IF(B106="","",SUMPRODUCT(($D$1:$AB$4=$AP$4)*D106:AB106))</f>
        <v/>
      </c>
      <c r="AQ106" s="15" t="str">
        <f t="shared" si="42"/>
        <v/>
      </c>
      <c r="AR106" s="2" t="str" cm="1">
        <f t="array" ref="AR106">IF(B106="","",SUMPRODUCT(($D$1:$AB$4=$AR$4)*D106:AB106))</f>
        <v/>
      </c>
      <c r="AS106" s="15" t="str">
        <f t="shared" si="43"/>
        <v/>
      </c>
      <c r="AT106" s="2" t="str" cm="1">
        <f t="array" ref="AT106">IF(B106="","",SUMPRODUCT(($D$1:$AB$4=$AT$4)*$D106:$AB106))</f>
        <v/>
      </c>
      <c r="AU106" s="15" t="str">
        <f t="shared" si="44"/>
        <v/>
      </c>
      <c r="AV106" s="2" t="str" cm="1">
        <f t="array" ref="AV106">IF(B106="","",SUMPRODUCT(($D$1:$AB$4=$AV$4)*$D106:$AB106))</f>
        <v/>
      </c>
      <c r="AW106" s="15" t="str">
        <f t="shared" si="45"/>
        <v/>
      </c>
      <c r="AX106" s="2" t="str" cm="1">
        <f t="array" ref="AX106">IF(B106="","",SUMPRODUCT(($D$1:$AB$4=$AX$4)*$D106:$AB106))</f>
        <v/>
      </c>
      <c r="AY106" s="15" t="str">
        <f t="shared" si="46"/>
        <v/>
      </c>
      <c r="AZ106" s="2" t="str" cm="1">
        <f t="array" ref="AZ106">IF(B106="","",SUMPRODUCT(($D$1:$AB$4=$AZ$4)*$D106:$AB106))</f>
        <v/>
      </c>
      <c r="BA106" s="15" t="str">
        <f t="shared" si="47"/>
        <v/>
      </c>
      <c r="BB106" s="2" t="str" cm="1">
        <f t="array" ref="BB106">IF(B106="","",SUMPRODUCT(($D$1:$AB$4=$BB$4)*$D106:$AB106))</f>
        <v/>
      </c>
      <c r="BC106" s="15" t="str">
        <f t="shared" si="48"/>
        <v/>
      </c>
      <c r="BD106" s="2" t="str" cm="1">
        <f t="array" ref="BD106">IF(B106="","",SUMPRODUCT(($D$1:$AB$4=$BD$4)*$D106:$AB106))</f>
        <v/>
      </c>
      <c r="BE106" s="15" t="str">
        <f t="shared" si="49"/>
        <v/>
      </c>
      <c r="BF106" s="2" t="str" cm="1">
        <f t="array" ref="BF106">IF(B106="","",SUMPRODUCT(($D$1:$AB$4=$BF$4)*$D106:$AB106))</f>
        <v/>
      </c>
      <c r="BG106" s="15" t="str">
        <f t="shared" si="50"/>
        <v/>
      </c>
      <c r="BH106" s="2" t="str" cm="1">
        <f t="array" ref="BH106">IF(B106="","",SUMPRODUCT(($D$1:$AB$4=$BH$4)*$D106:$AB106))</f>
        <v/>
      </c>
      <c r="BI106" s="15" t="str">
        <f t="shared" si="51"/>
        <v/>
      </c>
      <c r="BJ106" s="2" t="str" cm="1">
        <f t="array" ref="BJ106">IF(B106="","",SUMPRODUCT(($D$1:$AB$4=$BJ$4)*$D106:$AB106))</f>
        <v/>
      </c>
      <c r="BK106" s="15" t="str">
        <f t="shared" si="52"/>
        <v/>
      </c>
      <c r="BL106" s="2" t="str" cm="1">
        <f t="array" ref="BL106">IF(B106="","",SUMPRODUCT(($D$1:$AB$4=$BL$4)*$D106:$AB106))</f>
        <v/>
      </c>
      <c r="BM106" s="15" t="str">
        <f t="shared" si="53"/>
        <v/>
      </c>
      <c r="BN106" s="2" t="str" cm="1">
        <f t="array" ref="BN106">IF(B106="","",SUMPRODUCT(($D$1:$AB$4=$BN$4)*$D106:$AB106))</f>
        <v/>
      </c>
      <c r="BO106" s="15" t="str">
        <f t="shared" si="54"/>
        <v/>
      </c>
      <c r="BP106" s="2" t="str" cm="1">
        <f t="array" ref="BP106">IF(B106="","",SUMPRODUCT(($D$1:$AB$4=$BP$4)*$D106:$AB106))</f>
        <v/>
      </c>
      <c r="BQ106" s="15" t="str">
        <f t="shared" si="55"/>
        <v/>
      </c>
      <c r="BR106" s="2" t="str" cm="1">
        <f t="array" ref="BR106">IF(B106="","",SUMPRODUCT(($D$1:$AB$4=$BR$4)*$D106:$AB106))</f>
        <v/>
      </c>
      <c r="BS106" s="15" t="str">
        <f t="shared" si="56"/>
        <v/>
      </c>
      <c r="BT106" s="2" t="str" cm="1">
        <f t="array" ref="BT106">IF(B106="","",SUMPRODUCT(($D$1:$AB$4=$BT$4)*$D106:$AB106))</f>
        <v/>
      </c>
      <c r="BU106" s="15" t="str">
        <f t="shared" si="57"/>
        <v/>
      </c>
      <c r="BV106" s="2" t="str" cm="1">
        <f t="array" ref="BV106">IF(B106="","",SUMPRODUCT(($D$1:$AB$4=$BV$4)*$D106:$AB106))</f>
        <v/>
      </c>
      <c r="BW106" s="15" t="str">
        <f t="shared" si="58"/>
        <v/>
      </c>
      <c r="BX106" s="2" t="str" cm="1">
        <f t="array" ref="BX106">IF(B106="","",SUMPRODUCT(($D$1:$AB$4=$BX$4)*$D106:$AB106))</f>
        <v/>
      </c>
      <c r="BY106" s="15" t="str">
        <f t="shared" si="59"/>
        <v/>
      </c>
      <c r="BZ106" s="2" t="str" cm="1">
        <f t="array" ref="BZ106">IF(B106="","",SUMPRODUCT(($D$1:$AB$4=$BZ$4)*$D106:$AB106))</f>
        <v/>
      </c>
      <c r="CA106" s="15" t="str">
        <f t="shared" si="60"/>
        <v/>
      </c>
      <c r="CB106" s="2" t="str" cm="1">
        <f t="array" ref="CB106">IF(B106="","",SUMPRODUCT(($D$1:$AB$4=$CB$4)*$D106:$AB106))</f>
        <v/>
      </c>
      <c r="CC106" s="15" t="str">
        <f t="shared" si="61"/>
        <v/>
      </c>
      <c r="CD106" s="2" t="str" cm="1">
        <f t="array" ref="CD106">IF(B106="","",SUMPRODUCT(($D$1:$AB$4=$CD$4)*$D106:$AB106))</f>
        <v/>
      </c>
      <c r="CE106" s="15" t="str">
        <f t="shared" si="62"/>
        <v/>
      </c>
      <c r="CF106" s="2" t="str" cm="1">
        <f t="array" ref="CF106">IF(B106="","",SUMPRODUCT(($D$1:$AB$4=$CF$4)*$D106:$AB106))</f>
        <v/>
      </c>
      <c r="CG106" s="15" t="str">
        <f t="shared" si="63"/>
        <v/>
      </c>
      <c r="CH106" s="2" t="str" cm="1">
        <f t="array" ref="CH106">IF(B106="","",SUMPRODUCT(($D$1:$AB$4=$CH$4)*$D106:$AB106))</f>
        <v/>
      </c>
      <c r="CI106" s="15" t="str">
        <f t="shared" si="64"/>
        <v/>
      </c>
    </row>
    <row r="107" spans="1:87">
      <c r="A107" s="7">
        <v>102</v>
      </c>
      <c r="D107" s="97"/>
      <c r="E107" s="86"/>
      <c r="F107" s="86"/>
      <c r="G107" s="86"/>
      <c r="H107" s="86"/>
      <c r="I107" s="98"/>
      <c r="J107" s="102"/>
      <c r="K107" s="87"/>
      <c r="L107" s="87"/>
      <c r="M107" s="87"/>
      <c r="N107" s="87"/>
      <c r="O107" s="103"/>
      <c r="P107" s="107"/>
      <c r="Q107" s="88"/>
      <c r="R107" s="88"/>
      <c r="S107" s="88"/>
      <c r="T107" s="88"/>
      <c r="U107" s="108"/>
      <c r="V107" s="113"/>
      <c r="W107" s="89"/>
      <c r="X107" s="89"/>
      <c r="Y107" s="89"/>
      <c r="Z107" s="89"/>
      <c r="AA107" s="89"/>
      <c r="AB107" s="169"/>
      <c r="AC107" s="171" t="str">
        <f t="shared" si="65"/>
        <v/>
      </c>
      <c r="AD107" s="172" t="str">
        <f t="shared" si="39"/>
        <v/>
      </c>
      <c r="AL107" s="2" t="str" cm="1">
        <f t="array" ref="AL107">IF(B107="","",SUMPRODUCT(($D$1:$AB$4=$AL$4)*D107:AB107))</f>
        <v/>
      </c>
      <c r="AM107" s="15" t="str">
        <f t="shared" si="40"/>
        <v/>
      </c>
      <c r="AN107" s="2" t="str" cm="1">
        <f t="array" ref="AN107">IF(B107="","",SUMPRODUCT(($D$1:$AB$4=$AN$4)*D107:AB107))</f>
        <v/>
      </c>
      <c r="AO107" s="15" t="str">
        <f t="shared" si="41"/>
        <v/>
      </c>
      <c r="AP107" s="2" t="str" cm="1">
        <f t="array" ref="AP107">IF(B107="","",SUMPRODUCT(($D$1:$AB$4=$AP$4)*D107:AB107))</f>
        <v/>
      </c>
      <c r="AQ107" s="15" t="str">
        <f t="shared" si="42"/>
        <v/>
      </c>
      <c r="AR107" s="2" t="str" cm="1">
        <f t="array" ref="AR107">IF(B107="","",SUMPRODUCT(($D$1:$AB$4=$AR$4)*D107:AB107))</f>
        <v/>
      </c>
      <c r="AS107" s="15" t="str">
        <f t="shared" si="43"/>
        <v/>
      </c>
      <c r="AT107" s="2" t="str" cm="1">
        <f t="array" ref="AT107">IF(B107="","",SUMPRODUCT(($D$1:$AB$4=$AT$4)*$D107:$AB107))</f>
        <v/>
      </c>
      <c r="AU107" s="15" t="str">
        <f t="shared" si="44"/>
        <v/>
      </c>
      <c r="AV107" s="2" t="str" cm="1">
        <f t="array" ref="AV107">IF(B107="","",SUMPRODUCT(($D$1:$AB$4=$AV$4)*$D107:$AB107))</f>
        <v/>
      </c>
      <c r="AW107" s="15" t="str">
        <f t="shared" si="45"/>
        <v/>
      </c>
      <c r="AX107" s="2" t="str" cm="1">
        <f t="array" ref="AX107">IF(B107="","",SUMPRODUCT(($D$1:$AB$4=$AX$4)*$D107:$AB107))</f>
        <v/>
      </c>
      <c r="AY107" s="15" t="str">
        <f t="shared" si="46"/>
        <v/>
      </c>
      <c r="AZ107" s="2" t="str" cm="1">
        <f t="array" ref="AZ107">IF(B107="","",SUMPRODUCT(($D$1:$AB$4=$AZ$4)*$D107:$AB107))</f>
        <v/>
      </c>
      <c r="BA107" s="15" t="str">
        <f t="shared" si="47"/>
        <v/>
      </c>
      <c r="BB107" s="2" t="str" cm="1">
        <f t="array" ref="BB107">IF(B107="","",SUMPRODUCT(($D$1:$AB$4=$BB$4)*$D107:$AB107))</f>
        <v/>
      </c>
      <c r="BC107" s="15" t="str">
        <f t="shared" si="48"/>
        <v/>
      </c>
      <c r="BD107" s="2" t="str" cm="1">
        <f t="array" ref="BD107">IF(B107="","",SUMPRODUCT(($D$1:$AB$4=$BD$4)*$D107:$AB107))</f>
        <v/>
      </c>
      <c r="BE107" s="15" t="str">
        <f t="shared" si="49"/>
        <v/>
      </c>
      <c r="BF107" s="2" t="str" cm="1">
        <f t="array" ref="BF107">IF(B107="","",SUMPRODUCT(($D$1:$AB$4=$BF$4)*$D107:$AB107))</f>
        <v/>
      </c>
      <c r="BG107" s="15" t="str">
        <f t="shared" si="50"/>
        <v/>
      </c>
      <c r="BH107" s="2" t="str" cm="1">
        <f t="array" ref="BH107">IF(B107="","",SUMPRODUCT(($D$1:$AB$4=$BH$4)*$D107:$AB107))</f>
        <v/>
      </c>
      <c r="BI107" s="15" t="str">
        <f t="shared" si="51"/>
        <v/>
      </c>
      <c r="BJ107" s="2" t="str" cm="1">
        <f t="array" ref="BJ107">IF(B107="","",SUMPRODUCT(($D$1:$AB$4=$BJ$4)*$D107:$AB107))</f>
        <v/>
      </c>
      <c r="BK107" s="15" t="str">
        <f t="shared" si="52"/>
        <v/>
      </c>
      <c r="BL107" s="2" t="str" cm="1">
        <f t="array" ref="BL107">IF(B107="","",SUMPRODUCT(($D$1:$AB$4=$BL$4)*$D107:$AB107))</f>
        <v/>
      </c>
      <c r="BM107" s="15" t="str">
        <f t="shared" si="53"/>
        <v/>
      </c>
      <c r="BN107" s="2" t="str" cm="1">
        <f t="array" ref="BN107">IF(B107="","",SUMPRODUCT(($D$1:$AB$4=$BN$4)*$D107:$AB107))</f>
        <v/>
      </c>
      <c r="BO107" s="15" t="str">
        <f t="shared" si="54"/>
        <v/>
      </c>
      <c r="BP107" s="2" t="str" cm="1">
        <f t="array" ref="BP107">IF(B107="","",SUMPRODUCT(($D$1:$AB$4=$BP$4)*$D107:$AB107))</f>
        <v/>
      </c>
      <c r="BQ107" s="15" t="str">
        <f t="shared" si="55"/>
        <v/>
      </c>
      <c r="BR107" s="2" t="str" cm="1">
        <f t="array" ref="BR107">IF(B107="","",SUMPRODUCT(($D$1:$AB$4=$BR$4)*$D107:$AB107))</f>
        <v/>
      </c>
      <c r="BS107" s="15" t="str">
        <f t="shared" si="56"/>
        <v/>
      </c>
      <c r="BT107" s="2" t="str" cm="1">
        <f t="array" ref="BT107">IF(B107="","",SUMPRODUCT(($D$1:$AB$4=$BT$4)*$D107:$AB107))</f>
        <v/>
      </c>
      <c r="BU107" s="15" t="str">
        <f t="shared" si="57"/>
        <v/>
      </c>
      <c r="BV107" s="2" t="str" cm="1">
        <f t="array" ref="BV107">IF(B107="","",SUMPRODUCT(($D$1:$AB$4=$BV$4)*$D107:$AB107))</f>
        <v/>
      </c>
      <c r="BW107" s="15" t="str">
        <f t="shared" si="58"/>
        <v/>
      </c>
      <c r="BX107" s="2" t="str" cm="1">
        <f t="array" ref="BX107">IF(B107="","",SUMPRODUCT(($D$1:$AB$4=$BX$4)*$D107:$AB107))</f>
        <v/>
      </c>
      <c r="BY107" s="15" t="str">
        <f t="shared" si="59"/>
        <v/>
      </c>
      <c r="BZ107" s="2" t="str" cm="1">
        <f t="array" ref="BZ107">IF(B107="","",SUMPRODUCT(($D$1:$AB$4=$BZ$4)*$D107:$AB107))</f>
        <v/>
      </c>
      <c r="CA107" s="15" t="str">
        <f t="shared" si="60"/>
        <v/>
      </c>
      <c r="CB107" s="2" t="str" cm="1">
        <f t="array" ref="CB107">IF(B107="","",SUMPRODUCT(($D$1:$AB$4=$CB$4)*$D107:$AB107))</f>
        <v/>
      </c>
      <c r="CC107" s="15" t="str">
        <f t="shared" si="61"/>
        <v/>
      </c>
      <c r="CD107" s="2" t="str" cm="1">
        <f t="array" ref="CD107">IF(B107="","",SUMPRODUCT(($D$1:$AB$4=$CD$4)*$D107:$AB107))</f>
        <v/>
      </c>
      <c r="CE107" s="15" t="str">
        <f t="shared" si="62"/>
        <v/>
      </c>
      <c r="CF107" s="2" t="str" cm="1">
        <f t="array" ref="CF107">IF(B107="","",SUMPRODUCT(($D$1:$AB$4=$CF$4)*$D107:$AB107))</f>
        <v/>
      </c>
      <c r="CG107" s="15" t="str">
        <f t="shared" si="63"/>
        <v/>
      </c>
      <c r="CH107" s="2" t="str" cm="1">
        <f t="array" ref="CH107">IF(B107="","",SUMPRODUCT(($D$1:$AB$4=$CH$4)*$D107:$AB107))</f>
        <v/>
      </c>
      <c r="CI107" s="15" t="str">
        <f t="shared" si="64"/>
        <v/>
      </c>
    </row>
    <row r="108" spans="1:87">
      <c r="A108" s="6">
        <v>103</v>
      </c>
      <c r="D108" s="97"/>
      <c r="E108" s="86"/>
      <c r="F108" s="86"/>
      <c r="G108" s="86"/>
      <c r="H108" s="86"/>
      <c r="I108" s="98"/>
      <c r="J108" s="102"/>
      <c r="K108" s="87"/>
      <c r="L108" s="87"/>
      <c r="M108" s="87"/>
      <c r="N108" s="87"/>
      <c r="O108" s="103"/>
      <c r="P108" s="107"/>
      <c r="Q108" s="88"/>
      <c r="R108" s="88"/>
      <c r="S108" s="88"/>
      <c r="T108" s="88"/>
      <c r="U108" s="108"/>
      <c r="V108" s="113"/>
      <c r="W108" s="89"/>
      <c r="X108" s="89"/>
      <c r="Y108" s="89"/>
      <c r="Z108" s="89"/>
      <c r="AA108" s="89"/>
      <c r="AB108" s="169"/>
      <c r="AC108" s="171" t="str">
        <f t="shared" si="65"/>
        <v/>
      </c>
      <c r="AD108" s="172" t="str">
        <f t="shared" si="39"/>
        <v/>
      </c>
      <c r="AL108" s="2" t="str" cm="1">
        <f t="array" ref="AL108">IF(B108="","",SUMPRODUCT(($D$1:$AB$4=$AL$4)*D108:AB108))</f>
        <v/>
      </c>
      <c r="AM108" s="15" t="str">
        <f t="shared" si="40"/>
        <v/>
      </c>
      <c r="AN108" s="2" t="str" cm="1">
        <f t="array" ref="AN108">IF(B108="","",SUMPRODUCT(($D$1:$AB$4=$AN$4)*D108:AB108))</f>
        <v/>
      </c>
      <c r="AO108" s="15" t="str">
        <f t="shared" si="41"/>
        <v/>
      </c>
      <c r="AP108" s="2" t="str" cm="1">
        <f t="array" ref="AP108">IF(B108="","",SUMPRODUCT(($D$1:$AB$4=$AP$4)*D108:AB108))</f>
        <v/>
      </c>
      <c r="AQ108" s="15" t="str">
        <f t="shared" si="42"/>
        <v/>
      </c>
      <c r="AR108" s="2" t="str" cm="1">
        <f t="array" ref="AR108">IF(B108="","",SUMPRODUCT(($D$1:$AB$4=$AR$4)*D108:AB108))</f>
        <v/>
      </c>
      <c r="AS108" s="15" t="str">
        <f t="shared" si="43"/>
        <v/>
      </c>
      <c r="AT108" s="2" t="str" cm="1">
        <f t="array" ref="AT108">IF(B108="","",SUMPRODUCT(($D$1:$AB$4=$AT$4)*$D108:$AB108))</f>
        <v/>
      </c>
      <c r="AU108" s="15" t="str">
        <f t="shared" si="44"/>
        <v/>
      </c>
      <c r="AV108" s="2" t="str" cm="1">
        <f t="array" ref="AV108">IF(B108="","",SUMPRODUCT(($D$1:$AB$4=$AV$4)*$D108:$AB108))</f>
        <v/>
      </c>
      <c r="AW108" s="15" t="str">
        <f t="shared" si="45"/>
        <v/>
      </c>
      <c r="AX108" s="2" t="str" cm="1">
        <f t="array" ref="AX108">IF(B108="","",SUMPRODUCT(($D$1:$AB$4=$AX$4)*$D108:$AB108))</f>
        <v/>
      </c>
      <c r="AY108" s="15" t="str">
        <f t="shared" si="46"/>
        <v/>
      </c>
      <c r="AZ108" s="2" t="str" cm="1">
        <f t="array" ref="AZ108">IF(B108="","",SUMPRODUCT(($D$1:$AB$4=$AZ$4)*$D108:$AB108))</f>
        <v/>
      </c>
      <c r="BA108" s="15" t="str">
        <f t="shared" si="47"/>
        <v/>
      </c>
      <c r="BB108" s="2" t="str" cm="1">
        <f t="array" ref="BB108">IF(B108="","",SUMPRODUCT(($D$1:$AB$4=$BB$4)*$D108:$AB108))</f>
        <v/>
      </c>
      <c r="BC108" s="15" t="str">
        <f t="shared" si="48"/>
        <v/>
      </c>
      <c r="BD108" s="2" t="str" cm="1">
        <f t="array" ref="BD108">IF(B108="","",SUMPRODUCT(($D$1:$AB$4=$BD$4)*$D108:$AB108))</f>
        <v/>
      </c>
      <c r="BE108" s="15" t="str">
        <f t="shared" si="49"/>
        <v/>
      </c>
      <c r="BF108" s="2" t="str" cm="1">
        <f t="array" ref="BF108">IF(B108="","",SUMPRODUCT(($D$1:$AB$4=$BF$4)*$D108:$AB108))</f>
        <v/>
      </c>
      <c r="BG108" s="15" t="str">
        <f t="shared" si="50"/>
        <v/>
      </c>
      <c r="BH108" s="2" t="str" cm="1">
        <f t="array" ref="BH108">IF(B108="","",SUMPRODUCT(($D$1:$AB$4=$BH$4)*$D108:$AB108))</f>
        <v/>
      </c>
      <c r="BI108" s="15" t="str">
        <f t="shared" si="51"/>
        <v/>
      </c>
      <c r="BJ108" s="2" t="str" cm="1">
        <f t="array" ref="BJ108">IF(B108="","",SUMPRODUCT(($D$1:$AB$4=$BJ$4)*$D108:$AB108))</f>
        <v/>
      </c>
      <c r="BK108" s="15" t="str">
        <f t="shared" si="52"/>
        <v/>
      </c>
      <c r="BL108" s="2" t="str" cm="1">
        <f t="array" ref="BL108">IF(B108="","",SUMPRODUCT(($D$1:$AB$4=$BL$4)*$D108:$AB108))</f>
        <v/>
      </c>
      <c r="BM108" s="15" t="str">
        <f t="shared" si="53"/>
        <v/>
      </c>
      <c r="BN108" s="2" t="str" cm="1">
        <f t="array" ref="BN108">IF(B108="","",SUMPRODUCT(($D$1:$AB$4=$BN$4)*$D108:$AB108))</f>
        <v/>
      </c>
      <c r="BO108" s="15" t="str">
        <f t="shared" si="54"/>
        <v/>
      </c>
      <c r="BP108" s="2" t="str" cm="1">
        <f t="array" ref="BP108">IF(B108="","",SUMPRODUCT(($D$1:$AB$4=$BP$4)*$D108:$AB108))</f>
        <v/>
      </c>
      <c r="BQ108" s="15" t="str">
        <f t="shared" si="55"/>
        <v/>
      </c>
      <c r="BR108" s="2" t="str" cm="1">
        <f t="array" ref="BR108">IF(B108="","",SUMPRODUCT(($D$1:$AB$4=$BR$4)*$D108:$AB108))</f>
        <v/>
      </c>
      <c r="BS108" s="15" t="str">
        <f t="shared" si="56"/>
        <v/>
      </c>
      <c r="BT108" s="2" t="str" cm="1">
        <f t="array" ref="BT108">IF(B108="","",SUMPRODUCT(($D$1:$AB$4=$BT$4)*$D108:$AB108))</f>
        <v/>
      </c>
      <c r="BU108" s="15" t="str">
        <f t="shared" si="57"/>
        <v/>
      </c>
      <c r="BV108" s="2" t="str" cm="1">
        <f t="array" ref="BV108">IF(B108="","",SUMPRODUCT(($D$1:$AB$4=$BV$4)*$D108:$AB108))</f>
        <v/>
      </c>
      <c r="BW108" s="15" t="str">
        <f t="shared" si="58"/>
        <v/>
      </c>
      <c r="BX108" s="2" t="str" cm="1">
        <f t="array" ref="BX108">IF(B108="","",SUMPRODUCT(($D$1:$AB$4=$BX$4)*$D108:$AB108))</f>
        <v/>
      </c>
      <c r="BY108" s="15" t="str">
        <f t="shared" si="59"/>
        <v/>
      </c>
      <c r="BZ108" s="2" t="str" cm="1">
        <f t="array" ref="BZ108">IF(B108="","",SUMPRODUCT(($D$1:$AB$4=$BZ$4)*$D108:$AB108))</f>
        <v/>
      </c>
      <c r="CA108" s="15" t="str">
        <f t="shared" si="60"/>
        <v/>
      </c>
      <c r="CB108" s="2" t="str" cm="1">
        <f t="array" ref="CB108">IF(B108="","",SUMPRODUCT(($D$1:$AB$4=$CB$4)*$D108:$AB108))</f>
        <v/>
      </c>
      <c r="CC108" s="15" t="str">
        <f t="shared" si="61"/>
        <v/>
      </c>
      <c r="CD108" s="2" t="str" cm="1">
        <f t="array" ref="CD108">IF(B108="","",SUMPRODUCT(($D$1:$AB$4=$CD$4)*$D108:$AB108))</f>
        <v/>
      </c>
      <c r="CE108" s="15" t="str">
        <f t="shared" si="62"/>
        <v/>
      </c>
      <c r="CF108" s="2" t="str" cm="1">
        <f t="array" ref="CF108">IF(B108="","",SUMPRODUCT(($D$1:$AB$4=$CF$4)*$D108:$AB108))</f>
        <v/>
      </c>
      <c r="CG108" s="15" t="str">
        <f t="shared" si="63"/>
        <v/>
      </c>
      <c r="CH108" s="2" t="str" cm="1">
        <f t="array" ref="CH108">IF(B108="","",SUMPRODUCT(($D$1:$AB$4=$CH$4)*$D108:$AB108))</f>
        <v/>
      </c>
      <c r="CI108" s="15" t="str">
        <f t="shared" si="64"/>
        <v/>
      </c>
    </row>
    <row r="109" spans="1:87">
      <c r="A109" s="7">
        <v>104</v>
      </c>
      <c r="D109" s="97"/>
      <c r="E109" s="86"/>
      <c r="F109" s="86"/>
      <c r="G109" s="86"/>
      <c r="H109" s="86"/>
      <c r="I109" s="98"/>
      <c r="J109" s="102"/>
      <c r="K109" s="87"/>
      <c r="L109" s="87"/>
      <c r="M109" s="87"/>
      <c r="N109" s="87"/>
      <c r="O109" s="103"/>
      <c r="P109" s="107"/>
      <c r="Q109" s="88"/>
      <c r="R109" s="88"/>
      <c r="S109" s="88"/>
      <c r="T109" s="88"/>
      <c r="U109" s="108"/>
      <c r="V109" s="113"/>
      <c r="W109" s="89"/>
      <c r="X109" s="89"/>
      <c r="Y109" s="89"/>
      <c r="Z109" s="89"/>
      <c r="AA109" s="89"/>
      <c r="AB109" s="169"/>
      <c r="AC109" s="171" t="str">
        <f t="shared" si="65"/>
        <v/>
      </c>
      <c r="AD109" s="172" t="str">
        <f t="shared" si="39"/>
        <v/>
      </c>
      <c r="AL109" s="2" t="str" cm="1">
        <f t="array" ref="AL109">IF(B109="","",SUMPRODUCT(($D$1:$AB$4=$AL$4)*D109:AB109))</f>
        <v/>
      </c>
      <c r="AM109" s="15" t="str">
        <f t="shared" si="40"/>
        <v/>
      </c>
      <c r="AN109" s="2" t="str" cm="1">
        <f t="array" ref="AN109">IF(B109="","",SUMPRODUCT(($D$1:$AB$4=$AN$4)*D109:AB109))</f>
        <v/>
      </c>
      <c r="AO109" s="15" t="str">
        <f t="shared" si="41"/>
        <v/>
      </c>
      <c r="AP109" s="2" t="str" cm="1">
        <f t="array" ref="AP109">IF(B109="","",SUMPRODUCT(($D$1:$AB$4=$AP$4)*D109:AB109))</f>
        <v/>
      </c>
      <c r="AQ109" s="15" t="str">
        <f t="shared" si="42"/>
        <v/>
      </c>
      <c r="AR109" s="2" t="str" cm="1">
        <f t="array" ref="AR109">IF(B109="","",SUMPRODUCT(($D$1:$AB$4=$AR$4)*D109:AB109))</f>
        <v/>
      </c>
      <c r="AS109" s="15" t="str">
        <f t="shared" si="43"/>
        <v/>
      </c>
      <c r="AT109" s="2" t="str" cm="1">
        <f t="array" ref="AT109">IF(B109="","",SUMPRODUCT(($D$1:$AB$4=$AT$4)*$D109:$AB109))</f>
        <v/>
      </c>
      <c r="AU109" s="15" t="str">
        <f t="shared" si="44"/>
        <v/>
      </c>
      <c r="AV109" s="2" t="str" cm="1">
        <f t="array" ref="AV109">IF(B109="","",SUMPRODUCT(($D$1:$AB$4=$AV$4)*$D109:$AB109))</f>
        <v/>
      </c>
      <c r="AW109" s="15" t="str">
        <f t="shared" si="45"/>
        <v/>
      </c>
      <c r="AX109" s="2" t="str" cm="1">
        <f t="array" ref="AX109">IF(B109="","",SUMPRODUCT(($D$1:$AB$4=$AX$4)*$D109:$AB109))</f>
        <v/>
      </c>
      <c r="AY109" s="15" t="str">
        <f t="shared" si="46"/>
        <v/>
      </c>
      <c r="AZ109" s="2" t="str" cm="1">
        <f t="array" ref="AZ109">IF(B109="","",SUMPRODUCT(($D$1:$AB$4=$AZ$4)*$D109:$AB109))</f>
        <v/>
      </c>
      <c r="BA109" s="15" t="str">
        <f t="shared" si="47"/>
        <v/>
      </c>
      <c r="BB109" s="2" t="str" cm="1">
        <f t="array" ref="BB109">IF(B109="","",SUMPRODUCT(($D$1:$AB$4=$BB$4)*$D109:$AB109))</f>
        <v/>
      </c>
      <c r="BC109" s="15" t="str">
        <f t="shared" si="48"/>
        <v/>
      </c>
      <c r="BD109" s="2" t="str" cm="1">
        <f t="array" ref="BD109">IF(B109="","",SUMPRODUCT(($D$1:$AB$4=$BD$4)*$D109:$AB109))</f>
        <v/>
      </c>
      <c r="BE109" s="15" t="str">
        <f t="shared" si="49"/>
        <v/>
      </c>
      <c r="BF109" s="2" t="str" cm="1">
        <f t="array" ref="BF109">IF(B109="","",SUMPRODUCT(($D$1:$AB$4=$BF$4)*$D109:$AB109))</f>
        <v/>
      </c>
      <c r="BG109" s="15" t="str">
        <f t="shared" si="50"/>
        <v/>
      </c>
      <c r="BH109" s="2" t="str" cm="1">
        <f t="array" ref="BH109">IF(B109="","",SUMPRODUCT(($D$1:$AB$4=$BH$4)*$D109:$AB109))</f>
        <v/>
      </c>
      <c r="BI109" s="15" t="str">
        <f t="shared" si="51"/>
        <v/>
      </c>
      <c r="BJ109" s="2" t="str" cm="1">
        <f t="array" ref="BJ109">IF(B109="","",SUMPRODUCT(($D$1:$AB$4=$BJ$4)*$D109:$AB109))</f>
        <v/>
      </c>
      <c r="BK109" s="15" t="str">
        <f t="shared" si="52"/>
        <v/>
      </c>
      <c r="BL109" s="2" t="str" cm="1">
        <f t="array" ref="BL109">IF(B109="","",SUMPRODUCT(($D$1:$AB$4=$BL$4)*$D109:$AB109))</f>
        <v/>
      </c>
      <c r="BM109" s="15" t="str">
        <f t="shared" si="53"/>
        <v/>
      </c>
      <c r="BN109" s="2" t="str" cm="1">
        <f t="array" ref="BN109">IF(B109="","",SUMPRODUCT(($D$1:$AB$4=$BN$4)*$D109:$AB109))</f>
        <v/>
      </c>
      <c r="BO109" s="15" t="str">
        <f t="shared" si="54"/>
        <v/>
      </c>
      <c r="BP109" s="2" t="str" cm="1">
        <f t="array" ref="BP109">IF(B109="","",SUMPRODUCT(($D$1:$AB$4=$BP$4)*$D109:$AB109))</f>
        <v/>
      </c>
      <c r="BQ109" s="15" t="str">
        <f t="shared" si="55"/>
        <v/>
      </c>
      <c r="BR109" s="2" t="str" cm="1">
        <f t="array" ref="BR109">IF(B109="","",SUMPRODUCT(($D$1:$AB$4=$BR$4)*$D109:$AB109))</f>
        <v/>
      </c>
      <c r="BS109" s="15" t="str">
        <f t="shared" si="56"/>
        <v/>
      </c>
      <c r="BT109" s="2" t="str" cm="1">
        <f t="array" ref="BT109">IF(B109="","",SUMPRODUCT(($D$1:$AB$4=$BT$4)*$D109:$AB109))</f>
        <v/>
      </c>
      <c r="BU109" s="15" t="str">
        <f t="shared" si="57"/>
        <v/>
      </c>
      <c r="BV109" s="2" t="str" cm="1">
        <f t="array" ref="BV109">IF(B109="","",SUMPRODUCT(($D$1:$AB$4=$BV$4)*$D109:$AB109))</f>
        <v/>
      </c>
      <c r="BW109" s="15" t="str">
        <f t="shared" si="58"/>
        <v/>
      </c>
      <c r="BX109" s="2" t="str" cm="1">
        <f t="array" ref="BX109">IF(B109="","",SUMPRODUCT(($D$1:$AB$4=$BX$4)*$D109:$AB109))</f>
        <v/>
      </c>
      <c r="BY109" s="15" t="str">
        <f t="shared" si="59"/>
        <v/>
      </c>
      <c r="BZ109" s="2" t="str" cm="1">
        <f t="array" ref="BZ109">IF(B109="","",SUMPRODUCT(($D$1:$AB$4=$BZ$4)*$D109:$AB109))</f>
        <v/>
      </c>
      <c r="CA109" s="15" t="str">
        <f t="shared" si="60"/>
        <v/>
      </c>
      <c r="CB109" s="2" t="str" cm="1">
        <f t="array" ref="CB109">IF(B109="","",SUMPRODUCT(($D$1:$AB$4=$CB$4)*$D109:$AB109))</f>
        <v/>
      </c>
      <c r="CC109" s="15" t="str">
        <f t="shared" si="61"/>
        <v/>
      </c>
      <c r="CD109" s="2" t="str" cm="1">
        <f t="array" ref="CD109">IF(B109="","",SUMPRODUCT(($D$1:$AB$4=$CD$4)*$D109:$AB109))</f>
        <v/>
      </c>
      <c r="CE109" s="15" t="str">
        <f t="shared" si="62"/>
        <v/>
      </c>
      <c r="CF109" s="2" t="str" cm="1">
        <f t="array" ref="CF109">IF(B109="","",SUMPRODUCT(($D$1:$AB$4=$CF$4)*$D109:$AB109))</f>
        <v/>
      </c>
      <c r="CG109" s="15" t="str">
        <f t="shared" si="63"/>
        <v/>
      </c>
      <c r="CH109" s="2" t="str" cm="1">
        <f t="array" ref="CH109">IF(B109="","",SUMPRODUCT(($D$1:$AB$4=$CH$4)*$D109:$AB109))</f>
        <v/>
      </c>
      <c r="CI109" s="15" t="str">
        <f t="shared" si="64"/>
        <v/>
      </c>
    </row>
    <row r="110" spans="1:87">
      <c r="A110" s="6">
        <v>105</v>
      </c>
      <c r="D110" s="97"/>
      <c r="E110" s="86"/>
      <c r="F110" s="86"/>
      <c r="G110" s="86"/>
      <c r="H110" s="86"/>
      <c r="I110" s="98"/>
      <c r="J110" s="102"/>
      <c r="K110" s="87"/>
      <c r="L110" s="87"/>
      <c r="M110" s="87"/>
      <c r="N110" s="87"/>
      <c r="O110" s="103"/>
      <c r="P110" s="107"/>
      <c r="Q110" s="88"/>
      <c r="R110" s="88"/>
      <c r="S110" s="88"/>
      <c r="T110" s="88"/>
      <c r="U110" s="108"/>
      <c r="V110" s="113"/>
      <c r="W110" s="89"/>
      <c r="X110" s="89"/>
      <c r="Y110" s="89"/>
      <c r="Z110" s="89"/>
      <c r="AA110" s="89"/>
      <c r="AB110" s="169"/>
      <c r="AC110" s="171" t="str">
        <f t="shared" si="65"/>
        <v/>
      </c>
      <c r="AD110" s="172" t="str">
        <f t="shared" si="39"/>
        <v/>
      </c>
      <c r="AL110" s="2" t="str" cm="1">
        <f t="array" ref="AL110">IF(B110="","",SUMPRODUCT(($D$1:$AB$4=$AL$4)*D110:AB110))</f>
        <v/>
      </c>
      <c r="AM110" s="15" t="str">
        <f t="shared" si="40"/>
        <v/>
      </c>
      <c r="AN110" s="2" t="str" cm="1">
        <f t="array" ref="AN110">IF(B110="","",SUMPRODUCT(($D$1:$AB$4=$AN$4)*D110:AB110))</f>
        <v/>
      </c>
      <c r="AO110" s="15" t="str">
        <f t="shared" si="41"/>
        <v/>
      </c>
      <c r="AP110" s="2" t="str" cm="1">
        <f t="array" ref="AP110">IF(B110="","",SUMPRODUCT(($D$1:$AB$4=$AP$4)*D110:AB110))</f>
        <v/>
      </c>
      <c r="AQ110" s="15" t="str">
        <f t="shared" si="42"/>
        <v/>
      </c>
      <c r="AR110" s="2" t="str" cm="1">
        <f t="array" ref="AR110">IF(B110="","",SUMPRODUCT(($D$1:$AB$4=$AR$4)*D110:AB110))</f>
        <v/>
      </c>
      <c r="AS110" s="15" t="str">
        <f t="shared" si="43"/>
        <v/>
      </c>
      <c r="AT110" s="2" t="str" cm="1">
        <f t="array" ref="AT110">IF(B110="","",SUMPRODUCT(($D$1:$AB$4=$AT$4)*$D110:$AB110))</f>
        <v/>
      </c>
      <c r="AU110" s="15" t="str">
        <f t="shared" si="44"/>
        <v/>
      </c>
      <c r="AV110" s="2" t="str" cm="1">
        <f t="array" ref="AV110">IF(B110="","",SUMPRODUCT(($D$1:$AB$4=$AV$4)*$D110:$AB110))</f>
        <v/>
      </c>
      <c r="AW110" s="15" t="str">
        <f t="shared" si="45"/>
        <v/>
      </c>
      <c r="AX110" s="2" t="str" cm="1">
        <f t="array" ref="AX110">IF(B110="","",SUMPRODUCT(($D$1:$AB$4=$AX$4)*$D110:$AB110))</f>
        <v/>
      </c>
      <c r="AY110" s="15" t="str">
        <f t="shared" si="46"/>
        <v/>
      </c>
      <c r="AZ110" s="2" t="str" cm="1">
        <f t="array" ref="AZ110">IF(B110="","",SUMPRODUCT(($D$1:$AB$4=$AZ$4)*$D110:$AB110))</f>
        <v/>
      </c>
      <c r="BA110" s="15" t="str">
        <f t="shared" si="47"/>
        <v/>
      </c>
      <c r="BB110" s="2" t="str" cm="1">
        <f t="array" ref="BB110">IF(B110="","",SUMPRODUCT(($D$1:$AB$4=$BB$4)*$D110:$AB110))</f>
        <v/>
      </c>
      <c r="BC110" s="15" t="str">
        <f t="shared" si="48"/>
        <v/>
      </c>
      <c r="BD110" s="2" t="str" cm="1">
        <f t="array" ref="BD110">IF(B110="","",SUMPRODUCT(($D$1:$AB$4=$BD$4)*$D110:$AB110))</f>
        <v/>
      </c>
      <c r="BE110" s="15" t="str">
        <f t="shared" si="49"/>
        <v/>
      </c>
      <c r="BF110" s="2" t="str" cm="1">
        <f t="array" ref="BF110">IF(B110="","",SUMPRODUCT(($D$1:$AB$4=$BF$4)*$D110:$AB110))</f>
        <v/>
      </c>
      <c r="BG110" s="15" t="str">
        <f t="shared" si="50"/>
        <v/>
      </c>
      <c r="BH110" s="2" t="str" cm="1">
        <f t="array" ref="BH110">IF(B110="","",SUMPRODUCT(($D$1:$AB$4=$BH$4)*$D110:$AB110))</f>
        <v/>
      </c>
      <c r="BI110" s="15" t="str">
        <f t="shared" si="51"/>
        <v/>
      </c>
      <c r="BJ110" s="2" t="str" cm="1">
        <f t="array" ref="BJ110">IF(B110="","",SUMPRODUCT(($D$1:$AB$4=$BJ$4)*$D110:$AB110))</f>
        <v/>
      </c>
      <c r="BK110" s="15" t="str">
        <f t="shared" si="52"/>
        <v/>
      </c>
      <c r="BL110" s="2" t="str" cm="1">
        <f t="array" ref="BL110">IF(B110="","",SUMPRODUCT(($D$1:$AB$4=$BL$4)*$D110:$AB110))</f>
        <v/>
      </c>
      <c r="BM110" s="15" t="str">
        <f t="shared" si="53"/>
        <v/>
      </c>
      <c r="BN110" s="2" t="str" cm="1">
        <f t="array" ref="BN110">IF(B110="","",SUMPRODUCT(($D$1:$AB$4=$BN$4)*$D110:$AB110))</f>
        <v/>
      </c>
      <c r="BO110" s="15" t="str">
        <f t="shared" si="54"/>
        <v/>
      </c>
      <c r="BP110" s="2" t="str" cm="1">
        <f t="array" ref="BP110">IF(B110="","",SUMPRODUCT(($D$1:$AB$4=$BP$4)*$D110:$AB110))</f>
        <v/>
      </c>
      <c r="BQ110" s="15" t="str">
        <f t="shared" si="55"/>
        <v/>
      </c>
      <c r="BR110" s="2" t="str" cm="1">
        <f t="array" ref="BR110">IF(B110="","",SUMPRODUCT(($D$1:$AB$4=$BR$4)*$D110:$AB110))</f>
        <v/>
      </c>
      <c r="BS110" s="15" t="str">
        <f t="shared" si="56"/>
        <v/>
      </c>
      <c r="BT110" s="2" t="str" cm="1">
        <f t="array" ref="BT110">IF(B110="","",SUMPRODUCT(($D$1:$AB$4=$BT$4)*$D110:$AB110))</f>
        <v/>
      </c>
      <c r="BU110" s="15" t="str">
        <f t="shared" si="57"/>
        <v/>
      </c>
      <c r="BV110" s="2" t="str" cm="1">
        <f t="array" ref="BV110">IF(B110="","",SUMPRODUCT(($D$1:$AB$4=$BV$4)*$D110:$AB110))</f>
        <v/>
      </c>
      <c r="BW110" s="15" t="str">
        <f t="shared" si="58"/>
        <v/>
      </c>
      <c r="BX110" s="2" t="str" cm="1">
        <f t="array" ref="BX110">IF(B110="","",SUMPRODUCT(($D$1:$AB$4=$BX$4)*$D110:$AB110))</f>
        <v/>
      </c>
      <c r="BY110" s="15" t="str">
        <f t="shared" si="59"/>
        <v/>
      </c>
      <c r="BZ110" s="2" t="str" cm="1">
        <f t="array" ref="BZ110">IF(B110="","",SUMPRODUCT(($D$1:$AB$4=$BZ$4)*$D110:$AB110))</f>
        <v/>
      </c>
      <c r="CA110" s="15" t="str">
        <f t="shared" si="60"/>
        <v/>
      </c>
      <c r="CB110" s="2" t="str" cm="1">
        <f t="array" ref="CB110">IF(B110="","",SUMPRODUCT(($D$1:$AB$4=$CB$4)*$D110:$AB110))</f>
        <v/>
      </c>
      <c r="CC110" s="15" t="str">
        <f t="shared" si="61"/>
        <v/>
      </c>
      <c r="CD110" s="2" t="str" cm="1">
        <f t="array" ref="CD110">IF(B110="","",SUMPRODUCT(($D$1:$AB$4=$CD$4)*$D110:$AB110))</f>
        <v/>
      </c>
      <c r="CE110" s="15" t="str">
        <f t="shared" si="62"/>
        <v/>
      </c>
      <c r="CF110" s="2" t="str" cm="1">
        <f t="array" ref="CF110">IF(B110="","",SUMPRODUCT(($D$1:$AB$4=$CF$4)*$D110:$AB110))</f>
        <v/>
      </c>
      <c r="CG110" s="15" t="str">
        <f t="shared" si="63"/>
        <v/>
      </c>
      <c r="CH110" s="2" t="str" cm="1">
        <f t="array" ref="CH110">IF(B110="","",SUMPRODUCT(($D$1:$AB$4=$CH$4)*$D110:$AB110))</f>
        <v/>
      </c>
      <c r="CI110" s="15" t="str">
        <f t="shared" si="64"/>
        <v/>
      </c>
    </row>
    <row r="111" spans="1:87">
      <c r="A111" s="7">
        <v>106</v>
      </c>
      <c r="D111" s="97"/>
      <c r="E111" s="86"/>
      <c r="F111" s="86"/>
      <c r="G111" s="86"/>
      <c r="H111" s="86"/>
      <c r="I111" s="98"/>
      <c r="J111" s="102"/>
      <c r="K111" s="87"/>
      <c r="L111" s="87"/>
      <c r="M111" s="87"/>
      <c r="N111" s="87"/>
      <c r="O111" s="103"/>
      <c r="P111" s="107"/>
      <c r="Q111" s="88"/>
      <c r="R111" s="88"/>
      <c r="S111" s="88"/>
      <c r="T111" s="88"/>
      <c r="U111" s="108"/>
      <c r="V111" s="113"/>
      <c r="W111" s="89"/>
      <c r="X111" s="89"/>
      <c r="Y111" s="89"/>
      <c r="Z111" s="89"/>
      <c r="AA111" s="89"/>
      <c r="AB111" s="169"/>
      <c r="AC111" s="171" t="str">
        <f t="shared" si="65"/>
        <v/>
      </c>
      <c r="AD111" s="172" t="str">
        <f t="shared" si="39"/>
        <v/>
      </c>
      <c r="AL111" s="2" t="str" cm="1">
        <f t="array" ref="AL111">IF(B111="","",SUMPRODUCT(($D$1:$AB$4=$AL$4)*D111:AB111))</f>
        <v/>
      </c>
      <c r="AM111" s="15" t="str">
        <f t="shared" si="40"/>
        <v/>
      </c>
      <c r="AN111" s="2" t="str" cm="1">
        <f t="array" ref="AN111">IF(B111="","",SUMPRODUCT(($D$1:$AB$4=$AN$4)*D111:AB111))</f>
        <v/>
      </c>
      <c r="AO111" s="15" t="str">
        <f t="shared" si="41"/>
        <v/>
      </c>
      <c r="AP111" s="2" t="str" cm="1">
        <f t="array" ref="AP111">IF(B111="","",SUMPRODUCT(($D$1:$AB$4=$AP$4)*D111:AB111))</f>
        <v/>
      </c>
      <c r="AQ111" s="15" t="str">
        <f t="shared" si="42"/>
        <v/>
      </c>
      <c r="AR111" s="2" t="str" cm="1">
        <f t="array" ref="AR111">IF(B111="","",SUMPRODUCT(($D$1:$AB$4=$AR$4)*D111:AB111))</f>
        <v/>
      </c>
      <c r="AS111" s="15" t="str">
        <f t="shared" si="43"/>
        <v/>
      </c>
      <c r="AT111" s="2" t="str" cm="1">
        <f t="array" ref="AT111">IF(B111="","",SUMPRODUCT(($D$1:$AB$4=$AT$4)*$D111:$AB111))</f>
        <v/>
      </c>
      <c r="AU111" s="15" t="str">
        <f t="shared" si="44"/>
        <v/>
      </c>
      <c r="AV111" s="2" t="str" cm="1">
        <f t="array" ref="AV111">IF(B111="","",SUMPRODUCT(($D$1:$AB$4=$AV$4)*$D111:$AB111))</f>
        <v/>
      </c>
      <c r="AW111" s="15" t="str">
        <f t="shared" si="45"/>
        <v/>
      </c>
      <c r="AX111" s="2" t="str" cm="1">
        <f t="array" ref="AX111">IF(B111="","",SUMPRODUCT(($D$1:$AB$4=$AX$4)*$D111:$AB111))</f>
        <v/>
      </c>
      <c r="AY111" s="15" t="str">
        <f t="shared" si="46"/>
        <v/>
      </c>
      <c r="AZ111" s="2" t="str" cm="1">
        <f t="array" ref="AZ111">IF(B111="","",SUMPRODUCT(($D$1:$AB$4=$AZ$4)*$D111:$AB111))</f>
        <v/>
      </c>
      <c r="BA111" s="15" t="str">
        <f t="shared" si="47"/>
        <v/>
      </c>
      <c r="BB111" s="2" t="str" cm="1">
        <f t="array" ref="BB111">IF(B111="","",SUMPRODUCT(($D$1:$AB$4=$BB$4)*$D111:$AB111))</f>
        <v/>
      </c>
      <c r="BC111" s="15" t="str">
        <f t="shared" si="48"/>
        <v/>
      </c>
      <c r="BD111" s="2" t="str" cm="1">
        <f t="array" ref="BD111">IF(B111="","",SUMPRODUCT(($D$1:$AB$4=$BD$4)*$D111:$AB111))</f>
        <v/>
      </c>
      <c r="BE111" s="15" t="str">
        <f t="shared" si="49"/>
        <v/>
      </c>
      <c r="BF111" s="2" t="str" cm="1">
        <f t="array" ref="BF111">IF(B111="","",SUMPRODUCT(($D$1:$AB$4=$BF$4)*$D111:$AB111))</f>
        <v/>
      </c>
      <c r="BG111" s="15" t="str">
        <f t="shared" si="50"/>
        <v/>
      </c>
      <c r="BH111" s="2" t="str" cm="1">
        <f t="array" ref="BH111">IF(B111="","",SUMPRODUCT(($D$1:$AB$4=$BH$4)*$D111:$AB111))</f>
        <v/>
      </c>
      <c r="BI111" s="15" t="str">
        <f t="shared" si="51"/>
        <v/>
      </c>
      <c r="BJ111" s="2" t="str" cm="1">
        <f t="array" ref="BJ111">IF(B111="","",SUMPRODUCT(($D$1:$AB$4=$BJ$4)*$D111:$AB111))</f>
        <v/>
      </c>
      <c r="BK111" s="15" t="str">
        <f t="shared" si="52"/>
        <v/>
      </c>
      <c r="BL111" s="2" t="str" cm="1">
        <f t="array" ref="BL111">IF(B111="","",SUMPRODUCT(($D$1:$AB$4=$BL$4)*$D111:$AB111))</f>
        <v/>
      </c>
      <c r="BM111" s="15" t="str">
        <f t="shared" si="53"/>
        <v/>
      </c>
      <c r="BN111" s="2" t="str" cm="1">
        <f t="array" ref="BN111">IF(B111="","",SUMPRODUCT(($D$1:$AB$4=$BN$4)*$D111:$AB111))</f>
        <v/>
      </c>
      <c r="BO111" s="15" t="str">
        <f t="shared" si="54"/>
        <v/>
      </c>
      <c r="BP111" s="2" t="str" cm="1">
        <f t="array" ref="BP111">IF(B111="","",SUMPRODUCT(($D$1:$AB$4=$BP$4)*$D111:$AB111))</f>
        <v/>
      </c>
      <c r="BQ111" s="15" t="str">
        <f t="shared" si="55"/>
        <v/>
      </c>
      <c r="BR111" s="2" t="str" cm="1">
        <f t="array" ref="BR111">IF(B111="","",SUMPRODUCT(($D$1:$AB$4=$BR$4)*$D111:$AB111))</f>
        <v/>
      </c>
      <c r="BS111" s="15" t="str">
        <f t="shared" si="56"/>
        <v/>
      </c>
      <c r="BT111" s="2" t="str" cm="1">
        <f t="array" ref="BT111">IF(B111="","",SUMPRODUCT(($D$1:$AB$4=$BT$4)*$D111:$AB111))</f>
        <v/>
      </c>
      <c r="BU111" s="15" t="str">
        <f t="shared" si="57"/>
        <v/>
      </c>
      <c r="BV111" s="2" t="str" cm="1">
        <f t="array" ref="BV111">IF(B111="","",SUMPRODUCT(($D$1:$AB$4=$BV$4)*$D111:$AB111))</f>
        <v/>
      </c>
      <c r="BW111" s="15" t="str">
        <f t="shared" si="58"/>
        <v/>
      </c>
      <c r="BX111" s="2" t="str" cm="1">
        <f t="array" ref="BX111">IF(B111="","",SUMPRODUCT(($D$1:$AB$4=$BX$4)*$D111:$AB111))</f>
        <v/>
      </c>
      <c r="BY111" s="15" t="str">
        <f t="shared" si="59"/>
        <v/>
      </c>
      <c r="BZ111" s="2" t="str" cm="1">
        <f t="array" ref="BZ111">IF(B111="","",SUMPRODUCT(($D$1:$AB$4=$BZ$4)*$D111:$AB111))</f>
        <v/>
      </c>
      <c r="CA111" s="15" t="str">
        <f t="shared" si="60"/>
        <v/>
      </c>
      <c r="CB111" s="2" t="str" cm="1">
        <f t="array" ref="CB111">IF(B111="","",SUMPRODUCT(($D$1:$AB$4=$CB$4)*$D111:$AB111))</f>
        <v/>
      </c>
      <c r="CC111" s="15" t="str">
        <f t="shared" si="61"/>
        <v/>
      </c>
      <c r="CD111" s="2" t="str" cm="1">
        <f t="array" ref="CD111">IF(B111="","",SUMPRODUCT(($D$1:$AB$4=$CD$4)*$D111:$AB111))</f>
        <v/>
      </c>
      <c r="CE111" s="15" t="str">
        <f t="shared" si="62"/>
        <v/>
      </c>
      <c r="CF111" s="2" t="str" cm="1">
        <f t="array" ref="CF111">IF(B111="","",SUMPRODUCT(($D$1:$AB$4=$CF$4)*$D111:$AB111))</f>
        <v/>
      </c>
      <c r="CG111" s="15" t="str">
        <f t="shared" si="63"/>
        <v/>
      </c>
      <c r="CH111" s="2" t="str" cm="1">
        <f t="array" ref="CH111">IF(B111="","",SUMPRODUCT(($D$1:$AB$4=$CH$4)*$D111:$AB111))</f>
        <v/>
      </c>
      <c r="CI111" s="15" t="str">
        <f t="shared" si="64"/>
        <v/>
      </c>
    </row>
    <row r="112" spans="1:87">
      <c r="A112" s="6">
        <v>107</v>
      </c>
      <c r="D112" s="97"/>
      <c r="E112" s="86"/>
      <c r="F112" s="86"/>
      <c r="G112" s="86"/>
      <c r="H112" s="86"/>
      <c r="I112" s="98"/>
      <c r="J112" s="102"/>
      <c r="K112" s="87"/>
      <c r="L112" s="87"/>
      <c r="M112" s="87"/>
      <c r="N112" s="87"/>
      <c r="O112" s="103"/>
      <c r="P112" s="107"/>
      <c r="Q112" s="88"/>
      <c r="R112" s="88"/>
      <c r="S112" s="88"/>
      <c r="T112" s="88"/>
      <c r="U112" s="108"/>
      <c r="V112" s="113"/>
      <c r="W112" s="89"/>
      <c r="X112" s="89"/>
      <c r="Y112" s="89"/>
      <c r="Z112" s="89"/>
      <c r="AA112" s="89"/>
      <c r="AB112" s="169"/>
      <c r="AC112" s="171" t="str">
        <f t="shared" si="65"/>
        <v/>
      </c>
      <c r="AD112" s="172" t="str">
        <f t="shared" si="39"/>
        <v/>
      </c>
      <c r="AL112" s="2" t="str" cm="1">
        <f t="array" ref="AL112">IF(B112="","",SUMPRODUCT(($D$1:$AB$4=$AL$4)*D112:AB112))</f>
        <v/>
      </c>
      <c r="AM112" s="15" t="str">
        <f t="shared" si="40"/>
        <v/>
      </c>
      <c r="AN112" s="2" t="str" cm="1">
        <f t="array" ref="AN112">IF(B112="","",SUMPRODUCT(($D$1:$AB$4=$AN$4)*D112:AB112))</f>
        <v/>
      </c>
      <c r="AO112" s="15" t="str">
        <f t="shared" si="41"/>
        <v/>
      </c>
      <c r="AP112" s="2" t="str" cm="1">
        <f t="array" ref="AP112">IF(B112="","",SUMPRODUCT(($D$1:$AB$4=$AP$4)*D112:AB112))</f>
        <v/>
      </c>
      <c r="AQ112" s="15" t="str">
        <f t="shared" si="42"/>
        <v/>
      </c>
      <c r="AR112" s="2" t="str" cm="1">
        <f t="array" ref="AR112">IF(B112="","",SUMPRODUCT(($D$1:$AB$4=$AR$4)*D112:AB112))</f>
        <v/>
      </c>
      <c r="AS112" s="15" t="str">
        <f t="shared" si="43"/>
        <v/>
      </c>
      <c r="AT112" s="2" t="str" cm="1">
        <f t="array" ref="AT112">IF(B112="","",SUMPRODUCT(($D$1:$AB$4=$AT$4)*$D112:$AB112))</f>
        <v/>
      </c>
      <c r="AU112" s="15" t="str">
        <f t="shared" si="44"/>
        <v/>
      </c>
      <c r="AV112" s="2" t="str" cm="1">
        <f t="array" ref="AV112">IF(B112="","",SUMPRODUCT(($D$1:$AB$4=$AV$4)*$D112:$AB112))</f>
        <v/>
      </c>
      <c r="AW112" s="15" t="str">
        <f t="shared" si="45"/>
        <v/>
      </c>
      <c r="AX112" s="2" t="str" cm="1">
        <f t="array" ref="AX112">IF(B112="","",SUMPRODUCT(($D$1:$AB$4=$AX$4)*$D112:$AB112))</f>
        <v/>
      </c>
      <c r="AY112" s="15" t="str">
        <f t="shared" si="46"/>
        <v/>
      </c>
      <c r="AZ112" s="2" t="str" cm="1">
        <f t="array" ref="AZ112">IF(B112="","",SUMPRODUCT(($D$1:$AB$4=$AZ$4)*$D112:$AB112))</f>
        <v/>
      </c>
      <c r="BA112" s="15" t="str">
        <f t="shared" si="47"/>
        <v/>
      </c>
      <c r="BB112" s="2" t="str" cm="1">
        <f t="array" ref="BB112">IF(B112="","",SUMPRODUCT(($D$1:$AB$4=$BB$4)*$D112:$AB112))</f>
        <v/>
      </c>
      <c r="BC112" s="15" t="str">
        <f t="shared" si="48"/>
        <v/>
      </c>
      <c r="BD112" s="2" t="str" cm="1">
        <f t="array" ref="BD112">IF(B112="","",SUMPRODUCT(($D$1:$AB$4=$BD$4)*$D112:$AB112))</f>
        <v/>
      </c>
      <c r="BE112" s="15" t="str">
        <f t="shared" si="49"/>
        <v/>
      </c>
      <c r="BF112" s="2" t="str" cm="1">
        <f t="array" ref="BF112">IF(B112="","",SUMPRODUCT(($D$1:$AB$4=$BF$4)*$D112:$AB112))</f>
        <v/>
      </c>
      <c r="BG112" s="15" t="str">
        <f t="shared" si="50"/>
        <v/>
      </c>
      <c r="BH112" s="2" t="str" cm="1">
        <f t="array" ref="BH112">IF(B112="","",SUMPRODUCT(($D$1:$AB$4=$BH$4)*$D112:$AB112))</f>
        <v/>
      </c>
      <c r="BI112" s="15" t="str">
        <f t="shared" si="51"/>
        <v/>
      </c>
      <c r="BJ112" s="2" t="str" cm="1">
        <f t="array" ref="BJ112">IF(B112="","",SUMPRODUCT(($D$1:$AB$4=$BJ$4)*$D112:$AB112))</f>
        <v/>
      </c>
      <c r="BK112" s="15" t="str">
        <f t="shared" si="52"/>
        <v/>
      </c>
      <c r="BL112" s="2" t="str" cm="1">
        <f t="array" ref="BL112">IF(B112="","",SUMPRODUCT(($D$1:$AB$4=$BL$4)*$D112:$AB112))</f>
        <v/>
      </c>
      <c r="BM112" s="15" t="str">
        <f t="shared" si="53"/>
        <v/>
      </c>
      <c r="BN112" s="2" t="str" cm="1">
        <f t="array" ref="BN112">IF(B112="","",SUMPRODUCT(($D$1:$AB$4=$BN$4)*$D112:$AB112))</f>
        <v/>
      </c>
      <c r="BO112" s="15" t="str">
        <f t="shared" si="54"/>
        <v/>
      </c>
      <c r="BP112" s="2" t="str" cm="1">
        <f t="array" ref="BP112">IF(B112="","",SUMPRODUCT(($D$1:$AB$4=$BP$4)*$D112:$AB112))</f>
        <v/>
      </c>
      <c r="BQ112" s="15" t="str">
        <f t="shared" si="55"/>
        <v/>
      </c>
      <c r="BR112" s="2" t="str" cm="1">
        <f t="array" ref="BR112">IF(B112="","",SUMPRODUCT(($D$1:$AB$4=$BR$4)*$D112:$AB112))</f>
        <v/>
      </c>
      <c r="BS112" s="15" t="str">
        <f t="shared" si="56"/>
        <v/>
      </c>
      <c r="BT112" s="2" t="str" cm="1">
        <f t="array" ref="BT112">IF(B112="","",SUMPRODUCT(($D$1:$AB$4=$BT$4)*$D112:$AB112))</f>
        <v/>
      </c>
      <c r="BU112" s="15" t="str">
        <f t="shared" si="57"/>
        <v/>
      </c>
      <c r="BV112" s="2" t="str" cm="1">
        <f t="array" ref="BV112">IF(B112="","",SUMPRODUCT(($D$1:$AB$4=$BV$4)*$D112:$AB112))</f>
        <v/>
      </c>
      <c r="BW112" s="15" t="str">
        <f t="shared" si="58"/>
        <v/>
      </c>
      <c r="BX112" s="2" t="str" cm="1">
        <f t="array" ref="BX112">IF(B112="","",SUMPRODUCT(($D$1:$AB$4=$BX$4)*$D112:$AB112))</f>
        <v/>
      </c>
      <c r="BY112" s="15" t="str">
        <f t="shared" si="59"/>
        <v/>
      </c>
      <c r="BZ112" s="2" t="str" cm="1">
        <f t="array" ref="BZ112">IF(B112="","",SUMPRODUCT(($D$1:$AB$4=$BZ$4)*$D112:$AB112))</f>
        <v/>
      </c>
      <c r="CA112" s="15" t="str">
        <f t="shared" si="60"/>
        <v/>
      </c>
      <c r="CB112" s="2" t="str" cm="1">
        <f t="array" ref="CB112">IF(B112="","",SUMPRODUCT(($D$1:$AB$4=$CB$4)*$D112:$AB112))</f>
        <v/>
      </c>
      <c r="CC112" s="15" t="str">
        <f t="shared" si="61"/>
        <v/>
      </c>
      <c r="CD112" s="2" t="str" cm="1">
        <f t="array" ref="CD112">IF(B112="","",SUMPRODUCT(($D$1:$AB$4=$CD$4)*$D112:$AB112))</f>
        <v/>
      </c>
      <c r="CE112" s="15" t="str">
        <f t="shared" si="62"/>
        <v/>
      </c>
      <c r="CF112" s="2" t="str" cm="1">
        <f t="array" ref="CF112">IF(B112="","",SUMPRODUCT(($D$1:$AB$4=$CF$4)*$D112:$AB112))</f>
        <v/>
      </c>
      <c r="CG112" s="15" t="str">
        <f t="shared" si="63"/>
        <v/>
      </c>
      <c r="CH112" s="2" t="str" cm="1">
        <f t="array" ref="CH112">IF(B112="","",SUMPRODUCT(($D$1:$AB$4=$CH$4)*$D112:$AB112))</f>
        <v/>
      </c>
      <c r="CI112" s="15" t="str">
        <f t="shared" si="64"/>
        <v/>
      </c>
    </row>
    <row r="113" spans="1:127">
      <c r="A113" s="7">
        <v>108</v>
      </c>
      <c r="D113" s="97"/>
      <c r="E113" s="86"/>
      <c r="F113" s="86"/>
      <c r="G113" s="86"/>
      <c r="H113" s="86"/>
      <c r="I113" s="98"/>
      <c r="J113" s="102"/>
      <c r="K113" s="87"/>
      <c r="L113" s="87"/>
      <c r="M113" s="87"/>
      <c r="N113" s="87"/>
      <c r="O113" s="103"/>
      <c r="P113" s="107"/>
      <c r="Q113" s="88"/>
      <c r="R113" s="88"/>
      <c r="S113" s="88"/>
      <c r="T113" s="88"/>
      <c r="U113" s="108"/>
      <c r="V113" s="113"/>
      <c r="W113" s="89"/>
      <c r="X113" s="89"/>
      <c r="Y113" s="89"/>
      <c r="Z113" s="89"/>
      <c r="AA113" s="89"/>
      <c r="AB113" s="169"/>
      <c r="AC113" s="171" t="str">
        <f t="shared" si="65"/>
        <v/>
      </c>
      <c r="AD113" s="172" t="str">
        <f t="shared" si="39"/>
        <v/>
      </c>
      <c r="AL113" s="2" t="str" cm="1">
        <f t="array" ref="AL113">IF(B113="","",SUMPRODUCT(($D$1:$AB$4=$AL$4)*D113:AB113))</f>
        <v/>
      </c>
      <c r="AM113" s="15" t="str">
        <f t="shared" si="40"/>
        <v/>
      </c>
      <c r="AN113" s="2" t="str" cm="1">
        <f t="array" ref="AN113">IF(B113="","",SUMPRODUCT(($D$1:$AB$4=$AN$4)*D113:AB113))</f>
        <v/>
      </c>
      <c r="AO113" s="15" t="str">
        <f t="shared" si="41"/>
        <v/>
      </c>
      <c r="AP113" s="2" t="str" cm="1">
        <f t="array" ref="AP113">IF(B113="","",SUMPRODUCT(($D$1:$AB$4=$AP$4)*D113:AB113))</f>
        <v/>
      </c>
      <c r="AQ113" s="15" t="str">
        <f t="shared" si="42"/>
        <v/>
      </c>
      <c r="AR113" s="2" t="str" cm="1">
        <f t="array" ref="AR113">IF(B113="","",SUMPRODUCT(($D$1:$AB$4=$AR$4)*D113:AB113))</f>
        <v/>
      </c>
      <c r="AS113" s="15" t="str">
        <f t="shared" si="43"/>
        <v/>
      </c>
      <c r="AT113" s="2" t="str" cm="1">
        <f t="array" ref="AT113">IF(B113="","",SUMPRODUCT(($D$1:$AB$4=$AT$4)*$D113:$AB113))</f>
        <v/>
      </c>
      <c r="AU113" s="15" t="str">
        <f t="shared" si="44"/>
        <v/>
      </c>
      <c r="AV113" s="2" t="str" cm="1">
        <f t="array" ref="AV113">IF(B113="","",SUMPRODUCT(($D$1:$AB$4=$AV$4)*$D113:$AB113))</f>
        <v/>
      </c>
      <c r="AW113" s="15" t="str">
        <f t="shared" si="45"/>
        <v/>
      </c>
      <c r="AX113" s="2" t="str" cm="1">
        <f t="array" ref="AX113">IF(B113="","",SUMPRODUCT(($D$1:$AB$4=$AX$4)*$D113:$AB113))</f>
        <v/>
      </c>
      <c r="AY113" s="15" t="str">
        <f t="shared" si="46"/>
        <v/>
      </c>
      <c r="AZ113" s="2" t="str" cm="1">
        <f t="array" ref="AZ113">IF(B113="","",SUMPRODUCT(($D$1:$AB$4=$AZ$4)*$D113:$AB113))</f>
        <v/>
      </c>
      <c r="BA113" s="15" t="str">
        <f t="shared" si="47"/>
        <v/>
      </c>
      <c r="BB113" s="2" t="str" cm="1">
        <f t="array" ref="BB113">IF(B113="","",SUMPRODUCT(($D$1:$AB$4=$BB$4)*$D113:$AB113))</f>
        <v/>
      </c>
      <c r="BC113" s="15" t="str">
        <f t="shared" si="48"/>
        <v/>
      </c>
      <c r="BD113" s="2" t="str" cm="1">
        <f t="array" ref="BD113">IF(B113="","",SUMPRODUCT(($D$1:$AB$4=$BD$4)*$D113:$AB113))</f>
        <v/>
      </c>
      <c r="BE113" s="15" t="str">
        <f t="shared" si="49"/>
        <v/>
      </c>
      <c r="BF113" s="2" t="str" cm="1">
        <f t="array" ref="BF113">IF(B113="","",SUMPRODUCT(($D$1:$AB$4=$BF$4)*$D113:$AB113))</f>
        <v/>
      </c>
      <c r="BG113" s="15" t="str">
        <f t="shared" si="50"/>
        <v/>
      </c>
      <c r="BH113" s="2" t="str" cm="1">
        <f t="array" ref="BH113">IF(B113="","",SUMPRODUCT(($D$1:$AB$4=$BH$4)*$D113:$AB113))</f>
        <v/>
      </c>
      <c r="BI113" s="15" t="str">
        <f t="shared" si="51"/>
        <v/>
      </c>
      <c r="BJ113" s="2" t="str" cm="1">
        <f t="array" ref="BJ113">IF(B113="","",SUMPRODUCT(($D$1:$AB$4=$BJ$4)*$D113:$AB113))</f>
        <v/>
      </c>
      <c r="BK113" s="15" t="str">
        <f t="shared" si="52"/>
        <v/>
      </c>
      <c r="BL113" s="2" t="str" cm="1">
        <f t="array" ref="BL113">IF(B113="","",SUMPRODUCT(($D$1:$AB$4=$BL$4)*$D113:$AB113))</f>
        <v/>
      </c>
      <c r="BM113" s="15" t="str">
        <f t="shared" si="53"/>
        <v/>
      </c>
      <c r="BN113" s="2" t="str" cm="1">
        <f t="array" ref="BN113">IF(B113="","",SUMPRODUCT(($D$1:$AB$4=$BN$4)*$D113:$AB113))</f>
        <v/>
      </c>
      <c r="BO113" s="15" t="str">
        <f t="shared" si="54"/>
        <v/>
      </c>
      <c r="BP113" s="2" t="str" cm="1">
        <f t="array" ref="BP113">IF(B113="","",SUMPRODUCT(($D$1:$AB$4=$BP$4)*$D113:$AB113))</f>
        <v/>
      </c>
      <c r="BQ113" s="15" t="str">
        <f t="shared" si="55"/>
        <v/>
      </c>
      <c r="BR113" s="2" t="str" cm="1">
        <f t="array" ref="BR113">IF(B113="","",SUMPRODUCT(($D$1:$AB$4=$BR$4)*$D113:$AB113))</f>
        <v/>
      </c>
      <c r="BS113" s="15" t="str">
        <f t="shared" si="56"/>
        <v/>
      </c>
      <c r="BT113" s="2" t="str" cm="1">
        <f t="array" ref="BT113">IF(B113="","",SUMPRODUCT(($D$1:$AB$4=$BT$4)*$D113:$AB113))</f>
        <v/>
      </c>
      <c r="BU113" s="15" t="str">
        <f t="shared" si="57"/>
        <v/>
      </c>
      <c r="BV113" s="2" t="str" cm="1">
        <f t="array" ref="BV113">IF(B113="","",SUMPRODUCT(($D$1:$AB$4=$BV$4)*$D113:$AB113))</f>
        <v/>
      </c>
      <c r="BW113" s="15" t="str">
        <f t="shared" si="58"/>
        <v/>
      </c>
      <c r="BX113" s="2" t="str" cm="1">
        <f t="array" ref="BX113">IF(B113="","",SUMPRODUCT(($D$1:$AB$4=$BX$4)*$D113:$AB113))</f>
        <v/>
      </c>
      <c r="BY113" s="15" t="str">
        <f t="shared" si="59"/>
        <v/>
      </c>
      <c r="BZ113" s="2" t="str" cm="1">
        <f t="array" ref="BZ113">IF(B113="","",SUMPRODUCT(($D$1:$AB$4=$BZ$4)*$D113:$AB113))</f>
        <v/>
      </c>
      <c r="CA113" s="15" t="str">
        <f t="shared" si="60"/>
        <v/>
      </c>
      <c r="CB113" s="2" t="str" cm="1">
        <f t="array" ref="CB113">IF(B113="","",SUMPRODUCT(($D$1:$AB$4=$CB$4)*$D113:$AB113))</f>
        <v/>
      </c>
      <c r="CC113" s="15" t="str">
        <f t="shared" si="61"/>
        <v/>
      </c>
      <c r="CD113" s="2" t="str" cm="1">
        <f t="array" ref="CD113">IF(B113="","",SUMPRODUCT(($D$1:$AB$4=$CD$4)*$D113:$AB113))</f>
        <v/>
      </c>
      <c r="CE113" s="15" t="str">
        <f t="shared" si="62"/>
        <v/>
      </c>
      <c r="CF113" s="2" t="str" cm="1">
        <f t="array" ref="CF113">IF(B113="","",SUMPRODUCT(($D$1:$AB$4=$CF$4)*$D113:$AB113))</f>
        <v/>
      </c>
      <c r="CG113" s="15" t="str">
        <f t="shared" si="63"/>
        <v/>
      </c>
      <c r="CH113" s="2" t="str" cm="1">
        <f t="array" ref="CH113">IF(B113="","",SUMPRODUCT(($D$1:$AB$4=$CH$4)*$D113:$AB113))</f>
        <v/>
      </c>
      <c r="CI113" s="15" t="str">
        <f t="shared" si="64"/>
        <v/>
      </c>
    </row>
    <row r="114" spans="1:127">
      <c r="A114" s="6">
        <v>109</v>
      </c>
      <c r="D114" s="97"/>
      <c r="E114" s="86"/>
      <c r="F114" s="86"/>
      <c r="G114" s="86"/>
      <c r="H114" s="86"/>
      <c r="I114" s="98"/>
      <c r="J114" s="102"/>
      <c r="K114" s="87"/>
      <c r="L114" s="87"/>
      <c r="M114" s="87"/>
      <c r="N114" s="87"/>
      <c r="O114" s="103"/>
      <c r="P114" s="107"/>
      <c r="Q114" s="88"/>
      <c r="R114" s="88"/>
      <c r="S114" s="88"/>
      <c r="T114" s="88"/>
      <c r="U114" s="108"/>
      <c r="V114" s="113"/>
      <c r="W114" s="89"/>
      <c r="X114" s="89"/>
      <c r="Y114" s="89"/>
      <c r="Z114" s="89"/>
      <c r="AA114" s="89"/>
      <c r="AB114" s="169"/>
      <c r="AC114" s="171" t="str">
        <f t="shared" si="65"/>
        <v/>
      </c>
      <c r="AD114" s="172" t="str">
        <f t="shared" si="39"/>
        <v/>
      </c>
      <c r="AL114" s="2" t="str" cm="1">
        <f t="array" ref="AL114">IF(B114="","",SUMPRODUCT(($D$1:$AB$4=$AL$4)*D114:AB114))</f>
        <v/>
      </c>
      <c r="AM114" s="15" t="str">
        <f t="shared" si="40"/>
        <v/>
      </c>
      <c r="AN114" s="2" t="str" cm="1">
        <f t="array" ref="AN114">IF(B114="","",SUMPRODUCT(($D$1:$AB$4=$AN$4)*D114:AB114))</f>
        <v/>
      </c>
      <c r="AO114" s="15" t="str">
        <f t="shared" si="41"/>
        <v/>
      </c>
      <c r="AP114" s="2" t="str" cm="1">
        <f t="array" ref="AP114">IF(B114="","",SUMPRODUCT(($D$1:$AB$4=$AP$4)*D114:AB114))</f>
        <v/>
      </c>
      <c r="AQ114" s="15" t="str">
        <f t="shared" si="42"/>
        <v/>
      </c>
      <c r="AR114" s="2" t="str" cm="1">
        <f t="array" ref="AR114">IF(B114="","",SUMPRODUCT(($D$1:$AB$4=$AR$4)*D114:AB114))</f>
        <v/>
      </c>
      <c r="AS114" s="15" t="str">
        <f t="shared" si="43"/>
        <v/>
      </c>
      <c r="AT114" s="2" t="str" cm="1">
        <f t="array" ref="AT114">IF(B114="","",SUMPRODUCT(($D$1:$AB$4=$AT$4)*$D114:$AB114))</f>
        <v/>
      </c>
      <c r="AU114" s="15" t="str">
        <f t="shared" si="44"/>
        <v/>
      </c>
      <c r="AV114" s="2" t="str" cm="1">
        <f t="array" ref="AV114">IF(B114="","",SUMPRODUCT(($D$1:$AB$4=$AV$4)*$D114:$AB114))</f>
        <v/>
      </c>
      <c r="AW114" s="15" t="str">
        <f t="shared" si="45"/>
        <v/>
      </c>
      <c r="AX114" s="2" t="str" cm="1">
        <f t="array" ref="AX114">IF(B114="","",SUMPRODUCT(($D$1:$AB$4=$AX$4)*$D114:$AB114))</f>
        <v/>
      </c>
      <c r="AY114" s="15" t="str">
        <f t="shared" si="46"/>
        <v/>
      </c>
      <c r="AZ114" s="2" t="str" cm="1">
        <f t="array" ref="AZ114">IF(B114="","",SUMPRODUCT(($D$1:$AB$4=$AZ$4)*$D114:$AB114))</f>
        <v/>
      </c>
      <c r="BA114" s="15" t="str">
        <f t="shared" si="47"/>
        <v/>
      </c>
      <c r="BB114" s="2" t="str" cm="1">
        <f t="array" ref="BB114">IF(B114="","",SUMPRODUCT(($D$1:$AB$4=$BB$4)*$D114:$AB114))</f>
        <v/>
      </c>
      <c r="BC114" s="15" t="str">
        <f t="shared" si="48"/>
        <v/>
      </c>
      <c r="BD114" s="2" t="str" cm="1">
        <f t="array" ref="BD114">IF(B114="","",SUMPRODUCT(($D$1:$AB$4=$BD$4)*$D114:$AB114))</f>
        <v/>
      </c>
      <c r="BE114" s="15" t="str">
        <f t="shared" si="49"/>
        <v/>
      </c>
      <c r="BF114" s="2" t="str" cm="1">
        <f t="array" ref="BF114">IF(B114="","",SUMPRODUCT(($D$1:$AB$4=$BF$4)*$D114:$AB114))</f>
        <v/>
      </c>
      <c r="BG114" s="15" t="str">
        <f t="shared" si="50"/>
        <v/>
      </c>
      <c r="BH114" s="2" t="str" cm="1">
        <f t="array" ref="BH114">IF(B114="","",SUMPRODUCT(($D$1:$AB$4=$BH$4)*$D114:$AB114))</f>
        <v/>
      </c>
      <c r="BI114" s="15" t="str">
        <f t="shared" si="51"/>
        <v/>
      </c>
      <c r="BJ114" s="2" t="str" cm="1">
        <f t="array" ref="BJ114">IF(B114="","",SUMPRODUCT(($D$1:$AB$4=$BJ$4)*$D114:$AB114))</f>
        <v/>
      </c>
      <c r="BK114" s="15" t="str">
        <f t="shared" si="52"/>
        <v/>
      </c>
      <c r="BL114" s="2" t="str" cm="1">
        <f t="array" ref="BL114">IF(B114="","",SUMPRODUCT(($D$1:$AB$4=$BL$4)*$D114:$AB114))</f>
        <v/>
      </c>
      <c r="BM114" s="15" t="str">
        <f t="shared" si="53"/>
        <v/>
      </c>
      <c r="BN114" s="2" t="str" cm="1">
        <f t="array" ref="BN114">IF(B114="","",SUMPRODUCT(($D$1:$AB$4=$BN$4)*$D114:$AB114))</f>
        <v/>
      </c>
      <c r="BO114" s="15" t="str">
        <f t="shared" si="54"/>
        <v/>
      </c>
      <c r="BP114" s="2" t="str" cm="1">
        <f t="array" ref="BP114">IF(B114="","",SUMPRODUCT(($D$1:$AB$4=$BP$4)*$D114:$AB114))</f>
        <v/>
      </c>
      <c r="BQ114" s="15" t="str">
        <f t="shared" si="55"/>
        <v/>
      </c>
      <c r="BR114" s="2" t="str" cm="1">
        <f t="array" ref="BR114">IF(B114="","",SUMPRODUCT(($D$1:$AB$4=$BR$4)*$D114:$AB114))</f>
        <v/>
      </c>
      <c r="BS114" s="15" t="str">
        <f t="shared" si="56"/>
        <v/>
      </c>
      <c r="BT114" s="2" t="str" cm="1">
        <f t="array" ref="BT114">IF(B114="","",SUMPRODUCT(($D$1:$AB$4=$BT$4)*$D114:$AB114))</f>
        <v/>
      </c>
      <c r="BU114" s="15" t="str">
        <f t="shared" si="57"/>
        <v/>
      </c>
      <c r="BV114" s="2" t="str" cm="1">
        <f t="array" ref="BV114">IF(B114="","",SUMPRODUCT(($D$1:$AB$4=$BV$4)*$D114:$AB114))</f>
        <v/>
      </c>
      <c r="BW114" s="15" t="str">
        <f t="shared" si="58"/>
        <v/>
      </c>
      <c r="BX114" s="2" t="str" cm="1">
        <f t="array" ref="BX114">IF(B114="","",SUMPRODUCT(($D$1:$AB$4=$BX$4)*$D114:$AB114))</f>
        <v/>
      </c>
      <c r="BY114" s="15" t="str">
        <f t="shared" si="59"/>
        <v/>
      </c>
      <c r="BZ114" s="2" t="str" cm="1">
        <f t="array" ref="BZ114">IF(B114="","",SUMPRODUCT(($D$1:$AB$4=$BZ$4)*$D114:$AB114))</f>
        <v/>
      </c>
      <c r="CA114" s="15" t="str">
        <f t="shared" si="60"/>
        <v/>
      </c>
      <c r="CB114" s="2" t="str" cm="1">
        <f t="array" ref="CB114">IF(B114="","",SUMPRODUCT(($D$1:$AB$4=$CB$4)*$D114:$AB114))</f>
        <v/>
      </c>
      <c r="CC114" s="15" t="str">
        <f t="shared" si="61"/>
        <v/>
      </c>
      <c r="CD114" s="2" t="str" cm="1">
        <f t="array" ref="CD114">IF(B114="","",SUMPRODUCT(($D$1:$AB$4=$CD$4)*$D114:$AB114))</f>
        <v/>
      </c>
      <c r="CE114" s="15" t="str">
        <f t="shared" si="62"/>
        <v/>
      </c>
      <c r="CF114" s="2" t="str" cm="1">
        <f t="array" ref="CF114">IF(B114="","",SUMPRODUCT(($D$1:$AB$4=$CF$4)*$D114:$AB114))</f>
        <v/>
      </c>
      <c r="CG114" s="15" t="str">
        <f t="shared" si="63"/>
        <v/>
      </c>
      <c r="CH114" s="2" t="str" cm="1">
        <f t="array" ref="CH114">IF(B114="","",SUMPRODUCT(($D$1:$AB$4=$CH$4)*$D114:$AB114))</f>
        <v/>
      </c>
      <c r="CI114" s="15" t="str">
        <f t="shared" si="64"/>
        <v/>
      </c>
    </row>
    <row r="115" spans="1:127">
      <c r="A115" s="7">
        <v>110</v>
      </c>
      <c r="D115" s="97"/>
      <c r="E115" s="86"/>
      <c r="F115" s="86"/>
      <c r="G115" s="86"/>
      <c r="H115" s="86"/>
      <c r="I115" s="98"/>
      <c r="J115" s="102"/>
      <c r="K115" s="87"/>
      <c r="L115" s="87"/>
      <c r="M115" s="87"/>
      <c r="N115" s="87"/>
      <c r="O115" s="103"/>
      <c r="P115" s="107"/>
      <c r="Q115" s="88"/>
      <c r="R115" s="88"/>
      <c r="S115" s="88"/>
      <c r="T115" s="88"/>
      <c r="U115" s="108"/>
      <c r="V115" s="113"/>
      <c r="W115" s="89"/>
      <c r="X115" s="89"/>
      <c r="Y115" s="89"/>
      <c r="Z115" s="89"/>
      <c r="AA115" s="89"/>
      <c r="AB115" s="169"/>
      <c r="AC115" s="171" t="str">
        <f t="shared" si="65"/>
        <v/>
      </c>
      <c r="AD115" s="172" t="str">
        <f t="shared" si="39"/>
        <v/>
      </c>
      <c r="AL115" s="2" t="str" cm="1">
        <f t="array" ref="AL115">IF(B115="","",SUMPRODUCT(($D$1:$AB$4=$AL$4)*D115:AB115))</f>
        <v/>
      </c>
      <c r="AM115" s="15" t="str">
        <f t="shared" si="40"/>
        <v/>
      </c>
      <c r="AN115" s="2" t="str" cm="1">
        <f t="array" ref="AN115">IF(B115="","",SUMPRODUCT(($D$1:$AB$4=$AN$4)*D115:AB115))</f>
        <v/>
      </c>
      <c r="AO115" s="15" t="str">
        <f t="shared" si="41"/>
        <v/>
      </c>
      <c r="AP115" s="2" t="str" cm="1">
        <f t="array" ref="AP115">IF(B115="","",SUMPRODUCT(($D$1:$AB$4=$AP$4)*D115:AB115))</f>
        <v/>
      </c>
      <c r="AQ115" s="15" t="str">
        <f t="shared" si="42"/>
        <v/>
      </c>
      <c r="AR115" s="2" t="str" cm="1">
        <f t="array" ref="AR115">IF(B115="","",SUMPRODUCT(($D$1:$AB$4=$AR$4)*D115:AB115))</f>
        <v/>
      </c>
      <c r="AS115" s="15" t="str">
        <f t="shared" si="43"/>
        <v/>
      </c>
      <c r="AT115" s="2" t="str" cm="1">
        <f t="array" ref="AT115">IF(B115="","",SUMPRODUCT(($D$1:$AB$4=$AT$4)*$D115:$AB115))</f>
        <v/>
      </c>
      <c r="AU115" s="15" t="str">
        <f t="shared" si="44"/>
        <v/>
      </c>
      <c r="AV115" s="2" t="str" cm="1">
        <f t="array" ref="AV115">IF(B115="","",SUMPRODUCT(($D$1:$AB$4=$AV$4)*$D115:$AB115))</f>
        <v/>
      </c>
      <c r="AW115" s="15" t="str">
        <f t="shared" si="45"/>
        <v/>
      </c>
      <c r="AX115" s="2" t="str" cm="1">
        <f t="array" ref="AX115">IF(B115="","",SUMPRODUCT(($D$1:$AB$4=$AX$4)*$D115:$AB115))</f>
        <v/>
      </c>
      <c r="AY115" s="15" t="str">
        <f t="shared" si="46"/>
        <v/>
      </c>
      <c r="AZ115" s="2" t="str" cm="1">
        <f t="array" ref="AZ115">IF(B115="","",SUMPRODUCT(($D$1:$AB$4=$AZ$4)*$D115:$AB115))</f>
        <v/>
      </c>
      <c r="BA115" s="15" t="str">
        <f t="shared" si="47"/>
        <v/>
      </c>
      <c r="BB115" s="2" t="str" cm="1">
        <f t="array" ref="BB115">IF(B115="","",SUMPRODUCT(($D$1:$AB$4=$BB$4)*$D115:$AB115))</f>
        <v/>
      </c>
      <c r="BC115" s="15" t="str">
        <f t="shared" si="48"/>
        <v/>
      </c>
      <c r="BD115" s="2" t="str" cm="1">
        <f t="array" ref="BD115">IF(B115="","",SUMPRODUCT(($D$1:$AB$4=$BD$4)*$D115:$AB115))</f>
        <v/>
      </c>
      <c r="BE115" s="15" t="str">
        <f t="shared" si="49"/>
        <v/>
      </c>
      <c r="BF115" s="2" t="str" cm="1">
        <f t="array" ref="BF115">IF(B115="","",SUMPRODUCT(($D$1:$AB$4=$BF$4)*$D115:$AB115))</f>
        <v/>
      </c>
      <c r="BG115" s="15" t="str">
        <f t="shared" si="50"/>
        <v/>
      </c>
      <c r="BH115" s="2" t="str" cm="1">
        <f t="array" ref="BH115">IF(B115="","",SUMPRODUCT(($D$1:$AB$4=$BH$4)*$D115:$AB115))</f>
        <v/>
      </c>
      <c r="BI115" s="15" t="str">
        <f t="shared" si="51"/>
        <v/>
      </c>
      <c r="BJ115" s="2" t="str" cm="1">
        <f t="array" ref="BJ115">IF(B115="","",SUMPRODUCT(($D$1:$AB$4=$BJ$4)*$D115:$AB115))</f>
        <v/>
      </c>
      <c r="BK115" s="15" t="str">
        <f t="shared" si="52"/>
        <v/>
      </c>
      <c r="BL115" s="2" t="str" cm="1">
        <f t="array" ref="BL115">IF(B115="","",SUMPRODUCT(($D$1:$AB$4=$BL$4)*$D115:$AB115))</f>
        <v/>
      </c>
      <c r="BM115" s="15" t="str">
        <f t="shared" si="53"/>
        <v/>
      </c>
      <c r="BN115" s="2" t="str" cm="1">
        <f t="array" ref="BN115">IF(B115="","",SUMPRODUCT(($D$1:$AB$4=$BN$4)*$D115:$AB115))</f>
        <v/>
      </c>
      <c r="BO115" s="15" t="str">
        <f t="shared" si="54"/>
        <v/>
      </c>
      <c r="BP115" s="2" t="str" cm="1">
        <f t="array" ref="BP115">IF(B115="","",SUMPRODUCT(($D$1:$AB$4=$BP$4)*$D115:$AB115))</f>
        <v/>
      </c>
      <c r="BQ115" s="15" t="str">
        <f t="shared" si="55"/>
        <v/>
      </c>
      <c r="BR115" s="2" t="str" cm="1">
        <f t="array" ref="BR115">IF(B115="","",SUMPRODUCT(($D$1:$AB$4=$BR$4)*$D115:$AB115))</f>
        <v/>
      </c>
      <c r="BS115" s="15" t="str">
        <f t="shared" si="56"/>
        <v/>
      </c>
      <c r="BT115" s="2" t="str" cm="1">
        <f t="array" ref="BT115">IF(B115="","",SUMPRODUCT(($D$1:$AB$4=$BT$4)*$D115:$AB115))</f>
        <v/>
      </c>
      <c r="BU115" s="15" t="str">
        <f t="shared" si="57"/>
        <v/>
      </c>
      <c r="BV115" s="2" t="str" cm="1">
        <f t="array" ref="BV115">IF(B115="","",SUMPRODUCT(($D$1:$AB$4=$BV$4)*$D115:$AB115))</f>
        <v/>
      </c>
      <c r="BW115" s="15" t="str">
        <f t="shared" si="58"/>
        <v/>
      </c>
      <c r="BX115" s="2" t="str" cm="1">
        <f t="array" ref="BX115">IF(B115="","",SUMPRODUCT(($D$1:$AB$4=$BX$4)*$D115:$AB115))</f>
        <v/>
      </c>
      <c r="BY115" s="15" t="str">
        <f t="shared" si="59"/>
        <v/>
      </c>
      <c r="BZ115" s="2" t="str" cm="1">
        <f t="array" ref="BZ115">IF(B115="","",SUMPRODUCT(($D$1:$AB$4=$BZ$4)*$D115:$AB115))</f>
        <v/>
      </c>
      <c r="CA115" s="15" t="str">
        <f t="shared" si="60"/>
        <v/>
      </c>
      <c r="CB115" s="2" t="str" cm="1">
        <f t="array" ref="CB115">IF(B115="","",SUMPRODUCT(($D$1:$AB$4=$CB$4)*$D115:$AB115))</f>
        <v/>
      </c>
      <c r="CC115" s="15" t="str">
        <f t="shared" si="61"/>
        <v/>
      </c>
      <c r="CD115" s="2" t="str" cm="1">
        <f t="array" ref="CD115">IF(B115="","",SUMPRODUCT(($D$1:$AB$4=$CD$4)*$D115:$AB115))</f>
        <v/>
      </c>
      <c r="CE115" s="15" t="str">
        <f t="shared" si="62"/>
        <v/>
      </c>
      <c r="CF115" s="2" t="str" cm="1">
        <f t="array" ref="CF115">IF(B115="","",SUMPRODUCT(($D$1:$AB$4=$CF$4)*$D115:$AB115))</f>
        <v/>
      </c>
      <c r="CG115" s="15" t="str">
        <f t="shared" si="63"/>
        <v/>
      </c>
      <c r="CH115" s="2" t="str" cm="1">
        <f t="array" ref="CH115">IF(B115="","",SUMPRODUCT(($D$1:$AB$4=$CH$4)*$D115:$AB115))</f>
        <v/>
      </c>
      <c r="CI115" s="15" t="str">
        <f t="shared" si="64"/>
        <v/>
      </c>
    </row>
    <row r="116" spans="1:127">
      <c r="A116" s="6">
        <v>111</v>
      </c>
      <c r="D116" s="97"/>
      <c r="E116" s="86"/>
      <c r="F116" s="86"/>
      <c r="G116" s="86"/>
      <c r="H116" s="86"/>
      <c r="I116" s="98"/>
      <c r="J116" s="102"/>
      <c r="K116" s="87"/>
      <c r="L116" s="87"/>
      <c r="M116" s="87"/>
      <c r="N116" s="87"/>
      <c r="O116" s="103"/>
      <c r="P116" s="107"/>
      <c r="Q116" s="88"/>
      <c r="R116" s="88"/>
      <c r="S116" s="88"/>
      <c r="T116" s="88"/>
      <c r="U116" s="108"/>
      <c r="V116" s="113"/>
      <c r="W116" s="89"/>
      <c r="X116" s="89"/>
      <c r="Y116" s="89"/>
      <c r="Z116" s="89"/>
      <c r="AA116" s="89"/>
      <c r="AB116" s="169"/>
      <c r="AC116" s="171" t="str">
        <f t="shared" si="65"/>
        <v/>
      </c>
      <c r="AD116" s="172" t="str">
        <f t="shared" si="39"/>
        <v/>
      </c>
      <c r="AL116" s="2" t="str" cm="1">
        <f t="array" ref="AL116">IF(B116="","",SUMPRODUCT(($D$1:$AB$4=$AL$4)*D116:AB116))</f>
        <v/>
      </c>
      <c r="AM116" s="15" t="str">
        <f t="shared" si="40"/>
        <v/>
      </c>
      <c r="AN116" s="2" t="str" cm="1">
        <f t="array" ref="AN116">IF(B116="","",SUMPRODUCT(($D$1:$AB$4=$AN$4)*D116:AB116))</f>
        <v/>
      </c>
      <c r="AO116" s="15" t="str">
        <f t="shared" si="41"/>
        <v/>
      </c>
      <c r="AP116" s="2" t="str" cm="1">
        <f t="array" ref="AP116">IF(B116="","",SUMPRODUCT(($D$1:$AB$4=$AP$4)*D116:AB116))</f>
        <v/>
      </c>
      <c r="AQ116" s="15" t="str">
        <f t="shared" si="42"/>
        <v/>
      </c>
      <c r="AR116" s="2" t="str" cm="1">
        <f t="array" ref="AR116">IF(B116="","",SUMPRODUCT(($D$1:$AB$4=$AR$4)*D116:AB116))</f>
        <v/>
      </c>
      <c r="AS116" s="15" t="str">
        <f t="shared" si="43"/>
        <v/>
      </c>
      <c r="AT116" s="2" t="str" cm="1">
        <f t="array" ref="AT116">IF(B116="","",SUMPRODUCT(($D$1:$AB$4=$AT$4)*$D116:$AB116))</f>
        <v/>
      </c>
      <c r="AU116" s="15" t="str">
        <f t="shared" si="44"/>
        <v/>
      </c>
      <c r="AV116" s="2" t="str" cm="1">
        <f t="array" ref="AV116">IF(B116="","",SUMPRODUCT(($D$1:$AB$4=$AV$4)*$D116:$AB116))</f>
        <v/>
      </c>
      <c r="AW116" s="15" t="str">
        <f t="shared" si="45"/>
        <v/>
      </c>
      <c r="AX116" s="2" t="str" cm="1">
        <f t="array" ref="AX116">IF(B116="","",SUMPRODUCT(($D$1:$AB$4=$AX$4)*$D116:$AB116))</f>
        <v/>
      </c>
      <c r="AY116" s="15" t="str">
        <f t="shared" si="46"/>
        <v/>
      </c>
      <c r="AZ116" s="2" t="str" cm="1">
        <f t="array" ref="AZ116">IF(B116="","",SUMPRODUCT(($D$1:$AB$4=$AZ$4)*$D116:$AB116))</f>
        <v/>
      </c>
      <c r="BA116" s="15" t="str">
        <f t="shared" si="47"/>
        <v/>
      </c>
      <c r="BB116" s="2" t="str" cm="1">
        <f t="array" ref="BB116">IF(B116="","",SUMPRODUCT(($D$1:$AB$4=$BB$4)*$D116:$AB116))</f>
        <v/>
      </c>
      <c r="BC116" s="15" t="str">
        <f t="shared" si="48"/>
        <v/>
      </c>
      <c r="BD116" s="2" t="str" cm="1">
        <f t="array" ref="BD116">IF(B116="","",SUMPRODUCT(($D$1:$AB$4=$BD$4)*$D116:$AB116))</f>
        <v/>
      </c>
      <c r="BE116" s="15" t="str">
        <f t="shared" si="49"/>
        <v/>
      </c>
      <c r="BF116" s="2" t="str" cm="1">
        <f t="array" ref="BF116">IF(B116="","",SUMPRODUCT(($D$1:$AB$4=$BF$4)*$D116:$AB116))</f>
        <v/>
      </c>
      <c r="BG116" s="15" t="str">
        <f t="shared" si="50"/>
        <v/>
      </c>
      <c r="BH116" s="2" t="str" cm="1">
        <f t="array" ref="BH116">IF(B116="","",SUMPRODUCT(($D$1:$AB$4=$BH$4)*$D116:$AB116))</f>
        <v/>
      </c>
      <c r="BI116" s="15" t="str">
        <f t="shared" si="51"/>
        <v/>
      </c>
      <c r="BJ116" s="2" t="str" cm="1">
        <f t="array" ref="BJ116">IF(B116="","",SUMPRODUCT(($D$1:$AB$4=$BJ$4)*$D116:$AB116))</f>
        <v/>
      </c>
      <c r="BK116" s="15" t="str">
        <f t="shared" si="52"/>
        <v/>
      </c>
      <c r="BL116" s="2" t="str" cm="1">
        <f t="array" ref="BL116">IF(B116="","",SUMPRODUCT(($D$1:$AB$4=$BL$4)*$D116:$AB116))</f>
        <v/>
      </c>
      <c r="BM116" s="15" t="str">
        <f t="shared" si="53"/>
        <v/>
      </c>
      <c r="BN116" s="2" t="str" cm="1">
        <f t="array" ref="BN116">IF(B116="","",SUMPRODUCT(($D$1:$AB$4=$BN$4)*$D116:$AB116))</f>
        <v/>
      </c>
      <c r="BO116" s="15" t="str">
        <f t="shared" si="54"/>
        <v/>
      </c>
      <c r="BP116" s="2" t="str" cm="1">
        <f t="array" ref="BP116">IF(B116="","",SUMPRODUCT(($D$1:$AB$4=$BP$4)*$D116:$AB116))</f>
        <v/>
      </c>
      <c r="BQ116" s="15" t="str">
        <f t="shared" si="55"/>
        <v/>
      </c>
      <c r="BR116" s="2" t="str" cm="1">
        <f t="array" ref="BR116">IF(B116="","",SUMPRODUCT(($D$1:$AB$4=$BR$4)*$D116:$AB116))</f>
        <v/>
      </c>
      <c r="BS116" s="15" t="str">
        <f t="shared" si="56"/>
        <v/>
      </c>
      <c r="BT116" s="2" t="str" cm="1">
        <f t="array" ref="BT116">IF(B116="","",SUMPRODUCT(($D$1:$AB$4=$BT$4)*$D116:$AB116))</f>
        <v/>
      </c>
      <c r="BU116" s="15" t="str">
        <f t="shared" si="57"/>
        <v/>
      </c>
      <c r="BV116" s="2" t="str" cm="1">
        <f t="array" ref="BV116">IF(B116="","",SUMPRODUCT(($D$1:$AB$4=$BV$4)*$D116:$AB116))</f>
        <v/>
      </c>
      <c r="BW116" s="15" t="str">
        <f t="shared" si="58"/>
        <v/>
      </c>
      <c r="BX116" s="2" t="str" cm="1">
        <f t="array" ref="BX116">IF(B116="","",SUMPRODUCT(($D$1:$AB$4=$BX$4)*$D116:$AB116))</f>
        <v/>
      </c>
      <c r="BY116" s="15" t="str">
        <f t="shared" si="59"/>
        <v/>
      </c>
      <c r="BZ116" s="2" t="str" cm="1">
        <f t="array" ref="BZ116">IF(B116="","",SUMPRODUCT(($D$1:$AB$4=$BZ$4)*$D116:$AB116))</f>
        <v/>
      </c>
      <c r="CA116" s="15" t="str">
        <f t="shared" si="60"/>
        <v/>
      </c>
      <c r="CB116" s="2" t="str" cm="1">
        <f t="array" ref="CB116">IF(B116="","",SUMPRODUCT(($D$1:$AB$4=$CB$4)*$D116:$AB116))</f>
        <v/>
      </c>
      <c r="CC116" s="15" t="str">
        <f t="shared" si="61"/>
        <v/>
      </c>
      <c r="CD116" s="2" t="str" cm="1">
        <f t="array" ref="CD116">IF(B116="","",SUMPRODUCT(($D$1:$AB$4=$CD$4)*$D116:$AB116))</f>
        <v/>
      </c>
      <c r="CE116" s="15" t="str">
        <f t="shared" si="62"/>
        <v/>
      </c>
      <c r="CF116" s="2" t="str" cm="1">
        <f t="array" ref="CF116">IF(B116="","",SUMPRODUCT(($D$1:$AB$4=$CF$4)*$D116:$AB116))</f>
        <v/>
      </c>
      <c r="CG116" s="15" t="str">
        <f t="shared" si="63"/>
        <v/>
      </c>
      <c r="CH116" s="2" t="str" cm="1">
        <f t="array" ref="CH116">IF(B116="","",SUMPRODUCT(($D$1:$AB$4=$CH$4)*$D116:$AB116))</f>
        <v/>
      </c>
      <c r="CI116" s="15" t="str">
        <f t="shared" si="64"/>
        <v/>
      </c>
    </row>
    <row r="117" spans="1:127">
      <c r="A117" s="7">
        <v>112</v>
      </c>
      <c r="D117" s="97"/>
      <c r="E117" s="86"/>
      <c r="F117" s="86"/>
      <c r="G117" s="86"/>
      <c r="H117" s="86"/>
      <c r="I117" s="98"/>
      <c r="J117" s="102"/>
      <c r="K117" s="87"/>
      <c r="L117" s="87"/>
      <c r="M117" s="87"/>
      <c r="N117" s="87"/>
      <c r="O117" s="103"/>
      <c r="P117" s="107"/>
      <c r="Q117" s="88"/>
      <c r="R117" s="88"/>
      <c r="S117" s="88"/>
      <c r="T117" s="88"/>
      <c r="U117" s="108"/>
      <c r="V117" s="113"/>
      <c r="W117" s="89"/>
      <c r="X117" s="89"/>
      <c r="Y117" s="89"/>
      <c r="Z117" s="89"/>
      <c r="AA117" s="89"/>
      <c r="AB117" s="169"/>
      <c r="AC117" s="171" t="str">
        <f t="shared" si="65"/>
        <v/>
      </c>
      <c r="AD117" s="172" t="str">
        <f t="shared" si="39"/>
        <v/>
      </c>
      <c r="AL117" s="2" t="str" cm="1">
        <f t="array" ref="AL117">IF(B117="","",SUMPRODUCT(($D$1:$AB$4=$AL$4)*D117:AB117))</f>
        <v/>
      </c>
      <c r="AM117" s="15" t="str">
        <f t="shared" si="40"/>
        <v/>
      </c>
      <c r="AN117" s="2" t="str" cm="1">
        <f t="array" ref="AN117">IF(B117="","",SUMPRODUCT(($D$1:$AB$4=$AN$4)*D117:AB117))</f>
        <v/>
      </c>
      <c r="AO117" s="15" t="str">
        <f t="shared" si="41"/>
        <v/>
      </c>
      <c r="AP117" s="2" t="str" cm="1">
        <f t="array" ref="AP117">IF(B117="","",SUMPRODUCT(($D$1:$AB$4=$AP$4)*D117:AB117))</f>
        <v/>
      </c>
      <c r="AQ117" s="15" t="str">
        <f t="shared" si="42"/>
        <v/>
      </c>
      <c r="AR117" s="2" t="str" cm="1">
        <f t="array" ref="AR117">IF(B117="","",SUMPRODUCT(($D$1:$AB$4=$AR$4)*D117:AB117))</f>
        <v/>
      </c>
      <c r="AS117" s="15" t="str">
        <f t="shared" si="43"/>
        <v/>
      </c>
      <c r="AT117" s="2" t="str" cm="1">
        <f t="array" ref="AT117">IF(B117="","",SUMPRODUCT(($D$1:$AB$4=$AT$4)*$D117:$AB117))</f>
        <v/>
      </c>
      <c r="AU117" s="15" t="str">
        <f t="shared" si="44"/>
        <v/>
      </c>
      <c r="AV117" s="2" t="str" cm="1">
        <f t="array" ref="AV117">IF(B117="","",SUMPRODUCT(($D$1:$AB$4=$AV$4)*$D117:$AB117))</f>
        <v/>
      </c>
      <c r="AW117" s="15" t="str">
        <f t="shared" si="45"/>
        <v/>
      </c>
      <c r="AX117" s="2" t="str" cm="1">
        <f t="array" ref="AX117">IF(B117="","",SUMPRODUCT(($D$1:$AB$4=$AX$4)*$D117:$AB117))</f>
        <v/>
      </c>
      <c r="AY117" s="15" t="str">
        <f t="shared" si="46"/>
        <v/>
      </c>
      <c r="AZ117" s="2" t="str" cm="1">
        <f t="array" ref="AZ117">IF(B117="","",SUMPRODUCT(($D$1:$AB$4=$AZ$4)*$D117:$AB117))</f>
        <v/>
      </c>
      <c r="BA117" s="15" t="str">
        <f t="shared" si="47"/>
        <v/>
      </c>
      <c r="BB117" s="2" t="str" cm="1">
        <f t="array" ref="BB117">IF(B117="","",SUMPRODUCT(($D$1:$AB$4=$BB$4)*$D117:$AB117))</f>
        <v/>
      </c>
      <c r="BC117" s="15" t="str">
        <f t="shared" si="48"/>
        <v/>
      </c>
      <c r="BD117" s="2" t="str" cm="1">
        <f t="array" ref="BD117">IF(B117="","",SUMPRODUCT(($D$1:$AB$4=$BD$4)*$D117:$AB117))</f>
        <v/>
      </c>
      <c r="BE117" s="15" t="str">
        <f t="shared" si="49"/>
        <v/>
      </c>
      <c r="BF117" s="2" t="str" cm="1">
        <f t="array" ref="BF117">IF(B117="","",SUMPRODUCT(($D$1:$AB$4=$BF$4)*$D117:$AB117))</f>
        <v/>
      </c>
      <c r="BG117" s="15" t="str">
        <f t="shared" si="50"/>
        <v/>
      </c>
      <c r="BH117" s="2" t="str" cm="1">
        <f t="array" ref="BH117">IF(B117="","",SUMPRODUCT(($D$1:$AB$4=$BH$4)*$D117:$AB117))</f>
        <v/>
      </c>
      <c r="BI117" s="15" t="str">
        <f t="shared" si="51"/>
        <v/>
      </c>
      <c r="BJ117" s="2" t="str" cm="1">
        <f t="array" ref="BJ117">IF(B117="","",SUMPRODUCT(($D$1:$AB$4=$BJ$4)*$D117:$AB117))</f>
        <v/>
      </c>
      <c r="BK117" s="15" t="str">
        <f t="shared" si="52"/>
        <v/>
      </c>
      <c r="BL117" s="2" t="str" cm="1">
        <f t="array" ref="BL117">IF(B117="","",SUMPRODUCT(($D$1:$AB$4=$BL$4)*$D117:$AB117))</f>
        <v/>
      </c>
      <c r="BM117" s="15" t="str">
        <f t="shared" si="53"/>
        <v/>
      </c>
      <c r="BN117" s="2" t="str" cm="1">
        <f t="array" ref="BN117">IF(B117="","",SUMPRODUCT(($D$1:$AB$4=$BN$4)*$D117:$AB117))</f>
        <v/>
      </c>
      <c r="BO117" s="15" t="str">
        <f t="shared" si="54"/>
        <v/>
      </c>
      <c r="BP117" s="2" t="str" cm="1">
        <f t="array" ref="BP117">IF(B117="","",SUMPRODUCT(($D$1:$AB$4=$BP$4)*$D117:$AB117))</f>
        <v/>
      </c>
      <c r="BQ117" s="15" t="str">
        <f t="shared" si="55"/>
        <v/>
      </c>
      <c r="BR117" s="2" t="str" cm="1">
        <f t="array" ref="BR117">IF(B117="","",SUMPRODUCT(($D$1:$AB$4=$BR$4)*$D117:$AB117))</f>
        <v/>
      </c>
      <c r="BS117" s="15" t="str">
        <f t="shared" si="56"/>
        <v/>
      </c>
      <c r="BT117" s="2" t="str" cm="1">
        <f t="array" ref="BT117">IF(B117="","",SUMPRODUCT(($D$1:$AB$4=$BT$4)*$D117:$AB117))</f>
        <v/>
      </c>
      <c r="BU117" s="15" t="str">
        <f t="shared" si="57"/>
        <v/>
      </c>
      <c r="BV117" s="2" t="str" cm="1">
        <f t="array" ref="BV117">IF(B117="","",SUMPRODUCT(($D$1:$AB$4=$BV$4)*$D117:$AB117))</f>
        <v/>
      </c>
      <c r="BW117" s="15" t="str">
        <f t="shared" si="58"/>
        <v/>
      </c>
      <c r="BX117" s="2" t="str" cm="1">
        <f t="array" ref="BX117">IF(B117="","",SUMPRODUCT(($D$1:$AB$4=$BX$4)*$D117:$AB117))</f>
        <v/>
      </c>
      <c r="BY117" s="15" t="str">
        <f t="shared" si="59"/>
        <v/>
      </c>
      <c r="BZ117" s="2" t="str" cm="1">
        <f t="array" ref="BZ117">IF(B117="","",SUMPRODUCT(($D$1:$AB$4=$BZ$4)*$D117:$AB117))</f>
        <v/>
      </c>
      <c r="CA117" s="15" t="str">
        <f t="shared" si="60"/>
        <v/>
      </c>
      <c r="CB117" s="2" t="str" cm="1">
        <f t="array" ref="CB117">IF(B117="","",SUMPRODUCT(($D$1:$AB$4=$CB$4)*$D117:$AB117))</f>
        <v/>
      </c>
      <c r="CC117" s="15" t="str">
        <f t="shared" si="61"/>
        <v/>
      </c>
      <c r="CD117" s="2" t="str" cm="1">
        <f t="array" ref="CD117">IF(B117="","",SUMPRODUCT(($D$1:$AB$4=$CD$4)*$D117:$AB117))</f>
        <v/>
      </c>
      <c r="CE117" s="15" t="str">
        <f t="shared" si="62"/>
        <v/>
      </c>
      <c r="CF117" s="2" t="str" cm="1">
        <f t="array" ref="CF117">IF(B117="","",SUMPRODUCT(($D$1:$AB$4=$CF$4)*$D117:$AB117))</f>
        <v/>
      </c>
      <c r="CG117" s="15" t="str">
        <f t="shared" si="63"/>
        <v/>
      </c>
      <c r="CH117" s="2" t="str" cm="1">
        <f t="array" ref="CH117">IF(B117="","",SUMPRODUCT(($D$1:$AB$4=$CH$4)*$D117:$AB117))</f>
        <v/>
      </c>
      <c r="CI117" s="15" t="str">
        <f t="shared" si="64"/>
        <v/>
      </c>
    </row>
    <row r="118" spans="1:127">
      <c r="A118" s="6">
        <v>113</v>
      </c>
      <c r="D118" s="97"/>
      <c r="E118" s="86"/>
      <c r="F118" s="86"/>
      <c r="G118" s="86"/>
      <c r="H118" s="86"/>
      <c r="I118" s="98"/>
      <c r="J118" s="102"/>
      <c r="K118" s="87"/>
      <c r="L118" s="87"/>
      <c r="M118" s="87"/>
      <c r="N118" s="87"/>
      <c r="O118" s="103"/>
      <c r="P118" s="107"/>
      <c r="Q118" s="88"/>
      <c r="R118" s="88"/>
      <c r="S118" s="88"/>
      <c r="T118" s="88"/>
      <c r="U118" s="108"/>
      <c r="V118" s="113"/>
      <c r="W118" s="89"/>
      <c r="X118" s="89"/>
      <c r="Y118" s="89"/>
      <c r="Z118" s="89"/>
      <c r="AA118" s="89"/>
      <c r="AB118" s="169"/>
      <c r="AC118" s="171" t="str">
        <f t="shared" si="65"/>
        <v/>
      </c>
      <c r="AD118" s="172" t="str">
        <f t="shared" si="39"/>
        <v/>
      </c>
      <c r="AL118" s="2" t="str" cm="1">
        <f t="array" ref="AL118">IF(B118="","",SUMPRODUCT(($D$1:$AB$4=$AL$4)*D118:AB118))</f>
        <v/>
      </c>
      <c r="AM118" s="15" t="str">
        <f t="shared" si="40"/>
        <v/>
      </c>
      <c r="AN118" s="2" t="str" cm="1">
        <f t="array" ref="AN118">IF(B118="","",SUMPRODUCT(($D$1:$AB$4=$AN$4)*D118:AB118))</f>
        <v/>
      </c>
      <c r="AO118" s="15" t="str">
        <f t="shared" si="41"/>
        <v/>
      </c>
      <c r="AP118" s="2" t="str" cm="1">
        <f t="array" ref="AP118">IF(B118="","",SUMPRODUCT(($D$1:$AB$4=$AP$4)*D118:AB118))</f>
        <v/>
      </c>
      <c r="AQ118" s="15" t="str">
        <f t="shared" si="42"/>
        <v/>
      </c>
      <c r="AR118" s="2" t="str" cm="1">
        <f t="array" ref="AR118">IF(B118="","",SUMPRODUCT(($D$1:$AB$4=$AR$4)*D118:AB118))</f>
        <v/>
      </c>
      <c r="AS118" s="15" t="str">
        <f t="shared" si="43"/>
        <v/>
      </c>
      <c r="AT118" s="2" t="str" cm="1">
        <f t="array" ref="AT118">IF(B118="","",SUMPRODUCT(($D$1:$AB$4=$AT$4)*$D118:$AB118))</f>
        <v/>
      </c>
      <c r="AU118" s="15" t="str">
        <f t="shared" si="44"/>
        <v/>
      </c>
      <c r="AV118" s="2" t="str" cm="1">
        <f t="array" ref="AV118">IF(B118="","",SUMPRODUCT(($D$1:$AB$4=$AV$4)*$D118:$AB118))</f>
        <v/>
      </c>
      <c r="AW118" s="15" t="str">
        <f t="shared" si="45"/>
        <v/>
      </c>
      <c r="AX118" s="2" t="str" cm="1">
        <f t="array" ref="AX118">IF(B118="","",SUMPRODUCT(($D$1:$AB$4=$AX$4)*$D118:$AB118))</f>
        <v/>
      </c>
      <c r="AY118" s="15" t="str">
        <f t="shared" si="46"/>
        <v/>
      </c>
      <c r="AZ118" s="2" t="str" cm="1">
        <f t="array" ref="AZ118">IF(B118="","",SUMPRODUCT(($D$1:$AB$4=$AZ$4)*$D118:$AB118))</f>
        <v/>
      </c>
      <c r="BA118" s="15" t="str">
        <f t="shared" si="47"/>
        <v/>
      </c>
      <c r="BB118" s="2" t="str" cm="1">
        <f t="array" ref="BB118">IF(B118="","",SUMPRODUCT(($D$1:$AB$4=$BB$4)*$D118:$AB118))</f>
        <v/>
      </c>
      <c r="BC118" s="15" t="str">
        <f t="shared" si="48"/>
        <v/>
      </c>
      <c r="BD118" s="2" t="str" cm="1">
        <f t="array" ref="BD118">IF(B118="","",SUMPRODUCT(($D$1:$AB$4=$BD$4)*$D118:$AB118))</f>
        <v/>
      </c>
      <c r="BE118" s="15" t="str">
        <f t="shared" si="49"/>
        <v/>
      </c>
      <c r="BF118" s="2" t="str" cm="1">
        <f t="array" ref="BF118">IF(B118="","",SUMPRODUCT(($D$1:$AB$4=$BF$4)*$D118:$AB118))</f>
        <v/>
      </c>
      <c r="BG118" s="15" t="str">
        <f t="shared" si="50"/>
        <v/>
      </c>
      <c r="BH118" s="2" t="str" cm="1">
        <f t="array" ref="BH118">IF(B118="","",SUMPRODUCT(($D$1:$AB$4=$BH$4)*$D118:$AB118))</f>
        <v/>
      </c>
      <c r="BI118" s="15" t="str">
        <f t="shared" si="51"/>
        <v/>
      </c>
      <c r="BJ118" s="2" t="str" cm="1">
        <f t="array" ref="BJ118">IF(B118="","",SUMPRODUCT(($D$1:$AB$4=$BJ$4)*$D118:$AB118))</f>
        <v/>
      </c>
      <c r="BK118" s="15" t="str">
        <f t="shared" si="52"/>
        <v/>
      </c>
      <c r="BL118" s="2" t="str" cm="1">
        <f t="array" ref="BL118">IF(B118="","",SUMPRODUCT(($D$1:$AB$4=$BL$4)*$D118:$AB118))</f>
        <v/>
      </c>
      <c r="BM118" s="15" t="str">
        <f t="shared" si="53"/>
        <v/>
      </c>
      <c r="BN118" s="2" t="str" cm="1">
        <f t="array" ref="BN118">IF(B118="","",SUMPRODUCT(($D$1:$AB$4=$BN$4)*$D118:$AB118))</f>
        <v/>
      </c>
      <c r="BO118" s="15" t="str">
        <f t="shared" si="54"/>
        <v/>
      </c>
      <c r="BP118" s="2" t="str" cm="1">
        <f t="array" ref="BP118">IF(B118="","",SUMPRODUCT(($D$1:$AB$4=$BP$4)*$D118:$AB118))</f>
        <v/>
      </c>
      <c r="BQ118" s="15" t="str">
        <f t="shared" si="55"/>
        <v/>
      </c>
      <c r="BR118" s="2" t="str" cm="1">
        <f t="array" ref="BR118">IF(B118="","",SUMPRODUCT(($D$1:$AB$4=$BR$4)*$D118:$AB118))</f>
        <v/>
      </c>
      <c r="BS118" s="15" t="str">
        <f t="shared" si="56"/>
        <v/>
      </c>
      <c r="BT118" s="2" t="str" cm="1">
        <f t="array" ref="BT118">IF(B118="","",SUMPRODUCT(($D$1:$AB$4=$BT$4)*$D118:$AB118))</f>
        <v/>
      </c>
      <c r="BU118" s="15" t="str">
        <f t="shared" si="57"/>
        <v/>
      </c>
      <c r="BV118" s="2" t="str" cm="1">
        <f t="array" ref="BV118">IF(B118="","",SUMPRODUCT(($D$1:$AB$4=$BV$4)*$D118:$AB118))</f>
        <v/>
      </c>
      <c r="BW118" s="15" t="str">
        <f t="shared" si="58"/>
        <v/>
      </c>
      <c r="BX118" s="2" t="str" cm="1">
        <f t="array" ref="BX118">IF(B118="","",SUMPRODUCT(($D$1:$AB$4=$BX$4)*$D118:$AB118))</f>
        <v/>
      </c>
      <c r="BY118" s="15" t="str">
        <f t="shared" si="59"/>
        <v/>
      </c>
      <c r="BZ118" s="2" t="str" cm="1">
        <f t="array" ref="BZ118">IF(B118="","",SUMPRODUCT(($D$1:$AB$4=$BZ$4)*$D118:$AB118))</f>
        <v/>
      </c>
      <c r="CA118" s="15" t="str">
        <f t="shared" si="60"/>
        <v/>
      </c>
      <c r="CB118" s="2" t="str" cm="1">
        <f t="array" ref="CB118">IF(B118="","",SUMPRODUCT(($D$1:$AB$4=$CB$4)*$D118:$AB118))</f>
        <v/>
      </c>
      <c r="CC118" s="15" t="str">
        <f t="shared" si="61"/>
        <v/>
      </c>
      <c r="CD118" s="2" t="str" cm="1">
        <f t="array" ref="CD118">IF(B118="","",SUMPRODUCT(($D$1:$AB$4=$CD$4)*$D118:$AB118))</f>
        <v/>
      </c>
      <c r="CE118" s="15" t="str">
        <f t="shared" si="62"/>
        <v/>
      </c>
      <c r="CF118" s="2" t="str" cm="1">
        <f t="array" ref="CF118">IF(B118="","",SUMPRODUCT(($D$1:$AB$4=$CF$4)*$D118:$AB118))</f>
        <v/>
      </c>
      <c r="CG118" s="15" t="str">
        <f t="shared" si="63"/>
        <v/>
      </c>
      <c r="CH118" s="2" t="str" cm="1">
        <f t="array" ref="CH118">IF(B118="","",SUMPRODUCT(($D$1:$AB$4=$CH$4)*$D118:$AB118))</f>
        <v/>
      </c>
      <c r="CI118" s="15" t="str">
        <f t="shared" si="64"/>
        <v/>
      </c>
    </row>
    <row r="119" spans="1:127">
      <c r="A119" s="7">
        <v>114</v>
      </c>
      <c r="D119" s="97"/>
      <c r="E119" s="86"/>
      <c r="F119" s="86"/>
      <c r="G119" s="86"/>
      <c r="H119" s="86"/>
      <c r="I119" s="98"/>
      <c r="J119" s="102"/>
      <c r="K119" s="87"/>
      <c r="L119" s="87"/>
      <c r="M119" s="87"/>
      <c r="N119" s="87"/>
      <c r="O119" s="103"/>
      <c r="P119" s="107"/>
      <c r="Q119" s="88"/>
      <c r="R119" s="88"/>
      <c r="S119" s="88"/>
      <c r="T119" s="88"/>
      <c r="U119" s="108"/>
      <c r="V119" s="113"/>
      <c r="W119" s="89"/>
      <c r="X119" s="89"/>
      <c r="Y119" s="89"/>
      <c r="Z119" s="89"/>
      <c r="AA119" s="89"/>
      <c r="AB119" s="169"/>
      <c r="AC119" s="171" t="str">
        <f t="shared" si="65"/>
        <v/>
      </c>
      <c r="AD119" s="172" t="str">
        <f t="shared" si="39"/>
        <v/>
      </c>
      <c r="AL119" s="2" t="str" cm="1">
        <f t="array" ref="AL119">IF(B119="","",SUMPRODUCT(($D$1:$AB$4=$AL$4)*D119:AB119))</f>
        <v/>
      </c>
      <c r="AM119" s="15" t="str">
        <f t="shared" si="40"/>
        <v/>
      </c>
      <c r="AN119" s="2" t="str" cm="1">
        <f t="array" ref="AN119">IF(B119="","",SUMPRODUCT(($D$1:$AB$4=$AN$4)*D119:AB119))</f>
        <v/>
      </c>
      <c r="AO119" s="15" t="str">
        <f t="shared" si="41"/>
        <v/>
      </c>
      <c r="AP119" s="2" t="str" cm="1">
        <f t="array" ref="AP119">IF(B119="","",SUMPRODUCT(($D$1:$AB$4=$AP$4)*D119:AB119))</f>
        <v/>
      </c>
      <c r="AQ119" s="15" t="str">
        <f t="shared" si="42"/>
        <v/>
      </c>
      <c r="AR119" s="2" t="str" cm="1">
        <f t="array" ref="AR119">IF(B119="","",SUMPRODUCT(($D$1:$AB$4=$AR$4)*D119:AB119))</f>
        <v/>
      </c>
      <c r="AS119" s="15" t="str">
        <f t="shared" si="43"/>
        <v/>
      </c>
      <c r="AT119" s="2" t="str" cm="1">
        <f t="array" ref="AT119">IF(B119="","",SUMPRODUCT(($D$1:$AB$4=$AT$4)*$D119:$AB119))</f>
        <v/>
      </c>
      <c r="AU119" s="15" t="str">
        <f t="shared" si="44"/>
        <v/>
      </c>
      <c r="AV119" s="2" t="str" cm="1">
        <f t="array" ref="AV119">IF(B119="","",SUMPRODUCT(($D$1:$AB$4=$AV$4)*$D119:$AB119))</f>
        <v/>
      </c>
      <c r="AW119" s="15" t="str">
        <f t="shared" si="45"/>
        <v/>
      </c>
      <c r="AX119" s="2" t="str" cm="1">
        <f t="array" ref="AX119">IF(B119="","",SUMPRODUCT(($D$1:$AB$4=$AX$4)*$D119:$AB119))</f>
        <v/>
      </c>
      <c r="AY119" s="15" t="str">
        <f t="shared" si="46"/>
        <v/>
      </c>
      <c r="AZ119" s="2" t="str" cm="1">
        <f t="array" ref="AZ119">IF(B119="","",SUMPRODUCT(($D$1:$AB$4=$AZ$4)*$D119:$AB119))</f>
        <v/>
      </c>
      <c r="BA119" s="15" t="str">
        <f t="shared" si="47"/>
        <v/>
      </c>
      <c r="BB119" s="2" t="str" cm="1">
        <f t="array" ref="BB119">IF(B119="","",SUMPRODUCT(($D$1:$AB$4=$BB$4)*$D119:$AB119))</f>
        <v/>
      </c>
      <c r="BC119" s="15" t="str">
        <f t="shared" si="48"/>
        <v/>
      </c>
      <c r="BD119" s="2" t="str" cm="1">
        <f t="array" ref="BD119">IF(B119="","",SUMPRODUCT(($D$1:$AB$4=$BD$4)*$D119:$AB119))</f>
        <v/>
      </c>
      <c r="BE119" s="15" t="str">
        <f t="shared" si="49"/>
        <v/>
      </c>
      <c r="BF119" s="2" t="str" cm="1">
        <f t="array" ref="BF119">IF(B119="","",SUMPRODUCT(($D$1:$AB$4=$BF$4)*$D119:$AB119))</f>
        <v/>
      </c>
      <c r="BG119" s="15" t="str">
        <f t="shared" si="50"/>
        <v/>
      </c>
      <c r="BH119" s="2" t="str" cm="1">
        <f t="array" ref="BH119">IF(B119="","",SUMPRODUCT(($D$1:$AB$4=$BH$4)*$D119:$AB119))</f>
        <v/>
      </c>
      <c r="BI119" s="15" t="str">
        <f t="shared" si="51"/>
        <v/>
      </c>
      <c r="BJ119" s="2" t="str" cm="1">
        <f t="array" ref="BJ119">IF(B119="","",SUMPRODUCT(($D$1:$AB$4=$BJ$4)*$D119:$AB119))</f>
        <v/>
      </c>
      <c r="BK119" s="15" t="str">
        <f t="shared" si="52"/>
        <v/>
      </c>
      <c r="BL119" s="2" t="str" cm="1">
        <f t="array" ref="BL119">IF(B119="","",SUMPRODUCT(($D$1:$AB$4=$BL$4)*$D119:$AB119))</f>
        <v/>
      </c>
      <c r="BM119" s="15" t="str">
        <f t="shared" si="53"/>
        <v/>
      </c>
      <c r="BN119" s="2" t="str" cm="1">
        <f t="array" ref="BN119">IF(B119="","",SUMPRODUCT(($D$1:$AB$4=$BN$4)*$D119:$AB119))</f>
        <v/>
      </c>
      <c r="BO119" s="15" t="str">
        <f t="shared" si="54"/>
        <v/>
      </c>
      <c r="BP119" s="2" t="str" cm="1">
        <f t="array" ref="BP119">IF(B119="","",SUMPRODUCT(($D$1:$AB$4=$BP$4)*$D119:$AB119))</f>
        <v/>
      </c>
      <c r="BQ119" s="15" t="str">
        <f t="shared" si="55"/>
        <v/>
      </c>
      <c r="BR119" s="2" t="str" cm="1">
        <f t="array" ref="BR119">IF(B119="","",SUMPRODUCT(($D$1:$AB$4=$BR$4)*$D119:$AB119))</f>
        <v/>
      </c>
      <c r="BS119" s="15" t="str">
        <f t="shared" si="56"/>
        <v/>
      </c>
      <c r="BT119" s="2" t="str" cm="1">
        <f t="array" ref="BT119">IF(B119="","",SUMPRODUCT(($D$1:$AB$4=$BT$4)*$D119:$AB119))</f>
        <v/>
      </c>
      <c r="BU119" s="15" t="str">
        <f t="shared" si="57"/>
        <v/>
      </c>
      <c r="BV119" s="2" t="str" cm="1">
        <f t="array" ref="BV119">IF(B119="","",SUMPRODUCT(($D$1:$AB$4=$BV$4)*$D119:$AB119))</f>
        <v/>
      </c>
      <c r="BW119" s="15" t="str">
        <f t="shared" si="58"/>
        <v/>
      </c>
      <c r="BX119" s="2" t="str" cm="1">
        <f t="array" ref="BX119">IF(B119="","",SUMPRODUCT(($D$1:$AB$4=$BX$4)*$D119:$AB119))</f>
        <v/>
      </c>
      <c r="BY119" s="15" t="str">
        <f t="shared" si="59"/>
        <v/>
      </c>
      <c r="BZ119" s="2" t="str" cm="1">
        <f t="array" ref="BZ119">IF(B119="","",SUMPRODUCT(($D$1:$AB$4=$BZ$4)*$D119:$AB119))</f>
        <v/>
      </c>
      <c r="CA119" s="15" t="str">
        <f t="shared" si="60"/>
        <v/>
      </c>
      <c r="CB119" s="2" t="str" cm="1">
        <f t="array" ref="CB119">IF(B119="","",SUMPRODUCT(($D$1:$AB$4=$CB$4)*$D119:$AB119))</f>
        <v/>
      </c>
      <c r="CC119" s="15" t="str">
        <f t="shared" si="61"/>
        <v/>
      </c>
      <c r="CD119" s="2" t="str" cm="1">
        <f t="array" ref="CD119">IF(B119="","",SUMPRODUCT(($D$1:$AB$4=$CD$4)*$D119:$AB119))</f>
        <v/>
      </c>
      <c r="CE119" s="15" t="str">
        <f t="shared" si="62"/>
        <v/>
      </c>
      <c r="CF119" s="2" t="str" cm="1">
        <f t="array" ref="CF119">IF(B119="","",SUMPRODUCT(($D$1:$AB$4=$CF$4)*$D119:$AB119))</f>
        <v/>
      </c>
      <c r="CG119" s="15" t="str">
        <f t="shared" si="63"/>
        <v/>
      </c>
      <c r="CH119" s="2" t="str" cm="1">
        <f t="array" ref="CH119">IF(B119="","",SUMPRODUCT(($D$1:$AB$4=$CH$4)*$D119:$AB119))</f>
        <v/>
      </c>
      <c r="CI119" s="15" t="str">
        <f t="shared" si="64"/>
        <v/>
      </c>
    </row>
    <row r="120" spans="1:127">
      <c r="A120" s="6">
        <v>115</v>
      </c>
      <c r="D120" s="97"/>
      <c r="E120" s="86"/>
      <c r="F120" s="86"/>
      <c r="G120" s="86"/>
      <c r="H120" s="86"/>
      <c r="I120" s="98"/>
      <c r="J120" s="102"/>
      <c r="K120" s="87"/>
      <c r="L120" s="87"/>
      <c r="M120" s="87"/>
      <c r="N120" s="87"/>
      <c r="O120" s="103"/>
      <c r="P120" s="107"/>
      <c r="Q120" s="88"/>
      <c r="R120" s="88"/>
      <c r="S120" s="88"/>
      <c r="T120" s="88"/>
      <c r="U120" s="108"/>
      <c r="V120" s="113"/>
      <c r="W120" s="89"/>
      <c r="X120" s="89"/>
      <c r="Y120" s="89"/>
      <c r="Z120" s="89"/>
      <c r="AA120" s="89"/>
      <c r="AB120" s="169"/>
      <c r="AC120" s="171" t="str">
        <f t="shared" si="65"/>
        <v/>
      </c>
      <c r="AD120" s="172" t="str">
        <f t="shared" si="39"/>
        <v/>
      </c>
      <c r="AL120" s="2" t="str" cm="1">
        <f t="array" ref="AL120">IF(B120="","",SUMPRODUCT(($D$1:$AB$4=$AL$4)*D120:AB120))</f>
        <v/>
      </c>
      <c r="AM120" s="15" t="str">
        <f t="shared" si="40"/>
        <v/>
      </c>
      <c r="AN120" s="2" t="str" cm="1">
        <f t="array" ref="AN120">IF(B120="","",SUMPRODUCT(($D$1:$AB$4=$AN$4)*D120:AB120))</f>
        <v/>
      </c>
      <c r="AO120" s="15" t="str">
        <f t="shared" si="41"/>
        <v/>
      </c>
      <c r="AP120" s="2" t="str" cm="1">
        <f t="array" ref="AP120">IF(B120="","",SUMPRODUCT(($D$1:$AB$4=$AP$4)*D120:AB120))</f>
        <v/>
      </c>
      <c r="AQ120" s="15" t="str">
        <f t="shared" si="42"/>
        <v/>
      </c>
      <c r="AR120" s="2" t="str" cm="1">
        <f t="array" ref="AR120">IF(B120="","",SUMPRODUCT(($D$1:$AB$4=$AR$4)*D120:AB120))</f>
        <v/>
      </c>
      <c r="AS120" s="15" t="str">
        <f t="shared" si="43"/>
        <v/>
      </c>
      <c r="AT120" s="2" t="str" cm="1">
        <f t="array" ref="AT120">IF(B120="","",SUMPRODUCT(($D$1:$AB$4=$AT$4)*$D120:$AB120))</f>
        <v/>
      </c>
      <c r="AU120" s="15" t="str">
        <f t="shared" si="44"/>
        <v/>
      </c>
      <c r="AV120" s="2" t="str" cm="1">
        <f t="array" ref="AV120">IF(B120="","",SUMPRODUCT(($D$1:$AB$4=$AV$4)*$D120:$AB120))</f>
        <v/>
      </c>
      <c r="AW120" s="15" t="str">
        <f t="shared" si="45"/>
        <v/>
      </c>
      <c r="AX120" s="2" t="str" cm="1">
        <f t="array" ref="AX120">IF(B120="","",SUMPRODUCT(($D$1:$AB$4=$AX$4)*$D120:$AB120))</f>
        <v/>
      </c>
      <c r="AY120" s="15" t="str">
        <f t="shared" si="46"/>
        <v/>
      </c>
      <c r="AZ120" s="2" t="str" cm="1">
        <f t="array" ref="AZ120">IF(B120="","",SUMPRODUCT(($D$1:$AB$4=$AZ$4)*$D120:$AB120))</f>
        <v/>
      </c>
      <c r="BA120" s="15" t="str">
        <f t="shared" si="47"/>
        <v/>
      </c>
      <c r="BB120" s="2" t="str" cm="1">
        <f t="array" ref="BB120">IF(B120="","",SUMPRODUCT(($D$1:$AB$4=$BB$4)*$D120:$AB120))</f>
        <v/>
      </c>
      <c r="BC120" s="15" t="str">
        <f t="shared" si="48"/>
        <v/>
      </c>
      <c r="BD120" s="2" t="str" cm="1">
        <f t="array" ref="BD120">IF(B120="","",SUMPRODUCT(($D$1:$AB$4=$BD$4)*$D120:$AB120))</f>
        <v/>
      </c>
      <c r="BE120" s="15" t="str">
        <f t="shared" si="49"/>
        <v/>
      </c>
      <c r="BF120" s="2" t="str" cm="1">
        <f t="array" ref="BF120">IF(B120="","",SUMPRODUCT(($D$1:$AB$4=$BF$4)*$D120:$AB120))</f>
        <v/>
      </c>
      <c r="BG120" s="15" t="str">
        <f t="shared" si="50"/>
        <v/>
      </c>
      <c r="BH120" s="2" t="str" cm="1">
        <f t="array" ref="BH120">IF(B120="","",SUMPRODUCT(($D$1:$AB$4=$BH$4)*$D120:$AB120))</f>
        <v/>
      </c>
      <c r="BI120" s="15" t="str">
        <f t="shared" si="51"/>
        <v/>
      </c>
      <c r="BJ120" s="2" t="str" cm="1">
        <f t="array" ref="BJ120">IF(B120="","",SUMPRODUCT(($D$1:$AB$4=$BJ$4)*$D120:$AB120))</f>
        <v/>
      </c>
      <c r="BK120" s="15" t="str">
        <f t="shared" si="52"/>
        <v/>
      </c>
      <c r="BL120" s="2" t="str" cm="1">
        <f t="array" ref="BL120">IF(B120="","",SUMPRODUCT(($D$1:$AB$4=$BL$4)*$D120:$AB120))</f>
        <v/>
      </c>
      <c r="BM120" s="15" t="str">
        <f t="shared" si="53"/>
        <v/>
      </c>
      <c r="BN120" s="2" t="str" cm="1">
        <f t="array" ref="BN120">IF(B120="","",SUMPRODUCT(($D$1:$AB$4=$BN$4)*$D120:$AB120))</f>
        <v/>
      </c>
      <c r="BO120" s="15" t="str">
        <f t="shared" si="54"/>
        <v/>
      </c>
      <c r="BP120" s="2" t="str" cm="1">
        <f t="array" ref="BP120">IF(B120="","",SUMPRODUCT(($D$1:$AB$4=$BP$4)*$D120:$AB120))</f>
        <v/>
      </c>
      <c r="BQ120" s="15" t="str">
        <f t="shared" si="55"/>
        <v/>
      </c>
      <c r="BR120" s="2" t="str" cm="1">
        <f t="array" ref="BR120">IF(B120="","",SUMPRODUCT(($D$1:$AB$4=$BR$4)*$D120:$AB120))</f>
        <v/>
      </c>
      <c r="BS120" s="15" t="str">
        <f t="shared" si="56"/>
        <v/>
      </c>
      <c r="BT120" s="2" t="str" cm="1">
        <f t="array" ref="BT120">IF(B120="","",SUMPRODUCT(($D$1:$AB$4=$BT$4)*$D120:$AB120))</f>
        <v/>
      </c>
      <c r="BU120" s="15" t="str">
        <f t="shared" si="57"/>
        <v/>
      </c>
      <c r="BV120" s="2" t="str" cm="1">
        <f t="array" ref="BV120">IF(B120="","",SUMPRODUCT(($D$1:$AB$4=$BV$4)*$D120:$AB120))</f>
        <v/>
      </c>
      <c r="BW120" s="15" t="str">
        <f t="shared" si="58"/>
        <v/>
      </c>
      <c r="BX120" s="2" t="str" cm="1">
        <f t="array" ref="BX120">IF(B120="","",SUMPRODUCT(($D$1:$AB$4=$BX$4)*$D120:$AB120))</f>
        <v/>
      </c>
      <c r="BY120" s="15" t="str">
        <f t="shared" si="59"/>
        <v/>
      </c>
      <c r="BZ120" s="2" t="str" cm="1">
        <f t="array" ref="BZ120">IF(B120="","",SUMPRODUCT(($D$1:$AB$4=$BZ$4)*$D120:$AB120))</f>
        <v/>
      </c>
      <c r="CA120" s="15" t="str">
        <f t="shared" si="60"/>
        <v/>
      </c>
      <c r="CB120" s="2" t="str" cm="1">
        <f t="array" ref="CB120">IF(B120="","",SUMPRODUCT(($D$1:$AB$4=$CB$4)*$D120:$AB120))</f>
        <v/>
      </c>
      <c r="CC120" s="15" t="str">
        <f t="shared" si="61"/>
        <v/>
      </c>
      <c r="CD120" s="2" t="str" cm="1">
        <f t="array" ref="CD120">IF(B120="","",SUMPRODUCT(($D$1:$AB$4=$CD$4)*$D120:$AB120))</f>
        <v/>
      </c>
      <c r="CE120" s="15" t="str">
        <f t="shared" si="62"/>
        <v/>
      </c>
      <c r="CF120" s="2" t="str" cm="1">
        <f t="array" ref="CF120">IF(B120="","",SUMPRODUCT(($D$1:$AB$4=$CF$4)*$D120:$AB120))</f>
        <v/>
      </c>
      <c r="CG120" s="15" t="str">
        <f t="shared" si="63"/>
        <v/>
      </c>
      <c r="CH120" s="2" t="str" cm="1">
        <f t="array" ref="CH120">IF(B120="","",SUMPRODUCT(($D$1:$AB$4=$CH$4)*$D120:$AB120))</f>
        <v/>
      </c>
      <c r="CI120" s="15" t="str">
        <f t="shared" si="64"/>
        <v/>
      </c>
    </row>
    <row r="121" spans="1:127">
      <c r="A121" s="7">
        <v>116</v>
      </c>
      <c r="D121" s="97"/>
      <c r="E121" s="86"/>
      <c r="F121" s="86"/>
      <c r="G121" s="86"/>
      <c r="H121" s="86"/>
      <c r="I121" s="98"/>
      <c r="J121" s="102"/>
      <c r="K121" s="87"/>
      <c r="L121" s="87"/>
      <c r="M121" s="87"/>
      <c r="N121" s="87"/>
      <c r="O121" s="103"/>
      <c r="P121" s="107"/>
      <c r="Q121" s="88"/>
      <c r="R121" s="88"/>
      <c r="S121" s="88"/>
      <c r="T121" s="88"/>
      <c r="U121" s="108"/>
      <c r="V121" s="113"/>
      <c r="W121" s="89"/>
      <c r="X121" s="89"/>
      <c r="Y121" s="89"/>
      <c r="Z121" s="89"/>
      <c r="AA121" s="89"/>
      <c r="AB121" s="169"/>
      <c r="AC121" s="171" t="str">
        <f t="shared" si="65"/>
        <v/>
      </c>
      <c r="AD121" s="172" t="str">
        <f t="shared" si="39"/>
        <v/>
      </c>
      <c r="AL121" s="2" t="str" cm="1">
        <f t="array" ref="AL121">IF(B121="","",SUMPRODUCT(($D$1:$AB$4=$AL$4)*D121:AB121))</f>
        <v/>
      </c>
      <c r="AM121" s="15" t="str">
        <f t="shared" si="40"/>
        <v/>
      </c>
      <c r="AN121" s="2" t="str" cm="1">
        <f t="array" ref="AN121">IF(B121="","",SUMPRODUCT(($D$1:$AB$4=$AN$4)*D121:AB121))</f>
        <v/>
      </c>
      <c r="AO121" s="15" t="str">
        <f t="shared" si="41"/>
        <v/>
      </c>
      <c r="AP121" s="2" t="str" cm="1">
        <f t="array" ref="AP121">IF(B121="","",SUMPRODUCT(($D$1:$AB$4=$AP$4)*D121:AB121))</f>
        <v/>
      </c>
      <c r="AQ121" s="15" t="str">
        <f t="shared" si="42"/>
        <v/>
      </c>
      <c r="AR121" s="2" t="str" cm="1">
        <f t="array" ref="AR121">IF(B121="","",SUMPRODUCT(($D$1:$AB$4=$AR$4)*D121:AB121))</f>
        <v/>
      </c>
      <c r="AS121" s="15" t="str">
        <f t="shared" si="43"/>
        <v/>
      </c>
      <c r="AT121" s="2" t="str" cm="1">
        <f t="array" ref="AT121">IF(B121="","",SUMPRODUCT(($D$1:$AB$4=$AT$4)*$D121:$AB121))</f>
        <v/>
      </c>
      <c r="AU121" s="15" t="str">
        <f t="shared" si="44"/>
        <v/>
      </c>
      <c r="AV121" s="2" t="str" cm="1">
        <f t="array" ref="AV121">IF(B121="","",SUMPRODUCT(($D$1:$AB$4=$AV$4)*$D121:$AB121))</f>
        <v/>
      </c>
      <c r="AW121" s="15" t="str">
        <f t="shared" si="45"/>
        <v/>
      </c>
      <c r="AX121" s="2" t="str" cm="1">
        <f t="array" ref="AX121">IF(B121="","",SUMPRODUCT(($D$1:$AB$4=$AX$4)*$D121:$AB121))</f>
        <v/>
      </c>
      <c r="AY121" s="15" t="str">
        <f t="shared" si="46"/>
        <v/>
      </c>
      <c r="AZ121" s="2" t="str" cm="1">
        <f t="array" ref="AZ121">IF(B121="","",SUMPRODUCT(($D$1:$AB$4=$AZ$4)*$D121:$AB121))</f>
        <v/>
      </c>
      <c r="BA121" s="15" t="str">
        <f t="shared" si="47"/>
        <v/>
      </c>
      <c r="BB121" s="2" t="str" cm="1">
        <f t="array" ref="BB121">IF(B121="","",SUMPRODUCT(($D$1:$AB$4=$BB$4)*$D121:$AB121))</f>
        <v/>
      </c>
      <c r="BC121" s="15" t="str">
        <f t="shared" si="48"/>
        <v/>
      </c>
      <c r="BD121" s="2" t="str" cm="1">
        <f t="array" ref="BD121">IF(B121="","",SUMPRODUCT(($D$1:$AB$4=$BD$4)*$D121:$AB121))</f>
        <v/>
      </c>
      <c r="BE121" s="15" t="str">
        <f t="shared" si="49"/>
        <v/>
      </c>
      <c r="BF121" s="2" t="str" cm="1">
        <f t="array" ref="BF121">IF(B121="","",SUMPRODUCT(($D$1:$AB$4=$BF$4)*$D121:$AB121))</f>
        <v/>
      </c>
      <c r="BG121" s="15" t="str">
        <f t="shared" si="50"/>
        <v/>
      </c>
      <c r="BH121" s="2" t="str" cm="1">
        <f t="array" ref="BH121">IF(B121="","",SUMPRODUCT(($D$1:$AB$4=$BH$4)*$D121:$AB121))</f>
        <v/>
      </c>
      <c r="BI121" s="15" t="str">
        <f t="shared" si="51"/>
        <v/>
      </c>
      <c r="BJ121" s="2" t="str" cm="1">
        <f t="array" ref="BJ121">IF(B121="","",SUMPRODUCT(($D$1:$AB$4=$BJ$4)*$D121:$AB121))</f>
        <v/>
      </c>
      <c r="BK121" s="15" t="str">
        <f t="shared" si="52"/>
        <v/>
      </c>
      <c r="BL121" s="2" t="str" cm="1">
        <f t="array" ref="BL121">IF(B121="","",SUMPRODUCT(($D$1:$AB$4=$BL$4)*$D121:$AB121))</f>
        <v/>
      </c>
      <c r="BM121" s="15" t="str">
        <f t="shared" si="53"/>
        <v/>
      </c>
      <c r="BN121" s="2" t="str" cm="1">
        <f t="array" ref="BN121">IF(B121="","",SUMPRODUCT(($D$1:$AB$4=$BN$4)*$D121:$AB121))</f>
        <v/>
      </c>
      <c r="BO121" s="15" t="str">
        <f t="shared" si="54"/>
        <v/>
      </c>
      <c r="BP121" s="2" t="str" cm="1">
        <f t="array" ref="BP121">IF(B121="","",SUMPRODUCT(($D$1:$AB$4=$BP$4)*$D121:$AB121))</f>
        <v/>
      </c>
      <c r="BQ121" s="15" t="str">
        <f t="shared" si="55"/>
        <v/>
      </c>
      <c r="BR121" s="2" t="str" cm="1">
        <f t="array" ref="BR121">IF(B121="","",SUMPRODUCT(($D$1:$AB$4=$BR$4)*$D121:$AB121))</f>
        <v/>
      </c>
      <c r="BS121" s="15" t="str">
        <f t="shared" si="56"/>
        <v/>
      </c>
      <c r="BT121" s="2" t="str" cm="1">
        <f t="array" ref="BT121">IF(B121="","",SUMPRODUCT(($D$1:$AB$4=$BT$4)*$D121:$AB121))</f>
        <v/>
      </c>
      <c r="BU121" s="15" t="str">
        <f t="shared" si="57"/>
        <v/>
      </c>
      <c r="BV121" s="2" t="str" cm="1">
        <f t="array" ref="BV121">IF(B121="","",SUMPRODUCT(($D$1:$AB$4=$BV$4)*$D121:$AB121))</f>
        <v/>
      </c>
      <c r="BW121" s="15" t="str">
        <f t="shared" si="58"/>
        <v/>
      </c>
      <c r="BX121" s="2" t="str" cm="1">
        <f t="array" ref="BX121">IF(B121="","",SUMPRODUCT(($D$1:$AB$4=$BX$4)*$D121:$AB121))</f>
        <v/>
      </c>
      <c r="BY121" s="15" t="str">
        <f t="shared" si="59"/>
        <v/>
      </c>
      <c r="BZ121" s="2" t="str" cm="1">
        <f t="array" ref="BZ121">IF(B121="","",SUMPRODUCT(($D$1:$AB$4=$BZ$4)*$D121:$AB121))</f>
        <v/>
      </c>
      <c r="CA121" s="15" t="str">
        <f t="shared" si="60"/>
        <v/>
      </c>
      <c r="CB121" s="2" t="str" cm="1">
        <f t="array" ref="CB121">IF(B121="","",SUMPRODUCT(($D$1:$AB$4=$CB$4)*$D121:$AB121))</f>
        <v/>
      </c>
      <c r="CC121" s="15" t="str">
        <f t="shared" si="61"/>
        <v/>
      </c>
      <c r="CD121" s="2" t="str" cm="1">
        <f t="array" ref="CD121">IF(B121="","",SUMPRODUCT(($D$1:$AB$4=$CD$4)*$D121:$AB121))</f>
        <v/>
      </c>
      <c r="CE121" s="15" t="str">
        <f t="shared" si="62"/>
        <v/>
      </c>
      <c r="CF121" s="2" t="str" cm="1">
        <f t="array" ref="CF121">IF(B121="","",SUMPRODUCT(($D$1:$AB$4=$CF$4)*$D121:$AB121))</f>
        <v/>
      </c>
      <c r="CG121" s="15" t="str">
        <f t="shared" si="63"/>
        <v/>
      </c>
      <c r="CH121" s="2" t="str" cm="1">
        <f t="array" ref="CH121">IF(B121="","",SUMPRODUCT(($D$1:$AB$4=$CH$4)*$D121:$AB121))</f>
        <v/>
      </c>
      <c r="CI121" s="15" t="str">
        <f t="shared" si="64"/>
        <v/>
      </c>
    </row>
    <row r="122" spans="1:127">
      <c r="A122" s="6">
        <v>117</v>
      </c>
      <c r="D122" s="97"/>
      <c r="E122" s="86"/>
      <c r="F122" s="86"/>
      <c r="G122" s="86"/>
      <c r="H122" s="86"/>
      <c r="I122" s="98"/>
      <c r="J122" s="102"/>
      <c r="K122" s="87"/>
      <c r="L122" s="87"/>
      <c r="M122" s="87"/>
      <c r="N122" s="87"/>
      <c r="O122" s="103"/>
      <c r="P122" s="107"/>
      <c r="Q122" s="88"/>
      <c r="R122" s="88"/>
      <c r="S122" s="88"/>
      <c r="T122" s="88"/>
      <c r="U122" s="108"/>
      <c r="V122" s="113"/>
      <c r="W122" s="89"/>
      <c r="X122" s="89"/>
      <c r="Y122" s="89"/>
      <c r="Z122" s="89"/>
      <c r="AA122" s="89"/>
      <c r="AB122" s="169"/>
      <c r="AC122" s="171" t="str">
        <f t="shared" si="65"/>
        <v/>
      </c>
      <c r="AD122" s="172" t="str">
        <f t="shared" si="39"/>
        <v/>
      </c>
      <c r="AL122" s="2" t="str" cm="1">
        <f t="array" ref="AL122">IF(B122="","",SUMPRODUCT(($D$1:$AB$4=$AL$4)*D122:AB122))</f>
        <v/>
      </c>
      <c r="AM122" s="15" t="str">
        <f t="shared" si="40"/>
        <v/>
      </c>
      <c r="AN122" s="2" t="str" cm="1">
        <f t="array" ref="AN122">IF(B122="","",SUMPRODUCT(($D$1:$AB$4=$AN$4)*D122:AB122))</f>
        <v/>
      </c>
      <c r="AO122" s="15" t="str">
        <f t="shared" si="41"/>
        <v/>
      </c>
      <c r="AP122" s="2" t="str" cm="1">
        <f t="array" ref="AP122">IF(B122="","",SUMPRODUCT(($D$1:$AB$4=$AP$4)*D122:AB122))</f>
        <v/>
      </c>
      <c r="AQ122" s="15" t="str">
        <f t="shared" si="42"/>
        <v/>
      </c>
      <c r="AR122" s="2" t="str" cm="1">
        <f t="array" ref="AR122">IF(B122="","",SUMPRODUCT(($D$1:$AB$4=$AR$4)*D122:AB122))</f>
        <v/>
      </c>
      <c r="AS122" s="15" t="str">
        <f t="shared" si="43"/>
        <v/>
      </c>
      <c r="AT122" s="2" t="str" cm="1">
        <f t="array" ref="AT122">IF(B122="","",SUMPRODUCT(($D$1:$AB$4=$AT$4)*$D122:$AB122))</f>
        <v/>
      </c>
      <c r="AU122" s="15" t="str">
        <f t="shared" si="44"/>
        <v/>
      </c>
      <c r="AV122" s="2" t="str" cm="1">
        <f t="array" ref="AV122">IF(B122="","",SUMPRODUCT(($D$1:$AB$4=$AV$4)*$D122:$AB122))</f>
        <v/>
      </c>
      <c r="AW122" s="15" t="str">
        <f t="shared" si="45"/>
        <v/>
      </c>
      <c r="AX122" s="2" t="str" cm="1">
        <f t="array" ref="AX122">IF(B122="","",SUMPRODUCT(($D$1:$AB$4=$AX$4)*$D122:$AB122))</f>
        <v/>
      </c>
      <c r="AY122" s="15" t="str">
        <f t="shared" si="46"/>
        <v/>
      </c>
      <c r="AZ122" s="2" t="str" cm="1">
        <f t="array" ref="AZ122">IF(B122="","",SUMPRODUCT(($D$1:$AB$4=$AZ$4)*$D122:$AB122))</f>
        <v/>
      </c>
      <c r="BA122" s="15" t="str">
        <f t="shared" si="47"/>
        <v/>
      </c>
      <c r="BB122" s="2" t="str" cm="1">
        <f t="array" ref="BB122">IF(B122="","",SUMPRODUCT(($D$1:$AB$4=$BB$4)*$D122:$AB122))</f>
        <v/>
      </c>
      <c r="BC122" s="15" t="str">
        <f t="shared" si="48"/>
        <v/>
      </c>
      <c r="BD122" s="2" t="str" cm="1">
        <f t="array" ref="BD122">IF(B122="","",SUMPRODUCT(($D$1:$AB$4=$BD$4)*$D122:$AB122))</f>
        <v/>
      </c>
      <c r="BE122" s="15" t="str">
        <f t="shared" si="49"/>
        <v/>
      </c>
      <c r="BF122" s="2" t="str" cm="1">
        <f t="array" ref="BF122">IF(B122="","",SUMPRODUCT(($D$1:$AB$4=$BF$4)*$D122:$AB122))</f>
        <v/>
      </c>
      <c r="BG122" s="15" t="str">
        <f t="shared" si="50"/>
        <v/>
      </c>
      <c r="BH122" s="2" t="str" cm="1">
        <f t="array" ref="BH122">IF(B122="","",SUMPRODUCT(($D$1:$AB$4=$BH$4)*$D122:$AB122))</f>
        <v/>
      </c>
      <c r="BI122" s="15" t="str">
        <f t="shared" si="51"/>
        <v/>
      </c>
      <c r="BJ122" s="2" t="str" cm="1">
        <f t="array" ref="BJ122">IF(B122="","",SUMPRODUCT(($D$1:$AB$4=$BJ$4)*$D122:$AB122))</f>
        <v/>
      </c>
      <c r="BK122" s="15" t="str">
        <f t="shared" si="52"/>
        <v/>
      </c>
      <c r="BL122" s="2" t="str" cm="1">
        <f t="array" ref="BL122">IF(B122="","",SUMPRODUCT(($D$1:$AB$4=$BL$4)*$D122:$AB122))</f>
        <v/>
      </c>
      <c r="BM122" s="15" t="str">
        <f t="shared" si="53"/>
        <v/>
      </c>
      <c r="BN122" s="2" t="str" cm="1">
        <f t="array" ref="BN122">IF(B122="","",SUMPRODUCT(($D$1:$AB$4=$BN$4)*$D122:$AB122))</f>
        <v/>
      </c>
      <c r="BO122" s="15" t="str">
        <f t="shared" si="54"/>
        <v/>
      </c>
      <c r="BP122" s="2" t="str" cm="1">
        <f t="array" ref="BP122">IF(B122="","",SUMPRODUCT(($D$1:$AB$4=$BP$4)*$D122:$AB122))</f>
        <v/>
      </c>
      <c r="BQ122" s="15" t="str">
        <f t="shared" si="55"/>
        <v/>
      </c>
      <c r="BR122" s="2" t="str" cm="1">
        <f t="array" ref="BR122">IF(B122="","",SUMPRODUCT(($D$1:$AB$4=$BR$4)*$D122:$AB122))</f>
        <v/>
      </c>
      <c r="BS122" s="15" t="str">
        <f t="shared" si="56"/>
        <v/>
      </c>
      <c r="BT122" s="2" t="str" cm="1">
        <f t="array" ref="BT122">IF(B122="","",SUMPRODUCT(($D$1:$AB$4=$BT$4)*$D122:$AB122))</f>
        <v/>
      </c>
      <c r="BU122" s="15" t="str">
        <f t="shared" si="57"/>
        <v/>
      </c>
      <c r="BV122" s="2" t="str" cm="1">
        <f t="array" ref="BV122">IF(B122="","",SUMPRODUCT(($D$1:$AB$4=$BV$4)*$D122:$AB122))</f>
        <v/>
      </c>
      <c r="BW122" s="15" t="str">
        <f t="shared" si="58"/>
        <v/>
      </c>
      <c r="BX122" s="2" t="str" cm="1">
        <f t="array" ref="BX122">IF(B122="","",SUMPRODUCT(($D$1:$AB$4=$BX$4)*$D122:$AB122))</f>
        <v/>
      </c>
      <c r="BY122" s="15" t="str">
        <f t="shared" si="59"/>
        <v/>
      </c>
      <c r="BZ122" s="2" t="str" cm="1">
        <f t="array" ref="BZ122">IF(B122="","",SUMPRODUCT(($D$1:$AB$4=$BZ$4)*$D122:$AB122))</f>
        <v/>
      </c>
      <c r="CA122" s="15" t="str">
        <f t="shared" si="60"/>
        <v/>
      </c>
      <c r="CB122" s="2" t="str" cm="1">
        <f t="array" ref="CB122">IF(B122="","",SUMPRODUCT(($D$1:$AB$4=$CB$4)*$D122:$AB122))</f>
        <v/>
      </c>
      <c r="CC122" s="15" t="str">
        <f t="shared" si="61"/>
        <v/>
      </c>
      <c r="CD122" s="2" t="str" cm="1">
        <f t="array" ref="CD122">IF(B122="","",SUMPRODUCT(($D$1:$AB$4=$CD$4)*$D122:$AB122))</f>
        <v/>
      </c>
      <c r="CE122" s="15" t="str">
        <f t="shared" si="62"/>
        <v/>
      </c>
      <c r="CF122" s="2" t="str" cm="1">
        <f t="array" ref="CF122">IF(B122="","",SUMPRODUCT(($D$1:$AB$4=$CF$4)*$D122:$AB122))</f>
        <v/>
      </c>
      <c r="CG122" s="15" t="str">
        <f t="shared" si="63"/>
        <v/>
      </c>
      <c r="CH122" s="2" t="str" cm="1">
        <f t="array" ref="CH122">IF(B122="","",SUMPRODUCT(($D$1:$AB$4=$CH$4)*$D122:$AB122))</f>
        <v/>
      </c>
      <c r="CI122" s="15" t="str">
        <f t="shared" si="64"/>
        <v/>
      </c>
    </row>
    <row r="123" spans="1:127">
      <c r="A123" s="7">
        <v>118</v>
      </c>
      <c r="D123" s="97"/>
      <c r="E123" s="86"/>
      <c r="F123" s="86"/>
      <c r="G123" s="86"/>
      <c r="H123" s="86"/>
      <c r="I123" s="98"/>
      <c r="J123" s="102"/>
      <c r="K123" s="87"/>
      <c r="L123" s="87"/>
      <c r="M123" s="87"/>
      <c r="N123" s="87"/>
      <c r="O123" s="103"/>
      <c r="P123" s="107"/>
      <c r="Q123" s="88"/>
      <c r="R123" s="88"/>
      <c r="S123" s="88"/>
      <c r="T123" s="88"/>
      <c r="U123" s="108"/>
      <c r="V123" s="113"/>
      <c r="W123" s="89"/>
      <c r="X123" s="89"/>
      <c r="Y123" s="89"/>
      <c r="Z123" s="89"/>
      <c r="AA123" s="89"/>
      <c r="AB123" s="169"/>
      <c r="AC123" s="171" t="str">
        <f t="shared" si="65"/>
        <v/>
      </c>
      <c r="AD123" s="172" t="str">
        <f t="shared" si="39"/>
        <v/>
      </c>
      <c r="AL123" s="2" t="str" cm="1">
        <f t="array" ref="AL123">IF(B123="","",SUMPRODUCT(($D$1:$AB$4=$AL$4)*D123:AB123))</f>
        <v/>
      </c>
      <c r="AM123" s="15" t="str">
        <f t="shared" si="40"/>
        <v/>
      </c>
      <c r="AN123" s="2" t="str" cm="1">
        <f t="array" ref="AN123">IF(B123="","",SUMPRODUCT(($D$1:$AB$4=$AN$4)*D123:AB123))</f>
        <v/>
      </c>
      <c r="AO123" s="15" t="str">
        <f t="shared" si="41"/>
        <v/>
      </c>
      <c r="AP123" s="2" t="str" cm="1">
        <f t="array" ref="AP123">IF(B123="","",SUMPRODUCT(($D$1:$AB$4=$AP$4)*D123:AB123))</f>
        <v/>
      </c>
      <c r="AQ123" s="15" t="str">
        <f t="shared" si="42"/>
        <v/>
      </c>
      <c r="AR123" s="2" t="str" cm="1">
        <f t="array" ref="AR123">IF(B123="","",SUMPRODUCT(($D$1:$AB$4=$AR$4)*D123:AB123))</f>
        <v/>
      </c>
      <c r="AS123" s="15" t="str">
        <f t="shared" si="43"/>
        <v/>
      </c>
      <c r="AT123" s="2" t="str" cm="1">
        <f t="array" ref="AT123">IF(B123="","",SUMPRODUCT(($D$1:$AB$4=$AT$4)*$D123:$AB123))</f>
        <v/>
      </c>
      <c r="AU123" s="15" t="str">
        <f t="shared" si="44"/>
        <v/>
      </c>
      <c r="AV123" s="2" t="str" cm="1">
        <f t="array" ref="AV123">IF(B123="","",SUMPRODUCT(($D$1:$AB$4=$AV$4)*$D123:$AB123))</f>
        <v/>
      </c>
      <c r="AW123" s="15" t="str">
        <f t="shared" si="45"/>
        <v/>
      </c>
      <c r="AX123" s="2" t="str" cm="1">
        <f t="array" ref="AX123">IF(B123="","",SUMPRODUCT(($D$1:$AB$4=$AX$4)*$D123:$AB123))</f>
        <v/>
      </c>
      <c r="AY123" s="15" t="str">
        <f t="shared" si="46"/>
        <v/>
      </c>
      <c r="AZ123" s="2" t="str" cm="1">
        <f t="array" ref="AZ123">IF(B123="","",SUMPRODUCT(($D$1:$AB$4=$AZ$4)*$D123:$AB123))</f>
        <v/>
      </c>
      <c r="BA123" s="15" t="str">
        <f t="shared" si="47"/>
        <v/>
      </c>
      <c r="BB123" s="2" t="str" cm="1">
        <f t="array" ref="BB123">IF(B123="","",SUMPRODUCT(($D$1:$AB$4=$BB$4)*$D123:$AB123))</f>
        <v/>
      </c>
      <c r="BC123" s="15" t="str">
        <f t="shared" si="48"/>
        <v/>
      </c>
      <c r="BD123" s="2" t="str" cm="1">
        <f t="array" ref="BD123">IF(B123="","",SUMPRODUCT(($D$1:$AB$4=$BD$4)*$D123:$AB123))</f>
        <v/>
      </c>
      <c r="BE123" s="15" t="str">
        <f t="shared" si="49"/>
        <v/>
      </c>
      <c r="BF123" s="2" t="str" cm="1">
        <f t="array" ref="BF123">IF(B123="","",SUMPRODUCT(($D$1:$AB$4=$BF$4)*$D123:$AB123))</f>
        <v/>
      </c>
      <c r="BG123" s="15" t="str">
        <f t="shared" si="50"/>
        <v/>
      </c>
      <c r="BH123" s="2" t="str" cm="1">
        <f t="array" ref="BH123">IF(B123="","",SUMPRODUCT(($D$1:$AB$4=$BH$4)*$D123:$AB123))</f>
        <v/>
      </c>
      <c r="BI123" s="15" t="str">
        <f t="shared" si="51"/>
        <v/>
      </c>
      <c r="BJ123" s="2" t="str" cm="1">
        <f t="array" ref="BJ123">IF(B123="","",SUMPRODUCT(($D$1:$AB$4=$BJ$4)*$D123:$AB123))</f>
        <v/>
      </c>
      <c r="BK123" s="15" t="str">
        <f t="shared" si="52"/>
        <v/>
      </c>
      <c r="BL123" s="2" t="str" cm="1">
        <f t="array" ref="BL123">IF(B123="","",SUMPRODUCT(($D$1:$AB$4=$BL$4)*$D123:$AB123))</f>
        <v/>
      </c>
      <c r="BM123" s="15" t="str">
        <f t="shared" si="53"/>
        <v/>
      </c>
      <c r="BN123" s="2" t="str" cm="1">
        <f t="array" ref="BN123">IF(B123="","",SUMPRODUCT(($D$1:$AB$4=$BN$4)*$D123:$AB123))</f>
        <v/>
      </c>
      <c r="BO123" s="15" t="str">
        <f t="shared" si="54"/>
        <v/>
      </c>
      <c r="BP123" s="2" t="str" cm="1">
        <f t="array" ref="BP123">IF(B123="","",SUMPRODUCT(($D$1:$AB$4=$BP$4)*$D123:$AB123))</f>
        <v/>
      </c>
      <c r="BQ123" s="15" t="str">
        <f t="shared" si="55"/>
        <v/>
      </c>
      <c r="BR123" s="2" t="str" cm="1">
        <f t="array" ref="BR123">IF(B123="","",SUMPRODUCT(($D$1:$AB$4=$BR$4)*$D123:$AB123))</f>
        <v/>
      </c>
      <c r="BS123" s="15" t="str">
        <f t="shared" si="56"/>
        <v/>
      </c>
      <c r="BT123" s="2" t="str" cm="1">
        <f t="array" ref="BT123">IF(B123="","",SUMPRODUCT(($D$1:$AB$4=$BT$4)*$D123:$AB123))</f>
        <v/>
      </c>
      <c r="BU123" s="15" t="str">
        <f t="shared" si="57"/>
        <v/>
      </c>
      <c r="BV123" s="2" t="str" cm="1">
        <f t="array" ref="BV123">IF(B123="","",SUMPRODUCT(($D$1:$AB$4=$BV$4)*$D123:$AB123))</f>
        <v/>
      </c>
      <c r="BW123" s="15" t="str">
        <f t="shared" si="58"/>
        <v/>
      </c>
      <c r="BX123" s="2" t="str" cm="1">
        <f t="array" ref="BX123">IF(B123="","",SUMPRODUCT(($D$1:$AB$4=$BX$4)*$D123:$AB123))</f>
        <v/>
      </c>
      <c r="BY123" s="15" t="str">
        <f t="shared" si="59"/>
        <v/>
      </c>
      <c r="BZ123" s="2" t="str" cm="1">
        <f t="array" ref="BZ123">IF(B123="","",SUMPRODUCT(($D$1:$AB$4=$BZ$4)*$D123:$AB123))</f>
        <v/>
      </c>
      <c r="CA123" s="15" t="str">
        <f t="shared" si="60"/>
        <v/>
      </c>
      <c r="CB123" s="2" t="str" cm="1">
        <f t="array" ref="CB123">IF(B123="","",SUMPRODUCT(($D$1:$AB$4=$CB$4)*$D123:$AB123))</f>
        <v/>
      </c>
      <c r="CC123" s="15" t="str">
        <f t="shared" si="61"/>
        <v/>
      </c>
      <c r="CD123" s="2" t="str" cm="1">
        <f t="array" ref="CD123">IF(B123="","",SUMPRODUCT(($D$1:$AB$4=$CD$4)*$D123:$AB123))</f>
        <v/>
      </c>
      <c r="CE123" s="15" t="str">
        <f t="shared" si="62"/>
        <v/>
      </c>
      <c r="CF123" s="2" t="str" cm="1">
        <f t="array" ref="CF123">IF(B123="","",SUMPRODUCT(($D$1:$AB$4=$CF$4)*$D123:$AB123))</f>
        <v/>
      </c>
      <c r="CG123" s="15" t="str">
        <f t="shared" si="63"/>
        <v/>
      </c>
      <c r="CH123" s="2" t="str" cm="1">
        <f t="array" ref="CH123">IF(B123="","",SUMPRODUCT(($D$1:$AB$4=$CH$4)*$D123:$AB123))</f>
        <v/>
      </c>
      <c r="CI123" s="15" t="str">
        <f t="shared" si="64"/>
        <v/>
      </c>
    </row>
    <row r="124" spans="1:127">
      <c r="A124" s="6">
        <v>119</v>
      </c>
      <c r="D124" s="97"/>
      <c r="E124" s="86"/>
      <c r="F124" s="86"/>
      <c r="G124" s="86"/>
      <c r="H124" s="86"/>
      <c r="I124" s="98"/>
      <c r="J124" s="102"/>
      <c r="K124" s="87"/>
      <c r="L124" s="87"/>
      <c r="M124" s="87"/>
      <c r="N124" s="87"/>
      <c r="O124" s="103"/>
      <c r="P124" s="107"/>
      <c r="Q124" s="88"/>
      <c r="R124" s="88"/>
      <c r="S124" s="88"/>
      <c r="T124" s="88"/>
      <c r="U124" s="108"/>
      <c r="V124" s="113"/>
      <c r="W124" s="89"/>
      <c r="X124" s="89"/>
      <c r="Y124" s="89"/>
      <c r="Z124" s="89"/>
      <c r="AA124" s="89"/>
      <c r="AB124" s="169"/>
      <c r="AC124" s="171" t="str">
        <f t="shared" si="65"/>
        <v/>
      </c>
      <c r="AD124" s="172" t="str">
        <f t="shared" si="39"/>
        <v/>
      </c>
      <c r="AL124" s="2" t="str" cm="1">
        <f t="array" ref="AL124">IF(B124="","",SUMPRODUCT(($D$1:$AB$4=$AL$4)*D124:AB124))</f>
        <v/>
      </c>
      <c r="AM124" s="15" t="str">
        <f t="shared" si="40"/>
        <v/>
      </c>
      <c r="AN124" s="2" t="str" cm="1">
        <f t="array" ref="AN124">IF(B124="","",SUMPRODUCT(($D$1:$AB$4=$AN$4)*D124:AB124))</f>
        <v/>
      </c>
      <c r="AO124" s="15" t="str">
        <f t="shared" si="41"/>
        <v/>
      </c>
      <c r="AP124" s="2" t="str" cm="1">
        <f t="array" ref="AP124">IF(B124="","",SUMPRODUCT(($D$1:$AB$4=$AP$4)*D124:AB124))</f>
        <v/>
      </c>
      <c r="AQ124" s="15" t="str">
        <f t="shared" si="42"/>
        <v/>
      </c>
      <c r="AR124" s="2" t="str" cm="1">
        <f t="array" ref="AR124">IF(B124="","",SUMPRODUCT(($D$1:$AB$4=$AR$4)*D124:AB124))</f>
        <v/>
      </c>
      <c r="AS124" s="15" t="str">
        <f t="shared" si="43"/>
        <v/>
      </c>
      <c r="AT124" s="2" t="str" cm="1">
        <f t="array" ref="AT124">IF(B124="","",SUMPRODUCT(($D$1:$AB$4=$AT$4)*$D124:$AB124))</f>
        <v/>
      </c>
      <c r="AU124" s="15" t="str">
        <f t="shared" si="44"/>
        <v/>
      </c>
      <c r="AV124" s="2" t="str" cm="1">
        <f t="array" ref="AV124">IF(B124="","",SUMPRODUCT(($D$1:$AB$4=$AV$4)*$D124:$AB124))</f>
        <v/>
      </c>
      <c r="AW124" s="15" t="str">
        <f t="shared" si="45"/>
        <v/>
      </c>
      <c r="AX124" s="2" t="str" cm="1">
        <f t="array" ref="AX124">IF(B124="","",SUMPRODUCT(($D$1:$AB$4=$AX$4)*$D124:$AB124))</f>
        <v/>
      </c>
      <c r="AY124" s="15" t="str">
        <f t="shared" si="46"/>
        <v/>
      </c>
      <c r="AZ124" s="2" t="str" cm="1">
        <f t="array" ref="AZ124">IF(B124="","",SUMPRODUCT(($D$1:$AB$4=$AZ$4)*$D124:$AB124))</f>
        <v/>
      </c>
      <c r="BA124" s="15" t="str">
        <f t="shared" si="47"/>
        <v/>
      </c>
      <c r="BB124" s="2" t="str" cm="1">
        <f t="array" ref="BB124">IF(B124="","",SUMPRODUCT(($D$1:$AB$4=$BB$4)*$D124:$AB124))</f>
        <v/>
      </c>
      <c r="BC124" s="15" t="str">
        <f t="shared" si="48"/>
        <v/>
      </c>
      <c r="BD124" s="2" t="str" cm="1">
        <f t="array" ref="BD124">IF(B124="","",SUMPRODUCT(($D$1:$AB$4=$BD$4)*$D124:$AB124))</f>
        <v/>
      </c>
      <c r="BE124" s="15" t="str">
        <f t="shared" si="49"/>
        <v/>
      </c>
      <c r="BF124" s="2" t="str" cm="1">
        <f t="array" ref="BF124">IF(B124="","",SUMPRODUCT(($D$1:$AB$4=$BF$4)*$D124:$AB124))</f>
        <v/>
      </c>
      <c r="BG124" s="15" t="str">
        <f t="shared" si="50"/>
        <v/>
      </c>
      <c r="BH124" s="2" t="str" cm="1">
        <f t="array" ref="BH124">IF(B124="","",SUMPRODUCT(($D$1:$AB$4=$BH$4)*$D124:$AB124))</f>
        <v/>
      </c>
      <c r="BI124" s="15" t="str">
        <f t="shared" si="51"/>
        <v/>
      </c>
      <c r="BJ124" s="2" t="str" cm="1">
        <f t="array" ref="BJ124">IF(B124="","",SUMPRODUCT(($D$1:$AB$4=$BJ$4)*$D124:$AB124))</f>
        <v/>
      </c>
      <c r="BK124" s="15" t="str">
        <f t="shared" si="52"/>
        <v/>
      </c>
      <c r="BL124" s="2" t="str" cm="1">
        <f t="array" ref="BL124">IF(B124="","",SUMPRODUCT(($D$1:$AB$4=$BL$4)*$D124:$AB124))</f>
        <v/>
      </c>
      <c r="BM124" s="15" t="str">
        <f t="shared" si="53"/>
        <v/>
      </c>
      <c r="BN124" s="2" t="str" cm="1">
        <f t="array" ref="BN124">IF(B124="","",SUMPRODUCT(($D$1:$AB$4=$BN$4)*$D124:$AB124))</f>
        <v/>
      </c>
      <c r="BO124" s="15" t="str">
        <f t="shared" si="54"/>
        <v/>
      </c>
      <c r="BP124" s="2" t="str" cm="1">
        <f t="array" ref="BP124">IF(B124="","",SUMPRODUCT(($D$1:$AB$4=$BP$4)*$D124:$AB124))</f>
        <v/>
      </c>
      <c r="BQ124" s="15" t="str">
        <f t="shared" si="55"/>
        <v/>
      </c>
      <c r="BR124" s="2" t="str" cm="1">
        <f t="array" ref="BR124">IF(B124="","",SUMPRODUCT(($D$1:$AB$4=$BR$4)*$D124:$AB124))</f>
        <v/>
      </c>
      <c r="BS124" s="15" t="str">
        <f t="shared" si="56"/>
        <v/>
      </c>
      <c r="BT124" s="2" t="str" cm="1">
        <f t="array" ref="BT124">IF(B124="","",SUMPRODUCT(($D$1:$AB$4=$BT$4)*$D124:$AB124))</f>
        <v/>
      </c>
      <c r="BU124" s="15" t="str">
        <f t="shared" si="57"/>
        <v/>
      </c>
      <c r="BV124" s="2" t="str" cm="1">
        <f t="array" ref="BV124">IF(B124="","",SUMPRODUCT(($D$1:$AB$4=$BV$4)*$D124:$AB124))</f>
        <v/>
      </c>
      <c r="BW124" s="15" t="str">
        <f t="shared" si="58"/>
        <v/>
      </c>
      <c r="BX124" s="2" t="str" cm="1">
        <f t="array" ref="BX124">IF(B124="","",SUMPRODUCT(($D$1:$AB$4=$BX$4)*$D124:$AB124))</f>
        <v/>
      </c>
      <c r="BY124" s="15" t="str">
        <f t="shared" si="59"/>
        <v/>
      </c>
      <c r="BZ124" s="2" t="str" cm="1">
        <f t="array" ref="BZ124">IF(B124="","",SUMPRODUCT(($D$1:$AB$4=$BZ$4)*$D124:$AB124))</f>
        <v/>
      </c>
      <c r="CA124" s="15" t="str">
        <f t="shared" si="60"/>
        <v/>
      </c>
      <c r="CB124" s="2" t="str" cm="1">
        <f t="array" ref="CB124">IF(B124="","",SUMPRODUCT(($D$1:$AB$4=$CB$4)*$D124:$AB124))</f>
        <v/>
      </c>
      <c r="CC124" s="15" t="str">
        <f t="shared" si="61"/>
        <v/>
      </c>
      <c r="CD124" s="2" t="str" cm="1">
        <f t="array" ref="CD124">IF(B124="","",SUMPRODUCT(($D$1:$AB$4=$CD$4)*$D124:$AB124))</f>
        <v/>
      </c>
      <c r="CE124" s="15" t="str">
        <f t="shared" si="62"/>
        <v/>
      </c>
      <c r="CF124" s="2" t="str" cm="1">
        <f t="array" ref="CF124">IF(B124="","",SUMPRODUCT(($D$1:$AB$4=$CF$4)*$D124:$AB124))</f>
        <v/>
      </c>
      <c r="CG124" s="15" t="str">
        <f t="shared" si="63"/>
        <v/>
      </c>
      <c r="CH124" s="2" t="str" cm="1">
        <f t="array" ref="CH124">IF(B124="","",SUMPRODUCT(($D$1:$AB$4=$CH$4)*$D124:$AB124))</f>
        <v/>
      </c>
      <c r="CI124" s="15" t="str">
        <f t="shared" si="64"/>
        <v/>
      </c>
    </row>
    <row r="125" spans="1:127" ht="15.75" thickBot="1">
      <c r="A125" s="7">
        <v>120</v>
      </c>
      <c r="D125" s="99"/>
      <c r="E125" s="100"/>
      <c r="F125" s="100"/>
      <c r="G125" s="100"/>
      <c r="H125" s="100"/>
      <c r="I125" s="101"/>
      <c r="J125" s="104"/>
      <c r="K125" s="105"/>
      <c r="L125" s="105"/>
      <c r="M125" s="105"/>
      <c r="N125" s="105"/>
      <c r="O125" s="106"/>
      <c r="P125" s="109"/>
      <c r="Q125" s="110"/>
      <c r="R125" s="110"/>
      <c r="S125" s="110"/>
      <c r="T125" s="110"/>
      <c r="U125" s="111"/>
      <c r="V125" s="115"/>
      <c r="W125" s="116"/>
      <c r="X125" s="116"/>
      <c r="Y125" s="116"/>
      <c r="Z125" s="116"/>
      <c r="AA125" s="116"/>
      <c r="AB125" s="170"/>
      <c r="AC125" s="171" t="str">
        <f t="shared" si="65"/>
        <v/>
      </c>
      <c r="AD125" s="172" t="str">
        <f t="shared" si="39"/>
        <v/>
      </c>
      <c r="AL125" s="2" t="str" cm="1">
        <f t="array" ref="AL125">IF(B125="","",SUMPRODUCT(($D$1:$AB$4=$AL$4)*D125:AB125))</f>
        <v/>
      </c>
      <c r="AM125" s="15" t="str">
        <f t="shared" si="40"/>
        <v/>
      </c>
      <c r="AN125" s="2" t="str" cm="1">
        <f t="array" ref="AN125">IF(B125="","",SUMPRODUCT(($D$1:$AB$4=$AN$4)*D125:AB125))</f>
        <v/>
      </c>
      <c r="AO125" s="15" t="str">
        <f t="shared" si="41"/>
        <v/>
      </c>
      <c r="AP125" s="2" t="str" cm="1">
        <f t="array" ref="AP125">IF(B125="","",SUMPRODUCT(($D$1:$AB$4=$AP$4)*D125:AB125))</f>
        <v/>
      </c>
      <c r="AQ125" s="15" t="str">
        <f t="shared" si="42"/>
        <v/>
      </c>
      <c r="AR125" s="2" t="str" cm="1">
        <f t="array" ref="AR125">IF(B125="","",SUMPRODUCT(($D$1:$AB$4=$AR$4)*D125:AB125))</f>
        <v/>
      </c>
      <c r="AS125" s="15" t="str">
        <f t="shared" si="43"/>
        <v/>
      </c>
      <c r="AT125" s="2" t="str" cm="1">
        <f t="array" ref="AT125">IF(B125="","",SUMPRODUCT(($D$1:$AB$4=$AT$4)*$D125:$AB125))</f>
        <v/>
      </c>
      <c r="AU125" s="15" t="str">
        <f t="shared" si="44"/>
        <v/>
      </c>
      <c r="AV125" s="2" t="str" cm="1">
        <f t="array" ref="AV125">IF(B125="","",SUMPRODUCT(($D$1:$AB$4=$AV$4)*$D125:$AB125))</f>
        <v/>
      </c>
      <c r="AW125" s="15" t="str">
        <f t="shared" si="45"/>
        <v/>
      </c>
      <c r="AX125" s="2" t="str" cm="1">
        <f t="array" ref="AX125">IF(B125="","",SUMPRODUCT(($D$1:$AB$4=$AX$4)*$D125:$AB125))</f>
        <v/>
      </c>
      <c r="AY125" s="15" t="str">
        <f t="shared" si="46"/>
        <v/>
      </c>
      <c r="AZ125" s="2" t="str" cm="1">
        <f t="array" ref="AZ125">IF(B125="","",SUMPRODUCT(($D$1:$AB$4=$AZ$4)*$D125:$AB125))</f>
        <v/>
      </c>
      <c r="BA125" s="15" t="str">
        <f t="shared" si="47"/>
        <v/>
      </c>
      <c r="BB125" s="2" t="str" cm="1">
        <f t="array" ref="BB125">IF(B125="","",SUMPRODUCT(($D$1:$AB$4=$BB$4)*$D125:$AB125))</f>
        <v/>
      </c>
      <c r="BC125" s="15" t="str">
        <f t="shared" si="48"/>
        <v/>
      </c>
      <c r="BD125" s="2" t="str" cm="1">
        <f t="array" ref="BD125">IF(B125="","",SUMPRODUCT(($D$1:$AB$4=$BD$4)*$D125:$AB125))</f>
        <v/>
      </c>
      <c r="BE125" s="15" t="str">
        <f t="shared" si="49"/>
        <v/>
      </c>
      <c r="BF125" s="2" t="str" cm="1">
        <f t="array" ref="BF125">IF(B125="","",SUMPRODUCT(($D$1:$AB$4=$BF$4)*$D125:$AB125))</f>
        <v/>
      </c>
      <c r="BG125" s="15" t="str">
        <f t="shared" si="50"/>
        <v/>
      </c>
      <c r="BH125" s="2" t="str" cm="1">
        <f t="array" ref="BH125">IF(B125="","",SUMPRODUCT(($D$1:$AB$4=$BH$4)*$D125:$AB125))</f>
        <v/>
      </c>
      <c r="BI125" s="15" t="str">
        <f t="shared" si="51"/>
        <v/>
      </c>
      <c r="BJ125" s="2" t="str" cm="1">
        <f t="array" ref="BJ125">IF(B125="","",SUMPRODUCT(($D$1:$AB$4=$BJ$4)*$D125:$AB125))</f>
        <v/>
      </c>
      <c r="BK125" s="15" t="str">
        <f t="shared" si="52"/>
        <v/>
      </c>
      <c r="BL125" s="2" t="str" cm="1">
        <f t="array" ref="BL125">IF(B125="","",SUMPRODUCT(($D$1:$AB$4=$BL$4)*$D125:$AB125))</f>
        <v/>
      </c>
      <c r="BM125" s="15" t="str">
        <f t="shared" si="53"/>
        <v/>
      </c>
      <c r="BN125" s="2" t="str" cm="1">
        <f t="array" ref="BN125">IF(B125="","",SUMPRODUCT(($D$1:$AB$4=$BN$4)*$D125:$AB125))</f>
        <v/>
      </c>
      <c r="BO125" s="15" t="str">
        <f t="shared" si="54"/>
        <v/>
      </c>
      <c r="BP125" s="2" t="str" cm="1">
        <f t="array" ref="BP125">IF(B125="","",SUMPRODUCT(($D$1:$AB$4=$BP$4)*$D125:$AB125))</f>
        <v/>
      </c>
      <c r="BQ125" s="15" t="str">
        <f t="shared" si="55"/>
        <v/>
      </c>
      <c r="BR125" s="2" t="str" cm="1">
        <f t="array" ref="BR125">IF(B125="","",SUMPRODUCT(($D$1:$AB$4=$BR$4)*$D125:$AB125))</f>
        <v/>
      </c>
      <c r="BS125" s="15" t="str">
        <f t="shared" si="56"/>
        <v/>
      </c>
      <c r="BT125" s="2" t="str" cm="1">
        <f t="array" ref="BT125">IF(B125="","",SUMPRODUCT(($D$1:$AB$4=$BT$4)*$D125:$AB125))</f>
        <v/>
      </c>
      <c r="BU125" s="15" t="str">
        <f t="shared" si="57"/>
        <v/>
      </c>
      <c r="BV125" s="2" t="str" cm="1">
        <f t="array" ref="BV125">IF(B125="","",SUMPRODUCT(($D$1:$AB$4=$BV$4)*$D125:$AB125))</f>
        <v/>
      </c>
      <c r="BW125" s="15" t="str">
        <f t="shared" si="58"/>
        <v/>
      </c>
      <c r="BX125" s="2" t="str" cm="1">
        <f t="array" ref="BX125">IF(B125="","",SUMPRODUCT(($D$1:$AB$4=$BX$4)*$D125:$AB125))</f>
        <v/>
      </c>
      <c r="BY125" s="15" t="str">
        <f t="shared" si="59"/>
        <v/>
      </c>
      <c r="BZ125" s="2" t="str" cm="1">
        <f t="array" ref="BZ125">IF(B125="","",SUMPRODUCT(($D$1:$AB$4=$BZ$4)*$D125:$AB125))</f>
        <v/>
      </c>
      <c r="CA125" s="15" t="str">
        <f t="shared" si="60"/>
        <v/>
      </c>
      <c r="CB125" s="2" t="str" cm="1">
        <f t="array" ref="CB125">IF(B125="","",SUMPRODUCT(($D$1:$AB$4=$CB$4)*$D125:$AB125))</f>
        <v/>
      </c>
      <c r="CC125" s="15" t="str">
        <f t="shared" si="61"/>
        <v/>
      </c>
      <c r="CD125" s="2" t="str" cm="1">
        <f t="array" ref="CD125">IF(B125="","",SUMPRODUCT(($D$1:$AB$4=$CD$4)*$D125:$AB125))</f>
        <v/>
      </c>
      <c r="CE125" s="15" t="str">
        <f t="shared" si="62"/>
        <v/>
      </c>
      <c r="CF125" s="2" t="str" cm="1">
        <f t="array" ref="CF125">IF(B125="","",SUMPRODUCT(($D$1:$AB$4=$CF$4)*$D125:$AB125))</f>
        <v/>
      </c>
      <c r="CG125" s="15" t="str">
        <f t="shared" si="63"/>
        <v/>
      </c>
      <c r="CH125" s="2" t="str" cm="1">
        <f t="array" ref="CH125">IF(B125="","",SUMPRODUCT(($D$1:$AB$4=$CH$4)*$D125:$AB125))</f>
        <v/>
      </c>
      <c r="CI125" s="15" t="str">
        <f t="shared" si="64"/>
        <v/>
      </c>
    </row>
    <row r="126" spans="1:127" s="3" customFormat="1" ht="15.75" thickBot="1">
      <c r="A126" s="7">
        <v>121</v>
      </c>
      <c r="B126" s="1"/>
      <c r="D126" s="99"/>
      <c r="E126" s="100"/>
      <c r="F126" s="100"/>
      <c r="G126" s="100"/>
      <c r="H126" s="100"/>
      <c r="I126" s="101"/>
      <c r="J126" s="104"/>
      <c r="K126" s="105"/>
      <c r="L126" s="105"/>
      <c r="M126" s="105"/>
      <c r="N126" s="105"/>
      <c r="O126" s="106"/>
      <c r="P126" s="109"/>
      <c r="Q126" s="110"/>
      <c r="R126" s="110"/>
      <c r="S126" s="110"/>
      <c r="T126" s="110"/>
      <c r="U126" s="111"/>
      <c r="V126" s="115"/>
      <c r="W126" s="116"/>
      <c r="X126" s="116"/>
      <c r="Y126" s="116"/>
      <c r="Z126" s="116"/>
      <c r="AA126" s="116"/>
      <c r="AB126" s="170"/>
      <c r="AC126" s="171" t="str">
        <f t="shared" ref="AC126:AC189" si="66">IF(B126="","",SUM(D126:AB126))</f>
        <v/>
      </c>
      <c r="AD126" s="172" t="str">
        <f t="shared" ref="AD126:AD189" si="67">IF(AC126="","",SUM(D126:AB126)/$AE$3)</f>
        <v/>
      </c>
      <c r="AE126" s="4"/>
      <c r="AF126" s="4"/>
      <c r="AG126" s="4"/>
      <c r="AH126" s="4"/>
      <c r="AI126" s="4"/>
      <c r="AJ126" s="4"/>
      <c r="AK126" s="4"/>
      <c r="AL126" s="2" t="str" cm="1">
        <f t="array" ref="AL126">IF(B126="","",SUMPRODUCT(($D$1:$AB$4=$AL$4)*D126:AB126))</f>
        <v/>
      </c>
      <c r="AM126" s="15" t="str">
        <f t="shared" si="40"/>
        <v/>
      </c>
      <c r="AN126" s="2" t="str" cm="1">
        <f t="array" ref="AN126">IF(B126="","",SUMPRODUCT(($D$1:$AB$4=$AN$4)*D126:AB126))</f>
        <v/>
      </c>
      <c r="AO126" s="15" t="str">
        <f t="shared" si="41"/>
        <v/>
      </c>
      <c r="AP126" s="2" t="str" cm="1">
        <f t="array" ref="AP126">IF(B126="","",SUMPRODUCT(($D$1:$AB$4=$AP$4)*D126:AB126))</f>
        <v/>
      </c>
      <c r="AQ126" s="15" t="str">
        <f t="shared" si="42"/>
        <v/>
      </c>
      <c r="AR126" s="2" t="str" cm="1">
        <f t="array" ref="AR126">IF(B126="","",SUMPRODUCT(($D$1:$AB$4=$AR$4)*D126:AB126))</f>
        <v/>
      </c>
      <c r="AS126" s="15" t="str">
        <f t="shared" si="43"/>
        <v/>
      </c>
      <c r="AT126" s="2" t="str" cm="1">
        <f t="array" ref="AT126">IF(B126="","",SUMPRODUCT(($D$1:$AB$4=$AT$4)*$D126:$AB126))</f>
        <v/>
      </c>
      <c r="AU126" s="15" t="str">
        <f t="shared" si="44"/>
        <v/>
      </c>
      <c r="AV126" s="2" t="str" cm="1">
        <f t="array" ref="AV126">IF(B126="","",SUMPRODUCT(($D$1:$AB$4=$AV$4)*$D126:$AB126))</f>
        <v/>
      </c>
      <c r="AW126" s="15" t="str">
        <f t="shared" si="45"/>
        <v/>
      </c>
      <c r="AX126" s="2" t="str" cm="1">
        <f t="array" ref="AX126">IF(B126="","",SUMPRODUCT(($D$1:$AB$4=$AX$4)*$D126:$AB126))</f>
        <v/>
      </c>
      <c r="AY126" s="15" t="str">
        <f t="shared" si="46"/>
        <v/>
      </c>
      <c r="AZ126" s="2" t="str" cm="1">
        <f t="array" ref="AZ126">IF(B126="","",SUMPRODUCT(($D$1:$AB$4=$AZ$4)*$D126:$AB126))</f>
        <v/>
      </c>
      <c r="BA126" s="15" t="str">
        <f t="shared" si="47"/>
        <v/>
      </c>
      <c r="BB126" s="2" t="str" cm="1">
        <f t="array" ref="BB126">IF(B126="","",SUMPRODUCT(($D$1:$AB$4=$BB$4)*$D126:$AB126))</f>
        <v/>
      </c>
      <c r="BC126" s="15" t="str">
        <f t="shared" si="48"/>
        <v/>
      </c>
      <c r="BD126" s="2" t="str" cm="1">
        <f t="array" ref="BD126">IF(B126="","",SUMPRODUCT(($D$1:$AB$4=$BD$4)*$D126:$AB126))</f>
        <v/>
      </c>
      <c r="BE126" s="15" t="str">
        <f t="shared" si="49"/>
        <v/>
      </c>
      <c r="BF126" s="2" t="str" cm="1">
        <f t="array" ref="BF126">IF(B126="","",SUMPRODUCT(($D$1:$AB$4=$BF$4)*$D126:$AB126))</f>
        <v/>
      </c>
      <c r="BG126" s="15" t="str">
        <f t="shared" si="50"/>
        <v/>
      </c>
      <c r="BH126" s="2" t="str" cm="1">
        <f t="array" ref="BH126">IF(B126="","",SUMPRODUCT(($D$1:$AB$4=$BH$4)*$D126:$AB126))</f>
        <v/>
      </c>
      <c r="BI126" s="15" t="str">
        <f t="shared" si="51"/>
        <v/>
      </c>
      <c r="BJ126" s="2" t="str" cm="1">
        <f t="array" ref="BJ126">IF(B126="","",SUMPRODUCT(($D$1:$AB$4=$BJ$4)*$D126:$AB126))</f>
        <v/>
      </c>
      <c r="BK126" s="15" t="str">
        <f t="shared" si="52"/>
        <v/>
      </c>
      <c r="BL126" s="2" t="str" cm="1">
        <f t="array" ref="BL126">IF(B126="","",SUMPRODUCT(($D$1:$AB$4=$BL$4)*$D126:$AB126))</f>
        <v/>
      </c>
      <c r="BM126" s="15" t="str">
        <f t="shared" si="53"/>
        <v/>
      </c>
      <c r="BN126" s="2" t="str" cm="1">
        <f t="array" ref="BN126">IF(B126="","",SUMPRODUCT(($D$1:$AB$4=$BN$4)*$D126:$AB126))</f>
        <v/>
      </c>
      <c r="BO126" s="15" t="str">
        <f t="shared" si="54"/>
        <v/>
      </c>
      <c r="BP126" s="2" t="str" cm="1">
        <f t="array" ref="BP126">IF(B126="","",SUMPRODUCT(($D$1:$AB$4=$BP$4)*$D126:$AB126))</f>
        <v/>
      </c>
      <c r="BQ126" s="15" t="str">
        <f t="shared" si="55"/>
        <v/>
      </c>
      <c r="BR126" s="2" t="str" cm="1">
        <f t="array" ref="BR126">IF(B126="","",SUMPRODUCT(($D$1:$AB$4=$BR$4)*$D126:$AB126))</f>
        <v/>
      </c>
      <c r="BS126" s="15" t="str">
        <f t="shared" si="56"/>
        <v/>
      </c>
      <c r="BT126" s="2" t="str" cm="1">
        <f t="array" ref="BT126">IF(B126="","",SUMPRODUCT(($D$1:$AB$4=$BT$4)*$D126:$AB126))</f>
        <v/>
      </c>
      <c r="BU126" s="15" t="str">
        <f t="shared" si="57"/>
        <v/>
      </c>
      <c r="BV126" s="2" t="str" cm="1">
        <f t="array" ref="BV126">IF(B126="","",SUMPRODUCT(($D$1:$AB$4=$BV$4)*$D126:$AB126))</f>
        <v/>
      </c>
      <c r="BW126" s="15" t="str">
        <f t="shared" si="58"/>
        <v/>
      </c>
      <c r="BX126" s="2" t="str" cm="1">
        <f t="array" ref="BX126">IF(B126="","",SUMPRODUCT(($D$1:$AB$4=$BX$4)*$D126:$AB126))</f>
        <v/>
      </c>
      <c r="BY126" s="15" t="str">
        <f t="shared" si="59"/>
        <v/>
      </c>
      <c r="BZ126" s="2" t="str" cm="1">
        <f t="array" ref="BZ126">IF(B126="","",SUMPRODUCT(($D$1:$AB$4=$BZ$4)*$D126:$AB126))</f>
        <v/>
      </c>
      <c r="CA126" s="15" t="str">
        <f t="shared" si="60"/>
        <v/>
      </c>
      <c r="CB126" s="2" t="str" cm="1">
        <f t="array" ref="CB126">IF(B126="","",SUMPRODUCT(($D$1:$AB$4=$CB$4)*$D126:$AB126))</f>
        <v/>
      </c>
      <c r="CC126" s="15" t="str">
        <f t="shared" si="61"/>
        <v/>
      </c>
      <c r="CD126" s="2" t="str" cm="1">
        <f t="array" ref="CD126">IF(B126="","",SUMPRODUCT(($D$1:$AB$4=$CD$4)*$D126:$AB126))</f>
        <v/>
      </c>
      <c r="CE126" s="15" t="str">
        <f t="shared" si="62"/>
        <v/>
      </c>
      <c r="CF126" s="2" t="str" cm="1">
        <f t="array" ref="CF126">IF(B126="","",SUMPRODUCT(($D$1:$AB$4=$CF$4)*$D126:$AB126))</f>
        <v/>
      </c>
      <c r="CG126" s="15" t="str">
        <f t="shared" si="63"/>
        <v/>
      </c>
      <c r="CH126" s="2" t="str" cm="1">
        <f t="array" ref="CH126">IF(B126="","",SUMPRODUCT(($D$1:$AB$4=$CH$4)*$D126:$AB126))</f>
        <v/>
      </c>
      <c r="CI126" s="15" t="str">
        <f t="shared" si="64"/>
        <v/>
      </c>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row>
    <row r="127" spans="1:127" s="3" customFormat="1" ht="15.75" thickBot="1">
      <c r="A127" s="7">
        <v>122</v>
      </c>
      <c r="B127" s="1"/>
      <c r="D127" s="99"/>
      <c r="E127" s="100"/>
      <c r="F127" s="100"/>
      <c r="G127" s="100"/>
      <c r="H127" s="100"/>
      <c r="I127" s="101"/>
      <c r="J127" s="104"/>
      <c r="K127" s="105"/>
      <c r="L127" s="105"/>
      <c r="M127" s="105"/>
      <c r="N127" s="105"/>
      <c r="O127" s="106"/>
      <c r="P127" s="109"/>
      <c r="Q127" s="110"/>
      <c r="R127" s="110"/>
      <c r="S127" s="110"/>
      <c r="T127" s="110"/>
      <c r="U127" s="111"/>
      <c r="V127" s="115"/>
      <c r="W127" s="116"/>
      <c r="X127" s="116"/>
      <c r="Y127" s="116"/>
      <c r="Z127" s="116"/>
      <c r="AA127" s="116"/>
      <c r="AB127" s="170"/>
      <c r="AC127" s="171" t="str">
        <f t="shared" si="66"/>
        <v/>
      </c>
      <c r="AD127" s="172" t="str">
        <f t="shared" si="67"/>
        <v/>
      </c>
      <c r="AE127" s="4"/>
      <c r="AF127" s="4"/>
      <c r="AG127" s="4"/>
      <c r="AH127" s="4"/>
      <c r="AI127" s="4"/>
      <c r="AJ127" s="4"/>
      <c r="AK127" s="4"/>
      <c r="AL127" s="2" t="str" cm="1">
        <f t="array" ref="AL127">IF(B127="","",SUMPRODUCT(($D$1:$AB$4=$AL$4)*D127:AB127))</f>
        <v/>
      </c>
      <c r="AM127" s="15" t="str">
        <f t="shared" si="40"/>
        <v/>
      </c>
      <c r="AN127" s="2" t="str" cm="1">
        <f t="array" ref="AN127">IF(B127="","",SUMPRODUCT(($D$1:$AB$4=$AN$4)*D127:AB127))</f>
        <v/>
      </c>
      <c r="AO127" s="15" t="str">
        <f t="shared" si="41"/>
        <v/>
      </c>
      <c r="AP127" s="2" t="str" cm="1">
        <f t="array" ref="AP127">IF(B127="","",SUMPRODUCT(($D$1:$AB$4=$AP$4)*D127:AB127))</f>
        <v/>
      </c>
      <c r="AQ127" s="15" t="str">
        <f t="shared" si="42"/>
        <v/>
      </c>
      <c r="AR127" s="2" t="str" cm="1">
        <f t="array" ref="AR127">IF(B127="","",SUMPRODUCT(($D$1:$AB$4=$AR$4)*D127:AB127))</f>
        <v/>
      </c>
      <c r="AS127" s="15" t="str">
        <f t="shared" si="43"/>
        <v/>
      </c>
      <c r="AT127" s="2" t="str" cm="1">
        <f t="array" ref="AT127">IF(B127="","",SUMPRODUCT(($D$1:$AB$4=$AT$4)*$D127:$AB127))</f>
        <v/>
      </c>
      <c r="AU127" s="15" t="str">
        <f t="shared" si="44"/>
        <v/>
      </c>
      <c r="AV127" s="2" t="str" cm="1">
        <f t="array" ref="AV127">IF(B127="","",SUMPRODUCT(($D$1:$AB$4=$AV$4)*$D127:$AB127))</f>
        <v/>
      </c>
      <c r="AW127" s="15" t="str">
        <f t="shared" si="45"/>
        <v/>
      </c>
      <c r="AX127" s="2" t="str" cm="1">
        <f t="array" ref="AX127">IF(B127="","",SUMPRODUCT(($D$1:$AB$4=$AX$4)*$D127:$AB127))</f>
        <v/>
      </c>
      <c r="AY127" s="15" t="str">
        <f t="shared" si="46"/>
        <v/>
      </c>
      <c r="AZ127" s="2" t="str" cm="1">
        <f t="array" ref="AZ127">IF(B127="","",SUMPRODUCT(($D$1:$AB$4=$AZ$4)*$D127:$AB127))</f>
        <v/>
      </c>
      <c r="BA127" s="15" t="str">
        <f t="shared" si="47"/>
        <v/>
      </c>
      <c r="BB127" s="2" t="str" cm="1">
        <f t="array" ref="BB127">IF(B127="","",SUMPRODUCT(($D$1:$AB$4=$BB$4)*$D127:$AB127))</f>
        <v/>
      </c>
      <c r="BC127" s="15" t="str">
        <f t="shared" si="48"/>
        <v/>
      </c>
      <c r="BD127" s="2" t="str" cm="1">
        <f t="array" ref="BD127">IF(B127="","",SUMPRODUCT(($D$1:$AB$4=$BD$4)*$D127:$AB127))</f>
        <v/>
      </c>
      <c r="BE127" s="15" t="str">
        <f t="shared" si="49"/>
        <v/>
      </c>
      <c r="BF127" s="2" t="str" cm="1">
        <f t="array" ref="BF127">IF(B127="","",SUMPRODUCT(($D$1:$AB$4=$BF$4)*$D127:$AB127))</f>
        <v/>
      </c>
      <c r="BG127" s="15" t="str">
        <f t="shared" si="50"/>
        <v/>
      </c>
      <c r="BH127" s="2" t="str" cm="1">
        <f t="array" ref="BH127">IF(B127="","",SUMPRODUCT(($D$1:$AB$4=$BH$4)*$D127:$AB127))</f>
        <v/>
      </c>
      <c r="BI127" s="15" t="str">
        <f t="shared" si="51"/>
        <v/>
      </c>
      <c r="BJ127" s="2" t="str" cm="1">
        <f t="array" ref="BJ127">IF(B127="","",SUMPRODUCT(($D$1:$AB$4=$BJ$4)*$D127:$AB127))</f>
        <v/>
      </c>
      <c r="BK127" s="15" t="str">
        <f t="shared" si="52"/>
        <v/>
      </c>
      <c r="BL127" s="2" t="str" cm="1">
        <f t="array" ref="BL127">IF(B127="","",SUMPRODUCT(($D$1:$AB$4=$BL$4)*$D127:$AB127))</f>
        <v/>
      </c>
      <c r="BM127" s="15" t="str">
        <f t="shared" si="53"/>
        <v/>
      </c>
      <c r="BN127" s="2" t="str" cm="1">
        <f t="array" ref="BN127">IF(B127="","",SUMPRODUCT(($D$1:$AB$4=$BN$4)*$D127:$AB127))</f>
        <v/>
      </c>
      <c r="BO127" s="15" t="str">
        <f t="shared" si="54"/>
        <v/>
      </c>
      <c r="BP127" s="2" t="str" cm="1">
        <f t="array" ref="BP127">IF(B127="","",SUMPRODUCT(($D$1:$AB$4=$BP$4)*$D127:$AB127))</f>
        <v/>
      </c>
      <c r="BQ127" s="15" t="str">
        <f t="shared" si="55"/>
        <v/>
      </c>
      <c r="BR127" s="2" t="str" cm="1">
        <f t="array" ref="BR127">IF(B127="","",SUMPRODUCT(($D$1:$AB$4=$BR$4)*$D127:$AB127))</f>
        <v/>
      </c>
      <c r="BS127" s="15" t="str">
        <f t="shared" si="56"/>
        <v/>
      </c>
      <c r="BT127" s="2" t="str" cm="1">
        <f t="array" ref="BT127">IF(B127="","",SUMPRODUCT(($D$1:$AB$4=$BT$4)*$D127:$AB127))</f>
        <v/>
      </c>
      <c r="BU127" s="15" t="str">
        <f t="shared" si="57"/>
        <v/>
      </c>
      <c r="BV127" s="2" t="str" cm="1">
        <f t="array" ref="BV127">IF(B127="","",SUMPRODUCT(($D$1:$AB$4=$BV$4)*$D127:$AB127))</f>
        <v/>
      </c>
      <c r="BW127" s="15" t="str">
        <f t="shared" si="58"/>
        <v/>
      </c>
      <c r="BX127" s="2" t="str" cm="1">
        <f t="array" ref="BX127">IF(B127="","",SUMPRODUCT(($D$1:$AB$4=$BX$4)*$D127:$AB127))</f>
        <v/>
      </c>
      <c r="BY127" s="15" t="str">
        <f t="shared" si="59"/>
        <v/>
      </c>
      <c r="BZ127" s="2" t="str" cm="1">
        <f t="array" ref="BZ127">IF(B127="","",SUMPRODUCT(($D$1:$AB$4=$BZ$4)*$D127:$AB127))</f>
        <v/>
      </c>
      <c r="CA127" s="15" t="str">
        <f t="shared" si="60"/>
        <v/>
      </c>
      <c r="CB127" s="2" t="str" cm="1">
        <f t="array" ref="CB127">IF(B127="","",SUMPRODUCT(($D$1:$AB$4=$CB$4)*$D127:$AB127))</f>
        <v/>
      </c>
      <c r="CC127" s="15" t="str">
        <f t="shared" si="61"/>
        <v/>
      </c>
      <c r="CD127" s="2" t="str" cm="1">
        <f t="array" ref="CD127">IF(B127="","",SUMPRODUCT(($D$1:$AB$4=$CD$4)*$D127:$AB127))</f>
        <v/>
      </c>
      <c r="CE127" s="15" t="str">
        <f t="shared" si="62"/>
        <v/>
      </c>
      <c r="CF127" s="2" t="str" cm="1">
        <f t="array" ref="CF127">IF(B127="","",SUMPRODUCT(($D$1:$AB$4=$CF$4)*$D127:$AB127))</f>
        <v/>
      </c>
      <c r="CG127" s="15" t="str">
        <f t="shared" si="63"/>
        <v/>
      </c>
      <c r="CH127" s="2" t="str" cm="1">
        <f t="array" ref="CH127">IF(B127="","",SUMPRODUCT(($D$1:$AB$4=$CH$4)*$D127:$AB127))</f>
        <v/>
      </c>
      <c r="CI127" s="15" t="str">
        <f t="shared" si="64"/>
        <v/>
      </c>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row>
    <row r="128" spans="1:127" s="3" customFormat="1" ht="15.75" thickBot="1">
      <c r="A128" s="7">
        <v>123</v>
      </c>
      <c r="B128" s="1"/>
      <c r="D128" s="99"/>
      <c r="E128" s="100"/>
      <c r="F128" s="100"/>
      <c r="G128" s="100"/>
      <c r="H128" s="100"/>
      <c r="I128" s="101"/>
      <c r="J128" s="104"/>
      <c r="K128" s="105"/>
      <c r="L128" s="105"/>
      <c r="M128" s="105"/>
      <c r="N128" s="105"/>
      <c r="O128" s="106"/>
      <c r="P128" s="109"/>
      <c r="Q128" s="110"/>
      <c r="R128" s="110"/>
      <c r="S128" s="110"/>
      <c r="T128" s="110"/>
      <c r="U128" s="111"/>
      <c r="V128" s="115"/>
      <c r="W128" s="116"/>
      <c r="X128" s="116"/>
      <c r="Y128" s="116"/>
      <c r="Z128" s="116"/>
      <c r="AA128" s="116"/>
      <c r="AB128" s="170"/>
      <c r="AC128" s="171" t="str">
        <f t="shared" si="66"/>
        <v/>
      </c>
      <c r="AD128" s="172" t="str">
        <f t="shared" si="67"/>
        <v/>
      </c>
      <c r="AE128" s="4"/>
      <c r="AF128" s="4"/>
      <c r="AG128" s="4"/>
      <c r="AH128" s="4"/>
      <c r="AI128" s="4"/>
      <c r="AJ128" s="4"/>
      <c r="AK128" s="4"/>
      <c r="AL128" s="2" t="str" cm="1">
        <f t="array" ref="AL128">IF(B128="","",SUMPRODUCT(($D$1:$AB$4=$AL$4)*D128:AB128))</f>
        <v/>
      </c>
      <c r="AM128" s="15" t="str">
        <f t="shared" si="40"/>
        <v/>
      </c>
      <c r="AN128" s="2" t="str" cm="1">
        <f t="array" ref="AN128">IF(B128="","",SUMPRODUCT(($D$1:$AB$4=$AN$4)*D128:AB128))</f>
        <v/>
      </c>
      <c r="AO128" s="15" t="str">
        <f t="shared" si="41"/>
        <v/>
      </c>
      <c r="AP128" s="2" t="str" cm="1">
        <f t="array" ref="AP128">IF(B128="","",SUMPRODUCT(($D$1:$AB$4=$AP$4)*D128:AB128))</f>
        <v/>
      </c>
      <c r="AQ128" s="15" t="str">
        <f t="shared" si="42"/>
        <v/>
      </c>
      <c r="AR128" s="2" t="str" cm="1">
        <f t="array" ref="AR128">IF(B128="","",SUMPRODUCT(($D$1:$AB$4=$AR$4)*D128:AB128))</f>
        <v/>
      </c>
      <c r="AS128" s="15" t="str">
        <f t="shared" si="43"/>
        <v/>
      </c>
      <c r="AT128" s="2" t="str" cm="1">
        <f t="array" ref="AT128">IF(B128="","",SUMPRODUCT(($D$1:$AB$4=$AT$4)*$D128:$AB128))</f>
        <v/>
      </c>
      <c r="AU128" s="15" t="str">
        <f t="shared" si="44"/>
        <v/>
      </c>
      <c r="AV128" s="2" t="str" cm="1">
        <f t="array" ref="AV128">IF(B128="","",SUMPRODUCT(($D$1:$AB$4=$AV$4)*$D128:$AB128))</f>
        <v/>
      </c>
      <c r="AW128" s="15" t="str">
        <f t="shared" si="45"/>
        <v/>
      </c>
      <c r="AX128" s="2" t="str" cm="1">
        <f t="array" ref="AX128">IF(B128="","",SUMPRODUCT(($D$1:$AB$4=$AX$4)*$D128:$AB128))</f>
        <v/>
      </c>
      <c r="AY128" s="15" t="str">
        <f t="shared" si="46"/>
        <v/>
      </c>
      <c r="AZ128" s="2" t="str" cm="1">
        <f t="array" ref="AZ128">IF(B128="","",SUMPRODUCT(($D$1:$AB$4=$AZ$4)*$D128:$AB128))</f>
        <v/>
      </c>
      <c r="BA128" s="15" t="str">
        <f t="shared" si="47"/>
        <v/>
      </c>
      <c r="BB128" s="2" t="str" cm="1">
        <f t="array" ref="BB128">IF(B128="","",SUMPRODUCT(($D$1:$AB$4=$BB$4)*$D128:$AB128))</f>
        <v/>
      </c>
      <c r="BC128" s="15" t="str">
        <f t="shared" si="48"/>
        <v/>
      </c>
      <c r="BD128" s="2" t="str" cm="1">
        <f t="array" ref="BD128">IF(B128="","",SUMPRODUCT(($D$1:$AB$4=$BD$4)*$D128:$AB128))</f>
        <v/>
      </c>
      <c r="BE128" s="15" t="str">
        <f t="shared" si="49"/>
        <v/>
      </c>
      <c r="BF128" s="2" t="str" cm="1">
        <f t="array" ref="BF128">IF(B128="","",SUMPRODUCT(($D$1:$AB$4=$BF$4)*$D128:$AB128))</f>
        <v/>
      </c>
      <c r="BG128" s="15" t="str">
        <f t="shared" si="50"/>
        <v/>
      </c>
      <c r="BH128" s="2" t="str" cm="1">
        <f t="array" ref="BH128">IF(B128="","",SUMPRODUCT(($D$1:$AB$4=$BH$4)*$D128:$AB128))</f>
        <v/>
      </c>
      <c r="BI128" s="15" t="str">
        <f t="shared" si="51"/>
        <v/>
      </c>
      <c r="BJ128" s="2" t="str" cm="1">
        <f t="array" ref="BJ128">IF(B128="","",SUMPRODUCT(($D$1:$AB$4=$BJ$4)*$D128:$AB128))</f>
        <v/>
      </c>
      <c r="BK128" s="15" t="str">
        <f t="shared" si="52"/>
        <v/>
      </c>
      <c r="BL128" s="2" t="str" cm="1">
        <f t="array" ref="BL128">IF(B128="","",SUMPRODUCT(($D$1:$AB$4=$BL$4)*$D128:$AB128))</f>
        <v/>
      </c>
      <c r="BM128" s="15" t="str">
        <f t="shared" si="53"/>
        <v/>
      </c>
      <c r="BN128" s="2" t="str" cm="1">
        <f t="array" ref="BN128">IF(B128="","",SUMPRODUCT(($D$1:$AB$4=$BN$4)*$D128:$AB128))</f>
        <v/>
      </c>
      <c r="BO128" s="15" t="str">
        <f t="shared" si="54"/>
        <v/>
      </c>
      <c r="BP128" s="2" t="str" cm="1">
        <f t="array" ref="BP128">IF(B128="","",SUMPRODUCT(($D$1:$AB$4=$BP$4)*$D128:$AB128))</f>
        <v/>
      </c>
      <c r="BQ128" s="15" t="str">
        <f t="shared" si="55"/>
        <v/>
      </c>
      <c r="BR128" s="2" t="str" cm="1">
        <f t="array" ref="BR128">IF(B128="","",SUMPRODUCT(($D$1:$AB$4=$BR$4)*$D128:$AB128))</f>
        <v/>
      </c>
      <c r="BS128" s="15" t="str">
        <f t="shared" si="56"/>
        <v/>
      </c>
      <c r="BT128" s="2" t="str" cm="1">
        <f t="array" ref="BT128">IF(B128="","",SUMPRODUCT(($D$1:$AB$4=$BT$4)*$D128:$AB128))</f>
        <v/>
      </c>
      <c r="BU128" s="15" t="str">
        <f t="shared" si="57"/>
        <v/>
      </c>
      <c r="BV128" s="2" t="str" cm="1">
        <f t="array" ref="BV128">IF(B128="","",SUMPRODUCT(($D$1:$AB$4=$BV$4)*$D128:$AB128))</f>
        <v/>
      </c>
      <c r="BW128" s="15" t="str">
        <f t="shared" si="58"/>
        <v/>
      </c>
      <c r="BX128" s="2" t="str" cm="1">
        <f t="array" ref="BX128">IF(B128="","",SUMPRODUCT(($D$1:$AB$4=$BX$4)*$D128:$AB128))</f>
        <v/>
      </c>
      <c r="BY128" s="15" t="str">
        <f t="shared" si="59"/>
        <v/>
      </c>
      <c r="BZ128" s="2" t="str" cm="1">
        <f t="array" ref="BZ128">IF(B128="","",SUMPRODUCT(($D$1:$AB$4=$BZ$4)*$D128:$AB128))</f>
        <v/>
      </c>
      <c r="CA128" s="15" t="str">
        <f t="shared" si="60"/>
        <v/>
      </c>
      <c r="CB128" s="2" t="str" cm="1">
        <f t="array" ref="CB128">IF(B128="","",SUMPRODUCT(($D$1:$AB$4=$CB$4)*$D128:$AB128))</f>
        <v/>
      </c>
      <c r="CC128" s="15" t="str">
        <f t="shared" si="61"/>
        <v/>
      </c>
      <c r="CD128" s="2" t="str" cm="1">
        <f t="array" ref="CD128">IF(B128="","",SUMPRODUCT(($D$1:$AB$4=$CD$4)*$D128:$AB128))</f>
        <v/>
      </c>
      <c r="CE128" s="15" t="str">
        <f t="shared" si="62"/>
        <v/>
      </c>
      <c r="CF128" s="2" t="str" cm="1">
        <f t="array" ref="CF128">IF(B128="","",SUMPRODUCT(($D$1:$AB$4=$CF$4)*$D128:$AB128))</f>
        <v/>
      </c>
      <c r="CG128" s="15" t="str">
        <f t="shared" si="63"/>
        <v/>
      </c>
      <c r="CH128" s="2" t="str" cm="1">
        <f t="array" ref="CH128">IF(B128="","",SUMPRODUCT(($D$1:$AB$4=$CH$4)*$D128:$AB128))</f>
        <v/>
      </c>
      <c r="CI128" s="15" t="str">
        <f t="shared" si="64"/>
        <v/>
      </c>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row>
    <row r="129" spans="1:127" s="3" customFormat="1" ht="15.75" thickBot="1">
      <c r="A129" s="7">
        <v>124</v>
      </c>
      <c r="B129" s="1"/>
      <c r="D129" s="99"/>
      <c r="E129" s="100"/>
      <c r="F129" s="100"/>
      <c r="G129" s="100"/>
      <c r="H129" s="100"/>
      <c r="I129" s="101"/>
      <c r="J129" s="104"/>
      <c r="K129" s="105"/>
      <c r="L129" s="105"/>
      <c r="M129" s="105"/>
      <c r="N129" s="105"/>
      <c r="O129" s="106"/>
      <c r="P129" s="109"/>
      <c r="Q129" s="110"/>
      <c r="R129" s="110"/>
      <c r="S129" s="110"/>
      <c r="T129" s="110"/>
      <c r="U129" s="111"/>
      <c r="V129" s="115"/>
      <c r="W129" s="116"/>
      <c r="X129" s="116"/>
      <c r="Y129" s="116"/>
      <c r="Z129" s="116"/>
      <c r="AA129" s="116"/>
      <c r="AB129" s="170"/>
      <c r="AC129" s="171" t="str">
        <f t="shared" si="66"/>
        <v/>
      </c>
      <c r="AD129" s="172" t="str">
        <f t="shared" si="67"/>
        <v/>
      </c>
      <c r="AE129" s="4"/>
      <c r="AF129" s="4"/>
      <c r="AG129" s="4"/>
      <c r="AH129" s="4"/>
      <c r="AI129" s="4"/>
      <c r="AJ129" s="4"/>
      <c r="AK129" s="4"/>
      <c r="AL129" s="2" t="str" cm="1">
        <f t="array" ref="AL129">IF(B129="","",SUMPRODUCT(($D$1:$AB$4=$AL$4)*D129:AB129))</f>
        <v/>
      </c>
      <c r="AM129" s="15" t="str">
        <f t="shared" si="40"/>
        <v/>
      </c>
      <c r="AN129" s="2" t="str" cm="1">
        <f t="array" ref="AN129">IF(B129="","",SUMPRODUCT(($D$1:$AB$4=$AN$4)*D129:AB129))</f>
        <v/>
      </c>
      <c r="AO129" s="15" t="str">
        <f t="shared" si="41"/>
        <v/>
      </c>
      <c r="AP129" s="2" t="str" cm="1">
        <f t="array" ref="AP129">IF(B129="","",SUMPRODUCT(($D$1:$AB$4=$AP$4)*D129:AB129))</f>
        <v/>
      </c>
      <c r="AQ129" s="15" t="str">
        <f t="shared" si="42"/>
        <v/>
      </c>
      <c r="AR129" s="2" t="str" cm="1">
        <f t="array" ref="AR129">IF(B129="","",SUMPRODUCT(($D$1:$AB$4=$AR$4)*D129:AB129))</f>
        <v/>
      </c>
      <c r="AS129" s="15" t="str">
        <f t="shared" si="43"/>
        <v/>
      </c>
      <c r="AT129" s="2" t="str" cm="1">
        <f t="array" ref="AT129">IF(B129="","",SUMPRODUCT(($D$1:$AB$4=$AT$4)*$D129:$AB129))</f>
        <v/>
      </c>
      <c r="AU129" s="15" t="str">
        <f t="shared" si="44"/>
        <v/>
      </c>
      <c r="AV129" s="2" t="str" cm="1">
        <f t="array" ref="AV129">IF(B129="","",SUMPRODUCT(($D$1:$AB$4=$AV$4)*$D129:$AB129))</f>
        <v/>
      </c>
      <c r="AW129" s="15" t="str">
        <f t="shared" si="45"/>
        <v/>
      </c>
      <c r="AX129" s="2" t="str" cm="1">
        <f t="array" ref="AX129">IF(B129="","",SUMPRODUCT(($D$1:$AB$4=$AX$4)*$D129:$AB129))</f>
        <v/>
      </c>
      <c r="AY129" s="15" t="str">
        <f t="shared" si="46"/>
        <v/>
      </c>
      <c r="AZ129" s="2" t="str" cm="1">
        <f t="array" ref="AZ129">IF(B129="","",SUMPRODUCT(($D$1:$AB$4=$AZ$4)*$D129:$AB129))</f>
        <v/>
      </c>
      <c r="BA129" s="15" t="str">
        <f t="shared" si="47"/>
        <v/>
      </c>
      <c r="BB129" s="2" t="str" cm="1">
        <f t="array" ref="BB129">IF(B129="","",SUMPRODUCT(($D$1:$AB$4=$BB$4)*$D129:$AB129))</f>
        <v/>
      </c>
      <c r="BC129" s="15" t="str">
        <f t="shared" si="48"/>
        <v/>
      </c>
      <c r="BD129" s="2" t="str" cm="1">
        <f t="array" ref="BD129">IF(B129="","",SUMPRODUCT(($D$1:$AB$4=$BD$4)*$D129:$AB129))</f>
        <v/>
      </c>
      <c r="BE129" s="15" t="str">
        <f t="shared" si="49"/>
        <v/>
      </c>
      <c r="BF129" s="2" t="str" cm="1">
        <f t="array" ref="BF129">IF(B129="","",SUMPRODUCT(($D$1:$AB$4=$BF$4)*$D129:$AB129))</f>
        <v/>
      </c>
      <c r="BG129" s="15" t="str">
        <f t="shared" si="50"/>
        <v/>
      </c>
      <c r="BH129" s="2" t="str" cm="1">
        <f t="array" ref="BH129">IF(B129="","",SUMPRODUCT(($D$1:$AB$4=$BH$4)*$D129:$AB129))</f>
        <v/>
      </c>
      <c r="BI129" s="15" t="str">
        <f t="shared" si="51"/>
        <v/>
      </c>
      <c r="BJ129" s="2" t="str" cm="1">
        <f t="array" ref="BJ129">IF(B129="","",SUMPRODUCT(($D$1:$AB$4=$BJ$4)*$D129:$AB129))</f>
        <v/>
      </c>
      <c r="BK129" s="15" t="str">
        <f t="shared" si="52"/>
        <v/>
      </c>
      <c r="BL129" s="2" t="str" cm="1">
        <f t="array" ref="BL129">IF(B129="","",SUMPRODUCT(($D$1:$AB$4=$BL$4)*$D129:$AB129))</f>
        <v/>
      </c>
      <c r="BM129" s="15" t="str">
        <f t="shared" si="53"/>
        <v/>
      </c>
      <c r="BN129" s="2" t="str" cm="1">
        <f t="array" ref="BN129">IF(B129="","",SUMPRODUCT(($D$1:$AB$4=$BN$4)*$D129:$AB129))</f>
        <v/>
      </c>
      <c r="BO129" s="15" t="str">
        <f t="shared" si="54"/>
        <v/>
      </c>
      <c r="BP129" s="2" t="str" cm="1">
        <f t="array" ref="BP129">IF(B129="","",SUMPRODUCT(($D$1:$AB$4=$BP$4)*$D129:$AB129))</f>
        <v/>
      </c>
      <c r="BQ129" s="15" t="str">
        <f t="shared" si="55"/>
        <v/>
      </c>
      <c r="BR129" s="2" t="str" cm="1">
        <f t="array" ref="BR129">IF(B129="","",SUMPRODUCT(($D$1:$AB$4=$BR$4)*$D129:$AB129))</f>
        <v/>
      </c>
      <c r="BS129" s="15" t="str">
        <f t="shared" si="56"/>
        <v/>
      </c>
      <c r="BT129" s="2" t="str" cm="1">
        <f t="array" ref="BT129">IF(B129="","",SUMPRODUCT(($D$1:$AB$4=$BT$4)*$D129:$AB129))</f>
        <v/>
      </c>
      <c r="BU129" s="15" t="str">
        <f t="shared" si="57"/>
        <v/>
      </c>
      <c r="BV129" s="2" t="str" cm="1">
        <f t="array" ref="BV129">IF(B129="","",SUMPRODUCT(($D$1:$AB$4=$BV$4)*$D129:$AB129))</f>
        <v/>
      </c>
      <c r="BW129" s="15" t="str">
        <f t="shared" si="58"/>
        <v/>
      </c>
      <c r="BX129" s="2" t="str" cm="1">
        <f t="array" ref="BX129">IF(B129="","",SUMPRODUCT(($D$1:$AB$4=$BX$4)*$D129:$AB129))</f>
        <v/>
      </c>
      <c r="BY129" s="15" t="str">
        <f t="shared" si="59"/>
        <v/>
      </c>
      <c r="BZ129" s="2" t="str" cm="1">
        <f t="array" ref="BZ129">IF(B129="","",SUMPRODUCT(($D$1:$AB$4=$BZ$4)*$D129:$AB129))</f>
        <v/>
      </c>
      <c r="CA129" s="15" t="str">
        <f t="shared" si="60"/>
        <v/>
      </c>
      <c r="CB129" s="2" t="str" cm="1">
        <f t="array" ref="CB129">IF(B129="","",SUMPRODUCT(($D$1:$AB$4=$CB$4)*$D129:$AB129))</f>
        <v/>
      </c>
      <c r="CC129" s="15" t="str">
        <f t="shared" si="61"/>
        <v/>
      </c>
      <c r="CD129" s="2" t="str" cm="1">
        <f t="array" ref="CD129">IF(B129="","",SUMPRODUCT(($D$1:$AB$4=$CD$4)*$D129:$AB129))</f>
        <v/>
      </c>
      <c r="CE129" s="15" t="str">
        <f t="shared" si="62"/>
        <v/>
      </c>
      <c r="CF129" s="2" t="str" cm="1">
        <f t="array" ref="CF129">IF(B129="","",SUMPRODUCT(($D$1:$AB$4=$CF$4)*$D129:$AB129))</f>
        <v/>
      </c>
      <c r="CG129" s="15" t="str">
        <f t="shared" si="63"/>
        <v/>
      </c>
      <c r="CH129" s="2" t="str" cm="1">
        <f t="array" ref="CH129">IF(B129="","",SUMPRODUCT(($D$1:$AB$4=$CH$4)*$D129:$AB129))</f>
        <v/>
      </c>
      <c r="CI129" s="15" t="str">
        <f t="shared" si="64"/>
        <v/>
      </c>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row>
    <row r="130" spans="1:127" s="3" customFormat="1" ht="15.75" thickBot="1">
      <c r="A130" s="7">
        <v>125</v>
      </c>
      <c r="B130" s="1"/>
      <c r="D130" s="99"/>
      <c r="E130" s="100"/>
      <c r="F130" s="100"/>
      <c r="G130" s="100"/>
      <c r="H130" s="100"/>
      <c r="I130" s="101"/>
      <c r="J130" s="104"/>
      <c r="K130" s="105"/>
      <c r="L130" s="105"/>
      <c r="M130" s="105"/>
      <c r="N130" s="105"/>
      <c r="O130" s="106"/>
      <c r="P130" s="109"/>
      <c r="Q130" s="110"/>
      <c r="R130" s="110"/>
      <c r="S130" s="110"/>
      <c r="T130" s="110"/>
      <c r="U130" s="111"/>
      <c r="V130" s="115"/>
      <c r="W130" s="116"/>
      <c r="X130" s="116"/>
      <c r="Y130" s="116"/>
      <c r="Z130" s="116"/>
      <c r="AA130" s="116"/>
      <c r="AB130" s="170"/>
      <c r="AC130" s="171" t="str">
        <f t="shared" si="66"/>
        <v/>
      </c>
      <c r="AD130" s="172" t="str">
        <f t="shared" si="67"/>
        <v/>
      </c>
      <c r="AE130" s="4"/>
      <c r="AF130" s="4"/>
      <c r="AG130" s="4"/>
      <c r="AH130" s="4"/>
      <c r="AI130" s="4"/>
      <c r="AJ130" s="4"/>
      <c r="AK130" s="4"/>
      <c r="AL130" s="2" t="str" cm="1">
        <f t="array" ref="AL130">IF(B130="","",SUMPRODUCT(($D$1:$AB$4=$AL$4)*D130:AB130))</f>
        <v/>
      </c>
      <c r="AM130" s="15" t="str">
        <f t="shared" si="40"/>
        <v/>
      </c>
      <c r="AN130" s="2" t="str" cm="1">
        <f t="array" ref="AN130">IF(B130="","",SUMPRODUCT(($D$1:$AB$4=$AN$4)*D130:AB130))</f>
        <v/>
      </c>
      <c r="AO130" s="15" t="str">
        <f t="shared" si="41"/>
        <v/>
      </c>
      <c r="AP130" s="2" t="str" cm="1">
        <f t="array" ref="AP130">IF(B130="","",SUMPRODUCT(($D$1:$AB$4=$AP$4)*D130:AB130))</f>
        <v/>
      </c>
      <c r="AQ130" s="15" t="str">
        <f t="shared" si="42"/>
        <v/>
      </c>
      <c r="AR130" s="2" t="str" cm="1">
        <f t="array" ref="AR130">IF(B130="","",SUMPRODUCT(($D$1:$AB$4=$AR$4)*D130:AB130))</f>
        <v/>
      </c>
      <c r="AS130" s="15" t="str">
        <f t="shared" si="43"/>
        <v/>
      </c>
      <c r="AT130" s="2" t="str" cm="1">
        <f t="array" ref="AT130">IF(B130="","",SUMPRODUCT(($D$1:$AB$4=$AT$4)*$D130:$AB130))</f>
        <v/>
      </c>
      <c r="AU130" s="15" t="str">
        <f t="shared" si="44"/>
        <v/>
      </c>
      <c r="AV130" s="2" t="str" cm="1">
        <f t="array" ref="AV130">IF(B130="","",SUMPRODUCT(($D$1:$AB$4=$AV$4)*$D130:$AB130))</f>
        <v/>
      </c>
      <c r="AW130" s="15" t="str">
        <f t="shared" si="45"/>
        <v/>
      </c>
      <c r="AX130" s="2" t="str" cm="1">
        <f t="array" ref="AX130">IF(B130="","",SUMPRODUCT(($D$1:$AB$4=$AX$4)*$D130:$AB130))</f>
        <v/>
      </c>
      <c r="AY130" s="15" t="str">
        <f t="shared" si="46"/>
        <v/>
      </c>
      <c r="AZ130" s="2" t="str" cm="1">
        <f t="array" ref="AZ130">IF(B130="","",SUMPRODUCT(($D$1:$AB$4=$AZ$4)*$D130:$AB130))</f>
        <v/>
      </c>
      <c r="BA130" s="15" t="str">
        <f t="shared" si="47"/>
        <v/>
      </c>
      <c r="BB130" s="2" t="str" cm="1">
        <f t="array" ref="BB130">IF(B130="","",SUMPRODUCT(($D$1:$AB$4=$BB$4)*$D130:$AB130))</f>
        <v/>
      </c>
      <c r="BC130" s="15" t="str">
        <f t="shared" si="48"/>
        <v/>
      </c>
      <c r="BD130" s="2" t="str" cm="1">
        <f t="array" ref="BD130">IF(B130="","",SUMPRODUCT(($D$1:$AB$4=$BD$4)*$D130:$AB130))</f>
        <v/>
      </c>
      <c r="BE130" s="15" t="str">
        <f t="shared" si="49"/>
        <v/>
      </c>
      <c r="BF130" s="2" t="str" cm="1">
        <f t="array" ref="BF130">IF(B130="","",SUMPRODUCT(($D$1:$AB$4=$BF$4)*$D130:$AB130))</f>
        <v/>
      </c>
      <c r="BG130" s="15" t="str">
        <f t="shared" si="50"/>
        <v/>
      </c>
      <c r="BH130" s="2" t="str" cm="1">
        <f t="array" ref="BH130">IF(B130="","",SUMPRODUCT(($D$1:$AB$4=$BH$4)*$D130:$AB130))</f>
        <v/>
      </c>
      <c r="BI130" s="15" t="str">
        <f t="shared" si="51"/>
        <v/>
      </c>
      <c r="BJ130" s="2" t="str" cm="1">
        <f t="array" ref="BJ130">IF(B130="","",SUMPRODUCT(($D$1:$AB$4=$BJ$4)*$D130:$AB130))</f>
        <v/>
      </c>
      <c r="BK130" s="15" t="str">
        <f t="shared" si="52"/>
        <v/>
      </c>
      <c r="BL130" s="2" t="str" cm="1">
        <f t="array" ref="BL130">IF(B130="","",SUMPRODUCT(($D$1:$AB$4=$BL$4)*$D130:$AB130))</f>
        <v/>
      </c>
      <c r="BM130" s="15" t="str">
        <f t="shared" si="53"/>
        <v/>
      </c>
      <c r="BN130" s="2" t="str" cm="1">
        <f t="array" ref="BN130">IF(B130="","",SUMPRODUCT(($D$1:$AB$4=$BN$4)*$D130:$AB130))</f>
        <v/>
      </c>
      <c r="BO130" s="15" t="str">
        <f t="shared" si="54"/>
        <v/>
      </c>
      <c r="BP130" s="2" t="str" cm="1">
        <f t="array" ref="BP130">IF(B130="","",SUMPRODUCT(($D$1:$AB$4=$BP$4)*$D130:$AB130))</f>
        <v/>
      </c>
      <c r="BQ130" s="15" t="str">
        <f t="shared" si="55"/>
        <v/>
      </c>
      <c r="BR130" s="2" t="str" cm="1">
        <f t="array" ref="BR130">IF(B130="","",SUMPRODUCT(($D$1:$AB$4=$BR$4)*$D130:$AB130))</f>
        <v/>
      </c>
      <c r="BS130" s="15" t="str">
        <f t="shared" si="56"/>
        <v/>
      </c>
      <c r="BT130" s="2" t="str" cm="1">
        <f t="array" ref="BT130">IF(B130="","",SUMPRODUCT(($D$1:$AB$4=$BT$4)*$D130:$AB130))</f>
        <v/>
      </c>
      <c r="BU130" s="15" t="str">
        <f t="shared" si="57"/>
        <v/>
      </c>
      <c r="BV130" s="2" t="str" cm="1">
        <f t="array" ref="BV130">IF(B130="","",SUMPRODUCT(($D$1:$AB$4=$BV$4)*$D130:$AB130))</f>
        <v/>
      </c>
      <c r="BW130" s="15" t="str">
        <f t="shared" si="58"/>
        <v/>
      </c>
      <c r="BX130" s="2" t="str" cm="1">
        <f t="array" ref="BX130">IF(B130="","",SUMPRODUCT(($D$1:$AB$4=$BX$4)*$D130:$AB130))</f>
        <v/>
      </c>
      <c r="BY130" s="15" t="str">
        <f t="shared" si="59"/>
        <v/>
      </c>
      <c r="BZ130" s="2" t="str" cm="1">
        <f t="array" ref="BZ130">IF(B130="","",SUMPRODUCT(($D$1:$AB$4=$BZ$4)*$D130:$AB130))</f>
        <v/>
      </c>
      <c r="CA130" s="15" t="str">
        <f t="shared" si="60"/>
        <v/>
      </c>
      <c r="CB130" s="2" t="str" cm="1">
        <f t="array" ref="CB130">IF(B130="","",SUMPRODUCT(($D$1:$AB$4=$CB$4)*$D130:$AB130))</f>
        <v/>
      </c>
      <c r="CC130" s="15" t="str">
        <f t="shared" si="61"/>
        <v/>
      </c>
      <c r="CD130" s="2" t="str" cm="1">
        <f t="array" ref="CD130">IF(B130="","",SUMPRODUCT(($D$1:$AB$4=$CD$4)*$D130:$AB130))</f>
        <v/>
      </c>
      <c r="CE130" s="15" t="str">
        <f t="shared" si="62"/>
        <v/>
      </c>
      <c r="CF130" s="2" t="str" cm="1">
        <f t="array" ref="CF130">IF(B130="","",SUMPRODUCT(($D$1:$AB$4=$CF$4)*$D130:$AB130))</f>
        <v/>
      </c>
      <c r="CG130" s="15" t="str">
        <f t="shared" si="63"/>
        <v/>
      </c>
      <c r="CH130" s="2" t="str" cm="1">
        <f t="array" ref="CH130">IF(B130="","",SUMPRODUCT(($D$1:$AB$4=$CH$4)*$D130:$AB130))</f>
        <v/>
      </c>
      <c r="CI130" s="15" t="str">
        <f t="shared" si="64"/>
        <v/>
      </c>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row>
    <row r="131" spans="1:127" s="3" customFormat="1" ht="15.75" thickBot="1">
      <c r="A131" s="7">
        <v>126</v>
      </c>
      <c r="B131" s="1"/>
      <c r="D131" s="99"/>
      <c r="E131" s="100"/>
      <c r="F131" s="100"/>
      <c r="G131" s="100"/>
      <c r="H131" s="100"/>
      <c r="I131" s="101"/>
      <c r="J131" s="104"/>
      <c r="K131" s="105"/>
      <c r="L131" s="105"/>
      <c r="M131" s="105"/>
      <c r="N131" s="105"/>
      <c r="O131" s="106"/>
      <c r="P131" s="109"/>
      <c r="Q131" s="110"/>
      <c r="R131" s="110"/>
      <c r="S131" s="110"/>
      <c r="T131" s="110"/>
      <c r="U131" s="111"/>
      <c r="V131" s="115"/>
      <c r="W131" s="116"/>
      <c r="X131" s="116"/>
      <c r="Y131" s="116"/>
      <c r="Z131" s="116"/>
      <c r="AA131" s="116"/>
      <c r="AB131" s="170"/>
      <c r="AC131" s="171" t="str">
        <f t="shared" si="66"/>
        <v/>
      </c>
      <c r="AD131" s="172" t="str">
        <f t="shared" si="67"/>
        <v/>
      </c>
      <c r="AE131" s="4"/>
      <c r="AF131" s="4"/>
      <c r="AG131" s="4"/>
      <c r="AH131" s="4"/>
      <c r="AI131" s="4"/>
      <c r="AJ131" s="4"/>
      <c r="AK131" s="4"/>
      <c r="AL131" s="2" t="str" cm="1">
        <f t="array" ref="AL131">IF(B131="","",SUMPRODUCT(($D$1:$AB$4=$AL$4)*D131:AB131))</f>
        <v/>
      </c>
      <c r="AM131" s="15" t="str">
        <f t="shared" si="40"/>
        <v/>
      </c>
      <c r="AN131" s="2" t="str" cm="1">
        <f t="array" ref="AN131">IF(B131="","",SUMPRODUCT(($D$1:$AB$4=$AN$4)*D131:AB131))</f>
        <v/>
      </c>
      <c r="AO131" s="15" t="str">
        <f t="shared" si="41"/>
        <v/>
      </c>
      <c r="AP131" s="2" t="str" cm="1">
        <f t="array" ref="AP131">IF(B131="","",SUMPRODUCT(($D$1:$AB$4=$AP$4)*D131:AB131))</f>
        <v/>
      </c>
      <c r="AQ131" s="15" t="str">
        <f t="shared" si="42"/>
        <v/>
      </c>
      <c r="AR131" s="2" t="str" cm="1">
        <f t="array" ref="AR131">IF(B131="","",SUMPRODUCT(($D$1:$AB$4=$AR$4)*D131:AB131))</f>
        <v/>
      </c>
      <c r="AS131" s="15" t="str">
        <f t="shared" si="43"/>
        <v/>
      </c>
      <c r="AT131" s="2" t="str" cm="1">
        <f t="array" ref="AT131">IF(B131="","",SUMPRODUCT(($D$1:$AB$4=$AT$4)*$D131:$AB131))</f>
        <v/>
      </c>
      <c r="AU131" s="15" t="str">
        <f t="shared" si="44"/>
        <v/>
      </c>
      <c r="AV131" s="2" t="str" cm="1">
        <f t="array" ref="AV131">IF(B131="","",SUMPRODUCT(($D$1:$AB$4=$AV$4)*$D131:$AB131))</f>
        <v/>
      </c>
      <c r="AW131" s="15" t="str">
        <f t="shared" si="45"/>
        <v/>
      </c>
      <c r="AX131" s="2" t="str" cm="1">
        <f t="array" ref="AX131">IF(B131="","",SUMPRODUCT(($D$1:$AB$4=$AX$4)*$D131:$AB131))</f>
        <v/>
      </c>
      <c r="AY131" s="15" t="str">
        <f t="shared" si="46"/>
        <v/>
      </c>
      <c r="AZ131" s="2" t="str" cm="1">
        <f t="array" ref="AZ131">IF(B131="","",SUMPRODUCT(($D$1:$AB$4=$AZ$4)*$D131:$AB131))</f>
        <v/>
      </c>
      <c r="BA131" s="15" t="str">
        <f t="shared" si="47"/>
        <v/>
      </c>
      <c r="BB131" s="2" t="str" cm="1">
        <f t="array" ref="BB131">IF(B131="","",SUMPRODUCT(($D$1:$AB$4=$BB$4)*$D131:$AB131))</f>
        <v/>
      </c>
      <c r="BC131" s="15" t="str">
        <f t="shared" si="48"/>
        <v/>
      </c>
      <c r="BD131" s="2" t="str" cm="1">
        <f t="array" ref="BD131">IF(B131="","",SUMPRODUCT(($D$1:$AB$4=$BD$4)*$D131:$AB131))</f>
        <v/>
      </c>
      <c r="BE131" s="15" t="str">
        <f t="shared" si="49"/>
        <v/>
      </c>
      <c r="BF131" s="2" t="str" cm="1">
        <f t="array" ref="BF131">IF(B131="","",SUMPRODUCT(($D$1:$AB$4=$BF$4)*$D131:$AB131))</f>
        <v/>
      </c>
      <c r="BG131" s="15" t="str">
        <f t="shared" si="50"/>
        <v/>
      </c>
      <c r="BH131" s="2" t="str" cm="1">
        <f t="array" ref="BH131">IF(B131="","",SUMPRODUCT(($D$1:$AB$4=$BH$4)*$D131:$AB131))</f>
        <v/>
      </c>
      <c r="BI131" s="15" t="str">
        <f t="shared" si="51"/>
        <v/>
      </c>
      <c r="BJ131" s="2" t="str" cm="1">
        <f t="array" ref="BJ131">IF(B131="","",SUMPRODUCT(($D$1:$AB$4=$BJ$4)*$D131:$AB131))</f>
        <v/>
      </c>
      <c r="BK131" s="15" t="str">
        <f t="shared" si="52"/>
        <v/>
      </c>
      <c r="BL131" s="2" t="str" cm="1">
        <f t="array" ref="BL131">IF(B131="","",SUMPRODUCT(($D$1:$AB$4=$BL$4)*$D131:$AB131))</f>
        <v/>
      </c>
      <c r="BM131" s="15" t="str">
        <f t="shared" si="53"/>
        <v/>
      </c>
      <c r="BN131" s="2" t="str" cm="1">
        <f t="array" ref="BN131">IF(B131="","",SUMPRODUCT(($D$1:$AB$4=$BN$4)*$D131:$AB131))</f>
        <v/>
      </c>
      <c r="BO131" s="15" t="str">
        <f t="shared" si="54"/>
        <v/>
      </c>
      <c r="BP131" s="2" t="str" cm="1">
        <f t="array" ref="BP131">IF(B131="","",SUMPRODUCT(($D$1:$AB$4=$BP$4)*$D131:$AB131))</f>
        <v/>
      </c>
      <c r="BQ131" s="15" t="str">
        <f t="shared" si="55"/>
        <v/>
      </c>
      <c r="BR131" s="2" t="str" cm="1">
        <f t="array" ref="BR131">IF(B131="","",SUMPRODUCT(($D$1:$AB$4=$BR$4)*$D131:$AB131))</f>
        <v/>
      </c>
      <c r="BS131" s="15" t="str">
        <f t="shared" si="56"/>
        <v/>
      </c>
      <c r="BT131" s="2" t="str" cm="1">
        <f t="array" ref="BT131">IF(B131="","",SUMPRODUCT(($D$1:$AB$4=$BT$4)*$D131:$AB131))</f>
        <v/>
      </c>
      <c r="BU131" s="15" t="str">
        <f t="shared" si="57"/>
        <v/>
      </c>
      <c r="BV131" s="2" t="str" cm="1">
        <f t="array" ref="BV131">IF(B131="","",SUMPRODUCT(($D$1:$AB$4=$BV$4)*$D131:$AB131))</f>
        <v/>
      </c>
      <c r="BW131" s="15" t="str">
        <f t="shared" si="58"/>
        <v/>
      </c>
      <c r="BX131" s="2" t="str" cm="1">
        <f t="array" ref="BX131">IF(B131="","",SUMPRODUCT(($D$1:$AB$4=$BX$4)*$D131:$AB131))</f>
        <v/>
      </c>
      <c r="BY131" s="15" t="str">
        <f t="shared" si="59"/>
        <v/>
      </c>
      <c r="BZ131" s="2" t="str" cm="1">
        <f t="array" ref="BZ131">IF(B131="","",SUMPRODUCT(($D$1:$AB$4=$BZ$4)*$D131:$AB131))</f>
        <v/>
      </c>
      <c r="CA131" s="15" t="str">
        <f t="shared" si="60"/>
        <v/>
      </c>
      <c r="CB131" s="2" t="str" cm="1">
        <f t="array" ref="CB131">IF(B131="","",SUMPRODUCT(($D$1:$AB$4=$CB$4)*$D131:$AB131))</f>
        <v/>
      </c>
      <c r="CC131" s="15" t="str">
        <f t="shared" si="61"/>
        <v/>
      </c>
      <c r="CD131" s="2" t="str" cm="1">
        <f t="array" ref="CD131">IF(B131="","",SUMPRODUCT(($D$1:$AB$4=$CD$4)*$D131:$AB131))</f>
        <v/>
      </c>
      <c r="CE131" s="15" t="str">
        <f t="shared" si="62"/>
        <v/>
      </c>
      <c r="CF131" s="2" t="str" cm="1">
        <f t="array" ref="CF131">IF(B131="","",SUMPRODUCT(($D$1:$AB$4=$CF$4)*$D131:$AB131))</f>
        <v/>
      </c>
      <c r="CG131" s="15" t="str">
        <f t="shared" si="63"/>
        <v/>
      </c>
      <c r="CH131" s="2" t="str" cm="1">
        <f t="array" ref="CH131">IF(B131="","",SUMPRODUCT(($D$1:$AB$4=$CH$4)*$D131:$AB131))</f>
        <v/>
      </c>
      <c r="CI131" s="15" t="str">
        <f t="shared" si="64"/>
        <v/>
      </c>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row>
    <row r="132" spans="1:127" s="3" customFormat="1" ht="15.75" thickBot="1">
      <c r="A132" s="7">
        <v>127</v>
      </c>
      <c r="B132" s="1"/>
      <c r="D132" s="99"/>
      <c r="E132" s="100"/>
      <c r="F132" s="100"/>
      <c r="G132" s="100"/>
      <c r="H132" s="100"/>
      <c r="I132" s="101"/>
      <c r="J132" s="104"/>
      <c r="K132" s="105"/>
      <c r="L132" s="105"/>
      <c r="M132" s="105"/>
      <c r="N132" s="105"/>
      <c r="O132" s="106"/>
      <c r="P132" s="109"/>
      <c r="Q132" s="110"/>
      <c r="R132" s="110"/>
      <c r="S132" s="110"/>
      <c r="T132" s="110"/>
      <c r="U132" s="111"/>
      <c r="V132" s="115"/>
      <c r="W132" s="116"/>
      <c r="X132" s="116"/>
      <c r="Y132" s="116"/>
      <c r="Z132" s="116"/>
      <c r="AA132" s="116"/>
      <c r="AB132" s="170"/>
      <c r="AC132" s="171" t="str">
        <f t="shared" si="66"/>
        <v/>
      </c>
      <c r="AD132" s="172" t="str">
        <f t="shared" si="67"/>
        <v/>
      </c>
      <c r="AE132" s="4"/>
      <c r="AF132" s="4"/>
      <c r="AG132" s="4"/>
      <c r="AH132" s="4"/>
      <c r="AI132" s="4"/>
      <c r="AJ132" s="4"/>
      <c r="AK132" s="4"/>
      <c r="AL132" s="2" t="str" cm="1">
        <f t="array" ref="AL132">IF(B132="","",SUMPRODUCT(($D$1:$AB$4=$AL$4)*D132:AB132))</f>
        <v/>
      </c>
      <c r="AM132" s="15" t="str">
        <f t="shared" si="40"/>
        <v/>
      </c>
      <c r="AN132" s="2" t="str" cm="1">
        <f t="array" ref="AN132">IF(B132="","",SUMPRODUCT(($D$1:$AB$4=$AN$4)*D132:AB132))</f>
        <v/>
      </c>
      <c r="AO132" s="15" t="str">
        <f t="shared" si="41"/>
        <v/>
      </c>
      <c r="AP132" s="2" t="str" cm="1">
        <f t="array" ref="AP132">IF(B132="","",SUMPRODUCT(($D$1:$AB$4=$AP$4)*D132:AB132))</f>
        <v/>
      </c>
      <c r="AQ132" s="15" t="str">
        <f t="shared" si="42"/>
        <v/>
      </c>
      <c r="AR132" s="2" t="str" cm="1">
        <f t="array" ref="AR132">IF(B132="","",SUMPRODUCT(($D$1:$AB$4=$AR$4)*D132:AB132))</f>
        <v/>
      </c>
      <c r="AS132" s="15" t="str">
        <f t="shared" si="43"/>
        <v/>
      </c>
      <c r="AT132" s="2" t="str" cm="1">
        <f t="array" ref="AT132">IF(B132="","",SUMPRODUCT(($D$1:$AB$4=$AT$4)*$D132:$AB132))</f>
        <v/>
      </c>
      <c r="AU132" s="15" t="str">
        <f t="shared" si="44"/>
        <v/>
      </c>
      <c r="AV132" s="2" t="str" cm="1">
        <f t="array" ref="AV132">IF(B132="","",SUMPRODUCT(($D$1:$AB$4=$AV$4)*$D132:$AB132))</f>
        <v/>
      </c>
      <c r="AW132" s="15" t="str">
        <f t="shared" si="45"/>
        <v/>
      </c>
      <c r="AX132" s="2" t="str" cm="1">
        <f t="array" ref="AX132">IF(B132="","",SUMPRODUCT(($D$1:$AB$4=$AX$4)*$D132:$AB132))</f>
        <v/>
      </c>
      <c r="AY132" s="15" t="str">
        <f t="shared" si="46"/>
        <v/>
      </c>
      <c r="AZ132" s="2" t="str" cm="1">
        <f t="array" ref="AZ132">IF(B132="","",SUMPRODUCT(($D$1:$AB$4=$AZ$4)*$D132:$AB132))</f>
        <v/>
      </c>
      <c r="BA132" s="15" t="str">
        <f t="shared" si="47"/>
        <v/>
      </c>
      <c r="BB132" s="2" t="str" cm="1">
        <f t="array" ref="BB132">IF(B132="","",SUMPRODUCT(($D$1:$AB$4=$BB$4)*$D132:$AB132))</f>
        <v/>
      </c>
      <c r="BC132" s="15" t="str">
        <f t="shared" si="48"/>
        <v/>
      </c>
      <c r="BD132" s="2" t="str" cm="1">
        <f t="array" ref="BD132">IF(B132="","",SUMPRODUCT(($D$1:$AB$4=$BD$4)*$D132:$AB132))</f>
        <v/>
      </c>
      <c r="BE132" s="15" t="str">
        <f t="shared" si="49"/>
        <v/>
      </c>
      <c r="BF132" s="2" t="str" cm="1">
        <f t="array" ref="BF132">IF(B132="","",SUMPRODUCT(($D$1:$AB$4=$BF$4)*$D132:$AB132))</f>
        <v/>
      </c>
      <c r="BG132" s="15" t="str">
        <f t="shared" si="50"/>
        <v/>
      </c>
      <c r="BH132" s="2" t="str" cm="1">
        <f t="array" ref="BH132">IF(B132="","",SUMPRODUCT(($D$1:$AB$4=$BH$4)*$D132:$AB132))</f>
        <v/>
      </c>
      <c r="BI132" s="15" t="str">
        <f t="shared" si="51"/>
        <v/>
      </c>
      <c r="BJ132" s="2" t="str" cm="1">
        <f t="array" ref="BJ132">IF(B132="","",SUMPRODUCT(($D$1:$AB$4=$BJ$4)*$D132:$AB132))</f>
        <v/>
      </c>
      <c r="BK132" s="15" t="str">
        <f t="shared" si="52"/>
        <v/>
      </c>
      <c r="BL132" s="2" t="str" cm="1">
        <f t="array" ref="BL132">IF(B132="","",SUMPRODUCT(($D$1:$AB$4=$BL$4)*$D132:$AB132))</f>
        <v/>
      </c>
      <c r="BM132" s="15" t="str">
        <f t="shared" si="53"/>
        <v/>
      </c>
      <c r="BN132" s="2" t="str" cm="1">
        <f t="array" ref="BN132">IF(B132="","",SUMPRODUCT(($D$1:$AB$4=$BN$4)*$D132:$AB132))</f>
        <v/>
      </c>
      <c r="BO132" s="15" t="str">
        <f t="shared" si="54"/>
        <v/>
      </c>
      <c r="BP132" s="2" t="str" cm="1">
        <f t="array" ref="BP132">IF(B132="","",SUMPRODUCT(($D$1:$AB$4=$BP$4)*$D132:$AB132))</f>
        <v/>
      </c>
      <c r="BQ132" s="15" t="str">
        <f t="shared" si="55"/>
        <v/>
      </c>
      <c r="BR132" s="2" t="str" cm="1">
        <f t="array" ref="BR132">IF(B132="","",SUMPRODUCT(($D$1:$AB$4=$BR$4)*$D132:$AB132))</f>
        <v/>
      </c>
      <c r="BS132" s="15" t="str">
        <f t="shared" si="56"/>
        <v/>
      </c>
      <c r="BT132" s="2" t="str" cm="1">
        <f t="array" ref="BT132">IF(B132="","",SUMPRODUCT(($D$1:$AB$4=$BT$4)*$D132:$AB132))</f>
        <v/>
      </c>
      <c r="BU132" s="15" t="str">
        <f t="shared" si="57"/>
        <v/>
      </c>
      <c r="BV132" s="2" t="str" cm="1">
        <f t="array" ref="BV132">IF(B132="","",SUMPRODUCT(($D$1:$AB$4=$BV$4)*$D132:$AB132))</f>
        <v/>
      </c>
      <c r="BW132" s="15" t="str">
        <f t="shared" si="58"/>
        <v/>
      </c>
      <c r="BX132" s="2" t="str" cm="1">
        <f t="array" ref="BX132">IF(B132="","",SUMPRODUCT(($D$1:$AB$4=$BX$4)*$D132:$AB132))</f>
        <v/>
      </c>
      <c r="BY132" s="15" t="str">
        <f t="shared" si="59"/>
        <v/>
      </c>
      <c r="BZ132" s="2" t="str" cm="1">
        <f t="array" ref="BZ132">IF(B132="","",SUMPRODUCT(($D$1:$AB$4=$BZ$4)*$D132:$AB132))</f>
        <v/>
      </c>
      <c r="CA132" s="15" t="str">
        <f t="shared" si="60"/>
        <v/>
      </c>
      <c r="CB132" s="2" t="str" cm="1">
        <f t="array" ref="CB132">IF(B132="","",SUMPRODUCT(($D$1:$AB$4=$CB$4)*$D132:$AB132))</f>
        <v/>
      </c>
      <c r="CC132" s="15" t="str">
        <f t="shared" si="61"/>
        <v/>
      </c>
      <c r="CD132" s="2" t="str" cm="1">
        <f t="array" ref="CD132">IF(B132="","",SUMPRODUCT(($D$1:$AB$4=$CD$4)*$D132:$AB132))</f>
        <v/>
      </c>
      <c r="CE132" s="15" t="str">
        <f t="shared" si="62"/>
        <v/>
      </c>
      <c r="CF132" s="2" t="str" cm="1">
        <f t="array" ref="CF132">IF(B132="","",SUMPRODUCT(($D$1:$AB$4=$CF$4)*$D132:$AB132))</f>
        <v/>
      </c>
      <c r="CG132" s="15" t="str">
        <f t="shared" si="63"/>
        <v/>
      </c>
      <c r="CH132" s="2" t="str" cm="1">
        <f t="array" ref="CH132">IF(B132="","",SUMPRODUCT(($D$1:$AB$4=$CH$4)*$D132:$AB132))</f>
        <v/>
      </c>
      <c r="CI132" s="15" t="str">
        <f t="shared" si="64"/>
        <v/>
      </c>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row>
    <row r="133" spans="1:127" s="3" customFormat="1" ht="15.75" thickBot="1">
      <c r="A133" s="7">
        <v>128</v>
      </c>
      <c r="B133" s="1"/>
      <c r="D133" s="99"/>
      <c r="E133" s="100"/>
      <c r="F133" s="100"/>
      <c r="G133" s="100"/>
      <c r="H133" s="100"/>
      <c r="I133" s="101"/>
      <c r="J133" s="104"/>
      <c r="K133" s="105"/>
      <c r="L133" s="105"/>
      <c r="M133" s="105"/>
      <c r="N133" s="105"/>
      <c r="O133" s="106"/>
      <c r="P133" s="109"/>
      <c r="Q133" s="110"/>
      <c r="R133" s="110"/>
      <c r="S133" s="110"/>
      <c r="T133" s="110"/>
      <c r="U133" s="111"/>
      <c r="V133" s="115"/>
      <c r="W133" s="116"/>
      <c r="X133" s="116"/>
      <c r="Y133" s="116"/>
      <c r="Z133" s="116"/>
      <c r="AA133" s="116"/>
      <c r="AB133" s="170"/>
      <c r="AC133" s="171" t="str">
        <f t="shared" si="66"/>
        <v/>
      </c>
      <c r="AD133" s="172" t="str">
        <f t="shared" si="67"/>
        <v/>
      </c>
      <c r="AE133" s="4"/>
      <c r="AF133" s="4"/>
      <c r="AG133" s="4"/>
      <c r="AH133" s="4"/>
      <c r="AI133" s="4"/>
      <c r="AJ133" s="4"/>
      <c r="AK133" s="4"/>
      <c r="AL133" s="2" t="str" cm="1">
        <f t="array" ref="AL133">IF(B133="","",SUMPRODUCT(($D$1:$AB$4=$AL$4)*D133:AB133))</f>
        <v/>
      </c>
      <c r="AM133" s="15" t="str">
        <f t="shared" si="40"/>
        <v/>
      </c>
      <c r="AN133" s="2" t="str" cm="1">
        <f t="array" ref="AN133">IF(B133="","",SUMPRODUCT(($D$1:$AB$4=$AN$4)*D133:AB133))</f>
        <v/>
      </c>
      <c r="AO133" s="15" t="str">
        <f t="shared" si="41"/>
        <v/>
      </c>
      <c r="AP133" s="2" t="str" cm="1">
        <f t="array" ref="AP133">IF(B133="","",SUMPRODUCT(($D$1:$AB$4=$AP$4)*D133:AB133))</f>
        <v/>
      </c>
      <c r="AQ133" s="15" t="str">
        <f t="shared" si="42"/>
        <v/>
      </c>
      <c r="AR133" s="2" t="str" cm="1">
        <f t="array" ref="AR133">IF(B133="","",SUMPRODUCT(($D$1:$AB$4=$AR$4)*D133:AB133))</f>
        <v/>
      </c>
      <c r="AS133" s="15" t="str">
        <f t="shared" si="43"/>
        <v/>
      </c>
      <c r="AT133" s="2" t="str" cm="1">
        <f t="array" ref="AT133">IF(B133="","",SUMPRODUCT(($D$1:$AB$4=$AT$4)*$D133:$AB133))</f>
        <v/>
      </c>
      <c r="AU133" s="15" t="str">
        <f t="shared" si="44"/>
        <v/>
      </c>
      <c r="AV133" s="2" t="str" cm="1">
        <f t="array" ref="AV133">IF(B133="","",SUMPRODUCT(($D$1:$AB$4=$AV$4)*$D133:$AB133))</f>
        <v/>
      </c>
      <c r="AW133" s="15" t="str">
        <f t="shared" si="45"/>
        <v/>
      </c>
      <c r="AX133" s="2" t="str" cm="1">
        <f t="array" ref="AX133">IF(B133="","",SUMPRODUCT(($D$1:$AB$4=$AX$4)*$D133:$AB133))</f>
        <v/>
      </c>
      <c r="AY133" s="15" t="str">
        <f t="shared" si="46"/>
        <v/>
      </c>
      <c r="AZ133" s="2" t="str" cm="1">
        <f t="array" ref="AZ133">IF(B133="","",SUMPRODUCT(($D$1:$AB$4=$AZ$4)*$D133:$AB133))</f>
        <v/>
      </c>
      <c r="BA133" s="15" t="str">
        <f t="shared" si="47"/>
        <v/>
      </c>
      <c r="BB133" s="2" t="str" cm="1">
        <f t="array" ref="BB133">IF(B133="","",SUMPRODUCT(($D$1:$AB$4=$BB$4)*$D133:$AB133))</f>
        <v/>
      </c>
      <c r="BC133" s="15" t="str">
        <f t="shared" si="48"/>
        <v/>
      </c>
      <c r="BD133" s="2" t="str" cm="1">
        <f t="array" ref="BD133">IF(B133="","",SUMPRODUCT(($D$1:$AB$4=$BD$4)*$D133:$AB133))</f>
        <v/>
      </c>
      <c r="BE133" s="15" t="str">
        <f t="shared" si="49"/>
        <v/>
      </c>
      <c r="BF133" s="2" t="str" cm="1">
        <f t="array" ref="BF133">IF(B133="","",SUMPRODUCT(($D$1:$AB$4=$BF$4)*$D133:$AB133))</f>
        <v/>
      </c>
      <c r="BG133" s="15" t="str">
        <f t="shared" si="50"/>
        <v/>
      </c>
      <c r="BH133" s="2" t="str" cm="1">
        <f t="array" ref="BH133">IF(B133="","",SUMPRODUCT(($D$1:$AB$4=$BH$4)*$D133:$AB133))</f>
        <v/>
      </c>
      <c r="BI133" s="15" t="str">
        <f t="shared" si="51"/>
        <v/>
      </c>
      <c r="BJ133" s="2" t="str" cm="1">
        <f t="array" ref="BJ133">IF(B133="","",SUMPRODUCT(($D$1:$AB$4=$BJ$4)*$D133:$AB133))</f>
        <v/>
      </c>
      <c r="BK133" s="15" t="str">
        <f t="shared" si="52"/>
        <v/>
      </c>
      <c r="BL133" s="2" t="str" cm="1">
        <f t="array" ref="BL133">IF(B133="","",SUMPRODUCT(($D$1:$AB$4=$BL$4)*$D133:$AB133))</f>
        <v/>
      </c>
      <c r="BM133" s="15" t="str">
        <f t="shared" si="53"/>
        <v/>
      </c>
      <c r="BN133" s="2" t="str" cm="1">
        <f t="array" ref="BN133">IF(B133="","",SUMPRODUCT(($D$1:$AB$4=$BN$4)*$D133:$AB133))</f>
        <v/>
      </c>
      <c r="BO133" s="15" t="str">
        <f t="shared" si="54"/>
        <v/>
      </c>
      <c r="BP133" s="2" t="str" cm="1">
        <f t="array" ref="BP133">IF(B133="","",SUMPRODUCT(($D$1:$AB$4=$BP$4)*$D133:$AB133))</f>
        <v/>
      </c>
      <c r="BQ133" s="15" t="str">
        <f t="shared" si="55"/>
        <v/>
      </c>
      <c r="BR133" s="2" t="str" cm="1">
        <f t="array" ref="BR133">IF(B133="","",SUMPRODUCT(($D$1:$AB$4=$BR$4)*$D133:$AB133))</f>
        <v/>
      </c>
      <c r="BS133" s="15" t="str">
        <f t="shared" si="56"/>
        <v/>
      </c>
      <c r="BT133" s="2" t="str" cm="1">
        <f t="array" ref="BT133">IF(B133="","",SUMPRODUCT(($D$1:$AB$4=$BT$4)*$D133:$AB133))</f>
        <v/>
      </c>
      <c r="BU133" s="15" t="str">
        <f t="shared" si="57"/>
        <v/>
      </c>
      <c r="BV133" s="2" t="str" cm="1">
        <f t="array" ref="BV133">IF(B133="","",SUMPRODUCT(($D$1:$AB$4=$BV$4)*$D133:$AB133))</f>
        <v/>
      </c>
      <c r="BW133" s="15" t="str">
        <f t="shared" si="58"/>
        <v/>
      </c>
      <c r="BX133" s="2" t="str" cm="1">
        <f t="array" ref="BX133">IF(B133="","",SUMPRODUCT(($D$1:$AB$4=$BX$4)*$D133:$AB133))</f>
        <v/>
      </c>
      <c r="BY133" s="15" t="str">
        <f t="shared" si="59"/>
        <v/>
      </c>
      <c r="BZ133" s="2" t="str" cm="1">
        <f t="array" ref="BZ133">IF(B133="","",SUMPRODUCT(($D$1:$AB$4=$BZ$4)*$D133:$AB133))</f>
        <v/>
      </c>
      <c r="CA133" s="15" t="str">
        <f t="shared" si="60"/>
        <v/>
      </c>
      <c r="CB133" s="2" t="str" cm="1">
        <f t="array" ref="CB133">IF(B133="","",SUMPRODUCT(($D$1:$AB$4=$CB$4)*$D133:$AB133))</f>
        <v/>
      </c>
      <c r="CC133" s="15" t="str">
        <f t="shared" si="61"/>
        <v/>
      </c>
      <c r="CD133" s="2" t="str" cm="1">
        <f t="array" ref="CD133">IF(B133="","",SUMPRODUCT(($D$1:$AB$4=$CD$4)*$D133:$AB133))</f>
        <v/>
      </c>
      <c r="CE133" s="15" t="str">
        <f t="shared" si="62"/>
        <v/>
      </c>
      <c r="CF133" s="2" t="str" cm="1">
        <f t="array" ref="CF133">IF(B133="","",SUMPRODUCT(($D$1:$AB$4=$CF$4)*$D133:$AB133))</f>
        <v/>
      </c>
      <c r="CG133" s="15" t="str">
        <f t="shared" si="63"/>
        <v/>
      </c>
      <c r="CH133" s="2" t="str" cm="1">
        <f t="array" ref="CH133">IF(B133="","",SUMPRODUCT(($D$1:$AB$4=$CH$4)*$D133:$AB133))</f>
        <v/>
      </c>
      <c r="CI133" s="15" t="str">
        <f t="shared" si="64"/>
        <v/>
      </c>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row>
    <row r="134" spans="1:127" s="3" customFormat="1" ht="15.75" thickBot="1">
      <c r="A134" s="7">
        <v>129</v>
      </c>
      <c r="B134" s="1"/>
      <c r="D134" s="99"/>
      <c r="E134" s="100"/>
      <c r="F134" s="100"/>
      <c r="G134" s="100"/>
      <c r="H134" s="100"/>
      <c r="I134" s="101"/>
      <c r="J134" s="104"/>
      <c r="K134" s="105"/>
      <c r="L134" s="105"/>
      <c r="M134" s="105"/>
      <c r="N134" s="105"/>
      <c r="O134" s="106"/>
      <c r="P134" s="109"/>
      <c r="Q134" s="110"/>
      <c r="R134" s="110"/>
      <c r="S134" s="110"/>
      <c r="T134" s="110"/>
      <c r="U134" s="111"/>
      <c r="V134" s="115"/>
      <c r="W134" s="116"/>
      <c r="X134" s="116"/>
      <c r="Y134" s="116"/>
      <c r="Z134" s="116"/>
      <c r="AA134" s="116"/>
      <c r="AB134" s="170"/>
      <c r="AC134" s="171" t="str">
        <f t="shared" si="66"/>
        <v/>
      </c>
      <c r="AD134" s="172" t="str">
        <f t="shared" si="67"/>
        <v/>
      </c>
      <c r="AE134" s="4"/>
      <c r="AF134" s="4"/>
      <c r="AG134" s="4"/>
      <c r="AH134" s="4"/>
      <c r="AI134" s="4"/>
      <c r="AJ134" s="4"/>
      <c r="AK134" s="4"/>
      <c r="AL134" s="2" t="str" cm="1">
        <f t="array" ref="AL134">IF(B134="","",SUMPRODUCT(($D$1:$AB$4=$AL$4)*D134:AB134))</f>
        <v/>
      </c>
      <c r="AM134" s="15" t="str">
        <f t="shared" si="40"/>
        <v/>
      </c>
      <c r="AN134" s="2" t="str" cm="1">
        <f t="array" ref="AN134">IF(B134="","",SUMPRODUCT(($D$1:$AB$4=$AN$4)*D134:AB134))</f>
        <v/>
      </c>
      <c r="AO134" s="15" t="str">
        <f t="shared" si="41"/>
        <v/>
      </c>
      <c r="AP134" s="2" t="str" cm="1">
        <f t="array" ref="AP134">IF(B134="","",SUMPRODUCT(($D$1:$AB$4=$AP$4)*D134:AB134))</f>
        <v/>
      </c>
      <c r="AQ134" s="15" t="str">
        <f t="shared" si="42"/>
        <v/>
      </c>
      <c r="AR134" s="2" t="str" cm="1">
        <f t="array" ref="AR134">IF(B134="","",SUMPRODUCT(($D$1:$AB$4=$AR$4)*D134:AB134))</f>
        <v/>
      </c>
      <c r="AS134" s="15" t="str">
        <f t="shared" si="43"/>
        <v/>
      </c>
      <c r="AT134" s="2" t="str" cm="1">
        <f t="array" ref="AT134">IF(B134="","",SUMPRODUCT(($D$1:$AB$4=$AT$4)*$D134:$AB134))</f>
        <v/>
      </c>
      <c r="AU134" s="15" t="str">
        <f t="shared" si="44"/>
        <v/>
      </c>
      <c r="AV134" s="2" t="str" cm="1">
        <f t="array" ref="AV134">IF(B134="","",SUMPRODUCT(($D$1:$AB$4=$AV$4)*$D134:$AB134))</f>
        <v/>
      </c>
      <c r="AW134" s="15" t="str">
        <f t="shared" si="45"/>
        <v/>
      </c>
      <c r="AX134" s="2" t="str" cm="1">
        <f t="array" ref="AX134">IF(B134="","",SUMPRODUCT(($D$1:$AB$4=$AX$4)*$D134:$AB134))</f>
        <v/>
      </c>
      <c r="AY134" s="15" t="str">
        <f t="shared" si="46"/>
        <v/>
      </c>
      <c r="AZ134" s="2" t="str" cm="1">
        <f t="array" ref="AZ134">IF(B134="","",SUMPRODUCT(($D$1:$AB$4=$AZ$4)*$D134:$AB134))</f>
        <v/>
      </c>
      <c r="BA134" s="15" t="str">
        <f t="shared" si="47"/>
        <v/>
      </c>
      <c r="BB134" s="2" t="str" cm="1">
        <f t="array" ref="BB134">IF(B134="","",SUMPRODUCT(($D$1:$AB$4=$BB$4)*$D134:$AB134))</f>
        <v/>
      </c>
      <c r="BC134" s="15" t="str">
        <f t="shared" si="48"/>
        <v/>
      </c>
      <c r="BD134" s="2" t="str" cm="1">
        <f t="array" ref="BD134">IF(B134="","",SUMPRODUCT(($D$1:$AB$4=$BD$4)*$D134:$AB134))</f>
        <v/>
      </c>
      <c r="BE134" s="15" t="str">
        <f t="shared" si="49"/>
        <v/>
      </c>
      <c r="BF134" s="2" t="str" cm="1">
        <f t="array" ref="BF134">IF(B134="","",SUMPRODUCT(($D$1:$AB$4=$BF$4)*$D134:$AB134))</f>
        <v/>
      </c>
      <c r="BG134" s="15" t="str">
        <f t="shared" si="50"/>
        <v/>
      </c>
      <c r="BH134" s="2" t="str" cm="1">
        <f t="array" ref="BH134">IF(B134="","",SUMPRODUCT(($D$1:$AB$4=$BH$4)*$D134:$AB134))</f>
        <v/>
      </c>
      <c r="BI134" s="15" t="str">
        <f t="shared" si="51"/>
        <v/>
      </c>
      <c r="BJ134" s="2" t="str" cm="1">
        <f t="array" ref="BJ134">IF(B134="","",SUMPRODUCT(($D$1:$AB$4=$BJ$4)*$D134:$AB134))</f>
        <v/>
      </c>
      <c r="BK134" s="15" t="str">
        <f t="shared" si="52"/>
        <v/>
      </c>
      <c r="BL134" s="2" t="str" cm="1">
        <f t="array" ref="BL134">IF(B134="","",SUMPRODUCT(($D$1:$AB$4=$BL$4)*$D134:$AB134))</f>
        <v/>
      </c>
      <c r="BM134" s="15" t="str">
        <f t="shared" si="53"/>
        <v/>
      </c>
      <c r="BN134" s="2" t="str" cm="1">
        <f t="array" ref="BN134">IF(B134="","",SUMPRODUCT(($D$1:$AB$4=$BN$4)*$D134:$AB134))</f>
        <v/>
      </c>
      <c r="BO134" s="15" t="str">
        <f t="shared" si="54"/>
        <v/>
      </c>
      <c r="BP134" s="2" t="str" cm="1">
        <f t="array" ref="BP134">IF(B134="","",SUMPRODUCT(($D$1:$AB$4=$BP$4)*$D134:$AB134))</f>
        <v/>
      </c>
      <c r="BQ134" s="15" t="str">
        <f t="shared" si="55"/>
        <v/>
      </c>
      <c r="BR134" s="2" t="str" cm="1">
        <f t="array" ref="BR134">IF(B134="","",SUMPRODUCT(($D$1:$AB$4=$BR$4)*$D134:$AB134))</f>
        <v/>
      </c>
      <c r="BS134" s="15" t="str">
        <f t="shared" si="56"/>
        <v/>
      </c>
      <c r="BT134" s="2" t="str" cm="1">
        <f t="array" ref="BT134">IF(B134="","",SUMPRODUCT(($D$1:$AB$4=$BT$4)*$D134:$AB134))</f>
        <v/>
      </c>
      <c r="BU134" s="15" t="str">
        <f t="shared" si="57"/>
        <v/>
      </c>
      <c r="BV134" s="2" t="str" cm="1">
        <f t="array" ref="BV134">IF(B134="","",SUMPRODUCT(($D$1:$AB$4=$BV$4)*$D134:$AB134))</f>
        <v/>
      </c>
      <c r="BW134" s="15" t="str">
        <f t="shared" si="58"/>
        <v/>
      </c>
      <c r="BX134" s="2" t="str" cm="1">
        <f t="array" ref="BX134">IF(B134="","",SUMPRODUCT(($D$1:$AB$4=$BX$4)*$D134:$AB134))</f>
        <v/>
      </c>
      <c r="BY134" s="15" t="str">
        <f t="shared" si="59"/>
        <v/>
      </c>
      <c r="BZ134" s="2" t="str" cm="1">
        <f t="array" ref="BZ134">IF(B134="","",SUMPRODUCT(($D$1:$AB$4=$BZ$4)*$D134:$AB134))</f>
        <v/>
      </c>
      <c r="CA134" s="15" t="str">
        <f t="shared" si="60"/>
        <v/>
      </c>
      <c r="CB134" s="2" t="str" cm="1">
        <f t="array" ref="CB134">IF(B134="","",SUMPRODUCT(($D$1:$AB$4=$CB$4)*$D134:$AB134))</f>
        <v/>
      </c>
      <c r="CC134" s="15" t="str">
        <f t="shared" si="61"/>
        <v/>
      </c>
      <c r="CD134" s="2" t="str" cm="1">
        <f t="array" ref="CD134">IF(B134="","",SUMPRODUCT(($D$1:$AB$4=$CD$4)*$D134:$AB134))</f>
        <v/>
      </c>
      <c r="CE134" s="15" t="str">
        <f t="shared" si="62"/>
        <v/>
      </c>
      <c r="CF134" s="2" t="str" cm="1">
        <f t="array" ref="CF134">IF(B134="","",SUMPRODUCT(($D$1:$AB$4=$CF$4)*$D134:$AB134))</f>
        <v/>
      </c>
      <c r="CG134" s="15" t="str">
        <f t="shared" si="63"/>
        <v/>
      </c>
      <c r="CH134" s="2" t="str" cm="1">
        <f t="array" ref="CH134">IF(B134="","",SUMPRODUCT(($D$1:$AB$4=$CH$4)*$D134:$AB134))</f>
        <v/>
      </c>
      <c r="CI134" s="15" t="str">
        <f t="shared" si="64"/>
        <v/>
      </c>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row>
    <row r="135" spans="1:127" s="3" customFormat="1" ht="15.75" thickBot="1">
      <c r="A135" s="7">
        <v>130</v>
      </c>
      <c r="B135" s="1"/>
      <c r="D135" s="99"/>
      <c r="E135" s="100"/>
      <c r="F135" s="100"/>
      <c r="G135" s="100"/>
      <c r="H135" s="100"/>
      <c r="I135" s="101"/>
      <c r="J135" s="104"/>
      <c r="K135" s="105"/>
      <c r="L135" s="105"/>
      <c r="M135" s="105"/>
      <c r="N135" s="105"/>
      <c r="O135" s="106"/>
      <c r="P135" s="109"/>
      <c r="Q135" s="110"/>
      <c r="R135" s="110"/>
      <c r="S135" s="110"/>
      <c r="T135" s="110"/>
      <c r="U135" s="111"/>
      <c r="V135" s="115"/>
      <c r="W135" s="116"/>
      <c r="X135" s="116"/>
      <c r="Y135" s="116"/>
      <c r="Z135" s="116"/>
      <c r="AA135" s="116"/>
      <c r="AB135" s="170"/>
      <c r="AC135" s="171" t="str">
        <f t="shared" si="66"/>
        <v/>
      </c>
      <c r="AD135" s="172" t="str">
        <f t="shared" si="67"/>
        <v/>
      </c>
      <c r="AE135" s="4"/>
      <c r="AF135" s="4"/>
      <c r="AG135" s="4"/>
      <c r="AH135" s="4"/>
      <c r="AI135" s="4"/>
      <c r="AJ135" s="4"/>
      <c r="AK135" s="4"/>
      <c r="AL135" s="2" t="str" cm="1">
        <f t="array" ref="AL135">IF(B135="","",SUMPRODUCT(($D$1:$AB$4=$AL$4)*D135:AB135))</f>
        <v/>
      </c>
      <c r="AM135" s="15" t="str">
        <f t="shared" ref="AM135:AM198" si="68">IFERROR(IF($AM$3=0,"",AL135/$AM$3),"")</f>
        <v/>
      </c>
      <c r="AN135" s="2" t="str" cm="1">
        <f t="array" ref="AN135">IF(B135="","",SUMPRODUCT(($D$1:$AB$4=$AN$4)*D135:AB135))</f>
        <v/>
      </c>
      <c r="AO135" s="15" t="str">
        <f t="shared" ref="AO135:AO198" si="69">IFERROR(IF($AO$3=0,"",AN135/$AO$3),"")</f>
        <v/>
      </c>
      <c r="AP135" s="2" t="str" cm="1">
        <f t="array" ref="AP135">IF(B135="","",SUMPRODUCT(($D$1:$AB$4=$AP$4)*D135:AB135))</f>
        <v/>
      </c>
      <c r="AQ135" s="15" t="str">
        <f t="shared" ref="AQ135:AQ198" si="70">IFERROR(IF($AQ$3=0,"",AP135/$AQ$3),"")</f>
        <v/>
      </c>
      <c r="AR135" s="2" t="str" cm="1">
        <f t="array" ref="AR135">IF(B135="","",SUMPRODUCT(($D$1:$AB$4=$AR$4)*D135:AB135))</f>
        <v/>
      </c>
      <c r="AS135" s="15" t="str">
        <f t="shared" ref="AS135:AS198" si="71">IFERROR(IF($AS$3=0,"",AR135/$AS$3),"")</f>
        <v/>
      </c>
      <c r="AT135" s="2" t="str" cm="1">
        <f t="array" ref="AT135">IF(B135="","",SUMPRODUCT(($D$1:$AB$4=$AT$4)*$D135:$AB135))</f>
        <v/>
      </c>
      <c r="AU135" s="15" t="str">
        <f t="shared" ref="AU135:AU198" si="72">IFERROR(IF($AU$3=0,"",AT135/$AU$3),"")</f>
        <v/>
      </c>
      <c r="AV135" s="2" t="str" cm="1">
        <f t="array" ref="AV135">IF(B135="","",SUMPRODUCT(($D$1:$AB$4=$AV$4)*$D135:$AB135))</f>
        <v/>
      </c>
      <c r="AW135" s="15" t="str">
        <f t="shared" ref="AW135:AW198" si="73">IFERROR(IF($AW$3=0,"",AV135/$AW$3),"")</f>
        <v/>
      </c>
      <c r="AX135" s="2" t="str" cm="1">
        <f t="array" ref="AX135">IF(B135="","",SUMPRODUCT(($D$1:$AB$4=$AX$4)*$D135:$AB135))</f>
        <v/>
      </c>
      <c r="AY135" s="15" t="str">
        <f t="shared" ref="AY135:AY198" si="74">IFERROR(IF($AY$3=0,"",AX135/$AY$3),"")</f>
        <v/>
      </c>
      <c r="AZ135" s="2" t="str" cm="1">
        <f t="array" ref="AZ135">IF(B135="","",SUMPRODUCT(($D$1:$AB$4=$AZ$4)*$D135:$AB135))</f>
        <v/>
      </c>
      <c r="BA135" s="15" t="str">
        <f t="shared" ref="BA135:BA198" si="75">IFERROR(IF($BA$3=0,"",AZ135/$BA$3),"")</f>
        <v/>
      </c>
      <c r="BB135" s="2" t="str" cm="1">
        <f t="array" ref="BB135">IF(B135="","",SUMPRODUCT(($D$1:$AB$4=$BB$4)*$D135:$AB135))</f>
        <v/>
      </c>
      <c r="BC135" s="15" t="str">
        <f t="shared" ref="BC135:BC198" si="76">IFERROR(IF($BC$3=0,"",BB135/$BC$3),"")</f>
        <v/>
      </c>
      <c r="BD135" s="2" t="str" cm="1">
        <f t="array" ref="BD135">IF(B135="","",SUMPRODUCT(($D$1:$AB$4=$BD$4)*$D135:$AB135))</f>
        <v/>
      </c>
      <c r="BE135" s="15" t="str">
        <f t="shared" ref="BE135:BE198" si="77">IFERROR(IF($BE$3=0,"",BD135/$BE$3),"")</f>
        <v/>
      </c>
      <c r="BF135" s="2" t="str" cm="1">
        <f t="array" ref="BF135">IF(B135="","",SUMPRODUCT(($D$1:$AB$4=$BF$4)*$D135:$AB135))</f>
        <v/>
      </c>
      <c r="BG135" s="15" t="str">
        <f t="shared" ref="BG135:BG198" si="78">IFERROR(IF($BG$3=0,"",BF135/$BG$3),"")</f>
        <v/>
      </c>
      <c r="BH135" s="2" t="str" cm="1">
        <f t="array" ref="BH135">IF(B135="","",SUMPRODUCT(($D$1:$AB$4=$BH$4)*$D135:$AB135))</f>
        <v/>
      </c>
      <c r="BI135" s="15" t="str">
        <f t="shared" ref="BI135:BI198" si="79">IFERROR(IF($BI$3=0,"",BH135/$BI$3),"")</f>
        <v/>
      </c>
      <c r="BJ135" s="2" t="str" cm="1">
        <f t="array" ref="BJ135">IF(B135="","",SUMPRODUCT(($D$1:$AB$4=$BJ$4)*$D135:$AB135))</f>
        <v/>
      </c>
      <c r="BK135" s="15" t="str">
        <f t="shared" ref="BK135:BK198" si="80">IFERROR(IF($BK$3=0,"",BJ135/$BK$3),"")</f>
        <v/>
      </c>
      <c r="BL135" s="2" t="str" cm="1">
        <f t="array" ref="BL135">IF(B135="","",SUMPRODUCT(($D$1:$AB$4=$BL$4)*$D135:$AB135))</f>
        <v/>
      </c>
      <c r="BM135" s="15" t="str">
        <f t="shared" ref="BM135:BM198" si="81">IFERROR(IF($BM$3=0,"",BL135/$BM$3),"")</f>
        <v/>
      </c>
      <c r="BN135" s="2" t="str" cm="1">
        <f t="array" ref="BN135">IF(B135="","",SUMPRODUCT(($D$1:$AB$4=$BN$4)*$D135:$AB135))</f>
        <v/>
      </c>
      <c r="BO135" s="15" t="str">
        <f t="shared" ref="BO135:BO198" si="82">IFERROR(IF($BO$3=0,"",BN135/$BO$3),"")</f>
        <v/>
      </c>
      <c r="BP135" s="2" t="str" cm="1">
        <f t="array" ref="BP135">IF(B135="","",SUMPRODUCT(($D$1:$AB$4=$BP$4)*$D135:$AB135))</f>
        <v/>
      </c>
      <c r="BQ135" s="15" t="str">
        <f t="shared" ref="BQ135:BQ198" si="83">IFERROR(IF($BQ$3=0,"",BP135/$BQ$3),"")</f>
        <v/>
      </c>
      <c r="BR135" s="2" t="str" cm="1">
        <f t="array" ref="BR135">IF(B135="","",SUMPRODUCT(($D$1:$AB$4=$BR$4)*$D135:$AB135))</f>
        <v/>
      </c>
      <c r="BS135" s="15" t="str">
        <f t="shared" ref="BS135:BS198" si="84">IFERROR(IF($BS$3=0,"",BR135/$BS$3),"")</f>
        <v/>
      </c>
      <c r="BT135" s="2" t="str" cm="1">
        <f t="array" ref="BT135">IF(B135="","",SUMPRODUCT(($D$1:$AB$4=$BT$4)*$D135:$AB135))</f>
        <v/>
      </c>
      <c r="BU135" s="15" t="str">
        <f t="shared" ref="BU135:BU198" si="85">IFERROR(IF($BU$3=0,"",BT135/$BU$3),"")</f>
        <v/>
      </c>
      <c r="BV135" s="2" t="str" cm="1">
        <f t="array" ref="BV135">IF(B135="","",SUMPRODUCT(($D$1:$AB$4=$BV$4)*$D135:$AB135))</f>
        <v/>
      </c>
      <c r="BW135" s="15" t="str">
        <f t="shared" ref="BW135:BW198" si="86">IFERROR(IF($BW$3=0,"",BV135/$BW$3),"")</f>
        <v/>
      </c>
      <c r="BX135" s="2" t="str" cm="1">
        <f t="array" ref="BX135">IF(B135="","",SUMPRODUCT(($D$1:$AB$4=$BX$4)*$D135:$AB135))</f>
        <v/>
      </c>
      <c r="BY135" s="15" t="str">
        <f t="shared" ref="BY135:BY198" si="87">IFERROR(IF($BY$3=0,"",BX135/$BY$3),"")</f>
        <v/>
      </c>
      <c r="BZ135" s="2" t="str" cm="1">
        <f t="array" ref="BZ135">IF(B135="","",SUMPRODUCT(($D$1:$AB$4=$BZ$4)*$D135:$AB135))</f>
        <v/>
      </c>
      <c r="CA135" s="15" t="str">
        <f t="shared" ref="CA135:CA198" si="88">IFERROR(IF($CA$3=0,"",BZ135/$CA$3),"")</f>
        <v/>
      </c>
      <c r="CB135" s="2" t="str" cm="1">
        <f t="array" ref="CB135">IF(B135="","",SUMPRODUCT(($D$1:$AB$4=$CB$4)*$D135:$AB135))</f>
        <v/>
      </c>
      <c r="CC135" s="15" t="str">
        <f t="shared" ref="CC135:CC198" si="89">IFERROR(IF($CC$3=0,"",CB135/$CC$3),"")</f>
        <v/>
      </c>
      <c r="CD135" s="2" t="str" cm="1">
        <f t="array" ref="CD135">IF(B135="","",SUMPRODUCT(($D$1:$AB$4=$CD$4)*$D135:$AB135))</f>
        <v/>
      </c>
      <c r="CE135" s="15" t="str">
        <f t="shared" ref="CE135:CE198" si="90">IFERROR(IF($CE$3=0,"",CD135/$CE$3),"")</f>
        <v/>
      </c>
      <c r="CF135" s="2" t="str" cm="1">
        <f t="array" ref="CF135">IF(B135="","",SUMPRODUCT(($D$1:$AB$4=$CF$4)*$D135:$AB135))</f>
        <v/>
      </c>
      <c r="CG135" s="15" t="str">
        <f t="shared" ref="CG135:CG198" si="91">IFERROR(IF($CG$3=0,"",CF135/$CG$3),"")</f>
        <v/>
      </c>
      <c r="CH135" s="2" t="str" cm="1">
        <f t="array" ref="CH135">IF(B135="","",SUMPRODUCT(($D$1:$AB$4=$CH$4)*$D135:$AB135))</f>
        <v/>
      </c>
      <c r="CI135" s="15" t="str">
        <f t="shared" ref="CI135:CI198" si="92">IFERROR(IF($CI$3=0,"",CH135/$CI$3),"")</f>
        <v/>
      </c>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row>
    <row r="136" spans="1:127" s="3" customFormat="1" ht="15.75" thickBot="1">
      <c r="A136" s="7">
        <v>131</v>
      </c>
      <c r="B136" s="1"/>
      <c r="D136" s="99"/>
      <c r="E136" s="100"/>
      <c r="F136" s="100"/>
      <c r="G136" s="100"/>
      <c r="H136" s="100"/>
      <c r="I136" s="101"/>
      <c r="J136" s="104"/>
      <c r="K136" s="105"/>
      <c r="L136" s="105"/>
      <c r="M136" s="105"/>
      <c r="N136" s="105"/>
      <c r="O136" s="106"/>
      <c r="P136" s="109"/>
      <c r="Q136" s="110"/>
      <c r="R136" s="110"/>
      <c r="S136" s="110"/>
      <c r="T136" s="110"/>
      <c r="U136" s="111"/>
      <c r="V136" s="115"/>
      <c r="W136" s="116"/>
      <c r="X136" s="116"/>
      <c r="Y136" s="116"/>
      <c r="Z136" s="116"/>
      <c r="AA136" s="116"/>
      <c r="AB136" s="170"/>
      <c r="AC136" s="171" t="str">
        <f t="shared" si="66"/>
        <v/>
      </c>
      <c r="AD136" s="172" t="str">
        <f t="shared" si="67"/>
        <v/>
      </c>
      <c r="AE136" s="4"/>
      <c r="AF136" s="4"/>
      <c r="AG136" s="4"/>
      <c r="AH136" s="4"/>
      <c r="AI136" s="4"/>
      <c r="AJ136" s="4"/>
      <c r="AK136" s="4"/>
      <c r="AL136" s="2" t="str" cm="1">
        <f t="array" ref="AL136">IF(B136="","",SUMPRODUCT(($D$1:$AB$4=$AL$4)*D136:AB136))</f>
        <v/>
      </c>
      <c r="AM136" s="15" t="str">
        <f t="shared" si="68"/>
        <v/>
      </c>
      <c r="AN136" s="2" t="str" cm="1">
        <f t="array" ref="AN136">IF(B136="","",SUMPRODUCT(($D$1:$AB$4=$AN$4)*D136:AB136))</f>
        <v/>
      </c>
      <c r="AO136" s="15" t="str">
        <f t="shared" si="69"/>
        <v/>
      </c>
      <c r="AP136" s="2" t="str" cm="1">
        <f t="array" ref="AP136">IF(B136="","",SUMPRODUCT(($D$1:$AB$4=$AP$4)*D136:AB136))</f>
        <v/>
      </c>
      <c r="AQ136" s="15" t="str">
        <f t="shared" si="70"/>
        <v/>
      </c>
      <c r="AR136" s="2" t="str" cm="1">
        <f t="array" ref="AR136">IF(B136="","",SUMPRODUCT(($D$1:$AB$4=$AR$4)*D136:AB136))</f>
        <v/>
      </c>
      <c r="AS136" s="15" t="str">
        <f t="shared" si="71"/>
        <v/>
      </c>
      <c r="AT136" s="2" t="str" cm="1">
        <f t="array" ref="AT136">IF(B136="","",SUMPRODUCT(($D$1:$AB$4=$AT$4)*$D136:$AB136))</f>
        <v/>
      </c>
      <c r="AU136" s="15" t="str">
        <f t="shared" si="72"/>
        <v/>
      </c>
      <c r="AV136" s="2" t="str" cm="1">
        <f t="array" ref="AV136">IF(B136="","",SUMPRODUCT(($D$1:$AB$4=$AV$4)*$D136:$AB136))</f>
        <v/>
      </c>
      <c r="AW136" s="15" t="str">
        <f t="shared" si="73"/>
        <v/>
      </c>
      <c r="AX136" s="2" t="str" cm="1">
        <f t="array" ref="AX136">IF(B136="","",SUMPRODUCT(($D$1:$AB$4=$AX$4)*$D136:$AB136))</f>
        <v/>
      </c>
      <c r="AY136" s="15" t="str">
        <f t="shared" si="74"/>
        <v/>
      </c>
      <c r="AZ136" s="2" t="str" cm="1">
        <f t="array" ref="AZ136">IF(B136="","",SUMPRODUCT(($D$1:$AB$4=$AZ$4)*$D136:$AB136))</f>
        <v/>
      </c>
      <c r="BA136" s="15" t="str">
        <f t="shared" si="75"/>
        <v/>
      </c>
      <c r="BB136" s="2" t="str" cm="1">
        <f t="array" ref="BB136">IF(B136="","",SUMPRODUCT(($D$1:$AB$4=$BB$4)*$D136:$AB136))</f>
        <v/>
      </c>
      <c r="BC136" s="15" t="str">
        <f t="shared" si="76"/>
        <v/>
      </c>
      <c r="BD136" s="2" t="str" cm="1">
        <f t="array" ref="BD136">IF(B136="","",SUMPRODUCT(($D$1:$AB$4=$BD$4)*$D136:$AB136))</f>
        <v/>
      </c>
      <c r="BE136" s="15" t="str">
        <f t="shared" si="77"/>
        <v/>
      </c>
      <c r="BF136" s="2" t="str" cm="1">
        <f t="array" ref="BF136">IF(B136="","",SUMPRODUCT(($D$1:$AB$4=$BF$4)*$D136:$AB136))</f>
        <v/>
      </c>
      <c r="BG136" s="15" t="str">
        <f t="shared" si="78"/>
        <v/>
      </c>
      <c r="BH136" s="2" t="str" cm="1">
        <f t="array" ref="BH136">IF(B136="","",SUMPRODUCT(($D$1:$AB$4=$BH$4)*$D136:$AB136))</f>
        <v/>
      </c>
      <c r="BI136" s="15" t="str">
        <f t="shared" si="79"/>
        <v/>
      </c>
      <c r="BJ136" s="2" t="str" cm="1">
        <f t="array" ref="BJ136">IF(B136="","",SUMPRODUCT(($D$1:$AB$4=$BJ$4)*$D136:$AB136))</f>
        <v/>
      </c>
      <c r="BK136" s="15" t="str">
        <f t="shared" si="80"/>
        <v/>
      </c>
      <c r="BL136" s="2" t="str" cm="1">
        <f t="array" ref="BL136">IF(B136="","",SUMPRODUCT(($D$1:$AB$4=$BL$4)*$D136:$AB136))</f>
        <v/>
      </c>
      <c r="BM136" s="15" t="str">
        <f t="shared" si="81"/>
        <v/>
      </c>
      <c r="BN136" s="2" t="str" cm="1">
        <f t="array" ref="BN136">IF(B136="","",SUMPRODUCT(($D$1:$AB$4=$BN$4)*$D136:$AB136))</f>
        <v/>
      </c>
      <c r="BO136" s="15" t="str">
        <f t="shared" si="82"/>
        <v/>
      </c>
      <c r="BP136" s="2" t="str" cm="1">
        <f t="array" ref="BP136">IF(B136="","",SUMPRODUCT(($D$1:$AB$4=$BP$4)*$D136:$AB136))</f>
        <v/>
      </c>
      <c r="BQ136" s="15" t="str">
        <f t="shared" si="83"/>
        <v/>
      </c>
      <c r="BR136" s="2" t="str" cm="1">
        <f t="array" ref="BR136">IF(B136="","",SUMPRODUCT(($D$1:$AB$4=$BR$4)*$D136:$AB136))</f>
        <v/>
      </c>
      <c r="BS136" s="15" t="str">
        <f t="shared" si="84"/>
        <v/>
      </c>
      <c r="BT136" s="2" t="str" cm="1">
        <f t="array" ref="BT136">IF(B136="","",SUMPRODUCT(($D$1:$AB$4=$BT$4)*$D136:$AB136))</f>
        <v/>
      </c>
      <c r="BU136" s="15" t="str">
        <f t="shared" si="85"/>
        <v/>
      </c>
      <c r="BV136" s="2" t="str" cm="1">
        <f t="array" ref="BV136">IF(B136="","",SUMPRODUCT(($D$1:$AB$4=$BV$4)*$D136:$AB136))</f>
        <v/>
      </c>
      <c r="BW136" s="15" t="str">
        <f t="shared" si="86"/>
        <v/>
      </c>
      <c r="BX136" s="2" t="str" cm="1">
        <f t="array" ref="BX136">IF(B136="","",SUMPRODUCT(($D$1:$AB$4=$BX$4)*$D136:$AB136))</f>
        <v/>
      </c>
      <c r="BY136" s="15" t="str">
        <f t="shared" si="87"/>
        <v/>
      </c>
      <c r="BZ136" s="2" t="str" cm="1">
        <f t="array" ref="BZ136">IF(B136="","",SUMPRODUCT(($D$1:$AB$4=$BZ$4)*$D136:$AB136))</f>
        <v/>
      </c>
      <c r="CA136" s="15" t="str">
        <f t="shared" si="88"/>
        <v/>
      </c>
      <c r="CB136" s="2" t="str" cm="1">
        <f t="array" ref="CB136">IF(B136="","",SUMPRODUCT(($D$1:$AB$4=$CB$4)*$D136:$AB136))</f>
        <v/>
      </c>
      <c r="CC136" s="15" t="str">
        <f t="shared" si="89"/>
        <v/>
      </c>
      <c r="CD136" s="2" t="str" cm="1">
        <f t="array" ref="CD136">IF(B136="","",SUMPRODUCT(($D$1:$AB$4=$CD$4)*$D136:$AB136))</f>
        <v/>
      </c>
      <c r="CE136" s="15" t="str">
        <f t="shared" si="90"/>
        <v/>
      </c>
      <c r="CF136" s="2" t="str" cm="1">
        <f t="array" ref="CF136">IF(B136="","",SUMPRODUCT(($D$1:$AB$4=$CF$4)*$D136:$AB136))</f>
        <v/>
      </c>
      <c r="CG136" s="15" t="str">
        <f t="shared" si="91"/>
        <v/>
      </c>
      <c r="CH136" s="2" t="str" cm="1">
        <f t="array" ref="CH136">IF(B136="","",SUMPRODUCT(($D$1:$AB$4=$CH$4)*$D136:$AB136))</f>
        <v/>
      </c>
      <c r="CI136" s="15" t="str">
        <f t="shared" si="92"/>
        <v/>
      </c>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row>
    <row r="137" spans="1:127" s="3" customFormat="1" ht="15.75" thickBot="1">
      <c r="A137" s="7">
        <v>132</v>
      </c>
      <c r="B137" s="1"/>
      <c r="D137" s="99"/>
      <c r="E137" s="100"/>
      <c r="F137" s="100"/>
      <c r="G137" s="100"/>
      <c r="H137" s="100"/>
      <c r="I137" s="101"/>
      <c r="J137" s="104"/>
      <c r="K137" s="105"/>
      <c r="L137" s="105"/>
      <c r="M137" s="105"/>
      <c r="N137" s="105"/>
      <c r="O137" s="106"/>
      <c r="P137" s="109"/>
      <c r="Q137" s="110"/>
      <c r="R137" s="110"/>
      <c r="S137" s="110"/>
      <c r="T137" s="110"/>
      <c r="U137" s="111"/>
      <c r="V137" s="115"/>
      <c r="W137" s="116"/>
      <c r="X137" s="116"/>
      <c r="Y137" s="116"/>
      <c r="Z137" s="116"/>
      <c r="AA137" s="116"/>
      <c r="AB137" s="170"/>
      <c r="AC137" s="171" t="str">
        <f t="shared" si="66"/>
        <v/>
      </c>
      <c r="AD137" s="172" t="str">
        <f t="shared" si="67"/>
        <v/>
      </c>
      <c r="AE137" s="4"/>
      <c r="AF137" s="4"/>
      <c r="AG137" s="4"/>
      <c r="AH137" s="4"/>
      <c r="AI137" s="4"/>
      <c r="AJ137" s="4"/>
      <c r="AK137" s="4"/>
      <c r="AL137" s="2" t="str" cm="1">
        <f t="array" ref="AL137">IF(B137="","",SUMPRODUCT(($D$1:$AB$4=$AL$4)*D137:AB137))</f>
        <v/>
      </c>
      <c r="AM137" s="15" t="str">
        <f t="shared" si="68"/>
        <v/>
      </c>
      <c r="AN137" s="2" t="str" cm="1">
        <f t="array" ref="AN137">IF(B137="","",SUMPRODUCT(($D$1:$AB$4=$AN$4)*D137:AB137))</f>
        <v/>
      </c>
      <c r="AO137" s="15" t="str">
        <f t="shared" si="69"/>
        <v/>
      </c>
      <c r="AP137" s="2" t="str" cm="1">
        <f t="array" ref="AP137">IF(B137="","",SUMPRODUCT(($D$1:$AB$4=$AP$4)*D137:AB137))</f>
        <v/>
      </c>
      <c r="AQ137" s="15" t="str">
        <f t="shared" si="70"/>
        <v/>
      </c>
      <c r="AR137" s="2" t="str" cm="1">
        <f t="array" ref="AR137">IF(B137="","",SUMPRODUCT(($D$1:$AB$4=$AR$4)*D137:AB137))</f>
        <v/>
      </c>
      <c r="AS137" s="15" t="str">
        <f t="shared" si="71"/>
        <v/>
      </c>
      <c r="AT137" s="2" t="str" cm="1">
        <f t="array" ref="AT137">IF(B137="","",SUMPRODUCT(($D$1:$AB$4=$AT$4)*$D137:$AB137))</f>
        <v/>
      </c>
      <c r="AU137" s="15" t="str">
        <f t="shared" si="72"/>
        <v/>
      </c>
      <c r="AV137" s="2" t="str" cm="1">
        <f t="array" ref="AV137">IF(B137="","",SUMPRODUCT(($D$1:$AB$4=$AV$4)*$D137:$AB137))</f>
        <v/>
      </c>
      <c r="AW137" s="15" t="str">
        <f t="shared" si="73"/>
        <v/>
      </c>
      <c r="AX137" s="2" t="str" cm="1">
        <f t="array" ref="AX137">IF(B137="","",SUMPRODUCT(($D$1:$AB$4=$AX$4)*$D137:$AB137))</f>
        <v/>
      </c>
      <c r="AY137" s="15" t="str">
        <f t="shared" si="74"/>
        <v/>
      </c>
      <c r="AZ137" s="2" t="str" cm="1">
        <f t="array" ref="AZ137">IF(B137="","",SUMPRODUCT(($D$1:$AB$4=$AZ$4)*$D137:$AB137))</f>
        <v/>
      </c>
      <c r="BA137" s="15" t="str">
        <f t="shared" si="75"/>
        <v/>
      </c>
      <c r="BB137" s="2" t="str" cm="1">
        <f t="array" ref="BB137">IF(B137="","",SUMPRODUCT(($D$1:$AB$4=$BB$4)*$D137:$AB137))</f>
        <v/>
      </c>
      <c r="BC137" s="15" t="str">
        <f t="shared" si="76"/>
        <v/>
      </c>
      <c r="BD137" s="2" t="str" cm="1">
        <f t="array" ref="BD137">IF(B137="","",SUMPRODUCT(($D$1:$AB$4=$BD$4)*$D137:$AB137))</f>
        <v/>
      </c>
      <c r="BE137" s="15" t="str">
        <f t="shared" si="77"/>
        <v/>
      </c>
      <c r="BF137" s="2" t="str" cm="1">
        <f t="array" ref="BF137">IF(B137="","",SUMPRODUCT(($D$1:$AB$4=$BF$4)*$D137:$AB137))</f>
        <v/>
      </c>
      <c r="BG137" s="15" t="str">
        <f t="shared" si="78"/>
        <v/>
      </c>
      <c r="BH137" s="2" t="str" cm="1">
        <f t="array" ref="BH137">IF(B137="","",SUMPRODUCT(($D$1:$AB$4=$BH$4)*$D137:$AB137))</f>
        <v/>
      </c>
      <c r="BI137" s="15" t="str">
        <f t="shared" si="79"/>
        <v/>
      </c>
      <c r="BJ137" s="2" t="str" cm="1">
        <f t="array" ref="BJ137">IF(B137="","",SUMPRODUCT(($D$1:$AB$4=$BJ$4)*$D137:$AB137))</f>
        <v/>
      </c>
      <c r="BK137" s="15" t="str">
        <f t="shared" si="80"/>
        <v/>
      </c>
      <c r="BL137" s="2" t="str" cm="1">
        <f t="array" ref="BL137">IF(B137="","",SUMPRODUCT(($D$1:$AB$4=$BL$4)*$D137:$AB137))</f>
        <v/>
      </c>
      <c r="BM137" s="15" t="str">
        <f t="shared" si="81"/>
        <v/>
      </c>
      <c r="BN137" s="2" t="str" cm="1">
        <f t="array" ref="BN137">IF(B137="","",SUMPRODUCT(($D$1:$AB$4=$BN$4)*$D137:$AB137))</f>
        <v/>
      </c>
      <c r="BO137" s="15" t="str">
        <f t="shared" si="82"/>
        <v/>
      </c>
      <c r="BP137" s="2" t="str" cm="1">
        <f t="array" ref="BP137">IF(B137="","",SUMPRODUCT(($D$1:$AB$4=$BP$4)*$D137:$AB137))</f>
        <v/>
      </c>
      <c r="BQ137" s="15" t="str">
        <f t="shared" si="83"/>
        <v/>
      </c>
      <c r="BR137" s="2" t="str" cm="1">
        <f t="array" ref="BR137">IF(B137="","",SUMPRODUCT(($D$1:$AB$4=$BR$4)*$D137:$AB137))</f>
        <v/>
      </c>
      <c r="BS137" s="15" t="str">
        <f t="shared" si="84"/>
        <v/>
      </c>
      <c r="BT137" s="2" t="str" cm="1">
        <f t="array" ref="BT137">IF(B137="","",SUMPRODUCT(($D$1:$AB$4=$BT$4)*$D137:$AB137))</f>
        <v/>
      </c>
      <c r="BU137" s="15" t="str">
        <f t="shared" si="85"/>
        <v/>
      </c>
      <c r="BV137" s="2" t="str" cm="1">
        <f t="array" ref="BV137">IF(B137="","",SUMPRODUCT(($D$1:$AB$4=$BV$4)*$D137:$AB137))</f>
        <v/>
      </c>
      <c r="BW137" s="15" t="str">
        <f t="shared" si="86"/>
        <v/>
      </c>
      <c r="BX137" s="2" t="str" cm="1">
        <f t="array" ref="BX137">IF(B137="","",SUMPRODUCT(($D$1:$AB$4=$BX$4)*$D137:$AB137))</f>
        <v/>
      </c>
      <c r="BY137" s="15" t="str">
        <f t="shared" si="87"/>
        <v/>
      </c>
      <c r="BZ137" s="2" t="str" cm="1">
        <f t="array" ref="BZ137">IF(B137="","",SUMPRODUCT(($D$1:$AB$4=$BZ$4)*$D137:$AB137))</f>
        <v/>
      </c>
      <c r="CA137" s="15" t="str">
        <f t="shared" si="88"/>
        <v/>
      </c>
      <c r="CB137" s="2" t="str" cm="1">
        <f t="array" ref="CB137">IF(B137="","",SUMPRODUCT(($D$1:$AB$4=$CB$4)*$D137:$AB137))</f>
        <v/>
      </c>
      <c r="CC137" s="15" t="str">
        <f t="shared" si="89"/>
        <v/>
      </c>
      <c r="CD137" s="2" t="str" cm="1">
        <f t="array" ref="CD137">IF(B137="","",SUMPRODUCT(($D$1:$AB$4=$CD$4)*$D137:$AB137))</f>
        <v/>
      </c>
      <c r="CE137" s="15" t="str">
        <f t="shared" si="90"/>
        <v/>
      </c>
      <c r="CF137" s="2" t="str" cm="1">
        <f t="array" ref="CF137">IF(B137="","",SUMPRODUCT(($D$1:$AB$4=$CF$4)*$D137:$AB137))</f>
        <v/>
      </c>
      <c r="CG137" s="15" t="str">
        <f t="shared" si="91"/>
        <v/>
      </c>
      <c r="CH137" s="2" t="str" cm="1">
        <f t="array" ref="CH137">IF(B137="","",SUMPRODUCT(($D$1:$AB$4=$CH$4)*$D137:$AB137))</f>
        <v/>
      </c>
      <c r="CI137" s="15" t="str">
        <f t="shared" si="92"/>
        <v/>
      </c>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row>
    <row r="138" spans="1:127" s="3" customFormat="1" ht="15.75" thickBot="1">
      <c r="A138" s="7">
        <v>133</v>
      </c>
      <c r="B138" s="1"/>
      <c r="D138" s="99"/>
      <c r="E138" s="100"/>
      <c r="F138" s="100"/>
      <c r="G138" s="100"/>
      <c r="H138" s="100"/>
      <c r="I138" s="101"/>
      <c r="J138" s="104"/>
      <c r="K138" s="105"/>
      <c r="L138" s="105"/>
      <c r="M138" s="105"/>
      <c r="N138" s="105"/>
      <c r="O138" s="106"/>
      <c r="P138" s="109"/>
      <c r="Q138" s="110"/>
      <c r="R138" s="110"/>
      <c r="S138" s="110"/>
      <c r="T138" s="110"/>
      <c r="U138" s="111"/>
      <c r="V138" s="115"/>
      <c r="W138" s="116"/>
      <c r="X138" s="116"/>
      <c r="Y138" s="116"/>
      <c r="Z138" s="116"/>
      <c r="AA138" s="116"/>
      <c r="AB138" s="170"/>
      <c r="AC138" s="171" t="str">
        <f t="shared" si="66"/>
        <v/>
      </c>
      <c r="AD138" s="172" t="str">
        <f t="shared" si="67"/>
        <v/>
      </c>
      <c r="AE138" s="4"/>
      <c r="AF138" s="4"/>
      <c r="AG138" s="4"/>
      <c r="AH138" s="4"/>
      <c r="AI138" s="4"/>
      <c r="AJ138" s="4"/>
      <c r="AK138" s="4"/>
      <c r="AL138" s="2" t="str" cm="1">
        <f t="array" ref="AL138">IF(B138="","",SUMPRODUCT(($D$1:$AB$4=$AL$4)*D138:AB138))</f>
        <v/>
      </c>
      <c r="AM138" s="15" t="str">
        <f t="shared" si="68"/>
        <v/>
      </c>
      <c r="AN138" s="2" t="str" cm="1">
        <f t="array" ref="AN138">IF(B138="","",SUMPRODUCT(($D$1:$AB$4=$AN$4)*D138:AB138))</f>
        <v/>
      </c>
      <c r="AO138" s="15" t="str">
        <f t="shared" si="69"/>
        <v/>
      </c>
      <c r="AP138" s="2" t="str" cm="1">
        <f t="array" ref="AP138">IF(B138="","",SUMPRODUCT(($D$1:$AB$4=$AP$4)*D138:AB138))</f>
        <v/>
      </c>
      <c r="AQ138" s="15" t="str">
        <f t="shared" si="70"/>
        <v/>
      </c>
      <c r="AR138" s="2" t="str" cm="1">
        <f t="array" ref="AR138">IF(B138="","",SUMPRODUCT(($D$1:$AB$4=$AR$4)*D138:AB138))</f>
        <v/>
      </c>
      <c r="AS138" s="15" t="str">
        <f t="shared" si="71"/>
        <v/>
      </c>
      <c r="AT138" s="2" t="str" cm="1">
        <f t="array" ref="AT138">IF(B138="","",SUMPRODUCT(($D$1:$AB$4=$AT$4)*$D138:$AB138))</f>
        <v/>
      </c>
      <c r="AU138" s="15" t="str">
        <f t="shared" si="72"/>
        <v/>
      </c>
      <c r="AV138" s="2" t="str" cm="1">
        <f t="array" ref="AV138">IF(B138="","",SUMPRODUCT(($D$1:$AB$4=$AV$4)*$D138:$AB138))</f>
        <v/>
      </c>
      <c r="AW138" s="15" t="str">
        <f t="shared" si="73"/>
        <v/>
      </c>
      <c r="AX138" s="2" t="str" cm="1">
        <f t="array" ref="AX138">IF(B138="","",SUMPRODUCT(($D$1:$AB$4=$AX$4)*$D138:$AB138))</f>
        <v/>
      </c>
      <c r="AY138" s="15" t="str">
        <f t="shared" si="74"/>
        <v/>
      </c>
      <c r="AZ138" s="2" t="str" cm="1">
        <f t="array" ref="AZ138">IF(B138="","",SUMPRODUCT(($D$1:$AB$4=$AZ$4)*$D138:$AB138))</f>
        <v/>
      </c>
      <c r="BA138" s="15" t="str">
        <f t="shared" si="75"/>
        <v/>
      </c>
      <c r="BB138" s="2" t="str" cm="1">
        <f t="array" ref="BB138">IF(B138="","",SUMPRODUCT(($D$1:$AB$4=$BB$4)*$D138:$AB138))</f>
        <v/>
      </c>
      <c r="BC138" s="15" t="str">
        <f t="shared" si="76"/>
        <v/>
      </c>
      <c r="BD138" s="2" t="str" cm="1">
        <f t="array" ref="BD138">IF(B138="","",SUMPRODUCT(($D$1:$AB$4=$BD$4)*$D138:$AB138))</f>
        <v/>
      </c>
      <c r="BE138" s="15" t="str">
        <f t="shared" si="77"/>
        <v/>
      </c>
      <c r="BF138" s="2" t="str" cm="1">
        <f t="array" ref="BF138">IF(B138="","",SUMPRODUCT(($D$1:$AB$4=$BF$4)*$D138:$AB138))</f>
        <v/>
      </c>
      <c r="BG138" s="15" t="str">
        <f t="shared" si="78"/>
        <v/>
      </c>
      <c r="BH138" s="2" t="str" cm="1">
        <f t="array" ref="BH138">IF(B138="","",SUMPRODUCT(($D$1:$AB$4=$BH$4)*$D138:$AB138))</f>
        <v/>
      </c>
      <c r="BI138" s="15" t="str">
        <f t="shared" si="79"/>
        <v/>
      </c>
      <c r="BJ138" s="2" t="str" cm="1">
        <f t="array" ref="BJ138">IF(B138="","",SUMPRODUCT(($D$1:$AB$4=$BJ$4)*$D138:$AB138))</f>
        <v/>
      </c>
      <c r="BK138" s="15" t="str">
        <f t="shared" si="80"/>
        <v/>
      </c>
      <c r="BL138" s="2" t="str" cm="1">
        <f t="array" ref="BL138">IF(B138="","",SUMPRODUCT(($D$1:$AB$4=$BL$4)*$D138:$AB138))</f>
        <v/>
      </c>
      <c r="BM138" s="15" t="str">
        <f t="shared" si="81"/>
        <v/>
      </c>
      <c r="BN138" s="2" t="str" cm="1">
        <f t="array" ref="BN138">IF(B138="","",SUMPRODUCT(($D$1:$AB$4=$BN$4)*$D138:$AB138))</f>
        <v/>
      </c>
      <c r="BO138" s="15" t="str">
        <f t="shared" si="82"/>
        <v/>
      </c>
      <c r="BP138" s="2" t="str" cm="1">
        <f t="array" ref="BP138">IF(B138="","",SUMPRODUCT(($D$1:$AB$4=$BP$4)*$D138:$AB138))</f>
        <v/>
      </c>
      <c r="BQ138" s="15" t="str">
        <f t="shared" si="83"/>
        <v/>
      </c>
      <c r="BR138" s="2" t="str" cm="1">
        <f t="array" ref="BR138">IF(B138="","",SUMPRODUCT(($D$1:$AB$4=$BR$4)*$D138:$AB138))</f>
        <v/>
      </c>
      <c r="BS138" s="15" t="str">
        <f t="shared" si="84"/>
        <v/>
      </c>
      <c r="BT138" s="2" t="str" cm="1">
        <f t="array" ref="BT138">IF(B138="","",SUMPRODUCT(($D$1:$AB$4=$BT$4)*$D138:$AB138))</f>
        <v/>
      </c>
      <c r="BU138" s="15" t="str">
        <f t="shared" si="85"/>
        <v/>
      </c>
      <c r="BV138" s="2" t="str" cm="1">
        <f t="array" ref="BV138">IF(B138="","",SUMPRODUCT(($D$1:$AB$4=$BV$4)*$D138:$AB138))</f>
        <v/>
      </c>
      <c r="BW138" s="15" t="str">
        <f t="shared" si="86"/>
        <v/>
      </c>
      <c r="BX138" s="2" t="str" cm="1">
        <f t="array" ref="BX138">IF(B138="","",SUMPRODUCT(($D$1:$AB$4=$BX$4)*$D138:$AB138))</f>
        <v/>
      </c>
      <c r="BY138" s="15" t="str">
        <f t="shared" si="87"/>
        <v/>
      </c>
      <c r="BZ138" s="2" t="str" cm="1">
        <f t="array" ref="BZ138">IF(B138="","",SUMPRODUCT(($D$1:$AB$4=$BZ$4)*$D138:$AB138))</f>
        <v/>
      </c>
      <c r="CA138" s="15" t="str">
        <f t="shared" si="88"/>
        <v/>
      </c>
      <c r="CB138" s="2" t="str" cm="1">
        <f t="array" ref="CB138">IF(B138="","",SUMPRODUCT(($D$1:$AB$4=$CB$4)*$D138:$AB138))</f>
        <v/>
      </c>
      <c r="CC138" s="15" t="str">
        <f t="shared" si="89"/>
        <v/>
      </c>
      <c r="CD138" s="2" t="str" cm="1">
        <f t="array" ref="CD138">IF(B138="","",SUMPRODUCT(($D$1:$AB$4=$CD$4)*$D138:$AB138))</f>
        <v/>
      </c>
      <c r="CE138" s="15" t="str">
        <f t="shared" si="90"/>
        <v/>
      </c>
      <c r="CF138" s="2" t="str" cm="1">
        <f t="array" ref="CF138">IF(B138="","",SUMPRODUCT(($D$1:$AB$4=$CF$4)*$D138:$AB138))</f>
        <v/>
      </c>
      <c r="CG138" s="15" t="str">
        <f t="shared" si="91"/>
        <v/>
      </c>
      <c r="CH138" s="2" t="str" cm="1">
        <f t="array" ref="CH138">IF(B138="","",SUMPRODUCT(($D$1:$AB$4=$CH$4)*$D138:$AB138))</f>
        <v/>
      </c>
      <c r="CI138" s="15" t="str">
        <f t="shared" si="92"/>
        <v/>
      </c>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row>
    <row r="139" spans="1:127" s="3" customFormat="1" ht="15.75" thickBot="1">
      <c r="A139" s="7">
        <v>134</v>
      </c>
      <c r="B139" s="1"/>
      <c r="D139" s="99"/>
      <c r="E139" s="100"/>
      <c r="F139" s="100"/>
      <c r="G139" s="100"/>
      <c r="H139" s="100"/>
      <c r="I139" s="101"/>
      <c r="J139" s="104"/>
      <c r="K139" s="105"/>
      <c r="L139" s="105"/>
      <c r="M139" s="105"/>
      <c r="N139" s="105"/>
      <c r="O139" s="106"/>
      <c r="P139" s="109"/>
      <c r="Q139" s="110"/>
      <c r="R139" s="110"/>
      <c r="S139" s="110"/>
      <c r="T139" s="110"/>
      <c r="U139" s="111"/>
      <c r="V139" s="115"/>
      <c r="W139" s="116"/>
      <c r="X139" s="116"/>
      <c r="Y139" s="116"/>
      <c r="Z139" s="116"/>
      <c r="AA139" s="116"/>
      <c r="AB139" s="170"/>
      <c r="AC139" s="171" t="str">
        <f t="shared" si="66"/>
        <v/>
      </c>
      <c r="AD139" s="172" t="str">
        <f t="shared" si="67"/>
        <v/>
      </c>
      <c r="AE139" s="4"/>
      <c r="AF139" s="4"/>
      <c r="AG139" s="4"/>
      <c r="AH139" s="4"/>
      <c r="AI139" s="4"/>
      <c r="AJ139" s="4"/>
      <c r="AK139" s="4"/>
      <c r="AL139" s="2" t="str" cm="1">
        <f t="array" ref="AL139">IF(B139="","",SUMPRODUCT(($D$1:$AB$4=$AL$4)*D139:AB139))</f>
        <v/>
      </c>
      <c r="AM139" s="15" t="str">
        <f t="shared" si="68"/>
        <v/>
      </c>
      <c r="AN139" s="2" t="str" cm="1">
        <f t="array" ref="AN139">IF(B139="","",SUMPRODUCT(($D$1:$AB$4=$AN$4)*D139:AB139))</f>
        <v/>
      </c>
      <c r="AO139" s="15" t="str">
        <f t="shared" si="69"/>
        <v/>
      </c>
      <c r="AP139" s="2" t="str" cm="1">
        <f t="array" ref="AP139">IF(B139="","",SUMPRODUCT(($D$1:$AB$4=$AP$4)*D139:AB139))</f>
        <v/>
      </c>
      <c r="AQ139" s="15" t="str">
        <f t="shared" si="70"/>
        <v/>
      </c>
      <c r="AR139" s="2" t="str" cm="1">
        <f t="array" ref="AR139">IF(B139="","",SUMPRODUCT(($D$1:$AB$4=$AR$4)*D139:AB139))</f>
        <v/>
      </c>
      <c r="AS139" s="15" t="str">
        <f t="shared" si="71"/>
        <v/>
      </c>
      <c r="AT139" s="2" t="str" cm="1">
        <f t="array" ref="AT139">IF(B139="","",SUMPRODUCT(($D$1:$AB$4=$AT$4)*$D139:$AB139))</f>
        <v/>
      </c>
      <c r="AU139" s="15" t="str">
        <f t="shared" si="72"/>
        <v/>
      </c>
      <c r="AV139" s="2" t="str" cm="1">
        <f t="array" ref="AV139">IF(B139="","",SUMPRODUCT(($D$1:$AB$4=$AV$4)*$D139:$AB139))</f>
        <v/>
      </c>
      <c r="AW139" s="15" t="str">
        <f t="shared" si="73"/>
        <v/>
      </c>
      <c r="AX139" s="2" t="str" cm="1">
        <f t="array" ref="AX139">IF(B139="","",SUMPRODUCT(($D$1:$AB$4=$AX$4)*$D139:$AB139))</f>
        <v/>
      </c>
      <c r="AY139" s="15" t="str">
        <f t="shared" si="74"/>
        <v/>
      </c>
      <c r="AZ139" s="2" t="str" cm="1">
        <f t="array" ref="AZ139">IF(B139="","",SUMPRODUCT(($D$1:$AB$4=$AZ$4)*$D139:$AB139))</f>
        <v/>
      </c>
      <c r="BA139" s="15" t="str">
        <f t="shared" si="75"/>
        <v/>
      </c>
      <c r="BB139" s="2" t="str" cm="1">
        <f t="array" ref="BB139">IF(B139="","",SUMPRODUCT(($D$1:$AB$4=$BB$4)*$D139:$AB139))</f>
        <v/>
      </c>
      <c r="BC139" s="15" t="str">
        <f t="shared" si="76"/>
        <v/>
      </c>
      <c r="BD139" s="2" t="str" cm="1">
        <f t="array" ref="BD139">IF(B139="","",SUMPRODUCT(($D$1:$AB$4=$BD$4)*$D139:$AB139))</f>
        <v/>
      </c>
      <c r="BE139" s="15" t="str">
        <f t="shared" si="77"/>
        <v/>
      </c>
      <c r="BF139" s="2" t="str" cm="1">
        <f t="array" ref="BF139">IF(B139="","",SUMPRODUCT(($D$1:$AB$4=$BF$4)*$D139:$AB139))</f>
        <v/>
      </c>
      <c r="BG139" s="15" t="str">
        <f t="shared" si="78"/>
        <v/>
      </c>
      <c r="BH139" s="2" t="str" cm="1">
        <f t="array" ref="BH139">IF(B139="","",SUMPRODUCT(($D$1:$AB$4=$BH$4)*$D139:$AB139))</f>
        <v/>
      </c>
      <c r="BI139" s="15" t="str">
        <f t="shared" si="79"/>
        <v/>
      </c>
      <c r="BJ139" s="2" t="str" cm="1">
        <f t="array" ref="BJ139">IF(B139="","",SUMPRODUCT(($D$1:$AB$4=$BJ$4)*$D139:$AB139))</f>
        <v/>
      </c>
      <c r="BK139" s="15" t="str">
        <f t="shared" si="80"/>
        <v/>
      </c>
      <c r="BL139" s="2" t="str" cm="1">
        <f t="array" ref="BL139">IF(B139="","",SUMPRODUCT(($D$1:$AB$4=$BL$4)*$D139:$AB139))</f>
        <v/>
      </c>
      <c r="BM139" s="15" t="str">
        <f t="shared" si="81"/>
        <v/>
      </c>
      <c r="BN139" s="2" t="str" cm="1">
        <f t="array" ref="BN139">IF(B139="","",SUMPRODUCT(($D$1:$AB$4=$BN$4)*$D139:$AB139))</f>
        <v/>
      </c>
      <c r="BO139" s="15" t="str">
        <f t="shared" si="82"/>
        <v/>
      </c>
      <c r="BP139" s="2" t="str" cm="1">
        <f t="array" ref="BP139">IF(B139="","",SUMPRODUCT(($D$1:$AB$4=$BP$4)*$D139:$AB139))</f>
        <v/>
      </c>
      <c r="BQ139" s="15" t="str">
        <f t="shared" si="83"/>
        <v/>
      </c>
      <c r="BR139" s="2" t="str" cm="1">
        <f t="array" ref="BR139">IF(B139="","",SUMPRODUCT(($D$1:$AB$4=$BR$4)*$D139:$AB139))</f>
        <v/>
      </c>
      <c r="BS139" s="15" t="str">
        <f t="shared" si="84"/>
        <v/>
      </c>
      <c r="BT139" s="2" t="str" cm="1">
        <f t="array" ref="BT139">IF(B139="","",SUMPRODUCT(($D$1:$AB$4=$BT$4)*$D139:$AB139))</f>
        <v/>
      </c>
      <c r="BU139" s="15" t="str">
        <f t="shared" si="85"/>
        <v/>
      </c>
      <c r="BV139" s="2" t="str" cm="1">
        <f t="array" ref="BV139">IF(B139="","",SUMPRODUCT(($D$1:$AB$4=$BV$4)*$D139:$AB139))</f>
        <v/>
      </c>
      <c r="BW139" s="15" t="str">
        <f t="shared" si="86"/>
        <v/>
      </c>
      <c r="BX139" s="2" t="str" cm="1">
        <f t="array" ref="BX139">IF(B139="","",SUMPRODUCT(($D$1:$AB$4=$BX$4)*$D139:$AB139))</f>
        <v/>
      </c>
      <c r="BY139" s="15" t="str">
        <f t="shared" si="87"/>
        <v/>
      </c>
      <c r="BZ139" s="2" t="str" cm="1">
        <f t="array" ref="BZ139">IF(B139="","",SUMPRODUCT(($D$1:$AB$4=$BZ$4)*$D139:$AB139))</f>
        <v/>
      </c>
      <c r="CA139" s="15" t="str">
        <f t="shared" si="88"/>
        <v/>
      </c>
      <c r="CB139" s="2" t="str" cm="1">
        <f t="array" ref="CB139">IF(B139="","",SUMPRODUCT(($D$1:$AB$4=$CB$4)*$D139:$AB139))</f>
        <v/>
      </c>
      <c r="CC139" s="15" t="str">
        <f t="shared" si="89"/>
        <v/>
      </c>
      <c r="CD139" s="2" t="str" cm="1">
        <f t="array" ref="CD139">IF(B139="","",SUMPRODUCT(($D$1:$AB$4=$CD$4)*$D139:$AB139))</f>
        <v/>
      </c>
      <c r="CE139" s="15" t="str">
        <f t="shared" si="90"/>
        <v/>
      </c>
      <c r="CF139" s="2" t="str" cm="1">
        <f t="array" ref="CF139">IF(B139="","",SUMPRODUCT(($D$1:$AB$4=$CF$4)*$D139:$AB139))</f>
        <v/>
      </c>
      <c r="CG139" s="15" t="str">
        <f t="shared" si="91"/>
        <v/>
      </c>
      <c r="CH139" s="2" t="str" cm="1">
        <f t="array" ref="CH139">IF(B139="","",SUMPRODUCT(($D$1:$AB$4=$CH$4)*$D139:$AB139))</f>
        <v/>
      </c>
      <c r="CI139" s="15" t="str">
        <f t="shared" si="92"/>
        <v/>
      </c>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row>
    <row r="140" spans="1:127" s="3" customFormat="1" ht="15.75" thickBot="1">
      <c r="A140" s="7">
        <v>135</v>
      </c>
      <c r="B140" s="1"/>
      <c r="D140" s="99"/>
      <c r="E140" s="100"/>
      <c r="F140" s="100"/>
      <c r="G140" s="100"/>
      <c r="H140" s="100"/>
      <c r="I140" s="101"/>
      <c r="J140" s="104"/>
      <c r="K140" s="105"/>
      <c r="L140" s="105"/>
      <c r="M140" s="105"/>
      <c r="N140" s="105"/>
      <c r="O140" s="106"/>
      <c r="P140" s="109"/>
      <c r="Q140" s="110"/>
      <c r="R140" s="110"/>
      <c r="S140" s="110"/>
      <c r="T140" s="110"/>
      <c r="U140" s="111"/>
      <c r="V140" s="115"/>
      <c r="W140" s="116"/>
      <c r="X140" s="116"/>
      <c r="Y140" s="116"/>
      <c r="Z140" s="116"/>
      <c r="AA140" s="116"/>
      <c r="AB140" s="170"/>
      <c r="AC140" s="171" t="str">
        <f t="shared" si="66"/>
        <v/>
      </c>
      <c r="AD140" s="172" t="str">
        <f t="shared" si="67"/>
        <v/>
      </c>
      <c r="AE140" s="4"/>
      <c r="AF140" s="4"/>
      <c r="AG140" s="4"/>
      <c r="AH140" s="4"/>
      <c r="AI140" s="4"/>
      <c r="AJ140" s="4"/>
      <c r="AK140" s="4"/>
      <c r="AL140" s="2" t="str" cm="1">
        <f t="array" ref="AL140">IF(B140="","",SUMPRODUCT(($D$1:$AB$4=$AL$4)*D140:AB140))</f>
        <v/>
      </c>
      <c r="AM140" s="15" t="str">
        <f t="shared" si="68"/>
        <v/>
      </c>
      <c r="AN140" s="2" t="str" cm="1">
        <f t="array" ref="AN140">IF(B140="","",SUMPRODUCT(($D$1:$AB$4=$AN$4)*D140:AB140))</f>
        <v/>
      </c>
      <c r="AO140" s="15" t="str">
        <f t="shared" si="69"/>
        <v/>
      </c>
      <c r="AP140" s="2" t="str" cm="1">
        <f t="array" ref="AP140">IF(B140="","",SUMPRODUCT(($D$1:$AB$4=$AP$4)*D140:AB140))</f>
        <v/>
      </c>
      <c r="AQ140" s="15" t="str">
        <f t="shared" si="70"/>
        <v/>
      </c>
      <c r="AR140" s="2" t="str" cm="1">
        <f t="array" ref="AR140">IF(B140="","",SUMPRODUCT(($D$1:$AB$4=$AR$4)*D140:AB140))</f>
        <v/>
      </c>
      <c r="AS140" s="15" t="str">
        <f t="shared" si="71"/>
        <v/>
      </c>
      <c r="AT140" s="2" t="str" cm="1">
        <f t="array" ref="AT140">IF(B140="","",SUMPRODUCT(($D$1:$AB$4=$AT$4)*$D140:$AB140))</f>
        <v/>
      </c>
      <c r="AU140" s="15" t="str">
        <f t="shared" si="72"/>
        <v/>
      </c>
      <c r="AV140" s="2" t="str" cm="1">
        <f t="array" ref="AV140">IF(B140="","",SUMPRODUCT(($D$1:$AB$4=$AV$4)*$D140:$AB140))</f>
        <v/>
      </c>
      <c r="AW140" s="15" t="str">
        <f t="shared" si="73"/>
        <v/>
      </c>
      <c r="AX140" s="2" t="str" cm="1">
        <f t="array" ref="AX140">IF(B140="","",SUMPRODUCT(($D$1:$AB$4=$AX$4)*$D140:$AB140))</f>
        <v/>
      </c>
      <c r="AY140" s="15" t="str">
        <f t="shared" si="74"/>
        <v/>
      </c>
      <c r="AZ140" s="2" t="str" cm="1">
        <f t="array" ref="AZ140">IF(B140="","",SUMPRODUCT(($D$1:$AB$4=$AZ$4)*$D140:$AB140))</f>
        <v/>
      </c>
      <c r="BA140" s="15" t="str">
        <f t="shared" si="75"/>
        <v/>
      </c>
      <c r="BB140" s="2" t="str" cm="1">
        <f t="array" ref="BB140">IF(B140="","",SUMPRODUCT(($D$1:$AB$4=$BB$4)*$D140:$AB140))</f>
        <v/>
      </c>
      <c r="BC140" s="15" t="str">
        <f t="shared" si="76"/>
        <v/>
      </c>
      <c r="BD140" s="2" t="str" cm="1">
        <f t="array" ref="BD140">IF(B140="","",SUMPRODUCT(($D$1:$AB$4=$BD$4)*$D140:$AB140))</f>
        <v/>
      </c>
      <c r="BE140" s="15" t="str">
        <f t="shared" si="77"/>
        <v/>
      </c>
      <c r="BF140" s="2" t="str" cm="1">
        <f t="array" ref="BF140">IF(B140="","",SUMPRODUCT(($D$1:$AB$4=$BF$4)*$D140:$AB140))</f>
        <v/>
      </c>
      <c r="BG140" s="15" t="str">
        <f t="shared" si="78"/>
        <v/>
      </c>
      <c r="BH140" s="2" t="str" cm="1">
        <f t="array" ref="BH140">IF(B140="","",SUMPRODUCT(($D$1:$AB$4=$BH$4)*$D140:$AB140))</f>
        <v/>
      </c>
      <c r="BI140" s="15" t="str">
        <f t="shared" si="79"/>
        <v/>
      </c>
      <c r="BJ140" s="2" t="str" cm="1">
        <f t="array" ref="BJ140">IF(B140="","",SUMPRODUCT(($D$1:$AB$4=$BJ$4)*$D140:$AB140))</f>
        <v/>
      </c>
      <c r="BK140" s="15" t="str">
        <f t="shared" si="80"/>
        <v/>
      </c>
      <c r="BL140" s="2" t="str" cm="1">
        <f t="array" ref="BL140">IF(B140="","",SUMPRODUCT(($D$1:$AB$4=$BL$4)*$D140:$AB140))</f>
        <v/>
      </c>
      <c r="BM140" s="15" t="str">
        <f t="shared" si="81"/>
        <v/>
      </c>
      <c r="BN140" s="2" t="str" cm="1">
        <f t="array" ref="BN140">IF(B140="","",SUMPRODUCT(($D$1:$AB$4=$BN$4)*$D140:$AB140))</f>
        <v/>
      </c>
      <c r="BO140" s="15" t="str">
        <f t="shared" si="82"/>
        <v/>
      </c>
      <c r="BP140" s="2" t="str" cm="1">
        <f t="array" ref="BP140">IF(B140="","",SUMPRODUCT(($D$1:$AB$4=$BP$4)*$D140:$AB140))</f>
        <v/>
      </c>
      <c r="BQ140" s="15" t="str">
        <f t="shared" si="83"/>
        <v/>
      </c>
      <c r="BR140" s="2" t="str" cm="1">
        <f t="array" ref="BR140">IF(B140="","",SUMPRODUCT(($D$1:$AB$4=$BR$4)*$D140:$AB140))</f>
        <v/>
      </c>
      <c r="BS140" s="15" t="str">
        <f t="shared" si="84"/>
        <v/>
      </c>
      <c r="BT140" s="2" t="str" cm="1">
        <f t="array" ref="BT140">IF(B140="","",SUMPRODUCT(($D$1:$AB$4=$BT$4)*$D140:$AB140))</f>
        <v/>
      </c>
      <c r="BU140" s="15" t="str">
        <f t="shared" si="85"/>
        <v/>
      </c>
      <c r="BV140" s="2" t="str" cm="1">
        <f t="array" ref="BV140">IF(B140="","",SUMPRODUCT(($D$1:$AB$4=$BV$4)*$D140:$AB140))</f>
        <v/>
      </c>
      <c r="BW140" s="15" t="str">
        <f t="shared" si="86"/>
        <v/>
      </c>
      <c r="BX140" s="2" t="str" cm="1">
        <f t="array" ref="BX140">IF(B140="","",SUMPRODUCT(($D$1:$AB$4=$BX$4)*$D140:$AB140))</f>
        <v/>
      </c>
      <c r="BY140" s="15" t="str">
        <f t="shared" si="87"/>
        <v/>
      </c>
      <c r="BZ140" s="2" t="str" cm="1">
        <f t="array" ref="BZ140">IF(B140="","",SUMPRODUCT(($D$1:$AB$4=$BZ$4)*$D140:$AB140))</f>
        <v/>
      </c>
      <c r="CA140" s="15" t="str">
        <f t="shared" si="88"/>
        <v/>
      </c>
      <c r="CB140" s="2" t="str" cm="1">
        <f t="array" ref="CB140">IF(B140="","",SUMPRODUCT(($D$1:$AB$4=$CB$4)*$D140:$AB140))</f>
        <v/>
      </c>
      <c r="CC140" s="15" t="str">
        <f t="shared" si="89"/>
        <v/>
      </c>
      <c r="CD140" s="2" t="str" cm="1">
        <f t="array" ref="CD140">IF(B140="","",SUMPRODUCT(($D$1:$AB$4=$CD$4)*$D140:$AB140))</f>
        <v/>
      </c>
      <c r="CE140" s="15" t="str">
        <f t="shared" si="90"/>
        <v/>
      </c>
      <c r="CF140" s="2" t="str" cm="1">
        <f t="array" ref="CF140">IF(B140="","",SUMPRODUCT(($D$1:$AB$4=$CF$4)*$D140:$AB140))</f>
        <v/>
      </c>
      <c r="CG140" s="15" t="str">
        <f t="shared" si="91"/>
        <v/>
      </c>
      <c r="CH140" s="2" t="str" cm="1">
        <f t="array" ref="CH140">IF(B140="","",SUMPRODUCT(($D$1:$AB$4=$CH$4)*$D140:$AB140))</f>
        <v/>
      </c>
      <c r="CI140" s="15" t="str">
        <f t="shared" si="92"/>
        <v/>
      </c>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row>
    <row r="141" spans="1:127" s="3" customFormat="1" ht="15.75" thickBot="1">
      <c r="A141" s="7">
        <v>136</v>
      </c>
      <c r="B141" s="1"/>
      <c r="D141" s="99"/>
      <c r="E141" s="100"/>
      <c r="F141" s="100"/>
      <c r="G141" s="100"/>
      <c r="H141" s="100"/>
      <c r="I141" s="101"/>
      <c r="J141" s="104"/>
      <c r="K141" s="105"/>
      <c r="L141" s="105"/>
      <c r="M141" s="105"/>
      <c r="N141" s="105"/>
      <c r="O141" s="106"/>
      <c r="P141" s="109"/>
      <c r="Q141" s="110"/>
      <c r="R141" s="110"/>
      <c r="S141" s="110"/>
      <c r="T141" s="110"/>
      <c r="U141" s="111"/>
      <c r="V141" s="115"/>
      <c r="W141" s="116"/>
      <c r="X141" s="116"/>
      <c r="Y141" s="116"/>
      <c r="Z141" s="116"/>
      <c r="AA141" s="116"/>
      <c r="AB141" s="170"/>
      <c r="AC141" s="171" t="str">
        <f t="shared" si="66"/>
        <v/>
      </c>
      <c r="AD141" s="172" t="str">
        <f t="shared" si="67"/>
        <v/>
      </c>
      <c r="AE141" s="4"/>
      <c r="AF141" s="4"/>
      <c r="AG141" s="4"/>
      <c r="AH141" s="4"/>
      <c r="AI141" s="4"/>
      <c r="AJ141" s="4"/>
      <c r="AK141" s="4"/>
      <c r="AL141" s="2" t="str" cm="1">
        <f t="array" ref="AL141">IF(B141="","",SUMPRODUCT(($D$1:$AB$4=$AL$4)*D141:AB141))</f>
        <v/>
      </c>
      <c r="AM141" s="15" t="str">
        <f t="shared" si="68"/>
        <v/>
      </c>
      <c r="AN141" s="2" t="str" cm="1">
        <f t="array" ref="AN141">IF(B141="","",SUMPRODUCT(($D$1:$AB$4=$AN$4)*D141:AB141))</f>
        <v/>
      </c>
      <c r="AO141" s="15" t="str">
        <f t="shared" si="69"/>
        <v/>
      </c>
      <c r="AP141" s="2" t="str" cm="1">
        <f t="array" ref="AP141">IF(B141="","",SUMPRODUCT(($D$1:$AB$4=$AP$4)*D141:AB141))</f>
        <v/>
      </c>
      <c r="AQ141" s="15" t="str">
        <f t="shared" si="70"/>
        <v/>
      </c>
      <c r="AR141" s="2" t="str" cm="1">
        <f t="array" ref="AR141">IF(B141="","",SUMPRODUCT(($D$1:$AB$4=$AR$4)*D141:AB141))</f>
        <v/>
      </c>
      <c r="AS141" s="15" t="str">
        <f t="shared" si="71"/>
        <v/>
      </c>
      <c r="AT141" s="2" t="str" cm="1">
        <f t="array" ref="AT141">IF(B141="","",SUMPRODUCT(($D$1:$AB$4=$AT$4)*$D141:$AB141))</f>
        <v/>
      </c>
      <c r="AU141" s="15" t="str">
        <f t="shared" si="72"/>
        <v/>
      </c>
      <c r="AV141" s="2" t="str" cm="1">
        <f t="array" ref="AV141">IF(B141="","",SUMPRODUCT(($D$1:$AB$4=$AV$4)*$D141:$AB141))</f>
        <v/>
      </c>
      <c r="AW141" s="15" t="str">
        <f t="shared" si="73"/>
        <v/>
      </c>
      <c r="AX141" s="2" t="str" cm="1">
        <f t="array" ref="AX141">IF(B141="","",SUMPRODUCT(($D$1:$AB$4=$AX$4)*$D141:$AB141))</f>
        <v/>
      </c>
      <c r="AY141" s="15" t="str">
        <f t="shared" si="74"/>
        <v/>
      </c>
      <c r="AZ141" s="2" t="str" cm="1">
        <f t="array" ref="AZ141">IF(B141="","",SUMPRODUCT(($D$1:$AB$4=$AZ$4)*$D141:$AB141))</f>
        <v/>
      </c>
      <c r="BA141" s="15" t="str">
        <f t="shared" si="75"/>
        <v/>
      </c>
      <c r="BB141" s="2" t="str" cm="1">
        <f t="array" ref="BB141">IF(B141="","",SUMPRODUCT(($D$1:$AB$4=$BB$4)*$D141:$AB141))</f>
        <v/>
      </c>
      <c r="BC141" s="15" t="str">
        <f t="shared" si="76"/>
        <v/>
      </c>
      <c r="BD141" s="2" t="str" cm="1">
        <f t="array" ref="BD141">IF(B141="","",SUMPRODUCT(($D$1:$AB$4=$BD$4)*$D141:$AB141))</f>
        <v/>
      </c>
      <c r="BE141" s="15" t="str">
        <f t="shared" si="77"/>
        <v/>
      </c>
      <c r="BF141" s="2" t="str" cm="1">
        <f t="array" ref="BF141">IF(B141="","",SUMPRODUCT(($D$1:$AB$4=$BF$4)*$D141:$AB141))</f>
        <v/>
      </c>
      <c r="BG141" s="15" t="str">
        <f t="shared" si="78"/>
        <v/>
      </c>
      <c r="BH141" s="2" t="str" cm="1">
        <f t="array" ref="BH141">IF(B141="","",SUMPRODUCT(($D$1:$AB$4=$BH$4)*$D141:$AB141))</f>
        <v/>
      </c>
      <c r="BI141" s="15" t="str">
        <f t="shared" si="79"/>
        <v/>
      </c>
      <c r="BJ141" s="2" t="str" cm="1">
        <f t="array" ref="BJ141">IF(B141="","",SUMPRODUCT(($D$1:$AB$4=$BJ$4)*$D141:$AB141))</f>
        <v/>
      </c>
      <c r="BK141" s="15" t="str">
        <f t="shared" si="80"/>
        <v/>
      </c>
      <c r="BL141" s="2" t="str" cm="1">
        <f t="array" ref="BL141">IF(B141="","",SUMPRODUCT(($D$1:$AB$4=$BL$4)*$D141:$AB141))</f>
        <v/>
      </c>
      <c r="BM141" s="15" t="str">
        <f t="shared" si="81"/>
        <v/>
      </c>
      <c r="BN141" s="2" t="str" cm="1">
        <f t="array" ref="BN141">IF(B141="","",SUMPRODUCT(($D$1:$AB$4=$BN$4)*$D141:$AB141))</f>
        <v/>
      </c>
      <c r="BO141" s="15" t="str">
        <f t="shared" si="82"/>
        <v/>
      </c>
      <c r="BP141" s="2" t="str" cm="1">
        <f t="array" ref="BP141">IF(B141="","",SUMPRODUCT(($D$1:$AB$4=$BP$4)*$D141:$AB141))</f>
        <v/>
      </c>
      <c r="BQ141" s="15" t="str">
        <f t="shared" si="83"/>
        <v/>
      </c>
      <c r="BR141" s="2" t="str" cm="1">
        <f t="array" ref="BR141">IF(B141="","",SUMPRODUCT(($D$1:$AB$4=$BR$4)*$D141:$AB141))</f>
        <v/>
      </c>
      <c r="BS141" s="15" t="str">
        <f t="shared" si="84"/>
        <v/>
      </c>
      <c r="BT141" s="2" t="str" cm="1">
        <f t="array" ref="BT141">IF(B141="","",SUMPRODUCT(($D$1:$AB$4=$BT$4)*$D141:$AB141))</f>
        <v/>
      </c>
      <c r="BU141" s="15" t="str">
        <f t="shared" si="85"/>
        <v/>
      </c>
      <c r="BV141" s="2" t="str" cm="1">
        <f t="array" ref="BV141">IF(B141="","",SUMPRODUCT(($D$1:$AB$4=$BV$4)*$D141:$AB141))</f>
        <v/>
      </c>
      <c r="BW141" s="15" t="str">
        <f t="shared" si="86"/>
        <v/>
      </c>
      <c r="BX141" s="2" t="str" cm="1">
        <f t="array" ref="BX141">IF(B141="","",SUMPRODUCT(($D$1:$AB$4=$BX$4)*$D141:$AB141))</f>
        <v/>
      </c>
      <c r="BY141" s="15" t="str">
        <f t="shared" si="87"/>
        <v/>
      </c>
      <c r="BZ141" s="2" t="str" cm="1">
        <f t="array" ref="BZ141">IF(B141="","",SUMPRODUCT(($D$1:$AB$4=$BZ$4)*$D141:$AB141))</f>
        <v/>
      </c>
      <c r="CA141" s="15" t="str">
        <f t="shared" si="88"/>
        <v/>
      </c>
      <c r="CB141" s="2" t="str" cm="1">
        <f t="array" ref="CB141">IF(B141="","",SUMPRODUCT(($D$1:$AB$4=$CB$4)*$D141:$AB141))</f>
        <v/>
      </c>
      <c r="CC141" s="15" t="str">
        <f t="shared" si="89"/>
        <v/>
      </c>
      <c r="CD141" s="2" t="str" cm="1">
        <f t="array" ref="CD141">IF(B141="","",SUMPRODUCT(($D$1:$AB$4=$CD$4)*$D141:$AB141))</f>
        <v/>
      </c>
      <c r="CE141" s="15" t="str">
        <f t="shared" si="90"/>
        <v/>
      </c>
      <c r="CF141" s="2" t="str" cm="1">
        <f t="array" ref="CF141">IF(B141="","",SUMPRODUCT(($D$1:$AB$4=$CF$4)*$D141:$AB141))</f>
        <v/>
      </c>
      <c r="CG141" s="15" t="str">
        <f t="shared" si="91"/>
        <v/>
      </c>
      <c r="CH141" s="2" t="str" cm="1">
        <f t="array" ref="CH141">IF(B141="","",SUMPRODUCT(($D$1:$AB$4=$CH$4)*$D141:$AB141))</f>
        <v/>
      </c>
      <c r="CI141" s="15" t="str">
        <f t="shared" si="92"/>
        <v/>
      </c>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row>
    <row r="142" spans="1:127" s="3" customFormat="1" ht="15.75" thickBot="1">
      <c r="A142" s="7">
        <v>137</v>
      </c>
      <c r="B142" s="1"/>
      <c r="D142" s="99"/>
      <c r="E142" s="100"/>
      <c r="F142" s="100"/>
      <c r="G142" s="100"/>
      <c r="H142" s="100"/>
      <c r="I142" s="101"/>
      <c r="J142" s="104"/>
      <c r="K142" s="105"/>
      <c r="L142" s="105"/>
      <c r="M142" s="105"/>
      <c r="N142" s="105"/>
      <c r="O142" s="106"/>
      <c r="P142" s="109"/>
      <c r="Q142" s="110"/>
      <c r="R142" s="110"/>
      <c r="S142" s="110"/>
      <c r="T142" s="110"/>
      <c r="U142" s="111"/>
      <c r="V142" s="115"/>
      <c r="W142" s="116"/>
      <c r="X142" s="116"/>
      <c r="Y142" s="116"/>
      <c r="Z142" s="116"/>
      <c r="AA142" s="116"/>
      <c r="AB142" s="170"/>
      <c r="AC142" s="171" t="str">
        <f t="shared" si="66"/>
        <v/>
      </c>
      <c r="AD142" s="172" t="str">
        <f t="shared" si="67"/>
        <v/>
      </c>
      <c r="AE142" s="4"/>
      <c r="AF142" s="4"/>
      <c r="AG142" s="4"/>
      <c r="AH142" s="4"/>
      <c r="AI142" s="4"/>
      <c r="AJ142" s="4"/>
      <c r="AK142" s="4"/>
      <c r="AL142" s="2" t="str" cm="1">
        <f t="array" ref="AL142">IF(B142="","",SUMPRODUCT(($D$1:$AB$4=$AL$4)*D142:AB142))</f>
        <v/>
      </c>
      <c r="AM142" s="15" t="str">
        <f t="shared" si="68"/>
        <v/>
      </c>
      <c r="AN142" s="2" t="str" cm="1">
        <f t="array" ref="AN142">IF(B142="","",SUMPRODUCT(($D$1:$AB$4=$AN$4)*D142:AB142))</f>
        <v/>
      </c>
      <c r="AO142" s="15" t="str">
        <f t="shared" si="69"/>
        <v/>
      </c>
      <c r="AP142" s="2" t="str" cm="1">
        <f t="array" ref="AP142">IF(B142="","",SUMPRODUCT(($D$1:$AB$4=$AP$4)*D142:AB142))</f>
        <v/>
      </c>
      <c r="AQ142" s="15" t="str">
        <f t="shared" si="70"/>
        <v/>
      </c>
      <c r="AR142" s="2" t="str" cm="1">
        <f t="array" ref="AR142">IF(B142="","",SUMPRODUCT(($D$1:$AB$4=$AR$4)*D142:AB142))</f>
        <v/>
      </c>
      <c r="AS142" s="15" t="str">
        <f t="shared" si="71"/>
        <v/>
      </c>
      <c r="AT142" s="2" t="str" cm="1">
        <f t="array" ref="AT142">IF(B142="","",SUMPRODUCT(($D$1:$AB$4=$AT$4)*$D142:$AB142))</f>
        <v/>
      </c>
      <c r="AU142" s="15" t="str">
        <f t="shared" si="72"/>
        <v/>
      </c>
      <c r="AV142" s="2" t="str" cm="1">
        <f t="array" ref="AV142">IF(B142="","",SUMPRODUCT(($D$1:$AB$4=$AV$4)*$D142:$AB142))</f>
        <v/>
      </c>
      <c r="AW142" s="15" t="str">
        <f t="shared" si="73"/>
        <v/>
      </c>
      <c r="AX142" s="2" t="str" cm="1">
        <f t="array" ref="AX142">IF(B142="","",SUMPRODUCT(($D$1:$AB$4=$AX$4)*$D142:$AB142))</f>
        <v/>
      </c>
      <c r="AY142" s="15" t="str">
        <f t="shared" si="74"/>
        <v/>
      </c>
      <c r="AZ142" s="2" t="str" cm="1">
        <f t="array" ref="AZ142">IF(B142="","",SUMPRODUCT(($D$1:$AB$4=$AZ$4)*$D142:$AB142))</f>
        <v/>
      </c>
      <c r="BA142" s="15" t="str">
        <f t="shared" si="75"/>
        <v/>
      </c>
      <c r="BB142" s="2" t="str" cm="1">
        <f t="array" ref="BB142">IF(B142="","",SUMPRODUCT(($D$1:$AB$4=$BB$4)*$D142:$AB142))</f>
        <v/>
      </c>
      <c r="BC142" s="15" t="str">
        <f t="shared" si="76"/>
        <v/>
      </c>
      <c r="BD142" s="2" t="str" cm="1">
        <f t="array" ref="BD142">IF(B142="","",SUMPRODUCT(($D$1:$AB$4=$BD$4)*$D142:$AB142))</f>
        <v/>
      </c>
      <c r="BE142" s="15" t="str">
        <f t="shared" si="77"/>
        <v/>
      </c>
      <c r="BF142" s="2" t="str" cm="1">
        <f t="array" ref="BF142">IF(B142="","",SUMPRODUCT(($D$1:$AB$4=$BF$4)*$D142:$AB142))</f>
        <v/>
      </c>
      <c r="BG142" s="15" t="str">
        <f t="shared" si="78"/>
        <v/>
      </c>
      <c r="BH142" s="2" t="str" cm="1">
        <f t="array" ref="BH142">IF(B142="","",SUMPRODUCT(($D$1:$AB$4=$BH$4)*$D142:$AB142))</f>
        <v/>
      </c>
      <c r="BI142" s="15" t="str">
        <f t="shared" si="79"/>
        <v/>
      </c>
      <c r="BJ142" s="2" t="str" cm="1">
        <f t="array" ref="BJ142">IF(B142="","",SUMPRODUCT(($D$1:$AB$4=$BJ$4)*$D142:$AB142))</f>
        <v/>
      </c>
      <c r="BK142" s="15" t="str">
        <f t="shared" si="80"/>
        <v/>
      </c>
      <c r="BL142" s="2" t="str" cm="1">
        <f t="array" ref="BL142">IF(B142="","",SUMPRODUCT(($D$1:$AB$4=$BL$4)*$D142:$AB142))</f>
        <v/>
      </c>
      <c r="BM142" s="15" t="str">
        <f t="shared" si="81"/>
        <v/>
      </c>
      <c r="BN142" s="2" t="str" cm="1">
        <f t="array" ref="BN142">IF(B142="","",SUMPRODUCT(($D$1:$AB$4=$BN$4)*$D142:$AB142))</f>
        <v/>
      </c>
      <c r="BO142" s="15" t="str">
        <f t="shared" si="82"/>
        <v/>
      </c>
      <c r="BP142" s="2" t="str" cm="1">
        <f t="array" ref="BP142">IF(B142="","",SUMPRODUCT(($D$1:$AB$4=$BP$4)*$D142:$AB142))</f>
        <v/>
      </c>
      <c r="BQ142" s="15" t="str">
        <f t="shared" si="83"/>
        <v/>
      </c>
      <c r="BR142" s="2" t="str" cm="1">
        <f t="array" ref="BR142">IF(B142="","",SUMPRODUCT(($D$1:$AB$4=$BR$4)*$D142:$AB142))</f>
        <v/>
      </c>
      <c r="BS142" s="15" t="str">
        <f t="shared" si="84"/>
        <v/>
      </c>
      <c r="BT142" s="2" t="str" cm="1">
        <f t="array" ref="BT142">IF(B142="","",SUMPRODUCT(($D$1:$AB$4=$BT$4)*$D142:$AB142))</f>
        <v/>
      </c>
      <c r="BU142" s="15" t="str">
        <f t="shared" si="85"/>
        <v/>
      </c>
      <c r="BV142" s="2" t="str" cm="1">
        <f t="array" ref="BV142">IF(B142="","",SUMPRODUCT(($D$1:$AB$4=$BV$4)*$D142:$AB142))</f>
        <v/>
      </c>
      <c r="BW142" s="15" t="str">
        <f t="shared" si="86"/>
        <v/>
      </c>
      <c r="BX142" s="2" t="str" cm="1">
        <f t="array" ref="BX142">IF(B142="","",SUMPRODUCT(($D$1:$AB$4=$BX$4)*$D142:$AB142))</f>
        <v/>
      </c>
      <c r="BY142" s="15" t="str">
        <f t="shared" si="87"/>
        <v/>
      </c>
      <c r="BZ142" s="2" t="str" cm="1">
        <f t="array" ref="BZ142">IF(B142="","",SUMPRODUCT(($D$1:$AB$4=$BZ$4)*$D142:$AB142))</f>
        <v/>
      </c>
      <c r="CA142" s="15" t="str">
        <f t="shared" si="88"/>
        <v/>
      </c>
      <c r="CB142" s="2" t="str" cm="1">
        <f t="array" ref="CB142">IF(B142="","",SUMPRODUCT(($D$1:$AB$4=$CB$4)*$D142:$AB142))</f>
        <v/>
      </c>
      <c r="CC142" s="15" t="str">
        <f t="shared" si="89"/>
        <v/>
      </c>
      <c r="CD142" s="2" t="str" cm="1">
        <f t="array" ref="CD142">IF(B142="","",SUMPRODUCT(($D$1:$AB$4=$CD$4)*$D142:$AB142))</f>
        <v/>
      </c>
      <c r="CE142" s="15" t="str">
        <f t="shared" si="90"/>
        <v/>
      </c>
      <c r="CF142" s="2" t="str" cm="1">
        <f t="array" ref="CF142">IF(B142="","",SUMPRODUCT(($D$1:$AB$4=$CF$4)*$D142:$AB142))</f>
        <v/>
      </c>
      <c r="CG142" s="15" t="str">
        <f t="shared" si="91"/>
        <v/>
      </c>
      <c r="CH142" s="2" t="str" cm="1">
        <f t="array" ref="CH142">IF(B142="","",SUMPRODUCT(($D$1:$AB$4=$CH$4)*$D142:$AB142))</f>
        <v/>
      </c>
      <c r="CI142" s="15" t="str">
        <f t="shared" si="92"/>
        <v/>
      </c>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row>
    <row r="143" spans="1:127" s="3" customFormat="1" ht="15.75" thickBot="1">
      <c r="A143" s="7">
        <v>138</v>
      </c>
      <c r="B143" s="1"/>
      <c r="D143" s="99"/>
      <c r="E143" s="100"/>
      <c r="F143" s="100"/>
      <c r="G143" s="100"/>
      <c r="H143" s="100"/>
      <c r="I143" s="101"/>
      <c r="J143" s="104"/>
      <c r="K143" s="105"/>
      <c r="L143" s="105"/>
      <c r="M143" s="105"/>
      <c r="N143" s="105"/>
      <c r="O143" s="106"/>
      <c r="P143" s="109"/>
      <c r="Q143" s="110"/>
      <c r="R143" s="110"/>
      <c r="S143" s="110"/>
      <c r="T143" s="110"/>
      <c r="U143" s="111"/>
      <c r="V143" s="115"/>
      <c r="W143" s="116"/>
      <c r="X143" s="116"/>
      <c r="Y143" s="116"/>
      <c r="Z143" s="116"/>
      <c r="AA143" s="116"/>
      <c r="AB143" s="170"/>
      <c r="AC143" s="171" t="str">
        <f t="shared" si="66"/>
        <v/>
      </c>
      <c r="AD143" s="172" t="str">
        <f t="shared" si="67"/>
        <v/>
      </c>
      <c r="AE143" s="4"/>
      <c r="AF143" s="4"/>
      <c r="AG143" s="4"/>
      <c r="AH143" s="4"/>
      <c r="AI143" s="4"/>
      <c r="AJ143" s="4"/>
      <c r="AK143" s="4"/>
      <c r="AL143" s="2" t="str" cm="1">
        <f t="array" ref="AL143">IF(B143="","",SUMPRODUCT(($D$1:$AB$4=$AL$4)*D143:AB143))</f>
        <v/>
      </c>
      <c r="AM143" s="15" t="str">
        <f t="shared" si="68"/>
        <v/>
      </c>
      <c r="AN143" s="2" t="str" cm="1">
        <f t="array" ref="AN143">IF(B143="","",SUMPRODUCT(($D$1:$AB$4=$AN$4)*D143:AB143))</f>
        <v/>
      </c>
      <c r="AO143" s="15" t="str">
        <f t="shared" si="69"/>
        <v/>
      </c>
      <c r="AP143" s="2" t="str" cm="1">
        <f t="array" ref="AP143">IF(B143="","",SUMPRODUCT(($D$1:$AB$4=$AP$4)*D143:AB143))</f>
        <v/>
      </c>
      <c r="AQ143" s="15" t="str">
        <f t="shared" si="70"/>
        <v/>
      </c>
      <c r="AR143" s="2" t="str" cm="1">
        <f t="array" ref="AR143">IF(B143="","",SUMPRODUCT(($D$1:$AB$4=$AR$4)*D143:AB143))</f>
        <v/>
      </c>
      <c r="AS143" s="15" t="str">
        <f t="shared" si="71"/>
        <v/>
      </c>
      <c r="AT143" s="2" t="str" cm="1">
        <f t="array" ref="AT143">IF(B143="","",SUMPRODUCT(($D$1:$AB$4=$AT$4)*$D143:$AB143))</f>
        <v/>
      </c>
      <c r="AU143" s="15" t="str">
        <f t="shared" si="72"/>
        <v/>
      </c>
      <c r="AV143" s="2" t="str" cm="1">
        <f t="array" ref="AV143">IF(B143="","",SUMPRODUCT(($D$1:$AB$4=$AV$4)*$D143:$AB143))</f>
        <v/>
      </c>
      <c r="AW143" s="15" t="str">
        <f t="shared" si="73"/>
        <v/>
      </c>
      <c r="AX143" s="2" t="str" cm="1">
        <f t="array" ref="AX143">IF(B143="","",SUMPRODUCT(($D$1:$AB$4=$AX$4)*$D143:$AB143))</f>
        <v/>
      </c>
      <c r="AY143" s="15" t="str">
        <f t="shared" si="74"/>
        <v/>
      </c>
      <c r="AZ143" s="2" t="str" cm="1">
        <f t="array" ref="AZ143">IF(B143="","",SUMPRODUCT(($D$1:$AB$4=$AZ$4)*$D143:$AB143))</f>
        <v/>
      </c>
      <c r="BA143" s="15" t="str">
        <f t="shared" si="75"/>
        <v/>
      </c>
      <c r="BB143" s="2" t="str" cm="1">
        <f t="array" ref="BB143">IF(B143="","",SUMPRODUCT(($D$1:$AB$4=$BB$4)*$D143:$AB143))</f>
        <v/>
      </c>
      <c r="BC143" s="15" t="str">
        <f t="shared" si="76"/>
        <v/>
      </c>
      <c r="BD143" s="2" t="str" cm="1">
        <f t="array" ref="BD143">IF(B143="","",SUMPRODUCT(($D$1:$AB$4=$BD$4)*$D143:$AB143))</f>
        <v/>
      </c>
      <c r="BE143" s="15" t="str">
        <f t="shared" si="77"/>
        <v/>
      </c>
      <c r="BF143" s="2" t="str" cm="1">
        <f t="array" ref="BF143">IF(B143="","",SUMPRODUCT(($D$1:$AB$4=$BF$4)*$D143:$AB143))</f>
        <v/>
      </c>
      <c r="BG143" s="15" t="str">
        <f t="shared" si="78"/>
        <v/>
      </c>
      <c r="BH143" s="2" t="str" cm="1">
        <f t="array" ref="BH143">IF(B143="","",SUMPRODUCT(($D$1:$AB$4=$BH$4)*$D143:$AB143))</f>
        <v/>
      </c>
      <c r="BI143" s="15" t="str">
        <f t="shared" si="79"/>
        <v/>
      </c>
      <c r="BJ143" s="2" t="str" cm="1">
        <f t="array" ref="BJ143">IF(B143="","",SUMPRODUCT(($D$1:$AB$4=$BJ$4)*$D143:$AB143))</f>
        <v/>
      </c>
      <c r="BK143" s="15" t="str">
        <f t="shared" si="80"/>
        <v/>
      </c>
      <c r="BL143" s="2" t="str" cm="1">
        <f t="array" ref="BL143">IF(B143="","",SUMPRODUCT(($D$1:$AB$4=$BL$4)*$D143:$AB143))</f>
        <v/>
      </c>
      <c r="BM143" s="15" t="str">
        <f t="shared" si="81"/>
        <v/>
      </c>
      <c r="BN143" s="2" t="str" cm="1">
        <f t="array" ref="BN143">IF(B143="","",SUMPRODUCT(($D$1:$AB$4=$BN$4)*$D143:$AB143))</f>
        <v/>
      </c>
      <c r="BO143" s="15" t="str">
        <f t="shared" si="82"/>
        <v/>
      </c>
      <c r="BP143" s="2" t="str" cm="1">
        <f t="array" ref="BP143">IF(B143="","",SUMPRODUCT(($D$1:$AB$4=$BP$4)*$D143:$AB143))</f>
        <v/>
      </c>
      <c r="BQ143" s="15" t="str">
        <f t="shared" si="83"/>
        <v/>
      </c>
      <c r="BR143" s="2" t="str" cm="1">
        <f t="array" ref="BR143">IF(B143="","",SUMPRODUCT(($D$1:$AB$4=$BR$4)*$D143:$AB143))</f>
        <v/>
      </c>
      <c r="BS143" s="15" t="str">
        <f t="shared" si="84"/>
        <v/>
      </c>
      <c r="BT143" s="2" t="str" cm="1">
        <f t="array" ref="BT143">IF(B143="","",SUMPRODUCT(($D$1:$AB$4=$BT$4)*$D143:$AB143))</f>
        <v/>
      </c>
      <c r="BU143" s="15" t="str">
        <f t="shared" si="85"/>
        <v/>
      </c>
      <c r="BV143" s="2" t="str" cm="1">
        <f t="array" ref="BV143">IF(B143="","",SUMPRODUCT(($D$1:$AB$4=$BV$4)*$D143:$AB143))</f>
        <v/>
      </c>
      <c r="BW143" s="15" t="str">
        <f t="shared" si="86"/>
        <v/>
      </c>
      <c r="BX143" s="2" t="str" cm="1">
        <f t="array" ref="BX143">IF(B143="","",SUMPRODUCT(($D$1:$AB$4=$BX$4)*$D143:$AB143))</f>
        <v/>
      </c>
      <c r="BY143" s="15" t="str">
        <f t="shared" si="87"/>
        <v/>
      </c>
      <c r="BZ143" s="2" t="str" cm="1">
        <f t="array" ref="BZ143">IF(B143="","",SUMPRODUCT(($D$1:$AB$4=$BZ$4)*$D143:$AB143))</f>
        <v/>
      </c>
      <c r="CA143" s="15" t="str">
        <f t="shared" si="88"/>
        <v/>
      </c>
      <c r="CB143" s="2" t="str" cm="1">
        <f t="array" ref="CB143">IF(B143="","",SUMPRODUCT(($D$1:$AB$4=$CB$4)*$D143:$AB143))</f>
        <v/>
      </c>
      <c r="CC143" s="15" t="str">
        <f t="shared" si="89"/>
        <v/>
      </c>
      <c r="CD143" s="2" t="str" cm="1">
        <f t="array" ref="CD143">IF(B143="","",SUMPRODUCT(($D$1:$AB$4=$CD$4)*$D143:$AB143))</f>
        <v/>
      </c>
      <c r="CE143" s="15" t="str">
        <f t="shared" si="90"/>
        <v/>
      </c>
      <c r="CF143" s="2" t="str" cm="1">
        <f t="array" ref="CF143">IF(B143="","",SUMPRODUCT(($D$1:$AB$4=$CF$4)*$D143:$AB143))</f>
        <v/>
      </c>
      <c r="CG143" s="15" t="str">
        <f t="shared" si="91"/>
        <v/>
      </c>
      <c r="CH143" s="2" t="str" cm="1">
        <f t="array" ref="CH143">IF(B143="","",SUMPRODUCT(($D$1:$AB$4=$CH$4)*$D143:$AB143))</f>
        <v/>
      </c>
      <c r="CI143" s="15" t="str">
        <f t="shared" si="92"/>
        <v/>
      </c>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row>
    <row r="144" spans="1:127" s="3" customFormat="1" ht="15.75" thickBot="1">
      <c r="A144" s="7">
        <v>139</v>
      </c>
      <c r="B144" s="1"/>
      <c r="D144" s="99"/>
      <c r="E144" s="100"/>
      <c r="F144" s="100"/>
      <c r="G144" s="100"/>
      <c r="H144" s="100"/>
      <c r="I144" s="101"/>
      <c r="J144" s="104"/>
      <c r="K144" s="105"/>
      <c r="L144" s="105"/>
      <c r="M144" s="105"/>
      <c r="N144" s="105"/>
      <c r="O144" s="106"/>
      <c r="P144" s="109"/>
      <c r="Q144" s="110"/>
      <c r="R144" s="110"/>
      <c r="S144" s="110"/>
      <c r="T144" s="110"/>
      <c r="U144" s="111"/>
      <c r="V144" s="115"/>
      <c r="W144" s="116"/>
      <c r="X144" s="116"/>
      <c r="Y144" s="116"/>
      <c r="Z144" s="116"/>
      <c r="AA144" s="116"/>
      <c r="AB144" s="170"/>
      <c r="AC144" s="171" t="str">
        <f t="shared" si="66"/>
        <v/>
      </c>
      <c r="AD144" s="172" t="str">
        <f t="shared" si="67"/>
        <v/>
      </c>
      <c r="AE144" s="4"/>
      <c r="AF144" s="4"/>
      <c r="AG144" s="4"/>
      <c r="AH144" s="4"/>
      <c r="AI144" s="4"/>
      <c r="AJ144" s="4"/>
      <c r="AK144" s="4"/>
      <c r="AL144" s="2" t="str" cm="1">
        <f t="array" ref="AL144">IF(B144="","",SUMPRODUCT(($D$1:$AB$4=$AL$4)*D144:AB144))</f>
        <v/>
      </c>
      <c r="AM144" s="15" t="str">
        <f t="shared" si="68"/>
        <v/>
      </c>
      <c r="AN144" s="2" t="str" cm="1">
        <f t="array" ref="AN144">IF(B144="","",SUMPRODUCT(($D$1:$AB$4=$AN$4)*D144:AB144))</f>
        <v/>
      </c>
      <c r="AO144" s="15" t="str">
        <f t="shared" si="69"/>
        <v/>
      </c>
      <c r="AP144" s="2" t="str" cm="1">
        <f t="array" ref="AP144">IF(B144="","",SUMPRODUCT(($D$1:$AB$4=$AP$4)*D144:AB144))</f>
        <v/>
      </c>
      <c r="AQ144" s="15" t="str">
        <f t="shared" si="70"/>
        <v/>
      </c>
      <c r="AR144" s="2" t="str" cm="1">
        <f t="array" ref="AR144">IF(B144="","",SUMPRODUCT(($D$1:$AB$4=$AR$4)*D144:AB144))</f>
        <v/>
      </c>
      <c r="AS144" s="15" t="str">
        <f t="shared" si="71"/>
        <v/>
      </c>
      <c r="AT144" s="2" t="str" cm="1">
        <f t="array" ref="AT144">IF(B144="","",SUMPRODUCT(($D$1:$AB$4=$AT$4)*$D144:$AB144))</f>
        <v/>
      </c>
      <c r="AU144" s="15" t="str">
        <f t="shared" si="72"/>
        <v/>
      </c>
      <c r="AV144" s="2" t="str" cm="1">
        <f t="array" ref="AV144">IF(B144="","",SUMPRODUCT(($D$1:$AB$4=$AV$4)*$D144:$AB144))</f>
        <v/>
      </c>
      <c r="AW144" s="15" t="str">
        <f t="shared" si="73"/>
        <v/>
      </c>
      <c r="AX144" s="2" t="str" cm="1">
        <f t="array" ref="AX144">IF(B144="","",SUMPRODUCT(($D$1:$AB$4=$AX$4)*$D144:$AB144))</f>
        <v/>
      </c>
      <c r="AY144" s="15" t="str">
        <f t="shared" si="74"/>
        <v/>
      </c>
      <c r="AZ144" s="2" t="str" cm="1">
        <f t="array" ref="AZ144">IF(B144="","",SUMPRODUCT(($D$1:$AB$4=$AZ$4)*$D144:$AB144))</f>
        <v/>
      </c>
      <c r="BA144" s="15" t="str">
        <f t="shared" si="75"/>
        <v/>
      </c>
      <c r="BB144" s="2" t="str" cm="1">
        <f t="array" ref="BB144">IF(B144="","",SUMPRODUCT(($D$1:$AB$4=$BB$4)*$D144:$AB144))</f>
        <v/>
      </c>
      <c r="BC144" s="15" t="str">
        <f t="shared" si="76"/>
        <v/>
      </c>
      <c r="BD144" s="2" t="str" cm="1">
        <f t="array" ref="BD144">IF(B144="","",SUMPRODUCT(($D$1:$AB$4=$BD$4)*$D144:$AB144))</f>
        <v/>
      </c>
      <c r="BE144" s="15" t="str">
        <f t="shared" si="77"/>
        <v/>
      </c>
      <c r="BF144" s="2" t="str" cm="1">
        <f t="array" ref="BF144">IF(B144="","",SUMPRODUCT(($D$1:$AB$4=$BF$4)*$D144:$AB144))</f>
        <v/>
      </c>
      <c r="BG144" s="15" t="str">
        <f t="shared" si="78"/>
        <v/>
      </c>
      <c r="BH144" s="2" t="str" cm="1">
        <f t="array" ref="BH144">IF(B144="","",SUMPRODUCT(($D$1:$AB$4=$BH$4)*$D144:$AB144))</f>
        <v/>
      </c>
      <c r="BI144" s="15" t="str">
        <f t="shared" si="79"/>
        <v/>
      </c>
      <c r="BJ144" s="2" t="str" cm="1">
        <f t="array" ref="BJ144">IF(B144="","",SUMPRODUCT(($D$1:$AB$4=$BJ$4)*$D144:$AB144))</f>
        <v/>
      </c>
      <c r="BK144" s="15" t="str">
        <f t="shared" si="80"/>
        <v/>
      </c>
      <c r="BL144" s="2" t="str" cm="1">
        <f t="array" ref="BL144">IF(B144="","",SUMPRODUCT(($D$1:$AB$4=$BL$4)*$D144:$AB144))</f>
        <v/>
      </c>
      <c r="BM144" s="15" t="str">
        <f t="shared" si="81"/>
        <v/>
      </c>
      <c r="BN144" s="2" t="str" cm="1">
        <f t="array" ref="BN144">IF(B144="","",SUMPRODUCT(($D$1:$AB$4=$BN$4)*$D144:$AB144))</f>
        <v/>
      </c>
      <c r="BO144" s="15" t="str">
        <f t="shared" si="82"/>
        <v/>
      </c>
      <c r="BP144" s="2" t="str" cm="1">
        <f t="array" ref="BP144">IF(B144="","",SUMPRODUCT(($D$1:$AB$4=$BP$4)*$D144:$AB144))</f>
        <v/>
      </c>
      <c r="BQ144" s="15" t="str">
        <f t="shared" si="83"/>
        <v/>
      </c>
      <c r="BR144" s="2" t="str" cm="1">
        <f t="array" ref="BR144">IF(B144="","",SUMPRODUCT(($D$1:$AB$4=$BR$4)*$D144:$AB144))</f>
        <v/>
      </c>
      <c r="BS144" s="15" t="str">
        <f t="shared" si="84"/>
        <v/>
      </c>
      <c r="BT144" s="2" t="str" cm="1">
        <f t="array" ref="BT144">IF(B144="","",SUMPRODUCT(($D$1:$AB$4=$BT$4)*$D144:$AB144))</f>
        <v/>
      </c>
      <c r="BU144" s="15" t="str">
        <f t="shared" si="85"/>
        <v/>
      </c>
      <c r="BV144" s="2" t="str" cm="1">
        <f t="array" ref="BV144">IF(B144="","",SUMPRODUCT(($D$1:$AB$4=$BV$4)*$D144:$AB144))</f>
        <v/>
      </c>
      <c r="BW144" s="15" t="str">
        <f t="shared" si="86"/>
        <v/>
      </c>
      <c r="BX144" s="2" t="str" cm="1">
        <f t="array" ref="BX144">IF(B144="","",SUMPRODUCT(($D$1:$AB$4=$BX$4)*$D144:$AB144))</f>
        <v/>
      </c>
      <c r="BY144" s="15" t="str">
        <f t="shared" si="87"/>
        <v/>
      </c>
      <c r="BZ144" s="2" t="str" cm="1">
        <f t="array" ref="BZ144">IF(B144="","",SUMPRODUCT(($D$1:$AB$4=$BZ$4)*$D144:$AB144))</f>
        <v/>
      </c>
      <c r="CA144" s="15" t="str">
        <f t="shared" si="88"/>
        <v/>
      </c>
      <c r="CB144" s="2" t="str" cm="1">
        <f t="array" ref="CB144">IF(B144="","",SUMPRODUCT(($D$1:$AB$4=$CB$4)*$D144:$AB144))</f>
        <v/>
      </c>
      <c r="CC144" s="15" t="str">
        <f t="shared" si="89"/>
        <v/>
      </c>
      <c r="CD144" s="2" t="str" cm="1">
        <f t="array" ref="CD144">IF(B144="","",SUMPRODUCT(($D$1:$AB$4=$CD$4)*$D144:$AB144))</f>
        <v/>
      </c>
      <c r="CE144" s="15" t="str">
        <f t="shared" si="90"/>
        <v/>
      </c>
      <c r="CF144" s="2" t="str" cm="1">
        <f t="array" ref="CF144">IF(B144="","",SUMPRODUCT(($D$1:$AB$4=$CF$4)*$D144:$AB144))</f>
        <v/>
      </c>
      <c r="CG144" s="15" t="str">
        <f t="shared" si="91"/>
        <v/>
      </c>
      <c r="CH144" s="2" t="str" cm="1">
        <f t="array" ref="CH144">IF(B144="","",SUMPRODUCT(($D$1:$AB$4=$CH$4)*$D144:$AB144))</f>
        <v/>
      </c>
      <c r="CI144" s="15" t="str">
        <f t="shared" si="92"/>
        <v/>
      </c>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row>
    <row r="145" spans="1:127" s="3" customFormat="1" ht="15.75" thickBot="1">
      <c r="A145" s="7">
        <v>140</v>
      </c>
      <c r="B145" s="1"/>
      <c r="D145" s="99"/>
      <c r="E145" s="100"/>
      <c r="F145" s="100"/>
      <c r="G145" s="100"/>
      <c r="H145" s="100"/>
      <c r="I145" s="101"/>
      <c r="J145" s="104"/>
      <c r="K145" s="105"/>
      <c r="L145" s="105"/>
      <c r="M145" s="105"/>
      <c r="N145" s="105"/>
      <c r="O145" s="106"/>
      <c r="P145" s="109"/>
      <c r="Q145" s="110"/>
      <c r="R145" s="110"/>
      <c r="S145" s="110"/>
      <c r="T145" s="110"/>
      <c r="U145" s="111"/>
      <c r="V145" s="115"/>
      <c r="W145" s="116"/>
      <c r="X145" s="116"/>
      <c r="Y145" s="116"/>
      <c r="Z145" s="116"/>
      <c r="AA145" s="116"/>
      <c r="AB145" s="170"/>
      <c r="AC145" s="171" t="str">
        <f t="shared" si="66"/>
        <v/>
      </c>
      <c r="AD145" s="172" t="str">
        <f t="shared" si="67"/>
        <v/>
      </c>
      <c r="AE145" s="4"/>
      <c r="AF145" s="4"/>
      <c r="AG145" s="4"/>
      <c r="AH145" s="4"/>
      <c r="AI145" s="4"/>
      <c r="AJ145" s="4"/>
      <c r="AK145" s="4"/>
      <c r="AL145" s="2" t="str" cm="1">
        <f t="array" ref="AL145">IF(B145="","",SUMPRODUCT(($D$1:$AB$4=$AL$4)*D145:AB145))</f>
        <v/>
      </c>
      <c r="AM145" s="15" t="str">
        <f t="shared" si="68"/>
        <v/>
      </c>
      <c r="AN145" s="2" t="str" cm="1">
        <f t="array" ref="AN145">IF(B145="","",SUMPRODUCT(($D$1:$AB$4=$AN$4)*D145:AB145))</f>
        <v/>
      </c>
      <c r="AO145" s="15" t="str">
        <f t="shared" si="69"/>
        <v/>
      </c>
      <c r="AP145" s="2" t="str" cm="1">
        <f t="array" ref="AP145">IF(B145="","",SUMPRODUCT(($D$1:$AB$4=$AP$4)*D145:AB145))</f>
        <v/>
      </c>
      <c r="AQ145" s="15" t="str">
        <f t="shared" si="70"/>
        <v/>
      </c>
      <c r="AR145" s="2" t="str" cm="1">
        <f t="array" ref="AR145">IF(B145="","",SUMPRODUCT(($D$1:$AB$4=$AR$4)*D145:AB145))</f>
        <v/>
      </c>
      <c r="AS145" s="15" t="str">
        <f t="shared" si="71"/>
        <v/>
      </c>
      <c r="AT145" s="2" t="str" cm="1">
        <f t="array" ref="AT145">IF(B145="","",SUMPRODUCT(($D$1:$AB$4=$AT$4)*$D145:$AB145))</f>
        <v/>
      </c>
      <c r="AU145" s="15" t="str">
        <f t="shared" si="72"/>
        <v/>
      </c>
      <c r="AV145" s="2" t="str" cm="1">
        <f t="array" ref="AV145">IF(B145="","",SUMPRODUCT(($D$1:$AB$4=$AV$4)*$D145:$AB145))</f>
        <v/>
      </c>
      <c r="AW145" s="15" t="str">
        <f t="shared" si="73"/>
        <v/>
      </c>
      <c r="AX145" s="2" t="str" cm="1">
        <f t="array" ref="AX145">IF(B145="","",SUMPRODUCT(($D$1:$AB$4=$AX$4)*$D145:$AB145))</f>
        <v/>
      </c>
      <c r="AY145" s="15" t="str">
        <f t="shared" si="74"/>
        <v/>
      </c>
      <c r="AZ145" s="2" t="str" cm="1">
        <f t="array" ref="AZ145">IF(B145="","",SUMPRODUCT(($D$1:$AB$4=$AZ$4)*$D145:$AB145))</f>
        <v/>
      </c>
      <c r="BA145" s="15" t="str">
        <f t="shared" si="75"/>
        <v/>
      </c>
      <c r="BB145" s="2" t="str" cm="1">
        <f t="array" ref="BB145">IF(B145="","",SUMPRODUCT(($D$1:$AB$4=$BB$4)*$D145:$AB145))</f>
        <v/>
      </c>
      <c r="BC145" s="15" t="str">
        <f t="shared" si="76"/>
        <v/>
      </c>
      <c r="BD145" s="2" t="str" cm="1">
        <f t="array" ref="BD145">IF(B145="","",SUMPRODUCT(($D$1:$AB$4=$BD$4)*$D145:$AB145))</f>
        <v/>
      </c>
      <c r="BE145" s="15" t="str">
        <f t="shared" si="77"/>
        <v/>
      </c>
      <c r="BF145" s="2" t="str" cm="1">
        <f t="array" ref="BF145">IF(B145="","",SUMPRODUCT(($D$1:$AB$4=$BF$4)*$D145:$AB145))</f>
        <v/>
      </c>
      <c r="BG145" s="15" t="str">
        <f t="shared" si="78"/>
        <v/>
      </c>
      <c r="BH145" s="2" t="str" cm="1">
        <f t="array" ref="BH145">IF(B145="","",SUMPRODUCT(($D$1:$AB$4=$BH$4)*$D145:$AB145))</f>
        <v/>
      </c>
      <c r="BI145" s="15" t="str">
        <f t="shared" si="79"/>
        <v/>
      </c>
      <c r="BJ145" s="2" t="str" cm="1">
        <f t="array" ref="BJ145">IF(B145="","",SUMPRODUCT(($D$1:$AB$4=$BJ$4)*$D145:$AB145))</f>
        <v/>
      </c>
      <c r="BK145" s="15" t="str">
        <f t="shared" si="80"/>
        <v/>
      </c>
      <c r="BL145" s="2" t="str" cm="1">
        <f t="array" ref="BL145">IF(B145="","",SUMPRODUCT(($D$1:$AB$4=$BL$4)*$D145:$AB145))</f>
        <v/>
      </c>
      <c r="BM145" s="15" t="str">
        <f t="shared" si="81"/>
        <v/>
      </c>
      <c r="BN145" s="2" t="str" cm="1">
        <f t="array" ref="BN145">IF(B145="","",SUMPRODUCT(($D$1:$AB$4=$BN$4)*$D145:$AB145))</f>
        <v/>
      </c>
      <c r="BO145" s="15" t="str">
        <f t="shared" si="82"/>
        <v/>
      </c>
      <c r="BP145" s="2" t="str" cm="1">
        <f t="array" ref="BP145">IF(B145="","",SUMPRODUCT(($D$1:$AB$4=$BP$4)*$D145:$AB145))</f>
        <v/>
      </c>
      <c r="BQ145" s="15" t="str">
        <f t="shared" si="83"/>
        <v/>
      </c>
      <c r="BR145" s="2" t="str" cm="1">
        <f t="array" ref="BR145">IF(B145="","",SUMPRODUCT(($D$1:$AB$4=$BR$4)*$D145:$AB145))</f>
        <v/>
      </c>
      <c r="BS145" s="15" t="str">
        <f t="shared" si="84"/>
        <v/>
      </c>
      <c r="BT145" s="2" t="str" cm="1">
        <f t="array" ref="BT145">IF(B145="","",SUMPRODUCT(($D$1:$AB$4=$BT$4)*$D145:$AB145))</f>
        <v/>
      </c>
      <c r="BU145" s="15" t="str">
        <f t="shared" si="85"/>
        <v/>
      </c>
      <c r="BV145" s="2" t="str" cm="1">
        <f t="array" ref="BV145">IF(B145="","",SUMPRODUCT(($D$1:$AB$4=$BV$4)*$D145:$AB145))</f>
        <v/>
      </c>
      <c r="BW145" s="15" t="str">
        <f t="shared" si="86"/>
        <v/>
      </c>
      <c r="BX145" s="2" t="str" cm="1">
        <f t="array" ref="BX145">IF(B145="","",SUMPRODUCT(($D$1:$AB$4=$BX$4)*$D145:$AB145))</f>
        <v/>
      </c>
      <c r="BY145" s="15" t="str">
        <f t="shared" si="87"/>
        <v/>
      </c>
      <c r="BZ145" s="2" t="str" cm="1">
        <f t="array" ref="BZ145">IF(B145="","",SUMPRODUCT(($D$1:$AB$4=$BZ$4)*$D145:$AB145))</f>
        <v/>
      </c>
      <c r="CA145" s="15" t="str">
        <f t="shared" si="88"/>
        <v/>
      </c>
      <c r="CB145" s="2" t="str" cm="1">
        <f t="array" ref="CB145">IF(B145="","",SUMPRODUCT(($D$1:$AB$4=$CB$4)*$D145:$AB145))</f>
        <v/>
      </c>
      <c r="CC145" s="15" t="str">
        <f t="shared" si="89"/>
        <v/>
      </c>
      <c r="CD145" s="2" t="str" cm="1">
        <f t="array" ref="CD145">IF(B145="","",SUMPRODUCT(($D$1:$AB$4=$CD$4)*$D145:$AB145))</f>
        <v/>
      </c>
      <c r="CE145" s="15" t="str">
        <f t="shared" si="90"/>
        <v/>
      </c>
      <c r="CF145" s="2" t="str" cm="1">
        <f t="array" ref="CF145">IF(B145="","",SUMPRODUCT(($D$1:$AB$4=$CF$4)*$D145:$AB145))</f>
        <v/>
      </c>
      <c r="CG145" s="15" t="str">
        <f t="shared" si="91"/>
        <v/>
      </c>
      <c r="CH145" s="2" t="str" cm="1">
        <f t="array" ref="CH145">IF(B145="","",SUMPRODUCT(($D$1:$AB$4=$CH$4)*$D145:$AB145))</f>
        <v/>
      </c>
      <c r="CI145" s="15" t="str">
        <f t="shared" si="92"/>
        <v/>
      </c>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row>
    <row r="146" spans="1:127" s="3" customFormat="1" ht="15.75" thickBot="1">
      <c r="A146" s="7">
        <v>141</v>
      </c>
      <c r="B146" s="1"/>
      <c r="D146" s="99"/>
      <c r="E146" s="100"/>
      <c r="F146" s="100"/>
      <c r="G146" s="100"/>
      <c r="H146" s="100"/>
      <c r="I146" s="101"/>
      <c r="J146" s="104"/>
      <c r="K146" s="105"/>
      <c r="L146" s="105"/>
      <c r="M146" s="105"/>
      <c r="N146" s="105"/>
      <c r="O146" s="106"/>
      <c r="P146" s="109"/>
      <c r="Q146" s="110"/>
      <c r="R146" s="110"/>
      <c r="S146" s="110"/>
      <c r="T146" s="110"/>
      <c r="U146" s="111"/>
      <c r="V146" s="115"/>
      <c r="W146" s="116"/>
      <c r="X146" s="116"/>
      <c r="Y146" s="116"/>
      <c r="Z146" s="116"/>
      <c r="AA146" s="116"/>
      <c r="AB146" s="170"/>
      <c r="AC146" s="171" t="str">
        <f t="shared" si="66"/>
        <v/>
      </c>
      <c r="AD146" s="172" t="str">
        <f t="shared" si="67"/>
        <v/>
      </c>
      <c r="AE146" s="4"/>
      <c r="AF146" s="4"/>
      <c r="AG146" s="4"/>
      <c r="AH146" s="4"/>
      <c r="AI146" s="4"/>
      <c r="AJ146" s="4"/>
      <c r="AK146" s="4"/>
      <c r="AL146" s="2" t="str" cm="1">
        <f t="array" ref="AL146">IF(B146="","",SUMPRODUCT(($D$1:$AB$4=$AL$4)*D146:AB146))</f>
        <v/>
      </c>
      <c r="AM146" s="15" t="str">
        <f t="shared" si="68"/>
        <v/>
      </c>
      <c r="AN146" s="2" t="str" cm="1">
        <f t="array" ref="AN146">IF(B146="","",SUMPRODUCT(($D$1:$AB$4=$AN$4)*D146:AB146))</f>
        <v/>
      </c>
      <c r="AO146" s="15" t="str">
        <f t="shared" si="69"/>
        <v/>
      </c>
      <c r="AP146" s="2" t="str" cm="1">
        <f t="array" ref="AP146">IF(B146="","",SUMPRODUCT(($D$1:$AB$4=$AP$4)*D146:AB146))</f>
        <v/>
      </c>
      <c r="AQ146" s="15" t="str">
        <f t="shared" si="70"/>
        <v/>
      </c>
      <c r="AR146" s="2" t="str" cm="1">
        <f t="array" ref="AR146">IF(B146="","",SUMPRODUCT(($D$1:$AB$4=$AR$4)*D146:AB146))</f>
        <v/>
      </c>
      <c r="AS146" s="15" t="str">
        <f t="shared" si="71"/>
        <v/>
      </c>
      <c r="AT146" s="2" t="str" cm="1">
        <f t="array" ref="AT146">IF(B146="","",SUMPRODUCT(($D$1:$AB$4=$AT$4)*$D146:$AB146))</f>
        <v/>
      </c>
      <c r="AU146" s="15" t="str">
        <f t="shared" si="72"/>
        <v/>
      </c>
      <c r="AV146" s="2" t="str" cm="1">
        <f t="array" ref="AV146">IF(B146="","",SUMPRODUCT(($D$1:$AB$4=$AV$4)*$D146:$AB146))</f>
        <v/>
      </c>
      <c r="AW146" s="15" t="str">
        <f t="shared" si="73"/>
        <v/>
      </c>
      <c r="AX146" s="2" t="str" cm="1">
        <f t="array" ref="AX146">IF(B146="","",SUMPRODUCT(($D$1:$AB$4=$AX$4)*$D146:$AB146))</f>
        <v/>
      </c>
      <c r="AY146" s="15" t="str">
        <f t="shared" si="74"/>
        <v/>
      </c>
      <c r="AZ146" s="2" t="str" cm="1">
        <f t="array" ref="AZ146">IF(B146="","",SUMPRODUCT(($D$1:$AB$4=$AZ$4)*$D146:$AB146))</f>
        <v/>
      </c>
      <c r="BA146" s="15" t="str">
        <f t="shared" si="75"/>
        <v/>
      </c>
      <c r="BB146" s="2" t="str" cm="1">
        <f t="array" ref="BB146">IF(B146="","",SUMPRODUCT(($D$1:$AB$4=$BB$4)*$D146:$AB146))</f>
        <v/>
      </c>
      <c r="BC146" s="15" t="str">
        <f t="shared" si="76"/>
        <v/>
      </c>
      <c r="BD146" s="2" t="str" cm="1">
        <f t="array" ref="BD146">IF(B146="","",SUMPRODUCT(($D$1:$AB$4=$BD$4)*$D146:$AB146))</f>
        <v/>
      </c>
      <c r="BE146" s="15" t="str">
        <f t="shared" si="77"/>
        <v/>
      </c>
      <c r="BF146" s="2" t="str" cm="1">
        <f t="array" ref="BF146">IF(B146="","",SUMPRODUCT(($D$1:$AB$4=$BF$4)*$D146:$AB146))</f>
        <v/>
      </c>
      <c r="BG146" s="15" t="str">
        <f t="shared" si="78"/>
        <v/>
      </c>
      <c r="BH146" s="2" t="str" cm="1">
        <f t="array" ref="BH146">IF(B146="","",SUMPRODUCT(($D$1:$AB$4=$BH$4)*$D146:$AB146))</f>
        <v/>
      </c>
      <c r="BI146" s="15" t="str">
        <f t="shared" si="79"/>
        <v/>
      </c>
      <c r="BJ146" s="2" t="str" cm="1">
        <f t="array" ref="BJ146">IF(B146="","",SUMPRODUCT(($D$1:$AB$4=$BJ$4)*$D146:$AB146))</f>
        <v/>
      </c>
      <c r="BK146" s="15" t="str">
        <f t="shared" si="80"/>
        <v/>
      </c>
      <c r="BL146" s="2" t="str" cm="1">
        <f t="array" ref="BL146">IF(B146="","",SUMPRODUCT(($D$1:$AB$4=$BL$4)*$D146:$AB146))</f>
        <v/>
      </c>
      <c r="BM146" s="15" t="str">
        <f t="shared" si="81"/>
        <v/>
      </c>
      <c r="BN146" s="2" t="str" cm="1">
        <f t="array" ref="BN146">IF(B146="","",SUMPRODUCT(($D$1:$AB$4=$BN$4)*$D146:$AB146))</f>
        <v/>
      </c>
      <c r="BO146" s="15" t="str">
        <f t="shared" si="82"/>
        <v/>
      </c>
      <c r="BP146" s="2" t="str" cm="1">
        <f t="array" ref="BP146">IF(B146="","",SUMPRODUCT(($D$1:$AB$4=$BP$4)*$D146:$AB146))</f>
        <v/>
      </c>
      <c r="BQ146" s="15" t="str">
        <f t="shared" si="83"/>
        <v/>
      </c>
      <c r="BR146" s="2" t="str" cm="1">
        <f t="array" ref="BR146">IF(B146="","",SUMPRODUCT(($D$1:$AB$4=$BR$4)*$D146:$AB146))</f>
        <v/>
      </c>
      <c r="BS146" s="15" t="str">
        <f t="shared" si="84"/>
        <v/>
      </c>
      <c r="BT146" s="2" t="str" cm="1">
        <f t="array" ref="BT146">IF(B146="","",SUMPRODUCT(($D$1:$AB$4=$BT$4)*$D146:$AB146))</f>
        <v/>
      </c>
      <c r="BU146" s="15" t="str">
        <f t="shared" si="85"/>
        <v/>
      </c>
      <c r="BV146" s="2" t="str" cm="1">
        <f t="array" ref="BV146">IF(B146="","",SUMPRODUCT(($D$1:$AB$4=$BV$4)*$D146:$AB146))</f>
        <v/>
      </c>
      <c r="BW146" s="15" t="str">
        <f t="shared" si="86"/>
        <v/>
      </c>
      <c r="BX146" s="2" t="str" cm="1">
        <f t="array" ref="BX146">IF(B146="","",SUMPRODUCT(($D$1:$AB$4=$BX$4)*$D146:$AB146))</f>
        <v/>
      </c>
      <c r="BY146" s="15" t="str">
        <f t="shared" si="87"/>
        <v/>
      </c>
      <c r="BZ146" s="2" t="str" cm="1">
        <f t="array" ref="BZ146">IF(B146="","",SUMPRODUCT(($D$1:$AB$4=$BZ$4)*$D146:$AB146))</f>
        <v/>
      </c>
      <c r="CA146" s="15" t="str">
        <f t="shared" si="88"/>
        <v/>
      </c>
      <c r="CB146" s="2" t="str" cm="1">
        <f t="array" ref="CB146">IF(B146="","",SUMPRODUCT(($D$1:$AB$4=$CB$4)*$D146:$AB146))</f>
        <v/>
      </c>
      <c r="CC146" s="15" t="str">
        <f t="shared" si="89"/>
        <v/>
      </c>
      <c r="CD146" s="2" t="str" cm="1">
        <f t="array" ref="CD146">IF(B146="","",SUMPRODUCT(($D$1:$AB$4=$CD$4)*$D146:$AB146))</f>
        <v/>
      </c>
      <c r="CE146" s="15" t="str">
        <f t="shared" si="90"/>
        <v/>
      </c>
      <c r="CF146" s="2" t="str" cm="1">
        <f t="array" ref="CF146">IF(B146="","",SUMPRODUCT(($D$1:$AB$4=$CF$4)*$D146:$AB146))</f>
        <v/>
      </c>
      <c r="CG146" s="15" t="str">
        <f t="shared" si="91"/>
        <v/>
      </c>
      <c r="CH146" s="2" t="str" cm="1">
        <f t="array" ref="CH146">IF(B146="","",SUMPRODUCT(($D$1:$AB$4=$CH$4)*$D146:$AB146))</f>
        <v/>
      </c>
      <c r="CI146" s="15" t="str">
        <f t="shared" si="92"/>
        <v/>
      </c>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row>
    <row r="147" spans="1:127" s="3" customFormat="1" ht="15.75" thickBot="1">
      <c r="A147" s="7">
        <v>142</v>
      </c>
      <c r="B147" s="1"/>
      <c r="D147" s="99"/>
      <c r="E147" s="100"/>
      <c r="F147" s="100"/>
      <c r="G147" s="100"/>
      <c r="H147" s="100"/>
      <c r="I147" s="101"/>
      <c r="J147" s="104"/>
      <c r="K147" s="105"/>
      <c r="L147" s="105"/>
      <c r="M147" s="105"/>
      <c r="N147" s="105"/>
      <c r="O147" s="106"/>
      <c r="P147" s="109"/>
      <c r="Q147" s="110"/>
      <c r="R147" s="110"/>
      <c r="S147" s="110"/>
      <c r="T147" s="110"/>
      <c r="U147" s="111"/>
      <c r="V147" s="115"/>
      <c r="W147" s="116"/>
      <c r="X147" s="116"/>
      <c r="Y147" s="116"/>
      <c r="Z147" s="116"/>
      <c r="AA147" s="116"/>
      <c r="AB147" s="170"/>
      <c r="AC147" s="171" t="str">
        <f t="shared" si="66"/>
        <v/>
      </c>
      <c r="AD147" s="172" t="str">
        <f t="shared" si="67"/>
        <v/>
      </c>
      <c r="AE147" s="4"/>
      <c r="AF147" s="4"/>
      <c r="AG147" s="4"/>
      <c r="AH147" s="4"/>
      <c r="AI147" s="4"/>
      <c r="AJ147" s="4"/>
      <c r="AK147" s="4"/>
      <c r="AL147" s="2" t="str" cm="1">
        <f t="array" ref="AL147">IF(B147="","",SUMPRODUCT(($D$1:$AB$4=$AL$4)*D147:AB147))</f>
        <v/>
      </c>
      <c r="AM147" s="15" t="str">
        <f t="shared" si="68"/>
        <v/>
      </c>
      <c r="AN147" s="2" t="str" cm="1">
        <f t="array" ref="AN147">IF(B147="","",SUMPRODUCT(($D$1:$AB$4=$AN$4)*D147:AB147))</f>
        <v/>
      </c>
      <c r="AO147" s="15" t="str">
        <f t="shared" si="69"/>
        <v/>
      </c>
      <c r="AP147" s="2" t="str" cm="1">
        <f t="array" ref="AP147">IF(B147="","",SUMPRODUCT(($D$1:$AB$4=$AP$4)*D147:AB147))</f>
        <v/>
      </c>
      <c r="AQ147" s="15" t="str">
        <f t="shared" si="70"/>
        <v/>
      </c>
      <c r="AR147" s="2" t="str" cm="1">
        <f t="array" ref="AR147">IF(B147="","",SUMPRODUCT(($D$1:$AB$4=$AR$4)*D147:AB147))</f>
        <v/>
      </c>
      <c r="AS147" s="15" t="str">
        <f t="shared" si="71"/>
        <v/>
      </c>
      <c r="AT147" s="2" t="str" cm="1">
        <f t="array" ref="AT147">IF(B147="","",SUMPRODUCT(($D$1:$AB$4=$AT$4)*$D147:$AB147))</f>
        <v/>
      </c>
      <c r="AU147" s="15" t="str">
        <f t="shared" si="72"/>
        <v/>
      </c>
      <c r="AV147" s="2" t="str" cm="1">
        <f t="array" ref="AV147">IF(B147="","",SUMPRODUCT(($D$1:$AB$4=$AV$4)*$D147:$AB147))</f>
        <v/>
      </c>
      <c r="AW147" s="15" t="str">
        <f t="shared" si="73"/>
        <v/>
      </c>
      <c r="AX147" s="2" t="str" cm="1">
        <f t="array" ref="AX147">IF(B147="","",SUMPRODUCT(($D$1:$AB$4=$AX$4)*$D147:$AB147))</f>
        <v/>
      </c>
      <c r="AY147" s="15" t="str">
        <f t="shared" si="74"/>
        <v/>
      </c>
      <c r="AZ147" s="2" t="str" cm="1">
        <f t="array" ref="AZ147">IF(B147="","",SUMPRODUCT(($D$1:$AB$4=$AZ$4)*$D147:$AB147))</f>
        <v/>
      </c>
      <c r="BA147" s="15" t="str">
        <f t="shared" si="75"/>
        <v/>
      </c>
      <c r="BB147" s="2" t="str" cm="1">
        <f t="array" ref="BB147">IF(B147="","",SUMPRODUCT(($D$1:$AB$4=$BB$4)*$D147:$AB147))</f>
        <v/>
      </c>
      <c r="BC147" s="15" t="str">
        <f t="shared" si="76"/>
        <v/>
      </c>
      <c r="BD147" s="2" t="str" cm="1">
        <f t="array" ref="BD147">IF(B147="","",SUMPRODUCT(($D$1:$AB$4=$BD$4)*$D147:$AB147))</f>
        <v/>
      </c>
      <c r="BE147" s="15" t="str">
        <f t="shared" si="77"/>
        <v/>
      </c>
      <c r="BF147" s="2" t="str" cm="1">
        <f t="array" ref="BF147">IF(B147="","",SUMPRODUCT(($D$1:$AB$4=$BF$4)*$D147:$AB147))</f>
        <v/>
      </c>
      <c r="BG147" s="15" t="str">
        <f t="shared" si="78"/>
        <v/>
      </c>
      <c r="BH147" s="2" t="str" cm="1">
        <f t="array" ref="BH147">IF(B147="","",SUMPRODUCT(($D$1:$AB$4=$BH$4)*$D147:$AB147))</f>
        <v/>
      </c>
      <c r="BI147" s="15" t="str">
        <f t="shared" si="79"/>
        <v/>
      </c>
      <c r="BJ147" s="2" t="str" cm="1">
        <f t="array" ref="BJ147">IF(B147="","",SUMPRODUCT(($D$1:$AB$4=$BJ$4)*$D147:$AB147))</f>
        <v/>
      </c>
      <c r="BK147" s="15" t="str">
        <f t="shared" si="80"/>
        <v/>
      </c>
      <c r="BL147" s="2" t="str" cm="1">
        <f t="array" ref="BL147">IF(B147="","",SUMPRODUCT(($D$1:$AB$4=$BL$4)*$D147:$AB147))</f>
        <v/>
      </c>
      <c r="BM147" s="15" t="str">
        <f t="shared" si="81"/>
        <v/>
      </c>
      <c r="BN147" s="2" t="str" cm="1">
        <f t="array" ref="BN147">IF(B147="","",SUMPRODUCT(($D$1:$AB$4=$BN$4)*$D147:$AB147))</f>
        <v/>
      </c>
      <c r="BO147" s="15" t="str">
        <f t="shared" si="82"/>
        <v/>
      </c>
      <c r="BP147" s="2" t="str" cm="1">
        <f t="array" ref="BP147">IF(B147="","",SUMPRODUCT(($D$1:$AB$4=$BP$4)*$D147:$AB147))</f>
        <v/>
      </c>
      <c r="BQ147" s="15" t="str">
        <f t="shared" si="83"/>
        <v/>
      </c>
      <c r="BR147" s="2" t="str" cm="1">
        <f t="array" ref="BR147">IF(B147="","",SUMPRODUCT(($D$1:$AB$4=$BR$4)*$D147:$AB147))</f>
        <v/>
      </c>
      <c r="BS147" s="15" t="str">
        <f t="shared" si="84"/>
        <v/>
      </c>
      <c r="BT147" s="2" t="str" cm="1">
        <f t="array" ref="BT147">IF(B147="","",SUMPRODUCT(($D$1:$AB$4=$BT$4)*$D147:$AB147))</f>
        <v/>
      </c>
      <c r="BU147" s="15" t="str">
        <f t="shared" si="85"/>
        <v/>
      </c>
      <c r="BV147" s="2" t="str" cm="1">
        <f t="array" ref="BV147">IF(B147="","",SUMPRODUCT(($D$1:$AB$4=$BV$4)*$D147:$AB147))</f>
        <v/>
      </c>
      <c r="BW147" s="15" t="str">
        <f t="shared" si="86"/>
        <v/>
      </c>
      <c r="BX147" s="2" t="str" cm="1">
        <f t="array" ref="BX147">IF(B147="","",SUMPRODUCT(($D$1:$AB$4=$BX$4)*$D147:$AB147))</f>
        <v/>
      </c>
      <c r="BY147" s="15" t="str">
        <f t="shared" si="87"/>
        <v/>
      </c>
      <c r="BZ147" s="2" t="str" cm="1">
        <f t="array" ref="BZ147">IF(B147="","",SUMPRODUCT(($D$1:$AB$4=$BZ$4)*$D147:$AB147))</f>
        <v/>
      </c>
      <c r="CA147" s="15" t="str">
        <f t="shared" si="88"/>
        <v/>
      </c>
      <c r="CB147" s="2" t="str" cm="1">
        <f t="array" ref="CB147">IF(B147="","",SUMPRODUCT(($D$1:$AB$4=$CB$4)*$D147:$AB147))</f>
        <v/>
      </c>
      <c r="CC147" s="15" t="str">
        <f t="shared" si="89"/>
        <v/>
      </c>
      <c r="CD147" s="2" t="str" cm="1">
        <f t="array" ref="CD147">IF(B147="","",SUMPRODUCT(($D$1:$AB$4=$CD$4)*$D147:$AB147))</f>
        <v/>
      </c>
      <c r="CE147" s="15" t="str">
        <f t="shared" si="90"/>
        <v/>
      </c>
      <c r="CF147" s="2" t="str" cm="1">
        <f t="array" ref="CF147">IF(B147="","",SUMPRODUCT(($D$1:$AB$4=$CF$4)*$D147:$AB147))</f>
        <v/>
      </c>
      <c r="CG147" s="15" t="str">
        <f t="shared" si="91"/>
        <v/>
      </c>
      <c r="CH147" s="2" t="str" cm="1">
        <f t="array" ref="CH147">IF(B147="","",SUMPRODUCT(($D$1:$AB$4=$CH$4)*$D147:$AB147))</f>
        <v/>
      </c>
      <c r="CI147" s="15" t="str">
        <f t="shared" si="92"/>
        <v/>
      </c>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row>
    <row r="148" spans="1:127" s="3" customFormat="1" ht="15.75" thickBot="1">
      <c r="A148" s="7">
        <v>143</v>
      </c>
      <c r="B148" s="1"/>
      <c r="D148" s="99"/>
      <c r="E148" s="100"/>
      <c r="F148" s="100"/>
      <c r="G148" s="100"/>
      <c r="H148" s="100"/>
      <c r="I148" s="101"/>
      <c r="J148" s="104"/>
      <c r="K148" s="105"/>
      <c r="L148" s="105"/>
      <c r="M148" s="105"/>
      <c r="N148" s="105"/>
      <c r="O148" s="106"/>
      <c r="P148" s="109"/>
      <c r="Q148" s="110"/>
      <c r="R148" s="110"/>
      <c r="S148" s="110"/>
      <c r="T148" s="110"/>
      <c r="U148" s="111"/>
      <c r="V148" s="115"/>
      <c r="W148" s="116"/>
      <c r="X148" s="116"/>
      <c r="Y148" s="116"/>
      <c r="Z148" s="116"/>
      <c r="AA148" s="116"/>
      <c r="AB148" s="170"/>
      <c r="AC148" s="171" t="str">
        <f t="shared" si="66"/>
        <v/>
      </c>
      <c r="AD148" s="172" t="str">
        <f t="shared" si="67"/>
        <v/>
      </c>
      <c r="AE148" s="4"/>
      <c r="AF148" s="4"/>
      <c r="AG148" s="4"/>
      <c r="AH148" s="4"/>
      <c r="AI148" s="4"/>
      <c r="AJ148" s="4"/>
      <c r="AK148" s="4"/>
      <c r="AL148" s="2" t="str" cm="1">
        <f t="array" ref="AL148">IF(B148="","",SUMPRODUCT(($D$1:$AB$4=$AL$4)*D148:AB148))</f>
        <v/>
      </c>
      <c r="AM148" s="15" t="str">
        <f t="shared" si="68"/>
        <v/>
      </c>
      <c r="AN148" s="2" t="str" cm="1">
        <f t="array" ref="AN148">IF(B148="","",SUMPRODUCT(($D$1:$AB$4=$AN$4)*D148:AB148))</f>
        <v/>
      </c>
      <c r="AO148" s="15" t="str">
        <f t="shared" si="69"/>
        <v/>
      </c>
      <c r="AP148" s="2" t="str" cm="1">
        <f t="array" ref="AP148">IF(B148="","",SUMPRODUCT(($D$1:$AB$4=$AP$4)*D148:AB148))</f>
        <v/>
      </c>
      <c r="AQ148" s="15" t="str">
        <f t="shared" si="70"/>
        <v/>
      </c>
      <c r="AR148" s="2" t="str" cm="1">
        <f t="array" ref="AR148">IF(B148="","",SUMPRODUCT(($D$1:$AB$4=$AR$4)*D148:AB148))</f>
        <v/>
      </c>
      <c r="AS148" s="15" t="str">
        <f t="shared" si="71"/>
        <v/>
      </c>
      <c r="AT148" s="2" t="str" cm="1">
        <f t="array" ref="AT148">IF(B148="","",SUMPRODUCT(($D$1:$AB$4=$AT$4)*$D148:$AB148))</f>
        <v/>
      </c>
      <c r="AU148" s="15" t="str">
        <f t="shared" si="72"/>
        <v/>
      </c>
      <c r="AV148" s="2" t="str" cm="1">
        <f t="array" ref="AV148">IF(B148="","",SUMPRODUCT(($D$1:$AB$4=$AV$4)*$D148:$AB148))</f>
        <v/>
      </c>
      <c r="AW148" s="15" t="str">
        <f t="shared" si="73"/>
        <v/>
      </c>
      <c r="AX148" s="2" t="str" cm="1">
        <f t="array" ref="AX148">IF(B148="","",SUMPRODUCT(($D$1:$AB$4=$AX$4)*$D148:$AB148))</f>
        <v/>
      </c>
      <c r="AY148" s="15" t="str">
        <f t="shared" si="74"/>
        <v/>
      </c>
      <c r="AZ148" s="2" t="str" cm="1">
        <f t="array" ref="AZ148">IF(B148="","",SUMPRODUCT(($D$1:$AB$4=$AZ$4)*$D148:$AB148))</f>
        <v/>
      </c>
      <c r="BA148" s="15" t="str">
        <f t="shared" si="75"/>
        <v/>
      </c>
      <c r="BB148" s="2" t="str" cm="1">
        <f t="array" ref="BB148">IF(B148="","",SUMPRODUCT(($D$1:$AB$4=$BB$4)*$D148:$AB148))</f>
        <v/>
      </c>
      <c r="BC148" s="15" t="str">
        <f t="shared" si="76"/>
        <v/>
      </c>
      <c r="BD148" s="2" t="str" cm="1">
        <f t="array" ref="BD148">IF(B148="","",SUMPRODUCT(($D$1:$AB$4=$BD$4)*$D148:$AB148))</f>
        <v/>
      </c>
      <c r="BE148" s="15" t="str">
        <f t="shared" si="77"/>
        <v/>
      </c>
      <c r="BF148" s="2" t="str" cm="1">
        <f t="array" ref="BF148">IF(B148="","",SUMPRODUCT(($D$1:$AB$4=$BF$4)*$D148:$AB148))</f>
        <v/>
      </c>
      <c r="BG148" s="15" t="str">
        <f t="shared" si="78"/>
        <v/>
      </c>
      <c r="BH148" s="2" t="str" cm="1">
        <f t="array" ref="BH148">IF(B148="","",SUMPRODUCT(($D$1:$AB$4=$BH$4)*$D148:$AB148))</f>
        <v/>
      </c>
      <c r="BI148" s="15" t="str">
        <f t="shared" si="79"/>
        <v/>
      </c>
      <c r="BJ148" s="2" t="str" cm="1">
        <f t="array" ref="BJ148">IF(B148="","",SUMPRODUCT(($D$1:$AB$4=$BJ$4)*$D148:$AB148))</f>
        <v/>
      </c>
      <c r="BK148" s="15" t="str">
        <f t="shared" si="80"/>
        <v/>
      </c>
      <c r="BL148" s="2" t="str" cm="1">
        <f t="array" ref="BL148">IF(B148="","",SUMPRODUCT(($D$1:$AB$4=$BL$4)*$D148:$AB148))</f>
        <v/>
      </c>
      <c r="BM148" s="15" t="str">
        <f t="shared" si="81"/>
        <v/>
      </c>
      <c r="BN148" s="2" t="str" cm="1">
        <f t="array" ref="BN148">IF(B148="","",SUMPRODUCT(($D$1:$AB$4=$BN$4)*$D148:$AB148))</f>
        <v/>
      </c>
      <c r="BO148" s="15" t="str">
        <f t="shared" si="82"/>
        <v/>
      </c>
      <c r="BP148" s="2" t="str" cm="1">
        <f t="array" ref="BP148">IF(B148="","",SUMPRODUCT(($D$1:$AB$4=$BP$4)*$D148:$AB148))</f>
        <v/>
      </c>
      <c r="BQ148" s="15" t="str">
        <f t="shared" si="83"/>
        <v/>
      </c>
      <c r="BR148" s="2" t="str" cm="1">
        <f t="array" ref="BR148">IF(B148="","",SUMPRODUCT(($D$1:$AB$4=$BR$4)*$D148:$AB148))</f>
        <v/>
      </c>
      <c r="BS148" s="15" t="str">
        <f t="shared" si="84"/>
        <v/>
      </c>
      <c r="BT148" s="2" t="str" cm="1">
        <f t="array" ref="BT148">IF(B148="","",SUMPRODUCT(($D$1:$AB$4=$BT$4)*$D148:$AB148))</f>
        <v/>
      </c>
      <c r="BU148" s="15" t="str">
        <f t="shared" si="85"/>
        <v/>
      </c>
      <c r="BV148" s="2" t="str" cm="1">
        <f t="array" ref="BV148">IF(B148="","",SUMPRODUCT(($D$1:$AB$4=$BV$4)*$D148:$AB148))</f>
        <v/>
      </c>
      <c r="BW148" s="15" t="str">
        <f t="shared" si="86"/>
        <v/>
      </c>
      <c r="BX148" s="2" t="str" cm="1">
        <f t="array" ref="BX148">IF(B148="","",SUMPRODUCT(($D$1:$AB$4=$BX$4)*$D148:$AB148))</f>
        <v/>
      </c>
      <c r="BY148" s="15" t="str">
        <f t="shared" si="87"/>
        <v/>
      </c>
      <c r="BZ148" s="2" t="str" cm="1">
        <f t="array" ref="BZ148">IF(B148="","",SUMPRODUCT(($D$1:$AB$4=$BZ$4)*$D148:$AB148))</f>
        <v/>
      </c>
      <c r="CA148" s="15" t="str">
        <f t="shared" si="88"/>
        <v/>
      </c>
      <c r="CB148" s="2" t="str" cm="1">
        <f t="array" ref="CB148">IF(B148="","",SUMPRODUCT(($D$1:$AB$4=$CB$4)*$D148:$AB148))</f>
        <v/>
      </c>
      <c r="CC148" s="15" t="str">
        <f t="shared" si="89"/>
        <v/>
      </c>
      <c r="CD148" s="2" t="str" cm="1">
        <f t="array" ref="CD148">IF(B148="","",SUMPRODUCT(($D$1:$AB$4=$CD$4)*$D148:$AB148))</f>
        <v/>
      </c>
      <c r="CE148" s="15" t="str">
        <f t="shared" si="90"/>
        <v/>
      </c>
      <c r="CF148" s="2" t="str" cm="1">
        <f t="array" ref="CF148">IF(B148="","",SUMPRODUCT(($D$1:$AB$4=$CF$4)*$D148:$AB148))</f>
        <v/>
      </c>
      <c r="CG148" s="15" t="str">
        <f t="shared" si="91"/>
        <v/>
      </c>
      <c r="CH148" s="2" t="str" cm="1">
        <f t="array" ref="CH148">IF(B148="","",SUMPRODUCT(($D$1:$AB$4=$CH$4)*$D148:$AB148))</f>
        <v/>
      </c>
      <c r="CI148" s="15" t="str">
        <f t="shared" si="92"/>
        <v/>
      </c>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row>
    <row r="149" spans="1:127" s="3" customFormat="1" ht="15.75" thickBot="1">
      <c r="A149" s="7">
        <v>144</v>
      </c>
      <c r="B149" s="1"/>
      <c r="D149" s="99"/>
      <c r="E149" s="100"/>
      <c r="F149" s="100"/>
      <c r="G149" s="100"/>
      <c r="H149" s="100"/>
      <c r="I149" s="101"/>
      <c r="J149" s="104"/>
      <c r="K149" s="105"/>
      <c r="L149" s="105"/>
      <c r="M149" s="105"/>
      <c r="N149" s="105"/>
      <c r="O149" s="106"/>
      <c r="P149" s="109"/>
      <c r="Q149" s="110"/>
      <c r="R149" s="110"/>
      <c r="S149" s="110"/>
      <c r="T149" s="110"/>
      <c r="U149" s="111"/>
      <c r="V149" s="115"/>
      <c r="W149" s="116"/>
      <c r="X149" s="116"/>
      <c r="Y149" s="116"/>
      <c r="Z149" s="116"/>
      <c r="AA149" s="116"/>
      <c r="AB149" s="170"/>
      <c r="AC149" s="171" t="str">
        <f t="shared" si="66"/>
        <v/>
      </c>
      <c r="AD149" s="172" t="str">
        <f t="shared" si="67"/>
        <v/>
      </c>
      <c r="AE149" s="4"/>
      <c r="AF149" s="4"/>
      <c r="AG149" s="4"/>
      <c r="AH149" s="4"/>
      <c r="AI149" s="4"/>
      <c r="AJ149" s="4"/>
      <c r="AK149" s="4"/>
      <c r="AL149" s="2" t="str" cm="1">
        <f t="array" ref="AL149">IF(B149="","",SUMPRODUCT(($D$1:$AB$4=$AL$4)*D149:AB149))</f>
        <v/>
      </c>
      <c r="AM149" s="15" t="str">
        <f t="shared" si="68"/>
        <v/>
      </c>
      <c r="AN149" s="2" t="str" cm="1">
        <f t="array" ref="AN149">IF(B149="","",SUMPRODUCT(($D$1:$AB$4=$AN$4)*D149:AB149))</f>
        <v/>
      </c>
      <c r="AO149" s="15" t="str">
        <f t="shared" si="69"/>
        <v/>
      </c>
      <c r="AP149" s="2" t="str" cm="1">
        <f t="array" ref="AP149">IF(B149="","",SUMPRODUCT(($D$1:$AB$4=$AP$4)*D149:AB149))</f>
        <v/>
      </c>
      <c r="AQ149" s="15" t="str">
        <f t="shared" si="70"/>
        <v/>
      </c>
      <c r="AR149" s="2" t="str" cm="1">
        <f t="array" ref="AR149">IF(B149="","",SUMPRODUCT(($D$1:$AB$4=$AR$4)*D149:AB149))</f>
        <v/>
      </c>
      <c r="AS149" s="15" t="str">
        <f t="shared" si="71"/>
        <v/>
      </c>
      <c r="AT149" s="2" t="str" cm="1">
        <f t="array" ref="AT149">IF(B149="","",SUMPRODUCT(($D$1:$AB$4=$AT$4)*$D149:$AB149))</f>
        <v/>
      </c>
      <c r="AU149" s="15" t="str">
        <f t="shared" si="72"/>
        <v/>
      </c>
      <c r="AV149" s="2" t="str" cm="1">
        <f t="array" ref="AV149">IF(B149="","",SUMPRODUCT(($D$1:$AB$4=$AV$4)*$D149:$AB149))</f>
        <v/>
      </c>
      <c r="AW149" s="15" t="str">
        <f t="shared" si="73"/>
        <v/>
      </c>
      <c r="AX149" s="2" t="str" cm="1">
        <f t="array" ref="AX149">IF(B149="","",SUMPRODUCT(($D$1:$AB$4=$AX$4)*$D149:$AB149))</f>
        <v/>
      </c>
      <c r="AY149" s="15" t="str">
        <f t="shared" si="74"/>
        <v/>
      </c>
      <c r="AZ149" s="2" t="str" cm="1">
        <f t="array" ref="AZ149">IF(B149="","",SUMPRODUCT(($D$1:$AB$4=$AZ$4)*$D149:$AB149))</f>
        <v/>
      </c>
      <c r="BA149" s="15" t="str">
        <f t="shared" si="75"/>
        <v/>
      </c>
      <c r="BB149" s="2" t="str" cm="1">
        <f t="array" ref="BB149">IF(B149="","",SUMPRODUCT(($D$1:$AB$4=$BB$4)*$D149:$AB149))</f>
        <v/>
      </c>
      <c r="BC149" s="15" t="str">
        <f t="shared" si="76"/>
        <v/>
      </c>
      <c r="BD149" s="2" t="str" cm="1">
        <f t="array" ref="BD149">IF(B149="","",SUMPRODUCT(($D$1:$AB$4=$BD$4)*$D149:$AB149))</f>
        <v/>
      </c>
      <c r="BE149" s="15" t="str">
        <f t="shared" si="77"/>
        <v/>
      </c>
      <c r="BF149" s="2" t="str" cm="1">
        <f t="array" ref="BF149">IF(B149="","",SUMPRODUCT(($D$1:$AB$4=$BF$4)*$D149:$AB149))</f>
        <v/>
      </c>
      <c r="BG149" s="15" t="str">
        <f t="shared" si="78"/>
        <v/>
      </c>
      <c r="BH149" s="2" t="str" cm="1">
        <f t="array" ref="BH149">IF(B149="","",SUMPRODUCT(($D$1:$AB$4=$BH$4)*$D149:$AB149))</f>
        <v/>
      </c>
      <c r="BI149" s="15" t="str">
        <f t="shared" si="79"/>
        <v/>
      </c>
      <c r="BJ149" s="2" t="str" cm="1">
        <f t="array" ref="BJ149">IF(B149="","",SUMPRODUCT(($D$1:$AB$4=$BJ$4)*$D149:$AB149))</f>
        <v/>
      </c>
      <c r="BK149" s="15" t="str">
        <f t="shared" si="80"/>
        <v/>
      </c>
      <c r="BL149" s="2" t="str" cm="1">
        <f t="array" ref="BL149">IF(B149="","",SUMPRODUCT(($D$1:$AB$4=$BL$4)*$D149:$AB149))</f>
        <v/>
      </c>
      <c r="BM149" s="15" t="str">
        <f t="shared" si="81"/>
        <v/>
      </c>
      <c r="BN149" s="2" t="str" cm="1">
        <f t="array" ref="BN149">IF(B149="","",SUMPRODUCT(($D$1:$AB$4=$BN$4)*$D149:$AB149))</f>
        <v/>
      </c>
      <c r="BO149" s="15" t="str">
        <f t="shared" si="82"/>
        <v/>
      </c>
      <c r="BP149" s="2" t="str" cm="1">
        <f t="array" ref="BP149">IF(B149="","",SUMPRODUCT(($D$1:$AB$4=$BP$4)*$D149:$AB149))</f>
        <v/>
      </c>
      <c r="BQ149" s="15" t="str">
        <f t="shared" si="83"/>
        <v/>
      </c>
      <c r="BR149" s="2" t="str" cm="1">
        <f t="array" ref="BR149">IF(B149="","",SUMPRODUCT(($D$1:$AB$4=$BR$4)*$D149:$AB149))</f>
        <v/>
      </c>
      <c r="BS149" s="15" t="str">
        <f t="shared" si="84"/>
        <v/>
      </c>
      <c r="BT149" s="2" t="str" cm="1">
        <f t="array" ref="BT149">IF(B149="","",SUMPRODUCT(($D$1:$AB$4=$BT$4)*$D149:$AB149))</f>
        <v/>
      </c>
      <c r="BU149" s="15" t="str">
        <f t="shared" si="85"/>
        <v/>
      </c>
      <c r="BV149" s="2" t="str" cm="1">
        <f t="array" ref="BV149">IF(B149="","",SUMPRODUCT(($D$1:$AB$4=$BV$4)*$D149:$AB149))</f>
        <v/>
      </c>
      <c r="BW149" s="15" t="str">
        <f t="shared" si="86"/>
        <v/>
      </c>
      <c r="BX149" s="2" t="str" cm="1">
        <f t="array" ref="BX149">IF(B149="","",SUMPRODUCT(($D$1:$AB$4=$BX$4)*$D149:$AB149))</f>
        <v/>
      </c>
      <c r="BY149" s="15" t="str">
        <f t="shared" si="87"/>
        <v/>
      </c>
      <c r="BZ149" s="2" t="str" cm="1">
        <f t="array" ref="BZ149">IF(B149="","",SUMPRODUCT(($D$1:$AB$4=$BZ$4)*$D149:$AB149))</f>
        <v/>
      </c>
      <c r="CA149" s="15" t="str">
        <f t="shared" si="88"/>
        <v/>
      </c>
      <c r="CB149" s="2" t="str" cm="1">
        <f t="array" ref="CB149">IF(B149="","",SUMPRODUCT(($D$1:$AB$4=$CB$4)*$D149:$AB149))</f>
        <v/>
      </c>
      <c r="CC149" s="15" t="str">
        <f t="shared" si="89"/>
        <v/>
      </c>
      <c r="CD149" s="2" t="str" cm="1">
        <f t="array" ref="CD149">IF(B149="","",SUMPRODUCT(($D$1:$AB$4=$CD$4)*$D149:$AB149))</f>
        <v/>
      </c>
      <c r="CE149" s="15" t="str">
        <f t="shared" si="90"/>
        <v/>
      </c>
      <c r="CF149" s="2" t="str" cm="1">
        <f t="array" ref="CF149">IF(B149="","",SUMPRODUCT(($D$1:$AB$4=$CF$4)*$D149:$AB149))</f>
        <v/>
      </c>
      <c r="CG149" s="15" t="str">
        <f t="shared" si="91"/>
        <v/>
      </c>
      <c r="CH149" s="2" t="str" cm="1">
        <f t="array" ref="CH149">IF(B149="","",SUMPRODUCT(($D$1:$AB$4=$CH$4)*$D149:$AB149))</f>
        <v/>
      </c>
      <c r="CI149" s="15" t="str">
        <f t="shared" si="92"/>
        <v/>
      </c>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row>
    <row r="150" spans="1:127" s="3" customFormat="1" ht="15.75" thickBot="1">
      <c r="A150" s="7">
        <v>145</v>
      </c>
      <c r="B150" s="1"/>
      <c r="D150" s="99"/>
      <c r="E150" s="100"/>
      <c r="F150" s="100"/>
      <c r="G150" s="100"/>
      <c r="H150" s="100"/>
      <c r="I150" s="101"/>
      <c r="J150" s="104"/>
      <c r="K150" s="105"/>
      <c r="L150" s="105"/>
      <c r="M150" s="105"/>
      <c r="N150" s="105"/>
      <c r="O150" s="106"/>
      <c r="P150" s="109"/>
      <c r="Q150" s="110"/>
      <c r="R150" s="110"/>
      <c r="S150" s="110"/>
      <c r="T150" s="110"/>
      <c r="U150" s="111"/>
      <c r="V150" s="115"/>
      <c r="W150" s="116"/>
      <c r="X150" s="116"/>
      <c r="Y150" s="116"/>
      <c r="Z150" s="116"/>
      <c r="AA150" s="116"/>
      <c r="AB150" s="170"/>
      <c r="AC150" s="171" t="str">
        <f t="shared" si="66"/>
        <v/>
      </c>
      <c r="AD150" s="172" t="str">
        <f t="shared" si="67"/>
        <v/>
      </c>
      <c r="AE150" s="4"/>
      <c r="AF150" s="4"/>
      <c r="AG150" s="4"/>
      <c r="AH150" s="4"/>
      <c r="AI150" s="4"/>
      <c r="AJ150" s="4"/>
      <c r="AK150" s="4"/>
      <c r="AL150" s="2" t="str" cm="1">
        <f t="array" ref="AL150">IF(B150="","",SUMPRODUCT(($D$1:$AB$4=$AL$4)*D150:AB150))</f>
        <v/>
      </c>
      <c r="AM150" s="15" t="str">
        <f t="shared" si="68"/>
        <v/>
      </c>
      <c r="AN150" s="2" t="str" cm="1">
        <f t="array" ref="AN150">IF(B150="","",SUMPRODUCT(($D$1:$AB$4=$AN$4)*D150:AB150))</f>
        <v/>
      </c>
      <c r="AO150" s="15" t="str">
        <f t="shared" si="69"/>
        <v/>
      </c>
      <c r="AP150" s="2" t="str" cm="1">
        <f t="array" ref="AP150">IF(B150="","",SUMPRODUCT(($D$1:$AB$4=$AP$4)*D150:AB150))</f>
        <v/>
      </c>
      <c r="AQ150" s="15" t="str">
        <f t="shared" si="70"/>
        <v/>
      </c>
      <c r="AR150" s="2" t="str" cm="1">
        <f t="array" ref="AR150">IF(B150="","",SUMPRODUCT(($D$1:$AB$4=$AR$4)*D150:AB150))</f>
        <v/>
      </c>
      <c r="AS150" s="15" t="str">
        <f t="shared" si="71"/>
        <v/>
      </c>
      <c r="AT150" s="2" t="str" cm="1">
        <f t="array" ref="AT150">IF(B150="","",SUMPRODUCT(($D$1:$AB$4=$AT$4)*$D150:$AB150))</f>
        <v/>
      </c>
      <c r="AU150" s="15" t="str">
        <f t="shared" si="72"/>
        <v/>
      </c>
      <c r="AV150" s="2" t="str" cm="1">
        <f t="array" ref="AV150">IF(B150="","",SUMPRODUCT(($D$1:$AB$4=$AV$4)*$D150:$AB150))</f>
        <v/>
      </c>
      <c r="AW150" s="15" t="str">
        <f t="shared" si="73"/>
        <v/>
      </c>
      <c r="AX150" s="2" t="str" cm="1">
        <f t="array" ref="AX150">IF(B150="","",SUMPRODUCT(($D$1:$AB$4=$AX$4)*$D150:$AB150))</f>
        <v/>
      </c>
      <c r="AY150" s="15" t="str">
        <f t="shared" si="74"/>
        <v/>
      </c>
      <c r="AZ150" s="2" t="str" cm="1">
        <f t="array" ref="AZ150">IF(B150="","",SUMPRODUCT(($D$1:$AB$4=$AZ$4)*$D150:$AB150))</f>
        <v/>
      </c>
      <c r="BA150" s="15" t="str">
        <f t="shared" si="75"/>
        <v/>
      </c>
      <c r="BB150" s="2" t="str" cm="1">
        <f t="array" ref="BB150">IF(B150="","",SUMPRODUCT(($D$1:$AB$4=$BB$4)*$D150:$AB150))</f>
        <v/>
      </c>
      <c r="BC150" s="15" t="str">
        <f t="shared" si="76"/>
        <v/>
      </c>
      <c r="BD150" s="2" t="str" cm="1">
        <f t="array" ref="BD150">IF(B150="","",SUMPRODUCT(($D$1:$AB$4=$BD$4)*$D150:$AB150))</f>
        <v/>
      </c>
      <c r="BE150" s="15" t="str">
        <f t="shared" si="77"/>
        <v/>
      </c>
      <c r="BF150" s="2" t="str" cm="1">
        <f t="array" ref="BF150">IF(B150="","",SUMPRODUCT(($D$1:$AB$4=$BF$4)*$D150:$AB150))</f>
        <v/>
      </c>
      <c r="BG150" s="15" t="str">
        <f t="shared" si="78"/>
        <v/>
      </c>
      <c r="BH150" s="2" t="str" cm="1">
        <f t="array" ref="BH150">IF(B150="","",SUMPRODUCT(($D$1:$AB$4=$BH$4)*$D150:$AB150))</f>
        <v/>
      </c>
      <c r="BI150" s="15" t="str">
        <f t="shared" si="79"/>
        <v/>
      </c>
      <c r="BJ150" s="2" t="str" cm="1">
        <f t="array" ref="BJ150">IF(B150="","",SUMPRODUCT(($D$1:$AB$4=$BJ$4)*$D150:$AB150))</f>
        <v/>
      </c>
      <c r="BK150" s="15" t="str">
        <f t="shared" si="80"/>
        <v/>
      </c>
      <c r="BL150" s="2" t="str" cm="1">
        <f t="array" ref="BL150">IF(B150="","",SUMPRODUCT(($D$1:$AB$4=$BL$4)*$D150:$AB150))</f>
        <v/>
      </c>
      <c r="BM150" s="15" t="str">
        <f t="shared" si="81"/>
        <v/>
      </c>
      <c r="BN150" s="2" t="str" cm="1">
        <f t="array" ref="BN150">IF(B150="","",SUMPRODUCT(($D$1:$AB$4=$BN$4)*$D150:$AB150))</f>
        <v/>
      </c>
      <c r="BO150" s="15" t="str">
        <f t="shared" si="82"/>
        <v/>
      </c>
      <c r="BP150" s="2" t="str" cm="1">
        <f t="array" ref="BP150">IF(B150="","",SUMPRODUCT(($D$1:$AB$4=$BP$4)*$D150:$AB150))</f>
        <v/>
      </c>
      <c r="BQ150" s="15" t="str">
        <f t="shared" si="83"/>
        <v/>
      </c>
      <c r="BR150" s="2" t="str" cm="1">
        <f t="array" ref="BR150">IF(B150="","",SUMPRODUCT(($D$1:$AB$4=$BR$4)*$D150:$AB150))</f>
        <v/>
      </c>
      <c r="BS150" s="15" t="str">
        <f t="shared" si="84"/>
        <v/>
      </c>
      <c r="BT150" s="2" t="str" cm="1">
        <f t="array" ref="BT150">IF(B150="","",SUMPRODUCT(($D$1:$AB$4=$BT$4)*$D150:$AB150))</f>
        <v/>
      </c>
      <c r="BU150" s="15" t="str">
        <f t="shared" si="85"/>
        <v/>
      </c>
      <c r="BV150" s="2" t="str" cm="1">
        <f t="array" ref="BV150">IF(B150="","",SUMPRODUCT(($D$1:$AB$4=$BV$4)*$D150:$AB150))</f>
        <v/>
      </c>
      <c r="BW150" s="15" t="str">
        <f t="shared" si="86"/>
        <v/>
      </c>
      <c r="BX150" s="2" t="str" cm="1">
        <f t="array" ref="BX150">IF(B150="","",SUMPRODUCT(($D$1:$AB$4=$BX$4)*$D150:$AB150))</f>
        <v/>
      </c>
      <c r="BY150" s="15" t="str">
        <f t="shared" si="87"/>
        <v/>
      </c>
      <c r="BZ150" s="2" t="str" cm="1">
        <f t="array" ref="BZ150">IF(B150="","",SUMPRODUCT(($D$1:$AB$4=$BZ$4)*$D150:$AB150))</f>
        <v/>
      </c>
      <c r="CA150" s="15" t="str">
        <f t="shared" si="88"/>
        <v/>
      </c>
      <c r="CB150" s="2" t="str" cm="1">
        <f t="array" ref="CB150">IF(B150="","",SUMPRODUCT(($D$1:$AB$4=$CB$4)*$D150:$AB150))</f>
        <v/>
      </c>
      <c r="CC150" s="15" t="str">
        <f t="shared" si="89"/>
        <v/>
      </c>
      <c r="CD150" s="2" t="str" cm="1">
        <f t="array" ref="CD150">IF(B150="","",SUMPRODUCT(($D$1:$AB$4=$CD$4)*$D150:$AB150))</f>
        <v/>
      </c>
      <c r="CE150" s="15" t="str">
        <f t="shared" si="90"/>
        <v/>
      </c>
      <c r="CF150" s="2" t="str" cm="1">
        <f t="array" ref="CF150">IF(B150="","",SUMPRODUCT(($D$1:$AB$4=$CF$4)*$D150:$AB150))</f>
        <v/>
      </c>
      <c r="CG150" s="15" t="str">
        <f t="shared" si="91"/>
        <v/>
      </c>
      <c r="CH150" s="2" t="str" cm="1">
        <f t="array" ref="CH150">IF(B150="","",SUMPRODUCT(($D$1:$AB$4=$CH$4)*$D150:$AB150))</f>
        <v/>
      </c>
      <c r="CI150" s="15" t="str">
        <f t="shared" si="92"/>
        <v/>
      </c>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row>
    <row r="151" spans="1:127" s="3" customFormat="1" ht="15.75" thickBot="1">
      <c r="A151" s="7">
        <v>146</v>
      </c>
      <c r="B151" s="1"/>
      <c r="D151" s="99"/>
      <c r="E151" s="100"/>
      <c r="F151" s="100"/>
      <c r="G151" s="100"/>
      <c r="H151" s="100"/>
      <c r="I151" s="101"/>
      <c r="J151" s="104"/>
      <c r="K151" s="105"/>
      <c r="L151" s="105"/>
      <c r="M151" s="105"/>
      <c r="N151" s="105"/>
      <c r="O151" s="106"/>
      <c r="P151" s="109"/>
      <c r="Q151" s="110"/>
      <c r="R151" s="110"/>
      <c r="S151" s="110"/>
      <c r="T151" s="110"/>
      <c r="U151" s="111"/>
      <c r="V151" s="115"/>
      <c r="W151" s="116"/>
      <c r="X151" s="116"/>
      <c r="Y151" s="116"/>
      <c r="Z151" s="116"/>
      <c r="AA151" s="116"/>
      <c r="AB151" s="170"/>
      <c r="AC151" s="171" t="str">
        <f t="shared" si="66"/>
        <v/>
      </c>
      <c r="AD151" s="172" t="str">
        <f t="shared" si="67"/>
        <v/>
      </c>
      <c r="AE151" s="4"/>
      <c r="AF151" s="4"/>
      <c r="AG151" s="4"/>
      <c r="AH151" s="4"/>
      <c r="AI151" s="4"/>
      <c r="AJ151" s="4"/>
      <c r="AK151" s="4"/>
      <c r="AL151" s="2" t="str" cm="1">
        <f t="array" ref="AL151">IF(B151="","",SUMPRODUCT(($D$1:$AB$4=$AL$4)*D151:AB151))</f>
        <v/>
      </c>
      <c r="AM151" s="15" t="str">
        <f t="shared" si="68"/>
        <v/>
      </c>
      <c r="AN151" s="2" t="str" cm="1">
        <f t="array" ref="AN151">IF(B151="","",SUMPRODUCT(($D$1:$AB$4=$AN$4)*D151:AB151))</f>
        <v/>
      </c>
      <c r="AO151" s="15" t="str">
        <f t="shared" si="69"/>
        <v/>
      </c>
      <c r="AP151" s="2" t="str" cm="1">
        <f t="array" ref="AP151">IF(B151="","",SUMPRODUCT(($D$1:$AB$4=$AP$4)*D151:AB151))</f>
        <v/>
      </c>
      <c r="AQ151" s="15" t="str">
        <f t="shared" si="70"/>
        <v/>
      </c>
      <c r="AR151" s="2" t="str" cm="1">
        <f t="array" ref="AR151">IF(B151="","",SUMPRODUCT(($D$1:$AB$4=$AR$4)*D151:AB151))</f>
        <v/>
      </c>
      <c r="AS151" s="15" t="str">
        <f t="shared" si="71"/>
        <v/>
      </c>
      <c r="AT151" s="2" t="str" cm="1">
        <f t="array" ref="AT151">IF(B151="","",SUMPRODUCT(($D$1:$AB$4=$AT$4)*$D151:$AB151))</f>
        <v/>
      </c>
      <c r="AU151" s="15" t="str">
        <f t="shared" si="72"/>
        <v/>
      </c>
      <c r="AV151" s="2" t="str" cm="1">
        <f t="array" ref="AV151">IF(B151="","",SUMPRODUCT(($D$1:$AB$4=$AV$4)*$D151:$AB151))</f>
        <v/>
      </c>
      <c r="AW151" s="15" t="str">
        <f t="shared" si="73"/>
        <v/>
      </c>
      <c r="AX151" s="2" t="str" cm="1">
        <f t="array" ref="AX151">IF(B151="","",SUMPRODUCT(($D$1:$AB$4=$AX$4)*$D151:$AB151))</f>
        <v/>
      </c>
      <c r="AY151" s="15" t="str">
        <f t="shared" si="74"/>
        <v/>
      </c>
      <c r="AZ151" s="2" t="str" cm="1">
        <f t="array" ref="AZ151">IF(B151="","",SUMPRODUCT(($D$1:$AB$4=$AZ$4)*$D151:$AB151))</f>
        <v/>
      </c>
      <c r="BA151" s="15" t="str">
        <f t="shared" si="75"/>
        <v/>
      </c>
      <c r="BB151" s="2" t="str" cm="1">
        <f t="array" ref="BB151">IF(B151="","",SUMPRODUCT(($D$1:$AB$4=$BB$4)*$D151:$AB151))</f>
        <v/>
      </c>
      <c r="BC151" s="15" t="str">
        <f t="shared" si="76"/>
        <v/>
      </c>
      <c r="BD151" s="2" t="str" cm="1">
        <f t="array" ref="BD151">IF(B151="","",SUMPRODUCT(($D$1:$AB$4=$BD$4)*$D151:$AB151))</f>
        <v/>
      </c>
      <c r="BE151" s="15" t="str">
        <f t="shared" si="77"/>
        <v/>
      </c>
      <c r="BF151" s="2" t="str" cm="1">
        <f t="array" ref="BF151">IF(B151="","",SUMPRODUCT(($D$1:$AB$4=$BF$4)*$D151:$AB151))</f>
        <v/>
      </c>
      <c r="BG151" s="15" t="str">
        <f t="shared" si="78"/>
        <v/>
      </c>
      <c r="BH151" s="2" t="str" cm="1">
        <f t="array" ref="BH151">IF(B151="","",SUMPRODUCT(($D$1:$AB$4=$BH$4)*$D151:$AB151))</f>
        <v/>
      </c>
      <c r="BI151" s="15" t="str">
        <f t="shared" si="79"/>
        <v/>
      </c>
      <c r="BJ151" s="2" t="str" cm="1">
        <f t="array" ref="BJ151">IF(B151="","",SUMPRODUCT(($D$1:$AB$4=$BJ$4)*$D151:$AB151))</f>
        <v/>
      </c>
      <c r="BK151" s="15" t="str">
        <f t="shared" si="80"/>
        <v/>
      </c>
      <c r="BL151" s="2" t="str" cm="1">
        <f t="array" ref="BL151">IF(B151="","",SUMPRODUCT(($D$1:$AB$4=$BL$4)*$D151:$AB151))</f>
        <v/>
      </c>
      <c r="BM151" s="15" t="str">
        <f t="shared" si="81"/>
        <v/>
      </c>
      <c r="BN151" s="2" t="str" cm="1">
        <f t="array" ref="BN151">IF(B151="","",SUMPRODUCT(($D$1:$AB$4=$BN$4)*$D151:$AB151))</f>
        <v/>
      </c>
      <c r="BO151" s="15" t="str">
        <f t="shared" si="82"/>
        <v/>
      </c>
      <c r="BP151" s="2" t="str" cm="1">
        <f t="array" ref="BP151">IF(B151="","",SUMPRODUCT(($D$1:$AB$4=$BP$4)*$D151:$AB151))</f>
        <v/>
      </c>
      <c r="BQ151" s="15" t="str">
        <f t="shared" si="83"/>
        <v/>
      </c>
      <c r="BR151" s="2" t="str" cm="1">
        <f t="array" ref="BR151">IF(B151="","",SUMPRODUCT(($D$1:$AB$4=$BR$4)*$D151:$AB151))</f>
        <v/>
      </c>
      <c r="BS151" s="15" t="str">
        <f t="shared" si="84"/>
        <v/>
      </c>
      <c r="BT151" s="2" t="str" cm="1">
        <f t="array" ref="BT151">IF(B151="","",SUMPRODUCT(($D$1:$AB$4=$BT$4)*$D151:$AB151))</f>
        <v/>
      </c>
      <c r="BU151" s="15" t="str">
        <f t="shared" si="85"/>
        <v/>
      </c>
      <c r="BV151" s="2" t="str" cm="1">
        <f t="array" ref="BV151">IF(B151="","",SUMPRODUCT(($D$1:$AB$4=$BV$4)*$D151:$AB151))</f>
        <v/>
      </c>
      <c r="BW151" s="15" t="str">
        <f t="shared" si="86"/>
        <v/>
      </c>
      <c r="BX151" s="2" t="str" cm="1">
        <f t="array" ref="BX151">IF(B151="","",SUMPRODUCT(($D$1:$AB$4=$BX$4)*$D151:$AB151))</f>
        <v/>
      </c>
      <c r="BY151" s="15" t="str">
        <f t="shared" si="87"/>
        <v/>
      </c>
      <c r="BZ151" s="2" t="str" cm="1">
        <f t="array" ref="BZ151">IF(B151="","",SUMPRODUCT(($D$1:$AB$4=$BZ$4)*$D151:$AB151))</f>
        <v/>
      </c>
      <c r="CA151" s="15" t="str">
        <f t="shared" si="88"/>
        <v/>
      </c>
      <c r="CB151" s="2" t="str" cm="1">
        <f t="array" ref="CB151">IF(B151="","",SUMPRODUCT(($D$1:$AB$4=$CB$4)*$D151:$AB151))</f>
        <v/>
      </c>
      <c r="CC151" s="15" t="str">
        <f t="shared" si="89"/>
        <v/>
      </c>
      <c r="CD151" s="2" t="str" cm="1">
        <f t="array" ref="CD151">IF(B151="","",SUMPRODUCT(($D$1:$AB$4=$CD$4)*$D151:$AB151))</f>
        <v/>
      </c>
      <c r="CE151" s="15" t="str">
        <f t="shared" si="90"/>
        <v/>
      </c>
      <c r="CF151" s="2" t="str" cm="1">
        <f t="array" ref="CF151">IF(B151="","",SUMPRODUCT(($D$1:$AB$4=$CF$4)*$D151:$AB151))</f>
        <v/>
      </c>
      <c r="CG151" s="15" t="str">
        <f t="shared" si="91"/>
        <v/>
      </c>
      <c r="CH151" s="2" t="str" cm="1">
        <f t="array" ref="CH151">IF(B151="","",SUMPRODUCT(($D$1:$AB$4=$CH$4)*$D151:$AB151))</f>
        <v/>
      </c>
      <c r="CI151" s="15" t="str">
        <f t="shared" si="92"/>
        <v/>
      </c>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row>
    <row r="152" spans="1:127" s="3" customFormat="1" ht="15.75" thickBot="1">
      <c r="A152" s="7">
        <v>147</v>
      </c>
      <c r="B152" s="1"/>
      <c r="D152" s="99"/>
      <c r="E152" s="100"/>
      <c r="F152" s="100"/>
      <c r="G152" s="100"/>
      <c r="H152" s="100"/>
      <c r="I152" s="101"/>
      <c r="J152" s="104"/>
      <c r="K152" s="105"/>
      <c r="L152" s="105"/>
      <c r="M152" s="105"/>
      <c r="N152" s="105"/>
      <c r="O152" s="106"/>
      <c r="P152" s="109"/>
      <c r="Q152" s="110"/>
      <c r="R152" s="110"/>
      <c r="S152" s="110"/>
      <c r="T152" s="110"/>
      <c r="U152" s="111"/>
      <c r="V152" s="115"/>
      <c r="W152" s="116"/>
      <c r="X152" s="116"/>
      <c r="Y152" s="116"/>
      <c r="Z152" s="116"/>
      <c r="AA152" s="116"/>
      <c r="AB152" s="170"/>
      <c r="AC152" s="171" t="str">
        <f t="shared" si="66"/>
        <v/>
      </c>
      <c r="AD152" s="172" t="str">
        <f t="shared" si="67"/>
        <v/>
      </c>
      <c r="AE152" s="4"/>
      <c r="AF152" s="4"/>
      <c r="AG152" s="4"/>
      <c r="AH152" s="4"/>
      <c r="AI152" s="4"/>
      <c r="AJ152" s="4"/>
      <c r="AK152" s="4"/>
      <c r="AL152" s="2" t="str" cm="1">
        <f t="array" ref="AL152">IF(B152="","",SUMPRODUCT(($D$1:$AB$4=$AL$4)*D152:AB152))</f>
        <v/>
      </c>
      <c r="AM152" s="15" t="str">
        <f t="shared" si="68"/>
        <v/>
      </c>
      <c r="AN152" s="2" t="str" cm="1">
        <f t="array" ref="AN152">IF(B152="","",SUMPRODUCT(($D$1:$AB$4=$AN$4)*D152:AB152))</f>
        <v/>
      </c>
      <c r="AO152" s="15" t="str">
        <f t="shared" si="69"/>
        <v/>
      </c>
      <c r="AP152" s="2" t="str" cm="1">
        <f t="array" ref="AP152">IF(B152="","",SUMPRODUCT(($D$1:$AB$4=$AP$4)*D152:AB152))</f>
        <v/>
      </c>
      <c r="AQ152" s="15" t="str">
        <f t="shared" si="70"/>
        <v/>
      </c>
      <c r="AR152" s="2" t="str" cm="1">
        <f t="array" ref="AR152">IF(B152="","",SUMPRODUCT(($D$1:$AB$4=$AR$4)*D152:AB152))</f>
        <v/>
      </c>
      <c r="AS152" s="15" t="str">
        <f t="shared" si="71"/>
        <v/>
      </c>
      <c r="AT152" s="2" t="str" cm="1">
        <f t="array" ref="AT152">IF(B152="","",SUMPRODUCT(($D$1:$AB$4=$AT$4)*$D152:$AB152))</f>
        <v/>
      </c>
      <c r="AU152" s="15" t="str">
        <f t="shared" si="72"/>
        <v/>
      </c>
      <c r="AV152" s="2" t="str" cm="1">
        <f t="array" ref="AV152">IF(B152="","",SUMPRODUCT(($D$1:$AB$4=$AV$4)*$D152:$AB152))</f>
        <v/>
      </c>
      <c r="AW152" s="15" t="str">
        <f t="shared" si="73"/>
        <v/>
      </c>
      <c r="AX152" s="2" t="str" cm="1">
        <f t="array" ref="AX152">IF(B152="","",SUMPRODUCT(($D$1:$AB$4=$AX$4)*$D152:$AB152))</f>
        <v/>
      </c>
      <c r="AY152" s="15" t="str">
        <f t="shared" si="74"/>
        <v/>
      </c>
      <c r="AZ152" s="2" t="str" cm="1">
        <f t="array" ref="AZ152">IF(B152="","",SUMPRODUCT(($D$1:$AB$4=$AZ$4)*$D152:$AB152))</f>
        <v/>
      </c>
      <c r="BA152" s="15" t="str">
        <f t="shared" si="75"/>
        <v/>
      </c>
      <c r="BB152" s="2" t="str" cm="1">
        <f t="array" ref="BB152">IF(B152="","",SUMPRODUCT(($D$1:$AB$4=$BB$4)*$D152:$AB152))</f>
        <v/>
      </c>
      <c r="BC152" s="15" t="str">
        <f t="shared" si="76"/>
        <v/>
      </c>
      <c r="BD152" s="2" t="str" cm="1">
        <f t="array" ref="BD152">IF(B152="","",SUMPRODUCT(($D$1:$AB$4=$BD$4)*$D152:$AB152))</f>
        <v/>
      </c>
      <c r="BE152" s="15" t="str">
        <f t="shared" si="77"/>
        <v/>
      </c>
      <c r="BF152" s="2" t="str" cm="1">
        <f t="array" ref="BF152">IF(B152="","",SUMPRODUCT(($D$1:$AB$4=$BF$4)*$D152:$AB152))</f>
        <v/>
      </c>
      <c r="BG152" s="15" t="str">
        <f t="shared" si="78"/>
        <v/>
      </c>
      <c r="BH152" s="2" t="str" cm="1">
        <f t="array" ref="BH152">IF(B152="","",SUMPRODUCT(($D$1:$AB$4=$BH$4)*$D152:$AB152))</f>
        <v/>
      </c>
      <c r="BI152" s="15" t="str">
        <f t="shared" si="79"/>
        <v/>
      </c>
      <c r="BJ152" s="2" t="str" cm="1">
        <f t="array" ref="BJ152">IF(B152="","",SUMPRODUCT(($D$1:$AB$4=$BJ$4)*$D152:$AB152))</f>
        <v/>
      </c>
      <c r="BK152" s="15" t="str">
        <f t="shared" si="80"/>
        <v/>
      </c>
      <c r="BL152" s="2" t="str" cm="1">
        <f t="array" ref="BL152">IF(B152="","",SUMPRODUCT(($D$1:$AB$4=$BL$4)*$D152:$AB152))</f>
        <v/>
      </c>
      <c r="BM152" s="15" t="str">
        <f t="shared" si="81"/>
        <v/>
      </c>
      <c r="BN152" s="2" t="str" cm="1">
        <f t="array" ref="BN152">IF(B152="","",SUMPRODUCT(($D$1:$AB$4=$BN$4)*$D152:$AB152))</f>
        <v/>
      </c>
      <c r="BO152" s="15" t="str">
        <f t="shared" si="82"/>
        <v/>
      </c>
      <c r="BP152" s="2" t="str" cm="1">
        <f t="array" ref="BP152">IF(B152="","",SUMPRODUCT(($D$1:$AB$4=$BP$4)*$D152:$AB152))</f>
        <v/>
      </c>
      <c r="BQ152" s="15" t="str">
        <f t="shared" si="83"/>
        <v/>
      </c>
      <c r="BR152" s="2" t="str" cm="1">
        <f t="array" ref="BR152">IF(B152="","",SUMPRODUCT(($D$1:$AB$4=$BR$4)*$D152:$AB152))</f>
        <v/>
      </c>
      <c r="BS152" s="15" t="str">
        <f t="shared" si="84"/>
        <v/>
      </c>
      <c r="BT152" s="2" t="str" cm="1">
        <f t="array" ref="BT152">IF(B152="","",SUMPRODUCT(($D$1:$AB$4=$BT$4)*$D152:$AB152))</f>
        <v/>
      </c>
      <c r="BU152" s="15" t="str">
        <f t="shared" si="85"/>
        <v/>
      </c>
      <c r="BV152" s="2" t="str" cm="1">
        <f t="array" ref="BV152">IF(B152="","",SUMPRODUCT(($D$1:$AB$4=$BV$4)*$D152:$AB152))</f>
        <v/>
      </c>
      <c r="BW152" s="15" t="str">
        <f t="shared" si="86"/>
        <v/>
      </c>
      <c r="BX152" s="2" t="str" cm="1">
        <f t="array" ref="BX152">IF(B152="","",SUMPRODUCT(($D$1:$AB$4=$BX$4)*$D152:$AB152))</f>
        <v/>
      </c>
      <c r="BY152" s="15" t="str">
        <f t="shared" si="87"/>
        <v/>
      </c>
      <c r="BZ152" s="2" t="str" cm="1">
        <f t="array" ref="BZ152">IF(B152="","",SUMPRODUCT(($D$1:$AB$4=$BZ$4)*$D152:$AB152))</f>
        <v/>
      </c>
      <c r="CA152" s="15" t="str">
        <f t="shared" si="88"/>
        <v/>
      </c>
      <c r="CB152" s="2" t="str" cm="1">
        <f t="array" ref="CB152">IF(B152="","",SUMPRODUCT(($D$1:$AB$4=$CB$4)*$D152:$AB152))</f>
        <v/>
      </c>
      <c r="CC152" s="15" t="str">
        <f t="shared" si="89"/>
        <v/>
      </c>
      <c r="CD152" s="2" t="str" cm="1">
        <f t="array" ref="CD152">IF(B152="","",SUMPRODUCT(($D$1:$AB$4=$CD$4)*$D152:$AB152))</f>
        <v/>
      </c>
      <c r="CE152" s="15" t="str">
        <f t="shared" si="90"/>
        <v/>
      </c>
      <c r="CF152" s="2" t="str" cm="1">
        <f t="array" ref="CF152">IF(B152="","",SUMPRODUCT(($D$1:$AB$4=$CF$4)*$D152:$AB152))</f>
        <v/>
      </c>
      <c r="CG152" s="15" t="str">
        <f t="shared" si="91"/>
        <v/>
      </c>
      <c r="CH152" s="2" t="str" cm="1">
        <f t="array" ref="CH152">IF(B152="","",SUMPRODUCT(($D$1:$AB$4=$CH$4)*$D152:$AB152))</f>
        <v/>
      </c>
      <c r="CI152" s="15" t="str">
        <f t="shared" si="92"/>
        <v/>
      </c>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row>
    <row r="153" spans="1:127" s="3" customFormat="1" ht="15.75" thickBot="1">
      <c r="A153" s="7">
        <v>148</v>
      </c>
      <c r="B153" s="1"/>
      <c r="D153" s="99"/>
      <c r="E153" s="100"/>
      <c r="F153" s="100"/>
      <c r="G153" s="100"/>
      <c r="H153" s="100"/>
      <c r="I153" s="101"/>
      <c r="J153" s="104"/>
      <c r="K153" s="105"/>
      <c r="L153" s="105"/>
      <c r="M153" s="105"/>
      <c r="N153" s="105"/>
      <c r="O153" s="106"/>
      <c r="P153" s="109"/>
      <c r="Q153" s="110"/>
      <c r="R153" s="110"/>
      <c r="S153" s="110"/>
      <c r="T153" s="110"/>
      <c r="U153" s="111"/>
      <c r="V153" s="115"/>
      <c r="W153" s="116"/>
      <c r="X153" s="116"/>
      <c r="Y153" s="116"/>
      <c r="Z153" s="116"/>
      <c r="AA153" s="116"/>
      <c r="AB153" s="170"/>
      <c r="AC153" s="171" t="str">
        <f t="shared" si="66"/>
        <v/>
      </c>
      <c r="AD153" s="172" t="str">
        <f t="shared" si="67"/>
        <v/>
      </c>
      <c r="AE153" s="4"/>
      <c r="AF153" s="4"/>
      <c r="AG153" s="4"/>
      <c r="AH153" s="4"/>
      <c r="AI153" s="4"/>
      <c r="AJ153" s="4"/>
      <c r="AK153" s="4"/>
      <c r="AL153" s="2" t="str" cm="1">
        <f t="array" ref="AL153">IF(B153="","",SUMPRODUCT(($D$1:$AB$4=$AL$4)*D153:AB153))</f>
        <v/>
      </c>
      <c r="AM153" s="15" t="str">
        <f t="shared" si="68"/>
        <v/>
      </c>
      <c r="AN153" s="2" t="str" cm="1">
        <f t="array" ref="AN153">IF(B153="","",SUMPRODUCT(($D$1:$AB$4=$AN$4)*D153:AB153))</f>
        <v/>
      </c>
      <c r="AO153" s="15" t="str">
        <f t="shared" si="69"/>
        <v/>
      </c>
      <c r="AP153" s="2" t="str" cm="1">
        <f t="array" ref="AP153">IF(B153="","",SUMPRODUCT(($D$1:$AB$4=$AP$4)*D153:AB153))</f>
        <v/>
      </c>
      <c r="AQ153" s="15" t="str">
        <f t="shared" si="70"/>
        <v/>
      </c>
      <c r="AR153" s="2" t="str" cm="1">
        <f t="array" ref="AR153">IF(B153="","",SUMPRODUCT(($D$1:$AB$4=$AR$4)*D153:AB153))</f>
        <v/>
      </c>
      <c r="AS153" s="15" t="str">
        <f t="shared" si="71"/>
        <v/>
      </c>
      <c r="AT153" s="2" t="str" cm="1">
        <f t="array" ref="AT153">IF(B153="","",SUMPRODUCT(($D$1:$AB$4=$AT$4)*$D153:$AB153))</f>
        <v/>
      </c>
      <c r="AU153" s="15" t="str">
        <f t="shared" si="72"/>
        <v/>
      </c>
      <c r="AV153" s="2" t="str" cm="1">
        <f t="array" ref="AV153">IF(B153="","",SUMPRODUCT(($D$1:$AB$4=$AV$4)*$D153:$AB153))</f>
        <v/>
      </c>
      <c r="AW153" s="15" t="str">
        <f t="shared" si="73"/>
        <v/>
      </c>
      <c r="AX153" s="2" t="str" cm="1">
        <f t="array" ref="AX153">IF(B153="","",SUMPRODUCT(($D$1:$AB$4=$AX$4)*$D153:$AB153))</f>
        <v/>
      </c>
      <c r="AY153" s="15" t="str">
        <f t="shared" si="74"/>
        <v/>
      </c>
      <c r="AZ153" s="2" t="str" cm="1">
        <f t="array" ref="AZ153">IF(B153="","",SUMPRODUCT(($D$1:$AB$4=$AZ$4)*$D153:$AB153))</f>
        <v/>
      </c>
      <c r="BA153" s="15" t="str">
        <f t="shared" si="75"/>
        <v/>
      </c>
      <c r="BB153" s="2" t="str" cm="1">
        <f t="array" ref="BB153">IF(B153="","",SUMPRODUCT(($D$1:$AB$4=$BB$4)*$D153:$AB153))</f>
        <v/>
      </c>
      <c r="BC153" s="15" t="str">
        <f t="shared" si="76"/>
        <v/>
      </c>
      <c r="BD153" s="2" t="str" cm="1">
        <f t="array" ref="BD153">IF(B153="","",SUMPRODUCT(($D$1:$AB$4=$BD$4)*$D153:$AB153))</f>
        <v/>
      </c>
      <c r="BE153" s="15" t="str">
        <f t="shared" si="77"/>
        <v/>
      </c>
      <c r="BF153" s="2" t="str" cm="1">
        <f t="array" ref="BF153">IF(B153="","",SUMPRODUCT(($D$1:$AB$4=$BF$4)*$D153:$AB153))</f>
        <v/>
      </c>
      <c r="BG153" s="15" t="str">
        <f t="shared" si="78"/>
        <v/>
      </c>
      <c r="BH153" s="2" t="str" cm="1">
        <f t="array" ref="BH153">IF(B153="","",SUMPRODUCT(($D$1:$AB$4=$BH$4)*$D153:$AB153))</f>
        <v/>
      </c>
      <c r="BI153" s="15" t="str">
        <f t="shared" si="79"/>
        <v/>
      </c>
      <c r="BJ153" s="2" t="str" cm="1">
        <f t="array" ref="BJ153">IF(B153="","",SUMPRODUCT(($D$1:$AB$4=$BJ$4)*$D153:$AB153))</f>
        <v/>
      </c>
      <c r="BK153" s="15" t="str">
        <f t="shared" si="80"/>
        <v/>
      </c>
      <c r="BL153" s="2" t="str" cm="1">
        <f t="array" ref="BL153">IF(B153="","",SUMPRODUCT(($D$1:$AB$4=$BL$4)*$D153:$AB153))</f>
        <v/>
      </c>
      <c r="BM153" s="15" t="str">
        <f t="shared" si="81"/>
        <v/>
      </c>
      <c r="BN153" s="2" t="str" cm="1">
        <f t="array" ref="BN153">IF(B153="","",SUMPRODUCT(($D$1:$AB$4=$BN$4)*$D153:$AB153))</f>
        <v/>
      </c>
      <c r="BO153" s="15" t="str">
        <f t="shared" si="82"/>
        <v/>
      </c>
      <c r="BP153" s="2" t="str" cm="1">
        <f t="array" ref="BP153">IF(B153="","",SUMPRODUCT(($D$1:$AB$4=$BP$4)*$D153:$AB153))</f>
        <v/>
      </c>
      <c r="BQ153" s="15" t="str">
        <f t="shared" si="83"/>
        <v/>
      </c>
      <c r="BR153" s="2" t="str" cm="1">
        <f t="array" ref="BR153">IF(B153="","",SUMPRODUCT(($D$1:$AB$4=$BR$4)*$D153:$AB153))</f>
        <v/>
      </c>
      <c r="BS153" s="15" t="str">
        <f t="shared" si="84"/>
        <v/>
      </c>
      <c r="BT153" s="2" t="str" cm="1">
        <f t="array" ref="BT153">IF(B153="","",SUMPRODUCT(($D$1:$AB$4=$BT$4)*$D153:$AB153))</f>
        <v/>
      </c>
      <c r="BU153" s="15" t="str">
        <f t="shared" si="85"/>
        <v/>
      </c>
      <c r="BV153" s="2" t="str" cm="1">
        <f t="array" ref="BV153">IF(B153="","",SUMPRODUCT(($D$1:$AB$4=$BV$4)*$D153:$AB153))</f>
        <v/>
      </c>
      <c r="BW153" s="15" t="str">
        <f t="shared" si="86"/>
        <v/>
      </c>
      <c r="BX153" s="2" t="str" cm="1">
        <f t="array" ref="BX153">IF(B153="","",SUMPRODUCT(($D$1:$AB$4=$BX$4)*$D153:$AB153))</f>
        <v/>
      </c>
      <c r="BY153" s="15" t="str">
        <f t="shared" si="87"/>
        <v/>
      </c>
      <c r="BZ153" s="2" t="str" cm="1">
        <f t="array" ref="BZ153">IF(B153="","",SUMPRODUCT(($D$1:$AB$4=$BZ$4)*$D153:$AB153))</f>
        <v/>
      </c>
      <c r="CA153" s="15" t="str">
        <f t="shared" si="88"/>
        <v/>
      </c>
      <c r="CB153" s="2" t="str" cm="1">
        <f t="array" ref="CB153">IF(B153="","",SUMPRODUCT(($D$1:$AB$4=$CB$4)*$D153:$AB153))</f>
        <v/>
      </c>
      <c r="CC153" s="15" t="str">
        <f t="shared" si="89"/>
        <v/>
      </c>
      <c r="CD153" s="2" t="str" cm="1">
        <f t="array" ref="CD153">IF(B153="","",SUMPRODUCT(($D$1:$AB$4=$CD$4)*$D153:$AB153))</f>
        <v/>
      </c>
      <c r="CE153" s="15" t="str">
        <f t="shared" si="90"/>
        <v/>
      </c>
      <c r="CF153" s="2" t="str" cm="1">
        <f t="array" ref="CF153">IF(B153="","",SUMPRODUCT(($D$1:$AB$4=$CF$4)*$D153:$AB153))</f>
        <v/>
      </c>
      <c r="CG153" s="15" t="str">
        <f t="shared" si="91"/>
        <v/>
      </c>
      <c r="CH153" s="2" t="str" cm="1">
        <f t="array" ref="CH153">IF(B153="","",SUMPRODUCT(($D$1:$AB$4=$CH$4)*$D153:$AB153))</f>
        <v/>
      </c>
      <c r="CI153" s="15" t="str">
        <f t="shared" si="92"/>
        <v/>
      </c>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row>
    <row r="154" spans="1:127" s="3" customFormat="1" ht="15.75" thickBot="1">
      <c r="A154" s="7">
        <v>149</v>
      </c>
      <c r="B154" s="1"/>
      <c r="D154" s="99"/>
      <c r="E154" s="100"/>
      <c r="F154" s="100"/>
      <c r="G154" s="100"/>
      <c r="H154" s="100"/>
      <c r="I154" s="101"/>
      <c r="J154" s="104"/>
      <c r="K154" s="105"/>
      <c r="L154" s="105"/>
      <c r="M154" s="105"/>
      <c r="N154" s="105"/>
      <c r="O154" s="106"/>
      <c r="P154" s="109"/>
      <c r="Q154" s="110"/>
      <c r="R154" s="110"/>
      <c r="S154" s="110"/>
      <c r="T154" s="110"/>
      <c r="U154" s="111"/>
      <c r="V154" s="115"/>
      <c r="W154" s="116"/>
      <c r="X154" s="116"/>
      <c r="Y154" s="116"/>
      <c r="Z154" s="116"/>
      <c r="AA154" s="116"/>
      <c r="AB154" s="170"/>
      <c r="AC154" s="171" t="str">
        <f t="shared" si="66"/>
        <v/>
      </c>
      <c r="AD154" s="172" t="str">
        <f t="shared" si="67"/>
        <v/>
      </c>
      <c r="AE154" s="4"/>
      <c r="AF154" s="4"/>
      <c r="AG154" s="4"/>
      <c r="AH154" s="4"/>
      <c r="AI154" s="4"/>
      <c r="AJ154" s="4"/>
      <c r="AK154" s="4"/>
      <c r="AL154" s="2" t="str" cm="1">
        <f t="array" ref="AL154">IF(B154="","",SUMPRODUCT(($D$1:$AB$4=$AL$4)*D154:AB154))</f>
        <v/>
      </c>
      <c r="AM154" s="15" t="str">
        <f t="shared" si="68"/>
        <v/>
      </c>
      <c r="AN154" s="2" t="str" cm="1">
        <f t="array" ref="AN154">IF(B154="","",SUMPRODUCT(($D$1:$AB$4=$AN$4)*D154:AB154))</f>
        <v/>
      </c>
      <c r="AO154" s="15" t="str">
        <f t="shared" si="69"/>
        <v/>
      </c>
      <c r="AP154" s="2" t="str" cm="1">
        <f t="array" ref="AP154">IF(B154="","",SUMPRODUCT(($D$1:$AB$4=$AP$4)*D154:AB154))</f>
        <v/>
      </c>
      <c r="AQ154" s="15" t="str">
        <f t="shared" si="70"/>
        <v/>
      </c>
      <c r="AR154" s="2" t="str" cm="1">
        <f t="array" ref="AR154">IF(B154="","",SUMPRODUCT(($D$1:$AB$4=$AR$4)*D154:AB154))</f>
        <v/>
      </c>
      <c r="AS154" s="15" t="str">
        <f t="shared" si="71"/>
        <v/>
      </c>
      <c r="AT154" s="2" t="str" cm="1">
        <f t="array" ref="AT154">IF(B154="","",SUMPRODUCT(($D$1:$AB$4=$AT$4)*$D154:$AB154))</f>
        <v/>
      </c>
      <c r="AU154" s="15" t="str">
        <f t="shared" si="72"/>
        <v/>
      </c>
      <c r="AV154" s="2" t="str" cm="1">
        <f t="array" ref="AV154">IF(B154="","",SUMPRODUCT(($D$1:$AB$4=$AV$4)*$D154:$AB154))</f>
        <v/>
      </c>
      <c r="AW154" s="15" t="str">
        <f t="shared" si="73"/>
        <v/>
      </c>
      <c r="AX154" s="2" t="str" cm="1">
        <f t="array" ref="AX154">IF(B154="","",SUMPRODUCT(($D$1:$AB$4=$AX$4)*$D154:$AB154))</f>
        <v/>
      </c>
      <c r="AY154" s="15" t="str">
        <f t="shared" si="74"/>
        <v/>
      </c>
      <c r="AZ154" s="2" t="str" cm="1">
        <f t="array" ref="AZ154">IF(B154="","",SUMPRODUCT(($D$1:$AB$4=$AZ$4)*$D154:$AB154))</f>
        <v/>
      </c>
      <c r="BA154" s="15" t="str">
        <f t="shared" si="75"/>
        <v/>
      </c>
      <c r="BB154" s="2" t="str" cm="1">
        <f t="array" ref="BB154">IF(B154="","",SUMPRODUCT(($D$1:$AB$4=$BB$4)*$D154:$AB154))</f>
        <v/>
      </c>
      <c r="BC154" s="15" t="str">
        <f t="shared" si="76"/>
        <v/>
      </c>
      <c r="BD154" s="2" t="str" cm="1">
        <f t="array" ref="BD154">IF(B154="","",SUMPRODUCT(($D$1:$AB$4=$BD$4)*$D154:$AB154))</f>
        <v/>
      </c>
      <c r="BE154" s="15" t="str">
        <f t="shared" si="77"/>
        <v/>
      </c>
      <c r="BF154" s="2" t="str" cm="1">
        <f t="array" ref="BF154">IF(B154="","",SUMPRODUCT(($D$1:$AB$4=$BF$4)*$D154:$AB154))</f>
        <v/>
      </c>
      <c r="BG154" s="15" t="str">
        <f t="shared" si="78"/>
        <v/>
      </c>
      <c r="BH154" s="2" t="str" cm="1">
        <f t="array" ref="BH154">IF(B154="","",SUMPRODUCT(($D$1:$AB$4=$BH$4)*$D154:$AB154))</f>
        <v/>
      </c>
      <c r="BI154" s="15" t="str">
        <f t="shared" si="79"/>
        <v/>
      </c>
      <c r="BJ154" s="2" t="str" cm="1">
        <f t="array" ref="BJ154">IF(B154="","",SUMPRODUCT(($D$1:$AB$4=$BJ$4)*$D154:$AB154))</f>
        <v/>
      </c>
      <c r="BK154" s="15" t="str">
        <f t="shared" si="80"/>
        <v/>
      </c>
      <c r="BL154" s="2" t="str" cm="1">
        <f t="array" ref="BL154">IF(B154="","",SUMPRODUCT(($D$1:$AB$4=$BL$4)*$D154:$AB154))</f>
        <v/>
      </c>
      <c r="BM154" s="15" t="str">
        <f t="shared" si="81"/>
        <v/>
      </c>
      <c r="BN154" s="2" t="str" cm="1">
        <f t="array" ref="BN154">IF(B154="","",SUMPRODUCT(($D$1:$AB$4=$BN$4)*$D154:$AB154))</f>
        <v/>
      </c>
      <c r="BO154" s="15" t="str">
        <f t="shared" si="82"/>
        <v/>
      </c>
      <c r="BP154" s="2" t="str" cm="1">
        <f t="array" ref="BP154">IF(B154="","",SUMPRODUCT(($D$1:$AB$4=$BP$4)*$D154:$AB154))</f>
        <v/>
      </c>
      <c r="BQ154" s="15" t="str">
        <f t="shared" si="83"/>
        <v/>
      </c>
      <c r="BR154" s="2" t="str" cm="1">
        <f t="array" ref="BR154">IF(B154="","",SUMPRODUCT(($D$1:$AB$4=$BR$4)*$D154:$AB154))</f>
        <v/>
      </c>
      <c r="BS154" s="15" t="str">
        <f t="shared" si="84"/>
        <v/>
      </c>
      <c r="BT154" s="2" t="str" cm="1">
        <f t="array" ref="BT154">IF(B154="","",SUMPRODUCT(($D$1:$AB$4=$BT$4)*$D154:$AB154))</f>
        <v/>
      </c>
      <c r="BU154" s="15" t="str">
        <f t="shared" si="85"/>
        <v/>
      </c>
      <c r="BV154" s="2" t="str" cm="1">
        <f t="array" ref="BV154">IF(B154="","",SUMPRODUCT(($D$1:$AB$4=$BV$4)*$D154:$AB154))</f>
        <v/>
      </c>
      <c r="BW154" s="15" t="str">
        <f t="shared" si="86"/>
        <v/>
      </c>
      <c r="BX154" s="2" t="str" cm="1">
        <f t="array" ref="BX154">IF(B154="","",SUMPRODUCT(($D$1:$AB$4=$BX$4)*$D154:$AB154))</f>
        <v/>
      </c>
      <c r="BY154" s="15" t="str">
        <f t="shared" si="87"/>
        <v/>
      </c>
      <c r="BZ154" s="2" t="str" cm="1">
        <f t="array" ref="BZ154">IF(B154="","",SUMPRODUCT(($D$1:$AB$4=$BZ$4)*$D154:$AB154))</f>
        <v/>
      </c>
      <c r="CA154" s="15" t="str">
        <f t="shared" si="88"/>
        <v/>
      </c>
      <c r="CB154" s="2" t="str" cm="1">
        <f t="array" ref="CB154">IF(B154="","",SUMPRODUCT(($D$1:$AB$4=$CB$4)*$D154:$AB154))</f>
        <v/>
      </c>
      <c r="CC154" s="15" t="str">
        <f t="shared" si="89"/>
        <v/>
      </c>
      <c r="CD154" s="2" t="str" cm="1">
        <f t="array" ref="CD154">IF(B154="","",SUMPRODUCT(($D$1:$AB$4=$CD$4)*$D154:$AB154))</f>
        <v/>
      </c>
      <c r="CE154" s="15" t="str">
        <f t="shared" si="90"/>
        <v/>
      </c>
      <c r="CF154" s="2" t="str" cm="1">
        <f t="array" ref="CF154">IF(B154="","",SUMPRODUCT(($D$1:$AB$4=$CF$4)*$D154:$AB154))</f>
        <v/>
      </c>
      <c r="CG154" s="15" t="str">
        <f t="shared" si="91"/>
        <v/>
      </c>
      <c r="CH154" s="2" t="str" cm="1">
        <f t="array" ref="CH154">IF(B154="","",SUMPRODUCT(($D$1:$AB$4=$CH$4)*$D154:$AB154))</f>
        <v/>
      </c>
      <c r="CI154" s="15" t="str">
        <f t="shared" si="92"/>
        <v/>
      </c>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row>
    <row r="155" spans="1:127" s="3" customFormat="1" ht="15.75" thickBot="1">
      <c r="A155" s="7">
        <v>150</v>
      </c>
      <c r="B155" s="1"/>
      <c r="D155" s="99"/>
      <c r="E155" s="100"/>
      <c r="F155" s="100"/>
      <c r="G155" s="100"/>
      <c r="H155" s="100"/>
      <c r="I155" s="101"/>
      <c r="J155" s="104"/>
      <c r="K155" s="105"/>
      <c r="L155" s="105"/>
      <c r="M155" s="105"/>
      <c r="N155" s="105"/>
      <c r="O155" s="106"/>
      <c r="P155" s="109"/>
      <c r="Q155" s="110"/>
      <c r="R155" s="110"/>
      <c r="S155" s="110"/>
      <c r="T155" s="110"/>
      <c r="U155" s="111"/>
      <c r="V155" s="115"/>
      <c r="W155" s="116"/>
      <c r="X155" s="116"/>
      <c r="Y155" s="116"/>
      <c r="Z155" s="116"/>
      <c r="AA155" s="116"/>
      <c r="AB155" s="170"/>
      <c r="AC155" s="171" t="str">
        <f t="shared" si="66"/>
        <v/>
      </c>
      <c r="AD155" s="172" t="str">
        <f t="shared" si="67"/>
        <v/>
      </c>
      <c r="AE155" s="4"/>
      <c r="AF155" s="4"/>
      <c r="AG155" s="4"/>
      <c r="AH155" s="4"/>
      <c r="AI155" s="4"/>
      <c r="AJ155" s="4"/>
      <c r="AK155" s="4"/>
      <c r="AL155" s="2" t="str" cm="1">
        <f t="array" ref="AL155">IF(B155="","",SUMPRODUCT(($D$1:$AB$4=$AL$4)*D155:AB155))</f>
        <v/>
      </c>
      <c r="AM155" s="15" t="str">
        <f t="shared" si="68"/>
        <v/>
      </c>
      <c r="AN155" s="2" t="str" cm="1">
        <f t="array" ref="AN155">IF(B155="","",SUMPRODUCT(($D$1:$AB$4=$AN$4)*D155:AB155))</f>
        <v/>
      </c>
      <c r="AO155" s="15" t="str">
        <f t="shared" si="69"/>
        <v/>
      </c>
      <c r="AP155" s="2" t="str" cm="1">
        <f t="array" ref="AP155">IF(B155="","",SUMPRODUCT(($D$1:$AB$4=$AP$4)*D155:AB155))</f>
        <v/>
      </c>
      <c r="AQ155" s="15" t="str">
        <f t="shared" si="70"/>
        <v/>
      </c>
      <c r="AR155" s="2" t="str" cm="1">
        <f t="array" ref="AR155">IF(B155="","",SUMPRODUCT(($D$1:$AB$4=$AR$4)*D155:AB155))</f>
        <v/>
      </c>
      <c r="AS155" s="15" t="str">
        <f t="shared" si="71"/>
        <v/>
      </c>
      <c r="AT155" s="2" t="str" cm="1">
        <f t="array" ref="AT155">IF(B155="","",SUMPRODUCT(($D$1:$AB$4=$AT$4)*$D155:$AB155))</f>
        <v/>
      </c>
      <c r="AU155" s="15" t="str">
        <f t="shared" si="72"/>
        <v/>
      </c>
      <c r="AV155" s="2" t="str" cm="1">
        <f t="array" ref="AV155">IF(B155="","",SUMPRODUCT(($D$1:$AB$4=$AV$4)*$D155:$AB155))</f>
        <v/>
      </c>
      <c r="AW155" s="15" t="str">
        <f t="shared" si="73"/>
        <v/>
      </c>
      <c r="AX155" s="2" t="str" cm="1">
        <f t="array" ref="AX155">IF(B155="","",SUMPRODUCT(($D$1:$AB$4=$AX$4)*$D155:$AB155))</f>
        <v/>
      </c>
      <c r="AY155" s="15" t="str">
        <f t="shared" si="74"/>
        <v/>
      </c>
      <c r="AZ155" s="2" t="str" cm="1">
        <f t="array" ref="AZ155">IF(B155="","",SUMPRODUCT(($D$1:$AB$4=$AZ$4)*$D155:$AB155))</f>
        <v/>
      </c>
      <c r="BA155" s="15" t="str">
        <f t="shared" si="75"/>
        <v/>
      </c>
      <c r="BB155" s="2" t="str" cm="1">
        <f t="array" ref="BB155">IF(B155="","",SUMPRODUCT(($D$1:$AB$4=$BB$4)*$D155:$AB155))</f>
        <v/>
      </c>
      <c r="BC155" s="15" t="str">
        <f t="shared" si="76"/>
        <v/>
      </c>
      <c r="BD155" s="2" t="str" cm="1">
        <f t="array" ref="BD155">IF(B155="","",SUMPRODUCT(($D$1:$AB$4=$BD$4)*$D155:$AB155))</f>
        <v/>
      </c>
      <c r="BE155" s="15" t="str">
        <f t="shared" si="77"/>
        <v/>
      </c>
      <c r="BF155" s="2" t="str" cm="1">
        <f t="array" ref="BF155">IF(B155="","",SUMPRODUCT(($D$1:$AB$4=$BF$4)*$D155:$AB155))</f>
        <v/>
      </c>
      <c r="BG155" s="15" t="str">
        <f t="shared" si="78"/>
        <v/>
      </c>
      <c r="BH155" s="2" t="str" cm="1">
        <f t="array" ref="BH155">IF(B155="","",SUMPRODUCT(($D$1:$AB$4=$BH$4)*$D155:$AB155))</f>
        <v/>
      </c>
      <c r="BI155" s="15" t="str">
        <f t="shared" si="79"/>
        <v/>
      </c>
      <c r="BJ155" s="2" t="str" cm="1">
        <f t="array" ref="BJ155">IF(B155="","",SUMPRODUCT(($D$1:$AB$4=$BJ$4)*$D155:$AB155))</f>
        <v/>
      </c>
      <c r="BK155" s="15" t="str">
        <f t="shared" si="80"/>
        <v/>
      </c>
      <c r="BL155" s="2" t="str" cm="1">
        <f t="array" ref="BL155">IF(B155="","",SUMPRODUCT(($D$1:$AB$4=$BL$4)*$D155:$AB155))</f>
        <v/>
      </c>
      <c r="BM155" s="15" t="str">
        <f t="shared" si="81"/>
        <v/>
      </c>
      <c r="BN155" s="2" t="str" cm="1">
        <f t="array" ref="BN155">IF(B155="","",SUMPRODUCT(($D$1:$AB$4=$BN$4)*$D155:$AB155))</f>
        <v/>
      </c>
      <c r="BO155" s="15" t="str">
        <f t="shared" si="82"/>
        <v/>
      </c>
      <c r="BP155" s="2" t="str" cm="1">
        <f t="array" ref="BP155">IF(B155="","",SUMPRODUCT(($D$1:$AB$4=$BP$4)*$D155:$AB155))</f>
        <v/>
      </c>
      <c r="BQ155" s="15" t="str">
        <f t="shared" si="83"/>
        <v/>
      </c>
      <c r="BR155" s="2" t="str" cm="1">
        <f t="array" ref="BR155">IF(B155="","",SUMPRODUCT(($D$1:$AB$4=$BR$4)*$D155:$AB155))</f>
        <v/>
      </c>
      <c r="BS155" s="15" t="str">
        <f t="shared" si="84"/>
        <v/>
      </c>
      <c r="BT155" s="2" t="str" cm="1">
        <f t="array" ref="BT155">IF(B155="","",SUMPRODUCT(($D$1:$AB$4=$BT$4)*$D155:$AB155))</f>
        <v/>
      </c>
      <c r="BU155" s="15" t="str">
        <f t="shared" si="85"/>
        <v/>
      </c>
      <c r="BV155" s="2" t="str" cm="1">
        <f t="array" ref="BV155">IF(B155="","",SUMPRODUCT(($D$1:$AB$4=$BV$4)*$D155:$AB155))</f>
        <v/>
      </c>
      <c r="BW155" s="15" t="str">
        <f t="shared" si="86"/>
        <v/>
      </c>
      <c r="BX155" s="2" t="str" cm="1">
        <f t="array" ref="BX155">IF(B155="","",SUMPRODUCT(($D$1:$AB$4=$BX$4)*$D155:$AB155))</f>
        <v/>
      </c>
      <c r="BY155" s="15" t="str">
        <f t="shared" si="87"/>
        <v/>
      </c>
      <c r="BZ155" s="2" t="str" cm="1">
        <f t="array" ref="BZ155">IF(B155="","",SUMPRODUCT(($D$1:$AB$4=$BZ$4)*$D155:$AB155))</f>
        <v/>
      </c>
      <c r="CA155" s="15" t="str">
        <f t="shared" si="88"/>
        <v/>
      </c>
      <c r="CB155" s="2" t="str" cm="1">
        <f t="array" ref="CB155">IF(B155="","",SUMPRODUCT(($D$1:$AB$4=$CB$4)*$D155:$AB155))</f>
        <v/>
      </c>
      <c r="CC155" s="15" t="str">
        <f t="shared" si="89"/>
        <v/>
      </c>
      <c r="CD155" s="2" t="str" cm="1">
        <f t="array" ref="CD155">IF(B155="","",SUMPRODUCT(($D$1:$AB$4=$CD$4)*$D155:$AB155))</f>
        <v/>
      </c>
      <c r="CE155" s="15" t="str">
        <f t="shared" si="90"/>
        <v/>
      </c>
      <c r="CF155" s="2" t="str" cm="1">
        <f t="array" ref="CF155">IF(B155="","",SUMPRODUCT(($D$1:$AB$4=$CF$4)*$D155:$AB155))</f>
        <v/>
      </c>
      <c r="CG155" s="15" t="str">
        <f t="shared" si="91"/>
        <v/>
      </c>
      <c r="CH155" s="2" t="str" cm="1">
        <f t="array" ref="CH155">IF(B155="","",SUMPRODUCT(($D$1:$AB$4=$CH$4)*$D155:$AB155))</f>
        <v/>
      </c>
      <c r="CI155" s="15" t="str">
        <f t="shared" si="92"/>
        <v/>
      </c>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row>
    <row r="156" spans="1:127" s="3" customFormat="1" ht="15.75" thickBot="1">
      <c r="A156" s="7">
        <v>151</v>
      </c>
      <c r="B156" s="1"/>
      <c r="D156" s="99"/>
      <c r="E156" s="100"/>
      <c r="F156" s="100"/>
      <c r="G156" s="100"/>
      <c r="H156" s="100"/>
      <c r="I156" s="101"/>
      <c r="J156" s="104"/>
      <c r="K156" s="105"/>
      <c r="L156" s="105"/>
      <c r="M156" s="105"/>
      <c r="N156" s="105"/>
      <c r="O156" s="106"/>
      <c r="P156" s="109"/>
      <c r="Q156" s="110"/>
      <c r="R156" s="110"/>
      <c r="S156" s="110"/>
      <c r="T156" s="110"/>
      <c r="U156" s="111"/>
      <c r="V156" s="115"/>
      <c r="W156" s="116"/>
      <c r="X156" s="116"/>
      <c r="Y156" s="116"/>
      <c r="Z156" s="116"/>
      <c r="AA156" s="116"/>
      <c r="AB156" s="170"/>
      <c r="AC156" s="171" t="str">
        <f t="shared" si="66"/>
        <v/>
      </c>
      <c r="AD156" s="172" t="str">
        <f t="shared" si="67"/>
        <v/>
      </c>
      <c r="AE156" s="4"/>
      <c r="AF156" s="4"/>
      <c r="AG156" s="4"/>
      <c r="AH156" s="4"/>
      <c r="AI156" s="4"/>
      <c r="AJ156" s="4"/>
      <c r="AK156" s="4"/>
      <c r="AL156" s="2" t="str" cm="1">
        <f t="array" ref="AL156">IF(B156="","",SUMPRODUCT(($D$1:$AB$4=$AL$4)*D156:AB156))</f>
        <v/>
      </c>
      <c r="AM156" s="15" t="str">
        <f t="shared" si="68"/>
        <v/>
      </c>
      <c r="AN156" s="2" t="str" cm="1">
        <f t="array" ref="AN156">IF(B156="","",SUMPRODUCT(($D$1:$AB$4=$AN$4)*D156:AB156))</f>
        <v/>
      </c>
      <c r="AO156" s="15" t="str">
        <f t="shared" si="69"/>
        <v/>
      </c>
      <c r="AP156" s="2" t="str" cm="1">
        <f t="array" ref="AP156">IF(B156="","",SUMPRODUCT(($D$1:$AB$4=$AP$4)*D156:AB156))</f>
        <v/>
      </c>
      <c r="AQ156" s="15" t="str">
        <f t="shared" si="70"/>
        <v/>
      </c>
      <c r="AR156" s="2" t="str" cm="1">
        <f t="array" ref="AR156">IF(B156="","",SUMPRODUCT(($D$1:$AB$4=$AR$4)*D156:AB156))</f>
        <v/>
      </c>
      <c r="AS156" s="15" t="str">
        <f t="shared" si="71"/>
        <v/>
      </c>
      <c r="AT156" s="2" t="str" cm="1">
        <f t="array" ref="AT156">IF(B156="","",SUMPRODUCT(($D$1:$AB$4=$AT$4)*$D156:$AB156))</f>
        <v/>
      </c>
      <c r="AU156" s="15" t="str">
        <f t="shared" si="72"/>
        <v/>
      </c>
      <c r="AV156" s="2" t="str" cm="1">
        <f t="array" ref="AV156">IF(B156="","",SUMPRODUCT(($D$1:$AB$4=$AV$4)*$D156:$AB156))</f>
        <v/>
      </c>
      <c r="AW156" s="15" t="str">
        <f t="shared" si="73"/>
        <v/>
      </c>
      <c r="AX156" s="2" t="str" cm="1">
        <f t="array" ref="AX156">IF(B156="","",SUMPRODUCT(($D$1:$AB$4=$AX$4)*$D156:$AB156))</f>
        <v/>
      </c>
      <c r="AY156" s="15" t="str">
        <f t="shared" si="74"/>
        <v/>
      </c>
      <c r="AZ156" s="2" t="str" cm="1">
        <f t="array" ref="AZ156">IF(B156="","",SUMPRODUCT(($D$1:$AB$4=$AZ$4)*$D156:$AB156))</f>
        <v/>
      </c>
      <c r="BA156" s="15" t="str">
        <f t="shared" si="75"/>
        <v/>
      </c>
      <c r="BB156" s="2" t="str" cm="1">
        <f t="array" ref="BB156">IF(B156="","",SUMPRODUCT(($D$1:$AB$4=$BB$4)*$D156:$AB156))</f>
        <v/>
      </c>
      <c r="BC156" s="15" t="str">
        <f t="shared" si="76"/>
        <v/>
      </c>
      <c r="BD156" s="2" t="str" cm="1">
        <f t="array" ref="BD156">IF(B156="","",SUMPRODUCT(($D$1:$AB$4=$BD$4)*$D156:$AB156))</f>
        <v/>
      </c>
      <c r="BE156" s="15" t="str">
        <f t="shared" si="77"/>
        <v/>
      </c>
      <c r="BF156" s="2" t="str" cm="1">
        <f t="array" ref="BF156">IF(B156="","",SUMPRODUCT(($D$1:$AB$4=$BF$4)*$D156:$AB156))</f>
        <v/>
      </c>
      <c r="BG156" s="15" t="str">
        <f t="shared" si="78"/>
        <v/>
      </c>
      <c r="BH156" s="2" t="str" cm="1">
        <f t="array" ref="BH156">IF(B156="","",SUMPRODUCT(($D$1:$AB$4=$BH$4)*$D156:$AB156))</f>
        <v/>
      </c>
      <c r="BI156" s="15" t="str">
        <f t="shared" si="79"/>
        <v/>
      </c>
      <c r="BJ156" s="2" t="str" cm="1">
        <f t="array" ref="BJ156">IF(B156="","",SUMPRODUCT(($D$1:$AB$4=$BJ$4)*$D156:$AB156))</f>
        <v/>
      </c>
      <c r="BK156" s="15" t="str">
        <f t="shared" si="80"/>
        <v/>
      </c>
      <c r="BL156" s="2" t="str" cm="1">
        <f t="array" ref="BL156">IF(B156="","",SUMPRODUCT(($D$1:$AB$4=$BL$4)*$D156:$AB156))</f>
        <v/>
      </c>
      <c r="BM156" s="15" t="str">
        <f t="shared" si="81"/>
        <v/>
      </c>
      <c r="BN156" s="2" t="str" cm="1">
        <f t="array" ref="BN156">IF(B156="","",SUMPRODUCT(($D$1:$AB$4=$BN$4)*$D156:$AB156))</f>
        <v/>
      </c>
      <c r="BO156" s="15" t="str">
        <f t="shared" si="82"/>
        <v/>
      </c>
      <c r="BP156" s="2" t="str" cm="1">
        <f t="array" ref="BP156">IF(B156="","",SUMPRODUCT(($D$1:$AB$4=$BP$4)*$D156:$AB156))</f>
        <v/>
      </c>
      <c r="BQ156" s="15" t="str">
        <f t="shared" si="83"/>
        <v/>
      </c>
      <c r="BR156" s="2" t="str" cm="1">
        <f t="array" ref="BR156">IF(B156="","",SUMPRODUCT(($D$1:$AB$4=$BR$4)*$D156:$AB156))</f>
        <v/>
      </c>
      <c r="BS156" s="15" t="str">
        <f t="shared" si="84"/>
        <v/>
      </c>
      <c r="BT156" s="2" t="str" cm="1">
        <f t="array" ref="BT156">IF(B156="","",SUMPRODUCT(($D$1:$AB$4=$BT$4)*$D156:$AB156))</f>
        <v/>
      </c>
      <c r="BU156" s="15" t="str">
        <f t="shared" si="85"/>
        <v/>
      </c>
      <c r="BV156" s="2" t="str" cm="1">
        <f t="array" ref="BV156">IF(B156="","",SUMPRODUCT(($D$1:$AB$4=$BV$4)*$D156:$AB156))</f>
        <v/>
      </c>
      <c r="BW156" s="15" t="str">
        <f t="shared" si="86"/>
        <v/>
      </c>
      <c r="BX156" s="2" t="str" cm="1">
        <f t="array" ref="BX156">IF(B156="","",SUMPRODUCT(($D$1:$AB$4=$BX$4)*$D156:$AB156))</f>
        <v/>
      </c>
      <c r="BY156" s="15" t="str">
        <f t="shared" si="87"/>
        <v/>
      </c>
      <c r="BZ156" s="2" t="str" cm="1">
        <f t="array" ref="BZ156">IF(B156="","",SUMPRODUCT(($D$1:$AB$4=$BZ$4)*$D156:$AB156))</f>
        <v/>
      </c>
      <c r="CA156" s="15" t="str">
        <f t="shared" si="88"/>
        <v/>
      </c>
      <c r="CB156" s="2" t="str" cm="1">
        <f t="array" ref="CB156">IF(B156="","",SUMPRODUCT(($D$1:$AB$4=$CB$4)*$D156:$AB156))</f>
        <v/>
      </c>
      <c r="CC156" s="15" t="str">
        <f t="shared" si="89"/>
        <v/>
      </c>
      <c r="CD156" s="2" t="str" cm="1">
        <f t="array" ref="CD156">IF(B156="","",SUMPRODUCT(($D$1:$AB$4=$CD$4)*$D156:$AB156))</f>
        <v/>
      </c>
      <c r="CE156" s="15" t="str">
        <f t="shared" si="90"/>
        <v/>
      </c>
      <c r="CF156" s="2" t="str" cm="1">
        <f t="array" ref="CF156">IF(B156="","",SUMPRODUCT(($D$1:$AB$4=$CF$4)*$D156:$AB156))</f>
        <v/>
      </c>
      <c r="CG156" s="15" t="str">
        <f t="shared" si="91"/>
        <v/>
      </c>
      <c r="CH156" s="2" t="str" cm="1">
        <f t="array" ref="CH156">IF(B156="","",SUMPRODUCT(($D$1:$AB$4=$CH$4)*$D156:$AB156))</f>
        <v/>
      </c>
      <c r="CI156" s="15" t="str">
        <f t="shared" si="92"/>
        <v/>
      </c>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row>
    <row r="157" spans="1:127" s="3" customFormat="1" ht="15.75" thickBot="1">
      <c r="A157" s="7">
        <v>152</v>
      </c>
      <c r="B157" s="1"/>
      <c r="D157" s="99"/>
      <c r="E157" s="100"/>
      <c r="F157" s="100"/>
      <c r="G157" s="100"/>
      <c r="H157" s="100"/>
      <c r="I157" s="101"/>
      <c r="J157" s="104"/>
      <c r="K157" s="105"/>
      <c r="L157" s="105"/>
      <c r="M157" s="105"/>
      <c r="N157" s="105"/>
      <c r="O157" s="106"/>
      <c r="P157" s="109"/>
      <c r="Q157" s="110"/>
      <c r="R157" s="110"/>
      <c r="S157" s="110"/>
      <c r="T157" s="110"/>
      <c r="U157" s="111"/>
      <c r="V157" s="115"/>
      <c r="W157" s="116"/>
      <c r="X157" s="116"/>
      <c r="Y157" s="116"/>
      <c r="Z157" s="116"/>
      <c r="AA157" s="116"/>
      <c r="AB157" s="170"/>
      <c r="AC157" s="171" t="str">
        <f t="shared" si="66"/>
        <v/>
      </c>
      <c r="AD157" s="172" t="str">
        <f t="shared" si="67"/>
        <v/>
      </c>
      <c r="AE157" s="4"/>
      <c r="AF157" s="4"/>
      <c r="AG157" s="4"/>
      <c r="AH157" s="4"/>
      <c r="AI157" s="4"/>
      <c r="AJ157" s="4"/>
      <c r="AK157" s="4"/>
      <c r="AL157" s="2" t="str" cm="1">
        <f t="array" ref="AL157">IF(B157="","",SUMPRODUCT(($D$1:$AB$4=$AL$4)*D157:AB157))</f>
        <v/>
      </c>
      <c r="AM157" s="15" t="str">
        <f t="shared" si="68"/>
        <v/>
      </c>
      <c r="AN157" s="2" t="str" cm="1">
        <f t="array" ref="AN157">IF(B157="","",SUMPRODUCT(($D$1:$AB$4=$AN$4)*D157:AB157))</f>
        <v/>
      </c>
      <c r="AO157" s="15" t="str">
        <f t="shared" si="69"/>
        <v/>
      </c>
      <c r="AP157" s="2" t="str" cm="1">
        <f t="array" ref="AP157">IF(B157="","",SUMPRODUCT(($D$1:$AB$4=$AP$4)*D157:AB157))</f>
        <v/>
      </c>
      <c r="AQ157" s="15" t="str">
        <f t="shared" si="70"/>
        <v/>
      </c>
      <c r="AR157" s="2" t="str" cm="1">
        <f t="array" ref="AR157">IF(B157="","",SUMPRODUCT(($D$1:$AB$4=$AR$4)*D157:AB157))</f>
        <v/>
      </c>
      <c r="AS157" s="15" t="str">
        <f t="shared" si="71"/>
        <v/>
      </c>
      <c r="AT157" s="2" t="str" cm="1">
        <f t="array" ref="AT157">IF(B157="","",SUMPRODUCT(($D$1:$AB$4=$AT$4)*$D157:$AB157))</f>
        <v/>
      </c>
      <c r="AU157" s="15" t="str">
        <f t="shared" si="72"/>
        <v/>
      </c>
      <c r="AV157" s="2" t="str" cm="1">
        <f t="array" ref="AV157">IF(B157="","",SUMPRODUCT(($D$1:$AB$4=$AV$4)*$D157:$AB157))</f>
        <v/>
      </c>
      <c r="AW157" s="15" t="str">
        <f t="shared" si="73"/>
        <v/>
      </c>
      <c r="AX157" s="2" t="str" cm="1">
        <f t="array" ref="AX157">IF(B157="","",SUMPRODUCT(($D$1:$AB$4=$AX$4)*$D157:$AB157))</f>
        <v/>
      </c>
      <c r="AY157" s="15" t="str">
        <f t="shared" si="74"/>
        <v/>
      </c>
      <c r="AZ157" s="2" t="str" cm="1">
        <f t="array" ref="AZ157">IF(B157="","",SUMPRODUCT(($D$1:$AB$4=$AZ$4)*$D157:$AB157))</f>
        <v/>
      </c>
      <c r="BA157" s="15" t="str">
        <f t="shared" si="75"/>
        <v/>
      </c>
      <c r="BB157" s="2" t="str" cm="1">
        <f t="array" ref="BB157">IF(B157="","",SUMPRODUCT(($D$1:$AB$4=$BB$4)*$D157:$AB157))</f>
        <v/>
      </c>
      <c r="BC157" s="15" t="str">
        <f t="shared" si="76"/>
        <v/>
      </c>
      <c r="BD157" s="2" t="str" cm="1">
        <f t="array" ref="BD157">IF(B157="","",SUMPRODUCT(($D$1:$AB$4=$BD$4)*$D157:$AB157))</f>
        <v/>
      </c>
      <c r="BE157" s="15" t="str">
        <f t="shared" si="77"/>
        <v/>
      </c>
      <c r="BF157" s="2" t="str" cm="1">
        <f t="array" ref="BF157">IF(B157="","",SUMPRODUCT(($D$1:$AB$4=$BF$4)*$D157:$AB157))</f>
        <v/>
      </c>
      <c r="BG157" s="15" t="str">
        <f t="shared" si="78"/>
        <v/>
      </c>
      <c r="BH157" s="2" t="str" cm="1">
        <f t="array" ref="BH157">IF(B157="","",SUMPRODUCT(($D$1:$AB$4=$BH$4)*$D157:$AB157))</f>
        <v/>
      </c>
      <c r="BI157" s="15" t="str">
        <f t="shared" si="79"/>
        <v/>
      </c>
      <c r="BJ157" s="2" t="str" cm="1">
        <f t="array" ref="BJ157">IF(B157="","",SUMPRODUCT(($D$1:$AB$4=$BJ$4)*$D157:$AB157))</f>
        <v/>
      </c>
      <c r="BK157" s="15" t="str">
        <f t="shared" si="80"/>
        <v/>
      </c>
      <c r="BL157" s="2" t="str" cm="1">
        <f t="array" ref="BL157">IF(B157="","",SUMPRODUCT(($D$1:$AB$4=$BL$4)*$D157:$AB157))</f>
        <v/>
      </c>
      <c r="BM157" s="15" t="str">
        <f t="shared" si="81"/>
        <v/>
      </c>
      <c r="BN157" s="2" t="str" cm="1">
        <f t="array" ref="BN157">IF(B157="","",SUMPRODUCT(($D$1:$AB$4=$BN$4)*$D157:$AB157))</f>
        <v/>
      </c>
      <c r="BO157" s="15" t="str">
        <f t="shared" si="82"/>
        <v/>
      </c>
      <c r="BP157" s="2" t="str" cm="1">
        <f t="array" ref="BP157">IF(B157="","",SUMPRODUCT(($D$1:$AB$4=$BP$4)*$D157:$AB157))</f>
        <v/>
      </c>
      <c r="BQ157" s="15" t="str">
        <f t="shared" si="83"/>
        <v/>
      </c>
      <c r="BR157" s="2" t="str" cm="1">
        <f t="array" ref="BR157">IF(B157="","",SUMPRODUCT(($D$1:$AB$4=$BR$4)*$D157:$AB157))</f>
        <v/>
      </c>
      <c r="BS157" s="15" t="str">
        <f t="shared" si="84"/>
        <v/>
      </c>
      <c r="BT157" s="2" t="str" cm="1">
        <f t="array" ref="BT157">IF(B157="","",SUMPRODUCT(($D$1:$AB$4=$BT$4)*$D157:$AB157))</f>
        <v/>
      </c>
      <c r="BU157" s="15" t="str">
        <f t="shared" si="85"/>
        <v/>
      </c>
      <c r="BV157" s="2" t="str" cm="1">
        <f t="array" ref="BV157">IF(B157="","",SUMPRODUCT(($D$1:$AB$4=$BV$4)*$D157:$AB157))</f>
        <v/>
      </c>
      <c r="BW157" s="15" t="str">
        <f t="shared" si="86"/>
        <v/>
      </c>
      <c r="BX157" s="2" t="str" cm="1">
        <f t="array" ref="BX157">IF(B157="","",SUMPRODUCT(($D$1:$AB$4=$BX$4)*$D157:$AB157))</f>
        <v/>
      </c>
      <c r="BY157" s="15" t="str">
        <f t="shared" si="87"/>
        <v/>
      </c>
      <c r="BZ157" s="2" t="str" cm="1">
        <f t="array" ref="BZ157">IF(B157="","",SUMPRODUCT(($D$1:$AB$4=$BZ$4)*$D157:$AB157))</f>
        <v/>
      </c>
      <c r="CA157" s="15" t="str">
        <f t="shared" si="88"/>
        <v/>
      </c>
      <c r="CB157" s="2" t="str" cm="1">
        <f t="array" ref="CB157">IF(B157="","",SUMPRODUCT(($D$1:$AB$4=$CB$4)*$D157:$AB157))</f>
        <v/>
      </c>
      <c r="CC157" s="15" t="str">
        <f t="shared" si="89"/>
        <v/>
      </c>
      <c r="CD157" s="2" t="str" cm="1">
        <f t="array" ref="CD157">IF(B157="","",SUMPRODUCT(($D$1:$AB$4=$CD$4)*$D157:$AB157))</f>
        <v/>
      </c>
      <c r="CE157" s="15" t="str">
        <f t="shared" si="90"/>
        <v/>
      </c>
      <c r="CF157" s="2" t="str" cm="1">
        <f t="array" ref="CF157">IF(B157="","",SUMPRODUCT(($D$1:$AB$4=$CF$4)*$D157:$AB157))</f>
        <v/>
      </c>
      <c r="CG157" s="15" t="str">
        <f t="shared" si="91"/>
        <v/>
      </c>
      <c r="CH157" s="2" t="str" cm="1">
        <f t="array" ref="CH157">IF(B157="","",SUMPRODUCT(($D$1:$AB$4=$CH$4)*$D157:$AB157))</f>
        <v/>
      </c>
      <c r="CI157" s="15" t="str">
        <f t="shared" si="92"/>
        <v/>
      </c>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row>
    <row r="158" spans="1:127" s="3" customFormat="1" ht="15.75" thickBot="1">
      <c r="A158" s="7">
        <v>153</v>
      </c>
      <c r="B158" s="1"/>
      <c r="D158" s="99"/>
      <c r="E158" s="100"/>
      <c r="F158" s="100"/>
      <c r="G158" s="100"/>
      <c r="H158" s="100"/>
      <c r="I158" s="101"/>
      <c r="J158" s="104"/>
      <c r="K158" s="105"/>
      <c r="L158" s="105"/>
      <c r="M158" s="105"/>
      <c r="N158" s="105"/>
      <c r="O158" s="106"/>
      <c r="P158" s="109"/>
      <c r="Q158" s="110"/>
      <c r="R158" s="110"/>
      <c r="S158" s="110"/>
      <c r="T158" s="110"/>
      <c r="U158" s="111"/>
      <c r="V158" s="115"/>
      <c r="W158" s="116"/>
      <c r="X158" s="116"/>
      <c r="Y158" s="116"/>
      <c r="Z158" s="116"/>
      <c r="AA158" s="116"/>
      <c r="AB158" s="170"/>
      <c r="AC158" s="171" t="str">
        <f t="shared" si="66"/>
        <v/>
      </c>
      <c r="AD158" s="172" t="str">
        <f t="shared" si="67"/>
        <v/>
      </c>
      <c r="AE158" s="4"/>
      <c r="AF158" s="4"/>
      <c r="AG158" s="4"/>
      <c r="AH158" s="4"/>
      <c r="AI158" s="4"/>
      <c r="AJ158" s="4"/>
      <c r="AK158" s="4"/>
      <c r="AL158" s="2" t="str" cm="1">
        <f t="array" ref="AL158">IF(B158="","",SUMPRODUCT(($D$1:$AB$4=$AL$4)*D158:AB158))</f>
        <v/>
      </c>
      <c r="AM158" s="15" t="str">
        <f t="shared" si="68"/>
        <v/>
      </c>
      <c r="AN158" s="2" t="str" cm="1">
        <f t="array" ref="AN158">IF(B158="","",SUMPRODUCT(($D$1:$AB$4=$AN$4)*D158:AB158))</f>
        <v/>
      </c>
      <c r="AO158" s="15" t="str">
        <f t="shared" si="69"/>
        <v/>
      </c>
      <c r="AP158" s="2" t="str" cm="1">
        <f t="array" ref="AP158">IF(B158="","",SUMPRODUCT(($D$1:$AB$4=$AP$4)*D158:AB158))</f>
        <v/>
      </c>
      <c r="AQ158" s="15" t="str">
        <f t="shared" si="70"/>
        <v/>
      </c>
      <c r="AR158" s="2" t="str" cm="1">
        <f t="array" ref="AR158">IF(B158="","",SUMPRODUCT(($D$1:$AB$4=$AR$4)*D158:AB158))</f>
        <v/>
      </c>
      <c r="AS158" s="15" t="str">
        <f t="shared" si="71"/>
        <v/>
      </c>
      <c r="AT158" s="2" t="str" cm="1">
        <f t="array" ref="AT158">IF(B158="","",SUMPRODUCT(($D$1:$AB$4=$AT$4)*$D158:$AB158))</f>
        <v/>
      </c>
      <c r="AU158" s="15" t="str">
        <f t="shared" si="72"/>
        <v/>
      </c>
      <c r="AV158" s="2" t="str" cm="1">
        <f t="array" ref="AV158">IF(B158="","",SUMPRODUCT(($D$1:$AB$4=$AV$4)*$D158:$AB158))</f>
        <v/>
      </c>
      <c r="AW158" s="15" t="str">
        <f t="shared" si="73"/>
        <v/>
      </c>
      <c r="AX158" s="2" t="str" cm="1">
        <f t="array" ref="AX158">IF(B158="","",SUMPRODUCT(($D$1:$AB$4=$AX$4)*$D158:$AB158))</f>
        <v/>
      </c>
      <c r="AY158" s="15" t="str">
        <f t="shared" si="74"/>
        <v/>
      </c>
      <c r="AZ158" s="2" t="str" cm="1">
        <f t="array" ref="AZ158">IF(B158="","",SUMPRODUCT(($D$1:$AB$4=$AZ$4)*$D158:$AB158))</f>
        <v/>
      </c>
      <c r="BA158" s="15" t="str">
        <f t="shared" si="75"/>
        <v/>
      </c>
      <c r="BB158" s="2" t="str" cm="1">
        <f t="array" ref="BB158">IF(B158="","",SUMPRODUCT(($D$1:$AB$4=$BB$4)*$D158:$AB158))</f>
        <v/>
      </c>
      <c r="BC158" s="15" t="str">
        <f t="shared" si="76"/>
        <v/>
      </c>
      <c r="BD158" s="2" t="str" cm="1">
        <f t="array" ref="BD158">IF(B158="","",SUMPRODUCT(($D$1:$AB$4=$BD$4)*$D158:$AB158))</f>
        <v/>
      </c>
      <c r="BE158" s="15" t="str">
        <f t="shared" si="77"/>
        <v/>
      </c>
      <c r="BF158" s="2" t="str" cm="1">
        <f t="array" ref="BF158">IF(B158="","",SUMPRODUCT(($D$1:$AB$4=$BF$4)*$D158:$AB158))</f>
        <v/>
      </c>
      <c r="BG158" s="15" t="str">
        <f t="shared" si="78"/>
        <v/>
      </c>
      <c r="BH158" s="2" t="str" cm="1">
        <f t="array" ref="BH158">IF(B158="","",SUMPRODUCT(($D$1:$AB$4=$BH$4)*$D158:$AB158))</f>
        <v/>
      </c>
      <c r="BI158" s="15" t="str">
        <f t="shared" si="79"/>
        <v/>
      </c>
      <c r="BJ158" s="2" t="str" cm="1">
        <f t="array" ref="BJ158">IF(B158="","",SUMPRODUCT(($D$1:$AB$4=$BJ$4)*$D158:$AB158))</f>
        <v/>
      </c>
      <c r="BK158" s="15" t="str">
        <f t="shared" si="80"/>
        <v/>
      </c>
      <c r="BL158" s="2" t="str" cm="1">
        <f t="array" ref="BL158">IF(B158="","",SUMPRODUCT(($D$1:$AB$4=$BL$4)*$D158:$AB158))</f>
        <v/>
      </c>
      <c r="BM158" s="15" t="str">
        <f t="shared" si="81"/>
        <v/>
      </c>
      <c r="BN158" s="2" t="str" cm="1">
        <f t="array" ref="BN158">IF(B158="","",SUMPRODUCT(($D$1:$AB$4=$BN$4)*$D158:$AB158))</f>
        <v/>
      </c>
      <c r="BO158" s="15" t="str">
        <f t="shared" si="82"/>
        <v/>
      </c>
      <c r="BP158" s="2" t="str" cm="1">
        <f t="array" ref="BP158">IF(B158="","",SUMPRODUCT(($D$1:$AB$4=$BP$4)*$D158:$AB158))</f>
        <v/>
      </c>
      <c r="BQ158" s="15" t="str">
        <f t="shared" si="83"/>
        <v/>
      </c>
      <c r="BR158" s="2" t="str" cm="1">
        <f t="array" ref="BR158">IF(B158="","",SUMPRODUCT(($D$1:$AB$4=$BR$4)*$D158:$AB158))</f>
        <v/>
      </c>
      <c r="BS158" s="15" t="str">
        <f t="shared" si="84"/>
        <v/>
      </c>
      <c r="BT158" s="2" t="str" cm="1">
        <f t="array" ref="BT158">IF(B158="","",SUMPRODUCT(($D$1:$AB$4=$BT$4)*$D158:$AB158))</f>
        <v/>
      </c>
      <c r="BU158" s="15" t="str">
        <f t="shared" si="85"/>
        <v/>
      </c>
      <c r="BV158" s="2" t="str" cm="1">
        <f t="array" ref="BV158">IF(B158="","",SUMPRODUCT(($D$1:$AB$4=$BV$4)*$D158:$AB158))</f>
        <v/>
      </c>
      <c r="BW158" s="15" t="str">
        <f t="shared" si="86"/>
        <v/>
      </c>
      <c r="BX158" s="2" t="str" cm="1">
        <f t="array" ref="BX158">IF(B158="","",SUMPRODUCT(($D$1:$AB$4=$BX$4)*$D158:$AB158))</f>
        <v/>
      </c>
      <c r="BY158" s="15" t="str">
        <f t="shared" si="87"/>
        <v/>
      </c>
      <c r="BZ158" s="2" t="str" cm="1">
        <f t="array" ref="BZ158">IF(B158="","",SUMPRODUCT(($D$1:$AB$4=$BZ$4)*$D158:$AB158))</f>
        <v/>
      </c>
      <c r="CA158" s="15" t="str">
        <f t="shared" si="88"/>
        <v/>
      </c>
      <c r="CB158" s="2" t="str" cm="1">
        <f t="array" ref="CB158">IF(B158="","",SUMPRODUCT(($D$1:$AB$4=$CB$4)*$D158:$AB158))</f>
        <v/>
      </c>
      <c r="CC158" s="15" t="str">
        <f t="shared" si="89"/>
        <v/>
      </c>
      <c r="CD158" s="2" t="str" cm="1">
        <f t="array" ref="CD158">IF(B158="","",SUMPRODUCT(($D$1:$AB$4=$CD$4)*$D158:$AB158))</f>
        <v/>
      </c>
      <c r="CE158" s="15" t="str">
        <f t="shared" si="90"/>
        <v/>
      </c>
      <c r="CF158" s="2" t="str" cm="1">
        <f t="array" ref="CF158">IF(B158="","",SUMPRODUCT(($D$1:$AB$4=$CF$4)*$D158:$AB158))</f>
        <v/>
      </c>
      <c r="CG158" s="15" t="str">
        <f t="shared" si="91"/>
        <v/>
      </c>
      <c r="CH158" s="2" t="str" cm="1">
        <f t="array" ref="CH158">IF(B158="","",SUMPRODUCT(($D$1:$AB$4=$CH$4)*$D158:$AB158))</f>
        <v/>
      </c>
      <c r="CI158" s="15" t="str">
        <f t="shared" si="92"/>
        <v/>
      </c>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row>
    <row r="159" spans="1:127" s="3" customFormat="1" ht="15.75" thickBot="1">
      <c r="A159" s="7">
        <v>154</v>
      </c>
      <c r="B159" s="1"/>
      <c r="D159" s="99"/>
      <c r="E159" s="100"/>
      <c r="F159" s="100"/>
      <c r="G159" s="100"/>
      <c r="H159" s="100"/>
      <c r="I159" s="101"/>
      <c r="J159" s="104"/>
      <c r="K159" s="105"/>
      <c r="L159" s="105"/>
      <c r="M159" s="105"/>
      <c r="N159" s="105"/>
      <c r="O159" s="106"/>
      <c r="P159" s="109"/>
      <c r="Q159" s="110"/>
      <c r="R159" s="110"/>
      <c r="S159" s="110"/>
      <c r="T159" s="110"/>
      <c r="U159" s="111"/>
      <c r="V159" s="115"/>
      <c r="W159" s="116"/>
      <c r="X159" s="116"/>
      <c r="Y159" s="116"/>
      <c r="Z159" s="116"/>
      <c r="AA159" s="116"/>
      <c r="AB159" s="170"/>
      <c r="AC159" s="171" t="str">
        <f t="shared" si="66"/>
        <v/>
      </c>
      <c r="AD159" s="172" t="str">
        <f t="shared" si="67"/>
        <v/>
      </c>
      <c r="AE159" s="4"/>
      <c r="AF159" s="4"/>
      <c r="AG159" s="4"/>
      <c r="AH159" s="4"/>
      <c r="AI159" s="4"/>
      <c r="AJ159" s="4"/>
      <c r="AK159" s="4"/>
      <c r="AL159" s="2" t="str" cm="1">
        <f t="array" ref="AL159">IF(B159="","",SUMPRODUCT(($D$1:$AB$4=$AL$4)*D159:AB159))</f>
        <v/>
      </c>
      <c r="AM159" s="15" t="str">
        <f t="shared" si="68"/>
        <v/>
      </c>
      <c r="AN159" s="2" t="str" cm="1">
        <f t="array" ref="AN159">IF(B159="","",SUMPRODUCT(($D$1:$AB$4=$AN$4)*D159:AB159))</f>
        <v/>
      </c>
      <c r="AO159" s="15" t="str">
        <f t="shared" si="69"/>
        <v/>
      </c>
      <c r="AP159" s="2" t="str" cm="1">
        <f t="array" ref="AP159">IF(B159="","",SUMPRODUCT(($D$1:$AB$4=$AP$4)*D159:AB159))</f>
        <v/>
      </c>
      <c r="AQ159" s="15" t="str">
        <f t="shared" si="70"/>
        <v/>
      </c>
      <c r="AR159" s="2" t="str" cm="1">
        <f t="array" ref="AR159">IF(B159="","",SUMPRODUCT(($D$1:$AB$4=$AR$4)*D159:AB159))</f>
        <v/>
      </c>
      <c r="AS159" s="15" t="str">
        <f t="shared" si="71"/>
        <v/>
      </c>
      <c r="AT159" s="2" t="str" cm="1">
        <f t="array" ref="AT159">IF(B159="","",SUMPRODUCT(($D$1:$AB$4=$AT$4)*$D159:$AB159))</f>
        <v/>
      </c>
      <c r="AU159" s="15" t="str">
        <f t="shared" si="72"/>
        <v/>
      </c>
      <c r="AV159" s="2" t="str" cm="1">
        <f t="array" ref="AV159">IF(B159="","",SUMPRODUCT(($D$1:$AB$4=$AV$4)*$D159:$AB159))</f>
        <v/>
      </c>
      <c r="AW159" s="15" t="str">
        <f t="shared" si="73"/>
        <v/>
      </c>
      <c r="AX159" s="2" t="str" cm="1">
        <f t="array" ref="AX159">IF(B159="","",SUMPRODUCT(($D$1:$AB$4=$AX$4)*$D159:$AB159))</f>
        <v/>
      </c>
      <c r="AY159" s="15" t="str">
        <f t="shared" si="74"/>
        <v/>
      </c>
      <c r="AZ159" s="2" t="str" cm="1">
        <f t="array" ref="AZ159">IF(B159="","",SUMPRODUCT(($D$1:$AB$4=$AZ$4)*$D159:$AB159))</f>
        <v/>
      </c>
      <c r="BA159" s="15" t="str">
        <f t="shared" si="75"/>
        <v/>
      </c>
      <c r="BB159" s="2" t="str" cm="1">
        <f t="array" ref="BB159">IF(B159="","",SUMPRODUCT(($D$1:$AB$4=$BB$4)*$D159:$AB159))</f>
        <v/>
      </c>
      <c r="BC159" s="15" t="str">
        <f t="shared" si="76"/>
        <v/>
      </c>
      <c r="BD159" s="2" t="str" cm="1">
        <f t="array" ref="BD159">IF(B159="","",SUMPRODUCT(($D$1:$AB$4=$BD$4)*$D159:$AB159))</f>
        <v/>
      </c>
      <c r="BE159" s="15" t="str">
        <f t="shared" si="77"/>
        <v/>
      </c>
      <c r="BF159" s="2" t="str" cm="1">
        <f t="array" ref="BF159">IF(B159="","",SUMPRODUCT(($D$1:$AB$4=$BF$4)*$D159:$AB159))</f>
        <v/>
      </c>
      <c r="BG159" s="15" t="str">
        <f t="shared" si="78"/>
        <v/>
      </c>
      <c r="BH159" s="2" t="str" cm="1">
        <f t="array" ref="BH159">IF(B159="","",SUMPRODUCT(($D$1:$AB$4=$BH$4)*$D159:$AB159))</f>
        <v/>
      </c>
      <c r="BI159" s="15" t="str">
        <f t="shared" si="79"/>
        <v/>
      </c>
      <c r="BJ159" s="2" t="str" cm="1">
        <f t="array" ref="BJ159">IF(B159="","",SUMPRODUCT(($D$1:$AB$4=$BJ$4)*$D159:$AB159))</f>
        <v/>
      </c>
      <c r="BK159" s="15" t="str">
        <f t="shared" si="80"/>
        <v/>
      </c>
      <c r="BL159" s="2" t="str" cm="1">
        <f t="array" ref="BL159">IF(B159="","",SUMPRODUCT(($D$1:$AB$4=$BL$4)*$D159:$AB159))</f>
        <v/>
      </c>
      <c r="BM159" s="15" t="str">
        <f t="shared" si="81"/>
        <v/>
      </c>
      <c r="BN159" s="2" t="str" cm="1">
        <f t="array" ref="BN159">IF(B159="","",SUMPRODUCT(($D$1:$AB$4=$BN$4)*$D159:$AB159))</f>
        <v/>
      </c>
      <c r="BO159" s="15" t="str">
        <f t="shared" si="82"/>
        <v/>
      </c>
      <c r="BP159" s="2" t="str" cm="1">
        <f t="array" ref="BP159">IF(B159="","",SUMPRODUCT(($D$1:$AB$4=$BP$4)*$D159:$AB159))</f>
        <v/>
      </c>
      <c r="BQ159" s="15" t="str">
        <f t="shared" si="83"/>
        <v/>
      </c>
      <c r="BR159" s="2" t="str" cm="1">
        <f t="array" ref="BR159">IF(B159="","",SUMPRODUCT(($D$1:$AB$4=$BR$4)*$D159:$AB159))</f>
        <v/>
      </c>
      <c r="BS159" s="15" t="str">
        <f t="shared" si="84"/>
        <v/>
      </c>
      <c r="BT159" s="2" t="str" cm="1">
        <f t="array" ref="BT159">IF(B159="","",SUMPRODUCT(($D$1:$AB$4=$BT$4)*$D159:$AB159))</f>
        <v/>
      </c>
      <c r="BU159" s="15" t="str">
        <f t="shared" si="85"/>
        <v/>
      </c>
      <c r="BV159" s="2" t="str" cm="1">
        <f t="array" ref="BV159">IF(B159="","",SUMPRODUCT(($D$1:$AB$4=$BV$4)*$D159:$AB159))</f>
        <v/>
      </c>
      <c r="BW159" s="15" t="str">
        <f t="shared" si="86"/>
        <v/>
      </c>
      <c r="BX159" s="2" t="str" cm="1">
        <f t="array" ref="BX159">IF(B159="","",SUMPRODUCT(($D$1:$AB$4=$BX$4)*$D159:$AB159))</f>
        <v/>
      </c>
      <c r="BY159" s="15" t="str">
        <f t="shared" si="87"/>
        <v/>
      </c>
      <c r="BZ159" s="2" t="str" cm="1">
        <f t="array" ref="BZ159">IF(B159="","",SUMPRODUCT(($D$1:$AB$4=$BZ$4)*$D159:$AB159))</f>
        <v/>
      </c>
      <c r="CA159" s="15" t="str">
        <f t="shared" si="88"/>
        <v/>
      </c>
      <c r="CB159" s="2" t="str" cm="1">
        <f t="array" ref="CB159">IF(B159="","",SUMPRODUCT(($D$1:$AB$4=$CB$4)*$D159:$AB159))</f>
        <v/>
      </c>
      <c r="CC159" s="15" t="str">
        <f t="shared" si="89"/>
        <v/>
      </c>
      <c r="CD159" s="2" t="str" cm="1">
        <f t="array" ref="CD159">IF(B159="","",SUMPRODUCT(($D$1:$AB$4=$CD$4)*$D159:$AB159))</f>
        <v/>
      </c>
      <c r="CE159" s="15" t="str">
        <f t="shared" si="90"/>
        <v/>
      </c>
      <c r="CF159" s="2" t="str" cm="1">
        <f t="array" ref="CF159">IF(B159="","",SUMPRODUCT(($D$1:$AB$4=$CF$4)*$D159:$AB159))</f>
        <v/>
      </c>
      <c r="CG159" s="15" t="str">
        <f t="shared" si="91"/>
        <v/>
      </c>
      <c r="CH159" s="2" t="str" cm="1">
        <f t="array" ref="CH159">IF(B159="","",SUMPRODUCT(($D$1:$AB$4=$CH$4)*$D159:$AB159))</f>
        <v/>
      </c>
      <c r="CI159" s="15" t="str">
        <f t="shared" si="92"/>
        <v/>
      </c>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row>
    <row r="160" spans="1:127" s="3" customFormat="1" ht="15.75" thickBot="1">
      <c r="A160" s="7">
        <v>155</v>
      </c>
      <c r="B160" s="1"/>
      <c r="D160" s="99"/>
      <c r="E160" s="100"/>
      <c r="F160" s="100"/>
      <c r="G160" s="100"/>
      <c r="H160" s="100"/>
      <c r="I160" s="101"/>
      <c r="J160" s="104"/>
      <c r="K160" s="105"/>
      <c r="L160" s="105"/>
      <c r="M160" s="105"/>
      <c r="N160" s="105"/>
      <c r="O160" s="106"/>
      <c r="P160" s="109"/>
      <c r="Q160" s="110"/>
      <c r="R160" s="110"/>
      <c r="S160" s="110"/>
      <c r="T160" s="110"/>
      <c r="U160" s="111"/>
      <c r="V160" s="115"/>
      <c r="W160" s="116"/>
      <c r="X160" s="116"/>
      <c r="Y160" s="116"/>
      <c r="Z160" s="116"/>
      <c r="AA160" s="116"/>
      <c r="AB160" s="170"/>
      <c r="AC160" s="171" t="str">
        <f t="shared" si="66"/>
        <v/>
      </c>
      <c r="AD160" s="172" t="str">
        <f t="shared" si="67"/>
        <v/>
      </c>
      <c r="AE160" s="4"/>
      <c r="AF160" s="4"/>
      <c r="AG160" s="4"/>
      <c r="AH160" s="4"/>
      <c r="AI160" s="4"/>
      <c r="AJ160" s="4"/>
      <c r="AK160" s="4"/>
      <c r="AL160" s="2" t="str" cm="1">
        <f t="array" ref="AL160">IF(B160="","",SUMPRODUCT(($D$1:$AB$4=$AL$4)*D160:AB160))</f>
        <v/>
      </c>
      <c r="AM160" s="15" t="str">
        <f t="shared" si="68"/>
        <v/>
      </c>
      <c r="AN160" s="2" t="str" cm="1">
        <f t="array" ref="AN160">IF(B160="","",SUMPRODUCT(($D$1:$AB$4=$AN$4)*D160:AB160))</f>
        <v/>
      </c>
      <c r="AO160" s="15" t="str">
        <f t="shared" si="69"/>
        <v/>
      </c>
      <c r="AP160" s="2" t="str" cm="1">
        <f t="array" ref="AP160">IF(B160="","",SUMPRODUCT(($D$1:$AB$4=$AP$4)*D160:AB160))</f>
        <v/>
      </c>
      <c r="AQ160" s="15" t="str">
        <f t="shared" si="70"/>
        <v/>
      </c>
      <c r="AR160" s="2" t="str" cm="1">
        <f t="array" ref="AR160">IF(B160="","",SUMPRODUCT(($D$1:$AB$4=$AR$4)*D160:AB160))</f>
        <v/>
      </c>
      <c r="AS160" s="15" t="str">
        <f t="shared" si="71"/>
        <v/>
      </c>
      <c r="AT160" s="2" t="str" cm="1">
        <f t="array" ref="AT160">IF(B160="","",SUMPRODUCT(($D$1:$AB$4=$AT$4)*$D160:$AB160))</f>
        <v/>
      </c>
      <c r="AU160" s="15" t="str">
        <f t="shared" si="72"/>
        <v/>
      </c>
      <c r="AV160" s="2" t="str" cm="1">
        <f t="array" ref="AV160">IF(B160="","",SUMPRODUCT(($D$1:$AB$4=$AV$4)*$D160:$AB160))</f>
        <v/>
      </c>
      <c r="AW160" s="15" t="str">
        <f t="shared" si="73"/>
        <v/>
      </c>
      <c r="AX160" s="2" t="str" cm="1">
        <f t="array" ref="AX160">IF(B160="","",SUMPRODUCT(($D$1:$AB$4=$AX$4)*$D160:$AB160))</f>
        <v/>
      </c>
      <c r="AY160" s="15" t="str">
        <f t="shared" si="74"/>
        <v/>
      </c>
      <c r="AZ160" s="2" t="str" cm="1">
        <f t="array" ref="AZ160">IF(B160="","",SUMPRODUCT(($D$1:$AB$4=$AZ$4)*$D160:$AB160))</f>
        <v/>
      </c>
      <c r="BA160" s="15" t="str">
        <f t="shared" si="75"/>
        <v/>
      </c>
      <c r="BB160" s="2" t="str" cm="1">
        <f t="array" ref="BB160">IF(B160="","",SUMPRODUCT(($D$1:$AB$4=$BB$4)*$D160:$AB160))</f>
        <v/>
      </c>
      <c r="BC160" s="15" t="str">
        <f t="shared" si="76"/>
        <v/>
      </c>
      <c r="BD160" s="2" t="str" cm="1">
        <f t="array" ref="BD160">IF(B160="","",SUMPRODUCT(($D$1:$AB$4=$BD$4)*$D160:$AB160))</f>
        <v/>
      </c>
      <c r="BE160" s="15" t="str">
        <f t="shared" si="77"/>
        <v/>
      </c>
      <c r="BF160" s="2" t="str" cm="1">
        <f t="array" ref="BF160">IF(B160="","",SUMPRODUCT(($D$1:$AB$4=$BF$4)*$D160:$AB160))</f>
        <v/>
      </c>
      <c r="BG160" s="15" t="str">
        <f t="shared" si="78"/>
        <v/>
      </c>
      <c r="BH160" s="2" t="str" cm="1">
        <f t="array" ref="BH160">IF(B160="","",SUMPRODUCT(($D$1:$AB$4=$BH$4)*$D160:$AB160))</f>
        <v/>
      </c>
      <c r="BI160" s="15" t="str">
        <f t="shared" si="79"/>
        <v/>
      </c>
      <c r="BJ160" s="2" t="str" cm="1">
        <f t="array" ref="BJ160">IF(B160="","",SUMPRODUCT(($D$1:$AB$4=$BJ$4)*$D160:$AB160))</f>
        <v/>
      </c>
      <c r="BK160" s="15" t="str">
        <f t="shared" si="80"/>
        <v/>
      </c>
      <c r="BL160" s="2" t="str" cm="1">
        <f t="array" ref="BL160">IF(B160="","",SUMPRODUCT(($D$1:$AB$4=$BL$4)*$D160:$AB160))</f>
        <v/>
      </c>
      <c r="BM160" s="15" t="str">
        <f t="shared" si="81"/>
        <v/>
      </c>
      <c r="BN160" s="2" t="str" cm="1">
        <f t="array" ref="BN160">IF(B160="","",SUMPRODUCT(($D$1:$AB$4=$BN$4)*$D160:$AB160))</f>
        <v/>
      </c>
      <c r="BO160" s="15" t="str">
        <f t="shared" si="82"/>
        <v/>
      </c>
      <c r="BP160" s="2" t="str" cm="1">
        <f t="array" ref="BP160">IF(B160="","",SUMPRODUCT(($D$1:$AB$4=$BP$4)*$D160:$AB160))</f>
        <v/>
      </c>
      <c r="BQ160" s="15" t="str">
        <f t="shared" si="83"/>
        <v/>
      </c>
      <c r="BR160" s="2" t="str" cm="1">
        <f t="array" ref="BR160">IF(B160="","",SUMPRODUCT(($D$1:$AB$4=$BR$4)*$D160:$AB160))</f>
        <v/>
      </c>
      <c r="BS160" s="15" t="str">
        <f t="shared" si="84"/>
        <v/>
      </c>
      <c r="BT160" s="2" t="str" cm="1">
        <f t="array" ref="BT160">IF(B160="","",SUMPRODUCT(($D$1:$AB$4=$BT$4)*$D160:$AB160))</f>
        <v/>
      </c>
      <c r="BU160" s="15" t="str">
        <f t="shared" si="85"/>
        <v/>
      </c>
      <c r="BV160" s="2" t="str" cm="1">
        <f t="array" ref="BV160">IF(B160="","",SUMPRODUCT(($D$1:$AB$4=$BV$4)*$D160:$AB160))</f>
        <v/>
      </c>
      <c r="BW160" s="15" t="str">
        <f t="shared" si="86"/>
        <v/>
      </c>
      <c r="BX160" s="2" t="str" cm="1">
        <f t="array" ref="BX160">IF(B160="","",SUMPRODUCT(($D$1:$AB$4=$BX$4)*$D160:$AB160))</f>
        <v/>
      </c>
      <c r="BY160" s="15" t="str">
        <f t="shared" si="87"/>
        <v/>
      </c>
      <c r="BZ160" s="2" t="str" cm="1">
        <f t="array" ref="BZ160">IF(B160="","",SUMPRODUCT(($D$1:$AB$4=$BZ$4)*$D160:$AB160))</f>
        <v/>
      </c>
      <c r="CA160" s="15" t="str">
        <f t="shared" si="88"/>
        <v/>
      </c>
      <c r="CB160" s="2" t="str" cm="1">
        <f t="array" ref="CB160">IF(B160="","",SUMPRODUCT(($D$1:$AB$4=$CB$4)*$D160:$AB160))</f>
        <v/>
      </c>
      <c r="CC160" s="15" t="str">
        <f t="shared" si="89"/>
        <v/>
      </c>
      <c r="CD160" s="2" t="str" cm="1">
        <f t="array" ref="CD160">IF(B160="","",SUMPRODUCT(($D$1:$AB$4=$CD$4)*$D160:$AB160))</f>
        <v/>
      </c>
      <c r="CE160" s="15" t="str">
        <f t="shared" si="90"/>
        <v/>
      </c>
      <c r="CF160" s="2" t="str" cm="1">
        <f t="array" ref="CF160">IF(B160="","",SUMPRODUCT(($D$1:$AB$4=$CF$4)*$D160:$AB160))</f>
        <v/>
      </c>
      <c r="CG160" s="15" t="str">
        <f t="shared" si="91"/>
        <v/>
      </c>
      <c r="CH160" s="2" t="str" cm="1">
        <f t="array" ref="CH160">IF(B160="","",SUMPRODUCT(($D$1:$AB$4=$CH$4)*$D160:$AB160))</f>
        <v/>
      </c>
      <c r="CI160" s="15" t="str">
        <f t="shared" si="92"/>
        <v/>
      </c>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row>
    <row r="161" spans="1:127" s="3" customFormat="1" ht="15.75" thickBot="1">
      <c r="A161" s="7">
        <v>156</v>
      </c>
      <c r="B161" s="1"/>
      <c r="D161" s="99"/>
      <c r="E161" s="100"/>
      <c r="F161" s="100"/>
      <c r="G161" s="100"/>
      <c r="H161" s="100"/>
      <c r="I161" s="101"/>
      <c r="J161" s="104"/>
      <c r="K161" s="105"/>
      <c r="L161" s="105"/>
      <c r="M161" s="105"/>
      <c r="N161" s="105"/>
      <c r="O161" s="106"/>
      <c r="P161" s="109"/>
      <c r="Q161" s="110"/>
      <c r="R161" s="110"/>
      <c r="S161" s="110"/>
      <c r="T161" s="110"/>
      <c r="U161" s="111"/>
      <c r="V161" s="115"/>
      <c r="W161" s="116"/>
      <c r="X161" s="116"/>
      <c r="Y161" s="116"/>
      <c r="Z161" s="116"/>
      <c r="AA161" s="116"/>
      <c r="AB161" s="170"/>
      <c r="AC161" s="171" t="str">
        <f t="shared" si="66"/>
        <v/>
      </c>
      <c r="AD161" s="172" t="str">
        <f t="shared" si="67"/>
        <v/>
      </c>
      <c r="AE161" s="4"/>
      <c r="AF161" s="4"/>
      <c r="AG161" s="4"/>
      <c r="AH161" s="4"/>
      <c r="AI161" s="4"/>
      <c r="AJ161" s="4"/>
      <c r="AK161" s="4"/>
      <c r="AL161" s="2" t="str" cm="1">
        <f t="array" ref="AL161">IF(B161="","",SUMPRODUCT(($D$1:$AB$4=$AL$4)*D161:AB161))</f>
        <v/>
      </c>
      <c r="AM161" s="15" t="str">
        <f t="shared" si="68"/>
        <v/>
      </c>
      <c r="AN161" s="2" t="str" cm="1">
        <f t="array" ref="AN161">IF(B161="","",SUMPRODUCT(($D$1:$AB$4=$AN$4)*D161:AB161))</f>
        <v/>
      </c>
      <c r="AO161" s="15" t="str">
        <f t="shared" si="69"/>
        <v/>
      </c>
      <c r="AP161" s="2" t="str" cm="1">
        <f t="array" ref="AP161">IF(B161="","",SUMPRODUCT(($D$1:$AB$4=$AP$4)*D161:AB161))</f>
        <v/>
      </c>
      <c r="AQ161" s="15" t="str">
        <f t="shared" si="70"/>
        <v/>
      </c>
      <c r="AR161" s="2" t="str" cm="1">
        <f t="array" ref="AR161">IF(B161="","",SUMPRODUCT(($D$1:$AB$4=$AR$4)*D161:AB161))</f>
        <v/>
      </c>
      <c r="AS161" s="15" t="str">
        <f t="shared" si="71"/>
        <v/>
      </c>
      <c r="AT161" s="2" t="str" cm="1">
        <f t="array" ref="AT161">IF(B161="","",SUMPRODUCT(($D$1:$AB$4=$AT$4)*$D161:$AB161))</f>
        <v/>
      </c>
      <c r="AU161" s="15" t="str">
        <f t="shared" si="72"/>
        <v/>
      </c>
      <c r="AV161" s="2" t="str" cm="1">
        <f t="array" ref="AV161">IF(B161="","",SUMPRODUCT(($D$1:$AB$4=$AV$4)*$D161:$AB161))</f>
        <v/>
      </c>
      <c r="AW161" s="15" t="str">
        <f t="shared" si="73"/>
        <v/>
      </c>
      <c r="AX161" s="2" t="str" cm="1">
        <f t="array" ref="AX161">IF(B161="","",SUMPRODUCT(($D$1:$AB$4=$AX$4)*$D161:$AB161))</f>
        <v/>
      </c>
      <c r="AY161" s="15" t="str">
        <f t="shared" si="74"/>
        <v/>
      </c>
      <c r="AZ161" s="2" t="str" cm="1">
        <f t="array" ref="AZ161">IF(B161="","",SUMPRODUCT(($D$1:$AB$4=$AZ$4)*$D161:$AB161))</f>
        <v/>
      </c>
      <c r="BA161" s="15" t="str">
        <f t="shared" si="75"/>
        <v/>
      </c>
      <c r="BB161" s="2" t="str" cm="1">
        <f t="array" ref="BB161">IF(B161="","",SUMPRODUCT(($D$1:$AB$4=$BB$4)*$D161:$AB161))</f>
        <v/>
      </c>
      <c r="BC161" s="15" t="str">
        <f t="shared" si="76"/>
        <v/>
      </c>
      <c r="BD161" s="2" t="str" cm="1">
        <f t="array" ref="BD161">IF(B161="","",SUMPRODUCT(($D$1:$AB$4=$BD$4)*$D161:$AB161))</f>
        <v/>
      </c>
      <c r="BE161" s="15" t="str">
        <f t="shared" si="77"/>
        <v/>
      </c>
      <c r="BF161" s="2" t="str" cm="1">
        <f t="array" ref="BF161">IF(B161="","",SUMPRODUCT(($D$1:$AB$4=$BF$4)*$D161:$AB161))</f>
        <v/>
      </c>
      <c r="BG161" s="15" t="str">
        <f t="shared" si="78"/>
        <v/>
      </c>
      <c r="BH161" s="2" t="str" cm="1">
        <f t="array" ref="BH161">IF(B161="","",SUMPRODUCT(($D$1:$AB$4=$BH$4)*$D161:$AB161))</f>
        <v/>
      </c>
      <c r="BI161" s="15" t="str">
        <f t="shared" si="79"/>
        <v/>
      </c>
      <c r="BJ161" s="2" t="str" cm="1">
        <f t="array" ref="BJ161">IF(B161="","",SUMPRODUCT(($D$1:$AB$4=$BJ$4)*$D161:$AB161))</f>
        <v/>
      </c>
      <c r="BK161" s="15" t="str">
        <f t="shared" si="80"/>
        <v/>
      </c>
      <c r="BL161" s="2" t="str" cm="1">
        <f t="array" ref="BL161">IF(B161="","",SUMPRODUCT(($D$1:$AB$4=$BL$4)*$D161:$AB161))</f>
        <v/>
      </c>
      <c r="BM161" s="15" t="str">
        <f t="shared" si="81"/>
        <v/>
      </c>
      <c r="BN161" s="2" t="str" cm="1">
        <f t="array" ref="BN161">IF(B161="","",SUMPRODUCT(($D$1:$AB$4=$BN$4)*$D161:$AB161))</f>
        <v/>
      </c>
      <c r="BO161" s="15" t="str">
        <f t="shared" si="82"/>
        <v/>
      </c>
      <c r="BP161" s="2" t="str" cm="1">
        <f t="array" ref="BP161">IF(B161="","",SUMPRODUCT(($D$1:$AB$4=$BP$4)*$D161:$AB161))</f>
        <v/>
      </c>
      <c r="BQ161" s="15" t="str">
        <f t="shared" si="83"/>
        <v/>
      </c>
      <c r="BR161" s="2" t="str" cm="1">
        <f t="array" ref="BR161">IF(B161="","",SUMPRODUCT(($D$1:$AB$4=$BR$4)*$D161:$AB161))</f>
        <v/>
      </c>
      <c r="BS161" s="15" t="str">
        <f t="shared" si="84"/>
        <v/>
      </c>
      <c r="BT161" s="2" t="str" cm="1">
        <f t="array" ref="BT161">IF(B161="","",SUMPRODUCT(($D$1:$AB$4=$BT$4)*$D161:$AB161))</f>
        <v/>
      </c>
      <c r="BU161" s="15" t="str">
        <f t="shared" si="85"/>
        <v/>
      </c>
      <c r="BV161" s="2" t="str" cm="1">
        <f t="array" ref="BV161">IF(B161="","",SUMPRODUCT(($D$1:$AB$4=$BV$4)*$D161:$AB161))</f>
        <v/>
      </c>
      <c r="BW161" s="15" t="str">
        <f t="shared" si="86"/>
        <v/>
      </c>
      <c r="BX161" s="2" t="str" cm="1">
        <f t="array" ref="BX161">IF(B161="","",SUMPRODUCT(($D$1:$AB$4=$BX$4)*$D161:$AB161))</f>
        <v/>
      </c>
      <c r="BY161" s="15" t="str">
        <f t="shared" si="87"/>
        <v/>
      </c>
      <c r="BZ161" s="2" t="str" cm="1">
        <f t="array" ref="BZ161">IF(B161="","",SUMPRODUCT(($D$1:$AB$4=$BZ$4)*$D161:$AB161))</f>
        <v/>
      </c>
      <c r="CA161" s="15" t="str">
        <f t="shared" si="88"/>
        <v/>
      </c>
      <c r="CB161" s="2" t="str" cm="1">
        <f t="array" ref="CB161">IF(B161="","",SUMPRODUCT(($D$1:$AB$4=$CB$4)*$D161:$AB161))</f>
        <v/>
      </c>
      <c r="CC161" s="15" t="str">
        <f t="shared" si="89"/>
        <v/>
      </c>
      <c r="CD161" s="2" t="str" cm="1">
        <f t="array" ref="CD161">IF(B161="","",SUMPRODUCT(($D$1:$AB$4=$CD$4)*$D161:$AB161))</f>
        <v/>
      </c>
      <c r="CE161" s="15" t="str">
        <f t="shared" si="90"/>
        <v/>
      </c>
      <c r="CF161" s="2" t="str" cm="1">
        <f t="array" ref="CF161">IF(B161="","",SUMPRODUCT(($D$1:$AB$4=$CF$4)*$D161:$AB161))</f>
        <v/>
      </c>
      <c r="CG161" s="15" t="str">
        <f t="shared" si="91"/>
        <v/>
      </c>
      <c r="CH161" s="2" t="str" cm="1">
        <f t="array" ref="CH161">IF(B161="","",SUMPRODUCT(($D$1:$AB$4=$CH$4)*$D161:$AB161))</f>
        <v/>
      </c>
      <c r="CI161" s="15" t="str">
        <f t="shared" si="92"/>
        <v/>
      </c>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row>
    <row r="162" spans="1:127" s="3" customFormat="1" ht="15.75" thickBot="1">
      <c r="A162" s="7">
        <v>157</v>
      </c>
      <c r="B162" s="1"/>
      <c r="D162" s="99"/>
      <c r="E162" s="100"/>
      <c r="F162" s="100"/>
      <c r="G162" s="100"/>
      <c r="H162" s="100"/>
      <c r="I162" s="101"/>
      <c r="J162" s="104"/>
      <c r="K162" s="105"/>
      <c r="L162" s="105"/>
      <c r="M162" s="105"/>
      <c r="N162" s="105"/>
      <c r="O162" s="106"/>
      <c r="P162" s="109"/>
      <c r="Q162" s="110"/>
      <c r="R162" s="110"/>
      <c r="S162" s="110"/>
      <c r="T162" s="110"/>
      <c r="U162" s="111"/>
      <c r="V162" s="115"/>
      <c r="W162" s="116"/>
      <c r="X162" s="116"/>
      <c r="Y162" s="116"/>
      <c r="Z162" s="116"/>
      <c r="AA162" s="116"/>
      <c r="AB162" s="170"/>
      <c r="AC162" s="171" t="str">
        <f t="shared" si="66"/>
        <v/>
      </c>
      <c r="AD162" s="172" t="str">
        <f t="shared" si="67"/>
        <v/>
      </c>
      <c r="AE162" s="4"/>
      <c r="AF162" s="4"/>
      <c r="AG162" s="4"/>
      <c r="AH162" s="4"/>
      <c r="AI162" s="4"/>
      <c r="AJ162" s="4"/>
      <c r="AK162" s="4"/>
      <c r="AL162" s="2" t="str" cm="1">
        <f t="array" ref="AL162">IF(B162="","",SUMPRODUCT(($D$1:$AB$4=$AL$4)*D162:AB162))</f>
        <v/>
      </c>
      <c r="AM162" s="15" t="str">
        <f t="shared" si="68"/>
        <v/>
      </c>
      <c r="AN162" s="2" t="str" cm="1">
        <f t="array" ref="AN162">IF(B162="","",SUMPRODUCT(($D$1:$AB$4=$AN$4)*D162:AB162))</f>
        <v/>
      </c>
      <c r="AO162" s="15" t="str">
        <f t="shared" si="69"/>
        <v/>
      </c>
      <c r="AP162" s="2" t="str" cm="1">
        <f t="array" ref="AP162">IF(B162="","",SUMPRODUCT(($D$1:$AB$4=$AP$4)*D162:AB162))</f>
        <v/>
      </c>
      <c r="AQ162" s="15" t="str">
        <f t="shared" si="70"/>
        <v/>
      </c>
      <c r="AR162" s="2" t="str" cm="1">
        <f t="array" ref="AR162">IF(B162="","",SUMPRODUCT(($D$1:$AB$4=$AR$4)*D162:AB162))</f>
        <v/>
      </c>
      <c r="AS162" s="15" t="str">
        <f t="shared" si="71"/>
        <v/>
      </c>
      <c r="AT162" s="2" t="str" cm="1">
        <f t="array" ref="AT162">IF(B162="","",SUMPRODUCT(($D$1:$AB$4=$AT$4)*$D162:$AB162))</f>
        <v/>
      </c>
      <c r="AU162" s="15" t="str">
        <f t="shared" si="72"/>
        <v/>
      </c>
      <c r="AV162" s="2" t="str" cm="1">
        <f t="array" ref="AV162">IF(B162="","",SUMPRODUCT(($D$1:$AB$4=$AV$4)*$D162:$AB162))</f>
        <v/>
      </c>
      <c r="AW162" s="15" t="str">
        <f t="shared" si="73"/>
        <v/>
      </c>
      <c r="AX162" s="2" t="str" cm="1">
        <f t="array" ref="AX162">IF(B162="","",SUMPRODUCT(($D$1:$AB$4=$AX$4)*$D162:$AB162))</f>
        <v/>
      </c>
      <c r="AY162" s="15" t="str">
        <f t="shared" si="74"/>
        <v/>
      </c>
      <c r="AZ162" s="2" t="str" cm="1">
        <f t="array" ref="AZ162">IF(B162="","",SUMPRODUCT(($D$1:$AB$4=$AZ$4)*$D162:$AB162))</f>
        <v/>
      </c>
      <c r="BA162" s="15" t="str">
        <f t="shared" si="75"/>
        <v/>
      </c>
      <c r="BB162" s="2" t="str" cm="1">
        <f t="array" ref="BB162">IF(B162="","",SUMPRODUCT(($D$1:$AB$4=$BB$4)*$D162:$AB162))</f>
        <v/>
      </c>
      <c r="BC162" s="15" t="str">
        <f t="shared" si="76"/>
        <v/>
      </c>
      <c r="BD162" s="2" t="str" cm="1">
        <f t="array" ref="BD162">IF(B162="","",SUMPRODUCT(($D$1:$AB$4=$BD$4)*$D162:$AB162))</f>
        <v/>
      </c>
      <c r="BE162" s="15" t="str">
        <f t="shared" si="77"/>
        <v/>
      </c>
      <c r="BF162" s="2" t="str" cm="1">
        <f t="array" ref="BF162">IF(B162="","",SUMPRODUCT(($D$1:$AB$4=$BF$4)*$D162:$AB162))</f>
        <v/>
      </c>
      <c r="BG162" s="15" t="str">
        <f t="shared" si="78"/>
        <v/>
      </c>
      <c r="BH162" s="2" t="str" cm="1">
        <f t="array" ref="BH162">IF(B162="","",SUMPRODUCT(($D$1:$AB$4=$BH$4)*$D162:$AB162))</f>
        <v/>
      </c>
      <c r="BI162" s="15" t="str">
        <f t="shared" si="79"/>
        <v/>
      </c>
      <c r="BJ162" s="2" t="str" cm="1">
        <f t="array" ref="BJ162">IF(B162="","",SUMPRODUCT(($D$1:$AB$4=$BJ$4)*$D162:$AB162))</f>
        <v/>
      </c>
      <c r="BK162" s="15" t="str">
        <f t="shared" si="80"/>
        <v/>
      </c>
      <c r="BL162" s="2" t="str" cm="1">
        <f t="array" ref="BL162">IF(B162="","",SUMPRODUCT(($D$1:$AB$4=$BL$4)*$D162:$AB162))</f>
        <v/>
      </c>
      <c r="BM162" s="15" t="str">
        <f t="shared" si="81"/>
        <v/>
      </c>
      <c r="BN162" s="2" t="str" cm="1">
        <f t="array" ref="BN162">IF(B162="","",SUMPRODUCT(($D$1:$AB$4=$BN$4)*$D162:$AB162))</f>
        <v/>
      </c>
      <c r="BO162" s="15" t="str">
        <f t="shared" si="82"/>
        <v/>
      </c>
      <c r="BP162" s="2" t="str" cm="1">
        <f t="array" ref="BP162">IF(B162="","",SUMPRODUCT(($D$1:$AB$4=$BP$4)*$D162:$AB162))</f>
        <v/>
      </c>
      <c r="BQ162" s="15" t="str">
        <f t="shared" si="83"/>
        <v/>
      </c>
      <c r="BR162" s="2" t="str" cm="1">
        <f t="array" ref="BR162">IF(B162="","",SUMPRODUCT(($D$1:$AB$4=$BR$4)*$D162:$AB162))</f>
        <v/>
      </c>
      <c r="BS162" s="15" t="str">
        <f t="shared" si="84"/>
        <v/>
      </c>
      <c r="BT162" s="2" t="str" cm="1">
        <f t="array" ref="BT162">IF(B162="","",SUMPRODUCT(($D$1:$AB$4=$BT$4)*$D162:$AB162))</f>
        <v/>
      </c>
      <c r="BU162" s="15" t="str">
        <f t="shared" si="85"/>
        <v/>
      </c>
      <c r="BV162" s="2" t="str" cm="1">
        <f t="array" ref="BV162">IF(B162="","",SUMPRODUCT(($D$1:$AB$4=$BV$4)*$D162:$AB162))</f>
        <v/>
      </c>
      <c r="BW162" s="15" t="str">
        <f t="shared" si="86"/>
        <v/>
      </c>
      <c r="BX162" s="2" t="str" cm="1">
        <f t="array" ref="BX162">IF(B162="","",SUMPRODUCT(($D$1:$AB$4=$BX$4)*$D162:$AB162))</f>
        <v/>
      </c>
      <c r="BY162" s="15" t="str">
        <f t="shared" si="87"/>
        <v/>
      </c>
      <c r="BZ162" s="2" t="str" cm="1">
        <f t="array" ref="BZ162">IF(B162="","",SUMPRODUCT(($D$1:$AB$4=$BZ$4)*$D162:$AB162))</f>
        <v/>
      </c>
      <c r="CA162" s="15" t="str">
        <f t="shared" si="88"/>
        <v/>
      </c>
      <c r="CB162" s="2" t="str" cm="1">
        <f t="array" ref="CB162">IF(B162="","",SUMPRODUCT(($D$1:$AB$4=$CB$4)*$D162:$AB162))</f>
        <v/>
      </c>
      <c r="CC162" s="15" t="str">
        <f t="shared" si="89"/>
        <v/>
      </c>
      <c r="CD162" s="2" t="str" cm="1">
        <f t="array" ref="CD162">IF(B162="","",SUMPRODUCT(($D$1:$AB$4=$CD$4)*$D162:$AB162))</f>
        <v/>
      </c>
      <c r="CE162" s="15" t="str">
        <f t="shared" si="90"/>
        <v/>
      </c>
      <c r="CF162" s="2" t="str" cm="1">
        <f t="array" ref="CF162">IF(B162="","",SUMPRODUCT(($D$1:$AB$4=$CF$4)*$D162:$AB162))</f>
        <v/>
      </c>
      <c r="CG162" s="15" t="str">
        <f t="shared" si="91"/>
        <v/>
      </c>
      <c r="CH162" s="2" t="str" cm="1">
        <f t="array" ref="CH162">IF(B162="","",SUMPRODUCT(($D$1:$AB$4=$CH$4)*$D162:$AB162))</f>
        <v/>
      </c>
      <c r="CI162" s="15" t="str">
        <f t="shared" si="92"/>
        <v/>
      </c>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row>
    <row r="163" spans="1:127" s="3" customFormat="1" ht="15.75" thickBot="1">
      <c r="A163" s="7">
        <v>158</v>
      </c>
      <c r="B163" s="1"/>
      <c r="D163" s="99"/>
      <c r="E163" s="100"/>
      <c r="F163" s="100"/>
      <c r="G163" s="100"/>
      <c r="H163" s="100"/>
      <c r="I163" s="101"/>
      <c r="J163" s="104"/>
      <c r="K163" s="105"/>
      <c r="L163" s="105"/>
      <c r="M163" s="105"/>
      <c r="N163" s="105"/>
      <c r="O163" s="106"/>
      <c r="P163" s="109"/>
      <c r="Q163" s="110"/>
      <c r="R163" s="110"/>
      <c r="S163" s="110"/>
      <c r="T163" s="110"/>
      <c r="U163" s="111"/>
      <c r="V163" s="115"/>
      <c r="W163" s="116"/>
      <c r="X163" s="116"/>
      <c r="Y163" s="116"/>
      <c r="Z163" s="116"/>
      <c r="AA163" s="116"/>
      <c r="AB163" s="170"/>
      <c r="AC163" s="171" t="str">
        <f t="shared" si="66"/>
        <v/>
      </c>
      <c r="AD163" s="172" t="str">
        <f t="shared" si="67"/>
        <v/>
      </c>
      <c r="AE163" s="4"/>
      <c r="AF163" s="4"/>
      <c r="AG163" s="4"/>
      <c r="AH163" s="4"/>
      <c r="AI163" s="4"/>
      <c r="AJ163" s="4"/>
      <c r="AK163" s="4"/>
      <c r="AL163" s="2" t="str" cm="1">
        <f t="array" ref="AL163">IF(B163="","",SUMPRODUCT(($D$1:$AB$4=$AL$4)*D163:AB163))</f>
        <v/>
      </c>
      <c r="AM163" s="15" t="str">
        <f t="shared" si="68"/>
        <v/>
      </c>
      <c r="AN163" s="2" t="str" cm="1">
        <f t="array" ref="AN163">IF(B163="","",SUMPRODUCT(($D$1:$AB$4=$AN$4)*D163:AB163))</f>
        <v/>
      </c>
      <c r="AO163" s="15" t="str">
        <f t="shared" si="69"/>
        <v/>
      </c>
      <c r="AP163" s="2" t="str" cm="1">
        <f t="array" ref="AP163">IF(B163="","",SUMPRODUCT(($D$1:$AB$4=$AP$4)*D163:AB163))</f>
        <v/>
      </c>
      <c r="AQ163" s="15" t="str">
        <f t="shared" si="70"/>
        <v/>
      </c>
      <c r="AR163" s="2" t="str" cm="1">
        <f t="array" ref="AR163">IF(B163="","",SUMPRODUCT(($D$1:$AB$4=$AR$4)*D163:AB163))</f>
        <v/>
      </c>
      <c r="AS163" s="15" t="str">
        <f t="shared" si="71"/>
        <v/>
      </c>
      <c r="AT163" s="2" t="str" cm="1">
        <f t="array" ref="AT163">IF(B163="","",SUMPRODUCT(($D$1:$AB$4=$AT$4)*$D163:$AB163))</f>
        <v/>
      </c>
      <c r="AU163" s="15" t="str">
        <f t="shared" si="72"/>
        <v/>
      </c>
      <c r="AV163" s="2" t="str" cm="1">
        <f t="array" ref="AV163">IF(B163="","",SUMPRODUCT(($D$1:$AB$4=$AV$4)*$D163:$AB163))</f>
        <v/>
      </c>
      <c r="AW163" s="15" t="str">
        <f t="shared" si="73"/>
        <v/>
      </c>
      <c r="AX163" s="2" t="str" cm="1">
        <f t="array" ref="AX163">IF(B163="","",SUMPRODUCT(($D$1:$AB$4=$AX$4)*$D163:$AB163))</f>
        <v/>
      </c>
      <c r="AY163" s="15" t="str">
        <f t="shared" si="74"/>
        <v/>
      </c>
      <c r="AZ163" s="2" t="str" cm="1">
        <f t="array" ref="AZ163">IF(B163="","",SUMPRODUCT(($D$1:$AB$4=$AZ$4)*$D163:$AB163))</f>
        <v/>
      </c>
      <c r="BA163" s="15" t="str">
        <f t="shared" si="75"/>
        <v/>
      </c>
      <c r="BB163" s="2" t="str" cm="1">
        <f t="array" ref="BB163">IF(B163="","",SUMPRODUCT(($D$1:$AB$4=$BB$4)*$D163:$AB163))</f>
        <v/>
      </c>
      <c r="BC163" s="15" t="str">
        <f t="shared" si="76"/>
        <v/>
      </c>
      <c r="BD163" s="2" t="str" cm="1">
        <f t="array" ref="BD163">IF(B163="","",SUMPRODUCT(($D$1:$AB$4=$BD$4)*$D163:$AB163))</f>
        <v/>
      </c>
      <c r="BE163" s="15" t="str">
        <f t="shared" si="77"/>
        <v/>
      </c>
      <c r="BF163" s="2" t="str" cm="1">
        <f t="array" ref="BF163">IF(B163="","",SUMPRODUCT(($D$1:$AB$4=$BF$4)*$D163:$AB163))</f>
        <v/>
      </c>
      <c r="BG163" s="15" t="str">
        <f t="shared" si="78"/>
        <v/>
      </c>
      <c r="BH163" s="2" t="str" cm="1">
        <f t="array" ref="BH163">IF(B163="","",SUMPRODUCT(($D$1:$AB$4=$BH$4)*$D163:$AB163))</f>
        <v/>
      </c>
      <c r="BI163" s="15" t="str">
        <f t="shared" si="79"/>
        <v/>
      </c>
      <c r="BJ163" s="2" t="str" cm="1">
        <f t="array" ref="BJ163">IF(B163="","",SUMPRODUCT(($D$1:$AB$4=$BJ$4)*$D163:$AB163))</f>
        <v/>
      </c>
      <c r="BK163" s="15" t="str">
        <f t="shared" si="80"/>
        <v/>
      </c>
      <c r="BL163" s="2" t="str" cm="1">
        <f t="array" ref="BL163">IF(B163="","",SUMPRODUCT(($D$1:$AB$4=$BL$4)*$D163:$AB163))</f>
        <v/>
      </c>
      <c r="BM163" s="15" t="str">
        <f t="shared" si="81"/>
        <v/>
      </c>
      <c r="BN163" s="2" t="str" cm="1">
        <f t="array" ref="BN163">IF(B163="","",SUMPRODUCT(($D$1:$AB$4=$BN$4)*$D163:$AB163))</f>
        <v/>
      </c>
      <c r="BO163" s="15" t="str">
        <f t="shared" si="82"/>
        <v/>
      </c>
      <c r="BP163" s="2" t="str" cm="1">
        <f t="array" ref="BP163">IF(B163="","",SUMPRODUCT(($D$1:$AB$4=$BP$4)*$D163:$AB163))</f>
        <v/>
      </c>
      <c r="BQ163" s="15" t="str">
        <f t="shared" si="83"/>
        <v/>
      </c>
      <c r="BR163" s="2" t="str" cm="1">
        <f t="array" ref="BR163">IF(B163="","",SUMPRODUCT(($D$1:$AB$4=$BR$4)*$D163:$AB163))</f>
        <v/>
      </c>
      <c r="BS163" s="15" t="str">
        <f t="shared" si="84"/>
        <v/>
      </c>
      <c r="BT163" s="2" t="str" cm="1">
        <f t="array" ref="BT163">IF(B163="","",SUMPRODUCT(($D$1:$AB$4=$BT$4)*$D163:$AB163))</f>
        <v/>
      </c>
      <c r="BU163" s="15" t="str">
        <f t="shared" si="85"/>
        <v/>
      </c>
      <c r="BV163" s="2" t="str" cm="1">
        <f t="array" ref="BV163">IF(B163="","",SUMPRODUCT(($D$1:$AB$4=$BV$4)*$D163:$AB163))</f>
        <v/>
      </c>
      <c r="BW163" s="15" t="str">
        <f t="shared" si="86"/>
        <v/>
      </c>
      <c r="BX163" s="2" t="str" cm="1">
        <f t="array" ref="BX163">IF(B163="","",SUMPRODUCT(($D$1:$AB$4=$BX$4)*$D163:$AB163))</f>
        <v/>
      </c>
      <c r="BY163" s="15" t="str">
        <f t="shared" si="87"/>
        <v/>
      </c>
      <c r="BZ163" s="2" t="str" cm="1">
        <f t="array" ref="BZ163">IF(B163="","",SUMPRODUCT(($D$1:$AB$4=$BZ$4)*$D163:$AB163))</f>
        <v/>
      </c>
      <c r="CA163" s="15" t="str">
        <f t="shared" si="88"/>
        <v/>
      </c>
      <c r="CB163" s="2" t="str" cm="1">
        <f t="array" ref="CB163">IF(B163="","",SUMPRODUCT(($D$1:$AB$4=$CB$4)*$D163:$AB163))</f>
        <v/>
      </c>
      <c r="CC163" s="15" t="str">
        <f t="shared" si="89"/>
        <v/>
      </c>
      <c r="CD163" s="2" t="str" cm="1">
        <f t="array" ref="CD163">IF(B163="","",SUMPRODUCT(($D$1:$AB$4=$CD$4)*$D163:$AB163))</f>
        <v/>
      </c>
      <c r="CE163" s="15" t="str">
        <f t="shared" si="90"/>
        <v/>
      </c>
      <c r="CF163" s="2" t="str" cm="1">
        <f t="array" ref="CF163">IF(B163="","",SUMPRODUCT(($D$1:$AB$4=$CF$4)*$D163:$AB163))</f>
        <v/>
      </c>
      <c r="CG163" s="15" t="str">
        <f t="shared" si="91"/>
        <v/>
      </c>
      <c r="CH163" s="2" t="str" cm="1">
        <f t="array" ref="CH163">IF(B163="","",SUMPRODUCT(($D$1:$AB$4=$CH$4)*$D163:$AB163))</f>
        <v/>
      </c>
      <c r="CI163" s="15" t="str">
        <f t="shared" si="92"/>
        <v/>
      </c>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row>
    <row r="164" spans="1:127" s="3" customFormat="1" ht="15.75" thickBot="1">
      <c r="A164" s="7">
        <v>159</v>
      </c>
      <c r="B164" s="1"/>
      <c r="D164" s="99"/>
      <c r="E164" s="100"/>
      <c r="F164" s="100"/>
      <c r="G164" s="100"/>
      <c r="H164" s="100"/>
      <c r="I164" s="101"/>
      <c r="J164" s="104"/>
      <c r="K164" s="105"/>
      <c r="L164" s="105"/>
      <c r="M164" s="105"/>
      <c r="N164" s="105"/>
      <c r="O164" s="106"/>
      <c r="P164" s="109"/>
      <c r="Q164" s="110"/>
      <c r="R164" s="110"/>
      <c r="S164" s="110"/>
      <c r="T164" s="110"/>
      <c r="U164" s="111"/>
      <c r="V164" s="115"/>
      <c r="W164" s="116"/>
      <c r="X164" s="116"/>
      <c r="Y164" s="116"/>
      <c r="Z164" s="116"/>
      <c r="AA164" s="116"/>
      <c r="AB164" s="170"/>
      <c r="AC164" s="171" t="str">
        <f t="shared" si="66"/>
        <v/>
      </c>
      <c r="AD164" s="172" t="str">
        <f t="shared" si="67"/>
        <v/>
      </c>
      <c r="AE164" s="4"/>
      <c r="AF164" s="4"/>
      <c r="AG164" s="4"/>
      <c r="AH164" s="4"/>
      <c r="AI164" s="4"/>
      <c r="AJ164" s="4"/>
      <c r="AK164" s="4"/>
      <c r="AL164" s="2" t="str" cm="1">
        <f t="array" ref="AL164">IF(B164="","",SUMPRODUCT(($D$1:$AB$4=$AL$4)*D164:AB164))</f>
        <v/>
      </c>
      <c r="AM164" s="15" t="str">
        <f t="shared" si="68"/>
        <v/>
      </c>
      <c r="AN164" s="2" t="str" cm="1">
        <f t="array" ref="AN164">IF(B164="","",SUMPRODUCT(($D$1:$AB$4=$AN$4)*D164:AB164))</f>
        <v/>
      </c>
      <c r="AO164" s="15" t="str">
        <f t="shared" si="69"/>
        <v/>
      </c>
      <c r="AP164" s="2" t="str" cm="1">
        <f t="array" ref="AP164">IF(B164="","",SUMPRODUCT(($D$1:$AB$4=$AP$4)*D164:AB164))</f>
        <v/>
      </c>
      <c r="AQ164" s="15" t="str">
        <f t="shared" si="70"/>
        <v/>
      </c>
      <c r="AR164" s="2" t="str" cm="1">
        <f t="array" ref="AR164">IF(B164="","",SUMPRODUCT(($D$1:$AB$4=$AR$4)*D164:AB164))</f>
        <v/>
      </c>
      <c r="AS164" s="15" t="str">
        <f t="shared" si="71"/>
        <v/>
      </c>
      <c r="AT164" s="2" t="str" cm="1">
        <f t="array" ref="AT164">IF(B164="","",SUMPRODUCT(($D$1:$AB$4=$AT$4)*$D164:$AB164))</f>
        <v/>
      </c>
      <c r="AU164" s="15" t="str">
        <f t="shared" si="72"/>
        <v/>
      </c>
      <c r="AV164" s="2" t="str" cm="1">
        <f t="array" ref="AV164">IF(B164="","",SUMPRODUCT(($D$1:$AB$4=$AV$4)*$D164:$AB164))</f>
        <v/>
      </c>
      <c r="AW164" s="15" t="str">
        <f t="shared" si="73"/>
        <v/>
      </c>
      <c r="AX164" s="2" t="str" cm="1">
        <f t="array" ref="AX164">IF(B164="","",SUMPRODUCT(($D$1:$AB$4=$AX$4)*$D164:$AB164))</f>
        <v/>
      </c>
      <c r="AY164" s="15" t="str">
        <f t="shared" si="74"/>
        <v/>
      </c>
      <c r="AZ164" s="2" t="str" cm="1">
        <f t="array" ref="AZ164">IF(B164="","",SUMPRODUCT(($D$1:$AB$4=$AZ$4)*$D164:$AB164))</f>
        <v/>
      </c>
      <c r="BA164" s="15" t="str">
        <f t="shared" si="75"/>
        <v/>
      </c>
      <c r="BB164" s="2" t="str" cm="1">
        <f t="array" ref="BB164">IF(B164="","",SUMPRODUCT(($D$1:$AB$4=$BB$4)*$D164:$AB164))</f>
        <v/>
      </c>
      <c r="BC164" s="15" t="str">
        <f t="shared" si="76"/>
        <v/>
      </c>
      <c r="BD164" s="2" t="str" cm="1">
        <f t="array" ref="BD164">IF(B164="","",SUMPRODUCT(($D$1:$AB$4=$BD$4)*$D164:$AB164))</f>
        <v/>
      </c>
      <c r="BE164" s="15" t="str">
        <f t="shared" si="77"/>
        <v/>
      </c>
      <c r="BF164" s="2" t="str" cm="1">
        <f t="array" ref="BF164">IF(B164="","",SUMPRODUCT(($D$1:$AB$4=$BF$4)*$D164:$AB164))</f>
        <v/>
      </c>
      <c r="BG164" s="15" t="str">
        <f t="shared" si="78"/>
        <v/>
      </c>
      <c r="BH164" s="2" t="str" cm="1">
        <f t="array" ref="BH164">IF(B164="","",SUMPRODUCT(($D$1:$AB$4=$BH$4)*$D164:$AB164))</f>
        <v/>
      </c>
      <c r="BI164" s="15" t="str">
        <f t="shared" si="79"/>
        <v/>
      </c>
      <c r="BJ164" s="2" t="str" cm="1">
        <f t="array" ref="BJ164">IF(B164="","",SUMPRODUCT(($D$1:$AB$4=$BJ$4)*$D164:$AB164))</f>
        <v/>
      </c>
      <c r="BK164" s="15" t="str">
        <f t="shared" si="80"/>
        <v/>
      </c>
      <c r="BL164" s="2" t="str" cm="1">
        <f t="array" ref="BL164">IF(B164="","",SUMPRODUCT(($D$1:$AB$4=$BL$4)*$D164:$AB164))</f>
        <v/>
      </c>
      <c r="BM164" s="15" t="str">
        <f t="shared" si="81"/>
        <v/>
      </c>
      <c r="BN164" s="2" t="str" cm="1">
        <f t="array" ref="BN164">IF(B164="","",SUMPRODUCT(($D$1:$AB$4=$BN$4)*$D164:$AB164))</f>
        <v/>
      </c>
      <c r="BO164" s="15" t="str">
        <f t="shared" si="82"/>
        <v/>
      </c>
      <c r="BP164" s="2" t="str" cm="1">
        <f t="array" ref="BP164">IF(B164="","",SUMPRODUCT(($D$1:$AB$4=$BP$4)*$D164:$AB164))</f>
        <v/>
      </c>
      <c r="BQ164" s="15" t="str">
        <f t="shared" si="83"/>
        <v/>
      </c>
      <c r="BR164" s="2" t="str" cm="1">
        <f t="array" ref="BR164">IF(B164="","",SUMPRODUCT(($D$1:$AB$4=$BR$4)*$D164:$AB164))</f>
        <v/>
      </c>
      <c r="BS164" s="15" t="str">
        <f t="shared" si="84"/>
        <v/>
      </c>
      <c r="BT164" s="2" t="str" cm="1">
        <f t="array" ref="BT164">IF(B164="","",SUMPRODUCT(($D$1:$AB$4=$BT$4)*$D164:$AB164))</f>
        <v/>
      </c>
      <c r="BU164" s="15" t="str">
        <f t="shared" si="85"/>
        <v/>
      </c>
      <c r="BV164" s="2" t="str" cm="1">
        <f t="array" ref="BV164">IF(B164="","",SUMPRODUCT(($D$1:$AB$4=$BV$4)*$D164:$AB164))</f>
        <v/>
      </c>
      <c r="BW164" s="15" t="str">
        <f t="shared" si="86"/>
        <v/>
      </c>
      <c r="BX164" s="2" t="str" cm="1">
        <f t="array" ref="BX164">IF(B164="","",SUMPRODUCT(($D$1:$AB$4=$BX$4)*$D164:$AB164))</f>
        <v/>
      </c>
      <c r="BY164" s="15" t="str">
        <f t="shared" si="87"/>
        <v/>
      </c>
      <c r="BZ164" s="2" t="str" cm="1">
        <f t="array" ref="BZ164">IF(B164="","",SUMPRODUCT(($D$1:$AB$4=$BZ$4)*$D164:$AB164))</f>
        <v/>
      </c>
      <c r="CA164" s="15" t="str">
        <f t="shared" si="88"/>
        <v/>
      </c>
      <c r="CB164" s="2" t="str" cm="1">
        <f t="array" ref="CB164">IF(B164="","",SUMPRODUCT(($D$1:$AB$4=$CB$4)*$D164:$AB164))</f>
        <v/>
      </c>
      <c r="CC164" s="15" t="str">
        <f t="shared" si="89"/>
        <v/>
      </c>
      <c r="CD164" s="2" t="str" cm="1">
        <f t="array" ref="CD164">IF(B164="","",SUMPRODUCT(($D$1:$AB$4=$CD$4)*$D164:$AB164))</f>
        <v/>
      </c>
      <c r="CE164" s="15" t="str">
        <f t="shared" si="90"/>
        <v/>
      </c>
      <c r="CF164" s="2" t="str" cm="1">
        <f t="array" ref="CF164">IF(B164="","",SUMPRODUCT(($D$1:$AB$4=$CF$4)*$D164:$AB164))</f>
        <v/>
      </c>
      <c r="CG164" s="15" t="str">
        <f t="shared" si="91"/>
        <v/>
      </c>
      <c r="CH164" s="2" t="str" cm="1">
        <f t="array" ref="CH164">IF(B164="","",SUMPRODUCT(($D$1:$AB$4=$CH$4)*$D164:$AB164))</f>
        <v/>
      </c>
      <c r="CI164" s="15" t="str">
        <f t="shared" si="92"/>
        <v/>
      </c>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row>
    <row r="165" spans="1:127" s="3" customFormat="1" ht="15.75" thickBot="1">
      <c r="A165" s="7">
        <v>160</v>
      </c>
      <c r="B165" s="1"/>
      <c r="D165" s="99"/>
      <c r="E165" s="100"/>
      <c r="F165" s="100"/>
      <c r="G165" s="100"/>
      <c r="H165" s="100"/>
      <c r="I165" s="101"/>
      <c r="J165" s="104"/>
      <c r="K165" s="105"/>
      <c r="L165" s="105"/>
      <c r="M165" s="105"/>
      <c r="N165" s="105"/>
      <c r="O165" s="106"/>
      <c r="P165" s="109"/>
      <c r="Q165" s="110"/>
      <c r="R165" s="110"/>
      <c r="S165" s="110"/>
      <c r="T165" s="110"/>
      <c r="U165" s="111"/>
      <c r="V165" s="115"/>
      <c r="W165" s="116"/>
      <c r="X165" s="116"/>
      <c r="Y165" s="116"/>
      <c r="Z165" s="116"/>
      <c r="AA165" s="116"/>
      <c r="AB165" s="170"/>
      <c r="AC165" s="171" t="str">
        <f t="shared" si="66"/>
        <v/>
      </c>
      <c r="AD165" s="172" t="str">
        <f t="shared" si="67"/>
        <v/>
      </c>
      <c r="AE165" s="4"/>
      <c r="AF165" s="4"/>
      <c r="AG165" s="4"/>
      <c r="AH165" s="4"/>
      <c r="AI165" s="4"/>
      <c r="AJ165" s="4"/>
      <c r="AK165" s="4"/>
      <c r="AL165" s="2" t="str" cm="1">
        <f t="array" ref="AL165">IF(B165="","",SUMPRODUCT(($D$1:$AB$4=$AL$4)*D165:AB165))</f>
        <v/>
      </c>
      <c r="AM165" s="15" t="str">
        <f t="shared" si="68"/>
        <v/>
      </c>
      <c r="AN165" s="2" t="str" cm="1">
        <f t="array" ref="AN165">IF(B165="","",SUMPRODUCT(($D$1:$AB$4=$AN$4)*D165:AB165))</f>
        <v/>
      </c>
      <c r="AO165" s="15" t="str">
        <f t="shared" si="69"/>
        <v/>
      </c>
      <c r="AP165" s="2" t="str" cm="1">
        <f t="array" ref="AP165">IF(B165="","",SUMPRODUCT(($D$1:$AB$4=$AP$4)*D165:AB165))</f>
        <v/>
      </c>
      <c r="AQ165" s="15" t="str">
        <f t="shared" si="70"/>
        <v/>
      </c>
      <c r="AR165" s="2" t="str" cm="1">
        <f t="array" ref="AR165">IF(B165="","",SUMPRODUCT(($D$1:$AB$4=$AR$4)*D165:AB165))</f>
        <v/>
      </c>
      <c r="AS165" s="15" t="str">
        <f t="shared" si="71"/>
        <v/>
      </c>
      <c r="AT165" s="2" t="str" cm="1">
        <f t="array" ref="AT165">IF(B165="","",SUMPRODUCT(($D$1:$AB$4=$AT$4)*$D165:$AB165))</f>
        <v/>
      </c>
      <c r="AU165" s="15" t="str">
        <f t="shared" si="72"/>
        <v/>
      </c>
      <c r="AV165" s="2" t="str" cm="1">
        <f t="array" ref="AV165">IF(B165="","",SUMPRODUCT(($D$1:$AB$4=$AV$4)*$D165:$AB165))</f>
        <v/>
      </c>
      <c r="AW165" s="15" t="str">
        <f t="shared" si="73"/>
        <v/>
      </c>
      <c r="AX165" s="2" t="str" cm="1">
        <f t="array" ref="AX165">IF(B165="","",SUMPRODUCT(($D$1:$AB$4=$AX$4)*$D165:$AB165))</f>
        <v/>
      </c>
      <c r="AY165" s="15" t="str">
        <f t="shared" si="74"/>
        <v/>
      </c>
      <c r="AZ165" s="2" t="str" cm="1">
        <f t="array" ref="AZ165">IF(B165="","",SUMPRODUCT(($D$1:$AB$4=$AZ$4)*$D165:$AB165))</f>
        <v/>
      </c>
      <c r="BA165" s="15" t="str">
        <f t="shared" si="75"/>
        <v/>
      </c>
      <c r="BB165" s="2" t="str" cm="1">
        <f t="array" ref="BB165">IF(B165="","",SUMPRODUCT(($D$1:$AB$4=$BB$4)*$D165:$AB165))</f>
        <v/>
      </c>
      <c r="BC165" s="15" t="str">
        <f t="shared" si="76"/>
        <v/>
      </c>
      <c r="BD165" s="2" t="str" cm="1">
        <f t="array" ref="BD165">IF(B165="","",SUMPRODUCT(($D$1:$AB$4=$BD$4)*$D165:$AB165))</f>
        <v/>
      </c>
      <c r="BE165" s="15" t="str">
        <f t="shared" si="77"/>
        <v/>
      </c>
      <c r="BF165" s="2" t="str" cm="1">
        <f t="array" ref="BF165">IF(B165="","",SUMPRODUCT(($D$1:$AB$4=$BF$4)*$D165:$AB165))</f>
        <v/>
      </c>
      <c r="BG165" s="15" t="str">
        <f t="shared" si="78"/>
        <v/>
      </c>
      <c r="BH165" s="2" t="str" cm="1">
        <f t="array" ref="BH165">IF(B165="","",SUMPRODUCT(($D$1:$AB$4=$BH$4)*$D165:$AB165))</f>
        <v/>
      </c>
      <c r="BI165" s="15" t="str">
        <f t="shared" si="79"/>
        <v/>
      </c>
      <c r="BJ165" s="2" t="str" cm="1">
        <f t="array" ref="BJ165">IF(B165="","",SUMPRODUCT(($D$1:$AB$4=$BJ$4)*$D165:$AB165))</f>
        <v/>
      </c>
      <c r="BK165" s="15" t="str">
        <f t="shared" si="80"/>
        <v/>
      </c>
      <c r="BL165" s="2" t="str" cm="1">
        <f t="array" ref="BL165">IF(B165="","",SUMPRODUCT(($D$1:$AB$4=$BL$4)*$D165:$AB165))</f>
        <v/>
      </c>
      <c r="BM165" s="15" t="str">
        <f t="shared" si="81"/>
        <v/>
      </c>
      <c r="BN165" s="2" t="str" cm="1">
        <f t="array" ref="BN165">IF(B165="","",SUMPRODUCT(($D$1:$AB$4=$BN$4)*$D165:$AB165))</f>
        <v/>
      </c>
      <c r="BO165" s="15" t="str">
        <f t="shared" si="82"/>
        <v/>
      </c>
      <c r="BP165" s="2" t="str" cm="1">
        <f t="array" ref="BP165">IF(B165="","",SUMPRODUCT(($D$1:$AB$4=$BP$4)*$D165:$AB165))</f>
        <v/>
      </c>
      <c r="BQ165" s="15" t="str">
        <f t="shared" si="83"/>
        <v/>
      </c>
      <c r="BR165" s="2" t="str" cm="1">
        <f t="array" ref="BR165">IF(B165="","",SUMPRODUCT(($D$1:$AB$4=$BR$4)*$D165:$AB165))</f>
        <v/>
      </c>
      <c r="BS165" s="15" t="str">
        <f t="shared" si="84"/>
        <v/>
      </c>
      <c r="BT165" s="2" t="str" cm="1">
        <f t="array" ref="BT165">IF(B165="","",SUMPRODUCT(($D$1:$AB$4=$BT$4)*$D165:$AB165))</f>
        <v/>
      </c>
      <c r="BU165" s="15" t="str">
        <f t="shared" si="85"/>
        <v/>
      </c>
      <c r="BV165" s="2" t="str" cm="1">
        <f t="array" ref="BV165">IF(B165="","",SUMPRODUCT(($D$1:$AB$4=$BV$4)*$D165:$AB165))</f>
        <v/>
      </c>
      <c r="BW165" s="15" t="str">
        <f t="shared" si="86"/>
        <v/>
      </c>
      <c r="BX165" s="2" t="str" cm="1">
        <f t="array" ref="BX165">IF(B165="","",SUMPRODUCT(($D$1:$AB$4=$BX$4)*$D165:$AB165))</f>
        <v/>
      </c>
      <c r="BY165" s="15" t="str">
        <f t="shared" si="87"/>
        <v/>
      </c>
      <c r="BZ165" s="2" t="str" cm="1">
        <f t="array" ref="BZ165">IF(B165="","",SUMPRODUCT(($D$1:$AB$4=$BZ$4)*$D165:$AB165))</f>
        <v/>
      </c>
      <c r="CA165" s="15" t="str">
        <f t="shared" si="88"/>
        <v/>
      </c>
      <c r="CB165" s="2" t="str" cm="1">
        <f t="array" ref="CB165">IF(B165="","",SUMPRODUCT(($D$1:$AB$4=$CB$4)*$D165:$AB165))</f>
        <v/>
      </c>
      <c r="CC165" s="15" t="str">
        <f t="shared" si="89"/>
        <v/>
      </c>
      <c r="CD165" s="2" t="str" cm="1">
        <f t="array" ref="CD165">IF(B165="","",SUMPRODUCT(($D$1:$AB$4=$CD$4)*$D165:$AB165))</f>
        <v/>
      </c>
      <c r="CE165" s="15" t="str">
        <f t="shared" si="90"/>
        <v/>
      </c>
      <c r="CF165" s="2" t="str" cm="1">
        <f t="array" ref="CF165">IF(B165="","",SUMPRODUCT(($D$1:$AB$4=$CF$4)*$D165:$AB165))</f>
        <v/>
      </c>
      <c r="CG165" s="15" t="str">
        <f t="shared" si="91"/>
        <v/>
      </c>
      <c r="CH165" s="2" t="str" cm="1">
        <f t="array" ref="CH165">IF(B165="","",SUMPRODUCT(($D$1:$AB$4=$CH$4)*$D165:$AB165))</f>
        <v/>
      </c>
      <c r="CI165" s="15" t="str">
        <f t="shared" si="92"/>
        <v/>
      </c>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row>
    <row r="166" spans="1:127" s="3" customFormat="1" ht="15.75" thickBot="1">
      <c r="A166" s="7">
        <v>161</v>
      </c>
      <c r="B166" s="1"/>
      <c r="D166" s="99"/>
      <c r="E166" s="100"/>
      <c r="F166" s="100"/>
      <c r="G166" s="100"/>
      <c r="H166" s="100"/>
      <c r="I166" s="101"/>
      <c r="J166" s="104"/>
      <c r="K166" s="105"/>
      <c r="L166" s="105"/>
      <c r="M166" s="105"/>
      <c r="N166" s="105"/>
      <c r="O166" s="106"/>
      <c r="P166" s="109"/>
      <c r="Q166" s="110"/>
      <c r="R166" s="110"/>
      <c r="S166" s="110"/>
      <c r="T166" s="110"/>
      <c r="U166" s="111"/>
      <c r="V166" s="115"/>
      <c r="W166" s="116"/>
      <c r="X166" s="116"/>
      <c r="Y166" s="116"/>
      <c r="Z166" s="116"/>
      <c r="AA166" s="116"/>
      <c r="AB166" s="170"/>
      <c r="AC166" s="171" t="str">
        <f t="shared" si="66"/>
        <v/>
      </c>
      <c r="AD166" s="172" t="str">
        <f t="shared" si="67"/>
        <v/>
      </c>
      <c r="AE166" s="4"/>
      <c r="AF166" s="4"/>
      <c r="AG166" s="4"/>
      <c r="AH166" s="4"/>
      <c r="AI166" s="4"/>
      <c r="AJ166" s="4"/>
      <c r="AK166" s="4"/>
      <c r="AL166" s="2" t="str" cm="1">
        <f t="array" ref="AL166">IF(B166="","",SUMPRODUCT(($D$1:$AB$4=$AL$4)*D166:AB166))</f>
        <v/>
      </c>
      <c r="AM166" s="15" t="str">
        <f t="shared" si="68"/>
        <v/>
      </c>
      <c r="AN166" s="2" t="str" cm="1">
        <f t="array" ref="AN166">IF(B166="","",SUMPRODUCT(($D$1:$AB$4=$AN$4)*D166:AB166))</f>
        <v/>
      </c>
      <c r="AO166" s="15" t="str">
        <f t="shared" si="69"/>
        <v/>
      </c>
      <c r="AP166" s="2" t="str" cm="1">
        <f t="array" ref="AP166">IF(B166="","",SUMPRODUCT(($D$1:$AB$4=$AP$4)*D166:AB166))</f>
        <v/>
      </c>
      <c r="AQ166" s="15" t="str">
        <f t="shared" si="70"/>
        <v/>
      </c>
      <c r="AR166" s="2" t="str" cm="1">
        <f t="array" ref="AR166">IF(B166="","",SUMPRODUCT(($D$1:$AB$4=$AR$4)*D166:AB166))</f>
        <v/>
      </c>
      <c r="AS166" s="15" t="str">
        <f t="shared" si="71"/>
        <v/>
      </c>
      <c r="AT166" s="2" t="str" cm="1">
        <f t="array" ref="AT166">IF(B166="","",SUMPRODUCT(($D$1:$AB$4=$AT$4)*$D166:$AB166))</f>
        <v/>
      </c>
      <c r="AU166" s="15" t="str">
        <f t="shared" si="72"/>
        <v/>
      </c>
      <c r="AV166" s="2" t="str" cm="1">
        <f t="array" ref="AV166">IF(B166="","",SUMPRODUCT(($D$1:$AB$4=$AV$4)*$D166:$AB166))</f>
        <v/>
      </c>
      <c r="AW166" s="15" t="str">
        <f t="shared" si="73"/>
        <v/>
      </c>
      <c r="AX166" s="2" t="str" cm="1">
        <f t="array" ref="AX166">IF(B166="","",SUMPRODUCT(($D$1:$AB$4=$AX$4)*$D166:$AB166))</f>
        <v/>
      </c>
      <c r="AY166" s="15" t="str">
        <f t="shared" si="74"/>
        <v/>
      </c>
      <c r="AZ166" s="2" t="str" cm="1">
        <f t="array" ref="AZ166">IF(B166="","",SUMPRODUCT(($D$1:$AB$4=$AZ$4)*$D166:$AB166))</f>
        <v/>
      </c>
      <c r="BA166" s="15" t="str">
        <f t="shared" si="75"/>
        <v/>
      </c>
      <c r="BB166" s="2" t="str" cm="1">
        <f t="array" ref="BB166">IF(B166="","",SUMPRODUCT(($D$1:$AB$4=$BB$4)*$D166:$AB166))</f>
        <v/>
      </c>
      <c r="BC166" s="15" t="str">
        <f t="shared" si="76"/>
        <v/>
      </c>
      <c r="BD166" s="2" t="str" cm="1">
        <f t="array" ref="BD166">IF(B166="","",SUMPRODUCT(($D$1:$AB$4=$BD$4)*$D166:$AB166))</f>
        <v/>
      </c>
      <c r="BE166" s="15" t="str">
        <f t="shared" si="77"/>
        <v/>
      </c>
      <c r="BF166" s="2" t="str" cm="1">
        <f t="array" ref="BF166">IF(B166="","",SUMPRODUCT(($D$1:$AB$4=$BF$4)*$D166:$AB166))</f>
        <v/>
      </c>
      <c r="BG166" s="15" t="str">
        <f t="shared" si="78"/>
        <v/>
      </c>
      <c r="BH166" s="2" t="str" cm="1">
        <f t="array" ref="BH166">IF(B166="","",SUMPRODUCT(($D$1:$AB$4=$BH$4)*$D166:$AB166))</f>
        <v/>
      </c>
      <c r="BI166" s="15" t="str">
        <f t="shared" si="79"/>
        <v/>
      </c>
      <c r="BJ166" s="2" t="str" cm="1">
        <f t="array" ref="BJ166">IF(B166="","",SUMPRODUCT(($D$1:$AB$4=$BJ$4)*$D166:$AB166))</f>
        <v/>
      </c>
      <c r="BK166" s="15" t="str">
        <f t="shared" si="80"/>
        <v/>
      </c>
      <c r="BL166" s="2" t="str" cm="1">
        <f t="array" ref="BL166">IF(B166="","",SUMPRODUCT(($D$1:$AB$4=$BL$4)*$D166:$AB166))</f>
        <v/>
      </c>
      <c r="BM166" s="15" t="str">
        <f t="shared" si="81"/>
        <v/>
      </c>
      <c r="BN166" s="2" t="str" cm="1">
        <f t="array" ref="BN166">IF(B166="","",SUMPRODUCT(($D$1:$AB$4=$BN$4)*$D166:$AB166))</f>
        <v/>
      </c>
      <c r="BO166" s="15" t="str">
        <f t="shared" si="82"/>
        <v/>
      </c>
      <c r="BP166" s="2" t="str" cm="1">
        <f t="array" ref="BP166">IF(B166="","",SUMPRODUCT(($D$1:$AB$4=$BP$4)*$D166:$AB166))</f>
        <v/>
      </c>
      <c r="BQ166" s="15" t="str">
        <f t="shared" si="83"/>
        <v/>
      </c>
      <c r="BR166" s="2" t="str" cm="1">
        <f t="array" ref="BR166">IF(B166="","",SUMPRODUCT(($D$1:$AB$4=$BR$4)*$D166:$AB166))</f>
        <v/>
      </c>
      <c r="BS166" s="15" t="str">
        <f t="shared" si="84"/>
        <v/>
      </c>
      <c r="BT166" s="2" t="str" cm="1">
        <f t="array" ref="BT166">IF(B166="","",SUMPRODUCT(($D$1:$AB$4=$BT$4)*$D166:$AB166))</f>
        <v/>
      </c>
      <c r="BU166" s="15" t="str">
        <f t="shared" si="85"/>
        <v/>
      </c>
      <c r="BV166" s="2" t="str" cm="1">
        <f t="array" ref="BV166">IF(B166="","",SUMPRODUCT(($D$1:$AB$4=$BV$4)*$D166:$AB166))</f>
        <v/>
      </c>
      <c r="BW166" s="15" t="str">
        <f t="shared" si="86"/>
        <v/>
      </c>
      <c r="BX166" s="2" t="str" cm="1">
        <f t="array" ref="BX166">IF(B166="","",SUMPRODUCT(($D$1:$AB$4=$BX$4)*$D166:$AB166))</f>
        <v/>
      </c>
      <c r="BY166" s="15" t="str">
        <f t="shared" si="87"/>
        <v/>
      </c>
      <c r="BZ166" s="2" t="str" cm="1">
        <f t="array" ref="BZ166">IF(B166="","",SUMPRODUCT(($D$1:$AB$4=$BZ$4)*$D166:$AB166))</f>
        <v/>
      </c>
      <c r="CA166" s="15" t="str">
        <f t="shared" si="88"/>
        <v/>
      </c>
      <c r="CB166" s="2" t="str" cm="1">
        <f t="array" ref="CB166">IF(B166="","",SUMPRODUCT(($D$1:$AB$4=$CB$4)*$D166:$AB166))</f>
        <v/>
      </c>
      <c r="CC166" s="15" t="str">
        <f t="shared" si="89"/>
        <v/>
      </c>
      <c r="CD166" s="2" t="str" cm="1">
        <f t="array" ref="CD166">IF(B166="","",SUMPRODUCT(($D$1:$AB$4=$CD$4)*$D166:$AB166))</f>
        <v/>
      </c>
      <c r="CE166" s="15" t="str">
        <f t="shared" si="90"/>
        <v/>
      </c>
      <c r="CF166" s="2" t="str" cm="1">
        <f t="array" ref="CF166">IF(B166="","",SUMPRODUCT(($D$1:$AB$4=$CF$4)*$D166:$AB166))</f>
        <v/>
      </c>
      <c r="CG166" s="15" t="str">
        <f t="shared" si="91"/>
        <v/>
      </c>
      <c r="CH166" s="2" t="str" cm="1">
        <f t="array" ref="CH166">IF(B166="","",SUMPRODUCT(($D$1:$AB$4=$CH$4)*$D166:$AB166))</f>
        <v/>
      </c>
      <c r="CI166" s="15" t="str">
        <f t="shared" si="92"/>
        <v/>
      </c>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row>
    <row r="167" spans="1:127" s="3" customFormat="1" ht="15.75" thickBot="1">
      <c r="A167" s="7">
        <v>162</v>
      </c>
      <c r="B167" s="1"/>
      <c r="D167" s="99"/>
      <c r="E167" s="100"/>
      <c r="F167" s="100"/>
      <c r="G167" s="100"/>
      <c r="H167" s="100"/>
      <c r="I167" s="101"/>
      <c r="J167" s="104"/>
      <c r="K167" s="105"/>
      <c r="L167" s="105"/>
      <c r="M167" s="105"/>
      <c r="N167" s="105"/>
      <c r="O167" s="106"/>
      <c r="P167" s="109"/>
      <c r="Q167" s="110"/>
      <c r="R167" s="110"/>
      <c r="S167" s="110"/>
      <c r="T167" s="110"/>
      <c r="U167" s="111"/>
      <c r="V167" s="115"/>
      <c r="W167" s="116"/>
      <c r="X167" s="116"/>
      <c r="Y167" s="116"/>
      <c r="Z167" s="116"/>
      <c r="AA167" s="116"/>
      <c r="AB167" s="170"/>
      <c r="AC167" s="171" t="str">
        <f t="shared" si="66"/>
        <v/>
      </c>
      <c r="AD167" s="172" t="str">
        <f t="shared" si="67"/>
        <v/>
      </c>
      <c r="AE167" s="4"/>
      <c r="AF167" s="4"/>
      <c r="AG167" s="4"/>
      <c r="AH167" s="4"/>
      <c r="AI167" s="4"/>
      <c r="AJ167" s="4"/>
      <c r="AK167" s="4"/>
      <c r="AL167" s="2" t="str" cm="1">
        <f t="array" ref="AL167">IF(B167="","",SUMPRODUCT(($D$1:$AB$4=$AL$4)*D167:AB167))</f>
        <v/>
      </c>
      <c r="AM167" s="15" t="str">
        <f t="shared" si="68"/>
        <v/>
      </c>
      <c r="AN167" s="2" t="str" cm="1">
        <f t="array" ref="AN167">IF(B167="","",SUMPRODUCT(($D$1:$AB$4=$AN$4)*D167:AB167))</f>
        <v/>
      </c>
      <c r="AO167" s="15" t="str">
        <f t="shared" si="69"/>
        <v/>
      </c>
      <c r="AP167" s="2" t="str" cm="1">
        <f t="array" ref="AP167">IF(B167="","",SUMPRODUCT(($D$1:$AB$4=$AP$4)*D167:AB167))</f>
        <v/>
      </c>
      <c r="AQ167" s="15" t="str">
        <f t="shared" si="70"/>
        <v/>
      </c>
      <c r="AR167" s="2" t="str" cm="1">
        <f t="array" ref="AR167">IF(B167="","",SUMPRODUCT(($D$1:$AB$4=$AR$4)*D167:AB167))</f>
        <v/>
      </c>
      <c r="AS167" s="15" t="str">
        <f t="shared" si="71"/>
        <v/>
      </c>
      <c r="AT167" s="2" t="str" cm="1">
        <f t="array" ref="AT167">IF(B167="","",SUMPRODUCT(($D$1:$AB$4=$AT$4)*$D167:$AB167))</f>
        <v/>
      </c>
      <c r="AU167" s="15" t="str">
        <f t="shared" si="72"/>
        <v/>
      </c>
      <c r="AV167" s="2" t="str" cm="1">
        <f t="array" ref="AV167">IF(B167="","",SUMPRODUCT(($D$1:$AB$4=$AV$4)*$D167:$AB167))</f>
        <v/>
      </c>
      <c r="AW167" s="15" t="str">
        <f t="shared" si="73"/>
        <v/>
      </c>
      <c r="AX167" s="2" t="str" cm="1">
        <f t="array" ref="AX167">IF(B167="","",SUMPRODUCT(($D$1:$AB$4=$AX$4)*$D167:$AB167))</f>
        <v/>
      </c>
      <c r="AY167" s="15" t="str">
        <f t="shared" si="74"/>
        <v/>
      </c>
      <c r="AZ167" s="2" t="str" cm="1">
        <f t="array" ref="AZ167">IF(B167="","",SUMPRODUCT(($D$1:$AB$4=$AZ$4)*$D167:$AB167))</f>
        <v/>
      </c>
      <c r="BA167" s="15" t="str">
        <f t="shared" si="75"/>
        <v/>
      </c>
      <c r="BB167" s="2" t="str" cm="1">
        <f t="array" ref="BB167">IF(B167="","",SUMPRODUCT(($D$1:$AB$4=$BB$4)*$D167:$AB167))</f>
        <v/>
      </c>
      <c r="BC167" s="15" t="str">
        <f t="shared" si="76"/>
        <v/>
      </c>
      <c r="BD167" s="2" t="str" cm="1">
        <f t="array" ref="BD167">IF(B167="","",SUMPRODUCT(($D$1:$AB$4=$BD$4)*$D167:$AB167))</f>
        <v/>
      </c>
      <c r="BE167" s="15" t="str">
        <f t="shared" si="77"/>
        <v/>
      </c>
      <c r="BF167" s="2" t="str" cm="1">
        <f t="array" ref="BF167">IF(B167="","",SUMPRODUCT(($D$1:$AB$4=$BF$4)*$D167:$AB167))</f>
        <v/>
      </c>
      <c r="BG167" s="15" t="str">
        <f t="shared" si="78"/>
        <v/>
      </c>
      <c r="BH167" s="2" t="str" cm="1">
        <f t="array" ref="BH167">IF(B167="","",SUMPRODUCT(($D$1:$AB$4=$BH$4)*$D167:$AB167))</f>
        <v/>
      </c>
      <c r="BI167" s="15" t="str">
        <f t="shared" si="79"/>
        <v/>
      </c>
      <c r="BJ167" s="2" t="str" cm="1">
        <f t="array" ref="BJ167">IF(B167="","",SUMPRODUCT(($D$1:$AB$4=$BJ$4)*$D167:$AB167))</f>
        <v/>
      </c>
      <c r="BK167" s="15" t="str">
        <f t="shared" si="80"/>
        <v/>
      </c>
      <c r="BL167" s="2" t="str" cm="1">
        <f t="array" ref="BL167">IF(B167="","",SUMPRODUCT(($D$1:$AB$4=$BL$4)*$D167:$AB167))</f>
        <v/>
      </c>
      <c r="BM167" s="15" t="str">
        <f t="shared" si="81"/>
        <v/>
      </c>
      <c r="BN167" s="2" t="str" cm="1">
        <f t="array" ref="BN167">IF(B167="","",SUMPRODUCT(($D$1:$AB$4=$BN$4)*$D167:$AB167))</f>
        <v/>
      </c>
      <c r="BO167" s="15" t="str">
        <f t="shared" si="82"/>
        <v/>
      </c>
      <c r="BP167" s="2" t="str" cm="1">
        <f t="array" ref="BP167">IF(B167="","",SUMPRODUCT(($D$1:$AB$4=$BP$4)*$D167:$AB167))</f>
        <v/>
      </c>
      <c r="BQ167" s="15" t="str">
        <f t="shared" si="83"/>
        <v/>
      </c>
      <c r="BR167" s="2" t="str" cm="1">
        <f t="array" ref="BR167">IF(B167="","",SUMPRODUCT(($D$1:$AB$4=$BR$4)*$D167:$AB167))</f>
        <v/>
      </c>
      <c r="BS167" s="15" t="str">
        <f t="shared" si="84"/>
        <v/>
      </c>
      <c r="BT167" s="2" t="str" cm="1">
        <f t="array" ref="BT167">IF(B167="","",SUMPRODUCT(($D$1:$AB$4=$BT$4)*$D167:$AB167))</f>
        <v/>
      </c>
      <c r="BU167" s="15" t="str">
        <f t="shared" si="85"/>
        <v/>
      </c>
      <c r="BV167" s="2" t="str" cm="1">
        <f t="array" ref="BV167">IF(B167="","",SUMPRODUCT(($D$1:$AB$4=$BV$4)*$D167:$AB167))</f>
        <v/>
      </c>
      <c r="BW167" s="15" t="str">
        <f t="shared" si="86"/>
        <v/>
      </c>
      <c r="BX167" s="2" t="str" cm="1">
        <f t="array" ref="BX167">IF(B167="","",SUMPRODUCT(($D$1:$AB$4=$BX$4)*$D167:$AB167))</f>
        <v/>
      </c>
      <c r="BY167" s="15" t="str">
        <f t="shared" si="87"/>
        <v/>
      </c>
      <c r="BZ167" s="2" t="str" cm="1">
        <f t="array" ref="BZ167">IF(B167="","",SUMPRODUCT(($D$1:$AB$4=$BZ$4)*$D167:$AB167))</f>
        <v/>
      </c>
      <c r="CA167" s="15" t="str">
        <f t="shared" si="88"/>
        <v/>
      </c>
      <c r="CB167" s="2" t="str" cm="1">
        <f t="array" ref="CB167">IF(B167="","",SUMPRODUCT(($D$1:$AB$4=$CB$4)*$D167:$AB167))</f>
        <v/>
      </c>
      <c r="CC167" s="15" t="str">
        <f t="shared" si="89"/>
        <v/>
      </c>
      <c r="CD167" s="2" t="str" cm="1">
        <f t="array" ref="CD167">IF(B167="","",SUMPRODUCT(($D$1:$AB$4=$CD$4)*$D167:$AB167))</f>
        <v/>
      </c>
      <c r="CE167" s="15" t="str">
        <f t="shared" si="90"/>
        <v/>
      </c>
      <c r="CF167" s="2" t="str" cm="1">
        <f t="array" ref="CF167">IF(B167="","",SUMPRODUCT(($D$1:$AB$4=$CF$4)*$D167:$AB167))</f>
        <v/>
      </c>
      <c r="CG167" s="15" t="str">
        <f t="shared" si="91"/>
        <v/>
      </c>
      <c r="CH167" s="2" t="str" cm="1">
        <f t="array" ref="CH167">IF(B167="","",SUMPRODUCT(($D$1:$AB$4=$CH$4)*$D167:$AB167))</f>
        <v/>
      </c>
      <c r="CI167" s="15" t="str">
        <f t="shared" si="92"/>
        <v/>
      </c>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row>
    <row r="168" spans="1:127" s="3" customFormat="1" ht="15.75" thickBot="1">
      <c r="A168" s="7">
        <v>163</v>
      </c>
      <c r="B168" s="1"/>
      <c r="D168" s="99"/>
      <c r="E168" s="100"/>
      <c r="F168" s="100"/>
      <c r="G168" s="100"/>
      <c r="H168" s="100"/>
      <c r="I168" s="101"/>
      <c r="J168" s="104"/>
      <c r="K168" s="105"/>
      <c r="L168" s="105"/>
      <c r="M168" s="105"/>
      <c r="N168" s="105"/>
      <c r="O168" s="106"/>
      <c r="P168" s="109"/>
      <c r="Q168" s="110"/>
      <c r="R168" s="110"/>
      <c r="S168" s="110"/>
      <c r="T168" s="110"/>
      <c r="U168" s="111"/>
      <c r="V168" s="115"/>
      <c r="W168" s="116"/>
      <c r="X168" s="116"/>
      <c r="Y168" s="116"/>
      <c r="Z168" s="116"/>
      <c r="AA168" s="116"/>
      <c r="AB168" s="170"/>
      <c r="AC168" s="171" t="str">
        <f t="shared" si="66"/>
        <v/>
      </c>
      <c r="AD168" s="172" t="str">
        <f t="shared" si="67"/>
        <v/>
      </c>
      <c r="AE168" s="4"/>
      <c r="AF168" s="4"/>
      <c r="AG168" s="4"/>
      <c r="AH168" s="4"/>
      <c r="AI168" s="4"/>
      <c r="AJ168" s="4"/>
      <c r="AK168" s="4"/>
      <c r="AL168" s="2" t="str" cm="1">
        <f t="array" ref="AL168">IF(B168="","",SUMPRODUCT(($D$1:$AB$4=$AL$4)*D168:AB168))</f>
        <v/>
      </c>
      <c r="AM168" s="15" t="str">
        <f t="shared" si="68"/>
        <v/>
      </c>
      <c r="AN168" s="2" t="str" cm="1">
        <f t="array" ref="AN168">IF(B168="","",SUMPRODUCT(($D$1:$AB$4=$AN$4)*D168:AB168))</f>
        <v/>
      </c>
      <c r="AO168" s="15" t="str">
        <f t="shared" si="69"/>
        <v/>
      </c>
      <c r="AP168" s="2" t="str" cm="1">
        <f t="array" ref="AP168">IF(B168="","",SUMPRODUCT(($D$1:$AB$4=$AP$4)*D168:AB168))</f>
        <v/>
      </c>
      <c r="AQ168" s="15" t="str">
        <f t="shared" si="70"/>
        <v/>
      </c>
      <c r="AR168" s="2" t="str" cm="1">
        <f t="array" ref="AR168">IF(B168="","",SUMPRODUCT(($D$1:$AB$4=$AR$4)*D168:AB168))</f>
        <v/>
      </c>
      <c r="AS168" s="15" t="str">
        <f t="shared" si="71"/>
        <v/>
      </c>
      <c r="AT168" s="2" t="str" cm="1">
        <f t="array" ref="AT168">IF(B168="","",SUMPRODUCT(($D$1:$AB$4=$AT$4)*$D168:$AB168))</f>
        <v/>
      </c>
      <c r="AU168" s="15" t="str">
        <f t="shared" si="72"/>
        <v/>
      </c>
      <c r="AV168" s="2" t="str" cm="1">
        <f t="array" ref="AV168">IF(B168="","",SUMPRODUCT(($D$1:$AB$4=$AV$4)*$D168:$AB168))</f>
        <v/>
      </c>
      <c r="AW168" s="15" t="str">
        <f t="shared" si="73"/>
        <v/>
      </c>
      <c r="AX168" s="2" t="str" cm="1">
        <f t="array" ref="AX168">IF(B168="","",SUMPRODUCT(($D$1:$AB$4=$AX$4)*$D168:$AB168))</f>
        <v/>
      </c>
      <c r="AY168" s="15" t="str">
        <f t="shared" si="74"/>
        <v/>
      </c>
      <c r="AZ168" s="2" t="str" cm="1">
        <f t="array" ref="AZ168">IF(B168="","",SUMPRODUCT(($D$1:$AB$4=$AZ$4)*$D168:$AB168))</f>
        <v/>
      </c>
      <c r="BA168" s="15" t="str">
        <f t="shared" si="75"/>
        <v/>
      </c>
      <c r="BB168" s="2" t="str" cm="1">
        <f t="array" ref="BB168">IF(B168="","",SUMPRODUCT(($D$1:$AB$4=$BB$4)*$D168:$AB168))</f>
        <v/>
      </c>
      <c r="BC168" s="15" t="str">
        <f t="shared" si="76"/>
        <v/>
      </c>
      <c r="BD168" s="2" t="str" cm="1">
        <f t="array" ref="BD168">IF(B168="","",SUMPRODUCT(($D$1:$AB$4=$BD$4)*$D168:$AB168))</f>
        <v/>
      </c>
      <c r="BE168" s="15" t="str">
        <f t="shared" si="77"/>
        <v/>
      </c>
      <c r="BF168" s="2" t="str" cm="1">
        <f t="array" ref="BF168">IF(B168="","",SUMPRODUCT(($D$1:$AB$4=$BF$4)*$D168:$AB168))</f>
        <v/>
      </c>
      <c r="BG168" s="15" t="str">
        <f t="shared" si="78"/>
        <v/>
      </c>
      <c r="BH168" s="2" t="str" cm="1">
        <f t="array" ref="BH168">IF(B168="","",SUMPRODUCT(($D$1:$AB$4=$BH$4)*$D168:$AB168))</f>
        <v/>
      </c>
      <c r="BI168" s="15" t="str">
        <f t="shared" si="79"/>
        <v/>
      </c>
      <c r="BJ168" s="2" t="str" cm="1">
        <f t="array" ref="BJ168">IF(B168="","",SUMPRODUCT(($D$1:$AB$4=$BJ$4)*$D168:$AB168))</f>
        <v/>
      </c>
      <c r="BK168" s="15" t="str">
        <f t="shared" si="80"/>
        <v/>
      </c>
      <c r="BL168" s="2" t="str" cm="1">
        <f t="array" ref="BL168">IF(B168="","",SUMPRODUCT(($D$1:$AB$4=$BL$4)*$D168:$AB168))</f>
        <v/>
      </c>
      <c r="BM168" s="15" t="str">
        <f t="shared" si="81"/>
        <v/>
      </c>
      <c r="BN168" s="2" t="str" cm="1">
        <f t="array" ref="BN168">IF(B168="","",SUMPRODUCT(($D$1:$AB$4=$BN$4)*$D168:$AB168))</f>
        <v/>
      </c>
      <c r="BO168" s="15" t="str">
        <f t="shared" si="82"/>
        <v/>
      </c>
      <c r="BP168" s="2" t="str" cm="1">
        <f t="array" ref="BP168">IF(B168="","",SUMPRODUCT(($D$1:$AB$4=$BP$4)*$D168:$AB168))</f>
        <v/>
      </c>
      <c r="BQ168" s="15" t="str">
        <f t="shared" si="83"/>
        <v/>
      </c>
      <c r="BR168" s="2" t="str" cm="1">
        <f t="array" ref="BR168">IF(B168="","",SUMPRODUCT(($D$1:$AB$4=$BR$4)*$D168:$AB168))</f>
        <v/>
      </c>
      <c r="BS168" s="15" t="str">
        <f t="shared" si="84"/>
        <v/>
      </c>
      <c r="BT168" s="2" t="str" cm="1">
        <f t="array" ref="BT168">IF(B168="","",SUMPRODUCT(($D$1:$AB$4=$BT$4)*$D168:$AB168))</f>
        <v/>
      </c>
      <c r="BU168" s="15" t="str">
        <f t="shared" si="85"/>
        <v/>
      </c>
      <c r="BV168" s="2" t="str" cm="1">
        <f t="array" ref="BV168">IF(B168="","",SUMPRODUCT(($D$1:$AB$4=$BV$4)*$D168:$AB168))</f>
        <v/>
      </c>
      <c r="BW168" s="15" t="str">
        <f t="shared" si="86"/>
        <v/>
      </c>
      <c r="BX168" s="2" t="str" cm="1">
        <f t="array" ref="BX168">IF(B168="","",SUMPRODUCT(($D$1:$AB$4=$BX$4)*$D168:$AB168))</f>
        <v/>
      </c>
      <c r="BY168" s="15" t="str">
        <f t="shared" si="87"/>
        <v/>
      </c>
      <c r="BZ168" s="2" t="str" cm="1">
        <f t="array" ref="BZ168">IF(B168="","",SUMPRODUCT(($D$1:$AB$4=$BZ$4)*$D168:$AB168))</f>
        <v/>
      </c>
      <c r="CA168" s="15" t="str">
        <f t="shared" si="88"/>
        <v/>
      </c>
      <c r="CB168" s="2" t="str" cm="1">
        <f t="array" ref="CB168">IF(B168="","",SUMPRODUCT(($D$1:$AB$4=$CB$4)*$D168:$AB168))</f>
        <v/>
      </c>
      <c r="CC168" s="15" t="str">
        <f t="shared" si="89"/>
        <v/>
      </c>
      <c r="CD168" s="2" t="str" cm="1">
        <f t="array" ref="CD168">IF(B168="","",SUMPRODUCT(($D$1:$AB$4=$CD$4)*$D168:$AB168))</f>
        <v/>
      </c>
      <c r="CE168" s="15" t="str">
        <f t="shared" si="90"/>
        <v/>
      </c>
      <c r="CF168" s="2" t="str" cm="1">
        <f t="array" ref="CF168">IF(B168="","",SUMPRODUCT(($D$1:$AB$4=$CF$4)*$D168:$AB168))</f>
        <v/>
      </c>
      <c r="CG168" s="15" t="str">
        <f t="shared" si="91"/>
        <v/>
      </c>
      <c r="CH168" s="2" t="str" cm="1">
        <f t="array" ref="CH168">IF(B168="","",SUMPRODUCT(($D$1:$AB$4=$CH$4)*$D168:$AB168))</f>
        <v/>
      </c>
      <c r="CI168" s="15" t="str">
        <f t="shared" si="92"/>
        <v/>
      </c>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row>
    <row r="169" spans="1:127" s="3" customFormat="1" ht="15.75" thickBot="1">
      <c r="A169" s="7">
        <v>164</v>
      </c>
      <c r="B169" s="1"/>
      <c r="D169" s="99"/>
      <c r="E169" s="100"/>
      <c r="F169" s="100"/>
      <c r="G169" s="100"/>
      <c r="H169" s="100"/>
      <c r="I169" s="101"/>
      <c r="J169" s="104"/>
      <c r="K169" s="105"/>
      <c r="L169" s="105"/>
      <c r="M169" s="105"/>
      <c r="N169" s="105"/>
      <c r="O169" s="106"/>
      <c r="P169" s="109"/>
      <c r="Q169" s="110"/>
      <c r="R169" s="110"/>
      <c r="S169" s="110"/>
      <c r="T169" s="110"/>
      <c r="U169" s="111"/>
      <c r="V169" s="115"/>
      <c r="W169" s="116"/>
      <c r="X169" s="116"/>
      <c r="Y169" s="116"/>
      <c r="Z169" s="116"/>
      <c r="AA169" s="116"/>
      <c r="AB169" s="170"/>
      <c r="AC169" s="171" t="str">
        <f t="shared" si="66"/>
        <v/>
      </c>
      <c r="AD169" s="172" t="str">
        <f t="shared" si="67"/>
        <v/>
      </c>
      <c r="AE169" s="4"/>
      <c r="AF169" s="4"/>
      <c r="AG169" s="4"/>
      <c r="AH169" s="4"/>
      <c r="AI169" s="4"/>
      <c r="AJ169" s="4"/>
      <c r="AK169" s="4"/>
      <c r="AL169" s="2" t="str" cm="1">
        <f t="array" ref="AL169">IF(B169="","",SUMPRODUCT(($D$1:$AB$4=$AL$4)*D169:AB169))</f>
        <v/>
      </c>
      <c r="AM169" s="15" t="str">
        <f t="shared" si="68"/>
        <v/>
      </c>
      <c r="AN169" s="2" t="str" cm="1">
        <f t="array" ref="AN169">IF(B169="","",SUMPRODUCT(($D$1:$AB$4=$AN$4)*D169:AB169))</f>
        <v/>
      </c>
      <c r="AO169" s="15" t="str">
        <f t="shared" si="69"/>
        <v/>
      </c>
      <c r="AP169" s="2" t="str" cm="1">
        <f t="array" ref="AP169">IF(B169="","",SUMPRODUCT(($D$1:$AB$4=$AP$4)*D169:AB169))</f>
        <v/>
      </c>
      <c r="AQ169" s="15" t="str">
        <f t="shared" si="70"/>
        <v/>
      </c>
      <c r="AR169" s="2" t="str" cm="1">
        <f t="array" ref="AR169">IF(B169="","",SUMPRODUCT(($D$1:$AB$4=$AR$4)*D169:AB169))</f>
        <v/>
      </c>
      <c r="AS169" s="15" t="str">
        <f t="shared" si="71"/>
        <v/>
      </c>
      <c r="AT169" s="2" t="str" cm="1">
        <f t="array" ref="AT169">IF(B169="","",SUMPRODUCT(($D$1:$AB$4=$AT$4)*$D169:$AB169))</f>
        <v/>
      </c>
      <c r="AU169" s="15" t="str">
        <f t="shared" si="72"/>
        <v/>
      </c>
      <c r="AV169" s="2" t="str" cm="1">
        <f t="array" ref="AV169">IF(B169="","",SUMPRODUCT(($D$1:$AB$4=$AV$4)*$D169:$AB169))</f>
        <v/>
      </c>
      <c r="AW169" s="15" t="str">
        <f t="shared" si="73"/>
        <v/>
      </c>
      <c r="AX169" s="2" t="str" cm="1">
        <f t="array" ref="AX169">IF(B169="","",SUMPRODUCT(($D$1:$AB$4=$AX$4)*$D169:$AB169))</f>
        <v/>
      </c>
      <c r="AY169" s="15" t="str">
        <f t="shared" si="74"/>
        <v/>
      </c>
      <c r="AZ169" s="2" t="str" cm="1">
        <f t="array" ref="AZ169">IF(B169="","",SUMPRODUCT(($D$1:$AB$4=$AZ$4)*$D169:$AB169))</f>
        <v/>
      </c>
      <c r="BA169" s="15" t="str">
        <f t="shared" si="75"/>
        <v/>
      </c>
      <c r="BB169" s="2" t="str" cm="1">
        <f t="array" ref="BB169">IF(B169="","",SUMPRODUCT(($D$1:$AB$4=$BB$4)*$D169:$AB169))</f>
        <v/>
      </c>
      <c r="BC169" s="15" t="str">
        <f t="shared" si="76"/>
        <v/>
      </c>
      <c r="BD169" s="2" t="str" cm="1">
        <f t="array" ref="BD169">IF(B169="","",SUMPRODUCT(($D$1:$AB$4=$BD$4)*$D169:$AB169))</f>
        <v/>
      </c>
      <c r="BE169" s="15" t="str">
        <f t="shared" si="77"/>
        <v/>
      </c>
      <c r="BF169" s="2" t="str" cm="1">
        <f t="array" ref="BF169">IF(B169="","",SUMPRODUCT(($D$1:$AB$4=$BF$4)*$D169:$AB169))</f>
        <v/>
      </c>
      <c r="BG169" s="15" t="str">
        <f t="shared" si="78"/>
        <v/>
      </c>
      <c r="BH169" s="2" t="str" cm="1">
        <f t="array" ref="BH169">IF(B169="","",SUMPRODUCT(($D$1:$AB$4=$BH$4)*$D169:$AB169))</f>
        <v/>
      </c>
      <c r="BI169" s="15" t="str">
        <f t="shared" si="79"/>
        <v/>
      </c>
      <c r="BJ169" s="2" t="str" cm="1">
        <f t="array" ref="BJ169">IF(B169="","",SUMPRODUCT(($D$1:$AB$4=$BJ$4)*$D169:$AB169))</f>
        <v/>
      </c>
      <c r="BK169" s="15" t="str">
        <f t="shared" si="80"/>
        <v/>
      </c>
      <c r="BL169" s="2" t="str" cm="1">
        <f t="array" ref="BL169">IF(B169="","",SUMPRODUCT(($D$1:$AB$4=$BL$4)*$D169:$AB169))</f>
        <v/>
      </c>
      <c r="BM169" s="15" t="str">
        <f t="shared" si="81"/>
        <v/>
      </c>
      <c r="BN169" s="2" t="str" cm="1">
        <f t="array" ref="BN169">IF(B169="","",SUMPRODUCT(($D$1:$AB$4=$BN$4)*$D169:$AB169))</f>
        <v/>
      </c>
      <c r="BO169" s="15" t="str">
        <f t="shared" si="82"/>
        <v/>
      </c>
      <c r="BP169" s="2" t="str" cm="1">
        <f t="array" ref="BP169">IF(B169="","",SUMPRODUCT(($D$1:$AB$4=$BP$4)*$D169:$AB169))</f>
        <v/>
      </c>
      <c r="BQ169" s="15" t="str">
        <f t="shared" si="83"/>
        <v/>
      </c>
      <c r="BR169" s="2" t="str" cm="1">
        <f t="array" ref="BR169">IF(B169="","",SUMPRODUCT(($D$1:$AB$4=$BR$4)*$D169:$AB169))</f>
        <v/>
      </c>
      <c r="BS169" s="15" t="str">
        <f t="shared" si="84"/>
        <v/>
      </c>
      <c r="BT169" s="2" t="str" cm="1">
        <f t="array" ref="BT169">IF(B169="","",SUMPRODUCT(($D$1:$AB$4=$BT$4)*$D169:$AB169))</f>
        <v/>
      </c>
      <c r="BU169" s="15" t="str">
        <f t="shared" si="85"/>
        <v/>
      </c>
      <c r="BV169" s="2" t="str" cm="1">
        <f t="array" ref="BV169">IF(B169="","",SUMPRODUCT(($D$1:$AB$4=$BV$4)*$D169:$AB169))</f>
        <v/>
      </c>
      <c r="BW169" s="15" t="str">
        <f t="shared" si="86"/>
        <v/>
      </c>
      <c r="BX169" s="2" t="str" cm="1">
        <f t="array" ref="BX169">IF(B169="","",SUMPRODUCT(($D$1:$AB$4=$BX$4)*$D169:$AB169))</f>
        <v/>
      </c>
      <c r="BY169" s="15" t="str">
        <f t="shared" si="87"/>
        <v/>
      </c>
      <c r="BZ169" s="2" t="str" cm="1">
        <f t="array" ref="BZ169">IF(B169="","",SUMPRODUCT(($D$1:$AB$4=$BZ$4)*$D169:$AB169))</f>
        <v/>
      </c>
      <c r="CA169" s="15" t="str">
        <f t="shared" si="88"/>
        <v/>
      </c>
      <c r="CB169" s="2" t="str" cm="1">
        <f t="array" ref="CB169">IF(B169="","",SUMPRODUCT(($D$1:$AB$4=$CB$4)*$D169:$AB169))</f>
        <v/>
      </c>
      <c r="CC169" s="15" t="str">
        <f t="shared" si="89"/>
        <v/>
      </c>
      <c r="CD169" s="2" t="str" cm="1">
        <f t="array" ref="CD169">IF(B169="","",SUMPRODUCT(($D$1:$AB$4=$CD$4)*$D169:$AB169))</f>
        <v/>
      </c>
      <c r="CE169" s="15" t="str">
        <f t="shared" si="90"/>
        <v/>
      </c>
      <c r="CF169" s="2" t="str" cm="1">
        <f t="array" ref="CF169">IF(B169="","",SUMPRODUCT(($D$1:$AB$4=$CF$4)*$D169:$AB169))</f>
        <v/>
      </c>
      <c r="CG169" s="15" t="str">
        <f t="shared" si="91"/>
        <v/>
      </c>
      <c r="CH169" s="2" t="str" cm="1">
        <f t="array" ref="CH169">IF(B169="","",SUMPRODUCT(($D$1:$AB$4=$CH$4)*$D169:$AB169))</f>
        <v/>
      </c>
      <c r="CI169" s="15" t="str">
        <f t="shared" si="92"/>
        <v/>
      </c>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row>
    <row r="170" spans="1:127" s="3" customFormat="1" ht="15.75" thickBot="1">
      <c r="A170" s="7">
        <v>165</v>
      </c>
      <c r="B170" s="1"/>
      <c r="D170" s="99"/>
      <c r="E170" s="100"/>
      <c r="F170" s="100"/>
      <c r="G170" s="100"/>
      <c r="H170" s="100"/>
      <c r="I170" s="101"/>
      <c r="J170" s="104"/>
      <c r="K170" s="105"/>
      <c r="L170" s="105"/>
      <c r="M170" s="105"/>
      <c r="N170" s="105"/>
      <c r="O170" s="106"/>
      <c r="P170" s="109"/>
      <c r="Q170" s="110"/>
      <c r="R170" s="110"/>
      <c r="S170" s="110"/>
      <c r="T170" s="110"/>
      <c r="U170" s="111"/>
      <c r="V170" s="115"/>
      <c r="W170" s="116"/>
      <c r="X170" s="116"/>
      <c r="Y170" s="116"/>
      <c r="Z170" s="116"/>
      <c r="AA170" s="116"/>
      <c r="AB170" s="170"/>
      <c r="AC170" s="171" t="str">
        <f t="shared" si="66"/>
        <v/>
      </c>
      <c r="AD170" s="172" t="str">
        <f t="shared" si="67"/>
        <v/>
      </c>
      <c r="AE170" s="4"/>
      <c r="AF170" s="4"/>
      <c r="AG170" s="4"/>
      <c r="AH170" s="4"/>
      <c r="AI170" s="4"/>
      <c r="AJ170" s="4"/>
      <c r="AK170" s="4"/>
      <c r="AL170" s="2" t="str" cm="1">
        <f t="array" ref="AL170">IF(B170="","",SUMPRODUCT(($D$1:$AB$4=$AL$4)*D170:AB170))</f>
        <v/>
      </c>
      <c r="AM170" s="15" t="str">
        <f t="shared" si="68"/>
        <v/>
      </c>
      <c r="AN170" s="2" t="str" cm="1">
        <f t="array" ref="AN170">IF(B170="","",SUMPRODUCT(($D$1:$AB$4=$AN$4)*D170:AB170))</f>
        <v/>
      </c>
      <c r="AO170" s="15" t="str">
        <f t="shared" si="69"/>
        <v/>
      </c>
      <c r="AP170" s="2" t="str" cm="1">
        <f t="array" ref="AP170">IF(B170="","",SUMPRODUCT(($D$1:$AB$4=$AP$4)*D170:AB170))</f>
        <v/>
      </c>
      <c r="AQ170" s="15" t="str">
        <f t="shared" si="70"/>
        <v/>
      </c>
      <c r="AR170" s="2" t="str" cm="1">
        <f t="array" ref="AR170">IF(B170="","",SUMPRODUCT(($D$1:$AB$4=$AR$4)*D170:AB170))</f>
        <v/>
      </c>
      <c r="AS170" s="15" t="str">
        <f t="shared" si="71"/>
        <v/>
      </c>
      <c r="AT170" s="2" t="str" cm="1">
        <f t="array" ref="AT170">IF(B170="","",SUMPRODUCT(($D$1:$AB$4=$AT$4)*$D170:$AB170))</f>
        <v/>
      </c>
      <c r="AU170" s="15" t="str">
        <f t="shared" si="72"/>
        <v/>
      </c>
      <c r="AV170" s="2" t="str" cm="1">
        <f t="array" ref="AV170">IF(B170="","",SUMPRODUCT(($D$1:$AB$4=$AV$4)*$D170:$AB170))</f>
        <v/>
      </c>
      <c r="AW170" s="15" t="str">
        <f t="shared" si="73"/>
        <v/>
      </c>
      <c r="AX170" s="2" t="str" cm="1">
        <f t="array" ref="AX170">IF(B170="","",SUMPRODUCT(($D$1:$AB$4=$AX$4)*$D170:$AB170))</f>
        <v/>
      </c>
      <c r="AY170" s="15" t="str">
        <f t="shared" si="74"/>
        <v/>
      </c>
      <c r="AZ170" s="2" t="str" cm="1">
        <f t="array" ref="AZ170">IF(B170="","",SUMPRODUCT(($D$1:$AB$4=$AZ$4)*$D170:$AB170))</f>
        <v/>
      </c>
      <c r="BA170" s="15" t="str">
        <f t="shared" si="75"/>
        <v/>
      </c>
      <c r="BB170" s="2" t="str" cm="1">
        <f t="array" ref="BB170">IF(B170="","",SUMPRODUCT(($D$1:$AB$4=$BB$4)*$D170:$AB170))</f>
        <v/>
      </c>
      <c r="BC170" s="15" t="str">
        <f t="shared" si="76"/>
        <v/>
      </c>
      <c r="BD170" s="2" t="str" cm="1">
        <f t="array" ref="BD170">IF(B170="","",SUMPRODUCT(($D$1:$AB$4=$BD$4)*$D170:$AB170))</f>
        <v/>
      </c>
      <c r="BE170" s="15" t="str">
        <f t="shared" si="77"/>
        <v/>
      </c>
      <c r="BF170" s="2" t="str" cm="1">
        <f t="array" ref="BF170">IF(B170="","",SUMPRODUCT(($D$1:$AB$4=$BF$4)*$D170:$AB170))</f>
        <v/>
      </c>
      <c r="BG170" s="15" t="str">
        <f t="shared" si="78"/>
        <v/>
      </c>
      <c r="BH170" s="2" t="str" cm="1">
        <f t="array" ref="BH170">IF(B170="","",SUMPRODUCT(($D$1:$AB$4=$BH$4)*$D170:$AB170))</f>
        <v/>
      </c>
      <c r="BI170" s="15" t="str">
        <f t="shared" si="79"/>
        <v/>
      </c>
      <c r="BJ170" s="2" t="str" cm="1">
        <f t="array" ref="BJ170">IF(B170="","",SUMPRODUCT(($D$1:$AB$4=$BJ$4)*$D170:$AB170))</f>
        <v/>
      </c>
      <c r="BK170" s="15" t="str">
        <f t="shared" si="80"/>
        <v/>
      </c>
      <c r="BL170" s="2" t="str" cm="1">
        <f t="array" ref="BL170">IF(B170="","",SUMPRODUCT(($D$1:$AB$4=$BL$4)*$D170:$AB170))</f>
        <v/>
      </c>
      <c r="BM170" s="15" t="str">
        <f t="shared" si="81"/>
        <v/>
      </c>
      <c r="BN170" s="2" t="str" cm="1">
        <f t="array" ref="BN170">IF(B170="","",SUMPRODUCT(($D$1:$AB$4=$BN$4)*$D170:$AB170))</f>
        <v/>
      </c>
      <c r="BO170" s="15" t="str">
        <f t="shared" si="82"/>
        <v/>
      </c>
      <c r="BP170" s="2" t="str" cm="1">
        <f t="array" ref="BP170">IF(B170="","",SUMPRODUCT(($D$1:$AB$4=$BP$4)*$D170:$AB170))</f>
        <v/>
      </c>
      <c r="BQ170" s="15" t="str">
        <f t="shared" si="83"/>
        <v/>
      </c>
      <c r="BR170" s="2" t="str" cm="1">
        <f t="array" ref="BR170">IF(B170="","",SUMPRODUCT(($D$1:$AB$4=$BR$4)*$D170:$AB170))</f>
        <v/>
      </c>
      <c r="BS170" s="15" t="str">
        <f t="shared" si="84"/>
        <v/>
      </c>
      <c r="BT170" s="2" t="str" cm="1">
        <f t="array" ref="BT170">IF(B170="","",SUMPRODUCT(($D$1:$AB$4=$BT$4)*$D170:$AB170))</f>
        <v/>
      </c>
      <c r="BU170" s="15" t="str">
        <f t="shared" si="85"/>
        <v/>
      </c>
      <c r="BV170" s="2" t="str" cm="1">
        <f t="array" ref="BV170">IF(B170="","",SUMPRODUCT(($D$1:$AB$4=$BV$4)*$D170:$AB170))</f>
        <v/>
      </c>
      <c r="BW170" s="15" t="str">
        <f t="shared" si="86"/>
        <v/>
      </c>
      <c r="BX170" s="2" t="str" cm="1">
        <f t="array" ref="BX170">IF(B170="","",SUMPRODUCT(($D$1:$AB$4=$BX$4)*$D170:$AB170))</f>
        <v/>
      </c>
      <c r="BY170" s="15" t="str">
        <f t="shared" si="87"/>
        <v/>
      </c>
      <c r="BZ170" s="2" t="str" cm="1">
        <f t="array" ref="BZ170">IF(B170="","",SUMPRODUCT(($D$1:$AB$4=$BZ$4)*$D170:$AB170))</f>
        <v/>
      </c>
      <c r="CA170" s="15" t="str">
        <f t="shared" si="88"/>
        <v/>
      </c>
      <c r="CB170" s="2" t="str" cm="1">
        <f t="array" ref="CB170">IF(B170="","",SUMPRODUCT(($D$1:$AB$4=$CB$4)*$D170:$AB170))</f>
        <v/>
      </c>
      <c r="CC170" s="15" t="str">
        <f t="shared" si="89"/>
        <v/>
      </c>
      <c r="CD170" s="2" t="str" cm="1">
        <f t="array" ref="CD170">IF(B170="","",SUMPRODUCT(($D$1:$AB$4=$CD$4)*$D170:$AB170))</f>
        <v/>
      </c>
      <c r="CE170" s="15" t="str">
        <f t="shared" si="90"/>
        <v/>
      </c>
      <c r="CF170" s="2" t="str" cm="1">
        <f t="array" ref="CF170">IF(B170="","",SUMPRODUCT(($D$1:$AB$4=$CF$4)*$D170:$AB170))</f>
        <v/>
      </c>
      <c r="CG170" s="15" t="str">
        <f t="shared" si="91"/>
        <v/>
      </c>
      <c r="CH170" s="2" t="str" cm="1">
        <f t="array" ref="CH170">IF(B170="","",SUMPRODUCT(($D$1:$AB$4=$CH$4)*$D170:$AB170))</f>
        <v/>
      </c>
      <c r="CI170" s="15" t="str">
        <f t="shared" si="92"/>
        <v/>
      </c>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row>
    <row r="171" spans="1:127" s="3" customFormat="1" ht="15.75" thickBot="1">
      <c r="A171" s="7">
        <v>166</v>
      </c>
      <c r="B171" s="1"/>
      <c r="D171" s="99"/>
      <c r="E171" s="100"/>
      <c r="F171" s="100"/>
      <c r="G171" s="100"/>
      <c r="H171" s="100"/>
      <c r="I171" s="101"/>
      <c r="J171" s="104"/>
      <c r="K171" s="105"/>
      <c r="L171" s="105"/>
      <c r="M171" s="105"/>
      <c r="N171" s="105"/>
      <c r="O171" s="106"/>
      <c r="P171" s="109"/>
      <c r="Q171" s="110"/>
      <c r="R171" s="110"/>
      <c r="S171" s="110"/>
      <c r="T171" s="110"/>
      <c r="U171" s="111"/>
      <c r="V171" s="115"/>
      <c r="W171" s="116"/>
      <c r="X171" s="116"/>
      <c r="Y171" s="116"/>
      <c r="Z171" s="116"/>
      <c r="AA171" s="116"/>
      <c r="AB171" s="170"/>
      <c r="AC171" s="171" t="str">
        <f t="shared" si="66"/>
        <v/>
      </c>
      <c r="AD171" s="172" t="str">
        <f t="shared" si="67"/>
        <v/>
      </c>
      <c r="AE171" s="4"/>
      <c r="AF171" s="4"/>
      <c r="AG171" s="4"/>
      <c r="AH171" s="4"/>
      <c r="AI171" s="4"/>
      <c r="AJ171" s="4"/>
      <c r="AK171" s="4"/>
      <c r="AL171" s="2" t="str" cm="1">
        <f t="array" ref="AL171">IF(B171="","",SUMPRODUCT(($D$1:$AB$4=$AL$4)*D171:AB171))</f>
        <v/>
      </c>
      <c r="AM171" s="15" t="str">
        <f t="shared" si="68"/>
        <v/>
      </c>
      <c r="AN171" s="2" t="str" cm="1">
        <f t="array" ref="AN171">IF(B171="","",SUMPRODUCT(($D$1:$AB$4=$AN$4)*D171:AB171))</f>
        <v/>
      </c>
      <c r="AO171" s="15" t="str">
        <f t="shared" si="69"/>
        <v/>
      </c>
      <c r="AP171" s="2" t="str" cm="1">
        <f t="array" ref="AP171">IF(B171="","",SUMPRODUCT(($D$1:$AB$4=$AP$4)*D171:AB171))</f>
        <v/>
      </c>
      <c r="AQ171" s="15" t="str">
        <f t="shared" si="70"/>
        <v/>
      </c>
      <c r="AR171" s="2" t="str" cm="1">
        <f t="array" ref="AR171">IF(B171="","",SUMPRODUCT(($D$1:$AB$4=$AR$4)*D171:AB171))</f>
        <v/>
      </c>
      <c r="AS171" s="15" t="str">
        <f t="shared" si="71"/>
        <v/>
      </c>
      <c r="AT171" s="2" t="str" cm="1">
        <f t="array" ref="AT171">IF(B171="","",SUMPRODUCT(($D$1:$AB$4=$AT$4)*$D171:$AB171))</f>
        <v/>
      </c>
      <c r="AU171" s="15" t="str">
        <f t="shared" si="72"/>
        <v/>
      </c>
      <c r="AV171" s="2" t="str" cm="1">
        <f t="array" ref="AV171">IF(B171="","",SUMPRODUCT(($D$1:$AB$4=$AV$4)*$D171:$AB171))</f>
        <v/>
      </c>
      <c r="AW171" s="15" t="str">
        <f t="shared" si="73"/>
        <v/>
      </c>
      <c r="AX171" s="2" t="str" cm="1">
        <f t="array" ref="AX171">IF(B171="","",SUMPRODUCT(($D$1:$AB$4=$AX$4)*$D171:$AB171))</f>
        <v/>
      </c>
      <c r="AY171" s="15" t="str">
        <f t="shared" si="74"/>
        <v/>
      </c>
      <c r="AZ171" s="2" t="str" cm="1">
        <f t="array" ref="AZ171">IF(B171="","",SUMPRODUCT(($D$1:$AB$4=$AZ$4)*$D171:$AB171))</f>
        <v/>
      </c>
      <c r="BA171" s="15" t="str">
        <f t="shared" si="75"/>
        <v/>
      </c>
      <c r="BB171" s="2" t="str" cm="1">
        <f t="array" ref="BB171">IF(B171="","",SUMPRODUCT(($D$1:$AB$4=$BB$4)*$D171:$AB171))</f>
        <v/>
      </c>
      <c r="BC171" s="15" t="str">
        <f t="shared" si="76"/>
        <v/>
      </c>
      <c r="BD171" s="2" t="str" cm="1">
        <f t="array" ref="BD171">IF(B171="","",SUMPRODUCT(($D$1:$AB$4=$BD$4)*$D171:$AB171))</f>
        <v/>
      </c>
      <c r="BE171" s="15" t="str">
        <f t="shared" si="77"/>
        <v/>
      </c>
      <c r="BF171" s="2" t="str" cm="1">
        <f t="array" ref="BF171">IF(B171="","",SUMPRODUCT(($D$1:$AB$4=$BF$4)*$D171:$AB171))</f>
        <v/>
      </c>
      <c r="BG171" s="15" t="str">
        <f t="shared" si="78"/>
        <v/>
      </c>
      <c r="BH171" s="2" t="str" cm="1">
        <f t="array" ref="BH171">IF(B171="","",SUMPRODUCT(($D$1:$AB$4=$BH$4)*$D171:$AB171))</f>
        <v/>
      </c>
      <c r="BI171" s="15" t="str">
        <f t="shared" si="79"/>
        <v/>
      </c>
      <c r="BJ171" s="2" t="str" cm="1">
        <f t="array" ref="BJ171">IF(B171="","",SUMPRODUCT(($D$1:$AB$4=$BJ$4)*$D171:$AB171))</f>
        <v/>
      </c>
      <c r="BK171" s="15" t="str">
        <f t="shared" si="80"/>
        <v/>
      </c>
      <c r="BL171" s="2" t="str" cm="1">
        <f t="array" ref="BL171">IF(B171="","",SUMPRODUCT(($D$1:$AB$4=$BL$4)*$D171:$AB171))</f>
        <v/>
      </c>
      <c r="BM171" s="15" t="str">
        <f t="shared" si="81"/>
        <v/>
      </c>
      <c r="BN171" s="2" t="str" cm="1">
        <f t="array" ref="BN171">IF(B171="","",SUMPRODUCT(($D$1:$AB$4=$BN$4)*$D171:$AB171))</f>
        <v/>
      </c>
      <c r="BO171" s="15" t="str">
        <f t="shared" si="82"/>
        <v/>
      </c>
      <c r="BP171" s="2" t="str" cm="1">
        <f t="array" ref="BP171">IF(B171="","",SUMPRODUCT(($D$1:$AB$4=$BP$4)*$D171:$AB171))</f>
        <v/>
      </c>
      <c r="BQ171" s="15" t="str">
        <f t="shared" si="83"/>
        <v/>
      </c>
      <c r="BR171" s="2" t="str" cm="1">
        <f t="array" ref="BR171">IF(B171="","",SUMPRODUCT(($D$1:$AB$4=$BR$4)*$D171:$AB171))</f>
        <v/>
      </c>
      <c r="BS171" s="15" t="str">
        <f t="shared" si="84"/>
        <v/>
      </c>
      <c r="BT171" s="2" t="str" cm="1">
        <f t="array" ref="BT171">IF(B171="","",SUMPRODUCT(($D$1:$AB$4=$BT$4)*$D171:$AB171))</f>
        <v/>
      </c>
      <c r="BU171" s="15" t="str">
        <f t="shared" si="85"/>
        <v/>
      </c>
      <c r="BV171" s="2" t="str" cm="1">
        <f t="array" ref="BV171">IF(B171="","",SUMPRODUCT(($D$1:$AB$4=$BV$4)*$D171:$AB171))</f>
        <v/>
      </c>
      <c r="BW171" s="15" t="str">
        <f t="shared" si="86"/>
        <v/>
      </c>
      <c r="BX171" s="2" t="str" cm="1">
        <f t="array" ref="BX171">IF(B171="","",SUMPRODUCT(($D$1:$AB$4=$BX$4)*$D171:$AB171))</f>
        <v/>
      </c>
      <c r="BY171" s="15" t="str">
        <f t="shared" si="87"/>
        <v/>
      </c>
      <c r="BZ171" s="2" t="str" cm="1">
        <f t="array" ref="BZ171">IF(B171="","",SUMPRODUCT(($D$1:$AB$4=$BZ$4)*$D171:$AB171))</f>
        <v/>
      </c>
      <c r="CA171" s="15" t="str">
        <f t="shared" si="88"/>
        <v/>
      </c>
      <c r="CB171" s="2" t="str" cm="1">
        <f t="array" ref="CB171">IF(B171="","",SUMPRODUCT(($D$1:$AB$4=$CB$4)*$D171:$AB171))</f>
        <v/>
      </c>
      <c r="CC171" s="15" t="str">
        <f t="shared" si="89"/>
        <v/>
      </c>
      <c r="CD171" s="2" t="str" cm="1">
        <f t="array" ref="CD171">IF(B171="","",SUMPRODUCT(($D$1:$AB$4=$CD$4)*$D171:$AB171))</f>
        <v/>
      </c>
      <c r="CE171" s="15" t="str">
        <f t="shared" si="90"/>
        <v/>
      </c>
      <c r="CF171" s="2" t="str" cm="1">
        <f t="array" ref="CF171">IF(B171="","",SUMPRODUCT(($D$1:$AB$4=$CF$4)*$D171:$AB171))</f>
        <v/>
      </c>
      <c r="CG171" s="15" t="str">
        <f t="shared" si="91"/>
        <v/>
      </c>
      <c r="CH171" s="2" t="str" cm="1">
        <f t="array" ref="CH171">IF(B171="","",SUMPRODUCT(($D$1:$AB$4=$CH$4)*$D171:$AB171))</f>
        <v/>
      </c>
      <c r="CI171" s="15" t="str">
        <f t="shared" si="92"/>
        <v/>
      </c>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row>
    <row r="172" spans="1:127" s="3" customFormat="1" ht="15.75" thickBot="1">
      <c r="A172" s="7">
        <v>167</v>
      </c>
      <c r="B172" s="1"/>
      <c r="D172" s="99"/>
      <c r="E172" s="100"/>
      <c r="F172" s="100"/>
      <c r="G172" s="100"/>
      <c r="H172" s="100"/>
      <c r="I172" s="101"/>
      <c r="J172" s="104"/>
      <c r="K172" s="105"/>
      <c r="L172" s="105"/>
      <c r="M172" s="105"/>
      <c r="N172" s="105"/>
      <c r="O172" s="106"/>
      <c r="P172" s="109"/>
      <c r="Q172" s="110"/>
      <c r="R172" s="110"/>
      <c r="S172" s="110"/>
      <c r="T172" s="110"/>
      <c r="U172" s="111"/>
      <c r="V172" s="115"/>
      <c r="W172" s="116"/>
      <c r="X172" s="116"/>
      <c r="Y172" s="116"/>
      <c r="Z172" s="116"/>
      <c r="AA172" s="116"/>
      <c r="AB172" s="170"/>
      <c r="AC172" s="171" t="str">
        <f t="shared" si="66"/>
        <v/>
      </c>
      <c r="AD172" s="172" t="str">
        <f t="shared" si="67"/>
        <v/>
      </c>
      <c r="AE172" s="4"/>
      <c r="AF172" s="4"/>
      <c r="AG172" s="4"/>
      <c r="AH172" s="4"/>
      <c r="AI172" s="4"/>
      <c r="AJ172" s="4"/>
      <c r="AK172" s="4"/>
      <c r="AL172" s="2" t="str" cm="1">
        <f t="array" ref="AL172">IF(B172="","",SUMPRODUCT(($D$1:$AB$4=$AL$4)*D172:AB172))</f>
        <v/>
      </c>
      <c r="AM172" s="15" t="str">
        <f t="shared" si="68"/>
        <v/>
      </c>
      <c r="AN172" s="2" t="str" cm="1">
        <f t="array" ref="AN172">IF(B172="","",SUMPRODUCT(($D$1:$AB$4=$AN$4)*D172:AB172))</f>
        <v/>
      </c>
      <c r="AO172" s="15" t="str">
        <f t="shared" si="69"/>
        <v/>
      </c>
      <c r="AP172" s="2" t="str" cm="1">
        <f t="array" ref="AP172">IF(B172="","",SUMPRODUCT(($D$1:$AB$4=$AP$4)*D172:AB172))</f>
        <v/>
      </c>
      <c r="AQ172" s="15" t="str">
        <f t="shared" si="70"/>
        <v/>
      </c>
      <c r="AR172" s="2" t="str" cm="1">
        <f t="array" ref="AR172">IF(B172="","",SUMPRODUCT(($D$1:$AB$4=$AR$4)*D172:AB172))</f>
        <v/>
      </c>
      <c r="AS172" s="15" t="str">
        <f t="shared" si="71"/>
        <v/>
      </c>
      <c r="AT172" s="2" t="str" cm="1">
        <f t="array" ref="AT172">IF(B172="","",SUMPRODUCT(($D$1:$AB$4=$AT$4)*$D172:$AB172))</f>
        <v/>
      </c>
      <c r="AU172" s="15" t="str">
        <f t="shared" si="72"/>
        <v/>
      </c>
      <c r="AV172" s="2" t="str" cm="1">
        <f t="array" ref="AV172">IF(B172="","",SUMPRODUCT(($D$1:$AB$4=$AV$4)*$D172:$AB172))</f>
        <v/>
      </c>
      <c r="AW172" s="15" t="str">
        <f t="shared" si="73"/>
        <v/>
      </c>
      <c r="AX172" s="2" t="str" cm="1">
        <f t="array" ref="AX172">IF(B172="","",SUMPRODUCT(($D$1:$AB$4=$AX$4)*$D172:$AB172))</f>
        <v/>
      </c>
      <c r="AY172" s="15" t="str">
        <f t="shared" si="74"/>
        <v/>
      </c>
      <c r="AZ172" s="2" t="str" cm="1">
        <f t="array" ref="AZ172">IF(B172="","",SUMPRODUCT(($D$1:$AB$4=$AZ$4)*$D172:$AB172))</f>
        <v/>
      </c>
      <c r="BA172" s="15" t="str">
        <f t="shared" si="75"/>
        <v/>
      </c>
      <c r="BB172" s="2" t="str" cm="1">
        <f t="array" ref="BB172">IF(B172="","",SUMPRODUCT(($D$1:$AB$4=$BB$4)*$D172:$AB172))</f>
        <v/>
      </c>
      <c r="BC172" s="15" t="str">
        <f t="shared" si="76"/>
        <v/>
      </c>
      <c r="BD172" s="2" t="str" cm="1">
        <f t="array" ref="BD172">IF(B172="","",SUMPRODUCT(($D$1:$AB$4=$BD$4)*$D172:$AB172))</f>
        <v/>
      </c>
      <c r="BE172" s="15" t="str">
        <f t="shared" si="77"/>
        <v/>
      </c>
      <c r="BF172" s="2" t="str" cm="1">
        <f t="array" ref="BF172">IF(B172="","",SUMPRODUCT(($D$1:$AB$4=$BF$4)*$D172:$AB172))</f>
        <v/>
      </c>
      <c r="BG172" s="15" t="str">
        <f t="shared" si="78"/>
        <v/>
      </c>
      <c r="BH172" s="2" t="str" cm="1">
        <f t="array" ref="BH172">IF(B172="","",SUMPRODUCT(($D$1:$AB$4=$BH$4)*$D172:$AB172))</f>
        <v/>
      </c>
      <c r="BI172" s="15" t="str">
        <f t="shared" si="79"/>
        <v/>
      </c>
      <c r="BJ172" s="2" t="str" cm="1">
        <f t="array" ref="BJ172">IF(B172="","",SUMPRODUCT(($D$1:$AB$4=$BJ$4)*$D172:$AB172))</f>
        <v/>
      </c>
      <c r="BK172" s="15" t="str">
        <f t="shared" si="80"/>
        <v/>
      </c>
      <c r="BL172" s="2" t="str" cm="1">
        <f t="array" ref="BL172">IF(B172="","",SUMPRODUCT(($D$1:$AB$4=$BL$4)*$D172:$AB172))</f>
        <v/>
      </c>
      <c r="BM172" s="15" t="str">
        <f t="shared" si="81"/>
        <v/>
      </c>
      <c r="BN172" s="2" t="str" cm="1">
        <f t="array" ref="BN172">IF(B172="","",SUMPRODUCT(($D$1:$AB$4=$BN$4)*$D172:$AB172))</f>
        <v/>
      </c>
      <c r="BO172" s="15" t="str">
        <f t="shared" si="82"/>
        <v/>
      </c>
      <c r="BP172" s="2" t="str" cm="1">
        <f t="array" ref="BP172">IF(B172="","",SUMPRODUCT(($D$1:$AB$4=$BP$4)*$D172:$AB172))</f>
        <v/>
      </c>
      <c r="BQ172" s="15" t="str">
        <f t="shared" si="83"/>
        <v/>
      </c>
      <c r="BR172" s="2" t="str" cm="1">
        <f t="array" ref="BR172">IF(B172="","",SUMPRODUCT(($D$1:$AB$4=$BR$4)*$D172:$AB172))</f>
        <v/>
      </c>
      <c r="BS172" s="15" t="str">
        <f t="shared" si="84"/>
        <v/>
      </c>
      <c r="BT172" s="2" t="str" cm="1">
        <f t="array" ref="BT172">IF(B172="","",SUMPRODUCT(($D$1:$AB$4=$BT$4)*$D172:$AB172))</f>
        <v/>
      </c>
      <c r="BU172" s="15" t="str">
        <f t="shared" si="85"/>
        <v/>
      </c>
      <c r="BV172" s="2" t="str" cm="1">
        <f t="array" ref="BV172">IF(B172="","",SUMPRODUCT(($D$1:$AB$4=$BV$4)*$D172:$AB172))</f>
        <v/>
      </c>
      <c r="BW172" s="15" t="str">
        <f t="shared" si="86"/>
        <v/>
      </c>
      <c r="BX172" s="2" t="str" cm="1">
        <f t="array" ref="BX172">IF(B172="","",SUMPRODUCT(($D$1:$AB$4=$BX$4)*$D172:$AB172))</f>
        <v/>
      </c>
      <c r="BY172" s="15" t="str">
        <f t="shared" si="87"/>
        <v/>
      </c>
      <c r="BZ172" s="2" t="str" cm="1">
        <f t="array" ref="BZ172">IF(B172="","",SUMPRODUCT(($D$1:$AB$4=$BZ$4)*$D172:$AB172))</f>
        <v/>
      </c>
      <c r="CA172" s="15" t="str">
        <f t="shared" si="88"/>
        <v/>
      </c>
      <c r="CB172" s="2" t="str" cm="1">
        <f t="array" ref="CB172">IF(B172="","",SUMPRODUCT(($D$1:$AB$4=$CB$4)*$D172:$AB172))</f>
        <v/>
      </c>
      <c r="CC172" s="15" t="str">
        <f t="shared" si="89"/>
        <v/>
      </c>
      <c r="CD172" s="2" t="str" cm="1">
        <f t="array" ref="CD172">IF(B172="","",SUMPRODUCT(($D$1:$AB$4=$CD$4)*$D172:$AB172))</f>
        <v/>
      </c>
      <c r="CE172" s="15" t="str">
        <f t="shared" si="90"/>
        <v/>
      </c>
      <c r="CF172" s="2" t="str" cm="1">
        <f t="array" ref="CF172">IF(B172="","",SUMPRODUCT(($D$1:$AB$4=$CF$4)*$D172:$AB172))</f>
        <v/>
      </c>
      <c r="CG172" s="15" t="str">
        <f t="shared" si="91"/>
        <v/>
      </c>
      <c r="CH172" s="2" t="str" cm="1">
        <f t="array" ref="CH172">IF(B172="","",SUMPRODUCT(($D$1:$AB$4=$CH$4)*$D172:$AB172))</f>
        <v/>
      </c>
      <c r="CI172" s="15" t="str">
        <f t="shared" si="92"/>
        <v/>
      </c>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row>
    <row r="173" spans="1:127" s="3" customFormat="1" ht="15.75" thickBot="1">
      <c r="A173" s="7">
        <v>168</v>
      </c>
      <c r="B173" s="1"/>
      <c r="D173" s="99"/>
      <c r="E173" s="100"/>
      <c r="F173" s="100"/>
      <c r="G173" s="100"/>
      <c r="H173" s="100"/>
      <c r="I173" s="101"/>
      <c r="J173" s="104"/>
      <c r="K173" s="105"/>
      <c r="L173" s="105"/>
      <c r="M173" s="105"/>
      <c r="N173" s="105"/>
      <c r="O173" s="106"/>
      <c r="P173" s="109"/>
      <c r="Q173" s="110"/>
      <c r="R173" s="110"/>
      <c r="S173" s="110"/>
      <c r="T173" s="110"/>
      <c r="U173" s="111"/>
      <c r="V173" s="115"/>
      <c r="W173" s="116"/>
      <c r="X173" s="116"/>
      <c r="Y173" s="116"/>
      <c r="Z173" s="116"/>
      <c r="AA173" s="116"/>
      <c r="AB173" s="170"/>
      <c r="AC173" s="171" t="str">
        <f t="shared" si="66"/>
        <v/>
      </c>
      <c r="AD173" s="172" t="str">
        <f t="shared" si="67"/>
        <v/>
      </c>
      <c r="AE173" s="4"/>
      <c r="AF173" s="4"/>
      <c r="AG173" s="4"/>
      <c r="AH173" s="4"/>
      <c r="AI173" s="4"/>
      <c r="AJ173" s="4"/>
      <c r="AK173" s="4"/>
      <c r="AL173" s="2" t="str" cm="1">
        <f t="array" ref="AL173">IF(B173="","",SUMPRODUCT(($D$1:$AB$4=$AL$4)*D173:AB173))</f>
        <v/>
      </c>
      <c r="AM173" s="15" t="str">
        <f t="shared" si="68"/>
        <v/>
      </c>
      <c r="AN173" s="2" t="str" cm="1">
        <f t="array" ref="AN173">IF(B173="","",SUMPRODUCT(($D$1:$AB$4=$AN$4)*D173:AB173))</f>
        <v/>
      </c>
      <c r="AO173" s="15" t="str">
        <f t="shared" si="69"/>
        <v/>
      </c>
      <c r="AP173" s="2" t="str" cm="1">
        <f t="array" ref="AP173">IF(B173="","",SUMPRODUCT(($D$1:$AB$4=$AP$4)*D173:AB173))</f>
        <v/>
      </c>
      <c r="AQ173" s="15" t="str">
        <f t="shared" si="70"/>
        <v/>
      </c>
      <c r="AR173" s="2" t="str" cm="1">
        <f t="array" ref="AR173">IF(B173="","",SUMPRODUCT(($D$1:$AB$4=$AR$4)*D173:AB173))</f>
        <v/>
      </c>
      <c r="AS173" s="15" t="str">
        <f t="shared" si="71"/>
        <v/>
      </c>
      <c r="AT173" s="2" t="str" cm="1">
        <f t="array" ref="AT173">IF(B173="","",SUMPRODUCT(($D$1:$AB$4=$AT$4)*$D173:$AB173))</f>
        <v/>
      </c>
      <c r="AU173" s="15" t="str">
        <f t="shared" si="72"/>
        <v/>
      </c>
      <c r="AV173" s="2" t="str" cm="1">
        <f t="array" ref="AV173">IF(B173="","",SUMPRODUCT(($D$1:$AB$4=$AV$4)*$D173:$AB173))</f>
        <v/>
      </c>
      <c r="AW173" s="15" t="str">
        <f t="shared" si="73"/>
        <v/>
      </c>
      <c r="AX173" s="2" t="str" cm="1">
        <f t="array" ref="AX173">IF(B173="","",SUMPRODUCT(($D$1:$AB$4=$AX$4)*$D173:$AB173))</f>
        <v/>
      </c>
      <c r="AY173" s="15" t="str">
        <f t="shared" si="74"/>
        <v/>
      </c>
      <c r="AZ173" s="2" t="str" cm="1">
        <f t="array" ref="AZ173">IF(B173="","",SUMPRODUCT(($D$1:$AB$4=$AZ$4)*$D173:$AB173))</f>
        <v/>
      </c>
      <c r="BA173" s="15" t="str">
        <f t="shared" si="75"/>
        <v/>
      </c>
      <c r="BB173" s="2" t="str" cm="1">
        <f t="array" ref="BB173">IF(B173="","",SUMPRODUCT(($D$1:$AB$4=$BB$4)*$D173:$AB173))</f>
        <v/>
      </c>
      <c r="BC173" s="15" t="str">
        <f t="shared" si="76"/>
        <v/>
      </c>
      <c r="BD173" s="2" t="str" cm="1">
        <f t="array" ref="BD173">IF(B173="","",SUMPRODUCT(($D$1:$AB$4=$BD$4)*$D173:$AB173))</f>
        <v/>
      </c>
      <c r="BE173" s="15" t="str">
        <f t="shared" si="77"/>
        <v/>
      </c>
      <c r="BF173" s="2" t="str" cm="1">
        <f t="array" ref="BF173">IF(B173="","",SUMPRODUCT(($D$1:$AB$4=$BF$4)*$D173:$AB173))</f>
        <v/>
      </c>
      <c r="BG173" s="15" t="str">
        <f t="shared" si="78"/>
        <v/>
      </c>
      <c r="BH173" s="2" t="str" cm="1">
        <f t="array" ref="BH173">IF(B173="","",SUMPRODUCT(($D$1:$AB$4=$BH$4)*$D173:$AB173))</f>
        <v/>
      </c>
      <c r="BI173" s="15" t="str">
        <f t="shared" si="79"/>
        <v/>
      </c>
      <c r="BJ173" s="2" t="str" cm="1">
        <f t="array" ref="BJ173">IF(B173="","",SUMPRODUCT(($D$1:$AB$4=$BJ$4)*$D173:$AB173))</f>
        <v/>
      </c>
      <c r="BK173" s="15" t="str">
        <f t="shared" si="80"/>
        <v/>
      </c>
      <c r="BL173" s="2" t="str" cm="1">
        <f t="array" ref="BL173">IF(B173="","",SUMPRODUCT(($D$1:$AB$4=$BL$4)*$D173:$AB173))</f>
        <v/>
      </c>
      <c r="BM173" s="15" t="str">
        <f t="shared" si="81"/>
        <v/>
      </c>
      <c r="BN173" s="2" t="str" cm="1">
        <f t="array" ref="BN173">IF(B173="","",SUMPRODUCT(($D$1:$AB$4=$BN$4)*$D173:$AB173))</f>
        <v/>
      </c>
      <c r="BO173" s="15" t="str">
        <f t="shared" si="82"/>
        <v/>
      </c>
      <c r="BP173" s="2" t="str" cm="1">
        <f t="array" ref="BP173">IF(B173="","",SUMPRODUCT(($D$1:$AB$4=$BP$4)*$D173:$AB173))</f>
        <v/>
      </c>
      <c r="BQ173" s="15" t="str">
        <f t="shared" si="83"/>
        <v/>
      </c>
      <c r="BR173" s="2" t="str" cm="1">
        <f t="array" ref="BR173">IF(B173="","",SUMPRODUCT(($D$1:$AB$4=$BR$4)*$D173:$AB173))</f>
        <v/>
      </c>
      <c r="BS173" s="15" t="str">
        <f t="shared" si="84"/>
        <v/>
      </c>
      <c r="BT173" s="2" t="str" cm="1">
        <f t="array" ref="BT173">IF(B173="","",SUMPRODUCT(($D$1:$AB$4=$BT$4)*$D173:$AB173))</f>
        <v/>
      </c>
      <c r="BU173" s="15" t="str">
        <f t="shared" si="85"/>
        <v/>
      </c>
      <c r="BV173" s="2" t="str" cm="1">
        <f t="array" ref="BV173">IF(B173="","",SUMPRODUCT(($D$1:$AB$4=$BV$4)*$D173:$AB173))</f>
        <v/>
      </c>
      <c r="BW173" s="15" t="str">
        <f t="shared" si="86"/>
        <v/>
      </c>
      <c r="BX173" s="2" t="str" cm="1">
        <f t="array" ref="BX173">IF(B173="","",SUMPRODUCT(($D$1:$AB$4=$BX$4)*$D173:$AB173))</f>
        <v/>
      </c>
      <c r="BY173" s="15" t="str">
        <f t="shared" si="87"/>
        <v/>
      </c>
      <c r="BZ173" s="2" t="str" cm="1">
        <f t="array" ref="BZ173">IF(B173="","",SUMPRODUCT(($D$1:$AB$4=$BZ$4)*$D173:$AB173))</f>
        <v/>
      </c>
      <c r="CA173" s="15" t="str">
        <f t="shared" si="88"/>
        <v/>
      </c>
      <c r="CB173" s="2" t="str" cm="1">
        <f t="array" ref="CB173">IF(B173="","",SUMPRODUCT(($D$1:$AB$4=$CB$4)*$D173:$AB173))</f>
        <v/>
      </c>
      <c r="CC173" s="15" t="str">
        <f t="shared" si="89"/>
        <v/>
      </c>
      <c r="CD173" s="2" t="str" cm="1">
        <f t="array" ref="CD173">IF(B173="","",SUMPRODUCT(($D$1:$AB$4=$CD$4)*$D173:$AB173))</f>
        <v/>
      </c>
      <c r="CE173" s="15" t="str">
        <f t="shared" si="90"/>
        <v/>
      </c>
      <c r="CF173" s="2" t="str" cm="1">
        <f t="array" ref="CF173">IF(B173="","",SUMPRODUCT(($D$1:$AB$4=$CF$4)*$D173:$AB173))</f>
        <v/>
      </c>
      <c r="CG173" s="15" t="str">
        <f t="shared" si="91"/>
        <v/>
      </c>
      <c r="CH173" s="2" t="str" cm="1">
        <f t="array" ref="CH173">IF(B173="","",SUMPRODUCT(($D$1:$AB$4=$CH$4)*$D173:$AB173))</f>
        <v/>
      </c>
      <c r="CI173" s="15" t="str">
        <f t="shared" si="92"/>
        <v/>
      </c>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row>
    <row r="174" spans="1:127" s="3" customFormat="1" ht="15.75" thickBot="1">
      <c r="A174" s="7">
        <v>169</v>
      </c>
      <c r="B174" s="1"/>
      <c r="D174" s="99"/>
      <c r="E174" s="100"/>
      <c r="F174" s="100"/>
      <c r="G174" s="100"/>
      <c r="H174" s="100"/>
      <c r="I174" s="101"/>
      <c r="J174" s="104"/>
      <c r="K174" s="105"/>
      <c r="L174" s="105"/>
      <c r="M174" s="105"/>
      <c r="N174" s="105"/>
      <c r="O174" s="106"/>
      <c r="P174" s="109"/>
      <c r="Q174" s="110"/>
      <c r="R174" s="110"/>
      <c r="S174" s="110"/>
      <c r="T174" s="110"/>
      <c r="U174" s="111"/>
      <c r="V174" s="115"/>
      <c r="W174" s="116"/>
      <c r="X174" s="116"/>
      <c r="Y174" s="116"/>
      <c r="Z174" s="116"/>
      <c r="AA174" s="116"/>
      <c r="AB174" s="170"/>
      <c r="AC174" s="171" t="str">
        <f t="shared" si="66"/>
        <v/>
      </c>
      <c r="AD174" s="172" t="str">
        <f t="shared" si="67"/>
        <v/>
      </c>
      <c r="AE174" s="4"/>
      <c r="AF174" s="4"/>
      <c r="AG174" s="4"/>
      <c r="AH174" s="4"/>
      <c r="AI174" s="4"/>
      <c r="AJ174" s="4"/>
      <c r="AK174" s="4"/>
      <c r="AL174" s="2" t="str" cm="1">
        <f t="array" ref="AL174">IF(B174="","",SUMPRODUCT(($D$1:$AB$4=$AL$4)*D174:AB174))</f>
        <v/>
      </c>
      <c r="AM174" s="15" t="str">
        <f t="shared" si="68"/>
        <v/>
      </c>
      <c r="AN174" s="2" t="str" cm="1">
        <f t="array" ref="AN174">IF(B174="","",SUMPRODUCT(($D$1:$AB$4=$AN$4)*D174:AB174))</f>
        <v/>
      </c>
      <c r="AO174" s="15" t="str">
        <f t="shared" si="69"/>
        <v/>
      </c>
      <c r="AP174" s="2" t="str" cm="1">
        <f t="array" ref="AP174">IF(B174="","",SUMPRODUCT(($D$1:$AB$4=$AP$4)*D174:AB174))</f>
        <v/>
      </c>
      <c r="AQ174" s="15" t="str">
        <f t="shared" si="70"/>
        <v/>
      </c>
      <c r="AR174" s="2" t="str" cm="1">
        <f t="array" ref="AR174">IF(B174="","",SUMPRODUCT(($D$1:$AB$4=$AR$4)*D174:AB174))</f>
        <v/>
      </c>
      <c r="AS174" s="15" t="str">
        <f t="shared" si="71"/>
        <v/>
      </c>
      <c r="AT174" s="2" t="str" cm="1">
        <f t="array" ref="AT174">IF(B174="","",SUMPRODUCT(($D$1:$AB$4=$AT$4)*$D174:$AB174))</f>
        <v/>
      </c>
      <c r="AU174" s="15" t="str">
        <f t="shared" si="72"/>
        <v/>
      </c>
      <c r="AV174" s="2" t="str" cm="1">
        <f t="array" ref="AV174">IF(B174="","",SUMPRODUCT(($D$1:$AB$4=$AV$4)*$D174:$AB174))</f>
        <v/>
      </c>
      <c r="AW174" s="15" t="str">
        <f t="shared" si="73"/>
        <v/>
      </c>
      <c r="AX174" s="2" t="str" cm="1">
        <f t="array" ref="AX174">IF(B174="","",SUMPRODUCT(($D$1:$AB$4=$AX$4)*$D174:$AB174))</f>
        <v/>
      </c>
      <c r="AY174" s="15" t="str">
        <f t="shared" si="74"/>
        <v/>
      </c>
      <c r="AZ174" s="2" t="str" cm="1">
        <f t="array" ref="AZ174">IF(B174="","",SUMPRODUCT(($D$1:$AB$4=$AZ$4)*$D174:$AB174))</f>
        <v/>
      </c>
      <c r="BA174" s="15" t="str">
        <f t="shared" si="75"/>
        <v/>
      </c>
      <c r="BB174" s="2" t="str" cm="1">
        <f t="array" ref="BB174">IF(B174="","",SUMPRODUCT(($D$1:$AB$4=$BB$4)*$D174:$AB174))</f>
        <v/>
      </c>
      <c r="BC174" s="15" t="str">
        <f t="shared" si="76"/>
        <v/>
      </c>
      <c r="BD174" s="2" t="str" cm="1">
        <f t="array" ref="BD174">IF(B174="","",SUMPRODUCT(($D$1:$AB$4=$BD$4)*$D174:$AB174))</f>
        <v/>
      </c>
      <c r="BE174" s="15" t="str">
        <f t="shared" si="77"/>
        <v/>
      </c>
      <c r="BF174" s="2" t="str" cm="1">
        <f t="array" ref="BF174">IF(B174="","",SUMPRODUCT(($D$1:$AB$4=$BF$4)*$D174:$AB174))</f>
        <v/>
      </c>
      <c r="BG174" s="15" t="str">
        <f t="shared" si="78"/>
        <v/>
      </c>
      <c r="BH174" s="2" t="str" cm="1">
        <f t="array" ref="BH174">IF(B174="","",SUMPRODUCT(($D$1:$AB$4=$BH$4)*$D174:$AB174))</f>
        <v/>
      </c>
      <c r="BI174" s="15" t="str">
        <f t="shared" si="79"/>
        <v/>
      </c>
      <c r="BJ174" s="2" t="str" cm="1">
        <f t="array" ref="BJ174">IF(B174="","",SUMPRODUCT(($D$1:$AB$4=$BJ$4)*$D174:$AB174))</f>
        <v/>
      </c>
      <c r="BK174" s="15" t="str">
        <f t="shared" si="80"/>
        <v/>
      </c>
      <c r="BL174" s="2" t="str" cm="1">
        <f t="array" ref="BL174">IF(B174="","",SUMPRODUCT(($D$1:$AB$4=$BL$4)*$D174:$AB174))</f>
        <v/>
      </c>
      <c r="BM174" s="15" t="str">
        <f t="shared" si="81"/>
        <v/>
      </c>
      <c r="BN174" s="2" t="str" cm="1">
        <f t="array" ref="BN174">IF(B174="","",SUMPRODUCT(($D$1:$AB$4=$BN$4)*$D174:$AB174))</f>
        <v/>
      </c>
      <c r="BO174" s="15" t="str">
        <f t="shared" si="82"/>
        <v/>
      </c>
      <c r="BP174" s="2" t="str" cm="1">
        <f t="array" ref="BP174">IF(B174="","",SUMPRODUCT(($D$1:$AB$4=$BP$4)*$D174:$AB174))</f>
        <v/>
      </c>
      <c r="BQ174" s="15" t="str">
        <f t="shared" si="83"/>
        <v/>
      </c>
      <c r="BR174" s="2" t="str" cm="1">
        <f t="array" ref="BR174">IF(B174="","",SUMPRODUCT(($D$1:$AB$4=$BR$4)*$D174:$AB174))</f>
        <v/>
      </c>
      <c r="BS174" s="15" t="str">
        <f t="shared" si="84"/>
        <v/>
      </c>
      <c r="BT174" s="2" t="str" cm="1">
        <f t="array" ref="BT174">IF(B174="","",SUMPRODUCT(($D$1:$AB$4=$BT$4)*$D174:$AB174))</f>
        <v/>
      </c>
      <c r="BU174" s="15" t="str">
        <f t="shared" si="85"/>
        <v/>
      </c>
      <c r="BV174" s="2" t="str" cm="1">
        <f t="array" ref="BV174">IF(B174="","",SUMPRODUCT(($D$1:$AB$4=$BV$4)*$D174:$AB174))</f>
        <v/>
      </c>
      <c r="BW174" s="15" t="str">
        <f t="shared" si="86"/>
        <v/>
      </c>
      <c r="BX174" s="2" t="str" cm="1">
        <f t="array" ref="BX174">IF(B174="","",SUMPRODUCT(($D$1:$AB$4=$BX$4)*$D174:$AB174))</f>
        <v/>
      </c>
      <c r="BY174" s="15" t="str">
        <f t="shared" si="87"/>
        <v/>
      </c>
      <c r="BZ174" s="2" t="str" cm="1">
        <f t="array" ref="BZ174">IF(B174="","",SUMPRODUCT(($D$1:$AB$4=$BZ$4)*$D174:$AB174))</f>
        <v/>
      </c>
      <c r="CA174" s="15" t="str">
        <f t="shared" si="88"/>
        <v/>
      </c>
      <c r="CB174" s="2" t="str" cm="1">
        <f t="array" ref="CB174">IF(B174="","",SUMPRODUCT(($D$1:$AB$4=$CB$4)*$D174:$AB174))</f>
        <v/>
      </c>
      <c r="CC174" s="15" t="str">
        <f t="shared" si="89"/>
        <v/>
      </c>
      <c r="CD174" s="2" t="str" cm="1">
        <f t="array" ref="CD174">IF(B174="","",SUMPRODUCT(($D$1:$AB$4=$CD$4)*$D174:$AB174))</f>
        <v/>
      </c>
      <c r="CE174" s="15" t="str">
        <f t="shared" si="90"/>
        <v/>
      </c>
      <c r="CF174" s="2" t="str" cm="1">
        <f t="array" ref="CF174">IF(B174="","",SUMPRODUCT(($D$1:$AB$4=$CF$4)*$D174:$AB174))</f>
        <v/>
      </c>
      <c r="CG174" s="15" t="str">
        <f t="shared" si="91"/>
        <v/>
      </c>
      <c r="CH174" s="2" t="str" cm="1">
        <f t="array" ref="CH174">IF(B174="","",SUMPRODUCT(($D$1:$AB$4=$CH$4)*$D174:$AB174))</f>
        <v/>
      </c>
      <c r="CI174" s="15" t="str">
        <f t="shared" si="92"/>
        <v/>
      </c>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row>
    <row r="175" spans="1:127" s="3" customFormat="1" ht="15.75" thickBot="1">
      <c r="A175" s="7">
        <v>170</v>
      </c>
      <c r="B175" s="1"/>
      <c r="D175" s="99"/>
      <c r="E175" s="100"/>
      <c r="F175" s="100"/>
      <c r="G175" s="100"/>
      <c r="H175" s="100"/>
      <c r="I175" s="101"/>
      <c r="J175" s="104"/>
      <c r="K175" s="105"/>
      <c r="L175" s="105"/>
      <c r="M175" s="105"/>
      <c r="N175" s="105"/>
      <c r="O175" s="106"/>
      <c r="P175" s="109"/>
      <c r="Q175" s="110"/>
      <c r="R175" s="110"/>
      <c r="S175" s="110"/>
      <c r="T175" s="110"/>
      <c r="U175" s="111"/>
      <c r="V175" s="115"/>
      <c r="W175" s="116"/>
      <c r="X175" s="116"/>
      <c r="Y175" s="116"/>
      <c r="Z175" s="116"/>
      <c r="AA175" s="116"/>
      <c r="AB175" s="170"/>
      <c r="AC175" s="171" t="str">
        <f t="shared" si="66"/>
        <v/>
      </c>
      <c r="AD175" s="172" t="str">
        <f t="shared" si="67"/>
        <v/>
      </c>
      <c r="AE175" s="4"/>
      <c r="AF175" s="4"/>
      <c r="AG175" s="4"/>
      <c r="AH175" s="4"/>
      <c r="AI175" s="4"/>
      <c r="AJ175" s="4"/>
      <c r="AK175" s="4"/>
      <c r="AL175" s="2" t="str" cm="1">
        <f t="array" ref="AL175">IF(B175="","",SUMPRODUCT(($D$1:$AB$4=$AL$4)*D175:AB175))</f>
        <v/>
      </c>
      <c r="AM175" s="15" t="str">
        <f t="shared" si="68"/>
        <v/>
      </c>
      <c r="AN175" s="2" t="str" cm="1">
        <f t="array" ref="AN175">IF(B175="","",SUMPRODUCT(($D$1:$AB$4=$AN$4)*D175:AB175))</f>
        <v/>
      </c>
      <c r="AO175" s="15" t="str">
        <f t="shared" si="69"/>
        <v/>
      </c>
      <c r="AP175" s="2" t="str" cm="1">
        <f t="array" ref="AP175">IF(B175="","",SUMPRODUCT(($D$1:$AB$4=$AP$4)*D175:AB175))</f>
        <v/>
      </c>
      <c r="AQ175" s="15" t="str">
        <f t="shared" si="70"/>
        <v/>
      </c>
      <c r="AR175" s="2" t="str" cm="1">
        <f t="array" ref="AR175">IF(B175="","",SUMPRODUCT(($D$1:$AB$4=$AR$4)*D175:AB175))</f>
        <v/>
      </c>
      <c r="AS175" s="15" t="str">
        <f t="shared" si="71"/>
        <v/>
      </c>
      <c r="AT175" s="2" t="str" cm="1">
        <f t="array" ref="AT175">IF(B175="","",SUMPRODUCT(($D$1:$AB$4=$AT$4)*$D175:$AB175))</f>
        <v/>
      </c>
      <c r="AU175" s="15" t="str">
        <f t="shared" si="72"/>
        <v/>
      </c>
      <c r="AV175" s="2" t="str" cm="1">
        <f t="array" ref="AV175">IF(B175="","",SUMPRODUCT(($D$1:$AB$4=$AV$4)*$D175:$AB175))</f>
        <v/>
      </c>
      <c r="AW175" s="15" t="str">
        <f t="shared" si="73"/>
        <v/>
      </c>
      <c r="AX175" s="2" t="str" cm="1">
        <f t="array" ref="AX175">IF(B175="","",SUMPRODUCT(($D$1:$AB$4=$AX$4)*$D175:$AB175))</f>
        <v/>
      </c>
      <c r="AY175" s="15" t="str">
        <f t="shared" si="74"/>
        <v/>
      </c>
      <c r="AZ175" s="2" t="str" cm="1">
        <f t="array" ref="AZ175">IF(B175="","",SUMPRODUCT(($D$1:$AB$4=$AZ$4)*$D175:$AB175))</f>
        <v/>
      </c>
      <c r="BA175" s="15" t="str">
        <f t="shared" si="75"/>
        <v/>
      </c>
      <c r="BB175" s="2" t="str" cm="1">
        <f t="array" ref="BB175">IF(B175="","",SUMPRODUCT(($D$1:$AB$4=$BB$4)*$D175:$AB175))</f>
        <v/>
      </c>
      <c r="BC175" s="15" t="str">
        <f t="shared" si="76"/>
        <v/>
      </c>
      <c r="BD175" s="2" t="str" cm="1">
        <f t="array" ref="BD175">IF(B175="","",SUMPRODUCT(($D$1:$AB$4=$BD$4)*$D175:$AB175))</f>
        <v/>
      </c>
      <c r="BE175" s="15" t="str">
        <f t="shared" si="77"/>
        <v/>
      </c>
      <c r="BF175" s="2" t="str" cm="1">
        <f t="array" ref="BF175">IF(B175="","",SUMPRODUCT(($D$1:$AB$4=$BF$4)*$D175:$AB175))</f>
        <v/>
      </c>
      <c r="BG175" s="15" t="str">
        <f t="shared" si="78"/>
        <v/>
      </c>
      <c r="BH175" s="2" t="str" cm="1">
        <f t="array" ref="BH175">IF(B175="","",SUMPRODUCT(($D$1:$AB$4=$BH$4)*$D175:$AB175))</f>
        <v/>
      </c>
      <c r="BI175" s="15" t="str">
        <f t="shared" si="79"/>
        <v/>
      </c>
      <c r="BJ175" s="2" t="str" cm="1">
        <f t="array" ref="BJ175">IF(B175="","",SUMPRODUCT(($D$1:$AB$4=$BJ$4)*$D175:$AB175))</f>
        <v/>
      </c>
      <c r="BK175" s="15" t="str">
        <f t="shared" si="80"/>
        <v/>
      </c>
      <c r="BL175" s="2" t="str" cm="1">
        <f t="array" ref="BL175">IF(B175="","",SUMPRODUCT(($D$1:$AB$4=$BL$4)*$D175:$AB175))</f>
        <v/>
      </c>
      <c r="BM175" s="15" t="str">
        <f t="shared" si="81"/>
        <v/>
      </c>
      <c r="BN175" s="2" t="str" cm="1">
        <f t="array" ref="BN175">IF(B175="","",SUMPRODUCT(($D$1:$AB$4=$BN$4)*$D175:$AB175))</f>
        <v/>
      </c>
      <c r="BO175" s="15" t="str">
        <f t="shared" si="82"/>
        <v/>
      </c>
      <c r="BP175" s="2" t="str" cm="1">
        <f t="array" ref="BP175">IF(B175="","",SUMPRODUCT(($D$1:$AB$4=$BP$4)*$D175:$AB175))</f>
        <v/>
      </c>
      <c r="BQ175" s="15" t="str">
        <f t="shared" si="83"/>
        <v/>
      </c>
      <c r="BR175" s="2" t="str" cm="1">
        <f t="array" ref="BR175">IF(B175="","",SUMPRODUCT(($D$1:$AB$4=$BR$4)*$D175:$AB175))</f>
        <v/>
      </c>
      <c r="BS175" s="15" t="str">
        <f t="shared" si="84"/>
        <v/>
      </c>
      <c r="BT175" s="2" t="str" cm="1">
        <f t="array" ref="BT175">IF(B175="","",SUMPRODUCT(($D$1:$AB$4=$BT$4)*$D175:$AB175))</f>
        <v/>
      </c>
      <c r="BU175" s="15" t="str">
        <f t="shared" si="85"/>
        <v/>
      </c>
      <c r="BV175" s="2" t="str" cm="1">
        <f t="array" ref="BV175">IF(B175="","",SUMPRODUCT(($D$1:$AB$4=$BV$4)*$D175:$AB175))</f>
        <v/>
      </c>
      <c r="BW175" s="15" t="str">
        <f t="shared" si="86"/>
        <v/>
      </c>
      <c r="BX175" s="2" t="str" cm="1">
        <f t="array" ref="BX175">IF(B175="","",SUMPRODUCT(($D$1:$AB$4=$BX$4)*$D175:$AB175))</f>
        <v/>
      </c>
      <c r="BY175" s="15" t="str">
        <f t="shared" si="87"/>
        <v/>
      </c>
      <c r="BZ175" s="2" t="str" cm="1">
        <f t="array" ref="BZ175">IF(B175="","",SUMPRODUCT(($D$1:$AB$4=$BZ$4)*$D175:$AB175))</f>
        <v/>
      </c>
      <c r="CA175" s="15" t="str">
        <f t="shared" si="88"/>
        <v/>
      </c>
      <c r="CB175" s="2" t="str" cm="1">
        <f t="array" ref="CB175">IF(B175="","",SUMPRODUCT(($D$1:$AB$4=$CB$4)*$D175:$AB175))</f>
        <v/>
      </c>
      <c r="CC175" s="15" t="str">
        <f t="shared" si="89"/>
        <v/>
      </c>
      <c r="CD175" s="2" t="str" cm="1">
        <f t="array" ref="CD175">IF(B175="","",SUMPRODUCT(($D$1:$AB$4=$CD$4)*$D175:$AB175))</f>
        <v/>
      </c>
      <c r="CE175" s="15" t="str">
        <f t="shared" si="90"/>
        <v/>
      </c>
      <c r="CF175" s="2" t="str" cm="1">
        <f t="array" ref="CF175">IF(B175="","",SUMPRODUCT(($D$1:$AB$4=$CF$4)*$D175:$AB175))</f>
        <v/>
      </c>
      <c r="CG175" s="15" t="str">
        <f t="shared" si="91"/>
        <v/>
      </c>
      <c r="CH175" s="2" t="str" cm="1">
        <f t="array" ref="CH175">IF(B175="","",SUMPRODUCT(($D$1:$AB$4=$CH$4)*$D175:$AB175))</f>
        <v/>
      </c>
      <c r="CI175" s="15" t="str">
        <f t="shared" si="92"/>
        <v/>
      </c>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row>
    <row r="176" spans="1:127" s="3" customFormat="1" ht="15.75" thickBot="1">
      <c r="A176" s="7">
        <v>171</v>
      </c>
      <c r="B176" s="1"/>
      <c r="D176" s="99"/>
      <c r="E176" s="100"/>
      <c r="F176" s="100"/>
      <c r="G176" s="100"/>
      <c r="H176" s="100"/>
      <c r="I176" s="101"/>
      <c r="J176" s="104"/>
      <c r="K176" s="105"/>
      <c r="L176" s="105"/>
      <c r="M176" s="105"/>
      <c r="N176" s="105"/>
      <c r="O176" s="106"/>
      <c r="P176" s="109"/>
      <c r="Q176" s="110"/>
      <c r="R176" s="110"/>
      <c r="S176" s="110"/>
      <c r="T176" s="110"/>
      <c r="U176" s="111"/>
      <c r="V176" s="115"/>
      <c r="W176" s="116"/>
      <c r="X176" s="116"/>
      <c r="Y176" s="116"/>
      <c r="Z176" s="116"/>
      <c r="AA176" s="116"/>
      <c r="AB176" s="170"/>
      <c r="AC176" s="171" t="str">
        <f t="shared" si="66"/>
        <v/>
      </c>
      <c r="AD176" s="172" t="str">
        <f t="shared" si="67"/>
        <v/>
      </c>
      <c r="AE176" s="4"/>
      <c r="AF176" s="4"/>
      <c r="AG176" s="4"/>
      <c r="AH176" s="4"/>
      <c r="AI176" s="4"/>
      <c r="AJ176" s="4"/>
      <c r="AK176" s="4"/>
      <c r="AL176" s="2" t="str" cm="1">
        <f t="array" ref="AL176">IF(B176="","",SUMPRODUCT(($D$1:$AB$4=$AL$4)*D176:AB176))</f>
        <v/>
      </c>
      <c r="AM176" s="15" t="str">
        <f t="shared" si="68"/>
        <v/>
      </c>
      <c r="AN176" s="2" t="str" cm="1">
        <f t="array" ref="AN176">IF(B176="","",SUMPRODUCT(($D$1:$AB$4=$AN$4)*D176:AB176))</f>
        <v/>
      </c>
      <c r="AO176" s="15" t="str">
        <f t="shared" si="69"/>
        <v/>
      </c>
      <c r="AP176" s="2" t="str" cm="1">
        <f t="array" ref="AP176">IF(B176="","",SUMPRODUCT(($D$1:$AB$4=$AP$4)*D176:AB176))</f>
        <v/>
      </c>
      <c r="AQ176" s="15" t="str">
        <f t="shared" si="70"/>
        <v/>
      </c>
      <c r="AR176" s="2" t="str" cm="1">
        <f t="array" ref="AR176">IF(B176="","",SUMPRODUCT(($D$1:$AB$4=$AR$4)*D176:AB176))</f>
        <v/>
      </c>
      <c r="AS176" s="15" t="str">
        <f t="shared" si="71"/>
        <v/>
      </c>
      <c r="AT176" s="2" t="str" cm="1">
        <f t="array" ref="AT176">IF(B176="","",SUMPRODUCT(($D$1:$AB$4=$AT$4)*$D176:$AB176))</f>
        <v/>
      </c>
      <c r="AU176" s="15" t="str">
        <f t="shared" si="72"/>
        <v/>
      </c>
      <c r="AV176" s="2" t="str" cm="1">
        <f t="array" ref="AV176">IF(B176="","",SUMPRODUCT(($D$1:$AB$4=$AV$4)*$D176:$AB176))</f>
        <v/>
      </c>
      <c r="AW176" s="15" t="str">
        <f t="shared" si="73"/>
        <v/>
      </c>
      <c r="AX176" s="2" t="str" cm="1">
        <f t="array" ref="AX176">IF(B176="","",SUMPRODUCT(($D$1:$AB$4=$AX$4)*$D176:$AB176))</f>
        <v/>
      </c>
      <c r="AY176" s="15" t="str">
        <f t="shared" si="74"/>
        <v/>
      </c>
      <c r="AZ176" s="2" t="str" cm="1">
        <f t="array" ref="AZ176">IF(B176="","",SUMPRODUCT(($D$1:$AB$4=$AZ$4)*$D176:$AB176))</f>
        <v/>
      </c>
      <c r="BA176" s="15" t="str">
        <f t="shared" si="75"/>
        <v/>
      </c>
      <c r="BB176" s="2" t="str" cm="1">
        <f t="array" ref="BB176">IF(B176="","",SUMPRODUCT(($D$1:$AB$4=$BB$4)*$D176:$AB176))</f>
        <v/>
      </c>
      <c r="BC176" s="15" t="str">
        <f t="shared" si="76"/>
        <v/>
      </c>
      <c r="BD176" s="2" t="str" cm="1">
        <f t="array" ref="BD176">IF(B176="","",SUMPRODUCT(($D$1:$AB$4=$BD$4)*$D176:$AB176))</f>
        <v/>
      </c>
      <c r="BE176" s="15" t="str">
        <f t="shared" si="77"/>
        <v/>
      </c>
      <c r="BF176" s="2" t="str" cm="1">
        <f t="array" ref="BF176">IF(B176="","",SUMPRODUCT(($D$1:$AB$4=$BF$4)*$D176:$AB176))</f>
        <v/>
      </c>
      <c r="BG176" s="15" t="str">
        <f t="shared" si="78"/>
        <v/>
      </c>
      <c r="BH176" s="2" t="str" cm="1">
        <f t="array" ref="BH176">IF(B176="","",SUMPRODUCT(($D$1:$AB$4=$BH$4)*$D176:$AB176))</f>
        <v/>
      </c>
      <c r="BI176" s="15" t="str">
        <f t="shared" si="79"/>
        <v/>
      </c>
      <c r="BJ176" s="2" t="str" cm="1">
        <f t="array" ref="BJ176">IF(B176="","",SUMPRODUCT(($D$1:$AB$4=$BJ$4)*$D176:$AB176))</f>
        <v/>
      </c>
      <c r="BK176" s="15" t="str">
        <f t="shared" si="80"/>
        <v/>
      </c>
      <c r="BL176" s="2" t="str" cm="1">
        <f t="array" ref="BL176">IF(B176="","",SUMPRODUCT(($D$1:$AB$4=$BL$4)*$D176:$AB176))</f>
        <v/>
      </c>
      <c r="BM176" s="15" t="str">
        <f t="shared" si="81"/>
        <v/>
      </c>
      <c r="BN176" s="2" t="str" cm="1">
        <f t="array" ref="BN176">IF(B176="","",SUMPRODUCT(($D$1:$AB$4=$BN$4)*$D176:$AB176))</f>
        <v/>
      </c>
      <c r="BO176" s="15" t="str">
        <f t="shared" si="82"/>
        <v/>
      </c>
      <c r="BP176" s="2" t="str" cm="1">
        <f t="array" ref="BP176">IF(B176="","",SUMPRODUCT(($D$1:$AB$4=$BP$4)*$D176:$AB176))</f>
        <v/>
      </c>
      <c r="BQ176" s="15" t="str">
        <f t="shared" si="83"/>
        <v/>
      </c>
      <c r="BR176" s="2" t="str" cm="1">
        <f t="array" ref="BR176">IF(B176="","",SUMPRODUCT(($D$1:$AB$4=$BR$4)*$D176:$AB176))</f>
        <v/>
      </c>
      <c r="BS176" s="15" t="str">
        <f t="shared" si="84"/>
        <v/>
      </c>
      <c r="BT176" s="2" t="str" cm="1">
        <f t="array" ref="BT176">IF(B176="","",SUMPRODUCT(($D$1:$AB$4=$BT$4)*$D176:$AB176))</f>
        <v/>
      </c>
      <c r="BU176" s="15" t="str">
        <f t="shared" si="85"/>
        <v/>
      </c>
      <c r="BV176" s="2" t="str" cm="1">
        <f t="array" ref="BV176">IF(B176="","",SUMPRODUCT(($D$1:$AB$4=$BV$4)*$D176:$AB176))</f>
        <v/>
      </c>
      <c r="BW176" s="15" t="str">
        <f t="shared" si="86"/>
        <v/>
      </c>
      <c r="BX176" s="2" t="str" cm="1">
        <f t="array" ref="BX176">IF(B176="","",SUMPRODUCT(($D$1:$AB$4=$BX$4)*$D176:$AB176))</f>
        <v/>
      </c>
      <c r="BY176" s="15" t="str">
        <f t="shared" si="87"/>
        <v/>
      </c>
      <c r="BZ176" s="2" t="str" cm="1">
        <f t="array" ref="BZ176">IF(B176="","",SUMPRODUCT(($D$1:$AB$4=$BZ$4)*$D176:$AB176))</f>
        <v/>
      </c>
      <c r="CA176" s="15" t="str">
        <f t="shared" si="88"/>
        <v/>
      </c>
      <c r="CB176" s="2" t="str" cm="1">
        <f t="array" ref="CB176">IF(B176="","",SUMPRODUCT(($D$1:$AB$4=$CB$4)*$D176:$AB176))</f>
        <v/>
      </c>
      <c r="CC176" s="15" t="str">
        <f t="shared" si="89"/>
        <v/>
      </c>
      <c r="CD176" s="2" t="str" cm="1">
        <f t="array" ref="CD176">IF(B176="","",SUMPRODUCT(($D$1:$AB$4=$CD$4)*$D176:$AB176))</f>
        <v/>
      </c>
      <c r="CE176" s="15" t="str">
        <f t="shared" si="90"/>
        <v/>
      </c>
      <c r="CF176" s="2" t="str" cm="1">
        <f t="array" ref="CF176">IF(B176="","",SUMPRODUCT(($D$1:$AB$4=$CF$4)*$D176:$AB176))</f>
        <v/>
      </c>
      <c r="CG176" s="15" t="str">
        <f t="shared" si="91"/>
        <v/>
      </c>
      <c r="CH176" s="2" t="str" cm="1">
        <f t="array" ref="CH176">IF(B176="","",SUMPRODUCT(($D$1:$AB$4=$CH$4)*$D176:$AB176))</f>
        <v/>
      </c>
      <c r="CI176" s="15" t="str">
        <f t="shared" si="92"/>
        <v/>
      </c>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row>
    <row r="177" spans="1:127" s="3" customFormat="1" ht="15.75" thickBot="1">
      <c r="A177" s="7">
        <v>172</v>
      </c>
      <c r="B177" s="1"/>
      <c r="D177" s="99"/>
      <c r="E177" s="100"/>
      <c r="F177" s="100"/>
      <c r="G177" s="100"/>
      <c r="H177" s="100"/>
      <c r="I177" s="101"/>
      <c r="J177" s="104"/>
      <c r="K177" s="105"/>
      <c r="L177" s="105"/>
      <c r="M177" s="105"/>
      <c r="N177" s="105"/>
      <c r="O177" s="106"/>
      <c r="P177" s="109"/>
      <c r="Q177" s="110"/>
      <c r="R177" s="110"/>
      <c r="S177" s="110"/>
      <c r="T177" s="110"/>
      <c r="U177" s="111"/>
      <c r="V177" s="115"/>
      <c r="W177" s="116"/>
      <c r="X177" s="116"/>
      <c r="Y177" s="116"/>
      <c r="Z177" s="116"/>
      <c r="AA177" s="116"/>
      <c r="AB177" s="170"/>
      <c r="AC177" s="171" t="str">
        <f t="shared" si="66"/>
        <v/>
      </c>
      <c r="AD177" s="172" t="str">
        <f t="shared" si="67"/>
        <v/>
      </c>
      <c r="AE177" s="4"/>
      <c r="AF177" s="4"/>
      <c r="AG177" s="4"/>
      <c r="AH177" s="4"/>
      <c r="AI177" s="4"/>
      <c r="AJ177" s="4"/>
      <c r="AK177" s="4"/>
      <c r="AL177" s="2" t="str" cm="1">
        <f t="array" ref="AL177">IF(B177="","",SUMPRODUCT(($D$1:$AB$4=$AL$4)*D177:AB177))</f>
        <v/>
      </c>
      <c r="AM177" s="15" t="str">
        <f t="shared" si="68"/>
        <v/>
      </c>
      <c r="AN177" s="2" t="str" cm="1">
        <f t="array" ref="AN177">IF(B177="","",SUMPRODUCT(($D$1:$AB$4=$AN$4)*D177:AB177))</f>
        <v/>
      </c>
      <c r="AO177" s="15" t="str">
        <f t="shared" si="69"/>
        <v/>
      </c>
      <c r="AP177" s="2" t="str" cm="1">
        <f t="array" ref="AP177">IF(B177="","",SUMPRODUCT(($D$1:$AB$4=$AP$4)*D177:AB177))</f>
        <v/>
      </c>
      <c r="AQ177" s="15" t="str">
        <f t="shared" si="70"/>
        <v/>
      </c>
      <c r="AR177" s="2" t="str" cm="1">
        <f t="array" ref="AR177">IF(B177="","",SUMPRODUCT(($D$1:$AB$4=$AR$4)*D177:AB177))</f>
        <v/>
      </c>
      <c r="AS177" s="15" t="str">
        <f t="shared" si="71"/>
        <v/>
      </c>
      <c r="AT177" s="2" t="str" cm="1">
        <f t="array" ref="AT177">IF(B177="","",SUMPRODUCT(($D$1:$AB$4=$AT$4)*$D177:$AB177))</f>
        <v/>
      </c>
      <c r="AU177" s="15" t="str">
        <f t="shared" si="72"/>
        <v/>
      </c>
      <c r="AV177" s="2" t="str" cm="1">
        <f t="array" ref="AV177">IF(B177="","",SUMPRODUCT(($D$1:$AB$4=$AV$4)*$D177:$AB177))</f>
        <v/>
      </c>
      <c r="AW177" s="15" t="str">
        <f t="shared" si="73"/>
        <v/>
      </c>
      <c r="AX177" s="2" t="str" cm="1">
        <f t="array" ref="AX177">IF(B177="","",SUMPRODUCT(($D$1:$AB$4=$AX$4)*$D177:$AB177))</f>
        <v/>
      </c>
      <c r="AY177" s="15" t="str">
        <f t="shared" si="74"/>
        <v/>
      </c>
      <c r="AZ177" s="2" t="str" cm="1">
        <f t="array" ref="AZ177">IF(B177="","",SUMPRODUCT(($D$1:$AB$4=$AZ$4)*$D177:$AB177))</f>
        <v/>
      </c>
      <c r="BA177" s="15" t="str">
        <f t="shared" si="75"/>
        <v/>
      </c>
      <c r="BB177" s="2" t="str" cm="1">
        <f t="array" ref="BB177">IF(B177="","",SUMPRODUCT(($D$1:$AB$4=$BB$4)*$D177:$AB177))</f>
        <v/>
      </c>
      <c r="BC177" s="15" t="str">
        <f t="shared" si="76"/>
        <v/>
      </c>
      <c r="BD177" s="2" t="str" cm="1">
        <f t="array" ref="BD177">IF(B177="","",SUMPRODUCT(($D$1:$AB$4=$BD$4)*$D177:$AB177))</f>
        <v/>
      </c>
      <c r="BE177" s="15" t="str">
        <f t="shared" si="77"/>
        <v/>
      </c>
      <c r="BF177" s="2" t="str" cm="1">
        <f t="array" ref="BF177">IF(B177="","",SUMPRODUCT(($D$1:$AB$4=$BF$4)*$D177:$AB177))</f>
        <v/>
      </c>
      <c r="BG177" s="15" t="str">
        <f t="shared" si="78"/>
        <v/>
      </c>
      <c r="BH177" s="2" t="str" cm="1">
        <f t="array" ref="BH177">IF(B177="","",SUMPRODUCT(($D$1:$AB$4=$BH$4)*$D177:$AB177))</f>
        <v/>
      </c>
      <c r="BI177" s="15" t="str">
        <f t="shared" si="79"/>
        <v/>
      </c>
      <c r="BJ177" s="2" t="str" cm="1">
        <f t="array" ref="BJ177">IF(B177="","",SUMPRODUCT(($D$1:$AB$4=$BJ$4)*$D177:$AB177))</f>
        <v/>
      </c>
      <c r="BK177" s="15" t="str">
        <f t="shared" si="80"/>
        <v/>
      </c>
      <c r="BL177" s="2" t="str" cm="1">
        <f t="array" ref="BL177">IF(B177="","",SUMPRODUCT(($D$1:$AB$4=$BL$4)*$D177:$AB177))</f>
        <v/>
      </c>
      <c r="BM177" s="15" t="str">
        <f t="shared" si="81"/>
        <v/>
      </c>
      <c r="BN177" s="2" t="str" cm="1">
        <f t="array" ref="BN177">IF(B177="","",SUMPRODUCT(($D$1:$AB$4=$BN$4)*$D177:$AB177))</f>
        <v/>
      </c>
      <c r="BO177" s="15" t="str">
        <f t="shared" si="82"/>
        <v/>
      </c>
      <c r="BP177" s="2" t="str" cm="1">
        <f t="array" ref="BP177">IF(B177="","",SUMPRODUCT(($D$1:$AB$4=$BP$4)*$D177:$AB177))</f>
        <v/>
      </c>
      <c r="BQ177" s="15" t="str">
        <f t="shared" si="83"/>
        <v/>
      </c>
      <c r="BR177" s="2" t="str" cm="1">
        <f t="array" ref="BR177">IF(B177="","",SUMPRODUCT(($D$1:$AB$4=$BR$4)*$D177:$AB177))</f>
        <v/>
      </c>
      <c r="BS177" s="15" t="str">
        <f t="shared" si="84"/>
        <v/>
      </c>
      <c r="BT177" s="2" t="str" cm="1">
        <f t="array" ref="BT177">IF(B177="","",SUMPRODUCT(($D$1:$AB$4=$BT$4)*$D177:$AB177))</f>
        <v/>
      </c>
      <c r="BU177" s="15" t="str">
        <f t="shared" si="85"/>
        <v/>
      </c>
      <c r="BV177" s="2" t="str" cm="1">
        <f t="array" ref="BV177">IF(B177="","",SUMPRODUCT(($D$1:$AB$4=$BV$4)*$D177:$AB177))</f>
        <v/>
      </c>
      <c r="BW177" s="15" t="str">
        <f t="shared" si="86"/>
        <v/>
      </c>
      <c r="BX177" s="2" t="str" cm="1">
        <f t="array" ref="BX177">IF(B177="","",SUMPRODUCT(($D$1:$AB$4=$BX$4)*$D177:$AB177))</f>
        <v/>
      </c>
      <c r="BY177" s="15" t="str">
        <f t="shared" si="87"/>
        <v/>
      </c>
      <c r="BZ177" s="2" t="str" cm="1">
        <f t="array" ref="BZ177">IF(B177="","",SUMPRODUCT(($D$1:$AB$4=$BZ$4)*$D177:$AB177))</f>
        <v/>
      </c>
      <c r="CA177" s="15" t="str">
        <f t="shared" si="88"/>
        <v/>
      </c>
      <c r="CB177" s="2" t="str" cm="1">
        <f t="array" ref="CB177">IF(B177="","",SUMPRODUCT(($D$1:$AB$4=$CB$4)*$D177:$AB177))</f>
        <v/>
      </c>
      <c r="CC177" s="15" t="str">
        <f t="shared" si="89"/>
        <v/>
      </c>
      <c r="CD177" s="2" t="str" cm="1">
        <f t="array" ref="CD177">IF(B177="","",SUMPRODUCT(($D$1:$AB$4=$CD$4)*$D177:$AB177))</f>
        <v/>
      </c>
      <c r="CE177" s="15" t="str">
        <f t="shared" si="90"/>
        <v/>
      </c>
      <c r="CF177" s="2" t="str" cm="1">
        <f t="array" ref="CF177">IF(B177="","",SUMPRODUCT(($D$1:$AB$4=$CF$4)*$D177:$AB177))</f>
        <v/>
      </c>
      <c r="CG177" s="15" t="str">
        <f t="shared" si="91"/>
        <v/>
      </c>
      <c r="CH177" s="2" t="str" cm="1">
        <f t="array" ref="CH177">IF(B177="","",SUMPRODUCT(($D$1:$AB$4=$CH$4)*$D177:$AB177))</f>
        <v/>
      </c>
      <c r="CI177" s="15" t="str">
        <f t="shared" si="92"/>
        <v/>
      </c>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row>
    <row r="178" spans="1:127" s="3" customFormat="1" ht="15.75" thickBot="1">
      <c r="A178" s="7">
        <v>173</v>
      </c>
      <c r="B178" s="1"/>
      <c r="D178" s="99"/>
      <c r="E178" s="100"/>
      <c r="F178" s="100"/>
      <c r="G178" s="100"/>
      <c r="H178" s="100"/>
      <c r="I178" s="101"/>
      <c r="J178" s="104"/>
      <c r="K178" s="105"/>
      <c r="L178" s="105"/>
      <c r="M178" s="105"/>
      <c r="N178" s="105"/>
      <c r="O178" s="106"/>
      <c r="P178" s="109"/>
      <c r="Q178" s="110"/>
      <c r="R178" s="110"/>
      <c r="S178" s="110"/>
      <c r="T178" s="110"/>
      <c r="U178" s="111"/>
      <c r="V178" s="115"/>
      <c r="W178" s="116"/>
      <c r="X178" s="116"/>
      <c r="Y178" s="116"/>
      <c r="Z178" s="116"/>
      <c r="AA178" s="116"/>
      <c r="AB178" s="170"/>
      <c r="AC178" s="171" t="str">
        <f t="shared" si="66"/>
        <v/>
      </c>
      <c r="AD178" s="172" t="str">
        <f t="shared" si="67"/>
        <v/>
      </c>
      <c r="AE178" s="4"/>
      <c r="AF178" s="4"/>
      <c r="AG178" s="4"/>
      <c r="AH178" s="4"/>
      <c r="AI178" s="4"/>
      <c r="AJ178" s="4"/>
      <c r="AK178" s="4"/>
      <c r="AL178" s="2" t="str" cm="1">
        <f t="array" ref="AL178">IF(B178="","",SUMPRODUCT(($D$1:$AB$4=$AL$4)*D178:AB178))</f>
        <v/>
      </c>
      <c r="AM178" s="15" t="str">
        <f t="shared" si="68"/>
        <v/>
      </c>
      <c r="AN178" s="2" t="str" cm="1">
        <f t="array" ref="AN178">IF(B178="","",SUMPRODUCT(($D$1:$AB$4=$AN$4)*D178:AB178))</f>
        <v/>
      </c>
      <c r="AO178" s="15" t="str">
        <f t="shared" si="69"/>
        <v/>
      </c>
      <c r="AP178" s="2" t="str" cm="1">
        <f t="array" ref="AP178">IF(B178="","",SUMPRODUCT(($D$1:$AB$4=$AP$4)*D178:AB178))</f>
        <v/>
      </c>
      <c r="AQ178" s="15" t="str">
        <f t="shared" si="70"/>
        <v/>
      </c>
      <c r="AR178" s="2" t="str" cm="1">
        <f t="array" ref="AR178">IF(B178="","",SUMPRODUCT(($D$1:$AB$4=$AR$4)*D178:AB178))</f>
        <v/>
      </c>
      <c r="AS178" s="15" t="str">
        <f t="shared" si="71"/>
        <v/>
      </c>
      <c r="AT178" s="2" t="str" cm="1">
        <f t="array" ref="AT178">IF(B178="","",SUMPRODUCT(($D$1:$AB$4=$AT$4)*$D178:$AB178))</f>
        <v/>
      </c>
      <c r="AU178" s="15" t="str">
        <f t="shared" si="72"/>
        <v/>
      </c>
      <c r="AV178" s="2" t="str" cm="1">
        <f t="array" ref="AV178">IF(B178="","",SUMPRODUCT(($D$1:$AB$4=$AV$4)*$D178:$AB178))</f>
        <v/>
      </c>
      <c r="AW178" s="15" t="str">
        <f t="shared" si="73"/>
        <v/>
      </c>
      <c r="AX178" s="2" t="str" cm="1">
        <f t="array" ref="AX178">IF(B178="","",SUMPRODUCT(($D$1:$AB$4=$AX$4)*$D178:$AB178))</f>
        <v/>
      </c>
      <c r="AY178" s="15" t="str">
        <f t="shared" si="74"/>
        <v/>
      </c>
      <c r="AZ178" s="2" t="str" cm="1">
        <f t="array" ref="AZ178">IF(B178="","",SUMPRODUCT(($D$1:$AB$4=$AZ$4)*$D178:$AB178))</f>
        <v/>
      </c>
      <c r="BA178" s="15" t="str">
        <f t="shared" si="75"/>
        <v/>
      </c>
      <c r="BB178" s="2" t="str" cm="1">
        <f t="array" ref="BB178">IF(B178="","",SUMPRODUCT(($D$1:$AB$4=$BB$4)*$D178:$AB178))</f>
        <v/>
      </c>
      <c r="BC178" s="15" t="str">
        <f t="shared" si="76"/>
        <v/>
      </c>
      <c r="BD178" s="2" t="str" cm="1">
        <f t="array" ref="BD178">IF(B178="","",SUMPRODUCT(($D$1:$AB$4=$BD$4)*$D178:$AB178))</f>
        <v/>
      </c>
      <c r="BE178" s="15" t="str">
        <f t="shared" si="77"/>
        <v/>
      </c>
      <c r="BF178" s="2" t="str" cm="1">
        <f t="array" ref="BF178">IF(B178="","",SUMPRODUCT(($D$1:$AB$4=$BF$4)*$D178:$AB178))</f>
        <v/>
      </c>
      <c r="BG178" s="15" t="str">
        <f t="shared" si="78"/>
        <v/>
      </c>
      <c r="BH178" s="2" t="str" cm="1">
        <f t="array" ref="BH178">IF(B178="","",SUMPRODUCT(($D$1:$AB$4=$BH$4)*$D178:$AB178))</f>
        <v/>
      </c>
      <c r="BI178" s="15" t="str">
        <f t="shared" si="79"/>
        <v/>
      </c>
      <c r="BJ178" s="2" t="str" cm="1">
        <f t="array" ref="BJ178">IF(B178="","",SUMPRODUCT(($D$1:$AB$4=$BJ$4)*$D178:$AB178))</f>
        <v/>
      </c>
      <c r="BK178" s="15" t="str">
        <f t="shared" si="80"/>
        <v/>
      </c>
      <c r="BL178" s="2" t="str" cm="1">
        <f t="array" ref="BL178">IF(B178="","",SUMPRODUCT(($D$1:$AB$4=$BL$4)*$D178:$AB178))</f>
        <v/>
      </c>
      <c r="BM178" s="15" t="str">
        <f t="shared" si="81"/>
        <v/>
      </c>
      <c r="BN178" s="2" t="str" cm="1">
        <f t="array" ref="BN178">IF(B178="","",SUMPRODUCT(($D$1:$AB$4=$BN$4)*$D178:$AB178))</f>
        <v/>
      </c>
      <c r="BO178" s="15" t="str">
        <f t="shared" si="82"/>
        <v/>
      </c>
      <c r="BP178" s="2" t="str" cm="1">
        <f t="array" ref="BP178">IF(B178="","",SUMPRODUCT(($D$1:$AB$4=$BP$4)*$D178:$AB178))</f>
        <v/>
      </c>
      <c r="BQ178" s="15" t="str">
        <f t="shared" si="83"/>
        <v/>
      </c>
      <c r="BR178" s="2" t="str" cm="1">
        <f t="array" ref="BR178">IF(B178="","",SUMPRODUCT(($D$1:$AB$4=$BR$4)*$D178:$AB178))</f>
        <v/>
      </c>
      <c r="BS178" s="15" t="str">
        <f t="shared" si="84"/>
        <v/>
      </c>
      <c r="BT178" s="2" t="str" cm="1">
        <f t="array" ref="BT178">IF(B178="","",SUMPRODUCT(($D$1:$AB$4=$BT$4)*$D178:$AB178))</f>
        <v/>
      </c>
      <c r="BU178" s="15" t="str">
        <f t="shared" si="85"/>
        <v/>
      </c>
      <c r="BV178" s="2" t="str" cm="1">
        <f t="array" ref="BV178">IF(B178="","",SUMPRODUCT(($D$1:$AB$4=$BV$4)*$D178:$AB178))</f>
        <v/>
      </c>
      <c r="BW178" s="15" t="str">
        <f t="shared" si="86"/>
        <v/>
      </c>
      <c r="BX178" s="2" t="str" cm="1">
        <f t="array" ref="BX178">IF(B178="","",SUMPRODUCT(($D$1:$AB$4=$BX$4)*$D178:$AB178))</f>
        <v/>
      </c>
      <c r="BY178" s="15" t="str">
        <f t="shared" si="87"/>
        <v/>
      </c>
      <c r="BZ178" s="2" t="str" cm="1">
        <f t="array" ref="BZ178">IF(B178="","",SUMPRODUCT(($D$1:$AB$4=$BZ$4)*$D178:$AB178))</f>
        <v/>
      </c>
      <c r="CA178" s="15" t="str">
        <f t="shared" si="88"/>
        <v/>
      </c>
      <c r="CB178" s="2" t="str" cm="1">
        <f t="array" ref="CB178">IF(B178="","",SUMPRODUCT(($D$1:$AB$4=$CB$4)*$D178:$AB178))</f>
        <v/>
      </c>
      <c r="CC178" s="15" t="str">
        <f t="shared" si="89"/>
        <v/>
      </c>
      <c r="CD178" s="2" t="str" cm="1">
        <f t="array" ref="CD178">IF(B178="","",SUMPRODUCT(($D$1:$AB$4=$CD$4)*$D178:$AB178))</f>
        <v/>
      </c>
      <c r="CE178" s="15" t="str">
        <f t="shared" si="90"/>
        <v/>
      </c>
      <c r="CF178" s="2" t="str" cm="1">
        <f t="array" ref="CF178">IF(B178="","",SUMPRODUCT(($D$1:$AB$4=$CF$4)*$D178:$AB178))</f>
        <v/>
      </c>
      <c r="CG178" s="15" t="str">
        <f t="shared" si="91"/>
        <v/>
      </c>
      <c r="CH178" s="2" t="str" cm="1">
        <f t="array" ref="CH178">IF(B178="","",SUMPRODUCT(($D$1:$AB$4=$CH$4)*$D178:$AB178))</f>
        <v/>
      </c>
      <c r="CI178" s="15" t="str">
        <f t="shared" si="92"/>
        <v/>
      </c>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row>
    <row r="179" spans="1:127" s="3" customFormat="1" ht="15.75" thickBot="1">
      <c r="A179" s="7">
        <v>174</v>
      </c>
      <c r="B179" s="1"/>
      <c r="D179" s="99"/>
      <c r="E179" s="100"/>
      <c r="F179" s="100"/>
      <c r="G179" s="100"/>
      <c r="H179" s="100"/>
      <c r="I179" s="101"/>
      <c r="J179" s="104"/>
      <c r="K179" s="105"/>
      <c r="L179" s="105"/>
      <c r="M179" s="105"/>
      <c r="N179" s="105"/>
      <c r="O179" s="106"/>
      <c r="P179" s="109"/>
      <c r="Q179" s="110"/>
      <c r="R179" s="110"/>
      <c r="S179" s="110"/>
      <c r="T179" s="110"/>
      <c r="U179" s="111"/>
      <c r="V179" s="115"/>
      <c r="W179" s="116"/>
      <c r="X179" s="116"/>
      <c r="Y179" s="116"/>
      <c r="Z179" s="116"/>
      <c r="AA179" s="116"/>
      <c r="AB179" s="170"/>
      <c r="AC179" s="171" t="str">
        <f t="shared" si="66"/>
        <v/>
      </c>
      <c r="AD179" s="172" t="str">
        <f t="shared" si="67"/>
        <v/>
      </c>
      <c r="AE179" s="4"/>
      <c r="AF179" s="4"/>
      <c r="AG179" s="4"/>
      <c r="AH179" s="4"/>
      <c r="AI179" s="4"/>
      <c r="AJ179" s="4"/>
      <c r="AK179" s="4"/>
      <c r="AL179" s="2" t="str" cm="1">
        <f t="array" ref="AL179">IF(B179="","",SUMPRODUCT(($D$1:$AB$4=$AL$4)*D179:AB179))</f>
        <v/>
      </c>
      <c r="AM179" s="15" t="str">
        <f t="shared" si="68"/>
        <v/>
      </c>
      <c r="AN179" s="2" t="str" cm="1">
        <f t="array" ref="AN179">IF(B179="","",SUMPRODUCT(($D$1:$AB$4=$AN$4)*D179:AB179))</f>
        <v/>
      </c>
      <c r="AO179" s="15" t="str">
        <f t="shared" si="69"/>
        <v/>
      </c>
      <c r="AP179" s="2" t="str" cm="1">
        <f t="array" ref="AP179">IF(B179="","",SUMPRODUCT(($D$1:$AB$4=$AP$4)*D179:AB179))</f>
        <v/>
      </c>
      <c r="AQ179" s="15" t="str">
        <f t="shared" si="70"/>
        <v/>
      </c>
      <c r="AR179" s="2" t="str" cm="1">
        <f t="array" ref="AR179">IF(B179="","",SUMPRODUCT(($D$1:$AB$4=$AR$4)*D179:AB179))</f>
        <v/>
      </c>
      <c r="AS179" s="15" t="str">
        <f t="shared" si="71"/>
        <v/>
      </c>
      <c r="AT179" s="2" t="str" cm="1">
        <f t="array" ref="AT179">IF(B179="","",SUMPRODUCT(($D$1:$AB$4=$AT$4)*$D179:$AB179))</f>
        <v/>
      </c>
      <c r="AU179" s="15" t="str">
        <f t="shared" si="72"/>
        <v/>
      </c>
      <c r="AV179" s="2" t="str" cm="1">
        <f t="array" ref="AV179">IF(B179="","",SUMPRODUCT(($D$1:$AB$4=$AV$4)*$D179:$AB179))</f>
        <v/>
      </c>
      <c r="AW179" s="15" t="str">
        <f t="shared" si="73"/>
        <v/>
      </c>
      <c r="AX179" s="2" t="str" cm="1">
        <f t="array" ref="AX179">IF(B179="","",SUMPRODUCT(($D$1:$AB$4=$AX$4)*$D179:$AB179))</f>
        <v/>
      </c>
      <c r="AY179" s="15" t="str">
        <f t="shared" si="74"/>
        <v/>
      </c>
      <c r="AZ179" s="2" t="str" cm="1">
        <f t="array" ref="AZ179">IF(B179="","",SUMPRODUCT(($D$1:$AB$4=$AZ$4)*$D179:$AB179))</f>
        <v/>
      </c>
      <c r="BA179" s="15" t="str">
        <f t="shared" si="75"/>
        <v/>
      </c>
      <c r="BB179" s="2" t="str" cm="1">
        <f t="array" ref="BB179">IF(B179="","",SUMPRODUCT(($D$1:$AB$4=$BB$4)*$D179:$AB179))</f>
        <v/>
      </c>
      <c r="BC179" s="15" t="str">
        <f t="shared" si="76"/>
        <v/>
      </c>
      <c r="BD179" s="2" t="str" cm="1">
        <f t="array" ref="BD179">IF(B179="","",SUMPRODUCT(($D$1:$AB$4=$BD$4)*$D179:$AB179))</f>
        <v/>
      </c>
      <c r="BE179" s="15" t="str">
        <f t="shared" si="77"/>
        <v/>
      </c>
      <c r="BF179" s="2" t="str" cm="1">
        <f t="array" ref="BF179">IF(B179="","",SUMPRODUCT(($D$1:$AB$4=$BF$4)*$D179:$AB179))</f>
        <v/>
      </c>
      <c r="BG179" s="15" t="str">
        <f t="shared" si="78"/>
        <v/>
      </c>
      <c r="BH179" s="2" t="str" cm="1">
        <f t="array" ref="BH179">IF(B179="","",SUMPRODUCT(($D$1:$AB$4=$BH$4)*$D179:$AB179))</f>
        <v/>
      </c>
      <c r="BI179" s="15" t="str">
        <f t="shared" si="79"/>
        <v/>
      </c>
      <c r="BJ179" s="2" t="str" cm="1">
        <f t="array" ref="BJ179">IF(B179="","",SUMPRODUCT(($D$1:$AB$4=$BJ$4)*$D179:$AB179))</f>
        <v/>
      </c>
      <c r="BK179" s="15" t="str">
        <f t="shared" si="80"/>
        <v/>
      </c>
      <c r="BL179" s="2" t="str" cm="1">
        <f t="array" ref="BL179">IF(B179="","",SUMPRODUCT(($D$1:$AB$4=$BL$4)*$D179:$AB179))</f>
        <v/>
      </c>
      <c r="BM179" s="15" t="str">
        <f t="shared" si="81"/>
        <v/>
      </c>
      <c r="BN179" s="2" t="str" cm="1">
        <f t="array" ref="BN179">IF(B179="","",SUMPRODUCT(($D$1:$AB$4=$BN$4)*$D179:$AB179))</f>
        <v/>
      </c>
      <c r="BO179" s="15" t="str">
        <f t="shared" si="82"/>
        <v/>
      </c>
      <c r="BP179" s="2" t="str" cm="1">
        <f t="array" ref="BP179">IF(B179="","",SUMPRODUCT(($D$1:$AB$4=$BP$4)*$D179:$AB179))</f>
        <v/>
      </c>
      <c r="BQ179" s="15" t="str">
        <f t="shared" si="83"/>
        <v/>
      </c>
      <c r="BR179" s="2" t="str" cm="1">
        <f t="array" ref="BR179">IF(B179="","",SUMPRODUCT(($D$1:$AB$4=$BR$4)*$D179:$AB179))</f>
        <v/>
      </c>
      <c r="BS179" s="15" t="str">
        <f t="shared" si="84"/>
        <v/>
      </c>
      <c r="BT179" s="2" t="str" cm="1">
        <f t="array" ref="BT179">IF(B179="","",SUMPRODUCT(($D$1:$AB$4=$BT$4)*$D179:$AB179))</f>
        <v/>
      </c>
      <c r="BU179" s="15" t="str">
        <f t="shared" si="85"/>
        <v/>
      </c>
      <c r="BV179" s="2" t="str" cm="1">
        <f t="array" ref="BV179">IF(B179="","",SUMPRODUCT(($D$1:$AB$4=$BV$4)*$D179:$AB179))</f>
        <v/>
      </c>
      <c r="BW179" s="15" t="str">
        <f t="shared" si="86"/>
        <v/>
      </c>
      <c r="BX179" s="2" t="str" cm="1">
        <f t="array" ref="BX179">IF(B179="","",SUMPRODUCT(($D$1:$AB$4=$BX$4)*$D179:$AB179))</f>
        <v/>
      </c>
      <c r="BY179" s="15" t="str">
        <f t="shared" si="87"/>
        <v/>
      </c>
      <c r="BZ179" s="2" t="str" cm="1">
        <f t="array" ref="BZ179">IF(B179="","",SUMPRODUCT(($D$1:$AB$4=$BZ$4)*$D179:$AB179))</f>
        <v/>
      </c>
      <c r="CA179" s="15" t="str">
        <f t="shared" si="88"/>
        <v/>
      </c>
      <c r="CB179" s="2" t="str" cm="1">
        <f t="array" ref="CB179">IF(B179="","",SUMPRODUCT(($D$1:$AB$4=$CB$4)*$D179:$AB179))</f>
        <v/>
      </c>
      <c r="CC179" s="15" t="str">
        <f t="shared" si="89"/>
        <v/>
      </c>
      <c r="CD179" s="2" t="str" cm="1">
        <f t="array" ref="CD179">IF(B179="","",SUMPRODUCT(($D$1:$AB$4=$CD$4)*$D179:$AB179))</f>
        <v/>
      </c>
      <c r="CE179" s="15" t="str">
        <f t="shared" si="90"/>
        <v/>
      </c>
      <c r="CF179" s="2" t="str" cm="1">
        <f t="array" ref="CF179">IF(B179="","",SUMPRODUCT(($D$1:$AB$4=$CF$4)*$D179:$AB179))</f>
        <v/>
      </c>
      <c r="CG179" s="15" t="str">
        <f t="shared" si="91"/>
        <v/>
      </c>
      <c r="CH179" s="2" t="str" cm="1">
        <f t="array" ref="CH179">IF(B179="","",SUMPRODUCT(($D$1:$AB$4=$CH$4)*$D179:$AB179))</f>
        <v/>
      </c>
      <c r="CI179" s="15" t="str">
        <f t="shared" si="92"/>
        <v/>
      </c>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row>
    <row r="180" spans="1:127" s="3" customFormat="1" ht="15.75" thickBot="1">
      <c r="A180" s="7">
        <v>175</v>
      </c>
      <c r="B180" s="1"/>
      <c r="D180" s="99"/>
      <c r="E180" s="100"/>
      <c r="F180" s="100"/>
      <c r="G180" s="100"/>
      <c r="H180" s="100"/>
      <c r="I180" s="101"/>
      <c r="J180" s="104"/>
      <c r="K180" s="105"/>
      <c r="L180" s="105"/>
      <c r="M180" s="105"/>
      <c r="N180" s="105"/>
      <c r="O180" s="106"/>
      <c r="P180" s="109"/>
      <c r="Q180" s="110"/>
      <c r="R180" s="110"/>
      <c r="S180" s="110"/>
      <c r="T180" s="110"/>
      <c r="U180" s="111"/>
      <c r="V180" s="115"/>
      <c r="W180" s="116"/>
      <c r="X180" s="116"/>
      <c r="Y180" s="116"/>
      <c r="Z180" s="116"/>
      <c r="AA180" s="116"/>
      <c r="AB180" s="170"/>
      <c r="AC180" s="171" t="str">
        <f t="shared" si="66"/>
        <v/>
      </c>
      <c r="AD180" s="172" t="str">
        <f t="shared" si="67"/>
        <v/>
      </c>
      <c r="AE180" s="4"/>
      <c r="AF180" s="4"/>
      <c r="AG180" s="4"/>
      <c r="AH180" s="4"/>
      <c r="AI180" s="4"/>
      <c r="AJ180" s="4"/>
      <c r="AK180" s="4"/>
      <c r="AL180" s="2" t="str" cm="1">
        <f t="array" ref="AL180">IF(B180="","",SUMPRODUCT(($D$1:$AB$4=$AL$4)*D180:AB180))</f>
        <v/>
      </c>
      <c r="AM180" s="15" t="str">
        <f t="shared" si="68"/>
        <v/>
      </c>
      <c r="AN180" s="2" t="str" cm="1">
        <f t="array" ref="AN180">IF(B180="","",SUMPRODUCT(($D$1:$AB$4=$AN$4)*D180:AB180))</f>
        <v/>
      </c>
      <c r="AO180" s="15" t="str">
        <f t="shared" si="69"/>
        <v/>
      </c>
      <c r="AP180" s="2" t="str" cm="1">
        <f t="array" ref="AP180">IF(B180="","",SUMPRODUCT(($D$1:$AB$4=$AP$4)*D180:AB180))</f>
        <v/>
      </c>
      <c r="AQ180" s="15" t="str">
        <f t="shared" si="70"/>
        <v/>
      </c>
      <c r="AR180" s="2" t="str" cm="1">
        <f t="array" ref="AR180">IF(B180="","",SUMPRODUCT(($D$1:$AB$4=$AR$4)*D180:AB180))</f>
        <v/>
      </c>
      <c r="AS180" s="15" t="str">
        <f t="shared" si="71"/>
        <v/>
      </c>
      <c r="AT180" s="2" t="str" cm="1">
        <f t="array" ref="AT180">IF(B180="","",SUMPRODUCT(($D$1:$AB$4=$AT$4)*$D180:$AB180))</f>
        <v/>
      </c>
      <c r="AU180" s="15" t="str">
        <f t="shared" si="72"/>
        <v/>
      </c>
      <c r="AV180" s="2" t="str" cm="1">
        <f t="array" ref="AV180">IF(B180="","",SUMPRODUCT(($D$1:$AB$4=$AV$4)*$D180:$AB180))</f>
        <v/>
      </c>
      <c r="AW180" s="15" t="str">
        <f t="shared" si="73"/>
        <v/>
      </c>
      <c r="AX180" s="2" t="str" cm="1">
        <f t="array" ref="AX180">IF(B180="","",SUMPRODUCT(($D$1:$AB$4=$AX$4)*$D180:$AB180))</f>
        <v/>
      </c>
      <c r="AY180" s="15" t="str">
        <f t="shared" si="74"/>
        <v/>
      </c>
      <c r="AZ180" s="2" t="str" cm="1">
        <f t="array" ref="AZ180">IF(B180="","",SUMPRODUCT(($D$1:$AB$4=$AZ$4)*$D180:$AB180))</f>
        <v/>
      </c>
      <c r="BA180" s="15" t="str">
        <f t="shared" si="75"/>
        <v/>
      </c>
      <c r="BB180" s="2" t="str" cm="1">
        <f t="array" ref="BB180">IF(B180="","",SUMPRODUCT(($D$1:$AB$4=$BB$4)*$D180:$AB180))</f>
        <v/>
      </c>
      <c r="BC180" s="15" t="str">
        <f t="shared" si="76"/>
        <v/>
      </c>
      <c r="BD180" s="2" t="str" cm="1">
        <f t="array" ref="BD180">IF(B180="","",SUMPRODUCT(($D$1:$AB$4=$BD$4)*$D180:$AB180))</f>
        <v/>
      </c>
      <c r="BE180" s="15" t="str">
        <f t="shared" si="77"/>
        <v/>
      </c>
      <c r="BF180" s="2" t="str" cm="1">
        <f t="array" ref="BF180">IF(B180="","",SUMPRODUCT(($D$1:$AB$4=$BF$4)*$D180:$AB180))</f>
        <v/>
      </c>
      <c r="BG180" s="15" t="str">
        <f t="shared" si="78"/>
        <v/>
      </c>
      <c r="BH180" s="2" t="str" cm="1">
        <f t="array" ref="BH180">IF(B180="","",SUMPRODUCT(($D$1:$AB$4=$BH$4)*$D180:$AB180))</f>
        <v/>
      </c>
      <c r="BI180" s="15" t="str">
        <f t="shared" si="79"/>
        <v/>
      </c>
      <c r="BJ180" s="2" t="str" cm="1">
        <f t="array" ref="BJ180">IF(B180="","",SUMPRODUCT(($D$1:$AB$4=$BJ$4)*$D180:$AB180))</f>
        <v/>
      </c>
      <c r="BK180" s="15" t="str">
        <f t="shared" si="80"/>
        <v/>
      </c>
      <c r="BL180" s="2" t="str" cm="1">
        <f t="array" ref="BL180">IF(B180="","",SUMPRODUCT(($D$1:$AB$4=$BL$4)*$D180:$AB180))</f>
        <v/>
      </c>
      <c r="BM180" s="15" t="str">
        <f t="shared" si="81"/>
        <v/>
      </c>
      <c r="BN180" s="2" t="str" cm="1">
        <f t="array" ref="BN180">IF(B180="","",SUMPRODUCT(($D$1:$AB$4=$BN$4)*$D180:$AB180))</f>
        <v/>
      </c>
      <c r="BO180" s="15" t="str">
        <f t="shared" si="82"/>
        <v/>
      </c>
      <c r="BP180" s="2" t="str" cm="1">
        <f t="array" ref="BP180">IF(B180="","",SUMPRODUCT(($D$1:$AB$4=$BP$4)*$D180:$AB180))</f>
        <v/>
      </c>
      <c r="BQ180" s="15" t="str">
        <f t="shared" si="83"/>
        <v/>
      </c>
      <c r="BR180" s="2" t="str" cm="1">
        <f t="array" ref="BR180">IF(B180="","",SUMPRODUCT(($D$1:$AB$4=$BR$4)*$D180:$AB180))</f>
        <v/>
      </c>
      <c r="BS180" s="15" t="str">
        <f t="shared" si="84"/>
        <v/>
      </c>
      <c r="BT180" s="2" t="str" cm="1">
        <f t="array" ref="BT180">IF(B180="","",SUMPRODUCT(($D$1:$AB$4=$BT$4)*$D180:$AB180))</f>
        <v/>
      </c>
      <c r="BU180" s="15" t="str">
        <f t="shared" si="85"/>
        <v/>
      </c>
      <c r="BV180" s="2" t="str" cm="1">
        <f t="array" ref="BV180">IF(B180="","",SUMPRODUCT(($D$1:$AB$4=$BV$4)*$D180:$AB180))</f>
        <v/>
      </c>
      <c r="BW180" s="15" t="str">
        <f t="shared" si="86"/>
        <v/>
      </c>
      <c r="BX180" s="2" t="str" cm="1">
        <f t="array" ref="BX180">IF(B180="","",SUMPRODUCT(($D$1:$AB$4=$BX$4)*$D180:$AB180))</f>
        <v/>
      </c>
      <c r="BY180" s="15" t="str">
        <f t="shared" si="87"/>
        <v/>
      </c>
      <c r="BZ180" s="2" t="str" cm="1">
        <f t="array" ref="BZ180">IF(B180="","",SUMPRODUCT(($D$1:$AB$4=$BZ$4)*$D180:$AB180))</f>
        <v/>
      </c>
      <c r="CA180" s="15" t="str">
        <f t="shared" si="88"/>
        <v/>
      </c>
      <c r="CB180" s="2" t="str" cm="1">
        <f t="array" ref="CB180">IF(B180="","",SUMPRODUCT(($D$1:$AB$4=$CB$4)*$D180:$AB180))</f>
        <v/>
      </c>
      <c r="CC180" s="15" t="str">
        <f t="shared" si="89"/>
        <v/>
      </c>
      <c r="CD180" s="2" t="str" cm="1">
        <f t="array" ref="CD180">IF(B180="","",SUMPRODUCT(($D$1:$AB$4=$CD$4)*$D180:$AB180))</f>
        <v/>
      </c>
      <c r="CE180" s="15" t="str">
        <f t="shared" si="90"/>
        <v/>
      </c>
      <c r="CF180" s="2" t="str" cm="1">
        <f t="array" ref="CF180">IF(B180="","",SUMPRODUCT(($D$1:$AB$4=$CF$4)*$D180:$AB180))</f>
        <v/>
      </c>
      <c r="CG180" s="15" t="str">
        <f t="shared" si="91"/>
        <v/>
      </c>
      <c r="CH180" s="2" t="str" cm="1">
        <f t="array" ref="CH180">IF(B180="","",SUMPRODUCT(($D$1:$AB$4=$CH$4)*$D180:$AB180))</f>
        <v/>
      </c>
      <c r="CI180" s="15" t="str">
        <f t="shared" si="92"/>
        <v/>
      </c>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row>
    <row r="181" spans="1:127" s="3" customFormat="1" ht="15.75" thickBot="1">
      <c r="A181" s="7">
        <v>176</v>
      </c>
      <c r="B181" s="1"/>
      <c r="D181" s="99"/>
      <c r="E181" s="100"/>
      <c r="F181" s="100"/>
      <c r="G181" s="100"/>
      <c r="H181" s="100"/>
      <c r="I181" s="101"/>
      <c r="J181" s="104"/>
      <c r="K181" s="105"/>
      <c r="L181" s="105"/>
      <c r="M181" s="105"/>
      <c r="N181" s="105"/>
      <c r="O181" s="106"/>
      <c r="P181" s="109"/>
      <c r="Q181" s="110"/>
      <c r="R181" s="110"/>
      <c r="S181" s="110"/>
      <c r="T181" s="110"/>
      <c r="U181" s="111"/>
      <c r="V181" s="115"/>
      <c r="W181" s="116"/>
      <c r="X181" s="116"/>
      <c r="Y181" s="116"/>
      <c r="Z181" s="116"/>
      <c r="AA181" s="116"/>
      <c r="AB181" s="170"/>
      <c r="AC181" s="171" t="str">
        <f t="shared" si="66"/>
        <v/>
      </c>
      <c r="AD181" s="172" t="str">
        <f t="shared" si="67"/>
        <v/>
      </c>
      <c r="AE181" s="4"/>
      <c r="AF181" s="4"/>
      <c r="AG181" s="4"/>
      <c r="AH181" s="4"/>
      <c r="AI181" s="4"/>
      <c r="AJ181" s="4"/>
      <c r="AK181" s="4"/>
      <c r="AL181" s="2" t="str" cm="1">
        <f t="array" ref="AL181">IF(B181="","",SUMPRODUCT(($D$1:$AB$4=$AL$4)*D181:AB181))</f>
        <v/>
      </c>
      <c r="AM181" s="15" t="str">
        <f t="shared" si="68"/>
        <v/>
      </c>
      <c r="AN181" s="2" t="str" cm="1">
        <f t="array" ref="AN181">IF(B181="","",SUMPRODUCT(($D$1:$AB$4=$AN$4)*D181:AB181))</f>
        <v/>
      </c>
      <c r="AO181" s="15" t="str">
        <f t="shared" si="69"/>
        <v/>
      </c>
      <c r="AP181" s="2" t="str" cm="1">
        <f t="array" ref="AP181">IF(B181="","",SUMPRODUCT(($D$1:$AB$4=$AP$4)*D181:AB181))</f>
        <v/>
      </c>
      <c r="AQ181" s="15" t="str">
        <f t="shared" si="70"/>
        <v/>
      </c>
      <c r="AR181" s="2" t="str" cm="1">
        <f t="array" ref="AR181">IF(B181="","",SUMPRODUCT(($D$1:$AB$4=$AR$4)*D181:AB181))</f>
        <v/>
      </c>
      <c r="AS181" s="15" t="str">
        <f t="shared" si="71"/>
        <v/>
      </c>
      <c r="AT181" s="2" t="str" cm="1">
        <f t="array" ref="AT181">IF(B181="","",SUMPRODUCT(($D$1:$AB$4=$AT$4)*$D181:$AB181))</f>
        <v/>
      </c>
      <c r="AU181" s="15" t="str">
        <f t="shared" si="72"/>
        <v/>
      </c>
      <c r="AV181" s="2" t="str" cm="1">
        <f t="array" ref="AV181">IF(B181="","",SUMPRODUCT(($D$1:$AB$4=$AV$4)*$D181:$AB181))</f>
        <v/>
      </c>
      <c r="AW181" s="15" t="str">
        <f t="shared" si="73"/>
        <v/>
      </c>
      <c r="AX181" s="2" t="str" cm="1">
        <f t="array" ref="AX181">IF(B181="","",SUMPRODUCT(($D$1:$AB$4=$AX$4)*$D181:$AB181))</f>
        <v/>
      </c>
      <c r="AY181" s="15" t="str">
        <f t="shared" si="74"/>
        <v/>
      </c>
      <c r="AZ181" s="2" t="str" cm="1">
        <f t="array" ref="AZ181">IF(B181="","",SUMPRODUCT(($D$1:$AB$4=$AZ$4)*$D181:$AB181))</f>
        <v/>
      </c>
      <c r="BA181" s="15" t="str">
        <f t="shared" si="75"/>
        <v/>
      </c>
      <c r="BB181" s="2" t="str" cm="1">
        <f t="array" ref="BB181">IF(B181="","",SUMPRODUCT(($D$1:$AB$4=$BB$4)*$D181:$AB181))</f>
        <v/>
      </c>
      <c r="BC181" s="15" t="str">
        <f t="shared" si="76"/>
        <v/>
      </c>
      <c r="BD181" s="2" t="str" cm="1">
        <f t="array" ref="BD181">IF(B181="","",SUMPRODUCT(($D$1:$AB$4=$BD$4)*$D181:$AB181))</f>
        <v/>
      </c>
      <c r="BE181" s="15" t="str">
        <f t="shared" si="77"/>
        <v/>
      </c>
      <c r="BF181" s="2" t="str" cm="1">
        <f t="array" ref="BF181">IF(B181="","",SUMPRODUCT(($D$1:$AB$4=$BF$4)*$D181:$AB181))</f>
        <v/>
      </c>
      <c r="BG181" s="15" t="str">
        <f t="shared" si="78"/>
        <v/>
      </c>
      <c r="BH181" s="2" t="str" cm="1">
        <f t="array" ref="BH181">IF(B181="","",SUMPRODUCT(($D$1:$AB$4=$BH$4)*$D181:$AB181))</f>
        <v/>
      </c>
      <c r="BI181" s="15" t="str">
        <f t="shared" si="79"/>
        <v/>
      </c>
      <c r="BJ181" s="2" t="str" cm="1">
        <f t="array" ref="BJ181">IF(B181="","",SUMPRODUCT(($D$1:$AB$4=$BJ$4)*$D181:$AB181))</f>
        <v/>
      </c>
      <c r="BK181" s="15" t="str">
        <f t="shared" si="80"/>
        <v/>
      </c>
      <c r="BL181" s="2" t="str" cm="1">
        <f t="array" ref="BL181">IF(B181="","",SUMPRODUCT(($D$1:$AB$4=$BL$4)*$D181:$AB181))</f>
        <v/>
      </c>
      <c r="BM181" s="15" t="str">
        <f t="shared" si="81"/>
        <v/>
      </c>
      <c r="BN181" s="2" t="str" cm="1">
        <f t="array" ref="BN181">IF(B181="","",SUMPRODUCT(($D$1:$AB$4=$BN$4)*$D181:$AB181))</f>
        <v/>
      </c>
      <c r="BO181" s="15" t="str">
        <f t="shared" si="82"/>
        <v/>
      </c>
      <c r="BP181" s="2" t="str" cm="1">
        <f t="array" ref="BP181">IF(B181="","",SUMPRODUCT(($D$1:$AB$4=$BP$4)*$D181:$AB181))</f>
        <v/>
      </c>
      <c r="BQ181" s="15" t="str">
        <f t="shared" si="83"/>
        <v/>
      </c>
      <c r="BR181" s="2" t="str" cm="1">
        <f t="array" ref="BR181">IF(B181="","",SUMPRODUCT(($D$1:$AB$4=$BR$4)*$D181:$AB181))</f>
        <v/>
      </c>
      <c r="BS181" s="15" t="str">
        <f t="shared" si="84"/>
        <v/>
      </c>
      <c r="BT181" s="2" t="str" cm="1">
        <f t="array" ref="BT181">IF(B181="","",SUMPRODUCT(($D$1:$AB$4=$BT$4)*$D181:$AB181))</f>
        <v/>
      </c>
      <c r="BU181" s="15" t="str">
        <f t="shared" si="85"/>
        <v/>
      </c>
      <c r="BV181" s="2" t="str" cm="1">
        <f t="array" ref="BV181">IF(B181="","",SUMPRODUCT(($D$1:$AB$4=$BV$4)*$D181:$AB181))</f>
        <v/>
      </c>
      <c r="BW181" s="15" t="str">
        <f t="shared" si="86"/>
        <v/>
      </c>
      <c r="BX181" s="2" t="str" cm="1">
        <f t="array" ref="BX181">IF(B181="","",SUMPRODUCT(($D$1:$AB$4=$BX$4)*$D181:$AB181))</f>
        <v/>
      </c>
      <c r="BY181" s="15" t="str">
        <f t="shared" si="87"/>
        <v/>
      </c>
      <c r="BZ181" s="2" t="str" cm="1">
        <f t="array" ref="BZ181">IF(B181="","",SUMPRODUCT(($D$1:$AB$4=$BZ$4)*$D181:$AB181))</f>
        <v/>
      </c>
      <c r="CA181" s="15" t="str">
        <f t="shared" si="88"/>
        <v/>
      </c>
      <c r="CB181" s="2" t="str" cm="1">
        <f t="array" ref="CB181">IF(B181="","",SUMPRODUCT(($D$1:$AB$4=$CB$4)*$D181:$AB181))</f>
        <v/>
      </c>
      <c r="CC181" s="15" t="str">
        <f t="shared" si="89"/>
        <v/>
      </c>
      <c r="CD181" s="2" t="str" cm="1">
        <f t="array" ref="CD181">IF(B181="","",SUMPRODUCT(($D$1:$AB$4=$CD$4)*$D181:$AB181))</f>
        <v/>
      </c>
      <c r="CE181" s="15" t="str">
        <f t="shared" si="90"/>
        <v/>
      </c>
      <c r="CF181" s="2" t="str" cm="1">
        <f t="array" ref="CF181">IF(B181="","",SUMPRODUCT(($D$1:$AB$4=$CF$4)*$D181:$AB181))</f>
        <v/>
      </c>
      <c r="CG181" s="15" t="str">
        <f t="shared" si="91"/>
        <v/>
      </c>
      <c r="CH181" s="2" t="str" cm="1">
        <f t="array" ref="CH181">IF(B181="","",SUMPRODUCT(($D$1:$AB$4=$CH$4)*$D181:$AB181))</f>
        <v/>
      </c>
      <c r="CI181" s="15" t="str">
        <f t="shared" si="92"/>
        <v/>
      </c>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row>
    <row r="182" spans="1:127" s="3" customFormat="1" ht="15.75" thickBot="1">
      <c r="A182" s="7">
        <v>177</v>
      </c>
      <c r="B182" s="1"/>
      <c r="D182" s="99"/>
      <c r="E182" s="100"/>
      <c r="F182" s="100"/>
      <c r="G182" s="100"/>
      <c r="H182" s="100"/>
      <c r="I182" s="101"/>
      <c r="J182" s="104"/>
      <c r="K182" s="105"/>
      <c r="L182" s="105"/>
      <c r="M182" s="105"/>
      <c r="N182" s="105"/>
      <c r="O182" s="106"/>
      <c r="P182" s="109"/>
      <c r="Q182" s="110"/>
      <c r="R182" s="110"/>
      <c r="S182" s="110"/>
      <c r="T182" s="110"/>
      <c r="U182" s="111"/>
      <c r="V182" s="115"/>
      <c r="W182" s="116"/>
      <c r="X182" s="116"/>
      <c r="Y182" s="116"/>
      <c r="Z182" s="116"/>
      <c r="AA182" s="116"/>
      <c r="AB182" s="170"/>
      <c r="AC182" s="171" t="str">
        <f t="shared" si="66"/>
        <v/>
      </c>
      <c r="AD182" s="172" t="str">
        <f t="shared" si="67"/>
        <v/>
      </c>
      <c r="AE182" s="4"/>
      <c r="AF182" s="4"/>
      <c r="AG182" s="4"/>
      <c r="AH182" s="4"/>
      <c r="AI182" s="4"/>
      <c r="AJ182" s="4"/>
      <c r="AK182" s="4"/>
      <c r="AL182" s="2" t="str" cm="1">
        <f t="array" ref="AL182">IF(B182="","",SUMPRODUCT(($D$1:$AB$4=$AL$4)*D182:AB182))</f>
        <v/>
      </c>
      <c r="AM182" s="15" t="str">
        <f t="shared" si="68"/>
        <v/>
      </c>
      <c r="AN182" s="2" t="str" cm="1">
        <f t="array" ref="AN182">IF(B182="","",SUMPRODUCT(($D$1:$AB$4=$AN$4)*D182:AB182))</f>
        <v/>
      </c>
      <c r="AO182" s="15" t="str">
        <f t="shared" si="69"/>
        <v/>
      </c>
      <c r="AP182" s="2" t="str" cm="1">
        <f t="array" ref="AP182">IF(B182="","",SUMPRODUCT(($D$1:$AB$4=$AP$4)*D182:AB182))</f>
        <v/>
      </c>
      <c r="AQ182" s="15" t="str">
        <f t="shared" si="70"/>
        <v/>
      </c>
      <c r="AR182" s="2" t="str" cm="1">
        <f t="array" ref="AR182">IF(B182="","",SUMPRODUCT(($D$1:$AB$4=$AR$4)*D182:AB182))</f>
        <v/>
      </c>
      <c r="AS182" s="15" t="str">
        <f t="shared" si="71"/>
        <v/>
      </c>
      <c r="AT182" s="2" t="str" cm="1">
        <f t="array" ref="AT182">IF(B182="","",SUMPRODUCT(($D$1:$AB$4=$AT$4)*$D182:$AB182))</f>
        <v/>
      </c>
      <c r="AU182" s="15" t="str">
        <f t="shared" si="72"/>
        <v/>
      </c>
      <c r="AV182" s="2" t="str" cm="1">
        <f t="array" ref="AV182">IF(B182="","",SUMPRODUCT(($D$1:$AB$4=$AV$4)*$D182:$AB182))</f>
        <v/>
      </c>
      <c r="AW182" s="15" t="str">
        <f t="shared" si="73"/>
        <v/>
      </c>
      <c r="AX182" s="2" t="str" cm="1">
        <f t="array" ref="AX182">IF(B182="","",SUMPRODUCT(($D$1:$AB$4=$AX$4)*$D182:$AB182))</f>
        <v/>
      </c>
      <c r="AY182" s="15" t="str">
        <f t="shared" si="74"/>
        <v/>
      </c>
      <c r="AZ182" s="2" t="str" cm="1">
        <f t="array" ref="AZ182">IF(B182="","",SUMPRODUCT(($D$1:$AB$4=$AZ$4)*$D182:$AB182))</f>
        <v/>
      </c>
      <c r="BA182" s="15" t="str">
        <f t="shared" si="75"/>
        <v/>
      </c>
      <c r="BB182" s="2" t="str" cm="1">
        <f t="array" ref="BB182">IF(B182="","",SUMPRODUCT(($D$1:$AB$4=$BB$4)*$D182:$AB182))</f>
        <v/>
      </c>
      <c r="BC182" s="15" t="str">
        <f t="shared" si="76"/>
        <v/>
      </c>
      <c r="BD182" s="2" t="str" cm="1">
        <f t="array" ref="BD182">IF(B182="","",SUMPRODUCT(($D$1:$AB$4=$BD$4)*$D182:$AB182))</f>
        <v/>
      </c>
      <c r="BE182" s="15" t="str">
        <f t="shared" si="77"/>
        <v/>
      </c>
      <c r="BF182" s="2" t="str" cm="1">
        <f t="array" ref="BF182">IF(B182="","",SUMPRODUCT(($D$1:$AB$4=$BF$4)*$D182:$AB182))</f>
        <v/>
      </c>
      <c r="BG182" s="15" t="str">
        <f t="shared" si="78"/>
        <v/>
      </c>
      <c r="BH182" s="2" t="str" cm="1">
        <f t="array" ref="BH182">IF(B182="","",SUMPRODUCT(($D$1:$AB$4=$BH$4)*$D182:$AB182))</f>
        <v/>
      </c>
      <c r="BI182" s="15" t="str">
        <f t="shared" si="79"/>
        <v/>
      </c>
      <c r="BJ182" s="2" t="str" cm="1">
        <f t="array" ref="BJ182">IF(B182="","",SUMPRODUCT(($D$1:$AB$4=$BJ$4)*$D182:$AB182))</f>
        <v/>
      </c>
      <c r="BK182" s="15" t="str">
        <f t="shared" si="80"/>
        <v/>
      </c>
      <c r="BL182" s="2" t="str" cm="1">
        <f t="array" ref="BL182">IF(B182="","",SUMPRODUCT(($D$1:$AB$4=$BL$4)*$D182:$AB182))</f>
        <v/>
      </c>
      <c r="BM182" s="15" t="str">
        <f t="shared" si="81"/>
        <v/>
      </c>
      <c r="BN182" s="2" t="str" cm="1">
        <f t="array" ref="BN182">IF(B182="","",SUMPRODUCT(($D$1:$AB$4=$BN$4)*$D182:$AB182))</f>
        <v/>
      </c>
      <c r="BO182" s="15" t="str">
        <f t="shared" si="82"/>
        <v/>
      </c>
      <c r="BP182" s="2" t="str" cm="1">
        <f t="array" ref="BP182">IF(B182="","",SUMPRODUCT(($D$1:$AB$4=$BP$4)*$D182:$AB182))</f>
        <v/>
      </c>
      <c r="BQ182" s="15" t="str">
        <f t="shared" si="83"/>
        <v/>
      </c>
      <c r="BR182" s="2" t="str" cm="1">
        <f t="array" ref="BR182">IF(B182="","",SUMPRODUCT(($D$1:$AB$4=$BR$4)*$D182:$AB182))</f>
        <v/>
      </c>
      <c r="BS182" s="15" t="str">
        <f t="shared" si="84"/>
        <v/>
      </c>
      <c r="BT182" s="2" t="str" cm="1">
        <f t="array" ref="BT182">IF(B182="","",SUMPRODUCT(($D$1:$AB$4=$BT$4)*$D182:$AB182))</f>
        <v/>
      </c>
      <c r="BU182" s="15" t="str">
        <f t="shared" si="85"/>
        <v/>
      </c>
      <c r="BV182" s="2" t="str" cm="1">
        <f t="array" ref="BV182">IF(B182="","",SUMPRODUCT(($D$1:$AB$4=$BV$4)*$D182:$AB182))</f>
        <v/>
      </c>
      <c r="BW182" s="15" t="str">
        <f t="shared" si="86"/>
        <v/>
      </c>
      <c r="BX182" s="2" t="str" cm="1">
        <f t="array" ref="BX182">IF(B182="","",SUMPRODUCT(($D$1:$AB$4=$BX$4)*$D182:$AB182))</f>
        <v/>
      </c>
      <c r="BY182" s="15" t="str">
        <f t="shared" si="87"/>
        <v/>
      </c>
      <c r="BZ182" s="2" t="str" cm="1">
        <f t="array" ref="BZ182">IF(B182="","",SUMPRODUCT(($D$1:$AB$4=$BZ$4)*$D182:$AB182))</f>
        <v/>
      </c>
      <c r="CA182" s="15" t="str">
        <f t="shared" si="88"/>
        <v/>
      </c>
      <c r="CB182" s="2" t="str" cm="1">
        <f t="array" ref="CB182">IF(B182="","",SUMPRODUCT(($D$1:$AB$4=$CB$4)*$D182:$AB182))</f>
        <v/>
      </c>
      <c r="CC182" s="15" t="str">
        <f t="shared" si="89"/>
        <v/>
      </c>
      <c r="CD182" s="2" t="str" cm="1">
        <f t="array" ref="CD182">IF(B182="","",SUMPRODUCT(($D$1:$AB$4=$CD$4)*$D182:$AB182))</f>
        <v/>
      </c>
      <c r="CE182" s="15" t="str">
        <f t="shared" si="90"/>
        <v/>
      </c>
      <c r="CF182" s="2" t="str" cm="1">
        <f t="array" ref="CF182">IF(B182="","",SUMPRODUCT(($D$1:$AB$4=$CF$4)*$D182:$AB182))</f>
        <v/>
      </c>
      <c r="CG182" s="15" t="str">
        <f t="shared" si="91"/>
        <v/>
      </c>
      <c r="CH182" s="2" t="str" cm="1">
        <f t="array" ref="CH182">IF(B182="","",SUMPRODUCT(($D$1:$AB$4=$CH$4)*$D182:$AB182))</f>
        <v/>
      </c>
      <c r="CI182" s="15" t="str">
        <f t="shared" si="92"/>
        <v/>
      </c>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row>
    <row r="183" spans="1:127" s="3" customFormat="1" ht="15.75" thickBot="1">
      <c r="A183" s="7">
        <v>178</v>
      </c>
      <c r="B183" s="1"/>
      <c r="D183" s="99"/>
      <c r="E183" s="100"/>
      <c r="F183" s="100"/>
      <c r="G183" s="100"/>
      <c r="H183" s="100"/>
      <c r="I183" s="101"/>
      <c r="J183" s="104"/>
      <c r="K183" s="105"/>
      <c r="L183" s="105"/>
      <c r="M183" s="105"/>
      <c r="N183" s="105"/>
      <c r="O183" s="106"/>
      <c r="P183" s="109"/>
      <c r="Q183" s="110"/>
      <c r="R183" s="110"/>
      <c r="S183" s="110"/>
      <c r="T183" s="110"/>
      <c r="U183" s="111"/>
      <c r="V183" s="115"/>
      <c r="W183" s="116"/>
      <c r="X183" s="116"/>
      <c r="Y183" s="116"/>
      <c r="Z183" s="116"/>
      <c r="AA183" s="116"/>
      <c r="AB183" s="170"/>
      <c r="AC183" s="171" t="str">
        <f t="shared" si="66"/>
        <v/>
      </c>
      <c r="AD183" s="172" t="str">
        <f t="shared" si="67"/>
        <v/>
      </c>
      <c r="AE183" s="4"/>
      <c r="AF183" s="4"/>
      <c r="AG183" s="4"/>
      <c r="AH183" s="4"/>
      <c r="AI183" s="4"/>
      <c r="AJ183" s="4"/>
      <c r="AK183" s="4"/>
      <c r="AL183" s="2" t="str" cm="1">
        <f t="array" ref="AL183">IF(B183="","",SUMPRODUCT(($D$1:$AB$4=$AL$4)*D183:AB183))</f>
        <v/>
      </c>
      <c r="AM183" s="15" t="str">
        <f t="shared" si="68"/>
        <v/>
      </c>
      <c r="AN183" s="2" t="str" cm="1">
        <f t="array" ref="AN183">IF(B183="","",SUMPRODUCT(($D$1:$AB$4=$AN$4)*D183:AB183))</f>
        <v/>
      </c>
      <c r="AO183" s="15" t="str">
        <f t="shared" si="69"/>
        <v/>
      </c>
      <c r="AP183" s="2" t="str" cm="1">
        <f t="array" ref="AP183">IF(B183="","",SUMPRODUCT(($D$1:$AB$4=$AP$4)*D183:AB183))</f>
        <v/>
      </c>
      <c r="AQ183" s="15" t="str">
        <f t="shared" si="70"/>
        <v/>
      </c>
      <c r="AR183" s="2" t="str" cm="1">
        <f t="array" ref="AR183">IF(B183="","",SUMPRODUCT(($D$1:$AB$4=$AR$4)*D183:AB183))</f>
        <v/>
      </c>
      <c r="AS183" s="15" t="str">
        <f t="shared" si="71"/>
        <v/>
      </c>
      <c r="AT183" s="2" t="str" cm="1">
        <f t="array" ref="AT183">IF(B183="","",SUMPRODUCT(($D$1:$AB$4=$AT$4)*$D183:$AB183))</f>
        <v/>
      </c>
      <c r="AU183" s="15" t="str">
        <f t="shared" si="72"/>
        <v/>
      </c>
      <c r="AV183" s="2" t="str" cm="1">
        <f t="array" ref="AV183">IF(B183="","",SUMPRODUCT(($D$1:$AB$4=$AV$4)*$D183:$AB183))</f>
        <v/>
      </c>
      <c r="AW183" s="15" t="str">
        <f t="shared" si="73"/>
        <v/>
      </c>
      <c r="AX183" s="2" t="str" cm="1">
        <f t="array" ref="AX183">IF(B183="","",SUMPRODUCT(($D$1:$AB$4=$AX$4)*$D183:$AB183))</f>
        <v/>
      </c>
      <c r="AY183" s="15" t="str">
        <f t="shared" si="74"/>
        <v/>
      </c>
      <c r="AZ183" s="2" t="str" cm="1">
        <f t="array" ref="AZ183">IF(B183="","",SUMPRODUCT(($D$1:$AB$4=$AZ$4)*$D183:$AB183))</f>
        <v/>
      </c>
      <c r="BA183" s="15" t="str">
        <f t="shared" si="75"/>
        <v/>
      </c>
      <c r="BB183" s="2" t="str" cm="1">
        <f t="array" ref="BB183">IF(B183="","",SUMPRODUCT(($D$1:$AB$4=$BB$4)*$D183:$AB183))</f>
        <v/>
      </c>
      <c r="BC183" s="15" t="str">
        <f t="shared" si="76"/>
        <v/>
      </c>
      <c r="BD183" s="2" t="str" cm="1">
        <f t="array" ref="BD183">IF(B183="","",SUMPRODUCT(($D$1:$AB$4=$BD$4)*$D183:$AB183))</f>
        <v/>
      </c>
      <c r="BE183" s="15" t="str">
        <f t="shared" si="77"/>
        <v/>
      </c>
      <c r="BF183" s="2" t="str" cm="1">
        <f t="array" ref="BF183">IF(B183="","",SUMPRODUCT(($D$1:$AB$4=$BF$4)*$D183:$AB183))</f>
        <v/>
      </c>
      <c r="BG183" s="15" t="str">
        <f t="shared" si="78"/>
        <v/>
      </c>
      <c r="BH183" s="2" t="str" cm="1">
        <f t="array" ref="BH183">IF(B183="","",SUMPRODUCT(($D$1:$AB$4=$BH$4)*$D183:$AB183))</f>
        <v/>
      </c>
      <c r="BI183" s="15" t="str">
        <f t="shared" si="79"/>
        <v/>
      </c>
      <c r="BJ183" s="2" t="str" cm="1">
        <f t="array" ref="BJ183">IF(B183="","",SUMPRODUCT(($D$1:$AB$4=$BJ$4)*$D183:$AB183))</f>
        <v/>
      </c>
      <c r="BK183" s="15" t="str">
        <f t="shared" si="80"/>
        <v/>
      </c>
      <c r="BL183" s="2" t="str" cm="1">
        <f t="array" ref="BL183">IF(B183="","",SUMPRODUCT(($D$1:$AB$4=$BL$4)*$D183:$AB183))</f>
        <v/>
      </c>
      <c r="BM183" s="15" t="str">
        <f t="shared" si="81"/>
        <v/>
      </c>
      <c r="BN183" s="2" t="str" cm="1">
        <f t="array" ref="BN183">IF(B183="","",SUMPRODUCT(($D$1:$AB$4=$BN$4)*$D183:$AB183))</f>
        <v/>
      </c>
      <c r="BO183" s="15" t="str">
        <f t="shared" si="82"/>
        <v/>
      </c>
      <c r="BP183" s="2" t="str" cm="1">
        <f t="array" ref="BP183">IF(B183="","",SUMPRODUCT(($D$1:$AB$4=$BP$4)*$D183:$AB183))</f>
        <v/>
      </c>
      <c r="BQ183" s="15" t="str">
        <f t="shared" si="83"/>
        <v/>
      </c>
      <c r="BR183" s="2" t="str" cm="1">
        <f t="array" ref="BR183">IF(B183="","",SUMPRODUCT(($D$1:$AB$4=$BR$4)*$D183:$AB183))</f>
        <v/>
      </c>
      <c r="BS183" s="15" t="str">
        <f t="shared" si="84"/>
        <v/>
      </c>
      <c r="BT183" s="2" t="str" cm="1">
        <f t="array" ref="BT183">IF(B183="","",SUMPRODUCT(($D$1:$AB$4=$BT$4)*$D183:$AB183))</f>
        <v/>
      </c>
      <c r="BU183" s="15" t="str">
        <f t="shared" si="85"/>
        <v/>
      </c>
      <c r="BV183" s="2" t="str" cm="1">
        <f t="array" ref="BV183">IF(B183="","",SUMPRODUCT(($D$1:$AB$4=$BV$4)*$D183:$AB183))</f>
        <v/>
      </c>
      <c r="BW183" s="15" t="str">
        <f t="shared" si="86"/>
        <v/>
      </c>
      <c r="BX183" s="2" t="str" cm="1">
        <f t="array" ref="BX183">IF(B183="","",SUMPRODUCT(($D$1:$AB$4=$BX$4)*$D183:$AB183))</f>
        <v/>
      </c>
      <c r="BY183" s="15" t="str">
        <f t="shared" si="87"/>
        <v/>
      </c>
      <c r="BZ183" s="2" t="str" cm="1">
        <f t="array" ref="BZ183">IF(B183="","",SUMPRODUCT(($D$1:$AB$4=$BZ$4)*$D183:$AB183))</f>
        <v/>
      </c>
      <c r="CA183" s="15" t="str">
        <f t="shared" si="88"/>
        <v/>
      </c>
      <c r="CB183" s="2" t="str" cm="1">
        <f t="array" ref="CB183">IF(B183="","",SUMPRODUCT(($D$1:$AB$4=$CB$4)*$D183:$AB183))</f>
        <v/>
      </c>
      <c r="CC183" s="15" t="str">
        <f t="shared" si="89"/>
        <v/>
      </c>
      <c r="CD183" s="2" t="str" cm="1">
        <f t="array" ref="CD183">IF(B183="","",SUMPRODUCT(($D$1:$AB$4=$CD$4)*$D183:$AB183))</f>
        <v/>
      </c>
      <c r="CE183" s="15" t="str">
        <f t="shared" si="90"/>
        <v/>
      </c>
      <c r="CF183" s="2" t="str" cm="1">
        <f t="array" ref="CF183">IF(B183="","",SUMPRODUCT(($D$1:$AB$4=$CF$4)*$D183:$AB183))</f>
        <v/>
      </c>
      <c r="CG183" s="15" t="str">
        <f t="shared" si="91"/>
        <v/>
      </c>
      <c r="CH183" s="2" t="str" cm="1">
        <f t="array" ref="CH183">IF(B183="","",SUMPRODUCT(($D$1:$AB$4=$CH$4)*$D183:$AB183))</f>
        <v/>
      </c>
      <c r="CI183" s="15" t="str">
        <f t="shared" si="92"/>
        <v/>
      </c>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row>
    <row r="184" spans="1:127" s="3" customFormat="1" ht="15.75" thickBot="1">
      <c r="A184" s="7">
        <v>179</v>
      </c>
      <c r="B184" s="1"/>
      <c r="D184" s="99"/>
      <c r="E184" s="100"/>
      <c r="F184" s="100"/>
      <c r="G184" s="100"/>
      <c r="H184" s="100"/>
      <c r="I184" s="101"/>
      <c r="J184" s="104"/>
      <c r="K184" s="105"/>
      <c r="L184" s="105"/>
      <c r="M184" s="105"/>
      <c r="N184" s="105"/>
      <c r="O184" s="106"/>
      <c r="P184" s="109"/>
      <c r="Q184" s="110"/>
      <c r="R184" s="110"/>
      <c r="S184" s="110"/>
      <c r="T184" s="110"/>
      <c r="U184" s="111"/>
      <c r="V184" s="115"/>
      <c r="W184" s="116"/>
      <c r="X184" s="116"/>
      <c r="Y184" s="116"/>
      <c r="Z184" s="116"/>
      <c r="AA184" s="116"/>
      <c r="AB184" s="170"/>
      <c r="AC184" s="171" t="str">
        <f t="shared" si="66"/>
        <v/>
      </c>
      <c r="AD184" s="172" t="str">
        <f t="shared" si="67"/>
        <v/>
      </c>
      <c r="AE184" s="4"/>
      <c r="AF184" s="4"/>
      <c r="AG184" s="4"/>
      <c r="AH184" s="4"/>
      <c r="AI184" s="4"/>
      <c r="AJ184" s="4"/>
      <c r="AK184" s="4"/>
      <c r="AL184" s="2" t="str" cm="1">
        <f t="array" ref="AL184">IF(B184="","",SUMPRODUCT(($D$1:$AB$4=$AL$4)*D184:AB184))</f>
        <v/>
      </c>
      <c r="AM184" s="15" t="str">
        <f t="shared" si="68"/>
        <v/>
      </c>
      <c r="AN184" s="2" t="str" cm="1">
        <f t="array" ref="AN184">IF(B184="","",SUMPRODUCT(($D$1:$AB$4=$AN$4)*D184:AB184))</f>
        <v/>
      </c>
      <c r="AO184" s="15" t="str">
        <f t="shared" si="69"/>
        <v/>
      </c>
      <c r="AP184" s="2" t="str" cm="1">
        <f t="array" ref="AP184">IF(B184="","",SUMPRODUCT(($D$1:$AB$4=$AP$4)*D184:AB184))</f>
        <v/>
      </c>
      <c r="AQ184" s="15" t="str">
        <f t="shared" si="70"/>
        <v/>
      </c>
      <c r="AR184" s="2" t="str" cm="1">
        <f t="array" ref="AR184">IF(B184="","",SUMPRODUCT(($D$1:$AB$4=$AR$4)*D184:AB184))</f>
        <v/>
      </c>
      <c r="AS184" s="15" t="str">
        <f t="shared" si="71"/>
        <v/>
      </c>
      <c r="AT184" s="2" t="str" cm="1">
        <f t="array" ref="AT184">IF(B184="","",SUMPRODUCT(($D$1:$AB$4=$AT$4)*$D184:$AB184))</f>
        <v/>
      </c>
      <c r="AU184" s="15" t="str">
        <f t="shared" si="72"/>
        <v/>
      </c>
      <c r="AV184" s="2" t="str" cm="1">
        <f t="array" ref="AV184">IF(B184="","",SUMPRODUCT(($D$1:$AB$4=$AV$4)*$D184:$AB184))</f>
        <v/>
      </c>
      <c r="AW184" s="15" t="str">
        <f t="shared" si="73"/>
        <v/>
      </c>
      <c r="AX184" s="2" t="str" cm="1">
        <f t="array" ref="AX184">IF(B184="","",SUMPRODUCT(($D$1:$AB$4=$AX$4)*$D184:$AB184))</f>
        <v/>
      </c>
      <c r="AY184" s="15" t="str">
        <f t="shared" si="74"/>
        <v/>
      </c>
      <c r="AZ184" s="2" t="str" cm="1">
        <f t="array" ref="AZ184">IF(B184="","",SUMPRODUCT(($D$1:$AB$4=$AZ$4)*$D184:$AB184))</f>
        <v/>
      </c>
      <c r="BA184" s="15" t="str">
        <f t="shared" si="75"/>
        <v/>
      </c>
      <c r="BB184" s="2" t="str" cm="1">
        <f t="array" ref="BB184">IF(B184="","",SUMPRODUCT(($D$1:$AB$4=$BB$4)*$D184:$AB184))</f>
        <v/>
      </c>
      <c r="BC184" s="15" t="str">
        <f t="shared" si="76"/>
        <v/>
      </c>
      <c r="BD184" s="2" t="str" cm="1">
        <f t="array" ref="BD184">IF(B184="","",SUMPRODUCT(($D$1:$AB$4=$BD$4)*$D184:$AB184))</f>
        <v/>
      </c>
      <c r="BE184" s="15" t="str">
        <f t="shared" si="77"/>
        <v/>
      </c>
      <c r="BF184" s="2" t="str" cm="1">
        <f t="array" ref="BF184">IF(B184="","",SUMPRODUCT(($D$1:$AB$4=$BF$4)*$D184:$AB184))</f>
        <v/>
      </c>
      <c r="BG184" s="15" t="str">
        <f t="shared" si="78"/>
        <v/>
      </c>
      <c r="BH184" s="2" t="str" cm="1">
        <f t="array" ref="BH184">IF(B184="","",SUMPRODUCT(($D$1:$AB$4=$BH$4)*$D184:$AB184))</f>
        <v/>
      </c>
      <c r="BI184" s="15" t="str">
        <f t="shared" si="79"/>
        <v/>
      </c>
      <c r="BJ184" s="2" t="str" cm="1">
        <f t="array" ref="BJ184">IF(B184="","",SUMPRODUCT(($D$1:$AB$4=$BJ$4)*$D184:$AB184))</f>
        <v/>
      </c>
      <c r="BK184" s="15" t="str">
        <f t="shared" si="80"/>
        <v/>
      </c>
      <c r="BL184" s="2" t="str" cm="1">
        <f t="array" ref="BL184">IF(B184="","",SUMPRODUCT(($D$1:$AB$4=$BL$4)*$D184:$AB184))</f>
        <v/>
      </c>
      <c r="BM184" s="15" t="str">
        <f t="shared" si="81"/>
        <v/>
      </c>
      <c r="BN184" s="2" t="str" cm="1">
        <f t="array" ref="BN184">IF(B184="","",SUMPRODUCT(($D$1:$AB$4=$BN$4)*$D184:$AB184))</f>
        <v/>
      </c>
      <c r="BO184" s="15" t="str">
        <f t="shared" si="82"/>
        <v/>
      </c>
      <c r="BP184" s="2" t="str" cm="1">
        <f t="array" ref="BP184">IF(B184="","",SUMPRODUCT(($D$1:$AB$4=$BP$4)*$D184:$AB184))</f>
        <v/>
      </c>
      <c r="BQ184" s="15" t="str">
        <f t="shared" si="83"/>
        <v/>
      </c>
      <c r="BR184" s="2" t="str" cm="1">
        <f t="array" ref="BR184">IF(B184="","",SUMPRODUCT(($D$1:$AB$4=$BR$4)*$D184:$AB184))</f>
        <v/>
      </c>
      <c r="BS184" s="15" t="str">
        <f t="shared" si="84"/>
        <v/>
      </c>
      <c r="BT184" s="2" t="str" cm="1">
        <f t="array" ref="BT184">IF(B184="","",SUMPRODUCT(($D$1:$AB$4=$BT$4)*$D184:$AB184))</f>
        <v/>
      </c>
      <c r="BU184" s="15" t="str">
        <f t="shared" si="85"/>
        <v/>
      </c>
      <c r="BV184" s="2" t="str" cm="1">
        <f t="array" ref="BV184">IF(B184="","",SUMPRODUCT(($D$1:$AB$4=$BV$4)*$D184:$AB184))</f>
        <v/>
      </c>
      <c r="BW184" s="15" t="str">
        <f t="shared" si="86"/>
        <v/>
      </c>
      <c r="BX184" s="2" t="str" cm="1">
        <f t="array" ref="BX184">IF(B184="","",SUMPRODUCT(($D$1:$AB$4=$BX$4)*$D184:$AB184))</f>
        <v/>
      </c>
      <c r="BY184" s="15" t="str">
        <f t="shared" si="87"/>
        <v/>
      </c>
      <c r="BZ184" s="2" t="str" cm="1">
        <f t="array" ref="BZ184">IF(B184="","",SUMPRODUCT(($D$1:$AB$4=$BZ$4)*$D184:$AB184))</f>
        <v/>
      </c>
      <c r="CA184" s="15" t="str">
        <f t="shared" si="88"/>
        <v/>
      </c>
      <c r="CB184" s="2" t="str" cm="1">
        <f t="array" ref="CB184">IF(B184="","",SUMPRODUCT(($D$1:$AB$4=$CB$4)*$D184:$AB184))</f>
        <v/>
      </c>
      <c r="CC184" s="15" t="str">
        <f t="shared" si="89"/>
        <v/>
      </c>
      <c r="CD184" s="2" t="str" cm="1">
        <f t="array" ref="CD184">IF(B184="","",SUMPRODUCT(($D$1:$AB$4=$CD$4)*$D184:$AB184))</f>
        <v/>
      </c>
      <c r="CE184" s="15" t="str">
        <f t="shared" si="90"/>
        <v/>
      </c>
      <c r="CF184" s="2" t="str" cm="1">
        <f t="array" ref="CF184">IF(B184="","",SUMPRODUCT(($D$1:$AB$4=$CF$4)*$D184:$AB184))</f>
        <v/>
      </c>
      <c r="CG184" s="15" t="str">
        <f t="shared" si="91"/>
        <v/>
      </c>
      <c r="CH184" s="2" t="str" cm="1">
        <f t="array" ref="CH184">IF(B184="","",SUMPRODUCT(($D$1:$AB$4=$CH$4)*$D184:$AB184))</f>
        <v/>
      </c>
      <c r="CI184" s="15" t="str">
        <f t="shared" si="92"/>
        <v/>
      </c>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row>
    <row r="185" spans="1:127" s="3" customFormat="1" ht="15.75" thickBot="1">
      <c r="A185" s="7">
        <v>180</v>
      </c>
      <c r="B185" s="1"/>
      <c r="D185" s="99"/>
      <c r="E185" s="100"/>
      <c r="F185" s="100"/>
      <c r="G185" s="100"/>
      <c r="H185" s="100"/>
      <c r="I185" s="101"/>
      <c r="J185" s="104"/>
      <c r="K185" s="105"/>
      <c r="L185" s="105"/>
      <c r="M185" s="105"/>
      <c r="N185" s="105"/>
      <c r="O185" s="106"/>
      <c r="P185" s="109"/>
      <c r="Q185" s="110"/>
      <c r="R185" s="110"/>
      <c r="S185" s="110"/>
      <c r="T185" s="110"/>
      <c r="U185" s="111"/>
      <c r="V185" s="115"/>
      <c r="W185" s="116"/>
      <c r="X185" s="116"/>
      <c r="Y185" s="116"/>
      <c r="Z185" s="116"/>
      <c r="AA185" s="116"/>
      <c r="AB185" s="170"/>
      <c r="AC185" s="171" t="str">
        <f t="shared" si="66"/>
        <v/>
      </c>
      <c r="AD185" s="172" t="str">
        <f t="shared" si="67"/>
        <v/>
      </c>
      <c r="AE185" s="4"/>
      <c r="AF185" s="4"/>
      <c r="AG185" s="4"/>
      <c r="AH185" s="4"/>
      <c r="AI185" s="4"/>
      <c r="AJ185" s="4"/>
      <c r="AK185" s="4"/>
      <c r="AL185" s="2" t="str" cm="1">
        <f t="array" ref="AL185">IF(B185="","",SUMPRODUCT(($D$1:$AB$4=$AL$4)*D185:AB185))</f>
        <v/>
      </c>
      <c r="AM185" s="15" t="str">
        <f t="shared" si="68"/>
        <v/>
      </c>
      <c r="AN185" s="2" t="str" cm="1">
        <f t="array" ref="AN185">IF(B185="","",SUMPRODUCT(($D$1:$AB$4=$AN$4)*D185:AB185))</f>
        <v/>
      </c>
      <c r="AO185" s="15" t="str">
        <f t="shared" si="69"/>
        <v/>
      </c>
      <c r="AP185" s="2" t="str" cm="1">
        <f t="array" ref="AP185">IF(B185="","",SUMPRODUCT(($D$1:$AB$4=$AP$4)*D185:AB185))</f>
        <v/>
      </c>
      <c r="AQ185" s="15" t="str">
        <f t="shared" si="70"/>
        <v/>
      </c>
      <c r="AR185" s="2" t="str" cm="1">
        <f t="array" ref="AR185">IF(B185="","",SUMPRODUCT(($D$1:$AB$4=$AR$4)*D185:AB185))</f>
        <v/>
      </c>
      <c r="AS185" s="15" t="str">
        <f t="shared" si="71"/>
        <v/>
      </c>
      <c r="AT185" s="2" t="str" cm="1">
        <f t="array" ref="AT185">IF(B185="","",SUMPRODUCT(($D$1:$AB$4=$AT$4)*$D185:$AB185))</f>
        <v/>
      </c>
      <c r="AU185" s="15" t="str">
        <f t="shared" si="72"/>
        <v/>
      </c>
      <c r="AV185" s="2" t="str" cm="1">
        <f t="array" ref="AV185">IF(B185="","",SUMPRODUCT(($D$1:$AB$4=$AV$4)*$D185:$AB185))</f>
        <v/>
      </c>
      <c r="AW185" s="15" t="str">
        <f t="shared" si="73"/>
        <v/>
      </c>
      <c r="AX185" s="2" t="str" cm="1">
        <f t="array" ref="AX185">IF(B185="","",SUMPRODUCT(($D$1:$AB$4=$AX$4)*$D185:$AB185))</f>
        <v/>
      </c>
      <c r="AY185" s="15" t="str">
        <f t="shared" si="74"/>
        <v/>
      </c>
      <c r="AZ185" s="2" t="str" cm="1">
        <f t="array" ref="AZ185">IF(B185="","",SUMPRODUCT(($D$1:$AB$4=$AZ$4)*$D185:$AB185))</f>
        <v/>
      </c>
      <c r="BA185" s="15" t="str">
        <f t="shared" si="75"/>
        <v/>
      </c>
      <c r="BB185" s="2" t="str" cm="1">
        <f t="array" ref="BB185">IF(B185="","",SUMPRODUCT(($D$1:$AB$4=$BB$4)*$D185:$AB185))</f>
        <v/>
      </c>
      <c r="BC185" s="15" t="str">
        <f t="shared" si="76"/>
        <v/>
      </c>
      <c r="BD185" s="2" t="str" cm="1">
        <f t="array" ref="BD185">IF(B185="","",SUMPRODUCT(($D$1:$AB$4=$BD$4)*$D185:$AB185))</f>
        <v/>
      </c>
      <c r="BE185" s="15" t="str">
        <f t="shared" si="77"/>
        <v/>
      </c>
      <c r="BF185" s="2" t="str" cm="1">
        <f t="array" ref="BF185">IF(B185="","",SUMPRODUCT(($D$1:$AB$4=$BF$4)*$D185:$AB185))</f>
        <v/>
      </c>
      <c r="BG185" s="15" t="str">
        <f t="shared" si="78"/>
        <v/>
      </c>
      <c r="BH185" s="2" t="str" cm="1">
        <f t="array" ref="BH185">IF(B185="","",SUMPRODUCT(($D$1:$AB$4=$BH$4)*$D185:$AB185))</f>
        <v/>
      </c>
      <c r="BI185" s="15" t="str">
        <f t="shared" si="79"/>
        <v/>
      </c>
      <c r="BJ185" s="2" t="str" cm="1">
        <f t="array" ref="BJ185">IF(B185="","",SUMPRODUCT(($D$1:$AB$4=$BJ$4)*$D185:$AB185))</f>
        <v/>
      </c>
      <c r="BK185" s="15" t="str">
        <f t="shared" si="80"/>
        <v/>
      </c>
      <c r="BL185" s="2" t="str" cm="1">
        <f t="array" ref="BL185">IF(B185="","",SUMPRODUCT(($D$1:$AB$4=$BL$4)*$D185:$AB185))</f>
        <v/>
      </c>
      <c r="BM185" s="15" t="str">
        <f t="shared" si="81"/>
        <v/>
      </c>
      <c r="BN185" s="2" t="str" cm="1">
        <f t="array" ref="BN185">IF(B185="","",SUMPRODUCT(($D$1:$AB$4=$BN$4)*$D185:$AB185))</f>
        <v/>
      </c>
      <c r="BO185" s="15" t="str">
        <f t="shared" si="82"/>
        <v/>
      </c>
      <c r="BP185" s="2" t="str" cm="1">
        <f t="array" ref="BP185">IF(B185="","",SUMPRODUCT(($D$1:$AB$4=$BP$4)*$D185:$AB185))</f>
        <v/>
      </c>
      <c r="BQ185" s="15" t="str">
        <f t="shared" si="83"/>
        <v/>
      </c>
      <c r="BR185" s="2" t="str" cm="1">
        <f t="array" ref="BR185">IF(B185="","",SUMPRODUCT(($D$1:$AB$4=$BR$4)*$D185:$AB185))</f>
        <v/>
      </c>
      <c r="BS185" s="15" t="str">
        <f t="shared" si="84"/>
        <v/>
      </c>
      <c r="BT185" s="2" t="str" cm="1">
        <f t="array" ref="BT185">IF(B185="","",SUMPRODUCT(($D$1:$AB$4=$BT$4)*$D185:$AB185))</f>
        <v/>
      </c>
      <c r="BU185" s="15" t="str">
        <f t="shared" si="85"/>
        <v/>
      </c>
      <c r="BV185" s="2" t="str" cm="1">
        <f t="array" ref="BV185">IF(B185="","",SUMPRODUCT(($D$1:$AB$4=$BV$4)*$D185:$AB185))</f>
        <v/>
      </c>
      <c r="BW185" s="15" t="str">
        <f t="shared" si="86"/>
        <v/>
      </c>
      <c r="BX185" s="2" t="str" cm="1">
        <f t="array" ref="BX185">IF(B185="","",SUMPRODUCT(($D$1:$AB$4=$BX$4)*$D185:$AB185))</f>
        <v/>
      </c>
      <c r="BY185" s="15" t="str">
        <f t="shared" si="87"/>
        <v/>
      </c>
      <c r="BZ185" s="2" t="str" cm="1">
        <f t="array" ref="BZ185">IF(B185="","",SUMPRODUCT(($D$1:$AB$4=$BZ$4)*$D185:$AB185))</f>
        <v/>
      </c>
      <c r="CA185" s="15" t="str">
        <f t="shared" si="88"/>
        <v/>
      </c>
      <c r="CB185" s="2" t="str" cm="1">
        <f t="array" ref="CB185">IF(B185="","",SUMPRODUCT(($D$1:$AB$4=$CB$4)*$D185:$AB185))</f>
        <v/>
      </c>
      <c r="CC185" s="15" t="str">
        <f t="shared" si="89"/>
        <v/>
      </c>
      <c r="CD185" s="2" t="str" cm="1">
        <f t="array" ref="CD185">IF(B185="","",SUMPRODUCT(($D$1:$AB$4=$CD$4)*$D185:$AB185))</f>
        <v/>
      </c>
      <c r="CE185" s="15" t="str">
        <f t="shared" si="90"/>
        <v/>
      </c>
      <c r="CF185" s="2" t="str" cm="1">
        <f t="array" ref="CF185">IF(B185="","",SUMPRODUCT(($D$1:$AB$4=$CF$4)*$D185:$AB185))</f>
        <v/>
      </c>
      <c r="CG185" s="15" t="str">
        <f t="shared" si="91"/>
        <v/>
      </c>
      <c r="CH185" s="2" t="str" cm="1">
        <f t="array" ref="CH185">IF(B185="","",SUMPRODUCT(($D$1:$AB$4=$CH$4)*$D185:$AB185))</f>
        <v/>
      </c>
      <c r="CI185" s="15" t="str">
        <f t="shared" si="92"/>
        <v/>
      </c>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row>
    <row r="186" spans="1:127" s="3" customFormat="1" ht="15.75" thickBot="1">
      <c r="A186" s="7">
        <v>181</v>
      </c>
      <c r="B186" s="1"/>
      <c r="D186" s="99"/>
      <c r="E186" s="100"/>
      <c r="F186" s="100"/>
      <c r="G186" s="100"/>
      <c r="H186" s="100"/>
      <c r="I186" s="101"/>
      <c r="J186" s="104"/>
      <c r="K186" s="105"/>
      <c r="L186" s="105"/>
      <c r="M186" s="105"/>
      <c r="N186" s="105"/>
      <c r="O186" s="106"/>
      <c r="P186" s="109"/>
      <c r="Q186" s="110"/>
      <c r="R186" s="110"/>
      <c r="S186" s="110"/>
      <c r="T186" s="110"/>
      <c r="U186" s="111"/>
      <c r="V186" s="115"/>
      <c r="W186" s="116"/>
      <c r="X186" s="116"/>
      <c r="Y186" s="116"/>
      <c r="Z186" s="116"/>
      <c r="AA186" s="116"/>
      <c r="AB186" s="170"/>
      <c r="AC186" s="171" t="str">
        <f t="shared" si="66"/>
        <v/>
      </c>
      <c r="AD186" s="172" t="str">
        <f t="shared" si="67"/>
        <v/>
      </c>
      <c r="AE186" s="4"/>
      <c r="AF186" s="4"/>
      <c r="AG186" s="4"/>
      <c r="AH186" s="4"/>
      <c r="AI186" s="4"/>
      <c r="AJ186" s="4"/>
      <c r="AK186" s="4"/>
      <c r="AL186" s="2" t="str" cm="1">
        <f t="array" ref="AL186">IF(B186="","",SUMPRODUCT(($D$1:$AB$4=$AL$4)*D186:AB186))</f>
        <v/>
      </c>
      <c r="AM186" s="15" t="str">
        <f t="shared" si="68"/>
        <v/>
      </c>
      <c r="AN186" s="2" t="str" cm="1">
        <f t="array" ref="AN186">IF(B186="","",SUMPRODUCT(($D$1:$AB$4=$AN$4)*D186:AB186))</f>
        <v/>
      </c>
      <c r="AO186" s="15" t="str">
        <f t="shared" si="69"/>
        <v/>
      </c>
      <c r="AP186" s="2" t="str" cm="1">
        <f t="array" ref="AP186">IF(B186="","",SUMPRODUCT(($D$1:$AB$4=$AP$4)*D186:AB186))</f>
        <v/>
      </c>
      <c r="AQ186" s="15" t="str">
        <f t="shared" si="70"/>
        <v/>
      </c>
      <c r="AR186" s="2" t="str" cm="1">
        <f t="array" ref="AR186">IF(B186="","",SUMPRODUCT(($D$1:$AB$4=$AR$4)*D186:AB186))</f>
        <v/>
      </c>
      <c r="AS186" s="15" t="str">
        <f t="shared" si="71"/>
        <v/>
      </c>
      <c r="AT186" s="2" t="str" cm="1">
        <f t="array" ref="AT186">IF(B186="","",SUMPRODUCT(($D$1:$AB$4=$AT$4)*$D186:$AB186))</f>
        <v/>
      </c>
      <c r="AU186" s="15" t="str">
        <f t="shared" si="72"/>
        <v/>
      </c>
      <c r="AV186" s="2" t="str" cm="1">
        <f t="array" ref="AV186">IF(B186="","",SUMPRODUCT(($D$1:$AB$4=$AV$4)*$D186:$AB186))</f>
        <v/>
      </c>
      <c r="AW186" s="15" t="str">
        <f t="shared" si="73"/>
        <v/>
      </c>
      <c r="AX186" s="2" t="str" cm="1">
        <f t="array" ref="AX186">IF(B186="","",SUMPRODUCT(($D$1:$AB$4=$AX$4)*$D186:$AB186))</f>
        <v/>
      </c>
      <c r="AY186" s="15" t="str">
        <f t="shared" si="74"/>
        <v/>
      </c>
      <c r="AZ186" s="2" t="str" cm="1">
        <f t="array" ref="AZ186">IF(B186="","",SUMPRODUCT(($D$1:$AB$4=$AZ$4)*$D186:$AB186))</f>
        <v/>
      </c>
      <c r="BA186" s="15" t="str">
        <f t="shared" si="75"/>
        <v/>
      </c>
      <c r="BB186" s="2" t="str" cm="1">
        <f t="array" ref="BB186">IF(B186="","",SUMPRODUCT(($D$1:$AB$4=$BB$4)*$D186:$AB186))</f>
        <v/>
      </c>
      <c r="BC186" s="15" t="str">
        <f t="shared" si="76"/>
        <v/>
      </c>
      <c r="BD186" s="2" t="str" cm="1">
        <f t="array" ref="BD186">IF(B186="","",SUMPRODUCT(($D$1:$AB$4=$BD$4)*$D186:$AB186))</f>
        <v/>
      </c>
      <c r="BE186" s="15" t="str">
        <f t="shared" si="77"/>
        <v/>
      </c>
      <c r="BF186" s="2" t="str" cm="1">
        <f t="array" ref="BF186">IF(B186="","",SUMPRODUCT(($D$1:$AB$4=$BF$4)*$D186:$AB186))</f>
        <v/>
      </c>
      <c r="BG186" s="15" t="str">
        <f t="shared" si="78"/>
        <v/>
      </c>
      <c r="BH186" s="2" t="str" cm="1">
        <f t="array" ref="BH186">IF(B186="","",SUMPRODUCT(($D$1:$AB$4=$BH$4)*$D186:$AB186))</f>
        <v/>
      </c>
      <c r="BI186" s="15" t="str">
        <f t="shared" si="79"/>
        <v/>
      </c>
      <c r="BJ186" s="2" t="str" cm="1">
        <f t="array" ref="BJ186">IF(B186="","",SUMPRODUCT(($D$1:$AB$4=$BJ$4)*$D186:$AB186))</f>
        <v/>
      </c>
      <c r="BK186" s="15" t="str">
        <f t="shared" si="80"/>
        <v/>
      </c>
      <c r="BL186" s="2" t="str" cm="1">
        <f t="array" ref="BL186">IF(B186="","",SUMPRODUCT(($D$1:$AB$4=$BL$4)*$D186:$AB186))</f>
        <v/>
      </c>
      <c r="BM186" s="15" t="str">
        <f t="shared" si="81"/>
        <v/>
      </c>
      <c r="BN186" s="2" t="str" cm="1">
        <f t="array" ref="BN186">IF(B186="","",SUMPRODUCT(($D$1:$AB$4=$BN$4)*$D186:$AB186))</f>
        <v/>
      </c>
      <c r="BO186" s="15" t="str">
        <f t="shared" si="82"/>
        <v/>
      </c>
      <c r="BP186" s="2" t="str" cm="1">
        <f t="array" ref="BP186">IF(B186="","",SUMPRODUCT(($D$1:$AB$4=$BP$4)*$D186:$AB186))</f>
        <v/>
      </c>
      <c r="BQ186" s="15" t="str">
        <f t="shared" si="83"/>
        <v/>
      </c>
      <c r="BR186" s="2" t="str" cm="1">
        <f t="array" ref="BR186">IF(B186="","",SUMPRODUCT(($D$1:$AB$4=$BR$4)*$D186:$AB186))</f>
        <v/>
      </c>
      <c r="BS186" s="15" t="str">
        <f t="shared" si="84"/>
        <v/>
      </c>
      <c r="BT186" s="2" t="str" cm="1">
        <f t="array" ref="BT186">IF(B186="","",SUMPRODUCT(($D$1:$AB$4=$BT$4)*$D186:$AB186))</f>
        <v/>
      </c>
      <c r="BU186" s="15" t="str">
        <f t="shared" si="85"/>
        <v/>
      </c>
      <c r="BV186" s="2" t="str" cm="1">
        <f t="array" ref="BV186">IF(B186="","",SUMPRODUCT(($D$1:$AB$4=$BV$4)*$D186:$AB186))</f>
        <v/>
      </c>
      <c r="BW186" s="15" t="str">
        <f t="shared" si="86"/>
        <v/>
      </c>
      <c r="BX186" s="2" t="str" cm="1">
        <f t="array" ref="BX186">IF(B186="","",SUMPRODUCT(($D$1:$AB$4=$BX$4)*$D186:$AB186))</f>
        <v/>
      </c>
      <c r="BY186" s="15" t="str">
        <f t="shared" si="87"/>
        <v/>
      </c>
      <c r="BZ186" s="2" t="str" cm="1">
        <f t="array" ref="BZ186">IF(B186="","",SUMPRODUCT(($D$1:$AB$4=$BZ$4)*$D186:$AB186))</f>
        <v/>
      </c>
      <c r="CA186" s="15" t="str">
        <f t="shared" si="88"/>
        <v/>
      </c>
      <c r="CB186" s="2" t="str" cm="1">
        <f t="array" ref="CB186">IF(B186="","",SUMPRODUCT(($D$1:$AB$4=$CB$4)*$D186:$AB186))</f>
        <v/>
      </c>
      <c r="CC186" s="15" t="str">
        <f t="shared" si="89"/>
        <v/>
      </c>
      <c r="CD186" s="2" t="str" cm="1">
        <f t="array" ref="CD186">IF(B186="","",SUMPRODUCT(($D$1:$AB$4=$CD$4)*$D186:$AB186))</f>
        <v/>
      </c>
      <c r="CE186" s="15" t="str">
        <f t="shared" si="90"/>
        <v/>
      </c>
      <c r="CF186" s="2" t="str" cm="1">
        <f t="array" ref="CF186">IF(B186="","",SUMPRODUCT(($D$1:$AB$4=$CF$4)*$D186:$AB186))</f>
        <v/>
      </c>
      <c r="CG186" s="15" t="str">
        <f t="shared" si="91"/>
        <v/>
      </c>
      <c r="CH186" s="2" t="str" cm="1">
        <f t="array" ref="CH186">IF(B186="","",SUMPRODUCT(($D$1:$AB$4=$CH$4)*$D186:$AB186))</f>
        <v/>
      </c>
      <c r="CI186" s="15" t="str">
        <f t="shared" si="92"/>
        <v/>
      </c>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row>
    <row r="187" spans="1:127" s="3" customFormat="1" ht="15.75" thickBot="1">
      <c r="A187" s="7">
        <v>182</v>
      </c>
      <c r="B187" s="1"/>
      <c r="D187" s="99"/>
      <c r="E187" s="100"/>
      <c r="F187" s="100"/>
      <c r="G187" s="100"/>
      <c r="H187" s="100"/>
      <c r="I187" s="101"/>
      <c r="J187" s="104"/>
      <c r="K187" s="105"/>
      <c r="L187" s="105"/>
      <c r="M187" s="105"/>
      <c r="N187" s="105"/>
      <c r="O187" s="106"/>
      <c r="P187" s="109"/>
      <c r="Q187" s="110"/>
      <c r="R187" s="110"/>
      <c r="S187" s="110"/>
      <c r="T187" s="110"/>
      <c r="U187" s="111"/>
      <c r="V187" s="115"/>
      <c r="W187" s="116"/>
      <c r="X187" s="116"/>
      <c r="Y187" s="116"/>
      <c r="Z187" s="116"/>
      <c r="AA187" s="116"/>
      <c r="AB187" s="170"/>
      <c r="AC187" s="171" t="str">
        <f t="shared" si="66"/>
        <v/>
      </c>
      <c r="AD187" s="172" t="str">
        <f t="shared" si="67"/>
        <v/>
      </c>
      <c r="AE187" s="4"/>
      <c r="AF187" s="4"/>
      <c r="AG187" s="4"/>
      <c r="AH187" s="4"/>
      <c r="AI187" s="4"/>
      <c r="AJ187" s="4"/>
      <c r="AK187" s="4"/>
      <c r="AL187" s="2" t="str" cm="1">
        <f t="array" ref="AL187">IF(B187="","",SUMPRODUCT(($D$1:$AB$4=$AL$4)*D187:AB187))</f>
        <v/>
      </c>
      <c r="AM187" s="15" t="str">
        <f t="shared" si="68"/>
        <v/>
      </c>
      <c r="AN187" s="2" t="str" cm="1">
        <f t="array" ref="AN187">IF(B187="","",SUMPRODUCT(($D$1:$AB$4=$AN$4)*D187:AB187))</f>
        <v/>
      </c>
      <c r="AO187" s="15" t="str">
        <f t="shared" si="69"/>
        <v/>
      </c>
      <c r="AP187" s="2" t="str" cm="1">
        <f t="array" ref="AP187">IF(B187="","",SUMPRODUCT(($D$1:$AB$4=$AP$4)*D187:AB187))</f>
        <v/>
      </c>
      <c r="AQ187" s="15" t="str">
        <f t="shared" si="70"/>
        <v/>
      </c>
      <c r="AR187" s="2" t="str" cm="1">
        <f t="array" ref="AR187">IF(B187="","",SUMPRODUCT(($D$1:$AB$4=$AR$4)*D187:AB187))</f>
        <v/>
      </c>
      <c r="AS187" s="15" t="str">
        <f t="shared" si="71"/>
        <v/>
      </c>
      <c r="AT187" s="2" t="str" cm="1">
        <f t="array" ref="AT187">IF(B187="","",SUMPRODUCT(($D$1:$AB$4=$AT$4)*$D187:$AB187))</f>
        <v/>
      </c>
      <c r="AU187" s="15" t="str">
        <f t="shared" si="72"/>
        <v/>
      </c>
      <c r="AV187" s="2" t="str" cm="1">
        <f t="array" ref="AV187">IF(B187="","",SUMPRODUCT(($D$1:$AB$4=$AV$4)*$D187:$AB187))</f>
        <v/>
      </c>
      <c r="AW187" s="15" t="str">
        <f t="shared" si="73"/>
        <v/>
      </c>
      <c r="AX187" s="2" t="str" cm="1">
        <f t="array" ref="AX187">IF(B187="","",SUMPRODUCT(($D$1:$AB$4=$AX$4)*$D187:$AB187))</f>
        <v/>
      </c>
      <c r="AY187" s="15" t="str">
        <f t="shared" si="74"/>
        <v/>
      </c>
      <c r="AZ187" s="2" t="str" cm="1">
        <f t="array" ref="AZ187">IF(B187="","",SUMPRODUCT(($D$1:$AB$4=$AZ$4)*$D187:$AB187))</f>
        <v/>
      </c>
      <c r="BA187" s="15" t="str">
        <f t="shared" si="75"/>
        <v/>
      </c>
      <c r="BB187" s="2" t="str" cm="1">
        <f t="array" ref="BB187">IF(B187="","",SUMPRODUCT(($D$1:$AB$4=$BB$4)*$D187:$AB187))</f>
        <v/>
      </c>
      <c r="BC187" s="15" t="str">
        <f t="shared" si="76"/>
        <v/>
      </c>
      <c r="BD187" s="2" t="str" cm="1">
        <f t="array" ref="BD187">IF(B187="","",SUMPRODUCT(($D$1:$AB$4=$BD$4)*$D187:$AB187))</f>
        <v/>
      </c>
      <c r="BE187" s="15" t="str">
        <f t="shared" si="77"/>
        <v/>
      </c>
      <c r="BF187" s="2" t="str" cm="1">
        <f t="array" ref="BF187">IF(B187="","",SUMPRODUCT(($D$1:$AB$4=$BF$4)*$D187:$AB187))</f>
        <v/>
      </c>
      <c r="BG187" s="15" t="str">
        <f t="shared" si="78"/>
        <v/>
      </c>
      <c r="BH187" s="2" t="str" cm="1">
        <f t="array" ref="BH187">IF(B187="","",SUMPRODUCT(($D$1:$AB$4=$BH$4)*$D187:$AB187))</f>
        <v/>
      </c>
      <c r="BI187" s="15" t="str">
        <f t="shared" si="79"/>
        <v/>
      </c>
      <c r="BJ187" s="2" t="str" cm="1">
        <f t="array" ref="BJ187">IF(B187="","",SUMPRODUCT(($D$1:$AB$4=$BJ$4)*$D187:$AB187))</f>
        <v/>
      </c>
      <c r="BK187" s="15" t="str">
        <f t="shared" si="80"/>
        <v/>
      </c>
      <c r="BL187" s="2" t="str" cm="1">
        <f t="array" ref="BL187">IF(B187="","",SUMPRODUCT(($D$1:$AB$4=$BL$4)*$D187:$AB187))</f>
        <v/>
      </c>
      <c r="BM187" s="15" t="str">
        <f t="shared" si="81"/>
        <v/>
      </c>
      <c r="BN187" s="2" t="str" cm="1">
        <f t="array" ref="BN187">IF(B187="","",SUMPRODUCT(($D$1:$AB$4=$BN$4)*$D187:$AB187))</f>
        <v/>
      </c>
      <c r="BO187" s="15" t="str">
        <f t="shared" si="82"/>
        <v/>
      </c>
      <c r="BP187" s="2" t="str" cm="1">
        <f t="array" ref="BP187">IF(B187="","",SUMPRODUCT(($D$1:$AB$4=$BP$4)*$D187:$AB187))</f>
        <v/>
      </c>
      <c r="BQ187" s="15" t="str">
        <f t="shared" si="83"/>
        <v/>
      </c>
      <c r="BR187" s="2" t="str" cm="1">
        <f t="array" ref="BR187">IF(B187="","",SUMPRODUCT(($D$1:$AB$4=$BR$4)*$D187:$AB187))</f>
        <v/>
      </c>
      <c r="BS187" s="15" t="str">
        <f t="shared" si="84"/>
        <v/>
      </c>
      <c r="BT187" s="2" t="str" cm="1">
        <f t="array" ref="BT187">IF(B187="","",SUMPRODUCT(($D$1:$AB$4=$BT$4)*$D187:$AB187))</f>
        <v/>
      </c>
      <c r="BU187" s="15" t="str">
        <f t="shared" si="85"/>
        <v/>
      </c>
      <c r="BV187" s="2" t="str" cm="1">
        <f t="array" ref="BV187">IF(B187="","",SUMPRODUCT(($D$1:$AB$4=$BV$4)*$D187:$AB187))</f>
        <v/>
      </c>
      <c r="BW187" s="15" t="str">
        <f t="shared" si="86"/>
        <v/>
      </c>
      <c r="BX187" s="2" t="str" cm="1">
        <f t="array" ref="BX187">IF(B187="","",SUMPRODUCT(($D$1:$AB$4=$BX$4)*$D187:$AB187))</f>
        <v/>
      </c>
      <c r="BY187" s="15" t="str">
        <f t="shared" si="87"/>
        <v/>
      </c>
      <c r="BZ187" s="2" t="str" cm="1">
        <f t="array" ref="BZ187">IF(B187="","",SUMPRODUCT(($D$1:$AB$4=$BZ$4)*$D187:$AB187))</f>
        <v/>
      </c>
      <c r="CA187" s="15" t="str">
        <f t="shared" si="88"/>
        <v/>
      </c>
      <c r="CB187" s="2" t="str" cm="1">
        <f t="array" ref="CB187">IF(B187="","",SUMPRODUCT(($D$1:$AB$4=$CB$4)*$D187:$AB187))</f>
        <v/>
      </c>
      <c r="CC187" s="15" t="str">
        <f t="shared" si="89"/>
        <v/>
      </c>
      <c r="CD187" s="2" t="str" cm="1">
        <f t="array" ref="CD187">IF(B187="","",SUMPRODUCT(($D$1:$AB$4=$CD$4)*$D187:$AB187))</f>
        <v/>
      </c>
      <c r="CE187" s="15" t="str">
        <f t="shared" si="90"/>
        <v/>
      </c>
      <c r="CF187" s="2" t="str" cm="1">
        <f t="array" ref="CF187">IF(B187="","",SUMPRODUCT(($D$1:$AB$4=$CF$4)*$D187:$AB187))</f>
        <v/>
      </c>
      <c r="CG187" s="15" t="str">
        <f t="shared" si="91"/>
        <v/>
      </c>
      <c r="CH187" s="2" t="str" cm="1">
        <f t="array" ref="CH187">IF(B187="","",SUMPRODUCT(($D$1:$AB$4=$CH$4)*$D187:$AB187))</f>
        <v/>
      </c>
      <c r="CI187" s="15" t="str">
        <f t="shared" si="92"/>
        <v/>
      </c>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row>
    <row r="188" spans="1:127" s="3" customFormat="1" ht="15.75" thickBot="1">
      <c r="A188" s="7">
        <v>183</v>
      </c>
      <c r="B188" s="1"/>
      <c r="D188" s="99"/>
      <c r="E188" s="100"/>
      <c r="F188" s="100"/>
      <c r="G188" s="100"/>
      <c r="H188" s="100"/>
      <c r="I188" s="101"/>
      <c r="J188" s="104"/>
      <c r="K188" s="105"/>
      <c r="L188" s="105"/>
      <c r="M188" s="105"/>
      <c r="N188" s="105"/>
      <c r="O188" s="106"/>
      <c r="P188" s="109"/>
      <c r="Q188" s="110"/>
      <c r="R188" s="110"/>
      <c r="S188" s="110"/>
      <c r="T188" s="110"/>
      <c r="U188" s="111"/>
      <c r="V188" s="115"/>
      <c r="W188" s="116"/>
      <c r="X188" s="116"/>
      <c r="Y188" s="116"/>
      <c r="Z188" s="116"/>
      <c r="AA188" s="116"/>
      <c r="AB188" s="170"/>
      <c r="AC188" s="171" t="str">
        <f t="shared" si="66"/>
        <v/>
      </c>
      <c r="AD188" s="172" t="str">
        <f t="shared" si="67"/>
        <v/>
      </c>
      <c r="AE188" s="4"/>
      <c r="AF188" s="4"/>
      <c r="AG188" s="4"/>
      <c r="AH188" s="4"/>
      <c r="AI188" s="4"/>
      <c r="AJ188" s="4"/>
      <c r="AK188" s="4"/>
      <c r="AL188" s="2" t="str" cm="1">
        <f t="array" ref="AL188">IF(B188="","",SUMPRODUCT(($D$1:$AB$4=$AL$4)*D188:AB188))</f>
        <v/>
      </c>
      <c r="AM188" s="15" t="str">
        <f t="shared" si="68"/>
        <v/>
      </c>
      <c r="AN188" s="2" t="str" cm="1">
        <f t="array" ref="AN188">IF(B188="","",SUMPRODUCT(($D$1:$AB$4=$AN$4)*D188:AB188))</f>
        <v/>
      </c>
      <c r="AO188" s="15" t="str">
        <f t="shared" si="69"/>
        <v/>
      </c>
      <c r="AP188" s="2" t="str" cm="1">
        <f t="array" ref="AP188">IF(B188="","",SUMPRODUCT(($D$1:$AB$4=$AP$4)*D188:AB188))</f>
        <v/>
      </c>
      <c r="AQ188" s="15" t="str">
        <f t="shared" si="70"/>
        <v/>
      </c>
      <c r="AR188" s="2" t="str" cm="1">
        <f t="array" ref="AR188">IF(B188="","",SUMPRODUCT(($D$1:$AB$4=$AR$4)*D188:AB188))</f>
        <v/>
      </c>
      <c r="AS188" s="15" t="str">
        <f t="shared" si="71"/>
        <v/>
      </c>
      <c r="AT188" s="2" t="str" cm="1">
        <f t="array" ref="AT188">IF(B188="","",SUMPRODUCT(($D$1:$AB$4=$AT$4)*$D188:$AB188))</f>
        <v/>
      </c>
      <c r="AU188" s="15" t="str">
        <f t="shared" si="72"/>
        <v/>
      </c>
      <c r="AV188" s="2" t="str" cm="1">
        <f t="array" ref="AV188">IF(B188="","",SUMPRODUCT(($D$1:$AB$4=$AV$4)*$D188:$AB188))</f>
        <v/>
      </c>
      <c r="AW188" s="15" t="str">
        <f t="shared" si="73"/>
        <v/>
      </c>
      <c r="AX188" s="2" t="str" cm="1">
        <f t="array" ref="AX188">IF(B188="","",SUMPRODUCT(($D$1:$AB$4=$AX$4)*$D188:$AB188))</f>
        <v/>
      </c>
      <c r="AY188" s="15" t="str">
        <f t="shared" si="74"/>
        <v/>
      </c>
      <c r="AZ188" s="2" t="str" cm="1">
        <f t="array" ref="AZ188">IF(B188="","",SUMPRODUCT(($D$1:$AB$4=$AZ$4)*$D188:$AB188))</f>
        <v/>
      </c>
      <c r="BA188" s="15" t="str">
        <f t="shared" si="75"/>
        <v/>
      </c>
      <c r="BB188" s="2" t="str" cm="1">
        <f t="array" ref="BB188">IF(B188="","",SUMPRODUCT(($D$1:$AB$4=$BB$4)*$D188:$AB188))</f>
        <v/>
      </c>
      <c r="BC188" s="15" t="str">
        <f t="shared" si="76"/>
        <v/>
      </c>
      <c r="BD188" s="2" t="str" cm="1">
        <f t="array" ref="BD188">IF(B188="","",SUMPRODUCT(($D$1:$AB$4=$BD$4)*$D188:$AB188))</f>
        <v/>
      </c>
      <c r="BE188" s="15" t="str">
        <f t="shared" si="77"/>
        <v/>
      </c>
      <c r="BF188" s="2" t="str" cm="1">
        <f t="array" ref="BF188">IF(B188="","",SUMPRODUCT(($D$1:$AB$4=$BF$4)*$D188:$AB188))</f>
        <v/>
      </c>
      <c r="BG188" s="15" t="str">
        <f t="shared" si="78"/>
        <v/>
      </c>
      <c r="BH188" s="2" t="str" cm="1">
        <f t="array" ref="BH188">IF(B188="","",SUMPRODUCT(($D$1:$AB$4=$BH$4)*$D188:$AB188))</f>
        <v/>
      </c>
      <c r="BI188" s="15" t="str">
        <f t="shared" si="79"/>
        <v/>
      </c>
      <c r="BJ188" s="2" t="str" cm="1">
        <f t="array" ref="BJ188">IF(B188="","",SUMPRODUCT(($D$1:$AB$4=$BJ$4)*$D188:$AB188))</f>
        <v/>
      </c>
      <c r="BK188" s="15" t="str">
        <f t="shared" si="80"/>
        <v/>
      </c>
      <c r="BL188" s="2" t="str" cm="1">
        <f t="array" ref="BL188">IF(B188="","",SUMPRODUCT(($D$1:$AB$4=$BL$4)*$D188:$AB188))</f>
        <v/>
      </c>
      <c r="BM188" s="15" t="str">
        <f t="shared" si="81"/>
        <v/>
      </c>
      <c r="BN188" s="2" t="str" cm="1">
        <f t="array" ref="BN188">IF(B188="","",SUMPRODUCT(($D$1:$AB$4=$BN$4)*$D188:$AB188))</f>
        <v/>
      </c>
      <c r="BO188" s="15" t="str">
        <f t="shared" si="82"/>
        <v/>
      </c>
      <c r="BP188" s="2" t="str" cm="1">
        <f t="array" ref="BP188">IF(B188="","",SUMPRODUCT(($D$1:$AB$4=$BP$4)*$D188:$AB188))</f>
        <v/>
      </c>
      <c r="BQ188" s="15" t="str">
        <f t="shared" si="83"/>
        <v/>
      </c>
      <c r="BR188" s="2" t="str" cm="1">
        <f t="array" ref="BR188">IF(B188="","",SUMPRODUCT(($D$1:$AB$4=$BR$4)*$D188:$AB188))</f>
        <v/>
      </c>
      <c r="BS188" s="15" t="str">
        <f t="shared" si="84"/>
        <v/>
      </c>
      <c r="BT188" s="2" t="str" cm="1">
        <f t="array" ref="BT188">IF(B188="","",SUMPRODUCT(($D$1:$AB$4=$BT$4)*$D188:$AB188))</f>
        <v/>
      </c>
      <c r="BU188" s="15" t="str">
        <f t="shared" si="85"/>
        <v/>
      </c>
      <c r="BV188" s="2" t="str" cm="1">
        <f t="array" ref="BV188">IF(B188="","",SUMPRODUCT(($D$1:$AB$4=$BV$4)*$D188:$AB188))</f>
        <v/>
      </c>
      <c r="BW188" s="15" t="str">
        <f t="shared" si="86"/>
        <v/>
      </c>
      <c r="BX188" s="2" t="str" cm="1">
        <f t="array" ref="BX188">IF(B188="","",SUMPRODUCT(($D$1:$AB$4=$BX$4)*$D188:$AB188))</f>
        <v/>
      </c>
      <c r="BY188" s="15" t="str">
        <f t="shared" si="87"/>
        <v/>
      </c>
      <c r="BZ188" s="2" t="str" cm="1">
        <f t="array" ref="BZ188">IF(B188="","",SUMPRODUCT(($D$1:$AB$4=$BZ$4)*$D188:$AB188))</f>
        <v/>
      </c>
      <c r="CA188" s="15" t="str">
        <f t="shared" si="88"/>
        <v/>
      </c>
      <c r="CB188" s="2" t="str" cm="1">
        <f t="array" ref="CB188">IF(B188="","",SUMPRODUCT(($D$1:$AB$4=$CB$4)*$D188:$AB188))</f>
        <v/>
      </c>
      <c r="CC188" s="15" t="str">
        <f t="shared" si="89"/>
        <v/>
      </c>
      <c r="CD188" s="2" t="str" cm="1">
        <f t="array" ref="CD188">IF(B188="","",SUMPRODUCT(($D$1:$AB$4=$CD$4)*$D188:$AB188))</f>
        <v/>
      </c>
      <c r="CE188" s="15" t="str">
        <f t="shared" si="90"/>
        <v/>
      </c>
      <c r="CF188" s="2" t="str" cm="1">
        <f t="array" ref="CF188">IF(B188="","",SUMPRODUCT(($D$1:$AB$4=$CF$4)*$D188:$AB188))</f>
        <v/>
      </c>
      <c r="CG188" s="15" t="str">
        <f t="shared" si="91"/>
        <v/>
      </c>
      <c r="CH188" s="2" t="str" cm="1">
        <f t="array" ref="CH188">IF(B188="","",SUMPRODUCT(($D$1:$AB$4=$CH$4)*$D188:$AB188))</f>
        <v/>
      </c>
      <c r="CI188" s="15" t="str">
        <f t="shared" si="92"/>
        <v/>
      </c>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row>
    <row r="189" spans="1:127" s="3" customFormat="1" ht="15.75" thickBot="1">
      <c r="A189" s="7">
        <v>184</v>
      </c>
      <c r="B189" s="1"/>
      <c r="D189" s="99"/>
      <c r="E189" s="100"/>
      <c r="F189" s="100"/>
      <c r="G189" s="100"/>
      <c r="H189" s="100"/>
      <c r="I189" s="101"/>
      <c r="J189" s="104"/>
      <c r="K189" s="105"/>
      <c r="L189" s="105"/>
      <c r="M189" s="105"/>
      <c r="N189" s="105"/>
      <c r="O189" s="106"/>
      <c r="P189" s="109"/>
      <c r="Q189" s="110"/>
      <c r="R189" s="110"/>
      <c r="S189" s="110"/>
      <c r="T189" s="110"/>
      <c r="U189" s="111"/>
      <c r="V189" s="115"/>
      <c r="W189" s="116"/>
      <c r="X189" s="116"/>
      <c r="Y189" s="116"/>
      <c r="Z189" s="116"/>
      <c r="AA189" s="116"/>
      <c r="AB189" s="170"/>
      <c r="AC189" s="171" t="str">
        <f t="shared" si="66"/>
        <v/>
      </c>
      <c r="AD189" s="172" t="str">
        <f t="shared" si="67"/>
        <v/>
      </c>
      <c r="AE189" s="4"/>
      <c r="AF189" s="4"/>
      <c r="AG189" s="4"/>
      <c r="AH189" s="4"/>
      <c r="AI189" s="4"/>
      <c r="AJ189" s="4"/>
      <c r="AK189" s="4"/>
      <c r="AL189" s="2" t="str" cm="1">
        <f t="array" ref="AL189">IF(B189="","",SUMPRODUCT(($D$1:$AB$4=$AL$4)*D189:AB189))</f>
        <v/>
      </c>
      <c r="AM189" s="15" t="str">
        <f t="shared" si="68"/>
        <v/>
      </c>
      <c r="AN189" s="2" t="str" cm="1">
        <f t="array" ref="AN189">IF(B189="","",SUMPRODUCT(($D$1:$AB$4=$AN$4)*D189:AB189))</f>
        <v/>
      </c>
      <c r="AO189" s="15" t="str">
        <f t="shared" si="69"/>
        <v/>
      </c>
      <c r="AP189" s="2" t="str" cm="1">
        <f t="array" ref="AP189">IF(B189="","",SUMPRODUCT(($D$1:$AB$4=$AP$4)*D189:AB189))</f>
        <v/>
      </c>
      <c r="AQ189" s="15" t="str">
        <f t="shared" si="70"/>
        <v/>
      </c>
      <c r="AR189" s="2" t="str" cm="1">
        <f t="array" ref="AR189">IF(B189="","",SUMPRODUCT(($D$1:$AB$4=$AR$4)*D189:AB189))</f>
        <v/>
      </c>
      <c r="AS189" s="15" t="str">
        <f t="shared" si="71"/>
        <v/>
      </c>
      <c r="AT189" s="2" t="str" cm="1">
        <f t="array" ref="AT189">IF(B189="","",SUMPRODUCT(($D$1:$AB$4=$AT$4)*$D189:$AB189))</f>
        <v/>
      </c>
      <c r="AU189" s="15" t="str">
        <f t="shared" si="72"/>
        <v/>
      </c>
      <c r="AV189" s="2" t="str" cm="1">
        <f t="array" ref="AV189">IF(B189="","",SUMPRODUCT(($D$1:$AB$4=$AV$4)*$D189:$AB189))</f>
        <v/>
      </c>
      <c r="AW189" s="15" t="str">
        <f t="shared" si="73"/>
        <v/>
      </c>
      <c r="AX189" s="2" t="str" cm="1">
        <f t="array" ref="AX189">IF(B189="","",SUMPRODUCT(($D$1:$AB$4=$AX$4)*$D189:$AB189))</f>
        <v/>
      </c>
      <c r="AY189" s="15" t="str">
        <f t="shared" si="74"/>
        <v/>
      </c>
      <c r="AZ189" s="2" t="str" cm="1">
        <f t="array" ref="AZ189">IF(B189="","",SUMPRODUCT(($D$1:$AB$4=$AZ$4)*$D189:$AB189))</f>
        <v/>
      </c>
      <c r="BA189" s="15" t="str">
        <f t="shared" si="75"/>
        <v/>
      </c>
      <c r="BB189" s="2" t="str" cm="1">
        <f t="array" ref="BB189">IF(B189="","",SUMPRODUCT(($D$1:$AB$4=$BB$4)*$D189:$AB189))</f>
        <v/>
      </c>
      <c r="BC189" s="15" t="str">
        <f t="shared" si="76"/>
        <v/>
      </c>
      <c r="BD189" s="2" t="str" cm="1">
        <f t="array" ref="BD189">IF(B189="","",SUMPRODUCT(($D$1:$AB$4=$BD$4)*$D189:$AB189))</f>
        <v/>
      </c>
      <c r="BE189" s="15" t="str">
        <f t="shared" si="77"/>
        <v/>
      </c>
      <c r="BF189" s="2" t="str" cm="1">
        <f t="array" ref="BF189">IF(B189="","",SUMPRODUCT(($D$1:$AB$4=$BF$4)*$D189:$AB189))</f>
        <v/>
      </c>
      <c r="BG189" s="15" t="str">
        <f t="shared" si="78"/>
        <v/>
      </c>
      <c r="BH189" s="2" t="str" cm="1">
        <f t="array" ref="BH189">IF(B189="","",SUMPRODUCT(($D$1:$AB$4=$BH$4)*$D189:$AB189))</f>
        <v/>
      </c>
      <c r="BI189" s="15" t="str">
        <f t="shared" si="79"/>
        <v/>
      </c>
      <c r="BJ189" s="2" t="str" cm="1">
        <f t="array" ref="BJ189">IF(B189="","",SUMPRODUCT(($D$1:$AB$4=$BJ$4)*$D189:$AB189))</f>
        <v/>
      </c>
      <c r="BK189" s="15" t="str">
        <f t="shared" si="80"/>
        <v/>
      </c>
      <c r="BL189" s="2" t="str" cm="1">
        <f t="array" ref="BL189">IF(B189="","",SUMPRODUCT(($D$1:$AB$4=$BL$4)*$D189:$AB189))</f>
        <v/>
      </c>
      <c r="BM189" s="15" t="str">
        <f t="shared" si="81"/>
        <v/>
      </c>
      <c r="BN189" s="2" t="str" cm="1">
        <f t="array" ref="BN189">IF(B189="","",SUMPRODUCT(($D$1:$AB$4=$BN$4)*$D189:$AB189))</f>
        <v/>
      </c>
      <c r="BO189" s="15" t="str">
        <f t="shared" si="82"/>
        <v/>
      </c>
      <c r="BP189" s="2" t="str" cm="1">
        <f t="array" ref="BP189">IF(B189="","",SUMPRODUCT(($D$1:$AB$4=$BP$4)*$D189:$AB189))</f>
        <v/>
      </c>
      <c r="BQ189" s="15" t="str">
        <f t="shared" si="83"/>
        <v/>
      </c>
      <c r="BR189" s="2" t="str" cm="1">
        <f t="array" ref="BR189">IF(B189="","",SUMPRODUCT(($D$1:$AB$4=$BR$4)*$D189:$AB189))</f>
        <v/>
      </c>
      <c r="BS189" s="15" t="str">
        <f t="shared" si="84"/>
        <v/>
      </c>
      <c r="BT189" s="2" t="str" cm="1">
        <f t="array" ref="BT189">IF(B189="","",SUMPRODUCT(($D$1:$AB$4=$BT$4)*$D189:$AB189))</f>
        <v/>
      </c>
      <c r="BU189" s="15" t="str">
        <f t="shared" si="85"/>
        <v/>
      </c>
      <c r="BV189" s="2" t="str" cm="1">
        <f t="array" ref="BV189">IF(B189="","",SUMPRODUCT(($D$1:$AB$4=$BV$4)*$D189:$AB189))</f>
        <v/>
      </c>
      <c r="BW189" s="15" t="str">
        <f t="shared" si="86"/>
        <v/>
      </c>
      <c r="BX189" s="2" t="str" cm="1">
        <f t="array" ref="BX189">IF(B189="","",SUMPRODUCT(($D$1:$AB$4=$BX$4)*$D189:$AB189))</f>
        <v/>
      </c>
      <c r="BY189" s="15" t="str">
        <f t="shared" si="87"/>
        <v/>
      </c>
      <c r="BZ189" s="2" t="str" cm="1">
        <f t="array" ref="BZ189">IF(B189="","",SUMPRODUCT(($D$1:$AB$4=$BZ$4)*$D189:$AB189))</f>
        <v/>
      </c>
      <c r="CA189" s="15" t="str">
        <f t="shared" si="88"/>
        <v/>
      </c>
      <c r="CB189" s="2" t="str" cm="1">
        <f t="array" ref="CB189">IF(B189="","",SUMPRODUCT(($D$1:$AB$4=$CB$4)*$D189:$AB189))</f>
        <v/>
      </c>
      <c r="CC189" s="15" t="str">
        <f t="shared" si="89"/>
        <v/>
      </c>
      <c r="CD189" s="2" t="str" cm="1">
        <f t="array" ref="CD189">IF(B189="","",SUMPRODUCT(($D$1:$AB$4=$CD$4)*$D189:$AB189))</f>
        <v/>
      </c>
      <c r="CE189" s="15" t="str">
        <f t="shared" si="90"/>
        <v/>
      </c>
      <c r="CF189" s="2" t="str" cm="1">
        <f t="array" ref="CF189">IF(B189="","",SUMPRODUCT(($D$1:$AB$4=$CF$4)*$D189:$AB189))</f>
        <v/>
      </c>
      <c r="CG189" s="15" t="str">
        <f t="shared" si="91"/>
        <v/>
      </c>
      <c r="CH189" s="2" t="str" cm="1">
        <f t="array" ref="CH189">IF(B189="","",SUMPRODUCT(($D$1:$AB$4=$CH$4)*$D189:$AB189))</f>
        <v/>
      </c>
      <c r="CI189" s="15" t="str">
        <f t="shared" si="92"/>
        <v/>
      </c>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row>
    <row r="190" spans="1:127" s="3" customFormat="1" ht="15.75" thickBot="1">
      <c r="A190" s="7">
        <v>185</v>
      </c>
      <c r="B190" s="1"/>
      <c r="D190" s="99"/>
      <c r="E190" s="100"/>
      <c r="F190" s="100"/>
      <c r="G190" s="100"/>
      <c r="H190" s="100"/>
      <c r="I190" s="101"/>
      <c r="J190" s="104"/>
      <c r="K190" s="105"/>
      <c r="L190" s="105"/>
      <c r="M190" s="105"/>
      <c r="N190" s="105"/>
      <c r="O190" s="106"/>
      <c r="P190" s="109"/>
      <c r="Q190" s="110"/>
      <c r="R190" s="110"/>
      <c r="S190" s="110"/>
      <c r="T190" s="110"/>
      <c r="U190" s="111"/>
      <c r="V190" s="115"/>
      <c r="W190" s="116"/>
      <c r="X190" s="116"/>
      <c r="Y190" s="116"/>
      <c r="Z190" s="116"/>
      <c r="AA190" s="116"/>
      <c r="AB190" s="170"/>
      <c r="AC190" s="171" t="str">
        <f t="shared" ref="AC190:AC205" si="93">IF(B190="","",SUM(D190:AB190))</f>
        <v/>
      </c>
      <c r="AD190" s="172" t="str">
        <f t="shared" ref="AD190:AD205" si="94">IF(AC190="","",SUM(D190:AB190)/$AE$3)</f>
        <v/>
      </c>
      <c r="AE190" s="4"/>
      <c r="AF190" s="4"/>
      <c r="AG190" s="4"/>
      <c r="AH190" s="4"/>
      <c r="AI190" s="4"/>
      <c r="AJ190" s="4"/>
      <c r="AK190" s="4"/>
      <c r="AL190" s="2" t="str" cm="1">
        <f t="array" ref="AL190">IF(B190="","",SUMPRODUCT(($D$1:$AB$4=$AL$4)*D190:AB190))</f>
        <v/>
      </c>
      <c r="AM190" s="15" t="str">
        <f t="shared" si="68"/>
        <v/>
      </c>
      <c r="AN190" s="2" t="str" cm="1">
        <f t="array" ref="AN190">IF(B190="","",SUMPRODUCT(($D$1:$AB$4=$AN$4)*D190:AB190))</f>
        <v/>
      </c>
      <c r="AO190" s="15" t="str">
        <f t="shared" si="69"/>
        <v/>
      </c>
      <c r="AP190" s="2" t="str" cm="1">
        <f t="array" ref="AP190">IF(B190="","",SUMPRODUCT(($D$1:$AB$4=$AP$4)*D190:AB190))</f>
        <v/>
      </c>
      <c r="AQ190" s="15" t="str">
        <f t="shared" si="70"/>
        <v/>
      </c>
      <c r="AR190" s="2" t="str" cm="1">
        <f t="array" ref="AR190">IF(B190="","",SUMPRODUCT(($D$1:$AB$4=$AR$4)*D190:AB190))</f>
        <v/>
      </c>
      <c r="AS190" s="15" t="str">
        <f t="shared" si="71"/>
        <v/>
      </c>
      <c r="AT190" s="2" t="str" cm="1">
        <f t="array" ref="AT190">IF(B190="","",SUMPRODUCT(($D$1:$AB$4=$AT$4)*$D190:$AB190))</f>
        <v/>
      </c>
      <c r="AU190" s="15" t="str">
        <f t="shared" si="72"/>
        <v/>
      </c>
      <c r="AV190" s="2" t="str" cm="1">
        <f t="array" ref="AV190">IF(B190="","",SUMPRODUCT(($D$1:$AB$4=$AV$4)*$D190:$AB190))</f>
        <v/>
      </c>
      <c r="AW190" s="15" t="str">
        <f t="shared" si="73"/>
        <v/>
      </c>
      <c r="AX190" s="2" t="str" cm="1">
        <f t="array" ref="AX190">IF(B190="","",SUMPRODUCT(($D$1:$AB$4=$AX$4)*$D190:$AB190))</f>
        <v/>
      </c>
      <c r="AY190" s="15" t="str">
        <f t="shared" si="74"/>
        <v/>
      </c>
      <c r="AZ190" s="2" t="str" cm="1">
        <f t="array" ref="AZ190">IF(B190="","",SUMPRODUCT(($D$1:$AB$4=$AZ$4)*$D190:$AB190))</f>
        <v/>
      </c>
      <c r="BA190" s="15" t="str">
        <f t="shared" si="75"/>
        <v/>
      </c>
      <c r="BB190" s="2" t="str" cm="1">
        <f t="array" ref="BB190">IF(B190="","",SUMPRODUCT(($D$1:$AB$4=$BB$4)*$D190:$AB190))</f>
        <v/>
      </c>
      <c r="BC190" s="15" t="str">
        <f t="shared" si="76"/>
        <v/>
      </c>
      <c r="BD190" s="2" t="str" cm="1">
        <f t="array" ref="BD190">IF(B190="","",SUMPRODUCT(($D$1:$AB$4=$BD$4)*$D190:$AB190))</f>
        <v/>
      </c>
      <c r="BE190" s="15" t="str">
        <f t="shared" si="77"/>
        <v/>
      </c>
      <c r="BF190" s="2" t="str" cm="1">
        <f t="array" ref="BF190">IF(B190="","",SUMPRODUCT(($D$1:$AB$4=$BF$4)*$D190:$AB190))</f>
        <v/>
      </c>
      <c r="BG190" s="15" t="str">
        <f t="shared" si="78"/>
        <v/>
      </c>
      <c r="BH190" s="2" t="str" cm="1">
        <f t="array" ref="BH190">IF(B190="","",SUMPRODUCT(($D$1:$AB$4=$BH$4)*$D190:$AB190))</f>
        <v/>
      </c>
      <c r="BI190" s="15" t="str">
        <f t="shared" si="79"/>
        <v/>
      </c>
      <c r="BJ190" s="2" t="str" cm="1">
        <f t="array" ref="BJ190">IF(B190="","",SUMPRODUCT(($D$1:$AB$4=$BJ$4)*$D190:$AB190))</f>
        <v/>
      </c>
      <c r="BK190" s="15" t="str">
        <f t="shared" si="80"/>
        <v/>
      </c>
      <c r="BL190" s="2" t="str" cm="1">
        <f t="array" ref="BL190">IF(B190="","",SUMPRODUCT(($D$1:$AB$4=$BL$4)*$D190:$AB190))</f>
        <v/>
      </c>
      <c r="BM190" s="15" t="str">
        <f t="shared" si="81"/>
        <v/>
      </c>
      <c r="BN190" s="2" t="str" cm="1">
        <f t="array" ref="BN190">IF(B190="","",SUMPRODUCT(($D$1:$AB$4=$BN$4)*$D190:$AB190))</f>
        <v/>
      </c>
      <c r="BO190" s="15" t="str">
        <f t="shared" si="82"/>
        <v/>
      </c>
      <c r="BP190" s="2" t="str" cm="1">
        <f t="array" ref="BP190">IF(B190="","",SUMPRODUCT(($D$1:$AB$4=$BP$4)*$D190:$AB190))</f>
        <v/>
      </c>
      <c r="BQ190" s="15" t="str">
        <f t="shared" si="83"/>
        <v/>
      </c>
      <c r="BR190" s="2" t="str" cm="1">
        <f t="array" ref="BR190">IF(B190="","",SUMPRODUCT(($D$1:$AB$4=$BR$4)*$D190:$AB190))</f>
        <v/>
      </c>
      <c r="BS190" s="15" t="str">
        <f t="shared" si="84"/>
        <v/>
      </c>
      <c r="BT190" s="2" t="str" cm="1">
        <f t="array" ref="BT190">IF(B190="","",SUMPRODUCT(($D$1:$AB$4=$BT$4)*$D190:$AB190))</f>
        <v/>
      </c>
      <c r="BU190" s="15" t="str">
        <f t="shared" si="85"/>
        <v/>
      </c>
      <c r="BV190" s="2" t="str" cm="1">
        <f t="array" ref="BV190">IF(B190="","",SUMPRODUCT(($D$1:$AB$4=$BV$4)*$D190:$AB190))</f>
        <v/>
      </c>
      <c r="BW190" s="15" t="str">
        <f t="shared" si="86"/>
        <v/>
      </c>
      <c r="BX190" s="2" t="str" cm="1">
        <f t="array" ref="BX190">IF(B190="","",SUMPRODUCT(($D$1:$AB$4=$BX$4)*$D190:$AB190))</f>
        <v/>
      </c>
      <c r="BY190" s="15" t="str">
        <f t="shared" si="87"/>
        <v/>
      </c>
      <c r="BZ190" s="2" t="str" cm="1">
        <f t="array" ref="BZ190">IF(B190="","",SUMPRODUCT(($D$1:$AB$4=$BZ$4)*$D190:$AB190))</f>
        <v/>
      </c>
      <c r="CA190" s="15" t="str">
        <f t="shared" si="88"/>
        <v/>
      </c>
      <c r="CB190" s="2" t="str" cm="1">
        <f t="array" ref="CB190">IF(B190="","",SUMPRODUCT(($D$1:$AB$4=$CB$4)*$D190:$AB190))</f>
        <v/>
      </c>
      <c r="CC190" s="15" t="str">
        <f t="shared" si="89"/>
        <v/>
      </c>
      <c r="CD190" s="2" t="str" cm="1">
        <f t="array" ref="CD190">IF(B190="","",SUMPRODUCT(($D$1:$AB$4=$CD$4)*$D190:$AB190))</f>
        <v/>
      </c>
      <c r="CE190" s="15" t="str">
        <f t="shared" si="90"/>
        <v/>
      </c>
      <c r="CF190" s="2" t="str" cm="1">
        <f t="array" ref="CF190">IF(B190="","",SUMPRODUCT(($D$1:$AB$4=$CF$4)*$D190:$AB190))</f>
        <v/>
      </c>
      <c r="CG190" s="15" t="str">
        <f t="shared" si="91"/>
        <v/>
      </c>
      <c r="CH190" s="2" t="str" cm="1">
        <f t="array" ref="CH190">IF(B190="","",SUMPRODUCT(($D$1:$AB$4=$CH$4)*$D190:$AB190))</f>
        <v/>
      </c>
      <c r="CI190" s="15" t="str">
        <f t="shared" si="92"/>
        <v/>
      </c>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row>
    <row r="191" spans="1:127" s="3" customFormat="1" ht="15.75" thickBot="1">
      <c r="A191" s="7">
        <v>186</v>
      </c>
      <c r="B191" s="1"/>
      <c r="D191" s="99"/>
      <c r="E191" s="100"/>
      <c r="F191" s="100"/>
      <c r="G191" s="100"/>
      <c r="H191" s="100"/>
      <c r="I191" s="101"/>
      <c r="J191" s="104"/>
      <c r="K191" s="105"/>
      <c r="L191" s="105"/>
      <c r="M191" s="105"/>
      <c r="N191" s="105"/>
      <c r="O191" s="106"/>
      <c r="P191" s="109"/>
      <c r="Q191" s="110"/>
      <c r="R191" s="110"/>
      <c r="S191" s="110"/>
      <c r="T191" s="110"/>
      <c r="U191" s="111"/>
      <c r="V191" s="115"/>
      <c r="W191" s="116"/>
      <c r="X191" s="116"/>
      <c r="Y191" s="116"/>
      <c r="Z191" s="116"/>
      <c r="AA191" s="116"/>
      <c r="AB191" s="170"/>
      <c r="AC191" s="171" t="str">
        <f t="shared" si="93"/>
        <v/>
      </c>
      <c r="AD191" s="172" t="str">
        <f t="shared" si="94"/>
        <v/>
      </c>
      <c r="AE191" s="4"/>
      <c r="AF191" s="4"/>
      <c r="AG191" s="4"/>
      <c r="AH191" s="4"/>
      <c r="AI191" s="4"/>
      <c r="AJ191" s="4"/>
      <c r="AK191" s="4"/>
      <c r="AL191" s="2" t="str" cm="1">
        <f t="array" ref="AL191">IF(B191="","",SUMPRODUCT(($D$1:$AB$4=$AL$4)*D191:AB191))</f>
        <v/>
      </c>
      <c r="AM191" s="15" t="str">
        <f t="shared" si="68"/>
        <v/>
      </c>
      <c r="AN191" s="2" t="str" cm="1">
        <f t="array" ref="AN191">IF(B191="","",SUMPRODUCT(($D$1:$AB$4=$AN$4)*D191:AB191))</f>
        <v/>
      </c>
      <c r="AO191" s="15" t="str">
        <f t="shared" si="69"/>
        <v/>
      </c>
      <c r="AP191" s="2" t="str" cm="1">
        <f t="array" ref="AP191">IF(B191="","",SUMPRODUCT(($D$1:$AB$4=$AP$4)*D191:AB191))</f>
        <v/>
      </c>
      <c r="AQ191" s="15" t="str">
        <f t="shared" si="70"/>
        <v/>
      </c>
      <c r="AR191" s="2" t="str" cm="1">
        <f t="array" ref="AR191">IF(B191="","",SUMPRODUCT(($D$1:$AB$4=$AR$4)*D191:AB191))</f>
        <v/>
      </c>
      <c r="AS191" s="15" t="str">
        <f t="shared" si="71"/>
        <v/>
      </c>
      <c r="AT191" s="2" t="str" cm="1">
        <f t="array" ref="AT191">IF(B191="","",SUMPRODUCT(($D$1:$AB$4=$AT$4)*$D191:$AB191))</f>
        <v/>
      </c>
      <c r="AU191" s="15" t="str">
        <f t="shared" si="72"/>
        <v/>
      </c>
      <c r="AV191" s="2" t="str" cm="1">
        <f t="array" ref="AV191">IF(B191="","",SUMPRODUCT(($D$1:$AB$4=$AV$4)*$D191:$AB191))</f>
        <v/>
      </c>
      <c r="AW191" s="15" t="str">
        <f t="shared" si="73"/>
        <v/>
      </c>
      <c r="AX191" s="2" t="str" cm="1">
        <f t="array" ref="AX191">IF(B191="","",SUMPRODUCT(($D$1:$AB$4=$AX$4)*$D191:$AB191))</f>
        <v/>
      </c>
      <c r="AY191" s="15" t="str">
        <f t="shared" si="74"/>
        <v/>
      </c>
      <c r="AZ191" s="2" t="str" cm="1">
        <f t="array" ref="AZ191">IF(B191="","",SUMPRODUCT(($D$1:$AB$4=$AZ$4)*$D191:$AB191))</f>
        <v/>
      </c>
      <c r="BA191" s="15" t="str">
        <f t="shared" si="75"/>
        <v/>
      </c>
      <c r="BB191" s="2" t="str" cm="1">
        <f t="array" ref="BB191">IF(B191="","",SUMPRODUCT(($D$1:$AB$4=$BB$4)*$D191:$AB191))</f>
        <v/>
      </c>
      <c r="BC191" s="15" t="str">
        <f t="shared" si="76"/>
        <v/>
      </c>
      <c r="BD191" s="2" t="str" cm="1">
        <f t="array" ref="BD191">IF(B191="","",SUMPRODUCT(($D$1:$AB$4=$BD$4)*$D191:$AB191))</f>
        <v/>
      </c>
      <c r="BE191" s="15" t="str">
        <f t="shared" si="77"/>
        <v/>
      </c>
      <c r="BF191" s="2" t="str" cm="1">
        <f t="array" ref="BF191">IF(B191="","",SUMPRODUCT(($D$1:$AB$4=$BF$4)*$D191:$AB191))</f>
        <v/>
      </c>
      <c r="BG191" s="15" t="str">
        <f t="shared" si="78"/>
        <v/>
      </c>
      <c r="BH191" s="2" t="str" cm="1">
        <f t="array" ref="BH191">IF(B191="","",SUMPRODUCT(($D$1:$AB$4=$BH$4)*$D191:$AB191))</f>
        <v/>
      </c>
      <c r="BI191" s="15" t="str">
        <f t="shared" si="79"/>
        <v/>
      </c>
      <c r="BJ191" s="2" t="str" cm="1">
        <f t="array" ref="BJ191">IF(B191="","",SUMPRODUCT(($D$1:$AB$4=$BJ$4)*$D191:$AB191))</f>
        <v/>
      </c>
      <c r="BK191" s="15" t="str">
        <f t="shared" si="80"/>
        <v/>
      </c>
      <c r="BL191" s="2" t="str" cm="1">
        <f t="array" ref="BL191">IF(B191="","",SUMPRODUCT(($D$1:$AB$4=$BL$4)*$D191:$AB191))</f>
        <v/>
      </c>
      <c r="BM191" s="15" t="str">
        <f t="shared" si="81"/>
        <v/>
      </c>
      <c r="BN191" s="2" t="str" cm="1">
        <f t="array" ref="BN191">IF(B191="","",SUMPRODUCT(($D$1:$AB$4=$BN$4)*$D191:$AB191))</f>
        <v/>
      </c>
      <c r="BO191" s="15" t="str">
        <f t="shared" si="82"/>
        <v/>
      </c>
      <c r="BP191" s="2" t="str" cm="1">
        <f t="array" ref="BP191">IF(B191="","",SUMPRODUCT(($D$1:$AB$4=$BP$4)*$D191:$AB191))</f>
        <v/>
      </c>
      <c r="BQ191" s="15" t="str">
        <f t="shared" si="83"/>
        <v/>
      </c>
      <c r="BR191" s="2" t="str" cm="1">
        <f t="array" ref="BR191">IF(B191="","",SUMPRODUCT(($D$1:$AB$4=$BR$4)*$D191:$AB191))</f>
        <v/>
      </c>
      <c r="BS191" s="15" t="str">
        <f t="shared" si="84"/>
        <v/>
      </c>
      <c r="BT191" s="2" t="str" cm="1">
        <f t="array" ref="BT191">IF(B191="","",SUMPRODUCT(($D$1:$AB$4=$BT$4)*$D191:$AB191))</f>
        <v/>
      </c>
      <c r="BU191" s="15" t="str">
        <f t="shared" si="85"/>
        <v/>
      </c>
      <c r="BV191" s="2" t="str" cm="1">
        <f t="array" ref="BV191">IF(B191="","",SUMPRODUCT(($D$1:$AB$4=$BV$4)*$D191:$AB191))</f>
        <v/>
      </c>
      <c r="BW191" s="15" t="str">
        <f t="shared" si="86"/>
        <v/>
      </c>
      <c r="BX191" s="2" t="str" cm="1">
        <f t="array" ref="BX191">IF(B191="","",SUMPRODUCT(($D$1:$AB$4=$BX$4)*$D191:$AB191))</f>
        <v/>
      </c>
      <c r="BY191" s="15" t="str">
        <f t="shared" si="87"/>
        <v/>
      </c>
      <c r="BZ191" s="2" t="str" cm="1">
        <f t="array" ref="BZ191">IF(B191="","",SUMPRODUCT(($D$1:$AB$4=$BZ$4)*$D191:$AB191))</f>
        <v/>
      </c>
      <c r="CA191" s="15" t="str">
        <f t="shared" si="88"/>
        <v/>
      </c>
      <c r="CB191" s="2" t="str" cm="1">
        <f t="array" ref="CB191">IF(B191="","",SUMPRODUCT(($D$1:$AB$4=$CB$4)*$D191:$AB191))</f>
        <v/>
      </c>
      <c r="CC191" s="15" t="str">
        <f t="shared" si="89"/>
        <v/>
      </c>
      <c r="CD191" s="2" t="str" cm="1">
        <f t="array" ref="CD191">IF(B191="","",SUMPRODUCT(($D$1:$AB$4=$CD$4)*$D191:$AB191))</f>
        <v/>
      </c>
      <c r="CE191" s="15" t="str">
        <f t="shared" si="90"/>
        <v/>
      </c>
      <c r="CF191" s="2" t="str" cm="1">
        <f t="array" ref="CF191">IF(B191="","",SUMPRODUCT(($D$1:$AB$4=$CF$4)*$D191:$AB191))</f>
        <v/>
      </c>
      <c r="CG191" s="15" t="str">
        <f t="shared" si="91"/>
        <v/>
      </c>
      <c r="CH191" s="2" t="str" cm="1">
        <f t="array" ref="CH191">IF(B191="","",SUMPRODUCT(($D$1:$AB$4=$CH$4)*$D191:$AB191))</f>
        <v/>
      </c>
      <c r="CI191" s="15" t="str">
        <f t="shared" si="92"/>
        <v/>
      </c>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row>
    <row r="192" spans="1:127" s="3" customFormat="1" ht="15.75" thickBot="1">
      <c r="A192" s="7">
        <v>187</v>
      </c>
      <c r="B192" s="1"/>
      <c r="D192" s="99"/>
      <c r="E192" s="100"/>
      <c r="F192" s="100"/>
      <c r="G192" s="100"/>
      <c r="H192" s="100"/>
      <c r="I192" s="101"/>
      <c r="J192" s="104"/>
      <c r="K192" s="105"/>
      <c r="L192" s="105"/>
      <c r="M192" s="105"/>
      <c r="N192" s="105"/>
      <c r="O192" s="106"/>
      <c r="P192" s="109"/>
      <c r="Q192" s="110"/>
      <c r="R192" s="110"/>
      <c r="S192" s="110"/>
      <c r="T192" s="110"/>
      <c r="U192" s="111"/>
      <c r="V192" s="115"/>
      <c r="W192" s="116"/>
      <c r="X192" s="116"/>
      <c r="Y192" s="116"/>
      <c r="Z192" s="116"/>
      <c r="AA192" s="116"/>
      <c r="AB192" s="170"/>
      <c r="AC192" s="171" t="str">
        <f t="shared" si="93"/>
        <v/>
      </c>
      <c r="AD192" s="172" t="str">
        <f t="shared" si="94"/>
        <v/>
      </c>
      <c r="AE192" s="4"/>
      <c r="AF192" s="4"/>
      <c r="AG192" s="4"/>
      <c r="AH192" s="4"/>
      <c r="AI192" s="4"/>
      <c r="AJ192" s="4"/>
      <c r="AK192" s="4"/>
      <c r="AL192" s="2" t="str" cm="1">
        <f t="array" ref="AL192">IF(B192="","",SUMPRODUCT(($D$1:$AB$4=$AL$4)*D192:AB192))</f>
        <v/>
      </c>
      <c r="AM192" s="15" t="str">
        <f t="shared" si="68"/>
        <v/>
      </c>
      <c r="AN192" s="2" t="str" cm="1">
        <f t="array" ref="AN192">IF(B192="","",SUMPRODUCT(($D$1:$AB$4=$AN$4)*D192:AB192))</f>
        <v/>
      </c>
      <c r="AO192" s="15" t="str">
        <f t="shared" si="69"/>
        <v/>
      </c>
      <c r="AP192" s="2" t="str" cm="1">
        <f t="array" ref="AP192">IF(B192="","",SUMPRODUCT(($D$1:$AB$4=$AP$4)*D192:AB192))</f>
        <v/>
      </c>
      <c r="AQ192" s="15" t="str">
        <f t="shared" si="70"/>
        <v/>
      </c>
      <c r="AR192" s="2" t="str" cm="1">
        <f t="array" ref="AR192">IF(B192="","",SUMPRODUCT(($D$1:$AB$4=$AR$4)*D192:AB192))</f>
        <v/>
      </c>
      <c r="AS192" s="15" t="str">
        <f t="shared" si="71"/>
        <v/>
      </c>
      <c r="AT192" s="2" t="str" cm="1">
        <f t="array" ref="AT192">IF(B192="","",SUMPRODUCT(($D$1:$AB$4=$AT$4)*$D192:$AB192))</f>
        <v/>
      </c>
      <c r="AU192" s="15" t="str">
        <f t="shared" si="72"/>
        <v/>
      </c>
      <c r="AV192" s="2" t="str" cm="1">
        <f t="array" ref="AV192">IF(B192="","",SUMPRODUCT(($D$1:$AB$4=$AV$4)*$D192:$AB192))</f>
        <v/>
      </c>
      <c r="AW192" s="15" t="str">
        <f t="shared" si="73"/>
        <v/>
      </c>
      <c r="AX192" s="2" t="str" cm="1">
        <f t="array" ref="AX192">IF(B192="","",SUMPRODUCT(($D$1:$AB$4=$AX$4)*$D192:$AB192))</f>
        <v/>
      </c>
      <c r="AY192" s="15" t="str">
        <f t="shared" si="74"/>
        <v/>
      </c>
      <c r="AZ192" s="2" t="str" cm="1">
        <f t="array" ref="AZ192">IF(B192="","",SUMPRODUCT(($D$1:$AB$4=$AZ$4)*$D192:$AB192))</f>
        <v/>
      </c>
      <c r="BA192" s="15" t="str">
        <f t="shared" si="75"/>
        <v/>
      </c>
      <c r="BB192" s="2" t="str" cm="1">
        <f t="array" ref="BB192">IF(B192="","",SUMPRODUCT(($D$1:$AB$4=$BB$4)*$D192:$AB192))</f>
        <v/>
      </c>
      <c r="BC192" s="15" t="str">
        <f t="shared" si="76"/>
        <v/>
      </c>
      <c r="BD192" s="2" t="str" cm="1">
        <f t="array" ref="BD192">IF(B192="","",SUMPRODUCT(($D$1:$AB$4=$BD$4)*$D192:$AB192))</f>
        <v/>
      </c>
      <c r="BE192" s="15" t="str">
        <f t="shared" si="77"/>
        <v/>
      </c>
      <c r="BF192" s="2" t="str" cm="1">
        <f t="array" ref="BF192">IF(B192="","",SUMPRODUCT(($D$1:$AB$4=$BF$4)*$D192:$AB192))</f>
        <v/>
      </c>
      <c r="BG192" s="15" t="str">
        <f t="shared" si="78"/>
        <v/>
      </c>
      <c r="BH192" s="2" t="str" cm="1">
        <f t="array" ref="BH192">IF(B192="","",SUMPRODUCT(($D$1:$AB$4=$BH$4)*$D192:$AB192))</f>
        <v/>
      </c>
      <c r="BI192" s="15" t="str">
        <f t="shared" si="79"/>
        <v/>
      </c>
      <c r="BJ192" s="2" t="str" cm="1">
        <f t="array" ref="BJ192">IF(B192="","",SUMPRODUCT(($D$1:$AB$4=$BJ$4)*$D192:$AB192))</f>
        <v/>
      </c>
      <c r="BK192" s="15" t="str">
        <f t="shared" si="80"/>
        <v/>
      </c>
      <c r="BL192" s="2" t="str" cm="1">
        <f t="array" ref="BL192">IF(B192="","",SUMPRODUCT(($D$1:$AB$4=$BL$4)*$D192:$AB192))</f>
        <v/>
      </c>
      <c r="BM192" s="15" t="str">
        <f t="shared" si="81"/>
        <v/>
      </c>
      <c r="BN192" s="2" t="str" cm="1">
        <f t="array" ref="BN192">IF(B192="","",SUMPRODUCT(($D$1:$AB$4=$BN$4)*$D192:$AB192))</f>
        <v/>
      </c>
      <c r="BO192" s="15" t="str">
        <f t="shared" si="82"/>
        <v/>
      </c>
      <c r="BP192" s="2" t="str" cm="1">
        <f t="array" ref="BP192">IF(B192="","",SUMPRODUCT(($D$1:$AB$4=$BP$4)*$D192:$AB192))</f>
        <v/>
      </c>
      <c r="BQ192" s="15" t="str">
        <f t="shared" si="83"/>
        <v/>
      </c>
      <c r="BR192" s="2" t="str" cm="1">
        <f t="array" ref="BR192">IF(B192="","",SUMPRODUCT(($D$1:$AB$4=$BR$4)*$D192:$AB192))</f>
        <v/>
      </c>
      <c r="BS192" s="15" t="str">
        <f t="shared" si="84"/>
        <v/>
      </c>
      <c r="BT192" s="2" t="str" cm="1">
        <f t="array" ref="BT192">IF(B192="","",SUMPRODUCT(($D$1:$AB$4=$BT$4)*$D192:$AB192))</f>
        <v/>
      </c>
      <c r="BU192" s="15" t="str">
        <f t="shared" si="85"/>
        <v/>
      </c>
      <c r="BV192" s="2" t="str" cm="1">
        <f t="array" ref="BV192">IF(B192="","",SUMPRODUCT(($D$1:$AB$4=$BV$4)*$D192:$AB192))</f>
        <v/>
      </c>
      <c r="BW192" s="15" t="str">
        <f t="shared" si="86"/>
        <v/>
      </c>
      <c r="BX192" s="2" t="str" cm="1">
        <f t="array" ref="BX192">IF(B192="","",SUMPRODUCT(($D$1:$AB$4=$BX$4)*$D192:$AB192))</f>
        <v/>
      </c>
      <c r="BY192" s="15" t="str">
        <f t="shared" si="87"/>
        <v/>
      </c>
      <c r="BZ192" s="2" t="str" cm="1">
        <f t="array" ref="BZ192">IF(B192="","",SUMPRODUCT(($D$1:$AB$4=$BZ$4)*$D192:$AB192))</f>
        <v/>
      </c>
      <c r="CA192" s="15" t="str">
        <f t="shared" si="88"/>
        <v/>
      </c>
      <c r="CB192" s="2" t="str" cm="1">
        <f t="array" ref="CB192">IF(B192="","",SUMPRODUCT(($D$1:$AB$4=$CB$4)*$D192:$AB192))</f>
        <v/>
      </c>
      <c r="CC192" s="15" t="str">
        <f t="shared" si="89"/>
        <v/>
      </c>
      <c r="CD192" s="2" t="str" cm="1">
        <f t="array" ref="CD192">IF(B192="","",SUMPRODUCT(($D$1:$AB$4=$CD$4)*$D192:$AB192))</f>
        <v/>
      </c>
      <c r="CE192" s="15" t="str">
        <f t="shared" si="90"/>
        <v/>
      </c>
      <c r="CF192" s="2" t="str" cm="1">
        <f t="array" ref="CF192">IF(B192="","",SUMPRODUCT(($D$1:$AB$4=$CF$4)*$D192:$AB192))</f>
        <v/>
      </c>
      <c r="CG192" s="15" t="str">
        <f t="shared" si="91"/>
        <v/>
      </c>
      <c r="CH192" s="2" t="str" cm="1">
        <f t="array" ref="CH192">IF(B192="","",SUMPRODUCT(($D$1:$AB$4=$CH$4)*$D192:$AB192))</f>
        <v/>
      </c>
      <c r="CI192" s="15" t="str">
        <f t="shared" si="92"/>
        <v/>
      </c>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row>
    <row r="193" spans="1:127" s="3" customFormat="1" ht="15.75" thickBot="1">
      <c r="A193" s="7">
        <v>188</v>
      </c>
      <c r="B193" s="1"/>
      <c r="D193" s="99"/>
      <c r="E193" s="100"/>
      <c r="F193" s="100"/>
      <c r="G193" s="100"/>
      <c r="H193" s="100"/>
      <c r="I193" s="101"/>
      <c r="J193" s="104"/>
      <c r="K193" s="105"/>
      <c r="L193" s="105"/>
      <c r="M193" s="105"/>
      <c r="N193" s="105"/>
      <c r="O193" s="106"/>
      <c r="P193" s="109"/>
      <c r="Q193" s="110"/>
      <c r="R193" s="110"/>
      <c r="S193" s="110"/>
      <c r="T193" s="110"/>
      <c r="U193" s="111"/>
      <c r="V193" s="115"/>
      <c r="W193" s="116"/>
      <c r="X193" s="116"/>
      <c r="Y193" s="116"/>
      <c r="Z193" s="116"/>
      <c r="AA193" s="116"/>
      <c r="AB193" s="170"/>
      <c r="AC193" s="171" t="str">
        <f t="shared" si="93"/>
        <v/>
      </c>
      <c r="AD193" s="172" t="str">
        <f t="shared" si="94"/>
        <v/>
      </c>
      <c r="AE193" s="4"/>
      <c r="AF193" s="4"/>
      <c r="AG193" s="4"/>
      <c r="AH193" s="4"/>
      <c r="AI193" s="4"/>
      <c r="AJ193" s="4"/>
      <c r="AK193" s="4"/>
      <c r="AL193" s="2" t="str" cm="1">
        <f t="array" ref="AL193">IF(B193="","",SUMPRODUCT(($D$1:$AB$4=$AL$4)*D193:AB193))</f>
        <v/>
      </c>
      <c r="AM193" s="15" t="str">
        <f t="shared" si="68"/>
        <v/>
      </c>
      <c r="AN193" s="2" t="str" cm="1">
        <f t="array" ref="AN193">IF(B193="","",SUMPRODUCT(($D$1:$AB$4=$AN$4)*D193:AB193))</f>
        <v/>
      </c>
      <c r="AO193" s="15" t="str">
        <f t="shared" si="69"/>
        <v/>
      </c>
      <c r="AP193" s="2" t="str" cm="1">
        <f t="array" ref="AP193">IF(B193="","",SUMPRODUCT(($D$1:$AB$4=$AP$4)*D193:AB193))</f>
        <v/>
      </c>
      <c r="AQ193" s="15" t="str">
        <f t="shared" si="70"/>
        <v/>
      </c>
      <c r="AR193" s="2" t="str" cm="1">
        <f t="array" ref="AR193">IF(B193="","",SUMPRODUCT(($D$1:$AB$4=$AR$4)*D193:AB193))</f>
        <v/>
      </c>
      <c r="AS193" s="15" t="str">
        <f t="shared" si="71"/>
        <v/>
      </c>
      <c r="AT193" s="2" t="str" cm="1">
        <f t="array" ref="AT193">IF(B193="","",SUMPRODUCT(($D$1:$AB$4=$AT$4)*$D193:$AB193))</f>
        <v/>
      </c>
      <c r="AU193" s="15" t="str">
        <f t="shared" si="72"/>
        <v/>
      </c>
      <c r="AV193" s="2" t="str" cm="1">
        <f t="array" ref="AV193">IF(B193="","",SUMPRODUCT(($D$1:$AB$4=$AV$4)*$D193:$AB193))</f>
        <v/>
      </c>
      <c r="AW193" s="15" t="str">
        <f t="shared" si="73"/>
        <v/>
      </c>
      <c r="AX193" s="2" t="str" cm="1">
        <f t="array" ref="AX193">IF(B193="","",SUMPRODUCT(($D$1:$AB$4=$AX$4)*$D193:$AB193))</f>
        <v/>
      </c>
      <c r="AY193" s="15" t="str">
        <f t="shared" si="74"/>
        <v/>
      </c>
      <c r="AZ193" s="2" t="str" cm="1">
        <f t="array" ref="AZ193">IF(B193="","",SUMPRODUCT(($D$1:$AB$4=$AZ$4)*$D193:$AB193))</f>
        <v/>
      </c>
      <c r="BA193" s="15" t="str">
        <f t="shared" si="75"/>
        <v/>
      </c>
      <c r="BB193" s="2" t="str" cm="1">
        <f t="array" ref="BB193">IF(B193="","",SUMPRODUCT(($D$1:$AB$4=$BB$4)*$D193:$AB193))</f>
        <v/>
      </c>
      <c r="BC193" s="15" t="str">
        <f t="shared" si="76"/>
        <v/>
      </c>
      <c r="BD193" s="2" t="str" cm="1">
        <f t="array" ref="BD193">IF(B193="","",SUMPRODUCT(($D$1:$AB$4=$BD$4)*$D193:$AB193))</f>
        <v/>
      </c>
      <c r="BE193" s="15" t="str">
        <f t="shared" si="77"/>
        <v/>
      </c>
      <c r="BF193" s="2" t="str" cm="1">
        <f t="array" ref="BF193">IF(B193="","",SUMPRODUCT(($D$1:$AB$4=$BF$4)*$D193:$AB193))</f>
        <v/>
      </c>
      <c r="BG193" s="15" t="str">
        <f t="shared" si="78"/>
        <v/>
      </c>
      <c r="BH193" s="2" t="str" cm="1">
        <f t="array" ref="BH193">IF(B193="","",SUMPRODUCT(($D$1:$AB$4=$BH$4)*$D193:$AB193))</f>
        <v/>
      </c>
      <c r="BI193" s="15" t="str">
        <f t="shared" si="79"/>
        <v/>
      </c>
      <c r="BJ193" s="2" t="str" cm="1">
        <f t="array" ref="BJ193">IF(B193="","",SUMPRODUCT(($D$1:$AB$4=$BJ$4)*$D193:$AB193))</f>
        <v/>
      </c>
      <c r="BK193" s="15" t="str">
        <f t="shared" si="80"/>
        <v/>
      </c>
      <c r="BL193" s="2" t="str" cm="1">
        <f t="array" ref="BL193">IF(B193="","",SUMPRODUCT(($D$1:$AB$4=$BL$4)*$D193:$AB193))</f>
        <v/>
      </c>
      <c r="BM193" s="15" t="str">
        <f t="shared" si="81"/>
        <v/>
      </c>
      <c r="BN193" s="2" t="str" cm="1">
        <f t="array" ref="BN193">IF(B193="","",SUMPRODUCT(($D$1:$AB$4=$BN$4)*$D193:$AB193))</f>
        <v/>
      </c>
      <c r="BO193" s="15" t="str">
        <f t="shared" si="82"/>
        <v/>
      </c>
      <c r="BP193" s="2" t="str" cm="1">
        <f t="array" ref="BP193">IF(B193="","",SUMPRODUCT(($D$1:$AB$4=$BP$4)*$D193:$AB193))</f>
        <v/>
      </c>
      <c r="BQ193" s="15" t="str">
        <f t="shared" si="83"/>
        <v/>
      </c>
      <c r="BR193" s="2" t="str" cm="1">
        <f t="array" ref="BR193">IF(B193="","",SUMPRODUCT(($D$1:$AB$4=$BR$4)*$D193:$AB193))</f>
        <v/>
      </c>
      <c r="BS193" s="15" t="str">
        <f t="shared" si="84"/>
        <v/>
      </c>
      <c r="BT193" s="2" t="str" cm="1">
        <f t="array" ref="BT193">IF(B193="","",SUMPRODUCT(($D$1:$AB$4=$BT$4)*$D193:$AB193))</f>
        <v/>
      </c>
      <c r="BU193" s="15" t="str">
        <f t="shared" si="85"/>
        <v/>
      </c>
      <c r="BV193" s="2" t="str" cm="1">
        <f t="array" ref="BV193">IF(B193="","",SUMPRODUCT(($D$1:$AB$4=$BV$4)*$D193:$AB193))</f>
        <v/>
      </c>
      <c r="BW193" s="15" t="str">
        <f t="shared" si="86"/>
        <v/>
      </c>
      <c r="BX193" s="2" t="str" cm="1">
        <f t="array" ref="BX193">IF(B193="","",SUMPRODUCT(($D$1:$AB$4=$BX$4)*$D193:$AB193))</f>
        <v/>
      </c>
      <c r="BY193" s="15" t="str">
        <f t="shared" si="87"/>
        <v/>
      </c>
      <c r="BZ193" s="2" t="str" cm="1">
        <f t="array" ref="BZ193">IF(B193="","",SUMPRODUCT(($D$1:$AB$4=$BZ$4)*$D193:$AB193))</f>
        <v/>
      </c>
      <c r="CA193" s="15" t="str">
        <f t="shared" si="88"/>
        <v/>
      </c>
      <c r="CB193" s="2" t="str" cm="1">
        <f t="array" ref="CB193">IF(B193="","",SUMPRODUCT(($D$1:$AB$4=$CB$4)*$D193:$AB193))</f>
        <v/>
      </c>
      <c r="CC193" s="15" t="str">
        <f t="shared" si="89"/>
        <v/>
      </c>
      <c r="CD193" s="2" t="str" cm="1">
        <f t="array" ref="CD193">IF(B193="","",SUMPRODUCT(($D$1:$AB$4=$CD$4)*$D193:$AB193))</f>
        <v/>
      </c>
      <c r="CE193" s="15" t="str">
        <f t="shared" si="90"/>
        <v/>
      </c>
      <c r="CF193" s="2" t="str" cm="1">
        <f t="array" ref="CF193">IF(B193="","",SUMPRODUCT(($D$1:$AB$4=$CF$4)*$D193:$AB193))</f>
        <v/>
      </c>
      <c r="CG193" s="15" t="str">
        <f t="shared" si="91"/>
        <v/>
      </c>
      <c r="CH193" s="2" t="str" cm="1">
        <f t="array" ref="CH193">IF(B193="","",SUMPRODUCT(($D$1:$AB$4=$CH$4)*$D193:$AB193))</f>
        <v/>
      </c>
      <c r="CI193" s="15" t="str">
        <f t="shared" si="92"/>
        <v/>
      </c>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row>
    <row r="194" spans="1:127" s="3" customFormat="1" ht="15.75" thickBot="1">
      <c r="A194" s="7">
        <v>189</v>
      </c>
      <c r="B194" s="1"/>
      <c r="D194" s="99"/>
      <c r="E194" s="100"/>
      <c r="F194" s="100"/>
      <c r="G194" s="100"/>
      <c r="H194" s="100"/>
      <c r="I194" s="101"/>
      <c r="J194" s="104"/>
      <c r="K194" s="105"/>
      <c r="L194" s="105"/>
      <c r="M194" s="105"/>
      <c r="N194" s="105"/>
      <c r="O194" s="106"/>
      <c r="P194" s="109"/>
      <c r="Q194" s="110"/>
      <c r="R194" s="110"/>
      <c r="S194" s="110"/>
      <c r="T194" s="110"/>
      <c r="U194" s="111"/>
      <c r="V194" s="115"/>
      <c r="W194" s="116"/>
      <c r="X194" s="116"/>
      <c r="Y194" s="116"/>
      <c r="Z194" s="116"/>
      <c r="AA194" s="116"/>
      <c r="AB194" s="170"/>
      <c r="AC194" s="171" t="str">
        <f t="shared" si="93"/>
        <v/>
      </c>
      <c r="AD194" s="172" t="str">
        <f t="shared" si="94"/>
        <v/>
      </c>
      <c r="AE194" s="4"/>
      <c r="AF194" s="4"/>
      <c r="AG194" s="4"/>
      <c r="AH194" s="4"/>
      <c r="AI194" s="4"/>
      <c r="AJ194" s="4"/>
      <c r="AK194" s="4"/>
      <c r="AL194" s="2" t="str" cm="1">
        <f t="array" ref="AL194">IF(B194="","",SUMPRODUCT(($D$1:$AB$4=$AL$4)*D194:AB194))</f>
        <v/>
      </c>
      <c r="AM194" s="15" t="str">
        <f t="shared" si="68"/>
        <v/>
      </c>
      <c r="AN194" s="2" t="str" cm="1">
        <f t="array" ref="AN194">IF(B194="","",SUMPRODUCT(($D$1:$AB$4=$AN$4)*D194:AB194))</f>
        <v/>
      </c>
      <c r="AO194" s="15" t="str">
        <f t="shared" si="69"/>
        <v/>
      </c>
      <c r="AP194" s="2" t="str" cm="1">
        <f t="array" ref="AP194">IF(B194="","",SUMPRODUCT(($D$1:$AB$4=$AP$4)*D194:AB194))</f>
        <v/>
      </c>
      <c r="AQ194" s="15" t="str">
        <f t="shared" si="70"/>
        <v/>
      </c>
      <c r="AR194" s="2" t="str" cm="1">
        <f t="array" ref="AR194">IF(B194="","",SUMPRODUCT(($D$1:$AB$4=$AR$4)*D194:AB194))</f>
        <v/>
      </c>
      <c r="AS194" s="15" t="str">
        <f t="shared" si="71"/>
        <v/>
      </c>
      <c r="AT194" s="2" t="str" cm="1">
        <f t="array" ref="AT194">IF(B194="","",SUMPRODUCT(($D$1:$AB$4=$AT$4)*$D194:$AB194))</f>
        <v/>
      </c>
      <c r="AU194" s="15" t="str">
        <f t="shared" si="72"/>
        <v/>
      </c>
      <c r="AV194" s="2" t="str" cm="1">
        <f t="array" ref="AV194">IF(B194="","",SUMPRODUCT(($D$1:$AB$4=$AV$4)*$D194:$AB194))</f>
        <v/>
      </c>
      <c r="AW194" s="15" t="str">
        <f t="shared" si="73"/>
        <v/>
      </c>
      <c r="AX194" s="2" t="str" cm="1">
        <f t="array" ref="AX194">IF(B194="","",SUMPRODUCT(($D$1:$AB$4=$AX$4)*$D194:$AB194))</f>
        <v/>
      </c>
      <c r="AY194" s="15" t="str">
        <f t="shared" si="74"/>
        <v/>
      </c>
      <c r="AZ194" s="2" t="str" cm="1">
        <f t="array" ref="AZ194">IF(B194="","",SUMPRODUCT(($D$1:$AB$4=$AZ$4)*$D194:$AB194))</f>
        <v/>
      </c>
      <c r="BA194" s="15" t="str">
        <f t="shared" si="75"/>
        <v/>
      </c>
      <c r="BB194" s="2" t="str" cm="1">
        <f t="array" ref="BB194">IF(B194="","",SUMPRODUCT(($D$1:$AB$4=$BB$4)*$D194:$AB194))</f>
        <v/>
      </c>
      <c r="BC194" s="15" t="str">
        <f t="shared" si="76"/>
        <v/>
      </c>
      <c r="BD194" s="2" t="str" cm="1">
        <f t="array" ref="BD194">IF(B194="","",SUMPRODUCT(($D$1:$AB$4=$BD$4)*$D194:$AB194))</f>
        <v/>
      </c>
      <c r="BE194" s="15" t="str">
        <f t="shared" si="77"/>
        <v/>
      </c>
      <c r="BF194" s="2" t="str" cm="1">
        <f t="array" ref="BF194">IF(B194="","",SUMPRODUCT(($D$1:$AB$4=$BF$4)*$D194:$AB194))</f>
        <v/>
      </c>
      <c r="BG194" s="15" t="str">
        <f t="shared" si="78"/>
        <v/>
      </c>
      <c r="BH194" s="2" t="str" cm="1">
        <f t="array" ref="BH194">IF(B194="","",SUMPRODUCT(($D$1:$AB$4=$BH$4)*$D194:$AB194))</f>
        <v/>
      </c>
      <c r="BI194" s="15" t="str">
        <f t="shared" si="79"/>
        <v/>
      </c>
      <c r="BJ194" s="2" t="str" cm="1">
        <f t="array" ref="BJ194">IF(B194="","",SUMPRODUCT(($D$1:$AB$4=$BJ$4)*$D194:$AB194))</f>
        <v/>
      </c>
      <c r="BK194" s="15" t="str">
        <f t="shared" si="80"/>
        <v/>
      </c>
      <c r="BL194" s="2" t="str" cm="1">
        <f t="array" ref="BL194">IF(B194="","",SUMPRODUCT(($D$1:$AB$4=$BL$4)*$D194:$AB194))</f>
        <v/>
      </c>
      <c r="BM194" s="15" t="str">
        <f t="shared" si="81"/>
        <v/>
      </c>
      <c r="BN194" s="2" t="str" cm="1">
        <f t="array" ref="BN194">IF(B194="","",SUMPRODUCT(($D$1:$AB$4=$BN$4)*$D194:$AB194))</f>
        <v/>
      </c>
      <c r="BO194" s="15" t="str">
        <f t="shared" si="82"/>
        <v/>
      </c>
      <c r="BP194" s="2" t="str" cm="1">
        <f t="array" ref="BP194">IF(B194="","",SUMPRODUCT(($D$1:$AB$4=$BP$4)*$D194:$AB194))</f>
        <v/>
      </c>
      <c r="BQ194" s="15" t="str">
        <f t="shared" si="83"/>
        <v/>
      </c>
      <c r="BR194" s="2" t="str" cm="1">
        <f t="array" ref="BR194">IF(B194="","",SUMPRODUCT(($D$1:$AB$4=$BR$4)*$D194:$AB194))</f>
        <v/>
      </c>
      <c r="BS194" s="15" t="str">
        <f t="shared" si="84"/>
        <v/>
      </c>
      <c r="BT194" s="2" t="str" cm="1">
        <f t="array" ref="BT194">IF(B194="","",SUMPRODUCT(($D$1:$AB$4=$BT$4)*$D194:$AB194))</f>
        <v/>
      </c>
      <c r="BU194" s="15" t="str">
        <f t="shared" si="85"/>
        <v/>
      </c>
      <c r="BV194" s="2" t="str" cm="1">
        <f t="array" ref="BV194">IF(B194="","",SUMPRODUCT(($D$1:$AB$4=$BV$4)*$D194:$AB194))</f>
        <v/>
      </c>
      <c r="BW194" s="15" t="str">
        <f t="shared" si="86"/>
        <v/>
      </c>
      <c r="BX194" s="2" t="str" cm="1">
        <f t="array" ref="BX194">IF(B194="","",SUMPRODUCT(($D$1:$AB$4=$BX$4)*$D194:$AB194))</f>
        <v/>
      </c>
      <c r="BY194" s="15" t="str">
        <f t="shared" si="87"/>
        <v/>
      </c>
      <c r="BZ194" s="2" t="str" cm="1">
        <f t="array" ref="BZ194">IF(B194="","",SUMPRODUCT(($D$1:$AB$4=$BZ$4)*$D194:$AB194))</f>
        <v/>
      </c>
      <c r="CA194" s="15" t="str">
        <f t="shared" si="88"/>
        <v/>
      </c>
      <c r="CB194" s="2" t="str" cm="1">
        <f t="array" ref="CB194">IF(B194="","",SUMPRODUCT(($D$1:$AB$4=$CB$4)*$D194:$AB194))</f>
        <v/>
      </c>
      <c r="CC194" s="15" t="str">
        <f t="shared" si="89"/>
        <v/>
      </c>
      <c r="CD194" s="2" t="str" cm="1">
        <f t="array" ref="CD194">IF(B194="","",SUMPRODUCT(($D$1:$AB$4=$CD$4)*$D194:$AB194))</f>
        <v/>
      </c>
      <c r="CE194" s="15" t="str">
        <f t="shared" si="90"/>
        <v/>
      </c>
      <c r="CF194" s="2" t="str" cm="1">
        <f t="array" ref="CF194">IF(B194="","",SUMPRODUCT(($D$1:$AB$4=$CF$4)*$D194:$AB194))</f>
        <v/>
      </c>
      <c r="CG194" s="15" t="str">
        <f t="shared" si="91"/>
        <v/>
      </c>
      <c r="CH194" s="2" t="str" cm="1">
        <f t="array" ref="CH194">IF(B194="","",SUMPRODUCT(($D$1:$AB$4=$CH$4)*$D194:$AB194))</f>
        <v/>
      </c>
      <c r="CI194" s="15" t="str">
        <f t="shared" si="92"/>
        <v/>
      </c>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row>
    <row r="195" spans="1:127" s="3" customFormat="1" ht="15.75" thickBot="1">
      <c r="A195" s="7">
        <v>190</v>
      </c>
      <c r="B195" s="1"/>
      <c r="D195" s="99"/>
      <c r="E195" s="100"/>
      <c r="F195" s="100"/>
      <c r="G195" s="100"/>
      <c r="H195" s="100"/>
      <c r="I195" s="101"/>
      <c r="J195" s="104"/>
      <c r="K195" s="105"/>
      <c r="L195" s="105"/>
      <c r="M195" s="105"/>
      <c r="N195" s="105"/>
      <c r="O195" s="106"/>
      <c r="P195" s="109"/>
      <c r="Q195" s="110"/>
      <c r="R195" s="110"/>
      <c r="S195" s="110"/>
      <c r="T195" s="110"/>
      <c r="U195" s="111"/>
      <c r="V195" s="115"/>
      <c r="W195" s="116"/>
      <c r="X195" s="116"/>
      <c r="Y195" s="116"/>
      <c r="Z195" s="116"/>
      <c r="AA195" s="116"/>
      <c r="AB195" s="170"/>
      <c r="AC195" s="171" t="str">
        <f t="shared" si="93"/>
        <v/>
      </c>
      <c r="AD195" s="172" t="str">
        <f t="shared" si="94"/>
        <v/>
      </c>
      <c r="AE195" s="4"/>
      <c r="AF195" s="4"/>
      <c r="AG195" s="4"/>
      <c r="AH195" s="4"/>
      <c r="AI195" s="4"/>
      <c r="AJ195" s="4"/>
      <c r="AK195" s="4"/>
      <c r="AL195" s="2" t="str" cm="1">
        <f t="array" ref="AL195">IF(B195="","",SUMPRODUCT(($D$1:$AB$4=$AL$4)*D195:AB195))</f>
        <v/>
      </c>
      <c r="AM195" s="15" t="str">
        <f t="shared" si="68"/>
        <v/>
      </c>
      <c r="AN195" s="2" t="str" cm="1">
        <f t="array" ref="AN195">IF(B195="","",SUMPRODUCT(($D$1:$AB$4=$AN$4)*D195:AB195))</f>
        <v/>
      </c>
      <c r="AO195" s="15" t="str">
        <f t="shared" si="69"/>
        <v/>
      </c>
      <c r="AP195" s="2" t="str" cm="1">
        <f t="array" ref="AP195">IF(B195="","",SUMPRODUCT(($D$1:$AB$4=$AP$4)*D195:AB195))</f>
        <v/>
      </c>
      <c r="AQ195" s="15" t="str">
        <f t="shared" si="70"/>
        <v/>
      </c>
      <c r="AR195" s="2" t="str" cm="1">
        <f t="array" ref="AR195">IF(B195="","",SUMPRODUCT(($D$1:$AB$4=$AR$4)*D195:AB195))</f>
        <v/>
      </c>
      <c r="AS195" s="15" t="str">
        <f t="shared" si="71"/>
        <v/>
      </c>
      <c r="AT195" s="2" t="str" cm="1">
        <f t="array" ref="AT195">IF(B195="","",SUMPRODUCT(($D$1:$AB$4=$AT$4)*$D195:$AB195))</f>
        <v/>
      </c>
      <c r="AU195" s="15" t="str">
        <f t="shared" si="72"/>
        <v/>
      </c>
      <c r="AV195" s="2" t="str" cm="1">
        <f t="array" ref="AV195">IF(B195="","",SUMPRODUCT(($D$1:$AB$4=$AV$4)*$D195:$AB195))</f>
        <v/>
      </c>
      <c r="AW195" s="15" t="str">
        <f t="shared" si="73"/>
        <v/>
      </c>
      <c r="AX195" s="2" t="str" cm="1">
        <f t="array" ref="AX195">IF(B195="","",SUMPRODUCT(($D$1:$AB$4=$AX$4)*$D195:$AB195))</f>
        <v/>
      </c>
      <c r="AY195" s="15" t="str">
        <f t="shared" si="74"/>
        <v/>
      </c>
      <c r="AZ195" s="2" t="str" cm="1">
        <f t="array" ref="AZ195">IF(B195="","",SUMPRODUCT(($D$1:$AB$4=$AZ$4)*$D195:$AB195))</f>
        <v/>
      </c>
      <c r="BA195" s="15" t="str">
        <f t="shared" si="75"/>
        <v/>
      </c>
      <c r="BB195" s="2" t="str" cm="1">
        <f t="array" ref="BB195">IF(B195="","",SUMPRODUCT(($D$1:$AB$4=$BB$4)*$D195:$AB195))</f>
        <v/>
      </c>
      <c r="BC195" s="15" t="str">
        <f t="shared" si="76"/>
        <v/>
      </c>
      <c r="BD195" s="2" t="str" cm="1">
        <f t="array" ref="BD195">IF(B195="","",SUMPRODUCT(($D$1:$AB$4=$BD$4)*$D195:$AB195))</f>
        <v/>
      </c>
      <c r="BE195" s="15" t="str">
        <f t="shared" si="77"/>
        <v/>
      </c>
      <c r="BF195" s="2" t="str" cm="1">
        <f t="array" ref="BF195">IF(B195="","",SUMPRODUCT(($D$1:$AB$4=$BF$4)*$D195:$AB195))</f>
        <v/>
      </c>
      <c r="BG195" s="15" t="str">
        <f t="shared" si="78"/>
        <v/>
      </c>
      <c r="BH195" s="2" t="str" cm="1">
        <f t="array" ref="BH195">IF(B195="","",SUMPRODUCT(($D$1:$AB$4=$BH$4)*$D195:$AB195))</f>
        <v/>
      </c>
      <c r="BI195" s="15" t="str">
        <f t="shared" si="79"/>
        <v/>
      </c>
      <c r="BJ195" s="2" t="str" cm="1">
        <f t="array" ref="BJ195">IF(B195="","",SUMPRODUCT(($D$1:$AB$4=$BJ$4)*$D195:$AB195))</f>
        <v/>
      </c>
      <c r="BK195" s="15" t="str">
        <f t="shared" si="80"/>
        <v/>
      </c>
      <c r="BL195" s="2" t="str" cm="1">
        <f t="array" ref="BL195">IF(B195="","",SUMPRODUCT(($D$1:$AB$4=$BL$4)*$D195:$AB195))</f>
        <v/>
      </c>
      <c r="BM195" s="15" t="str">
        <f t="shared" si="81"/>
        <v/>
      </c>
      <c r="BN195" s="2" t="str" cm="1">
        <f t="array" ref="BN195">IF(B195="","",SUMPRODUCT(($D$1:$AB$4=$BN$4)*$D195:$AB195))</f>
        <v/>
      </c>
      <c r="BO195" s="15" t="str">
        <f t="shared" si="82"/>
        <v/>
      </c>
      <c r="BP195" s="2" t="str" cm="1">
        <f t="array" ref="BP195">IF(B195="","",SUMPRODUCT(($D$1:$AB$4=$BP$4)*$D195:$AB195))</f>
        <v/>
      </c>
      <c r="BQ195" s="15" t="str">
        <f t="shared" si="83"/>
        <v/>
      </c>
      <c r="BR195" s="2" t="str" cm="1">
        <f t="array" ref="BR195">IF(B195="","",SUMPRODUCT(($D$1:$AB$4=$BR$4)*$D195:$AB195))</f>
        <v/>
      </c>
      <c r="BS195" s="15" t="str">
        <f t="shared" si="84"/>
        <v/>
      </c>
      <c r="BT195" s="2" t="str" cm="1">
        <f t="array" ref="BT195">IF(B195="","",SUMPRODUCT(($D$1:$AB$4=$BT$4)*$D195:$AB195))</f>
        <v/>
      </c>
      <c r="BU195" s="15" t="str">
        <f t="shared" si="85"/>
        <v/>
      </c>
      <c r="BV195" s="2" t="str" cm="1">
        <f t="array" ref="BV195">IF(B195="","",SUMPRODUCT(($D$1:$AB$4=$BV$4)*$D195:$AB195))</f>
        <v/>
      </c>
      <c r="BW195" s="15" t="str">
        <f t="shared" si="86"/>
        <v/>
      </c>
      <c r="BX195" s="2" t="str" cm="1">
        <f t="array" ref="BX195">IF(B195="","",SUMPRODUCT(($D$1:$AB$4=$BX$4)*$D195:$AB195))</f>
        <v/>
      </c>
      <c r="BY195" s="15" t="str">
        <f t="shared" si="87"/>
        <v/>
      </c>
      <c r="BZ195" s="2" t="str" cm="1">
        <f t="array" ref="BZ195">IF(B195="","",SUMPRODUCT(($D$1:$AB$4=$BZ$4)*$D195:$AB195))</f>
        <v/>
      </c>
      <c r="CA195" s="15" t="str">
        <f t="shared" si="88"/>
        <v/>
      </c>
      <c r="CB195" s="2" t="str" cm="1">
        <f t="array" ref="CB195">IF(B195="","",SUMPRODUCT(($D$1:$AB$4=$CB$4)*$D195:$AB195))</f>
        <v/>
      </c>
      <c r="CC195" s="15" t="str">
        <f t="shared" si="89"/>
        <v/>
      </c>
      <c r="CD195" s="2" t="str" cm="1">
        <f t="array" ref="CD195">IF(B195="","",SUMPRODUCT(($D$1:$AB$4=$CD$4)*$D195:$AB195))</f>
        <v/>
      </c>
      <c r="CE195" s="15" t="str">
        <f t="shared" si="90"/>
        <v/>
      </c>
      <c r="CF195" s="2" t="str" cm="1">
        <f t="array" ref="CF195">IF(B195="","",SUMPRODUCT(($D$1:$AB$4=$CF$4)*$D195:$AB195))</f>
        <v/>
      </c>
      <c r="CG195" s="15" t="str">
        <f t="shared" si="91"/>
        <v/>
      </c>
      <c r="CH195" s="2" t="str" cm="1">
        <f t="array" ref="CH195">IF(B195="","",SUMPRODUCT(($D$1:$AB$4=$CH$4)*$D195:$AB195))</f>
        <v/>
      </c>
      <c r="CI195" s="15" t="str">
        <f t="shared" si="92"/>
        <v/>
      </c>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row>
    <row r="196" spans="1:127" s="3" customFormat="1" ht="15.75" thickBot="1">
      <c r="A196" s="7">
        <v>191</v>
      </c>
      <c r="B196" s="1"/>
      <c r="D196" s="99"/>
      <c r="E196" s="100"/>
      <c r="F196" s="100"/>
      <c r="G196" s="100"/>
      <c r="H196" s="100"/>
      <c r="I196" s="101"/>
      <c r="J196" s="104"/>
      <c r="K196" s="105"/>
      <c r="L196" s="105"/>
      <c r="M196" s="105"/>
      <c r="N196" s="105"/>
      <c r="O196" s="106"/>
      <c r="P196" s="109"/>
      <c r="Q196" s="110"/>
      <c r="R196" s="110"/>
      <c r="S196" s="110"/>
      <c r="T196" s="110"/>
      <c r="U196" s="111"/>
      <c r="V196" s="115"/>
      <c r="W196" s="116"/>
      <c r="X196" s="116"/>
      <c r="Y196" s="116"/>
      <c r="Z196" s="116"/>
      <c r="AA196" s="116"/>
      <c r="AB196" s="170"/>
      <c r="AC196" s="171" t="str">
        <f t="shared" si="93"/>
        <v/>
      </c>
      <c r="AD196" s="172" t="str">
        <f t="shared" si="94"/>
        <v/>
      </c>
      <c r="AE196" s="4"/>
      <c r="AF196" s="4"/>
      <c r="AG196" s="4"/>
      <c r="AH196" s="4"/>
      <c r="AI196" s="4"/>
      <c r="AJ196" s="4"/>
      <c r="AK196" s="4"/>
      <c r="AL196" s="2" t="str" cm="1">
        <f t="array" ref="AL196">IF(B196="","",SUMPRODUCT(($D$1:$AB$4=$AL$4)*D196:AB196))</f>
        <v/>
      </c>
      <c r="AM196" s="15" t="str">
        <f t="shared" si="68"/>
        <v/>
      </c>
      <c r="AN196" s="2" t="str" cm="1">
        <f t="array" ref="AN196">IF(B196="","",SUMPRODUCT(($D$1:$AB$4=$AN$4)*D196:AB196))</f>
        <v/>
      </c>
      <c r="AO196" s="15" t="str">
        <f t="shared" si="69"/>
        <v/>
      </c>
      <c r="AP196" s="2" t="str" cm="1">
        <f t="array" ref="AP196">IF(B196="","",SUMPRODUCT(($D$1:$AB$4=$AP$4)*D196:AB196))</f>
        <v/>
      </c>
      <c r="AQ196" s="15" t="str">
        <f t="shared" si="70"/>
        <v/>
      </c>
      <c r="AR196" s="2" t="str" cm="1">
        <f t="array" ref="AR196">IF(B196="","",SUMPRODUCT(($D$1:$AB$4=$AR$4)*D196:AB196))</f>
        <v/>
      </c>
      <c r="AS196" s="15" t="str">
        <f t="shared" si="71"/>
        <v/>
      </c>
      <c r="AT196" s="2" t="str" cm="1">
        <f t="array" ref="AT196">IF(B196="","",SUMPRODUCT(($D$1:$AB$4=$AT$4)*$D196:$AB196))</f>
        <v/>
      </c>
      <c r="AU196" s="15" t="str">
        <f t="shared" si="72"/>
        <v/>
      </c>
      <c r="AV196" s="2" t="str" cm="1">
        <f t="array" ref="AV196">IF(B196="","",SUMPRODUCT(($D$1:$AB$4=$AV$4)*$D196:$AB196))</f>
        <v/>
      </c>
      <c r="AW196" s="15" t="str">
        <f t="shared" si="73"/>
        <v/>
      </c>
      <c r="AX196" s="2" t="str" cm="1">
        <f t="array" ref="AX196">IF(B196="","",SUMPRODUCT(($D$1:$AB$4=$AX$4)*$D196:$AB196))</f>
        <v/>
      </c>
      <c r="AY196" s="15" t="str">
        <f t="shared" si="74"/>
        <v/>
      </c>
      <c r="AZ196" s="2" t="str" cm="1">
        <f t="array" ref="AZ196">IF(B196="","",SUMPRODUCT(($D$1:$AB$4=$AZ$4)*$D196:$AB196))</f>
        <v/>
      </c>
      <c r="BA196" s="15" t="str">
        <f t="shared" si="75"/>
        <v/>
      </c>
      <c r="BB196" s="2" t="str" cm="1">
        <f t="array" ref="BB196">IF(B196="","",SUMPRODUCT(($D$1:$AB$4=$BB$4)*$D196:$AB196))</f>
        <v/>
      </c>
      <c r="BC196" s="15" t="str">
        <f t="shared" si="76"/>
        <v/>
      </c>
      <c r="BD196" s="2" t="str" cm="1">
        <f t="array" ref="BD196">IF(B196="","",SUMPRODUCT(($D$1:$AB$4=$BD$4)*$D196:$AB196))</f>
        <v/>
      </c>
      <c r="BE196" s="15" t="str">
        <f t="shared" si="77"/>
        <v/>
      </c>
      <c r="BF196" s="2" t="str" cm="1">
        <f t="array" ref="BF196">IF(B196="","",SUMPRODUCT(($D$1:$AB$4=$BF$4)*$D196:$AB196))</f>
        <v/>
      </c>
      <c r="BG196" s="15" t="str">
        <f t="shared" si="78"/>
        <v/>
      </c>
      <c r="BH196" s="2" t="str" cm="1">
        <f t="array" ref="BH196">IF(B196="","",SUMPRODUCT(($D$1:$AB$4=$BH$4)*$D196:$AB196))</f>
        <v/>
      </c>
      <c r="BI196" s="15" t="str">
        <f t="shared" si="79"/>
        <v/>
      </c>
      <c r="BJ196" s="2" t="str" cm="1">
        <f t="array" ref="BJ196">IF(B196="","",SUMPRODUCT(($D$1:$AB$4=$BJ$4)*$D196:$AB196))</f>
        <v/>
      </c>
      <c r="BK196" s="15" t="str">
        <f t="shared" si="80"/>
        <v/>
      </c>
      <c r="BL196" s="2" t="str" cm="1">
        <f t="array" ref="BL196">IF(B196="","",SUMPRODUCT(($D$1:$AB$4=$BL$4)*$D196:$AB196))</f>
        <v/>
      </c>
      <c r="BM196" s="15" t="str">
        <f t="shared" si="81"/>
        <v/>
      </c>
      <c r="BN196" s="2" t="str" cm="1">
        <f t="array" ref="BN196">IF(B196="","",SUMPRODUCT(($D$1:$AB$4=$BN$4)*$D196:$AB196))</f>
        <v/>
      </c>
      <c r="BO196" s="15" t="str">
        <f t="shared" si="82"/>
        <v/>
      </c>
      <c r="BP196" s="2" t="str" cm="1">
        <f t="array" ref="BP196">IF(B196="","",SUMPRODUCT(($D$1:$AB$4=$BP$4)*$D196:$AB196))</f>
        <v/>
      </c>
      <c r="BQ196" s="15" t="str">
        <f t="shared" si="83"/>
        <v/>
      </c>
      <c r="BR196" s="2" t="str" cm="1">
        <f t="array" ref="BR196">IF(B196="","",SUMPRODUCT(($D$1:$AB$4=$BR$4)*$D196:$AB196))</f>
        <v/>
      </c>
      <c r="BS196" s="15" t="str">
        <f t="shared" si="84"/>
        <v/>
      </c>
      <c r="BT196" s="2" t="str" cm="1">
        <f t="array" ref="BT196">IF(B196="","",SUMPRODUCT(($D$1:$AB$4=$BT$4)*$D196:$AB196))</f>
        <v/>
      </c>
      <c r="BU196" s="15" t="str">
        <f t="shared" si="85"/>
        <v/>
      </c>
      <c r="BV196" s="2" t="str" cm="1">
        <f t="array" ref="BV196">IF(B196="","",SUMPRODUCT(($D$1:$AB$4=$BV$4)*$D196:$AB196))</f>
        <v/>
      </c>
      <c r="BW196" s="15" t="str">
        <f t="shared" si="86"/>
        <v/>
      </c>
      <c r="BX196" s="2" t="str" cm="1">
        <f t="array" ref="BX196">IF(B196="","",SUMPRODUCT(($D$1:$AB$4=$BX$4)*$D196:$AB196))</f>
        <v/>
      </c>
      <c r="BY196" s="15" t="str">
        <f t="shared" si="87"/>
        <v/>
      </c>
      <c r="BZ196" s="2" t="str" cm="1">
        <f t="array" ref="BZ196">IF(B196="","",SUMPRODUCT(($D$1:$AB$4=$BZ$4)*$D196:$AB196))</f>
        <v/>
      </c>
      <c r="CA196" s="15" t="str">
        <f t="shared" si="88"/>
        <v/>
      </c>
      <c r="CB196" s="2" t="str" cm="1">
        <f t="array" ref="CB196">IF(B196="","",SUMPRODUCT(($D$1:$AB$4=$CB$4)*$D196:$AB196))</f>
        <v/>
      </c>
      <c r="CC196" s="15" t="str">
        <f t="shared" si="89"/>
        <v/>
      </c>
      <c r="CD196" s="2" t="str" cm="1">
        <f t="array" ref="CD196">IF(B196="","",SUMPRODUCT(($D$1:$AB$4=$CD$4)*$D196:$AB196))</f>
        <v/>
      </c>
      <c r="CE196" s="15" t="str">
        <f t="shared" si="90"/>
        <v/>
      </c>
      <c r="CF196" s="2" t="str" cm="1">
        <f t="array" ref="CF196">IF(B196="","",SUMPRODUCT(($D$1:$AB$4=$CF$4)*$D196:$AB196))</f>
        <v/>
      </c>
      <c r="CG196" s="15" t="str">
        <f t="shared" si="91"/>
        <v/>
      </c>
      <c r="CH196" s="2" t="str" cm="1">
        <f t="array" ref="CH196">IF(B196="","",SUMPRODUCT(($D$1:$AB$4=$CH$4)*$D196:$AB196))</f>
        <v/>
      </c>
      <c r="CI196" s="15" t="str">
        <f t="shared" si="92"/>
        <v/>
      </c>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row>
    <row r="197" spans="1:127" s="3" customFormat="1" ht="15.75" thickBot="1">
      <c r="A197" s="7">
        <v>192</v>
      </c>
      <c r="B197" s="1"/>
      <c r="D197" s="99"/>
      <c r="E197" s="100"/>
      <c r="F197" s="100"/>
      <c r="G197" s="100"/>
      <c r="H197" s="100"/>
      <c r="I197" s="101"/>
      <c r="J197" s="104"/>
      <c r="K197" s="105"/>
      <c r="L197" s="105"/>
      <c r="M197" s="105"/>
      <c r="N197" s="105"/>
      <c r="O197" s="106"/>
      <c r="P197" s="109"/>
      <c r="Q197" s="110"/>
      <c r="R197" s="110"/>
      <c r="S197" s="110"/>
      <c r="T197" s="110"/>
      <c r="U197" s="111"/>
      <c r="V197" s="115"/>
      <c r="W197" s="116"/>
      <c r="X197" s="116"/>
      <c r="Y197" s="116"/>
      <c r="Z197" s="116"/>
      <c r="AA197" s="116"/>
      <c r="AB197" s="170"/>
      <c r="AC197" s="171" t="str">
        <f t="shared" si="93"/>
        <v/>
      </c>
      <c r="AD197" s="172" t="str">
        <f t="shared" si="94"/>
        <v/>
      </c>
      <c r="AE197" s="4"/>
      <c r="AF197" s="4"/>
      <c r="AG197" s="4"/>
      <c r="AH197" s="4"/>
      <c r="AI197" s="4"/>
      <c r="AJ197" s="4"/>
      <c r="AK197" s="4"/>
      <c r="AL197" s="2" t="str" cm="1">
        <f t="array" ref="AL197">IF(B197="","",SUMPRODUCT(($D$1:$AB$4=$AL$4)*D197:AB197))</f>
        <v/>
      </c>
      <c r="AM197" s="15" t="str">
        <f t="shared" si="68"/>
        <v/>
      </c>
      <c r="AN197" s="2" t="str" cm="1">
        <f t="array" ref="AN197">IF(B197="","",SUMPRODUCT(($D$1:$AB$4=$AN$4)*D197:AB197))</f>
        <v/>
      </c>
      <c r="AO197" s="15" t="str">
        <f t="shared" si="69"/>
        <v/>
      </c>
      <c r="AP197" s="2" t="str" cm="1">
        <f t="array" ref="AP197">IF(B197="","",SUMPRODUCT(($D$1:$AB$4=$AP$4)*D197:AB197))</f>
        <v/>
      </c>
      <c r="AQ197" s="15" t="str">
        <f t="shared" si="70"/>
        <v/>
      </c>
      <c r="AR197" s="2" t="str" cm="1">
        <f t="array" ref="AR197">IF(B197="","",SUMPRODUCT(($D$1:$AB$4=$AR$4)*D197:AB197))</f>
        <v/>
      </c>
      <c r="AS197" s="15" t="str">
        <f t="shared" si="71"/>
        <v/>
      </c>
      <c r="AT197" s="2" t="str" cm="1">
        <f t="array" ref="AT197">IF(B197="","",SUMPRODUCT(($D$1:$AB$4=$AT$4)*$D197:$AB197))</f>
        <v/>
      </c>
      <c r="AU197" s="15" t="str">
        <f t="shared" si="72"/>
        <v/>
      </c>
      <c r="AV197" s="2" t="str" cm="1">
        <f t="array" ref="AV197">IF(B197="","",SUMPRODUCT(($D$1:$AB$4=$AV$4)*$D197:$AB197))</f>
        <v/>
      </c>
      <c r="AW197" s="15" t="str">
        <f t="shared" si="73"/>
        <v/>
      </c>
      <c r="AX197" s="2" t="str" cm="1">
        <f t="array" ref="AX197">IF(B197="","",SUMPRODUCT(($D$1:$AB$4=$AX$4)*$D197:$AB197))</f>
        <v/>
      </c>
      <c r="AY197" s="15" t="str">
        <f t="shared" si="74"/>
        <v/>
      </c>
      <c r="AZ197" s="2" t="str" cm="1">
        <f t="array" ref="AZ197">IF(B197="","",SUMPRODUCT(($D$1:$AB$4=$AZ$4)*$D197:$AB197))</f>
        <v/>
      </c>
      <c r="BA197" s="15" t="str">
        <f t="shared" si="75"/>
        <v/>
      </c>
      <c r="BB197" s="2" t="str" cm="1">
        <f t="array" ref="BB197">IF(B197="","",SUMPRODUCT(($D$1:$AB$4=$BB$4)*$D197:$AB197))</f>
        <v/>
      </c>
      <c r="BC197" s="15" t="str">
        <f t="shared" si="76"/>
        <v/>
      </c>
      <c r="BD197" s="2" t="str" cm="1">
        <f t="array" ref="BD197">IF(B197="","",SUMPRODUCT(($D$1:$AB$4=$BD$4)*$D197:$AB197))</f>
        <v/>
      </c>
      <c r="BE197" s="15" t="str">
        <f t="shared" si="77"/>
        <v/>
      </c>
      <c r="BF197" s="2" t="str" cm="1">
        <f t="array" ref="BF197">IF(B197="","",SUMPRODUCT(($D$1:$AB$4=$BF$4)*$D197:$AB197))</f>
        <v/>
      </c>
      <c r="BG197" s="15" t="str">
        <f t="shared" si="78"/>
        <v/>
      </c>
      <c r="BH197" s="2" t="str" cm="1">
        <f t="array" ref="BH197">IF(B197="","",SUMPRODUCT(($D$1:$AB$4=$BH$4)*$D197:$AB197))</f>
        <v/>
      </c>
      <c r="BI197" s="15" t="str">
        <f t="shared" si="79"/>
        <v/>
      </c>
      <c r="BJ197" s="2" t="str" cm="1">
        <f t="array" ref="BJ197">IF(B197="","",SUMPRODUCT(($D$1:$AB$4=$BJ$4)*$D197:$AB197))</f>
        <v/>
      </c>
      <c r="BK197" s="15" t="str">
        <f t="shared" si="80"/>
        <v/>
      </c>
      <c r="BL197" s="2" t="str" cm="1">
        <f t="array" ref="BL197">IF(B197="","",SUMPRODUCT(($D$1:$AB$4=$BL$4)*$D197:$AB197))</f>
        <v/>
      </c>
      <c r="BM197" s="15" t="str">
        <f t="shared" si="81"/>
        <v/>
      </c>
      <c r="BN197" s="2" t="str" cm="1">
        <f t="array" ref="BN197">IF(B197="","",SUMPRODUCT(($D$1:$AB$4=$BN$4)*$D197:$AB197))</f>
        <v/>
      </c>
      <c r="BO197" s="15" t="str">
        <f t="shared" si="82"/>
        <v/>
      </c>
      <c r="BP197" s="2" t="str" cm="1">
        <f t="array" ref="BP197">IF(B197="","",SUMPRODUCT(($D$1:$AB$4=$BP$4)*$D197:$AB197))</f>
        <v/>
      </c>
      <c r="BQ197" s="15" t="str">
        <f t="shared" si="83"/>
        <v/>
      </c>
      <c r="BR197" s="2" t="str" cm="1">
        <f t="array" ref="BR197">IF(B197="","",SUMPRODUCT(($D$1:$AB$4=$BR$4)*$D197:$AB197))</f>
        <v/>
      </c>
      <c r="BS197" s="15" t="str">
        <f t="shared" si="84"/>
        <v/>
      </c>
      <c r="BT197" s="2" t="str" cm="1">
        <f t="array" ref="BT197">IF(B197="","",SUMPRODUCT(($D$1:$AB$4=$BT$4)*$D197:$AB197))</f>
        <v/>
      </c>
      <c r="BU197" s="15" t="str">
        <f t="shared" si="85"/>
        <v/>
      </c>
      <c r="BV197" s="2" t="str" cm="1">
        <f t="array" ref="BV197">IF(B197="","",SUMPRODUCT(($D$1:$AB$4=$BV$4)*$D197:$AB197))</f>
        <v/>
      </c>
      <c r="BW197" s="15" t="str">
        <f t="shared" si="86"/>
        <v/>
      </c>
      <c r="BX197" s="2" t="str" cm="1">
        <f t="array" ref="BX197">IF(B197="","",SUMPRODUCT(($D$1:$AB$4=$BX$4)*$D197:$AB197))</f>
        <v/>
      </c>
      <c r="BY197" s="15" t="str">
        <f t="shared" si="87"/>
        <v/>
      </c>
      <c r="BZ197" s="2" t="str" cm="1">
        <f t="array" ref="BZ197">IF(B197="","",SUMPRODUCT(($D$1:$AB$4=$BZ$4)*$D197:$AB197))</f>
        <v/>
      </c>
      <c r="CA197" s="15" t="str">
        <f t="shared" si="88"/>
        <v/>
      </c>
      <c r="CB197" s="2" t="str" cm="1">
        <f t="array" ref="CB197">IF(B197="","",SUMPRODUCT(($D$1:$AB$4=$CB$4)*$D197:$AB197))</f>
        <v/>
      </c>
      <c r="CC197" s="15" t="str">
        <f t="shared" si="89"/>
        <v/>
      </c>
      <c r="CD197" s="2" t="str" cm="1">
        <f t="array" ref="CD197">IF(B197="","",SUMPRODUCT(($D$1:$AB$4=$CD$4)*$D197:$AB197))</f>
        <v/>
      </c>
      <c r="CE197" s="15" t="str">
        <f t="shared" si="90"/>
        <v/>
      </c>
      <c r="CF197" s="2" t="str" cm="1">
        <f t="array" ref="CF197">IF(B197="","",SUMPRODUCT(($D$1:$AB$4=$CF$4)*$D197:$AB197))</f>
        <v/>
      </c>
      <c r="CG197" s="15" t="str">
        <f t="shared" si="91"/>
        <v/>
      </c>
      <c r="CH197" s="2" t="str" cm="1">
        <f t="array" ref="CH197">IF(B197="","",SUMPRODUCT(($D$1:$AB$4=$CH$4)*$D197:$AB197))</f>
        <v/>
      </c>
      <c r="CI197" s="15" t="str">
        <f t="shared" si="92"/>
        <v/>
      </c>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row>
    <row r="198" spans="1:127" s="3" customFormat="1" ht="15.75" thickBot="1">
      <c r="A198" s="7">
        <v>193</v>
      </c>
      <c r="B198" s="1"/>
      <c r="D198" s="99"/>
      <c r="E198" s="100"/>
      <c r="F198" s="100"/>
      <c r="G198" s="100"/>
      <c r="H198" s="100"/>
      <c r="I198" s="101"/>
      <c r="J198" s="104"/>
      <c r="K198" s="105"/>
      <c r="L198" s="105"/>
      <c r="M198" s="105"/>
      <c r="N198" s="105"/>
      <c r="O198" s="106"/>
      <c r="P198" s="109"/>
      <c r="Q198" s="110"/>
      <c r="R198" s="110"/>
      <c r="S198" s="110"/>
      <c r="T198" s="110"/>
      <c r="U198" s="111"/>
      <c r="V198" s="115"/>
      <c r="W198" s="116"/>
      <c r="X198" s="116"/>
      <c r="Y198" s="116"/>
      <c r="Z198" s="116"/>
      <c r="AA198" s="116"/>
      <c r="AB198" s="170"/>
      <c r="AC198" s="171" t="str">
        <f t="shared" si="93"/>
        <v/>
      </c>
      <c r="AD198" s="172" t="str">
        <f t="shared" si="94"/>
        <v/>
      </c>
      <c r="AE198" s="4"/>
      <c r="AF198" s="4"/>
      <c r="AG198" s="4"/>
      <c r="AH198" s="4"/>
      <c r="AI198" s="4"/>
      <c r="AJ198" s="4"/>
      <c r="AK198" s="4"/>
      <c r="AL198" s="2" t="str" cm="1">
        <f t="array" ref="AL198">IF(B198="","",SUMPRODUCT(($D$1:$AB$4=$AL$4)*D198:AB198))</f>
        <v/>
      </c>
      <c r="AM198" s="15" t="str">
        <f t="shared" si="68"/>
        <v/>
      </c>
      <c r="AN198" s="2" t="str" cm="1">
        <f t="array" ref="AN198">IF(B198="","",SUMPRODUCT(($D$1:$AB$4=$AN$4)*D198:AB198))</f>
        <v/>
      </c>
      <c r="AO198" s="15" t="str">
        <f t="shared" si="69"/>
        <v/>
      </c>
      <c r="AP198" s="2" t="str" cm="1">
        <f t="array" ref="AP198">IF(B198="","",SUMPRODUCT(($D$1:$AB$4=$AP$4)*D198:AB198))</f>
        <v/>
      </c>
      <c r="AQ198" s="15" t="str">
        <f t="shared" si="70"/>
        <v/>
      </c>
      <c r="AR198" s="2" t="str" cm="1">
        <f t="array" ref="AR198">IF(B198="","",SUMPRODUCT(($D$1:$AB$4=$AR$4)*D198:AB198))</f>
        <v/>
      </c>
      <c r="AS198" s="15" t="str">
        <f t="shared" si="71"/>
        <v/>
      </c>
      <c r="AT198" s="2" t="str" cm="1">
        <f t="array" ref="AT198">IF(B198="","",SUMPRODUCT(($D$1:$AB$4=$AT$4)*$D198:$AB198))</f>
        <v/>
      </c>
      <c r="AU198" s="15" t="str">
        <f t="shared" si="72"/>
        <v/>
      </c>
      <c r="AV198" s="2" t="str" cm="1">
        <f t="array" ref="AV198">IF(B198="","",SUMPRODUCT(($D$1:$AB$4=$AV$4)*$D198:$AB198))</f>
        <v/>
      </c>
      <c r="AW198" s="15" t="str">
        <f t="shared" si="73"/>
        <v/>
      </c>
      <c r="AX198" s="2" t="str" cm="1">
        <f t="array" ref="AX198">IF(B198="","",SUMPRODUCT(($D$1:$AB$4=$AX$4)*$D198:$AB198))</f>
        <v/>
      </c>
      <c r="AY198" s="15" t="str">
        <f t="shared" si="74"/>
        <v/>
      </c>
      <c r="AZ198" s="2" t="str" cm="1">
        <f t="array" ref="AZ198">IF(B198="","",SUMPRODUCT(($D$1:$AB$4=$AZ$4)*$D198:$AB198))</f>
        <v/>
      </c>
      <c r="BA198" s="15" t="str">
        <f t="shared" si="75"/>
        <v/>
      </c>
      <c r="BB198" s="2" t="str" cm="1">
        <f t="array" ref="BB198">IF(B198="","",SUMPRODUCT(($D$1:$AB$4=$BB$4)*$D198:$AB198))</f>
        <v/>
      </c>
      <c r="BC198" s="15" t="str">
        <f t="shared" si="76"/>
        <v/>
      </c>
      <c r="BD198" s="2" t="str" cm="1">
        <f t="array" ref="BD198">IF(B198="","",SUMPRODUCT(($D$1:$AB$4=$BD$4)*$D198:$AB198))</f>
        <v/>
      </c>
      <c r="BE198" s="15" t="str">
        <f t="shared" si="77"/>
        <v/>
      </c>
      <c r="BF198" s="2" t="str" cm="1">
        <f t="array" ref="BF198">IF(B198="","",SUMPRODUCT(($D$1:$AB$4=$BF$4)*$D198:$AB198))</f>
        <v/>
      </c>
      <c r="BG198" s="15" t="str">
        <f t="shared" si="78"/>
        <v/>
      </c>
      <c r="BH198" s="2" t="str" cm="1">
        <f t="array" ref="BH198">IF(B198="","",SUMPRODUCT(($D$1:$AB$4=$BH$4)*$D198:$AB198))</f>
        <v/>
      </c>
      <c r="BI198" s="15" t="str">
        <f t="shared" si="79"/>
        <v/>
      </c>
      <c r="BJ198" s="2" t="str" cm="1">
        <f t="array" ref="BJ198">IF(B198="","",SUMPRODUCT(($D$1:$AB$4=$BJ$4)*$D198:$AB198))</f>
        <v/>
      </c>
      <c r="BK198" s="15" t="str">
        <f t="shared" si="80"/>
        <v/>
      </c>
      <c r="BL198" s="2" t="str" cm="1">
        <f t="array" ref="BL198">IF(B198="","",SUMPRODUCT(($D$1:$AB$4=$BL$4)*$D198:$AB198))</f>
        <v/>
      </c>
      <c r="BM198" s="15" t="str">
        <f t="shared" si="81"/>
        <v/>
      </c>
      <c r="BN198" s="2" t="str" cm="1">
        <f t="array" ref="BN198">IF(B198="","",SUMPRODUCT(($D$1:$AB$4=$BN$4)*$D198:$AB198))</f>
        <v/>
      </c>
      <c r="BO198" s="15" t="str">
        <f t="shared" si="82"/>
        <v/>
      </c>
      <c r="BP198" s="2" t="str" cm="1">
        <f t="array" ref="BP198">IF(B198="","",SUMPRODUCT(($D$1:$AB$4=$BP$4)*$D198:$AB198))</f>
        <v/>
      </c>
      <c r="BQ198" s="15" t="str">
        <f t="shared" si="83"/>
        <v/>
      </c>
      <c r="BR198" s="2" t="str" cm="1">
        <f t="array" ref="BR198">IF(B198="","",SUMPRODUCT(($D$1:$AB$4=$BR$4)*$D198:$AB198))</f>
        <v/>
      </c>
      <c r="BS198" s="15" t="str">
        <f t="shared" si="84"/>
        <v/>
      </c>
      <c r="BT198" s="2" t="str" cm="1">
        <f t="array" ref="BT198">IF(B198="","",SUMPRODUCT(($D$1:$AB$4=$BT$4)*$D198:$AB198))</f>
        <v/>
      </c>
      <c r="BU198" s="15" t="str">
        <f t="shared" si="85"/>
        <v/>
      </c>
      <c r="BV198" s="2" t="str" cm="1">
        <f t="array" ref="BV198">IF(B198="","",SUMPRODUCT(($D$1:$AB$4=$BV$4)*$D198:$AB198))</f>
        <v/>
      </c>
      <c r="BW198" s="15" t="str">
        <f t="shared" si="86"/>
        <v/>
      </c>
      <c r="BX198" s="2" t="str" cm="1">
        <f t="array" ref="BX198">IF(B198="","",SUMPRODUCT(($D$1:$AB$4=$BX$4)*$D198:$AB198))</f>
        <v/>
      </c>
      <c r="BY198" s="15" t="str">
        <f t="shared" si="87"/>
        <v/>
      </c>
      <c r="BZ198" s="2" t="str" cm="1">
        <f t="array" ref="BZ198">IF(B198="","",SUMPRODUCT(($D$1:$AB$4=$BZ$4)*$D198:$AB198))</f>
        <v/>
      </c>
      <c r="CA198" s="15" t="str">
        <f t="shared" si="88"/>
        <v/>
      </c>
      <c r="CB198" s="2" t="str" cm="1">
        <f t="array" ref="CB198">IF(B198="","",SUMPRODUCT(($D$1:$AB$4=$CB$4)*$D198:$AB198))</f>
        <v/>
      </c>
      <c r="CC198" s="15" t="str">
        <f t="shared" si="89"/>
        <v/>
      </c>
      <c r="CD198" s="2" t="str" cm="1">
        <f t="array" ref="CD198">IF(B198="","",SUMPRODUCT(($D$1:$AB$4=$CD$4)*$D198:$AB198))</f>
        <v/>
      </c>
      <c r="CE198" s="15" t="str">
        <f t="shared" si="90"/>
        <v/>
      </c>
      <c r="CF198" s="2" t="str" cm="1">
        <f t="array" ref="CF198">IF(B198="","",SUMPRODUCT(($D$1:$AB$4=$CF$4)*$D198:$AB198))</f>
        <v/>
      </c>
      <c r="CG198" s="15" t="str">
        <f t="shared" si="91"/>
        <v/>
      </c>
      <c r="CH198" s="2" t="str" cm="1">
        <f t="array" ref="CH198">IF(B198="","",SUMPRODUCT(($D$1:$AB$4=$CH$4)*$D198:$AB198))</f>
        <v/>
      </c>
      <c r="CI198" s="15" t="str">
        <f t="shared" si="92"/>
        <v/>
      </c>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row>
    <row r="199" spans="1:127" ht="15.75" thickBot="1">
      <c r="A199" s="7">
        <v>194</v>
      </c>
      <c r="D199" s="99"/>
      <c r="E199" s="100"/>
      <c r="F199" s="100"/>
      <c r="G199" s="100"/>
      <c r="H199" s="100"/>
      <c r="I199" s="101"/>
      <c r="J199" s="104"/>
      <c r="K199" s="105"/>
      <c r="L199" s="105"/>
      <c r="M199" s="105"/>
      <c r="N199" s="105"/>
      <c r="O199" s="106"/>
      <c r="P199" s="109"/>
      <c r="Q199" s="110"/>
      <c r="R199" s="110"/>
      <c r="S199" s="110"/>
      <c r="T199" s="110"/>
      <c r="U199" s="111"/>
      <c r="V199" s="115"/>
      <c r="W199" s="116"/>
      <c r="X199" s="116"/>
      <c r="Y199" s="116"/>
      <c r="Z199" s="116"/>
      <c r="AA199" s="116"/>
      <c r="AB199" s="170"/>
      <c r="AC199" s="171" t="str">
        <f t="shared" si="93"/>
        <v/>
      </c>
      <c r="AD199" s="172" t="str">
        <f t="shared" si="94"/>
        <v/>
      </c>
      <c r="AL199" s="2" t="str" cm="1">
        <f t="array" ref="AL199">IF(B199="","",SUMPRODUCT(($D$1:$AB$4=$AL$4)*D199:AB199))</f>
        <v/>
      </c>
      <c r="AM199" s="15" t="str">
        <f t="shared" ref="AM199:AM205" si="95">IFERROR(IF($AM$3=0,"",AL199/$AM$3),"")</f>
        <v/>
      </c>
      <c r="AN199" s="2" t="str" cm="1">
        <f t="array" ref="AN199">IF(B199="","",SUMPRODUCT(($D$1:$AB$4=$AN$4)*D199:AB199))</f>
        <v/>
      </c>
      <c r="AO199" s="15" t="str">
        <f t="shared" ref="AO199:AO205" si="96">IFERROR(IF($AO$3=0,"",AN199/$AO$3),"")</f>
        <v/>
      </c>
      <c r="AP199" s="2" t="str" cm="1">
        <f t="array" ref="AP199">IF(B199="","",SUMPRODUCT(($D$1:$AB$4=$AP$4)*D199:AB199))</f>
        <v/>
      </c>
      <c r="AQ199" s="15" t="str">
        <f t="shared" ref="AQ199:AQ205" si="97">IFERROR(IF($AQ$3=0,"",AP199/$AQ$3),"")</f>
        <v/>
      </c>
      <c r="AR199" s="2" t="str" cm="1">
        <f t="array" ref="AR199">IF(B199="","",SUMPRODUCT(($D$1:$AB$4=$AR$4)*D199:AB199))</f>
        <v/>
      </c>
      <c r="AS199" s="15" t="str">
        <f t="shared" ref="AS199:AS205" si="98">IFERROR(IF($AS$3=0,"",AR199/$AS$3),"")</f>
        <v/>
      </c>
      <c r="AT199" s="2" t="str" cm="1">
        <f t="array" ref="AT199">IF(B199="","",SUMPRODUCT(($D$1:$AB$4=$AT$4)*$D199:$AB199))</f>
        <v/>
      </c>
      <c r="AU199" s="15" t="str">
        <f t="shared" ref="AU199:AU205" si="99">IFERROR(IF($AU$3=0,"",AT199/$AU$3),"")</f>
        <v/>
      </c>
      <c r="AV199" s="2" t="str" cm="1">
        <f t="array" ref="AV199">IF(B199="","",SUMPRODUCT(($D$1:$AB$4=$AV$4)*$D199:$AB199))</f>
        <v/>
      </c>
      <c r="AW199" s="15" t="str">
        <f t="shared" ref="AW199:AW205" si="100">IFERROR(IF($AW$3=0,"",AV199/$AW$3),"")</f>
        <v/>
      </c>
      <c r="AX199" s="2" t="str" cm="1">
        <f t="array" ref="AX199">IF(B199="","",SUMPRODUCT(($D$1:$AB$4=$AX$4)*$D199:$AB199))</f>
        <v/>
      </c>
      <c r="AY199" s="15" t="str">
        <f t="shared" ref="AY199:AY205" si="101">IFERROR(IF($AY$3=0,"",AX199/$AY$3),"")</f>
        <v/>
      </c>
      <c r="AZ199" s="2" t="str" cm="1">
        <f t="array" ref="AZ199">IF(B199="","",SUMPRODUCT(($D$1:$AB$4=$AZ$4)*$D199:$AB199))</f>
        <v/>
      </c>
      <c r="BA199" s="15" t="str">
        <f t="shared" ref="BA199:BA205" si="102">IFERROR(IF($BA$3=0,"",AZ199/$BA$3),"")</f>
        <v/>
      </c>
      <c r="BB199" s="2" t="str" cm="1">
        <f t="array" ref="BB199">IF(B199="","",SUMPRODUCT(($D$1:$AB$4=$BB$4)*$D199:$AB199))</f>
        <v/>
      </c>
      <c r="BC199" s="15" t="str">
        <f t="shared" ref="BC199:BC205" si="103">IFERROR(IF($BC$3=0,"",BB199/$BC$3),"")</f>
        <v/>
      </c>
      <c r="BD199" s="2" t="str" cm="1">
        <f t="array" ref="BD199">IF(B199="","",SUMPRODUCT(($D$1:$AB$4=$BD$4)*$D199:$AB199))</f>
        <v/>
      </c>
      <c r="BE199" s="15" t="str">
        <f t="shared" ref="BE199:BE205" si="104">IFERROR(IF($BE$3=0,"",BD199/$BE$3),"")</f>
        <v/>
      </c>
      <c r="BF199" s="2" t="str" cm="1">
        <f t="array" ref="BF199">IF(B199="","",SUMPRODUCT(($D$1:$AB$4=$BF$4)*$D199:$AB199))</f>
        <v/>
      </c>
      <c r="BG199" s="15" t="str">
        <f t="shared" ref="BG199:BG205" si="105">IFERROR(IF($BG$3=0,"",BF199/$BG$3),"")</f>
        <v/>
      </c>
      <c r="BH199" s="2" t="str" cm="1">
        <f t="array" ref="BH199">IF(B199="","",SUMPRODUCT(($D$1:$AB$4=$BH$4)*$D199:$AB199))</f>
        <v/>
      </c>
      <c r="BI199" s="15" t="str">
        <f t="shared" ref="BI199:BI205" si="106">IFERROR(IF($BI$3=0,"",BH199/$BI$3),"")</f>
        <v/>
      </c>
      <c r="BJ199" s="2" t="str" cm="1">
        <f t="array" ref="BJ199">IF(B199="","",SUMPRODUCT(($D$1:$AB$4=$BJ$4)*$D199:$AB199))</f>
        <v/>
      </c>
      <c r="BK199" s="15" t="str">
        <f t="shared" ref="BK199:BK205" si="107">IFERROR(IF($BK$3=0,"",BJ199/$BK$3),"")</f>
        <v/>
      </c>
      <c r="BL199" s="2" t="str" cm="1">
        <f t="array" ref="BL199">IF(B199="","",SUMPRODUCT(($D$1:$AB$4=$BL$4)*$D199:$AB199))</f>
        <v/>
      </c>
      <c r="BM199" s="15" t="str">
        <f t="shared" ref="BM199:BM205" si="108">IFERROR(IF($BM$3=0,"",BL199/$BM$3),"")</f>
        <v/>
      </c>
      <c r="BN199" s="2" t="str" cm="1">
        <f t="array" ref="BN199">IF(B199="","",SUMPRODUCT(($D$1:$AB$4=$BN$4)*$D199:$AB199))</f>
        <v/>
      </c>
      <c r="BO199" s="15" t="str">
        <f t="shared" ref="BO199:BO205" si="109">IFERROR(IF($BO$3=0,"",BN199/$BO$3),"")</f>
        <v/>
      </c>
      <c r="BP199" s="2" t="str" cm="1">
        <f t="array" ref="BP199">IF(B199="","",SUMPRODUCT(($D$1:$AB$4=$BP$4)*$D199:$AB199))</f>
        <v/>
      </c>
      <c r="BQ199" s="15" t="str">
        <f t="shared" ref="BQ199:BQ205" si="110">IFERROR(IF($BQ$3=0,"",BP199/$BQ$3),"")</f>
        <v/>
      </c>
      <c r="BR199" s="2" t="str" cm="1">
        <f t="array" ref="BR199">IF(B199="","",SUMPRODUCT(($D$1:$AB$4=$BR$4)*$D199:$AB199))</f>
        <v/>
      </c>
      <c r="BS199" s="15" t="str">
        <f t="shared" ref="BS199:BS205" si="111">IFERROR(IF($BS$3=0,"",BR199/$BS$3),"")</f>
        <v/>
      </c>
      <c r="BT199" s="2" t="str" cm="1">
        <f t="array" ref="BT199">IF(B199="","",SUMPRODUCT(($D$1:$AB$4=$BT$4)*$D199:$AB199))</f>
        <v/>
      </c>
      <c r="BU199" s="15" t="str">
        <f t="shared" ref="BU199:BU205" si="112">IFERROR(IF($BU$3=0,"",BT199/$BU$3),"")</f>
        <v/>
      </c>
      <c r="BV199" s="2" t="str" cm="1">
        <f t="array" ref="BV199">IF(B199="","",SUMPRODUCT(($D$1:$AB$4=$BV$4)*$D199:$AB199))</f>
        <v/>
      </c>
      <c r="BW199" s="15" t="str">
        <f t="shared" ref="BW199:BW205" si="113">IFERROR(IF($BW$3=0,"",BV199/$BW$3),"")</f>
        <v/>
      </c>
      <c r="BX199" s="2" t="str" cm="1">
        <f t="array" ref="BX199">IF(B199="","",SUMPRODUCT(($D$1:$AB$4=$BX$4)*$D199:$AB199))</f>
        <v/>
      </c>
      <c r="BY199" s="15" t="str">
        <f t="shared" ref="BY199:BY205" si="114">IFERROR(IF($BY$3=0,"",BX199/$BY$3),"")</f>
        <v/>
      </c>
      <c r="BZ199" s="2" t="str" cm="1">
        <f t="array" ref="BZ199">IF(B199="","",SUMPRODUCT(($D$1:$AB$4=$BZ$4)*$D199:$AB199))</f>
        <v/>
      </c>
      <c r="CA199" s="15" t="str">
        <f t="shared" ref="CA199:CA205" si="115">IFERROR(IF($CA$3=0,"",BZ199/$CA$3),"")</f>
        <v/>
      </c>
      <c r="CB199" s="2" t="str" cm="1">
        <f t="array" ref="CB199">IF(B199="","",SUMPRODUCT(($D$1:$AB$4=$CB$4)*$D199:$AB199))</f>
        <v/>
      </c>
      <c r="CC199" s="15" t="str">
        <f t="shared" ref="CC199:CC205" si="116">IFERROR(IF($CC$3=0,"",CB199/$CC$3),"")</f>
        <v/>
      </c>
      <c r="CD199" s="2" t="str" cm="1">
        <f t="array" ref="CD199">IF(B199="","",SUMPRODUCT(($D$1:$AB$4=$CD$4)*$D199:$AB199))</f>
        <v/>
      </c>
      <c r="CE199" s="15" t="str">
        <f t="shared" ref="CE199:CE205" si="117">IFERROR(IF($CE$3=0,"",CD199/$CE$3),"")</f>
        <v/>
      </c>
      <c r="CF199" s="2" t="str" cm="1">
        <f t="array" ref="CF199">IF(B199="","",SUMPRODUCT(($D$1:$AB$4=$CF$4)*$D199:$AB199))</f>
        <v/>
      </c>
      <c r="CG199" s="15" t="str">
        <f t="shared" ref="CG199:CG205" si="118">IFERROR(IF($CG$3=0,"",CF199/$CG$3),"")</f>
        <v/>
      </c>
      <c r="CH199" s="2" t="str" cm="1">
        <f t="array" ref="CH199">IF(B199="","",SUMPRODUCT(($D$1:$AB$4=$CH$4)*$D199:$AB199))</f>
        <v/>
      </c>
      <c r="CI199" s="15" t="str">
        <f t="shared" ref="CI199:CI205" si="119">IFERROR(IF($CI$3=0,"",CH199/$CI$3),"")</f>
        <v/>
      </c>
    </row>
    <row r="200" spans="1:127" ht="15.75" thickBot="1">
      <c r="A200" s="7">
        <v>195</v>
      </c>
      <c r="D200" s="99"/>
      <c r="E200" s="100"/>
      <c r="F200" s="100"/>
      <c r="G200" s="100"/>
      <c r="H200" s="100"/>
      <c r="I200" s="101"/>
      <c r="J200" s="104"/>
      <c r="K200" s="105"/>
      <c r="L200" s="105"/>
      <c r="M200" s="105"/>
      <c r="N200" s="105"/>
      <c r="O200" s="106"/>
      <c r="P200" s="109"/>
      <c r="Q200" s="110"/>
      <c r="R200" s="110"/>
      <c r="S200" s="110"/>
      <c r="T200" s="110"/>
      <c r="U200" s="111"/>
      <c r="V200" s="115"/>
      <c r="W200" s="116"/>
      <c r="X200" s="116"/>
      <c r="Y200" s="116"/>
      <c r="Z200" s="116"/>
      <c r="AA200" s="116"/>
      <c r="AB200" s="170"/>
      <c r="AC200" s="171" t="str">
        <f t="shared" si="93"/>
        <v/>
      </c>
      <c r="AD200" s="172" t="str">
        <f t="shared" si="94"/>
        <v/>
      </c>
      <c r="AL200" s="2" t="str" cm="1">
        <f t="array" ref="AL200">IF(B200="","",SUMPRODUCT(($D$1:$AB$4=$AL$4)*D200:AB200))</f>
        <v/>
      </c>
      <c r="AM200" s="15" t="str">
        <f t="shared" si="95"/>
        <v/>
      </c>
      <c r="AN200" s="2" t="str" cm="1">
        <f t="array" ref="AN200">IF(B200="","",SUMPRODUCT(($D$1:$AB$4=$AN$4)*D200:AB200))</f>
        <v/>
      </c>
      <c r="AO200" s="15" t="str">
        <f t="shared" si="96"/>
        <v/>
      </c>
      <c r="AP200" s="2" t="str" cm="1">
        <f t="array" ref="AP200">IF(B200="","",SUMPRODUCT(($D$1:$AB$4=$AP$4)*D200:AB200))</f>
        <v/>
      </c>
      <c r="AQ200" s="15" t="str">
        <f t="shared" si="97"/>
        <v/>
      </c>
      <c r="AR200" s="2" t="str" cm="1">
        <f t="array" ref="AR200">IF(B200="","",SUMPRODUCT(($D$1:$AB$4=$AR$4)*D200:AB200))</f>
        <v/>
      </c>
      <c r="AS200" s="15" t="str">
        <f t="shared" si="98"/>
        <v/>
      </c>
      <c r="AT200" s="2" t="str" cm="1">
        <f t="array" ref="AT200">IF(B200="","",SUMPRODUCT(($D$1:$AB$4=$AT$4)*$D200:$AB200))</f>
        <v/>
      </c>
      <c r="AU200" s="15" t="str">
        <f t="shared" si="99"/>
        <v/>
      </c>
      <c r="AV200" s="2" t="str" cm="1">
        <f t="array" ref="AV200">IF(B200="","",SUMPRODUCT(($D$1:$AB$4=$AV$4)*$D200:$AB200))</f>
        <v/>
      </c>
      <c r="AW200" s="15" t="str">
        <f t="shared" si="100"/>
        <v/>
      </c>
      <c r="AX200" s="2" t="str" cm="1">
        <f t="array" ref="AX200">IF(B200="","",SUMPRODUCT(($D$1:$AB$4=$AX$4)*$D200:$AB200))</f>
        <v/>
      </c>
      <c r="AY200" s="15" t="str">
        <f t="shared" si="101"/>
        <v/>
      </c>
      <c r="AZ200" s="2" t="str" cm="1">
        <f t="array" ref="AZ200">IF(B200="","",SUMPRODUCT(($D$1:$AB$4=$AZ$4)*$D200:$AB200))</f>
        <v/>
      </c>
      <c r="BA200" s="15" t="str">
        <f t="shared" si="102"/>
        <v/>
      </c>
      <c r="BB200" s="2" t="str" cm="1">
        <f t="array" ref="BB200">IF(B200="","",SUMPRODUCT(($D$1:$AB$4=$BB$4)*$D200:$AB200))</f>
        <v/>
      </c>
      <c r="BC200" s="15" t="str">
        <f t="shared" si="103"/>
        <v/>
      </c>
      <c r="BD200" s="2" t="str" cm="1">
        <f t="array" ref="BD200">IF(B200="","",SUMPRODUCT(($D$1:$AB$4=$BD$4)*$D200:$AB200))</f>
        <v/>
      </c>
      <c r="BE200" s="15" t="str">
        <f t="shared" si="104"/>
        <v/>
      </c>
      <c r="BF200" s="2" t="str" cm="1">
        <f t="array" ref="BF200">IF(B200="","",SUMPRODUCT(($D$1:$AB$4=$BF$4)*$D200:$AB200))</f>
        <v/>
      </c>
      <c r="BG200" s="15" t="str">
        <f t="shared" si="105"/>
        <v/>
      </c>
      <c r="BH200" s="2" t="str" cm="1">
        <f t="array" ref="BH200">IF(B200="","",SUMPRODUCT(($D$1:$AB$4=$BH$4)*$D200:$AB200))</f>
        <v/>
      </c>
      <c r="BI200" s="15" t="str">
        <f t="shared" si="106"/>
        <v/>
      </c>
      <c r="BJ200" s="2" t="str" cm="1">
        <f t="array" ref="BJ200">IF(B200="","",SUMPRODUCT(($D$1:$AB$4=$BJ$4)*$D200:$AB200))</f>
        <v/>
      </c>
      <c r="BK200" s="15" t="str">
        <f t="shared" si="107"/>
        <v/>
      </c>
      <c r="BL200" s="2" t="str" cm="1">
        <f t="array" ref="BL200">IF(B200="","",SUMPRODUCT(($D$1:$AB$4=$BL$4)*$D200:$AB200))</f>
        <v/>
      </c>
      <c r="BM200" s="15" t="str">
        <f t="shared" si="108"/>
        <v/>
      </c>
      <c r="BN200" s="2" t="str" cm="1">
        <f t="array" ref="BN200">IF(B200="","",SUMPRODUCT(($D$1:$AB$4=$BN$4)*$D200:$AB200))</f>
        <v/>
      </c>
      <c r="BO200" s="15" t="str">
        <f t="shared" si="109"/>
        <v/>
      </c>
      <c r="BP200" s="2" t="str" cm="1">
        <f t="array" ref="BP200">IF(B200="","",SUMPRODUCT(($D$1:$AB$4=$BP$4)*$D200:$AB200))</f>
        <v/>
      </c>
      <c r="BQ200" s="15" t="str">
        <f t="shared" si="110"/>
        <v/>
      </c>
      <c r="BR200" s="2" t="str" cm="1">
        <f t="array" ref="BR200">IF(B200="","",SUMPRODUCT(($D$1:$AB$4=$BR$4)*$D200:$AB200))</f>
        <v/>
      </c>
      <c r="BS200" s="15" t="str">
        <f t="shared" si="111"/>
        <v/>
      </c>
      <c r="BT200" s="2" t="str" cm="1">
        <f t="array" ref="BT200">IF(B200="","",SUMPRODUCT(($D$1:$AB$4=$BT$4)*$D200:$AB200))</f>
        <v/>
      </c>
      <c r="BU200" s="15" t="str">
        <f t="shared" si="112"/>
        <v/>
      </c>
      <c r="BV200" s="2" t="str" cm="1">
        <f t="array" ref="BV200">IF(B200="","",SUMPRODUCT(($D$1:$AB$4=$BV$4)*$D200:$AB200))</f>
        <v/>
      </c>
      <c r="BW200" s="15" t="str">
        <f t="shared" si="113"/>
        <v/>
      </c>
      <c r="BX200" s="2" t="str" cm="1">
        <f t="array" ref="BX200">IF(B200="","",SUMPRODUCT(($D$1:$AB$4=$BX$4)*$D200:$AB200))</f>
        <v/>
      </c>
      <c r="BY200" s="15" t="str">
        <f t="shared" si="114"/>
        <v/>
      </c>
      <c r="BZ200" s="2" t="str" cm="1">
        <f t="array" ref="BZ200">IF(B200="","",SUMPRODUCT(($D$1:$AB$4=$BZ$4)*$D200:$AB200))</f>
        <v/>
      </c>
      <c r="CA200" s="15" t="str">
        <f t="shared" si="115"/>
        <v/>
      </c>
      <c r="CB200" s="2" t="str" cm="1">
        <f t="array" ref="CB200">IF(B200="","",SUMPRODUCT(($D$1:$AB$4=$CB$4)*$D200:$AB200))</f>
        <v/>
      </c>
      <c r="CC200" s="15" t="str">
        <f t="shared" si="116"/>
        <v/>
      </c>
      <c r="CD200" s="2" t="str" cm="1">
        <f t="array" ref="CD200">IF(B200="","",SUMPRODUCT(($D$1:$AB$4=$CD$4)*$D200:$AB200))</f>
        <v/>
      </c>
      <c r="CE200" s="15" t="str">
        <f t="shared" si="117"/>
        <v/>
      </c>
      <c r="CF200" s="2" t="str" cm="1">
        <f t="array" ref="CF200">IF(B200="","",SUMPRODUCT(($D$1:$AB$4=$CF$4)*$D200:$AB200))</f>
        <v/>
      </c>
      <c r="CG200" s="15" t="str">
        <f t="shared" si="118"/>
        <v/>
      </c>
      <c r="CH200" s="2" t="str" cm="1">
        <f t="array" ref="CH200">IF(B200="","",SUMPRODUCT(($D$1:$AB$4=$CH$4)*$D200:$AB200))</f>
        <v/>
      </c>
      <c r="CI200" s="15" t="str">
        <f t="shared" si="119"/>
        <v/>
      </c>
    </row>
    <row r="201" spans="1:127" ht="15.75" thickBot="1">
      <c r="A201" s="7">
        <v>196</v>
      </c>
      <c r="D201" s="99"/>
      <c r="E201" s="100"/>
      <c r="F201" s="100"/>
      <c r="G201" s="100"/>
      <c r="H201" s="100"/>
      <c r="I201" s="101"/>
      <c r="J201" s="104"/>
      <c r="K201" s="105"/>
      <c r="L201" s="105"/>
      <c r="M201" s="105"/>
      <c r="N201" s="105"/>
      <c r="O201" s="106"/>
      <c r="P201" s="109"/>
      <c r="Q201" s="110"/>
      <c r="R201" s="110"/>
      <c r="S201" s="110"/>
      <c r="T201" s="110"/>
      <c r="U201" s="111"/>
      <c r="V201" s="115"/>
      <c r="W201" s="116"/>
      <c r="X201" s="116"/>
      <c r="Y201" s="116"/>
      <c r="Z201" s="116"/>
      <c r="AA201" s="116"/>
      <c r="AB201" s="170"/>
      <c r="AC201" s="171" t="str">
        <f t="shared" si="93"/>
        <v/>
      </c>
      <c r="AD201" s="172" t="str">
        <f t="shared" si="94"/>
        <v/>
      </c>
      <c r="AL201" s="2" t="str" cm="1">
        <f t="array" ref="AL201">IF(B201="","",SUMPRODUCT(($D$1:$AB$4=$AL$4)*D201:AB201))</f>
        <v/>
      </c>
      <c r="AM201" s="15" t="str">
        <f t="shared" si="95"/>
        <v/>
      </c>
      <c r="AN201" s="2" t="str" cm="1">
        <f t="array" ref="AN201">IF(B201="","",SUMPRODUCT(($D$1:$AB$4=$AN$4)*D201:AB201))</f>
        <v/>
      </c>
      <c r="AO201" s="15" t="str">
        <f t="shared" si="96"/>
        <v/>
      </c>
      <c r="AP201" s="2" t="str" cm="1">
        <f t="array" ref="AP201">IF(B201="","",SUMPRODUCT(($D$1:$AB$4=$AP$4)*D201:AB201))</f>
        <v/>
      </c>
      <c r="AQ201" s="15" t="str">
        <f t="shared" si="97"/>
        <v/>
      </c>
      <c r="AR201" s="2" t="str" cm="1">
        <f t="array" ref="AR201">IF(B201="","",SUMPRODUCT(($D$1:$AB$4=$AR$4)*D201:AB201))</f>
        <v/>
      </c>
      <c r="AS201" s="15" t="str">
        <f t="shared" si="98"/>
        <v/>
      </c>
      <c r="AT201" s="2" t="str" cm="1">
        <f t="array" ref="AT201">IF(B201="","",SUMPRODUCT(($D$1:$AB$4=$AT$4)*$D201:$AB201))</f>
        <v/>
      </c>
      <c r="AU201" s="15" t="str">
        <f t="shared" si="99"/>
        <v/>
      </c>
      <c r="AV201" s="2" t="str" cm="1">
        <f t="array" ref="AV201">IF(B201="","",SUMPRODUCT(($D$1:$AB$4=$AV$4)*$D201:$AB201))</f>
        <v/>
      </c>
      <c r="AW201" s="15" t="str">
        <f t="shared" si="100"/>
        <v/>
      </c>
      <c r="AX201" s="2" t="str" cm="1">
        <f t="array" ref="AX201">IF(B201="","",SUMPRODUCT(($D$1:$AB$4=$AX$4)*$D201:$AB201))</f>
        <v/>
      </c>
      <c r="AY201" s="15" t="str">
        <f t="shared" si="101"/>
        <v/>
      </c>
      <c r="AZ201" s="2" t="str" cm="1">
        <f t="array" ref="AZ201">IF(B201="","",SUMPRODUCT(($D$1:$AB$4=$AZ$4)*$D201:$AB201))</f>
        <v/>
      </c>
      <c r="BA201" s="15" t="str">
        <f t="shared" si="102"/>
        <v/>
      </c>
      <c r="BB201" s="2" t="str" cm="1">
        <f t="array" ref="BB201">IF(B201="","",SUMPRODUCT(($D$1:$AB$4=$BB$4)*$D201:$AB201))</f>
        <v/>
      </c>
      <c r="BC201" s="15" t="str">
        <f t="shared" si="103"/>
        <v/>
      </c>
      <c r="BD201" s="2" t="str" cm="1">
        <f t="array" ref="BD201">IF(B201="","",SUMPRODUCT(($D$1:$AB$4=$BD$4)*$D201:$AB201))</f>
        <v/>
      </c>
      <c r="BE201" s="15" t="str">
        <f t="shared" si="104"/>
        <v/>
      </c>
      <c r="BF201" s="2" t="str" cm="1">
        <f t="array" ref="BF201">IF(B201="","",SUMPRODUCT(($D$1:$AB$4=$BF$4)*$D201:$AB201))</f>
        <v/>
      </c>
      <c r="BG201" s="15" t="str">
        <f t="shared" si="105"/>
        <v/>
      </c>
      <c r="BH201" s="2" t="str" cm="1">
        <f t="array" ref="BH201">IF(B201="","",SUMPRODUCT(($D$1:$AB$4=$BH$4)*$D201:$AB201))</f>
        <v/>
      </c>
      <c r="BI201" s="15" t="str">
        <f t="shared" si="106"/>
        <v/>
      </c>
      <c r="BJ201" s="2" t="str" cm="1">
        <f t="array" ref="BJ201">IF(B201="","",SUMPRODUCT(($D$1:$AB$4=$BJ$4)*$D201:$AB201))</f>
        <v/>
      </c>
      <c r="BK201" s="15" t="str">
        <f t="shared" si="107"/>
        <v/>
      </c>
      <c r="BL201" s="2" t="str" cm="1">
        <f t="array" ref="BL201">IF(B201="","",SUMPRODUCT(($D$1:$AB$4=$BL$4)*$D201:$AB201))</f>
        <v/>
      </c>
      <c r="BM201" s="15" t="str">
        <f t="shared" si="108"/>
        <v/>
      </c>
      <c r="BN201" s="2" t="str" cm="1">
        <f t="array" ref="BN201">IF(B201="","",SUMPRODUCT(($D$1:$AB$4=$BN$4)*$D201:$AB201))</f>
        <v/>
      </c>
      <c r="BO201" s="15" t="str">
        <f t="shared" si="109"/>
        <v/>
      </c>
      <c r="BP201" s="2" t="str" cm="1">
        <f t="array" ref="BP201">IF(B201="","",SUMPRODUCT(($D$1:$AB$4=$BP$4)*$D201:$AB201))</f>
        <v/>
      </c>
      <c r="BQ201" s="15" t="str">
        <f t="shared" si="110"/>
        <v/>
      </c>
      <c r="BR201" s="2" t="str" cm="1">
        <f t="array" ref="BR201">IF(B201="","",SUMPRODUCT(($D$1:$AB$4=$BR$4)*$D201:$AB201))</f>
        <v/>
      </c>
      <c r="BS201" s="15" t="str">
        <f t="shared" si="111"/>
        <v/>
      </c>
      <c r="BT201" s="2" t="str" cm="1">
        <f t="array" ref="BT201">IF(B201="","",SUMPRODUCT(($D$1:$AB$4=$BT$4)*$D201:$AB201))</f>
        <v/>
      </c>
      <c r="BU201" s="15" t="str">
        <f t="shared" si="112"/>
        <v/>
      </c>
      <c r="BV201" s="2" t="str" cm="1">
        <f t="array" ref="BV201">IF(B201="","",SUMPRODUCT(($D$1:$AB$4=$BV$4)*$D201:$AB201))</f>
        <v/>
      </c>
      <c r="BW201" s="15" t="str">
        <f t="shared" si="113"/>
        <v/>
      </c>
      <c r="BX201" s="2" t="str" cm="1">
        <f t="array" ref="BX201">IF(B201="","",SUMPRODUCT(($D$1:$AB$4=$BX$4)*$D201:$AB201))</f>
        <v/>
      </c>
      <c r="BY201" s="15" t="str">
        <f t="shared" si="114"/>
        <v/>
      </c>
      <c r="BZ201" s="2" t="str" cm="1">
        <f t="array" ref="BZ201">IF(B201="","",SUMPRODUCT(($D$1:$AB$4=$BZ$4)*$D201:$AB201))</f>
        <v/>
      </c>
      <c r="CA201" s="15" t="str">
        <f t="shared" si="115"/>
        <v/>
      </c>
      <c r="CB201" s="2" t="str" cm="1">
        <f t="array" ref="CB201">IF(B201="","",SUMPRODUCT(($D$1:$AB$4=$CB$4)*$D201:$AB201))</f>
        <v/>
      </c>
      <c r="CC201" s="15" t="str">
        <f t="shared" si="116"/>
        <v/>
      </c>
      <c r="CD201" s="2" t="str" cm="1">
        <f t="array" ref="CD201">IF(B201="","",SUMPRODUCT(($D$1:$AB$4=$CD$4)*$D201:$AB201))</f>
        <v/>
      </c>
      <c r="CE201" s="15" t="str">
        <f t="shared" si="117"/>
        <v/>
      </c>
      <c r="CF201" s="2" t="str" cm="1">
        <f t="array" ref="CF201">IF(B201="","",SUMPRODUCT(($D$1:$AB$4=$CF$4)*$D201:$AB201))</f>
        <v/>
      </c>
      <c r="CG201" s="15" t="str">
        <f t="shared" si="118"/>
        <v/>
      </c>
      <c r="CH201" s="2" t="str" cm="1">
        <f t="array" ref="CH201">IF(B201="","",SUMPRODUCT(($D$1:$AB$4=$CH$4)*$D201:$AB201))</f>
        <v/>
      </c>
      <c r="CI201" s="15" t="str">
        <f t="shared" si="119"/>
        <v/>
      </c>
    </row>
    <row r="202" spans="1:127" ht="15.75" thickBot="1">
      <c r="A202" s="7">
        <v>197</v>
      </c>
      <c r="D202" s="99"/>
      <c r="E202" s="100"/>
      <c r="F202" s="100"/>
      <c r="G202" s="100"/>
      <c r="H202" s="100"/>
      <c r="I202" s="101"/>
      <c r="J202" s="104"/>
      <c r="K202" s="105"/>
      <c r="L202" s="105"/>
      <c r="M202" s="105"/>
      <c r="N202" s="105"/>
      <c r="O202" s="106"/>
      <c r="P202" s="109"/>
      <c r="Q202" s="110"/>
      <c r="R202" s="110"/>
      <c r="S202" s="110"/>
      <c r="T202" s="110"/>
      <c r="U202" s="111"/>
      <c r="V202" s="115"/>
      <c r="W202" s="116"/>
      <c r="X202" s="116"/>
      <c r="Y202" s="116"/>
      <c r="Z202" s="116"/>
      <c r="AA202" s="116"/>
      <c r="AB202" s="170"/>
      <c r="AC202" s="171" t="str">
        <f t="shared" si="93"/>
        <v/>
      </c>
      <c r="AD202" s="172" t="str">
        <f t="shared" si="94"/>
        <v/>
      </c>
      <c r="AL202" s="2" t="str" cm="1">
        <f t="array" ref="AL202">IF(B202="","",SUMPRODUCT(($D$1:$AB$4=$AL$4)*D202:AB202))</f>
        <v/>
      </c>
      <c r="AM202" s="15" t="str">
        <f t="shared" si="95"/>
        <v/>
      </c>
      <c r="AN202" s="2" t="str" cm="1">
        <f t="array" ref="AN202">IF(B202="","",SUMPRODUCT(($D$1:$AB$4=$AN$4)*D202:AB202))</f>
        <v/>
      </c>
      <c r="AO202" s="15" t="str">
        <f t="shared" si="96"/>
        <v/>
      </c>
      <c r="AP202" s="2" t="str" cm="1">
        <f t="array" ref="AP202">IF(B202="","",SUMPRODUCT(($D$1:$AB$4=$AP$4)*D202:AB202))</f>
        <v/>
      </c>
      <c r="AQ202" s="15" t="str">
        <f t="shared" si="97"/>
        <v/>
      </c>
      <c r="AR202" s="2" t="str" cm="1">
        <f t="array" ref="AR202">IF(B202="","",SUMPRODUCT(($D$1:$AB$4=$AR$4)*D202:AB202))</f>
        <v/>
      </c>
      <c r="AS202" s="15" t="str">
        <f t="shared" si="98"/>
        <v/>
      </c>
      <c r="AT202" s="2" t="str" cm="1">
        <f t="array" ref="AT202">IF(B202="","",SUMPRODUCT(($D$1:$AB$4=$AT$4)*$D202:$AB202))</f>
        <v/>
      </c>
      <c r="AU202" s="15" t="str">
        <f t="shared" si="99"/>
        <v/>
      </c>
      <c r="AV202" s="2" t="str" cm="1">
        <f t="array" ref="AV202">IF(B202="","",SUMPRODUCT(($D$1:$AB$4=$AV$4)*$D202:$AB202))</f>
        <v/>
      </c>
      <c r="AW202" s="15" t="str">
        <f t="shared" si="100"/>
        <v/>
      </c>
      <c r="AX202" s="2" t="str" cm="1">
        <f t="array" ref="AX202">IF(B202="","",SUMPRODUCT(($D$1:$AB$4=$AX$4)*$D202:$AB202))</f>
        <v/>
      </c>
      <c r="AY202" s="15" t="str">
        <f t="shared" si="101"/>
        <v/>
      </c>
      <c r="AZ202" s="2" t="str" cm="1">
        <f t="array" ref="AZ202">IF(B202="","",SUMPRODUCT(($D$1:$AB$4=$AZ$4)*$D202:$AB202))</f>
        <v/>
      </c>
      <c r="BA202" s="15" t="str">
        <f t="shared" si="102"/>
        <v/>
      </c>
      <c r="BB202" s="2" t="str" cm="1">
        <f t="array" ref="BB202">IF(B202="","",SUMPRODUCT(($D$1:$AB$4=$BB$4)*$D202:$AB202))</f>
        <v/>
      </c>
      <c r="BC202" s="15" t="str">
        <f t="shared" si="103"/>
        <v/>
      </c>
      <c r="BD202" s="2" t="str" cm="1">
        <f t="array" ref="BD202">IF(B202="","",SUMPRODUCT(($D$1:$AB$4=$BD$4)*$D202:$AB202))</f>
        <v/>
      </c>
      <c r="BE202" s="15" t="str">
        <f t="shared" si="104"/>
        <v/>
      </c>
      <c r="BF202" s="2" t="str" cm="1">
        <f t="array" ref="BF202">IF(B202="","",SUMPRODUCT(($D$1:$AB$4=$BF$4)*$D202:$AB202))</f>
        <v/>
      </c>
      <c r="BG202" s="15" t="str">
        <f t="shared" si="105"/>
        <v/>
      </c>
      <c r="BH202" s="2" t="str" cm="1">
        <f t="array" ref="BH202">IF(B202="","",SUMPRODUCT(($D$1:$AB$4=$BH$4)*$D202:$AB202))</f>
        <v/>
      </c>
      <c r="BI202" s="15" t="str">
        <f t="shared" si="106"/>
        <v/>
      </c>
      <c r="BJ202" s="2" t="str" cm="1">
        <f t="array" ref="BJ202">IF(B202="","",SUMPRODUCT(($D$1:$AB$4=$BJ$4)*$D202:$AB202))</f>
        <v/>
      </c>
      <c r="BK202" s="15" t="str">
        <f t="shared" si="107"/>
        <v/>
      </c>
      <c r="BL202" s="2" t="str" cm="1">
        <f t="array" ref="BL202">IF(B202="","",SUMPRODUCT(($D$1:$AB$4=$BL$4)*$D202:$AB202))</f>
        <v/>
      </c>
      <c r="BM202" s="15" t="str">
        <f t="shared" si="108"/>
        <v/>
      </c>
      <c r="BN202" s="2" t="str" cm="1">
        <f t="array" ref="BN202">IF(B202="","",SUMPRODUCT(($D$1:$AB$4=$BN$4)*$D202:$AB202))</f>
        <v/>
      </c>
      <c r="BO202" s="15" t="str">
        <f t="shared" si="109"/>
        <v/>
      </c>
      <c r="BP202" s="2" t="str" cm="1">
        <f t="array" ref="BP202">IF(B202="","",SUMPRODUCT(($D$1:$AB$4=$BP$4)*$D202:$AB202))</f>
        <v/>
      </c>
      <c r="BQ202" s="15" t="str">
        <f t="shared" si="110"/>
        <v/>
      </c>
      <c r="BR202" s="2" t="str" cm="1">
        <f t="array" ref="BR202">IF(B202="","",SUMPRODUCT(($D$1:$AB$4=$BR$4)*$D202:$AB202))</f>
        <v/>
      </c>
      <c r="BS202" s="15" t="str">
        <f t="shared" si="111"/>
        <v/>
      </c>
      <c r="BT202" s="2" t="str" cm="1">
        <f t="array" ref="BT202">IF(B202="","",SUMPRODUCT(($D$1:$AB$4=$BT$4)*$D202:$AB202))</f>
        <v/>
      </c>
      <c r="BU202" s="15" t="str">
        <f t="shared" si="112"/>
        <v/>
      </c>
      <c r="BV202" s="2" t="str" cm="1">
        <f t="array" ref="BV202">IF(B202="","",SUMPRODUCT(($D$1:$AB$4=$BV$4)*$D202:$AB202))</f>
        <v/>
      </c>
      <c r="BW202" s="15" t="str">
        <f t="shared" si="113"/>
        <v/>
      </c>
      <c r="BX202" s="2" t="str" cm="1">
        <f t="array" ref="BX202">IF(B202="","",SUMPRODUCT(($D$1:$AB$4=$BX$4)*$D202:$AB202))</f>
        <v/>
      </c>
      <c r="BY202" s="15" t="str">
        <f t="shared" si="114"/>
        <v/>
      </c>
      <c r="BZ202" s="2" t="str" cm="1">
        <f t="array" ref="BZ202">IF(B202="","",SUMPRODUCT(($D$1:$AB$4=$BZ$4)*$D202:$AB202))</f>
        <v/>
      </c>
      <c r="CA202" s="15" t="str">
        <f t="shared" si="115"/>
        <v/>
      </c>
      <c r="CB202" s="2" t="str" cm="1">
        <f t="array" ref="CB202">IF(B202="","",SUMPRODUCT(($D$1:$AB$4=$CB$4)*$D202:$AB202))</f>
        <v/>
      </c>
      <c r="CC202" s="15" t="str">
        <f t="shared" si="116"/>
        <v/>
      </c>
      <c r="CD202" s="2" t="str" cm="1">
        <f t="array" ref="CD202">IF(B202="","",SUMPRODUCT(($D$1:$AB$4=$CD$4)*$D202:$AB202))</f>
        <v/>
      </c>
      <c r="CE202" s="15" t="str">
        <f t="shared" si="117"/>
        <v/>
      </c>
      <c r="CF202" s="2" t="str" cm="1">
        <f t="array" ref="CF202">IF(B202="","",SUMPRODUCT(($D$1:$AB$4=$CF$4)*$D202:$AB202))</f>
        <v/>
      </c>
      <c r="CG202" s="15" t="str">
        <f t="shared" si="118"/>
        <v/>
      </c>
      <c r="CH202" s="2" t="str" cm="1">
        <f t="array" ref="CH202">IF(B202="","",SUMPRODUCT(($D$1:$AB$4=$CH$4)*$D202:$AB202))</f>
        <v/>
      </c>
      <c r="CI202" s="15" t="str">
        <f t="shared" si="119"/>
        <v/>
      </c>
    </row>
    <row r="203" spans="1:127" ht="15.75" thickBot="1">
      <c r="A203" s="7">
        <v>198</v>
      </c>
      <c r="D203" s="99"/>
      <c r="E203" s="100"/>
      <c r="F203" s="100"/>
      <c r="G203" s="100"/>
      <c r="H203" s="100"/>
      <c r="I203" s="101"/>
      <c r="J203" s="104"/>
      <c r="K203" s="105"/>
      <c r="L203" s="105"/>
      <c r="M203" s="105"/>
      <c r="N203" s="105"/>
      <c r="O203" s="106"/>
      <c r="P203" s="109"/>
      <c r="Q203" s="110"/>
      <c r="R203" s="110"/>
      <c r="S203" s="110"/>
      <c r="T203" s="110"/>
      <c r="U203" s="111"/>
      <c r="V203" s="115"/>
      <c r="W203" s="116"/>
      <c r="X203" s="116"/>
      <c r="Y203" s="116"/>
      <c r="Z203" s="116"/>
      <c r="AA203" s="116"/>
      <c r="AB203" s="170"/>
      <c r="AC203" s="171" t="str">
        <f t="shared" si="93"/>
        <v/>
      </c>
      <c r="AD203" s="172" t="str">
        <f t="shared" si="94"/>
        <v/>
      </c>
      <c r="AL203" s="2" t="str" cm="1">
        <f t="array" ref="AL203">IF(B203="","",SUMPRODUCT(($D$1:$AB$4=$AL$4)*D203:AB203))</f>
        <v/>
      </c>
      <c r="AM203" s="15" t="str">
        <f t="shared" si="95"/>
        <v/>
      </c>
      <c r="AN203" s="2" t="str" cm="1">
        <f t="array" ref="AN203">IF(B203="","",SUMPRODUCT(($D$1:$AB$4=$AN$4)*D203:AB203))</f>
        <v/>
      </c>
      <c r="AO203" s="15" t="str">
        <f t="shared" si="96"/>
        <v/>
      </c>
      <c r="AP203" s="2" t="str" cm="1">
        <f t="array" ref="AP203">IF(B203="","",SUMPRODUCT(($D$1:$AB$4=$AP$4)*D203:AB203))</f>
        <v/>
      </c>
      <c r="AQ203" s="15" t="str">
        <f t="shared" si="97"/>
        <v/>
      </c>
      <c r="AR203" s="2" t="str" cm="1">
        <f t="array" ref="AR203">IF(B203="","",SUMPRODUCT(($D$1:$AB$4=$AR$4)*D203:AB203))</f>
        <v/>
      </c>
      <c r="AS203" s="15" t="str">
        <f t="shared" si="98"/>
        <v/>
      </c>
      <c r="AT203" s="2" t="str" cm="1">
        <f t="array" ref="AT203">IF(B203="","",SUMPRODUCT(($D$1:$AB$4=$AT$4)*$D203:$AB203))</f>
        <v/>
      </c>
      <c r="AU203" s="15" t="str">
        <f t="shared" si="99"/>
        <v/>
      </c>
      <c r="AV203" s="2" t="str" cm="1">
        <f t="array" ref="AV203">IF(B203="","",SUMPRODUCT(($D$1:$AB$4=$AV$4)*$D203:$AB203))</f>
        <v/>
      </c>
      <c r="AW203" s="15" t="str">
        <f t="shared" si="100"/>
        <v/>
      </c>
      <c r="AX203" s="2" t="str" cm="1">
        <f t="array" ref="AX203">IF(B203="","",SUMPRODUCT(($D$1:$AB$4=$AX$4)*$D203:$AB203))</f>
        <v/>
      </c>
      <c r="AY203" s="15" t="str">
        <f t="shared" si="101"/>
        <v/>
      </c>
      <c r="AZ203" s="2" t="str" cm="1">
        <f t="array" ref="AZ203">IF(B203="","",SUMPRODUCT(($D$1:$AB$4=$AZ$4)*$D203:$AB203))</f>
        <v/>
      </c>
      <c r="BA203" s="15" t="str">
        <f t="shared" si="102"/>
        <v/>
      </c>
      <c r="BB203" s="2" t="str" cm="1">
        <f t="array" ref="BB203">IF(B203="","",SUMPRODUCT(($D$1:$AB$4=$BB$4)*$D203:$AB203))</f>
        <v/>
      </c>
      <c r="BC203" s="15" t="str">
        <f t="shared" si="103"/>
        <v/>
      </c>
      <c r="BD203" s="2" t="str" cm="1">
        <f t="array" ref="BD203">IF(B203="","",SUMPRODUCT(($D$1:$AB$4=$BD$4)*$D203:$AB203))</f>
        <v/>
      </c>
      <c r="BE203" s="15" t="str">
        <f t="shared" si="104"/>
        <v/>
      </c>
      <c r="BF203" s="2" t="str" cm="1">
        <f t="array" ref="BF203">IF(B203="","",SUMPRODUCT(($D$1:$AB$4=$BF$4)*$D203:$AB203))</f>
        <v/>
      </c>
      <c r="BG203" s="15" t="str">
        <f t="shared" si="105"/>
        <v/>
      </c>
      <c r="BH203" s="2" t="str" cm="1">
        <f t="array" ref="BH203">IF(B203="","",SUMPRODUCT(($D$1:$AB$4=$BH$4)*$D203:$AB203))</f>
        <v/>
      </c>
      <c r="BI203" s="15" t="str">
        <f t="shared" si="106"/>
        <v/>
      </c>
      <c r="BJ203" s="2" t="str" cm="1">
        <f t="array" ref="BJ203">IF(B203="","",SUMPRODUCT(($D$1:$AB$4=$BJ$4)*$D203:$AB203))</f>
        <v/>
      </c>
      <c r="BK203" s="15" t="str">
        <f t="shared" si="107"/>
        <v/>
      </c>
      <c r="BL203" s="2" t="str" cm="1">
        <f t="array" ref="BL203">IF(B203="","",SUMPRODUCT(($D$1:$AB$4=$BL$4)*$D203:$AB203))</f>
        <v/>
      </c>
      <c r="BM203" s="15" t="str">
        <f t="shared" si="108"/>
        <v/>
      </c>
      <c r="BN203" s="2" t="str" cm="1">
        <f t="array" ref="BN203">IF(B203="","",SUMPRODUCT(($D$1:$AB$4=$BN$4)*$D203:$AB203))</f>
        <v/>
      </c>
      <c r="BO203" s="15" t="str">
        <f t="shared" si="109"/>
        <v/>
      </c>
      <c r="BP203" s="2" t="str" cm="1">
        <f t="array" ref="BP203">IF(B203="","",SUMPRODUCT(($D$1:$AB$4=$BP$4)*$D203:$AB203))</f>
        <v/>
      </c>
      <c r="BQ203" s="15" t="str">
        <f t="shared" si="110"/>
        <v/>
      </c>
      <c r="BR203" s="2" t="str" cm="1">
        <f t="array" ref="BR203">IF(B203="","",SUMPRODUCT(($D$1:$AB$4=$BR$4)*$D203:$AB203))</f>
        <v/>
      </c>
      <c r="BS203" s="15" t="str">
        <f t="shared" si="111"/>
        <v/>
      </c>
      <c r="BT203" s="2" t="str" cm="1">
        <f t="array" ref="BT203">IF(B203="","",SUMPRODUCT(($D$1:$AB$4=$BT$4)*$D203:$AB203))</f>
        <v/>
      </c>
      <c r="BU203" s="15" t="str">
        <f t="shared" si="112"/>
        <v/>
      </c>
      <c r="BV203" s="2" t="str" cm="1">
        <f t="array" ref="BV203">IF(B203="","",SUMPRODUCT(($D$1:$AB$4=$BV$4)*$D203:$AB203))</f>
        <v/>
      </c>
      <c r="BW203" s="15" t="str">
        <f t="shared" si="113"/>
        <v/>
      </c>
      <c r="BX203" s="2" t="str" cm="1">
        <f t="array" ref="BX203">IF(B203="","",SUMPRODUCT(($D$1:$AB$4=$BX$4)*$D203:$AB203))</f>
        <v/>
      </c>
      <c r="BY203" s="15" t="str">
        <f t="shared" si="114"/>
        <v/>
      </c>
      <c r="BZ203" s="2" t="str" cm="1">
        <f t="array" ref="BZ203">IF(B203="","",SUMPRODUCT(($D$1:$AB$4=$BZ$4)*$D203:$AB203))</f>
        <v/>
      </c>
      <c r="CA203" s="15" t="str">
        <f t="shared" si="115"/>
        <v/>
      </c>
      <c r="CB203" s="2" t="str" cm="1">
        <f t="array" ref="CB203">IF(B203="","",SUMPRODUCT(($D$1:$AB$4=$CB$4)*$D203:$AB203))</f>
        <v/>
      </c>
      <c r="CC203" s="15" t="str">
        <f t="shared" si="116"/>
        <v/>
      </c>
      <c r="CD203" s="2" t="str" cm="1">
        <f t="array" ref="CD203">IF(B203="","",SUMPRODUCT(($D$1:$AB$4=$CD$4)*$D203:$AB203))</f>
        <v/>
      </c>
      <c r="CE203" s="15" t="str">
        <f t="shared" si="117"/>
        <v/>
      </c>
      <c r="CF203" s="2" t="str" cm="1">
        <f t="array" ref="CF203">IF(B203="","",SUMPRODUCT(($D$1:$AB$4=$CF$4)*$D203:$AB203))</f>
        <v/>
      </c>
      <c r="CG203" s="15" t="str">
        <f t="shared" si="118"/>
        <v/>
      </c>
      <c r="CH203" s="2" t="str" cm="1">
        <f t="array" ref="CH203">IF(B203="","",SUMPRODUCT(($D$1:$AB$4=$CH$4)*$D203:$AB203))</f>
        <v/>
      </c>
      <c r="CI203" s="15" t="str">
        <f t="shared" si="119"/>
        <v/>
      </c>
    </row>
    <row r="204" spans="1:127" ht="15.75" thickBot="1">
      <c r="A204" s="7">
        <v>199</v>
      </c>
      <c r="D204" s="99"/>
      <c r="E204" s="100"/>
      <c r="F204" s="100"/>
      <c r="G204" s="100"/>
      <c r="H204" s="100"/>
      <c r="I204" s="101"/>
      <c r="J204" s="104"/>
      <c r="K204" s="105"/>
      <c r="L204" s="105"/>
      <c r="M204" s="105"/>
      <c r="N204" s="105"/>
      <c r="O204" s="106"/>
      <c r="P204" s="109"/>
      <c r="Q204" s="110"/>
      <c r="R204" s="110"/>
      <c r="S204" s="110"/>
      <c r="T204" s="110"/>
      <c r="U204" s="111"/>
      <c r="V204" s="115"/>
      <c r="W204" s="116"/>
      <c r="X204" s="116"/>
      <c r="Y204" s="116"/>
      <c r="Z204" s="116"/>
      <c r="AA204" s="116"/>
      <c r="AB204" s="170"/>
      <c r="AC204" s="171" t="str">
        <f t="shared" si="93"/>
        <v/>
      </c>
      <c r="AD204" s="172" t="str">
        <f t="shared" si="94"/>
        <v/>
      </c>
      <c r="AL204" s="2" t="str" cm="1">
        <f t="array" ref="AL204">IF(B204="","",SUMPRODUCT(($D$1:$AB$4=$AL$4)*D204:AB204))</f>
        <v/>
      </c>
      <c r="AM204" s="15" t="str">
        <f t="shared" si="95"/>
        <v/>
      </c>
      <c r="AN204" s="2" t="str" cm="1">
        <f t="array" ref="AN204">IF(B204="","",SUMPRODUCT(($D$1:$AB$4=$AN$4)*D204:AB204))</f>
        <v/>
      </c>
      <c r="AO204" s="15" t="str">
        <f t="shared" si="96"/>
        <v/>
      </c>
      <c r="AP204" s="2" t="str" cm="1">
        <f t="array" ref="AP204">IF(B204="","",SUMPRODUCT(($D$1:$AB$4=$AP$4)*D204:AB204))</f>
        <v/>
      </c>
      <c r="AQ204" s="15" t="str">
        <f t="shared" si="97"/>
        <v/>
      </c>
      <c r="AR204" s="2" t="str" cm="1">
        <f t="array" ref="AR204">IF(B204="","",SUMPRODUCT(($D$1:$AB$4=$AR$4)*D204:AB204))</f>
        <v/>
      </c>
      <c r="AS204" s="15" t="str">
        <f t="shared" si="98"/>
        <v/>
      </c>
      <c r="AT204" s="2" t="str" cm="1">
        <f t="array" ref="AT204">IF(B204="","",SUMPRODUCT(($D$1:$AB$4=$AT$4)*$D204:$AB204))</f>
        <v/>
      </c>
      <c r="AU204" s="15" t="str">
        <f t="shared" si="99"/>
        <v/>
      </c>
      <c r="AV204" s="2" t="str" cm="1">
        <f t="array" ref="AV204">IF(B204="","",SUMPRODUCT(($D$1:$AB$4=$AV$4)*$D204:$AB204))</f>
        <v/>
      </c>
      <c r="AW204" s="15" t="str">
        <f t="shared" si="100"/>
        <v/>
      </c>
      <c r="AX204" s="2" t="str" cm="1">
        <f t="array" ref="AX204">IF(B204="","",SUMPRODUCT(($D$1:$AB$4=$AX$4)*$D204:$AB204))</f>
        <v/>
      </c>
      <c r="AY204" s="15" t="str">
        <f t="shared" si="101"/>
        <v/>
      </c>
      <c r="AZ204" s="2" t="str" cm="1">
        <f t="array" ref="AZ204">IF(B204="","",SUMPRODUCT(($D$1:$AB$4=$AZ$4)*$D204:$AB204))</f>
        <v/>
      </c>
      <c r="BA204" s="15" t="str">
        <f t="shared" si="102"/>
        <v/>
      </c>
      <c r="BB204" s="2" t="str" cm="1">
        <f t="array" ref="BB204">IF(B204="","",SUMPRODUCT(($D$1:$AB$4=$BB$4)*$D204:$AB204))</f>
        <v/>
      </c>
      <c r="BC204" s="15" t="str">
        <f t="shared" si="103"/>
        <v/>
      </c>
      <c r="BD204" s="2" t="str" cm="1">
        <f t="array" ref="BD204">IF(B204="","",SUMPRODUCT(($D$1:$AB$4=$BD$4)*$D204:$AB204))</f>
        <v/>
      </c>
      <c r="BE204" s="15" t="str">
        <f t="shared" si="104"/>
        <v/>
      </c>
      <c r="BF204" s="2" t="str" cm="1">
        <f t="array" ref="BF204">IF(B204="","",SUMPRODUCT(($D$1:$AB$4=$BF$4)*$D204:$AB204))</f>
        <v/>
      </c>
      <c r="BG204" s="15" t="str">
        <f t="shared" si="105"/>
        <v/>
      </c>
      <c r="BH204" s="2" t="str" cm="1">
        <f t="array" ref="BH204">IF(B204="","",SUMPRODUCT(($D$1:$AB$4=$BH$4)*$D204:$AB204))</f>
        <v/>
      </c>
      <c r="BI204" s="15" t="str">
        <f t="shared" si="106"/>
        <v/>
      </c>
      <c r="BJ204" s="2" t="str" cm="1">
        <f t="array" ref="BJ204">IF(B204="","",SUMPRODUCT(($D$1:$AB$4=$BJ$4)*$D204:$AB204))</f>
        <v/>
      </c>
      <c r="BK204" s="15" t="str">
        <f t="shared" si="107"/>
        <v/>
      </c>
      <c r="BL204" s="2" t="str" cm="1">
        <f t="array" ref="BL204">IF(B204="","",SUMPRODUCT(($D$1:$AB$4=$BL$4)*$D204:$AB204))</f>
        <v/>
      </c>
      <c r="BM204" s="15" t="str">
        <f t="shared" si="108"/>
        <v/>
      </c>
      <c r="BN204" s="2" t="str" cm="1">
        <f t="array" ref="BN204">IF(B204="","",SUMPRODUCT(($D$1:$AB$4=$BN$4)*$D204:$AB204))</f>
        <v/>
      </c>
      <c r="BO204" s="15" t="str">
        <f t="shared" si="109"/>
        <v/>
      </c>
      <c r="BP204" s="2" t="str" cm="1">
        <f t="array" ref="BP204">IF(B204="","",SUMPRODUCT(($D$1:$AB$4=$BP$4)*$D204:$AB204))</f>
        <v/>
      </c>
      <c r="BQ204" s="15" t="str">
        <f t="shared" si="110"/>
        <v/>
      </c>
      <c r="BR204" s="2" t="str" cm="1">
        <f t="array" ref="BR204">IF(B204="","",SUMPRODUCT(($D$1:$AB$4=$BR$4)*$D204:$AB204))</f>
        <v/>
      </c>
      <c r="BS204" s="15" t="str">
        <f t="shared" si="111"/>
        <v/>
      </c>
      <c r="BT204" s="2" t="str" cm="1">
        <f t="array" ref="BT204">IF(B204="","",SUMPRODUCT(($D$1:$AB$4=$BT$4)*$D204:$AB204))</f>
        <v/>
      </c>
      <c r="BU204" s="15" t="str">
        <f t="shared" si="112"/>
        <v/>
      </c>
      <c r="BV204" s="2" t="str" cm="1">
        <f t="array" ref="BV204">IF(B204="","",SUMPRODUCT(($D$1:$AB$4=$BV$4)*$D204:$AB204))</f>
        <v/>
      </c>
      <c r="BW204" s="15" t="str">
        <f t="shared" si="113"/>
        <v/>
      </c>
      <c r="BX204" s="2" t="str" cm="1">
        <f t="array" ref="BX204">IF(B204="","",SUMPRODUCT(($D$1:$AB$4=$BX$4)*$D204:$AB204))</f>
        <v/>
      </c>
      <c r="BY204" s="15" t="str">
        <f t="shared" si="114"/>
        <v/>
      </c>
      <c r="BZ204" s="2" t="str" cm="1">
        <f t="array" ref="BZ204">IF(B204="","",SUMPRODUCT(($D$1:$AB$4=$BZ$4)*$D204:$AB204))</f>
        <v/>
      </c>
      <c r="CA204" s="15" t="str">
        <f t="shared" si="115"/>
        <v/>
      </c>
      <c r="CB204" s="2" t="str" cm="1">
        <f t="array" ref="CB204">IF(B204="","",SUMPRODUCT(($D$1:$AB$4=$CB$4)*$D204:$AB204))</f>
        <v/>
      </c>
      <c r="CC204" s="15" t="str">
        <f t="shared" si="116"/>
        <v/>
      </c>
      <c r="CD204" s="2" t="str" cm="1">
        <f t="array" ref="CD204">IF(B204="","",SUMPRODUCT(($D$1:$AB$4=$CD$4)*$D204:$AB204))</f>
        <v/>
      </c>
      <c r="CE204" s="15" t="str">
        <f t="shared" si="117"/>
        <v/>
      </c>
      <c r="CF204" s="2" t="str" cm="1">
        <f t="array" ref="CF204">IF(B204="","",SUMPRODUCT(($D$1:$AB$4=$CF$4)*$D204:$AB204))</f>
        <v/>
      </c>
      <c r="CG204" s="15" t="str">
        <f t="shared" si="118"/>
        <v/>
      </c>
      <c r="CH204" s="2" t="str" cm="1">
        <f t="array" ref="CH204">IF(B204="","",SUMPRODUCT(($D$1:$AB$4=$CH$4)*$D204:$AB204))</f>
        <v/>
      </c>
      <c r="CI204" s="15" t="str">
        <f t="shared" si="119"/>
        <v/>
      </c>
    </row>
    <row r="205" spans="1:127" ht="15.75" thickBot="1">
      <c r="A205" s="7">
        <v>200</v>
      </c>
      <c r="D205" s="99"/>
      <c r="E205" s="100"/>
      <c r="F205" s="100"/>
      <c r="G205" s="100"/>
      <c r="H205" s="100"/>
      <c r="I205" s="101"/>
      <c r="J205" s="104"/>
      <c r="K205" s="105"/>
      <c r="L205" s="105"/>
      <c r="M205" s="105"/>
      <c r="N205" s="105"/>
      <c r="O205" s="106"/>
      <c r="P205" s="109"/>
      <c r="Q205" s="110"/>
      <c r="R205" s="110"/>
      <c r="S205" s="110"/>
      <c r="T205" s="110"/>
      <c r="U205" s="111"/>
      <c r="V205" s="115"/>
      <c r="W205" s="116"/>
      <c r="X205" s="116"/>
      <c r="Y205" s="116"/>
      <c r="Z205" s="116"/>
      <c r="AA205" s="116"/>
      <c r="AB205" s="170"/>
      <c r="AC205" s="171" t="str">
        <f t="shared" si="93"/>
        <v/>
      </c>
      <c r="AD205" s="172" t="str">
        <f t="shared" si="94"/>
        <v/>
      </c>
      <c r="AL205" s="2" t="str" cm="1">
        <f t="array" ref="AL205">IF(B205="","",SUMPRODUCT(($D$1:$AB$4=$AL$4)*D205:AB205))</f>
        <v/>
      </c>
      <c r="AM205" s="15" t="str">
        <f t="shared" si="95"/>
        <v/>
      </c>
      <c r="AN205" s="2" t="str" cm="1">
        <f t="array" ref="AN205">IF(B205="","",SUMPRODUCT(($D$1:$AB$4=$AN$4)*D205:AB205))</f>
        <v/>
      </c>
      <c r="AO205" s="15" t="str">
        <f t="shared" si="96"/>
        <v/>
      </c>
      <c r="AP205" s="2" t="str" cm="1">
        <f t="array" ref="AP205">IF(B205="","",SUMPRODUCT(($D$1:$AB$4=$AP$4)*D205:AB205))</f>
        <v/>
      </c>
      <c r="AQ205" s="15" t="str">
        <f t="shared" si="97"/>
        <v/>
      </c>
      <c r="AR205" s="2" t="str" cm="1">
        <f t="array" ref="AR205">IF(B205="","",SUMPRODUCT(($D$1:$AB$4=$AR$4)*D205:AB205))</f>
        <v/>
      </c>
      <c r="AS205" s="15" t="str">
        <f t="shared" si="98"/>
        <v/>
      </c>
      <c r="AT205" s="2" t="str" cm="1">
        <f t="array" ref="AT205">IF(B205="","",SUMPRODUCT(($D$1:$AB$4=$AT$4)*$D205:$AB205))</f>
        <v/>
      </c>
      <c r="AU205" s="15" t="str">
        <f t="shared" si="99"/>
        <v/>
      </c>
      <c r="AV205" s="2" t="str" cm="1">
        <f t="array" ref="AV205">IF(B205="","",SUMPRODUCT(($D$1:$AB$4=$AV$4)*$D205:$AB205))</f>
        <v/>
      </c>
      <c r="AW205" s="15" t="str">
        <f t="shared" si="100"/>
        <v/>
      </c>
      <c r="AX205" s="2" t="str" cm="1">
        <f t="array" ref="AX205">IF(B205="","",SUMPRODUCT(($D$1:$AB$4=$AX$4)*$D205:$AB205))</f>
        <v/>
      </c>
      <c r="AY205" s="15" t="str">
        <f t="shared" si="101"/>
        <v/>
      </c>
      <c r="AZ205" s="2" t="str" cm="1">
        <f t="array" ref="AZ205">IF(B205="","",SUMPRODUCT(($D$1:$AB$4=$AZ$4)*$D205:$AB205))</f>
        <v/>
      </c>
      <c r="BA205" s="15" t="str">
        <f t="shared" si="102"/>
        <v/>
      </c>
      <c r="BB205" s="2" t="str" cm="1">
        <f t="array" ref="BB205">IF(B205="","",SUMPRODUCT(($D$1:$AB$4=$BB$4)*$D205:$AB205))</f>
        <v/>
      </c>
      <c r="BC205" s="15" t="str">
        <f t="shared" si="103"/>
        <v/>
      </c>
      <c r="BD205" s="2" t="str" cm="1">
        <f t="array" ref="BD205">IF(B205="","",SUMPRODUCT(($D$1:$AB$4=$BD$4)*$D205:$AB205))</f>
        <v/>
      </c>
      <c r="BE205" s="15" t="str">
        <f t="shared" si="104"/>
        <v/>
      </c>
      <c r="BF205" s="2" t="str" cm="1">
        <f t="array" ref="BF205">IF(B205="","",SUMPRODUCT(($D$1:$AB$4=$BF$4)*$D205:$AB205))</f>
        <v/>
      </c>
      <c r="BG205" s="15" t="str">
        <f t="shared" si="105"/>
        <v/>
      </c>
      <c r="BH205" s="2" t="str" cm="1">
        <f t="array" ref="BH205">IF(B205="","",SUMPRODUCT(($D$1:$AB$4=$BH$4)*$D205:$AB205))</f>
        <v/>
      </c>
      <c r="BI205" s="15" t="str">
        <f t="shared" si="106"/>
        <v/>
      </c>
      <c r="BJ205" s="2" t="str" cm="1">
        <f t="array" ref="BJ205">IF(B205="","",SUMPRODUCT(($D$1:$AB$4=$BJ$4)*$D205:$AB205))</f>
        <v/>
      </c>
      <c r="BK205" s="15" t="str">
        <f t="shared" si="107"/>
        <v/>
      </c>
      <c r="BL205" s="2" t="str" cm="1">
        <f t="array" ref="BL205">IF(B205="","",SUMPRODUCT(($D$1:$AB$4=$BL$4)*$D205:$AB205))</f>
        <v/>
      </c>
      <c r="BM205" s="15" t="str">
        <f t="shared" si="108"/>
        <v/>
      </c>
      <c r="BN205" s="2" t="str" cm="1">
        <f t="array" ref="BN205">IF(B205="","",SUMPRODUCT(($D$1:$AB$4=$BN$4)*$D205:$AB205))</f>
        <v/>
      </c>
      <c r="BO205" s="15" t="str">
        <f t="shared" si="109"/>
        <v/>
      </c>
      <c r="BP205" s="2" t="str" cm="1">
        <f t="array" ref="BP205">IF(B205="","",SUMPRODUCT(($D$1:$AB$4=$BP$4)*$D205:$AB205))</f>
        <v/>
      </c>
      <c r="BQ205" s="15" t="str">
        <f t="shared" si="110"/>
        <v/>
      </c>
      <c r="BR205" s="2" t="str" cm="1">
        <f t="array" ref="BR205">IF(B205="","",SUMPRODUCT(($D$1:$AB$4=$BR$4)*$D205:$AB205))</f>
        <v/>
      </c>
      <c r="BS205" s="15" t="str">
        <f t="shared" si="111"/>
        <v/>
      </c>
      <c r="BT205" s="2" t="str" cm="1">
        <f t="array" ref="BT205">IF(B205="","",SUMPRODUCT(($D$1:$AB$4=$BT$4)*$D205:$AB205))</f>
        <v/>
      </c>
      <c r="BU205" s="15" t="str">
        <f t="shared" si="112"/>
        <v/>
      </c>
      <c r="BV205" s="2" t="str" cm="1">
        <f t="array" ref="BV205">IF(B205="","",SUMPRODUCT(($D$1:$AB$4=$BV$4)*$D205:$AB205))</f>
        <v/>
      </c>
      <c r="BW205" s="15" t="str">
        <f t="shared" si="113"/>
        <v/>
      </c>
      <c r="BX205" s="2" t="str" cm="1">
        <f t="array" ref="BX205">IF(B205="","",SUMPRODUCT(($D$1:$AB$4=$BX$4)*$D205:$AB205))</f>
        <v/>
      </c>
      <c r="BY205" s="15" t="str">
        <f t="shared" si="114"/>
        <v/>
      </c>
      <c r="BZ205" s="2" t="str" cm="1">
        <f t="array" ref="BZ205">IF(B205="","",SUMPRODUCT(($D$1:$AB$4=$BZ$4)*$D205:$AB205))</f>
        <v/>
      </c>
      <c r="CA205" s="15" t="str">
        <f t="shared" si="115"/>
        <v/>
      </c>
      <c r="CB205" s="2" t="str" cm="1">
        <f t="array" ref="CB205">IF(B205="","",SUMPRODUCT(($D$1:$AB$4=$CB$4)*$D205:$AB205))</f>
        <v/>
      </c>
      <c r="CC205" s="15" t="str">
        <f t="shared" si="116"/>
        <v/>
      </c>
      <c r="CD205" s="2" t="str" cm="1">
        <f t="array" ref="CD205">IF(B205="","",SUMPRODUCT(($D$1:$AB$4=$CD$4)*$D205:$AB205))</f>
        <v/>
      </c>
      <c r="CE205" s="15" t="str">
        <f t="shared" si="117"/>
        <v/>
      </c>
      <c r="CF205" s="2" t="str" cm="1">
        <f t="array" ref="CF205">IF(B205="","",SUMPRODUCT(($D$1:$AB$4=$CF$4)*$D205:$AB205))</f>
        <v/>
      </c>
      <c r="CG205" s="15" t="str">
        <f t="shared" si="118"/>
        <v/>
      </c>
      <c r="CH205" s="2" t="str" cm="1">
        <f t="array" ref="CH205">IF(B205="","",SUMPRODUCT(($D$1:$AB$4=$CH$4)*$D205:$AB205))</f>
        <v/>
      </c>
      <c r="CI205" s="15" t="str">
        <f t="shared" si="119"/>
        <v/>
      </c>
    </row>
    <row r="206" spans="1:127"/>
    <row r="207" spans="1:127"/>
    <row r="208" spans="1:127"/>
    <row r="209" spans="4:30" hidden="1"/>
    <row r="210" spans="4:30" hidden="1"/>
    <row r="211" spans="4:30" hidden="1"/>
    <row r="212" spans="4:30" hidden="1"/>
    <row r="213" spans="4:30" hidden="1"/>
    <row r="214" spans="4:30" hidden="1"/>
    <row r="215" spans="4:30" hidden="1"/>
    <row r="216" spans="4:30" hidden="1"/>
    <row r="217" spans="4:30" hidden="1"/>
    <row r="218" spans="4:30" hidden="1">
      <c r="F218" s="2" t="s">
        <v>33</v>
      </c>
      <c r="G218" s="2">
        <f>COUNTIF(B6:B205,"*")</f>
        <v>0</v>
      </c>
    </row>
    <row r="219" spans="4:30" hidden="1"/>
    <row r="220" spans="4:30" hidden="1"/>
    <row r="221" spans="4:30" hidden="1"/>
    <row r="222" spans="4:30" hidden="1"/>
    <row r="223" spans="4:30" hidden="1">
      <c r="L223" s="446" t="s">
        <v>34</v>
      </c>
      <c r="M223" s="446"/>
      <c r="N223" s="446"/>
      <c r="O223" s="446"/>
      <c r="P223" s="446"/>
      <c r="Q223" s="446"/>
      <c r="R223" s="446"/>
    </row>
    <row r="224" spans="4:30" hidden="1">
      <c r="D224" s="261" t="str">
        <f>IFERROR(LEFT(D1,FIND(":",D1,1)-1),"")</f>
        <v/>
      </c>
      <c r="E224" s="261" t="str">
        <f t="shared" ref="E224:AB224" si="120">IFERROR(LEFT(E1,FIND(":",E1,1)-1),"")</f>
        <v/>
      </c>
      <c r="F224" s="261" t="str">
        <f t="shared" si="120"/>
        <v/>
      </c>
      <c r="G224" s="261" t="str">
        <f t="shared" si="120"/>
        <v/>
      </c>
      <c r="H224" s="261" t="str">
        <f t="shared" si="120"/>
        <v/>
      </c>
      <c r="I224" s="261" t="str">
        <f t="shared" si="120"/>
        <v/>
      </c>
      <c r="J224" s="261" t="str">
        <f t="shared" si="120"/>
        <v/>
      </c>
      <c r="K224" s="261" t="str">
        <f t="shared" si="120"/>
        <v/>
      </c>
      <c r="L224" s="261" t="str">
        <f t="shared" si="120"/>
        <v/>
      </c>
      <c r="M224" s="261" t="str">
        <f t="shared" si="120"/>
        <v/>
      </c>
      <c r="N224" s="261" t="str">
        <f t="shared" si="120"/>
        <v/>
      </c>
      <c r="O224" s="261" t="str">
        <f t="shared" si="120"/>
        <v/>
      </c>
      <c r="P224" s="261" t="str">
        <f t="shared" si="120"/>
        <v/>
      </c>
      <c r="Q224" s="261" t="str">
        <f t="shared" si="120"/>
        <v/>
      </c>
      <c r="R224" s="261" t="str">
        <f t="shared" si="120"/>
        <v/>
      </c>
      <c r="S224" s="261" t="str">
        <f t="shared" si="120"/>
        <v/>
      </c>
      <c r="T224" s="261" t="str">
        <f t="shared" si="120"/>
        <v/>
      </c>
      <c r="U224" s="261" t="str">
        <f t="shared" si="120"/>
        <v/>
      </c>
      <c r="V224" s="261" t="str">
        <f t="shared" si="120"/>
        <v/>
      </c>
      <c r="W224" s="261" t="str">
        <f t="shared" si="120"/>
        <v/>
      </c>
      <c r="X224" s="261" t="str">
        <f t="shared" si="120"/>
        <v/>
      </c>
      <c r="Y224" s="261" t="str">
        <f t="shared" si="120"/>
        <v/>
      </c>
      <c r="Z224" s="261" t="str">
        <f t="shared" si="120"/>
        <v/>
      </c>
      <c r="AA224" s="261" t="str">
        <f t="shared" si="120"/>
        <v/>
      </c>
      <c r="AB224" s="261" t="str">
        <f t="shared" si="120"/>
        <v/>
      </c>
      <c r="AD224" s="267"/>
    </row>
    <row r="225" spans="4:34" ht="15.75" hidden="1">
      <c r="D225" s="12" t="str">
        <f>IF(D1="","","س1")</f>
        <v/>
      </c>
      <c r="E225" s="12" t="str">
        <f>IF(E1="","","س2")</f>
        <v/>
      </c>
      <c r="F225" s="12" t="str">
        <f>IF(F1="","","س3")</f>
        <v/>
      </c>
      <c r="G225" s="12" t="str">
        <f>IF(G1="","","س4")</f>
        <v/>
      </c>
      <c r="H225" s="12" t="str">
        <f>IF(H1="","","س5")</f>
        <v/>
      </c>
      <c r="I225" s="12" t="str">
        <f>IF(I1="","","س6")</f>
        <v/>
      </c>
      <c r="J225" s="12" t="str">
        <f>IF(J1="","","س7")</f>
        <v/>
      </c>
      <c r="K225" s="12" t="str">
        <f>IF(K1="","","س8")</f>
        <v/>
      </c>
      <c r="L225" s="12" t="str">
        <f>IF(L1="","","س9")</f>
        <v/>
      </c>
      <c r="M225" s="12" t="str">
        <f>IF(M1="","","س10")</f>
        <v/>
      </c>
      <c r="N225" s="12" t="str">
        <f>IF(N1="","","س11")</f>
        <v/>
      </c>
      <c r="O225" s="12" t="str">
        <f>IF(O1="","","س12")</f>
        <v/>
      </c>
      <c r="P225" s="12" t="str">
        <f>IF(P1="","","س13")</f>
        <v/>
      </c>
      <c r="Q225" s="12" t="str">
        <f>IF(Q1="","","س14")</f>
        <v/>
      </c>
      <c r="R225" s="12" t="str">
        <f>IF(R1="","","س15")</f>
        <v/>
      </c>
      <c r="S225" s="12" t="str">
        <f>IF(S1="","","س16")</f>
        <v/>
      </c>
      <c r="T225" s="12" t="str">
        <f>IF(T1="","","س17")</f>
        <v/>
      </c>
      <c r="U225" s="12" t="str">
        <f>IF(U1="","","س18")</f>
        <v/>
      </c>
      <c r="V225" s="12" t="str">
        <f>IF(V1="","","س19")</f>
        <v/>
      </c>
      <c r="W225" s="12" t="str">
        <f>IF(W1="","","س20")</f>
        <v/>
      </c>
      <c r="X225" s="12" t="str">
        <f>IF(X1="","","س21")</f>
        <v/>
      </c>
      <c r="Y225" s="12" t="str">
        <f>IF(Y1="","","س22")</f>
        <v/>
      </c>
      <c r="Z225" s="12" t="str">
        <f>IF(Z1="","","س23")</f>
        <v/>
      </c>
      <c r="AA225" s="12" t="str">
        <f>IF(AA1="","","س24")</f>
        <v/>
      </c>
      <c r="AB225" s="12" t="str">
        <f>IF(AB1="","","س25")</f>
        <v/>
      </c>
      <c r="AD225" s="267" t="s">
        <v>555</v>
      </c>
      <c r="AE225" s="2" t="s">
        <v>556</v>
      </c>
    </row>
    <row r="226" spans="4:34" hidden="1">
      <c r="D226" s="2" t="str">
        <f>IF(D1="","",COUNTIF(D6:D125,"=1"))</f>
        <v/>
      </c>
      <c r="E226" s="2" t="str">
        <f t="shared" ref="E226:AB226" si="121">IF(E1="","",COUNTIF(E6:E125,"=1"))</f>
        <v/>
      </c>
      <c r="F226" s="2" t="str">
        <f t="shared" si="121"/>
        <v/>
      </c>
      <c r="G226" s="2" t="str">
        <f t="shared" si="121"/>
        <v/>
      </c>
      <c r="H226" s="2" t="str">
        <f t="shared" si="121"/>
        <v/>
      </c>
      <c r="I226" s="2" t="str">
        <f t="shared" si="121"/>
        <v/>
      </c>
      <c r="J226" s="2" t="str">
        <f t="shared" si="121"/>
        <v/>
      </c>
      <c r="K226" s="2" t="str">
        <f t="shared" si="121"/>
        <v/>
      </c>
      <c r="L226" s="2" t="str">
        <f t="shared" si="121"/>
        <v/>
      </c>
      <c r="M226" s="2" t="str">
        <f t="shared" si="121"/>
        <v/>
      </c>
      <c r="N226" s="2" t="str">
        <f t="shared" si="121"/>
        <v/>
      </c>
      <c r="O226" s="2" t="str">
        <f t="shared" si="121"/>
        <v/>
      </c>
      <c r="P226" s="2" t="str">
        <f t="shared" si="121"/>
        <v/>
      </c>
      <c r="Q226" s="2" t="str">
        <f t="shared" si="121"/>
        <v/>
      </c>
      <c r="R226" s="2" t="str">
        <f t="shared" si="121"/>
        <v/>
      </c>
      <c r="S226" s="2" t="str">
        <f t="shared" si="121"/>
        <v/>
      </c>
      <c r="T226" s="2" t="str">
        <f t="shared" si="121"/>
        <v/>
      </c>
      <c r="U226" s="2" t="str">
        <f t="shared" si="121"/>
        <v/>
      </c>
      <c r="V226" s="2" t="str">
        <f t="shared" si="121"/>
        <v/>
      </c>
      <c r="W226" s="2" t="str">
        <f t="shared" si="121"/>
        <v/>
      </c>
      <c r="X226" s="2" t="str">
        <f t="shared" si="121"/>
        <v/>
      </c>
      <c r="Y226" s="2" t="str">
        <f t="shared" si="121"/>
        <v/>
      </c>
      <c r="Z226" s="2" t="str">
        <f t="shared" si="121"/>
        <v/>
      </c>
      <c r="AA226" s="2" t="str">
        <f t="shared" si="121"/>
        <v/>
      </c>
      <c r="AB226" s="2" t="str">
        <f t="shared" si="121"/>
        <v/>
      </c>
      <c r="AD226" s="270">
        <f>SUM(D226:AB226)</f>
        <v>0</v>
      </c>
      <c r="AE226" s="2">
        <f>AD226-SUM(AF231,AF232,AF234)</f>
        <v>0</v>
      </c>
    </row>
    <row r="227" spans="4:34" hidden="1">
      <c r="L227" s="447" t="s">
        <v>35</v>
      </c>
      <c r="M227" s="447"/>
      <c r="N227" s="447"/>
      <c r="O227" s="447"/>
      <c r="P227" s="447"/>
      <c r="Q227" s="447"/>
      <c r="R227" s="447"/>
      <c r="AD227" s="262"/>
    </row>
    <row r="228" spans="4:34" ht="15.75" hidden="1">
      <c r="D228" s="12" t="s">
        <v>2</v>
      </c>
      <c r="E228" s="9" t="s">
        <v>3</v>
      </c>
      <c r="F228" s="12" t="s">
        <v>4</v>
      </c>
      <c r="G228" s="9" t="s">
        <v>5</v>
      </c>
      <c r="H228" s="12" t="s">
        <v>6</v>
      </c>
      <c r="I228" s="9" t="s">
        <v>7</v>
      </c>
      <c r="J228" s="12" t="s">
        <v>8</v>
      </c>
      <c r="K228" s="9" t="s">
        <v>9</v>
      </c>
      <c r="L228" s="12" t="s">
        <v>10</v>
      </c>
      <c r="M228" s="9" t="s">
        <v>11</v>
      </c>
      <c r="N228" s="12" t="s">
        <v>12</v>
      </c>
      <c r="O228" s="9" t="s">
        <v>13</v>
      </c>
      <c r="P228" s="12" t="s">
        <v>14</v>
      </c>
      <c r="Q228" s="9" t="s">
        <v>15</v>
      </c>
      <c r="R228" s="12" t="s">
        <v>16</v>
      </c>
      <c r="S228" s="9" t="s">
        <v>17</v>
      </c>
      <c r="T228" s="12" t="s">
        <v>18</v>
      </c>
      <c r="U228" s="9" t="s">
        <v>19</v>
      </c>
      <c r="V228" s="12" t="s">
        <v>20</v>
      </c>
      <c r="W228" s="9" t="s">
        <v>21</v>
      </c>
      <c r="X228" s="12" t="s">
        <v>22</v>
      </c>
      <c r="Y228" s="9" t="s">
        <v>23</v>
      </c>
      <c r="Z228" s="12" t="s">
        <v>24</v>
      </c>
      <c r="AA228" s="9" t="s">
        <v>25</v>
      </c>
      <c r="AB228" s="12" t="s">
        <v>26</v>
      </c>
      <c r="AD228" s="262"/>
    </row>
    <row r="229" spans="4:34" hidden="1">
      <c r="D229" s="2">
        <f t="shared" ref="D229:AB229" si="122">COUNTIF(D6:D125,"=0")</f>
        <v>0</v>
      </c>
      <c r="E229" s="2">
        <f t="shared" si="122"/>
        <v>0</v>
      </c>
      <c r="F229" s="2">
        <f t="shared" si="122"/>
        <v>0</v>
      </c>
      <c r="G229" s="2">
        <f t="shared" si="122"/>
        <v>0</v>
      </c>
      <c r="H229" s="2">
        <f t="shared" si="122"/>
        <v>0</v>
      </c>
      <c r="I229" s="2">
        <f t="shared" si="122"/>
        <v>0</v>
      </c>
      <c r="J229" s="2">
        <f t="shared" si="122"/>
        <v>0</v>
      </c>
      <c r="K229" s="2">
        <f>COUNTIF(K6:K125,"=0")</f>
        <v>0</v>
      </c>
      <c r="L229" s="2">
        <f t="shared" si="122"/>
        <v>0</v>
      </c>
      <c r="M229" s="2">
        <f t="shared" si="122"/>
        <v>0</v>
      </c>
      <c r="N229" s="2">
        <f t="shared" si="122"/>
        <v>0</v>
      </c>
      <c r="O229" s="2">
        <f t="shared" si="122"/>
        <v>0</v>
      </c>
      <c r="P229" s="2">
        <f t="shared" si="122"/>
        <v>0</v>
      </c>
      <c r="Q229" s="2">
        <f t="shared" si="122"/>
        <v>0</v>
      </c>
      <c r="R229" s="2">
        <f t="shared" si="122"/>
        <v>0</v>
      </c>
      <c r="S229" s="2">
        <f t="shared" si="122"/>
        <v>0</v>
      </c>
      <c r="T229" s="2">
        <f t="shared" si="122"/>
        <v>0</v>
      </c>
      <c r="U229" s="2">
        <f t="shared" si="122"/>
        <v>0</v>
      </c>
      <c r="V229" s="2">
        <f t="shared" si="122"/>
        <v>0</v>
      </c>
      <c r="W229" s="2">
        <f t="shared" si="122"/>
        <v>0</v>
      </c>
      <c r="X229" s="2">
        <f t="shared" si="122"/>
        <v>0</v>
      </c>
      <c r="Y229" s="2">
        <f t="shared" si="122"/>
        <v>0</v>
      </c>
      <c r="Z229" s="2">
        <f t="shared" si="122"/>
        <v>0</v>
      </c>
      <c r="AA229" s="2">
        <f t="shared" si="122"/>
        <v>0</v>
      </c>
      <c r="AB229" s="2">
        <f t="shared" si="122"/>
        <v>0</v>
      </c>
      <c r="AD229" s="262"/>
    </row>
    <row r="230" spans="4:34" hidden="1">
      <c r="AD230" s="262"/>
      <c r="AE230" s="2" t="s">
        <v>557</v>
      </c>
      <c r="AF230" s="2" t="s">
        <v>558</v>
      </c>
      <c r="AG230" s="2" t="s">
        <v>559</v>
      </c>
    </row>
    <row r="231" spans="4:34" hidden="1">
      <c r="AC231" s="2" t="s">
        <v>553</v>
      </c>
      <c r="AD231" s="262" t="s">
        <v>241</v>
      </c>
      <c r="AE231" s="2">
        <f>مج4!I7</f>
        <v>0</v>
      </c>
      <c r="AF231" s="2">
        <f>SUMIF($D$224:$AB$224,"*"&amp;AC231&amp;"*",$D$226:$AB$226)</f>
        <v>0</v>
      </c>
      <c r="AG231" s="2">
        <f>AE231*$G$218</f>
        <v>0</v>
      </c>
      <c r="AH231" s="15" t="str">
        <f>IFERROR(AF231/AG231,"لايوجد")</f>
        <v>لايوجد</v>
      </c>
    </row>
    <row r="232" spans="4:34" hidden="1">
      <c r="AC232" s="2" t="s">
        <v>554</v>
      </c>
      <c r="AD232" s="262" t="s">
        <v>299</v>
      </c>
      <c r="AE232" s="2">
        <f>مج4!J7</f>
        <v>0</v>
      </c>
      <c r="AF232" s="2">
        <f>SUMIF($D$224:$AB$224,"*"&amp;AC232&amp;"*",$D$226:$AB$226)</f>
        <v>0</v>
      </c>
      <c r="AG232" s="2">
        <f t="shared" ref="AG232:AG234" si="123">AE232*$G$218</f>
        <v>0</v>
      </c>
      <c r="AH232" s="15" t="str">
        <f t="shared" ref="AH232:AH234" si="124">IFERROR(AF232/AG232,"لايوجد")</f>
        <v>لايوجد</v>
      </c>
    </row>
    <row r="233" spans="4:34" hidden="1">
      <c r="AC233" s="2" t="s">
        <v>552</v>
      </c>
      <c r="AD233" s="262" t="s">
        <v>308</v>
      </c>
      <c r="AE233" s="2">
        <f>مج4!K7</f>
        <v>0</v>
      </c>
      <c r="AF233" s="2">
        <f>AE226</f>
        <v>0</v>
      </c>
      <c r="AG233" s="2">
        <f t="shared" si="123"/>
        <v>0</v>
      </c>
      <c r="AH233" s="15" t="str">
        <f t="shared" si="124"/>
        <v>لايوجد</v>
      </c>
    </row>
    <row r="234" spans="4:34" hidden="1">
      <c r="AC234" s="2" t="s">
        <v>29</v>
      </c>
      <c r="AD234" s="262" t="s">
        <v>314</v>
      </c>
      <c r="AE234" s="2">
        <f>مج4!L7</f>
        <v>0</v>
      </c>
      <c r="AF234" s="2">
        <f>SUMIF($D$224:$AB$224,"*"&amp;AC234&amp;"*",$D$226:$AB$226)</f>
        <v>0</v>
      </c>
      <c r="AG234" s="2">
        <f t="shared" si="123"/>
        <v>0</v>
      </c>
      <c r="AH234" s="15" t="str">
        <f t="shared" si="124"/>
        <v>لايوجد</v>
      </c>
    </row>
    <row r="235" spans="4:34" hidden="1"/>
    <row r="236" spans="4:34" hidden="1"/>
    <row r="237" spans="4:34" hidden="1"/>
    <row r="238" spans="4:34" hidden="1"/>
    <row r="239" spans="4:34" hidden="1">
      <c r="AD239" s="15" t="str">
        <f>HLOOKUP(MAX(D242:AB242),D242:AB243,2,0)</f>
        <v>س1</v>
      </c>
    </row>
    <row r="240" spans="4:34" hidden="1"/>
    <row r="241" spans="4:28" hidden="1"/>
    <row r="242" spans="4:28" hidden="1">
      <c r="D242" s="2">
        <f>D229</f>
        <v>0</v>
      </c>
      <c r="E242" s="2">
        <f t="shared" ref="E242:AB242" si="125">E229</f>
        <v>0</v>
      </c>
      <c r="F242" s="2">
        <f t="shared" si="125"/>
        <v>0</v>
      </c>
      <c r="G242" s="2">
        <f t="shared" si="125"/>
        <v>0</v>
      </c>
      <c r="H242" s="2">
        <f t="shared" si="125"/>
        <v>0</v>
      </c>
      <c r="I242" s="2">
        <f t="shared" si="125"/>
        <v>0</v>
      </c>
      <c r="J242" s="2">
        <f t="shared" si="125"/>
        <v>0</v>
      </c>
      <c r="K242" s="2">
        <f t="shared" si="125"/>
        <v>0</v>
      </c>
      <c r="L242" s="2">
        <f t="shared" si="125"/>
        <v>0</v>
      </c>
      <c r="M242" s="2">
        <f t="shared" si="125"/>
        <v>0</v>
      </c>
      <c r="N242" s="2">
        <f t="shared" si="125"/>
        <v>0</v>
      </c>
      <c r="O242" s="2">
        <f t="shared" si="125"/>
        <v>0</v>
      </c>
      <c r="P242" s="2">
        <f t="shared" si="125"/>
        <v>0</v>
      </c>
      <c r="Q242" s="2">
        <f t="shared" si="125"/>
        <v>0</v>
      </c>
      <c r="R242" s="2">
        <f t="shared" si="125"/>
        <v>0</v>
      </c>
      <c r="S242" s="2">
        <f t="shared" si="125"/>
        <v>0</v>
      </c>
      <c r="T242" s="2">
        <f t="shared" si="125"/>
        <v>0</v>
      </c>
      <c r="U242" s="2">
        <f t="shared" si="125"/>
        <v>0</v>
      </c>
      <c r="V242" s="2">
        <f t="shared" si="125"/>
        <v>0</v>
      </c>
      <c r="W242" s="2">
        <f t="shared" si="125"/>
        <v>0</v>
      </c>
      <c r="X242" s="2">
        <f t="shared" si="125"/>
        <v>0</v>
      </c>
      <c r="Y242" s="2">
        <f t="shared" si="125"/>
        <v>0</v>
      </c>
      <c r="Z242" s="2">
        <f t="shared" si="125"/>
        <v>0</v>
      </c>
      <c r="AA242" s="2">
        <f t="shared" si="125"/>
        <v>0</v>
      </c>
      <c r="AB242" s="2">
        <f t="shared" si="125"/>
        <v>0</v>
      </c>
    </row>
    <row r="243" spans="4:28" ht="15.75" hidden="1">
      <c r="D243" s="12" t="s">
        <v>2</v>
      </c>
      <c r="E243" s="9" t="s">
        <v>3</v>
      </c>
      <c r="F243" s="12" t="s">
        <v>4</v>
      </c>
      <c r="G243" s="9" t="s">
        <v>5</v>
      </c>
      <c r="H243" s="12" t="s">
        <v>6</v>
      </c>
      <c r="I243" s="9" t="s">
        <v>7</v>
      </c>
      <c r="J243" s="12" t="s">
        <v>8</v>
      </c>
      <c r="K243" s="9" t="s">
        <v>9</v>
      </c>
      <c r="L243" s="12" t="s">
        <v>10</v>
      </c>
      <c r="M243" s="9" t="s">
        <v>11</v>
      </c>
      <c r="N243" s="12" t="s">
        <v>12</v>
      </c>
      <c r="O243" s="9" t="s">
        <v>13</v>
      </c>
      <c r="P243" s="12" t="s">
        <v>14</v>
      </c>
      <c r="Q243" s="9" t="s">
        <v>15</v>
      </c>
      <c r="R243" s="12" t="s">
        <v>16</v>
      </c>
      <c r="S243" s="9" t="s">
        <v>17</v>
      </c>
      <c r="T243" s="12" t="s">
        <v>18</v>
      </c>
      <c r="U243" s="9" t="s">
        <v>19</v>
      </c>
      <c r="V243" s="12" t="s">
        <v>20</v>
      </c>
      <c r="W243" s="9" t="s">
        <v>21</v>
      </c>
      <c r="X243" s="12" t="s">
        <v>22</v>
      </c>
      <c r="Y243" s="9" t="s">
        <v>23</v>
      </c>
      <c r="Z243" s="12" t="s">
        <v>24</v>
      </c>
      <c r="AA243" s="9" t="s">
        <v>25</v>
      </c>
      <c r="AB243" s="12" t="s">
        <v>26</v>
      </c>
    </row>
    <row r="244" spans="4:28" hidden="1"/>
    <row r="245" spans="4:28" hidden="1"/>
    <row r="246" spans="4:28" hidden="1"/>
    <row r="247" spans="4:28" hidden="1"/>
    <row r="248" spans="4:28" hidden="1"/>
    <row r="249" spans="4:28" hidden="1"/>
    <row r="250" spans="4:28" hidden="1"/>
    <row r="251" spans="4:28" hidden="1"/>
    <row r="252" spans="4:28" hidden="1"/>
    <row r="253" spans="4:28" hidden="1"/>
    <row r="254" spans="4:28" hidden="1"/>
    <row r="255" spans="4:28" hidden="1"/>
    <row r="256" spans="4:28"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sheetData>
  <mergeCells count="55">
    <mergeCell ref="AX4:AY4"/>
    <mergeCell ref="AZ4:BA4"/>
    <mergeCell ref="BB4:BC4"/>
    <mergeCell ref="L223:R223"/>
    <mergeCell ref="L227:R227"/>
    <mergeCell ref="AN4:AO4"/>
    <mergeCell ref="AP4:AQ4"/>
    <mergeCell ref="AR4:AS4"/>
    <mergeCell ref="AT4:AU4"/>
    <mergeCell ref="AV4:AW4"/>
    <mergeCell ref="Y1:Y4"/>
    <mergeCell ref="Z1:Z4"/>
    <mergeCell ref="AA1:AA4"/>
    <mergeCell ref="AB1:AB4"/>
    <mergeCell ref="AL4:AM4"/>
    <mergeCell ref="T1:T4"/>
    <mergeCell ref="W1:W4"/>
    <mergeCell ref="X1:X4"/>
    <mergeCell ref="O1:O4"/>
    <mergeCell ref="P1:P4"/>
    <mergeCell ref="Q1:Q4"/>
    <mergeCell ref="R1:R4"/>
    <mergeCell ref="S1:S4"/>
    <mergeCell ref="BD4:BE4"/>
    <mergeCell ref="BF4:BG4"/>
    <mergeCell ref="BH4:BI4"/>
    <mergeCell ref="I1:I4"/>
    <mergeCell ref="D1:D4"/>
    <mergeCell ref="E1:E4"/>
    <mergeCell ref="F1:F4"/>
    <mergeCell ref="G1:G4"/>
    <mergeCell ref="H1:H4"/>
    <mergeCell ref="J1:J4"/>
    <mergeCell ref="K1:K4"/>
    <mergeCell ref="L1:L4"/>
    <mergeCell ref="M1:M4"/>
    <mergeCell ref="N1:N4"/>
    <mergeCell ref="U1:U4"/>
    <mergeCell ref="V1:V4"/>
    <mergeCell ref="CD4:CE4"/>
    <mergeCell ref="CF4:CG4"/>
    <mergeCell ref="CH4:CI4"/>
    <mergeCell ref="AF7:AJ10"/>
    <mergeCell ref="BT4:BU4"/>
    <mergeCell ref="BV4:BW4"/>
    <mergeCell ref="BX4:BY4"/>
    <mergeCell ref="BZ4:CA4"/>
    <mergeCell ref="CB4:CC4"/>
    <mergeCell ref="BJ4:BK4"/>
    <mergeCell ref="BL4:BM4"/>
    <mergeCell ref="BN4:BO4"/>
    <mergeCell ref="BP4:BQ4"/>
    <mergeCell ref="BR4:BS4"/>
    <mergeCell ref="AD4:AF4"/>
    <mergeCell ref="AG4:AI4"/>
  </mergeCells>
  <pageMargins left="0.7" right="0.7" top="0.75" bottom="0.75" header="0.3" footer="0.3"/>
  <pageSetup paperSize="9"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25B87-8607-495A-9698-600B3BDD5E95}">
  <dimension ref="A1:Z51"/>
  <sheetViews>
    <sheetView rightToLeft="1" zoomScale="89" zoomScaleNormal="89" workbookViewId="0">
      <selection activeCell="F5" sqref="F5:G6"/>
    </sheetView>
  </sheetViews>
  <sheetFormatPr defaultColWidth="0" defaultRowHeight="14.25"/>
  <cols>
    <col min="1" max="1" width="4.375" customWidth="1"/>
    <col min="2" max="7" width="9" customWidth="1"/>
    <col min="8" max="8" width="10.5" customWidth="1"/>
    <col min="9" max="22" width="9" customWidth="1"/>
    <col min="23" max="16384" width="9" hidden="1"/>
  </cols>
  <sheetData>
    <row r="1" spans="1:20">
      <c r="A1" s="280"/>
      <c r="B1" s="280"/>
      <c r="C1" s="280"/>
      <c r="D1" s="280"/>
      <c r="E1" s="280"/>
      <c r="F1" s="280"/>
      <c r="G1" s="280"/>
      <c r="H1" s="280"/>
      <c r="I1" s="280"/>
      <c r="J1" s="280"/>
      <c r="K1" s="280"/>
      <c r="L1" s="280"/>
      <c r="M1" s="280"/>
      <c r="N1" s="280"/>
      <c r="O1" s="280"/>
      <c r="P1" s="280"/>
      <c r="Q1" s="280"/>
      <c r="R1" s="280"/>
      <c r="S1" s="280"/>
      <c r="T1" s="280"/>
    </row>
    <row r="2" spans="1:20" ht="15">
      <c r="A2" s="280"/>
      <c r="B2" s="280"/>
      <c r="C2" s="280"/>
      <c r="D2" s="467" t="s">
        <v>595</v>
      </c>
      <c r="E2" s="467"/>
      <c r="F2" s="467"/>
      <c r="G2" s="467"/>
      <c r="H2" s="280"/>
      <c r="I2" s="280"/>
      <c r="J2" s="280"/>
      <c r="K2" s="280"/>
      <c r="L2" s="280"/>
      <c r="M2" s="280"/>
      <c r="N2" s="467" t="s">
        <v>595</v>
      </c>
      <c r="O2" s="467"/>
      <c r="P2" s="467"/>
      <c r="Q2" s="467"/>
      <c r="R2" s="280"/>
      <c r="S2" s="280"/>
      <c r="T2" s="280"/>
    </row>
    <row r="3" spans="1:20" ht="15">
      <c r="A3" s="467" t="s">
        <v>575</v>
      </c>
      <c r="B3" s="467"/>
      <c r="C3" s="467"/>
      <c r="D3" s="280"/>
      <c r="E3" s="280"/>
      <c r="F3" s="280"/>
      <c r="G3" s="280"/>
      <c r="H3" s="280"/>
      <c r="I3" s="468"/>
      <c r="J3" s="468"/>
      <c r="K3" s="467" t="s">
        <v>575</v>
      </c>
      <c r="L3" s="467"/>
      <c r="M3" s="467"/>
      <c r="N3" s="280"/>
      <c r="O3" s="280"/>
      <c r="P3" s="280"/>
      <c r="Q3" s="280"/>
      <c r="R3" s="280"/>
      <c r="S3" s="468"/>
      <c r="T3" s="468"/>
    </row>
    <row r="4" spans="1:20" ht="15">
      <c r="A4" s="467" t="s">
        <v>576</v>
      </c>
      <c r="B4" s="467"/>
      <c r="C4" s="467"/>
      <c r="D4" s="280"/>
      <c r="E4" s="280"/>
      <c r="F4" s="280"/>
      <c r="G4" s="280"/>
      <c r="H4" s="280"/>
      <c r="I4" s="468"/>
      <c r="J4" s="468"/>
      <c r="K4" s="467" t="s">
        <v>576</v>
      </c>
      <c r="L4" s="467"/>
      <c r="M4" s="467"/>
      <c r="N4" s="280"/>
      <c r="O4" s="280"/>
      <c r="P4" s="280"/>
      <c r="Q4" s="280"/>
      <c r="R4" s="280"/>
      <c r="S4" s="468"/>
      <c r="T4" s="468"/>
    </row>
    <row r="5" spans="1:20" ht="15">
      <c r="A5" s="467" t="s">
        <v>577</v>
      </c>
      <c r="B5" s="467"/>
      <c r="C5" s="467"/>
      <c r="D5" s="280"/>
      <c r="E5" s="280"/>
      <c r="F5" s="280"/>
      <c r="G5" s="280"/>
      <c r="H5" s="280"/>
      <c r="I5" s="468"/>
      <c r="J5" s="468"/>
      <c r="K5" s="467" t="s">
        <v>577</v>
      </c>
      <c r="L5" s="467"/>
      <c r="M5" s="467"/>
      <c r="N5" s="280"/>
      <c r="O5" s="280"/>
      <c r="P5" s="280"/>
      <c r="Q5" s="280"/>
      <c r="R5" s="280"/>
      <c r="S5" s="468"/>
      <c r="T5" s="468"/>
    </row>
    <row r="6" spans="1:20">
      <c r="A6" s="280"/>
      <c r="B6" s="280"/>
      <c r="C6" s="280"/>
      <c r="D6" s="280"/>
      <c r="E6" s="280"/>
      <c r="F6" s="280"/>
      <c r="G6" s="280"/>
      <c r="H6" s="280"/>
      <c r="I6" s="468"/>
      <c r="J6" s="468"/>
      <c r="K6" s="280"/>
      <c r="L6" s="280"/>
      <c r="M6" s="280"/>
      <c r="N6" s="280"/>
      <c r="O6" s="280"/>
      <c r="P6" s="280"/>
      <c r="Q6" s="280"/>
      <c r="R6" s="280"/>
      <c r="S6" s="468"/>
      <c r="T6" s="468"/>
    </row>
    <row r="7" spans="1:20">
      <c r="A7" s="280"/>
      <c r="B7" s="280"/>
      <c r="C7" s="280"/>
      <c r="D7" s="280"/>
      <c r="E7" s="280"/>
      <c r="F7" s="280"/>
      <c r="G7" s="280"/>
      <c r="H7" s="280"/>
      <c r="I7" s="280"/>
      <c r="J7" s="280"/>
      <c r="K7" s="280"/>
      <c r="L7" s="280"/>
      <c r="M7" s="280"/>
      <c r="N7" s="280"/>
      <c r="O7" s="280"/>
      <c r="P7" s="280"/>
      <c r="Q7" s="280"/>
      <c r="R7" s="280"/>
      <c r="S7" s="280"/>
      <c r="T7" s="280"/>
    </row>
    <row r="8" spans="1:20" ht="15" thickBot="1">
      <c r="A8" s="281"/>
      <c r="B8" s="281"/>
      <c r="C8" s="281"/>
      <c r="D8" s="281"/>
      <c r="E8" s="281"/>
      <c r="F8" s="281"/>
      <c r="G8" s="281"/>
      <c r="H8" s="281"/>
      <c r="I8" s="281" t="s">
        <v>678</v>
      </c>
      <c r="J8" s="281"/>
      <c r="K8" s="281"/>
      <c r="L8" s="281"/>
      <c r="M8" s="281"/>
      <c r="N8" s="281"/>
      <c r="O8" s="281"/>
      <c r="P8" s="281"/>
      <c r="Q8" s="281"/>
      <c r="R8" s="281"/>
      <c r="S8" s="281" t="s">
        <v>679</v>
      </c>
      <c r="T8" s="281"/>
    </row>
    <row r="9" spans="1:20" ht="15" thickTop="1">
      <c r="A9" s="142"/>
      <c r="B9" s="142"/>
      <c r="C9" s="142"/>
      <c r="D9" s="142"/>
      <c r="E9" s="142"/>
      <c r="F9" s="142"/>
      <c r="G9" s="142"/>
      <c r="H9" s="142"/>
      <c r="I9" s="142"/>
      <c r="J9" s="142"/>
      <c r="K9" s="142"/>
      <c r="L9" s="142"/>
      <c r="M9" s="142"/>
      <c r="N9" s="142"/>
      <c r="O9" s="142"/>
      <c r="P9" s="142"/>
      <c r="Q9" s="142"/>
      <c r="R9" s="142"/>
      <c r="S9" s="142"/>
      <c r="T9" s="142"/>
    </row>
    <row r="10" spans="1:20" ht="15">
      <c r="A10" s="142"/>
      <c r="B10" s="276" t="s">
        <v>586</v>
      </c>
      <c r="C10" s="277">
        <v>4</v>
      </c>
      <c r="D10" s="275"/>
      <c r="E10" s="276" t="s">
        <v>585</v>
      </c>
      <c r="F10" s="277">
        <f>'ادخال درجات الاختبار الرابع'!G218</f>
        <v>0</v>
      </c>
      <c r="G10" s="463" t="s">
        <v>584</v>
      </c>
      <c r="H10" s="463"/>
      <c r="I10" s="465">
        <f>س4!X13</f>
        <v>0</v>
      </c>
      <c r="J10" s="465"/>
      <c r="K10" s="471" t="s">
        <v>672</v>
      </c>
      <c r="L10" s="471"/>
      <c r="M10" s="471"/>
      <c r="N10" s="471"/>
      <c r="O10" s="142"/>
      <c r="P10" s="142"/>
      <c r="Q10" s="142"/>
      <c r="R10" s="142"/>
      <c r="S10" s="142"/>
      <c r="T10" s="313"/>
    </row>
    <row r="11" spans="1:20" ht="15">
      <c r="A11" s="142"/>
      <c r="B11" s="275"/>
      <c r="C11" s="275"/>
      <c r="D11" s="275"/>
      <c r="E11" s="275"/>
      <c r="F11" s="275"/>
      <c r="G11" s="275"/>
      <c r="H11" s="275"/>
      <c r="I11" s="275"/>
      <c r="J11" s="275"/>
      <c r="K11" s="312" t="s">
        <v>673</v>
      </c>
      <c r="L11" s="467" t="s">
        <v>674</v>
      </c>
      <c r="M11" s="467"/>
      <c r="N11" s="467"/>
      <c r="O11" s="467"/>
      <c r="P11" s="467"/>
      <c r="Q11" s="467"/>
      <c r="R11" s="467"/>
      <c r="S11" s="467"/>
      <c r="T11" s="311" t="s">
        <v>32</v>
      </c>
    </row>
    <row r="12" spans="1:20" ht="15">
      <c r="A12" s="142"/>
      <c r="B12" s="276" t="s">
        <v>587</v>
      </c>
      <c r="C12" s="277">
        <f>مج4!L9</f>
        <v>0</v>
      </c>
      <c r="D12" s="463" t="s">
        <v>588</v>
      </c>
      <c r="E12" s="463"/>
      <c r="F12" s="278" t="e">
        <f>'ترتيب الطلاب 4'!L3</f>
        <v>#DIV/0!</v>
      </c>
      <c r="G12" s="463" t="s">
        <v>589</v>
      </c>
      <c r="H12" s="463"/>
      <c r="I12" s="278" t="str">
        <f>'ترتيب الطلاب 4'!L2</f>
        <v>س1</v>
      </c>
      <c r="J12" s="275"/>
      <c r="K12" s="16">
        <v>1</v>
      </c>
      <c r="L12" s="472" t="str">
        <f>IFERROR(INDEX($D$36:$D$48,MATCH(K12,$K$36:$K$48,0)),"")</f>
        <v/>
      </c>
      <c r="M12" s="472"/>
      <c r="N12" s="472"/>
      <c r="O12" s="472"/>
      <c r="P12" s="472"/>
      <c r="Q12" s="472"/>
      <c r="R12" s="472"/>
      <c r="S12" s="472"/>
      <c r="T12" s="17" t="str">
        <f>IFERROR(INDEX($J$36:$J$48,MATCH(K12,$K$36:$K$48,0)),"")</f>
        <v/>
      </c>
    </row>
    <row r="13" spans="1:20" ht="15">
      <c r="A13" s="142"/>
      <c r="B13" s="275"/>
      <c r="C13" s="275"/>
      <c r="D13" s="275"/>
      <c r="E13" s="275"/>
      <c r="F13" s="275"/>
      <c r="G13" s="275"/>
      <c r="H13" s="275"/>
      <c r="I13" s="275"/>
      <c r="J13" s="275"/>
      <c r="K13" s="16">
        <v>2</v>
      </c>
      <c r="L13" s="472" t="str">
        <f>IFERROR(INDEX($D$36:$D$48,MATCH(K13,$K$36:$K$48,0)),"")</f>
        <v/>
      </c>
      <c r="M13" s="472"/>
      <c r="N13" s="472"/>
      <c r="O13" s="472"/>
      <c r="P13" s="472"/>
      <c r="Q13" s="472"/>
      <c r="R13" s="472"/>
      <c r="S13" s="472"/>
      <c r="T13" s="17" t="str">
        <f t="shared" ref="T13:T21" si="0">IFERROR(INDEX($J$36:$J$48,MATCH(K13,$K$36:$K$48,0)),"")</f>
        <v/>
      </c>
    </row>
    <row r="14" spans="1:20" ht="15">
      <c r="A14" s="142"/>
      <c r="B14" s="275"/>
      <c r="C14" s="463" t="s">
        <v>590</v>
      </c>
      <c r="D14" s="463"/>
      <c r="E14" s="463"/>
      <c r="F14" s="277">
        <f>'ترتيب الطلاب 4'!L5</f>
        <v>0</v>
      </c>
      <c r="G14" s="275"/>
      <c r="H14" s="275"/>
      <c r="I14" s="275"/>
      <c r="J14" s="275"/>
      <c r="K14" s="16">
        <v>3</v>
      </c>
      <c r="L14" s="472" t="str">
        <f t="shared" ref="L14:L21" si="1">IFERROR(INDEX($D$36:$D$48,MATCH(K14,$K$36:$K$48,0)),"")</f>
        <v/>
      </c>
      <c r="M14" s="472"/>
      <c r="N14" s="472"/>
      <c r="O14" s="472"/>
      <c r="P14" s="472"/>
      <c r="Q14" s="472"/>
      <c r="R14" s="472"/>
      <c r="S14" s="472"/>
      <c r="T14" s="17" t="str">
        <f t="shared" si="0"/>
        <v/>
      </c>
    </row>
    <row r="15" spans="1:20" ht="15">
      <c r="A15" s="142"/>
      <c r="B15" s="142"/>
      <c r="C15" s="142"/>
      <c r="D15" s="142"/>
      <c r="E15" s="142"/>
      <c r="F15" s="142"/>
      <c r="G15" s="142"/>
      <c r="H15" s="142"/>
      <c r="I15" s="142"/>
      <c r="J15" s="142"/>
      <c r="K15" s="16">
        <v>4</v>
      </c>
      <c r="L15" s="472" t="str">
        <f t="shared" si="1"/>
        <v/>
      </c>
      <c r="M15" s="472"/>
      <c r="N15" s="472"/>
      <c r="O15" s="472"/>
      <c r="P15" s="472"/>
      <c r="Q15" s="472"/>
      <c r="R15" s="472"/>
      <c r="S15" s="472"/>
      <c r="T15" s="17" t="str">
        <f t="shared" si="0"/>
        <v/>
      </c>
    </row>
    <row r="16" spans="1:20" ht="15">
      <c r="A16" s="142"/>
      <c r="B16" s="142"/>
      <c r="C16" s="142"/>
      <c r="D16" s="142"/>
      <c r="E16" s="142"/>
      <c r="F16" s="142"/>
      <c r="G16" s="142"/>
      <c r="H16" s="142"/>
      <c r="I16" s="142"/>
      <c r="J16" s="142"/>
      <c r="K16" s="16">
        <v>5</v>
      </c>
      <c r="L16" s="472" t="str">
        <f t="shared" si="1"/>
        <v/>
      </c>
      <c r="M16" s="472"/>
      <c r="N16" s="472"/>
      <c r="O16" s="472"/>
      <c r="P16" s="472"/>
      <c r="Q16" s="472"/>
      <c r="R16" s="472"/>
      <c r="S16" s="472"/>
      <c r="T16" s="17" t="str">
        <f t="shared" si="0"/>
        <v/>
      </c>
    </row>
    <row r="17" spans="1:26" ht="15">
      <c r="A17" s="142"/>
      <c r="B17" s="464" t="s">
        <v>579</v>
      </c>
      <c r="C17" s="464"/>
      <c r="D17" s="464"/>
      <c r="E17" s="464"/>
      <c r="F17" s="142"/>
      <c r="G17" s="142"/>
      <c r="H17" s="142"/>
      <c r="I17" s="142"/>
      <c r="J17" s="142"/>
      <c r="K17" s="16">
        <v>6</v>
      </c>
      <c r="L17" s="472" t="str">
        <f t="shared" si="1"/>
        <v/>
      </c>
      <c r="M17" s="472"/>
      <c r="N17" s="472"/>
      <c r="O17" s="472"/>
      <c r="P17" s="472"/>
      <c r="Q17" s="472"/>
      <c r="R17" s="472"/>
      <c r="S17" s="472"/>
      <c r="T17" s="17" t="str">
        <f t="shared" si="0"/>
        <v/>
      </c>
    </row>
    <row r="18" spans="1:26" ht="15">
      <c r="A18" s="142"/>
      <c r="B18" s="271" t="s">
        <v>580</v>
      </c>
      <c r="C18" s="272" t="s">
        <v>581</v>
      </c>
      <c r="D18" s="274" t="s">
        <v>582</v>
      </c>
      <c r="E18" s="273" t="s">
        <v>583</v>
      </c>
      <c r="F18" s="142"/>
      <c r="G18" s="142"/>
      <c r="H18" s="142"/>
      <c r="I18" s="142"/>
      <c r="J18" s="142"/>
      <c r="K18" s="16">
        <v>7</v>
      </c>
      <c r="L18" s="472" t="str">
        <f t="shared" si="1"/>
        <v/>
      </c>
      <c r="M18" s="472"/>
      <c r="N18" s="472"/>
      <c r="O18" s="472"/>
      <c r="P18" s="472"/>
      <c r="Q18" s="472"/>
      <c r="R18" s="472"/>
      <c r="S18" s="472"/>
      <c r="T18" s="17" t="str">
        <f t="shared" si="0"/>
        <v/>
      </c>
    </row>
    <row r="19" spans="1:26" ht="15">
      <c r="A19" s="142"/>
      <c r="B19" s="16">
        <f>مج4!I7</f>
        <v>0</v>
      </c>
      <c r="C19" s="16">
        <f>مج4!J7</f>
        <v>0</v>
      </c>
      <c r="D19" s="16">
        <f>مج4!K7</f>
        <v>0</v>
      </c>
      <c r="E19" s="16">
        <f>مج4!L7</f>
        <v>0</v>
      </c>
      <c r="F19" s="142"/>
      <c r="G19" s="142"/>
      <c r="H19" s="142"/>
      <c r="I19" s="142"/>
      <c r="J19" s="142"/>
      <c r="K19" s="16">
        <v>8</v>
      </c>
      <c r="L19" s="472" t="str">
        <f t="shared" si="1"/>
        <v/>
      </c>
      <c r="M19" s="472"/>
      <c r="N19" s="472"/>
      <c r="O19" s="472"/>
      <c r="P19" s="472"/>
      <c r="Q19" s="472"/>
      <c r="R19" s="472"/>
      <c r="S19" s="472"/>
      <c r="T19" s="17" t="str">
        <f t="shared" si="0"/>
        <v/>
      </c>
    </row>
    <row r="20" spans="1:26" ht="15">
      <c r="A20" s="142"/>
      <c r="B20" s="142"/>
      <c r="C20" s="142"/>
      <c r="D20" s="142"/>
      <c r="E20" s="142"/>
      <c r="F20" s="142"/>
      <c r="G20" s="142"/>
      <c r="H20" s="142"/>
      <c r="I20" s="142"/>
      <c r="J20" s="142"/>
      <c r="K20" s="16">
        <v>9</v>
      </c>
      <c r="L20" s="472" t="str">
        <f t="shared" si="1"/>
        <v/>
      </c>
      <c r="M20" s="472"/>
      <c r="N20" s="472"/>
      <c r="O20" s="472"/>
      <c r="P20" s="472"/>
      <c r="Q20" s="472"/>
      <c r="R20" s="472"/>
      <c r="S20" s="472"/>
      <c r="T20" s="17" t="str">
        <f t="shared" si="0"/>
        <v/>
      </c>
    </row>
    <row r="21" spans="1:26" ht="15">
      <c r="A21" s="142"/>
      <c r="B21" s="142"/>
      <c r="C21" s="142"/>
      <c r="D21" s="142"/>
      <c r="E21" s="142"/>
      <c r="F21" s="142"/>
      <c r="G21" s="142"/>
      <c r="H21" s="142"/>
      <c r="I21" s="142"/>
      <c r="J21" s="142"/>
      <c r="K21" s="314">
        <v>10</v>
      </c>
      <c r="L21" s="500" t="str">
        <f t="shared" si="1"/>
        <v/>
      </c>
      <c r="M21" s="500"/>
      <c r="N21" s="500"/>
      <c r="O21" s="500"/>
      <c r="P21" s="500"/>
      <c r="Q21" s="500"/>
      <c r="R21" s="500"/>
      <c r="S21" s="500"/>
      <c r="T21" s="315" t="str">
        <f t="shared" si="0"/>
        <v/>
      </c>
    </row>
    <row r="22" spans="1:26" ht="15">
      <c r="A22" s="142"/>
      <c r="B22" s="142"/>
      <c r="C22" s="142"/>
      <c r="D22" s="142"/>
      <c r="E22" s="142"/>
      <c r="F22" s="142"/>
      <c r="G22" s="142"/>
      <c r="H22" s="142"/>
      <c r="I22" s="142"/>
      <c r="J22" s="142"/>
      <c r="K22" s="142"/>
      <c r="L22" s="423"/>
      <c r="M22" s="423"/>
      <c r="N22" s="423"/>
      <c r="O22" s="423"/>
      <c r="P22" s="423"/>
      <c r="Q22" s="423"/>
      <c r="R22" s="423"/>
      <c r="S22" s="423"/>
      <c r="T22" s="313"/>
    </row>
    <row r="23" spans="1:26" ht="15">
      <c r="A23" s="142"/>
      <c r="B23" s="142"/>
      <c r="C23" s="142"/>
      <c r="D23" s="142"/>
      <c r="E23" s="142"/>
      <c r="F23" s="142"/>
      <c r="G23" s="142"/>
      <c r="H23" s="142"/>
      <c r="I23" s="142"/>
      <c r="J23" s="142"/>
      <c r="K23" s="464" t="s">
        <v>675</v>
      </c>
      <c r="L23" s="464"/>
      <c r="M23" s="464"/>
      <c r="N23" s="464"/>
      <c r="O23" s="142"/>
      <c r="P23" s="142"/>
      <c r="Q23" s="142"/>
      <c r="R23" s="142"/>
      <c r="S23" s="142"/>
      <c r="T23" s="313"/>
    </row>
    <row r="24" spans="1:26" ht="15">
      <c r="A24" s="142"/>
      <c r="B24" s="462" t="s">
        <v>591</v>
      </c>
      <c r="C24" s="461" t="s">
        <v>34</v>
      </c>
      <c r="D24" s="142"/>
      <c r="E24" s="142"/>
      <c r="F24" s="142"/>
      <c r="G24" s="142"/>
      <c r="H24" s="142"/>
      <c r="I24" s="142"/>
      <c r="J24" s="142"/>
      <c r="K24" s="312" t="s">
        <v>673</v>
      </c>
      <c r="L24" s="467" t="s">
        <v>676</v>
      </c>
      <c r="M24" s="467"/>
      <c r="N24" s="467"/>
      <c r="O24" s="467"/>
      <c r="P24" s="467"/>
      <c r="Q24" s="467"/>
      <c r="R24" s="312" t="s">
        <v>229</v>
      </c>
      <c r="S24" s="142"/>
      <c r="T24" s="313"/>
    </row>
    <row r="25" spans="1:26" ht="15">
      <c r="A25" s="142"/>
      <c r="B25" s="462"/>
      <c r="C25" s="461"/>
      <c r="D25" s="142"/>
      <c r="E25" s="142"/>
      <c r="F25" s="142"/>
      <c r="G25" s="142"/>
      <c r="H25" s="142"/>
      <c r="I25" s="142"/>
      <c r="J25" s="142"/>
      <c r="K25" s="16">
        <v>1</v>
      </c>
      <c r="L25" s="472" t="str">
        <f>'ترتيب الطلاب 4'!AT11</f>
        <v/>
      </c>
      <c r="M25" s="472"/>
      <c r="N25" s="472"/>
      <c r="O25" s="472"/>
      <c r="P25" s="472"/>
      <c r="Q25" s="472"/>
      <c r="R25" s="307" t="str">
        <f>'ترتيب الطلاب 4'!AU11</f>
        <v/>
      </c>
      <c r="S25" s="142"/>
      <c r="T25" s="313"/>
    </row>
    <row r="26" spans="1:26" ht="15">
      <c r="A26" s="142"/>
      <c r="B26" s="16" t="str" cm="1">
        <f t="array" ref="B26:C50">TRANSPOSE('ادخال درجات الاختبار الرابع'!D225:AB226)</f>
        <v/>
      </c>
      <c r="C26" s="16" t="str">
        <v/>
      </c>
      <c r="D26" s="142"/>
      <c r="E26" s="142"/>
      <c r="F26" s="142"/>
      <c r="G26" s="142"/>
      <c r="H26" s="142"/>
      <c r="I26" s="142"/>
      <c r="J26" s="142"/>
      <c r="K26" s="16">
        <v>2</v>
      </c>
      <c r="L26" s="472" t="str">
        <f>'ترتيب الطلاب 4'!AT12</f>
        <v/>
      </c>
      <c r="M26" s="472"/>
      <c r="N26" s="472"/>
      <c r="O26" s="472"/>
      <c r="P26" s="472"/>
      <c r="Q26" s="472"/>
      <c r="R26" s="307" t="str">
        <f>'ترتيب الطلاب 4'!AU12</f>
        <v/>
      </c>
      <c r="S26" s="142"/>
      <c r="T26" s="313"/>
    </row>
    <row r="27" spans="1:26" ht="15">
      <c r="A27" s="142"/>
      <c r="B27" s="279" t="str">
        <v/>
      </c>
      <c r="C27" s="279" t="str">
        <v/>
      </c>
      <c r="D27" s="142"/>
      <c r="E27" s="142"/>
      <c r="F27" s="142"/>
      <c r="G27" s="142"/>
      <c r="H27" s="142"/>
      <c r="I27" s="142"/>
      <c r="J27" s="142"/>
      <c r="K27" s="16">
        <v>3</v>
      </c>
      <c r="L27" s="472" t="str">
        <f>'ترتيب الطلاب 4'!AT13</f>
        <v/>
      </c>
      <c r="M27" s="472"/>
      <c r="N27" s="472"/>
      <c r="O27" s="472"/>
      <c r="P27" s="472"/>
      <c r="Q27" s="472"/>
      <c r="R27" s="307" t="str">
        <f>'ترتيب الطلاب 4'!AU13</f>
        <v/>
      </c>
      <c r="S27" s="142"/>
      <c r="T27" s="313"/>
    </row>
    <row r="28" spans="1:26" ht="15">
      <c r="A28" s="142"/>
      <c r="B28" s="16" t="str">
        <v/>
      </c>
      <c r="C28" s="16" t="str">
        <v/>
      </c>
      <c r="D28" s="142"/>
      <c r="E28" s="142"/>
      <c r="F28" s="142"/>
      <c r="G28" s="142"/>
      <c r="H28" s="142"/>
      <c r="I28" s="142"/>
      <c r="J28" s="142"/>
      <c r="K28" s="16">
        <v>4</v>
      </c>
      <c r="L28" s="472" t="str">
        <f>'ترتيب الطلاب 4'!AT14</f>
        <v/>
      </c>
      <c r="M28" s="472"/>
      <c r="N28" s="472"/>
      <c r="O28" s="472"/>
      <c r="P28" s="472"/>
      <c r="Q28" s="472"/>
      <c r="R28" s="307" t="str">
        <f>'ترتيب الطلاب 4'!AU14</f>
        <v/>
      </c>
      <c r="S28" s="142"/>
      <c r="T28" s="313"/>
    </row>
    <row r="29" spans="1:26" ht="15">
      <c r="A29" s="142"/>
      <c r="B29" s="279" t="str">
        <v/>
      </c>
      <c r="C29" s="279" t="str">
        <v/>
      </c>
      <c r="D29" s="142"/>
      <c r="E29" s="142"/>
      <c r="F29" s="142"/>
      <c r="G29" s="142"/>
      <c r="I29" s="142"/>
      <c r="J29" s="142"/>
      <c r="K29" s="16">
        <v>5</v>
      </c>
      <c r="L29" s="472" t="str">
        <f>'ترتيب الطلاب 4'!AT15</f>
        <v/>
      </c>
      <c r="M29" s="472"/>
      <c r="N29" s="472"/>
      <c r="O29" s="472"/>
      <c r="P29" s="472"/>
      <c r="Q29" s="472"/>
      <c r="R29" s="307" t="str">
        <f>'ترتيب الطلاب 4'!AU15</f>
        <v/>
      </c>
      <c r="S29" s="142"/>
      <c r="T29" s="313"/>
      <c r="W29" t="str">
        <f>'‏‏دمج3'!M6</f>
        <v>-</v>
      </c>
      <c r="X29">
        <f>'‏‏دمج3'!N6</f>
        <v>0</v>
      </c>
      <c r="Y29">
        <f>'‏‏دمج3'!O6</f>
        <v>0</v>
      </c>
      <c r="Z29">
        <f>'‏‏دمج3'!P6</f>
        <v>0</v>
      </c>
    </row>
    <row r="30" spans="1:26" ht="15">
      <c r="A30" s="142"/>
      <c r="B30" s="16" t="str">
        <v/>
      </c>
      <c r="C30" s="16" t="str">
        <v/>
      </c>
      <c r="D30" s="142"/>
      <c r="E30" s="142"/>
      <c r="F30" s="142"/>
      <c r="G30" s="142"/>
      <c r="I30" s="142"/>
      <c r="J30" s="142"/>
      <c r="K30" s="16">
        <v>6</v>
      </c>
      <c r="L30" s="472" t="str">
        <f>'ترتيب الطلاب 4'!AT16</f>
        <v/>
      </c>
      <c r="M30" s="472"/>
      <c r="N30" s="472"/>
      <c r="O30" s="472"/>
      <c r="P30" s="472"/>
      <c r="Q30" s="472"/>
      <c r="R30" s="307" t="str">
        <f>'ترتيب الطلاب 4'!AU16</f>
        <v/>
      </c>
      <c r="S30" s="142"/>
      <c r="T30" s="313"/>
      <c r="W30" t="str">
        <f>'‏‏دمج3'!M7</f>
        <v>-</v>
      </c>
      <c r="X30">
        <f>'‏‏دمج3'!N7</f>
        <v>0</v>
      </c>
      <c r="Y30">
        <f>'‏‏دمج3'!O7</f>
        <v>0</v>
      </c>
      <c r="Z30">
        <f>'‏‏دمج3'!P7</f>
        <v>0</v>
      </c>
    </row>
    <row r="31" spans="1:26" ht="15">
      <c r="A31" s="142"/>
      <c r="B31" s="279" t="str">
        <v/>
      </c>
      <c r="C31" s="279" t="str">
        <v/>
      </c>
      <c r="D31" s="142"/>
      <c r="E31" s="142"/>
      <c r="F31" s="142"/>
      <c r="G31" s="142"/>
      <c r="I31" s="142"/>
      <c r="J31" s="142"/>
      <c r="K31" s="16">
        <v>7</v>
      </c>
      <c r="L31" s="472" t="str">
        <f>'ترتيب الطلاب 4'!AT17</f>
        <v/>
      </c>
      <c r="M31" s="472"/>
      <c r="N31" s="472"/>
      <c r="O31" s="472"/>
      <c r="P31" s="472"/>
      <c r="Q31" s="472"/>
      <c r="R31" s="307" t="str">
        <f>'ترتيب الطلاب 4'!AU17</f>
        <v/>
      </c>
      <c r="S31" s="142"/>
      <c r="T31" s="313"/>
      <c r="W31" t="str">
        <f>'‏‏دمج3'!M8</f>
        <v>-</v>
      </c>
      <c r="X31">
        <f>'‏‏دمج3'!N8</f>
        <v>0</v>
      </c>
      <c r="Y31">
        <f>'‏‏دمج3'!O8</f>
        <v>0</v>
      </c>
      <c r="Z31">
        <f>'‏‏دمج3'!P8</f>
        <v>0</v>
      </c>
    </row>
    <row r="32" spans="1:26" ht="15">
      <c r="A32" s="142"/>
      <c r="B32" s="16" t="str">
        <v/>
      </c>
      <c r="C32" s="16" t="str">
        <v/>
      </c>
      <c r="D32" s="142"/>
      <c r="E32" s="142"/>
      <c r="F32" s="142"/>
      <c r="G32" s="142"/>
      <c r="H32" s="142"/>
      <c r="I32" s="142"/>
      <c r="J32" s="142"/>
      <c r="K32" s="16">
        <v>8</v>
      </c>
      <c r="L32" s="472" t="str">
        <f>'ترتيب الطلاب 4'!AT18</f>
        <v/>
      </c>
      <c r="M32" s="472"/>
      <c r="N32" s="472"/>
      <c r="O32" s="472"/>
      <c r="P32" s="472"/>
      <c r="Q32" s="472"/>
      <c r="R32" s="307" t="str">
        <f>'ترتيب الطلاب 4'!AU18</f>
        <v/>
      </c>
      <c r="S32" s="142"/>
      <c r="T32" s="313"/>
      <c r="W32" t="str">
        <f>'‏‏دمج3'!M9</f>
        <v>-</v>
      </c>
      <c r="X32">
        <f>'‏‏دمج3'!N9</f>
        <v>0</v>
      </c>
      <c r="Y32">
        <f>'‏‏دمج3'!O9</f>
        <v>0</v>
      </c>
      <c r="Z32">
        <f>'‏‏دمج3'!P9</f>
        <v>0</v>
      </c>
    </row>
    <row r="33" spans="1:26" ht="15">
      <c r="A33" s="142"/>
      <c r="B33" s="279" t="str">
        <v/>
      </c>
      <c r="C33" s="279" t="str">
        <v/>
      </c>
      <c r="D33" s="142"/>
      <c r="E33" s="539" t="s">
        <v>663</v>
      </c>
      <c r="F33" s="539"/>
      <c r="G33" s="539"/>
      <c r="H33" s="539"/>
      <c r="I33" s="539"/>
      <c r="J33" s="142"/>
      <c r="K33" s="16">
        <v>9</v>
      </c>
      <c r="L33" s="472" t="str">
        <f>'ترتيب الطلاب 4'!AT19</f>
        <v/>
      </c>
      <c r="M33" s="472"/>
      <c r="N33" s="472"/>
      <c r="O33" s="472"/>
      <c r="P33" s="472"/>
      <c r="Q33" s="472"/>
      <c r="R33" s="307" t="str">
        <f>'ترتيب الطلاب 4'!AU19</f>
        <v/>
      </c>
      <c r="S33" s="142"/>
      <c r="T33" s="313"/>
      <c r="W33" t="str">
        <f>'‏‏دمج3'!M10</f>
        <v>-</v>
      </c>
      <c r="X33">
        <f>'‏‏دمج3'!N10</f>
        <v>0</v>
      </c>
      <c r="Y33">
        <f>'‏‏دمج3'!O10</f>
        <v>0</v>
      </c>
      <c r="Z33">
        <f>'‏‏دمج3'!P10</f>
        <v>0</v>
      </c>
    </row>
    <row r="34" spans="1:26" ht="15">
      <c r="A34" s="142"/>
      <c r="B34" s="16" t="str">
        <v/>
      </c>
      <c r="C34" s="16" t="str">
        <v/>
      </c>
      <c r="D34" s="142"/>
      <c r="E34" s="142"/>
      <c r="F34" s="142"/>
      <c r="G34" s="142"/>
      <c r="H34" s="142"/>
      <c r="I34" s="142"/>
      <c r="J34" s="142"/>
      <c r="K34" s="314">
        <v>10</v>
      </c>
      <c r="L34" s="472" t="str">
        <f>'ترتيب الطلاب 4'!AT20</f>
        <v/>
      </c>
      <c r="M34" s="472"/>
      <c r="N34" s="472"/>
      <c r="O34" s="472"/>
      <c r="P34" s="472"/>
      <c r="Q34" s="472"/>
      <c r="R34" s="307" t="str">
        <f>'ترتيب الطلاب 4'!AU20</f>
        <v/>
      </c>
      <c r="S34" s="142"/>
      <c r="T34" s="313"/>
      <c r="W34" t="str">
        <f>'‏‏دمج3'!M11</f>
        <v>-</v>
      </c>
      <c r="X34">
        <f>'‏‏دمج3'!N11</f>
        <v>0</v>
      </c>
      <c r="Y34">
        <f>'‏‏دمج3'!O11</f>
        <v>0</v>
      </c>
      <c r="Z34">
        <f>'‏‏دمج3'!P11</f>
        <v>0</v>
      </c>
    </row>
    <row r="35" spans="1:26" ht="15">
      <c r="A35" s="142"/>
      <c r="B35" s="279" t="str">
        <v/>
      </c>
      <c r="C35" s="279" t="str">
        <v/>
      </c>
      <c r="D35" s="467" t="s">
        <v>666</v>
      </c>
      <c r="E35" s="467"/>
      <c r="F35" s="467"/>
      <c r="G35" s="467"/>
      <c r="H35" s="302" t="s">
        <v>664</v>
      </c>
      <c r="I35" s="279" t="s">
        <v>665</v>
      </c>
      <c r="J35" s="301" t="s">
        <v>667</v>
      </c>
      <c r="K35" s="142"/>
      <c r="L35" s="142"/>
      <c r="M35" s="142"/>
      <c r="N35" s="142"/>
      <c r="O35" s="142"/>
      <c r="P35" s="142"/>
      <c r="Q35" s="142"/>
      <c r="R35" s="142"/>
      <c r="S35" s="142"/>
      <c r="T35" s="142"/>
      <c r="W35" t="str">
        <f>'‏‏دمج3'!M12</f>
        <v>-</v>
      </c>
      <c r="X35">
        <f>'‏‏دمج3'!N12</f>
        <v>0</v>
      </c>
      <c r="Y35">
        <f>'‏‏دمج3'!O12</f>
        <v>0</v>
      </c>
      <c r="Z35">
        <f>'‏‏دمج3'!P12</f>
        <v>0</v>
      </c>
    </row>
    <row r="36" spans="1:26" ht="15">
      <c r="A36" s="142"/>
      <c r="B36" s="16" t="str">
        <v/>
      </c>
      <c r="C36" s="16" t="str">
        <v/>
      </c>
      <c r="D36" s="539" t="str">
        <f>IF(W29="-","",W29)</f>
        <v/>
      </c>
      <c r="E36" s="539"/>
      <c r="F36" s="539"/>
      <c r="G36" s="539"/>
      <c r="H36" s="303" t="str">
        <f>IF(X29=0,"",X29)</f>
        <v/>
      </c>
      <c r="I36" s="303" t="str">
        <f>IF(Y29=0,"",Y29)</f>
        <v/>
      </c>
      <c r="J36" s="303" t="str">
        <f>IF(D36="","",Z29)</f>
        <v/>
      </c>
      <c r="K36" s="317" t="str">
        <f>IFERROR(RANK(J36,$J:$J,1)+COUNTIF($J36:J$36,J36)-1,"")</f>
        <v/>
      </c>
      <c r="L36" s="464" t="s">
        <v>677</v>
      </c>
      <c r="M36" s="464"/>
      <c r="N36" s="464"/>
      <c r="O36" s="142"/>
      <c r="P36" s="142"/>
      <c r="Q36" s="142"/>
      <c r="R36" s="142"/>
      <c r="S36" s="142"/>
      <c r="T36" s="142"/>
      <c r="W36" t="str">
        <f>'‏‏دمج3'!M13</f>
        <v>-</v>
      </c>
      <c r="X36">
        <f>'‏‏دمج3'!N13</f>
        <v>0</v>
      </c>
      <c r="Y36">
        <f>'‏‏دمج3'!O13</f>
        <v>0</v>
      </c>
      <c r="Z36">
        <f>'‏‏دمج3'!P13</f>
        <v>0</v>
      </c>
    </row>
    <row r="37" spans="1:26" ht="15">
      <c r="A37" s="142"/>
      <c r="B37" s="279" t="str">
        <v/>
      </c>
      <c r="C37" s="279" t="str">
        <v/>
      </c>
      <c r="D37" s="539" t="str">
        <f t="shared" ref="D37:D48" si="2">IF(W30="-","",W30)</f>
        <v/>
      </c>
      <c r="E37" s="539"/>
      <c r="F37" s="539"/>
      <c r="G37" s="539"/>
      <c r="H37" s="303" t="str">
        <f t="shared" ref="H37:H48" si="3">IF(X30=0,"",X30)</f>
        <v/>
      </c>
      <c r="I37" s="303" t="str">
        <f t="shared" ref="I37:I48" si="4">IF(Y30=0,"",Y30)</f>
        <v/>
      </c>
      <c r="J37" s="303" t="str">
        <f t="shared" ref="J37:J48" si="5">IF(D37="","",Z30)</f>
        <v/>
      </c>
      <c r="K37" s="317" t="str">
        <f>IFERROR(RANK(J37,$J:$J,1)+COUNTIF($J$36:J37,J37)-1,"")</f>
        <v/>
      </c>
      <c r="L37" s="312" t="s">
        <v>673</v>
      </c>
      <c r="M37" s="467" t="s">
        <v>676</v>
      </c>
      <c r="N37" s="467"/>
      <c r="O37" s="467"/>
      <c r="P37" s="467"/>
      <c r="Q37" s="467"/>
      <c r="R37" s="312" t="s">
        <v>229</v>
      </c>
      <c r="S37" s="142"/>
      <c r="T37" s="142"/>
      <c r="W37" t="str">
        <f>'‏‏دمج3'!M14</f>
        <v>-</v>
      </c>
      <c r="X37">
        <f>'‏‏دمج3'!N14</f>
        <v>0</v>
      </c>
      <c r="Y37">
        <f>'‏‏دمج3'!O14</f>
        <v>0</v>
      </c>
      <c r="Z37">
        <f>'‏‏دمج3'!P14</f>
        <v>0</v>
      </c>
    </row>
    <row r="38" spans="1:26" ht="15">
      <c r="A38" s="142"/>
      <c r="B38" s="16" t="str">
        <v/>
      </c>
      <c r="C38" s="16" t="str">
        <v/>
      </c>
      <c r="D38" s="539" t="str">
        <f t="shared" si="2"/>
        <v/>
      </c>
      <c r="E38" s="539"/>
      <c r="F38" s="539"/>
      <c r="G38" s="539"/>
      <c r="H38" s="303" t="str">
        <f t="shared" si="3"/>
        <v/>
      </c>
      <c r="I38" s="303" t="str">
        <f t="shared" si="4"/>
        <v/>
      </c>
      <c r="J38" s="303" t="str">
        <f t="shared" si="5"/>
        <v/>
      </c>
      <c r="K38" s="317" t="str">
        <f>IFERROR(RANK(J38,$J:$J,1)+COUNTIF($J$36:J38,J38)-1,"")</f>
        <v/>
      </c>
      <c r="L38" s="16">
        <v>1</v>
      </c>
      <c r="M38" s="472" t="str">
        <f>'ترتيب الطلاب 4'!K11</f>
        <v/>
      </c>
      <c r="N38" s="472"/>
      <c r="O38" s="472"/>
      <c r="P38" s="472"/>
      <c r="Q38" s="472"/>
      <c r="R38" s="307" t="str">
        <f>'ترتيب الطلاب 4'!L11</f>
        <v/>
      </c>
      <c r="S38" s="142"/>
      <c r="T38" s="142"/>
      <c r="W38" t="str">
        <f>'‏‏دمج3'!M15</f>
        <v>-</v>
      </c>
      <c r="X38">
        <f>'‏‏دمج3'!N15</f>
        <v>0</v>
      </c>
      <c r="Y38">
        <f>'‏‏دمج3'!O15</f>
        <v>0</v>
      </c>
      <c r="Z38">
        <f>'‏‏دمج3'!P15</f>
        <v>0</v>
      </c>
    </row>
    <row r="39" spans="1:26" ht="15">
      <c r="A39" s="142"/>
      <c r="B39" s="279" t="str">
        <v/>
      </c>
      <c r="C39" s="279" t="str">
        <v/>
      </c>
      <c r="D39" s="539" t="str">
        <f t="shared" si="2"/>
        <v/>
      </c>
      <c r="E39" s="539"/>
      <c r="F39" s="539"/>
      <c r="G39" s="539"/>
      <c r="H39" s="303" t="str">
        <f t="shared" si="3"/>
        <v/>
      </c>
      <c r="I39" s="303" t="str">
        <f t="shared" si="4"/>
        <v/>
      </c>
      <c r="J39" s="303" t="str">
        <f t="shared" si="5"/>
        <v/>
      </c>
      <c r="K39" s="317" t="str">
        <f>IFERROR(RANK(J39,$J:$J,1)+COUNTIF($J$36:J39,J39)-1,"")</f>
        <v/>
      </c>
      <c r="L39" s="16">
        <v>2</v>
      </c>
      <c r="M39" s="472" t="str">
        <f>'ترتيب الطلاب 4'!K12</f>
        <v/>
      </c>
      <c r="N39" s="472"/>
      <c r="O39" s="472"/>
      <c r="P39" s="472"/>
      <c r="Q39" s="472"/>
      <c r="R39" s="307" t="str">
        <f>'ترتيب الطلاب 4'!L12</f>
        <v/>
      </c>
      <c r="S39" s="142"/>
      <c r="T39" s="142"/>
      <c r="W39" t="str">
        <f>'‏‏دمج3'!M16</f>
        <v>-</v>
      </c>
      <c r="X39">
        <f>'‏‏دمج3'!N16</f>
        <v>0</v>
      </c>
      <c r="Y39">
        <f>'‏‏دمج3'!O16</f>
        <v>0</v>
      </c>
      <c r="Z39">
        <f>'‏‏دمج3'!P16</f>
        <v>0</v>
      </c>
    </row>
    <row r="40" spans="1:26" ht="15">
      <c r="A40" s="142"/>
      <c r="B40" s="16" t="str">
        <v/>
      </c>
      <c r="C40" s="16" t="str">
        <v/>
      </c>
      <c r="D40" s="539" t="str">
        <f t="shared" si="2"/>
        <v/>
      </c>
      <c r="E40" s="539"/>
      <c r="F40" s="539"/>
      <c r="G40" s="539"/>
      <c r="H40" s="303" t="str">
        <f t="shared" si="3"/>
        <v/>
      </c>
      <c r="I40" s="303" t="str">
        <f t="shared" si="4"/>
        <v/>
      </c>
      <c r="J40" s="303" t="str">
        <f t="shared" si="5"/>
        <v/>
      </c>
      <c r="K40" s="317" t="str">
        <f>IFERROR(RANK(J40,$J:$J,1)+COUNTIF($J$36:J40,J40)-1,"")</f>
        <v/>
      </c>
      <c r="L40" s="16">
        <v>3</v>
      </c>
      <c r="M40" s="472" t="str">
        <f>'ترتيب الطلاب 4'!K13</f>
        <v/>
      </c>
      <c r="N40" s="472"/>
      <c r="O40" s="472"/>
      <c r="P40" s="472"/>
      <c r="Q40" s="472"/>
      <c r="R40" s="307" t="str">
        <f>'ترتيب الطلاب 4'!L13</f>
        <v/>
      </c>
      <c r="S40" s="142"/>
      <c r="T40" s="142"/>
      <c r="W40" t="str">
        <f>'‏‏دمج3'!M17</f>
        <v>-</v>
      </c>
      <c r="X40">
        <f>'‏‏دمج3'!N17</f>
        <v>0</v>
      </c>
      <c r="Y40">
        <f>'‏‏دمج3'!O17</f>
        <v>0</v>
      </c>
      <c r="Z40">
        <f>'‏‏دمج3'!P17</f>
        <v>0</v>
      </c>
    </row>
    <row r="41" spans="1:26" ht="15">
      <c r="A41" s="142"/>
      <c r="B41" s="279" t="str">
        <v/>
      </c>
      <c r="C41" s="279" t="str">
        <v/>
      </c>
      <c r="D41" s="539" t="str">
        <f t="shared" si="2"/>
        <v/>
      </c>
      <c r="E41" s="539"/>
      <c r="F41" s="539"/>
      <c r="G41" s="539"/>
      <c r="H41" s="303" t="str">
        <f t="shared" si="3"/>
        <v/>
      </c>
      <c r="I41" s="303" t="str">
        <f t="shared" si="4"/>
        <v/>
      </c>
      <c r="J41" s="303" t="str">
        <f t="shared" si="5"/>
        <v/>
      </c>
      <c r="K41" s="317" t="str">
        <f>IFERROR(RANK(J41,$J:$J,1)+COUNTIF($J$36:J41,J41)-1,"")</f>
        <v/>
      </c>
      <c r="L41" s="16">
        <v>4</v>
      </c>
      <c r="M41" s="472" t="str">
        <f>'ترتيب الطلاب 4'!K14</f>
        <v/>
      </c>
      <c r="N41" s="472"/>
      <c r="O41" s="472"/>
      <c r="P41" s="472"/>
      <c r="Q41" s="472"/>
      <c r="R41" s="307" t="str">
        <f>'ترتيب الطلاب 4'!L14</f>
        <v/>
      </c>
      <c r="S41" s="142"/>
      <c r="T41" s="142"/>
      <c r="W41" t="str">
        <f>'‏‏دمج3'!M18</f>
        <v>-</v>
      </c>
      <c r="X41">
        <f>'‏‏دمج3'!N18</f>
        <v>0</v>
      </c>
      <c r="Y41">
        <f>'‏‏دمج3'!O18</f>
        <v>0</v>
      </c>
      <c r="Z41">
        <f>'‏‏دمج3'!P18</f>
        <v>0</v>
      </c>
    </row>
    <row r="42" spans="1:26" ht="15">
      <c r="A42" s="142"/>
      <c r="B42" s="16" t="str">
        <v/>
      </c>
      <c r="C42" s="16" t="str">
        <v/>
      </c>
      <c r="D42" s="539" t="str">
        <f t="shared" si="2"/>
        <v/>
      </c>
      <c r="E42" s="539"/>
      <c r="F42" s="539"/>
      <c r="G42" s="539"/>
      <c r="H42" s="303" t="str">
        <f t="shared" si="3"/>
        <v/>
      </c>
      <c r="I42" s="303" t="str">
        <f t="shared" si="4"/>
        <v/>
      </c>
      <c r="J42" s="303" t="str">
        <f t="shared" si="5"/>
        <v/>
      </c>
      <c r="K42" s="317" t="str">
        <f>IFERROR(RANK(J42,$J:$J,1)+COUNTIF($J$36:J42,J42)-1,"")</f>
        <v/>
      </c>
      <c r="L42" s="16">
        <v>5</v>
      </c>
      <c r="M42" s="472" t="str">
        <f>'ترتيب الطلاب 4'!K15</f>
        <v/>
      </c>
      <c r="N42" s="472"/>
      <c r="O42" s="472"/>
      <c r="P42" s="472"/>
      <c r="Q42" s="472"/>
      <c r="R42" s="307" t="str">
        <f>'ترتيب الطلاب 4'!L15</f>
        <v/>
      </c>
      <c r="S42" s="142"/>
      <c r="T42" s="142"/>
    </row>
    <row r="43" spans="1:26" ht="15">
      <c r="A43" s="142"/>
      <c r="B43" s="279" t="str">
        <v/>
      </c>
      <c r="C43" s="279" t="str">
        <v/>
      </c>
      <c r="D43" s="539" t="str">
        <f t="shared" si="2"/>
        <v/>
      </c>
      <c r="E43" s="539"/>
      <c r="F43" s="539"/>
      <c r="G43" s="539"/>
      <c r="H43" s="303" t="str">
        <f t="shared" si="3"/>
        <v/>
      </c>
      <c r="I43" s="303" t="str">
        <f t="shared" si="4"/>
        <v/>
      </c>
      <c r="J43" s="303" t="str">
        <f t="shared" si="5"/>
        <v/>
      </c>
      <c r="K43" s="317" t="str">
        <f>IFERROR(RANK(J43,$J:$J,1)+COUNTIF($J$36:J43,J43)-1,"")</f>
        <v/>
      </c>
      <c r="L43" s="16">
        <v>6</v>
      </c>
      <c r="M43" s="472" t="str">
        <f>'ترتيب الطلاب 4'!K16</f>
        <v/>
      </c>
      <c r="N43" s="472"/>
      <c r="O43" s="472"/>
      <c r="P43" s="472"/>
      <c r="Q43" s="472"/>
      <c r="R43" s="307" t="str">
        <f>'ترتيب الطلاب 4'!L16</f>
        <v/>
      </c>
      <c r="S43" s="142"/>
      <c r="T43" s="142"/>
    </row>
    <row r="44" spans="1:26" ht="15">
      <c r="A44" s="142"/>
      <c r="B44" s="16" t="str">
        <v/>
      </c>
      <c r="C44" s="16" t="str">
        <v/>
      </c>
      <c r="D44" s="539" t="str">
        <f t="shared" si="2"/>
        <v/>
      </c>
      <c r="E44" s="539"/>
      <c r="F44" s="539"/>
      <c r="G44" s="539"/>
      <c r="H44" s="303" t="str">
        <f t="shared" si="3"/>
        <v/>
      </c>
      <c r="I44" s="303" t="str">
        <f t="shared" si="4"/>
        <v/>
      </c>
      <c r="J44" s="303" t="str">
        <f t="shared" si="5"/>
        <v/>
      </c>
      <c r="K44" s="317" t="str">
        <f>IFERROR(RANK(J44,$J:$J,1)+COUNTIF($J$36:J44,J44)-1,"")</f>
        <v/>
      </c>
      <c r="L44" s="16">
        <v>7</v>
      </c>
      <c r="M44" s="472" t="str">
        <f>'ترتيب الطلاب 4'!K17</f>
        <v/>
      </c>
      <c r="N44" s="472"/>
      <c r="O44" s="472"/>
      <c r="P44" s="472"/>
      <c r="Q44" s="472"/>
      <c r="R44" s="307" t="str">
        <f>'ترتيب الطلاب 4'!L17</f>
        <v/>
      </c>
      <c r="S44" s="142"/>
      <c r="T44" s="142"/>
    </row>
    <row r="45" spans="1:26" ht="15">
      <c r="A45" s="142"/>
      <c r="B45" s="279" t="str">
        <v/>
      </c>
      <c r="C45" s="279" t="str">
        <v/>
      </c>
      <c r="D45" s="539" t="str">
        <f t="shared" si="2"/>
        <v/>
      </c>
      <c r="E45" s="539"/>
      <c r="F45" s="539"/>
      <c r="G45" s="539"/>
      <c r="H45" s="303" t="str">
        <f t="shared" si="3"/>
        <v/>
      </c>
      <c r="I45" s="303" t="str">
        <f t="shared" si="4"/>
        <v/>
      </c>
      <c r="J45" s="303" t="str">
        <f t="shared" si="5"/>
        <v/>
      </c>
      <c r="K45" s="317" t="str">
        <f>IFERROR(RANK(J45,$J:$J,1)+COUNTIF($J$36:J45,J45)-1,"")</f>
        <v/>
      </c>
      <c r="L45" s="16">
        <v>8</v>
      </c>
      <c r="M45" s="472" t="str">
        <f>'ترتيب الطلاب 4'!K18</f>
        <v/>
      </c>
      <c r="N45" s="472"/>
      <c r="O45" s="472"/>
      <c r="P45" s="472"/>
      <c r="Q45" s="472"/>
      <c r="R45" s="307" t="str">
        <f>'ترتيب الطلاب 4'!L18</f>
        <v/>
      </c>
      <c r="S45" s="142"/>
      <c r="T45" s="142"/>
    </row>
    <row r="46" spans="1:26" ht="15">
      <c r="A46" s="142"/>
      <c r="B46" s="16" t="str">
        <v/>
      </c>
      <c r="C46" s="16" t="str">
        <v/>
      </c>
      <c r="D46" s="539" t="str">
        <f t="shared" si="2"/>
        <v/>
      </c>
      <c r="E46" s="539"/>
      <c r="F46" s="539"/>
      <c r="G46" s="539"/>
      <c r="H46" s="303" t="str">
        <f t="shared" si="3"/>
        <v/>
      </c>
      <c r="I46" s="303" t="str">
        <f t="shared" si="4"/>
        <v/>
      </c>
      <c r="J46" s="303" t="str">
        <f t="shared" si="5"/>
        <v/>
      </c>
      <c r="K46" s="317" t="str">
        <f>IFERROR(RANK(J46,$J:$J,1)+COUNTIF($J$36:J46,J46)-1,"")</f>
        <v/>
      </c>
      <c r="L46" s="16">
        <v>9</v>
      </c>
      <c r="M46" s="472" t="str">
        <f>'ترتيب الطلاب 4'!K19</f>
        <v/>
      </c>
      <c r="N46" s="472"/>
      <c r="O46" s="472"/>
      <c r="P46" s="472"/>
      <c r="Q46" s="472"/>
      <c r="R46" s="307" t="str">
        <f>'ترتيب الطلاب 4'!L19</f>
        <v/>
      </c>
      <c r="S46" s="142"/>
      <c r="T46" s="142"/>
    </row>
    <row r="47" spans="1:26" ht="15">
      <c r="A47" s="142"/>
      <c r="B47" s="279" t="str">
        <v/>
      </c>
      <c r="C47" s="279" t="str">
        <v/>
      </c>
      <c r="D47" s="539" t="str">
        <f t="shared" si="2"/>
        <v/>
      </c>
      <c r="E47" s="539"/>
      <c r="F47" s="539"/>
      <c r="G47" s="539"/>
      <c r="H47" s="303" t="str">
        <f t="shared" si="3"/>
        <v/>
      </c>
      <c r="I47" s="303" t="str">
        <f t="shared" si="4"/>
        <v/>
      </c>
      <c r="J47" s="303" t="str">
        <f t="shared" si="5"/>
        <v/>
      </c>
      <c r="K47" s="317" t="str">
        <f>IFERROR(RANK(J47,$J:$J,1)+COUNTIF($J$36:J47,J47)-1,"")</f>
        <v/>
      </c>
      <c r="L47" s="314">
        <v>10</v>
      </c>
      <c r="M47" s="472" t="str">
        <f>'ترتيب الطلاب 4'!K20</f>
        <v/>
      </c>
      <c r="N47" s="472"/>
      <c r="O47" s="472"/>
      <c r="P47" s="472"/>
      <c r="Q47" s="472"/>
      <c r="R47" s="307" t="str">
        <f>'ترتيب الطلاب 4'!L20</f>
        <v/>
      </c>
      <c r="S47" s="142"/>
      <c r="T47" s="142"/>
    </row>
    <row r="48" spans="1:26" ht="15">
      <c r="A48" s="142"/>
      <c r="B48" s="16" t="str">
        <v/>
      </c>
      <c r="C48" s="16" t="str">
        <v/>
      </c>
      <c r="D48" s="539" t="str">
        <f t="shared" si="2"/>
        <v/>
      </c>
      <c r="E48" s="539"/>
      <c r="F48" s="539"/>
      <c r="G48" s="539"/>
      <c r="H48" s="303" t="str">
        <f t="shared" si="3"/>
        <v/>
      </c>
      <c r="I48" s="303" t="str">
        <f t="shared" si="4"/>
        <v/>
      </c>
      <c r="J48" s="303" t="str">
        <f t="shared" si="5"/>
        <v/>
      </c>
      <c r="K48" s="142" t="str">
        <f>IFERROR(RANK(J48,$J:$J,1)+COUNTIF($J$36:J48,J48)-1,"")</f>
        <v/>
      </c>
      <c r="L48" s="142"/>
      <c r="M48" s="142"/>
      <c r="N48" s="142"/>
      <c r="O48" s="142"/>
      <c r="P48" s="142"/>
      <c r="Q48" s="142"/>
      <c r="R48" s="142"/>
      <c r="S48" s="142"/>
      <c r="T48" s="142"/>
    </row>
    <row r="49" spans="1:20" ht="15">
      <c r="A49" s="142"/>
      <c r="B49" s="279" t="str">
        <v/>
      </c>
      <c r="C49" s="279" t="str">
        <v/>
      </c>
      <c r="D49" s="142"/>
      <c r="E49" s="473" t="s">
        <v>592</v>
      </c>
      <c r="F49" s="473"/>
      <c r="G49" s="473"/>
      <c r="H49" s="473" t="s">
        <v>593</v>
      </c>
      <c r="I49" s="473"/>
      <c r="J49" s="142"/>
      <c r="K49" s="142"/>
      <c r="L49" s="142"/>
      <c r="M49" s="142"/>
      <c r="N49" s="142"/>
      <c r="O49" s="142"/>
      <c r="P49" s="142"/>
      <c r="Q49" s="142"/>
      <c r="R49" s="142"/>
      <c r="S49" s="142"/>
      <c r="T49" s="142"/>
    </row>
    <row r="50" spans="1:20" ht="15">
      <c r="A50" s="142"/>
      <c r="B50" s="154" t="str">
        <v/>
      </c>
      <c r="C50" s="154" t="str">
        <v/>
      </c>
      <c r="D50" s="142"/>
      <c r="E50" s="549"/>
      <c r="F50" s="549"/>
      <c r="G50" s="549"/>
      <c r="H50" s="550"/>
      <c r="I50" s="552"/>
      <c r="J50" s="142"/>
      <c r="K50" s="142"/>
      <c r="L50" s="142"/>
      <c r="M50" s="142"/>
      <c r="N50" s="142"/>
      <c r="O50" s="142"/>
      <c r="P50" s="142"/>
      <c r="Q50" s="142"/>
      <c r="R50" s="142"/>
      <c r="S50" s="142"/>
      <c r="T50" s="142"/>
    </row>
    <row r="51" spans="1:20">
      <c r="A51" s="142"/>
      <c r="B51" s="142"/>
      <c r="C51" s="142"/>
      <c r="D51" s="142"/>
      <c r="E51" s="142"/>
      <c r="F51" s="142"/>
      <c r="G51" s="142"/>
      <c r="H51" s="142"/>
      <c r="I51" s="142"/>
      <c r="J51" s="142"/>
      <c r="K51" s="142"/>
      <c r="L51" s="142"/>
      <c r="M51" s="142"/>
      <c r="N51" s="142"/>
      <c r="O51" s="142"/>
      <c r="P51" s="142"/>
      <c r="Q51" s="142"/>
      <c r="R51" s="142"/>
      <c r="S51" s="142"/>
      <c r="T51" s="142"/>
    </row>
  </sheetData>
  <sheetProtection algorithmName="SHA-512" hashValue="38rW6LBd+V35gsNDRW2FhSXiEfxDq/lZ1H8s+F7UaMrq+Flsmfrc7eIDQc5iFgyJvjjs/plpktnUdIGtlVbaiA==" saltValue="QBarpMWIIVMPE0tShOuZlQ==" spinCount="100000" sheet="1" objects="1" scenarios="1"/>
  <mergeCells count="74">
    <mergeCell ref="M44:Q44"/>
    <mergeCell ref="M45:Q45"/>
    <mergeCell ref="M46:Q46"/>
    <mergeCell ref="M47:Q47"/>
    <mergeCell ref="M39:Q39"/>
    <mergeCell ref="M40:Q40"/>
    <mergeCell ref="M41:Q41"/>
    <mergeCell ref="M42:Q42"/>
    <mergeCell ref="M43:Q43"/>
    <mergeCell ref="L33:Q33"/>
    <mergeCell ref="L34:Q34"/>
    <mergeCell ref="L36:N36"/>
    <mergeCell ref="M37:Q37"/>
    <mergeCell ref="M38:Q38"/>
    <mergeCell ref="L28:Q28"/>
    <mergeCell ref="L29:Q29"/>
    <mergeCell ref="L30:Q30"/>
    <mergeCell ref="L31:Q31"/>
    <mergeCell ref="L32:Q32"/>
    <mergeCell ref="K23:N23"/>
    <mergeCell ref="L24:Q24"/>
    <mergeCell ref="L25:Q25"/>
    <mergeCell ref="L26:Q26"/>
    <mergeCell ref="L27:Q27"/>
    <mergeCell ref="L20:S20"/>
    <mergeCell ref="L21:S21"/>
    <mergeCell ref="L22:S22"/>
    <mergeCell ref="L15:S15"/>
    <mergeCell ref="L16:S16"/>
    <mergeCell ref="L17:S17"/>
    <mergeCell ref="L18:S18"/>
    <mergeCell ref="L19:S19"/>
    <mergeCell ref="K10:N10"/>
    <mergeCell ref="L11:S11"/>
    <mergeCell ref="L12:S12"/>
    <mergeCell ref="L13:S13"/>
    <mergeCell ref="L14:S14"/>
    <mergeCell ref="N2:Q2"/>
    <mergeCell ref="K3:M3"/>
    <mergeCell ref="S3:T6"/>
    <mergeCell ref="K4:M4"/>
    <mergeCell ref="K5:M5"/>
    <mergeCell ref="H49:I49"/>
    <mergeCell ref="H50:I50"/>
    <mergeCell ref="D46:G46"/>
    <mergeCell ref="D47:G47"/>
    <mergeCell ref="D48:G48"/>
    <mergeCell ref="E50:G50"/>
    <mergeCell ref="D42:G42"/>
    <mergeCell ref="D43:G43"/>
    <mergeCell ref="D44:G44"/>
    <mergeCell ref="D45:G45"/>
    <mergeCell ref="E49:G49"/>
    <mergeCell ref="G10:H10"/>
    <mergeCell ref="I10:J10"/>
    <mergeCell ref="D2:G2"/>
    <mergeCell ref="A3:C3"/>
    <mergeCell ref="I3:J6"/>
    <mergeCell ref="A4:C4"/>
    <mergeCell ref="A5:C5"/>
    <mergeCell ref="D12:E12"/>
    <mergeCell ref="G12:H12"/>
    <mergeCell ref="C14:E14"/>
    <mergeCell ref="B17:E17"/>
    <mergeCell ref="B24:B25"/>
    <mergeCell ref="C24:C25"/>
    <mergeCell ref="D39:G39"/>
    <mergeCell ref="D40:G40"/>
    <mergeCell ref="D41:G41"/>
    <mergeCell ref="E33:I33"/>
    <mergeCell ref="D35:G35"/>
    <mergeCell ref="D36:G36"/>
    <mergeCell ref="D37:G37"/>
    <mergeCell ref="D38:G38"/>
  </mergeCells>
  <conditionalFormatting sqref="J35:J48">
    <cfRule type="cellIs" dxfId="14" priority="1" operator="equal">
      <formula>0</formula>
    </cfRule>
    <cfRule type="cellIs" dxfId="13" priority="2" operator="lessThan">
      <formula>0</formula>
    </cfRule>
    <cfRule type="cellIs" dxfId="12" priority="3" operator="greaterThan">
      <formula>0</formula>
    </cfRule>
  </conditionalFormatting>
  <pageMargins left="0.25" right="0.25" top="0.75" bottom="0.75" header="0.3" footer="0.3"/>
  <pageSetup paperSize="9"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370E7-93F2-41E0-9EBD-C7975EAD8EA2}">
  <sheetPr codeName="ورقة17"/>
  <dimension ref="A1:AU132"/>
  <sheetViews>
    <sheetView rightToLeft="1" workbookViewId="0">
      <selection activeCell="F5" sqref="F5:G6"/>
    </sheetView>
  </sheetViews>
  <sheetFormatPr defaultColWidth="0" defaultRowHeight="15" zeroHeight="1"/>
  <cols>
    <col min="1" max="1" width="9" style="16" customWidth="1"/>
    <col min="2" max="2" width="26.5" style="16" customWidth="1"/>
    <col min="3" max="3" width="9" style="16" customWidth="1"/>
    <col min="4" max="4" width="9" style="17" customWidth="1"/>
    <col min="5" max="8" width="9" hidden="1" customWidth="1"/>
    <col min="9" max="9" width="2.25" customWidth="1"/>
    <col min="10" max="10" width="5" style="16" customWidth="1"/>
    <col min="11" max="11" width="24.875" style="16" customWidth="1"/>
    <col min="12" max="12" width="9" style="16" customWidth="1"/>
    <col min="13" max="13" width="2.25" style="154" customWidth="1"/>
    <col min="14" max="14" width="9" style="16" customWidth="1"/>
    <col min="15" max="15" width="24.5" customWidth="1"/>
    <col min="16" max="16" width="8.875" customWidth="1"/>
    <col min="17" max="17" width="7.75" customWidth="1"/>
    <col min="18" max="19" width="9" customWidth="1"/>
    <col min="20" max="20" width="13.875" customWidth="1"/>
    <col min="21" max="21" width="11.875" customWidth="1"/>
    <col min="22" max="41" width="9" customWidth="1"/>
    <col min="42" max="47" width="0" hidden="1" customWidth="1"/>
    <col min="48" max="16384" width="9" hidden="1"/>
  </cols>
  <sheetData>
    <row r="1" spans="1:47" s="2" customFormat="1" ht="15.75" thickBot="1">
      <c r="A1" s="16"/>
      <c r="B1" s="16"/>
      <c r="C1" s="16"/>
      <c r="D1" s="17"/>
      <c r="J1" s="16"/>
      <c r="K1" s="16"/>
      <c r="L1" s="16"/>
      <c r="M1" s="154"/>
      <c r="N1" s="16"/>
      <c r="P1" s="2">
        <v>1</v>
      </c>
      <c r="Q1" s="2">
        <v>2</v>
      </c>
      <c r="R1" s="2">
        <v>3</v>
      </c>
      <c r="S1" s="2">
        <v>4</v>
      </c>
      <c r="T1" s="2">
        <v>5</v>
      </c>
      <c r="U1" s="2">
        <v>6</v>
      </c>
      <c r="V1" s="2">
        <v>7</v>
      </c>
      <c r="W1" s="2">
        <v>8</v>
      </c>
      <c r="X1" s="2">
        <v>9</v>
      </c>
      <c r="Y1" s="2">
        <v>10</v>
      </c>
      <c r="Z1" s="2">
        <v>11</v>
      </c>
      <c r="AA1" s="2">
        <v>12</v>
      </c>
      <c r="AB1" s="2">
        <v>13</v>
      </c>
      <c r="AC1" s="2">
        <v>14</v>
      </c>
      <c r="AD1" s="2">
        <v>15</v>
      </c>
      <c r="AE1" s="2">
        <v>16</v>
      </c>
      <c r="AF1" s="2">
        <v>17</v>
      </c>
      <c r="AG1" s="2">
        <v>18</v>
      </c>
      <c r="AH1" s="2">
        <v>19</v>
      </c>
      <c r="AI1" s="2">
        <v>20</v>
      </c>
      <c r="AJ1" s="2">
        <v>21</v>
      </c>
      <c r="AK1" s="2">
        <v>22</v>
      </c>
      <c r="AL1" s="2">
        <v>23</v>
      </c>
      <c r="AM1" s="2">
        <v>24</v>
      </c>
      <c r="AN1" s="2">
        <v>25</v>
      </c>
    </row>
    <row r="2" spans="1:47" ht="15" customHeight="1">
      <c r="C2" s="478" t="s">
        <v>572</v>
      </c>
      <c r="D2" s="479"/>
      <c r="K2" s="263" t="s">
        <v>237</v>
      </c>
      <c r="L2" s="93" t="str">
        <f>'ادخال درجات الاختبار الرابع'!AD239</f>
        <v>س1</v>
      </c>
      <c r="N2" s="541" t="s">
        <v>288</v>
      </c>
      <c r="O2" s="541"/>
      <c r="P2" s="540" t="str">
        <f>'ادخال درجات الاختبار الرابع'!DB4</f>
        <v>-</v>
      </c>
      <c r="Q2" s="540" t="str">
        <f>'ادخال درجات الاختبار الرابع'!DC4</f>
        <v>-</v>
      </c>
      <c r="R2" s="540" t="str">
        <f>'ادخال درجات الاختبار الرابع'!DD4</f>
        <v>-</v>
      </c>
      <c r="S2" s="540" t="str">
        <f>'ادخال درجات الاختبار الرابع'!DE4</f>
        <v>-</v>
      </c>
      <c r="T2" s="540" t="str">
        <f>'ادخال درجات الاختبار الرابع'!DF4</f>
        <v>-</v>
      </c>
      <c r="U2" s="540" t="str">
        <f>'ادخال درجات الاختبار الرابع'!DG4</f>
        <v>-</v>
      </c>
      <c r="V2" s="540" t="str">
        <f>'ادخال درجات الاختبار الرابع'!DH4</f>
        <v>-</v>
      </c>
      <c r="W2" s="540" t="str">
        <f>'ادخال درجات الاختبار الرابع'!DI4</f>
        <v>-</v>
      </c>
      <c r="X2" s="540" t="str">
        <f>'ادخال درجات الاختبار الرابع'!DJ4</f>
        <v>-</v>
      </c>
      <c r="Y2" s="540" t="str">
        <f>'ادخال درجات الاختبار الرابع'!DK4</f>
        <v>-</v>
      </c>
      <c r="Z2" s="540" t="str">
        <f>'ادخال درجات الاختبار الرابع'!DL4</f>
        <v>-</v>
      </c>
      <c r="AA2" s="540" t="str">
        <f>'ادخال درجات الاختبار الرابع'!DM4</f>
        <v>-</v>
      </c>
      <c r="AB2" s="540" t="str">
        <f>'ادخال درجات الاختبار الرابع'!DN4</f>
        <v>-</v>
      </c>
      <c r="AC2" s="540" t="str">
        <f>'ادخال درجات الاختبار الرابع'!DO4</f>
        <v>-</v>
      </c>
      <c r="AD2" s="540" t="str">
        <f>'ادخال درجات الاختبار الرابع'!DP4</f>
        <v>-</v>
      </c>
      <c r="AE2" s="540" t="str">
        <f>'ادخال درجات الاختبار الرابع'!DQ4</f>
        <v>-</v>
      </c>
      <c r="AF2" s="540" t="str">
        <f>'ادخال درجات الاختبار الرابع'!DR4</f>
        <v>-</v>
      </c>
      <c r="AG2" s="540" t="str">
        <f>'ادخال درجات الاختبار الرابع'!DS4</f>
        <v>-</v>
      </c>
      <c r="AH2" s="540" t="str">
        <f>'ادخال درجات الاختبار الرابع'!DT4</f>
        <v>-</v>
      </c>
      <c r="AI2" s="540" t="str">
        <f>'ادخال درجات الاختبار الرابع'!DU4</f>
        <v>-</v>
      </c>
      <c r="AJ2" s="540" t="str">
        <f>'ادخال درجات الاختبار الرابع'!DV4</f>
        <v>-</v>
      </c>
      <c r="AK2" s="540" t="str">
        <f>'ادخال درجات الاختبار الرابع'!DW4</f>
        <v>-</v>
      </c>
      <c r="AL2" s="540" t="str">
        <f>'ادخال درجات الاختبار الرابع'!DX4</f>
        <v>-</v>
      </c>
      <c r="AM2" s="540" t="str">
        <f>'ادخال درجات الاختبار الرابع'!DY4</f>
        <v>-</v>
      </c>
      <c r="AN2" s="540" t="str">
        <f>'ادخال درجات الاختبار الرابع'!DZ4</f>
        <v>-</v>
      </c>
    </row>
    <row r="3" spans="1:47">
      <c r="C3" s="480"/>
      <c r="D3" s="481"/>
      <c r="K3" s="396" t="s">
        <v>247</v>
      </c>
      <c r="L3" s="544" t="e">
        <f>AVERAGE(L11:L130)</f>
        <v>#DIV/0!</v>
      </c>
      <c r="M3" s="225"/>
      <c r="N3" s="541"/>
      <c r="O3" s="541"/>
      <c r="P3" s="540"/>
      <c r="Q3" s="540"/>
      <c r="R3" s="540"/>
      <c r="S3" s="540"/>
      <c r="T3" s="540"/>
      <c r="U3" s="540"/>
      <c r="V3" s="540"/>
      <c r="W3" s="540"/>
      <c r="X3" s="540"/>
      <c r="Y3" s="540"/>
      <c r="Z3" s="540"/>
      <c r="AA3" s="540"/>
      <c r="AB3" s="540"/>
      <c r="AC3" s="540"/>
      <c r="AD3" s="540"/>
      <c r="AE3" s="540"/>
      <c r="AF3" s="540"/>
      <c r="AG3" s="540"/>
      <c r="AH3" s="540"/>
      <c r="AI3" s="540"/>
      <c r="AJ3" s="540"/>
      <c r="AK3" s="540"/>
      <c r="AL3" s="540"/>
      <c r="AM3" s="540"/>
      <c r="AN3" s="540"/>
    </row>
    <row r="4" spans="1:47" ht="15" customHeight="1">
      <c r="C4" s="480"/>
      <c r="D4" s="481"/>
      <c r="K4" s="396"/>
      <c r="L4" s="556"/>
      <c r="M4" s="226"/>
      <c r="N4" s="541"/>
      <c r="O4" s="541"/>
      <c r="P4" s="540"/>
      <c r="Q4" s="540"/>
      <c r="R4" s="540"/>
      <c r="S4" s="540"/>
      <c r="T4" s="540"/>
      <c r="U4" s="540"/>
      <c r="V4" s="540"/>
      <c r="W4" s="540"/>
      <c r="X4" s="540"/>
      <c r="Y4" s="540"/>
      <c r="Z4" s="540"/>
      <c r="AA4" s="540"/>
      <c r="AB4" s="540"/>
      <c r="AC4" s="540"/>
      <c r="AD4" s="540"/>
      <c r="AE4" s="540"/>
      <c r="AF4" s="540"/>
      <c r="AG4" s="540"/>
      <c r="AH4" s="540"/>
      <c r="AI4" s="540"/>
      <c r="AJ4" s="540"/>
      <c r="AK4" s="540"/>
      <c r="AL4" s="540"/>
      <c r="AM4" s="540"/>
      <c r="AN4" s="540"/>
    </row>
    <row r="5" spans="1:47" ht="15" customHeight="1" thickBot="1">
      <c r="C5" s="482"/>
      <c r="D5" s="483"/>
      <c r="K5" s="19" t="s">
        <v>569</v>
      </c>
      <c r="L5" s="264">
        <f>COUNTIF(L11:L130,"&gt;="&amp;L3)</f>
        <v>0</v>
      </c>
      <c r="N5" s="541"/>
      <c r="O5" s="541"/>
      <c r="P5" s="540"/>
      <c r="Q5" s="540"/>
      <c r="R5" s="540"/>
      <c r="S5" s="540"/>
      <c r="T5" s="540"/>
      <c r="U5" s="540"/>
      <c r="V5" s="540"/>
      <c r="W5" s="540"/>
      <c r="X5" s="540"/>
      <c r="Y5" s="540"/>
      <c r="Z5" s="540"/>
      <c r="AA5" s="540"/>
      <c r="AB5" s="540"/>
      <c r="AC5" s="540"/>
      <c r="AD5" s="540"/>
      <c r="AE5" s="540"/>
      <c r="AF5" s="540"/>
      <c r="AG5" s="540"/>
      <c r="AH5" s="540"/>
      <c r="AI5" s="540"/>
      <c r="AJ5" s="540"/>
      <c r="AK5" s="540"/>
      <c r="AL5" s="540"/>
      <c r="AM5" s="540"/>
      <c r="AN5" s="540"/>
    </row>
    <row r="6" spans="1:47" ht="15" customHeight="1">
      <c r="B6" s="168"/>
      <c r="N6" s="541"/>
      <c r="O6" s="541"/>
      <c r="P6" s="540"/>
      <c r="Q6" s="540"/>
      <c r="R6" s="540"/>
      <c r="S6" s="540"/>
      <c r="T6" s="540"/>
      <c r="U6" s="540"/>
      <c r="V6" s="540"/>
      <c r="W6" s="540"/>
      <c r="X6" s="540"/>
      <c r="Y6" s="540"/>
      <c r="Z6" s="540"/>
      <c r="AA6" s="540"/>
      <c r="AB6" s="540"/>
      <c r="AC6" s="540"/>
      <c r="AD6" s="540"/>
      <c r="AE6" s="540"/>
      <c r="AF6" s="540"/>
      <c r="AG6" s="540"/>
      <c r="AH6" s="540"/>
      <c r="AI6" s="540"/>
      <c r="AJ6" s="540"/>
      <c r="AK6" s="540"/>
      <c r="AL6" s="540"/>
      <c r="AM6" s="540"/>
      <c r="AN6" s="540"/>
    </row>
    <row r="7" spans="1:47">
      <c r="J7" s="542" t="s">
        <v>167</v>
      </c>
      <c r="K7" s="542"/>
      <c r="L7" s="542"/>
      <c r="M7" s="217"/>
      <c r="N7" s="541"/>
      <c r="O7" s="541"/>
      <c r="P7" s="540"/>
      <c r="Q7" s="540"/>
      <c r="R7" s="540"/>
      <c r="S7" s="540"/>
      <c r="T7" s="540"/>
      <c r="U7" s="540"/>
      <c r="V7" s="540"/>
      <c r="W7" s="540"/>
      <c r="X7" s="540"/>
      <c r="Y7" s="540"/>
      <c r="Z7" s="540"/>
      <c r="AA7" s="540"/>
      <c r="AB7" s="540"/>
      <c r="AC7" s="540"/>
      <c r="AD7" s="540"/>
      <c r="AE7" s="540"/>
      <c r="AF7" s="540"/>
      <c r="AG7" s="540"/>
      <c r="AH7" s="540"/>
      <c r="AI7" s="540"/>
      <c r="AJ7" s="540"/>
      <c r="AK7" s="540"/>
      <c r="AL7" s="540"/>
      <c r="AM7" s="540"/>
      <c r="AN7" s="540"/>
      <c r="AS7" s="542" t="s">
        <v>167</v>
      </c>
      <c r="AT7" s="542"/>
      <c r="AU7" s="542"/>
    </row>
    <row r="8" spans="1:47" ht="14.25" customHeight="1">
      <c r="A8" s="486" t="str">
        <f>'ادخال درجات التشخيصي'!A6</f>
        <v>م</v>
      </c>
      <c r="B8" s="486" t="str">
        <f>'ادخال درجات التشخيصي'!B6</f>
        <v>الاسم</v>
      </c>
      <c r="C8" s="486" t="str">
        <f>'ادخال درجات التشخيصي'!AC6</f>
        <v xml:space="preserve">المجموع </v>
      </c>
      <c r="D8" s="492" t="str">
        <f>'ادخال درجات التشخيصي'!AD6</f>
        <v>النسبة</v>
      </c>
      <c r="J8" s="486" t="s">
        <v>0</v>
      </c>
      <c r="K8" s="486" t="s">
        <v>1</v>
      </c>
      <c r="L8" s="486" t="s">
        <v>32</v>
      </c>
      <c r="M8" s="218"/>
      <c r="N8" s="543" t="str">
        <f>A8</f>
        <v>م</v>
      </c>
      <c r="O8" s="541" t="str">
        <f>B8</f>
        <v>الاسم</v>
      </c>
      <c r="P8" s="540"/>
      <c r="Q8" s="540"/>
      <c r="R8" s="540"/>
      <c r="S8" s="540"/>
      <c r="T8" s="540"/>
      <c r="U8" s="540"/>
      <c r="V8" s="540"/>
      <c r="W8" s="540"/>
      <c r="X8" s="540"/>
      <c r="Y8" s="540"/>
      <c r="Z8" s="540"/>
      <c r="AA8" s="540"/>
      <c r="AB8" s="540"/>
      <c r="AC8" s="540"/>
      <c r="AD8" s="540"/>
      <c r="AE8" s="540"/>
      <c r="AF8" s="540"/>
      <c r="AG8" s="540"/>
      <c r="AH8" s="540"/>
      <c r="AI8" s="540"/>
      <c r="AJ8" s="540"/>
      <c r="AK8" s="540"/>
      <c r="AL8" s="540"/>
      <c r="AM8" s="540"/>
      <c r="AN8" s="540"/>
      <c r="AS8" s="486" t="s">
        <v>0</v>
      </c>
      <c r="AT8" s="486" t="s">
        <v>1</v>
      </c>
      <c r="AU8" s="486" t="s">
        <v>32</v>
      </c>
    </row>
    <row r="9" spans="1:47" ht="14.25" customHeight="1">
      <c r="A9" s="486"/>
      <c r="B9" s="486"/>
      <c r="C9" s="486"/>
      <c r="D9" s="492"/>
      <c r="J9" s="486"/>
      <c r="K9" s="486"/>
      <c r="L9" s="486"/>
      <c r="M9" s="218"/>
      <c r="N9" s="543"/>
      <c r="O9" s="541"/>
      <c r="P9" s="540"/>
      <c r="Q9" s="540"/>
      <c r="R9" s="540"/>
      <c r="S9" s="540"/>
      <c r="T9" s="540"/>
      <c r="U9" s="540"/>
      <c r="V9" s="540"/>
      <c r="W9" s="540"/>
      <c r="X9" s="540"/>
      <c r="Y9" s="540"/>
      <c r="Z9" s="540"/>
      <c r="AA9" s="540"/>
      <c r="AB9" s="540"/>
      <c r="AC9" s="540"/>
      <c r="AD9" s="540"/>
      <c r="AE9" s="540"/>
      <c r="AF9" s="540"/>
      <c r="AG9" s="540"/>
      <c r="AH9" s="540"/>
      <c r="AI9" s="540"/>
      <c r="AJ9" s="540"/>
      <c r="AK9" s="540"/>
      <c r="AL9" s="540"/>
      <c r="AM9" s="540"/>
      <c r="AN9" s="540"/>
      <c r="AS9" s="486"/>
      <c r="AT9" s="486"/>
      <c r="AU9" s="486"/>
    </row>
    <row r="10" spans="1:47" ht="14.25" customHeight="1">
      <c r="A10" s="486"/>
      <c r="B10" s="486"/>
      <c r="C10" s="486"/>
      <c r="D10" s="492"/>
      <c r="J10" s="486"/>
      <c r="K10" s="486"/>
      <c r="L10" s="486"/>
      <c r="M10" s="218"/>
      <c r="N10" s="543"/>
      <c r="O10" s="541"/>
      <c r="P10" s="540"/>
      <c r="Q10" s="540"/>
      <c r="R10" s="540"/>
      <c r="S10" s="540"/>
      <c r="T10" s="540"/>
      <c r="U10" s="540"/>
      <c r="V10" s="540"/>
      <c r="W10" s="540"/>
      <c r="X10" s="540"/>
      <c r="Y10" s="540"/>
      <c r="Z10" s="540"/>
      <c r="AA10" s="540"/>
      <c r="AB10" s="540"/>
      <c r="AC10" s="540"/>
      <c r="AD10" s="540"/>
      <c r="AE10" s="540"/>
      <c r="AF10" s="540"/>
      <c r="AG10" s="540"/>
      <c r="AH10" s="540"/>
      <c r="AI10" s="540"/>
      <c r="AJ10" s="540"/>
      <c r="AK10" s="540"/>
      <c r="AL10" s="540"/>
      <c r="AM10" s="540"/>
      <c r="AN10" s="540"/>
      <c r="AS10" s="486"/>
      <c r="AT10" s="486"/>
      <c r="AU10" s="486"/>
    </row>
    <row r="11" spans="1:47" ht="19.5" customHeight="1">
      <c r="A11" s="91">
        <f>'ادخال درجات التشخيصي'!A7</f>
        <v>1</v>
      </c>
      <c r="B11" s="19" t="str">
        <f>IF('ادخال درجات الاختبار الرابع'!B6="","",'ادخال درجات الاختبار الرابع'!B6)</f>
        <v/>
      </c>
      <c r="C11" s="19" t="str">
        <f>'ادخال درجات الاختبار الرابع'!AC6</f>
        <v/>
      </c>
      <c r="D11" s="92" t="str">
        <f>'ادخال درجات الاختبار الرابع'!AD6</f>
        <v/>
      </c>
      <c r="G11" t="str">
        <f>IF(B11="","",RANK(D11,$D:$D,1)+COUNTIF(D$11:$D11,D11)-1)</f>
        <v/>
      </c>
      <c r="H11" t="str">
        <f>IF(B11="","",RANK(D11,$D:$D)+COUNTIF($D$11:D11,D11)-1)</f>
        <v/>
      </c>
      <c r="J11" s="91">
        <v>1</v>
      </c>
      <c r="K11" s="19" t="str">
        <f>IF(B11="","",INDEX($B$11:$B$454,MATCH(J11,$H$11:$H$454,0)))</f>
        <v/>
      </c>
      <c r="L11" s="92" t="str">
        <f>IF(D11="","",INDEX($D$11:$D$454,MATCH(J11,$H$11:$H$454,0)))</f>
        <v/>
      </c>
      <c r="M11" s="219"/>
      <c r="N11" s="231">
        <f>A11</f>
        <v>1</v>
      </c>
      <c r="O11" s="188" t="str">
        <f>B11</f>
        <v/>
      </c>
      <c r="P11" s="166" t="str">
        <f>'ادخال درجات الاختبار الرابع'!AM6</f>
        <v/>
      </c>
      <c r="Q11" s="166" t="str">
        <f>'ادخال درجات الاختبار الرابع'!AO6</f>
        <v/>
      </c>
      <c r="R11" s="166" t="str">
        <f>'ادخال درجات الاختبار الرابع'!AQ6</f>
        <v/>
      </c>
      <c r="S11" s="166" t="str">
        <f>'ادخال درجات الاختبار الرابع'!AS6</f>
        <v/>
      </c>
      <c r="T11" s="166" t="str">
        <f>'ادخال درجات الاختبار الرابع'!AU6</f>
        <v/>
      </c>
      <c r="U11" s="166" t="str">
        <f>'ادخال درجات الاختبار الرابع'!AW6</f>
        <v/>
      </c>
      <c r="V11" s="166" t="str">
        <f>'ادخال درجات الاختبار الرابع'!AY6</f>
        <v/>
      </c>
      <c r="W11" s="166" t="str">
        <f>'ادخال درجات الاختبار الرابع'!BA6</f>
        <v/>
      </c>
      <c r="X11" s="166" t="str">
        <f>'ادخال درجات الاختبار الرابع'!BC6</f>
        <v/>
      </c>
      <c r="Y11" s="224" t="str">
        <f>'ادخال درجات الاختبار الرابع'!BE6</f>
        <v/>
      </c>
      <c r="Z11" s="224" t="str">
        <f>'ادخال درجات الاختبار الرابع'!BG6</f>
        <v/>
      </c>
      <c r="AA11" s="224" t="str">
        <f>'ادخال درجات الاختبار الرابع'!BI6</f>
        <v/>
      </c>
      <c r="AB11" s="224" t="str">
        <f>'ادخال درجات الاختبار الرابع'!BK6</f>
        <v/>
      </c>
      <c r="AC11" s="224" t="str">
        <f>'ادخال درجات الاختبار الرابع'!BM6</f>
        <v/>
      </c>
      <c r="AD11" s="224" t="str">
        <f>'ادخال درجات الاختبار الرابع'!BO6</f>
        <v/>
      </c>
      <c r="AE11" s="224" t="str">
        <f>'ادخال درجات الاختبار الرابع'!BQ6</f>
        <v/>
      </c>
      <c r="AF11" s="224" t="str">
        <f>'ادخال درجات الاختبار الرابع'!BS6</f>
        <v/>
      </c>
      <c r="AG11" s="224" t="str">
        <f>'ادخال درجات الاختبار الرابع'!BU6</f>
        <v/>
      </c>
      <c r="AH11" s="224" t="str">
        <f>'ادخال درجات الاختبار الرابع'!BW6</f>
        <v/>
      </c>
      <c r="AI11" s="224" t="str">
        <f>'ادخال درجات الاختبار الرابع'!BY6</f>
        <v/>
      </c>
      <c r="AJ11" s="224" t="str">
        <f>'ادخال درجات الاختبار الرابع'!CA6</f>
        <v/>
      </c>
      <c r="AK11" s="224" t="str">
        <f>'ادخال درجات الاختبار الرابع'!CC6</f>
        <v/>
      </c>
      <c r="AL11" s="224" t="str">
        <f>'ادخال درجات الاختبار الرابع'!CE6</f>
        <v/>
      </c>
      <c r="AM11" s="224" t="str">
        <f>'ادخال درجات الاختبار الرابع'!CG6</f>
        <v/>
      </c>
      <c r="AN11" s="224" t="str">
        <f>'ادخال درجات الاختبار الرابع'!CI6</f>
        <v/>
      </c>
      <c r="AS11" s="91">
        <v>1</v>
      </c>
      <c r="AT11" s="19" t="str">
        <f>IF(B11="","",INDEX($B$11:$B$454,MATCH(AS11,$G$11:$G$454,0)))</f>
        <v/>
      </c>
      <c r="AU11" s="92" t="str">
        <f>IF(B11="","",INDEX($D$11:$D$454,MATCH(AS11,$G$11:$G$454,0)))</f>
        <v/>
      </c>
    </row>
    <row r="12" spans="1:47" ht="18" customHeight="1">
      <c r="A12" s="91">
        <f>'ادخال درجات التشخيصي'!A8</f>
        <v>2</v>
      </c>
      <c r="B12" s="19" t="str">
        <f>IF('ادخال درجات الاختبار الرابع'!B7="","",'ادخال درجات الاختبار الرابع'!B7)</f>
        <v/>
      </c>
      <c r="C12" s="19" t="str">
        <f>'ادخال درجات الاختبار الرابع'!AC7</f>
        <v/>
      </c>
      <c r="D12" s="92" t="str">
        <f>'ادخال درجات الاختبار الرابع'!AD7</f>
        <v/>
      </c>
      <c r="G12" t="str">
        <f>IF(B12="","",RANK(D12,$D:$D,1)+COUNTIF(D$11:$D12,D12)-1)</f>
        <v/>
      </c>
      <c r="H12" t="str">
        <f>IF(B12="","",RANK(D12,$D:$D)+COUNTIF($D$11:D12,D12)-1)</f>
        <v/>
      </c>
      <c r="J12" s="91">
        <v>2</v>
      </c>
      <c r="K12" s="19" t="str">
        <f t="shared" ref="K12:K75" si="0">IF(B12="","",INDEX($B$11:$B$454,MATCH(J12,$H$11:$H$454,0)))</f>
        <v/>
      </c>
      <c r="L12" s="92" t="str">
        <f t="shared" ref="L12:L75" si="1">IF(D12="","",INDEX($D$11:$D$454,MATCH(J12,$H$11:$H$454,0)))</f>
        <v/>
      </c>
      <c r="M12" s="219"/>
      <c r="N12" s="231">
        <f t="shared" ref="N12:N75" si="2">A12</f>
        <v>2</v>
      </c>
      <c r="O12" s="188" t="str">
        <f t="shared" ref="O12:O75" si="3">B12</f>
        <v/>
      </c>
      <c r="P12" s="166" t="str">
        <f>'ادخال درجات الاختبار الرابع'!AM7</f>
        <v/>
      </c>
      <c r="Q12" s="166" t="str">
        <f>'ادخال درجات الاختبار الرابع'!AO7</f>
        <v/>
      </c>
      <c r="R12" s="166" t="str">
        <f>'ادخال درجات الاختبار الرابع'!AQ7</f>
        <v/>
      </c>
      <c r="S12" s="166" t="str">
        <f>'ادخال درجات الاختبار الرابع'!AS7</f>
        <v/>
      </c>
      <c r="T12" s="166" t="str">
        <f>'ادخال درجات الاختبار الرابع'!AU7</f>
        <v/>
      </c>
      <c r="U12" s="166" t="str">
        <f>'ادخال درجات الاختبار الرابع'!AW7</f>
        <v/>
      </c>
      <c r="V12" s="166" t="str">
        <f>'ادخال درجات الاختبار الرابع'!AY7</f>
        <v/>
      </c>
      <c r="W12" s="166" t="str">
        <f>'ادخال درجات الاختبار الرابع'!BA7</f>
        <v/>
      </c>
      <c r="X12" s="166" t="str">
        <f>'ادخال درجات الاختبار الرابع'!BC7</f>
        <v/>
      </c>
      <c r="Y12" s="224" t="str">
        <f>'ادخال درجات الاختبار الرابع'!BE7</f>
        <v/>
      </c>
      <c r="Z12" s="224" t="str">
        <f>'ادخال درجات الاختبار الرابع'!BG7</f>
        <v/>
      </c>
      <c r="AA12" s="224" t="str">
        <f>'ادخال درجات الاختبار الرابع'!BI7</f>
        <v/>
      </c>
      <c r="AB12" s="224" t="str">
        <f>'ادخال درجات الاختبار الرابع'!BK7</f>
        <v/>
      </c>
      <c r="AC12" s="224" t="str">
        <f>'ادخال درجات الاختبار الرابع'!BM7</f>
        <v/>
      </c>
      <c r="AD12" s="224" t="str">
        <f>'ادخال درجات الاختبار الرابع'!BO7</f>
        <v/>
      </c>
      <c r="AE12" s="224" t="str">
        <f>'ادخال درجات الاختبار الرابع'!BQ7</f>
        <v/>
      </c>
      <c r="AF12" s="224" t="str">
        <f>'ادخال درجات الاختبار الرابع'!BS7</f>
        <v/>
      </c>
      <c r="AG12" s="224" t="str">
        <f>'ادخال درجات الاختبار الرابع'!BU7</f>
        <v/>
      </c>
      <c r="AH12" s="224" t="str">
        <f>'ادخال درجات الاختبار الرابع'!BW7</f>
        <v/>
      </c>
      <c r="AI12" s="224" t="str">
        <f>'ادخال درجات الاختبار الرابع'!BY7</f>
        <v/>
      </c>
      <c r="AJ12" s="224" t="str">
        <f>'ادخال درجات الاختبار الرابع'!CA7</f>
        <v/>
      </c>
      <c r="AK12" s="224" t="str">
        <f>'ادخال درجات الاختبار الرابع'!CC7</f>
        <v/>
      </c>
      <c r="AL12" s="224" t="str">
        <f>'ادخال درجات الاختبار الرابع'!CE7</f>
        <v/>
      </c>
      <c r="AM12" s="224" t="str">
        <f>'ادخال درجات الاختبار الرابع'!CG7</f>
        <v/>
      </c>
      <c r="AN12" s="224" t="str">
        <f>'ادخال درجات الاختبار الرابع'!CI7</f>
        <v/>
      </c>
      <c r="AS12" s="91">
        <v>2</v>
      </c>
      <c r="AT12" s="19" t="str">
        <f t="shared" ref="AT12:AT75" si="4">IF(B12="","",INDEX($B$11:$B$454,MATCH(AS12,$G$11:$G$454,0)))</f>
        <v/>
      </c>
      <c r="AU12" s="92" t="str">
        <f t="shared" ref="AU12:AU75" si="5">IF(B12="","",INDEX($D$11:$D$454,MATCH(AS12,$G$11:$G$454,0)))</f>
        <v/>
      </c>
    </row>
    <row r="13" spans="1:47" ht="16.5" customHeight="1">
      <c r="A13" s="91">
        <f>'ادخال درجات التشخيصي'!A9</f>
        <v>3</v>
      </c>
      <c r="B13" s="19" t="str">
        <f>IF('ادخال درجات الاختبار الرابع'!B8="","",'ادخال درجات الاختبار الرابع'!B8)</f>
        <v/>
      </c>
      <c r="C13" s="19" t="str">
        <f>'ادخال درجات الاختبار الرابع'!AC8</f>
        <v/>
      </c>
      <c r="D13" s="92" t="str">
        <f>'ادخال درجات الاختبار الرابع'!AD8</f>
        <v/>
      </c>
      <c r="G13" t="str">
        <f>IF(B13="","",RANK(D13,$D:$D,1)+COUNTIF(D$11:$D13,D13)-1)</f>
        <v/>
      </c>
      <c r="H13" t="str">
        <f>IF(B13="","",RANK(D13,$D:$D)+COUNTIF($D$11:D13,D13)-1)</f>
        <v/>
      </c>
      <c r="J13" s="91">
        <v>3</v>
      </c>
      <c r="K13" s="19" t="str">
        <f t="shared" si="0"/>
        <v/>
      </c>
      <c r="L13" s="92" t="str">
        <f t="shared" si="1"/>
        <v/>
      </c>
      <c r="M13" s="219"/>
      <c r="N13" s="231">
        <f t="shared" si="2"/>
        <v>3</v>
      </c>
      <c r="O13" s="188" t="str">
        <f t="shared" si="3"/>
        <v/>
      </c>
      <c r="P13" s="166" t="str">
        <f>'ادخال درجات الاختبار الرابع'!AM8</f>
        <v/>
      </c>
      <c r="Q13" s="166" t="str">
        <f>'ادخال درجات الاختبار الرابع'!AO8</f>
        <v/>
      </c>
      <c r="R13" s="166" t="str">
        <f>'ادخال درجات الاختبار الرابع'!AQ8</f>
        <v/>
      </c>
      <c r="S13" s="166" t="str">
        <f>'ادخال درجات الاختبار الرابع'!AS8</f>
        <v/>
      </c>
      <c r="T13" s="166" t="str">
        <f>'ادخال درجات الاختبار الرابع'!AU8</f>
        <v/>
      </c>
      <c r="U13" s="166" t="str">
        <f>'ادخال درجات الاختبار الرابع'!AW8</f>
        <v/>
      </c>
      <c r="V13" s="166" t="str">
        <f>'ادخال درجات الاختبار الرابع'!AY8</f>
        <v/>
      </c>
      <c r="W13" s="166" t="str">
        <f>'ادخال درجات الاختبار الرابع'!BA8</f>
        <v/>
      </c>
      <c r="X13" s="166" t="str">
        <f>'ادخال درجات الاختبار الرابع'!BC8</f>
        <v/>
      </c>
      <c r="Y13" s="224" t="str">
        <f>'ادخال درجات الاختبار الرابع'!BE8</f>
        <v/>
      </c>
      <c r="Z13" s="224" t="str">
        <f>'ادخال درجات الاختبار الرابع'!BG8</f>
        <v/>
      </c>
      <c r="AA13" s="224" t="str">
        <f>'ادخال درجات الاختبار الرابع'!BI8</f>
        <v/>
      </c>
      <c r="AB13" s="224" t="str">
        <f>'ادخال درجات الاختبار الرابع'!BK8</f>
        <v/>
      </c>
      <c r="AC13" s="224" t="str">
        <f>'ادخال درجات الاختبار الرابع'!BM8</f>
        <v/>
      </c>
      <c r="AD13" s="224" t="str">
        <f>'ادخال درجات الاختبار الرابع'!BO8</f>
        <v/>
      </c>
      <c r="AE13" s="224" t="str">
        <f>'ادخال درجات الاختبار الرابع'!BQ8</f>
        <v/>
      </c>
      <c r="AF13" s="224" t="str">
        <f>'ادخال درجات الاختبار الرابع'!BS8</f>
        <v/>
      </c>
      <c r="AG13" s="224" t="str">
        <f>'ادخال درجات الاختبار الرابع'!BU8</f>
        <v/>
      </c>
      <c r="AH13" s="224" t="str">
        <f>'ادخال درجات الاختبار الرابع'!BW8</f>
        <v/>
      </c>
      <c r="AI13" s="224" t="str">
        <f>'ادخال درجات الاختبار الرابع'!BY8</f>
        <v/>
      </c>
      <c r="AJ13" s="224" t="str">
        <f>'ادخال درجات الاختبار الرابع'!CA8</f>
        <v/>
      </c>
      <c r="AK13" s="224" t="str">
        <f>'ادخال درجات الاختبار الرابع'!CC8</f>
        <v/>
      </c>
      <c r="AL13" s="224" t="str">
        <f>'ادخال درجات الاختبار الرابع'!CE8</f>
        <v/>
      </c>
      <c r="AM13" s="224" t="str">
        <f>'ادخال درجات الاختبار الرابع'!CG8</f>
        <v/>
      </c>
      <c r="AN13" s="224" t="str">
        <f>'ادخال درجات الاختبار الرابع'!CI8</f>
        <v/>
      </c>
      <c r="AS13" s="91">
        <v>3</v>
      </c>
      <c r="AT13" s="19" t="str">
        <f t="shared" si="4"/>
        <v/>
      </c>
      <c r="AU13" s="92" t="str">
        <f t="shared" si="5"/>
        <v/>
      </c>
    </row>
    <row r="14" spans="1:47">
      <c r="A14" s="91">
        <f>'ادخال درجات التشخيصي'!A10</f>
        <v>4</v>
      </c>
      <c r="B14" s="19" t="str">
        <f>IF('ادخال درجات الاختبار الرابع'!B9="","",'ادخال درجات الاختبار الرابع'!B9)</f>
        <v/>
      </c>
      <c r="C14" s="19" t="str">
        <f>'ادخال درجات الاختبار الرابع'!AC9</f>
        <v/>
      </c>
      <c r="D14" s="92" t="str">
        <f>'ادخال درجات الاختبار الرابع'!AD9</f>
        <v/>
      </c>
      <c r="G14" t="str">
        <f>IF(B14="","",RANK(D14,$D:$D,1)+COUNTIF(D$11:$D14,D14)-1)</f>
        <v/>
      </c>
      <c r="H14" t="str">
        <f>IF(B14="","",RANK(D14,$D:$D)+COUNTIF($D$11:D14,D14)-1)</f>
        <v/>
      </c>
      <c r="J14" s="91">
        <v>4</v>
      </c>
      <c r="K14" s="19" t="str">
        <f t="shared" si="0"/>
        <v/>
      </c>
      <c r="L14" s="92" t="str">
        <f t="shared" si="1"/>
        <v/>
      </c>
      <c r="M14" s="219"/>
      <c r="N14" s="231">
        <f t="shared" si="2"/>
        <v>4</v>
      </c>
      <c r="O14" s="188" t="str">
        <f t="shared" si="3"/>
        <v/>
      </c>
      <c r="P14" s="166" t="str">
        <f>'ادخال درجات الاختبار الرابع'!AM9</f>
        <v/>
      </c>
      <c r="Q14" s="166" t="str">
        <f>'ادخال درجات الاختبار الرابع'!AO9</f>
        <v/>
      </c>
      <c r="R14" s="166" t="str">
        <f>'ادخال درجات الاختبار الرابع'!AQ9</f>
        <v/>
      </c>
      <c r="S14" s="166" t="str">
        <f>'ادخال درجات الاختبار الرابع'!AS9</f>
        <v/>
      </c>
      <c r="T14" s="166" t="str">
        <f>'ادخال درجات الاختبار الرابع'!AU9</f>
        <v/>
      </c>
      <c r="U14" s="166" t="str">
        <f>'ادخال درجات الاختبار الرابع'!AW9</f>
        <v/>
      </c>
      <c r="V14" s="166" t="str">
        <f>'ادخال درجات الاختبار الرابع'!AY9</f>
        <v/>
      </c>
      <c r="W14" s="166" t="str">
        <f>'ادخال درجات الاختبار الرابع'!BA9</f>
        <v/>
      </c>
      <c r="X14" s="166" t="str">
        <f>'ادخال درجات الاختبار الرابع'!BC9</f>
        <v/>
      </c>
      <c r="Y14" s="224" t="str">
        <f>'ادخال درجات الاختبار الرابع'!BE9</f>
        <v/>
      </c>
      <c r="Z14" s="224" t="str">
        <f>'ادخال درجات الاختبار الرابع'!BG9</f>
        <v/>
      </c>
      <c r="AA14" s="224" t="str">
        <f>'ادخال درجات الاختبار الرابع'!BI9</f>
        <v/>
      </c>
      <c r="AB14" s="224" t="str">
        <f>'ادخال درجات الاختبار الرابع'!BK9</f>
        <v/>
      </c>
      <c r="AC14" s="224" t="str">
        <f>'ادخال درجات الاختبار الرابع'!BM9</f>
        <v/>
      </c>
      <c r="AD14" s="224" t="str">
        <f>'ادخال درجات الاختبار الرابع'!BO9</f>
        <v/>
      </c>
      <c r="AE14" s="224" t="str">
        <f>'ادخال درجات الاختبار الرابع'!BQ9</f>
        <v/>
      </c>
      <c r="AF14" s="224" t="str">
        <f>'ادخال درجات الاختبار الرابع'!BS9</f>
        <v/>
      </c>
      <c r="AG14" s="224" t="str">
        <f>'ادخال درجات الاختبار الرابع'!BU9</f>
        <v/>
      </c>
      <c r="AH14" s="224" t="str">
        <f>'ادخال درجات الاختبار الرابع'!BW9</f>
        <v/>
      </c>
      <c r="AI14" s="224" t="str">
        <f>'ادخال درجات الاختبار الرابع'!BY9</f>
        <v/>
      </c>
      <c r="AJ14" s="224" t="str">
        <f>'ادخال درجات الاختبار الرابع'!CA9</f>
        <v/>
      </c>
      <c r="AK14" s="224" t="str">
        <f>'ادخال درجات الاختبار الرابع'!CC9</f>
        <v/>
      </c>
      <c r="AL14" s="224" t="str">
        <f>'ادخال درجات الاختبار الرابع'!CE9</f>
        <v/>
      </c>
      <c r="AM14" s="224" t="str">
        <f>'ادخال درجات الاختبار الرابع'!CG9</f>
        <v/>
      </c>
      <c r="AN14" s="224" t="str">
        <f>'ادخال درجات الاختبار الرابع'!CI9</f>
        <v/>
      </c>
      <c r="AS14" s="91">
        <v>4</v>
      </c>
      <c r="AT14" s="19" t="str">
        <f t="shared" si="4"/>
        <v/>
      </c>
      <c r="AU14" s="92" t="str">
        <f t="shared" si="5"/>
        <v/>
      </c>
    </row>
    <row r="15" spans="1:47">
      <c r="A15" s="91">
        <f>'ادخال درجات التشخيصي'!A11</f>
        <v>5</v>
      </c>
      <c r="B15" s="19" t="str">
        <f>IF('ادخال درجات الاختبار الرابع'!B10="","",'ادخال درجات الاختبار الرابع'!B10)</f>
        <v/>
      </c>
      <c r="C15" s="19" t="str">
        <f>'ادخال درجات الاختبار الرابع'!AC10</f>
        <v/>
      </c>
      <c r="D15" s="92" t="str">
        <f>'ادخال درجات الاختبار الرابع'!AD10</f>
        <v/>
      </c>
      <c r="G15" t="str">
        <f>IF(B15="","",RANK(D15,$D:$D,1)+COUNTIF(D$11:$D15,D15)-1)</f>
        <v/>
      </c>
      <c r="H15" t="str">
        <f>IF(B15="","",RANK(D15,$D:$D)+COUNTIF($D$11:D15,D15)-1)</f>
        <v/>
      </c>
      <c r="J15" s="91">
        <v>5</v>
      </c>
      <c r="K15" s="19" t="str">
        <f t="shared" si="0"/>
        <v/>
      </c>
      <c r="L15" s="92" t="str">
        <f t="shared" si="1"/>
        <v/>
      </c>
      <c r="M15" s="219"/>
      <c r="N15" s="231">
        <f t="shared" si="2"/>
        <v>5</v>
      </c>
      <c r="O15" s="188" t="str">
        <f t="shared" si="3"/>
        <v/>
      </c>
      <c r="P15" s="166" t="str">
        <f>'ادخال درجات الاختبار الرابع'!AM10</f>
        <v/>
      </c>
      <c r="Q15" s="166" t="str">
        <f>'ادخال درجات الاختبار الرابع'!AO10</f>
        <v/>
      </c>
      <c r="R15" s="166" t="str">
        <f>'ادخال درجات الاختبار الرابع'!AQ10</f>
        <v/>
      </c>
      <c r="S15" s="166" t="str">
        <f>'ادخال درجات الاختبار الرابع'!AS10</f>
        <v/>
      </c>
      <c r="T15" s="166" t="str">
        <f>'ادخال درجات الاختبار الرابع'!AU10</f>
        <v/>
      </c>
      <c r="U15" s="166" t="str">
        <f>'ادخال درجات الاختبار الرابع'!AW10</f>
        <v/>
      </c>
      <c r="V15" s="166" t="str">
        <f>'ادخال درجات الاختبار الرابع'!AY10</f>
        <v/>
      </c>
      <c r="W15" s="166" t="str">
        <f>'ادخال درجات الاختبار الرابع'!BA10</f>
        <v/>
      </c>
      <c r="X15" s="166" t="str">
        <f>'ادخال درجات الاختبار الرابع'!BC10</f>
        <v/>
      </c>
      <c r="Y15" s="224" t="str">
        <f>'ادخال درجات الاختبار الرابع'!BE10</f>
        <v/>
      </c>
      <c r="Z15" s="224" t="str">
        <f>'ادخال درجات الاختبار الرابع'!BG10</f>
        <v/>
      </c>
      <c r="AA15" s="224" t="str">
        <f>'ادخال درجات الاختبار الرابع'!BI10</f>
        <v/>
      </c>
      <c r="AB15" s="224" t="str">
        <f>'ادخال درجات الاختبار الرابع'!BK10</f>
        <v/>
      </c>
      <c r="AC15" s="224" t="str">
        <f>'ادخال درجات الاختبار الرابع'!BM10</f>
        <v/>
      </c>
      <c r="AD15" s="224" t="str">
        <f>'ادخال درجات الاختبار الرابع'!BO10</f>
        <v/>
      </c>
      <c r="AE15" s="224" t="str">
        <f>'ادخال درجات الاختبار الرابع'!BQ10</f>
        <v/>
      </c>
      <c r="AF15" s="224" t="str">
        <f>'ادخال درجات الاختبار الرابع'!BS10</f>
        <v/>
      </c>
      <c r="AG15" s="224" t="str">
        <f>'ادخال درجات الاختبار الرابع'!BU10</f>
        <v/>
      </c>
      <c r="AH15" s="224" t="str">
        <f>'ادخال درجات الاختبار الرابع'!BW10</f>
        <v/>
      </c>
      <c r="AI15" s="224" t="str">
        <f>'ادخال درجات الاختبار الرابع'!BY10</f>
        <v/>
      </c>
      <c r="AJ15" s="224" t="str">
        <f>'ادخال درجات الاختبار الرابع'!CA10</f>
        <v/>
      </c>
      <c r="AK15" s="224" t="str">
        <f>'ادخال درجات الاختبار الرابع'!CC10</f>
        <v/>
      </c>
      <c r="AL15" s="224" t="str">
        <f>'ادخال درجات الاختبار الرابع'!CE10</f>
        <v/>
      </c>
      <c r="AM15" s="224" t="str">
        <f>'ادخال درجات الاختبار الرابع'!CG10</f>
        <v/>
      </c>
      <c r="AN15" s="224" t="str">
        <f>'ادخال درجات الاختبار الرابع'!CI10</f>
        <v/>
      </c>
      <c r="AS15" s="91">
        <v>5</v>
      </c>
      <c r="AT15" s="19" t="str">
        <f t="shared" si="4"/>
        <v/>
      </c>
      <c r="AU15" s="92" t="str">
        <f t="shared" si="5"/>
        <v/>
      </c>
    </row>
    <row r="16" spans="1:47">
      <c r="A16" s="91">
        <f>'ادخال درجات التشخيصي'!A12</f>
        <v>6</v>
      </c>
      <c r="B16" s="19" t="str">
        <f>IF('ادخال درجات الاختبار الرابع'!B11="","",'ادخال درجات الاختبار الرابع'!B11)</f>
        <v/>
      </c>
      <c r="C16" s="19" t="str">
        <f>'ادخال درجات الاختبار الرابع'!AC11</f>
        <v/>
      </c>
      <c r="D16" s="92" t="str">
        <f>'ادخال درجات الاختبار الرابع'!AD11</f>
        <v/>
      </c>
      <c r="G16" t="str">
        <f>IF(B16="","",RANK(D16,$D:$D,1)+COUNTIF(D$11:$D16,D16)-1)</f>
        <v/>
      </c>
      <c r="H16" t="str">
        <f>IF(B16="","",RANK(D16,$D:$D)+COUNTIF($D$11:D16,D16)-1)</f>
        <v/>
      </c>
      <c r="J16" s="91">
        <v>6</v>
      </c>
      <c r="K16" s="19" t="str">
        <f t="shared" si="0"/>
        <v/>
      </c>
      <c r="L16" s="92" t="str">
        <f t="shared" si="1"/>
        <v/>
      </c>
      <c r="M16" s="219"/>
      <c r="N16" s="231">
        <f t="shared" si="2"/>
        <v>6</v>
      </c>
      <c r="O16" s="188" t="str">
        <f t="shared" si="3"/>
        <v/>
      </c>
      <c r="P16" s="166" t="str">
        <f>'ادخال درجات الاختبار الرابع'!AM11</f>
        <v/>
      </c>
      <c r="Q16" s="166" t="str">
        <f>'ادخال درجات الاختبار الرابع'!AO11</f>
        <v/>
      </c>
      <c r="R16" s="166" t="str">
        <f>'ادخال درجات الاختبار الرابع'!AQ11</f>
        <v/>
      </c>
      <c r="S16" s="166" t="str">
        <f>'ادخال درجات الاختبار الرابع'!AS11</f>
        <v/>
      </c>
      <c r="T16" s="166" t="str">
        <f>'ادخال درجات الاختبار الرابع'!AU11</f>
        <v/>
      </c>
      <c r="U16" s="166" t="str">
        <f>'ادخال درجات الاختبار الرابع'!AW11</f>
        <v/>
      </c>
      <c r="V16" s="166" t="str">
        <f>'ادخال درجات الاختبار الرابع'!AY11</f>
        <v/>
      </c>
      <c r="W16" s="166" t="str">
        <f>'ادخال درجات الاختبار الرابع'!BA11</f>
        <v/>
      </c>
      <c r="X16" s="166" t="str">
        <f>'ادخال درجات الاختبار الرابع'!BC11</f>
        <v/>
      </c>
      <c r="Y16" s="224" t="str">
        <f>'ادخال درجات الاختبار الرابع'!BE11</f>
        <v/>
      </c>
      <c r="Z16" s="224" t="str">
        <f>'ادخال درجات الاختبار الرابع'!BG11</f>
        <v/>
      </c>
      <c r="AA16" s="224" t="str">
        <f>'ادخال درجات الاختبار الرابع'!BI11</f>
        <v/>
      </c>
      <c r="AB16" s="224" t="str">
        <f>'ادخال درجات الاختبار الرابع'!BK11</f>
        <v/>
      </c>
      <c r="AC16" s="224" t="str">
        <f>'ادخال درجات الاختبار الرابع'!BM11</f>
        <v/>
      </c>
      <c r="AD16" s="224" t="str">
        <f>'ادخال درجات الاختبار الرابع'!BO11</f>
        <v/>
      </c>
      <c r="AE16" s="224" t="str">
        <f>'ادخال درجات الاختبار الرابع'!BQ11</f>
        <v/>
      </c>
      <c r="AF16" s="224" t="str">
        <f>'ادخال درجات الاختبار الرابع'!BS11</f>
        <v/>
      </c>
      <c r="AG16" s="224" t="str">
        <f>'ادخال درجات الاختبار الرابع'!BU11</f>
        <v/>
      </c>
      <c r="AH16" s="224" t="str">
        <f>'ادخال درجات الاختبار الرابع'!BW11</f>
        <v/>
      </c>
      <c r="AI16" s="224" t="str">
        <f>'ادخال درجات الاختبار الرابع'!BY11</f>
        <v/>
      </c>
      <c r="AJ16" s="224" t="str">
        <f>'ادخال درجات الاختبار الرابع'!CA11</f>
        <v/>
      </c>
      <c r="AK16" s="224" t="str">
        <f>'ادخال درجات الاختبار الرابع'!CC11</f>
        <v/>
      </c>
      <c r="AL16" s="224" t="str">
        <f>'ادخال درجات الاختبار الرابع'!CE11</f>
        <v/>
      </c>
      <c r="AM16" s="224" t="str">
        <f>'ادخال درجات الاختبار الرابع'!CG11</f>
        <v/>
      </c>
      <c r="AN16" s="224" t="str">
        <f>'ادخال درجات الاختبار الرابع'!CI11</f>
        <v/>
      </c>
      <c r="AS16" s="91">
        <v>6</v>
      </c>
      <c r="AT16" s="19" t="str">
        <f t="shared" si="4"/>
        <v/>
      </c>
      <c r="AU16" s="92" t="str">
        <f t="shared" si="5"/>
        <v/>
      </c>
    </row>
    <row r="17" spans="1:47">
      <c r="A17" s="91">
        <f>'ادخال درجات التشخيصي'!A13</f>
        <v>7</v>
      </c>
      <c r="B17" s="19" t="str">
        <f>IF('ادخال درجات الاختبار الرابع'!B12="","",'ادخال درجات الاختبار الرابع'!B12)</f>
        <v/>
      </c>
      <c r="C17" s="19" t="str">
        <f>'ادخال درجات الاختبار الرابع'!AC12</f>
        <v/>
      </c>
      <c r="D17" s="92" t="str">
        <f>'ادخال درجات الاختبار الرابع'!AD12</f>
        <v/>
      </c>
      <c r="G17" t="str">
        <f>IF(B17="","",RANK(D17,$D:$D,1)+COUNTIF(D$11:$D17,D17)-1)</f>
        <v/>
      </c>
      <c r="H17" t="str">
        <f>IF(B17="","",RANK(D17,$D:$D)+COUNTIF($D$11:D17,D17)-1)</f>
        <v/>
      </c>
      <c r="J17" s="91">
        <v>7</v>
      </c>
      <c r="K17" s="19" t="str">
        <f t="shared" si="0"/>
        <v/>
      </c>
      <c r="L17" s="92" t="str">
        <f t="shared" si="1"/>
        <v/>
      </c>
      <c r="M17" s="219"/>
      <c r="N17" s="231">
        <f t="shared" si="2"/>
        <v>7</v>
      </c>
      <c r="O17" s="188" t="str">
        <f t="shared" si="3"/>
        <v/>
      </c>
      <c r="P17" s="166" t="str">
        <f>'ادخال درجات الاختبار الرابع'!AM12</f>
        <v/>
      </c>
      <c r="Q17" s="166" t="str">
        <f>'ادخال درجات الاختبار الرابع'!AO12</f>
        <v/>
      </c>
      <c r="R17" s="166" t="str">
        <f>'ادخال درجات الاختبار الرابع'!AQ12</f>
        <v/>
      </c>
      <c r="S17" s="166" t="str">
        <f>'ادخال درجات الاختبار الرابع'!AS12</f>
        <v/>
      </c>
      <c r="T17" s="166" t="str">
        <f>'ادخال درجات الاختبار الرابع'!AU12</f>
        <v/>
      </c>
      <c r="U17" s="166" t="str">
        <f>'ادخال درجات الاختبار الرابع'!AW12</f>
        <v/>
      </c>
      <c r="V17" s="166" t="str">
        <f>'ادخال درجات الاختبار الرابع'!AY12</f>
        <v/>
      </c>
      <c r="W17" s="166" t="str">
        <f>'ادخال درجات الاختبار الرابع'!BA12</f>
        <v/>
      </c>
      <c r="X17" s="166" t="str">
        <f>'ادخال درجات الاختبار الرابع'!BC12</f>
        <v/>
      </c>
      <c r="Y17" s="224" t="str">
        <f>'ادخال درجات الاختبار الرابع'!BE12</f>
        <v/>
      </c>
      <c r="Z17" s="224" t="str">
        <f>'ادخال درجات الاختبار الرابع'!BG12</f>
        <v/>
      </c>
      <c r="AA17" s="224" t="str">
        <f>'ادخال درجات الاختبار الرابع'!BI12</f>
        <v/>
      </c>
      <c r="AB17" s="224" t="str">
        <f>'ادخال درجات الاختبار الرابع'!BK12</f>
        <v/>
      </c>
      <c r="AC17" s="224" t="str">
        <f>'ادخال درجات الاختبار الرابع'!BM12</f>
        <v/>
      </c>
      <c r="AD17" s="224" t="str">
        <f>'ادخال درجات الاختبار الرابع'!BO12</f>
        <v/>
      </c>
      <c r="AE17" s="224" t="str">
        <f>'ادخال درجات الاختبار الرابع'!BQ12</f>
        <v/>
      </c>
      <c r="AF17" s="224" t="str">
        <f>'ادخال درجات الاختبار الرابع'!BS12</f>
        <v/>
      </c>
      <c r="AG17" s="224" t="str">
        <f>'ادخال درجات الاختبار الرابع'!BU12</f>
        <v/>
      </c>
      <c r="AH17" s="224" t="str">
        <f>'ادخال درجات الاختبار الرابع'!BW12</f>
        <v/>
      </c>
      <c r="AI17" s="224" t="str">
        <f>'ادخال درجات الاختبار الرابع'!BY12</f>
        <v/>
      </c>
      <c r="AJ17" s="224" t="str">
        <f>'ادخال درجات الاختبار الرابع'!CA12</f>
        <v/>
      </c>
      <c r="AK17" s="224" t="str">
        <f>'ادخال درجات الاختبار الرابع'!CC12</f>
        <v/>
      </c>
      <c r="AL17" s="224" t="str">
        <f>'ادخال درجات الاختبار الرابع'!CE12</f>
        <v/>
      </c>
      <c r="AM17" s="224" t="str">
        <f>'ادخال درجات الاختبار الرابع'!CG12</f>
        <v/>
      </c>
      <c r="AN17" s="224" t="str">
        <f>'ادخال درجات الاختبار الرابع'!CI12</f>
        <v/>
      </c>
      <c r="AS17" s="91">
        <v>7</v>
      </c>
      <c r="AT17" s="19" t="str">
        <f t="shared" si="4"/>
        <v/>
      </c>
      <c r="AU17" s="92" t="str">
        <f t="shared" si="5"/>
        <v/>
      </c>
    </row>
    <row r="18" spans="1:47">
      <c r="A18" s="91">
        <f>'ادخال درجات التشخيصي'!A14</f>
        <v>8</v>
      </c>
      <c r="B18" s="19" t="str">
        <f>IF('ادخال درجات الاختبار الرابع'!B13="","",'ادخال درجات الاختبار الرابع'!B13)</f>
        <v/>
      </c>
      <c r="C18" s="19" t="str">
        <f>'ادخال درجات الاختبار الرابع'!AC13</f>
        <v/>
      </c>
      <c r="D18" s="92" t="str">
        <f>'ادخال درجات الاختبار الرابع'!AD13</f>
        <v/>
      </c>
      <c r="G18" t="str">
        <f>IF(B18="","",RANK(D18,$D:$D,1)+COUNTIF(D$11:$D18,D18)-1)</f>
        <v/>
      </c>
      <c r="H18" t="str">
        <f>IF(B18="","",RANK(D18,$D:$D)+COUNTIF($D$11:D18,D18)-1)</f>
        <v/>
      </c>
      <c r="J18" s="91">
        <v>8</v>
      </c>
      <c r="K18" s="19" t="str">
        <f t="shared" si="0"/>
        <v/>
      </c>
      <c r="L18" s="92" t="str">
        <f t="shared" si="1"/>
        <v/>
      </c>
      <c r="M18" s="219"/>
      <c r="N18" s="231">
        <f t="shared" si="2"/>
        <v>8</v>
      </c>
      <c r="O18" s="188" t="str">
        <f t="shared" si="3"/>
        <v/>
      </c>
      <c r="P18" s="166" t="str">
        <f>'ادخال درجات الاختبار الرابع'!AM13</f>
        <v/>
      </c>
      <c r="Q18" s="166" t="str">
        <f>'ادخال درجات الاختبار الرابع'!AO13</f>
        <v/>
      </c>
      <c r="R18" s="166" t="str">
        <f>'ادخال درجات الاختبار الرابع'!AQ13</f>
        <v/>
      </c>
      <c r="S18" s="166" t="str">
        <f>'ادخال درجات الاختبار الرابع'!AS13</f>
        <v/>
      </c>
      <c r="T18" s="166" t="str">
        <f>'ادخال درجات الاختبار الرابع'!AU13</f>
        <v/>
      </c>
      <c r="U18" s="166" t="str">
        <f>'ادخال درجات الاختبار الرابع'!AW13</f>
        <v/>
      </c>
      <c r="V18" s="166" t="str">
        <f>'ادخال درجات الاختبار الرابع'!AY13</f>
        <v/>
      </c>
      <c r="W18" s="166" t="str">
        <f>'ادخال درجات الاختبار الرابع'!BA13</f>
        <v/>
      </c>
      <c r="X18" s="166" t="str">
        <f>'ادخال درجات الاختبار الرابع'!BC13</f>
        <v/>
      </c>
      <c r="Y18" s="224" t="str">
        <f>'ادخال درجات الاختبار الرابع'!BE13</f>
        <v/>
      </c>
      <c r="Z18" s="224" t="str">
        <f>'ادخال درجات الاختبار الرابع'!BG13</f>
        <v/>
      </c>
      <c r="AA18" s="224" t="str">
        <f>'ادخال درجات الاختبار الرابع'!BI13</f>
        <v/>
      </c>
      <c r="AB18" s="224" t="str">
        <f>'ادخال درجات الاختبار الرابع'!BK13</f>
        <v/>
      </c>
      <c r="AC18" s="224" t="str">
        <f>'ادخال درجات الاختبار الرابع'!BM13</f>
        <v/>
      </c>
      <c r="AD18" s="224" t="str">
        <f>'ادخال درجات الاختبار الرابع'!BO13</f>
        <v/>
      </c>
      <c r="AE18" s="224" t="str">
        <f>'ادخال درجات الاختبار الرابع'!BQ13</f>
        <v/>
      </c>
      <c r="AF18" s="224" t="str">
        <f>'ادخال درجات الاختبار الرابع'!BS13</f>
        <v/>
      </c>
      <c r="AG18" s="224" t="str">
        <f>'ادخال درجات الاختبار الرابع'!BU13</f>
        <v/>
      </c>
      <c r="AH18" s="224" t="str">
        <f>'ادخال درجات الاختبار الرابع'!BW13</f>
        <v/>
      </c>
      <c r="AI18" s="224" t="str">
        <f>'ادخال درجات الاختبار الرابع'!BY13</f>
        <v/>
      </c>
      <c r="AJ18" s="224" t="str">
        <f>'ادخال درجات الاختبار الرابع'!CA13</f>
        <v/>
      </c>
      <c r="AK18" s="224" t="str">
        <f>'ادخال درجات الاختبار الرابع'!CC13</f>
        <v/>
      </c>
      <c r="AL18" s="224" t="str">
        <f>'ادخال درجات الاختبار الرابع'!CE13</f>
        <v/>
      </c>
      <c r="AM18" s="224" t="str">
        <f>'ادخال درجات الاختبار الرابع'!CG13</f>
        <v/>
      </c>
      <c r="AN18" s="224" t="str">
        <f>'ادخال درجات الاختبار الرابع'!CI13</f>
        <v/>
      </c>
      <c r="AS18" s="91">
        <v>8</v>
      </c>
      <c r="AT18" s="19" t="str">
        <f t="shared" si="4"/>
        <v/>
      </c>
      <c r="AU18" s="92" t="str">
        <f t="shared" si="5"/>
        <v/>
      </c>
    </row>
    <row r="19" spans="1:47">
      <c r="A19" s="91">
        <f>'ادخال درجات التشخيصي'!A15</f>
        <v>9</v>
      </c>
      <c r="B19" s="19" t="str">
        <f>IF('ادخال درجات الاختبار الرابع'!B14="","",'ادخال درجات الاختبار الرابع'!B14)</f>
        <v/>
      </c>
      <c r="C19" s="19" t="str">
        <f>'ادخال درجات الاختبار الرابع'!AC14</f>
        <v/>
      </c>
      <c r="D19" s="92" t="str">
        <f>'ادخال درجات الاختبار الرابع'!AD14</f>
        <v/>
      </c>
      <c r="G19" t="str">
        <f>IF(B19="","",RANK(D19,$D:$D,1)+COUNTIF(D$11:$D19,D19)-1)</f>
        <v/>
      </c>
      <c r="H19" t="str">
        <f>IF(B19="","",RANK(D19,$D:$D)+COUNTIF($D$11:D19,D19)-1)</f>
        <v/>
      </c>
      <c r="J19" s="91">
        <v>9</v>
      </c>
      <c r="K19" s="19" t="str">
        <f t="shared" si="0"/>
        <v/>
      </c>
      <c r="L19" s="92" t="str">
        <f t="shared" si="1"/>
        <v/>
      </c>
      <c r="M19" s="219"/>
      <c r="N19" s="231">
        <f t="shared" si="2"/>
        <v>9</v>
      </c>
      <c r="O19" s="188" t="str">
        <f t="shared" si="3"/>
        <v/>
      </c>
      <c r="P19" s="166" t="str">
        <f>'ادخال درجات الاختبار الرابع'!AM14</f>
        <v/>
      </c>
      <c r="Q19" s="166" t="str">
        <f>'ادخال درجات الاختبار الرابع'!AO14</f>
        <v/>
      </c>
      <c r="R19" s="166" t="str">
        <f>'ادخال درجات الاختبار الرابع'!AQ14</f>
        <v/>
      </c>
      <c r="S19" s="166" t="str">
        <f>'ادخال درجات الاختبار الرابع'!AS14</f>
        <v/>
      </c>
      <c r="T19" s="166" t="str">
        <f>'ادخال درجات الاختبار الرابع'!AU14</f>
        <v/>
      </c>
      <c r="U19" s="166" t="str">
        <f>'ادخال درجات الاختبار الرابع'!AW14</f>
        <v/>
      </c>
      <c r="V19" s="166" t="str">
        <f>'ادخال درجات الاختبار الرابع'!AY14</f>
        <v/>
      </c>
      <c r="W19" s="166" t="str">
        <f>'ادخال درجات الاختبار الرابع'!BA14</f>
        <v/>
      </c>
      <c r="X19" s="166" t="str">
        <f>'ادخال درجات الاختبار الرابع'!BC14</f>
        <v/>
      </c>
      <c r="Y19" s="224" t="str">
        <f>'ادخال درجات الاختبار الرابع'!BE14</f>
        <v/>
      </c>
      <c r="Z19" s="224" t="str">
        <f>'ادخال درجات الاختبار الرابع'!BG14</f>
        <v/>
      </c>
      <c r="AA19" s="224" t="str">
        <f>'ادخال درجات الاختبار الرابع'!BI14</f>
        <v/>
      </c>
      <c r="AB19" s="224" t="str">
        <f>'ادخال درجات الاختبار الرابع'!BK14</f>
        <v/>
      </c>
      <c r="AC19" s="224" t="str">
        <f>'ادخال درجات الاختبار الرابع'!BM14</f>
        <v/>
      </c>
      <c r="AD19" s="224" t="str">
        <f>'ادخال درجات الاختبار الرابع'!BO14</f>
        <v/>
      </c>
      <c r="AE19" s="224" t="str">
        <f>'ادخال درجات الاختبار الرابع'!BQ14</f>
        <v/>
      </c>
      <c r="AF19" s="224" t="str">
        <f>'ادخال درجات الاختبار الرابع'!BS14</f>
        <v/>
      </c>
      <c r="AG19" s="224" t="str">
        <f>'ادخال درجات الاختبار الرابع'!BU14</f>
        <v/>
      </c>
      <c r="AH19" s="224" t="str">
        <f>'ادخال درجات الاختبار الرابع'!BW14</f>
        <v/>
      </c>
      <c r="AI19" s="224" t="str">
        <f>'ادخال درجات الاختبار الرابع'!BY14</f>
        <v/>
      </c>
      <c r="AJ19" s="224" t="str">
        <f>'ادخال درجات الاختبار الرابع'!CA14</f>
        <v/>
      </c>
      <c r="AK19" s="224" t="str">
        <f>'ادخال درجات الاختبار الرابع'!CC14</f>
        <v/>
      </c>
      <c r="AL19" s="224" t="str">
        <f>'ادخال درجات الاختبار الرابع'!CE14</f>
        <v/>
      </c>
      <c r="AM19" s="224" t="str">
        <f>'ادخال درجات الاختبار الرابع'!CG14</f>
        <v/>
      </c>
      <c r="AN19" s="224" t="str">
        <f>'ادخال درجات الاختبار الرابع'!CI14</f>
        <v/>
      </c>
      <c r="AS19" s="91">
        <v>9</v>
      </c>
      <c r="AT19" s="19" t="str">
        <f t="shared" si="4"/>
        <v/>
      </c>
      <c r="AU19" s="92" t="str">
        <f t="shared" si="5"/>
        <v/>
      </c>
    </row>
    <row r="20" spans="1:47">
      <c r="A20" s="91">
        <f>'ادخال درجات التشخيصي'!A16</f>
        <v>10</v>
      </c>
      <c r="B20" s="19" t="str">
        <f>IF('ادخال درجات الاختبار الرابع'!B15="","",'ادخال درجات الاختبار الرابع'!B15)</f>
        <v/>
      </c>
      <c r="C20" s="19" t="str">
        <f>'ادخال درجات الاختبار الرابع'!AC15</f>
        <v/>
      </c>
      <c r="D20" s="92" t="str">
        <f>'ادخال درجات الاختبار الرابع'!AD15</f>
        <v/>
      </c>
      <c r="G20" t="str">
        <f>IF(B20="","",RANK(D20,$D:$D,1)+COUNTIF(D$11:$D20,D20)-1)</f>
        <v/>
      </c>
      <c r="H20" t="str">
        <f>IF(B20="","",RANK(D20,$D:$D)+COUNTIF($D$11:D20,D20)-1)</f>
        <v/>
      </c>
      <c r="J20" s="91">
        <v>10</v>
      </c>
      <c r="K20" s="19" t="str">
        <f t="shared" si="0"/>
        <v/>
      </c>
      <c r="L20" s="92" t="str">
        <f t="shared" si="1"/>
        <v/>
      </c>
      <c r="M20" s="219"/>
      <c r="N20" s="231">
        <f t="shared" si="2"/>
        <v>10</v>
      </c>
      <c r="O20" s="188" t="str">
        <f t="shared" si="3"/>
        <v/>
      </c>
      <c r="P20" s="166" t="str">
        <f>'ادخال درجات الاختبار الرابع'!AM15</f>
        <v/>
      </c>
      <c r="Q20" s="166" t="str">
        <f>'ادخال درجات الاختبار الرابع'!AO15</f>
        <v/>
      </c>
      <c r="R20" s="166" t="str">
        <f>'ادخال درجات الاختبار الرابع'!AQ15</f>
        <v/>
      </c>
      <c r="S20" s="166" t="str">
        <f>'ادخال درجات الاختبار الرابع'!AS15</f>
        <v/>
      </c>
      <c r="T20" s="166" t="str">
        <f>'ادخال درجات الاختبار الرابع'!AU15</f>
        <v/>
      </c>
      <c r="U20" s="166" t="str">
        <f>'ادخال درجات الاختبار الرابع'!AW15</f>
        <v/>
      </c>
      <c r="V20" s="166" t="str">
        <f>'ادخال درجات الاختبار الرابع'!AY15</f>
        <v/>
      </c>
      <c r="W20" s="166" t="str">
        <f>'ادخال درجات الاختبار الرابع'!BA15</f>
        <v/>
      </c>
      <c r="X20" s="166" t="str">
        <f>'ادخال درجات الاختبار الرابع'!BC15</f>
        <v/>
      </c>
      <c r="Y20" s="224" t="str">
        <f>'ادخال درجات الاختبار الرابع'!BE15</f>
        <v/>
      </c>
      <c r="Z20" s="224" t="str">
        <f>'ادخال درجات الاختبار الرابع'!BG15</f>
        <v/>
      </c>
      <c r="AA20" s="224" t="str">
        <f>'ادخال درجات الاختبار الرابع'!BI15</f>
        <v/>
      </c>
      <c r="AB20" s="224" t="str">
        <f>'ادخال درجات الاختبار الرابع'!BK15</f>
        <v/>
      </c>
      <c r="AC20" s="224" t="str">
        <f>'ادخال درجات الاختبار الرابع'!BM15</f>
        <v/>
      </c>
      <c r="AD20" s="224" t="str">
        <f>'ادخال درجات الاختبار الرابع'!BO15</f>
        <v/>
      </c>
      <c r="AE20" s="224" t="str">
        <f>'ادخال درجات الاختبار الرابع'!BQ15</f>
        <v/>
      </c>
      <c r="AF20" s="224" t="str">
        <f>'ادخال درجات الاختبار الرابع'!BS15</f>
        <v/>
      </c>
      <c r="AG20" s="224" t="str">
        <f>'ادخال درجات الاختبار الرابع'!BU15</f>
        <v/>
      </c>
      <c r="AH20" s="224" t="str">
        <f>'ادخال درجات الاختبار الرابع'!BW15</f>
        <v/>
      </c>
      <c r="AI20" s="224" t="str">
        <f>'ادخال درجات الاختبار الرابع'!BY15</f>
        <v/>
      </c>
      <c r="AJ20" s="224" t="str">
        <f>'ادخال درجات الاختبار الرابع'!CA15</f>
        <v/>
      </c>
      <c r="AK20" s="224" t="str">
        <f>'ادخال درجات الاختبار الرابع'!CC15</f>
        <v/>
      </c>
      <c r="AL20" s="224" t="str">
        <f>'ادخال درجات الاختبار الرابع'!CE15</f>
        <v/>
      </c>
      <c r="AM20" s="224" t="str">
        <f>'ادخال درجات الاختبار الرابع'!CG15</f>
        <v/>
      </c>
      <c r="AN20" s="224" t="str">
        <f>'ادخال درجات الاختبار الرابع'!CI15</f>
        <v/>
      </c>
      <c r="AS20" s="91">
        <v>10</v>
      </c>
      <c r="AT20" s="19" t="str">
        <f t="shared" si="4"/>
        <v/>
      </c>
      <c r="AU20" s="92" t="str">
        <f t="shared" si="5"/>
        <v/>
      </c>
    </row>
    <row r="21" spans="1:47">
      <c r="A21" s="91">
        <f>'ادخال درجات التشخيصي'!A17</f>
        <v>11</v>
      </c>
      <c r="B21" s="19" t="str">
        <f>IF('ادخال درجات الاختبار الرابع'!B16="","",'ادخال درجات الاختبار الرابع'!B16)</f>
        <v/>
      </c>
      <c r="C21" s="19" t="str">
        <f>'ادخال درجات الاختبار الرابع'!AC16</f>
        <v/>
      </c>
      <c r="D21" s="92" t="str">
        <f>'ادخال درجات الاختبار الرابع'!AD16</f>
        <v/>
      </c>
      <c r="G21" t="str">
        <f>IF(B21="","",RANK(D21,$D:$D,1)+COUNTIF(D$11:$D21,D21)-1)</f>
        <v/>
      </c>
      <c r="H21" t="str">
        <f>IF(B21="","",RANK(D21,$D:$D)+COUNTIF($D$11:D21,D21)-1)</f>
        <v/>
      </c>
      <c r="J21" s="91">
        <v>11</v>
      </c>
      <c r="K21" s="19" t="str">
        <f t="shared" si="0"/>
        <v/>
      </c>
      <c r="L21" s="92" t="str">
        <f t="shared" si="1"/>
        <v/>
      </c>
      <c r="M21" s="219"/>
      <c r="N21" s="231">
        <f t="shared" si="2"/>
        <v>11</v>
      </c>
      <c r="O21" s="188" t="str">
        <f t="shared" si="3"/>
        <v/>
      </c>
      <c r="P21" s="166" t="str">
        <f>'ادخال درجات الاختبار الرابع'!AM16</f>
        <v/>
      </c>
      <c r="Q21" s="166" t="str">
        <f>'ادخال درجات الاختبار الرابع'!AO16</f>
        <v/>
      </c>
      <c r="R21" s="166" t="str">
        <f>'ادخال درجات الاختبار الرابع'!AQ16</f>
        <v/>
      </c>
      <c r="S21" s="166" t="str">
        <f>'ادخال درجات الاختبار الرابع'!AS16</f>
        <v/>
      </c>
      <c r="T21" s="166" t="str">
        <f>'ادخال درجات الاختبار الرابع'!AU16</f>
        <v/>
      </c>
      <c r="U21" s="166" t="str">
        <f>'ادخال درجات الاختبار الرابع'!AW16</f>
        <v/>
      </c>
      <c r="V21" s="166" t="str">
        <f>'ادخال درجات الاختبار الرابع'!AY16</f>
        <v/>
      </c>
      <c r="W21" s="166" t="str">
        <f>'ادخال درجات الاختبار الرابع'!BA16</f>
        <v/>
      </c>
      <c r="X21" s="166" t="str">
        <f>'ادخال درجات الاختبار الرابع'!BC16</f>
        <v/>
      </c>
      <c r="Y21" s="224" t="str">
        <f>'ادخال درجات الاختبار الرابع'!BE16</f>
        <v/>
      </c>
      <c r="Z21" s="224" t="str">
        <f>'ادخال درجات الاختبار الرابع'!BG16</f>
        <v/>
      </c>
      <c r="AA21" s="224" t="str">
        <f>'ادخال درجات الاختبار الرابع'!BI16</f>
        <v/>
      </c>
      <c r="AB21" s="224" t="str">
        <f>'ادخال درجات الاختبار الرابع'!BK16</f>
        <v/>
      </c>
      <c r="AC21" s="224" t="str">
        <f>'ادخال درجات الاختبار الرابع'!BM16</f>
        <v/>
      </c>
      <c r="AD21" s="224" t="str">
        <f>'ادخال درجات الاختبار الرابع'!BO16</f>
        <v/>
      </c>
      <c r="AE21" s="224" t="str">
        <f>'ادخال درجات الاختبار الرابع'!BQ16</f>
        <v/>
      </c>
      <c r="AF21" s="224" t="str">
        <f>'ادخال درجات الاختبار الرابع'!BS16</f>
        <v/>
      </c>
      <c r="AG21" s="224" t="str">
        <f>'ادخال درجات الاختبار الرابع'!BU16</f>
        <v/>
      </c>
      <c r="AH21" s="224" t="str">
        <f>'ادخال درجات الاختبار الرابع'!BW16</f>
        <v/>
      </c>
      <c r="AI21" s="224" t="str">
        <f>'ادخال درجات الاختبار الرابع'!BY16</f>
        <v/>
      </c>
      <c r="AJ21" s="224" t="str">
        <f>'ادخال درجات الاختبار الرابع'!CA16</f>
        <v/>
      </c>
      <c r="AK21" s="224" t="str">
        <f>'ادخال درجات الاختبار الرابع'!CC16</f>
        <v/>
      </c>
      <c r="AL21" s="224" t="str">
        <f>'ادخال درجات الاختبار الرابع'!CE16</f>
        <v/>
      </c>
      <c r="AM21" s="224" t="str">
        <f>'ادخال درجات الاختبار الرابع'!CG16</f>
        <v/>
      </c>
      <c r="AN21" s="224" t="str">
        <f>'ادخال درجات الاختبار الرابع'!CI16</f>
        <v/>
      </c>
      <c r="AS21" s="91">
        <v>11</v>
      </c>
      <c r="AT21" s="19" t="str">
        <f t="shared" si="4"/>
        <v/>
      </c>
      <c r="AU21" s="92" t="str">
        <f t="shared" si="5"/>
        <v/>
      </c>
    </row>
    <row r="22" spans="1:47">
      <c r="A22" s="91">
        <f>'ادخال درجات التشخيصي'!A18</f>
        <v>12</v>
      </c>
      <c r="B22" s="19" t="str">
        <f>IF('ادخال درجات الاختبار الرابع'!B17="","",'ادخال درجات الاختبار الرابع'!B17)</f>
        <v/>
      </c>
      <c r="C22" s="19" t="str">
        <f>'ادخال درجات الاختبار الرابع'!AC17</f>
        <v/>
      </c>
      <c r="D22" s="92" t="str">
        <f>'ادخال درجات الاختبار الرابع'!AD17</f>
        <v/>
      </c>
      <c r="G22" t="str">
        <f>IF(B22="","",RANK(D22,$D:$D,1)+COUNTIF(D$11:$D22,D22)-1)</f>
        <v/>
      </c>
      <c r="H22" t="str">
        <f>IF(B22="","",RANK(D22,$D:$D)+COUNTIF($D$11:D22,D22)-1)</f>
        <v/>
      </c>
      <c r="J22" s="91">
        <v>12</v>
      </c>
      <c r="K22" s="19" t="str">
        <f t="shared" si="0"/>
        <v/>
      </c>
      <c r="L22" s="92" t="str">
        <f t="shared" si="1"/>
        <v/>
      </c>
      <c r="M22" s="219"/>
      <c r="N22" s="231">
        <f t="shared" si="2"/>
        <v>12</v>
      </c>
      <c r="O22" s="188" t="str">
        <f t="shared" si="3"/>
        <v/>
      </c>
      <c r="P22" s="166" t="str">
        <f>'ادخال درجات الاختبار الرابع'!AM17</f>
        <v/>
      </c>
      <c r="Q22" s="166" t="str">
        <f>'ادخال درجات الاختبار الرابع'!AO17</f>
        <v/>
      </c>
      <c r="R22" s="166" t="str">
        <f>'ادخال درجات الاختبار الرابع'!AQ17</f>
        <v/>
      </c>
      <c r="S22" s="166" t="str">
        <f>'ادخال درجات الاختبار الرابع'!AS17</f>
        <v/>
      </c>
      <c r="T22" s="166" t="str">
        <f>'ادخال درجات الاختبار الرابع'!AU17</f>
        <v/>
      </c>
      <c r="U22" s="166" t="str">
        <f>'ادخال درجات الاختبار الرابع'!AW17</f>
        <v/>
      </c>
      <c r="V22" s="166" t="str">
        <f>'ادخال درجات الاختبار الرابع'!AY17</f>
        <v/>
      </c>
      <c r="W22" s="166" t="str">
        <f>'ادخال درجات الاختبار الرابع'!BA17</f>
        <v/>
      </c>
      <c r="X22" s="166" t="str">
        <f>'ادخال درجات الاختبار الرابع'!BC17</f>
        <v/>
      </c>
      <c r="Y22" s="224" t="str">
        <f>'ادخال درجات الاختبار الرابع'!BE17</f>
        <v/>
      </c>
      <c r="Z22" s="224" t="str">
        <f>'ادخال درجات الاختبار الرابع'!BG17</f>
        <v/>
      </c>
      <c r="AA22" s="224" t="str">
        <f>'ادخال درجات الاختبار الرابع'!BI17</f>
        <v/>
      </c>
      <c r="AB22" s="224" t="str">
        <f>'ادخال درجات الاختبار الرابع'!BK17</f>
        <v/>
      </c>
      <c r="AC22" s="224" t="str">
        <f>'ادخال درجات الاختبار الرابع'!BM17</f>
        <v/>
      </c>
      <c r="AD22" s="224" t="str">
        <f>'ادخال درجات الاختبار الرابع'!BO17</f>
        <v/>
      </c>
      <c r="AE22" s="224" t="str">
        <f>'ادخال درجات الاختبار الرابع'!BQ17</f>
        <v/>
      </c>
      <c r="AF22" s="224" t="str">
        <f>'ادخال درجات الاختبار الرابع'!BS17</f>
        <v/>
      </c>
      <c r="AG22" s="224" t="str">
        <f>'ادخال درجات الاختبار الرابع'!BU17</f>
        <v/>
      </c>
      <c r="AH22" s="224" t="str">
        <f>'ادخال درجات الاختبار الرابع'!BW17</f>
        <v/>
      </c>
      <c r="AI22" s="224" t="str">
        <f>'ادخال درجات الاختبار الرابع'!BY17</f>
        <v/>
      </c>
      <c r="AJ22" s="224" t="str">
        <f>'ادخال درجات الاختبار الرابع'!CA17</f>
        <v/>
      </c>
      <c r="AK22" s="224" t="str">
        <f>'ادخال درجات الاختبار الرابع'!CC17</f>
        <v/>
      </c>
      <c r="AL22" s="224" t="str">
        <f>'ادخال درجات الاختبار الرابع'!CE17</f>
        <v/>
      </c>
      <c r="AM22" s="224" t="str">
        <f>'ادخال درجات الاختبار الرابع'!CG17</f>
        <v/>
      </c>
      <c r="AN22" s="224" t="str">
        <f>'ادخال درجات الاختبار الرابع'!CI17</f>
        <v/>
      </c>
      <c r="AS22" s="91">
        <v>12</v>
      </c>
      <c r="AT22" s="19" t="str">
        <f t="shared" si="4"/>
        <v/>
      </c>
      <c r="AU22" s="92" t="str">
        <f t="shared" si="5"/>
        <v/>
      </c>
    </row>
    <row r="23" spans="1:47">
      <c r="A23" s="91">
        <f>'ادخال درجات التشخيصي'!A19</f>
        <v>13</v>
      </c>
      <c r="B23" s="19" t="str">
        <f>IF('ادخال درجات الاختبار الرابع'!B18="","",'ادخال درجات الاختبار الرابع'!B18)</f>
        <v/>
      </c>
      <c r="C23" s="19" t="str">
        <f>'ادخال درجات الاختبار الرابع'!AC18</f>
        <v/>
      </c>
      <c r="D23" s="92" t="str">
        <f>'ادخال درجات الاختبار الرابع'!AD18</f>
        <v/>
      </c>
      <c r="G23" t="str">
        <f>IF(B23="","",RANK(D23,$D:$D,1)+COUNTIF(D$11:$D23,D23)-1)</f>
        <v/>
      </c>
      <c r="H23" t="str">
        <f>IF(B23="","",RANK(D23,$D:$D)+COUNTIF($D$11:D23,D23)-1)</f>
        <v/>
      </c>
      <c r="J23" s="91">
        <v>13</v>
      </c>
      <c r="K23" s="19" t="str">
        <f t="shared" si="0"/>
        <v/>
      </c>
      <c r="L23" s="92" t="str">
        <f t="shared" si="1"/>
        <v/>
      </c>
      <c r="M23" s="219"/>
      <c r="N23" s="231">
        <f t="shared" si="2"/>
        <v>13</v>
      </c>
      <c r="O23" s="188" t="str">
        <f t="shared" si="3"/>
        <v/>
      </c>
      <c r="P23" s="166" t="str">
        <f>'ادخال درجات الاختبار الرابع'!AM18</f>
        <v/>
      </c>
      <c r="Q23" s="166" t="str">
        <f>'ادخال درجات الاختبار الرابع'!AO18</f>
        <v/>
      </c>
      <c r="R23" s="166" t="str">
        <f>'ادخال درجات الاختبار الرابع'!AQ18</f>
        <v/>
      </c>
      <c r="S23" s="166" t="str">
        <f>'ادخال درجات الاختبار الرابع'!AS18</f>
        <v/>
      </c>
      <c r="T23" s="166" t="str">
        <f>'ادخال درجات الاختبار الرابع'!AU18</f>
        <v/>
      </c>
      <c r="U23" s="166" t="str">
        <f>'ادخال درجات الاختبار الرابع'!AW18</f>
        <v/>
      </c>
      <c r="V23" s="166" t="str">
        <f>'ادخال درجات الاختبار الرابع'!AY18</f>
        <v/>
      </c>
      <c r="W23" s="166" t="str">
        <f>'ادخال درجات الاختبار الرابع'!BA18</f>
        <v/>
      </c>
      <c r="X23" s="166" t="str">
        <f>'ادخال درجات الاختبار الرابع'!BC18</f>
        <v/>
      </c>
      <c r="Y23" s="224" t="str">
        <f>'ادخال درجات الاختبار الرابع'!BE18</f>
        <v/>
      </c>
      <c r="Z23" s="224" t="str">
        <f>'ادخال درجات الاختبار الرابع'!BG18</f>
        <v/>
      </c>
      <c r="AA23" s="224" t="str">
        <f>'ادخال درجات الاختبار الرابع'!BI18</f>
        <v/>
      </c>
      <c r="AB23" s="224" t="str">
        <f>'ادخال درجات الاختبار الرابع'!BK18</f>
        <v/>
      </c>
      <c r="AC23" s="224" t="str">
        <f>'ادخال درجات الاختبار الرابع'!BM18</f>
        <v/>
      </c>
      <c r="AD23" s="224" t="str">
        <f>'ادخال درجات الاختبار الرابع'!BO18</f>
        <v/>
      </c>
      <c r="AE23" s="224" t="str">
        <f>'ادخال درجات الاختبار الرابع'!BQ18</f>
        <v/>
      </c>
      <c r="AF23" s="224" t="str">
        <f>'ادخال درجات الاختبار الرابع'!BS18</f>
        <v/>
      </c>
      <c r="AG23" s="224" t="str">
        <f>'ادخال درجات الاختبار الرابع'!BU18</f>
        <v/>
      </c>
      <c r="AH23" s="224" t="str">
        <f>'ادخال درجات الاختبار الرابع'!BW18</f>
        <v/>
      </c>
      <c r="AI23" s="224" t="str">
        <f>'ادخال درجات الاختبار الرابع'!BY18</f>
        <v/>
      </c>
      <c r="AJ23" s="224" t="str">
        <f>'ادخال درجات الاختبار الرابع'!CA18</f>
        <v/>
      </c>
      <c r="AK23" s="224" t="str">
        <f>'ادخال درجات الاختبار الرابع'!CC18</f>
        <v/>
      </c>
      <c r="AL23" s="224" t="str">
        <f>'ادخال درجات الاختبار الرابع'!CE18</f>
        <v/>
      </c>
      <c r="AM23" s="224" t="str">
        <f>'ادخال درجات الاختبار الرابع'!CG18</f>
        <v/>
      </c>
      <c r="AN23" s="224" t="str">
        <f>'ادخال درجات الاختبار الرابع'!CI18</f>
        <v/>
      </c>
      <c r="AS23" s="91">
        <v>13</v>
      </c>
      <c r="AT23" s="19" t="str">
        <f t="shared" si="4"/>
        <v/>
      </c>
      <c r="AU23" s="92" t="str">
        <f t="shared" si="5"/>
        <v/>
      </c>
    </row>
    <row r="24" spans="1:47">
      <c r="A24" s="91">
        <f>'ادخال درجات التشخيصي'!A20</f>
        <v>14</v>
      </c>
      <c r="B24" s="19" t="str">
        <f>IF('ادخال درجات الاختبار الرابع'!B19="","",'ادخال درجات الاختبار الرابع'!B19)</f>
        <v/>
      </c>
      <c r="C24" s="19" t="str">
        <f>'ادخال درجات الاختبار الرابع'!AC19</f>
        <v/>
      </c>
      <c r="D24" s="92" t="str">
        <f>'ادخال درجات الاختبار الرابع'!AD19</f>
        <v/>
      </c>
      <c r="G24" t="str">
        <f>IF(B24="","",RANK(D24,$D:$D,1)+COUNTIF(D$11:$D24,D24)-1)</f>
        <v/>
      </c>
      <c r="H24" t="str">
        <f>IF(B24="","",RANK(D24,$D:$D)+COUNTIF($D$11:D24,D24)-1)</f>
        <v/>
      </c>
      <c r="J24" s="91">
        <v>14</v>
      </c>
      <c r="K24" s="19" t="str">
        <f t="shared" si="0"/>
        <v/>
      </c>
      <c r="L24" s="92" t="str">
        <f t="shared" si="1"/>
        <v/>
      </c>
      <c r="M24" s="219"/>
      <c r="N24" s="231">
        <f t="shared" si="2"/>
        <v>14</v>
      </c>
      <c r="O24" s="188" t="str">
        <f t="shared" si="3"/>
        <v/>
      </c>
      <c r="P24" s="166" t="str">
        <f>'ادخال درجات الاختبار الرابع'!AM19</f>
        <v/>
      </c>
      <c r="Q24" s="166" t="str">
        <f>'ادخال درجات الاختبار الرابع'!AO19</f>
        <v/>
      </c>
      <c r="R24" s="166" t="str">
        <f>'ادخال درجات الاختبار الرابع'!AQ19</f>
        <v/>
      </c>
      <c r="S24" s="166" t="str">
        <f>'ادخال درجات الاختبار الرابع'!AS19</f>
        <v/>
      </c>
      <c r="T24" s="166" t="str">
        <f>'ادخال درجات الاختبار الرابع'!AU19</f>
        <v/>
      </c>
      <c r="U24" s="166" t="str">
        <f>'ادخال درجات الاختبار الرابع'!AW19</f>
        <v/>
      </c>
      <c r="V24" s="166" t="str">
        <f>'ادخال درجات الاختبار الرابع'!AY19</f>
        <v/>
      </c>
      <c r="W24" s="166" t="str">
        <f>'ادخال درجات الاختبار الرابع'!BA19</f>
        <v/>
      </c>
      <c r="X24" s="166" t="str">
        <f>'ادخال درجات الاختبار الرابع'!BC19</f>
        <v/>
      </c>
      <c r="Y24" s="224" t="str">
        <f>'ادخال درجات الاختبار الرابع'!BE19</f>
        <v/>
      </c>
      <c r="Z24" s="224" t="str">
        <f>'ادخال درجات الاختبار الرابع'!BG19</f>
        <v/>
      </c>
      <c r="AA24" s="224" t="str">
        <f>'ادخال درجات الاختبار الرابع'!BI19</f>
        <v/>
      </c>
      <c r="AB24" s="224" t="str">
        <f>'ادخال درجات الاختبار الرابع'!BK19</f>
        <v/>
      </c>
      <c r="AC24" s="224" t="str">
        <f>'ادخال درجات الاختبار الرابع'!BM19</f>
        <v/>
      </c>
      <c r="AD24" s="224" t="str">
        <f>'ادخال درجات الاختبار الرابع'!BO19</f>
        <v/>
      </c>
      <c r="AE24" s="224" t="str">
        <f>'ادخال درجات الاختبار الرابع'!BQ19</f>
        <v/>
      </c>
      <c r="AF24" s="224" t="str">
        <f>'ادخال درجات الاختبار الرابع'!BS19</f>
        <v/>
      </c>
      <c r="AG24" s="224" t="str">
        <f>'ادخال درجات الاختبار الرابع'!BU19</f>
        <v/>
      </c>
      <c r="AH24" s="224" t="str">
        <f>'ادخال درجات الاختبار الرابع'!BW19</f>
        <v/>
      </c>
      <c r="AI24" s="224" t="str">
        <f>'ادخال درجات الاختبار الرابع'!BY19</f>
        <v/>
      </c>
      <c r="AJ24" s="224" t="str">
        <f>'ادخال درجات الاختبار الرابع'!CA19</f>
        <v/>
      </c>
      <c r="AK24" s="224" t="str">
        <f>'ادخال درجات الاختبار الرابع'!CC19</f>
        <v/>
      </c>
      <c r="AL24" s="224" t="str">
        <f>'ادخال درجات الاختبار الرابع'!CE19</f>
        <v/>
      </c>
      <c r="AM24" s="224" t="str">
        <f>'ادخال درجات الاختبار الرابع'!CG19</f>
        <v/>
      </c>
      <c r="AN24" s="224" t="str">
        <f>'ادخال درجات الاختبار الرابع'!CI19</f>
        <v/>
      </c>
      <c r="AS24" s="91">
        <v>14</v>
      </c>
      <c r="AT24" s="19" t="str">
        <f t="shared" si="4"/>
        <v/>
      </c>
      <c r="AU24" s="92" t="str">
        <f t="shared" si="5"/>
        <v/>
      </c>
    </row>
    <row r="25" spans="1:47">
      <c r="A25" s="91">
        <f>'ادخال درجات التشخيصي'!A21</f>
        <v>15</v>
      </c>
      <c r="B25" s="19" t="str">
        <f>IF('ادخال درجات الاختبار الرابع'!B20="","",'ادخال درجات الاختبار الرابع'!B20)</f>
        <v/>
      </c>
      <c r="C25" s="19" t="str">
        <f>'ادخال درجات الاختبار الرابع'!AC20</f>
        <v/>
      </c>
      <c r="D25" s="92" t="str">
        <f>'ادخال درجات الاختبار الرابع'!AD20</f>
        <v/>
      </c>
      <c r="G25" t="str">
        <f>IF(B25="","",RANK(D25,$D:$D,1)+COUNTIF(D$11:$D25,D25)-1)</f>
        <v/>
      </c>
      <c r="H25" t="str">
        <f>IF(B25="","",RANK(D25,$D:$D)+COUNTIF($D$11:D25,D25)-1)</f>
        <v/>
      </c>
      <c r="J25" s="91">
        <v>15</v>
      </c>
      <c r="K25" s="19" t="str">
        <f t="shared" si="0"/>
        <v/>
      </c>
      <c r="L25" s="92" t="str">
        <f t="shared" si="1"/>
        <v/>
      </c>
      <c r="M25" s="219"/>
      <c r="N25" s="231">
        <f t="shared" si="2"/>
        <v>15</v>
      </c>
      <c r="O25" s="188" t="str">
        <f t="shared" si="3"/>
        <v/>
      </c>
      <c r="P25" s="166" t="str">
        <f>'ادخال درجات الاختبار الرابع'!AM20</f>
        <v/>
      </c>
      <c r="Q25" s="166" t="str">
        <f>'ادخال درجات الاختبار الرابع'!AO20</f>
        <v/>
      </c>
      <c r="R25" s="166" t="str">
        <f>'ادخال درجات الاختبار الرابع'!AQ20</f>
        <v/>
      </c>
      <c r="S25" s="166" t="str">
        <f>'ادخال درجات الاختبار الرابع'!AS20</f>
        <v/>
      </c>
      <c r="T25" s="166" t="str">
        <f>'ادخال درجات الاختبار الرابع'!AU20</f>
        <v/>
      </c>
      <c r="U25" s="166" t="str">
        <f>'ادخال درجات الاختبار الرابع'!AW20</f>
        <v/>
      </c>
      <c r="V25" s="166" t="str">
        <f>'ادخال درجات الاختبار الرابع'!AY20</f>
        <v/>
      </c>
      <c r="W25" s="166" t="str">
        <f>'ادخال درجات الاختبار الرابع'!BA20</f>
        <v/>
      </c>
      <c r="X25" s="166" t="str">
        <f>'ادخال درجات الاختبار الرابع'!BC20</f>
        <v/>
      </c>
      <c r="Y25" s="224" t="str">
        <f>'ادخال درجات الاختبار الرابع'!BE20</f>
        <v/>
      </c>
      <c r="Z25" s="224" t="str">
        <f>'ادخال درجات الاختبار الرابع'!BG20</f>
        <v/>
      </c>
      <c r="AA25" s="224" t="str">
        <f>'ادخال درجات الاختبار الرابع'!BI20</f>
        <v/>
      </c>
      <c r="AB25" s="224" t="str">
        <f>'ادخال درجات الاختبار الرابع'!BK20</f>
        <v/>
      </c>
      <c r="AC25" s="224" t="str">
        <f>'ادخال درجات الاختبار الرابع'!BM20</f>
        <v/>
      </c>
      <c r="AD25" s="224" t="str">
        <f>'ادخال درجات الاختبار الرابع'!BO20</f>
        <v/>
      </c>
      <c r="AE25" s="224" t="str">
        <f>'ادخال درجات الاختبار الرابع'!BQ20</f>
        <v/>
      </c>
      <c r="AF25" s="224" t="str">
        <f>'ادخال درجات الاختبار الرابع'!BS20</f>
        <v/>
      </c>
      <c r="AG25" s="224" t="str">
        <f>'ادخال درجات الاختبار الرابع'!BU20</f>
        <v/>
      </c>
      <c r="AH25" s="224" t="str">
        <f>'ادخال درجات الاختبار الرابع'!BW20</f>
        <v/>
      </c>
      <c r="AI25" s="224" t="str">
        <f>'ادخال درجات الاختبار الرابع'!BY20</f>
        <v/>
      </c>
      <c r="AJ25" s="224" t="str">
        <f>'ادخال درجات الاختبار الرابع'!CA20</f>
        <v/>
      </c>
      <c r="AK25" s="224" t="str">
        <f>'ادخال درجات الاختبار الرابع'!CC20</f>
        <v/>
      </c>
      <c r="AL25" s="224" t="str">
        <f>'ادخال درجات الاختبار الرابع'!CE20</f>
        <v/>
      </c>
      <c r="AM25" s="224" t="str">
        <f>'ادخال درجات الاختبار الرابع'!CG20</f>
        <v/>
      </c>
      <c r="AN25" s="224" t="str">
        <f>'ادخال درجات الاختبار الرابع'!CI20</f>
        <v/>
      </c>
      <c r="AS25" s="91">
        <v>15</v>
      </c>
      <c r="AT25" s="19" t="str">
        <f t="shared" si="4"/>
        <v/>
      </c>
      <c r="AU25" s="92" t="str">
        <f t="shared" si="5"/>
        <v/>
      </c>
    </row>
    <row r="26" spans="1:47">
      <c r="A26" s="91">
        <f>'ادخال درجات التشخيصي'!A22</f>
        <v>16</v>
      </c>
      <c r="B26" s="19" t="str">
        <f>IF('ادخال درجات الاختبار الرابع'!B21="","",'ادخال درجات الاختبار الرابع'!B21)</f>
        <v/>
      </c>
      <c r="C26" s="19" t="str">
        <f>'ادخال درجات الاختبار الرابع'!AC21</f>
        <v/>
      </c>
      <c r="D26" s="92" t="str">
        <f>'ادخال درجات الاختبار الرابع'!AD21</f>
        <v/>
      </c>
      <c r="G26" t="str">
        <f>IF(B26="","",RANK(D26,$D:$D,1)+COUNTIF(D$11:$D26,D26)-1)</f>
        <v/>
      </c>
      <c r="H26" t="str">
        <f>IF(B26="","",RANK(D26,$D:$D)+COUNTIF($D$11:D26,D26)-1)</f>
        <v/>
      </c>
      <c r="J26" s="91">
        <v>16</v>
      </c>
      <c r="K26" s="19" t="str">
        <f t="shared" si="0"/>
        <v/>
      </c>
      <c r="L26" s="92" t="str">
        <f t="shared" si="1"/>
        <v/>
      </c>
      <c r="M26" s="219"/>
      <c r="N26" s="231">
        <f t="shared" si="2"/>
        <v>16</v>
      </c>
      <c r="O26" s="188" t="str">
        <f t="shared" si="3"/>
        <v/>
      </c>
      <c r="P26" s="166" t="str">
        <f>'ادخال درجات الاختبار الرابع'!AM21</f>
        <v/>
      </c>
      <c r="Q26" s="166" t="str">
        <f>'ادخال درجات الاختبار الرابع'!AO21</f>
        <v/>
      </c>
      <c r="R26" s="166" t="str">
        <f>'ادخال درجات الاختبار الرابع'!AQ21</f>
        <v/>
      </c>
      <c r="S26" s="166" t="str">
        <f>'ادخال درجات الاختبار الرابع'!AS21</f>
        <v/>
      </c>
      <c r="T26" s="166" t="str">
        <f>'ادخال درجات الاختبار الرابع'!AU21</f>
        <v/>
      </c>
      <c r="U26" s="166" t="str">
        <f>'ادخال درجات الاختبار الرابع'!AW21</f>
        <v/>
      </c>
      <c r="V26" s="166" t="str">
        <f>'ادخال درجات الاختبار الرابع'!AY21</f>
        <v/>
      </c>
      <c r="W26" s="166" t="str">
        <f>'ادخال درجات الاختبار الرابع'!BA21</f>
        <v/>
      </c>
      <c r="X26" s="166" t="str">
        <f>'ادخال درجات الاختبار الرابع'!BC21</f>
        <v/>
      </c>
      <c r="Y26" s="224" t="str">
        <f>'ادخال درجات الاختبار الرابع'!BE21</f>
        <v/>
      </c>
      <c r="Z26" s="224" t="str">
        <f>'ادخال درجات الاختبار الرابع'!BG21</f>
        <v/>
      </c>
      <c r="AA26" s="224" t="str">
        <f>'ادخال درجات الاختبار الرابع'!BI21</f>
        <v/>
      </c>
      <c r="AB26" s="224" t="str">
        <f>'ادخال درجات الاختبار الرابع'!BK21</f>
        <v/>
      </c>
      <c r="AC26" s="224" t="str">
        <f>'ادخال درجات الاختبار الرابع'!BM21</f>
        <v/>
      </c>
      <c r="AD26" s="224" t="str">
        <f>'ادخال درجات الاختبار الرابع'!BO21</f>
        <v/>
      </c>
      <c r="AE26" s="224" t="str">
        <f>'ادخال درجات الاختبار الرابع'!BQ21</f>
        <v/>
      </c>
      <c r="AF26" s="224" t="str">
        <f>'ادخال درجات الاختبار الرابع'!BS21</f>
        <v/>
      </c>
      <c r="AG26" s="224" t="str">
        <f>'ادخال درجات الاختبار الرابع'!BU21</f>
        <v/>
      </c>
      <c r="AH26" s="224" t="str">
        <f>'ادخال درجات الاختبار الرابع'!BW21</f>
        <v/>
      </c>
      <c r="AI26" s="224" t="str">
        <f>'ادخال درجات الاختبار الرابع'!BY21</f>
        <v/>
      </c>
      <c r="AJ26" s="224" t="str">
        <f>'ادخال درجات الاختبار الرابع'!CA21</f>
        <v/>
      </c>
      <c r="AK26" s="224" t="str">
        <f>'ادخال درجات الاختبار الرابع'!CC21</f>
        <v/>
      </c>
      <c r="AL26" s="224" t="str">
        <f>'ادخال درجات الاختبار الرابع'!CE21</f>
        <v/>
      </c>
      <c r="AM26" s="224" t="str">
        <f>'ادخال درجات الاختبار الرابع'!CG21</f>
        <v/>
      </c>
      <c r="AN26" s="224" t="str">
        <f>'ادخال درجات الاختبار الرابع'!CI21</f>
        <v/>
      </c>
      <c r="AS26" s="91">
        <v>16</v>
      </c>
      <c r="AT26" s="19" t="str">
        <f t="shared" si="4"/>
        <v/>
      </c>
      <c r="AU26" s="92" t="str">
        <f t="shared" si="5"/>
        <v/>
      </c>
    </row>
    <row r="27" spans="1:47">
      <c r="A27" s="91">
        <f>'ادخال درجات التشخيصي'!A23</f>
        <v>17</v>
      </c>
      <c r="B27" s="19" t="str">
        <f>IF('ادخال درجات الاختبار الرابع'!B22="","",'ادخال درجات الاختبار الرابع'!B22)</f>
        <v/>
      </c>
      <c r="C27" s="19" t="str">
        <f>'ادخال درجات الاختبار الرابع'!AC22</f>
        <v/>
      </c>
      <c r="D27" s="92" t="str">
        <f>'ادخال درجات الاختبار الرابع'!AD22</f>
        <v/>
      </c>
      <c r="G27" t="str">
        <f>IF(B27="","",RANK(D27,$D:$D,1)+COUNTIF(D$11:$D27,D27)-1)</f>
        <v/>
      </c>
      <c r="H27" t="str">
        <f>IF(B27="","",RANK(D27,$D:$D)+COUNTIF($D$11:D27,D27)-1)</f>
        <v/>
      </c>
      <c r="J27" s="91">
        <v>17</v>
      </c>
      <c r="K27" s="19" t="str">
        <f t="shared" si="0"/>
        <v/>
      </c>
      <c r="L27" s="92" t="str">
        <f t="shared" si="1"/>
        <v/>
      </c>
      <c r="M27" s="219"/>
      <c r="N27" s="231">
        <f t="shared" si="2"/>
        <v>17</v>
      </c>
      <c r="O27" s="188" t="str">
        <f t="shared" si="3"/>
        <v/>
      </c>
      <c r="P27" s="166" t="str">
        <f>'ادخال درجات الاختبار الرابع'!AM22</f>
        <v/>
      </c>
      <c r="Q27" s="166" t="str">
        <f>'ادخال درجات الاختبار الرابع'!AO22</f>
        <v/>
      </c>
      <c r="R27" s="166" t="str">
        <f>'ادخال درجات الاختبار الرابع'!AQ22</f>
        <v/>
      </c>
      <c r="S27" s="166" t="str">
        <f>'ادخال درجات الاختبار الرابع'!AS22</f>
        <v/>
      </c>
      <c r="T27" s="166" t="str">
        <f>'ادخال درجات الاختبار الرابع'!AU22</f>
        <v/>
      </c>
      <c r="U27" s="166" t="str">
        <f>'ادخال درجات الاختبار الرابع'!AW22</f>
        <v/>
      </c>
      <c r="V27" s="166" t="str">
        <f>'ادخال درجات الاختبار الرابع'!AY22</f>
        <v/>
      </c>
      <c r="W27" s="166" t="str">
        <f>'ادخال درجات الاختبار الرابع'!BA22</f>
        <v/>
      </c>
      <c r="X27" s="166" t="str">
        <f>'ادخال درجات الاختبار الرابع'!BC22</f>
        <v/>
      </c>
      <c r="Y27" s="224" t="str">
        <f>'ادخال درجات الاختبار الرابع'!BE22</f>
        <v/>
      </c>
      <c r="Z27" s="224" t="str">
        <f>'ادخال درجات الاختبار الرابع'!BG22</f>
        <v/>
      </c>
      <c r="AA27" s="224" t="str">
        <f>'ادخال درجات الاختبار الرابع'!BI22</f>
        <v/>
      </c>
      <c r="AB27" s="224" t="str">
        <f>'ادخال درجات الاختبار الرابع'!BK22</f>
        <v/>
      </c>
      <c r="AC27" s="224" t="str">
        <f>'ادخال درجات الاختبار الرابع'!BM22</f>
        <v/>
      </c>
      <c r="AD27" s="224" t="str">
        <f>'ادخال درجات الاختبار الرابع'!BO22</f>
        <v/>
      </c>
      <c r="AE27" s="224" t="str">
        <f>'ادخال درجات الاختبار الرابع'!BQ22</f>
        <v/>
      </c>
      <c r="AF27" s="224" t="str">
        <f>'ادخال درجات الاختبار الرابع'!BS22</f>
        <v/>
      </c>
      <c r="AG27" s="224" t="str">
        <f>'ادخال درجات الاختبار الرابع'!BU22</f>
        <v/>
      </c>
      <c r="AH27" s="224" t="str">
        <f>'ادخال درجات الاختبار الرابع'!BW22</f>
        <v/>
      </c>
      <c r="AI27" s="224" t="str">
        <f>'ادخال درجات الاختبار الرابع'!BY22</f>
        <v/>
      </c>
      <c r="AJ27" s="224" t="str">
        <f>'ادخال درجات الاختبار الرابع'!CA22</f>
        <v/>
      </c>
      <c r="AK27" s="224" t="str">
        <f>'ادخال درجات الاختبار الرابع'!CC22</f>
        <v/>
      </c>
      <c r="AL27" s="224" t="str">
        <f>'ادخال درجات الاختبار الرابع'!CE22</f>
        <v/>
      </c>
      <c r="AM27" s="224" t="str">
        <f>'ادخال درجات الاختبار الرابع'!CG22</f>
        <v/>
      </c>
      <c r="AN27" s="224" t="str">
        <f>'ادخال درجات الاختبار الرابع'!CI22</f>
        <v/>
      </c>
      <c r="AS27" s="91">
        <v>17</v>
      </c>
      <c r="AT27" s="19" t="str">
        <f t="shared" si="4"/>
        <v/>
      </c>
      <c r="AU27" s="92" t="str">
        <f t="shared" si="5"/>
        <v/>
      </c>
    </row>
    <row r="28" spans="1:47">
      <c r="A28" s="91">
        <f>'ادخال درجات التشخيصي'!A24</f>
        <v>18</v>
      </c>
      <c r="B28" s="19" t="str">
        <f>IF('ادخال درجات الاختبار الرابع'!B23="","",'ادخال درجات الاختبار الرابع'!B23)</f>
        <v/>
      </c>
      <c r="C28" s="19" t="str">
        <f>'ادخال درجات الاختبار الرابع'!AC23</f>
        <v/>
      </c>
      <c r="D28" s="92" t="str">
        <f>'ادخال درجات الاختبار الرابع'!AD23</f>
        <v/>
      </c>
      <c r="G28" t="str">
        <f>IF(B28="","",RANK(D28,$D:$D,1)+COUNTIF(D$11:$D28,D28)-1)</f>
        <v/>
      </c>
      <c r="H28" t="str">
        <f>IF(B28="","",RANK(D28,$D:$D)+COUNTIF($D$11:D28,D28)-1)</f>
        <v/>
      </c>
      <c r="J28" s="91">
        <v>18</v>
      </c>
      <c r="K28" s="19" t="str">
        <f t="shared" si="0"/>
        <v/>
      </c>
      <c r="L28" s="92" t="str">
        <f t="shared" si="1"/>
        <v/>
      </c>
      <c r="M28" s="219"/>
      <c r="N28" s="231">
        <f t="shared" si="2"/>
        <v>18</v>
      </c>
      <c r="O28" s="188" t="str">
        <f t="shared" si="3"/>
        <v/>
      </c>
      <c r="P28" s="166" t="str">
        <f>'ادخال درجات الاختبار الرابع'!AM23</f>
        <v/>
      </c>
      <c r="Q28" s="166" t="str">
        <f>'ادخال درجات الاختبار الرابع'!AO23</f>
        <v/>
      </c>
      <c r="R28" s="166" t="str">
        <f>'ادخال درجات الاختبار الرابع'!AQ23</f>
        <v/>
      </c>
      <c r="S28" s="166" t="str">
        <f>'ادخال درجات الاختبار الرابع'!AS23</f>
        <v/>
      </c>
      <c r="T28" s="166" t="str">
        <f>'ادخال درجات الاختبار الرابع'!AU23</f>
        <v/>
      </c>
      <c r="U28" s="166" t="str">
        <f>'ادخال درجات الاختبار الرابع'!AW23</f>
        <v/>
      </c>
      <c r="V28" s="166" t="str">
        <f>'ادخال درجات الاختبار الرابع'!AY23</f>
        <v/>
      </c>
      <c r="W28" s="166" t="str">
        <f>'ادخال درجات الاختبار الرابع'!BA23</f>
        <v/>
      </c>
      <c r="X28" s="166" t="str">
        <f>'ادخال درجات الاختبار الرابع'!BC23</f>
        <v/>
      </c>
      <c r="Y28" s="224" t="str">
        <f>'ادخال درجات الاختبار الرابع'!BE23</f>
        <v/>
      </c>
      <c r="Z28" s="224" t="str">
        <f>'ادخال درجات الاختبار الرابع'!BG23</f>
        <v/>
      </c>
      <c r="AA28" s="224" t="str">
        <f>'ادخال درجات الاختبار الرابع'!BI23</f>
        <v/>
      </c>
      <c r="AB28" s="224" t="str">
        <f>'ادخال درجات الاختبار الرابع'!BK23</f>
        <v/>
      </c>
      <c r="AC28" s="224" t="str">
        <f>'ادخال درجات الاختبار الرابع'!BM23</f>
        <v/>
      </c>
      <c r="AD28" s="224" t="str">
        <f>'ادخال درجات الاختبار الرابع'!BO23</f>
        <v/>
      </c>
      <c r="AE28" s="224" t="str">
        <f>'ادخال درجات الاختبار الرابع'!BQ23</f>
        <v/>
      </c>
      <c r="AF28" s="224" t="str">
        <f>'ادخال درجات الاختبار الرابع'!BS23</f>
        <v/>
      </c>
      <c r="AG28" s="224" t="str">
        <f>'ادخال درجات الاختبار الرابع'!BU23</f>
        <v/>
      </c>
      <c r="AH28" s="224" t="str">
        <f>'ادخال درجات الاختبار الرابع'!BW23</f>
        <v/>
      </c>
      <c r="AI28" s="224" t="str">
        <f>'ادخال درجات الاختبار الرابع'!BY23</f>
        <v/>
      </c>
      <c r="AJ28" s="224" t="str">
        <f>'ادخال درجات الاختبار الرابع'!CA23</f>
        <v/>
      </c>
      <c r="AK28" s="224" t="str">
        <f>'ادخال درجات الاختبار الرابع'!CC23</f>
        <v/>
      </c>
      <c r="AL28" s="224" t="str">
        <f>'ادخال درجات الاختبار الرابع'!CE23</f>
        <v/>
      </c>
      <c r="AM28" s="224" t="str">
        <f>'ادخال درجات الاختبار الرابع'!CG23</f>
        <v/>
      </c>
      <c r="AN28" s="224" t="str">
        <f>'ادخال درجات الاختبار الرابع'!CI23</f>
        <v/>
      </c>
      <c r="AS28" s="91">
        <v>18</v>
      </c>
      <c r="AT28" s="19" t="str">
        <f t="shared" si="4"/>
        <v/>
      </c>
      <c r="AU28" s="92" t="str">
        <f t="shared" si="5"/>
        <v/>
      </c>
    </row>
    <row r="29" spans="1:47">
      <c r="A29" s="91">
        <f>'ادخال درجات التشخيصي'!A25</f>
        <v>19</v>
      </c>
      <c r="B29" s="19" t="str">
        <f>IF('ادخال درجات الاختبار الرابع'!B24="","",'ادخال درجات الاختبار الرابع'!B24)</f>
        <v/>
      </c>
      <c r="C29" s="19" t="str">
        <f>'ادخال درجات الاختبار الرابع'!AC24</f>
        <v/>
      </c>
      <c r="D29" s="92" t="str">
        <f>'ادخال درجات الاختبار الرابع'!AD24</f>
        <v/>
      </c>
      <c r="G29" t="str">
        <f>IF(B29="","",RANK(D29,$D:$D,1)+COUNTIF(D$11:$D29,D29)-1)</f>
        <v/>
      </c>
      <c r="H29" t="str">
        <f>IF(B29="","",RANK(D29,$D:$D)+COUNTIF($D$11:D29,D29)-1)</f>
        <v/>
      </c>
      <c r="J29" s="91">
        <v>19</v>
      </c>
      <c r="K29" s="19" t="str">
        <f t="shared" si="0"/>
        <v/>
      </c>
      <c r="L29" s="92" t="str">
        <f t="shared" si="1"/>
        <v/>
      </c>
      <c r="M29" s="219"/>
      <c r="N29" s="231">
        <f t="shared" si="2"/>
        <v>19</v>
      </c>
      <c r="O29" s="188" t="str">
        <f t="shared" si="3"/>
        <v/>
      </c>
      <c r="P29" s="166" t="str">
        <f>'ادخال درجات الاختبار الرابع'!AM24</f>
        <v/>
      </c>
      <c r="Q29" s="166" t="str">
        <f>'ادخال درجات الاختبار الرابع'!AO24</f>
        <v/>
      </c>
      <c r="R29" s="166" t="str">
        <f>'ادخال درجات الاختبار الرابع'!AQ24</f>
        <v/>
      </c>
      <c r="S29" s="166" t="str">
        <f>'ادخال درجات الاختبار الرابع'!AS24</f>
        <v/>
      </c>
      <c r="T29" s="166" t="str">
        <f>'ادخال درجات الاختبار الرابع'!AU24</f>
        <v/>
      </c>
      <c r="U29" s="166" t="str">
        <f>'ادخال درجات الاختبار الرابع'!AW24</f>
        <v/>
      </c>
      <c r="V29" s="166" t="str">
        <f>'ادخال درجات الاختبار الرابع'!AY24</f>
        <v/>
      </c>
      <c r="W29" s="166" t="str">
        <f>'ادخال درجات الاختبار الرابع'!BA24</f>
        <v/>
      </c>
      <c r="X29" s="166" t="str">
        <f>'ادخال درجات الاختبار الرابع'!BC24</f>
        <v/>
      </c>
      <c r="Y29" s="224" t="str">
        <f>'ادخال درجات الاختبار الرابع'!BE24</f>
        <v/>
      </c>
      <c r="Z29" s="224" t="str">
        <f>'ادخال درجات الاختبار الرابع'!BG24</f>
        <v/>
      </c>
      <c r="AA29" s="224" t="str">
        <f>'ادخال درجات الاختبار الرابع'!BI24</f>
        <v/>
      </c>
      <c r="AB29" s="224" t="str">
        <f>'ادخال درجات الاختبار الرابع'!BK24</f>
        <v/>
      </c>
      <c r="AC29" s="224" t="str">
        <f>'ادخال درجات الاختبار الرابع'!BM24</f>
        <v/>
      </c>
      <c r="AD29" s="224" t="str">
        <f>'ادخال درجات الاختبار الرابع'!BO24</f>
        <v/>
      </c>
      <c r="AE29" s="224" t="str">
        <f>'ادخال درجات الاختبار الرابع'!BQ24</f>
        <v/>
      </c>
      <c r="AF29" s="224" t="str">
        <f>'ادخال درجات الاختبار الرابع'!BS24</f>
        <v/>
      </c>
      <c r="AG29" s="224" t="str">
        <f>'ادخال درجات الاختبار الرابع'!BU24</f>
        <v/>
      </c>
      <c r="AH29" s="224" t="str">
        <f>'ادخال درجات الاختبار الرابع'!BW24</f>
        <v/>
      </c>
      <c r="AI29" s="224" t="str">
        <f>'ادخال درجات الاختبار الرابع'!BY24</f>
        <v/>
      </c>
      <c r="AJ29" s="224" t="str">
        <f>'ادخال درجات الاختبار الرابع'!CA24</f>
        <v/>
      </c>
      <c r="AK29" s="224" t="str">
        <f>'ادخال درجات الاختبار الرابع'!CC24</f>
        <v/>
      </c>
      <c r="AL29" s="224" t="str">
        <f>'ادخال درجات الاختبار الرابع'!CE24</f>
        <v/>
      </c>
      <c r="AM29" s="224" t="str">
        <f>'ادخال درجات الاختبار الرابع'!CG24</f>
        <v/>
      </c>
      <c r="AN29" s="224" t="str">
        <f>'ادخال درجات الاختبار الرابع'!CI24</f>
        <v/>
      </c>
      <c r="AS29" s="91">
        <v>19</v>
      </c>
      <c r="AT29" s="19" t="str">
        <f t="shared" si="4"/>
        <v/>
      </c>
      <c r="AU29" s="92" t="str">
        <f t="shared" si="5"/>
        <v/>
      </c>
    </row>
    <row r="30" spans="1:47">
      <c r="A30" s="91">
        <f>'ادخال درجات التشخيصي'!A26</f>
        <v>20</v>
      </c>
      <c r="B30" s="19" t="str">
        <f>IF('ادخال درجات الاختبار الرابع'!B25="","",'ادخال درجات الاختبار الرابع'!B25)</f>
        <v/>
      </c>
      <c r="C30" s="19" t="str">
        <f>'ادخال درجات الاختبار الرابع'!AC25</f>
        <v/>
      </c>
      <c r="D30" s="92" t="str">
        <f>'ادخال درجات الاختبار الرابع'!AD25</f>
        <v/>
      </c>
      <c r="G30" t="str">
        <f>IF(B30="","",RANK(D30,$D:$D,1)+COUNTIF(D$11:$D30,D30)-1)</f>
        <v/>
      </c>
      <c r="H30" t="str">
        <f>IF(B30="","",RANK(D30,$D:$D)+COUNTIF($D$11:D30,D30)-1)</f>
        <v/>
      </c>
      <c r="J30" s="91">
        <v>20</v>
      </c>
      <c r="K30" s="19" t="str">
        <f t="shared" si="0"/>
        <v/>
      </c>
      <c r="L30" s="92" t="str">
        <f t="shared" si="1"/>
        <v/>
      </c>
      <c r="M30" s="219"/>
      <c r="N30" s="231">
        <f t="shared" si="2"/>
        <v>20</v>
      </c>
      <c r="O30" s="188" t="str">
        <f t="shared" si="3"/>
        <v/>
      </c>
      <c r="P30" s="166" t="str">
        <f>'ادخال درجات الاختبار الرابع'!AM25</f>
        <v/>
      </c>
      <c r="Q30" s="166" t="str">
        <f>'ادخال درجات الاختبار الرابع'!AO25</f>
        <v/>
      </c>
      <c r="R30" s="166" t="str">
        <f>'ادخال درجات الاختبار الرابع'!AQ25</f>
        <v/>
      </c>
      <c r="S30" s="166" t="str">
        <f>'ادخال درجات الاختبار الرابع'!AS25</f>
        <v/>
      </c>
      <c r="T30" s="166" t="str">
        <f>'ادخال درجات الاختبار الرابع'!AU25</f>
        <v/>
      </c>
      <c r="U30" s="166" t="str">
        <f>'ادخال درجات الاختبار الرابع'!AW25</f>
        <v/>
      </c>
      <c r="V30" s="166" t="str">
        <f>'ادخال درجات الاختبار الرابع'!AY25</f>
        <v/>
      </c>
      <c r="W30" s="166" t="str">
        <f>'ادخال درجات الاختبار الرابع'!BA25</f>
        <v/>
      </c>
      <c r="X30" s="166" t="str">
        <f>'ادخال درجات الاختبار الرابع'!BC25</f>
        <v/>
      </c>
      <c r="Y30" s="224" t="str">
        <f>'ادخال درجات الاختبار الرابع'!BE25</f>
        <v/>
      </c>
      <c r="Z30" s="224" t="str">
        <f>'ادخال درجات الاختبار الرابع'!BG25</f>
        <v/>
      </c>
      <c r="AA30" s="224" t="str">
        <f>'ادخال درجات الاختبار الرابع'!BI25</f>
        <v/>
      </c>
      <c r="AB30" s="224" t="str">
        <f>'ادخال درجات الاختبار الرابع'!BK25</f>
        <v/>
      </c>
      <c r="AC30" s="224" t="str">
        <f>'ادخال درجات الاختبار الرابع'!BM25</f>
        <v/>
      </c>
      <c r="AD30" s="224" t="str">
        <f>'ادخال درجات الاختبار الرابع'!BO25</f>
        <v/>
      </c>
      <c r="AE30" s="224" t="str">
        <f>'ادخال درجات الاختبار الرابع'!BQ25</f>
        <v/>
      </c>
      <c r="AF30" s="224" t="str">
        <f>'ادخال درجات الاختبار الرابع'!BS25</f>
        <v/>
      </c>
      <c r="AG30" s="224" t="str">
        <f>'ادخال درجات الاختبار الرابع'!BU25</f>
        <v/>
      </c>
      <c r="AH30" s="224" t="str">
        <f>'ادخال درجات الاختبار الرابع'!BW25</f>
        <v/>
      </c>
      <c r="AI30" s="224" t="str">
        <f>'ادخال درجات الاختبار الرابع'!BY25</f>
        <v/>
      </c>
      <c r="AJ30" s="224" t="str">
        <f>'ادخال درجات الاختبار الرابع'!CA25</f>
        <v/>
      </c>
      <c r="AK30" s="224" t="str">
        <f>'ادخال درجات الاختبار الرابع'!CC25</f>
        <v/>
      </c>
      <c r="AL30" s="224" t="str">
        <f>'ادخال درجات الاختبار الرابع'!CE25</f>
        <v/>
      </c>
      <c r="AM30" s="224" t="str">
        <f>'ادخال درجات الاختبار الرابع'!CG25</f>
        <v/>
      </c>
      <c r="AN30" s="224" t="str">
        <f>'ادخال درجات الاختبار الرابع'!CI25</f>
        <v/>
      </c>
      <c r="AS30" s="91">
        <v>20</v>
      </c>
      <c r="AT30" s="19" t="str">
        <f t="shared" si="4"/>
        <v/>
      </c>
      <c r="AU30" s="92" t="str">
        <f t="shared" si="5"/>
        <v/>
      </c>
    </row>
    <row r="31" spans="1:47">
      <c r="A31" s="91">
        <f>'ادخال درجات التشخيصي'!A27</f>
        <v>21</v>
      </c>
      <c r="B31" s="19" t="str">
        <f>IF('ادخال درجات الاختبار الرابع'!B26="","",'ادخال درجات الاختبار الرابع'!B26)</f>
        <v/>
      </c>
      <c r="C31" s="19" t="str">
        <f>'ادخال درجات الاختبار الرابع'!AC26</f>
        <v/>
      </c>
      <c r="D31" s="92" t="str">
        <f>'ادخال درجات الاختبار الرابع'!AD26</f>
        <v/>
      </c>
      <c r="G31" t="str">
        <f>IF(B31="","",RANK(D31,$D:$D,1)+COUNTIF(D$11:$D31,D31)-1)</f>
        <v/>
      </c>
      <c r="H31" t="str">
        <f>IF(B31="","",RANK(D31,$D:$D)+COUNTIF($D$11:D31,D31)-1)</f>
        <v/>
      </c>
      <c r="J31" s="91">
        <v>21</v>
      </c>
      <c r="K31" s="19" t="str">
        <f t="shared" si="0"/>
        <v/>
      </c>
      <c r="L31" s="92" t="str">
        <f t="shared" si="1"/>
        <v/>
      </c>
      <c r="M31" s="219"/>
      <c r="N31" s="231">
        <f t="shared" si="2"/>
        <v>21</v>
      </c>
      <c r="O31" s="188" t="str">
        <f t="shared" si="3"/>
        <v/>
      </c>
      <c r="P31" s="166" t="str">
        <f>'ادخال درجات الاختبار الرابع'!AM26</f>
        <v/>
      </c>
      <c r="Q31" s="166" t="str">
        <f>'ادخال درجات الاختبار الرابع'!AO26</f>
        <v/>
      </c>
      <c r="R31" s="166" t="str">
        <f>'ادخال درجات الاختبار الرابع'!AQ26</f>
        <v/>
      </c>
      <c r="S31" s="166" t="str">
        <f>'ادخال درجات الاختبار الرابع'!AS26</f>
        <v/>
      </c>
      <c r="T31" s="166" t="str">
        <f>'ادخال درجات الاختبار الرابع'!AU26</f>
        <v/>
      </c>
      <c r="U31" s="166" t="str">
        <f>'ادخال درجات الاختبار الرابع'!AW26</f>
        <v/>
      </c>
      <c r="V31" s="166" t="str">
        <f>'ادخال درجات الاختبار الرابع'!AY26</f>
        <v/>
      </c>
      <c r="W31" s="166" t="str">
        <f>'ادخال درجات الاختبار الرابع'!BA26</f>
        <v/>
      </c>
      <c r="X31" s="166" t="str">
        <f>'ادخال درجات الاختبار الرابع'!BC26</f>
        <v/>
      </c>
      <c r="Y31" s="224" t="str">
        <f>'ادخال درجات الاختبار الرابع'!BE26</f>
        <v/>
      </c>
      <c r="Z31" s="224" t="str">
        <f>'ادخال درجات الاختبار الرابع'!BG26</f>
        <v/>
      </c>
      <c r="AA31" s="224" t="str">
        <f>'ادخال درجات الاختبار الرابع'!BI26</f>
        <v/>
      </c>
      <c r="AB31" s="224" t="str">
        <f>'ادخال درجات الاختبار الرابع'!BK26</f>
        <v/>
      </c>
      <c r="AC31" s="224" t="str">
        <f>'ادخال درجات الاختبار الرابع'!BM26</f>
        <v/>
      </c>
      <c r="AD31" s="224" t="str">
        <f>'ادخال درجات الاختبار الرابع'!BO26</f>
        <v/>
      </c>
      <c r="AE31" s="224" t="str">
        <f>'ادخال درجات الاختبار الرابع'!BQ26</f>
        <v/>
      </c>
      <c r="AF31" s="224" t="str">
        <f>'ادخال درجات الاختبار الرابع'!BS26</f>
        <v/>
      </c>
      <c r="AG31" s="224" t="str">
        <f>'ادخال درجات الاختبار الرابع'!BU26</f>
        <v/>
      </c>
      <c r="AH31" s="224" t="str">
        <f>'ادخال درجات الاختبار الرابع'!BW26</f>
        <v/>
      </c>
      <c r="AI31" s="224" t="str">
        <f>'ادخال درجات الاختبار الرابع'!BY26</f>
        <v/>
      </c>
      <c r="AJ31" s="224" t="str">
        <f>'ادخال درجات الاختبار الرابع'!CA26</f>
        <v/>
      </c>
      <c r="AK31" s="224" t="str">
        <f>'ادخال درجات الاختبار الرابع'!CC26</f>
        <v/>
      </c>
      <c r="AL31" s="224" t="str">
        <f>'ادخال درجات الاختبار الرابع'!CE26</f>
        <v/>
      </c>
      <c r="AM31" s="224" t="str">
        <f>'ادخال درجات الاختبار الرابع'!CG26</f>
        <v/>
      </c>
      <c r="AN31" s="224" t="str">
        <f>'ادخال درجات الاختبار الرابع'!CI26</f>
        <v/>
      </c>
      <c r="AS31" s="91">
        <v>21</v>
      </c>
      <c r="AT31" s="19" t="str">
        <f t="shared" si="4"/>
        <v/>
      </c>
      <c r="AU31" s="92" t="str">
        <f t="shared" si="5"/>
        <v/>
      </c>
    </row>
    <row r="32" spans="1:47">
      <c r="A32" s="91">
        <f>'ادخال درجات التشخيصي'!A28</f>
        <v>22</v>
      </c>
      <c r="B32" s="19" t="str">
        <f>IF('ادخال درجات الاختبار الرابع'!B27="","",'ادخال درجات الاختبار الرابع'!B27)</f>
        <v/>
      </c>
      <c r="C32" s="19" t="str">
        <f>'ادخال درجات الاختبار الرابع'!AC27</f>
        <v/>
      </c>
      <c r="D32" s="92" t="str">
        <f>'ادخال درجات الاختبار الرابع'!AD27</f>
        <v/>
      </c>
      <c r="G32" t="str">
        <f>IF(B32="","",RANK(D32,$D:$D,1)+COUNTIF(D$11:$D32,D32)-1)</f>
        <v/>
      </c>
      <c r="H32" t="str">
        <f>IF(B32="","",RANK(D32,$D:$D)+COUNTIF($D$11:D32,D32)-1)</f>
        <v/>
      </c>
      <c r="J32" s="91">
        <v>22</v>
      </c>
      <c r="K32" s="19" t="str">
        <f t="shared" si="0"/>
        <v/>
      </c>
      <c r="L32" s="92" t="str">
        <f t="shared" si="1"/>
        <v/>
      </c>
      <c r="M32" s="219"/>
      <c r="N32" s="231">
        <f t="shared" si="2"/>
        <v>22</v>
      </c>
      <c r="O32" s="188" t="str">
        <f t="shared" si="3"/>
        <v/>
      </c>
      <c r="P32" s="166" t="str">
        <f>'ادخال درجات الاختبار الرابع'!AM27</f>
        <v/>
      </c>
      <c r="Q32" s="166" t="str">
        <f>'ادخال درجات الاختبار الرابع'!AO27</f>
        <v/>
      </c>
      <c r="R32" s="166" t="str">
        <f>'ادخال درجات الاختبار الرابع'!AQ27</f>
        <v/>
      </c>
      <c r="S32" s="166" t="str">
        <f>'ادخال درجات الاختبار الرابع'!AS27</f>
        <v/>
      </c>
      <c r="T32" s="166" t="str">
        <f>'ادخال درجات الاختبار الرابع'!AU27</f>
        <v/>
      </c>
      <c r="U32" s="166" t="str">
        <f>'ادخال درجات الاختبار الرابع'!AW27</f>
        <v/>
      </c>
      <c r="V32" s="166" t="str">
        <f>'ادخال درجات الاختبار الرابع'!AY27</f>
        <v/>
      </c>
      <c r="W32" s="166" t="str">
        <f>'ادخال درجات الاختبار الرابع'!BA27</f>
        <v/>
      </c>
      <c r="X32" s="166" t="str">
        <f>'ادخال درجات الاختبار الرابع'!BC27</f>
        <v/>
      </c>
      <c r="Y32" s="224" t="str">
        <f>'ادخال درجات الاختبار الرابع'!BE27</f>
        <v/>
      </c>
      <c r="Z32" s="224" t="str">
        <f>'ادخال درجات الاختبار الرابع'!BG27</f>
        <v/>
      </c>
      <c r="AA32" s="224" t="str">
        <f>'ادخال درجات الاختبار الرابع'!BI27</f>
        <v/>
      </c>
      <c r="AB32" s="224" t="str">
        <f>'ادخال درجات الاختبار الرابع'!BK27</f>
        <v/>
      </c>
      <c r="AC32" s="224" t="str">
        <f>'ادخال درجات الاختبار الرابع'!BM27</f>
        <v/>
      </c>
      <c r="AD32" s="224" t="str">
        <f>'ادخال درجات الاختبار الرابع'!BO27</f>
        <v/>
      </c>
      <c r="AE32" s="224" t="str">
        <f>'ادخال درجات الاختبار الرابع'!BQ27</f>
        <v/>
      </c>
      <c r="AF32" s="224" t="str">
        <f>'ادخال درجات الاختبار الرابع'!BS27</f>
        <v/>
      </c>
      <c r="AG32" s="224" t="str">
        <f>'ادخال درجات الاختبار الرابع'!BU27</f>
        <v/>
      </c>
      <c r="AH32" s="224" t="str">
        <f>'ادخال درجات الاختبار الرابع'!BW27</f>
        <v/>
      </c>
      <c r="AI32" s="224" t="str">
        <f>'ادخال درجات الاختبار الرابع'!BY27</f>
        <v/>
      </c>
      <c r="AJ32" s="224" t="str">
        <f>'ادخال درجات الاختبار الرابع'!CA27</f>
        <v/>
      </c>
      <c r="AK32" s="224" t="str">
        <f>'ادخال درجات الاختبار الرابع'!CC27</f>
        <v/>
      </c>
      <c r="AL32" s="224" t="str">
        <f>'ادخال درجات الاختبار الرابع'!CE27</f>
        <v/>
      </c>
      <c r="AM32" s="224" t="str">
        <f>'ادخال درجات الاختبار الرابع'!CG27</f>
        <v/>
      </c>
      <c r="AN32" s="224" t="str">
        <f>'ادخال درجات الاختبار الرابع'!CI27</f>
        <v/>
      </c>
      <c r="AS32" s="91">
        <v>22</v>
      </c>
      <c r="AT32" s="19" t="str">
        <f t="shared" si="4"/>
        <v/>
      </c>
      <c r="AU32" s="92" t="str">
        <f t="shared" si="5"/>
        <v/>
      </c>
    </row>
    <row r="33" spans="1:47">
      <c r="A33" s="91">
        <f>'ادخال درجات التشخيصي'!A29</f>
        <v>23</v>
      </c>
      <c r="B33" s="19" t="str">
        <f>IF('ادخال درجات الاختبار الرابع'!B28="","",'ادخال درجات الاختبار الرابع'!B28)</f>
        <v/>
      </c>
      <c r="C33" s="19" t="str">
        <f>'ادخال درجات الاختبار الرابع'!AC28</f>
        <v/>
      </c>
      <c r="D33" s="92" t="str">
        <f>'ادخال درجات الاختبار الرابع'!AD28</f>
        <v/>
      </c>
      <c r="G33" t="str">
        <f>IF(B33="","",RANK(D33,$D:$D,1)+COUNTIF(D$11:$D33,D33)-1)</f>
        <v/>
      </c>
      <c r="H33" t="str">
        <f>IF(B33="","",RANK(D33,$D:$D)+COUNTIF($D$11:D33,D33)-1)</f>
        <v/>
      </c>
      <c r="J33" s="91">
        <v>23</v>
      </c>
      <c r="K33" s="19" t="str">
        <f t="shared" si="0"/>
        <v/>
      </c>
      <c r="L33" s="92" t="str">
        <f t="shared" si="1"/>
        <v/>
      </c>
      <c r="M33" s="219"/>
      <c r="N33" s="231">
        <f t="shared" si="2"/>
        <v>23</v>
      </c>
      <c r="O33" s="188" t="str">
        <f t="shared" si="3"/>
        <v/>
      </c>
      <c r="P33" s="166" t="str">
        <f>'ادخال درجات الاختبار الرابع'!AM28</f>
        <v/>
      </c>
      <c r="Q33" s="166" t="str">
        <f>'ادخال درجات الاختبار الرابع'!AO28</f>
        <v/>
      </c>
      <c r="R33" s="166" t="str">
        <f>'ادخال درجات الاختبار الرابع'!AQ28</f>
        <v/>
      </c>
      <c r="S33" s="166" t="str">
        <f>'ادخال درجات الاختبار الرابع'!AS28</f>
        <v/>
      </c>
      <c r="T33" s="166" t="str">
        <f>'ادخال درجات الاختبار الرابع'!AU28</f>
        <v/>
      </c>
      <c r="U33" s="166" t="str">
        <f>'ادخال درجات الاختبار الرابع'!AW28</f>
        <v/>
      </c>
      <c r="V33" s="166" t="str">
        <f>'ادخال درجات الاختبار الرابع'!AY28</f>
        <v/>
      </c>
      <c r="W33" s="166" t="str">
        <f>'ادخال درجات الاختبار الرابع'!BA28</f>
        <v/>
      </c>
      <c r="X33" s="166" t="str">
        <f>'ادخال درجات الاختبار الرابع'!BC28</f>
        <v/>
      </c>
      <c r="Y33" s="224" t="str">
        <f>'ادخال درجات الاختبار الرابع'!BE28</f>
        <v/>
      </c>
      <c r="Z33" s="224" t="str">
        <f>'ادخال درجات الاختبار الرابع'!BG28</f>
        <v/>
      </c>
      <c r="AA33" s="224" t="str">
        <f>'ادخال درجات الاختبار الرابع'!BI28</f>
        <v/>
      </c>
      <c r="AB33" s="224" t="str">
        <f>'ادخال درجات الاختبار الرابع'!BK28</f>
        <v/>
      </c>
      <c r="AC33" s="224" t="str">
        <f>'ادخال درجات الاختبار الرابع'!BM28</f>
        <v/>
      </c>
      <c r="AD33" s="224" t="str">
        <f>'ادخال درجات الاختبار الرابع'!BO28</f>
        <v/>
      </c>
      <c r="AE33" s="224" t="str">
        <f>'ادخال درجات الاختبار الرابع'!BQ28</f>
        <v/>
      </c>
      <c r="AF33" s="224" t="str">
        <f>'ادخال درجات الاختبار الرابع'!BS28</f>
        <v/>
      </c>
      <c r="AG33" s="224" t="str">
        <f>'ادخال درجات الاختبار الرابع'!BU28</f>
        <v/>
      </c>
      <c r="AH33" s="224" t="str">
        <f>'ادخال درجات الاختبار الرابع'!BW28</f>
        <v/>
      </c>
      <c r="AI33" s="224" t="str">
        <f>'ادخال درجات الاختبار الرابع'!BY28</f>
        <v/>
      </c>
      <c r="AJ33" s="224" t="str">
        <f>'ادخال درجات الاختبار الرابع'!CA28</f>
        <v/>
      </c>
      <c r="AK33" s="224" t="str">
        <f>'ادخال درجات الاختبار الرابع'!CC28</f>
        <v/>
      </c>
      <c r="AL33" s="224" t="str">
        <f>'ادخال درجات الاختبار الرابع'!CE28</f>
        <v/>
      </c>
      <c r="AM33" s="224" t="str">
        <f>'ادخال درجات الاختبار الرابع'!CG28</f>
        <v/>
      </c>
      <c r="AN33" s="224" t="str">
        <f>'ادخال درجات الاختبار الرابع'!CI28</f>
        <v/>
      </c>
      <c r="AS33" s="91">
        <v>23</v>
      </c>
      <c r="AT33" s="19" t="str">
        <f t="shared" si="4"/>
        <v/>
      </c>
      <c r="AU33" s="92" t="str">
        <f t="shared" si="5"/>
        <v/>
      </c>
    </row>
    <row r="34" spans="1:47">
      <c r="A34" s="91">
        <f>'ادخال درجات التشخيصي'!A30</f>
        <v>24</v>
      </c>
      <c r="B34" s="19" t="str">
        <f>IF('ادخال درجات الاختبار الرابع'!B29="","",'ادخال درجات الاختبار الرابع'!B29)</f>
        <v/>
      </c>
      <c r="C34" s="19" t="str">
        <f>'ادخال درجات الاختبار الرابع'!AC29</f>
        <v/>
      </c>
      <c r="D34" s="92" t="str">
        <f>'ادخال درجات الاختبار الرابع'!AD29</f>
        <v/>
      </c>
      <c r="G34" t="str">
        <f>IF(B34="","",RANK(D34,$D:$D,1)+COUNTIF(D$11:$D34,D34)-1)</f>
        <v/>
      </c>
      <c r="H34" t="str">
        <f>IF(B34="","",RANK(D34,$D:$D)+COUNTIF($D$11:D34,D34)-1)</f>
        <v/>
      </c>
      <c r="J34" s="91">
        <v>24</v>
      </c>
      <c r="K34" s="19" t="str">
        <f t="shared" si="0"/>
        <v/>
      </c>
      <c r="L34" s="92" t="str">
        <f t="shared" si="1"/>
        <v/>
      </c>
      <c r="M34" s="219"/>
      <c r="N34" s="231">
        <f t="shared" si="2"/>
        <v>24</v>
      </c>
      <c r="O34" s="188" t="str">
        <f t="shared" si="3"/>
        <v/>
      </c>
      <c r="P34" s="166" t="str">
        <f>'ادخال درجات الاختبار الرابع'!AM29</f>
        <v/>
      </c>
      <c r="Q34" s="166" t="str">
        <f>'ادخال درجات الاختبار الرابع'!AO29</f>
        <v/>
      </c>
      <c r="R34" s="166" t="str">
        <f>'ادخال درجات الاختبار الرابع'!AQ29</f>
        <v/>
      </c>
      <c r="S34" s="166" t="str">
        <f>'ادخال درجات الاختبار الرابع'!AS29</f>
        <v/>
      </c>
      <c r="T34" s="166" t="str">
        <f>'ادخال درجات الاختبار الرابع'!AU29</f>
        <v/>
      </c>
      <c r="U34" s="166" t="str">
        <f>'ادخال درجات الاختبار الرابع'!AW29</f>
        <v/>
      </c>
      <c r="V34" s="166" t="str">
        <f>'ادخال درجات الاختبار الرابع'!AY29</f>
        <v/>
      </c>
      <c r="W34" s="166" t="str">
        <f>'ادخال درجات الاختبار الرابع'!BA29</f>
        <v/>
      </c>
      <c r="X34" s="166" t="str">
        <f>'ادخال درجات الاختبار الرابع'!BC29</f>
        <v/>
      </c>
      <c r="Y34" s="224" t="str">
        <f>'ادخال درجات الاختبار الرابع'!BE29</f>
        <v/>
      </c>
      <c r="Z34" s="224" t="str">
        <f>'ادخال درجات الاختبار الرابع'!BG29</f>
        <v/>
      </c>
      <c r="AA34" s="224" t="str">
        <f>'ادخال درجات الاختبار الرابع'!BI29</f>
        <v/>
      </c>
      <c r="AB34" s="224" t="str">
        <f>'ادخال درجات الاختبار الرابع'!BK29</f>
        <v/>
      </c>
      <c r="AC34" s="224" t="str">
        <f>'ادخال درجات الاختبار الرابع'!BM29</f>
        <v/>
      </c>
      <c r="AD34" s="224" t="str">
        <f>'ادخال درجات الاختبار الرابع'!BO29</f>
        <v/>
      </c>
      <c r="AE34" s="224" t="str">
        <f>'ادخال درجات الاختبار الرابع'!BQ29</f>
        <v/>
      </c>
      <c r="AF34" s="224" t="str">
        <f>'ادخال درجات الاختبار الرابع'!BS29</f>
        <v/>
      </c>
      <c r="AG34" s="224" t="str">
        <f>'ادخال درجات الاختبار الرابع'!BU29</f>
        <v/>
      </c>
      <c r="AH34" s="224" t="str">
        <f>'ادخال درجات الاختبار الرابع'!BW29</f>
        <v/>
      </c>
      <c r="AI34" s="224" t="str">
        <f>'ادخال درجات الاختبار الرابع'!BY29</f>
        <v/>
      </c>
      <c r="AJ34" s="224" t="str">
        <f>'ادخال درجات الاختبار الرابع'!CA29</f>
        <v/>
      </c>
      <c r="AK34" s="224" t="str">
        <f>'ادخال درجات الاختبار الرابع'!CC29</f>
        <v/>
      </c>
      <c r="AL34" s="224" t="str">
        <f>'ادخال درجات الاختبار الرابع'!CE29</f>
        <v/>
      </c>
      <c r="AM34" s="224" t="str">
        <f>'ادخال درجات الاختبار الرابع'!CG29</f>
        <v/>
      </c>
      <c r="AN34" s="224" t="str">
        <f>'ادخال درجات الاختبار الرابع'!CI29</f>
        <v/>
      </c>
      <c r="AS34" s="91">
        <v>24</v>
      </c>
      <c r="AT34" s="19" t="str">
        <f t="shared" si="4"/>
        <v/>
      </c>
      <c r="AU34" s="92" t="str">
        <f t="shared" si="5"/>
        <v/>
      </c>
    </row>
    <row r="35" spans="1:47">
      <c r="A35" s="91">
        <f>'ادخال درجات التشخيصي'!A31</f>
        <v>25</v>
      </c>
      <c r="B35" s="19" t="str">
        <f>IF('ادخال درجات الاختبار الرابع'!B30="","",'ادخال درجات الاختبار الرابع'!B30)</f>
        <v/>
      </c>
      <c r="C35" s="19" t="str">
        <f>'ادخال درجات الاختبار الرابع'!AC30</f>
        <v/>
      </c>
      <c r="D35" s="92" t="str">
        <f>'ادخال درجات الاختبار الرابع'!AD30</f>
        <v/>
      </c>
      <c r="G35" t="str">
        <f>IF(B35="","",RANK(D35,$D:$D,1)+COUNTIF(D$11:$D35,D35)-1)</f>
        <v/>
      </c>
      <c r="H35" t="str">
        <f>IF(B35="","",RANK(D35,$D:$D)+COUNTIF($D$11:D35,D35)-1)</f>
        <v/>
      </c>
      <c r="J35" s="91">
        <v>25</v>
      </c>
      <c r="K35" s="19" t="str">
        <f t="shared" si="0"/>
        <v/>
      </c>
      <c r="L35" s="92" t="str">
        <f t="shared" si="1"/>
        <v/>
      </c>
      <c r="M35" s="219"/>
      <c r="N35" s="231">
        <f t="shared" si="2"/>
        <v>25</v>
      </c>
      <c r="O35" s="188" t="str">
        <f t="shared" si="3"/>
        <v/>
      </c>
      <c r="P35" s="166" t="str">
        <f>'ادخال درجات الاختبار الرابع'!AM30</f>
        <v/>
      </c>
      <c r="Q35" s="166" t="str">
        <f>'ادخال درجات الاختبار الرابع'!AO30</f>
        <v/>
      </c>
      <c r="R35" s="166" t="str">
        <f>'ادخال درجات الاختبار الرابع'!AQ30</f>
        <v/>
      </c>
      <c r="S35" s="166" t="str">
        <f>'ادخال درجات الاختبار الرابع'!AS30</f>
        <v/>
      </c>
      <c r="T35" s="166" t="str">
        <f>'ادخال درجات الاختبار الرابع'!AU30</f>
        <v/>
      </c>
      <c r="U35" s="166" t="str">
        <f>'ادخال درجات الاختبار الرابع'!AW30</f>
        <v/>
      </c>
      <c r="V35" s="166" t="str">
        <f>'ادخال درجات الاختبار الرابع'!AY30</f>
        <v/>
      </c>
      <c r="W35" s="166" t="str">
        <f>'ادخال درجات الاختبار الرابع'!BA30</f>
        <v/>
      </c>
      <c r="X35" s="166" t="str">
        <f>'ادخال درجات الاختبار الرابع'!BC30</f>
        <v/>
      </c>
      <c r="Y35" s="224" t="str">
        <f>'ادخال درجات الاختبار الرابع'!BE30</f>
        <v/>
      </c>
      <c r="Z35" s="224" t="str">
        <f>'ادخال درجات الاختبار الرابع'!BG30</f>
        <v/>
      </c>
      <c r="AA35" s="224" t="str">
        <f>'ادخال درجات الاختبار الرابع'!BI30</f>
        <v/>
      </c>
      <c r="AB35" s="224" t="str">
        <f>'ادخال درجات الاختبار الرابع'!BK30</f>
        <v/>
      </c>
      <c r="AC35" s="224" t="str">
        <f>'ادخال درجات الاختبار الرابع'!BM30</f>
        <v/>
      </c>
      <c r="AD35" s="224" t="str">
        <f>'ادخال درجات الاختبار الرابع'!BO30</f>
        <v/>
      </c>
      <c r="AE35" s="224" t="str">
        <f>'ادخال درجات الاختبار الرابع'!BQ30</f>
        <v/>
      </c>
      <c r="AF35" s="224" t="str">
        <f>'ادخال درجات الاختبار الرابع'!BS30</f>
        <v/>
      </c>
      <c r="AG35" s="224" t="str">
        <f>'ادخال درجات الاختبار الرابع'!BU30</f>
        <v/>
      </c>
      <c r="AH35" s="224" t="str">
        <f>'ادخال درجات الاختبار الرابع'!BW30</f>
        <v/>
      </c>
      <c r="AI35" s="224" t="str">
        <f>'ادخال درجات الاختبار الرابع'!BY30</f>
        <v/>
      </c>
      <c r="AJ35" s="224" t="str">
        <f>'ادخال درجات الاختبار الرابع'!CA30</f>
        <v/>
      </c>
      <c r="AK35" s="224" t="str">
        <f>'ادخال درجات الاختبار الرابع'!CC30</f>
        <v/>
      </c>
      <c r="AL35" s="224" t="str">
        <f>'ادخال درجات الاختبار الرابع'!CE30</f>
        <v/>
      </c>
      <c r="AM35" s="224" t="str">
        <f>'ادخال درجات الاختبار الرابع'!CG30</f>
        <v/>
      </c>
      <c r="AN35" s="224" t="str">
        <f>'ادخال درجات الاختبار الرابع'!CI30</f>
        <v/>
      </c>
      <c r="AS35" s="91">
        <v>25</v>
      </c>
      <c r="AT35" s="19" t="str">
        <f t="shared" si="4"/>
        <v/>
      </c>
      <c r="AU35" s="92" t="str">
        <f t="shared" si="5"/>
        <v/>
      </c>
    </row>
    <row r="36" spans="1:47">
      <c r="A36" s="91">
        <f>'ادخال درجات التشخيصي'!A32</f>
        <v>26</v>
      </c>
      <c r="B36" s="19" t="str">
        <f>IF('ادخال درجات الاختبار الرابع'!B31="","",'ادخال درجات الاختبار الرابع'!B31)</f>
        <v/>
      </c>
      <c r="C36" s="19" t="str">
        <f>'ادخال درجات الاختبار الرابع'!AC31</f>
        <v/>
      </c>
      <c r="D36" s="92" t="str">
        <f>'ادخال درجات الاختبار الرابع'!AD31</f>
        <v/>
      </c>
      <c r="G36" t="str">
        <f>IF(B36="","",RANK(D36,$D:$D,1)+COUNTIF(D$11:$D36,D36)-1)</f>
        <v/>
      </c>
      <c r="H36" t="str">
        <f>IF(B36="","",RANK(D36,$D:$D)+COUNTIF($D$11:D36,D36)-1)</f>
        <v/>
      </c>
      <c r="J36" s="91">
        <v>26</v>
      </c>
      <c r="K36" s="19" t="str">
        <f t="shared" si="0"/>
        <v/>
      </c>
      <c r="L36" s="92" t="str">
        <f t="shared" si="1"/>
        <v/>
      </c>
      <c r="M36" s="219"/>
      <c r="N36" s="231">
        <f t="shared" si="2"/>
        <v>26</v>
      </c>
      <c r="O36" s="188" t="str">
        <f t="shared" si="3"/>
        <v/>
      </c>
      <c r="P36" s="166" t="str">
        <f>'ادخال درجات الاختبار الرابع'!AM31</f>
        <v/>
      </c>
      <c r="Q36" s="166" t="str">
        <f>'ادخال درجات الاختبار الرابع'!AO31</f>
        <v/>
      </c>
      <c r="R36" s="166" t="str">
        <f>'ادخال درجات الاختبار الرابع'!AQ31</f>
        <v/>
      </c>
      <c r="S36" s="166" t="str">
        <f>'ادخال درجات الاختبار الرابع'!AS31</f>
        <v/>
      </c>
      <c r="T36" s="166" t="str">
        <f>'ادخال درجات الاختبار الرابع'!AU31</f>
        <v/>
      </c>
      <c r="U36" s="166" t="str">
        <f>'ادخال درجات الاختبار الرابع'!AW31</f>
        <v/>
      </c>
      <c r="V36" s="166" t="str">
        <f>'ادخال درجات الاختبار الرابع'!AY31</f>
        <v/>
      </c>
      <c r="W36" s="166" t="str">
        <f>'ادخال درجات الاختبار الرابع'!BA31</f>
        <v/>
      </c>
      <c r="X36" s="166" t="str">
        <f>'ادخال درجات الاختبار الرابع'!BC31</f>
        <v/>
      </c>
      <c r="Y36" s="224" t="str">
        <f>'ادخال درجات الاختبار الرابع'!BE31</f>
        <v/>
      </c>
      <c r="Z36" s="224" t="str">
        <f>'ادخال درجات الاختبار الرابع'!BG31</f>
        <v/>
      </c>
      <c r="AA36" s="224" t="str">
        <f>'ادخال درجات الاختبار الرابع'!BI31</f>
        <v/>
      </c>
      <c r="AB36" s="224" t="str">
        <f>'ادخال درجات الاختبار الرابع'!BK31</f>
        <v/>
      </c>
      <c r="AC36" s="224" t="str">
        <f>'ادخال درجات الاختبار الرابع'!BM31</f>
        <v/>
      </c>
      <c r="AD36" s="224" t="str">
        <f>'ادخال درجات الاختبار الرابع'!BO31</f>
        <v/>
      </c>
      <c r="AE36" s="224" t="str">
        <f>'ادخال درجات الاختبار الرابع'!BQ31</f>
        <v/>
      </c>
      <c r="AF36" s="224" t="str">
        <f>'ادخال درجات الاختبار الرابع'!BS31</f>
        <v/>
      </c>
      <c r="AG36" s="224" t="str">
        <f>'ادخال درجات الاختبار الرابع'!BU31</f>
        <v/>
      </c>
      <c r="AH36" s="224" t="str">
        <f>'ادخال درجات الاختبار الرابع'!BW31</f>
        <v/>
      </c>
      <c r="AI36" s="224" t="str">
        <f>'ادخال درجات الاختبار الرابع'!BY31</f>
        <v/>
      </c>
      <c r="AJ36" s="224" t="str">
        <f>'ادخال درجات الاختبار الرابع'!CA31</f>
        <v/>
      </c>
      <c r="AK36" s="224" t="str">
        <f>'ادخال درجات الاختبار الرابع'!CC31</f>
        <v/>
      </c>
      <c r="AL36" s="224" t="str">
        <f>'ادخال درجات الاختبار الرابع'!CE31</f>
        <v/>
      </c>
      <c r="AM36" s="224" t="str">
        <f>'ادخال درجات الاختبار الرابع'!CG31</f>
        <v/>
      </c>
      <c r="AN36" s="224" t="str">
        <f>'ادخال درجات الاختبار الرابع'!CI31</f>
        <v/>
      </c>
      <c r="AS36" s="91">
        <v>26</v>
      </c>
      <c r="AT36" s="19" t="str">
        <f t="shared" si="4"/>
        <v/>
      </c>
      <c r="AU36" s="92" t="str">
        <f t="shared" si="5"/>
        <v/>
      </c>
    </row>
    <row r="37" spans="1:47">
      <c r="A37" s="91">
        <f>'ادخال درجات التشخيصي'!A33</f>
        <v>27</v>
      </c>
      <c r="B37" s="19" t="str">
        <f>IF('ادخال درجات الاختبار الرابع'!B32="","",'ادخال درجات الاختبار الرابع'!B32)</f>
        <v/>
      </c>
      <c r="C37" s="19" t="str">
        <f>'ادخال درجات الاختبار الرابع'!AC32</f>
        <v/>
      </c>
      <c r="D37" s="92" t="str">
        <f>'ادخال درجات الاختبار الرابع'!AD32</f>
        <v/>
      </c>
      <c r="G37" t="str">
        <f>IF(B37="","",RANK(D37,$D:$D,1)+COUNTIF(D$11:$D37,D37)-1)</f>
        <v/>
      </c>
      <c r="H37" t="str">
        <f>IF(B37="","",RANK(D37,$D:$D)+COUNTIF($D$11:D37,D37)-1)</f>
        <v/>
      </c>
      <c r="J37" s="91">
        <v>27</v>
      </c>
      <c r="K37" s="19" t="str">
        <f t="shared" si="0"/>
        <v/>
      </c>
      <c r="L37" s="92" t="str">
        <f t="shared" si="1"/>
        <v/>
      </c>
      <c r="M37" s="219"/>
      <c r="N37" s="231">
        <f t="shared" si="2"/>
        <v>27</v>
      </c>
      <c r="O37" s="188" t="str">
        <f t="shared" si="3"/>
        <v/>
      </c>
      <c r="P37" s="166" t="str">
        <f>'ادخال درجات الاختبار الرابع'!AM32</f>
        <v/>
      </c>
      <c r="Q37" s="166" t="str">
        <f>'ادخال درجات الاختبار الرابع'!AO32</f>
        <v/>
      </c>
      <c r="R37" s="166" t="str">
        <f>'ادخال درجات الاختبار الرابع'!AQ32</f>
        <v/>
      </c>
      <c r="S37" s="166" t="str">
        <f>'ادخال درجات الاختبار الرابع'!AS32</f>
        <v/>
      </c>
      <c r="T37" s="166" t="str">
        <f>'ادخال درجات الاختبار الرابع'!AU32</f>
        <v/>
      </c>
      <c r="U37" s="166" t="str">
        <f>'ادخال درجات الاختبار الرابع'!AW32</f>
        <v/>
      </c>
      <c r="V37" s="166" t="str">
        <f>'ادخال درجات الاختبار الرابع'!AY32</f>
        <v/>
      </c>
      <c r="W37" s="166" t="str">
        <f>'ادخال درجات الاختبار الرابع'!BA32</f>
        <v/>
      </c>
      <c r="X37" s="166" t="str">
        <f>'ادخال درجات الاختبار الرابع'!BC32</f>
        <v/>
      </c>
      <c r="Y37" s="224" t="str">
        <f>'ادخال درجات الاختبار الرابع'!BE32</f>
        <v/>
      </c>
      <c r="Z37" s="224" t="str">
        <f>'ادخال درجات الاختبار الرابع'!BG32</f>
        <v/>
      </c>
      <c r="AA37" s="224" t="str">
        <f>'ادخال درجات الاختبار الرابع'!BI32</f>
        <v/>
      </c>
      <c r="AB37" s="224" t="str">
        <f>'ادخال درجات الاختبار الرابع'!BK32</f>
        <v/>
      </c>
      <c r="AC37" s="224" t="str">
        <f>'ادخال درجات الاختبار الرابع'!BM32</f>
        <v/>
      </c>
      <c r="AD37" s="224" t="str">
        <f>'ادخال درجات الاختبار الرابع'!BO32</f>
        <v/>
      </c>
      <c r="AE37" s="224" t="str">
        <f>'ادخال درجات الاختبار الرابع'!BQ32</f>
        <v/>
      </c>
      <c r="AF37" s="224" t="str">
        <f>'ادخال درجات الاختبار الرابع'!BS32</f>
        <v/>
      </c>
      <c r="AG37" s="224" t="str">
        <f>'ادخال درجات الاختبار الرابع'!BU32</f>
        <v/>
      </c>
      <c r="AH37" s="224" t="str">
        <f>'ادخال درجات الاختبار الرابع'!BW32</f>
        <v/>
      </c>
      <c r="AI37" s="224" t="str">
        <f>'ادخال درجات الاختبار الرابع'!BY32</f>
        <v/>
      </c>
      <c r="AJ37" s="224" t="str">
        <f>'ادخال درجات الاختبار الرابع'!CA32</f>
        <v/>
      </c>
      <c r="AK37" s="224" t="str">
        <f>'ادخال درجات الاختبار الرابع'!CC32</f>
        <v/>
      </c>
      <c r="AL37" s="224" t="str">
        <f>'ادخال درجات الاختبار الرابع'!CE32</f>
        <v/>
      </c>
      <c r="AM37" s="224" t="str">
        <f>'ادخال درجات الاختبار الرابع'!CG32</f>
        <v/>
      </c>
      <c r="AN37" s="224" t="str">
        <f>'ادخال درجات الاختبار الرابع'!CI32</f>
        <v/>
      </c>
      <c r="AS37" s="91">
        <v>27</v>
      </c>
      <c r="AT37" s="19" t="str">
        <f t="shared" si="4"/>
        <v/>
      </c>
      <c r="AU37" s="92" t="str">
        <f t="shared" si="5"/>
        <v/>
      </c>
    </row>
    <row r="38" spans="1:47">
      <c r="A38" s="91">
        <f>'ادخال درجات التشخيصي'!A34</f>
        <v>28</v>
      </c>
      <c r="B38" s="19" t="str">
        <f>IF('ادخال درجات الاختبار الرابع'!B33="","",'ادخال درجات الاختبار الرابع'!B33)</f>
        <v/>
      </c>
      <c r="C38" s="19" t="str">
        <f>'ادخال درجات الاختبار الرابع'!AC33</f>
        <v/>
      </c>
      <c r="D38" s="92" t="str">
        <f>'ادخال درجات الاختبار الرابع'!AD33</f>
        <v/>
      </c>
      <c r="G38" t="str">
        <f>IF(B38="","",RANK(D38,$D:$D,1)+COUNTIF(D$11:$D38,D38)-1)</f>
        <v/>
      </c>
      <c r="H38" t="str">
        <f>IF(B38="","",RANK(D38,$D:$D)+COUNTIF($D$11:D38,D38)-1)</f>
        <v/>
      </c>
      <c r="J38" s="91">
        <v>28</v>
      </c>
      <c r="K38" s="19" t="str">
        <f t="shared" si="0"/>
        <v/>
      </c>
      <c r="L38" s="92" t="str">
        <f t="shared" si="1"/>
        <v/>
      </c>
      <c r="M38" s="219"/>
      <c r="N38" s="231">
        <f t="shared" si="2"/>
        <v>28</v>
      </c>
      <c r="O38" s="188" t="str">
        <f t="shared" si="3"/>
        <v/>
      </c>
      <c r="P38" s="166" t="str">
        <f>'ادخال درجات الاختبار الرابع'!AM33</f>
        <v/>
      </c>
      <c r="Q38" s="166" t="str">
        <f>'ادخال درجات الاختبار الرابع'!AO33</f>
        <v/>
      </c>
      <c r="R38" s="166" t="str">
        <f>'ادخال درجات الاختبار الرابع'!AQ33</f>
        <v/>
      </c>
      <c r="S38" s="166" t="str">
        <f>'ادخال درجات الاختبار الرابع'!AS33</f>
        <v/>
      </c>
      <c r="T38" s="166" t="str">
        <f>'ادخال درجات الاختبار الرابع'!AU33</f>
        <v/>
      </c>
      <c r="U38" s="166" t="str">
        <f>'ادخال درجات الاختبار الرابع'!AW33</f>
        <v/>
      </c>
      <c r="V38" s="166" t="str">
        <f>'ادخال درجات الاختبار الرابع'!AY33</f>
        <v/>
      </c>
      <c r="W38" s="166" t="str">
        <f>'ادخال درجات الاختبار الرابع'!BA33</f>
        <v/>
      </c>
      <c r="X38" s="166" t="str">
        <f>'ادخال درجات الاختبار الرابع'!BC33</f>
        <v/>
      </c>
      <c r="Y38" s="224" t="str">
        <f>'ادخال درجات الاختبار الرابع'!BE33</f>
        <v/>
      </c>
      <c r="Z38" s="224" t="str">
        <f>'ادخال درجات الاختبار الرابع'!BG33</f>
        <v/>
      </c>
      <c r="AA38" s="224" t="str">
        <f>'ادخال درجات الاختبار الرابع'!BI33</f>
        <v/>
      </c>
      <c r="AB38" s="224" t="str">
        <f>'ادخال درجات الاختبار الرابع'!BK33</f>
        <v/>
      </c>
      <c r="AC38" s="224" t="str">
        <f>'ادخال درجات الاختبار الرابع'!BM33</f>
        <v/>
      </c>
      <c r="AD38" s="224" t="str">
        <f>'ادخال درجات الاختبار الرابع'!BO33</f>
        <v/>
      </c>
      <c r="AE38" s="224" t="str">
        <f>'ادخال درجات الاختبار الرابع'!BQ33</f>
        <v/>
      </c>
      <c r="AF38" s="224" t="str">
        <f>'ادخال درجات الاختبار الرابع'!BS33</f>
        <v/>
      </c>
      <c r="AG38" s="224" t="str">
        <f>'ادخال درجات الاختبار الرابع'!BU33</f>
        <v/>
      </c>
      <c r="AH38" s="224" t="str">
        <f>'ادخال درجات الاختبار الرابع'!BW33</f>
        <v/>
      </c>
      <c r="AI38" s="224" t="str">
        <f>'ادخال درجات الاختبار الرابع'!BY33</f>
        <v/>
      </c>
      <c r="AJ38" s="224" t="str">
        <f>'ادخال درجات الاختبار الرابع'!CA33</f>
        <v/>
      </c>
      <c r="AK38" s="224" t="str">
        <f>'ادخال درجات الاختبار الرابع'!CC33</f>
        <v/>
      </c>
      <c r="AL38" s="224" t="str">
        <f>'ادخال درجات الاختبار الرابع'!CE33</f>
        <v/>
      </c>
      <c r="AM38" s="224" t="str">
        <f>'ادخال درجات الاختبار الرابع'!CG33</f>
        <v/>
      </c>
      <c r="AN38" s="224" t="str">
        <f>'ادخال درجات الاختبار الرابع'!CI33</f>
        <v/>
      </c>
      <c r="AS38" s="91">
        <v>28</v>
      </c>
      <c r="AT38" s="19" t="str">
        <f t="shared" si="4"/>
        <v/>
      </c>
      <c r="AU38" s="92" t="str">
        <f t="shared" si="5"/>
        <v/>
      </c>
    </row>
    <row r="39" spans="1:47">
      <c r="A39" s="91">
        <f>'ادخال درجات التشخيصي'!A35</f>
        <v>29</v>
      </c>
      <c r="B39" s="19" t="str">
        <f>IF('ادخال درجات الاختبار الرابع'!B34="","",'ادخال درجات الاختبار الرابع'!B34)</f>
        <v/>
      </c>
      <c r="C39" s="19" t="str">
        <f>'ادخال درجات الاختبار الرابع'!AC34</f>
        <v/>
      </c>
      <c r="D39" s="92" t="str">
        <f>'ادخال درجات الاختبار الرابع'!AD34</f>
        <v/>
      </c>
      <c r="G39" t="str">
        <f>IF(B39="","",RANK(D39,$D:$D,1)+COUNTIF(D$11:$D39,D39)-1)</f>
        <v/>
      </c>
      <c r="H39" t="str">
        <f>IF(B39="","",RANK(D39,$D:$D)+COUNTIF($D$11:D39,D39)-1)</f>
        <v/>
      </c>
      <c r="J39" s="91">
        <v>29</v>
      </c>
      <c r="K39" s="19" t="str">
        <f t="shared" si="0"/>
        <v/>
      </c>
      <c r="L39" s="92" t="str">
        <f t="shared" si="1"/>
        <v/>
      </c>
      <c r="M39" s="219"/>
      <c r="N39" s="231">
        <f t="shared" si="2"/>
        <v>29</v>
      </c>
      <c r="O39" s="188" t="str">
        <f t="shared" si="3"/>
        <v/>
      </c>
      <c r="P39" s="166" t="str">
        <f>'ادخال درجات الاختبار الرابع'!AM34</f>
        <v/>
      </c>
      <c r="Q39" s="166" t="str">
        <f>'ادخال درجات الاختبار الرابع'!AO34</f>
        <v/>
      </c>
      <c r="R39" s="166" t="str">
        <f>'ادخال درجات الاختبار الرابع'!AQ34</f>
        <v/>
      </c>
      <c r="S39" s="166" t="str">
        <f>'ادخال درجات الاختبار الرابع'!AS34</f>
        <v/>
      </c>
      <c r="T39" s="166" t="str">
        <f>'ادخال درجات الاختبار الرابع'!AU34</f>
        <v/>
      </c>
      <c r="U39" s="166" t="str">
        <f>'ادخال درجات الاختبار الرابع'!AW34</f>
        <v/>
      </c>
      <c r="V39" s="166" t="str">
        <f>'ادخال درجات الاختبار الرابع'!AY34</f>
        <v/>
      </c>
      <c r="W39" s="166" t="str">
        <f>'ادخال درجات الاختبار الرابع'!BA34</f>
        <v/>
      </c>
      <c r="X39" s="166" t="str">
        <f>'ادخال درجات الاختبار الرابع'!BC34</f>
        <v/>
      </c>
      <c r="Y39" s="224" t="str">
        <f>'ادخال درجات الاختبار الرابع'!BE34</f>
        <v/>
      </c>
      <c r="Z39" s="224" t="str">
        <f>'ادخال درجات الاختبار الرابع'!BG34</f>
        <v/>
      </c>
      <c r="AA39" s="224" t="str">
        <f>'ادخال درجات الاختبار الرابع'!BI34</f>
        <v/>
      </c>
      <c r="AB39" s="224" t="str">
        <f>'ادخال درجات الاختبار الرابع'!BK34</f>
        <v/>
      </c>
      <c r="AC39" s="224" t="str">
        <f>'ادخال درجات الاختبار الرابع'!BM34</f>
        <v/>
      </c>
      <c r="AD39" s="224" t="str">
        <f>'ادخال درجات الاختبار الرابع'!BO34</f>
        <v/>
      </c>
      <c r="AE39" s="224" t="str">
        <f>'ادخال درجات الاختبار الرابع'!BQ34</f>
        <v/>
      </c>
      <c r="AF39" s="224" t="str">
        <f>'ادخال درجات الاختبار الرابع'!BS34</f>
        <v/>
      </c>
      <c r="AG39" s="224" t="str">
        <f>'ادخال درجات الاختبار الرابع'!BU34</f>
        <v/>
      </c>
      <c r="AH39" s="224" t="str">
        <f>'ادخال درجات الاختبار الرابع'!BW34</f>
        <v/>
      </c>
      <c r="AI39" s="224" t="str">
        <f>'ادخال درجات الاختبار الرابع'!BY34</f>
        <v/>
      </c>
      <c r="AJ39" s="224" t="str">
        <f>'ادخال درجات الاختبار الرابع'!CA34</f>
        <v/>
      </c>
      <c r="AK39" s="224" t="str">
        <f>'ادخال درجات الاختبار الرابع'!CC34</f>
        <v/>
      </c>
      <c r="AL39" s="224" t="str">
        <f>'ادخال درجات الاختبار الرابع'!CE34</f>
        <v/>
      </c>
      <c r="AM39" s="224" t="str">
        <f>'ادخال درجات الاختبار الرابع'!CG34</f>
        <v/>
      </c>
      <c r="AN39" s="224" t="str">
        <f>'ادخال درجات الاختبار الرابع'!CI34</f>
        <v/>
      </c>
      <c r="AS39" s="91">
        <v>29</v>
      </c>
      <c r="AT39" s="19" t="str">
        <f t="shared" si="4"/>
        <v/>
      </c>
      <c r="AU39" s="92" t="str">
        <f t="shared" si="5"/>
        <v/>
      </c>
    </row>
    <row r="40" spans="1:47">
      <c r="A40" s="91">
        <f>'ادخال درجات التشخيصي'!A36</f>
        <v>30</v>
      </c>
      <c r="B40" s="19" t="str">
        <f>IF('ادخال درجات الاختبار الرابع'!B35="","",'ادخال درجات الاختبار الرابع'!B35)</f>
        <v/>
      </c>
      <c r="C40" s="19" t="str">
        <f>'ادخال درجات الاختبار الرابع'!AC35</f>
        <v/>
      </c>
      <c r="D40" s="92" t="str">
        <f>'ادخال درجات الاختبار الرابع'!AD35</f>
        <v/>
      </c>
      <c r="G40" t="str">
        <f>IF(B40="","",RANK(D40,$D:$D,1)+COUNTIF(D$11:$D40,D40)-1)</f>
        <v/>
      </c>
      <c r="H40" t="str">
        <f>IF(B40="","",RANK(D40,$D:$D)+COUNTIF($D$11:D40,D40)-1)</f>
        <v/>
      </c>
      <c r="J40" s="91">
        <v>30</v>
      </c>
      <c r="K40" s="19" t="str">
        <f t="shared" si="0"/>
        <v/>
      </c>
      <c r="L40" s="92" t="str">
        <f t="shared" si="1"/>
        <v/>
      </c>
      <c r="M40" s="219"/>
      <c r="N40" s="231">
        <f t="shared" si="2"/>
        <v>30</v>
      </c>
      <c r="O40" s="188" t="str">
        <f t="shared" si="3"/>
        <v/>
      </c>
      <c r="P40" s="166" t="str">
        <f>'ادخال درجات الاختبار الرابع'!AM35</f>
        <v/>
      </c>
      <c r="Q40" s="166" t="str">
        <f>'ادخال درجات الاختبار الرابع'!AO35</f>
        <v/>
      </c>
      <c r="R40" s="166" t="str">
        <f>'ادخال درجات الاختبار الرابع'!AQ35</f>
        <v/>
      </c>
      <c r="S40" s="166" t="str">
        <f>'ادخال درجات الاختبار الرابع'!AS35</f>
        <v/>
      </c>
      <c r="T40" s="166" t="str">
        <f>'ادخال درجات الاختبار الرابع'!AU35</f>
        <v/>
      </c>
      <c r="U40" s="166" t="str">
        <f>'ادخال درجات الاختبار الرابع'!AW35</f>
        <v/>
      </c>
      <c r="V40" s="166" t="str">
        <f>'ادخال درجات الاختبار الرابع'!AY35</f>
        <v/>
      </c>
      <c r="W40" s="166" t="str">
        <f>'ادخال درجات الاختبار الرابع'!BA35</f>
        <v/>
      </c>
      <c r="X40" s="166" t="str">
        <f>'ادخال درجات الاختبار الرابع'!BC35</f>
        <v/>
      </c>
      <c r="Y40" s="224" t="str">
        <f>'ادخال درجات الاختبار الرابع'!BE35</f>
        <v/>
      </c>
      <c r="Z40" s="224" t="str">
        <f>'ادخال درجات الاختبار الرابع'!BG35</f>
        <v/>
      </c>
      <c r="AA40" s="224" t="str">
        <f>'ادخال درجات الاختبار الرابع'!BI35</f>
        <v/>
      </c>
      <c r="AB40" s="224" t="str">
        <f>'ادخال درجات الاختبار الرابع'!BK35</f>
        <v/>
      </c>
      <c r="AC40" s="224" t="str">
        <f>'ادخال درجات الاختبار الرابع'!BM35</f>
        <v/>
      </c>
      <c r="AD40" s="224" t="str">
        <f>'ادخال درجات الاختبار الرابع'!BO35</f>
        <v/>
      </c>
      <c r="AE40" s="224" t="str">
        <f>'ادخال درجات الاختبار الرابع'!BQ35</f>
        <v/>
      </c>
      <c r="AF40" s="224" t="str">
        <f>'ادخال درجات الاختبار الرابع'!BS35</f>
        <v/>
      </c>
      <c r="AG40" s="224" t="str">
        <f>'ادخال درجات الاختبار الرابع'!BU35</f>
        <v/>
      </c>
      <c r="AH40" s="224" t="str">
        <f>'ادخال درجات الاختبار الرابع'!BW35</f>
        <v/>
      </c>
      <c r="AI40" s="224" t="str">
        <f>'ادخال درجات الاختبار الرابع'!BY35</f>
        <v/>
      </c>
      <c r="AJ40" s="224" t="str">
        <f>'ادخال درجات الاختبار الرابع'!CA35</f>
        <v/>
      </c>
      <c r="AK40" s="224" t="str">
        <f>'ادخال درجات الاختبار الرابع'!CC35</f>
        <v/>
      </c>
      <c r="AL40" s="224" t="str">
        <f>'ادخال درجات الاختبار الرابع'!CE35</f>
        <v/>
      </c>
      <c r="AM40" s="224" t="str">
        <f>'ادخال درجات الاختبار الرابع'!CG35</f>
        <v/>
      </c>
      <c r="AN40" s="224" t="str">
        <f>'ادخال درجات الاختبار الرابع'!CI35</f>
        <v/>
      </c>
      <c r="AS40" s="91">
        <v>30</v>
      </c>
      <c r="AT40" s="19" t="str">
        <f t="shared" si="4"/>
        <v/>
      </c>
      <c r="AU40" s="92" t="str">
        <f t="shared" si="5"/>
        <v/>
      </c>
    </row>
    <row r="41" spans="1:47">
      <c r="A41" s="91">
        <f>'ادخال درجات التشخيصي'!A37</f>
        <v>31</v>
      </c>
      <c r="B41" s="19" t="str">
        <f>IF('ادخال درجات الاختبار الرابع'!B36="","",'ادخال درجات الاختبار الرابع'!B36)</f>
        <v/>
      </c>
      <c r="C41" s="19" t="str">
        <f>'ادخال درجات الاختبار الرابع'!AC36</f>
        <v/>
      </c>
      <c r="D41" s="92" t="str">
        <f>'ادخال درجات الاختبار الرابع'!AD36</f>
        <v/>
      </c>
      <c r="G41" t="str">
        <f>IF(B41="","",RANK(D41,$D:$D,1)+COUNTIF(D$11:$D41,D41)-1)</f>
        <v/>
      </c>
      <c r="H41" t="str">
        <f>IF(B41="","",RANK(D41,$D:$D)+COUNTIF($D$11:D41,D41)-1)</f>
        <v/>
      </c>
      <c r="J41" s="91">
        <v>31</v>
      </c>
      <c r="K41" s="19" t="str">
        <f t="shared" si="0"/>
        <v/>
      </c>
      <c r="L41" s="92" t="str">
        <f t="shared" si="1"/>
        <v/>
      </c>
      <c r="M41" s="219"/>
      <c r="N41" s="231">
        <f t="shared" si="2"/>
        <v>31</v>
      </c>
      <c r="O41" s="188" t="str">
        <f t="shared" si="3"/>
        <v/>
      </c>
      <c r="P41" s="166" t="str">
        <f>'ادخال درجات الاختبار الرابع'!AM36</f>
        <v/>
      </c>
      <c r="Q41" s="166" t="str">
        <f>'ادخال درجات الاختبار الرابع'!AO36</f>
        <v/>
      </c>
      <c r="R41" s="166" t="str">
        <f>'ادخال درجات الاختبار الرابع'!AQ36</f>
        <v/>
      </c>
      <c r="S41" s="166" t="str">
        <f>'ادخال درجات الاختبار الرابع'!AS36</f>
        <v/>
      </c>
      <c r="T41" s="166" t="str">
        <f>'ادخال درجات الاختبار الرابع'!AU36</f>
        <v/>
      </c>
      <c r="U41" s="166" t="str">
        <f>'ادخال درجات الاختبار الرابع'!AW36</f>
        <v/>
      </c>
      <c r="V41" s="166" t="str">
        <f>'ادخال درجات الاختبار الرابع'!AY36</f>
        <v/>
      </c>
      <c r="W41" s="166" t="str">
        <f>'ادخال درجات الاختبار الرابع'!BA36</f>
        <v/>
      </c>
      <c r="X41" s="166" t="str">
        <f>'ادخال درجات الاختبار الرابع'!BC36</f>
        <v/>
      </c>
      <c r="Y41" s="224" t="str">
        <f>'ادخال درجات الاختبار الرابع'!BE36</f>
        <v/>
      </c>
      <c r="Z41" s="224" t="str">
        <f>'ادخال درجات الاختبار الرابع'!BG36</f>
        <v/>
      </c>
      <c r="AA41" s="224" t="str">
        <f>'ادخال درجات الاختبار الرابع'!BI36</f>
        <v/>
      </c>
      <c r="AB41" s="224" t="str">
        <f>'ادخال درجات الاختبار الرابع'!BK36</f>
        <v/>
      </c>
      <c r="AC41" s="224" t="str">
        <f>'ادخال درجات الاختبار الرابع'!BM36</f>
        <v/>
      </c>
      <c r="AD41" s="224" t="str">
        <f>'ادخال درجات الاختبار الرابع'!BO36</f>
        <v/>
      </c>
      <c r="AE41" s="224" t="str">
        <f>'ادخال درجات الاختبار الرابع'!BQ36</f>
        <v/>
      </c>
      <c r="AF41" s="224" t="str">
        <f>'ادخال درجات الاختبار الرابع'!BS36</f>
        <v/>
      </c>
      <c r="AG41" s="224" t="str">
        <f>'ادخال درجات الاختبار الرابع'!BU36</f>
        <v/>
      </c>
      <c r="AH41" s="224" t="str">
        <f>'ادخال درجات الاختبار الرابع'!BW36</f>
        <v/>
      </c>
      <c r="AI41" s="224" t="str">
        <f>'ادخال درجات الاختبار الرابع'!BY36</f>
        <v/>
      </c>
      <c r="AJ41" s="224" t="str">
        <f>'ادخال درجات الاختبار الرابع'!CA36</f>
        <v/>
      </c>
      <c r="AK41" s="224" t="str">
        <f>'ادخال درجات الاختبار الرابع'!CC36</f>
        <v/>
      </c>
      <c r="AL41" s="224" t="str">
        <f>'ادخال درجات الاختبار الرابع'!CE36</f>
        <v/>
      </c>
      <c r="AM41" s="224" t="str">
        <f>'ادخال درجات الاختبار الرابع'!CG36</f>
        <v/>
      </c>
      <c r="AN41" s="224" t="str">
        <f>'ادخال درجات الاختبار الرابع'!CI36</f>
        <v/>
      </c>
      <c r="AS41" s="91">
        <v>31</v>
      </c>
      <c r="AT41" s="19" t="str">
        <f t="shared" si="4"/>
        <v/>
      </c>
      <c r="AU41" s="92" t="str">
        <f t="shared" si="5"/>
        <v/>
      </c>
    </row>
    <row r="42" spans="1:47">
      <c r="A42" s="91">
        <f>'ادخال درجات التشخيصي'!A38</f>
        <v>32</v>
      </c>
      <c r="B42" s="19" t="str">
        <f>IF('ادخال درجات الاختبار الرابع'!B37="","",'ادخال درجات الاختبار الرابع'!B37)</f>
        <v/>
      </c>
      <c r="C42" s="19" t="str">
        <f>'ادخال درجات الاختبار الرابع'!AC37</f>
        <v/>
      </c>
      <c r="D42" s="92" t="str">
        <f>'ادخال درجات الاختبار الرابع'!AD37</f>
        <v/>
      </c>
      <c r="G42" t="str">
        <f>IF(B42="","",RANK(D42,$D:$D,1)+COUNTIF(D$11:$D42,D42)-1)</f>
        <v/>
      </c>
      <c r="H42" t="str">
        <f>IF(B42="","",RANK(D42,$D:$D)+COUNTIF($D$11:D42,D42)-1)</f>
        <v/>
      </c>
      <c r="J42" s="91">
        <v>32</v>
      </c>
      <c r="K42" s="19" t="str">
        <f t="shared" si="0"/>
        <v/>
      </c>
      <c r="L42" s="92" t="str">
        <f t="shared" si="1"/>
        <v/>
      </c>
      <c r="M42" s="219"/>
      <c r="N42" s="231">
        <f t="shared" si="2"/>
        <v>32</v>
      </c>
      <c r="O42" s="188" t="str">
        <f t="shared" si="3"/>
        <v/>
      </c>
      <c r="P42" s="166" t="str">
        <f>'ادخال درجات الاختبار الرابع'!AM37</f>
        <v/>
      </c>
      <c r="Q42" s="166" t="str">
        <f>'ادخال درجات الاختبار الرابع'!AO37</f>
        <v/>
      </c>
      <c r="R42" s="166" t="str">
        <f>'ادخال درجات الاختبار الرابع'!AQ37</f>
        <v/>
      </c>
      <c r="S42" s="166" t="str">
        <f>'ادخال درجات الاختبار الرابع'!AS37</f>
        <v/>
      </c>
      <c r="T42" s="166" t="str">
        <f>'ادخال درجات الاختبار الرابع'!AU37</f>
        <v/>
      </c>
      <c r="U42" s="166" t="str">
        <f>'ادخال درجات الاختبار الرابع'!AW37</f>
        <v/>
      </c>
      <c r="V42" s="166" t="str">
        <f>'ادخال درجات الاختبار الرابع'!AY37</f>
        <v/>
      </c>
      <c r="W42" s="166" t="str">
        <f>'ادخال درجات الاختبار الرابع'!BA37</f>
        <v/>
      </c>
      <c r="X42" s="166" t="str">
        <f>'ادخال درجات الاختبار الرابع'!BC37</f>
        <v/>
      </c>
      <c r="Y42" s="224" t="str">
        <f>'ادخال درجات الاختبار الرابع'!BE37</f>
        <v/>
      </c>
      <c r="Z42" s="224" t="str">
        <f>'ادخال درجات الاختبار الرابع'!BG37</f>
        <v/>
      </c>
      <c r="AA42" s="224" t="str">
        <f>'ادخال درجات الاختبار الرابع'!BI37</f>
        <v/>
      </c>
      <c r="AB42" s="224" t="str">
        <f>'ادخال درجات الاختبار الرابع'!BK37</f>
        <v/>
      </c>
      <c r="AC42" s="224" t="str">
        <f>'ادخال درجات الاختبار الرابع'!BM37</f>
        <v/>
      </c>
      <c r="AD42" s="224" t="str">
        <f>'ادخال درجات الاختبار الرابع'!BO37</f>
        <v/>
      </c>
      <c r="AE42" s="224" t="str">
        <f>'ادخال درجات الاختبار الرابع'!BQ37</f>
        <v/>
      </c>
      <c r="AF42" s="224" t="str">
        <f>'ادخال درجات الاختبار الرابع'!BS37</f>
        <v/>
      </c>
      <c r="AG42" s="224" t="str">
        <f>'ادخال درجات الاختبار الرابع'!BU37</f>
        <v/>
      </c>
      <c r="AH42" s="224" t="str">
        <f>'ادخال درجات الاختبار الرابع'!BW37</f>
        <v/>
      </c>
      <c r="AI42" s="224" t="str">
        <f>'ادخال درجات الاختبار الرابع'!BY37</f>
        <v/>
      </c>
      <c r="AJ42" s="224" t="str">
        <f>'ادخال درجات الاختبار الرابع'!CA37</f>
        <v/>
      </c>
      <c r="AK42" s="224" t="str">
        <f>'ادخال درجات الاختبار الرابع'!CC37</f>
        <v/>
      </c>
      <c r="AL42" s="224" t="str">
        <f>'ادخال درجات الاختبار الرابع'!CE37</f>
        <v/>
      </c>
      <c r="AM42" s="224" t="str">
        <f>'ادخال درجات الاختبار الرابع'!CG37</f>
        <v/>
      </c>
      <c r="AN42" s="224" t="str">
        <f>'ادخال درجات الاختبار الرابع'!CI37</f>
        <v/>
      </c>
      <c r="AS42" s="91">
        <v>32</v>
      </c>
      <c r="AT42" s="19" t="str">
        <f t="shared" si="4"/>
        <v/>
      </c>
      <c r="AU42" s="92" t="str">
        <f t="shared" si="5"/>
        <v/>
      </c>
    </row>
    <row r="43" spans="1:47">
      <c r="A43" s="91">
        <f>'ادخال درجات التشخيصي'!A39</f>
        <v>33</v>
      </c>
      <c r="B43" s="19" t="str">
        <f>IF('ادخال درجات الاختبار الرابع'!B38="","",'ادخال درجات الاختبار الرابع'!B38)</f>
        <v/>
      </c>
      <c r="C43" s="19" t="str">
        <f>'ادخال درجات الاختبار الرابع'!AC38</f>
        <v/>
      </c>
      <c r="D43" s="92" t="str">
        <f>'ادخال درجات الاختبار الرابع'!AD38</f>
        <v/>
      </c>
      <c r="G43" t="str">
        <f>IF(B43="","",RANK(D43,$D:$D,1)+COUNTIF(D$11:$D43,D43)-1)</f>
        <v/>
      </c>
      <c r="H43" t="str">
        <f>IF(B43="","",RANK(D43,$D:$D)+COUNTIF($D$11:D43,D43)-1)</f>
        <v/>
      </c>
      <c r="J43" s="91">
        <v>33</v>
      </c>
      <c r="K43" s="19" t="str">
        <f t="shared" si="0"/>
        <v/>
      </c>
      <c r="L43" s="92" t="str">
        <f t="shared" si="1"/>
        <v/>
      </c>
      <c r="M43" s="219"/>
      <c r="N43" s="231">
        <f t="shared" si="2"/>
        <v>33</v>
      </c>
      <c r="O43" s="188" t="str">
        <f t="shared" si="3"/>
        <v/>
      </c>
      <c r="P43" s="166" t="str">
        <f>'ادخال درجات الاختبار الرابع'!AM38</f>
        <v/>
      </c>
      <c r="Q43" s="166" t="str">
        <f>'ادخال درجات الاختبار الرابع'!AO38</f>
        <v/>
      </c>
      <c r="R43" s="166" t="str">
        <f>'ادخال درجات الاختبار الرابع'!AQ38</f>
        <v/>
      </c>
      <c r="S43" s="166" t="str">
        <f>'ادخال درجات الاختبار الرابع'!AS38</f>
        <v/>
      </c>
      <c r="T43" s="166" t="str">
        <f>'ادخال درجات الاختبار الرابع'!AU38</f>
        <v/>
      </c>
      <c r="U43" s="166" t="str">
        <f>'ادخال درجات الاختبار الرابع'!AW38</f>
        <v/>
      </c>
      <c r="V43" s="166" t="str">
        <f>'ادخال درجات الاختبار الرابع'!AY38</f>
        <v/>
      </c>
      <c r="W43" s="166" t="str">
        <f>'ادخال درجات الاختبار الرابع'!BA38</f>
        <v/>
      </c>
      <c r="X43" s="166" t="str">
        <f>'ادخال درجات الاختبار الرابع'!BC38</f>
        <v/>
      </c>
      <c r="Y43" s="224" t="str">
        <f>'ادخال درجات الاختبار الرابع'!BE38</f>
        <v/>
      </c>
      <c r="Z43" s="224" t="str">
        <f>'ادخال درجات الاختبار الرابع'!BG38</f>
        <v/>
      </c>
      <c r="AA43" s="224" t="str">
        <f>'ادخال درجات الاختبار الرابع'!BI38</f>
        <v/>
      </c>
      <c r="AB43" s="224" t="str">
        <f>'ادخال درجات الاختبار الرابع'!BK38</f>
        <v/>
      </c>
      <c r="AC43" s="224" t="str">
        <f>'ادخال درجات الاختبار الرابع'!BM38</f>
        <v/>
      </c>
      <c r="AD43" s="224" t="str">
        <f>'ادخال درجات الاختبار الرابع'!BO38</f>
        <v/>
      </c>
      <c r="AE43" s="224" t="str">
        <f>'ادخال درجات الاختبار الرابع'!BQ38</f>
        <v/>
      </c>
      <c r="AF43" s="224" t="str">
        <f>'ادخال درجات الاختبار الرابع'!BS38</f>
        <v/>
      </c>
      <c r="AG43" s="224" t="str">
        <f>'ادخال درجات الاختبار الرابع'!BU38</f>
        <v/>
      </c>
      <c r="AH43" s="224" t="str">
        <f>'ادخال درجات الاختبار الرابع'!BW38</f>
        <v/>
      </c>
      <c r="AI43" s="224" t="str">
        <f>'ادخال درجات الاختبار الرابع'!BY38</f>
        <v/>
      </c>
      <c r="AJ43" s="224" t="str">
        <f>'ادخال درجات الاختبار الرابع'!CA38</f>
        <v/>
      </c>
      <c r="AK43" s="224" t="str">
        <f>'ادخال درجات الاختبار الرابع'!CC38</f>
        <v/>
      </c>
      <c r="AL43" s="224" t="str">
        <f>'ادخال درجات الاختبار الرابع'!CE38</f>
        <v/>
      </c>
      <c r="AM43" s="224" t="str">
        <f>'ادخال درجات الاختبار الرابع'!CG38</f>
        <v/>
      </c>
      <c r="AN43" s="224" t="str">
        <f>'ادخال درجات الاختبار الرابع'!CI38</f>
        <v/>
      </c>
      <c r="AS43" s="91">
        <v>33</v>
      </c>
      <c r="AT43" s="19" t="str">
        <f t="shared" si="4"/>
        <v/>
      </c>
      <c r="AU43" s="92" t="str">
        <f t="shared" si="5"/>
        <v/>
      </c>
    </row>
    <row r="44" spans="1:47">
      <c r="A44" s="91">
        <f>'ادخال درجات التشخيصي'!A40</f>
        <v>34</v>
      </c>
      <c r="B44" s="19" t="str">
        <f>IF('ادخال درجات الاختبار الرابع'!B39="","",'ادخال درجات الاختبار الرابع'!B39)</f>
        <v/>
      </c>
      <c r="C44" s="19" t="str">
        <f>'ادخال درجات الاختبار الرابع'!AC39</f>
        <v/>
      </c>
      <c r="D44" s="92" t="str">
        <f>'ادخال درجات الاختبار الرابع'!AD39</f>
        <v/>
      </c>
      <c r="G44" t="str">
        <f>IF(B44="","",RANK(D44,$D:$D,1)+COUNTIF(D$11:$D44,D44)-1)</f>
        <v/>
      </c>
      <c r="H44" t="str">
        <f>IF(B44="","",RANK(D44,$D:$D)+COUNTIF($D$11:D44,D44)-1)</f>
        <v/>
      </c>
      <c r="J44" s="91">
        <v>34</v>
      </c>
      <c r="K44" s="19" t="str">
        <f t="shared" si="0"/>
        <v/>
      </c>
      <c r="L44" s="92" t="str">
        <f t="shared" si="1"/>
        <v/>
      </c>
      <c r="M44" s="219"/>
      <c r="N44" s="231">
        <f t="shared" si="2"/>
        <v>34</v>
      </c>
      <c r="O44" s="188" t="str">
        <f t="shared" si="3"/>
        <v/>
      </c>
      <c r="P44" s="166" t="str">
        <f>'ادخال درجات الاختبار الرابع'!AM39</f>
        <v/>
      </c>
      <c r="Q44" s="166" t="str">
        <f>'ادخال درجات الاختبار الرابع'!AO39</f>
        <v/>
      </c>
      <c r="R44" s="166" t="str">
        <f>'ادخال درجات الاختبار الرابع'!AQ39</f>
        <v/>
      </c>
      <c r="S44" s="166" t="str">
        <f>'ادخال درجات الاختبار الرابع'!AS39</f>
        <v/>
      </c>
      <c r="T44" s="166" t="str">
        <f>'ادخال درجات الاختبار الرابع'!AU39</f>
        <v/>
      </c>
      <c r="U44" s="166" t="str">
        <f>'ادخال درجات الاختبار الرابع'!AW39</f>
        <v/>
      </c>
      <c r="V44" s="166" t="str">
        <f>'ادخال درجات الاختبار الرابع'!AY39</f>
        <v/>
      </c>
      <c r="W44" s="166" t="str">
        <f>'ادخال درجات الاختبار الرابع'!BA39</f>
        <v/>
      </c>
      <c r="X44" s="166" t="str">
        <f>'ادخال درجات الاختبار الرابع'!BC39</f>
        <v/>
      </c>
      <c r="Y44" s="224" t="str">
        <f>'ادخال درجات الاختبار الرابع'!BE39</f>
        <v/>
      </c>
      <c r="Z44" s="224" t="str">
        <f>'ادخال درجات الاختبار الرابع'!BG39</f>
        <v/>
      </c>
      <c r="AA44" s="224" t="str">
        <f>'ادخال درجات الاختبار الرابع'!BI39</f>
        <v/>
      </c>
      <c r="AB44" s="224" t="str">
        <f>'ادخال درجات الاختبار الرابع'!BK39</f>
        <v/>
      </c>
      <c r="AC44" s="224" t="str">
        <f>'ادخال درجات الاختبار الرابع'!BM39</f>
        <v/>
      </c>
      <c r="AD44" s="224" t="str">
        <f>'ادخال درجات الاختبار الرابع'!BO39</f>
        <v/>
      </c>
      <c r="AE44" s="224" t="str">
        <f>'ادخال درجات الاختبار الرابع'!BQ39</f>
        <v/>
      </c>
      <c r="AF44" s="224" t="str">
        <f>'ادخال درجات الاختبار الرابع'!BS39</f>
        <v/>
      </c>
      <c r="AG44" s="224" t="str">
        <f>'ادخال درجات الاختبار الرابع'!BU39</f>
        <v/>
      </c>
      <c r="AH44" s="224" t="str">
        <f>'ادخال درجات الاختبار الرابع'!BW39</f>
        <v/>
      </c>
      <c r="AI44" s="224" t="str">
        <f>'ادخال درجات الاختبار الرابع'!BY39</f>
        <v/>
      </c>
      <c r="AJ44" s="224" t="str">
        <f>'ادخال درجات الاختبار الرابع'!CA39</f>
        <v/>
      </c>
      <c r="AK44" s="224" t="str">
        <f>'ادخال درجات الاختبار الرابع'!CC39</f>
        <v/>
      </c>
      <c r="AL44" s="224" t="str">
        <f>'ادخال درجات الاختبار الرابع'!CE39</f>
        <v/>
      </c>
      <c r="AM44" s="224" t="str">
        <f>'ادخال درجات الاختبار الرابع'!CG39</f>
        <v/>
      </c>
      <c r="AN44" s="224" t="str">
        <f>'ادخال درجات الاختبار الرابع'!CI39</f>
        <v/>
      </c>
      <c r="AS44" s="91">
        <v>34</v>
      </c>
      <c r="AT44" s="19" t="str">
        <f t="shared" si="4"/>
        <v/>
      </c>
      <c r="AU44" s="92" t="str">
        <f t="shared" si="5"/>
        <v/>
      </c>
    </row>
    <row r="45" spans="1:47">
      <c r="A45" s="91">
        <f>'ادخال درجات التشخيصي'!A41</f>
        <v>35</v>
      </c>
      <c r="B45" s="19" t="str">
        <f>IF('ادخال درجات الاختبار الرابع'!B40="","",'ادخال درجات الاختبار الرابع'!B40)</f>
        <v/>
      </c>
      <c r="C45" s="19" t="str">
        <f>'ادخال درجات الاختبار الرابع'!AC40</f>
        <v/>
      </c>
      <c r="D45" s="92" t="str">
        <f>'ادخال درجات الاختبار الرابع'!AD40</f>
        <v/>
      </c>
      <c r="G45" t="str">
        <f>IF(B45="","",RANK(D45,$D:$D,1)+COUNTIF(D$11:$D45,D45)-1)</f>
        <v/>
      </c>
      <c r="H45" t="str">
        <f>IF(B45="","",RANK(D45,$D:$D)+COUNTIF($D$11:D45,D45)-1)</f>
        <v/>
      </c>
      <c r="J45" s="91">
        <v>35</v>
      </c>
      <c r="K45" s="19" t="str">
        <f t="shared" si="0"/>
        <v/>
      </c>
      <c r="L45" s="92" t="str">
        <f t="shared" si="1"/>
        <v/>
      </c>
      <c r="M45" s="219"/>
      <c r="N45" s="231">
        <f t="shared" si="2"/>
        <v>35</v>
      </c>
      <c r="O45" s="188" t="str">
        <f t="shared" si="3"/>
        <v/>
      </c>
      <c r="P45" s="166" t="str">
        <f>'ادخال درجات الاختبار الرابع'!AM40</f>
        <v/>
      </c>
      <c r="Q45" s="166" t="str">
        <f>'ادخال درجات الاختبار الرابع'!AO40</f>
        <v/>
      </c>
      <c r="R45" s="166" t="str">
        <f>'ادخال درجات الاختبار الرابع'!AQ40</f>
        <v/>
      </c>
      <c r="S45" s="166" t="str">
        <f>'ادخال درجات الاختبار الرابع'!AS40</f>
        <v/>
      </c>
      <c r="T45" s="166" t="str">
        <f>'ادخال درجات الاختبار الرابع'!AU40</f>
        <v/>
      </c>
      <c r="U45" s="166" t="str">
        <f>'ادخال درجات الاختبار الرابع'!AW40</f>
        <v/>
      </c>
      <c r="V45" s="166" t="str">
        <f>'ادخال درجات الاختبار الرابع'!AY40</f>
        <v/>
      </c>
      <c r="W45" s="166" t="str">
        <f>'ادخال درجات الاختبار الرابع'!BA40</f>
        <v/>
      </c>
      <c r="X45" s="166" t="str">
        <f>'ادخال درجات الاختبار الرابع'!BC40</f>
        <v/>
      </c>
      <c r="Y45" s="224" t="str">
        <f>'ادخال درجات الاختبار الرابع'!BE40</f>
        <v/>
      </c>
      <c r="Z45" s="224" t="str">
        <f>'ادخال درجات الاختبار الرابع'!BG40</f>
        <v/>
      </c>
      <c r="AA45" s="224" t="str">
        <f>'ادخال درجات الاختبار الرابع'!BI40</f>
        <v/>
      </c>
      <c r="AB45" s="224" t="str">
        <f>'ادخال درجات الاختبار الرابع'!BK40</f>
        <v/>
      </c>
      <c r="AC45" s="224" t="str">
        <f>'ادخال درجات الاختبار الرابع'!BM40</f>
        <v/>
      </c>
      <c r="AD45" s="224" t="str">
        <f>'ادخال درجات الاختبار الرابع'!BO40</f>
        <v/>
      </c>
      <c r="AE45" s="224" t="str">
        <f>'ادخال درجات الاختبار الرابع'!BQ40</f>
        <v/>
      </c>
      <c r="AF45" s="224" t="str">
        <f>'ادخال درجات الاختبار الرابع'!BS40</f>
        <v/>
      </c>
      <c r="AG45" s="224" t="str">
        <f>'ادخال درجات الاختبار الرابع'!BU40</f>
        <v/>
      </c>
      <c r="AH45" s="224" t="str">
        <f>'ادخال درجات الاختبار الرابع'!BW40</f>
        <v/>
      </c>
      <c r="AI45" s="224" t="str">
        <f>'ادخال درجات الاختبار الرابع'!BY40</f>
        <v/>
      </c>
      <c r="AJ45" s="224" t="str">
        <f>'ادخال درجات الاختبار الرابع'!CA40</f>
        <v/>
      </c>
      <c r="AK45" s="224" t="str">
        <f>'ادخال درجات الاختبار الرابع'!CC40</f>
        <v/>
      </c>
      <c r="AL45" s="224" t="str">
        <f>'ادخال درجات الاختبار الرابع'!CE40</f>
        <v/>
      </c>
      <c r="AM45" s="224" t="str">
        <f>'ادخال درجات الاختبار الرابع'!CG40</f>
        <v/>
      </c>
      <c r="AN45" s="224" t="str">
        <f>'ادخال درجات الاختبار الرابع'!CI40</f>
        <v/>
      </c>
      <c r="AS45" s="91">
        <v>35</v>
      </c>
      <c r="AT45" s="19" t="str">
        <f t="shared" si="4"/>
        <v/>
      </c>
      <c r="AU45" s="92" t="str">
        <f t="shared" si="5"/>
        <v/>
      </c>
    </row>
    <row r="46" spans="1:47">
      <c r="A46" s="91">
        <f>'ادخال درجات التشخيصي'!A42</f>
        <v>36</v>
      </c>
      <c r="B46" s="19" t="str">
        <f>IF('ادخال درجات الاختبار الرابع'!B41="","",'ادخال درجات الاختبار الرابع'!B41)</f>
        <v/>
      </c>
      <c r="C46" s="19" t="str">
        <f>'ادخال درجات الاختبار الرابع'!AC41</f>
        <v/>
      </c>
      <c r="D46" s="92" t="str">
        <f>'ادخال درجات الاختبار الرابع'!AD41</f>
        <v/>
      </c>
      <c r="G46" t="str">
        <f>IF(B46="","",RANK(D46,$D:$D,1)+COUNTIF(D$11:$D46,D46)-1)</f>
        <v/>
      </c>
      <c r="H46" t="str">
        <f>IF(B46="","",RANK(D46,$D:$D)+COUNTIF($D$11:D46,D46)-1)</f>
        <v/>
      </c>
      <c r="J46" s="91">
        <v>36</v>
      </c>
      <c r="K46" s="19" t="str">
        <f t="shared" si="0"/>
        <v/>
      </c>
      <c r="L46" s="92" t="str">
        <f t="shared" si="1"/>
        <v/>
      </c>
      <c r="M46" s="219"/>
      <c r="N46" s="231">
        <f t="shared" si="2"/>
        <v>36</v>
      </c>
      <c r="O46" s="188" t="str">
        <f t="shared" si="3"/>
        <v/>
      </c>
      <c r="P46" s="166" t="str">
        <f>'ادخال درجات الاختبار الرابع'!AM41</f>
        <v/>
      </c>
      <c r="Q46" s="166" t="str">
        <f>'ادخال درجات الاختبار الرابع'!AO41</f>
        <v/>
      </c>
      <c r="R46" s="166" t="str">
        <f>'ادخال درجات الاختبار الرابع'!AQ41</f>
        <v/>
      </c>
      <c r="S46" s="166" t="str">
        <f>'ادخال درجات الاختبار الرابع'!AS41</f>
        <v/>
      </c>
      <c r="T46" s="166" t="str">
        <f>'ادخال درجات الاختبار الرابع'!AU41</f>
        <v/>
      </c>
      <c r="U46" s="166" t="str">
        <f>'ادخال درجات الاختبار الرابع'!AW41</f>
        <v/>
      </c>
      <c r="V46" s="166" t="str">
        <f>'ادخال درجات الاختبار الرابع'!AY41</f>
        <v/>
      </c>
      <c r="W46" s="166" t="str">
        <f>'ادخال درجات الاختبار الرابع'!BA41</f>
        <v/>
      </c>
      <c r="X46" s="166" t="str">
        <f>'ادخال درجات الاختبار الرابع'!BC41</f>
        <v/>
      </c>
      <c r="Y46" s="224" t="str">
        <f>'ادخال درجات الاختبار الرابع'!BE41</f>
        <v/>
      </c>
      <c r="Z46" s="224" t="str">
        <f>'ادخال درجات الاختبار الرابع'!BG41</f>
        <v/>
      </c>
      <c r="AA46" s="224" t="str">
        <f>'ادخال درجات الاختبار الرابع'!BI41</f>
        <v/>
      </c>
      <c r="AB46" s="224" t="str">
        <f>'ادخال درجات الاختبار الرابع'!BK41</f>
        <v/>
      </c>
      <c r="AC46" s="224" t="str">
        <f>'ادخال درجات الاختبار الرابع'!BM41</f>
        <v/>
      </c>
      <c r="AD46" s="224" t="str">
        <f>'ادخال درجات الاختبار الرابع'!BO41</f>
        <v/>
      </c>
      <c r="AE46" s="224" t="str">
        <f>'ادخال درجات الاختبار الرابع'!BQ41</f>
        <v/>
      </c>
      <c r="AF46" s="224" t="str">
        <f>'ادخال درجات الاختبار الرابع'!BS41</f>
        <v/>
      </c>
      <c r="AG46" s="224" t="str">
        <f>'ادخال درجات الاختبار الرابع'!BU41</f>
        <v/>
      </c>
      <c r="AH46" s="224" t="str">
        <f>'ادخال درجات الاختبار الرابع'!BW41</f>
        <v/>
      </c>
      <c r="AI46" s="224" t="str">
        <f>'ادخال درجات الاختبار الرابع'!BY41</f>
        <v/>
      </c>
      <c r="AJ46" s="224" t="str">
        <f>'ادخال درجات الاختبار الرابع'!CA41</f>
        <v/>
      </c>
      <c r="AK46" s="224" t="str">
        <f>'ادخال درجات الاختبار الرابع'!CC41</f>
        <v/>
      </c>
      <c r="AL46" s="224" t="str">
        <f>'ادخال درجات الاختبار الرابع'!CE41</f>
        <v/>
      </c>
      <c r="AM46" s="224" t="str">
        <f>'ادخال درجات الاختبار الرابع'!CG41</f>
        <v/>
      </c>
      <c r="AN46" s="224" t="str">
        <f>'ادخال درجات الاختبار الرابع'!CI41</f>
        <v/>
      </c>
      <c r="AS46" s="91">
        <v>36</v>
      </c>
      <c r="AT46" s="19" t="str">
        <f t="shared" si="4"/>
        <v/>
      </c>
      <c r="AU46" s="92" t="str">
        <f t="shared" si="5"/>
        <v/>
      </c>
    </row>
    <row r="47" spans="1:47">
      <c r="A47" s="91">
        <f>'ادخال درجات التشخيصي'!A43</f>
        <v>37</v>
      </c>
      <c r="B47" s="19" t="str">
        <f>IF('ادخال درجات الاختبار الرابع'!B42="","",'ادخال درجات الاختبار الرابع'!B42)</f>
        <v/>
      </c>
      <c r="C47" s="19" t="str">
        <f>'ادخال درجات الاختبار الرابع'!AC42</f>
        <v/>
      </c>
      <c r="D47" s="92" t="str">
        <f>'ادخال درجات الاختبار الرابع'!AD42</f>
        <v/>
      </c>
      <c r="G47" t="str">
        <f>IF(B47="","",RANK(D47,$D:$D,1)+COUNTIF(D$11:$D47,D47)-1)</f>
        <v/>
      </c>
      <c r="H47" t="str">
        <f>IF(B47="","",RANK(D47,$D:$D)+COUNTIF($D$11:D47,D47)-1)</f>
        <v/>
      </c>
      <c r="J47" s="91">
        <v>37</v>
      </c>
      <c r="K47" s="19" t="str">
        <f t="shared" si="0"/>
        <v/>
      </c>
      <c r="L47" s="92" t="str">
        <f t="shared" si="1"/>
        <v/>
      </c>
      <c r="M47" s="219"/>
      <c r="N47" s="231">
        <f t="shared" si="2"/>
        <v>37</v>
      </c>
      <c r="O47" s="188" t="str">
        <f t="shared" si="3"/>
        <v/>
      </c>
      <c r="P47" s="166" t="str">
        <f>'ادخال درجات الاختبار الرابع'!AM42</f>
        <v/>
      </c>
      <c r="Q47" s="166" t="str">
        <f>'ادخال درجات الاختبار الرابع'!AO42</f>
        <v/>
      </c>
      <c r="R47" s="166" t="str">
        <f>'ادخال درجات الاختبار الرابع'!AQ42</f>
        <v/>
      </c>
      <c r="S47" s="166" t="str">
        <f>'ادخال درجات الاختبار الرابع'!AS42</f>
        <v/>
      </c>
      <c r="T47" s="166" t="str">
        <f>'ادخال درجات الاختبار الرابع'!AU42</f>
        <v/>
      </c>
      <c r="U47" s="166" t="str">
        <f>'ادخال درجات الاختبار الرابع'!AW42</f>
        <v/>
      </c>
      <c r="V47" s="166" t="str">
        <f>'ادخال درجات الاختبار الرابع'!AY42</f>
        <v/>
      </c>
      <c r="W47" s="166" t="str">
        <f>'ادخال درجات الاختبار الرابع'!BA42</f>
        <v/>
      </c>
      <c r="X47" s="166" t="str">
        <f>'ادخال درجات الاختبار الرابع'!BC42</f>
        <v/>
      </c>
      <c r="Y47" s="224" t="str">
        <f>'ادخال درجات الاختبار الرابع'!BE42</f>
        <v/>
      </c>
      <c r="Z47" s="224" t="str">
        <f>'ادخال درجات الاختبار الرابع'!BG42</f>
        <v/>
      </c>
      <c r="AA47" s="224" t="str">
        <f>'ادخال درجات الاختبار الرابع'!BI42</f>
        <v/>
      </c>
      <c r="AB47" s="224" t="str">
        <f>'ادخال درجات الاختبار الرابع'!BK42</f>
        <v/>
      </c>
      <c r="AC47" s="224" t="str">
        <f>'ادخال درجات الاختبار الرابع'!BM42</f>
        <v/>
      </c>
      <c r="AD47" s="224" t="str">
        <f>'ادخال درجات الاختبار الرابع'!BO42</f>
        <v/>
      </c>
      <c r="AE47" s="224" t="str">
        <f>'ادخال درجات الاختبار الرابع'!BQ42</f>
        <v/>
      </c>
      <c r="AF47" s="224" t="str">
        <f>'ادخال درجات الاختبار الرابع'!BS42</f>
        <v/>
      </c>
      <c r="AG47" s="224" t="str">
        <f>'ادخال درجات الاختبار الرابع'!BU42</f>
        <v/>
      </c>
      <c r="AH47" s="224" t="str">
        <f>'ادخال درجات الاختبار الرابع'!BW42</f>
        <v/>
      </c>
      <c r="AI47" s="224" t="str">
        <f>'ادخال درجات الاختبار الرابع'!BY42</f>
        <v/>
      </c>
      <c r="AJ47" s="224" t="str">
        <f>'ادخال درجات الاختبار الرابع'!CA42</f>
        <v/>
      </c>
      <c r="AK47" s="224" t="str">
        <f>'ادخال درجات الاختبار الرابع'!CC42</f>
        <v/>
      </c>
      <c r="AL47" s="224" t="str">
        <f>'ادخال درجات الاختبار الرابع'!CE42</f>
        <v/>
      </c>
      <c r="AM47" s="224" t="str">
        <f>'ادخال درجات الاختبار الرابع'!CG42</f>
        <v/>
      </c>
      <c r="AN47" s="224" t="str">
        <f>'ادخال درجات الاختبار الرابع'!CI42</f>
        <v/>
      </c>
      <c r="AS47" s="91">
        <v>37</v>
      </c>
      <c r="AT47" s="19" t="str">
        <f t="shared" si="4"/>
        <v/>
      </c>
      <c r="AU47" s="92" t="str">
        <f t="shared" si="5"/>
        <v/>
      </c>
    </row>
    <row r="48" spans="1:47">
      <c r="A48" s="91">
        <f>'ادخال درجات التشخيصي'!A44</f>
        <v>38</v>
      </c>
      <c r="B48" s="19" t="str">
        <f>IF('ادخال درجات الاختبار الرابع'!B43="","",'ادخال درجات الاختبار الرابع'!B43)</f>
        <v/>
      </c>
      <c r="C48" s="19" t="str">
        <f>'ادخال درجات الاختبار الرابع'!AC43</f>
        <v/>
      </c>
      <c r="D48" s="92" t="str">
        <f>'ادخال درجات الاختبار الرابع'!AD43</f>
        <v/>
      </c>
      <c r="G48" t="str">
        <f>IF(B48="","",RANK(D48,$D:$D,1)+COUNTIF(D$11:$D48,D48)-1)</f>
        <v/>
      </c>
      <c r="H48" t="str">
        <f>IF(B48="","",RANK(D48,$D:$D)+COUNTIF($D$11:D48,D48)-1)</f>
        <v/>
      </c>
      <c r="J48" s="91">
        <v>38</v>
      </c>
      <c r="K48" s="19" t="str">
        <f t="shared" si="0"/>
        <v/>
      </c>
      <c r="L48" s="92" t="str">
        <f t="shared" si="1"/>
        <v/>
      </c>
      <c r="M48" s="219"/>
      <c r="N48" s="231">
        <f t="shared" si="2"/>
        <v>38</v>
      </c>
      <c r="O48" s="188" t="str">
        <f t="shared" si="3"/>
        <v/>
      </c>
      <c r="P48" s="166" t="str">
        <f>'ادخال درجات الاختبار الرابع'!AM43</f>
        <v/>
      </c>
      <c r="Q48" s="166" t="str">
        <f>'ادخال درجات الاختبار الرابع'!AO43</f>
        <v/>
      </c>
      <c r="R48" s="166" t="str">
        <f>'ادخال درجات الاختبار الرابع'!AQ43</f>
        <v/>
      </c>
      <c r="S48" s="166" t="str">
        <f>'ادخال درجات الاختبار الرابع'!AS43</f>
        <v/>
      </c>
      <c r="T48" s="166" t="str">
        <f>'ادخال درجات الاختبار الرابع'!AU43</f>
        <v/>
      </c>
      <c r="U48" s="166" t="str">
        <f>'ادخال درجات الاختبار الرابع'!AW43</f>
        <v/>
      </c>
      <c r="V48" s="166" t="str">
        <f>'ادخال درجات الاختبار الرابع'!AY43</f>
        <v/>
      </c>
      <c r="W48" s="166" t="str">
        <f>'ادخال درجات الاختبار الرابع'!BA43</f>
        <v/>
      </c>
      <c r="X48" s="166" t="str">
        <f>'ادخال درجات الاختبار الرابع'!BC43</f>
        <v/>
      </c>
      <c r="Y48" s="224" t="str">
        <f>'ادخال درجات الاختبار الرابع'!BE43</f>
        <v/>
      </c>
      <c r="Z48" s="224" t="str">
        <f>'ادخال درجات الاختبار الرابع'!BG43</f>
        <v/>
      </c>
      <c r="AA48" s="224" t="str">
        <f>'ادخال درجات الاختبار الرابع'!BI43</f>
        <v/>
      </c>
      <c r="AB48" s="224" t="str">
        <f>'ادخال درجات الاختبار الرابع'!BK43</f>
        <v/>
      </c>
      <c r="AC48" s="224" t="str">
        <f>'ادخال درجات الاختبار الرابع'!BM43</f>
        <v/>
      </c>
      <c r="AD48" s="224" t="str">
        <f>'ادخال درجات الاختبار الرابع'!BO43</f>
        <v/>
      </c>
      <c r="AE48" s="224" t="str">
        <f>'ادخال درجات الاختبار الرابع'!BQ43</f>
        <v/>
      </c>
      <c r="AF48" s="224" t="str">
        <f>'ادخال درجات الاختبار الرابع'!BS43</f>
        <v/>
      </c>
      <c r="AG48" s="224" t="str">
        <f>'ادخال درجات الاختبار الرابع'!BU43</f>
        <v/>
      </c>
      <c r="AH48" s="224" t="str">
        <f>'ادخال درجات الاختبار الرابع'!BW43</f>
        <v/>
      </c>
      <c r="AI48" s="224" t="str">
        <f>'ادخال درجات الاختبار الرابع'!BY43</f>
        <v/>
      </c>
      <c r="AJ48" s="224" t="str">
        <f>'ادخال درجات الاختبار الرابع'!CA43</f>
        <v/>
      </c>
      <c r="AK48" s="224" t="str">
        <f>'ادخال درجات الاختبار الرابع'!CC43</f>
        <v/>
      </c>
      <c r="AL48" s="224" t="str">
        <f>'ادخال درجات الاختبار الرابع'!CE43</f>
        <v/>
      </c>
      <c r="AM48" s="224" t="str">
        <f>'ادخال درجات الاختبار الرابع'!CG43</f>
        <v/>
      </c>
      <c r="AN48" s="224" t="str">
        <f>'ادخال درجات الاختبار الرابع'!CI43</f>
        <v/>
      </c>
      <c r="AS48" s="91">
        <v>38</v>
      </c>
      <c r="AT48" s="19" t="str">
        <f t="shared" si="4"/>
        <v/>
      </c>
      <c r="AU48" s="92" t="str">
        <f t="shared" si="5"/>
        <v/>
      </c>
    </row>
    <row r="49" spans="1:47">
      <c r="A49" s="91">
        <f>'ادخال درجات التشخيصي'!A45</f>
        <v>39</v>
      </c>
      <c r="B49" s="19" t="str">
        <f>IF('ادخال درجات الاختبار الرابع'!B44="","",'ادخال درجات الاختبار الرابع'!B44)</f>
        <v/>
      </c>
      <c r="C49" s="19" t="str">
        <f>'ادخال درجات الاختبار الرابع'!AC44</f>
        <v/>
      </c>
      <c r="D49" s="92" t="str">
        <f>'ادخال درجات الاختبار الرابع'!AD44</f>
        <v/>
      </c>
      <c r="G49" t="str">
        <f>IF(B49="","",RANK(D49,$D:$D,1)+COUNTIF(D$11:$D49,D49)-1)</f>
        <v/>
      </c>
      <c r="H49" t="str">
        <f>IF(B49="","",RANK(D49,$D:$D)+COUNTIF($D$11:D49,D49)-1)</f>
        <v/>
      </c>
      <c r="J49" s="91">
        <v>39</v>
      </c>
      <c r="K49" s="19" t="str">
        <f t="shared" si="0"/>
        <v/>
      </c>
      <c r="L49" s="92" t="str">
        <f t="shared" si="1"/>
        <v/>
      </c>
      <c r="M49" s="219"/>
      <c r="N49" s="231">
        <f t="shared" si="2"/>
        <v>39</v>
      </c>
      <c r="O49" s="188" t="str">
        <f t="shared" si="3"/>
        <v/>
      </c>
      <c r="P49" s="166" t="str">
        <f>'ادخال درجات الاختبار الرابع'!AM44</f>
        <v/>
      </c>
      <c r="Q49" s="166" t="str">
        <f>'ادخال درجات الاختبار الرابع'!AO44</f>
        <v/>
      </c>
      <c r="R49" s="166" t="str">
        <f>'ادخال درجات الاختبار الرابع'!AQ44</f>
        <v/>
      </c>
      <c r="S49" s="166" t="str">
        <f>'ادخال درجات الاختبار الرابع'!AS44</f>
        <v/>
      </c>
      <c r="T49" s="166" t="str">
        <f>'ادخال درجات الاختبار الرابع'!AU44</f>
        <v/>
      </c>
      <c r="U49" s="166" t="str">
        <f>'ادخال درجات الاختبار الرابع'!AW44</f>
        <v/>
      </c>
      <c r="V49" s="166" t="str">
        <f>'ادخال درجات الاختبار الرابع'!AY44</f>
        <v/>
      </c>
      <c r="W49" s="166" t="str">
        <f>'ادخال درجات الاختبار الرابع'!BA44</f>
        <v/>
      </c>
      <c r="X49" s="166" t="str">
        <f>'ادخال درجات الاختبار الرابع'!BC44</f>
        <v/>
      </c>
      <c r="Y49" s="224" t="str">
        <f>'ادخال درجات الاختبار الرابع'!BE44</f>
        <v/>
      </c>
      <c r="Z49" s="224" t="str">
        <f>'ادخال درجات الاختبار الرابع'!BG44</f>
        <v/>
      </c>
      <c r="AA49" s="224" t="str">
        <f>'ادخال درجات الاختبار الرابع'!BI44</f>
        <v/>
      </c>
      <c r="AB49" s="224" t="str">
        <f>'ادخال درجات الاختبار الرابع'!BK44</f>
        <v/>
      </c>
      <c r="AC49" s="224" t="str">
        <f>'ادخال درجات الاختبار الرابع'!BM44</f>
        <v/>
      </c>
      <c r="AD49" s="224" t="str">
        <f>'ادخال درجات الاختبار الرابع'!BO44</f>
        <v/>
      </c>
      <c r="AE49" s="224" t="str">
        <f>'ادخال درجات الاختبار الرابع'!BQ44</f>
        <v/>
      </c>
      <c r="AF49" s="224" t="str">
        <f>'ادخال درجات الاختبار الرابع'!BS44</f>
        <v/>
      </c>
      <c r="AG49" s="224" t="str">
        <f>'ادخال درجات الاختبار الرابع'!BU44</f>
        <v/>
      </c>
      <c r="AH49" s="224" t="str">
        <f>'ادخال درجات الاختبار الرابع'!BW44</f>
        <v/>
      </c>
      <c r="AI49" s="224" t="str">
        <f>'ادخال درجات الاختبار الرابع'!BY44</f>
        <v/>
      </c>
      <c r="AJ49" s="224" t="str">
        <f>'ادخال درجات الاختبار الرابع'!CA44</f>
        <v/>
      </c>
      <c r="AK49" s="224" t="str">
        <f>'ادخال درجات الاختبار الرابع'!CC44</f>
        <v/>
      </c>
      <c r="AL49" s="224" t="str">
        <f>'ادخال درجات الاختبار الرابع'!CE44</f>
        <v/>
      </c>
      <c r="AM49" s="224" t="str">
        <f>'ادخال درجات الاختبار الرابع'!CG44</f>
        <v/>
      </c>
      <c r="AN49" s="224" t="str">
        <f>'ادخال درجات الاختبار الرابع'!CI44</f>
        <v/>
      </c>
      <c r="AS49" s="91">
        <v>39</v>
      </c>
      <c r="AT49" s="19" t="str">
        <f t="shared" si="4"/>
        <v/>
      </c>
      <c r="AU49" s="92" t="str">
        <f t="shared" si="5"/>
        <v/>
      </c>
    </row>
    <row r="50" spans="1:47">
      <c r="A50" s="91">
        <f>'ادخال درجات التشخيصي'!A46</f>
        <v>40</v>
      </c>
      <c r="B50" s="19" t="str">
        <f>IF('ادخال درجات الاختبار الرابع'!B45="","",'ادخال درجات الاختبار الرابع'!B45)</f>
        <v/>
      </c>
      <c r="C50" s="19" t="str">
        <f>'ادخال درجات الاختبار الرابع'!AC45</f>
        <v/>
      </c>
      <c r="D50" s="92" t="str">
        <f>'ادخال درجات الاختبار الرابع'!AD45</f>
        <v/>
      </c>
      <c r="G50" t="str">
        <f>IF(B50="","",RANK(D50,$D:$D,1)+COUNTIF(D$11:$D50,D50)-1)</f>
        <v/>
      </c>
      <c r="H50" t="str">
        <f>IF(B50="","",RANK(D50,$D:$D)+COUNTIF($D$11:D50,D50)-1)</f>
        <v/>
      </c>
      <c r="J50" s="91">
        <v>40</v>
      </c>
      <c r="K50" s="19" t="str">
        <f t="shared" si="0"/>
        <v/>
      </c>
      <c r="L50" s="92" t="str">
        <f t="shared" si="1"/>
        <v/>
      </c>
      <c r="M50" s="219"/>
      <c r="N50" s="231">
        <f t="shared" si="2"/>
        <v>40</v>
      </c>
      <c r="O50" s="188" t="str">
        <f t="shared" si="3"/>
        <v/>
      </c>
      <c r="P50" s="166" t="str">
        <f>'ادخال درجات الاختبار الرابع'!AM45</f>
        <v/>
      </c>
      <c r="Q50" s="166" t="str">
        <f>'ادخال درجات الاختبار الرابع'!AO45</f>
        <v/>
      </c>
      <c r="R50" s="166" t="str">
        <f>'ادخال درجات الاختبار الرابع'!AQ45</f>
        <v/>
      </c>
      <c r="S50" s="166" t="str">
        <f>'ادخال درجات الاختبار الرابع'!AS45</f>
        <v/>
      </c>
      <c r="T50" s="166" t="str">
        <f>'ادخال درجات الاختبار الرابع'!AU45</f>
        <v/>
      </c>
      <c r="U50" s="166" t="str">
        <f>'ادخال درجات الاختبار الرابع'!AW45</f>
        <v/>
      </c>
      <c r="V50" s="166" t="str">
        <f>'ادخال درجات الاختبار الرابع'!AY45</f>
        <v/>
      </c>
      <c r="W50" s="166" t="str">
        <f>'ادخال درجات الاختبار الرابع'!BA45</f>
        <v/>
      </c>
      <c r="X50" s="166" t="str">
        <f>'ادخال درجات الاختبار الرابع'!BC45</f>
        <v/>
      </c>
      <c r="Y50" s="224" t="str">
        <f>'ادخال درجات الاختبار الرابع'!BE45</f>
        <v/>
      </c>
      <c r="Z50" s="224" t="str">
        <f>'ادخال درجات الاختبار الرابع'!BG45</f>
        <v/>
      </c>
      <c r="AA50" s="224" t="str">
        <f>'ادخال درجات الاختبار الرابع'!BI45</f>
        <v/>
      </c>
      <c r="AB50" s="224" t="str">
        <f>'ادخال درجات الاختبار الرابع'!BK45</f>
        <v/>
      </c>
      <c r="AC50" s="224" t="str">
        <f>'ادخال درجات الاختبار الرابع'!BM45</f>
        <v/>
      </c>
      <c r="AD50" s="224" t="str">
        <f>'ادخال درجات الاختبار الرابع'!BO45</f>
        <v/>
      </c>
      <c r="AE50" s="224" t="str">
        <f>'ادخال درجات الاختبار الرابع'!BQ45</f>
        <v/>
      </c>
      <c r="AF50" s="224" t="str">
        <f>'ادخال درجات الاختبار الرابع'!BS45</f>
        <v/>
      </c>
      <c r="AG50" s="224" t="str">
        <f>'ادخال درجات الاختبار الرابع'!BU45</f>
        <v/>
      </c>
      <c r="AH50" s="224" t="str">
        <f>'ادخال درجات الاختبار الرابع'!BW45</f>
        <v/>
      </c>
      <c r="AI50" s="224" t="str">
        <f>'ادخال درجات الاختبار الرابع'!BY45</f>
        <v/>
      </c>
      <c r="AJ50" s="224" t="str">
        <f>'ادخال درجات الاختبار الرابع'!CA45</f>
        <v/>
      </c>
      <c r="AK50" s="224" t="str">
        <f>'ادخال درجات الاختبار الرابع'!CC45</f>
        <v/>
      </c>
      <c r="AL50" s="224" t="str">
        <f>'ادخال درجات الاختبار الرابع'!CE45</f>
        <v/>
      </c>
      <c r="AM50" s="224" t="str">
        <f>'ادخال درجات الاختبار الرابع'!CG45</f>
        <v/>
      </c>
      <c r="AN50" s="224" t="str">
        <f>'ادخال درجات الاختبار الرابع'!CI45</f>
        <v/>
      </c>
      <c r="AS50" s="91">
        <v>40</v>
      </c>
      <c r="AT50" s="19" t="str">
        <f t="shared" si="4"/>
        <v/>
      </c>
      <c r="AU50" s="92" t="str">
        <f t="shared" si="5"/>
        <v/>
      </c>
    </row>
    <row r="51" spans="1:47">
      <c r="A51" s="91">
        <f>'ادخال درجات التشخيصي'!A47</f>
        <v>41</v>
      </c>
      <c r="B51" s="19" t="str">
        <f>IF('ادخال درجات الاختبار الرابع'!B46="","",'ادخال درجات الاختبار الرابع'!B46)</f>
        <v/>
      </c>
      <c r="C51" s="19" t="str">
        <f>'ادخال درجات الاختبار الرابع'!AC46</f>
        <v/>
      </c>
      <c r="D51" s="92" t="str">
        <f>'ادخال درجات الاختبار الرابع'!AD46</f>
        <v/>
      </c>
      <c r="G51" t="str">
        <f>IF(B51="","",RANK(D51,$D:$D,1)+COUNTIF(D$11:$D51,D51)-1)</f>
        <v/>
      </c>
      <c r="H51" t="str">
        <f>IF(B51="","",RANK(D51,$D:$D)+COUNTIF($D$11:D51,D51)-1)</f>
        <v/>
      </c>
      <c r="J51" s="91">
        <v>41</v>
      </c>
      <c r="K51" s="19" t="str">
        <f t="shared" si="0"/>
        <v/>
      </c>
      <c r="L51" s="92" t="str">
        <f t="shared" si="1"/>
        <v/>
      </c>
      <c r="M51" s="219"/>
      <c r="N51" s="231">
        <f t="shared" si="2"/>
        <v>41</v>
      </c>
      <c r="O51" s="188" t="str">
        <f t="shared" si="3"/>
        <v/>
      </c>
      <c r="P51" s="166" t="str">
        <f>'ادخال درجات الاختبار الرابع'!AM46</f>
        <v/>
      </c>
      <c r="Q51" s="166" t="str">
        <f>'ادخال درجات الاختبار الرابع'!AO46</f>
        <v/>
      </c>
      <c r="R51" s="166" t="str">
        <f>'ادخال درجات الاختبار الرابع'!AQ46</f>
        <v/>
      </c>
      <c r="S51" s="166" t="str">
        <f>'ادخال درجات الاختبار الرابع'!AS46</f>
        <v/>
      </c>
      <c r="T51" s="166" t="str">
        <f>'ادخال درجات الاختبار الرابع'!AU46</f>
        <v/>
      </c>
      <c r="U51" s="166" t="str">
        <f>'ادخال درجات الاختبار الرابع'!AW46</f>
        <v/>
      </c>
      <c r="V51" s="166" t="str">
        <f>'ادخال درجات الاختبار الرابع'!AY46</f>
        <v/>
      </c>
      <c r="W51" s="166" t="str">
        <f>'ادخال درجات الاختبار الرابع'!BA46</f>
        <v/>
      </c>
      <c r="X51" s="166" t="str">
        <f>'ادخال درجات الاختبار الرابع'!BC46</f>
        <v/>
      </c>
      <c r="Y51" s="224" t="str">
        <f>'ادخال درجات الاختبار الرابع'!BE46</f>
        <v/>
      </c>
      <c r="Z51" s="224" t="str">
        <f>'ادخال درجات الاختبار الرابع'!BG46</f>
        <v/>
      </c>
      <c r="AA51" s="224" t="str">
        <f>'ادخال درجات الاختبار الرابع'!BI46</f>
        <v/>
      </c>
      <c r="AB51" s="224" t="str">
        <f>'ادخال درجات الاختبار الرابع'!BK46</f>
        <v/>
      </c>
      <c r="AC51" s="224" t="str">
        <f>'ادخال درجات الاختبار الرابع'!BM46</f>
        <v/>
      </c>
      <c r="AD51" s="224" t="str">
        <f>'ادخال درجات الاختبار الرابع'!BO46</f>
        <v/>
      </c>
      <c r="AE51" s="224" t="str">
        <f>'ادخال درجات الاختبار الرابع'!BQ46</f>
        <v/>
      </c>
      <c r="AF51" s="224" t="str">
        <f>'ادخال درجات الاختبار الرابع'!BS46</f>
        <v/>
      </c>
      <c r="AG51" s="224" t="str">
        <f>'ادخال درجات الاختبار الرابع'!BU46</f>
        <v/>
      </c>
      <c r="AH51" s="224" t="str">
        <f>'ادخال درجات الاختبار الرابع'!BW46</f>
        <v/>
      </c>
      <c r="AI51" s="224" t="str">
        <f>'ادخال درجات الاختبار الرابع'!BY46</f>
        <v/>
      </c>
      <c r="AJ51" s="224" t="str">
        <f>'ادخال درجات الاختبار الرابع'!CA46</f>
        <v/>
      </c>
      <c r="AK51" s="224" t="str">
        <f>'ادخال درجات الاختبار الرابع'!CC46</f>
        <v/>
      </c>
      <c r="AL51" s="224" t="str">
        <f>'ادخال درجات الاختبار الرابع'!CE46</f>
        <v/>
      </c>
      <c r="AM51" s="224" t="str">
        <f>'ادخال درجات الاختبار الرابع'!CG46</f>
        <v/>
      </c>
      <c r="AN51" s="224" t="str">
        <f>'ادخال درجات الاختبار الرابع'!CI46</f>
        <v/>
      </c>
      <c r="AS51" s="91">
        <v>41</v>
      </c>
      <c r="AT51" s="19" t="str">
        <f t="shared" si="4"/>
        <v/>
      </c>
      <c r="AU51" s="92" t="str">
        <f t="shared" si="5"/>
        <v/>
      </c>
    </row>
    <row r="52" spans="1:47">
      <c r="A52" s="91">
        <f>'ادخال درجات التشخيصي'!A48</f>
        <v>42</v>
      </c>
      <c r="B52" s="19" t="str">
        <f>IF('ادخال درجات الاختبار الرابع'!B47="","",'ادخال درجات الاختبار الرابع'!B47)</f>
        <v/>
      </c>
      <c r="C52" s="19" t="str">
        <f>'ادخال درجات الاختبار الرابع'!AC47</f>
        <v/>
      </c>
      <c r="D52" s="92" t="str">
        <f>'ادخال درجات الاختبار الرابع'!AD47</f>
        <v/>
      </c>
      <c r="G52" t="str">
        <f>IF(B52="","",RANK(D52,$D:$D,1)+COUNTIF(D$11:$D52,D52)-1)</f>
        <v/>
      </c>
      <c r="H52" t="str">
        <f>IF(B52="","",RANK(D52,$D:$D)+COUNTIF($D$11:D52,D52)-1)</f>
        <v/>
      </c>
      <c r="J52" s="91">
        <v>42</v>
      </c>
      <c r="K52" s="19" t="str">
        <f t="shared" si="0"/>
        <v/>
      </c>
      <c r="L52" s="92" t="str">
        <f t="shared" si="1"/>
        <v/>
      </c>
      <c r="M52" s="219"/>
      <c r="N52" s="231">
        <f t="shared" si="2"/>
        <v>42</v>
      </c>
      <c r="O52" s="188" t="str">
        <f t="shared" si="3"/>
        <v/>
      </c>
      <c r="P52" s="166" t="str">
        <f>'ادخال درجات الاختبار الرابع'!AM47</f>
        <v/>
      </c>
      <c r="Q52" s="166" t="str">
        <f>'ادخال درجات الاختبار الرابع'!AO47</f>
        <v/>
      </c>
      <c r="R52" s="166" t="str">
        <f>'ادخال درجات الاختبار الرابع'!AQ47</f>
        <v/>
      </c>
      <c r="S52" s="166" t="str">
        <f>'ادخال درجات الاختبار الرابع'!AS47</f>
        <v/>
      </c>
      <c r="T52" s="166" t="str">
        <f>'ادخال درجات الاختبار الرابع'!AU47</f>
        <v/>
      </c>
      <c r="U52" s="166" t="str">
        <f>'ادخال درجات الاختبار الرابع'!AW47</f>
        <v/>
      </c>
      <c r="V52" s="166" t="str">
        <f>'ادخال درجات الاختبار الرابع'!AY47</f>
        <v/>
      </c>
      <c r="W52" s="166" t="str">
        <f>'ادخال درجات الاختبار الرابع'!BA47</f>
        <v/>
      </c>
      <c r="X52" s="166" t="str">
        <f>'ادخال درجات الاختبار الرابع'!BC47</f>
        <v/>
      </c>
      <c r="Y52" s="224" t="str">
        <f>'ادخال درجات الاختبار الرابع'!BE47</f>
        <v/>
      </c>
      <c r="Z52" s="224" t="str">
        <f>'ادخال درجات الاختبار الرابع'!BG47</f>
        <v/>
      </c>
      <c r="AA52" s="224" t="str">
        <f>'ادخال درجات الاختبار الرابع'!BI47</f>
        <v/>
      </c>
      <c r="AB52" s="224" t="str">
        <f>'ادخال درجات الاختبار الرابع'!BK47</f>
        <v/>
      </c>
      <c r="AC52" s="224" t="str">
        <f>'ادخال درجات الاختبار الرابع'!BM47</f>
        <v/>
      </c>
      <c r="AD52" s="224" t="str">
        <f>'ادخال درجات الاختبار الرابع'!BO47</f>
        <v/>
      </c>
      <c r="AE52" s="224" t="str">
        <f>'ادخال درجات الاختبار الرابع'!BQ47</f>
        <v/>
      </c>
      <c r="AF52" s="224" t="str">
        <f>'ادخال درجات الاختبار الرابع'!BS47</f>
        <v/>
      </c>
      <c r="AG52" s="224" t="str">
        <f>'ادخال درجات الاختبار الرابع'!BU47</f>
        <v/>
      </c>
      <c r="AH52" s="224" t="str">
        <f>'ادخال درجات الاختبار الرابع'!BW47</f>
        <v/>
      </c>
      <c r="AI52" s="224" t="str">
        <f>'ادخال درجات الاختبار الرابع'!BY47</f>
        <v/>
      </c>
      <c r="AJ52" s="224" t="str">
        <f>'ادخال درجات الاختبار الرابع'!CA47</f>
        <v/>
      </c>
      <c r="AK52" s="224" t="str">
        <f>'ادخال درجات الاختبار الرابع'!CC47</f>
        <v/>
      </c>
      <c r="AL52" s="224" t="str">
        <f>'ادخال درجات الاختبار الرابع'!CE47</f>
        <v/>
      </c>
      <c r="AM52" s="224" t="str">
        <f>'ادخال درجات الاختبار الرابع'!CG47</f>
        <v/>
      </c>
      <c r="AN52" s="224" t="str">
        <f>'ادخال درجات الاختبار الرابع'!CI47</f>
        <v/>
      </c>
      <c r="AS52" s="91">
        <v>42</v>
      </c>
      <c r="AT52" s="19" t="str">
        <f t="shared" si="4"/>
        <v/>
      </c>
      <c r="AU52" s="92" t="str">
        <f t="shared" si="5"/>
        <v/>
      </c>
    </row>
    <row r="53" spans="1:47">
      <c r="A53" s="91">
        <f>'ادخال درجات التشخيصي'!A49</f>
        <v>43</v>
      </c>
      <c r="B53" s="19" t="str">
        <f>IF('ادخال درجات الاختبار الرابع'!B48="","",'ادخال درجات الاختبار الرابع'!B48)</f>
        <v/>
      </c>
      <c r="C53" s="19" t="str">
        <f>'ادخال درجات الاختبار الرابع'!AC48</f>
        <v/>
      </c>
      <c r="D53" s="92" t="str">
        <f>'ادخال درجات الاختبار الرابع'!AD48</f>
        <v/>
      </c>
      <c r="G53" t="str">
        <f>IF(B53="","",RANK(D53,$D:$D,1)+COUNTIF(D$11:$D53,D53)-1)</f>
        <v/>
      </c>
      <c r="H53" t="str">
        <f>IF(B53="","",RANK(D53,$D:$D)+COUNTIF($D$11:D53,D53)-1)</f>
        <v/>
      </c>
      <c r="J53" s="91">
        <v>43</v>
      </c>
      <c r="K53" s="19" t="str">
        <f t="shared" si="0"/>
        <v/>
      </c>
      <c r="L53" s="92" t="str">
        <f t="shared" si="1"/>
        <v/>
      </c>
      <c r="M53" s="219"/>
      <c r="N53" s="231">
        <f t="shared" si="2"/>
        <v>43</v>
      </c>
      <c r="O53" s="188" t="str">
        <f t="shared" si="3"/>
        <v/>
      </c>
      <c r="P53" s="166" t="str">
        <f>'ادخال درجات الاختبار الرابع'!AM48</f>
        <v/>
      </c>
      <c r="Q53" s="166" t="str">
        <f>'ادخال درجات الاختبار الرابع'!AO48</f>
        <v/>
      </c>
      <c r="R53" s="166" t="str">
        <f>'ادخال درجات الاختبار الرابع'!AQ48</f>
        <v/>
      </c>
      <c r="S53" s="166" t="str">
        <f>'ادخال درجات الاختبار الرابع'!AS48</f>
        <v/>
      </c>
      <c r="T53" s="166" t="str">
        <f>'ادخال درجات الاختبار الرابع'!AU48</f>
        <v/>
      </c>
      <c r="U53" s="166" t="str">
        <f>'ادخال درجات الاختبار الرابع'!AW48</f>
        <v/>
      </c>
      <c r="V53" s="166" t="str">
        <f>'ادخال درجات الاختبار الرابع'!AY48</f>
        <v/>
      </c>
      <c r="W53" s="166" t="str">
        <f>'ادخال درجات الاختبار الرابع'!BA48</f>
        <v/>
      </c>
      <c r="X53" s="166" t="str">
        <f>'ادخال درجات الاختبار الرابع'!BC48</f>
        <v/>
      </c>
      <c r="Y53" s="224" t="str">
        <f>'ادخال درجات الاختبار الرابع'!BE48</f>
        <v/>
      </c>
      <c r="Z53" s="224" t="str">
        <f>'ادخال درجات الاختبار الرابع'!BG48</f>
        <v/>
      </c>
      <c r="AA53" s="224" t="str">
        <f>'ادخال درجات الاختبار الرابع'!BI48</f>
        <v/>
      </c>
      <c r="AB53" s="224" t="str">
        <f>'ادخال درجات الاختبار الرابع'!BK48</f>
        <v/>
      </c>
      <c r="AC53" s="224" t="str">
        <f>'ادخال درجات الاختبار الرابع'!BM48</f>
        <v/>
      </c>
      <c r="AD53" s="224" t="str">
        <f>'ادخال درجات الاختبار الرابع'!BO48</f>
        <v/>
      </c>
      <c r="AE53" s="224" t="str">
        <f>'ادخال درجات الاختبار الرابع'!BQ48</f>
        <v/>
      </c>
      <c r="AF53" s="224" t="str">
        <f>'ادخال درجات الاختبار الرابع'!BS48</f>
        <v/>
      </c>
      <c r="AG53" s="224" t="str">
        <f>'ادخال درجات الاختبار الرابع'!BU48</f>
        <v/>
      </c>
      <c r="AH53" s="224" t="str">
        <f>'ادخال درجات الاختبار الرابع'!BW48</f>
        <v/>
      </c>
      <c r="AI53" s="224" t="str">
        <f>'ادخال درجات الاختبار الرابع'!BY48</f>
        <v/>
      </c>
      <c r="AJ53" s="224" t="str">
        <f>'ادخال درجات الاختبار الرابع'!CA48</f>
        <v/>
      </c>
      <c r="AK53" s="224" t="str">
        <f>'ادخال درجات الاختبار الرابع'!CC48</f>
        <v/>
      </c>
      <c r="AL53" s="224" t="str">
        <f>'ادخال درجات الاختبار الرابع'!CE48</f>
        <v/>
      </c>
      <c r="AM53" s="224" t="str">
        <f>'ادخال درجات الاختبار الرابع'!CG48</f>
        <v/>
      </c>
      <c r="AN53" s="224" t="str">
        <f>'ادخال درجات الاختبار الرابع'!CI48</f>
        <v/>
      </c>
      <c r="AS53" s="91">
        <v>43</v>
      </c>
      <c r="AT53" s="19" t="str">
        <f t="shared" si="4"/>
        <v/>
      </c>
      <c r="AU53" s="92" t="str">
        <f t="shared" si="5"/>
        <v/>
      </c>
    </row>
    <row r="54" spans="1:47">
      <c r="A54" s="91">
        <f>'ادخال درجات التشخيصي'!A50</f>
        <v>44</v>
      </c>
      <c r="B54" s="19" t="str">
        <f>IF('ادخال درجات الاختبار الرابع'!B49="","",'ادخال درجات الاختبار الرابع'!B49)</f>
        <v/>
      </c>
      <c r="C54" s="19" t="str">
        <f>'ادخال درجات الاختبار الرابع'!AC49</f>
        <v/>
      </c>
      <c r="D54" s="92" t="str">
        <f>'ادخال درجات الاختبار الرابع'!AD49</f>
        <v/>
      </c>
      <c r="G54" t="str">
        <f>IF(B54="","",RANK(D54,$D:$D,1)+COUNTIF(D$11:$D54,D54)-1)</f>
        <v/>
      </c>
      <c r="H54" t="str">
        <f>IF(B54="","",RANK(D54,$D:$D)+COUNTIF($D$11:D54,D54)-1)</f>
        <v/>
      </c>
      <c r="J54" s="91">
        <v>44</v>
      </c>
      <c r="K54" s="19" t="str">
        <f t="shared" si="0"/>
        <v/>
      </c>
      <c r="L54" s="92" t="str">
        <f t="shared" si="1"/>
        <v/>
      </c>
      <c r="M54" s="219"/>
      <c r="N54" s="231">
        <f t="shared" si="2"/>
        <v>44</v>
      </c>
      <c r="O54" s="188" t="str">
        <f t="shared" si="3"/>
        <v/>
      </c>
      <c r="P54" s="166" t="str">
        <f>'ادخال درجات الاختبار الرابع'!AM49</f>
        <v/>
      </c>
      <c r="Q54" s="166" t="str">
        <f>'ادخال درجات الاختبار الرابع'!AO49</f>
        <v/>
      </c>
      <c r="R54" s="166" t="str">
        <f>'ادخال درجات الاختبار الرابع'!AQ49</f>
        <v/>
      </c>
      <c r="S54" s="166" t="str">
        <f>'ادخال درجات الاختبار الرابع'!AS49</f>
        <v/>
      </c>
      <c r="T54" s="166" t="str">
        <f>'ادخال درجات الاختبار الرابع'!AU49</f>
        <v/>
      </c>
      <c r="U54" s="166" t="str">
        <f>'ادخال درجات الاختبار الرابع'!AW49</f>
        <v/>
      </c>
      <c r="V54" s="166" t="str">
        <f>'ادخال درجات الاختبار الرابع'!AY49</f>
        <v/>
      </c>
      <c r="W54" s="166" t="str">
        <f>'ادخال درجات الاختبار الرابع'!BA49</f>
        <v/>
      </c>
      <c r="X54" s="166" t="str">
        <f>'ادخال درجات الاختبار الرابع'!BC49</f>
        <v/>
      </c>
      <c r="Y54" s="224" t="str">
        <f>'ادخال درجات الاختبار الرابع'!BE49</f>
        <v/>
      </c>
      <c r="Z54" s="224" t="str">
        <f>'ادخال درجات الاختبار الرابع'!BG49</f>
        <v/>
      </c>
      <c r="AA54" s="224" t="str">
        <f>'ادخال درجات الاختبار الرابع'!BI49</f>
        <v/>
      </c>
      <c r="AB54" s="224" t="str">
        <f>'ادخال درجات الاختبار الرابع'!BK49</f>
        <v/>
      </c>
      <c r="AC54" s="224" t="str">
        <f>'ادخال درجات الاختبار الرابع'!BM49</f>
        <v/>
      </c>
      <c r="AD54" s="224" t="str">
        <f>'ادخال درجات الاختبار الرابع'!BO49</f>
        <v/>
      </c>
      <c r="AE54" s="224" t="str">
        <f>'ادخال درجات الاختبار الرابع'!BQ49</f>
        <v/>
      </c>
      <c r="AF54" s="224" t="str">
        <f>'ادخال درجات الاختبار الرابع'!BS49</f>
        <v/>
      </c>
      <c r="AG54" s="224" t="str">
        <f>'ادخال درجات الاختبار الرابع'!BU49</f>
        <v/>
      </c>
      <c r="AH54" s="224" t="str">
        <f>'ادخال درجات الاختبار الرابع'!BW49</f>
        <v/>
      </c>
      <c r="AI54" s="224" t="str">
        <f>'ادخال درجات الاختبار الرابع'!BY49</f>
        <v/>
      </c>
      <c r="AJ54" s="224" t="str">
        <f>'ادخال درجات الاختبار الرابع'!CA49</f>
        <v/>
      </c>
      <c r="AK54" s="224" t="str">
        <f>'ادخال درجات الاختبار الرابع'!CC49</f>
        <v/>
      </c>
      <c r="AL54" s="224" t="str">
        <f>'ادخال درجات الاختبار الرابع'!CE49</f>
        <v/>
      </c>
      <c r="AM54" s="224" t="str">
        <f>'ادخال درجات الاختبار الرابع'!CG49</f>
        <v/>
      </c>
      <c r="AN54" s="224" t="str">
        <f>'ادخال درجات الاختبار الرابع'!CI49</f>
        <v/>
      </c>
      <c r="AS54" s="91">
        <v>44</v>
      </c>
      <c r="AT54" s="19" t="str">
        <f t="shared" si="4"/>
        <v/>
      </c>
      <c r="AU54" s="92" t="str">
        <f t="shared" si="5"/>
        <v/>
      </c>
    </row>
    <row r="55" spans="1:47">
      <c r="A55" s="91">
        <f>'ادخال درجات التشخيصي'!A51</f>
        <v>45</v>
      </c>
      <c r="B55" s="19" t="str">
        <f>IF('ادخال درجات الاختبار الرابع'!B50="","",'ادخال درجات الاختبار الرابع'!B50)</f>
        <v/>
      </c>
      <c r="C55" s="19" t="str">
        <f>'ادخال درجات الاختبار الرابع'!AC50</f>
        <v/>
      </c>
      <c r="D55" s="92" t="str">
        <f>'ادخال درجات الاختبار الرابع'!AD50</f>
        <v/>
      </c>
      <c r="G55" t="str">
        <f>IF(B55="","",RANK(D55,$D:$D,1)+COUNTIF(D$11:$D55,D55)-1)</f>
        <v/>
      </c>
      <c r="H55" t="str">
        <f>IF(B55="","",RANK(D55,$D:$D)+COUNTIF($D$11:D55,D55)-1)</f>
        <v/>
      </c>
      <c r="J55" s="91">
        <v>45</v>
      </c>
      <c r="K55" s="19" t="str">
        <f t="shared" si="0"/>
        <v/>
      </c>
      <c r="L55" s="92" t="str">
        <f t="shared" si="1"/>
        <v/>
      </c>
      <c r="M55" s="219"/>
      <c r="N55" s="231">
        <f t="shared" si="2"/>
        <v>45</v>
      </c>
      <c r="O55" s="188" t="str">
        <f t="shared" si="3"/>
        <v/>
      </c>
      <c r="P55" s="166" t="str">
        <f>'ادخال درجات الاختبار الرابع'!AM50</f>
        <v/>
      </c>
      <c r="Q55" s="166" t="str">
        <f>'ادخال درجات الاختبار الرابع'!AO50</f>
        <v/>
      </c>
      <c r="R55" s="166" t="str">
        <f>'ادخال درجات الاختبار الرابع'!AQ50</f>
        <v/>
      </c>
      <c r="S55" s="166" t="str">
        <f>'ادخال درجات الاختبار الرابع'!AS50</f>
        <v/>
      </c>
      <c r="T55" s="166" t="str">
        <f>'ادخال درجات الاختبار الرابع'!AU50</f>
        <v/>
      </c>
      <c r="U55" s="166" t="str">
        <f>'ادخال درجات الاختبار الرابع'!AW50</f>
        <v/>
      </c>
      <c r="V55" s="166" t="str">
        <f>'ادخال درجات الاختبار الرابع'!AY50</f>
        <v/>
      </c>
      <c r="W55" s="166" t="str">
        <f>'ادخال درجات الاختبار الرابع'!BA50</f>
        <v/>
      </c>
      <c r="X55" s="166" t="str">
        <f>'ادخال درجات الاختبار الرابع'!BC50</f>
        <v/>
      </c>
      <c r="Y55" s="224" t="str">
        <f>'ادخال درجات الاختبار الرابع'!BE50</f>
        <v/>
      </c>
      <c r="Z55" s="224" t="str">
        <f>'ادخال درجات الاختبار الرابع'!BG50</f>
        <v/>
      </c>
      <c r="AA55" s="224" t="str">
        <f>'ادخال درجات الاختبار الرابع'!BI50</f>
        <v/>
      </c>
      <c r="AB55" s="224" t="str">
        <f>'ادخال درجات الاختبار الرابع'!BK50</f>
        <v/>
      </c>
      <c r="AC55" s="224" t="str">
        <f>'ادخال درجات الاختبار الرابع'!BM50</f>
        <v/>
      </c>
      <c r="AD55" s="224" t="str">
        <f>'ادخال درجات الاختبار الرابع'!BO50</f>
        <v/>
      </c>
      <c r="AE55" s="224" t="str">
        <f>'ادخال درجات الاختبار الرابع'!BQ50</f>
        <v/>
      </c>
      <c r="AF55" s="224" t="str">
        <f>'ادخال درجات الاختبار الرابع'!BS50</f>
        <v/>
      </c>
      <c r="AG55" s="224" t="str">
        <f>'ادخال درجات الاختبار الرابع'!BU50</f>
        <v/>
      </c>
      <c r="AH55" s="224" t="str">
        <f>'ادخال درجات الاختبار الرابع'!BW50</f>
        <v/>
      </c>
      <c r="AI55" s="224" t="str">
        <f>'ادخال درجات الاختبار الرابع'!BY50</f>
        <v/>
      </c>
      <c r="AJ55" s="224" t="str">
        <f>'ادخال درجات الاختبار الرابع'!CA50</f>
        <v/>
      </c>
      <c r="AK55" s="224" t="str">
        <f>'ادخال درجات الاختبار الرابع'!CC50</f>
        <v/>
      </c>
      <c r="AL55" s="224" t="str">
        <f>'ادخال درجات الاختبار الرابع'!CE50</f>
        <v/>
      </c>
      <c r="AM55" s="224" t="str">
        <f>'ادخال درجات الاختبار الرابع'!CG50</f>
        <v/>
      </c>
      <c r="AN55" s="224" t="str">
        <f>'ادخال درجات الاختبار الرابع'!CI50</f>
        <v/>
      </c>
      <c r="AS55" s="91">
        <v>45</v>
      </c>
      <c r="AT55" s="19" t="str">
        <f t="shared" si="4"/>
        <v/>
      </c>
      <c r="AU55" s="92" t="str">
        <f t="shared" si="5"/>
        <v/>
      </c>
    </row>
    <row r="56" spans="1:47">
      <c r="A56" s="91">
        <f>'ادخال درجات التشخيصي'!A52</f>
        <v>46</v>
      </c>
      <c r="B56" s="19" t="str">
        <f>IF('ادخال درجات الاختبار الرابع'!B51="","",'ادخال درجات الاختبار الرابع'!B51)</f>
        <v/>
      </c>
      <c r="C56" s="19" t="str">
        <f>'ادخال درجات الاختبار الرابع'!AC51</f>
        <v/>
      </c>
      <c r="D56" s="92" t="str">
        <f>'ادخال درجات الاختبار الرابع'!AD51</f>
        <v/>
      </c>
      <c r="G56" t="str">
        <f>IF(B56="","",RANK(D56,$D:$D,1)+COUNTIF(D$11:$D56,D56)-1)</f>
        <v/>
      </c>
      <c r="H56" t="str">
        <f>IF(B56="","",RANK(D56,$D:$D)+COUNTIF($D$11:D56,D56)-1)</f>
        <v/>
      </c>
      <c r="J56" s="91">
        <v>46</v>
      </c>
      <c r="K56" s="19" t="str">
        <f t="shared" si="0"/>
        <v/>
      </c>
      <c r="L56" s="92" t="str">
        <f t="shared" si="1"/>
        <v/>
      </c>
      <c r="M56" s="219"/>
      <c r="N56" s="231">
        <f t="shared" si="2"/>
        <v>46</v>
      </c>
      <c r="O56" s="188" t="str">
        <f t="shared" si="3"/>
        <v/>
      </c>
      <c r="P56" s="166" t="str">
        <f>'ادخال درجات الاختبار الرابع'!AM51</f>
        <v/>
      </c>
      <c r="Q56" s="166" t="str">
        <f>'ادخال درجات الاختبار الرابع'!AO51</f>
        <v/>
      </c>
      <c r="R56" s="166" t="str">
        <f>'ادخال درجات الاختبار الرابع'!AQ51</f>
        <v/>
      </c>
      <c r="S56" s="166" t="str">
        <f>'ادخال درجات الاختبار الرابع'!AS51</f>
        <v/>
      </c>
      <c r="T56" s="166" t="str">
        <f>'ادخال درجات الاختبار الرابع'!AU51</f>
        <v/>
      </c>
      <c r="U56" s="166" t="str">
        <f>'ادخال درجات الاختبار الرابع'!AW51</f>
        <v/>
      </c>
      <c r="V56" s="166" t="str">
        <f>'ادخال درجات الاختبار الرابع'!AY51</f>
        <v/>
      </c>
      <c r="W56" s="166" t="str">
        <f>'ادخال درجات الاختبار الرابع'!BA51</f>
        <v/>
      </c>
      <c r="X56" s="166" t="str">
        <f>'ادخال درجات الاختبار الرابع'!BC51</f>
        <v/>
      </c>
      <c r="Y56" s="224" t="str">
        <f>'ادخال درجات الاختبار الرابع'!BE51</f>
        <v/>
      </c>
      <c r="Z56" s="224" t="str">
        <f>'ادخال درجات الاختبار الرابع'!BG51</f>
        <v/>
      </c>
      <c r="AA56" s="224" t="str">
        <f>'ادخال درجات الاختبار الرابع'!BI51</f>
        <v/>
      </c>
      <c r="AB56" s="224" t="str">
        <f>'ادخال درجات الاختبار الرابع'!BK51</f>
        <v/>
      </c>
      <c r="AC56" s="224" t="str">
        <f>'ادخال درجات الاختبار الرابع'!BM51</f>
        <v/>
      </c>
      <c r="AD56" s="224" t="str">
        <f>'ادخال درجات الاختبار الرابع'!BO51</f>
        <v/>
      </c>
      <c r="AE56" s="224" t="str">
        <f>'ادخال درجات الاختبار الرابع'!BQ51</f>
        <v/>
      </c>
      <c r="AF56" s="224" t="str">
        <f>'ادخال درجات الاختبار الرابع'!BS51</f>
        <v/>
      </c>
      <c r="AG56" s="224" t="str">
        <f>'ادخال درجات الاختبار الرابع'!BU51</f>
        <v/>
      </c>
      <c r="AH56" s="224" t="str">
        <f>'ادخال درجات الاختبار الرابع'!BW51</f>
        <v/>
      </c>
      <c r="AI56" s="224" t="str">
        <f>'ادخال درجات الاختبار الرابع'!BY51</f>
        <v/>
      </c>
      <c r="AJ56" s="224" t="str">
        <f>'ادخال درجات الاختبار الرابع'!CA51</f>
        <v/>
      </c>
      <c r="AK56" s="224" t="str">
        <f>'ادخال درجات الاختبار الرابع'!CC51</f>
        <v/>
      </c>
      <c r="AL56" s="224" t="str">
        <f>'ادخال درجات الاختبار الرابع'!CE51</f>
        <v/>
      </c>
      <c r="AM56" s="224" t="str">
        <f>'ادخال درجات الاختبار الرابع'!CG51</f>
        <v/>
      </c>
      <c r="AN56" s="224" t="str">
        <f>'ادخال درجات الاختبار الرابع'!CI51</f>
        <v/>
      </c>
      <c r="AS56" s="91">
        <v>46</v>
      </c>
      <c r="AT56" s="19" t="str">
        <f t="shared" si="4"/>
        <v/>
      </c>
      <c r="AU56" s="92" t="str">
        <f t="shared" si="5"/>
        <v/>
      </c>
    </row>
    <row r="57" spans="1:47">
      <c r="A57" s="91">
        <f>'ادخال درجات التشخيصي'!A53</f>
        <v>47</v>
      </c>
      <c r="B57" s="19" t="str">
        <f>IF('ادخال درجات الاختبار الرابع'!B52="","",'ادخال درجات الاختبار الرابع'!B52)</f>
        <v/>
      </c>
      <c r="C57" s="19" t="str">
        <f>'ادخال درجات الاختبار الرابع'!AC52</f>
        <v/>
      </c>
      <c r="D57" s="92" t="str">
        <f>'ادخال درجات الاختبار الرابع'!AD52</f>
        <v/>
      </c>
      <c r="G57" t="str">
        <f>IF(B57="","",RANK(D57,$D:$D,1)+COUNTIF(D$11:$D57,D57)-1)</f>
        <v/>
      </c>
      <c r="H57" t="str">
        <f>IF(B57="","",RANK(D57,$D:$D)+COUNTIF($D$11:D57,D57)-1)</f>
        <v/>
      </c>
      <c r="J57" s="91">
        <v>47</v>
      </c>
      <c r="K57" s="19" t="str">
        <f t="shared" si="0"/>
        <v/>
      </c>
      <c r="L57" s="92" t="str">
        <f t="shared" si="1"/>
        <v/>
      </c>
      <c r="M57" s="219"/>
      <c r="N57" s="231">
        <f t="shared" si="2"/>
        <v>47</v>
      </c>
      <c r="O57" s="188" t="str">
        <f t="shared" si="3"/>
        <v/>
      </c>
      <c r="P57" s="166" t="str">
        <f>'ادخال درجات الاختبار الرابع'!AM52</f>
        <v/>
      </c>
      <c r="Q57" s="166" t="str">
        <f>'ادخال درجات الاختبار الرابع'!AO52</f>
        <v/>
      </c>
      <c r="R57" s="166" t="str">
        <f>'ادخال درجات الاختبار الرابع'!AQ52</f>
        <v/>
      </c>
      <c r="S57" s="166" t="str">
        <f>'ادخال درجات الاختبار الرابع'!AS52</f>
        <v/>
      </c>
      <c r="T57" s="166" t="str">
        <f>'ادخال درجات الاختبار الرابع'!AU52</f>
        <v/>
      </c>
      <c r="U57" s="166" t="str">
        <f>'ادخال درجات الاختبار الرابع'!AW52</f>
        <v/>
      </c>
      <c r="V57" s="166" t="str">
        <f>'ادخال درجات الاختبار الرابع'!AY52</f>
        <v/>
      </c>
      <c r="W57" s="166" t="str">
        <f>'ادخال درجات الاختبار الرابع'!BA52</f>
        <v/>
      </c>
      <c r="X57" s="166" t="str">
        <f>'ادخال درجات الاختبار الرابع'!BC52</f>
        <v/>
      </c>
      <c r="Y57" s="224" t="str">
        <f>'ادخال درجات الاختبار الرابع'!BE52</f>
        <v/>
      </c>
      <c r="Z57" s="224" t="str">
        <f>'ادخال درجات الاختبار الرابع'!BG52</f>
        <v/>
      </c>
      <c r="AA57" s="224" t="str">
        <f>'ادخال درجات الاختبار الرابع'!BI52</f>
        <v/>
      </c>
      <c r="AB57" s="224" t="str">
        <f>'ادخال درجات الاختبار الرابع'!BK52</f>
        <v/>
      </c>
      <c r="AC57" s="224" t="str">
        <f>'ادخال درجات الاختبار الرابع'!BM52</f>
        <v/>
      </c>
      <c r="AD57" s="224" t="str">
        <f>'ادخال درجات الاختبار الرابع'!BO52</f>
        <v/>
      </c>
      <c r="AE57" s="224" t="str">
        <f>'ادخال درجات الاختبار الرابع'!BQ52</f>
        <v/>
      </c>
      <c r="AF57" s="224" t="str">
        <f>'ادخال درجات الاختبار الرابع'!BS52</f>
        <v/>
      </c>
      <c r="AG57" s="224" t="str">
        <f>'ادخال درجات الاختبار الرابع'!BU52</f>
        <v/>
      </c>
      <c r="AH57" s="224" t="str">
        <f>'ادخال درجات الاختبار الرابع'!BW52</f>
        <v/>
      </c>
      <c r="AI57" s="224" t="str">
        <f>'ادخال درجات الاختبار الرابع'!BY52</f>
        <v/>
      </c>
      <c r="AJ57" s="224" t="str">
        <f>'ادخال درجات الاختبار الرابع'!CA52</f>
        <v/>
      </c>
      <c r="AK57" s="224" t="str">
        <f>'ادخال درجات الاختبار الرابع'!CC52</f>
        <v/>
      </c>
      <c r="AL57" s="224" t="str">
        <f>'ادخال درجات الاختبار الرابع'!CE52</f>
        <v/>
      </c>
      <c r="AM57" s="224" t="str">
        <f>'ادخال درجات الاختبار الرابع'!CG52</f>
        <v/>
      </c>
      <c r="AN57" s="224" t="str">
        <f>'ادخال درجات الاختبار الرابع'!CI52</f>
        <v/>
      </c>
      <c r="AS57" s="91">
        <v>47</v>
      </c>
      <c r="AT57" s="19" t="str">
        <f t="shared" si="4"/>
        <v/>
      </c>
      <c r="AU57" s="92" t="str">
        <f t="shared" si="5"/>
        <v/>
      </c>
    </row>
    <row r="58" spans="1:47">
      <c r="A58" s="91">
        <f>'ادخال درجات التشخيصي'!A54</f>
        <v>48</v>
      </c>
      <c r="B58" s="19" t="str">
        <f>IF('ادخال درجات الاختبار الرابع'!B53="","",'ادخال درجات الاختبار الرابع'!B53)</f>
        <v/>
      </c>
      <c r="C58" s="19" t="str">
        <f>'ادخال درجات الاختبار الرابع'!AC53</f>
        <v/>
      </c>
      <c r="D58" s="92" t="str">
        <f>'ادخال درجات الاختبار الرابع'!AD53</f>
        <v/>
      </c>
      <c r="G58" t="str">
        <f>IF(B58="","",RANK(D58,$D:$D,1)+COUNTIF(D$11:$D58,D58)-1)</f>
        <v/>
      </c>
      <c r="H58" t="str">
        <f>IF(B58="","",RANK(D58,$D:$D)+COUNTIF($D$11:D58,D58)-1)</f>
        <v/>
      </c>
      <c r="J58" s="91">
        <v>48</v>
      </c>
      <c r="K58" s="19" t="str">
        <f t="shared" si="0"/>
        <v/>
      </c>
      <c r="L58" s="92" t="str">
        <f t="shared" si="1"/>
        <v/>
      </c>
      <c r="M58" s="219"/>
      <c r="N58" s="231">
        <f t="shared" si="2"/>
        <v>48</v>
      </c>
      <c r="O58" s="188" t="str">
        <f t="shared" si="3"/>
        <v/>
      </c>
      <c r="P58" s="166" t="str">
        <f>'ادخال درجات الاختبار الرابع'!AM53</f>
        <v/>
      </c>
      <c r="Q58" s="166" t="str">
        <f>'ادخال درجات الاختبار الرابع'!AO53</f>
        <v/>
      </c>
      <c r="R58" s="166" t="str">
        <f>'ادخال درجات الاختبار الرابع'!AQ53</f>
        <v/>
      </c>
      <c r="S58" s="166" t="str">
        <f>'ادخال درجات الاختبار الرابع'!AS53</f>
        <v/>
      </c>
      <c r="T58" s="166" t="str">
        <f>'ادخال درجات الاختبار الرابع'!AU53</f>
        <v/>
      </c>
      <c r="U58" s="166" t="str">
        <f>'ادخال درجات الاختبار الرابع'!AW53</f>
        <v/>
      </c>
      <c r="V58" s="166" t="str">
        <f>'ادخال درجات الاختبار الرابع'!AY53</f>
        <v/>
      </c>
      <c r="W58" s="166" t="str">
        <f>'ادخال درجات الاختبار الرابع'!BA53</f>
        <v/>
      </c>
      <c r="X58" s="166" t="str">
        <f>'ادخال درجات الاختبار الرابع'!BC53</f>
        <v/>
      </c>
      <c r="Y58" s="224" t="str">
        <f>'ادخال درجات الاختبار الرابع'!BE53</f>
        <v/>
      </c>
      <c r="Z58" s="224" t="str">
        <f>'ادخال درجات الاختبار الرابع'!BG53</f>
        <v/>
      </c>
      <c r="AA58" s="224" t="str">
        <f>'ادخال درجات الاختبار الرابع'!BI53</f>
        <v/>
      </c>
      <c r="AB58" s="224" t="str">
        <f>'ادخال درجات الاختبار الرابع'!BK53</f>
        <v/>
      </c>
      <c r="AC58" s="224" t="str">
        <f>'ادخال درجات الاختبار الرابع'!BM53</f>
        <v/>
      </c>
      <c r="AD58" s="224" t="str">
        <f>'ادخال درجات الاختبار الرابع'!BO53</f>
        <v/>
      </c>
      <c r="AE58" s="224" t="str">
        <f>'ادخال درجات الاختبار الرابع'!BQ53</f>
        <v/>
      </c>
      <c r="AF58" s="224" t="str">
        <f>'ادخال درجات الاختبار الرابع'!BS53</f>
        <v/>
      </c>
      <c r="AG58" s="224" t="str">
        <f>'ادخال درجات الاختبار الرابع'!BU53</f>
        <v/>
      </c>
      <c r="AH58" s="224" t="str">
        <f>'ادخال درجات الاختبار الرابع'!BW53</f>
        <v/>
      </c>
      <c r="AI58" s="224" t="str">
        <f>'ادخال درجات الاختبار الرابع'!BY53</f>
        <v/>
      </c>
      <c r="AJ58" s="224" t="str">
        <f>'ادخال درجات الاختبار الرابع'!CA53</f>
        <v/>
      </c>
      <c r="AK58" s="224" t="str">
        <f>'ادخال درجات الاختبار الرابع'!CC53</f>
        <v/>
      </c>
      <c r="AL58" s="224" t="str">
        <f>'ادخال درجات الاختبار الرابع'!CE53</f>
        <v/>
      </c>
      <c r="AM58" s="224" t="str">
        <f>'ادخال درجات الاختبار الرابع'!CG53</f>
        <v/>
      </c>
      <c r="AN58" s="224" t="str">
        <f>'ادخال درجات الاختبار الرابع'!CI53</f>
        <v/>
      </c>
      <c r="AS58" s="91">
        <v>48</v>
      </c>
      <c r="AT58" s="19" t="str">
        <f t="shared" si="4"/>
        <v/>
      </c>
      <c r="AU58" s="92" t="str">
        <f t="shared" si="5"/>
        <v/>
      </c>
    </row>
    <row r="59" spans="1:47">
      <c r="A59" s="91">
        <f>'ادخال درجات التشخيصي'!A55</f>
        <v>49</v>
      </c>
      <c r="B59" s="19" t="str">
        <f>IF('ادخال درجات الاختبار الرابع'!B54="","",'ادخال درجات الاختبار الرابع'!B54)</f>
        <v/>
      </c>
      <c r="C59" s="19" t="str">
        <f>'ادخال درجات الاختبار الرابع'!AC54</f>
        <v/>
      </c>
      <c r="D59" s="92" t="str">
        <f>'ادخال درجات الاختبار الرابع'!AD54</f>
        <v/>
      </c>
      <c r="G59" t="str">
        <f>IF(B59="","",RANK(D59,$D:$D,1)+COUNTIF(D$11:$D59,D59)-1)</f>
        <v/>
      </c>
      <c r="H59" t="str">
        <f>IF(B59="","",RANK(D59,$D:$D)+COUNTIF($D$11:D59,D59)-1)</f>
        <v/>
      </c>
      <c r="J59" s="91">
        <v>49</v>
      </c>
      <c r="K59" s="19" t="str">
        <f t="shared" si="0"/>
        <v/>
      </c>
      <c r="L59" s="92" t="str">
        <f t="shared" si="1"/>
        <v/>
      </c>
      <c r="M59" s="219"/>
      <c r="N59" s="231">
        <f t="shared" si="2"/>
        <v>49</v>
      </c>
      <c r="O59" s="188" t="str">
        <f t="shared" si="3"/>
        <v/>
      </c>
      <c r="P59" s="166" t="str">
        <f>'ادخال درجات الاختبار الرابع'!AM54</f>
        <v/>
      </c>
      <c r="Q59" s="166" t="str">
        <f>'ادخال درجات الاختبار الرابع'!AO54</f>
        <v/>
      </c>
      <c r="R59" s="166" t="str">
        <f>'ادخال درجات الاختبار الرابع'!AQ54</f>
        <v/>
      </c>
      <c r="S59" s="166" t="str">
        <f>'ادخال درجات الاختبار الرابع'!AS54</f>
        <v/>
      </c>
      <c r="T59" s="166" t="str">
        <f>'ادخال درجات الاختبار الرابع'!AU54</f>
        <v/>
      </c>
      <c r="U59" s="166" t="str">
        <f>'ادخال درجات الاختبار الرابع'!AW54</f>
        <v/>
      </c>
      <c r="V59" s="166" t="str">
        <f>'ادخال درجات الاختبار الرابع'!AY54</f>
        <v/>
      </c>
      <c r="W59" s="166" t="str">
        <f>'ادخال درجات الاختبار الرابع'!BA54</f>
        <v/>
      </c>
      <c r="X59" s="166" t="str">
        <f>'ادخال درجات الاختبار الرابع'!BC54</f>
        <v/>
      </c>
      <c r="Y59" s="224" t="str">
        <f>'ادخال درجات الاختبار الرابع'!BE54</f>
        <v/>
      </c>
      <c r="Z59" s="224" t="str">
        <f>'ادخال درجات الاختبار الرابع'!BG54</f>
        <v/>
      </c>
      <c r="AA59" s="224" t="str">
        <f>'ادخال درجات الاختبار الرابع'!BI54</f>
        <v/>
      </c>
      <c r="AB59" s="224" t="str">
        <f>'ادخال درجات الاختبار الرابع'!BK54</f>
        <v/>
      </c>
      <c r="AC59" s="224" t="str">
        <f>'ادخال درجات الاختبار الرابع'!BM54</f>
        <v/>
      </c>
      <c r="AD59" s="224" t="str">
        <f>'ادخال درجات الاختبار الرابع'!BO54</f>
        <v/>
      </c>
      <c r="AE59" s="224" t="str">
        <f>'ادخال درجات الاختبار الرابع'!BQ54</f>
        <v/>
      </c>
      <c r="AF59" s="224" t="str">
        <f>'ادخال درجات الاختبار الرابع'!BS54</f>
        <v/>
      </c>
      <c r="AG59" s="224" t="str">
        <f>'ادخال درجات الاختبار الرابع'!BU54</f>
        <v/>
      </c>
      <c r="AH59" s="224" t="str">
        <f>'ادخال درجات الاختبار الرابع'!BW54</f>
        <v/>
      </c>
      <c r="AI59" s="224" t="str">
        <f>'ادخال درجات الاختبار الرابع'!BY54</f>
        <v/>
      </c>
      <c r="AJ59" s="224" t="str">
        <f>'ادخال درجات الاختبار الرابع'!CA54</f>
        <v/>
      </c>
      <c r="AK59" s="224" t="str">
        <f>'ادخال درجات الاختبار الرابع'!CC54</f>
        <v/>
      </c>
      <c r="AL59" s="224" t="str">
        <f>'ادخال درجات الاختبار الرابع'!CE54</f>
        <v/>
      </c>
      <c r="AM59" s="224" t="str">
        <f>'ادخال درجات الاختبار الرابع'!CG54</f>
        <v/>
      </c>
      <c r="AN59" s="224" t="str">
        <f>'ادخال درجات الاختبار الرابع'!CI54</f>
        <v/>
      </c>
      <c r="AS59" s="91">
        <v>49</v>
      </c>
      <c r="AT59" s="19" t="str">
        <f t="shared" si="4"/>
        <v/>
      </c>
      <c r="AU59" s="92" t="str">
        <f t="shared" si="5"/>
        <v/>
      </c>
    </row>
    <row r="60" spans="1:47">
      <c r="A60" s="91">
        <f>'ادخال درجات التشخيصي'!A56</f>
        <v>50</v>
      </c>
      <c r="B60" s="19" t="str">
        <f>IF('ادخال درجات الاختبار الرابع'!B55="","",'ادخال درجات الاختبار الرابع'!B55)</f>
        <v/>
      </c>
      <c r="C60" s="19" t="str">
        <f>'ادخال درجات الاختبار الرابع'!AC55</f>
        <v/>
      </c>
      <c r="D60" s="92" t="str">
        <f>'ادخال درجات الاختبار الرابع'!AD55</f>
        <v/>
      </c>
      <c r="G60" t="str">
        <f>IF(B60="","",RANK(D60,$D:$D,1)+COUNTIF(D$11:$D60,D60)-1)</f>
        <v/>
      </c>
      <c r="H60" t="str">
        <f>IF(B60="","",RANK(D60,$D:$D)+COUNTIF($D$11:D60,D60)-1)</f>
        <v/>
      </c>
      <c r="J60" s="91">
        <v>50</v>
      </c>
      <c r="K60" s="19" t="str">
        <f t="shared" si="0"/>
        <v/>
      </c>
      <c r="L60" s="92" t="str">
        <f t="shared" si="1"/>
        <v/>
      </c>
      <c r="M60" s="219"/>
      <c r="N60" s="231">
        <f t="shared" si="2"/>
        <v>50</v>
      </c>
      <c r="O60" s="188" t="str">
        <f t="shared" si="3"/>
        <v/>
      </c>
      <c r="P60" s="166" t="str">
        <f>'ادخال درجات الاختبار الرابع'!AM55</f>
        <v/>
      </c>
      <c r="Q60" s="166" t="str">
        <f>'ادخال درجات الاختبار الرابع'!AO55</f>
        <v/>
      </c>
      <c r="R60" s="166" t="str">
        <f>'ادخال درجات الاختبار الرابع'!AQ55</f>
        <v/>
      </c>
      <c r="S60" s="166" t="str">
        <f>'ادخال درجات الاختبار الرابع'!AS55</f>
        <v/>
      </c>
      <c r="T60" s="166" t="str">
        <f>'ادخال درجات الاختبار الرابع'!AU55</f>
        <v/>
      </c>
      <c r="U60" s="166" t="str">
        <f>'ادخال درجات الاختبار الرابع'!AW55</f>
        <v/>
      </c>
      <c r="V60" s="166" t="str">
        <f>'ادخال درجات الاختبار الرابع'!AY55</f>
        <v/>
      </c>
      <c r="W60" s="166" t="str">
        <f>'ادخال درجات الاختبار الرابع'!BA55</f>
        <v/>
      </c>
      <c r="X60" s="166" t="str">
        <f>'ادخال درجات الاختبار الرابع'!BC55</f>
        <v/>
      </c>
      <c r="Y60" s="224" t="str">
        <f>'ادخال درجات الاختبار الرابع'!BE55</f>
        <v/>
      </c>
      <c r="Z60" s="224" t="str">
        <f>'ادخال درجات الاختبار الرابع'!BG55</f>
        <v/>
      </c>
      <c r="AA60" s="224" t="str">
        <f>'ادخال درجات الاختبار الرابع'!BI55</f>
        <v/>
      </c>
      <c r="AB60" s="224" t="str">
        <f>'ادخال درجات الاختبار الرابع'!BK55</f>
        <v/>
      </c>
      <c r="AC60" s="224" t="str">
        <f>'ادخال درجات الاختبار الرابع'!BM55</f>
        <v/>
      </c>
      <c r="AD60" s="224" t="str">
        <f>'ادخال درجات الاختبار الرابع'!BO55</f>
        <v/>
      </c>
      <c r="AE60" s="224" t="str">
        <f>'ادخال درجات الاختبار الرابع'!BQ55</f>
        <v/>
      </c>
      <c r="AF60" s="224" t="str">
        <f>'ادخال درجات الاختبار الرابع'!BS55</f>
        <v/>
      </c>
      <c r="AG60" s="224" t="str">
        <f>'ادخال درجات الاختبار الرابع'!BU55</f>
        <v/>
      </c>
      <c r="AH60" s="224" t="str">
        <f>'ادخال درجات الاختبار الرابع'!BW55</f>
        <v/>
      </c>
      <c r="AI60" s="224" t="str">
        <f>'ادخال درجات الاختبار الرابع'!BY55</f>
        <v/>
      </c>
      <c r="AJ60" s="224" t="str">
        <f>'ادخال درجات الاختبار الرابع'!CA55</f>
        <v/>
      </c>
      <c r="AK60" s="224" t="str">
        <f>'ادخال درجات الاختبار الرابع'!CC55</f>
        <v/>
      </c>
      <c r="AL60" s="224" t="str">
        <f>'ادخال درجات الاختبار الرابع'!CE55</f>
        <v/>
      </c>
      <c r="AM60" s="224" t="str">
        <f>'ادخال درجات الاختبار الرابع'!CG55</f>
        <v/>
      </c>
      <c r="AN60" s="224" t="str">
        <f>'ادخال درجات الاختبار الرابع'!CI55</f>
        <v/>
      </c>
      <c r="AS60" s="91">
        <v>50</v>
      </c>
      <c r="AT60" s="19" t="str">
        <f t="shared" si="4"/>
        <v/>
      </c>
      <c r="AU60" s="92" t="str">
        <f t="shared" si="5"/>
        <v/>
      </c>
    </row>
    <row r="61" spans="1:47">
      <c r="A61" s="91">
        <f>'ادخال درجات التشخيصي'!A57</f>
        <v>51</v>
      </c>
      <c r="B61" s="19" t="str">
        <f>IF('ادخال درجات الاختبار الرابع'!B56="","",'ادخال درجات الاختبار الرابع'!B56)</f>
        <v/>
      </c>
      <c r="C61" s="19" t="str">
        <f>'ادخال درجات الاختبار الرابع'!AC56</f>
        <v/>
      </c>
      <c r="D61" s="92" t="str">
        <f>'ادخال درجات الاختبار الرابع'!AD56</f>
        <v/>
      </c>
      <c r="G61" t="str">
        <f>IF(B61="","",RANK(D61,$D:$D,1)+COUNTIF(D$11:$D61,D61)-1)</f>
        <v/>
      </c>
      <c r="H61" t="str">
        <f>IF(B61="","",RANK(D61,$D:$D)+COUNTIF($D$11:D61,D61)-1)</f>
        <v/>
      </c>
      <c r="J61" s="91">
        <v>51</v>
      </c>
      <c r="K61" s="19" t="str">
        <f t="shared" si="0"/>
        <v/>
      </c>
      <c r="L61" s="92" t="str">
        <f t="shared" si="1"/>
        <v/>
      </c>
      <c r="M61" s="219"/>
      <c r="N61" s="231">
        <f t="shared" si="2"/>
        <v>51</v>
      </c>
      <c r="O61" s="188" t="str">
        <f t="shared" si="3"/>
        <v/>
      </c>
      <c r="P61" s="166" t="str">
        <f>'ادخال درجات الاختبار الرابع'!AM56</f>
        <v/>
      </c>
      <c r="Q61" s="166" t="str">
        <f>'ادخال درجات الاختبار الرابع'!AO56</f>
        <v/>
      </c>
      <c r="R61" s="166" t="str">
        <f>'ادخال درجات الاختبار الرابع'!AQ56</f>
        <v/>
      </c>
      <c r="S61" s="166" t="str">
        <f>'ادخال درجات الاختبار الرابع'!AS56</f>
        <v/>
      </c>
      <c r="T61" s="166" t="str">
        <f>'ادخال درجات الاختبار الرابع'!AU56</f>
        <v/>
      </c>
      <c r="U61" s="166" t="str">
        <f>'ادخال درجات الاختبار الرابع'!AW56</f>
        <v/>
      </c>
      <c r="V61" s="166" t="str">
        <f>'ادخال درجات الاختبار الرابع'!AY56</f>
        <v/>
      </c>
      <c r="W61" s="166" t="str">
        <f>'ادخال درجات الاختبار الرابع'!BA56</f>
        <v/>
      </c>
      <c r="X61" s="166" t="str">
        <f>'ادخال درجات الاختبار الرابع'!BC56</f>
        <v/>
      </c>
      <c r="Y61" s="224" t="str">
        <f>'ادخال درجات الاختبار الرابع'!BE56</f>
        <v/>
      </c>
      <c r="Z61" s="224" t="str">
        <f>'ادخال درجات الاختبار الرابع'!BG56</f>
        <v/>
      </c>
      <c r="AA61" s="224" t="str">
        <f>'ادخال درجات الاختبار الرابع'!BI56</f>
        <v/>
      </c>
      <c r="AB61" s="224" t="str">
        <f>'ادخال درجات الاختبار الرابع'!BK56</f>
        <v/>
      </c>
      <c r="AC61" s="224" t="str">
        <f>'ادخال درجات الاختبار الرابع'!BM56</f>
        <v/>
      </c>
      <c r="AD61" s="224" t="str">
        <f>'ادخال درجات الاختبار الرابع'!BO56</f>
        <v/>
      </c>
      <c r="AE61" s="224" t="str">
        <f>'ادخال درجات الاختبار الرابع'!BQ56</f>
        <v/>
      </c>
      <c r="AF61" s="224" t="str">
        <f>'ادخال درجات الاختبار الرابع'!BS56</f>
        <v/>
      </c>
      <c r="AG61" s="224" t="str">
        <f>'ادخال درجات الاختبار الرابع'!BU56</f>
        <v/>
      </c>
      <c r="AH61" s="224" t="str">
        <f>'ادخال درجات الاختبار الرابع'!BW56</f>
        <v/>
      </c>
      <c r="AI61" s="224" t="str">
        <f>'ادخال درجات الاختبار الرابع'!BY56</f>
        <v/>
      </c>
      <c r="AJ61" s="224" t="str">
        <f>'ادخال درجات الاختبار الرابع'!CA56</f>
        <v/>
      </c>
      <c r="AK61" s="224" t="str">
        <f>'ادخال درجات الاختبار الرابع'!CC56</f>
        <v/>
      </c>
      <c r="AL61" s="224" t="str">
        <f>'ادخال درجات الاختبار الرابع'!CE56</f>
        <v/>
      </c>
      <c r="AM61" s="224" t="str">
        <f>'ادخال درجات الاختبار الرابع'!CG56</f>
        <v/>
      </c>
      <c r="AN61" s="224" t="str">
        <f>'ادخال درجات الاختبار الرابع'!CI56</f>
        <v/>
      </c>
      <c r="AS61" s="91">
        <v>51</v>
      </c>
      <c r="AT61" s="19" t="str">
        <f t="shared" si="4"/>
        <v/>
      </c>
      <c r="AU61" s="92" t="str">
        <f t="shared" si="5"/>
        <v/>
      </c>
    </row>
    <row r="62" spans="1:47">
      <c r="A62" s="91">
        <f>'ادخال درجات التشخيصي'!A58</f>
        <v>52</v>
      </c>
      <c r="B62" s="19" t="str">
        <f>IF('ادخال درجات الاختبار الرابع'!B57="","",'ادخال درجات الاختبار الرابع'!B57)</f>
        <v/>
      </c>
      <c r="C62" s="19" t="str">
        <f>'ادخال درجات الاختبار الرابع'!AC57</f>
        <v/>
      </c>
      <c r="D62" s="92" t="str">
        <f>'ادخال درجات الاختبار الرابع'!AD57</f>
        <v/>
      </c>
      <c r="G62" t="str">
        <f>IF(B62="","",RANK(D62,$D:$D,1)+COUNTIF(D$11:$D62,D62)-1)</f>
        <v/>
      </c>
      <c r="H62" t="str">
        <f>IF(B62="","",RANK(D62,$D:$D)+COUNTIF($D$11:D62,D62)-1)</f>
        <v/>
      </c>
      <c r="J62" s="91">
        <v>52</v>
      </c>
      <c r="K62" s="19" t="str">
        <f t="shared" si="0"/>
        <v/>
      </c>
      <c r="L62" s="92" t="str">
        <f t="shared" si="1"/>
        <v/>
      </c>
      <c r="M62" s="219"/>
      <c r="N62" s="231">
        <f t="shared" si="2"/>
        <v>52</v>
      </c>
      <c r="O62" s="188" t="str">
        <f t="shared" si="3"/>
        <v/>
      </c>
      <c r="P62" s="166" t="str">
        <f>'ادخال درجات الاختبار الرابع'!AM57</f>
        <v/>
      </c>
      <c r="Q62" s="166" t="str">
        <f>'ادخال درجات الاختبار الرابع'!AO57</f>
        <v/>
      </c>
      <c r="R62" s="166" t="str">
        <f>'ادخال درجات الاختبار الرابع'!AQ57</f>
        <v/>
      </c>
      <c r="S62" s="166" t="str">
        <f>'ادخال درجات الاختبار الرابع'!AS57</f>
        <v/>
      </c>
      <c r="T62" s="166" t="str">
        <f>'ادخال درجات الاختبار الرابع'!AU57</f>
        <v/>
      </c>
      <c r="U62" s="166" t="str">
        <f>'ادخال درجات الاختبار الرابع'!AW57</f>
        <v/>
      </c>
      <c r="V62" s="166" t="str">
        <f>'ادخال درجات الاختبار الرابع'!AY57</f>
        <v/>
      </c>
      <c r="W62" s="166" t="str">
        <f>'ادخال درجات الاختبار الرابع'!BA57</f>
        <v/>
      </c>
      <c r="X62" s="166" t="str">
        <f>'ادخال درجات الاختبار الرابع'!BC57</f>
        <v/>
      </c>
      <c r="Y62" s="224" t="str">
        <f>'ادخال درجات الاختبار الرابع'!BE57</f>
        <v/>
      </c>
      <c r="Z62" s="224" t="str">
        <f>'ادخال درجات الاختبار الرابع'!BG57</f>
        <v/>
      </c>
      <c r="AA62" s="224" t="str">
        <f>'ادخال درجات الاختبار الرابع'!BI57</f>
        <v/>
      </c>
      <c r="AB62" s="224" t="str">
        <f>'ادخال درجات الاختبار الرابع'!BK57</f>
        <v/>
      </c>
      <c r="AC62" s="224" t="str">
        <f>'ادخال درجات الاختبار الرابع'!BM57</f>
        <v/>
      </c>
      <c r="AD62" s="224" t="str">
        <f>'ادخال درجات الاختبار الرابع'!BO57</f>
        <v/>
      </c>
      <c r="AE62" s="224" t="str">
        <f>'ادخال درجات الاختبار الرابع'!BQ57</f>
        <v/>
      </c>
      <c r="AF62" s="224" t="str">
        <f>'ادخال درجات الاختبار الرابع'!BS57</f>
        <v/>
      </c>
      <c r="AG62" s="224" t="str">
        <f>'ادخال درجات الاختبار الرابع'!BU57</f>
        <v/>
      </c>
      <c r="AH62" s="224" t="str">
        <f>'ادخال درجات الاختبار الرابع'!BW57</f>
        <v/>
      </c>
      <c r="AI62" s="224" t="str">
        <f>'ادخال درجات الاختبار الرابع'!BY57</f>
        <v/>
      </c>
      <c r="AJ62" s="224" t="str">
        <f>'ادخال درجات الاختبار الرابع'!CA57</f>
        <v/>
      </c>
      <c r="AK62" s="224" t="str">
        <f>'ادخال درجات الاختبار الرابع'!CC57</f>
        <v/>
      </c>
      <c r="AL62" s="224" t="str">
        <f>'ادخال درجات الاختبار الرابع'!CE57</f>
        <v/>
      </c>
      <c r="AM62" s="224" t="str">
        <f>'ادخال درجات الاختبار الرابع'!CG57</f>
        <v/>
      </c>
      <c r="AN62" s="224" t="str">
        <f>'ادخال درجات الاختبار الرابع'!CI57</f>
        <v/>
      </c>
      <c r="AS62" s="91">
        <v>52</v>
      </c>
      <c r="AT62" s="19" t="str">
        <f t="shared" si="4"/>
        <v/>
      </c>
      <c r="AU62" s="92" t="str">
        <f t="shared" si="5"/>
        <v/>
      </c>
    </row>
    <row r="63" spans="1:47">
      <c r="A63" s="91">
        <f>'ادخال درجات التشخيصي'!A59</f>
        <v>53</v>
      </c>
      <c r="B63" s="19" t="str">
        <f>IF('ادخال درجات الاختبار الرابع'!B58="","",'ادخال درجات الاختبار الرابع'!B58)</f>
        <v/>
      </c>
      <c r="C63" s="19" t="str">
        <f>'ادخال درجات الاختبار الرابع'!AC58</f>
        <v/>
      </c>
      <c r="D63" s="92" t="str">
        <f>'ادخال درجات الاختبار الرابع'!AD58</f>
        <v/>
      </c>
      <c r="G63" t="str">
        <f>IF(B63="","",RANK(D63,$D:$D,1)+COUNTIF(D$11:$D63,D63)-1)</f>
        <v/>
      </c>
      <c r="H63" t="str">
        <f>IF(B63="","",RANK(D63,$D:$D)+COUNTIF($D$11:D63,D63)-1)</f>
        <v/>
      </c>
      <c r="J63" s="91">
        <v>53</v>
      </c>
      <c r="K63" s="19" t="str">
        <f t="shared" si="0"/>
        <v/>
      </c>
      <c r="L63" s="92" t="str">
        <f t="shared" si="1"/>
        <v/>
      </c>
      <c r="M63" s="219"/>
      <c r="N63" s="231">
        <f t="shared" si="2"/>
        <v>53</v>
      </c>
      <c r="O63" s="188" t="str">
        <f t="shared" si="3"/>
        <v/>
      </c>
      <c r="P63" s="166" t="str">
        <f>'ادخال درجات الاختبار الرابع'!AM58</f>
        <v/>
      </c>
      <c r="Q63" s="166" t="str">
        <f>'ادخال درجات الاختبار الرابع'!AO58</f>
        <v/>
      </c>
      <c r="R63" s="166" t="str">
        <f>'ادخال درجات الاختبار الرابع'!AQ58</f>
        <v/>
      </c>
      <c r="S63" s="166" t="str">
        <f>'ادخال درجات الاختبار الرابع'!AS58</f>
        <v/>
      </c>
      <c r="T63" s="166" t="str">
        <f>'ادخال درجات الاختبار الرابع'!AU58</f>
        <v/>
      </c>
      <c r="U63" s="166" t="str">
        <f>'ادخال درجات الاختبار الرابع'!AW58</f>
        <v/>
      </c>
      <c r="V63" s="166" t="str">
        <f>'ادخال درجات الاختبار الرابع'!AY58</f>
        <v/>
      </c>
      <c r="W63" s="166" t="str">
        <f>'ادخال درجات الاختبار الرابع'!BA58</f>
        <v/>
      </c>
      <c r="X63" s="166" t="str">
        <f>'ادخال درجات الاختبار الرابع'!BC58</f>
        <v/>
      </c>
      <c r="Y63" s="224" t="str">
        <f>'ادخال درجات الاختبار الرابع'!BE58</f>
        <v/>
      </c>
      <c r="Z63" s="224" t="str">
        <f>'ادخال درجات الاختبار الرابع'!BG58</f>
        <v/>
      </c>
      <c r="AA63" s="224" t="str">
        <f>'ادخال درجات الاختبار الرابع'!BI58</f>
        <v/>
      </c>
      <c r="AB63" s="224" t="str">
        <f>'ادخال درجات الاختبار الرابع'!BK58</f>
        <v/>
      </c>
      <c r="AC63" s="224" t="str">
        <f>'ادخال درجات الاختبار الرابع'!BM58</f>
        <v/>
      </c>
      <c r="AD63" s="224" t="str">
        <f>'ادخال درجات الاختبار الرابع'!BO58</f>
        <v/>
      </c>
      <c r="AE63" s="224" t="str">
        <f>'ادخال درجات الاختبار الرابع'!BQ58</f>
        <v/>
      </c>
      <c r="AF63" s="224" t="str">
        <f>'ادخال درجات الاختبار الرابع'!BS58</f>
        <v/>
      </c>
      <c r="AG63" s="224" t="str">
        <f>'ادخال درجات الاختبار الرابع'!BU58</f>
        <v/>
      </c>
      <c r="AH63" s="224" t="str">
        <f>'ادخال درجات الاختبار الرابع'!BW58</f>
        <v/>
      </c>
      <c r="AI63" s="224" t="str">
        <f>'ادخال درجات الاختبار الرابع'!BY58</f>
        <v/>
      </c>
      <c r="AJ63" s="224" t="str">
        <f>'ادخال درجات الاختبار الرابع'!CA58</f>
        <v/>
      </c>
      <c r="AK63" s="224" t="str">
        <f>'ادخال درجات الاختبار الرابع'!CC58</f>
        <v/>
      </c>
      <c r="AL63" s="224" t="str">
        <f>'ادخال درجات الاختبار الرابع'!CE58</f>
        <v/>
      </c>
      <c r="AM63" s="224" t="str">
        <f>'ادخال درجات الاختبار الرابع'!CG58</f>
        <v/>
      </c>
      <c r="AN63" s="224" t="str">
        <f>'ادخال درجات الاختبار الرابع'!CI58</f>
        <v/>
      </c>
      <c r="AS63" s="91">
        <v>53</v>
      </c>
      <c r="AT63" s="19" t="str">
        <f t="shared" si="4"/>
        <v/>
      </c>
      <c r="AU63" s="92" t="str">
        <f t="shared" si="5"/>
        <v/>
      </c>
    </row>
    <row r="64" spans="1:47">
      <c r="A64" s="91">
        <f>'ادخال درجات التشخيصي'!A60</f>
        <v>54</v>
      </c>
      <c r="B64" s="19" t="str">
        <f>IF('ادخال درجات الاختبار الرابع'!B59="","",'ادخال درجات الاختبار الرابع'!B59)</f>
        <v/>
      </c>
      <c r="C64" s="19" t="str">
        <f>'ادخال درجات الاختبار الرابع'!AC59</f>
        <v/>
      </c>
      <c r="D64" s="92" t="str">
        <f>'ادخال درجات الاختبار الرابع'!AD59</f>
        <v/>
      </c>
      <c r="G64" t="str">
        <f>IF(B64="","",RANK(D64,$D:$D,1)+COUNTIF(D$11:$D64,D64)-1)</f>
        <v/>
      </c>
      <c r="H64" t="str">
        <f>IF(B64="","",RANK(D64,$D:$D)+COUNTIF($D$11:D64,D64)-1)</f>
        <v/>
      </c>
      <c r="J64" s="91">
        <v>54</v>
      </c>
      <c r="K64" s="19" t="str">
        <f t="shared" si="0"/>
        <v/>
      </c>
      <c r="L64" s="92" t="str">
        <f t="shared" si="1"/>
        <v/>
      </c>
      <c r="M64" s="219"/>
      <c r="N64" s="231">
        <f t="shared" si="2"/>
        <v>54</v>
      </c>
      <c r="O64" s="188" t="str">
        <f t="shared" si="3"/>
        <v/>
      </c>
      <c r="P64" s="166" t="str">
        <f>'ادخال درجات الاختبار الرابع'!AM59</f>
        <v/>
      </c>
      <c r="Q64" s="166" t="str">
        <f>'ادخال درجات الاختبار الرابع'!AO59</f>
        <v/>
      </c>
      <c r="R64" s="166" t="str">
        <f>'ادخال درجات الاختبار الرابع'!AQ59</f>
        <v/>
      </c>
      <c r="S64" s="166" t="str">
        <f>'ادخال درجات الاختبار الرابع'!AS59</f>
        <v/>
      </c>
      <c r="T64" s="166" t="str">
        <f>'ادخال درجات الاختبار الرابع'!AU59</f>
        <v/>
      </c>
      <c r="U64" s="166" t="str">
        <f>'ادخال درجات الاختبار الرابع'!AW59</f>
        <v/>
      </c>
      <c r="V64" s="166" t="str">
        <f>'ادخال درجات الاختبار الرابع'!AY59</f>
        <v/>
      </c>
      <c r="W64" s="166" t="str">
        <f>'ادخال درجات الاختبار الرابع'!BA59</f>
        <v/>
      </c>
      <c r="X64" s="166" t="str">
        <f>'ادخال درجات الاختبار الرابع'!BC59</f>
        <v/>
      </c>
      <c r="Y64" s="224" t="str">
        <f>'ادخال درجات الاختبار الرابع'!BE59</f>
        <v/>
      </c>
      <c r="Z64" s="224" t="str">
        <f>'ادخال درجات الاختبار الرابع'!BG59</f>
        <v/>
      </c>
      <c r="AA64" s="224" t="str">
        <f>'ادخال درجات الاختبار الرابع'!BI59</f>
        <v/>
      </c>
      <c r="AB64" s="224" t="str">
        <f>'ادخال درجات الاختبار الرابع'!BK59</f>
        <v/>
      </c>
      <c r="AC64" s="224" t="str">
        <f>'ادخال درجات الاختبار الرابع'!BM59</f>
        <v/>
      </c>
      <c r="AD64" s="224" t="str">
        <f>'ادخال درجات الاختبار الرابع'!BO59</f>
        <v/>
      </c>
      <c r="AE64" s="224" t="str">
        <f>'ادخال درجات الاختبار الرابع'!BQ59</f>
        <v/>
      </c>
      <c r="AF64" s="224" t="str">
        <f>'ادخال درجات الاختبار الرابع'!BS59</f>
        <v/>
      </c>
      <c r="AG64" s="224" t="str">
        <f>'ادخال درجات الاختبار الرابع'!BU59</f>
        <v/>
      </c>
      <c r="AH64" s="224" t="str">
        <f>'ادخال درجات الاختبار الرابع'!BW59</f>
        <v/>
      </c>
      <c r="AI64" s="224" t="str">
        <f>'ادخال درجات الاختبار الرابع'!BY59</f>
        <v/>
      </c>
      <c r="AJ64" s="224" t="str">
        <f>'ادخال درجات الاختبار الرابع'!CA59</f>
        <v/>
      </c>
      <c r="AK64" s="224" t="str">
        <f>'ادخال درجات الاختبار الرابع'!CC59</f>
        <v/>
      </c>
      <c r="AL64" s="224" t="str">
        <f>'ادخال درجات الاختبار الرابع'!CE59</f>
        <v/>
      </c>
      <c r="AM64" s="224" t="str">
        <f>'ادخال درجات الاختبار الرابع'!CG59</f>
        <v/>
      </c>
      <c r="AN64" s="224" t="str">
        <f>'ادخال درجات الاختبار الرابع'!CI59</f>
        <v/>
      </c>
      <c r="AS64" s="91">
        <v>54</v>
      </c>
      <c r="AT64" s="19" t="str">
        <f t="shared" si="4"/>
        <v/>
      </c>
      <c r="AU64" s="92" t="str">
        <f t="shared" si="5"/>
        <v/>
      </c>
    </row>
    <row r="65" spans="1:47">
      <c r="A65" s="91">
        <f>'ادخال درجات التشخيصي'!A61</f>
        <v>55</v>
      </c>
      <c r="B65" s="19" t="str">
        <f>IF('ادخال درجات الاختبار الرابع'!B60="","",'ادخال درجات الاختبار الرابع'!B60)</f>
        <v/>
      </c>
      <c r="C65" s="19" t="str">
        <f>'ادخال درجات الاختبار الرابع'!AC60</f>
        <v/>
      </c>
      <c r="D65" s="92" t="str">
        <f>'ادخال درجات الاختبار الرابع'!AD60</f>
        <v/>
      </c>
      <c r="G65" t="str">
        <f>IF(B65="","",RANK(D65,$D:$D,1)+COUNTIF(D$11:$D65,D65)-1)</f>
        <v/>
      </c>
      <c r="H65" t="str">
        <f>IF(B65="","",RANK(D65,$D:$D)+COUNTIF($D$11:D65,D65)-1)</f>
        <v/>
      </c>
      <c r="J65" s="91">
        <v>55</v>
      </c>
      <c r="K65" s="19" t="str">
        <f t="shared" si="0"/>
        <v/>
      </c>
      <c r="L65" s="92" t="str">
        <f t="shared" si="1"/>
        <v/>
      </c>
      <c r="M65" s="219"/>
      <c r="N65" s="231">
        <f t="shared" si="2"/>
        <v>55</v>
      </c>
      <c r="O65" s="188" t="str">
        <f t="shared" si="3"/>
        <v/>
      </c>
      <c r="P65" s="166" t="str">
        <f>'ادخال درجات الاختبار الرابع'!AM60</f>
        <v/>
      </c>
      <c r="Q65" s="166" t="str">
        <f>'ادخال درجات الاختبار الرابع'!AO60</f>
        <v/>
      </c>
      <c r="R65" s="166" t="str">
        <f>'ادخال درجات الاختبار الرابع'!AQ60</f>
        <v/>
      </c>
      <c r="S65" s="166" t="str">
        <f>'ادخال درجات الاختبار الرابع'!AS60</f>
        <v/>
      </c>
      <c r="T65" s="166" t="str">
        <f>'ادخال درجات الاختبار الرابع'!AU60</f>
        <v/>
      </c>
      <c r="U65" s="166" t="str">
        <f>'ادخال درجات الاختبار الرابع'!AW60</f>
        <v/>
      </c>
      <c r="V65" s="166" t="str">
        <f>'ادخال درجات الاختبار الرابع'!AY60</f>
        <v/>
      </c>
      <c r="W65" s="166" t="str">
        <f>'ادخال درجات الاختبار الرابع'!BA60</f>
        <v/>
      </c>
      <c r="X65" s="166" t="str">
        <f>'ادخال درجات الاختبار الرابع'!BC60</f>
        <v/>
      </c>
      <c r="Y65" s="224" t="str">
        <f>'ادخال درجات الاختبار الرابع'!BE60</f>
        <v/>
      </c>
      <c r="Z65" s="224" t="str">
        <f>'ادخال درجات الاختبار الرابع'!BG60</f>
        <v/>
      </c>
      <c r="AA65" s="224" t="str">
        <f>'ادخال درجات الاختبار الرابع'!BI60</f>
        <v/>
      </c>
      <c r="AB65" s="224" t="str">
        <f>'ادخال درجات الاختبار الرابع'!BK60</f>
        <v/>
      </c>
      <c r="AC65" s="224" t="str">
        <f>'ادخال درجات الاختبار الرابع'!BM60</f>
        <v/>
      </c>
      <c r="AD65" s="224" t="str">
        <f>'ادخال درجات الاختبار الرابع'!BO60</f>
        <v/>
      </c>
      <c r="AE65" s="224" t="str">
        <f>'ادخال درجات الاختبار الرابع'!BQ60</f>
        <v/>
      </c>
      <c r="AF65" s="224" t="str">
        <f>'ادخال درجات الاختبار الرابع'!BS60</f>
        <v/>
      </c>
      <c r="AG65" s="224" t="str">
        <f>'ادخال درجات الاختبار الرابع'!BU60</f>
        <v/>
      </c>
      <c r="AH65" s="224" t="str">
        <f>'ادخال درجات الاختبار الرابع'!BW60</f>
        <v/>
      </c>
      <c r="AI65" s="224" t="str">
        <f>'ادخال درجات الاختبار الرابع'!BY60</f>
        <v/>
      </c>
      <c r="AJ65" s="224" t="str">
        <f>'ادخال درجات الاختبار الرابع'!CA60</f>
        <v/>
      </c>
      <c r="AK65" s="224" t="str">
        <f>'ادخال درجات الاختبار الرابع'!CC60</f>
        <v/>
      </c>
      <c r="AL65" s="224" t="str">
        <f>'ادخال درجات الاختبار الرابع'!CE60</f>
        <v/>
      </c>
      <c r="AM65" s="224" t="str">
        <f>'ادخال درجات الاختبار الرابع'!CG60</f>
        <v/>
      </c>
      <c r="AN65" s="224" t="str">
        <f>'ادخال درجات الاختبار الرابع'!CI60</f>
        <v/>
      </c>
      <c r="AS65" s="91">
        <v>55</v>
      </c>
      <c r="AT65" s="19" t="str">
        <f t="shared" si="4"/>
        <v/>
      </c>
      <c r="AU65" s="92" t="str">
        <f t="shared" si="5"/>
        <v/>
      </c>
    </row>
    <row r="66" spans="1:47">
      <c r="A66" s="91">
        <f>'ادخال درجات التشخيصي'!A62</f>
        <v>56</v>
      </c>
      <c r="B66" s="19" t="str">
        <f>IF('ادخال درجات الاختبار الرابع'!B61="","",'ادخال درجات الاختبار الرابع'!B61)</f>
        <v/>
      </c>
      <c r="C66" s="19" t="str">
        <f>'ادخال درجات الاختبار الرابع'!AC61</f>
        <v/>
      </c>
      <c r="D66" s="92" t="str">
        <f>'ادخال درجات الاختبار الرابع'!AD61</f>
        <v/>
      </c>
      <c r="G66" t="str">
        <f>IF(B66="","",RANK(D66,$D:$D,1)+COUNTIF(D$11:$D66,D66)-1)</f>
        <v/>
      </c>
      <c r="H66" t="str">
        <f>IF(B66="","",RANK(D66,$D:$D)+COUNTIF($D$11:D66,D66)-1)</f>
        <v/>
      </c>
      <c r="J66" s="91">
        <v>56</v>
      </c>
      <c r="K66" s="19" t="str">
        <f t="shared" si="0"/>
        <v/>
      </c>
      <c r="L66" s="92" t="str">
        <f t="shared" si="1"/>
        <v/>
      </c>
      <c r="M66" s="219"/>
      <c r="N66" s="231">
        <f t="shared" si="2"/>
        <v>56</v>
      </c>
      <c r="O66" s="188" t="str">
        <f t="shared" si="3"/>
        <v/>
      </c>
      <c r="P66" s="166" t="str">
        <f>'ادخال درجات الاختبار الرابع'!AM61</f>
        <v/>
      </c>
      <c r="Q66" s="166" t="str">
        <f>'ادخال درجات الاختبار الرابع'!AO61</f>
        <v/>
      </c>
      <c r="R66" s="166" t="str">
        <f>'ادخال درجات الاختبار الرابع'!AQ61</f>
        <v/>
      </c>
      <c r="S66" s="166" t="str">
        <f>'ادخال درجات الاختبار الرابع'!AS61</f>
        <v/>
      </c>
      <c r="T66" s="166" t="str">
        <f>'ادخال درجات الاختبار الرابع'!AU61</f>
        <v/>
      </c>
      <c r="U66" s="166" t="str">
        <f>'ادخال درجات الاختبار الرابع'!AW61</f>
        <v/>
      </c>
      <c r="V66" s="166" t="str">
        <f>'ادخال درجات الاختبار الرابع'!AY61</f>
        <v/>
      </c>
      <c r="W66" s="166" t="str">
        <f>'ادخال درجات الاختبار الرابع'!BA61</f>
        <v/>
      </c>
      <c r="X66" s="166" t="str">
        <f>'ادخال درجات الاختبار الرابع'!BC61</f>
        <v/>
      </c>
      <c r="Y66" s="224" t="str">
        <f>'ادخال درجات الاختبار الرابع'!BE61</f>
        <v/>
      </c>
      <c r="Z66" s="224" t="str">
        <f>'ادخال درجات الاختبار الرابع'!BG61</f>
        <v/>
      </c>
      <c r="AA66" s="224" t="str">
        <f>'ادخال درجات الاختبار الرابع'!BI61</f>
        <v/>
      </c>
      <c r="AB66" s="224" t="str">
        <f>'ادخال درجات الاختبار الرابع'!BK61</f>
        <v/>
      </c>
      <c r="AC66" s="224" t="str">
        <f>'ادخال درجات الاختبار الرابع'!BM61</f>
        <v/>
      </c>
      <c r="AD66" s="224" t="str">
        <f>'ادخال درجات الاختبار الرابع'!BO61</f>
        <v/>
      </c>
      <c r="AE66" s="224" t="str">
        <f>'ادخال درجات الاختبار الرابع'!BQ61</f>
        <v/>
      </c>
      <c r="AF66" s="224" t="str">
        <f>'ادخال درجات الاختبار الرابع'!BS61</f>
        <v/>
      </c>
      <c r="AG66" s="224" t="str">
        <f>'ادخال درجات الاختبار الرابع'!BU61</f>
        <v/>
      </c>
      <c r="AH66" s="224" t="str">
        <f>'ادخال درجات الاختبار الرابع'!BW61</f>
        <v/>
      </c>
      <c r="AI66" s="224" t="str">
        <f>'ادخال درجات الاختبار الرابع'!BY61</f>
        <v/>
      </c>
      <c r="AJ66" s="224" t="str">
        <f>'ادخال درجات الاختبار الرابع'!CA61</f>
        <v/>
      </c>
      <c r="AK66" s="224" t="str">
        <f>'ادخال درجات الاختبار الرابع'!CC61</f>
        <v/>
      </c>
      <c r="AL66" s="224" t="str">
        <f>'ادخال درجات الاختبار الرابع'!CE61</f>
        <v/>
      </c>
      <c r="AM66" s="224" t="str">
        <f>'ادخال درجات الاختبار الرابع'!CG61</f>
        <v/>
      </c>
      <c r="AN66" s="224" t="str">
        <f>'ادخال درجات الاختبار الرابع'!CI61</f>
        <v/>
      </c>
      <c r="AS66" s="91">
        <v>56</v>
      </c>
      <c r="AT66" s="19" t="str">
        <f t="shared" si="4"/>
        <v/>
      </c>
      <c r="AU66" s="92" t="str">
        <f t="shared" si="5"/>
        <v/>
      </c>
    </row>
    <row r="67" spans="1:47">
      <c r="A67" s="91">
        <f>'ادخال درجات التشخيصي'!A63</f>
        <v>57</v>
      </c>
      <c r="B67" s="19" t="str">
        <f>IF('ادخال درجات الاختبار الرابع'!B62="","",'ادخال درجات الاختبار الرابع'!B62)</f>
        <v/>
      </c>
      <c r="C67" s="19" t="str">
        <f>'ادخال درجات الاختبار الرابع'!AC62</f>
        <v/>
      </c>
      <c r="D67" s="92" t="str">
        <f>'ادخال درجات الاختبار الرابع'!AD62</f>
        <v/>
      </c>
      <c r="G67" t="str">
        <f>IF(B67="","",RANK(D67,$D:$D,1)+COUNTIF(D$11:$D67,D67)-1)</f>
        <v/>
      </c>
      <c r="H67" t="str">
        <f>IF(B67="","",RANK(D67,$D:$D)+COUNTIF($D$11:D67,D67)-1)</f>
        <v/>
      </c>
      <c r="J67" s="91">
        <v>57</v>
      </c>
      <c r="K67" s="19" t="str">
        <f t="shared" si="0"/>
        <v/>
      </c>
      <c r="L67" s="92" t="str">
        <f t="shared" si="1"/>
        <v/>
      </c>
      <c r="M67" s="219"/>
      <c r="N67" s="231">
        <f t="shared" si="2"/>
        <v>57</v>
      </c>
      <c r="O67" s="188" t="str">
        <f t="shared" si="3"/>
        <v/>
      </c>
      <c r="P67" s="166" t="str">
        <f>'ادخال درجات الاختبار الرابع'!AM62</f>
        <v/>
      </c>
      <c r="Q67" s="166" t="str">
        <f>'ادخال درجات الاختبار الرابع'!AO62</f>
        <v/>
      </c>
      <c r="R67" s="166" t="str">
        <f>'ادخال درجات الاختبار الرابع'!AQ62</f>
        <v/>
      </c>
      <c r="S67" s="166" t="str">
        <f>'ادخال درجات الاختبار الرابع'!AS62</f>
        <v/>
      </c>
      <c r="T67" s="166" t="str">
        <f>'ادخال درجات الاختبار الرابع'!AU62</f>
        <v/>
      </c>
      <c r="U67" s="166" t="str">
        <f>'ادخال درجات الاختبار الرابع'!AW62</f>
        <v/>
      </c>
      <c r="V67" s="166" t="str">
        <f>'ادخال درجات الاختبار الرابع'!AY62</f>
        <v/>
      </c>
      <c r="W67" s="166" t="str">
        <f>'ادخال درجات الاختبار الرابع'!BA62</f>
        <v/>
      </c>
      <c r="X67" s="166" t="str">
        <f>'ادخال درجات الاختبار الرابع'!BC62</f>
        <v/>
      </c>
      <c r="Y67" s="224" t="str">
        <f>'ادخال درجات الاختبار الرابع'!BE62</f>
        <v/>
      </c>
      <c r="Z67" s="224" t="str">
        <f>'ادخال درجات الاختبار الرابع'!BG62</f>
        <v/>
      </c>
      <c r="AA67" s="224" t="str">
        <f>'ادخال درجات الاختبار الرابع'!BI62</f>
        <v/>
      </c>
      <c r="AB67" s="224" t="str">
        <f>'ادخال درجات الاختبار الرابع'!BK62</f>
        <v/>
      </c>
      <c r="AC67" s="224" t="str">
        <f>'ادخال درجات الاختبار الرابع'!BM62</f>
        <v/>
      </c>
      <c r="AD67" s="224" t="str">
        <f>'ادخال درجات الاختبار الرابع'!BO62</f>
        <v/>
      </c>
      <c r="AE67" s="224" t="str">
        <f>'ادخال درجات الاختبار الرابع'!BQ62</f>
        <v/>
      </c>
      <c r="AF67" s="224" t="str">
        <f>'ادخال درجات الاختبار الرابع'!BS62</f>
        <v/>
      </c>
      <c r="AG67" s="224" t="str">
        <f>'ادخال درجات الاختبار الرابع'!BU62</f>
        <v/>
      </c>
      <c r="AH67" s="224" t="str">
        <f>'ادخال درجات الاختبار الرابع'!BW62</f>
        <v/>
      </c>
      <c r="AI67" s="224" t="str">
        <f>'ادخال درجات الاختبار الرابع'!BY62</f>
        <v/>
      </c>
      <c r="AJ67" s="224" t="str">
        <f>'ادخال درجات الاختبار الرابع'!CA62</f>
        <v/>
      </c>
      <c r="AK67" s="224" t="str">
        <f>'ادخال درجات الاختبار الرابع'!CC62</f>
        <v/>
      </c>
      <c r="AL67" s="224" t="str">
        <f>'ادخال درجات الاختبار الرابع'!CE62</f>
        <v/>
      </c>
      <c r="AM67" s="224" t="str">
        <f>'ادخال درجات الاختبار الرابع'!CG62</f>
        <v/>
      </c>
      <c r="AN67" s="224" t="str">
        <f>'ادخال درجات الاختبار الرابع'!CI62</f>
        <v/>
      </c>
      <c r="AS67" s="91">
        <v>57</v>
      </c>
      <c r="AT67" s="19" t="str">
        <f t="shared" si="4"/>
        <v/>
      </c>
      <c r="AU67" s="92" t="str">
        <f t="shared" si="5"/>
        <v/>
      </c>
    </row>
    <row r="68" spans="1:47">
      <c r="A68" s="91">
        <f>'ادخال درجات التشخيصي'!A64</f>
        <v>58</v>
      </c>
      <c r="B68" s="19" t="str">
        <f>IF('ادخال درجات الاختبار الرابع'!B63="","",'ادخال درجات الاختبار الرابع'!B63)</f>
        <v/>
      </c>
      <c r="C68" s="19" t="str">
        <f>'ادخال درجات الاختبار الرابع'!AC63</f>
        <v/>
      </c>
      <c r="D68" s="92" t="str">
        <f>'ادخال درجات الاختبار الرابع'!AD63</f>
        <v/>
      </c>
      <c r="G68" t="str">
        <f>IF(B68="","",RANK(D68,$D:$D,1)+COUNTIF(D$11:$D68,D68)-1)</f>
        <v/>
      </c>
      <c r="H68" t="str">
        <f>IF(B68="","",RANK(D68,$D:$D)+COUNTIF($D$11:D68,D68)-1)</f>
        <v/>
      </c>
      <c r="J68" s="91">
        <v>58</v>
      </c>
      <c r="K68" s="19" t="str">
        <f t="shared" si="0"/>
        <v/>
      </c>
      <c r="L68" s="92" t="str">
        <f t="shared" si="1"/>
        <v/>
      </c>
      <c r="M68" s="219"/>
      <c r="N68" s="231">
        <f t="shared" si="2"/>
        <v>58</v>
      </c>
      <c r="O68" s="188" t="str">
        <f t="shared" si="3"/>
        <v/>
      </c>
      <c r="P68" s="166" t="str">
        <f>'ادخال درجات الاختبار الرابع'!AM63</f>
        <v/>
      </c>
      <c r="Q68" s="166" t="str">
        <f>'ادخال درجات الاختبار الرابع'!AO63</f>
        <v/>
      </c>
      <c r="R68" s="166" t="str">
        <f>'ادخال درجات الاختبار الرابع'!AQ63</f>
        <v/>
      </c>
      <c r="S68" s="166" t="str">
        <f>'ادخال درجات الاختبار الرابع'!AS63</f>
        <v/>
      </c>
      <c r="T68" s="166" t="str">
        <f>'ادخال درجات الاختبار الرابع'!AU63</f>
        <v/>
      </c>
      <c r="U68" s="166" t="str">
        <f>'ادخال درجات الاختبار الرابع'!AW63</f>
        <v/>
      </c>
      <c r="V68" s="166" t="str">
        <f>'ادخال درجات الاختبار الرابع'!AY63</f>
        <v/>
      </c>
      <c r="W68" s="166" t="str">
        <f>'ادخال درجات الاختبار الرابع'!BA63</f>
        <v/>
      </c>
      <c r="X68" s="166" t="str">
        <f>'ادخال درجات الاختبار الرابع'!BC63</f>
        <v/>
      </c>
      <c r="Y68" s="224" t="str">
        <f>'ادخال درجات الاختبار الرابع'!BE63</f>
        <v/>
      </c>
      <c r="Z68" s="224" t="str">
        <f>'ادخال درجات الاختبار الرابع'!BG63</f>
        <v/>
      </c>
      <c r="AA68" s="224" t="str">
        <f>'ادخال درجات الاختبار الرابع'!BI63</f>
        <v/>
      </c>
      <c r="AB68" s="224" t="str">
        <f>'ادخال درجات الاختبار الرابع'!BK63</f>
        <v/>
      </c>
      <c r="AC68" s="224" t="str">
        <f>'ادخال درجات الاختبار الرابع'!BM63</f>
        <v/>
      </c>
      <c r="AD68" s="224" t="str">
        <f>'ادخال درجات الاختبار الرابع'!BO63</f>
        <v/>
      </c>
      <c r="AE68" s="224" t="str">
        <f>'ادخال درجات الاختبار الرابع'!BQ63</f>
        <v/>
      </c>
      <c r="AF68" s="224" t="str">
        <f>'ادخال درجات الاختبار الرابع'!BS63</f>
        <v/>
      </c>
      <c r="AG68" s="224" t="str">
        <f>'ادخال درجات الاختبار الرابع'!BU63</f>
        <v/>
      </c>
      <c r="AH68" s="224" t="str">
        <f>'ادخال درجات الاختبار الرابع'!BW63</f>
        <v/>
      </c>
      <c r="AI68" s="224" t="str">
        <f>'ادخال درجات الاختبار الرابع'!BY63</f>
        <v/>
      </c>
      <c r="AJ68" s="224" t="str">
        <f>'ادخال درجات الاختبار الرابع'!CA63</f>
        <v/>
      </c>
      <c r="AK68" s="224" t="str">
        <f>'ادخال درجات الاختبار الرابع'!CC63</f>
        <v/>
      </c>
      <c r="AL68" s="224" t="str">
        <f>'ادخال درجات الاختبار الرابع'!CE63</f>
        <v/>
      </c>
      <c r="AM68" s="224" t="str">
        <f>'ادخال درجات الاختبار الرابع'!CG63</f>
        <v/>
      </c>
      <c r="AN68" s="224" t="str">
        <f>'ادخال درجات الاختبار الرابع'!CI63</f>
        <v/>
      </c>
      <c r="AS68" s="91">
        <v>58</v>
      </c>
      <c r="AT68" s="19" t="str">
        <f t="shared" si="4"/>
        <v/>
      </c>
      <c r="AU68" s="92" t="str">
        <f t="shared" si="5"/>
        <v/>
      </c>
    </row>
    <row r="69" spans="1:47">
      <c r="A69" s="91">
        <f>'ادخال درجات التشخيصي'!A65</f>
        <v>59</v>
      </c>
      <c r="B69" s="19" t="str">
        <f>IF('ادخال درجات الاختبار الرابع'!B64="","",'ادخال درجات الاختبار الرابع'!B64)</f>
        <v/>
      </c>
      <c r="C69" s="19" t="str">
        <f>'ادخال درجات الاختبار الرابع'!AC64</f>
        <v/>
      </c>
      <c r="D69" s="92" t="str">
        <f>'ادخال درجات الاختبار الرابع'!AD64</f>
        <v/>
      </c>
      <c r="G69" t="str">
        <f>IF(B69="","",RANK(D69,$D:$D,1)+COUNTIF(D$11:$D69,D69)-1)</f>
        <v/>
      </c>
      <c r="H69" t="str">
        <f>IF(B69="","",RANK(D69,$D:$D)+COUNTIF($D$11:D69,D69)-1)</f>
        <v/>
      </c>
      <c r="J69" s="91">
        <v>59</v>
      </c>
      <c r="K69" s="19" t="str">
        <f t="shared" si="0"/>
        <v/>
      </c>
      <c r="L69" s="92" t="str">
        <f t="shared" si="1"/>
        <v/>
      </c>
      <c r="M69" s="219"/>
      <c r="N69" s="231">
        <f t="shared" si="2"/>
        <v>59</v>
      </c>
      <c r="O69" s="188" t="str">
        <f t="shared" si="3"/>
        <v/>
      </c>
      <c r="P69" s="166" t="str">
        <f>'ادخال درجات الاختبار الرابع'!AM64</f>
        <v/>
      </c>
      <c r="Q69" s="166" t="str">
        <f>'ادخال درجات الاختبار الرابع'!AO64</f>
        <v/>
      </c>
      <c r="R69" s="166" t="str">
        <f>'ادخال درجات الاختبار الرابع'!AQ64</f>
        <v/>
      </c>
      <c r="S69" s="166" t="str">
        <f>'ادخال درجات الاختبار الرابع'!AS64</f>
        <v/>
      </c>
      <c r="T69" s="166" t="str">
        <f>'ادخال درجات الاختبار الرابع'!AU64</f>
        <v/>
      </c>
      <c r="U69" s="166" t="str">
        <f>'ادخال درجات الاختبار الرابع'!AW64</f>
        <v/>
      </c>
      <c r="V69" s="166" t="str">
        <f>'ادخال درجات الاختبار الرابع'!AY64</f>
        <v/>
      </c>
      <c r="W69" s="166" t="str">
        <f>'ادخال درجات الاختبار الرابع'!BA64</f>
        <v/>
      </c>
      <c r="X69" s="166" t="str">
        <f>'ادخال درجات الاختبار الرابع'!BC64</f>
        <v/>
      </c>
      <c r="Y69" s="224" t="str">
        <f>'ادخال درجات الاختبار الرابع'!BE64</f>
        <v/>
      </c>
      <c r="Z69" s="224" t="str">
        <f>'ادخال درجات الاختبار الرابع'!BG64</f>
        <v/>
      </c>
      <c r="AA69" s="224" t="str">
        <f>'ادخال درجات الاختبار الرابع'!BI64</f>
        <v/>
      </c>
      <c r="AB69" s="224" t="str">
        <f>'ادخال درجات الاختبار الرابع'!BK64</f>
        <v/>
      </c>
      <c r="AC69" s="224" t="str">
        <f>'ادخال درجات الاختبار الرابع'!BM64</f>
        <v/>
      </c>
      <c r="AD69" s="224" t="str">
        <f>'ادخال درجات الاختبار الرابع'!BO64</f>
        <v/>
      </c>
      <c r="AE69" s="224" t="str">
        <f>'ادخال درجات الاختبار الرابع'!BQ64</f>
        <v/>
      </c>
      <c r="AF69" s="224" t="str">
        <f>'ادخال درجات الاختبار الرابع'!BS64</f>
        <v/>
      </c>
      <c r="AG69" s="224" t="str">
        <f>'ادخال درجات الاختبار الرابع'!BU64</f>
        <v/>
      </c>
      <c r="AH69" s="224" t="str">
        <f>'ادخال درجات الاختبار الرابع'!BW64</f>
        <v/>
      </c>
      <c r="AI69" s="224" t="str">
        <f>'ادخال درجات الاختبار الرابع'!BY64</f>
        <v/>
      </c>
      <c r="AJ69" s="224" t="str">
        <f>'ادخال درجات الاختبار الرابع'!CA64</f>
        <v/>
      </c>
      <c r="AK69" s="224" t="str">
        <f>'ادخال درجات الاختبار الرابع'!CC64</f>
        <v/>
      </c>
      <c r="AL69" s="224" t="str">
        <f>'ادخال درجات الاختبار الرابع'!CE64</f>
        <v/>
      </c>
      <c r="AM69" s="224" t="str">
        <f>'ادخال درجات الاختبار الرابع'!CG64</f>
        <v/>
      </c>
      <c r="AN69" s="224" t="str">
        <f>'ادخال درجات الاختبار الرابع'!CI64</f>
        <v/>
      </c>
      <c r="AS69" s="91">
        <v>59</v>
      </c>
      <c r="AT69" s="19" t="str">
        <f t="shared" si="4"/>
        <v/>
      </c>
      <c r="AU69" s="92" t="str">
        <f t="shared" si="5"/>
        <v/>
      </c>
    </row>
    <row r="70" spans="1:47">
      <c r="A70" s="91">
        <f>'ادخال درجات التشخيصي'!A66</f>
        <v>60</v>
      </c>
      <c r="B70" s="19" t="str">
        <f>IF('ادخال درجات الاختبار الرابع'!B65="","",'ادخال درجات الاختبار الرابع'!B65)</f>
        <v/>
      </c>
      <c r="C70" s="19" t="str">
        <f>'ادخال درجات الاختبار الرابع'!AC65</f>
        <v/>
      </c>
      <c r="D70" s="92" t="str">
        <f>'ادخال درجات الاختبار الرابع'!AD65</f>
        <v/>
      </c>
      <c r="G70" t="str">
        <f>IF(B70="","",RANK(D70,$D:$D,1)+COUNTIF(D$11:$D70,D70)-1)</f>
        <v/>
      </c>
      <c r="H70" t="str">
        <f>IF(B70="","",RANK(D70,$D:$D)+COUNTIF($D$11:D70,D70)-1)</f>
        <v/>
      </c>
      <c r="J70" s="91">
        <v>60</v>
      </c>
      <c r="K70" s="19" t="str">
        <f t="shared" si="0"/>
        <v/>
      </c>
      <c r="L70" s="92" t="str">
        <f t="shared" si="1"/>
        <v/>
      </c>
      <c r="M70" s="219"/>
      <c r="N70" s="231">
        <f t="shared" si="2"/>
        <v>60</v>
      </c>
      <c r="O70" s="188" t="str">
        <f t="shared" si="3"/>
        <v/>
      </c>
      <c r="P70" s="166" t="str">
        <f>'ادخال درجات الاختبار الرابع'!AM65</f>
        <v/>
      </c>
      <c r="Q70" s="166" t="str">
        <f>'ادخال درجات الاختبار الرابع'!AO65</f>
        <v/>
      </c>
      <c r="R70" s="166" t="str">
        <f>'ادخال درجات الاختبار الرابع'!AQ65</f>
        <v/>
      </c>
      <c r="S70" s="166" t="str">
        <f>'ادخال درجات الاختبار الرابع'!AS65</f>
        <v/>
      </c>
      <c r="T70" s="166" t="str">
        <f>'ادخال درجات الاختبار الرابع'!AU65</f>
        <v/>
      </c>
      <c r="U70" s="166" t="str">
        <f>'ادخال درجات الاختبار الرابع'!AW65</f>
        <v/>
      </c>
      <c r="V70" s="166" t="str">
        <f>'ادخال درجات الاختبار الرابع'!AY65</f>
        <v/>
      </c>
      <c r="W70" s="166" t="str">
        <f>'ادخال درجات الاختبار الرابع'!BA65</f>
        <v/>
      </c>
      <c r="X70" s="166" t="str">
        <f>'ادخال درجات الاختبار الرابع'!BC65</f>
        <v/>
      </c>
      <c r="Y70" s="224" t="str">
        <f>'ادخال درجات الاختبار الرابع'!BE65</f>
        <v/>
      </c>
      <c r="Z70" s="224" t="str">
        <f>'ادخال درجات الاختبار الرابع'!BG65</f>
        <v/>
      </c>
      <c r="AA70" s="224" t="str">
        <f>'ادخال درجات الاختبار الرابع'!BI65</f>
        <v/>
      </c>
      <c r="AB70" s="224" t="str">
        <f>'ادخال درجات الاختبار الرابع'!BK65</f>
        <v/>
      </c>
      <c r="AC70" s="224" t="str">
        <f>'ادخال درجات الاختبار الرابع'!BM65</f>
        <v/>
      </c>
      <c r="AD70" s="224" t="str">
        <f>'ادخال درجات الاختبار الرابع'!BO65</f>
        <v/>
      </c>
      <c r="AE70" s="224" t="str">
        <f>'ادخال درجات الاختبار الرابع'!BQ65</f>
        <v/>
      </c>
      <c r="AF70" s="224" t="str">
        <f>'ادخال درجات الاختبار الرابع'!BS65</f>
        <v/>
      </c>
      <c r="AG70" s="224" t="str">
        <f>'ادخال درجات الاختبار الرابع'!BU65</f>
        <v/>
      </c>
      <c r="AH70" s="224" t="str">
        <f>'ادخال درجات الاختبار الرابع'!BW65</f>
        <v/>
      </c>
      <c r="AI70" s="224" t="str">
        <f>'ادخال درجات الاختبار الرابع'!BY65</f>
        <v/>
      </c>
      <c r="AJ70" s="224" t="str">
        <f>'ادخال درجات الاختبار الرابع'!CA65</f>
        <v/>
      </c>
      <c r="AK70" s="224" t="str">
        <f>'ادخال درجات الاختبار الرابع'!CC65</f>
        <v/>
      </c>
      <c r="AL70" s="224" t="str">
        <f>'ادخال درجات الاختبار الرابع'!CE65</f>
        <v/>
      </c>
      <c r="AM70" s="224" t="str">
        <f>'ادخال درجات الاختبار الرابع'!CG65</f>
        <v/>
      </c>
      <c r="AN70" s="224" t="str">
        <f>'ادخال درجات الاختبار الرابع'!CI65</f>
        <v/>
      </c>
      <c r="AS70" s="91">
        <v>60</v>
      </c>
      <c r="AT70" s="19" t="str">
        <f t="shared" si="4"/>
        <v/>
      </c>
      <c r="AU70" s="92" t="str">
        <f t="shared" si="5"/>
        <v/>
      </c>
    </row>
    <row r="71" spans="1:47">
      <c r="A71" s="91">
        <f>'ادخال درجات التشخيصي'!A67</f>
        <v>61</v>
      </c>
      <c r="B71" s="19" t="str">
        <f>IF('ادخال درجات الاختبار الرابع'!B66="","",'ادخال درجات الاختبار الرابع'!B66)</f>
        <v/>
      </c>
      <c r="C71" s="19" t="str">
        <f>'ادخال درجات الاختبار الرابع'!AC66</f>
        <v/>
      </c>
      <c r="D71" s="92" t="str">
        <f>'ادخال درجات الاختبار الرابع'!AD66</f>
        <v/>
      </c>
      <c r="G71" t="str">
        <f>IF(B71="","",RANK(D71,$D:$D,1)+COUNTIF(D$11:$D71,D71)-1)</f>
        <v/>
      </c>
      <c r="H71" t="str">
        <f>IF(B71="","",RANK(D71,$D:$D)+COUNTIF($D$11:D71,D71)-1)</f>
        <v/>
      </c>
      <c r="J71" s="91">
        <v>61</v>
      </c>
      <c r="K71" s="19" t="str">
        <f t="shared" si="0"/>
        <v/>
      </c>
      <c r="L71" s="92" t="str">
        <f t="shared" si="1"/>
        <v/>
      </c>
      <c r="M71" s="219"/>
      <c r="N71" s="231">
        <f t="shared" si="2"/>
        <v>61</v>
      </c>
      <c r="O71" s="188" t="str">
        <f t="shared" si="3"/>
        <v/>
      </c>
      <c r="P71" s="166" t="str">
        <f>'ادخال درجات الاختبار الرابع'!AM66</f>
        <v/>
      </c>
      <c r="Q71" s="166" t="str">
        <f>'ادخال درجات الاختبار الرابع'!AO66</f>
        <v/>
      </c>
      <c r="R71" s="166" t="str">
        <f>'ادخال درجات الاختبار الرابع'!AQ66</f>
        <v/>
      </c>
      <c r="S71" s="166" t="str">
        <f>'ادخال درجات الاختبار الرابع'!AS66</f>
        <v/>
      </c>
      <c r="T71" s="166" t="str">
        <f>'ادخال درجات الاختبار الرابع'!AU66</f>
        <v/>
      </c>
      <c r="U71" s="166" t="str">
        <f>'ادخال درجات الاختبار الرابع'!AW66</f>
        <v/>
      </c>
      <c r="V71" s="166" t="str">
        <f>'ادخال درجات الاختبار الرابع'!AY66</f>
        <v/>
      </c>
      <c r="W71" s="166" t="str">
        <f>'ادخال درجات الاختبار الرابع'!BA66</f>
        <v/>
      </c>
      <c r="X71" s="166" t="str">
        <f>'ادخال درجات الاختبار الرابع'!BC66</f>
        <v/>
      </c>
      <c r="Y71" s="224" t="str">
        <f>'ادخال درجات الاختبار الرابع'!BE66</f>
        <v/>
      </c>
      <c r="Z71" s="224" t="str">
        <f>'ادخال درجات الاختبار الرابع'!BG66</f>
        <v/>
      </c>
      <c r="AA71" s="224" t="str">
        <f>'ادخال درجات الاختبار الرابع'!BI66</f>
        <v/>
      </c>
      <c r="AB71" s="224" t="str">
        <f>'ادخال درجات الاختبار الرابع'!BK66</f>
        <v/>
      </c>
      <c r="AC71" s="224" t="str">
        <f>'ادخال درجات الاختبار الرابع'!BM66</f>
        <v/>
      </c>
      <c r="AD71" s="224" t="str">
        <f>'ادخال درجات الاختبار الرابع'!BO66</f>
        <v/>
      </c>
      <c r="AE71" s="224" t="str">
        <f>'ادخال درجات الاختبار الرابع'!BQ66</f>
        <v/>
      </c>
      <c r="AF71" s="224" t="str">
        <f>'ادخال درجات الاختبار الرابع'!BS66</f>
        <v/>
      </c>
      <c r="AG71" s="224" t="str">
        <f>'ادخال درجات الاختبار الرابع'!BU66</f>
        <v/>
      </c>
      <c r="AH71" s="224" t="str">
        <f>'ادخال درجات الاختبار الرابع'!BW66</f>
        <v/>
      </c>
      <c r="AI71" s="224" t="str">
        <f>'ادخال درجات الاختبار الرابع'!BY66</f>
        <v/>
      </c>
      <c r="AJ71" s="224" t="str">
        <f>'ادخال درجات الاختبار الرابع'!CA66</f>
        <v/>
      </c>
      <c r="AK71" s="224" t="str">
        <f>'ادخال درجات الاختبار الرابع'!CC66</f>
        <v/>
      </c>
      <c r="AL71" s="224" t="str">
        <f>'ادخال درجات الاختبار الرابع'!CE66</f>
        <v/>
      </c>
      <c r="AM71" s="224" t="str">
        <f>'ادخال درجات الاختبار الرابع'!CG66</f>
        <v/>
      </c>
      <c r="AN71" s="224" t="str">
        <f>'ادخال درجات الاختبار الرابع'!CI66</f>
        <v/>
      </c>
      <c r="AS71" s="91">
        <v>61</v>
      </c>
      <c r="AT71" s="19" t="str">
        <f t="shared" si="4"/>
        <v/>
      </c>
      <c r="AU71" s="92" t="str">
        <f t="shared" si="5"/>
        <v/>
      </c>
    </row>
    <row r="72" spans="1:47">
      <c r="A72" s="91">
        <f>'ادخال درجات التشخيصي'!A68</f>
        <v>62</v>
      </c>
      <c r="B72" s="19" t="str">
        <f>IF('ادخال درجات الاختبار الرابع'!B67="","",'ادخال درجات الاختبار الرابع'!B67)</f>
        <v/>
      </c>
      <c r="C72" s="19" t="str">
        <f>'ادخال درجات الاختبار الرابع'!AC67</f>
        <v/>
      </c>
      <c r="D72" s="92" t="str">
        <f>'ادخال درجات الاختبار الرابع'!AD67</f>
        <v/>
      </c>
      <c r="G72" t="str">
        <f>IF(B72="","",RANK(D72,$D:$D,1)+COUNTIF(D$11:$D72,D72)-1)</f>
        <v/>
      </c>
      <c r="H72" t="str">
        <f>IF(B72="","",RANK(D72,$D:$D)+COUNTIF($D$11:D72,D72)-1)</f>
        <v/>
      </c>
      <c r="J72" s="91">
        <v>62</v>
      </c>
      <c r="K72" s="19" t="str">
        <f t="shared" si="0"/>
        <v/>
      </c>
      <c r="L72" s="92" t="str">
        <f t="shared" si="1"/>
        <v/>
      </c>
      <c r="M72" s="219"/>
      <c r="N72" s="231">
        <f t="shared" si="2"/>
        <v>62</v>
      </c>
      <c r="O72" s="188" t="str">
        <f t="shared" si="3"/>
        <v/>
      </c>
      <c r="P72" s="166" t="str">
        <f>'ادخال درجات الاختبار الرابع'!AM67</f>
        <v/>
      </c>
      <c r="Q72" s="166" t="str">
        <f>'ادخال درجات الاختبار الرابع'!AO67</f>
        <v/>
      </c>
      <c r="R72" s="166" t="str">
        <f>'ادخال درجات الاختبار الرابع'!AQ67</f>
        <v/>
      </c>
      <c r="S72" s="166" t="str">
        <f>'ادخال درجات الاختبار الرابع'!AS67</f>
        <v/>
      </c>
      <c r="T72" s="166" t="str">
        <f>'ادخال درجات الاختبار الرابع'!AU67</f>
        <v/>
      </c>
      <c r="U72" s="166" t="str">
        <f>'ادخال درجات الاختبار الرابع'!AW67</f>
        <v/>
      </c>
      <c r="V72" s="166" t="str">
        <f>'ادخال درجات الاختبار الرابع'!AY67</f>
        <v/>
      </c>
      <c r="W72" s="166" t="str">
        <f>'ادخال درجات الاختبار الرابع'!BA67</f>
        <v/>
      </c>
      <c r="X72" s="166" t="str">
        <f>'ادخال درجات الاختبار الرابع'!BC67</f>
        <v/>
      </c>
      <c r="Y72" s="224" t="str">
        <f>'ادخال درجات الاختبار الرابع'!BE67</f>
        <v/>
      </c>
      <c r="Z72" s="224" t="str">
        <f>'ادخال درجات الاختبار الرابع'!BG67</f>
        <v/>
      </c>
      <c r="AA72" s="224" t="str">
        <f>'ادخال درجات الاختبار الرابع'!BI67</f>
        <v/>
      </c>
      <c r="AB72" s="224" t="str">
        <f>'ادخال درجات الاختبار الرابع'!BK67</f>
        <v/>
      </c>
      <c r="AC72" s="224" t="str">
        <f>'ادخال درجات الاختبار الرابع'!BM67</f>
        <v/>
      </c>
      <c r="AD72" s="224" t="str">
        <f>'ادخال درجات الاختبار الرابع'!BO67</f>
        <v/>
      </c>
      <c r="AE72" s="224" t="str">
        <f>'ادخال درجات الاختبار الرابع'!BQ67</f>
        <v/>
      </c>
      <c r="AF72" s="224" t="str">
        <f>'ادخال درجات الاختبار الرابع'!BS67</f>
        <v/>
      </c>
      <c r="AG72" s="224" t="str">
        <f>'ادخال درجات الاختبار الرابع'!BU67</f>
        <v/>
      </c>
      <c r="AH72" s="224" t="str">
        <f>'ادخال درجات الاختبار الرابع'!BW67</f>
        <v/>
      </c>
      <c r="AI72" s="224" t="str">
        <f>'ادخال درجات الاختبار الرابع'!BY67</f>
        <v/>
      </c>
      <c r="AJ72" s="224" t="str">
        <f>'ادخال درجات الاختبار الرابع'!CA67</f>
        <v/>
      </c>
      <c r="AK72" s="224" t="str">
        <f>'ادخال درجات الاختبار الرابع'!CC67</f>
        <v/>
      </c>
      <c r="AL72" s="224" t="str">
        <f>'ادخال درجات الاختبار الرابع'!CE67</f>
        <v/>
      </c>
      <c r="AM72" s="224" t="str">
        <f>'ادخال درجات الاختبار الرابع'!CG67</f>
        <v/>
      </c>
      <c r="AN72" s="224" t="str">
        <f>'ادخال درجات الاختبار الرابع'!CI67</f>
        <v/>
      </c>
      <c r="AS72" s="91">
        <v>62</v>
      </c>
      <c r="AT72" s="19" t="str">
        <f t="shared" si="4"/>
        <v/>
      </c>
      <c r="AU72" s="92" t="str">
        <f t="shared" si="5"/>
        <v/>
      </c>
    </row>
    <row r="73" spans="1:47">
      <c r="A73" s="91">
        <f>'ادخال درجات التشخيصي'!A69</f>
        <v>63</v>
      </c>
      <c r="B73" s="19" t="str">
        <f>IF('ادخال درجات الاختبار الرابع'!B68="","",'ادخال درجات الاختبار الرابع'!B68)</f>
        <v/>
      </c>
      <c r="C73" s="19" t="str">
        <f>'ادخال درجات الاختبار الرابع'!AC68</f>
        <v/>
      </c>
      <c r="D73" s="92" t="str">
        <f>'ادخال درجات الاختبار الرابع'!AD68</f>
        <v/>
      </c>
      <c r="G73" t="str">
        <f>IF(B73="","",RANK(D73,$D:$D,1)+COUNTIF(D$11:$D73,D73)-1)</f>
        <v/>
      </c>
      <c r="H73" t="str">
        <f>IF(B73="","",RANK(D73,$D:$D)+COUNTIF($D$11:D73,D73)-1)</f>
        <v/>
      </c>
      <c r="J73" s="91">
        <v>63</v>
      </c>
      <c r="K73" s="19" t="str">
        <f t="shared" si="0"/>
        <v/>
      </c>
      <c r="L73" s="92" t="str">
        <f t="shared" si="1"/>
        <v/>
      </c>
      <c r="M73" s="219"/>
      <c r="N73" s="231">
        <f t="shared" si="2"/>
        <v>63</v>
      </c>
      <c r="O73" s="188" t="str">
        <f t="shared" si="3"/>
        <v/>
      </c>
      <c r="P73" s="166" t="str">
        <f>'ادخال درجات الاختبار الرابع'!AM68</f>
        <v/>
      </c>
      <c r="Q73" s="166" t="str">
        <f>'ادخال درجات الاختبار الرابع'!AO68</f>
        <v/>
      </c>
      <c r="R73" s="166" t="str">
        <f>'ادخال درجات الاختبار الرابع'!AQ68</f>
        <v/>
      </c>
      <c r="S73" s="166" t="str">
        <f>'ادخال درجات الاختبار الرابع'!AS68</f>
        <v/>
      </c>
      <c r="T73" s="166" t="str">
        <f>'ادخال درجات الاختبار الرابع'!AU68</f>
        <v/>
      </c>
      <c r="U73" s="166" t="str">
        <f>'ادخال درجات الاختبار الرابع'!AW68</f>
        <v/>
      </c>
      <c r="V73" s="166" t="str">
        <f>'ادخال درجات الاختبار الرابع'!AY68</f>
        <v/>
      </c>
      <c r="W73" s="166" t="str">
        <f>'ادخال درجات الاختبار الرابع'!BA68</f>
        <v/>
      </c>
      <c r="X73" s="166" t="str">
        <f>'ادخال درجات الاختبار الرابع'!BC68</f>
        <v/>
      </c>
      <c r="Y73" s="224" t="str">
        <f>'ادخال درجات الاختبار الرابع'!BE68</f>
        <v/>
      </c>
      <c r="Z73" s="224" t="str">
        <f>'ادخال درجات الاختبار الرابع'!BG68</f>
        <v/>
      </c>
      <c r="AA73" s="224" t="str">
        <f>'ادخال درجات الاختبار الرابع'!BI68</f>
        <v/>
      </c>
      <c r="AB73" s="224" t="str">
        <f>'ادخال درجات الاختبار الرابع'!BK68</f>
        <v/>
      </c>
      <c r="AC73" s="224" t="str">
        <f>'ادخال درجات الاختبار الرابع'!BM68</f>
        <v/>
      </c>
      <c r="AD73" s="224" t="str">
        <f>'ادخال درجات الاختبار الرابع'!BO68</f>
        <v/>
      </c>
      <c r="AE73" s="224" t="str">
        <f>'ادخال درجات الاختبار الرابع'!BQ68</f>
        <v/>
      </c>
      <c r="AF73" s="224" t="str">
        <f>'ادخال درجات الاختبار الرابع'!BS68</f>
        <v/>
      </c>
      <c r="AG73" s="224" t="str">
        <f>'ادخال درجات الاختبار الرابع'!BU68</f>
        <v/>
      </c>
      <c r="AH73" s="224" t="str">
        <f>'ادخال درجات الاختبار الرابع'!BW68</f>
        <v/>
      </c>
      <c r="AI73" s="224" t="str">
        <f>'ادخال درجات الاختبار الرابع'!BY68</f>
        <v/>
      </c>
      <c r="AJ73" s="224" t="str">
        <f>'ادخال درجات الاختبار الرابع'!CA68</f>
        <v/>
      </c>
      <c r="AK73" s="224" t="str">
        <f>'ادخال درجات الاختبار الرابع'!CC68</f>
        <v/>
      </c>
      <c r="AL73" s="224" t="str">
        <f>'ادخال درجات الاختبار الرابع'!CE68</f>
        <v/>
      </c>
      <c r="AM73" s="224" t="str">
        <f>'ادخال درجات الاختبار الرابع'!CG68</f>
        <v/>
      </c>
      <c r="AN73" s="224" t="str">
        <f>'ادخال درجات الاختبار الرابع'!CI68</f>
        <v/>
      </c>
      <c r="AS73" s="91">
        <v>63</v>
      </c>
      <c r="AT73" s="19" t="str">
        <f t="shared" si="4"/>
        <v/>
      </c>
      <c r="AU73" s="92" t="str">
        <f t="shared" si="5"/>
        <v/>
      </c>
    </row>
    <row r="74" spans="1:47">
      <c r="A74" s="91">
        <f>'ادخال درجات التشخيصي'!A70</f>
        <v>64</v>
      </c>
      <c r="B74" s="19" t="str">
        <f>IF('ادخال درجات الاختبار الرابع'!B69="","",'ادخال درجات الاختبار الرابع'!B69)</f>
        <v/>
      </c>
      <c r="C74" s="19" t="str">
        <f>'ادخال درجات الاختبار الرابع'!AC69</f>
        <v/>
      </c>
      <c r="D74" s="92" t="str">
        <f>'ادخال درجات الاختبار الرابع'!AD69</f>
        <v/>
      </c>
      <c r="G74" t="str">
        <f>IF(B74="","",RANK(D74,$D:$D,1)+COUNTIF(D$11:$D74,D74)-1)</f>
        <v/>
      </c>
      <c r="H74" t="str">
        <f>IF(B74="","",RANK(D74,$D:$D)+COUNTIF($D$11:D74,D74)-1)</f>
        <v/>
      </c>
      <c r="J74" s="91">
        <v>64</v>
      </c>
      <c r="K74" s="19" t="str">
        <f t="shared" si="0"/>
        <v/>
      </c>
      <c r="L74" s="92" t="str">
        <f t="shared" si="1"/>
        <v/>
      </c>
      <c r="M74" s="219"/>
      <c r="N74" s="231">
        <f t="shared" si="2"/>
        <v>64</v>
      </c>
      <c r="O74" s="188" t="str">
        <f t="shared" si="3"/>
        <v/>
      </c>
      <c r="P74" s="166" t="str">
        <f>'ادخال درجات الاختبار الرابع'!AM69</f>
        <v/>
      </c>
      <c r="Q74" s="166" t="str">
        <f>'ادخال درجات الاختبار الرابع'!AO69</f>
        <v/>
      </c>
      <c r="R74" s="166" t="str">
        <f>'ادخال درجات الاختبار الرابع'!AQ69</f>
        <v/>
      </c>
      <c r="S74" s="166" t="str">
        <f>'ادخال درجات الاختبار الرابع'!AS69</f>
        <v/>
      </c>
      <c r="T74" s="166" t="str">
        <f>'ادخال درجات الاختبار الرابع'!AU69</f>
        <v/>
      </c>
      <c r="U74" s="166" t="str">
        <f>'ادخال درجات الاختبار الرابع'!AW69</f>
        <v/>
      </c>
      <c r="V74" s="166" t="str">
        <f>'ادخال درجات الاختبار الرابع'!AY69</f>
        <v/>
      </c>
      <c r="W74" s="166" t="str">
        <f>'ادخال درجات الاختبار الرابع'!BA69</f>
        <v/>
      </c>
      <c r="X74" s="166" t="str">
        <f>'ادخال درجات الاختبار الرابع'!BC69</f>
        <v/>
      </c>
      <c r="Y74" s="224" t="str">
        <f>'ادخال درجات الاختبار الرابع'!BE69</f>
        <v/>
      </c>
      <c r="Z74" s="224" t="str">
        <f>'ادخال درجات الاختبار الرابع'!BG69</f>
        <v/>
      </c>
      <c r="AA74" s="224" t="str">
        <f>'ادخال درجات الاختبار الرابع'!BI69</f>
        <v/>
      </c>
      <c r="AB74" s="224" t="str">
        <f>'ادخال درجات الاختبار الرابع'!BK69</f>
        <v/>
      </c>
      <c r="AC74" s="224" t="str">
        <f>'ادخال درجات الاختبار الرابع'!BM69</f>
        <v/>
      </c>
      <c r="AD74" s="224" t="str">
        <f>'ادخال درجات الاختبار الرابع'!BO69</f>
        <v/>
      </c>
      <c r="AE74" s="224" t="str">
        <f>'ادخال درجات الاختبار الرابع'!BQ69</f>
        <v/>
      </c>
      <c r="AF74" s="224" t="str">
        <f>'ادخال درجات الاختبار الرابع'!BS69</f>
        <v/>
      </c>
      <c r="AG74" s="224" t="str">
        <f>'ادخال درجات الاختبار الرابع'!BU69</f>
        <v/>
      </c>
      <c r="AH74" s="224" t="str">
        <f>'ادخال درجات الاختبار الرابع'!BW69</f>
        <v/>
      </c>
      <c r="AI74" s="224" t="str">
        <f>'ادخال درجات الاختبار الرابع'!BY69</f>
        <v/>
      </c>
      <c r="AJ74" s="224" t="str">
        <f>'ادخال درجات الاختبار الرابع'!CA69</f>
        <v/>
      </c>
      <c r="AK74" s="224" t="str">
        <f>'ادخال درجات الاختبار الرابع'!CC69</f>
        <v/>
      </c>
      <c r="AL74" s="224" t="str">
        <f>'ادخال درجات الاختبار الرابع'!CE69</f>
        <v/>
      </c>
      <c r="AM74" s="224" t="str">
        <f>'ادخال درجات الاختبار الرابع'!CG69</f>
        <v/>
      </c>
      <c r="AN74" s="224" t="str">
        <f>'ادخال درجات الاختبار الرابع'!CI69</f>
        <v/>
      </c>
      <c r="AS74" s="91">
        <v>64</v>
      </c>
      <c r="AT74" s="19" t="str">
        <f t="shared" si="4"/>
        <v/>
      </c>
      <c r="AU74" s="92" t="str">
        <f t="shared" si="5"/>
        <v/>
      </c>
    </row>
    <row r="75" spans="1:47">
      <c r="A75" s="91">
        <f>'ادخال درجات التشخيصي'!A71</f>
        <v>65</v>
      </c>
      <c r="B75" s="19" t="str">
        <f>IF('ادخال درجات الاختبار الرابع'!B70="","",'ادخال درجات الاختبار الرابع'!B70)</f>
        <v/>
      </c>
      <c r="C75" s="19" t="str">
        <f>'ادخال درجات الاختبار الرابع'!AC70</f>
        <v/>
      </c>
      <c r="D75" s="92" t="str">
        <f>'ادخال درجات الاختبار الرابع'!AD70</f>
        <v/>
      </c>
      <c r="G75" t="str">
        <f>IF(B75="","",RANK(D75,$D:$D,1)+COUNTIF(D$11:$D75,D75)-1)</f>
        <v/>
      </c>
      <c r="H75" t="str">
        <f>IF(B75="","",RANK(D75,$D:$D)+COUNTIF($D$11:D75,D75)-1)</f>
        <v/>
      </c>
      <c r="J75" s="91">
        <v>65</v>
      </c>
      <c r="K75" s="19" t="str">
        <f t="shared" si="0"/>
        <v/>
      </c>
      <c r="L75" s="92" t="str">
        <f t="shared" si="1"/>
        <v/>
      </c>
      <c r="M75" s="219"/>
      <c r="N75" s="231">
        <f t="shared" si="2"/>
        <v>65</v>
      </c>
      <c r="O75" s="188" t="str">
        <f t="shared" si="3"/>
        <v/>
      </c>
      <c r="P75" s="166" t="str">
        <f>'ادخال درجات الاختبار الرابع'!AM70</f>
        <v/>
      </c>
      <c r="Q75" s="166" t="str">
        <f>'ادخال درجات الاختبار الرابع'!AO70</f>
        <v/>
      </c>
      <c r="R75" s="166" t="str">
        <f>'ادخال درجات الاختبار الرابع'!AQ70</f>
        <v/>
      </c>
      <c r="S75" s="166" t="str">
        <f>'ادخال درجات الاختبار الرابع'!AS70</f>
        <v/>
      </c>
      <c r="T75" s="166" t="str">
        <f>'ادخال درجات الاختبار الرابع'!AU70</f>
        <v/>
      </c>
      <c r="U75" s="166" t="str">
        <f>'ادخال درجات الاختبار الرابع'!AW70</f>
        <v/>
      </c>
      <c r="V75" s="166" t="str">
        <f>'ادخال درجات الاختبار الرابع'!AY70</f>
        <v/>
      </c>
      <c r="W75" s="166" t="str">
        <f>'ادخال درجات الاختبار الرابع'!BA70</f>
        <v/>
      </c>
      <c r="X75" s="166" t="str">
        <f>'ادخال درجات الاختبار الرابع'!BC70</f>
        <v/>
      </c>
      <c r="Y75" s="224" t="str">
        <f>'ادخال درجات الاختبار الرابع'!BE70</f>
        <v/>
      </c>
      <c r="Z75" s="224" t="str">
        <f>'ادخال درجات الاختبار الرابع'!BG70</f>
        <v/>
      </c>
      <c r="AA75" s="224" t="str">
        <f>'ادخال درجات الاختبار الرابع'!BI70</f>
        <v/>
      </c>
      <c r="AB75" s="224" t="str">
        <f>'ادخال درجات الاختبار الرابع'!BK70</f>
        <v/>
      </c>
      <c r="AC75" s="224" t="str">
        <f>'ادخال درجات الاختبار الرابع'!BM70</f>
        <v/>
      </c>
      <c r="AD75" s="224" t="str">
        <f>'ادخال درجات الاختبار الرابع'!BO70</f>
        <v/>
      </c>
      <c r="AE75" s="224" t="str">
        <f>'ادخال درجات الاختبار الرابع'!BQ70</f>
        <v/>
      </c>
      <c r="AF75" s="224" t="str">
        <f>'ادخال درجات الاختبار الرابع'!BS70</f>
        <v/>
      </c>
      <c r="AG75" s="224" t="str">
        <f>'ادخال درجات الاختبار الرابع'!BU70</f>
        <v/>
      </c>
      <c r="AH75" s="224" t="str">
        <f>'ادخال درجات الاختبار الرابع'!BW70</f>
        <v/>
      </c>
      <c r="AI75" s="224" t="str">
        <f>'ادخال درجات الاختبار الرابع'!BY70</f>
        <v/>
      </c>
      <c r="AJ75" s="224" t="str">
        <f>'ادخال درجات الاختبار الرابع'!CA70</f>
        <v/>
      </c>
      <c r="AK75" s="224" t="str">
        <f>'ادخال درجات الاختبار الرابع'!CC70</f>
        <v/>
      </c>
      <c r="AL75" s="224" t="str">
        <f>'ادخال درجات الاختبار الرابع'!CE70</f>
        <v/>
      </c>
      <c r="AM75" s="224" t="str">
        <f>'ادخال درجات الاختبار الرابع'!CG70</f>
        <v/>
      </c>
      <c r="AN75" s="224" t="str">
        <f>'ادخال درجات الاختبار الرابع'!CI70</f>
        <v/>
      </c>
      <c r="AS75" s="91">
        <v>65</v>
      </c>
      <c r="AT75" s="19" t="str">
        <f t="shared" si="4"/>
        <v/>
      </c>
      <c r="AU75" s="92" t="str">
        <f t="shared" si="5"/>
        <v/>
      </c>
    </row>
    <row r="76" spans="1:47">
      <c r="A76" s="91">
        <f>'ادخال درجات التشخيصي'!A72</f>
        <v>66</v>
      </c>
      <c r="B76" s="19" t="str">
        <f>IF('ادخال درجات الاختبار الرابع'!B71="","",'ادخال درجات الاختبار الرابع'!B71)</f>
        <v/>
      </c>
      <c r="C76" s="19" t="str">
        <f>'ادخال درجات الاختبار الرابع'!AC71</f>
        <v/>
      </c>
      <c r="D76" s="92" t="str">
        <f>'ادخال درجات الاختبار الرابع'!AD71</f>
        <v/>
      </c>
      <c r="G76" t="str">
        <f>IF(B76="","",RANK(D76,$D:$D,1)+COUNTIF(D$11:$D76,D76)-1)</f>
        <v/>
      </c>
      <c r="H76" t="str">
        <f>IF(B76="","",RANK(D76,$D:$D)+COUNTIF($D$11:D76,D76)-1)</f>
        <v/>
      </c>
      <c r="J76" s="91">
        <v>66</v>
      </c>
      <c r="K76" s="19" t="str">
        <f t="shared" ref="K76:K130" si="6">IF(B76="","",INDEX($B$11:$B$454,MATCH(J76,$H$11:$H$454,0)))</f>
        <v/>
      </c>
      <c r="L76" s="92" t="str">
        <f t="shared" ref="L76:L130" si="7">IF(D76="","",INDEX($D$11:$D$454,MATCH(J76,$H$11:$H$454,0)))</f>
        <v/>
      </c>
      <c r="M76" s="219"/>
      <c r="N76" s="231">
        <f t="shared" ref="N76:N130" si="8">A76</f>
        <v>66</v>
      </c>
      <c r="O76" s="188" t="str">
        <f t="shared" ref="O76:O130" si="9">B76</f>
        <v/>
      </c>
      <c r="P76" s="166" t="str">
        <f>'ادخال درجات الاختبار الرابع'!AM71</f>
        <v/>
      </c>
      <c r="Q76" s="166" t="str">
        <f>'ادخال درجات الاختبار الرابع'!AO71</f>
        <v/>
      </c>
      <c r="R76" s="166" t="str">
        <f>'ادخال درجات الاختبار الرابع'!AQ71</f>
        <v/>
      </c>
      <c r="S76" s="166" t="str">
        <f>'ادخال درجات الاختبار الرابع'!AS71</f>
        <v/>
      </c>
      <c r="T76" s="166" t="str">
        <f>'ادخال درجات الاختبار الرابع'!AU71</f>
        <v/>
      </c>
      <c r="U76" s="166" t="str">
        <f>'ادخال درجات الاختبار الرابع'!AW71</f>
        <v/>
      </c>
      <c r="V76" s="166" t="str">
        <f>'ادخال درجات الاختبار الرابع'!AY71</f>
        <v/>
      </c>
      <c r="W76" s="166" t="str">
        <f>'ادخال درجات الاختبار الرابع'!BA71</f>
        <v/>
      </c>
      <c r="X76" s="166" t="str">
        <f>'ادخال درجات الاختبار الرابع'!BC71</f>
        <v/>
      </c>
      <c r="Y76" s="224" t="str">
        <f>'ادخال درجات الاختبار الرابع'!BE71</f>
        <v/>
      </c>
      <c r="Z76" s="224" t="str">
        <f>'ادخال درجات الاختبار الرابع'!BG71</f>
        <v/>
      </c>
      <c r="AA76" s="224" t="str">
        <f>'ادخال درجات الاختبار الرابع'!BI71</f>
        <v/>
      </c>
      <c r="AB76" s="224" t="str">
        <f>'ادخال درجات الاختبار الرابع'!BK71</f>
        <v/>
      </c>
      <c r="AC76" s="224" t="str">
        <f>'ادخال درجات الاختبار الرابع'!BM71</f>
        <v/>
      </c>
      <c r="AD76" s="224" t="str">
        <f>'ادخال درجات الاختبار الرابع'!BO71</f>
        <v/>
      </c>
      <c r="AE76" s="224" t="str">
        <f>'ادخال درجات الاختبار الرابع'!BQ71</f>
        <v/>
      </c>
      <c r="AF76" s="224" t="str">
        <f>'ادخال درجات الاختبار الرابع'!BS71</f>
        <v/>
      </c>
      <c r="AG76" s="224" t="str">
        <f>'ادخال درجات الاختبار الرابع'!BU71</f>
        <v/>
      </c>
      <c r="AH76" s="224" t="str">
        <f>'ادخال درجات الاختبار الرابع'!BW71</f>
        <v/>
      </c>
      <c r="AI76" s="224" t="str">
        <f>'ادخال درجات الاختبار الرابع'!BY71</f>
        <v/>
      </c>
      <c r="AJ76" s="224" t="str">
        <f>'ادخال درجات الاختبار الرابع'!CA71</f>
        <v/>
      </c>
      <c r="AK76" s="224" t="str">
        <f>'ادخال درجات الاختبار الرابع'!CC71</f>
        <v/>
      </c>
      <c r="AL76" s="224" t="str">
        <f>'ادخال درجات الاختبار الرابع'!CE71</f>
        <v/>
      </c>
      <c r="AM76" s="224" t="str">
        <f>'ادخال درجات الاختبار الرابع'!CG71</f>
        <v/>
      </c>
      <c r="AN76" s="224" t="str">
        <f>'ادخال درجات الاختبار الرابع'!CI71</f>
        <v/>
      </c>
      <c r="AS76" s="91">
        <v>66</v>
      </c>
      <c r="AT76" s="19" t="str">
        <f t="shared" ref="AT76:AT130" si="10">IF(B76="","",INDEX($B$11:$B$454,MATCH(AS76,$G$11:$G$454,0)))</f>
        <v/>
      </c>
      <c r="AU76" s="92" t="str">
        <f t="shared" ref="AU76:AU130" si="11">IF(B76="","",INDEX($D$11:$D$454,MATCH(AS76,$G$11:$G$454,0)))</f>
        <v/>
      </c>
    </row>
    <row r="77" spans="1:47">
      <c r="A77" s="91">
        <f>'ادخال درجات التشخيصي'!A73</f>
        <v>67</v>
      </c>
      <c r="B77" s="19" t="str">
        <f>IF('ادخال درجات الاختبار الرابع'!B72="","",'ادخال درجات الاختبار الرابع'!B72)</f>
        <v/>
      </c>
      <c r="C77" s="19" t="str">
        <f>'ادخال درجات الاختبار الرابع'!AC72</f>
        <v/>
      </c>
      <c r="D77" s="92" t="str">
        <f>'ادخال درجات الاختبار الرابع'!AD72</f>
        <v/>
      </c>
      <c r="G77" t="str">
        <f>IF(B77="","",RANK(D77,$D:$D,1)+COUNTIF(D$11:$D77,D77)-1)</f>
        <v/>
      </c>
      <c r="H77" t="str">
        <f>IF(B77="","",RANK(D77,$D:$D)+COUNTIF($D$11:D77,D77)-1)</f>
        <v/>
      </c>
      <c r="J77" s="91">
        <v>67</v>
      </c>
      <c r="K77" s="19" t="str">
        <f t="shared" si="6"/>
        <v/>
      </c>
      <c r="L77" s="92" t="str">
        <f t="shared" si="7"/>
        <v/>
      </c>
      <c r="M77" s="219"/>
      <c r="N77" s="231">
        <f t="shared" si="8"/>
        <v>67</v>
      </c>
      <c r="O77" s="188" t="str">
        <f t="shared" si="9"/>
        <v/>
      </c>
      <c r="P77" s="166" t="str">
        <f>'ادخال درجات الاختبار الرابع'!AM72</f>
        <v/>
      </c>
      <c r="Q77" s="166" t="str">
        <f>'ادخال درجات الاختبار الرابع'!AO72</f>
        <v/>
      </c>
      <c r="R77" s="166" t="str">
        <f>'ادخال درجات الاختبار الرابع'!AQ72</f>
        <v/>
      </c>
      <c r="S77" s="166" t="str">
        <f>'ادخال درجات الاختبار الرابع'!AS72</f>
        <v/>
      </c>
      <c r="T77" s="166" t="str">
        <f>'ادخال درجات الاختبار الرابع'!AU72</f>
        <v/>
      </c>
      <c r="U77" s="166" t="str">
        <f>'ادخال درجات الاختبار الرابع'!AW72</f>
        <v/>
      </c>
      <c r="V77" s="166" t="str">
        <f>'ادخال درجات الاختبار الرابع'!AY72</f>
        <v/>
      </c>
      <c r="W77" s="166" t="str">
        <f>'ادخال درجات الاختبار الرابع'!BA72</f>
        <v/>
      </c>
      <c r="X77" s="166" t="str">
        <f>'ادخال درجات الاختبار الرابع'!BC72</f>
        <v/>
      </c>
      <c r="Y77" s="224" t="str">
        <f>'ادخال درجات الاختبار الرابع'!BE72</f>
        <v/>
      </c>
      <c r="Z77" s="224" t="str">
        <f>'ادخال درجات الاختبار الرابع'!BG72</f>
        <v/>
      </c>
      <c r="AA77" s="224" t="str">
        <f>'ادخال درجات الاختبار الرابع'!BI72</f>
        <v/>
      </c>
      <c r="AB77" s="224" t="str">
        <f>'ادخال درجات الاختبار الرابع'!BK72</f>
        <v/>
      </c>
      <c r="AC77" s="224" t="str">
        <f>'ادخال درجات الاختبار الرابع'!BM72</f>
        <v/>
      </c>
      <c r="AD77" s="224" t="str">
        <f>'ادخال درجات الاختبار الرابع'!BO72</f>
        <v/>
      </c>
      <c r="AE77" s="224" t="str">
        <f>'ادخال درجات الاختبار الرابع'!BQ72</f>
        <v/>
      </c>
      <c r="AF77" s="224" t="str">
        <f>'ادخال درجات الاختبار الرابع'!BS72</f>
        <v/>
      </c>
      <c r="AG77" s="224" t="str">
        <f>'ادخال درجات الاختبار الرابع'!BU72</f>
        <v/>
      </c>
      <c r="AH77" s="224" t="str">
        <f>'ادخال درجات الاختبار الرابع'!BW72</f>
        <v/>
      </c>
      <c r="AI77" s="224" t="str">
        <f>'ادخال درجات الاختبار الرابع'!BY72</f>
        <v/>
      </c>
      <c r="AJ77" s="224" t="str">
        <f>'ادخال درجات الاختبار الرابع'!CA72</f>
        <v/>
      </c>
      <c r="AK77" s="224" t="str">
        <f>'ادخال درجات الاختبار الرابع'!CC72</f>
        <v/>
      </c>
      <c r="AL77" s="224" t="str">
        <f>'ادخال درجات الاختبار الرابع'!CE72</f>
        <v/>
      </c>
      <c r="AM77" s="224" t="str">
        <f>'ادخال درجات الاختبار الرابع'!CG72</f>
        <v/>
      </c>
      <c r="AN77" s="224" t="str">
        <f>'ادخال درجات الاختبار الرابع'!CI72</f>
        <v/>
      </c>
      <c r="AS77" s="91">
        <v>67</v>
      </c>
      <c r="AT77" s="19" t="str">
        <f t="shared" si="10"/>
        <v/>
      </c>
      <c r="AU77" s="92" t="str">
        <f t="shared" si="11"/>
        <v/>
      </c>
    </row>
    <row r="78" spans="1:47">
      <c r="A78" s="91">
        <f>'ادخال درجات التشخيصي'!A74</f>
        <v>68</v>
      </c>
      <c r="B78" s="19" t="str">
        <f>IF('ادخال درجات الاختبار الرابع'!B73="","",'ادخال درجات الاختبار الرابع'!B73)</f>
        <v/>
      </c>
      <c r="C78" s="19" t="str">
        <f>'ادخال درجات الاختبار الرابع'!AC73</f>
        <v/>
      </c>
      <c r="D78" s="92" t="str">
        <f>'ادخال درجات الاختبار الرابع'!AD73</f>
        <v/>
      </c>
      <c r="G78" t="str">
        <f>IF(B78="","",RANK(D78,$D:$D,1)+COUNTIF(D$11:$D78,D78)-1)</f>
        <v/>
      </c>
      <c r="H78" t="str">
        <f>IF(B78="","",RANK(D78,$D:$D)+COUNTIF($D$11:D78,D78)-1)</f>
        <v/>
      </c>
      <c r="J78" s="91">
        <v>68</v>
      </c>
      <c r="K78" s="19" t="str">
        <f t="shared" si="6"/>
        <v/>
      </c>
      <c r="L78" s="92" t="str">
        <f t="shared" si="7"/>
        <v/>
      </c>
      <c r="M78" s="219"/>
      <c r="N78" s="231">
        <f t="shared" si="8"/>
        <v>68</v>
      </c>
      <c r="O78" s="188" t="str">
        <f t="shared" si="9"/>
        <v/>
      </c>
      <c r="P78" s="166" t="str">
        <f>'ادخال درجات الاختبار الرابع'!AM73</f>
        <v/>
      </c>
      <c r="Q78" s="166" t="str">
        <f>'ادخال درجات الاختبار الرابع'!AO73</f>
        <v/>
      </c>
      <c r="R78" s="166" t="str">
        <f>'ادخال درجات الاختبار الرابع'!AQ73</f>
        <v/>
      </c>
      <c r="S78" s="166" t="str">
        <f>'ادخال درجات الاختبار الرابع'!AS73</f>
        <v/>
      </c>
      <c r="T78" s="166" t="str">
        <f>'ادخال درجات الاختبار الرابع'!AU73</f>
        <v/>
      </c>
      <c r="U78" s="166" t="str">
        <f>'ادخال درجات الاختبار الرابع'!AW73</f>
        <v/>
      </c>
      <c r="V78" s="166" t="str">
        <f>'ادخال درجات الاختبار الرابع'!AY73</f>
        <v/>
      </c>
      <c r="W78" s="166" t="str">
        <f>'ادخال درجات الاختبار الرابع'!BA73</f>
        <v/>
      </c>
      <c r="X78" s="166" t="str">
        <f>'ادخال درجات الاختبار الرابع'!BC73</f>
        <v/>
      </c>
      <c r="Y78" s="224" t="str">
        <f>'ادخال درجات الاختبار الرابع'!BE73</f>
        <v/>
      </c>
      <c r="Z78" s="224" t="str">
        <f>'ادخال درجات الاختبار الرابع'!BG73</f>
        <v/>
      </c>
      <c r="AA78" s="224" t="str">
        <f>'ادخال درجات الاختبار الرابع'!BI73</f>
        <v/>
      </c>
      <c r="AB78" s="224" t="str">
        <f>'ادخال درجات الاختبار الرابع'!BK73</f>
        <v/>
      </c>
      <c r="AC78" s="224" t="str">
        <f>'ادخال درجات الاختبار الرابع'!BM73</f>
        <v/>
      </c>
      <c r="AD78" s="224" t="str">
        <f>'ادخال درجات الاختبار الرابع'!BO73</f>
        <v/>
      </c>
      <c r="AE78" s="224" t="str">
        <f>'ادخال درجات الاختبار الرابع'!BQ73</f>
        <v/>
      </c>
      <c r="AF78" s="224" t="str">
        <f>'ادخال درجات الاختبار الرابع'!BS73</f>
        <v/>
      </c>
      <c r="AG78" s="224" t="str">
        <f>'ادخال درجات الاختبار الرابع'!BU73</f>
        <v/>
      </c>
      <c r="AH78" s="224" t="str">
        <f>'ادخال درجات الاختبار الرابع'!BW73</f>
        <v/>
      </c>
      <c r="AI78" s="224" t="str">
        <f>'ادخال درجات الاختبار الرابع'!BY73</f>
        <v/>
      </c>
      <c r="AJ78" s="224" t="str">
        <f>'ادخال درجات الاختبار الرابع'!CA73</f>
        <v/>
      </c>
      <c r="AK78" s="224" t="str">
        <f>'ادخال درجات الاختبار الرابع'!CC73</f>
        <v/>
      </c>
      <c r="AL78" s="224" t="str">
        <f>'ادخال درجات الاختبار الرابع'!CE73</f>
        <v/>
      </c>
      <c r="AM78" s="224" t="str">
        <f>'ادخال درجات الاختبار الرابع'!CG73</f>
        <v/>
      </c>
      <c r="AN78" s="224" t="str">
        <f>'ادخال درجات الاختبار الرابع'!CI73</f>
        <v/>
      </c>
      <c r="AS78" s="91">
        <v>68</v>
      </c>
      <c r="AT78" s="19" t="str">
        <f t="shared" si="10"/>
        <v/>
      </c>
      <c r="AU78" s="92" t="str">
        <f t="shared" si="11"/>
        <v/>
      </c>
    </row>
    <row r="79" spans="1:47">
      <c r="A79" s="91">
        <f>'ادخال درجات التشخيصي'!A75</f>
        <v>69</v>
      </c>
      <c r="B79" s="19" t="str">
        <f>IF('ادخال درجات الاختبار الرابع'!B74="","",'ادخال درجات الاختبار الرابع'!B74)</f>
        <v/>
      </c>
      <c r="C79" s="19" t="str">
        <f>'ادخال درجات الاختبار الرابع'!AC74</f>
        <v/>
      </c>
      <c r="D79" s="92" t="str">
        <f>'ادخال درجات الاختبار الرابع'!AD74</f>
        <v/>
      </c>
      <c r="G79" t="str">
        <f>IF(B79="","",RANK(D79,$D:$D,1)+COUNTIF(D$11:$D79,D79)-1)</f>
        <v/>
      </c>
      <c r="H79" t="str">
        <f>IF(B79="","",RANK(D79,$D:$D)+COUNTIF($D$11:D79,D79)-1)</f>
        <v/>
      </c>
      <c r="J79" s="91">
        <v>69</v>
      </c>
      <c r="K79" s="19" t="str">
        <f t="shared" si="6"/>
        <v/>
      </c>
      <c r="L79" s="92" t="str">
        <f t="shared" si="7"/>
        <v/>
      </c>
      <c r="M79" s="219"/>
      <c r="N79" s="231">
        <f t="shared" si="8"/>
        <v>69</v>
      </c>
      <c r="O79" s="188" t="str">
        <f t="shared" si="9"/>
        <v/>
      </c>
      <c r="P79" s="166" t="str">
        <f>'ادخال درجات الاختبار الرابع'!AM74</f>
        <v/>
      </c>
      <c r="Q79" s="166" t="str">
        <f>'ادخال درجات الاختبار الرابع'!AO74</f>
        <v/>
      </c>
      <c r="R79" s="166" t="str">
        <f>'ادخال درجات الاختبار الرابع'!AQ74</f>
        <v/>
      </c>
      <c r="S79" s="166" t="str">
        <f>'ادخال درجات الاختبار الرابع'!AS74</f>
        <v/>
      </c>
      <c r="T79" s="166" t="str">
        <f>'ادخال درجات الاختبار الرابع'!AU74</f>
        <v/>
      </c>
      <c r="U79" s="166" t="str">
        <f>'ادخال درجات الاختبار الرابع'!AW74</f>
        <v/>
      </c>
      <c r="V79" s="166" t="str">
        <f>'ادخال درجات الاختبار الرابع'!AY74</f>
        <v/>
      </c>
      <c r="W79" s="166" t="str">
        <f>'ادخال درجات الاختبار الرابع'!BA74</f>
        <v/>
      </c>
      <c r="X79" s="166" t="str">
        <f>'ادخال درجات الاختبار الرابع'!BC74</f>
        <v/>
      </c>
      <c r="Y79" s="224" t="str">
        <f>'ادخال درجات الاختبار الرابع'!BE74</f>
        <v/>
      </c>
      <c r="Z79" s="224" t="str">
        <f>'ادخال درجات الاختبار الرابع'!BG74</f>
        <v/>
      </c>
      <c r="AA79" s="224" t="str">
        <f>'ادخال درجات الاختبار الرابع'!BI74</f>
        <v/>
      </c>
      <c r="AB79" s="224" t="str">
        <f>'ادخال درجات الاختبار الرابع'!BK74</f>
        <v/>
      </c>
      <c r="AC79" s="224" t="str">
        <f>'ادخال درجات الاختبار الرابع'!BM74</f>
        <v/>
      </c>
      <c r="AD79" s="224" t="str">
        <f>'ادخال درجات الاختبار الرابع'!BO74</f>
        <v/>
      </c>
      <c r="AE79" s="224" t="str">
        <f>'ادخال درجات الاختبار الرابع'!BQ74</f>
        <v/>
      </c>
      <c r="AF79" s="224" t="str">
        <f>'ادخال درجات الاختبار الرابع'!BS74</f>
        <v/>
      </c>
      <c r="AG79" s="224" t="str">
        <f>'ادخال درجات الاختبار الرابع'!BU74</f>
        <v/>
      </c>
      <c r="AH79" s="224" t="str">
        <f>'ادخال درجات الاختبار الرابع'!BW74</f>
        <v/>
      </c>
      <c r="AI79" s="224" t="str">
        <f>'ادخال درجات الاختبار الرابع'!BY74</f>
        <v/>
      </c>
      <c r="AJ79" s="224" t="str">
        <f>'ادخال درجات الاختبار الرابع'!CA74</f>
        <v/>
      </c>
      <c r="AK79" s="224" t="str">
        <f>'ادخال درجات الاختبار الرابع'!CC74</f>
        <v/>
      </c>
      <c r="AL79" s="224" t="str">
        <f>'ادخال درجات الاختبار الرابع'!CE74</f>
        <v/>
      </c>
      <c r="AM79" s="224" t="str">
        <f>'ادخال درجات الاختبار الرابع'!CG74</f>
        <v/>
      </c>
      <c r="AN79" s="224" t="str">
        <f>'ادخال درجات الاختبار الرابع'!CI74</f>
        <v/>
      </c>
      <c r="AS79" s="91">
        <v>69</v>
      </c>
      <c r="AT79" s="19" t="str">
        <f t="shared" si="10"/>
        <v/>
      </c>
      <c r="AU79" s="92" t="str">
        <f t="shared" si="11"/>
        <v/>
      </c>
    </row>
    <row r="80" spans="1:47">
      <c r="A80" s="91">
        <f>'ادخال درجات التشخيصي'!A76</f>
        <v>70</v>
      </c>
      <c r="B80" s="19" t="str">
        <f>IF('ادخال درجات الاختبار الرابع'!B75="","",'ادخال درجات الاختبار الرابع'!B75)</f>
        <v/>
      </c>
      <c r="C80" s="19" t="str">
        <f>'ادخال درجات الاختبار الرابع'!AC75</f>
        <v/>
      </c>
      <c r="D80" s="92" t="str">
        <f>'ادخال درجات الاختبار الرابع'!AD75</f>
        <v/>
      </c>
      <c r="G80" t="str">
        <f>IF(B80="","",RANK(D80,$D:$D,1)+COUNTIF(D$11:$D80,D80)-1)</f>
        <v/>
      </c>
      <c r="H80" t="str">
        <f>IF(B80="","",RANK(D80,$D:$D)+COUNTIF($D$11:D80,D80)-1)</f>
        <v/>
      </c>
      <c r="J80" s="91">
        <v>70</v>
      </c>
      <c r="K80" s="19" t="str">
        <f t="shared" si="6"/>
        <v/>
      </c>
      <c r="L80" s="92" t="str">
        <f t="shared" si="7"/>
        <v/>
      </c>
      <c r="M80" s="219"/>
      <c r="N80" s="231">
        <f t="shared" si="8"/>
        <v>70</v>
      </c>
      <c r="O80" s="188" t="str">
        <f t="shared" si="9"/>
        <v/>
      </c>
      <c r="P80" s="166" t="str">
        <f>'ادخال درجات الاختبار الرابع'!AM75</f>
        <v/>
      </c>
      <c r="Q80" s="166" t="str">
        <f>'ادخال درجات الاختبار الرابع'!AO75</f>
        <v/>
      </c>
      <c r="R80" s="166" t="str">
        <f>'ادخال درجات الاختبار الرابع'!AQ75</f>
        <v/>
      </c>
      <c r="S80" s="166" t="str">
        <f>'ادخال درجات الاختبار الرابع'!AS75</f>
        <v/>
      </c>
      <c r="T80" s="166" t="str">
        <f>'ادخال درجات الاختبار الرابع'!AU75</f>
        <v/>
      </c>
      <c r="U80" s="166" t="str">
        <f>'ادخال درجات الاختبار الرابع'!AW75</f>
        <v/>
      </c>
      <c r="V80" s="166" t="str">
        <f>'ادخال درجات الاختبار الرابع'!AY75</f>
        <v/>
      </c>
      <c r="W80" s="166" t="str">
        <f>'ادخال درجات الاختبار الرابع'!BA75</f>
        <v/>
      </c>
      <c r="X80" s="166" t="str">
        <f>'ادخال درجات الاختبار الرابع'!BC75</f>
        <v/>
      </c>
      <c r="Y80" s="224" t="str">
        <f>'ادخال درجات الاختبار الرابع'!BE75</f>
        <v/>
      </c>
      <c r="Z80" s="224" t="str">
        <f>'ادخال درجات الاختبار الرابع'!BG75</f>
        <v/>
      </c>
      <c r="AA80" s="224" t="str">
        <f>'ادخال درجات الاختبار الرابع'!BI75</f>
        <v/>
      </c>
      <c r="AB80" s="224" t="str">
        <f>'ادخال درجات الاختبار الرابع'!BK75</f>
        <v/>
      </c>
      <c r="AC80" s="224" t="str">
        <f>'ادخال درجات الاختبار الرابع'!BM75</f>
        <v/>
      </c>
      <c r="AD80" s="224" t="str">
        <f>'ادخال درجات الاختبار الرابع'!BO75</f>
        <v/>
      </c>
      <c r="AE80" s="224" t="str">
        <f>'ادخال درجات الاختبار الرابع'!BQ75</f>
        <v/>
      </c>
      <c r="AF80" s="224" t="str">
        <f>'ادخال درجات الاختبار الرابع'!BS75</f>
        <v/>
      </c>
      <c r="AG80" s="224" t="str">
        <f>'ادخال درجات الاختبار الرابع'!BU75</f>
        <v/>
      </c>
      <c r="AH80" s="224" t="str">
        <f>'ادخال درجات الاختبار الرابع'!BW75</f>
        <v/>
      </c>
      <c r="AI80" s="224" t="str">
        <f>'ادخال درجات الاختبار الرابع'!BY75</f>
        <v/>
      </c>
      <c r="AJ80" s="224" t="str">
        <f>'ادخال درجات الاختبار الرابع'!CA75</f>
        <v/>
      </c>
      <c r="AK80" s="224" t="str">
        <f>'ادخال درجات الاختبار الرابع'!CC75</f>
        <v/>
      </c>
      <c r="AL80" s="224" t="str">
        <f>'ادخال درجات الاختبار الرابع'!CE75</f>
        <v/>
      </c>
      <c r="AM80" s="224" t="str">
        <f>'ادخال درجات الاختبار الرابع'!CG75</f>
        <v/>
      </c>
      <c r="AN80" s="224" t="str">
        <f>'ادخال درجات الاختبار الرابع'!CI75</f>
        <v/>
      </c>
      <c r="AS80" s="91">
        <v>70</v>
      </c>
      <c r="AT80" s="19" t="str">
        <f t="shared" si="10"/>
        <v/>
      </c>
      <c r="AU80" s="92" t="str">
        <f t="shared" si="11"/>
        <v/>
      </c>
    </row>
    <row r="81" spans="1:47">
      <c r="A81" s="91">
        <f>'ادخال درجات التشخيصي'!A77</f>
        <v>71</v>
      </c>
      <c r="B81" s="19" t="str">
        <f>IF('ادخال درجات الاختبار الرابع'!B76="","",'ادخال درجات الاختبار الرابع'!B76)</f>
        <v/>
      </c>
      <c r="C81" s="19" t="str">
        <f>'ادخال درجات الاختبار الرابع'!AC76</f>
        <v/>
      </c>
      <c r="D81" s="92" t="str">
        <f>'ادخال درجات الاختبار الرابع'!AD76</f>
        <v/>
      </c>
      <c r="G81" t="str">
        <f>IF(B81="","",RANK(D81,$D:$D,1)+COUNTIF(D$11:$D81,D81)-1)</f>
        <v/>
      </c>
      <c r="H81" t="str">
        <f>IF(B81="","",RANK(D81,$D:$D)+COUNTIF($D$11:D81,D81)-1)</f>
        <v/>
      </c>
      <c r="J81" s="91">
        <v>71</v>
      </c>
      <c r="K81" s="19" t="str">
        <f t="shared" si="6"/>
        <v/>
      </c>
      <c r="L81" s="92" t="str">
        <f t="shared" si="7"/>
        <v/>
      </c>
      <c r="M81" s="219"/>
      <c r="N81" s="231">
        <f t="shared" si="8"/>
        <v>71</v>
      </c>
      <c r="O81" s="188" t="str">
        <f t="shared" si="9"/>
        <v/>
      </c>
      <c r="P81" s="166" t="str">
        <f>'ادخال درجات الاختبار الرابع'!AM76</f>
        <v/>
      </c>
      <c r="Q81" s="166" t="str">
        <f>'ادخال درجات الاختبار الرابع'!AO76</f>
        <v/>
      </c>
      <c r="R81" s="166" t="str">
        <f>'ادخال درجات الاختبار الرابع'!AQ76</f>
        <v/>
      </c>
      <c r="S81" s="166" t="str">
        <f>'ادخال درجات الاختبار الرابع'!AS76</f>
        <v/>
      </c>
      <c r="T81" s="166" t="str">
        <f>'ادخال درجات الاختبار الرابع'!AU76</f>
        <v/>
      </c>
      <c r="U81" s="166" t="str">
        <f>'ادخال درجات الاختبار الرابع'!AW76</f>
        <v/>
      </c>
      <c r="V81" s="166" t="str">
        <f>'ادخال درجات الاختبار الرابع'!AY76</f>
        <v/>
      </c>
      <c r="W81" s="166" t="str">
        <f>'ادخال درجات الاختبار الرابع'!BA76</f>
        <v/>
      </c>
      <c r="X81" s="166" t="str">
        <f>'ادخال درجات الاختبار الرابع'!BC76</f>
        <v/>
      </c>
      <c r="Y81" s="224" t="str">
        <f>'ادخال درجات الاختبار الرابع'!BE76</f>
        <v/>
      </c>
      <c r="Z81" s="224" t="str">
        <f>'ادخال درجات الاختبار الرابع'!BG76</f>
        <v/>
      </c>
      <c r="AA81" s="224" t="str">
        <f>'ادخال درجات الاختبار الرابع'!BI76</f>
        <v/>
      </c>
      <c r="AB81" s="224" t="str">
        <f>'ادخال درجات الاختبار الرابع'!BK76</f>
        <v/>
      </c>
      <c r="AC81" s="224" t="str">
        <f>'ادخال درجات الاختبار الرابع'!BM76</f>
        <v/>
      </c>
      <c r="AD81" s="224" t="str">
        <f>'ادخال درجات الاختبار الرابع'!BO76</f>
        <v/>
      </c>
      <c r="AE81" s="224" t="str">
        <f>'ادخال درجات الاختبار الرابع'!BQ76</f>
        <v/>
      </c>
      <c r="AF81" s="224" t="str">
        <f>'ادخال درجات الاختبار الرابع'!BS76</f>
        <v/>
      </c>
      <c r="AG81" s="224" t="str">
        <f>'ادخال درجات الاختبار الرابع'!BU76</f>
        <v/>
      </c>
      <c r="AH81" s="224" t="str">
        <f>'ادخال درجات الاختبار الرابع'!BW76</f>
        <v/>
      </c>
      <c r="AI81" s="224" t="str">
        <f>'ادخال درجات الاختبار الرابع'!BY76</f>
        <v/>
      </c>
      <c r="AJ81" s="224" t="str">
        <f>'ادخال درجات الاختبار الرابع'!CA76</f>
        <v/>
      </c>
      <c r="AK81" s="224" t="str">
        <f>'ادخال درجات الاختبار الرابع'!CC76</f>
        <v/>
      </c>
      <c r="AL81" s="224" t="str">
        <f>'ادخال درجات الاختبار الرابع'!CE76</f>
        <v/>
      </c>
      <c r="AM81" s="224" t="str">
        <f>'ادخال درجات الاختبار الرابع'!CG76</f>
        <v/>
      </c>
      <c r="AN81" s="224" t="str">
        <f>'ادخال درجات الاختبار الرابع'!CI76</f>
        <v/>
      </c>
      <c r="AS81" s="91">
        <v>71</v>
      </c>
      <c r="AT81" s="19" t="str">
        <f t="shared" si="10"/>
        <v/>
      </c>
      <c r="AU81" s="92" t="str">
        <f t="shared" si="11"/>
        <v/>
      </c>
    </row>
    <row r="82" spans="1:47">
      <c r="A82" s="91">
        <f>'ادخال درجات التشخيصي'!A78</f>
        <v>72</v>
      </c>
      <c r="B82" s="19" t="str">
        <f>IF('ادخال درجات الاختبار الرابع'!B77="","",'ادخال درجات الاختبار الرابع'!B77)</f>
        <v/>
      </c>
      <c r="C82" s="19" t="str">
        <f>'ادخال درجات الاختبار الرابع'!AC77</f>
        <v/>
      </c>
      <c r="D82" s="92" t="str">
        <f>'ادخال درجات الاختبار الرابع'!AD77</f>
        <v/>
      </c>
      <c r="G82" t="str">
        <f>IF(B82="","",RANK(D82,$D:$D,1)+COUNTIF(D$11:$D82,D82)-1)</f>
        <v/>
      </c>
      <c r="H82" t="str">
        <f>IF(B82="","",RANK(D82,$D:$D)+COUNTIF($D$11:D82,D82)-1)</f>
        <v/>
      </c>
      <c r="J82" s="91">
        <v>72</v>
      </c>
      <c r="K82" s="19" t="str">
        <f t="shared" si="6"/>
        <v/>
      </c>
      <c r="L82" s="92" t="str">
        <f t="shared" si="7"/>
        <v/>
      </c>
      <c r="M82" s="219"/>
      <c r="N82" s="231">
        <f t="shared" si="8"/>
        <v>72</v>
      </c>
      <c r="O82" s="188" t="str">
        <f t="shared" si="9"/>
        <v/>
      </c>
      <c r="P82" s="166" t="str">
        <f>'ادخال درجات الاختبار الرابع'!AM77</f>
        <v/>
      </c>
      <c r="Q82" s="166" t="str">
        <f>'ادخال درجات الاختبار الرابع'!AO77</f>
        <v/>
      </c>
      <c r="R82" s="166" t="str">
        <f>'ادخال درجات الاختبار الرابع'!AQ77</f>
        <v/>
      </c>
      <c r="S82" s="166" t="str">
        <f>'ادخال درجات الاختبار الرابع'!AS77</f>
        <v/>
      </c>
      <c r="T82" s="166" t="str">
        <f>'ادخال درجات الاختبار الرابع'!AU77</f>
        <v/>
      </c>
      <c r="U82" s="166" t="str">
        <f>'ادخال درجات الاختبار الرابع'!AW77</f>
        <v/>
      </c>
      <c r="V82" s="166" t="str">
        <f>'ادخال درجات الاختبار الرابع'!AY77</f>
        <v/>
      </c>
      <c r="W82" s="166" t="str">
        <f>'ادخال درجات الاختبار الرابع'!BA77</f>
        <v/>
      </c>
      <c r="X82" s="166" t="str">
        <f>'ادخال درجات الاختبار الرابع'!BC77</f>
        <v/>
      </c>
      <c r="Y82" s="224" t="str">
        <f>'ادخال درجات الاختبار الرابع'!BE77</f>
        <v/>
      </c>
      <c r="Z82" s="224" t="str">
        <f>'ادخال درجات الاختبار الرابع'!BG77</f>
        <v/>
      </c>
      <c r="AA82" s="224" t="str">
        <f>'ادخال درجات الاختبار الرابع'!BI77</f>
        <v/>
      </c>
      <c r="AB82" s="224" t="str">
        <f>'ادخال درجات الاختبار الرابع'!BK77</f>
        <v/>
      </c>
      <c r="AC82" s="224" t="str">
        <f>'ادخال درجات الاختبار الرابع'!BM77</f>
        <v/>
      </c>
      <c r="AD82" s="224" t="str">
        <f>'ادخال درجات الاختبار الرابع'!BO77</f>
        <v/>
      </c>
      <c r="AE82" s="224" t="str">
        <f>'ادخال درجات الاختبار الرابع'!BQ77</f>
        <v/>
      </c>
      <c r="AF82" s="224" t="str">
        <f>'ادخال درجات الاختبار الرابع'!BS77</f>
        <v/>
      </c>
      <c r="AG82" s="224" t="str">
        <f>'ادخال درجات الاختبار الرابع'!BU77</f>
        <v/>
      </c>
      <c r="AH82" s="224" t="str">
        <f>'ادخال درجات الاختبار الرابع'!BW77</f>
        <v/>
      </c>
      <c r="AI82" s="224" t="str">
        <f>'ادخال درجات الاختبار الرابع'!BY77</f>
        <v/>
      </c>
      <c r="AJ82" s="224" t="str">
        <f>'ادخال درجات الاختبار الرابع'!CA77</f>
        <v/>
      </c>
      <c r="AK82" s="224" t="str">
        <f>'ادخال درجات الاختبار الرابع'!CC77</f>
        <v/>
      </c>
      <c r="AL82" s="224" t="str">
        <f>'ادخال درجات الاختبار الرابع'!CE77</f>
        <v/>
      </c>
      <c r="AM82" s="224" t="str">
        <f>'ادخال درجات الاختبار الرابع'!CG77</f>
        <v/>
      </c>
      <c r="AN82" s="224" t="str">
        <f>'ادخال درجات الاختبار الرابع'!CI77</f>
        <v/>
      </c>
      <c r="AS82" s="91">
        <v>72</v>
      </c>
      <c r="AT82" s="19" t="str">
        <f t="shared" si="10"/>
        <v/>
      </c>
      <c r="AU82" s="92" t="str">
        <f t="shared" si="11"/>
        <v/>
      </c>
    </row>
    <row r="83" spans="1:47">
      <c r="A83" s="91">
        <f>'ادخال درجات التشخيصي'!A79</f>
        <v>73</v>
      </c>
      <c r="B83" s="19" t="str">
        <f>IF('ادخال درجات الاختبار الرابع'!B78="","",'ادخال درجات الاختبار الرابع'!B78)</f>
        <v/>
      </c>
      <c r="C83" s="19" t="str">
        <f>'ادخال درجات الاختبار الرابع'!AC78</f>
        <v/>
      </c>
      <c r="D83" s="92" t="str">
        <f>'ادخال درجات الاختبار الرابع'!AD78</f>
        <v/>
      </c>
      <c r="G83" t="str">
        <f>IF(B83="","",RANK(D83,$D:$D,1)+COUNTIF(D$11:$D83,D83)-1)</f>
        <v/>
      </c>
      <c r="H83" t="str">
        <f>IF(B83="","",RANK(D83,$D:$D)+COUNTIF($D$11:D83,D83)-1)</f>
        <v/>
      </c>
      <c r="J83" s="91">
        <v>73</v>
      </c>
      <c r="K83" s="19" t="str">
        <f t="shared" si="6"/>
        <v/>
      </c>
      <c r="L83" s="92" t="str">
        <f t="shared" si="7"/>
        <v/>
      </c>
      <c r="M83" s="219"/>
      <c r="N83" s="231">
        <f t="shared" si="8"/>
        <v>73</v>
      </c>
      <c r="O83" s="188" t="str">
        <f t="shared" si="9"/>
        <v/>
      </c>
      <c r="P83" s="166" t="str">
        <f>'ادخال درجات الاختبار الرابع'!AM78</f>
        <v/>
      </c>
      <c r="Q83" s="166" t="str">
        <f>'ادخال درجات الاختبار الرابع'!AO78</f>
        <v/>
      </c>
      <c r="R83" s="166" t="str">
        <f>'ادخال درجات الاختبار الرابع'!AQ78</f>
        <v/>
      </c>
      <c r="S83" s="166" t="str">
        <f>'ادخال درجات الاختبار الرابع'!AS78</f>
        <v/>
      </c>
      <c r="T83" s="166" t="str">
        <f>'ادخال درجات الاختبار الرابع'!AU78</f>
        <v/>
      </c>
      <c r="U83" s="166" t="str">
        <f>'ادخال درجات الاختبار الرابع'!AW78</f>
        <v/>
      </c>
      <c r="V83" s="166" t="str">
        <f>'ادخال درجات الاختبار الرابع'!AY78</f>
        <v/>
      </c>
      <c r="W83" s="166" t="str">
        <f>'ادخال درجات الاختبار الرابع'!BA78</f>
        <v/>
      </c>
      <c r="X83" s="166" t="str">
        <f>'ادخال درجات الاختبار الرابع'!BC78</f>
        <v/>
      </c>
      <c r="Y83" s="224" t="str">
        <f>'ادخال درجات الاختبار الرابع'!BE78</f>
        <v/>
      </c>
      <c r="Z83" s="224" t="str">
        <f>'ادخال درجات الاختبار الرابع'!BG78</f>
        <v/>
      </c>
      <c r="AA83" s="224" t="str">
        <f>'ادخال درجات الاختبار الرابع'!BI78</f>
        <v/>
      </c>
      <c r="AB83" s="224" t="str">
        <f>'ادخال درجات الاختبار الرابع'!BK78</f>
        <v/>
      </c>
      <c r="AC83" s="224" t="str">
        <f>'ادخال درجات الاختبار الرابع'!BM78</f>
        <v/>
      </c>
      <c r="AD83" s="224" t="str">
        <f>'ادخال درجات الاختبار الرابع'!BO78</f>
        <v/>
      </c>
      <c r="AE83" s="224" t="str">
        <f>'ادخال درجات الاختبار الرابع'!BQ78</f>
        <v/>
      </c>
      <c r="AF83" s="224" t="str">
        <f>'ادخال درجات الاختبار الرابع'!BS78</f>
        <v/>
      </c>
      <c r="AG83" s="224" t="str">
        <f>'ادخال درجات الاختبار الرابع'!BU78</f>
        <v/>
      </c>
      <c r="AH83" s="224" t="str">
        <f>'ادخال درجات الاختبار الرابع'!BW78</f>
        <v/>
      </c>
      <c r="AI83" s="224" t="str">
        <f>'ادخال درجات الاختبار الرابع'!BY78</f>
        <v/>
      </c>
      <c r="AJ83" s="224" t="str">
        <f>'ادخال درجات الاختبار الرابع'!CA78</f>
        <v/>
      </c>
      <c r="AK83" s="224" t="str">
        <f>'ادخال درجات الاختبار الرابع'!CC78</f>
        <v/>
      </c>
      <c r="AL83" s="224" t="str">
        <f>'ادخال درجات الاختبار الرابع'!CE78</f>
        <v/>
      </c>
      <c r="AM83" s="224" t="str">
        <f>'ادخال درجات الاختبار الرابع'!CG78</f>
        <v/>
      </c>
      <c r="AN83" s="224" t="str">
        <f>'ادخال درجات الاختبار الرابع'!CI78</f>
        <v/>
      </c>
      <c r="AS83" s="91">
        <v>73</v>
      </c>
      <c r="AT83" s="19" t="str">
        <f t="shared" si="10"/>
        <v/>
      </c>
      <c r="AU83" s="92" t="str">
        <f t="shared" si="11"/>
        <v/>
      </c>
    </row>
    <row r="84" spans="1:47">
      <c r="A84" s="91">
        <f>'ادخال درجات التشخيصي'!A80</f>
        <v>74</v>
      </c>
      <c r="B84" s="19" t="str">
        <f>IF('ادخال درجات الاختبار الرابع'!B79="","",'ادخال درجات الاختبار الرابع'!B79)</f>
        <v/>
      </c>
      <c r="C84" s="19" t="str">
        <f>'ادخال درجات الاختبار الرابع'!AC79</f>
        <v/>
      </c>
      <c r="D84" s="92" t="str">
        <f>'ادخال درجات الاختبار الرابع'!AD79</f>
        <v/>
      </c>
      <c r="G84" t="str">
        <f>IF(B84="","",RANK(D84,$D:$D,1)+COUNTIF(D$11:$D84,D84)-1)</f>
        <v/>
      </c>
      <c r="H84" t="str">
        <f>IF(B84="","",RANK(D84,$D:$D)+COUNTIF($D$11:D84,D84)-1)</f>
        <v/>
      </c>
      <c r="J84" s="91">
        <v>74</v>
      </c>
      <c r="K84" s="19" t="str">
        <f t="shared" si="6"/>
        <v/>
      </c>
      <c r="L84" s="92" t="str">
        <f t="shared" si="7"/>
        <v/>
      </c>
      <c r="M84" s="219"/>
      <c r="N84" s="231">
        <f t="shared" si="8"/>
        <v>74</v>
      </c>
      <c r="O84" s="188" t="str">
        <f t="shared" si="9"/>
        <v/>
      </c>
      <c r="P84" s="166" t="str">
        <f>'ادخال درجات الاختبار الرابع'!AM79</f>
        <v/>
      </c>
      <c r="Q84" s="166" t="str">
        <f>'ادخال درجات الاختبار الرابع'!AO79</f>
        <v/>
      </c>
      <c r="R84" s="166" t="str">
        <f>'ادخال درجات الاختبار الرابع'!AQ79</f>
        <v/>
      </c>
      <c r="S84" s="166" t="str">
        <f>'ادخال درجات الاختبار الرابع'!AS79</f>
        <v/>
      </c>
      <c r="T84" s="166" t="str">
        <f>'ادخال درجات الاختبار الرابع'!AU79</f>
        <v/>
      </c>
      <c r="U84" s="166" t="str">
        <f>'ادخال درجات الاختبار الرابع'!AW79</f>
        <v/>
      </c>
      <c r="V84" s="166" t="str">
        <f>'ادخال درجات الاختبار الرابع'!AY79</f>
        <v/>
      </c>
      <c r="W84" s="166" t="str">
        <f>'ادخال درجات الاختبار الرابع'!BA79</f>
        <v/>
      </c>
      <c r="X84" s="166" t="str">
        <f>'ادخال درجات الاختبار الرابع'!BC79</f>
        <v/>
      </c>
      <c r="Y84" s="224" t="str">
        <f>'ادخال درجات الاختبار الرابع'!BE79</f>
        <v/>
      </c>
      <c r="Z84" s="224" t="str">
        <f>'ادخال درجات الاختبار الرابع'!BG79</f>
        <v/>
      </c>
      <c r="AA84" s="224" t="str">
        <f>'ادخال درجات الاختبار الرابع'!BI79</f>
        <v/>
      </c>
      <c r="AB84" s="224" t="str">
        <f>'ادخال درجات الاختبار الرابع'!BK79</f>
        <v/>
      </c>
      <c r="AC84" s="224" t="str">
        <f>'ادخال درجات الاختبار الرابع'!BM79</f>
        <v/>
      </c>
      <c r="AD84" s="224" t="str">
        <f>'ادخال درجات الاختبار الرابع'!BO79</f>
        <v/>
      </c>
      <c r="AE84" s="224" t="str">
        <f>'ادخال درجات الاختبار الرابع'!BQ79</f>
        <v/>
      </c>
      <c r="AF84" s="224" t="str">
        <f>'ادخال درجات الاختبار الرابع'!BS79</f>
        <v/>
      </c>
      <c r="AG84" s="224" t="str">
        <f>'ادخال درجات الاختبار الرابع'!BU79</f>
        <v/>
      </c>
      <c r="AH84" s="224" t="str">
        <f>'ادخال درجات الاختبار الرابع'!BW79</f>
        <v/>
      </c>
      <c r="AI84" s="224" t="str">
        <f>'ادخال درجات الاختبار الرابع'!BY79</f>
        <v/>
      </c>
      <c r="AJ84" s="224" t="str">
        <f>'ادخال درجات الاختبار الرابع'!CA79</f>
        <v/>
      </c>
      <c r="AK84" s="224" t="str">
        <f>'ادخال درجات الاختبار الرابع'!CC79</f>
        <v/>
      </c>
      <c r="AL84" s="224" t="str">
        <f>'ادخال درجات الاختبار الرابع'!CE79</f>
        <v/>
      </c>
      <c r="AM84" s="224" t="str">
        <f>'ادخال درجات الاختبار الرابع'!CG79</f>
        <v/>
      </c>
      <c r="AN84" s="224" t="str">
        <f>'ادخال درجات الاختبار الرابع'!CI79</f>
        <v/>
      </c>
      <c r="AS84" s="91">
        <v>74</v>
      </c>
      <c r="AT84" s="19" t="str">
        <f t="shared" si="10"/>
        <v/>
      </c>
      <c r="AU84" s="92" t="str">
        <f t="shared" si="11"/>
        <v/>
      </c>
    </row>
    <row r="85" spans="1:47">
      <c r="A85" s="91">
        <f>'ادخال درجات التشخيصي'!A81</f>
        <v>75</v>
      </c>
      <c r="B85" s="19" t="str">
        <f>IF('ادخال درجات الاختبار الرابع'!B80="","",'ادخال درجات الاختبار الرابع'!B80)</f>
        <v/>
      </c>
      <c r="C85" s="19" t="str">
        <f>'ادخال درجات الاختبار الرابع'!AC80</f>
        <v/>
      </c>
      <c r="D85" s="92" t="str">
        <f>'ادخال درجات الاختبار الرابع'!AD80</f>
        <v/>
      </c>
      <c r="G85" t="str">
        <f>IF(B85="","",RANK(D85,$D:$D,1)+COUNTIF(D$11:$D85,D85)-1)</f>
        <v/>
      </c>
      <c r="H85" t="str">
        <f>IF(B85="","",RANK(D85,$D:$D)+COUNTIF($D$11:D85,D85)-1)</f>
        <v/>
      </c>
      <c r="J85" s="91">
        <v>75</v>
      </c>
      <c r="K85" s="19" t="str">
        <f t="shared" si="6"/>
        <v/>
      </c>
      <c r="L85" s="92" t="str">
        <f t="shared" si="7"/>
        <v/>
      </c>
      <c r="M85" s="219"/>
      <c r="N85" s="231">
        <f t="shared" si="8"/>
        <v>75</v>
      </c>
      <c r="O85" s="188" t="str">
        <f t="shared" si="9"/>
        <v/>
      </c>
      <c r="P85" s="166" t="str">
        <f>'ادخال درجات الاختبار الرابع'!AM80</f>
        <v/>
      </c>
      <c r="Q85" s="166" t="str">
        <f>'ادخال درجات الاختبار الرابع'!AO80</f>
        <v/>
      </c>
      <c r="R85" s="166" t="str">
        <f>'ادخال درجات الاختبار الرابع'!AQ80</f>
        <v/>
      </c>
      <c r="S85" s="166" t="str">
        <f>'ادخال درجات الاختبار الرابع'!AS80</f>
        <v/>
      </c>
      <c r="T85" s="166" t="str">
        <f>'ادخال درجات الاختبار الرابع'!AU80</f>
        <v/>
      </c>
      <c r="U85" s="166" t="str">
        <f>'ادخال درجات الاختبار الرابع'!AW80</f>
        <v/>
      </c>
      <c r="V85" s="166" t="str">
        <f>'ادخال درجات الاختبار الرابع'!AY80</f>
        <v/>
      </c>
      <c r="W85" s="166" t="str">
        <f>'ادخال درجات الاختبار الرابع'!BA80</f>
        <v/>
      </c>
      <c r="X85" s="166" t="str">
        <f>'ادخال درجات الاختبار الرابع'!BC80</f>
        <v/>
      </c>
      <c r="Y85" s="224" t="str">
        <f>'ادخال درجات الاختبار الرابع'!BE80</f>
        <v/>
      </c>
      <c r="Z85" s="224" t="str">
        <f>'ادخال درجات الاختبار الرابع'!BG80</f>
        <v/>
      </c>
      <c r="AA85" s="224" t="str">
        <f>'ادخال درجات الاختبار الرابع'!BI80</f>
        <v/>
      </c>
      <c r="AB85" s="224" t="str">
        <f>'ادخال درجات الاختبار الرابع'!BK80</f>
        <v/>
      </c>
      <c r="AC85" s="224" t="str">
        <f>'ادخال درجات الاختبار الرابع'!BM80</f>
        <v/>
      </c>
      <c r="AD85" s="224" t="str">
        <f>'ادخال درجات الاختبار الرابع'!BO80</f>
        <v/>
      </c>
      <c r="AE85" s="224" t="str">
        <f>'ادخال درجات الاختبار الرابع'!BQ80</f>
        <v/>
      </c>
      <c r="AF85" s="224" t="str">
        <f>'ادخال درجات الاختبار الرابع'!BS80</f>
        <v/>
      </c>
      <c r="AG85" s="224" t="str">
        <f>'ادخال درجات الاختبار الرابع'!BU80</f>
        <v/>
      </c>
      <c r="AH85" s="224" t="str">
        <f>'ادخال درجات الاختبار الرابع'!BW80</f>
        <v/>
      </c>
      <c r="AI85" s="224" t="str">
        <f>'ادخال درجات الاختبار الرابع'!BY80</f>
        <v/>
      </c>
      <c r="AJ85" s="224" t="str">
        <f>'ادخال درجات الاختبار الرابع'!CA80</f>
        <v/>
      </c>
      <c r="AK85" s="224" t="str">
        <f>'ادخال درجات الاختبار الرابع'!CC80</f>
        <v/>
      </c>
      <c r="AL85" s="224" t="str">
        <f>'ادخال درجات الاختبار الرابع'!CE80</f>
        <v/>
      </c>
      <c r="AM85" s="224" t="str">
        <f>'ادخال درجات الاختبار الرابع'!CG80</f>
        <v/>
      </c>
      <c r="AN85" s="224" t="str">
        <f>'ادخال درجات الاختبار الرابع'!CI80</f>
        <v/>
      </c>
      <c r="AS85" s="91">
        <v>75</v>
      </c>
      <c r="AT85" s="19" t="str">
        <f t="shared" si="10"/>
        <v/>
      </c>
      <c r="AU85" s="92" t="str">
        <f t="shared" si="11"/>
        <v/>
      </c>
    </row>
    <row r="86" spans="1:47">
      <c r="A86" s="91">
        <f>'ادخال درجات التشخيصي'!A82</f>
        <v>76</v>
      </c>
      <c r="B86" s="19" t="str">
        <f>IF('ادخال درجات الاختبار الرابع'!B81="","",'ادخال درجات الاختبار الرابع'!B81)</f>
        <v/>
      </c>
      <c r="C86" s="19" t="str">
        <f>'ادخال درجات الاختبار الرابع'!AC81</f>
        <v/>
      </c>
      <c r="D86" s="92" t="str">
        <f>'ادخال درجات الاختبار الرابع'!AD81</f>
        <v/>
      </c>
      <c r="G86" t="str">
        <f>IF(B86="","",RANK(D86,$D:$D,1)+COUNTIF(D$11:$D86,D86)-1)</f>
        <v/>
      </c>
      <c r="H86" t="str">
        <f>IF(B86="","",RANK(D86,$D:$D)+COUNTIF($D$11:D86,D86)-1)</f>
        <v/>
      </c>
      <c r="J86" s="91">
        <v>76</v>
      </c>
      <c r="K86" s="19" t="str">
        <f t="shared" si="6"/>
        <v/>
      </c>
      <c r="L86" s="92" t="str">
        <f t="shared" si="7"/>
        <v/>
      </c>
      <c r="M86" s="219"/>
      <c r="N86" s="231">
        <f t="shared" si="8"/>
        <v>76</v>
      </c>
      <c r="O86" s="188" t="str">
        <f t="shared" si="9"/>
        <v/>
      </c>
      <c r="P86" s="166" t="str">
        <f>'ادخال درجات الاختبار الرابع'!AM81</f>
        <v/>
      </c>
      <c r="Q86" s="166" t="str">
        <f>'ادخال درجات الاختبار الرابع'!AO81</f>
        <v/>
      </c>
      <c r="R86" s="166" t="str">
        <f>'ادخال درجات الاختبار الرابع'!AQ81</f>
        <v/>
      </c>
      <c r="S86" s="166" t="str">
        <f>'ادخال درجات الاختبار الرابع'!AS81</f>
        <v/>
      </c>
      <c r="T86" s="166" t="str">
        <f>'ادخال درجات الاختبار الرابع'!AU81</f>
        <v/>
      </c>
      <c r="U86" s="166" t="str">
        <f>'ادخال درجات الاختبار الرابع'!AW81</f>
        <v/>
      </c>
      <c r="V86" s="166" t="str">
        <f>'ادخال درجات الاختبار الرابع'!AY81</f>
        <v/>
      </c>
      <c r="W86" s="166" t="str">
        <f>'ادخال درجات الاختبار الرابع'!BA81</f>
        <v/>
      </c>
      <c r="X86" s="166" t="str">
        <f>'ادخال درجات الاختبار الرابع'!BC81</f>
        <v/>
      </c>
      <c r="Y86" s="224" t="str">
        <f>'ادخال درجات الاختبار الرابع'!BE81</f>
        <v/>
      </c>
      <c r="Z86" s="224" t="str">
        <f>'ادخال درجات الاختبار الرابع'!BG81</f>
        <v/>
      </c>
      <c r="AA86" s="224" t="str">
        <f>'ادخال درجات الاختبار الرابع'!BI81</f>
        <v/>
      </c>
      <c r="AB86" s="224" t="str">
        <f>'ادخال درجات الاختبار الرابع'!BK81</f>
        <v/>
      </c>
      <c r="AC86" s="224" t="str">
        <f>'ادخال درجات الاختبار الرابع'!BM81</f>
        <v/>
      </c>
      <c r="AD86" s="224" t="str">
        <f>'ادخال درجات الاختبار الرابع'!BO81</f>
        <v/>
      </c>
      <c r="AE86" s="224" t="str">
        <f>'ادخال درجات الاختبار الرابع'!BQ81</f>
        <v/>
      </c>
      <c r="AF86" s="224" t="str">
        <f>'ادخال درجات الاختبار الرابع'!BS81</f>
        <v/>
      </c>
      <c r="AG86" s="224" t="str">
        <f>'ادخال درجات الاختبار الرابع'!BU81</f>
        <v/>
      </c>
      <c r="AH86" s="224" t="str">
        <f>'ادخال درجات الاختبار الرابع'!BW81</f>
        <v/>
      </c>
      <c r="AI86" s="224" t="str">
        <f>'ادخال درجات الاختبار الرابع'!BY81</f>
        <v/>
      </c>
      <c r="AJ86" s="224" t="str">
        <f>'ادخال درجات الاختبار الرابع'!CA81</f>
        <v/>
      </c>
      <c r="AK86" s="224" t="str">
        <f>'ادخال درجات الاختبار الرابع'!CC81</f>
        <v/>
      </c>
      <c r="AL86" s="224" t="str">
        <f>'ادخال درجات الاختبار الرابع'!CE81</f>
        <v/>
      </c>
      <c r="AM86" s="224" t="str">
        <f>'ادخال درجات الاختبار الرابع'!CG81</f>
        <v/>
      </c>
      <c r="AN86" s="224" t="str">
        <f>'ادخال درجات الاختبار الرابع'!CI81</f>
        <v/>
      </c>
      <c r="AS86" s="91">
        <v>76</v>
      </c>
      <c r="AT86" s="19" t="str">
        <f t="shared" si="10"/>
        <v/>
      </c>
      <c r="AU86" s="92" t="str">
        <f t="shared" si="11"/>
        <v/>
      </c>
    </row>
    <row r="87" spans="1:47">
      <c r="A87" s="91">
        <f>'ادخال درجات التشخيصي'!A83</f>
        <v>77</v>
      </c>
      <c r="B87" s="19" t="str">
        <f>IF('ادخال درجات الاختبار الرابع'!B82="","",'ادخال درجات الاختبار الرابع'!B82)</f>
        <v/>
      </c>
      <c r="C87" s="19" t="str">
        <f>'ادخال درجات الاختبار الرابع'!AC82</f>
        <v/>
      </c>
      <c r="D87" s="92" t="str">
        <f>'ادخال درجات الاختبار الرابع'!AD82</f>
        <v/>
      </c>
      <c r="G87" t="str">
        <f>IF(B87="","",RANK(D87,$D:$D,1)+COUNTIF(D$11:$D87,D87)-1)</f>
        <v/>
      </c>
      <c r="H87" t="str">
        <f>IF(B87="","",RANK(D87,$D:$D)+COUNTIF($D$11:D87,D87)-1)</f>
        <v/>
      </c>
      <c r="J87" s="91">
        <v>77</v>
      </c>
      <c r="K87" s="19" t="str">
        <f t="shared" si="6"/>
        <v/>
      </c>
      <c r="L87" s="92" t="str">
        <f t="shared" si="7"/>
        <v/>
      </c>
      <c r="M87" s="219"/>
      <c r="N87" s="231">
        <f t="shared" si="8"/>
        <v>77</v>
      </c>
      <c r="O87" s="188" t="str">
        <f t="shared" si="9"/>
        <v/>
      </c>
      <c r="P87" s="166" t="str">
        <f>'ادخال درجات الاختبار الرابع'!AM82</f>
        <v/>
      </c>
      <c r="Q87" s="166" t="str">
        <f>'ادخال درجات الاختبار الرابع'!AO82</f>
        <v/>
      </c>
      <c r="R87" s="166" t="str">
        <f>'ادخال درجات الاختبار الرابع'!AQ82</f>
        <v/>
      </c>
      <c r="S87" s="166" t="str">
        <f>'ادخال درجات الاختبار الرابع'!AS82</f>
        <v/>
      </c>
      <c r="T87" s="166" t="str">
        <f>'ادخال درجات الاختبار الرابع'!AU82</f>
        <v/>
      </c>
      <c r="U87" s="166" t="str">
        <f>'ادخال درجات الاختبار الرابع'!AW82</f>
        <v/>
      </c>
      <c r="V87" s="166" t="str">
        <f>'ادخال درجات الاختبار الرابع'!AY82</f>
        <v/>
      </c>
      <c r="W87" s="166" t="str">
        <f>'ادخال درجات الاختبار الرابع'!BA82</f>
        <v/>
      </c>
      <c r="X87" s="166" t="str">
        <f>'ادخال درجات الاختبار الرابع'!BC82</f>
        <v/>
      </c>
      <c r="Y87" s="224" t="str">
        <f>'ادخال درجات الاختبار الرابع'!BE82</f>
        <v/>
      </c>
      <c r="Z87" s="224" t="str">
        <f>'ادخال درجات الاختبار الرابع'!BG82</f>
        <v/>
      </c>
      <c r="AA87" s="224" t="str">
        <f>'ادخال درجات الاختبار الرابع'!BI82</f>
        <v/>
      </c>
      <c r="AB87" s="224" t="str">
        <f>'ادخال درجات الاختبار الرابع'!BK82</f>
        <v/>
      </c>
      <c r="AC87" s="224" t="str">
        <f>'ادخال درجات الاختبار الرابع'!BM82</f>
        <v/>
      </c>
      <c r="AD87" s="224" t="str">
        <f>'ادخال درجات الاختبار الرابع'!BO82</f>
        <v/>
      </c>
      <c r="AE87" s="224" t="str">
        <f>'ادخال درجات الاختبار الرابع'!BQ82</f>
        <v/>
      </c>
      <c r="AF87" s="224" t="str">
        <f>'ادخال درجات الاختبار الرابع'!BS82</f>
        <v/>
      </c>
      <c r="AG87" s="224" t="str">
        <f>'ادخال درجات الاختبار الرابع'!BU82</f>
        <v/>
      </c>
      <c r="AH87" s="224" t="str">
        <f>'ادخال درجات الاختبار الرابع'!BW82</f>
        <v/>
      </c>
      <c r="AI87" s="224" t="str">
        <f>'ادخال درجات الاختبار الرابع'!BY82</f>
        <v/>
      </c>
      <c r="AJ87" s="224" t="str">
        <f>'ادخال درجات الاختبار الرابع'!CA82</f>
        <v/>
      </c>
      <c r="AK87" s="224" t="str">
        <f>'ادخال درجات الاختبار الرابع'!CC82</f>
        <v/>
      </c>
      <c r="AL87" s="224" t="str">
        <f>'ادخال درجات الاختبار الرابع'!CE82</f>
        <v/>
      </c>
      <c r="AM87" s="224" t="str">
        <f>'ادخال درجات الاختبار الرابع'!CG82</f>
        <v/>
      </c>
      <c r="AN87" s="224" t="str">
        <f>'ادخال درجات الاختبار الرابع'!CI82</f>
        <v/>
      </c>
      <c r="AS87" s="91">
        <v>77</v>
      </c>
      <c r="AT87" s="19" t="str">
        <f t="shared" si="10"/>
        <v/>
      </c>
      <c r="AU87" s="92" t="str">
        <f t="shared" si="11"/>
        <v/>
      </c>
    </row>
    <row r="88" spans="1:47">
      <c r="A88" s="91">
        <f>'ادخال درجات التشخيصي'!A84</f>
        <v>78</v>
      </c>
      <c r="B88" s="19" t="str">
        <f>IF('ادخال درجات الاختبار الرابع'!B83="","",'ادخال درجات الاختبار الرابع'!B83)</f>
        <v/>
      </c>
      <c r="C88" s="19" t="str">
        <f>'ادخال درجات الاختبار الرابع'!AC83</f>
        <v/>
      </c>
      <c r="D88" s="92" t="str">
        <f>'ادخال درجات الاختبار الرابع'!AD83</f>
        <v/>
      </c>
      <c r="G88" t="str">
        <f>IF(B88="","",RANK(D88,$D:$D,1)+COUNTIF(D$11:$D88,D88)-1)</f>
        <v/>
      </c>
      <c r="H88" t="str">
        <f>IF(B88="","",RANK(D88,$D:$D)+COUNTIF($D$11:D88,D88)-1)</f>
        <v/>
      </c>
      <c r="J88" s="91">
        <v>78</v>
      </c>
      <c r="K88" s="19" t="str">
        <f t="shared" si="6"/>
        <v/>
      </c>
      <c r="L88" s="92" t="str">
        <f t="shared" si="7"/>
        <v/>
      </c>
      <c r="M88" s="219"/>
      <c r="N88" s="231">
        <f t="shared" si="8"/>
        <v>78</v>
      </c>
      <c r="O88" s="188" t="str">
        <f t="shared" si="9"/>
        <v/>
      </c>
      <c r="P88" s="166" t="str">
        <f>'ادخال درجات الاختبار الرابع'!AM83</f>
        <v/>
      </c>
      <c r="Q88" s="166" t="str">
        <f>'ادخال درجات الاختبار الرابع'!AO83</f>
        <v/>
      </c>
      <c r="R88" s="166" t="str">
        <f>'ادخال درجات الاختبار الرابع'!AQ83</f>
        <v/>
      </c>
      <c r="S88" s="166" t="str">
        <f>'ادخال درجات الاختبار الرابع'!AS83</f>
        <v/>
      </c>
      <c r="T88" s="166" t="str">
        <f>'ادخال درجات الاختبار الرابع'!AU83</f>
        <v/>
      </c>
      <c r="U88" s="166" t="str">
        <f>'ادخال درجات الاختبار الرابع'!AW83</f>
        <v/>
      </c>
      <c r="V88" s="166" t="str">
        <f>'ادخال درجات الاختبار الرابع'!AY83</f>
        <v/>
      </c>
      <c r="W88" s="166" t="str">
        <f>'ادخال درجات الاختبار الرابع'!BA83</f>
        <v/>
      </c>
      <c r="X88" s="166" t="str">
        <f>'ادخال درجات الاختبار الرابع'!BC83</f>
        <v/>
      </c>
      <c r="Y88" s="224" t="str">
        <f>'ادخال درجات الاختبار الرابع'!BE83</f>
        <v/>
      </c>
      <c r="Z88" s="224" t="str">
        <f>'ادخال درجات الاختبار الرابع'!BG83</f>
        <v/>
      </c>
      <c r="AA88" s="224" t="str">
        <f>'ادخال درجات الاختبار الرابع'!BI83</f>
        <v/>
      </c>
      <c r="AB88" s="224" t="str">
        <f>'ادخال درجات الاختبار الرابع'!BK83</f>
        <v/>
      </c>
      <c r="AC88" s="224" t="str">
        <f>'ادخال درجات الاختبار الرابع'!BM83</f>
        <v/>
      </c>
      <c r="AD88" s="224" t="str">
        <f>'ادخال درجات الاختبار الرابع'!BO83</f>
        <v/>
      </c>
      <c r="AE88" s="224" t="str">
        <f>'ادخال درجات الاختبار الرابع'!BQ83</f>
        <v/>
      </c>
      <c r="AF88" s="224" t="str">
        <f>'ادخال درجات الاختبار الرابع'!BS83</f>
        <v/>
      </c>
      <c r="AG88" s="224" t="str">
        <f>'ادخال درجات الاختبار الرابع'!BU83</f>
        <v/>
      </c>
      <c r="AH88" s="224" t="str">
        <f>'ادخال درجات الاختبار الرابع'!BW83</f>
        <v/>
      </c>
      <c r="AI88" s="224" t="str">
        <f>'ادخال درجات الاختبار الرابع'!BY83</f>
        <v/>
      </c>
      <c r="AJ88" s="224" t="str">
        <f>'ادخال درجات الاختبار الرابع'!CA83</f>
        <v/>
      </c>
      <c r="AK88" s="224" t="str">
        <f>'ادخال درجات الاختبار الرابع'!CC83</f>
        <v/>
      </c>
      <c r="AL88" s="224" t="str">
        <f>'ادخال درجات الاختبار الرابع'!CE83</f>
        <v/>
      </c>
      <c r="AM88" s="224" t="str">
        <f>'ادخال درجات الاختبار الرابع'!CG83</f>
        <v/>
      </c>
      <c r="AN88" s="224" t="str">
        <f>'ادخال درجات الاختبار الرابع'!CI83</f>
        <v/>
      </c>
      <c r="AS88" s="91">
        <v>78</v>
      </c>
      <c r="AT88" s="19" t="str">
        <f t="shared" si="10"/>
        <v/>
      </c>
      <c r="AU88" s="92" t="str">
        <f t="shared" si="11"/>
        <v/>
      </c>
    </row>
    <row r="89" spans="1:47">
      <c r="A89" s="91">
        <f>'ادخال درجات التشخيصي'!A85</f>
        <v>79</v>
      </c>
      <c r="B89" s="19" t="str">
        <f>IF('ادخال درجات الاختبار الرابع'!B84="","",'ادخال درجات الاختبار الرابع'!B84)</f>
        <v/>
      </c>
      <c r="C89" s="19" t="str">
        <f>'ادخال درجات الاختبار الرابع'!AC84</f>
        <v/>
      </c>
      <c r="D89" s="92" t="str">
        <f>'ادخال درجات الاختبار الرابع'!AD84</f>
        <v/>
      </c>
      <c r="G89" t="str">
        <f>IF(B89="","",RANK(D89,$D:$D,1)+COUNTIF(D$11:$D89,D89)-1)</f>
        <v/>
      </c>
      <c r="H89" t="str">
        <f>IF(B89="","",RANK(D89,$D:$D)+COUNTIF($D$11:D89,D89)-1)</f>
        <v/>
      </c>
      <c r="J89" s="91">
        <v>79</v>
      </c>
      <c r="K89" s="19" t="str">
        <f t="shared" si="6"/>
        <v/>
      </c>
      <c r="L89" s="92" t="str">
        <f t="shared" si="7"/>
        <v/>
      </c>
      <c r="M89" s="219"/>
      <c r="N89" s="231">
        <f t="shared" si="8"/>
        <v>79</v>
      </c>
      <c r="O89" s="188" t="str">
        <f t="shared" si="9"/>
        <v/>
      </c>
      <c r="P89" s="166" t="str">
        <f>'ادخال درجات الاختبار الرابع'!AM84</f>
        <v/>
      </c>
      <c r="Q89" s="166" t="str">
        <f>'ادخال درجات الاختبار الرابع'!AO84</f>
        <v/>
      </c>
      <c r="R89" s="166" t="str">
        <f>'ادخال درجات الاختبار الرابع'!AQ84</f>
        <v/>
      </c>
      <c r="S89" s="166" t="str">
        <f>'ادخال درجات الاختبار الرابع'!AS84</f>
        <v/>
      </c>
      <c r="T89" s="166" t="str">
        <f>'ادخال درجات الاختبار الرابع'!AU84</f>
        <v/>
      </c>
      <c r="U89" s="166" t="str">
        <f>'ادخال درجات الاختبار الرابع'!AW84</f>
        <v/>
      </c>
      <c r="V89" s="166" t="str">
        <f>'ادخال درجات الاختبار الرابع'!AY84</f>
        <v/>
      </c>
      <c r="W89" s="166" t="str">
        <f>'ادخال درجات الاختبار الرابع'!BA84</f>
        <v/>
      </c>
      <c r="X89" s="166" t="str">
        <f>'ادخال درجات الاختبار الرابع'!BC84</f>
        <v/>
      </c>
      <c r="Y89" s="224" t="str">
        <f>'ادخال درجات الاختبار الرابع'!BE84</f>
        <v/>
      </c>
      <c r="Z89" s="224" t="str">
        <f>'ادخال درجات الاختبار الرابع'!BG84</f>
        <v/>
      </c>
      <c r="AA89" s="224" t="str">
        <f>'ادخال درجات الاختبار الرابع'!BI84</f>
        <v/>
      </c>
      <c r="AB89" s="224" t="str">
        <f>'ادخال درجات الاختبار الرابع'!BK84</f>
        <v/>
      </c>
      <c r="AC89" s="224" t="str">
        <f>'ادخال درجات الاختبار الرابع'!BM84</f>
        <v/>
      </c>
      <c r="AD89" s="224" t="str">
        <f>'ادخال درجات الاختبار الرابع'!BO84</f>
        <v/>
      </c>
      <c r="AE89" s="224" t="str">
        <f>'ادخال درجات الاختبار الرابع'!BQ84</f>
        <v/>
      </c>
      <c r="AF89" s="224" t="str">
        <f>'ادخال درجات الاختبار الرابع'!BS84</f>
        <v/>
      </c>
      <c r="AG89" s="224" t="str">
        <f>'ادخال درجات الاختبار الرابع'!BU84</f>
        <v/>
      </c>
      <c r="AH89" s="224" t="str">
        <f>'ادخال درجات الاختبار الرابع'!BW84</f>
        <v/>
      </c>
      <c r="AI89" s="224" t="str">
        <f>'ادخال درجات الاختبار الرابع'!BY84</f>
        <v/>
      </c>
      <c r="AJ89" s="224" t="str">
        <f>'ادخال درجات الاختبار الرابع'!CA84</f>
        <v/>
      </c>
      <c r="AK89" s="224" t="str">
        <f>'ادخال درجات الاختبار الرابع'!CC84</f>
        <v/>
      </c>
      <c r="AL89" s="224" t="str">
        <f>'ادخال درجات الاختبار الرابع'!CE84</f>
        <v/>
      </c>
      <c r="AM89" s="224" t="str">
        <f>'ادخال درجات الاختبار الرابع'!CG84</f>
        <v/>
      </c>
      <c r="AN89" s="224" t="str">
        <f>'ادخال درجات الاختبار الرابع'!CI84</f>
        <v/>
      </c>
      <c r="AS89" s="91">
        <v>79</v>
      </c>
      <c r="AT89" s="19" t="str">
        <f t="shared" si="10"/>
        <v/>
      </c>
      <c r="AU89" s="92" t="str">
        <f t="shared" si="11"/>
        <v/>
      </c>
    </row>
    <row r="90" spans="1:47">
      <c r="A90" s="91">
        <f>'ادخال درجات التشخيصي'!A86</f>
        <v>80</v>
      </c>
      <c r="B90" s="19" t="str">
        <f>IF('ادخال درجات الاختبار الرابع'!B85="","",'ادخال درجات الاختبار الرابع'!B85)</f>
        <v/>
      </c>
      <c r="C90" s="19" t="str">
        <f>'ادخال درجات الاختبار الرابع'!AC85</f>
        <v/>
      </c>
      <c r="D90" s="92" t="str">
        <f>'ادخال درجات الاختبار الرابع'!AD85</f>
        <v/>
      </c>
      <c r="G90" t="str">
        <f>IF(B90="","",RANK(D90,$D:$D,1)+COUNTIF(D$11:$D90,D90)-1)</f>
        <v/>
      </c>
      <c r="H90" t="str">
        <f>IF(B90="","",RANK(D90,$D:$D)+COUNTIF($D$11:D90,D90)-1)</f>
        <v/>
      </c>
      <c r="J90" s="91">
        <v>80</v>
      </c>
      <c r="K90" s="19" t="str">
        <f t="shared" si="6"/>
        <v/>
      </c>
      <c r="L90" s="92" t="str">
        <f t="shared" si="7"/>
        <v/>
      </c>
      <c r="M90" s="219"/>
      <c r="N90" s="231">
        <f t="shared" si="8"/>
        <v>80</v>
      </c>
      <c r="O90" s="188" t="str">
        <f t="shared" si="9"/>
        <v/>
      </c>
      <c r="P90" s="166" t="str">
        <f>'ادخال درجات الاختبار الرابع'!AM85</f>
        <v/>
      </c>
      <c r="Q90" s="166" t="str">
        <f>'ادخال درجات الاختبار الرابع'!AO85</f>
        <v/>
      </c>
      <c r="R90" s="166" t="str">
        <f>'ادخال درجات الاختبار الرابع'!AQ85</f>
        <v/>
      </c>
      <c r="S90" s="166" t="str">
        <f>'ادخال درجات الاختبار الرابع'!AS85</f>
        <v/>
      </c>
      <c r="T90" s="166" t="str">
        <f>'ادخال درجات الاختبار الرابع'!AU85</f>
        <v/>
      </c>
      <c r="U90" s="166" t="str">
        <f>'ادخال درجات الاختبار الرابع'!AW85</f>
        <v/>
      </c>
      <c r="V90" s="166" t="str">
        <f>'ادخال درجات الاختبار الرابع'!AY85</f>
        <v/>
      </c>
      <c r="W90" s="166" t="str">
        <f>'ادخال درجات الاختبار الرابع'!BA85</f>
        <v/>
      </c>
      <c r="X90" s="166" t="str">
        <f>'ادخال درجات الاختبار الرابع'!BC85</f>
        <v/>
      </c>
      <c r="Y90" s="224" t="str">
        <f>'ادخال درجات الاختبار الرابع'!BE85</f>
        <v/>
      </c>
      <c r="Z90" s="224" t="str">
        <f>'ادخال درجات الاختبار الرابع'!BG85</f>
        <v/>
      </c>
      <c r="AA90" s="224" t="str">
        <f>'ادخال درجات الاختبار الرابع'!BI85</f>
        <v/>
      </c>
      <c r="AB90" s="224" t="str">
        <f>'ادخال درجات الاختبار الرابع'!BK85</f>
        <v/>
      </c>
      <c r="AC90" s="224" t="str">
        <f>'ادخال درجات الاختبار الرابع'!BM85</f>
        <v/>
      </c>
      <c r="AD90" s="224" t="str">
        <f>'ادخال درجات الاختبار الرابع'!BO85</f>
        <v/>
      </c>
      <c r="AE90" s="224" t="str">
        <f>'ادخال درجات الاختبار الرابع'!BQ85</f>
        <v/>
      </c>
      <c r="AF90" s="224" t="str">
        <f>'ادخال درجات الاختبار الرابع'!BS85</f>
        <v/>
      </c>
      <c r="AG90" s="224" t="str">
        <f>'ادخال درجات الاختبار الرابع'!BU85</f>
        <v/>
      </c>
      <c r="AH90" s="224" t="str">
        <f>'ادخال درجات الاختبار الرابع'!BW85</f>
        <v/>
      </c>
      <c r="AI90" s="224" t="str">
        <f>'ادخال درجات الاختبار الرابع'!BY85</f>
        <v/>
      </c>
      <c r="AJ90" s="224" t="str">
        <f>'ادخال درجات الاختبار الرابع'!CA85</f>
        <v/>
      </c>
      <c r="AK90" s="224" t="str">
        <f>'ادخال درجات الاختبار الرابع'!CC85</f>
        <v/>
      </c>
      <c r="AL90" s="224" t="str">
        <f>'ادخال درجات الاختبار الرابع'!CE85</f>
        <v/>
      </c>
      <c r="AM90" s="224" t="str">
        <f>'ادخال درجات الاختبار الرابع'!CG85</f>
        <v/>
      </c>
      <c r="AN90" s="224" t="str">
        <f>'ادخال درجات الاختبار الرابع'!CI85</f>
        <v/>
      </c>
      <c r="AS90" s="91">
        <v>80</v>
      </c>
      <c r="AT90" s="19" t="str">
        <f t="shared" si="10"/>
        <v/>
      </c>
      <c r="AU90" s="92" t="str">
        <f t="shared" si="11"/>
        <v/>
      </c>
    </row>
    <row r="91" spans="1:47">
      <c r="A91" s="91">
        <f>'ادخال درجات التشخيصي'!A87</f>
        <v>81</v>
      </c>
      <c r="B91" s="19" t="str">
        <f>IF('ادخال درجات الاختبار الرابع'!B86="","",'ادخال درجات الاختبار الرابع'!B86)</f>
        <v/>
      </c>
      <c r="C91" s="19" t="str">
        <f>'ادخال درجات الاختبار الرابع'!AC86</f>
        <v/>
      </c>
      <c r="D91" s="92" t="str">
        <f>'ادخال درجات الاختبار الرابع'!AD86</f>
        <v/>
      </c>
      <c r="G91" t="str">
        <f>IF(B91="","",RANK(D91,$D:$D,1)+COUNTIF(D$11:$D91,D91)-1)</f>
        <v/>
      </c>
      <c r="H91" t="str">
        <f>IF(B91="","",RANK(D91,$D:$D)+COUNTIF($D$11:D91,D91)-1)</f>
        <v/>
      </c>
      <c r="J91" s="91">
        <v>81</v>
      </c>
      <c r="K91" s="19" t="str">
        <f t="shared" si="6"/>
        <v/>
      </c>
      <c r="L91" s="92" t="str">
        <f t="shared" si="7"/>
        <v/>
      </c>
      <c r="M91" s="219"/>
      <c r="N91" s="231">
        <f t="shared" si="8"/>
        <v>81</v>
      </c>
      <c r="O91" s="188" t="str">
        <f t="shared" si="9"/>
        <v/>
      </c>
      <c r="P91" s="166" t="str">
        <f>'ادخال درجات الاختبار الرابع'!AM86</f>
        <v/>
      </c>
      <c r="Q91" s="166" t="str">
        <f>'ادخال درجات الاختبار الرابع'!AO86</f>
        <v/>
      </c>
      <c r="R91" s="166" t="str">
        <f>'ادخال درجات الاختبار الرابع'!AQ86</f>
        <v/>
      </c>
      <c r="S91" s="166" t="str">
        <f>'ادخال درجات الاختبار الرابع'!AS86</f>
        <v/>
      </c>
      <c r="T91" s="166" t="str">
        <f>'ادخال درجات الاختبار الرابع'!AU86</f>
        <v/>
      </c>
      <c r="U91" s="166" t="str">
        <f>'ادخال درجات الاختبار الرابع'!AW86</f>
        <v/>
      </c>
      <c r="V91" s="166" t="str">
        <f>'ادخال درجات الاختبار الرابع'!AY86</f>
        <v/>
      </c>
      <c r="W91" s="166" t="str">
        <f>'ادخال درجات الاختبار الرابع'!BA86</f>
        <v/>
      </c>
      <c r="X91" s="166" t="str">
        <f>'ادخال درجات الاختبار الرابع'!BC86</f>
        <v/>
      </c>
      <c r="Y91" s="224" t="str">
        <f>'ادخال درجات الاختبار الرابع'!BE86</f>
        <v/>
      </c>
      <c r="Z91" s="224" t="str">
        <f>'ادخال درجات الاختبار الرابع'!BG86</f>
        <v/>
      </c>
      <c r="AA91" s="224" t="str">
        <f>'ادخال درجات الاختبار الرابع'!BI86</f>
        <v/>
      </c>
      <c r="AB91" s="224" t="str">
        <f>'ادخال درجات الاختبار الرابع'!BK86</f>
        <v/>
      </c>
      <c r="AC91" s="224" t="str">
        <f>'ادخال درجات الاختبار الرابع'!BM86</f>
        <v/>
      </c>
      <c r="AD91" s="224" t="str">
        <f>'ادخال درجات الاختبار الرابع'!BO86</f>
        <v/>
      </c>
      <c r="AE91" s="224" t="str">
        <f>'ادخال درجات الاختبار الرابع'!BQ86</f>
        <v/>
      </c>
      <c r="AF91" s="224" t="str">
        <f>'ادخال درجات الاختبار الرابع'!BS86</f>
        <v/>
      </c>
      <c r="AG91" s="224" t="str">
        <f>'ادخال درجات الاختبار الرابع'!BU86</f>
        <v/>
      </c>
      <c r="AH91" s="224" t="str">
        <f>'ادخال درجات الاختبار الرابع'!BW86</f>
        <v/>
      </c>
      <c r="AI91" s="224" t="str">
        <f>'ادخال درجات الاختبار الرابع'!BY86</f>
        <v/>
      </c>
      <c r="AJ91" s="224" t="str">
        <f>'ادخال درجات الاختبار الرابع'!CA86</f>
        <v/>
      </c>
      <c r="AK91" s="224" t="str">
        <f>'ادخال درجات الاختبار الرابع'!CC86</f>
        <v/>
      </c>
      <c r="AL91" s="224" t="str">
        <f>'ادخال درجات الاختبار الرابع'!CE86</f>
        <v/>
      </c>
      <c r="AM91" s="224" t="str">
        <f>'ادخال درجات الاختبار الرابع'!CG86</f>
        <v/>
      </c>
      <c r="AN91" s="224" t="str">
        <f>'ادخال درجات الاختبار الرابع'!CI86</f>
        <v/>
      </c>
      <c r="AS91" s="91">
        <v>81</v>
      </c>
      <c r="AT91" s="19" t="str">
        <f t="shared" si="10"/>
        <v/>
      </c>
      <c r="AU91" s="92" t="str">
        <f t="shared" si="11"/>
        <v/>
      </c>
    </row>
    <row r="92" spans="1:47">
      <c r="A92" s="91">
        <f>'ادخال درجات التشخيصي'!A88</f>
        <v>82</v>
      </c>
      <c r="B92" s="19" t="str">
        <f>IF('ادخال درجات الاختبار الرابع'!B87="","",'ادخال درجات الاختبار الرابع'!B87)</f>
        <v/>
      </c>
      <c r="C92" s="19" t="str">
        <f>'ادخال درجات الاختبار الرابع'!AC87</f>
        <v/>
      </c>
      <c r="D92" s="92" t="str">
        <f>'ادخال درجات الاختبار الرابع'!AD87</f>
        <v/>
      </c>
      <c r="G92" t="str">
        <f>IF(B92="","",RANK(D92,$D:$D,1)+COUNTIF(D$11:$D92,D92)-1)</f>
        <v/>
      </c>
      <c r="H92" t="str">
        <f>IF(B92="","",RANK(D92,$D:$D)+COUNTIF($D$11:D92,D92)-1)</f>
        <v/>
      </c>
      <c r="J92" s="91">
        <v>82</v>
      </c>
      <c r="K92" s="19" t="str">
        <f t="shared" si="6"/>
        <v/>
      </c>
      <c r="L92" s="92" t="str">
        <f t="shared" si="7"/>
        <v/>
      </c>
      <c r="M92" s="219"/>
      <c r="N92" s="231">
        <f t="shared" si="8"/>
        <v>82</v>
      </c>
      <c r="O92" s="188" t="str">
        <f t="shared" si="9"/>
        <v/>
      </c>
      <c r="P92" s="166" t="str">
        <f>'ادخال درجات الاختبار الرابع'!AM87</f>
        <v/>
      </c>
      <c r="Q92" s="166" t="str">
        <f>'ادخال درجات الاختبار الرابع'!AO87</f>
        <v/>
      </c>
      <c r="R92" s="166" t="str">
        <f>'ادخال درجات الاختبار الرابع'!AQ87</f>
        <v/>
      </c>
      <c r="S92" s="166" t="str">
        <f>'ادخال درجات الاختبار الرابع'!AS87</f>
        <v/>
      </c>
      <c r="T92" s="166" t="str">
        <f>'ادخال درجات الاختبار الرابع'!AU87</f>
        <v/>
      </c>
      <c r="U92" s="166" t="str">
        <f>'ادخال درجات الاختبار الرابع'!AW87</f>
        <v/>
      </c>
      <c r="V92" s="166" t="str">
        <f>'ادخال درجات الاختبار الرابع'!AY87</f>
        <v/>
      </c>
      <c r="W92" s="166" t="str">
        <f>'ادخال درجات الاختبار الرابع'!BA87</f>
        <v/>
      </c>
      <c r="X92" s="166" t="str">
        <f>'ادخال درجات الاختبار الرابع'!BC87</f>
        <v/>
      </c>
      <c r="Y92" s="224" t="str">
        <f>'ادخال درجات الاختبار الرابع'!BE87</f>
        <v/>
      </c>
      <c r="Z92" s="224" t="str">
        <f>'ادخال درجات الاختبار الرابع'!BG87</f>
        <v/>
      </c>
      <c r="AA92" s="224" t="str">
        <f>'ادخال درجات الاختبار الرابع'!BI87</f>
        <v/>
      </c>
      <c r="AB92" s="224" t="str">
        <f>'ادخال درجات الاختبار الرابع'!BK87</f>
        <v/>
      </c>
      <c r="AC92" s="224" t="str">
        <f>'ادخال درجات الاختبار الرابع'!BM87</f>
        <v/>
      </c>
      <c r="AD92" s="224" t="str">
        <f>'ادخال درجات الاختبار الرابع'!BO87</f>
        <v/>
      </c>
      <c r="AE92" s="224" t="str">
        <f>'ادخال درجات الاختبار الرابع'!BQ87</f>
        <v/>
      </c>
      <c r="AF92" s="224" t="str">
        <f>'ادخال درجات الاختبار الرابع'!BS87</f>
        <v/>
      </c>
      <c r="AG92" s="224" t="str">
        <f>'ادخال درجات الاختبار الرابع'!BU87</f>
        <v/>
      </c>
      <c r="AH92" s="224" t="str">
        <f>'ادخال درجات الاختبار الرابع'!BW87</f>
        <v/>
      </c>
      <c r="AI92" s="224" t="str">
        <f>'ادخال درجات الاختبار الرابع'!BY87</f>
        <v/>
      </c>
      <c r="AJ92" s="224" t="str">
        <f>'ادخال درجات الاختبار الرابع'!CA87</f>
        <v/>
      </c>
      <c r="AK92" s="224" t="str">
        <f>'ادخال درجات الاختبار الرابع'!CC87</f>
        <v/>
      </c>
      <c r="AL92" s="224" t="str">
        <f>'ادخال درجات الاختبار الرابع'!CE87</f>
        <v/>
      </c>
      <c r="AM92" s="224" t="str">
        <f>'ادخال درجات الاختبار الرابع'!CG87</f>
        <v/>
      </c>
      <c r="AN92" s="224" t="str">
        <f>'ادخال درجات الاختبار الرابع'!CI87</f>
        <v/>
      </c>
      <c r="AS92" s="91">
        <v>82</v>
      </c>
      <c r="AT92" s="19" t="str">
        <f t="shared" si="10"/>
        <v/>
      </c>
      <c r="AU92" s="92" t="str">
        <f t="shared" si="11"/>
        <v/>
      </c>
    </row>
    <row r="93" spans="1:47">
      <c r="A93" s="91">
        <f>'ادخال درجات التشخيصي'!A89</f>
        <v>83</v>
      </c>
      <c r="B93" s="19" t="str">
        <f>IF('ادخال درجات الاختبار الرابع'!B88="","",'ادخال درجات الاختبار الرابع'!B88)</f>
        <v/>
      </c>
      <c r="C93" s="19" t="str">
        <f>'ادخال درجات الاختبار الرابع'!AC88</f>
        <v/>
      </c>
      <c r="D93" s="92" t="str">
        <f>'ادخال درجات الاختبار الرابع'!AD88</f>
        <v/>
      </c>
      <c r="G93" t="str">
        <f>IF(B93="","",RANK(D93,$D:$D,1)+COUNTIF(D$11:$D93,D93)-1)</f>
        <v/>
      </c>
      <c r="H93" t="str">
        <f>IF(B93="","",RANK(D93,$D:$D)+COUNTIF($D$11:D93,D93)-1)</f>
        <v/>
      </c>
      <c r="J93" s="91">
        <v>83</v>
      </c>
      <c r="K93" s="19" t="str">
        <f t="shared" si="6"/>
        <v/>
      </c>
      <c r="L93" s="92" t="str">
        <f t="shared" si="7"/>
        <v/>
      </c>
      <c r="M93" s="219"/>
      <c r="N93" s="231">
        <f t="shared" si="8"/>
        <v>83</v>
      </c>
      <c r="O93" s="188" t="str">
        <f t="shared" si="9"/>
        <v/>
      </c>
      <c r="P93" s="166" t="str">
        <f>'ادخال درجات الاختبار الرابع'!AM88</f>
        <v/>
      </c>
      <c r="Q93" s="166" t="str">
        <f>'ادخال درجات الاختبار الرابع'!AO88</f>
        <v/>
      </c>
      <c r="R93" s="166" t="str">
        <f>'ادخال درجات الاختبار الرابع'!AQ88</f>
        <v/>
      </c>
      <c r="S93" s="166" t="str">
        <f>'ادخال درجات الاختبار الرابع'!AS88</f>
        <v/>
      </c>
      <c r="T93" s="166" t="str">
        <f>'ادخال درجات الاختبار الرابع'!AU88</f>
        <v/>
      </c>
      <c r="U93" s="166" t="str">
        <f>'ادخال درجات الاختبار الرابع'!AW88</f>
        <v/>
      </c>
      <c r="V93" s="166" t="str">
        <f>'ادخال درجات الاختبار الرابع'!AY88</f>
        <v/>
      </c>
      <c r="W93" s="166" t="str">
        <f>'ادخال درجات الاختبار الرابع'!BA88</f>
        <v/>
      </c>
      <c r="X93" s="166" t="str">
        <f>'ادخال درجات الاختبار الرابع'!BC88</f>
        <v/>
      </c>
      <c r="Y93" s="224" t="str">
        <f>'ادخال درجات الاختبار الرابع'!BE88</f>
        <v/>
      </c>
      <c r="Z93" s="224" t="str">
        <f>'ادخال درجات الاختبار الرابع'!BG88</f>
        <v/>
      </c>
      <c r="AA93" s="224" t="str">
        <f>'ادخال درجات الاختبار الرابع'!BI88</f>
        <v/>
      </c>
      <c r="AB93" s="224" t="str">
        <f>'ادخال درجات الاختبار الرابع'!BK88</f>
        <v/>
      </c>
      <c r="AC93" s="224" t="str">
        <f>'ادخال درجات الاختبار الرابع'!BM88</f>
        <v/>
      </c>
      <c r="AD93" s="224" t="str">
        <f>'ادخال درجات الاختبار الرابع'!BO88</f>
        <v/>
      </c>
      <c r="AE93" s="224" t="str">
        <f>'ادخال درجات الاختبار الرابع'!BQ88</f>
        <v/>
      </c>
      <c r="AF93" s="224" t="str">
        <f>'ادخال درجات الاختبار الرابع'!BS88</f>
        <v/>
      </c>
      <c r="AG93" s="224" t="str">
        <f>'ادخال درجات الاختبار الرابع'!BU88</f>
        <v/>
      </c>
      <c r="AH93" s="224" t="str">
        <f>'ادخال درجات الاختبار الرابع'!BW88</f>
        <v/>
      </c>
      <c r="AI93" s="224" t="str">
        <f>'ادخال درجات الاختبار الرابع'!BY88</f>
        <v/>
      </c>
      <c r="AJ93" s="224" t="str">
        <f>'ادخال درجات الاختبار الرابع'!CA88</f>
        <v/>
      </c>
      <c r="AK93" s="224" t="str">
        <f>'ادخال درجات الاختبار الرابع'!CC88</f>
        <v/>
      </c>
      <c r="AL93" s="224" t="str">
        <f>'ادخال درجات الاختبار الرابع'!CE88</f>
        <v/>
      </c>
      <c r="AM93" s="224" t="str">
        <f>'ادخال درجات الاختبار الرابع'!CG88</f>
        <v/>
      </c>
      <c r="AN93" s="224" t="str">
        <f>'ادخال درجات الاختبار الرابع'!CI88</f>
        <v/>
      </c>
      <c r="AS93" s="91">
        <v>83</v>
      </c>
      <c r="AT93" s="19" t="str">
        <f t="shared" si="10"/>
        <v/>
      </c>
      <c r="AU93" s="92" t="str">
        <f t="shared" si="11"/>
        <v/>
      </c>
    </row>
    <row r="94" spans="1:47">
      <c r="A94" s="91">
        <f>'ادخال درجات التشخيصي'!A90</f>
        <v>84</v>
      </c>
      <c r="B94" s="19" t="str">
        <f>IF('ادخال درجات الاختبار الرابع'!B89="","",'ادخال درجات الاختبار الرابع'!B89)</f>
        <v/>
      </c>
      <c r="C94" s="19" t="str">
        <f>'ادخال درجات الاختبار الرابع'!AC89</f>
        <v/>
      </c>
      <c r="D94" s="92" t="str">
        <f>'ادخال درجات الاختبار الرابع'!AD89</f>
        <v/>
      </c>
      <c r="G94" t="str">
        <f>IF(B94="","",RANK(D94,$D:$D,1)+COUNTIF(D$11:$D94,D94)-1)</f>
        <v/>
      </c>
      <c r="H94" t="str">
        <f>IF(B94="","",RANK(D94,$D:$D)+COUNTIF($D$11:D94,D94)-1)</f>
        <v/>
      </c>
      <c r="J94" s="91">
        <v>84</v>
      </c>
      <c r="K94" s="19" t="str">
        <f t="shared" si="6"/>
        <v/>
      </c>
      <c r="L94" s="92" t="str">
        <f t="shared" si="7"/>
        <v/>
      </c>
      <c r="M94" s="219"/>
      <c r="N94" s="231">
        <f t="shared" si="8"/>
        <v>84</v>
      </c>
      <c r="O94" s="188" t="str">
        <f t="shared" si="9"/>
        <v/>
      </c>
      <c r="P94" s="166" t="str">
        <f>'ادخال درجات الاختبار الرابع'!AM89</f>
        <v/>
      </c>
      <c r="Q94" s="166" t="str">
        <f>'ادخال درجات الاختبار الرابع'!AO89</f>
        <v/>
      </c>
      <c r="R94" s="166" t="str">
        <f>'ادخال درجات الاختبار الرابع'!AQ89</f>
        <v/>
      </c>
      <c r="S94" s="166" t="str">
        <f>'ادخال درجات الاختبار الرابع'!AS89</f>
        <v/>
      </c>
      <c r="T94" s="166" t="str">
        <f>'ادخال درجات الاختبار الرابع'!AU89</f>
        <v/>
      </c>
      <c r="U94" s="166" t="str">
        <f>'ادخال درجات الاختبار الرابع'!AW89</f>
        <v/>
      </c>
      <c r="V94" s="166" t="str">
        <f>'ادخال درجات الاختبار الرابع'!AY89</f>
        <v/>
      </c>
      <c r="W94" s="166" t="str">
        <f>'ادخال درجات الاختبار الرابع'!BA89</f>
        <v/>
      </c>
      <c r="X94" s="166" t="str">
        <f>'ادخال درجات الاختبار الرابع'!BC89</f>
        <v/>
      </c>
      <c r="Y94" s="224" t="str">
        <f>'ادخال درجات الاختبار الرابع'!BE89</f>
        <v/>
      </c>
      <c r="Z94" s="224" t="str">
        <f>'ادخال درجات الاختبار الرابع'!BG89</f>
        <v/>
      </c>
      <c r="AA94" s="224" t="str">
        <f>'ادخال درجات الاختبار الرابع'!BI89</f>
        <v/>
      </c>
      <c r="AB94" s="224" t="str">
        <f>'ادخال درجات الاختبار الرابع'!BK89</f>
        <v/>
      </c>
      <c r="AC94" s="224" t="str">
        <f>'ادخال درجات الاختبار الرابع'!BM89</f>
        <v/>
      </c>
      <c r="AD94" s="224" t="str">
        <f>'ادخال درجات الاختبار الرابع'!BO89</f>
        <v/>
      </c>
      <c r="AE94" s="224" t="str">
        <f>'ادخال درجات الاختبار الرابع'!BQ89</f>
        <v/>
      </c>
      <c r="AF94" s="224" t="str">
        <f>'ادخال درجات الاختبار الرابع'!BS89</f>
        <v/>
      </c>
      <c r="AG94" s="224" t="str">
        <f>'ادخال درجات الاختبار الرابع'!BU89</f>
        <v/>
      </c>
      <c r="AH94" s="224" t="str">
        <f>'ادخال درجات الاختبار الرابع'!BW89</f>
        <v/>
      </c>
      <c r="AI94" s="224" t="str">
        <f>'ادخال درجات الاختبار الرابع'!BY89</f>
        <v/>
      </c>
      <c r="AJ94" s="224" t="str">
        <f>'ادخال درجات الاختبار الرابع'!CA89</f>
        <v/>
      </c>
      <c r="AK94" s="224" t="str">
        <f>'ادخال درجات الاختبار الرابع'!CC89</f>
        <v/>
      </c>
      <c r="AL94" s="224" t="str">
        <f>'ادخال درجات الاختبار الرابع'!CE89</f>
        <v/>
      </c>
      <c r="AM94" s="224" t="str">
        <f>'ادخال درجات الاختبار الرابع'!CG89</f>
        <v/>
      </c>
      <c r="AN94" s="224" t="str">
        <f>'ادخال درجات الاختبار الرابع'!CI89</f>
        <v/>
      </c>
      <c r="AS94" s="91">
        <v>84</v>
      </c>
      <c r="AT94" s="19" t="str">
        <f t="shared" si="10"/>
        <v/>
      </c>
      <c r="AU94" s="92" t="str">
        <f t="shared" si="11"/>
        <v/>
      </c>
    </row>
    <row r="95" spans="1:47">
      <c r="A95" s="91">
        <f>'ادخال درجات التشخيصي'!A91</f>
        <v>85</v>
      </c>
      <c r="B95" s="19" t="str">
        <f>IF('ادخال درجات الاختبار الرابع'!B90="","",'ادخال درجات الاختبار الرابع'!B90)</f>
        <v/>
      </c>
      <c r="C95" s="19" t="str">
        <f>'ادخال درجات الاختبار الرابع'!AC90</f>
        <v/>
      </c>
      <c r="D95" s="92" t="str">
        <f>'ادخال درجات الاختبار الرابع'!AD90</f>
        <v/>
      </c>
      <c r="G95" t="str">
        <f>IF(B95="","",RANK(D95,$D:$D,1)+COUNTIF(D$11:$D95,D95)-1)</f>
        <v/>
      </c>
      <c r="H95" t="str">
        <f>IF(B95="","",RANK(D95,$D:$D)+COUNTIF($D$11:D95,D95)-1)</f>
        <v/>
      </c>
      <c r="J95" s="91">
        <v>85</v>
      </c>
      <c r="K95" s="19" t="str">
        <f t="shared" si="6"/>
        <v/>
      </c>
      <c r="L95" s="92" t="str">
        <f t="shared" si="7"/>
        <v/>
      </c>
      <c r="M95" s="219"/>
      <c r="N95" s="231">
        <f t="shared" si="8"/>
        <v>85</v>
      </c>
      <c r="O95" s="188" t="str">
        <f t="shared" si="9"/>
        <v/>
      </c>
      <c r="P95" s="166" t="str">
        <f>'ادخال درجات الاختبار الرابع'!AM90</f>
        <v/>
      </c>
      <c r="Q95" s="166" t="str">
        <f>'ادخال درجات الاختبار الرابع'!AO90</f>
        <v/>
      </c>
      <c r="R95" s="166" t="str">
        <f>'ادخال درجات الاختبار الرابع'!AQ90</f>
        <v/>
      </c>
      <c r="S95" s="166" t="str">
        <f>'ادخال درجات الاختبار الرابع'!AS90</f>
        <v/>
      </c>
      <c r="T95" s="166" t="str">
        <f>'ادخال درجات الاختبار الرابع'!AU90</f>
        <v/>
      </c>
      <c r="U95" s="166" t="str">
        <f>'ادخال درجات الاختبار الرابع'!AW90</f>
        <v/>
      </c>
      <c r="V95" s="166" t="str">
        <f>'ادخال درجات الاختبار الرابع'!AY90</f>
        <v/>
      </c>
      <c r="W95" s="166" t="str">
        <f>'ادخال درجات الاختبار الرابع'!BA90</f>
        <v/>
      </c>
      <c r="X95" s="166" t="str">
        <f>'ادخال درجات الاختبار الرابع'!BC90</f>
        <v/>
      </c>
      <c r="Y95" s="224" t="str">
        <f>'ادخال درجات الاختبار الرابع'!BE90</f>
        <v/>
      </c>
      <c r="Z95" s="224" t="str">
        <f>'ادخال درجات الاختبار الرابع'!BG90</f>
        <v/>
      </c>
      <c r="AA95" s="224" t="str">
        <f>'ادخال درجات الاختبار الرابع'!BI90</f>
        <v/>
      </c>
      <c r="AB95" s="224" t="str">
        <f>'ادخال درجات الاختبار الرابع'!BK90</f>
        <v/>
      </c>
      <c r="AC95" s="224" t="str">
        <f>'ادخال درجات الاختبار الرابع'!BM90</f>
        <v/>
      </c>
      <c r="AD95" s="224" t="str">
        <f>'ادخال درجات الاختبار الرابع'!BO90</f>
        <v/>
      </c>
      <c r="AE95" s="224" t="str">
        <f>'ادخال درجات الاختبار الرابع'!BQ90</f>
        <v/>
      </c>
      <c r="AF95" s="224" t="str">
        <f>'ادخال درجات الاختبار الرابع'!BS90</f>
        <v/>
      </c>
      <c r="AG95" s="224" t="str">
        <f>'ادخال درجات الاختبار الرابع'!BU90</f>
        <v/>
      </c>
      <c r="AH95" s="224" t="str">
        <f>'ادخال درجات الاختبار الرابع'!BW90</f>
        <v/>
      </c>
      <c r="AI95" s="224" t="str">
        <f>'ادخال درجات الاختبار الرابع'!BY90</f>
        <v/>
      </c>
      <c r="AJ95" s="224" t="str">
        <f>'ادخال درجات الاختبار الرابع'!CA90</f>
        <v/>
      </c>
      <c r="AK95" s="224" t="str">
        <f>'ادخال درجات الاختبار الرابع'!CC90</f>
        <v/>
      </c>
      <c r="AL95" s="224" t="str">
        <f>'ادخال درجات الاختبار الرابع'!CE90</f>
        <v/>
      </c>
      <c r="AM95" s="224" t="str">
        <f>'ادخال درجات الاختبار الرابع'!CG90</f>
        <v/>
      </c>
      <c r="AN95" s="224" t="str">
        <f>'ادخال درجات الاختبار الرابع'!CI90</f>
        <v/>
      </c>
      <c r="AS95" s="91">
        <v>85</v>
      </c>
      <c r="AT95" s="19" t="str">
        <f t="shared" si="10"/>
        <v/>
      </c>
      <c r="AU95" s="92" t="str">
        <f t="shared" si="11"/>
        <v/>
      </c>
    </row>
    <row r="96" spans="1:47">
      <c r="A96" s="91">
        <f>'ادخال درجات التشخيصي'!A92</f>
        <v>86</v>
      </c>
      <c r="B96" s="19" t="str">
        <f>IF('ادخال درجات الاختبار الرابع'!B91="","",'ادخال درجات الاختبار الرابع'!B91)</f>
        <v/>
      </c>
      <c r="C96" s="19" t="str">
        <f>'ادخال درجات الاختبار الرابع'!AC91</f>
        <v/>
      </c>
      <c r="D96" s="92" t="str">
        <f>'ادخال درجات الاختبار الرابع'!AD91</f>
        <v/>
      </c>
      <c r="G96" t="str">
        <f>IF(B96="","",RANK(D96,$D:$D,1)+COUNTIF(D$11:$D96,D96)-1)</f>
        <v/>
      </c>
      <c r="H96" t="str">
        <f>IF(B96="","",RANK(D96,$D:$D)+COUNTIF($D$11:D96,D96)-1)</f>
        <v/>
      </c>
      <c r="J96" s="91">
        <v>86</v>
      </c>
      <c r="K96" s="19" t="str">
        <f t="shared" si="6"/>
        <v/>
      </c>
      <c r="L96" s="92" t="str">
        <f t="shared" si="7"/>
        <v/>
      </c>
      <c r="M96" s="219"/>
      <c r="N96" s="231">
        <f t="shared" si="8"/>
        <v>86</v>
      </c>
      <c r="O96" s="188" t="str">
        <f t="shared" si="9"/>
        <v/>
      </c>
      <c r="P96" s="166" t="str">
        <f>'ادخال درجات الاختبار الرابع'!AM91</f>
        <v/>
      </c>
      <c r="Q96" s="166" t="str">
        <f>'ادخال درجات الاختبار الرابع'!AO91</f>
        <v/>
      </c>
      <c r="R96" s="166" t="str">
        <f>'ادخال درجات الاختبار الرابع'!AQ91</f>
        <v/>
      </c>
      <c r="S96" s="166" t="str">
        <f>'ادخال درجات الاختبار الرابع'!AS91</f>
        <v/>
      </c>
      <c r="T96" s="166" t="str">
        <f>'ادخال درجات الاختبار الرابع'!AU91</f>
        <v/>
      </c>
      <c r="U96" s="166" t="str">
        <f>'ادخال درجات الاختبار الرابع'!AW91</f>
        <v/>
      </c>
      <c r="V96" s="166" t="str">
        <f>'ادخال درجات الاختبار الرابع'!AY91</f>
        <v/>
      </c>
      <c r="W96" s="166" t="str">
        <f>'ادخال درجات الاختبار الرابع'!BA91</f>
        <v/>
      </c>
      <c r="X96" s="166" t="str">
        <f>'ادخال درجات الاختبار الرابع'!BC91</f>
        <v/>
      </c>
      <c r="Y96" s="224" t="str">
        <f>'ادخال درجات الاختبار الرابع'!BE91</f>
        <v/>
      </c>
      <c r="Z96" s="224" t="str">
        <f>'ادخال درجات الاختبار الرابع'!BG91</f>
        <v/>
      </c>
      <c r="AA96" s="224" t="str">
        <f>'ادخال درجات الاختبار الرابع'!BI91</f>
        <v/>
      </c>
      <c r="AB96" s="224" t="str">
        <f>'ادخال درجات الاختبار الرابع'!BK91</f>
        <v/>
      </c>
      <c r="AC96" s="224" t="str">
        <f>'ادخال درجات الاختبار الرابع'!BM91</f>
        <v/>
      </c>
      <c r="AD96" s="224" t="str">
        <f>'ادخال درجات الاختبار الرابع'!BO91</f>
        <v/>
      </c>
      <c r="AE96" s="224" t="str">
        <f>'ادخال درجات الاختبار الرابع'!BQ91</f>
        <v/>
      </c>
      <c r="AF96" s="224" t="str">
        <f>'ادخال درجات الاختبار الرابع'!BS91</f>
        <v/>
      </c>
      <c r="AG96" s="224" t="str">
        <f>'ادخال درجات الاختبار الرابع'!BU91</f>
        <v/>
      </c>
      <c r="AH96" s="224" t="str">
        <f>'ادخال درجات الاختبار الرابع'!BW91</f>
        <v/>
      </c>
      <c r="AI96" s="224" t="str">
        <f>'ادخال درجات الاختبار الرابع'!BY91</f>
        <v/>
      </c>
      <c r="AJ96" s="224" t="str">
        <f>'ادخال درجات الاختبار الرابع'!CA91</f>
        <v/>
      </c>
      <c r="AK96" s="224" t="str">
        <f>'ادخال درجات الاختبار الرابع'!CC91</f>
        <v/>
      </c>
      <c r="AL96" s="224" t="str">
        <f>'ادخال درجات الاختبار الرابع'!CE91</f>
        <v/>
      </c>
      <c r="AM96" s="224" t="str">
        <f>'ادخال درجات الاختبار الرابع'!CG91</f>
        <v/>
      </c>
      <c r="AN96" s="224" t="str">
        <f>'ادخال درجات الاختبار الرابع'!CI91</f>
        <v/>
      </c>
      <c r="AS96" s="91">
        <v>86</v>
      </c>
      <c r="AT96" s="19" t="str">
        <f t="shared" si="10"/>
        <v/>
      </c>
      <c r="AU96" s="92" t="str">
        <f t="shared" si="11"/>
        <v/>
      </c>
    </row>
    <row r="97" spans="1:47">
      <c r="A97" s="91">
        <f>'ادخال درجات التشخيصي'!A93</f>
        <v>87</v>
      </c>
      <c r="B97" s="19" t="str">
        <f>IF('ادخال درجات الاختبار الرابع'!B92="","",'ادخال درجات الاختبار الرابع'!B92)</f>
        <v/>
      </c>
      <c r="C97" s="19" t="str">
        <f>'ادخال درجات الاختبار الرابع'!AC92</f>
        <v/>
      </c>
      <c r="D97" s="92" t="str">
        <f>'ادخال درجات الاختبار الرابع'!AD92</f>
        <v/>
      </c>
      <c r="G97" t="str">
        <f>IF(B97="","",RANK(D97,$D:$D,1)+COUNTIF(D$11:$D97,D97)-1)</f>
        <v/>
      </c>
      <c r="H97" t="str">
        <f>IF(B97="","",RANK(D97,$D:$D)+COUNTIF($D$11:D97,D97)-1)</f>
        <v/>
      </c>
      <c r="J97" s="91">
        <v>87</v>
      </c>
      <c r="K97" s="19" t="str">
        <f t="shared" si="6"/>
        <v/>
      </c>
      <c r="L97" s="92" t="str">
        <f t="shared" si="7"/>
        <v/>
      </c>
      <c r="M97" s="219"/>
      <c r="N97" s="231">
        <f t="shared" si="8"/>
        <v>87</v>
      </c>
      <c r="O97" s="188" t="str">
        <f t="shared" si="9"/>
        <v/>
      </c>
      <c r="P97" s="166" t="str">
        <f>'ادخال درجات الاختبار الرابع'!AM92</f>
        <v/>
      </c>
      <c r="Q97" s="166" t="str">
        <f>'ادخال درجات الاختبار الرابع'!AO92</f>
        <v/>
      </c>
      <c r="R97" s="166" t="str">
        <f>'ادخال درجات الاختبار الرابع'!AQ92</f>
        <v/>
      </c>
      <c r="S97" s="166" t="str">
        <f>'ادخال درجات الاختبار الرابع'!AS92</f>
        <v/>
      </c>
      <c r="T97" s="166" t="str">
        <f>'ادخال درجات الاختبار الرابع'!AU92</f>
        <v/>
      </c>
      <c r="U97" s="166" t="str">
        <f>'ادخال درجات الاختبار الرابع'!AW92</f>
        <v/>
      </c>
      <c r="V97" s="166" t="str">
        <f>'ادخال درجات الاختبار الرابع'!AY92</f>
        <v/>
      </c>
      <c r="W97" s="166" t="str">
        <f>'ادخال درجات الاختبار الرابع'!BA92</f>
        <v/>
      </c>
      <c r="X97" s="166" t="str">
        <f>'ادخال درجات الاختبار الرابع'!BC92</f>
        <v/>
      </c>
      <c r="Y97" s="224" t="str">
        <f>'ادخال درجات الاختبار الرابع'!BE92</f>
        <v/>
      </c>
      <c r="Z97" s="224" t="str">
        <f>'ادخال درجات الاختبار الرابع'!BG92</f>
        <v/>
      </c>
      <c r="AA97" s="224" t="str">
        <f>'ادخال درجات الاختبار الرابع'!BI92</f>
        <v/>
      </c>
      <c r="AB97" s="224" t="str">
        <f>'ادخال درجات الاختبار الرابع'!BK92</f>
        <v/>
      </c>
      <c r="AC97" s="224" t="str">
        <f>'ادخال درجات الاختبار الرابع'!BM92</f>
        <v/>
      </c>
      <c r="AD97" s="224" t="str">
        <f>'ادخال درجات الاختبار الرابع'!BO92</f>
        <v/>
      </c>
      <c r="AE97" s="224" t="str">
        <f>'ادخال درجات الاختبار الرابع'!BQ92</f>
        <v/>
      </c>
      <c r="AF97" s="224" t="str">
        <f>'ادخال درجات الاختبار الرابع'!BS92</f>
        <v/>
      </c>
      <c r="AG97" s="224" t="str">
        <f>'ادخال درجات الاختبار الرابع'!BU92</f>
        <v/>
      </c>
      <c r="AH97" s="224" t="str">
        <f>'ادخال درجات الاختبار الرابع'!BW92</f>
        <v/>
      </c>
      <c r="AI97" s="224" t="str">
        <f>'ادخال درجات الاختبار الرابع'!BY92</f>
        <v/>
      </c>
      <c r="AJ97" s="224" t="str">
        <f>'ادخال درجات الاختبار الرابع'!CA92</f>
        <v/>
      </c>
      <c r="AK97" s="224" t="str">
        <f>'ادخال درجات الاختبار الرابع'!CC92</f>
        <v/>
      </c>
      <c r="AL97" s="224" t="str">
        <f>'ادخال درجات الاختبار الرابع'!CE92</f>
        <v/>
      </c>
      <c r="AM97" s="224" t="str">
        <f>'ادخال درجات الاختبار الرابع'!CG92</f>
        <v/>
      </c>
      <c r="AN97" s="224" t="str">
        <f>'ادخال درجات الاختبار الرابع'!CI92</f>
        <v/>
      </c>
      <c r="AS97" s="91">
        <v>87</v>
      </c>
      <c r="AT97" s="19" t="str">
        <f t="shared" si="10"/>
        <v/>
      </c>
      <c r="AU97" s="92" t="str">
        <f t="shared" si="11"/>
        <v/>
      </c>
    </row>
    <row r="98" spans="1:47">
      <c r="A98" s="91">
        <f>'ادخال درجات التشخيصي'!A94</f>
        <v>88</v>
      </c>
      <c r="B98" s="19" t="str">
        <f>IF('ادخال درجات الاختبار الرابع'!B93="","",'ادخال درجات الاختبار الرابع'!B93)</f>
        <v/>
      </c>
      <c r="C98" s="19" t="str">
        <f>'ادخال درجات الاختبار الرابع'!AC93</f>
        <v/>
      </c>
      <c r="D98" s="92" t="str">
        <f>'ادخال درجات الاختبار الرابع'!AD93</f>
        <v/>
      </c>
      <c r="G98" t="str">
        <f>IF(B98="","",RANK(D98,$D:$D,1)+COUNTIF(D$11:$D98,D98)-1)</f>
        <v/>
      </c>
      <c r="H98" t="str">
        <f>IF(B98="","",RANK(D98,$D:$D)+COUNTIF($D$11:D98,D98)-1)</f>
        <v/>
      </c>
      <c r="J98" s="91">
        <v>88</v>
      </c>
      <c r="K98" s="19" t="str">
        <f t="shared" si="6"/>
        <v/>
      </c>
      <c r="L98" s="92" t="str">
        <f t="shared" si="7"/>
        <v/>
      </c>
      <c r="M98" s="219"/>
      <c r="N98" s="231">
        <f t="shared" si="8"/>
        <v>88</v>
      </c>
      <c r="O98" s="188" t="str">
        <f t="shared" si="9"/>
        <v/>
      </c>
      <c r="P98" s="166" t="str">
        <f>'ادخال درجات الاختبار الرابع'!AM93</f>
        <v/>
      </c>
      <c r="Q98" s="166" t="str">
        <f>'ادخال درجات الاختبار الرابع'!AO93</f>
        <v/>
      </c>
      <c r="R98" s="166" t="str">
        <f>'ادخال درجات الاختبار الرابع'!AQ93</f>
        <v/>
      </c>
      <c r="S98" s="166" t="str">
        <f>'ادخال درجات الاختبار الرابع'!AS93</f>
        <v/>
      </c>
      <c r="T98" s="166" t="str">
        <f>'ادخال درجات الاختبار الرابع'!AU93</f>
        <v/>
      </c>
      <c r="U98" s="166" t="str">
        <f>'ادخال درجات الاختبار الرابع'!AW93</f>
        <v/>
      </c>
      <c r="V98" s="166" t="str">
        <f>'ادخال درجات الاختبار الرابع'!AY93</f>
        <v/>
      </c>
      <c r="W98" s="166" t="str">
        <f>'ادخال درجات الاختبار الرابع'!BA93</f>
        <v/>
      </c>
      <c r="X98" s="166" t="str">
        <f>'ادخال درجات الاختبار الرابع'!BC93</f>
        <v/>
      </c>
      <c r="Y98" s="224" t="str">
        <f>'ادخال درجات الاختبار الرابع'!BE93</f>
        <v/>
      </c>
      <c r="Z98" s="224" t="str">
        <f>'ادخال درجات الاختبار الرابع'!BG93</f>
        <v/>
      </c>
      <c r="AA98" s="224" t="str">
        <f>'ادخال درجات الاختبار الرابع'!BI93</f>
        <v/>
      </c>
      <c r="AB98" s="224" t="str">
        <f>'ادخال درجات الاختبار الرابع'!BK93</f>
        <v/>
      </c>
      <c r="AC98" s="224" t="str">
        <f>'ادخال درجات الاختبار الرابع'!BM93</f>
        <v/>
      </c>
      <c r="AD98" s="224" t="str">
        <f>'ادخال درجات الاختبار الرابع'!BO93</f>
        <v/>
      </c>
      <c r="AE98" s="224" t="str">
        <f>'ادخال درجات الاختبار الرابع'!BQ93</f>
        <v/>
      </c>
      <c r="AF98" s="224" t="str">
        <f>'ادخال درجات الاختبار الرابع'!BS93</f>
        <v/>
      </c>
      <c r="AG98" s="224" t="str">
        <f>'ادخال درجات الاختبار الرابع'!BU93</f>
        <v/>
      </c>
      <c r="AH98" s="224" t="str">
        <f>'ادخال درجات الاختبار الرابع'!BW93</f>
        <v/>
      </c>
      <c r="AI98" s="224" t="str">
        <f>'ادخال درجات الاختبار الرابع'!BY93</f>
        <v/>
      </c>
      <c r="AJ98" s="224" t="str">
        <f>'ادخال درجات الاختبار الرابع'!CA93</f>
        <v/>
      </c>
      <c r="AK98" s="224" t="str">
        <f>'ادخال درجات الاختبار الرابع'!CC93</f>
        <v/>
      </c>
      <c r="AL98" s="224" t="str">
        <f>'ادخال درجات الاختبار الرابع'!CE93</f>
        <v/>
      </c>
      <c r="AM98" s="224" t="str">
        <f>'ادخال درجات الاختبار الرابع'!CG93</f>
        <v/>
      </c>
      <c r="AN98" s="224" t="str">
        <f>'ادخال درجات الاختبار الرابع'!CI93</f>
        <v/>
      </c>
      <c r="AS98" s="91">
        <v>88</v>
      </c>
      <c r="AT98" s="19" t="str">
        <f t="shared" si="10"/>
        <v/>
      </c>
      <c r="AU98" s="92" t="str">
        <f t="shared" si="11"/>
        <v/>
      </c>
    </row>
    <row r="99" spans="1:47">
      <c r="A99" s="91">
        <f>'ادخال درجات التشخيصي'!A95</f>
        <v>89</v>
      </c>
      <c r="B99" s="19" t="str">
        <f>IF('ادخال درجات الاختبار الرابع'!B94="","",'ادخال درجات الاختبار الرابع'!B94)</f>
        <v/>
      </c>
      <c r="C99" s="19" t="str">
        <f>'ادخال درجات الاختبار الرابع'!AC94</f>
        <v/>
      </c>
      <c r="D99" s="92" t="str">
        <f>'ادخال درجات الاختبار الرابع'!AD94</f>
        <v/>
      </c>
      <c r="G99" t="str">
        <f>IF(B99="","",RANK(D99,$D:$D,1)+COUNTIF(D$11:$D99,D99)-1)</f>
        <v/>
      </c>
      <c r="H99" t="str">
        <f>IF(B99="","",RANK(D99,$D:$D)+COUNTIF($D$11:D99,D99)-1)</f>
        <v/>
      </c>
      <c r="J99" s="91">
        <v>89</v>
      </c>
      <c r="K99" s="19" t="str">
        <f t="shared" si="6"/>
        <v/>
      </c>
      <c r="L99" s="92" t="str">
        <f t="shared" si="7"/>
        <v/>
      </c>
      <c r="M99" s="219"/>
      <c r="N99" s="231">
        <f t="shared" si="8"/>
        <v>89</v>
      </c>
      <c r="O99" s="188" t="str">
        <f t="shared" si="9"/>
        <v/>
      </c>
      <c r="P99" s="166" t="str">
        <f>'ادخال درجات الاختبار الرابع'!AM94</f>
        <v/>
      </c>
      <c r="Q99" s="166" t="str">
        <f>'ادخال درجات الاختبار الرابع'!AO94</f>
        <v/>
      </c>
      <c r="R99" s="166" t="str">
        <f>'ادخال درجات الاختبار الرابع'!AQ94</f>
        <v/>
      </c>
      <c r="S99" s="166" t="str">
        <f>'ادخال درجات الاختبار الرابع'!AS94</f>
        <v/>
      </c>
      <c r="T99" s="166" t="str">
        <f>'ادخال درجات الاختبار الرابع'!AU94</f>
        <v/>
      </c>
      <c r="U99" s="166" t="str">
        <f>'ادخال درجات الاختبار الرابع'!AW94</f>
        <v/>
      </c>
      <c r="V99" s="166" t="str">
        <f>'ادخال درجات الاختبار الرابع'!AY94</f>
        <v/>
      </c>
      <c r="W99" s="166" t="str">
        <f>'ادخال درجات الاختبار الرابع'!BA94</f>
        <v/>
      </c>
      <c r="X99" s="166" t="str">
        <f>'ادخال درجات الاختبار الرابع'!BC94</f>
        <v/>
      </c>
      <c r="Y99" s="224" t="str">
        <f>'ادخال درجات الاختبار الرابع'!BE94</f>
        <v/>
      </c>
      <c r="Z99" s="224" t="str">
        <f>'ادخال درجات الاختبار الرابع'!BG94</f>
        <v/>
      </c>
      <c r="AA99" s="224" t="str">
        <f>'ادخال درجات الاختبار الرابع'!BI94</f>
        <v/>
      </c>
      <c r="AB99" s="224" t="str">
        <f>'ادخال درجات الاختبار الرابع'!BK94</f>
        <v/>
      </c>
      <c r="AC99" s="224" t="str">
        <f>'ادخال درجات الاختبار الرابع'!BM94</f>
        <v/>
      </c>
      <c r="AD99" s="224" t="str">
        <f>'ادخال درجات الاختبار الرابع'!BO94</f>
        <v/>
      </c>
      <c r="AE99" s="224" t="str">
        <f>'ادخال درجات الاختبار الرابع'!BQ94</f>
        <v/>
      </c>
      <c r="AF99" s="224" t="str">
        <f>'ادخال درجات الاختبار الرابع'!BS94</f>
        <v/>
      </c>
      <c r="AG99" s="224" t="str">
        <f>'ادخال درجات الاختبار الرابع'!BU94</f>
        <v/>
      </c>
      <c r="AH99" s="224" t="str">
        <f>'ادخال درجات الاختبار الرابع'!BW94</f>
        <v/>
      </c>
      <c r="AI99" s="224" t="str">
        <f>'ادخال درجات الاختبار الرابع'!BY94</f>
        <v/>
      </c>
      <c r="AJ99" s="224" t="str">
        <f>'ادخال درجات الاختبار الرابع'!CA94</f>
        <v/>
      </c>
      <c r="AK99" s="224" t="str">
        <f>'ادخال درجات الاختبار الرابع'!CC94</f>
        <v/>
      </c>
      <c r="AL99" s="224" t="str">
        <f>'ادخال درجات الاختبار الرابع'!CE94</f>
        <v/>
      </c>
      <c r="AM99" s="224" t="str">
        <f>'ادخال درجات الاختبار الرابع'!CG94</f>
        <v/>
      </c>
      <c r="AN99" s="224" t="str">
        <f>'ادخال درجات الاختبار الرابع'!CI94</f>
        <v/>
      </c>
      <c r="AS99" s="91">
        <v>89</v>
      </c>
      <c r="AT99" s="19" t="str">
        <f t="shared" si="10"/>
        <v/>
      </c>
      <c r="AU99" s="92" t="str">
        <f t="shared" si="11"/>
        <v/>
      </c>
    </row>
    <row r="100" spans="1:47">
      <c r="A100" s="91">
        <f>'ادخال درجات التشخيصي'!A96</f>
        <v>90</v>
      </c>
      <c r="B100" s="19" t="str">
        <f>IF('ادخال درجات الاختبار الرابع'!B95="","",'ادخال درجات الاختبار الرابع'!B95)</f>
        <v/>
      </c>
      <c r="C100" s="19" t="str">
        <f>'ادخال درجات الاختبار الرابع'!AC95</f>
        <v/>
      </c>
      <c r="D100" s="92" t="str">
        <f>'ادخال درجات الاختبار الرابع'!AD95</f>
        <v/>
      </c>
      <c r="G100" t="str">
        <f>IF(B100="","",RANK(D100,$D:$D,1)+COUNTIF(D$11:$D100,D100)-1)</f>
        <v/>
      </c>
      <c r="H100" t="str">
        <f>IF(B100="","",RANK(D100,$D:$D)+COUNTIF($D$11:D100,D100)-1)</f>
        <v/>
      </c>
      <c r="J100" s="91">
        <v>90</v>
      </c>
      <c r="K100" s="19" t="str">
        <f t="shared" si="6"/>
        <v/>
      </c>
      <c r="L100" s="92" t="str">
        <f t="shared" si="7"/>
        <v/>
      </c>
      <c r="M100" s="219"/>
      <c r="N100" s="231">
        <f t="shared" si="8"/>
        <v>90</v>
      </c>
      <c r="O100" s="188" t="str">
        <f t="shared" si="9"/>
        <v/>
      </c>
      <c r="P100" s="166" t="str">
        <f>'ادخال درجات الاختبار الرابع'!AM95</f>
        <v/>
      </c>
      <c r="Q100" s="166" t="str">
        <f>'ادخال درجات الاختبار الرابع'!AO95</f>
        <v/>
      </c>
      <c r="R100" s="166" t="str">
        <f>'ادخال درجات الاختبار الرابع'!AQ95</f>
        <v/>
      </c>
      <c r="S100" s="166" t="str">
        <f>'ادخال درجات الاختبار الرابع'!AS95</f>
        <v/>
      </c>
      <c r="T100" s="166" t="str">
        <f>'ادخال درجات الاختبار الرابع'!AU95</f>
        <v/>
      </c>
      <c r="U100" s="166" t="str">
        <f>'ادخال درجات الاختبار الرابع'!AW95</f>
        <v/>
      </c>
      <c r="V100" s="166" t="str">
        <f>'ادخال درجات الاختبار الرابع'!AY95</f>
        <v/>
      </c>
      <c r="W100" s="166" t="str">
        <f>'ادخال درجات الاختبار الرابع'!BA95</f>
        <v/>
      </c>
      <c r="X100" s="166" t="str">
        <f>'ادخال درجات الاختبار الرابع'!BC95</f>
        <v/>
      </c>
      <c r="Y100" s="224" t="str">
        <f>'ادخال درجات الاختبار الرابع'!BE95</f>
        <v/>
      </c>
      <c r="Z100" s="224" t="str">
        <f>'ادخال درجات الاختبار الرابع'!BG95</f>
        <v/>
      </c>
      <c r="AA100" s="224" t="str">
        <f>'ادخال درجات الاختبار الرابع'!BI95</f>
        <v/>
      </c>
      <c r="AB100" s="224" t="str">
        <f>'ادخال درجات الاختبار الرابع'!BK95</f>
        <v/>
      </c>
      <c r="AC100" s="224" t="str">
        <f>'ادخال درجات الاختبار الرابع'!BM95</f>
        <v/>
      </c>
      <c r="AD100" s="224" t="str">
        <f>'ادخال درجات الاختبار الرابع'!BO95</f>
        <v/>
      </c>
      <c r="AE100" s="224" t="str">
        <f>'ادخال درجات الاختبار الرابع'!BQ95</f>
        <v/>
      </c>
      <c r="AF100" s="224" t="str">
        <f>'ادخال درجات الاختبار الرابع'!BS95</f>
        <v/>
      </c>
      <c r="AG100" s="224" t="str">
        <f>'ادخال درجات الاختبار الرابع'!BU95</f>
        <v/>
      </c>
      <c r="AH100" s="224" t="str">
        <f>'ادخال درجات الاختبار الرابع'!BW95</f>
        <v/>
      </c>
      <c r="AI100" s="224" t="str">
        <f>'ادخال درجات الاختبار الرابع'!BY95</f>
        <v/>
      </c>
      <c r="AJ100" s="224" t="str">
        <f>'ادخال درجات الاختبار الرابع'!CA95</f>
        <v/>
      </c>
      <c r="AK100" s="224" t="str">
        <f>'ادخال درجات الاختبار الرابع'!CC95</f>
        <v/>
      </c>
      <c r="AL100" s="224" t="str">
        <f>'ادخال درجات الاختبار الرابع'!CE95</f>
        <v/>
      </c>
      <c r="AM100" s="224" t="str">
        <f>'ادخال درجات الاختبار الرابع'!CG95</f>
        <v/>
      </c>
      <c r="AN100" s="224" t="str">
        <f>'ادخال درجات الاختبار الرابع'!CI95</f>
        <v/>
      </c>
      <c r="AS100" s="91">
        <v>90</v>
      </c>
      <c r="AT100" s="19" t="str">
        <f t="shared" si="10"/>
        <v/>
      </c>
      <c r="AU100" s="92" t="str">
        <f t="shared" si="11"/>
        <v/>
      </c>
    </row>
    <row r="101" spans="1:47">
      <c r="A101" s="91">
        <f>'ادخال درجات التشخيصي'!A97</f>
        <v>91</v>
      </c>
      <c r="B101" s="19" t="str">
        <f>IF('ادخال درجات الاختبار الرابع'!B96="","",'ادخال درجات الاختبار الرابع'!B96)</f>
        <v/>
      </c>
      <c r="C101" s="19" t="str">
        <f>'ادخال درجات الاختبار الرابع'!AC96</f>
        <v/>
      </c>
      <c r="D101" s="92" t="str">
        <f>'ادخال درجات الاختبار الرابع'!AD96</f>
        <v/>
      </c>
      <c r="G101" t="str">
        <f>IF(B101="","",RANK(D101,$D:$D,1)+COUNTIF(D$11:$D101,D101)-1)</f>
        <v/>
      </c>
      <c r="H101" t="str">
        <f>IF(B101="","",RANK(D101,$D:$D)+COUNTIF($D$11:D101,D101)-1)</f>
        <v/>
      </c>
      <c r="J101" s="91">
        <v>91</v>
      </c>
      <c r="K101" s="19" t="str">
        <f t="shared" si="6"/>
        <v/>
      </c>
      <c r="L101" s="92" t="str">
        <f t="shared" si="7"/>
        <v/>
      </c>
      <c r="M101" s="219"/>
      <c r="N101" s="231">
        <f t="shared" si="8"/>
        <v>91</v>
      </c>
      <c r="O101" s="188" t="str">
        <f t="shared" si="9"/>
        <v/>
      </c>
      <c r="P101" s="166" t="str">
        <f>'ادخال درجات الاختبار الرابع'!AM96</f>
        <v/>
      </c>
      <c r="Q101" s="166" t="str">
        <f>'ادخال درجات الاختبار الرابع'!AO96</f>
        <v/>
      </c>
      <c r="R101" s="166" t="str">
        <f>'ادخال درجات الاختبار الرابع'!AQ96</f>
        <v/>
      </c>
      <c r="S101" s="166" t="str">
        <f>'ادخال درجات الاختبار الرابع'!AS96</f>
        <v/>
      </c>
      <c r="T101" s="166" t="str">
        <f>'ادخال درجات الاختبار الرابع'!AU96</f>
        <v/>
      </c>
      <c r="U101" s="166" t="str">
        <f>'ادخال درجات الاختبار الرابع'!AW96</f>
        <v/>
      </c>
      <c r="V101" s="166" t="str">
        <f>'ادخال درجات الاختبار الرابع'!AY96</f>
        <v/>
      </c>
      <c r="W101" s="166" t="str">
        <f>'ادخال درجات الاختبار الرابع'!BA96</f>
        <v/>
      </c>
      <c r="X101" s="166" t="str">
        <f>'ادخال درجات الاختبار الرابع'!BC96</f>
        <v/>
      </c>
      <c r="Y101" s="224" t="str">
        <f>'ادخال درجات الاختبار الرابع'!BE96</f>
        <v/>
      </c>
      <c r="Z101" s="224" t="str">
        <f>'ادخال درجات الاختبار الرابع'!BG96</f>
        <v/>
      </c>
      <c r="AA101" s="224" t="str">
        <f>'ادخال درجات الاختبار الرابع'!BI96</f>
        <v/>
      </c>
      <c r="AB101" s="224" t="str">
        <f>'ادخال درجات الاختبار الرابع'!BK96</f>
        <v/>
      </c>
      <c r="AC101" s="224" t="str">
        <f>'ادخال درجات الاختبار الرابع'!BM96</f>
        <v/>
      </c>
      <c r="AD101" s="224" t="str">
        <f>'ادخال درجات الاختبار الرابع'!BO96</f>
        <v/>
      </c>
      <c r="AE101" s="224" t="str">
        <f>'ادخال درجات الاختبار الرابع'!BQ96</f>
        <v/>
      </c>
      <c r="AF101" s="224" t="str">
        <f>'ادخال درجات الاختبار الرابع'!BS96</f>
        <v/>
      </c>
      <c r="AG101" s="224" t="str">
        <f>'ادخال درجات الاختبار الرابع'!BU96</f>
        <v/>
      </c>
      <c r="AH101" s="224" t="str">
        <f>'ادخال درجات الاختبار الرابع'!BW96</f>
        <v/>
      </c>
      <c r="AI101" s="224" t="str">
        <f>'ادخال درجات الاختبار الرابع'!BY96</f>
        <v/>
      </c>
      <c r="AJ101" s="224" t="str">
        <f>'ادخال درجات الاختبار الرابع'!CA96</f>
        <v/>
      </c>
      <c r="AK101" s="224" t="str">
        <f>'ادخال درجات الاختبار الرابع'!CC96</f>
        <v/>
      </c>
      <c r="AL101" s="224" t="str">
        <f>'ادخال درجات الاختبار الرابع'!CE96</f>
        <v/>
      </c>
      <c r="AM101" s="224" t="str">
        <f>'ادخال درجات الاختبار الرابع'!CG96</f>
        <v/>
      </c>
      <c r="AN101" s="224" t="str">
        <f>'ادخال درجات الاختبار الرابع'!CI96</f>
        <v/>
      </c>
      <c r="AS101" s="91">
        <v>91</v>
      </c>
      <c r="AT101" s="19" t="str">
        <f t="shared" si="10"/>
        <v/>
      </c>
      <c r="AU101" s="92" t="str">
        <f t="shared" si="11"/>
        <v/>
      </c>
    </row>
    <row r="102" spans="1:47">
      <c r="A102" s="91">
        <f>'ادخال درجات التشخيصي'!A98</f>
        <v>92</v>
      </c>
      <c r="B102" s="19" t="str">
        <f>IF('ادخال درجات الاختبار الرابع'!B97="","",'ادخال درجات الاختبار الرابع'!B97)</f>
        <v/>
      </c>
      <c r="C102" s="19" t="str">
        <f>'ادخال درجات الاختبار الرابع'!AC97</f>
        <v/>
      </c>
      <c r="D102" s="92" t="str">
        <f>'ادخال درجات الاختبار الرابع'!AD97</f>
        <v/>
      </c>
      <c r="G102" t="str">
        <f>IF(B102="","",RANK(D102,$D:$D,1)+COUNTIF(D$11:$D102,D102)-1)</f>
        <v/>
      </c>
      <c r="H102" t="str">
        <f>IF(B102="","",RANK(D102,$D:$D)+COUNTIF($D$11:D102,D102)-1)</f>
        <v/>
      </c>
      <c r="J102" s="91">
        <v>92</v>
      </c>
      <c r="K102" s="19" t="str">
        <f t="shared" si="6"/>
        <v/>
      </c>
      <c r="L102" s="92" t="str">
        <f t="shared" si="7"/>
        <v/>
      </c>
      <c r="M102" s="219"/>
      <c r="N102" s="231">
        <f t="shared" si="8"/>
        <v>92</v>
      </c>
      <c r="O102" s="188" t="str">
        <f t="shared" si="9"/>
        <v/>
      </c>
      <c r="P102" s="166" t="str">
        <f>'ادخال درجات الاختبار الرابع'!AM97</f>
        <v/>
      </c>
      <c r="Q102" s="166" t="str">
        <f>'ادخال درجات الاختبار الرابع'!AO97</f>
        <v/>
      </c>
      <c r="R102" s="166" t="str">
        <f>'ادخال درجات الاختبار الرابع'!AQ97</f>
        <v/>
      </c>
      <c r="S102" s="166" t="str">
        <f>'ادخال درجات الاختبار الرابع'!AS97</f>
        <v/>
      </c>
      <c r="T102" s="166" t="str">
        <f>'ادخال درجات الاختبار الرابع'!AU97</f>
        <v/>
      </c>
      <c r="U102" s="166" t="str">
        <f>'ادخال درجات الاختبار الرابع'!AW97</f>
        <v/>
      </c>
      <c r="V102" s="166" t="str">
        <f>'ادخال درجات الاختبار الرابع'!AY97</f>
        <v/>
      </c>
      <c r="W102" s="166" t="str">
        <f>'ادخال درجات الاختبار الرابع'!BA97</f>
        <v/>
      </c>
      <c r="X102" s="166" t="str">
        <f>'ادخال درجات الاختبار الرابع'!BC97</f>
        <v/>
      </c>
      <c r="Y102" s="224" t="str">
        <f>'ادخال درجات الاختبار الرابع'!BE97</f>
        <v/>
      </c>
      <c r="Z102" s="224" t="str">
        <f>'ادخال درجات الاختبار الرابع'!BG97</f>
        <v/>
      </c>
      <c r="AA102" s="224" t="str">
        <f>'ادخال درجات الاختبار الرابع'!BI97</f>
        <v/>
      </c>
      <c r="AB102" s="224" t="str">
        <f>'ادخال درجات الاختبار الرابع'!BK97</f>
        <v/>
      </c>
      <c r="AC102" s="224" t="str">
        <f>'ادخال درجات الاختبار الرابع'!BM97</f>
        <v/>
      </c>
      <c r="AD102" s="224" t="str">
        <f>'ادخال درجات الاختبار الرابع'!BO97</f>
        <v/>
      </c>
      <c r="AE102" s="224" t="str">
        <f>'ادخال درجات الاختبار الرابع'!BQ97</f>
        <v/>
      </c>
      <c r="AF102" s="224" t="str">
        <f>'ادخال درجات الاختبار الرابع'!BS97</f>
        <v/>
      </c>
      <c r="AG102" s="224" t="str">
        <f>'ادخال درجات الاختبار الرابع'!BU97</f>
        <v/>
      </c>
      <c r="AH102" s="224" t="str">
        <f>'ادخال درجات الاختبار الرابع'!BW97</f>
        <v/>
      </c>
      <c r="AI102" s="224" t="str">
        <f>'ادخال درجات الاختبار الرابع'!BY97</f>
        <v/>
      </c>
      <c r="AJ102" s="224" t="str">
        <f>'ادخال درجات الاختبار الرابع'!CA97</f>
        <v/>
      </c>
      <c r="AK102" s="224" t="str">
        <f>'ادخال درجات الاختبار الرابع'!CC97</f>
        <v/>
      </c>
      <c r="AL102" s="224" t="str">
        <f>'ادخال درجات الاختبار الرابع'!CE97</f>
        <v/>
      </c>
      <c r="AM102" s="224" t="str">
        <f>'ادخال درجات الاختبار الرابع'!CG97</f>
        <v/>
      </c>
      <c r="AN102" s="224" t="str">
        <f>'ادخال درجات الاختبار الرابع'!CI97</f>
        <v/>
      </c>
      <c r="AS102" s="91">
        <v>92</v>
      </c>
      <c r="AT102" s="19" t="str">
        <f t="shared" si="10"/>
        <v/>
      </c>
      <c r="AU102" s="92" t="str">
        <f t="shared" si="11"/>
        <v/>
      </c>
    </row>
    <row r="103" spans="1:47">
      <c r="A103" s="91">
        <f>'ادخال درجات التشخيصي'!A99</f>
        <v>93</v>
      </c>
      <c r="B103" s="19" t="str">
        <f>IF('ادخال درجات الاختبار الرابع'!B98="","",'ادخال درجات الاختبار الرابع'!B98)</f>
        <v/>
      </c>
      <c r="C103" s="19" t="str">
        <f>'ادخال درجات الاختبار الرابع'!AC98</f>
        <v/>
      </c>
      <c r="D103" s="92" t="str">
        <f>'ادخال درجات الاختبار الرابع'!AD98</f>
        <v/>
      </c>
      <c r="G103" t="str">
        <f>IF(B103="","",RANK(D103,$D:$D,1)+COUNTIF(D$11:$D103,D103)-1)</f>
        <v/>
      </c>
      <c r="H103" t="str">
        <f>IF(B103="","",RANK(D103,$D:$D)+COUNTIF($D$11:D103,D103)-1)</f>
        <v/>
      </c>
      <c r="J103" s="91">
        <v>93</v>
      </c>
      <c r="K103" s="19" t="str">
        <f t="shared" si="6"/>
        <v/>
      </c>
      <c r="L103" s="92" t="str">
        <f t="shared" si="7"/>
        <v/>
      </c>
      <c r="M103" s="219"/>
      <c r="N103" s="231">
        <f t="shared" si="8"/>
        <v>93</v>
      </c>
      <c r="O103" s="188" t="str">
        <f t="shared" si="9"/>
        <v/>
      </c>
      <c r="P103" s="166" t="str">
        <f>'ادخال درجات الاختبار الرابع'!AM98</f>
        <v/>
      </c>
      <c r="Q103" s="166" t="str">
        <f>'ادخال درجات الاختبار الرابع'!AO98</f>
        <v/>
      </c>
      <c r="R103" s="166" t="str">
        <f>'ادخال درجات الاختبار الرابع'!AQ98</f>
        <v/>
      </c>
      <c r="S103" s="166" t="str">
        <f>'ادخال درجات الاختبار الرابع'!AS98</f>
        <v/>
      </c>
      <c r="T103" s="166" t="str">
        <f>'ادخال درجات الاختبار الرابع'!AU98</f>
        <v/>
      </c>
      <c r="U103" s="166" t="str">
        <f>'ادخال درجات الاختبار الرابع'!AW98</f>
        <v/>
      </c>
      <c r="V103" s="166" t="str">
        <f>'ادخال درجات الاختبار الرابع'!AY98</f>
        <v/>
      </c>
      <c r="W103" s="166" t="str">
        <f>'ادخال درجات الاختبار الرابع'!BA98</f>
        <v/>
      </c>
      <c r="X103" s="166" t="str">
        <f>'ادخال درجات الاختبار الرابع'!BC98</f>
        <v/>
      </c>
      <c r="Y103" s="224" t="str">
        <f>'ادخال درجات الاختبار الرابع'!BE98</f>
        <v/>
      </c>
      <c r="Z103" s="224" t="str">
        <f>'ادخال درجات الاختبار الرابع'!BG98</f>
        <v/>
      </c>
      <c r="AA103" s="224" t="str">
        <f>'ادخال درجات الاختبار الرابع'!BI98</f>
        <v/>
      </c>
      <c r="AB103" s="224" t="str">
        <f>'ادخال درجات الاختبار الرابع'!BK98</f>
        <v/>
      </c>
      <c r="AC103" s="224" t="str">
        <f>'ادخال درجات الاختبار الرابع'!BM98</f>
        <v/>
      </c>
      <c r="AD103" s="224" t="str">
        <f>'ادخال درجات الاختبار الرابع'!BO98</f>
        <v/>
      </c>
      <c r="AE103" s="224" t="str">
        <f>'ادخال درجات الاختبار الرابع'!BQ98</f>
        <v/>
      </c>
      <c r="AF103" s="224" t="str">
        <f>'ادخال درجات الاختبار الرابع'!BS98</f>
        <v/>
      </c>
      <c r="AG103" s="224" t="str">
        <f>'ادخال درجات الاختبار الرابع'!BU98</f>
        <v/>
      </c>
      <c r="AH103" s="224" t="str">
        <f>'ادخال درجات الاختبار الرابع'!BW98</f>
        <v/>
      </c>
      <c r="AI103" s="224" t="str">
        <f>'ادخال درجات الاختبار الرابع'!BY98</f>
        <v/>
      </c>
      <c r="AJ103" s="224" t="str">
        <f>'ادخال درجات الاختبار الرابع'!CA98</f>
        <v/>
      </c>
      <c r="AK103" s="224" t="str">
        <f>'ادخال درجات الاختبار الرابع'!CC98</f>
        <v/>
      </c>
      <c r="AL103" s="224" t="str">
        <f>'ادخال درجات الاختبار الرابع'!CE98</f>
        <v/>
      </c>
      <c r="AM103" s="224" t="str">
        <f>'ادخال درجات الاختبار الرابع'!CG98</f>
        <v/>
      </c>
      <c r="AN103" s="224" t="str">
        <f>'ادخال درجات الاختبار الرابع'!CI98</f>
        <v/>
      </c>
      <c r="AS103" s="91">
        <v>93</v>
      </c>
      <c r="AT103" s="19" t="str">
        <f t="shared" si="10"/>
        <v/>
      </c>
      <c r="AU103" s="92" t="str">
        <f t="shared" si="11"/>
        <v/>
      </c>
    </row>
    <row r="104" spans="1:47">
      <c r="A104" s="91">
        <f>'ادخال درجات التشخيصي'!A100</f>
        <v>94</v>
      </c>
      <c r="B104" s="19" t="str">
        <f>IF('ادخال درجات الاختبار الرابع'!B99="","",'ادخال درجات الاختبار الرابع'!B99)</f>
        <v/>
      </c>
      <c r="C104" s="19" t="str">
        <f>'ادخال درجات الاختبار الرابع'!AC99</f>
        <v/>
      </c>
      <c r="D104" s="92" t="str">
        <f>'ادخال درجات الاختبار الرابع'!AD99</f>
        <v/>
      </c>
      <c r="G104" t="str">
        <f>IF(B104="","",RANK(D104,$D:$D,1)+COUNTIF(D$11:$D104,D104)-1)</f>
        <v/>
      </c>
      <c r="H104" t="str">
        <f>IF(B104="","",RANK(D104,$D:$D)+COUNTIF($D$11:D104,D104)-1)</f>
        <v/>
      </c>
      <c r="J104" s="91">
        <v>94</v>
      </c>
      <c r="K104" s="19" t="str">
        <f t="shared" si="6"/>
        <v/>
      </c>
      <c r="L104" s="92" t="str">
        <f t="shared" si="7"/>
        <v/>
      </c>
      <c r="M104" s="219"/>
      <c r="N104" s="231">
        <f t="shared" si="8"/>
        <v>94</v>
      </c>
      <c r="O104" s="188" t="str">
        <f t="shared" si="9"/>
        <v/>
      </c>
      <c r="P104" s="166" t="str">
        <f>'ادخال درجات الاختبار الرابع'!AM99</f>
        <v/>
      </c>
      <c r="Q104" s="166" t="str">
        <f>'ادخال درجات الاختبار الرابع'!AO99</f>
        <v/>
      </c>
      <c r="R104" s="166" t="str">
        <f>'ادخال درجات الاختبار الرابع'!AQ99</f>
        <v/>
      </c>
      <c r="S104" s="166" t="str">
        <f>'ادخال درجات الاختبار الرابع'!AS99</f>
        <v/>
      </c>
      <c r="T104" s="166" t="str">
        <f>'ادخال درجات الاختبار الرابع'!AU99</f>
        <v/>
      </c>
      <c r="U104" s="166" t="str">
        <f>'ادخال درجات الاختبار الرابع'!AW99</f>
        <v/>
      </c>
      <c r="V104" s="166" t="str">
        <f>'ادخال درجات الاختبار الرابع'!AY99</f>
        <v/>
      </c>
      <c r="W104" s="166" t="str">
        <f>'ادخال درجات الاختبار الرابع'!BA99</f>
        <v/>
      </c>
      <c r="X104" s="166" t="str">
        <f>'ادخال درجات الاختبار الرابع'!BC99</f>
        <v/>
      </c>
      <c r="Y104" s="224" t="str">
        <f>'ادخال درجات الاختبار الرابع'!BE99</f>
        <v/>
      </c>
      <c r="Z104" s="224" t="str">
        <f>'ادخال درجات الاختبار الرابع'!BG99</f>
        <v/>
      </c>
      <c r="AA104" s="224" t="str">
        <f>'ادخال درجات الاختبار الرابع'!BI99</f>
        <v/>
      </c>
      <c r="AB104" s="224" t="str">
        <f>'ادخال درجات الاختبار الرابع'!BK99</f>
        <v/>
      </c>
      <c r="AC104" s="224" t="str">
        <f>'ادخال درجات الاختبار الرابع'!BM99</f>
        <v/>
      </c>
      <c r="AD104" s="224" t="str">
        <f>'ادخال درجات الاختبار الرابع'!BO99</f>
        <v/>
      </c>
      <c r="AE104" s="224" t="str">
        <f>'ادخال درجات الاختبار الرابع'!BQ99</f>
        <v/>
      </c>
      <c r="AF104" s="224" t="str">
        <f>'ادخال درجات الاختبار الرابع'!BS99</f>
        <v/>
      </c>
      <c r="AG104" s="224" t="str">
        <f>'ادخال درجات الاختبار الرابع'!BU99</f>
        <v/>
      </c>
      <c r="AH104" s="224" t="str">
        <f>'ادخال درجات الاختبار الرابع'!BW99</f>
        <v/>
      </c>
      <c r="AI104" s="224" t="str">
        <f>'ادخال درجات الاختبار الرابع'!BY99</f>
        <v/>
      </c>
      <c r="AJ104" s="224" t="str">
        <f>'ادخال درجات الاختبار الرابع'!CA99</f>
        <v/>
      </c>
      <c r="AK104" s="224" t="str">
        <f>'ادخال درجات الاختبار الرابع'!CC99</f>
        <v/>
      </c>
      <c r="AL104" s="224" t="str">
        <f>'ادخال درجات الاختبار الرابع'!CE99</f>
        <v/>
      </c>
      <c r="AM104" s="224" t="str">
        <f>'ادخال درجات الاختبار الرابع'!CG99</f>
        <v/>
      </c>
      <c r="AN104" s="224" t="str">
        <f>'ادخال درجات الاختبار الرابع'!CI99</f>
        <v/>
      </c>
      <c r="AS104" s="91">
        <v>94</v>
      </c>
      <c r="AT104" s="19" t="str">
        <f t="shared" si="10"/>
        <v/>
      </c>
      <c r="AU104" s="92" t="str">
        <f t="shared" si="11"/>
        <v/>
      </c>
    </row>
    <row r="105" spans="1:47">
      <c r="A105" s="91">
        <f>'ادخال درجات التشخيصي'!A101</f>
        <v>95</v>
      </c>
      <c r="B105" s="19" t="str">
        <f>IF('ادخال درجات الاختبار الرابع'!B100="","",'ادخال درجات الاختبار الرابع'!B100)</f>
        <v/>
      </c>
      <c r="C105" s="19" t="str">
        <f>'ادخال درجات الاختبار الرابع'!AC100</f>
        <v/>
      </c>
      <c r="D105" s="92" t="str">
        <f>'ادخال درجات الاختبار الرابع'!AD100</f>
        <v/>
      </c>
      <c r="G105" t="str">
        <f>IF(B105="","",RANK(D105,$D:$D,1)+COUNTIF(D$11:$D105,D105)-1)</f>
        <v/>
      </c>
      <c r="H105" t="str">
        <f>IF(B105="","",RANK(D105,$D:$D)+COUNTIF($D$11:D105,D105)-1)</f>
        <v/>
      </c>
      <c r="J105" s="91">
        <v>95</v>
      </c>
      <c r="K105" s="19" t="str">
        <f t="shared" si="6"/>
        <v/>
      </c>
      <c r="L105" s="92" t="str">
        <f t="shared" si="7"/>
        <v/>
      </c>
      <c r="M105" s="219"/>
      <c r="N105" s="231">
        <f t="shared" si="8"/>
        <v>95</v>
      </c>
      <c r="O105" s="188" t="str">
        <f t="shared" si="9"/>
        <v/>
      </c>
      <c r="P105" s="166" t="str">
        <f>'ادخال درجات الاختبار الرابع'!AM100</f>
        <v/>
      </c>
      <c r="Q105" s="166" t="str">
        <f>'ادخال درجات الاختبار الرابع'!AO100</f>
        <v/>
      </c>
      <c r="R105" s="166" t="str">
        <f>'ادخال درجات الاختبار الرابع'!AQ100</f>
        <v/>
      </c>
      <c r="S105" s="166" t="str">
        <f>'ادخال درجات الاختبار الرابع'!AS100</f>
        <v/>
      </c>
      <c r="T105" s="166" t="str">
        <f>'ادخال درجات الاختبار الرابع'!AU100</f>
        <v/>
      </c>
      <c r="U105" s="166" t="str">
        <f>'ادخال درجات الاختبار الرابع'!AW100</f>
        <v/>
      </c>
      <c r="V105" s="166" t="str">
        <f>'ادخال درجات الاختبار الرابع'!AY100</f>
        <v/>
      </c>
      <c r="W105" s="166" t="str">
        <f>'ادخال درجات الاختبار الرابع'!BA100</f>
        <v/>
      </c>
      <c r="X105" s="166" t="str">
        <f>'ادخال درجات الاختبار الرابع'!BC100</f>
        <v/>
      </c>
      <c r="Y105" s="224" t="str">
        <f>'ادخال درجات الاختبار الرابع'!BE100</f>
        <v/>
      </c>
      <c r="Z105" s="224" t="str">
        <f>'ادخال درجات الاختبار الرابع'!BG100</f>
        <v/>
      </c>
      <c r="AA105" s="224" t="str">
        <f>'ادخال درجات الاختبار الرابع'!BI100</f>
        <v/>
      </c>
      <c r="AB105" s="224" t="str">
        <f>'ادخال درجات الاختبار الرابع'!BK100</f>
        <v/>
      </c>
      <c r="AC105" s="224" t="str">
        <f>'ادخال درجات الاختبار الرابع'!BM100</f>
        <v/>
      </c>
      <c r="AD105" s="224" t="str">
        <f>'ادخال درجات الاختبار الرابع'!BO100</f>
        <v/>
      </c>
      <c r="AE105" s="224" t="str">
        <f>'ادخال درجات الاختبار الرابع'!BQ100</f>
        <v/>
      </c>
      <c r="AF105" s="224" t="str">
        <f>'ادخال درجات الاختبار الرابع'!BS100</f>
        <v/>
      </c>
      <c r="AG105" s="224" t="str">
        <f>'ادخال درجات الاختبار الرابع'!BU100</f>
        <v/>
      </c>
      <c r="AH105" s="224" t="str">
        <f>'ادخال درجات الاختبار الرابع'!BW100</f>
        <v/>
      </c>
      <c r="AI105" s="224" t="str">
        <f>'ادخال درجات الاختبار الرابع'!BY100</f>
        <v/>
      </c>
      <c r="AJ105" s="224" t="str">
        <f>'ادخال درجات الاختبار الرابع'!CA100</f>
        <v/>
      </c>
      <c r="AK105" s="224" t="str">
        <f>'ادخال درجات الاختبار الرابع'!CC100</f>
        <v/>
      </c>
      <c r="AL105" s="224" t="str">
        <f>'ادخال درجات الاختبار الرابع'!CE100</f>
        <v/>
      </c>
      <c r="AM105" s="224" t="str">
        <f>'ادخال درجات الاختبار الرابع'!CG100</f>
        <v/>
      </c>
      <c r="AN105" s="224" t="str">
        <f>'ادخال درجات الاختبار الرابع'!CI100</f>
        <v/>
      </c>
      <c r="AS105" s="91">
        <v>95</v>
      </c>
      <c r="AT105" s="19" t="str">
        <f t="shared" si="10"/>
        <v/>
      </c>
      <c r="AU105" s="92" t="str">
        <f t="shared" si="11"/>
        <v/>
      </c>
    </row>
    <row r="106" spans="1:47">
      <c r="A106" s="91">
        <f>'ادخال درجات التشخيصي'!A102</f>
        <v>96</v>
      </c>
      <c r="B106" s="19" t="str">
        <f>IF('ادخال درجات الاختبار الرابع'!B101="","",'ادخال درجات الاختبار الرابع'!B101)</f>
        <v/>
      </c>
      <c r="C106" s="19" t="str">
        <f>'ادخال درجات الاختبار الرابع'!AC101</f>
        <v/>
      </c>
      <c r="D106" s="92" t="str">
        <f>'ادخال درجات الاختبار الرابع'!AD101</f>
        <v/>
      </c>
      <c r="G106" t="str">
        <f>IF(B106="","",RANK(D106,$D:$D,1)+COUNTIF(D$11:$D106,D106)-1)</f>
        <v/>
      </c>
      <c r="H106" t="str">
        <f>IF(B106="","",RANK(D106,$D:$D)+COUNTIF($D$11:D106,D106)-1)</f>
        <v/>
      </c>
      <c r="J106" s="91">
        <v>96</v>
      </c>
      <c r="K106" s="19" t="str">
        <f t="shared" si="6"/>
        <v/>
      </c>
      <c r="L106" s="92" t="str">
        <f t="shared" si="7"/>
        <v/>
      </c>
      <c r="M106" s="219"/>
      <c r="N106" s="231">
        <f t="shared" si="8"/>
        <v>96</v>
      </c>
      <c r="O106" s="188" t="str">
        <f t="shared" si="9"/>
        <v/>
      </c>
      <c r="P106" s="166" t="str">
        <f>'ادخال درجات الاختبار الرابع'!AM101</f>
        <v/>
      </c>
      <c r="Q106" s="166" t="str">
        <f>'ادخال درجات الاختبار الرابع'!AO101</f>
        <v/>
      </c>
      <c r="R106" s="166" t="str">
        <f>'ادخال درجات الاختبار الرابع'!AQ101</f>
        <v/>
      </c>
      <c r="S106" s="166" t="str">
        <f>'ادخال درجات الاختبار الرابع'!AS101</f>
        <v/>
      </c>
      <c r="T106" s="166" t="str">
        <f>'ادخال درجات الاختبار الرابع'!AU101</f>
        <v/>
      </c>
      <c r="U106" s="166" t="str">
        <f>'ادخال درجات الاختبار الرابع'!AW101</f>
        <v/>
      </c>
      <c r="V106" s="166" t="str">
        <f>'ادخال درجات الاختبار الرابع'!AY101</f>
        <v/>
      </c>
      <c r="W106" s="166" t="str">
        <f>'ادخال درجات الاختبار الرابع'!BA101</f>
        <v/>
      </c>
      <c r="X106" s="166" t="str">
        <f>'ادخال درجات الاختبار الرابع'!BC101</f>
        <v/>
      </c>
      <c r="Y106" s="224" t="str">
        <f>'ادخال درجات الاختبار الرابع'!BE101</f>
        <v/>
      </c>
      <c r="Z106" s="224" t="str">
        <f>'ادخال درجات الاختبار الرابع'!BG101</f>
        <v/>
      </c>
      <c r="AA106" s="224" t="str">
        <f>'ادخال درجات الاختبار الرابع'!BI101</f>
        <v/>
      </c>
      <c r="AB106" s="224" t="str">
        <f>'ادخال درجات الاختبار الرابع'!BK101</f>
        <v/>
      </c>
      <c r="AC106" s="224" t="str">
        <f>'ادخال درجات الاختبار الرابع'!BM101</f>
        <v/>
      </c>
      <c r="AD106" s="224" t="str">
        <f>'ادخال درجات الاختبار الرابع'!BO101</f>
        <v/>
      </c>
      <c r="AE106" s="224" t="str">
        <f>'ادخال درجات الاختبار الرابع'!BQ101</f>
        <v/>
      </c>
      <c r="AF106" s="224" t="str">
        <f>'ادخال درجات الاختبار الرابع'!BS101</f>
        <v/>
      </c>
      <c r="AG106" s="224" t="str">
        <f>'ادخال درجات الاختبار الرابع'!BU101</f>
        <v/>
      </c>
      <c r="AH106" s="224" t="str">
        <f>'ادخال درجات الاختبار الرابع'!BW101</f>
        <v/>
      </c>
      <c r="AI106" s="224" t="str">
        <f>'ادخال درجات الاختبار الرابع'!BY101</f>
        <v/>
      </c>
      <c r="AJ106" s="224" t="str">
        <f>'ادخال درجات الاختبار الرابع'!CA101</f>
        <v/>
      </c>
      <c r="AK106" s="224" t="str">
        <f>'ادخال درجات الاختبار الرابع'!CC101</f>
        <v/>
      </c>
      <c r="AL106" s="224" t="str">
        <f>'ادخال درجات الاختبار الرابع'!CE101</f>
        <v/>
      </c>
      <c r="AM106" s="224" t="str">
        <f>'ادخال درجات الاختبار الرابع'!CG101</f>
        <v/>
      </c>
      <c r="AN106" s="224" t="str">
        <f>'ادخال درجات الاختبار الرابع'!CI101</f>
        <v/>
      </c>
      <c r="AS106" s="91">
        <v>96</v>
      </c>
      <c r="AT106" s="19" t="str">
        <f t="shared" si="10"/>
        <v/>
      </c>
      <c r="AU106" s="92" t="str">
        <f t="shared" si="11"/>
        <v/>
      </c>
    </row>
    <row r="107" spans="1:47">
      <c r="A107" s="91">
        <f>'ادخال درجات التشخيصي'!A103</f>
        <v>97</v>
      </c>
      <c r="B107" s="19" t="str">
        <f>IF('ادخال درجات الاختبار الرابع'!B102="","",'ادخال درجات الاختبار الرابع'!B102)</f>
        <v/>
      </c>
      <c r="C107" s="19" t="str">
        <f>'ادخال درجات الاختبار الرابع'!AC102</f>
        <v/>
      </c>
      <c r="D107" s="92" t="str">
        <f>'ادخال درجات الاختبار الرابع'!AD102</f>
        <v/>
      </c>
      <c r="G107" t="str">
        <f>IF(B107="","",RANK(D107,$D:$D,1)+COUNTIF(D$11:$D107,D107)-1)</f>
        <v/>
      </c>
      <c r="H107" t="str">
        <f>IF(B107="","",RANK(D107,$D:$D)+COUNTIF($D$11:D107,D107)-1)</f>
        <v/>
      </c>
      <c r="J107" s="91">
        <v>97</v>
      </c>
      <c r="K107" s="19" t="str">
        <f t="shared" si="6"/>
        <v/>
      </c>
      <c r="L107" s="92" t="str">
        <f t="shared" si="7"/>
        <v/>
      </c>
      <c r="M107" s="219"/>
      <c r="N107" s="231">
        <f t="shared" si="8"/>
        <v>97</v>
      </c>
      <c r="O107" s="188" t="str">
        <f t="shared" si="9"/>
        <v/>
      </c>
      <c r="P107" s="166" t="str">
        <f>'ادخال درجات الاختبار الرابع'!AM102</f>
        <v/>
      </c>
      <c r="Q107" s="166" t="str">
        <f>'ادخال درجات الاختبار الرابع'!AO102</f>
        <v/>
      </c>
      <c r="R107" s="166" t="str">
        <f>'ادخال درجات الاختبار الرابع'!AQ102</f>
        <v/>
      </c>
      <c r="S107" s="166" t="str">
        <f>'ادخال درجات الاختبار الرابع'!AS102</f>
        <v/>
      </c>
      <c r="T107" s="166" t="str">
        <f>'ادخال درجات الاختبار الرابع'!AU102</f>
        <v/>
      </c>
      <c r="U107" s="166" t="str">
        <f>'ادخال درجات الاختبار الرابع'!AW102</f>
        <v/>
      </c>
      <c r="V107" s="166" t="str">
        <f>'ادخال درجات الاختبار الرابع'!AY102</f>
        <v/>
      </c>
      <c r="W107" s="166" t="str">
        <f>'ادخال درجات الاختبار الرابع'!BA102</f>
        <v/>
      </c>
      <c r="X107" s="166" t="str">
        <f>'ادخال درجات الاختبار الرابع'!BC102</f>
        <v/>
      </c>
      <c r="Y107" s="224" t="str">
        <f>'ادخال درجات الاختبار الرابع'!BE102</f>
        <v/>
      </c>
      <c r="Z107" s="224" t="str">
        <f>'ادخال درجات الاختبار الرابع'!BG102</f>
        <v/>
      </c>
      <c r="AA107" s="224" t="str">
        <f>'ادخال درجات الاختبار الرابع'!BI102</f>
        <v/>
      </c>
      <c r="AB107" s="224" t="str">
        <f>'ادخال درجات الاختبار الرابع'!BK102</f>
        <v/>
      </c>
      <c r="AC107" s="224" t="str">
        <f>'ادخال درجات الاختبار الرابع'!BM102</f>
        <v/>
      </c>
      <c r="AD107" s="224" t="str">
        <f>'ادخال درجات الاختبار الرابع'!BO102</f>
        <v/>
      </c>
      <c r="AE107" s="224" t="str">
        <f>'ادخال درجات الاختبار الرابع'!BQ102</f>
        <v/>
      </c>
      <c r="AF107" s="224" t="str">
        <f>'ادخال درجات الاختبار الرابع'!BS102</f>
        <v/>
      </c>
      <c r="AG107" s="224" t="str">
        <f>'ادخال درجات الاختبار الرابع'!BU102</f>
        <v/>
      </c>
      <c r="AH107" s="224" t="str">
        <f>'ادخال درجات الاختبار الرابع'!BW102</f>
        <v/>
      </c>
      <c r="AI107" s="224" t="str">
        <f>'ادخال درجات الاختبار الرابع'!BY102</f>
        <v/>
      </c>
      <c r="AJ107" s="224" t="str">
        <f>'ادخال درجات الاختبار الرابع'!CA102</f>
        <v/>
      </c>
      <c r="AK107" s="224" t="str">
        <f>'ادخال درجات الاختبار الرابع'!CC102</f>
        <v/>
      </c>
      <c r="AL107" s="224" t="str">
        <f>'ادخال درجات الاختبار الرابع'!CE102</f>
        <v/>
      </c>
      <c r="AM107" s="224" t="str">
        <f>'ادخال درجات الاختبار الرابع'!CG102</f>
        <v/>
      </c>
      <c r="AN107" s="224" t="str">
        <f>'ادخال درجات الاختبار الرابع'!CI102</f>
        <v/>
      </c>
      <c r="AS107" s="91">
        <v>97</v>
      </c>
      <c r="AT107" s="19" t="str">
        <f t="shared" si="10"/>
        <v/>
      </c>
      <c r="AU107" s="92" t="str">
        <f t="shared" si="11"/>
        <v/>
      </c>
    </row>
    <row r="108" spans="1:47">
      <c r="A108" s="91">
        <f>'ادخال درجات التشخيصي'!A104</f>
        <v>98</v>
      </c>
      <c r="B108" s="19" t="str">
        <f>IF('ادخال درجات الاختبار الرابع'!B103="","",'ادخال درجات الاختبار الرابع'!B103)</f>
        <v/>
      </c>
      <c r="C108" s="19" t="str">
        <f>'ادخال درجات الاختبار الرابع'!AC103</f>
        <v/>
      </c>
      <c r="D108" s="92" t="str">
        <f>'ادخال درجات الاختبار الرابع'!AD103</f>
        <v/>
      </c>
      <c r="G108" t="str">
        <f>IF(B108="","",RANK(D108,$D:$D,1)+COUNTIF(D$11:$D108,D108)-1)</f>
        <v/>
      </c>
      <c r="H108" t="str">
        <f>IF(B108="","",RANK(D108,$D:$D)+COUNTIF($D$11:D108,D108)-1)</f>
        <v/>
      </c>
      <c r="J108" s="91">
        <v>98</v>
      </c>
      <c r="K108" s="19" t="str">
        <f t="shared" si="6"/>
        <v/>
      </c>
      <c r="L108" s="92" t="str">
        <f t="shared" si="7"/>
        <v/>
      </c>
      <c r="M108" s="219"/>
      <c r="N108" s="231">
        <f t="shared" si="8"/>
        <v>98</v>
      </c>
      <c r="O108" s="188" t="str">
        <f t="shared" si="9"/>
        <v/>
      </c>
      <c r="P108" s="166" t="str">
        <f>'ادخال درجات الاختبار الرابع'!AM103</f>
        <v/>
      </c>
      <c r="Q108" s="166" t="str">
        <f>'ادخال درجات الاختبار الرابع'!AO103</f>
        <v/>
      </c>
      <c r="R108" s="166" t="str">
        <f>'ادخال درجات الاختبار الرابع'!AQ103</f>
        <v/>
      </c>
      <c r="S108" s="166" t="str">
        <f>'ادخال درجات الاختبار الرابع'!AS103</f>
        <v/>
      </c>
      <c r="T108" s="166" t="str">
        <f>'ادخال درجات الاختبار الرابع'!AU103</f>
        <v/>
      </c>
      <c r="U108" s="166" t="str">
        <f>'ادخال درجات الاختبار الرابع'!AW103</f>
        <v/>
      </c>
      <c r="V108" s="166" t="str">
        <f>'ادخال درجات الاختبار الرابع'!AY103</f>
        <v/>
      </c>
      <c r="W108" s="166" t="str">
        <f>'ادخال درجات الاختبار الرابع'!BA103</f>
        <v/>
      </c>
      <c r="X108" s="166" t="str">
        <f>'ادخال درجات الاختبار الرابع'!BC103</f>
        <v/>
      </c>
      <c r="Y108" s="224" t="str">
        <f>'ادخال درجات الاختبار الرابع'!BE103</f>
        <v/>
      </c>
      <c r="Z108" s="224" t="str">
        <f>'ادخال درجات الاختبار الرابع'!BG103</f>
        <v/>
      </c>
      <c r="AA108" s="224" t="str">
        <f>'ادخال درجات الاختبار الرابع'!BI103</f>
        <v/>
      </c>
      <c r="AB108" s="224" t="str">
        <f>'ادخال درجات الاختبار الرابع'!BK103</f>
        <v/>
      </c>
      <c r="AC108" s="224" t="str">
        <f>'ادخال درجات الاختبار الرابع'!BM103</f>
        <v/>
      </c>
      <c r="AD108" s="224" t="str">
        <f>'ادخال درجات الاختبار الرابع'!BO103</f>
        <v/>
      </c>
      <c r="AE108" s="224" t="str">
        <f>'ادخال درجات الاختبار الرابع'!BQ103</f>
        <v/>
      </c>
      <c r="AF108" s="224" t="str">
        <f>'ادخال درجات الاختبار الرابع'!BS103</f>
        <v/>
      </c>
      <c r="AG108" s="224" t="str">
        <f>'ادخال درجات الاختبار الرابع'!BU103</f>
        <v/>
      </c>
      <c r="AH108" s="224" t="str">
        <f>'ادخال درجات الاختبار الرابع'!BW103</f>
        <v/>
      </c>
      <c r="AI108" s="224" t="str">
        <f>'ادخال درجات الاختبار الرابع'!BY103</f>
        <v/>
      </c>
      <c r="AJ108" s="224" t="str">
        <f>'ادخال درجات الاختبار الرابع'!CA103</f>
        <v/>
      </c>
      <c r="AK108" s="224" t="str">
        <f>'ادخال درجات الاختبار الرابع'!CC103</f>
        <v/>
      </c>
      <c r="AL108" s="224" t="str">
        <f>'ادخال درجات الاختبار الرابع'!CE103</f>
        <v/>
      </c>
      <c r="AM108" s="224" t="str">
        <f>'ادخال درجات الاختبار الرابع'!CG103</f>
        <v/>
      </c>
      <c r="AN108" s="224" t="str">
        <f>'ادخال درجات الاختبار الرابع'!CI103</f>
        <v/>
      </c>
      <c r="AS108" s="91">
        <v>98</v>
      </c>
      <c r="AT108" s="19" t="str">
        <f t="shared" si="10"/>
        <v/>
      </c>
      <c r="AU108" s="92" t="str">
        <f t="shared" si="11"/>
        <v/>
      </c>
    </row>
    <row r="109" spans="1:47">
      <c r="A109" s="91">
        <f>'ادخال درجات التشخيصي'!A105</f>
        <v>99</v>
      </c>
      <c r="B109" s="19" t="str">
        <f>IF('ادخال درجات الاختبار الرابع'!B104="","",'ادخال درجات الاختبار الرابع'!B104)</f>
        <v/>
      </c>
      <c r="C109" s="19" t="str">
        <f>'ادخال درجات الاختبار الرابع'!AC104</f>
        <v/>
      </c>
      <c r="D109" s="92" t="str">
        <f>'ادخال درجات الاختبار الرابع'!AD104</f>
        <v/>
      </c>
      <c r="G109" t="str">
        <f>IF(B109="","",RANK(D109,$D:$D,1)+COUNTIF(D$11:$D109,D109)-1)</f>
        <v/>
      </c>
      <c r="H109" t="str">
        <f>IF(B109="","",RANK(D109,$D:$D)+COUNTIF($D$11:D109,D109)-1)</f>
        <v/>
      </c>
      <c r="J109" s="91">
        <v>99</v>
      </c>
      <c r="K109" s="19" t="str">
        <f t="shared" si="6"/>
        <v/>
      </c>
      <c r="L109" s="92" t="str">
        <f t="shared" si="7"/>
        <v/>
      </c>
      <c r="M109" s="219"/>
      <c r="N109" s="231">
        <f t="shared" si="8"/>
        <v>99</v>
      </c>
      <c r="O109" s="188" t="str">
        <f t="shared" si="9"/>
        <v/>
      </c>
      <c r="P109" s="166" t="str">
        <f>'ادخال درجات الاختبار الرابع'!AM104</f>
        <v/>
      </c>
      <c r="Q109" s="166" t="str">
        <f>'ادخال درجات الاختبار الرابع'!AO104</f>
        <v/>
      </c>
      <c r="R109" s="166" t="str">
        <f>'ادخال درجات الاختبار الرابع'!AQ104</f>
        <v/>
      </c>
      <c r="S109" s="166" t="str">
        <f>'ادخال درجات الاختبار الرابع'!AS104</f>
        <v/>
      </c>
      <c r="T109" s="166" t="str">
        <f>'ادخال درجات الاختبار الرابع'!AU104</f>
        <v/>
      </c>
      <c r="U109" s="166" t="str">
        <f>'ادخال درجات الاختبار الرابع'!AW104</f>
        <v/>
      </c>
      <c r="V109" s="166" t="str">
        <f>'ادخال درجات الاختبار الرابع'!AY104</f>
        <v/>
      </c>
      <c r="W109" s="166" t="str">
        <f>'ادخال درجات الاختبار الرابع'!BA104</f>
        <v/>
      </c>
      <c r="X109" s="166" t="str">
        <f>'ادخال درجات الاختبار الرابع'!BC104</f>
        <v/>
      </c>
      <c r="Y109" s="224" t="str">
        <f>'ادخال درجات الاختبار الرابع'!BE104</f>
        <v/>
      </c>
      <c r="Z109" s="224" t="str">
        <f>'ادخال درجات الاختبار الرابع'!BG104</f>
        <v/>
      </c>
      <c r="AA109" s="224" t="str">
        <f>'ادخال درجات الاختبار الرابع'!BI104</f>
        <v/>
      </c>
      <c r="AB109" s="224" t="str">
        <f>'ادخال درجات الاختبار الرابع'!BK104</f>
        <v/>
      </c>
      <c r="AC109" s="224" t="str">
        <f>'ادخال درجات الاختبار الرابع'!BM104</f>
        <v/>
      </c>
      <c r="AD109" s="224" t="str">
        <f>'ادخال درجات الاختبار الرابع'!BO104</f>
        <v/>
      </c>
      <c r="AE109" s="224" t="str">
        <f>'ادخال درجات الاختبار الرابع'!BQ104</f>
        <v/>
      </c>
      <c r="AF109" s="224" t="str">
        <f>'ادخال درجات الاختبار الرابع'!BS104</f>
        <v/>
      </c>
      <c r="AG109" s="224" t="str">
        <f>'ادخال درجات الاختبار الرابع'!BU104</f>
        <v/>
      </c>
      <c r="AH109" s="224" t="str">
        <f>'ادخال درجات الاختبار الرابع'!BW104</f>
        <v/>
      </c>
      <c r="AI109" s="224" t="str">
        <f>'ادخال درجات الاختبار الرابع'!BY104</f>
        <v/>
      </c>
      <c r="AJ109" s="224" t="str">
        <f>'ادخال درجات الاختبار الرابع'!CA104</f>
        <v/>
      </c>
      <c r="AK109" s="224" t="str">
        <f>'ادخال درجات الاختبار الرابع'!CC104</f>
        <v/>
      </c>
      <c r="AL109" s="224" t="str">
        <f>'ادخال درجات الاختبار الرابع'!CE104</f>
        <v/>
      </c>
      <c r="AM109" s="224" t="str">
        <f>'ادخال درجات الاختبار الرابع'!CG104</f>
        <v/>
      </c>
      <c r="AN109" s="224" t="str">
        <f>'ادخال درجات الاختبار الرابع'!CI104</f>
        <v/>
      </c>
      <c r="AS109" s="91">
        <v>99</v>
      </c>
      <c r="AT109" s="19" t="str">
        <f t="shared" si="10"/>
        <v/>
      </c>
      <c r="AU109" s="92" t="str">
        <f t="shared" si="11"/>
        <v/>
      </c>
    </row>
    <row r="110" spans="1:47">
      <c r="A110" s="91">
        <f>'ادخال درجات التشخيصي'!A106</f>
        <v>100</v>
      </c>
      <c r="B110" s="19" t="str">
        <f>IF('ادخال درجات الاختبار الرابع'!B105="","",'ادخال درجات الاختبار الرابع'!B105)</f>
        <v/>
      </c>
      <c r="C110" s="19" t="str">
        <f>'ادخال درجات الاختبار الرابع'!AC105</f>
        <v/>
      </c>
      <c r="D110" s="92" t="str">
        <f>'ادخال درجات الاختبار الرابع'!AD105</f>
        <v/>
      </c>
      <c r="G110" t="str">
        <f>IF(B110="","",RANK(D110,$D:$D,1)+COUNTIF(D$11:$D110,D110)-1)</f>
        <v/>
      </c>
      <c r="H110" t="str">
        <f>IF(B110="","",RANK(D110,$D:$D)+COUNTIF($D$11:D110,D110)-1)</f>
        <v/>
      </c>
      <c r="J110" s="91">
        <v>100</v>
      </c>
      <c r="K110" s="19" t="str">
        <f t="shared" si="6"/>
        <v/>
      </c>
      <c r="L110" s="92" t="str">
        <f t="shared" si="7"/>
        <v/>
      </c>
      <c r="M110" s="219"/>
      <c r="N110" s="231">
        <f t="shared" si="8"/>
        <v>100</v>
      </c>
      <c r="O110" s="188" t="str">
        <f t="shared" si="9"/>
        <v/>
      </c>
      <c r="P110" s="166" t="str">
        <f>'ادخال درجات الاختبار الرابع'!AM105</f>
        <v/>
      </c>
      <c r="Q110" s="166" t="str">
        <f>'ادخال درجات الاختبار الرابع'!AO105</f>
        <v/>
      </c>
      <c r="R110" s="166" t="str">
        <f>'ادخال درجات الاختبار الرابع'!AQ105</f>
        <v/>
      </c>
      <c r="S110" s="166" t="str">
        <f>'ادخال درجات الاختبار الرابع'!AS105</f>
        <v/>
      </c>
      <c r="T110" s="166" t="str">
        <f>'ادخال درجات الاختبار الرابع'!AU105</f>
        <v/>
      </c>
      <c r="U110" s="166" t="str">
        <f>'ادخال درجات الاختبار الرابع'!AW105</f>
        <v/>
      </c>
      <c r="V110" s="166" t="str">
        <f>'ادخال درجات الاختبار الرابع'!AY105</f>
        <v/>
      </c>
      <c r="W110" s="166" t="str">
        <f>'ادخال درجات الاختبار الرابع'!BA105</f>
        <v/>
      </c>
      <c r="X110" s="166" t="str">
        <f>'ادخال درجات الاختبار الرابع'!BC105</f>
        <v/>
      </c>
      <c r="Y110" s="224" t="str">
        <f>'ادخال درجات الاختبار الرابع'!BE105</f>
        <v/>
      </c>
      <c r="Z110" s="224" t="str">
        <f>'ادخال درجات الاختبار الرابع'!BG105</f>
        <v/>
      </c>
      <c r="AA110" s="224" t="str">
        <f>'ادخال درجات الاختبار الرابع'!BI105</f>
        <v/>
      </c>
      <c r="AB110" s="224" t="str">
        <f>'ادخال درجات الاختبار الرابع'!BK105</f>
        <v/>
      </c>
      <c r="AC110" s="224" t="str">
        <f>'ادخال درجات الاختبار الرابع'!BM105</f>
        <v/>
      </c>
      <c r="AD110" s="224" t="str">
        <f>'ادخال درجات الاختبار الرابع'!BO105</f>
        <v/>
      </c>
      <c r="AE110" s="224" t="str">
        <f>'ادخال درجات الاختبار الرابع'!BQ105</f>
        <v/>
      </c>
      <c r="AF110" s="224" t="str">
        <f>'ادخال درجات الاختبار الرابع'!BS105</f>
        <v/>
      </c>
      <c r="AG110" s="224" t="str">
        <f>'ادخال درجات الاختبار الرابع'!BU105</f>
        <v/>
      </c>
      <c r="AH110" s="224" t="str">
        <f>'ادخال درجات الاختبار الرابع'!BW105</f>
        <v/>
      </c>
      <c r="AI110" s="224" t="str">
        <f>'ادخال درجات الاختبار الرابع'!BY105</f>
        <v/>
      </c>
      <c r="AJ110" s="224" t="str">
        <f>'ادخال درجات الاختبار الرابع'!CA105</f>
        <v/>
      </c>
      <c r="AK110" s="224" t="str">
        <f>'ادخال درجات الاختبار الرابع'!CC105</f>
        <v/>
      </c>
      <c r="AL110" s="224" t="str">
        <f>'ادخال درجات الاختبار الرابع'!CE105</f>
        <v/>
      </c>
      <c r="AM110" s="224" t="str">
        <f>'ادخال درجات الاختبار الرابع'!CG105</f>
        <v/>
      </c>
      <c r="AN110" s="224" t="str">
        <f>'ادخال درجات الاختبار الرابع'!CI105</f>
        <v/>
      </c>
      <c r="AS110" s="91">
        <v>100</v>
      </c>
      <c r="AT110" s="19" t="str">
        <f t="shared" si="10"/>
        <v/>
      </c>
      <c r="AU110" s="92" t="str">
        <f t="shared" si="11"/>
        <v/>
      </c>
    </row>
    <row r="111" spans="1:47">
      <c r="A111" s="91">
        <f>'ادخال درجات التشخيصي'!A107</f>
        <v>101</v>
      </c>
      <c r="B111" s="19" t="str">
        <f>IF('ادخال درجات الاختبار الرابع'!B106="","",'ادخال درجات الاختبار الرابع'!B106)</f>
        <v/>
      </c>
      <c r="C111" s="19" t="str">
        <f>'ادخال درجات الاختبار الرابع'!AC106</f>
        <v/>
      </c>
      <c r="D111" s="92" t="str">
        <f>'ادخال درجات الاختبار الرابع'!AD106</f>
        <v/>
      </c>
      <c r="G111" t="str">
        <f>IF(B111="","",RANK(D111,$D:$D,1)+COUNTIF(D$11:$D111,D111)-1)</f>
        <v/>
      </c>
      <c r="H111" t="str">
        <f>IF(B111="","",RANK(D111,$D:$D)+COUNTIF($D$11:D111,D111)-1)</f>
        <v/>
      </c>
      <c r="J111" s="91">
        <v>101</v>
      </c>
      <c r="K111" s="19" t="str">
        <f t="shared" si="6"/>
        <v/>
      </c>
      <c r="L111" s="92" t="str">
        <f t="shared" si="7"/>
        <v/>
      </c>
      <c r="M111" s="219"/>
      <c r="N111" s="231">
        <f t="shared" si="8"/>
        <v>101</v>
      </c>
      <c r="O111" s="188" t="str">
        <f t="shared" si="9"/>
        <v/>
      </c>
      <c r="P111" s="166" t="str">
        <f>'ادخال درجات الاختبار الرابع'!AM106</f>
        <v/>
      </c>
      <c r="Q111" s="166" t="str">
        <f>'ادخال درجات الاختبار الرابع'!AO106</f>
        <v/>
      </c>
      <c r="R111" s="166" t="str">
        <f>'ادخال درجات الاختبار الرابع'!AQ106</f>
        <v/>
      </c>
      <c r="S111" s="166" t="str">
        <f>'ادخال درجات الاختبار الرابع'!AS106</f>
        <v/>
      </c>
      <c r="T111" s="166" t="str">
        <f>'ادخال درجات الاختبار الرابع'!AU106</f>
        <v/>
      </c>
      <c r="U111" s="166" t="str">
        <f>'ادخال درجات الاختبار الرابع'!AW106</f>
        <v/>
      </c>
      <c r="V111" s="166" t="str">
        <f>'ادخال درجات الاختبار الرابع'!AY106</f>
        <v/>
      </c>
      <c r="W111" s="166" t="str">
        <f>'ادخال درجات الاختبار الرابع'!BA106</f>
        <v/>
      </c>
      <c r="X111" s="166" t="str">
        <f>'ادخال درجات الاختبار الرابع'!BC106</f>
        <v/>
      </c>
      <c r="Y111" s="224" t="str">
        <f>'ادخال درجات الاختبار الرابع'!BE106</f>
        <v/>
      </c>
      <c r="Z111" s="224" t="str">
        <f>'ادخال درجات الاختبار الرابع'!BG106</f>
        <v/>
      </c>
      <c r="AA111" s="224" t="str">
        <f>'ادخال درجات الاختبار الرابع'!BI106</f>
        <v/>
      </c>
      <c r="AB111" s="224" t="str">
        <f>'ادخال درجات الاختبار الرابع'!BK106</f>
        <v/>
      </c>
      <c r="AC111" s="224" t="str">
        <f>'ادخال درجات الاختبار الرابع'!BM106</f>
        <v/>
      </c>
      <c r="AD111" s="224" t="str">
        <f>'ادخال درجات الاختبار الرابع'!BO106</f>
        <v/>
      </c>
      <c r="AE111" s="224" t="str">
        <f>'ادخال درجات الاختبار الرابع'!BQ106</f>
        <v/>
      </c>
      <c r="AF111" s="224" t="str">
        <f>'ادخال درجات الاختبار الرابع'!BS106</f>
        <v/>
      </c>
      <c r="AG111" s="224" t="str">
        <f>'ادخال درجات الاختبار الرابع'!BU106</f>
        <v/>
      </c>
      <c r="AH111" s="224" t="str">
        <f>'ادخال درجات الاختبار الرابع'!BW106</f>
        <v/>
      </c>
      <c r="AI111" s="224" t="str">
        <f>'ادخال درجات الاختبار الرابع'!BY106</f>
        <v/>
      </c>
      <c r="AJ111" s="224" t="str">
        <f>'ادخال درجات الاختبار الرابع'!CA106</f>
        <v/>
      </c>
      <c r="AK111" s="224" t="str">
        <f>'ادخال درجات الاختبار الرابع'!CC106</f>
        <v/>
      </c>
      <c r="AL111" s="224" t="str">
        <f>'ادخال درجات الاختبار الرابع'!CE106</f>
        <v/>
      </c>
      <c r="AM111" s="224" t="str">
        <f>'ادخال درجات الاختبار الرابع'!CG106</f>
        <v/>
      </c>
      <c r="AN111" s="224" t="str">
        <f>'ادخال درجات الاختبار الرابع'!CI106</f>
        <v/>
      </c>
      <c r="AS111" s="91">
        <v>101</v>
      </c>
      <c r="AT111" s="19" t="str">
        <f t="shared" si="10"/>
        <v/>
      </c>
      <c r="AU111" s="92" t="str">
        <f t="shared" si="11"/>
        <v/>
      </c>
    </row>
    <row r="112" spans="1:47">
      <c r="A112" s="91">
        <f>'ادخال درجات التشخيصي'!A108</f>
        <v>102</v>
      </c>
      <c r="B112" s="19" t="str">
        <f>IF('ادخال درجات الاختبار الرابع'!B107="","",'ادخال درجات الاختبار الرابع'!B107)</f>
        <v/>
      </c>
      <c r="C112" s="19" t="str">
        <f>'ادخال درجات الاختبار الرابع'!AC107</f>
        <v/>
      </c>
      <c r="D112" s="92" t="str">
        <f>'ادخال درجات الاختبار الرابع'!AD107</f>
        <v/>
      </c>
      <c r="G112" t="str">
        <f>IF(B112="","",RANK(D112,$D:$D,1)+COUNTIF(D$11:$D112,D112)-1)</f>
        <v/>
      </c>
      <c r="H112" t="str">
        <f>IF(B112="","",RANK(D112,$D:$D)+COUNTIF($D$11:D112,D112)-1)</f>
        <v/>
      </c>
      <c r="J112" s="91">
        <v>102</v>
      </c>
      <c r="K112" s="19" t="str">
        <f t="shared" si="6"/>
        <v/>
      </c>
      <c r="L112" s="92" t="str">
        <f t="shared" si="7"/>
        <v/>
      </c>
      <c r="M112" s="219"/>
      <c r="N112" s="231">
        <f t="shared" si="8"/>
        <v>102</v>
      </c>
      <c r="O112" s="188" t="str">
        <f t="shared" si="9"/>
        <v/>
      </c>
      <c r="P112" s="166" t="str">
        <f>'ادخال درجات الاختبار الرابع'!AM107</f>
        <v/>
      </c>
      <c r="Q112" s="166" t="str">
        <f>'ادخال درجات الاختبار الرابع'!AO107</f>
        <v/>
      </c>
      <c r="R112" s="166" t="str">
        <f>'ادخال درجات الاختبار الرابع'!AQ107</f>
        <v/>
      </c>
      <c r="S112" s="166" t="str">
        <f>'ادخال درجات الاختبار الرابع'!AS107</f>
        <v/>
      </c>
      <c r="T112" s="166" t="str">
        <f>'ادخال درجات الاختبار الرابع'!AU107</f>
        <v/>
      </c>
      <c r="U112" s="166" t="str">
        <f>'ادخال درجات الاختبار الرابع'!AW107</f>
        <v/>
      </c>
      <c r="V112" s="166" t="str">
        <f>'ادخال درجات الاختبار الرابع'!AY107</f>
        <v/>
      </c>
      <c r="W112" s="166" t="str">
        <f>'ادخال درجات الاختبار الرابع'!BA107</f>
        <v/>
      </c>
      <c r="X112" s="166" t="str">
        <f>'ادخال درجات الاختبار الرابع'!BC107</f>
        <v/>
      </c>
      <c r="Y112" s="224" t="str">
        <f>'ادخال درجات الاختبار الرابع'!BE107</f>
        <v/>
      </c>
      <c r="Z112" s="224" t="str">
        <f>'ادخال درجات الاختبار الرابع'!BG107</f>
        <v/>
      </c>
      <c r="AA112" s="224" t="str">
        <f>'ادخال درجات الاختبار الرابع'!BI107</f>
        <v/>
      </c>
      <c r="AB112" s="224" t="str">
        <f>'ادخال درجات الاختبار الرابع'!BK107</f>
        <v/>
      </c>
      <c r="AC112" s="224" t="str">
        <f>'ادخال درجات الاختبار الرابع'!BM107</f>
        <v/>
      </c>
      <c r="AD112" s="224" t="str">
        <f>'ادخال درجات الاختبار الرابع'!BO107</f>
        <v/>
      </c>
      <c r="AE112" s="224" t="str">
        <f>'ادخال درجات الاختبار الرابع'!BQ107</f>
        <v/>
      </c>
      <c r="AF112" s="224" t="str">
        <f>'ادخال درجات الاختبار الرابع'!BS107</f>
        <v/>
      </c>
      <c r="AG112" s="224" t="str">
        <f>'ادخال درجات الاختبار الرابع'!BU107</f>
        <v/>
      </c>
      <c r="AH112" s="224" t="str">
        <f>'ادخال درجات الاختبار الرابع'!BW107</f>
        <v/>
      </c>
      <c r="AI112" s="224" t="str">
        <f>'ادخال درجات الاختبار الرابع'!BY107</f>
        <v/>
      </c>
      <c r="AJ112" s="224" t="str">
        <f>'ادخال درجات الاختبار الرابع'!CA107</f>
        <v/>
      </c>
      <c r="AK112" s="224" t="str">
        <f>'ادخال درجات الاختبار الرابع'!CC107</f>
        <v/>
      </c>
      <c r="AL112" s="224" t="str">
        <f>'ادخال درجات الاختبار الرابع'!CE107</f>
        <v/>
      </c>
      <c r="AM112" s="224" t="str">
        <f>'ادخال درجات الاختبار الرابع'!CG107</f>
        <v/>
      </c>
      <c r="AN112" s="224" t="str">
        <f>'ادخال درجات الاختبار الرابع'!CI107</f>
        <v/>
      </c>
      <c r="AS112" s="91">
        <v>102</v>
      </c>
      <c r="AT112" s="19" t="str">
        <f t="shared" si="10"/>
        <v/>
      </c>
      <c r="AU112" s="92" t="str">
        <f t="shared" si="11"/>
        <v/>
      </c>
    </row>
    <row r="113" spans="1:47">
      <c r="A113" s="91">
        <f>'ادخال درجات التشخيصي'!A109</f>
        <v>103</v>
      </c>
      <c r="B113" s="19" t="str">
        <f>IF('ادخال درجات الاختبار الرابع'!B108="","",'ادخال درجات الاختبار الرابع'!B108)</f>
        <v/>
      </c>
      <c r="C113" s="19" t="str">
        <f>'ادخال درجات الاختبار الرابع'!AC108</f>
        <v/>
      </c>
      <c r="D113" s="92" t="str">
        <f>'ادخال درجات الاختبار الرابع'!AD108</f>
        <v/>
      </c>
      <c r="G113" t="str">
        <f>IF(B113="","",RANK(D113,$D:$D,1)+COUNTIF(D$11:$D113,D113)-1)</f>
        <v/>
      </c>
      <c r="H113" t="str">
        <f>IF(B113="","",RANK(D113,$D:$D)+COUNTIF($D$11:D113,D113)-1)</f>
        <v/>
      </c>
      <c r="J113" s="91">
        <v>103</v>
      </c>
      <c r="K113" s="19" t="str">
        <f t="shared" si="6"/>
        <v/>
      </c>
      <c r="L113" s="92" t="str">
        <f t="shared" si="7"/>
        <v/>
      </c>
      <c r="M113" s="219"/>
      <c r="N113" s="231">
        <f t="shared" si="8"/>
        <v>103</v>
      </c>
      <c r="O113" s="188" t="str">
        <f t="shared" si="9"/>
        <v/>
      </c>
      <c r="P113" s="166" t="str">
        <f>'ادخال درجات الاختبار الرابع'!AM108</f>
        <v/>
      </c>
      <c r="Q113" s="166" t="str">
        <f>'ادخال درجات الاختبار الرابع'!AO108</f>
        <v/>
      </c>
      <c r="R113" s="166" t="str">
        <f>'ادخال درجات الاختبار الرابع'!AQ108</f>
        <v/>
      </c>
      <c r="S113" s="166" t="str">
        <f>'ادخال درجات الاختبار الرابع'!AS108</f>
        <v/>
      </c>
      <c r="T113" s="166" t="str">
        <f>'ادخال درجات الاختبار الرابع'!AU108</f>
        <v/>
      </c>
      <c r="U113" s="166" t="str">
        <f>'ادخال درجات الاختبار الرابع'!AW108</f>
        <v/>
      </c>
      <c r="V113" s="166" t="str">
        <f>'ادخال درجات الاختبار الرابع'!AY108</f>
        <v/>
      </c>
      <c r="W113" s="166" t="str">
        <f>'ادخال درجات الاختبار الرابع'!BA108</f>
        <v/>
      </c>
      <c r="X113" s="166" t="str">
        <f>'ادخال درجات الاختبار الرابع'!BC108</f>
        <v/>
      </c>
      <c r="Y113" s="224" t="str">
        <f>'ادخال درجات الاختبار الرابع'!BE108</f>
        <v/>
      </c>
      <c r="Z113" s="224" t="str">
        <f>'ادخال درجات الاختبار الرابع'!BG108</f>
        <v/>
      </c>
      <c r="AA113" s="224" t="str">
        <f>'ادخال درجات الاختبار الرابع'!BI108</f>
        <v/>
      </c>
      <c r="AB113" s="224" t="str">
        <f>'ادخال درجات الاختبار الرابع'!BK108</f>
        <v/>
      </c>
      <c r="AC113" s="224" t="str">
        <f>'ادخال درجات الاختبار الرابع'!BM108</f>
        <v/>
      </c>
      <c r="AD113" s="224" t="str">
        <f>'ادخال درجات الاختبار الرابع'!BO108</f>
        <v/>
      </c>
      <c r="AE113" s="224" t="str">
        <f>'ادخال درجات الاختبار الرابع'!BQ108</f>
        <v/>
      </c>
      <c r="AF113" s="224" t="str">
        <f>'ادخال درجات الاختبار الرابع'!BS108</f>
        <v/>
      </c>
      <c r="AG113" s="224" t="str">
        <f>'ادخال درجات الاختبار الرابع'!BU108</f>
        <v/>
      </c>
      <c r="AH113" s="224" t="str">
        <f>'ادخال درجات الاختبار الرابع'!BW108</f>
        <v/>
      </c>
      <c r="AI113" s="224" t="str">
        <f>'ادخال درجات الاختبار الرابع'!BY108</f>
        <v/>
      </c>
      <c r="AJ113" s="224" t="str">
        <f>'ادخال درجات الاختبار الرابع'!CA108</f>
        <v/>
      </c>
      <c r="AK113" s="224" t="str">
        <f>'ادخال درجات الاختبار الرابع'!CC108</f>
        <v/>
      </c>
      <c r="AL113" s="224" t="str">
        <f>'ادخال درجات الاختبار الرابع'!CE108</f>
        <v/>
      </c>
      <c r="AM113" s="224" t="str">
        <f>'ادخال درجات الاختبار الرابع'!CG108</f>
        <v/>
      </c>
      <c r="AN113" s="224" t="str">
        <f>'ادخال درجات الاختبار الرابع'!CI108</f>
        <v/>
      </c>
      <c r="AS113" s="91">
        <v>103</v>
      </c>
      <c r="AT113" s="19" t="str">
        <f t="shared" si="10"/>
        <v/>
      </c>
      <c r="AU113" s="92" t="str">
        <f t="shared" si="11"/>
        <v/>
      </c>
    </row>
    <row r="114" spans="1:47">
      <c r="A114" s="91">
        <f>'ادخال درجات التشخيصي'!A110</f>
        <v>104</v>
      </c>
      <c r="B114" s="19" t="str">
        <f>IF('ادخال درجات الاختبار الرابع'!B109="","",'ادخال درجات الاختبار الرابع'!B109)</f>
        <v/>
      </c>
      <c r="C114" s="19" t="str">
        <f>'ادخال درجات الاختبار الرابع'!AC109</f>
        <v/>
      </c>
      <c r="D114" s="92" t="str">
        <f>'ادخال درجات الاختبار الرابع'!AD109</f>
        <v/>
      </c>
      <c r="G114" t="str">
        <f>IF(B114="","",RANK(D114,$D:$D,1)+COUNTIF(D$11:$D114,D114)-1)</f>
        <v/>
      </c>
      <c r="H114" t="str">
        <f>IF(B114="","",RANK(D114,$D:$D)+COUNTIF($D$11:D114,D114)-1)</f>
        <v/>
      </c>
      <c r="J114" s="91">
        <v>104</v>
      </c>
      <c r="K114" s="19" t="str">
        <f t="shared" si="6"/>
        <v/>
      </c>
      <c r="L114" s="92" t="str">
        <f t="shared" si="7"/>
        <v/>
      </c>
      <c r="M114" s="219"/>
      <c r="N114" s="231">
        <f t="shared" si="8"/>
        <v>104</v>
      </c>
      <c r="O114" s="188" t="str">
        <f t="shared" si="9"/>
        <v/>
      </c>
      <c r="P114" s="166" t="str">
        <f>'ادخال درجات الاختبار الرابع'!AM109</f>
        <v/>
      </c>
      <c r="Q114" s="166" t="str">
        <f>'ادخال درجات الاختبار الرابع'!AO109</f>
        <v/>
      </c>
      <c r="R114" s="166" t="str">
        <f>'ادخال درجات الاختبار الرابع'!AQ109</f>
        <v/>
      </c>
      <c r="S114" s="166" t="str">
        <f>'ادخال درجات الاختبار الرابع'!AS109</f>
        <v/>
      </c>
      <c r="T114" s="166" t="str">
        <f>'ادخال درجات الاختبار الرابع'!AU109</f>
        <v/>
      </c>
      <c r="U114" s="166" t="str">
        <f>'ادخال درجات الاختبار الرابع'!AW109</f>
        <v/>
      </c>
      <c r="V114" s="166" t="str">
        <f>'ادخال درجات الاختبار الرابع'!AY109</f>
        <v/>
      </c>
      <c r="W114" s="166" t="str">
        <f>'ادخال درجات الاختبار الرابع'!BA109</f>
        <v/>
      </c>
      <c r="X114" s="166" t="str">
        <f>'ادخال درجات الاختبار الرابع'!BC109</f>
        <v/>
      </c>
      <c r="Y114" s="224" t="str">
        <f>'ادخال درجات الاختبار الرابع'!BE109</f>
        <v/>
      </c>
      <c r="Z114" s="224" t="str">
        <f>'ادخال درجات الاختبار الرابع'!BG109</f>
        <v/>
      </c>
      <c r="AA114" s="224" t="str">
        <f>'ادخال درجات الاختبار الرابع'!BI109</f>
        <v/>
      </c>
      <c r="AB114" s="224" t="str">
        <f>'ادخال درجات الاختبار الرابع'!BK109</f>
        <v/>
      </c>
      <c r="AC114" s="224" t="str">
        <f>'ادخال درجات الاختبار الرابع'!BM109</f>
        <v/>
      </c>
      <c r="AD114" s="224" t="str">
        <f>'ادخال درجات الاختبار الرابع'!BO109</f>
        <v/>
      </c>
      <c r="AE114" s="224" t="str">
        <f>'ادخال درجات الاختبار الرابع'!BQ109</f>
        <v/>
      </c>
      <c r="AF114" s="224" t="str">
        <f>'ادخال درجات الاختبار الرابع'!BS109</f>
        <v/>
      </c>
      <c r="AG114" s="224" t="str">
        <f>'ادخال درجات الاختبار الرابع'!BU109</f>
        <v/>
      </c>
      <c r="AH114" s="224" t="str">
        <f>'ادخال درجات الاختبار الرابع'!BW109</f>
        <v/>
      </c>
      <c r="AI114" s="224" t="str">
        <f>'ادخال درجات الاختبار الرابع'!BY109</f>
        <v/>
      </c>
      <c r="AJ114" s="224" t="str">
        <f>'ادخال درجات الاختبار الرابع'!CA109</f>
        <v/>
      </c>
      <c r="AK114" s="224" t="str">
        <f>'ادخال درجات الاختبار الرابع'!CC109</f>
        <v/>
      </c>
      <c r="AL114" s="224" t="str">
        <f>'ادخال درجات الاختبار الرابع'!CE109</f>
        <v/>
      </c>
      <c r="AM114" s="224" t="str">
        <f>'ادخال درجات الاختبار الرابع'!CG109</f>
        <v/>
      </c>
      <c r="AN114" s="224" t="str">
        <f>'ادخال درجات الاختبار الرابع'!CI109</f>
        <v/>
      </c>
      <c r="AS114" s="91">
        <v>104</v>
      </c>
      <c r="AT114" s="19" t="str">
        <f t="shared" si="10"/>
        <v/>
      </c>
      <c r="AU114" s="92" t="str">
        <f t="shared" si="11"/>
        <v/>
      </c>
    </row>
    <row r="115" spans="1:47">
      <c r="A115" s="91">
        <f>'ادخال درجات التشخيصي'!A111</f>
        <v>105</v>
      </c>
      <c r="B115" s="19" t="str">
        <f>IF('ادخال درجات الاختبار الرابع'!B110="","",'ادخال درجات الاختبار الرابع'!B110)</f>
        <v/>
      </c>
      <c r="C115" s="19" t="str">
        <f>'ادخال درجات الاختبار الرابع'!AC110</f>
        <v/>
      </c>
      <c r="D115" s="92" t="str">
        <f>'ادخال درجات الاختبار الرابع'!AD110</f>
        <v/>
      </c>
      <c r="G115" t="str">
        <f>IF(B115="","",RANK(D115,$D:$D,1)+COUNTIF(D$11:$D115,D115)-1)</f>
        <v/>
      </c>
      <c r="H115" t="str">
        <f>IF(B115="","",RANK(D115,$D:$D)+COUNTIF($D$11:D115,D115)-1)</f>
        <v/>
      </c>
      <c r="J115" s="91">
        <v>105</v>
      </c>
      <c r="K115" s="19" t="str">
        <f t="shared" si="6"/>
        <v/>
      </c>
      <c r="L115" s="92" t="str">
        <f t="shared" si="7"/>
        <v/>
      </c>
      <c r="M115" s="219"/>
      <c r="N115" s="231">
        <f t="shared" si="8"/>
        <v>105</v>
      </c>
      <c r="O115" s="188" t="str">
        <f t="shared" si="9"/>
        <v/>
      </c>
      <c r="P115" s="166" t="str">
        <f>'ادخال درجات الاختبار الرابع'!AM110</f>
        <v/>
      </c>
      <c r="Q115" s="166" t="str">
        <f>'ادخال درجات الاختبار الرابع'!AO110</f>
        <v/>
      </c>
      <c r="R115" s="166" t="str">
        <f>'ادخال درجات الاختبار الرابع'!AQ110</f>
        <v/>
      </c>
      <c r="S115" s="166" t="str">
        <f>'ادخال درجات الاختبار الرابع'!AS110</f>
        <v/>
      </c>
      <c r="T115" s="166" t="str">
        <f>'ادخال درجات الاختبار الرابع'!AU110</f>
        <v/>
      </c>
      <c r="U115" s="166" t="str">
        <f>'ادخال درجات الاختبار الرابع'!AW110</f>
        <v/>
      </c>
      <c r="V115" s="166" t="str">
        <f>'ادخال درجات الاختبار الرابع'!AY110</f>
        <v/>
      </c>
      <c r="W115" s="166" t="str">
        <f>'ادخال درجات الاختبار الرابع'!BA110</f>
        <v/>
      </c>
      <c r="X115" s="166" t="str">
        <f>'ادخال درجات الاختبار الرابع'!BC110</f>
        <v/>
      </c>
      <c r="Y115" s="224" t="str">
        <f>'ادخال درجات الاختبار الرابع'!BE110</f>
        <v/>
      </c>
      <c r="Z115" s="224" t="str">
        <f>'ادخال درجات الاختبار الرابع'!BG110</f>
        <v/>
      </c>
      <c r="AA115" s="224" t="str">
        <f>'ادخال درجات الاختبار الرابع'!BI110</f>
        <v/>
      </c>
      <c r="AB115" s="224" t="str">
        <f>'ادخال درجات الاختبار الرابع'!BK110</f>
        <v/>
      </c>
      <c r="AC115" s="224" t="str">
        <f>'ادخال درجات الاختبار الرابع'!BM110</f>
        <v/>
      </c>
      <c r="AD115" s="224" t="str">
        <f>'ادخال درجات الاختبار الرابع'!BO110</f>
        <v/>
      </c>
      <c r="AE115" s="224" t="str">
        <f>'ادخال درجات الاختبار الرابع'!BQ110</f>
        <v/>
      </c>
      <c r="AF115" s="224" t="str">
        <f>'ادخال درجات الاختبار الرابع'!BS110</f>
        <v/>
      </c>
      <c r="AG115" s="224" t="str">
        <f>'ادخال درجات الاختبار الرابع'!BU110</f>
        <v/>
      </c>
      <c r="AH115" s="224" t="str">
        <f>'ادخال درجات الاختبار الرابع'!BW110</f>
        <v/>
      </c>
      <c r="AI115" s="224" t="str">
        <f>'ادخال درجات الاختبار الرابع'!BY110</f>
        <v/>
      </c>
      <c r="AJ115" s="224" t="str">
        <f>'ادخال درجات الاختبار الرابع'!CA110</f>
        <v/>
      </c>
      <c r="AK115" s="224" t="str">
        <f>'ادخال درجات الاختبار الرابع'!CC110</f>
        <v/>
      </c>
      <c r="AL115" s="224" t="str">
        <f>'ادخال درجات الاختبار الرابع'!CE110</f>
        <v/>
      </c>
      <c r="AM115" s="224" t="str">
        <f>'ادخال درجات الاختبار الرابع'!CG110</f>
        <v/>
      </c>
      <c r="AN115" s="224" t="str">
        <f>'ادخال درجات الاختبار الرابع'!CI110</f>
        <v/>
      </c>
      <c r="AS115" s="91">
        <v>105</v>
      </c>
      <c r="AT115" s="19" t="str">
        <f t="shared" si="10"/>
        <v/>
      </c>
      <c r="AU115" s="92" t="str">
        <f t="shared" si="11"/>
        <v/>
      </c>
    </row>
    <row r="116" spans="1:47">
      <c r="A116" s="91">
        <f>'ادخال درجات التشخيصي'!A112</f>
        <v>106</v>
      </c>
      <c r="B116" s="19" t="str">
        <f>IF('ادخال درجات الاختبار الرابع'!B111="","",'ادخال درجات الاختبار الرابع'!B111)</f>
        <v/>
      </c>
      <c r="C116" s="19" t="str">
        <f>'ادخال درجات الاختبار الرابع'!AC111</f>
        <v/>
      </c>
      <c r="D116" s="92" t="str">
        <f>'ادخال درجات الاختبار الرابع'!AD111</f>
        <v/>
      </c>
      <c r="G116" t="str">
        <f>IF(B116="","",RANK(D116,$D:$D,1)+COUNTIF(D$11:$D116,D116)-1)</f>
        <v/>
      </c>
      <c r="H116" t="str">
        <f>IF(B116="","",RANK(D116,$D:$D)+COUNTIF($D$11:D116,D116)-1)</f>
        <v/>
      </c>
      <c r="J116" s="91">
        <v>106</v>
      </c>
      <c r="K116" s="19" t="str">
        <f t="shared" si="6"/>
        <v/>
      </c>
      <c r="L116" s="92" t="str">
        <f t="shared" si="7"/>
        <v/>
      </c>
      <c r="M116" s="219"/>
      <c r="N116" s="231">
        <f t="shared" si="8"/>
        <v>106</v>
      </c>
      <c r="O116" s="188" t="str">
        <f t="shared" si="9"/>
        <v/>
      </c>
      <c r="P116" s="166" t="str">
        <f>'ادخال درجات الاختبار الرابع'!AM111</f>
        <v/>
      </c>
      <c r="Q116" s="166" t="str">
        <f>'ادخال درجات الاختبار الرابع'!AO111</f>
        <v/>
      </c>
      <c r="R116" s="166" t="str">
        <f>'ادخال درجات الاختبار الرابع'!AQ111</f>
        <v/>
      </c>
      <c r="S116" s="166" t="str">
        <f>'ادخال درجات الاختبار الرابع'!AS111</f>
        <v/>
      </c>
      <c r="T116" s="166" t="str">
        <f>'ادخال درجات الاختبار الرابع'!AU111</f>
        <v/>
      </c>
      <c r="U116" s="166" t="str">
        <f>'ادخال درجات الاختبار الرابع'!AW111</f>
        <v/>
      </c>
      <c r="V116" s="166" t="str">
        <f>'ادخال درجات الاختبار الرابع'!AY111</f>
        <v/>
      </c>
      <c r="W116" s="166" t="str">
        <f>'ادخال درجات الاختبار الرابع'!BA111</f>
        <v/>
      </c>
      <c r="X116" s="166" t="str">
        <f>'ادخال درجات الاختبار الرابع'!BC111</f>
        <v/>
      </c>
      <c r="Y116" s="224" t="str">
        <f>'ادخال درجات الاختبار الرابع'!BE111</f>
        <v/>
      </c>
      <c r="Z116" s="224" t="str">
        <f>'ادخال درجات الاختبار الرابع'!BG111</f>
        <v/>
      </c>
      <c r="AA116" s="224" t="str">
        <f>'ادخال درجات الاختبار الرابع'!BI111</f>
        <v/>
      </c>
      <c r="AB116" s="224" t="str">
        <f>'ادخال درجات الاختبار الرابع'!BK111</f>
        <v/>
      </c>
      <c r="AC116" s="224" t="str">
        <f>'ادخال درجات الاختبار الرابع'!BM111</f>
        <v/>
      </c>
      <c r="AD116" s="224" t="str">
        <f>'ادخال درجات الاختبار الرابع'!BO111</f>
        <v/>
      </c>
      <c r="AE116" s="224" t="str">
        <f>'ادخال درجات الاختبار الرابع'!BQ111</f>
        <v/>
      </c>
      <c r="AF116" s="224" t="str">
        <f>'ادخال درجات الاختبار الرابع'!BS111</f>
        <v/>
      </c>
      <c r="AG116" s="224" t="str">
        <f>'ادخال درجات الاختبار الرابع'!BU111</f>
        <v/>
      </c>
      <c r="AH116" s="224" t="str">
        <f>'ادخال درجات الاختبار الرابع'!BW111</f>
        <v/>
      </c>
      <c r="AI116" s="224" t="str">
        <f>'ادخال درجات الاختبار الرابع'!BY111</f>
        <v/>
      </c>
      <c r="AJ116" s="224" t="str">
        <f>'ادخال درجات الاختبار الرابع'!CA111</f>
        <v/>
      </c>
      <c r="AK116" s="224" t="str">
        <f>'ادخال درجات الاختبار الرابع'!CC111</f>
        <v/>
      </c>
      <c r="AL116" s="224" t="str">
        <f>'ادخال درجات الاختبار الرابع'!CE111</f>
        <v/>
      </c>
      <c r="AM116" s="224" t="str">
        <f>'ادخال درجات الاختبار الرابع'!CG111</f>
        <v/>
      </c>
      <c r="AN116" s="224" t="str">
        <f>'ادخال درجات الاختبار الرابع'!CI111</f>
        <v/>
      </c>
      <c r="AS116" s="91">
        <v>106</v>
      </c>
      <c r="AT116" s="19" t="str">
        <f t="shared" si="10"/>
        <v/>
      </c>
      <c r="AU116" s="92" t="str">
        <f t="shared" si="11"/>
        <v/>
      </c>
    </row>
    <row r="117" spans="1:47">
      <c r="A117" s="91">
        <f>'ادخال درجات التشخيصي'!A113</f>
        <v>107</v>
      </c>
      <c r="B117" s="19" t="str">
        <f>IF('ادخال درجات الاختبار الرابع'!B112="","",'ادخال درجات الاختبار الرابع'!B112)</f>
        <v/>
      </c>
      <c r="C117" s="19" t="str">
        <f>'ادخال درجات الاختبار الرابع'!AC112</f>
        <v/>
      </c>
      <c r="D117" s="92" t="str">
        <f>'ادخال درجات الاختبار الرابع'!AD112</f>
        <v/>
      </c>
      <c r="G117" t="str">
        <f>IF(B117="","",RANK(D117,$D:$D,1)+COUNTIF(D$11:$D117,D117)-1)</f>
        <v/>
      </c>
      <c r="H117" t="str">
        <f>IF(B117="","",RANK(D117,$D:$D)+COUNTIF($D$11:D117,D117)-1)</f>
        <v/>
      </c>
      <c r="J117" s="91">
        <v>107</v>
      </c>
      <c r="K117" s="19" t="str">
        <f t="shared" si="6"/>
        <v/>
      </c>
      <c r="L117" s="92" t="str">
        <f t="shared" si="7"/>
        <v/>
      </c>
      <c r="M117" s="219"/>
      <c r="N117" s="231">
        <f t="shared" si="8"/>
        <v>107</v>
      </c>
      <c r="O117" s="188" t="str">
        <f t="shared" si="9"/>
        <v/>
      </c>
      <c r="P117" s="166" t="str">
        <f>'ادخال درجات الاختبار الرابع'!AM112</f>
        <v/>
      </c>
      <c r="Q117" s="166" t="str">
        <f>'ادخال درجات الاختبار الرابع'!AO112</f>
        <v/>
      </c>
      <c r="R117" s="166" t="str">
        <f>'ادخال درجات الاختبار الرابع'!AQ112</f>
        <v/>
      </c>
      <c r="S117" s="166" t="str">
        <f>'ادخال درجات الاختبار الرابع'!AS112</f>
        <v/>
      </c>
      <c r="T117" s="166" t="str">
        <f>'ادخال درجات الاختبار الرابع'!AU112</f>
        <v/>
      </c>
      <c r="U117" s="166" t="str">
        <f>'ادخال درجات الاختبار الرابع'!AW112</f>
        <v/>
      </c>
      <c r="V117" s="166" t="str">
        <f>'ادخال درجات الاختبار الرابع'!AY112</f>
        <v/>
      </c>
      <c r="W117" s="166" t="str">
        <f>'ادخال درجات الاختبار الرابع'!BA112</f>
        <v/>
      </c>
      <c r="X117" s="166" t="str">
        <f>'ادخال درجات الاختبار الرابع'!BC112</f>
        <v/>
      </c>
      <c r="Y117" s="224" t="str">
        <f>'ادخال درجات الاختبار الرابع'!BE112</f>
        <v/>
      </c>
      <c r="Z117" s="224" t="str">
        <f>'ادخال درجات الاختبار الرابع'!BG112</f>
        <v/>
      </c>
      <c r="AA117" s="224" t="str">
        <f>'ادخال درجات الاختبار الرابع'!BI112</f>
        <v/>
      </c>
      <c r="AB117" s="224" t="str">
        <f>'ادخال درجات الاختبار الرابع'!BK112</f>
        <v/>
      </c>
      <c r="AC117" s="224" t="str">
        <f>'ادخال درجات الاختبار الرابع'!BM112</f>
        <v/>
      </c>
      <c r="AD117" s="224" t="str">
        <f>'ادخال درجات الاختبار الرابع'!BO112</f>
        <v/>
      </c>
      <c r="AE117" s="224" t="str">
        <f>'ادخال درجات الاختبار الرابع'!BQ112</f>
        <v/>
      </c>
      <c r="AF117" s="224" t="str">
        <f>'ادخال درجات الاختبار الرابع'!BS112</f>
        <v/>
      </c>
      <c r="AG117" s="224" t="str">
        <f>'ادخال درجات الاختبار الرابع'!BU112</f>
        <v/>
      </c>
      <c r="AH117" s="224" t="str">
        <f>'ادخال درجات الاختبار الرابع'!BW112</f>
        <v/>
      </c>
      <c r="AI117" s="224" t="str">
        <f>'ادخال درجات الاختبار الرابع'!BY112</f>
        <v/>
      </c>
      <c r="AJ117" s="224" t="str">
        <f>'ادخال درجات الاختبار الرابع'!CA112</f>
        <v/>
      </c>
      <c r="AK117" s="224" t="str">
        <f>'ادخال درجات الاختبار الرابع'!CC112</f>
        <v/>
      </c>
      <c r="AL117" s="224" t="str">
        <f>'ادخال درجات الاختبار الرابع'!CE112</f>
        <v/>
      </c>
      <c r="AM117" s="224" t="str">
        <f>'ادخال درجات الاختبار الرابع'!CG112</f>
        <v/>
      </c>
      <c r="AN117" s="224" t="str">
        <f>'ادخال درجات الاختبار الرابع'!CI112</f>
        <v/>
      </c>
      <c r="AS117" s="91">
        <v>107</v>
      </c>
      <c r="AT117" s="19" t="str">
        <f t="shared" si="10"/>
        <v/>
      </c>
      <c r="AU117" s="92" t="str">
        <f t="shared" si="11"/>
        <v/>
      </c>
    </row>
    <row r="118" spans="1:47">
      <c r="A118" s="91">
        <f>'ادخال درجات التشخيصي'!A114</f>
        <v>108</v>
      </c>
      <c r="B118" s="19" t="str">
        <f>IF('ادخال درجات الاختبار الرابع'!B113="","",'ادخال درجات الاختبار الرابع'!B113)</f>
        <v/>
      </c>
      <c r="C118" s="19" t="str">
        <f>'ادخال درجات الاختبار الرابع'!AC113</f>
        <v/>
      </c>
      <c r="D118" s="92" t="str">
        <f>'ادخال درجات الاختبار الرابع'!AD113</f>
        <v/>
      </c>
      <c r="G118" t="str">
        <f>IF(B118="","",RANK(D118,$D:$D,1)+COUNTIF(D$11:$D118,D118)-1)</f>
        <v/>
      </c>
      <c r="H118" t="str">
        <f>IF(B118="","",RANK(D118,$D:$D)+COUNTIF($D$11:D118,D118)-1)</f>
        <v/>
      </c>
      <c r="J118" s="91">
        <v>108</v>
      </c>
      <c r="K118" s="19" t="str">
        <f t="shared" si="6"/>
        <v/>
      </c>
      <c r="L118" s="92" t="str">
        <f t="shared" si="7"/>
        <v/>
      </c>
      <c r="M118" s="219"/>
      <c r="N118" s="231">
        <f t="shared" si="8"/>
        <v>108</v>
      </c>
      <c r="O118" s="188" t="str">
        <f t="shared" si="9"/>
        <v/>
      </c>
      <c r="P118" s="166" t="str">
        <f>'ادخال درجات الاختبار الرابع'!AM113</f>
        <v/>
      </c>
      <c r="Q118" s="166" t="str">
        <f>'ادخال درجات الاختبار الرابع'!AO113</f>
        <v/>
      </c>
      <c r="R118" s="166" t="str">
        <f>'ادخال درجات الاختبار الرابع'!AQ113</f>
        <v/>
      </c>
      <c r="S118" s="166" t="str">
        <f>'ادخال درجات الاختبار الرابع'!AS113</f>
        <v/>
      </c>
      <c r="T118" s="166" t="str">
        <f>'ادخال درجات الاختبار الرابع'!AU113</f>
        <v/>
      </c>
      <c r="U118" s="166" t="str">
        <f>'ادخال درجات الاختبار الرابع'!AW113</f>
        <v/>
      </c>
      <c r="V118" s="166" t="str">
        <f>'ادخال درجات الاختبار الرابع'!AY113</f>
        <v/>
      </c>
      <c r="W118" s="166" t="str">
        <f>'ادخال درجات الاختبار الرابع'!BA113</f>
        <v/>
      </c>
      <c r="X118" s="166" t="str">
        <f>'ادخال درجات الاختبار الرابع'!BC113</f>
        <v/>
      </c>
      <c r="Y118" s="224" t="str">
        <f>'ادخال درجات الاختبار الرابع'!BE113</f>
        <v/>
      </c>
      <c r="Z118" s="224" t="str">
        <f>'ادخال درجات الاختبار الرابع'!BG113</f>
        <v/>
      </c>
      <c r="AA118" s="224" t="str">
        <f>'ادخال درجات الاختبار الرابع'!BI113</f>
        <v/>
      </c>
      <c r="AB118" s="224" t="str">
        <f>'ادخال درجات الاختبار الرابع'!BK113</f>
        <v/>
      </c>
      <c r="AC118" s="224" t="str">
        <f>'ادخال درجات الاختبار الرابع'!BM113</f>
        <v/>
      </c>
      <c r="AD118" s="224" t="str">
        <f>'ادخال درجات الاختبار الرابع'!BO113</f>
        <v/>
      </c>
      <c r="AE118" s="224" t="str">
        <f>'ادخال درجات الاختبار الرابع'!BQ113</f>
        <v/>
      </c>
      <c r="AF118" s="224" t="str">
        <f>'ادخال درجات الاختبار الرابع'!BS113</f>
        <v/>
      </c>
      <c r="AG118" s="224" t="str">
        <f>'ادخال درجات الاختبار الرابع'!BU113</f>
        <v/>
      </c>
      <c r="AH118" s="224" t="str">
        <f>'ادخال درجات الاختبار الرابع'!BW113</f>
        <v/>
      </c>
      <c r="AI118" s="224" t="str">
        <f>'ادخال درجات الاختبار الرابع'!BY113</f>
        <v/>
      </c>
      <c r="AJ118" s="224" t="str">
        <f>'ادخال درجات الاختبار الرابع'!CA113</f>
        <v/>
      </c>
      <c r="AK118" s="224" t="str">
        <f>'ادخال درجات الاختبار الرابع'!CC113</f>
        <v/>
      </c>
      <c r="AL118" s="224" t="str">
        <f>'ادخال درجات الاختبار الرابع'!CE113</f>
        <v/>
      </c>
      <c r="AM118" s="224" t="str">
        <f>'ادخال درجات الاختبار الرابع'!CG113</f>
        <v/>
      </c>
      <c r="AN118" s="224" t="str">
        <f>'ادخال درجات الاختبار الرابع'!CI113</f>
        <v/>
      </c>
      <c r="AS118" s="91">
        <v>108</v>
      </c>
      <c r="AT118" s="19" t="str">
        <f t="shared" si="10"/>
        <v/>
      </c>
      <c r="AU118" s="92" t="str">
        <f t="shared" si="11"/>
        <v/>
      </c>
    </row>
    <row r="119" spans="1:47">
      <c r="A119" s="91">
        <f>'ادخال درجات التشخيصي'!A115</f>
        <v>109</v>
      </c>
      <c r="B119" s="19" t="str">
        <f>IF('ادخال درجات الاختبار الرابع'!B114="","",'ادخال درجات الاختبار الرابع'!B114)</f>
        <v/>
      </c>
      <c r="C119" s="19" t="str">
        <f>'ادخال درجات الاختبار الرابع'!AC114</f>
        <v/>
      </c>
      <c r="D119" s="92" t="str">
        <f>'ادخال درجات الاختبار الرابع'!AD114</f>
        <v/>
      </c>
      <c r="G119" t="str">
        <f>IF(B119="","",RANK(D119,$D:$D,1)+COUNTIF(D$11:$D119,D119)-1)</f>
        <v/>
      </c>
      <c r="H119" t="str">
        <f>IF(B119="","",RANK(D119,$D:$D)+COUNTIF($D$11:D119,D119)-1)</f>
        <v/>
      </c>
      <c r="J119" s="91">
        <v>109</v>
      </c>
      <c r="K119" s="19" t="str">
        <f t="shared" si="6"/>
        <v/>
      </c>
      <c r="L119" s="92" t="str">
        <f t="shared" si="7"/>
        <v/>
      </c>
      <c r="M119" s="219"/>
      <c r="N119" s="231">
        <f t="shared" si="8"/>
        <v>109</v>
      </c>
      <c r="O119" s="188" t="str">
        <f t="shared" si="9"/>
        <v/>
      </c>
      <c r="P119" s="166" t="str">
        <f>'ادخال درجات الاختبار الرابع'!AM114</f>
        <v/>
      </c>
      <c r="Q119" s="166" t="str">
        <f>'ادخال درجات الاختبار الرابع'!AO114</f>
        <v/>
      </c>
      <c r="R119" s="166" t="str">
        <f>'ادخال درجات الاختبار الرابع'!AQ114</f>
        <v/>
      </c>
      <c r="S119" s="166" t="str">
        <f>'ادخال درجات الاختبار الرابع'!AS114</f>
        <v/>
      </c>
      <c r="T119" s="166" t="str">
        <f>'ادخال درجات الاختبار الرابع'!AU114</f>
        <v/>
      </c>
      <c r="U119" s="166" t="str">
        <f>'ادخال درجات الاختبار الرابع'!AW114</f>
        <v/>
      </c>
      <c r="V119" s="166" t="str">
        <f>'ادخال درجات الاختبار الرابع'!AY114</f>
        <v/>
      </c>
      <c r="W119" s="166" t="str">
        <f>'ادخال درجات الاختبار الرابع'!BA114</f>
        <v/>
      </c>
      <c r="X119" s="166" t="str">
        <f>'ادخال درجات الاختبار الرابع'!BC114</f>
        <v/>
      </c>
      <c r="Y119" s="224" t="str">
        <f>'ادخال درجات الاختبار الرابع'!BE114</f>
        <v/>
      </c>
      <c r="Z119" s="224" t="str">
        <f>'ادخال درجات الاختبار الرابع'!BG114</f>
        <v/>
      </c>
      <c r="AA119" s="224" t="str">
        <f>'ادخال درجات الاختبار الرابع'!BI114</f>
        <v/>
      </c>
      <c r="AB119" s="224" t="str">
        <f>'ادخال درجات الاختبار الرابع'!BK114</f>
        <v/>
      </c>
      <c r="AC119" s="224" t="str">
        <f>'ادخال درجات الاختبار الرابع'!BM114</f>
        <v/>
      </c>
      <c r="AD119" s="224" t="str">
        <f>'ادخال درجات الاختبار الرابع'!BO114</f>
        <v/>
      </c>
      <c r="AE119" s="224" t="str">
        <f>'ادخال درجات الاختبار الرابع'!BQ114</f>
        <v/>
      </c>
      <c r="AF119" s="224" t="str">
        <f>'ادخال درجات الاختبار الرابع'!BS114</f>
        <v/>
      </c>
      <c r="AG119" s="224" t="str">
        <f>'ادخال درجات الاختبار الرابع'!BU114</f>
        <v/>
      </c>
      <c r="AH119" s="224" t="str">
        <f>'ادخال درجات الاختبار الرابع'!BW114</f>
        <v/>
      </c>
      <c r="AI119" s="224" t="str">
        <f>'ادخال درجات الاختبار الرابع'!BY114</f>
        <v/>
      </c>
      <c r="AJ119" s="224" t="str">
        <f>'ادخال درجات الاختبار الرابع'!CA114</f>
        <v/>
      </c>
      <c r="AK119" s="224" t="str">
        <f>'ادخال درجات الاختبار الرابع'!CC114</f>
        <v/>
      </c>
      <c r="AL119" s="224" t="str">
        <f>'ادخال درجات الاختبار الرابع'!CE114</f>
        <v/>
      </c>
      <c r="AM119" s="224" t="str">
        <f>'ادخال درجات الاختبار الرابع'!CG114</f>
        <v/>
      </c>
      <c r="AN119" s="224" t="str">
        <f>'ادخال درجات الاختبار الرابع'!CI114</f>
        <v/>
      </c>
      <c r="AS119" s="91">
        <v>109</v>
      </c>
      <c r="AT119" s="19" t="str">
        <f t="shared" si="10"/>
        <v/>
      </c>
      <c r="AU119" s="92" t="str">
        <f t="shared" si="11"/>
        <v/>
      </c>
    </row>
    <row r="120" spans="1:47">
      <c r="A120" s="91">
        <f>'ادخال درجات التشخيصي'!A116</f>
        <v>110</v>
      </c>
      <c r="B120" s="19" t="str">
        <f>IF('ادخال درجات الاختبار الرابع'!B115="","",'ادخال درجات الاختبار الرابع'!B115)</f>
        <v/>
      </c>
      <c r="C120" s="19" t="str">
        <f>'ادخال درجات الاختبار الرابع'!AC115</f>
        <v/>
      </c>
      <c r="D120" s="92" t="str">
        <f>'ادخال درجات الاختبار الرابع'!AD115</f>
        <v/>
      </c>
      <c r="G120" t="str">
        <f>IF(B120="","",RANK(D120,$D:$D,1)+COUNTIF(D$11:$D120,D120)-1)</f>
        <v/>
      </c>
      <c r="H120" t="str">
        <f>IF(B120="","",RANK(D120,$D:$D)+COUNTIF($D$11:D120,D120)-1)</f>
        <v/>
      </c>
      <c r="J120" s="91">
        <v>110</v>
      </c>
      <c r="K120" s="19" t="str">
        <f t="shared" si="6"/>
        <v/>
      </c>
      <c r="L120" s="92" t="str">
        <f t="shared" si="7"/>
        <v/>
      </c>
      <c r="M120" s="219"/>
      <c r="N120" s="231">
        <f t="shared" si="8"/>
        <v>110</v>
      </c>
      <c r="O120" s="188" t="str">
        <f t="shared" si="9"/>
        <v/>
      </c>
      <c r="P120" s="166" t="str">
        <f>'ادخال درجات الاختبار الرابع'!AM115</f>
        <v/>
      </c>
      <c r="Q120" s="166" t="str">
        <f>'ادخال درجات الاختبار الرابع'!AO115</f>
        <v/>
      </c>
      <c r="R120" s="166" t="str">
        <f>'ادخال درجات الاختبار الرابع'!AQ115</f>
        <v/>
      </c>
      <c r="S120" s="166" t="str">
        <f>'ادخال درجات الاختبار الرابع'!AS115</f>
        <v/>
      </c>
      <c r="T120" s="166" t="str">
        <f>'ادخال درجات الاختبار الرابع'!AU115</f>
        <v/>
      </c>
      <c r="U120" s="166" t="str">
        <f>'ادخال درجات الاختبار الرابع'!AW115</f>
        <v/>
      </c>
      <c r="V120" s="166" t="str">
        <f>'ادخال درجات الاختبار الرابع'!AY115</f>
        <v/>
      </c>
      <c r="W120" s="166" t="str">
        <f>'ادخال درجات الاختبار الرابع'!BA115</f>
        <v/>
      </c>
      <c r="X120" s="166" t="str">
        <f>'ادخال درجات الاختبار الرابع'!BC115</f>
        <v/>
      </c>
      <c r="Y120" s="224" t="str">
        <f>'ادخال درجات الاختبار الرابع'!BE115</f>
        <v/>
      </c>
      <c r="Z120" s="224" t="str">
        <f>'ادخال درجات الاختبار الرابع'!BG115</f>
        <v/>
      </c>
      <c r="AA120" s="224" t="str">
        <f>'ادخال درجات الاختبار الرابع'!BI115</f>
        <v/>
      </c>
      <c r="AB120" s="224" t="str">
        <f>'ادخال درجات الاختبار الرابع'!BK115</f>
        <v/>
      </c>
      <c r="AC120" s="224" t="str">
        <f>'ادخال درجات الاختبار الرابع'!BM115</f>
        <v/>
      </c>
      <c r="AD120" s="224" t="str">
        <f>'ادخال درجات الاختبار الرابع'!BO115</f>
        <v/>
      </c>
      <c r="AE120" s="224" t="str">
        <f>'ادخال درجات الاختبار الرابع'!BQ115</f>
        <v/>
      </c>
      <c r="AF120" s="224" t="str">
        <f>'ادخال درجات الاختبار الرابع'!BS115</f>
        <v/>
      </c>
      <c r="AG120" s="224" t="str">
        <f>'ادخال درجات الاختبار الرابع'!BU115</f>
        <v/>
      </c>
      <c r="AH120" s="224" t="str">
        <f>'ادخال درجات الاختبار الرابع'!BW115</f>
        <v/>
      </c>
      <c r="AI120" s="224" t="str">
        <f>'ادخال درجات الاختبار الرابع'!BY115</f>
        <v/>
      </c>
      <c r="AJ120" s="224" t="str">
        <f>'ادخال درجات الاختبار الرابع'!CA115</f>
        <v/>
      </c>
      <c r="AK120" s="224" t="str">
        <f>'ادخال درجات الاختبار الرابع'!CC115</f>
        <v/>
      </c>
      <c r="AL120" s="224" t="str">
        <f>'ادخال درجات الاختبار الرابع'!CE115</f>
        <v/>
      </c>
      <c r="AM120" s="224" t="str">
        <f>'ادخال درجات الاختبار الرابع'!CG115</f>
        <v/>
      </c>
      <c r="AN120" s="224" t="str">
        <f>'ادخال درجات الاختبار الرابع'!CI115</f>
        <v/>
      </c>
      <c r="AS120" s="91">
        <v>110</v>
      </c>
      <c r="AT120" s="19" t="str">
        <f t="shared" si="10"/>
        <v/>
      </c>
      <c r="AU120" s="92" t="str">
        <f t="shared" si="11"/>
        <v/>
      </c>
    </row>
    <row r="121" spans="1:47">
      <c r="A121" s="91">
        <f>'ادخال درجات التشخيصي'!A117</f>
        <v>111</v>
      </c>
      <c r="B121" s="19" t="str">
        <f>IF('ادخال درجات الاختبار الرابع'!B116="","",'ادخال درجات الاختبار الرابع'!B116)</f>
        <v/>
      </c>
      <c r="C121" s="19" t="str">
        <f>'ادخال درجات الاختبار الرابع'!AC116</f>
        <v/>
      </c>
      <c r="D121" s="92" t="str">
        <f>'ادخال درجات الاختبار الرابع'!AD116</f>
        <v/>
      </c>
      <c r="G121" t="str">
        <f>IF(B121="","",RANK(D121,$D:$D,1)+COUNTIF(D$11:$D121,D121)-1)</f>
        <v/>
      </c>
      <c r="H121" t="str">
        <f>IF(B121="","",RANK(D121,$D:$D)+COUNTIF($D$11:D121,D121)-1)</f>
        <v/>
      </c>
      <c r="J121" s="91">
        <v>111</v>
      </c>
      <c r="K121" s="19" t="str">
        <f t="shared" si="6"/>
        <v/>
      </c>
      <c r="L121" s="92" t="str">
        <f t="shared" si="7"/>
        <v/>
      </c>
      <c r="M121" s="219"/>
      <c r="N121" s="231">
        <f t="shared" si="8"/>
        <v>111</v>
      </c>
      <c r="O121" s="188" t="str">
        <f t="shared" si="9"/>
        <v/>
      </c>
      <c r="P121" s="166" t="str">
        <f>'ادخال درجات الاختبار الرابع'!AM116</f>
        <v/>
      </c>
      <c r="Q121" s="166" t="str">
        <f>'ادخال درجات الاختبار الرابع'!AO116</f>
        <v/>
      </c>
      <c r="R121" s="166" t="str">
        <f>'ادخال درجات الاختبار الرابع'!AQ116</f>
        <v/>
      </c>
      <c r="S121" s="166" t="str">
        <f>'ادخال درجات الاختبار الرابع'!AS116</f>
        <v/>
      </c>
      <c r="T121" s="166" t="str">
        <f>'ادخال درجات الاختبار الرابع'!AU116</f>
        <v/>
      </c>
      <c r="U121" s="166" t="str">
        <f>'ادخال درجات الاختبار الرابع'!AW116</f>
        <v/>
      </c>
      <c r="V121" s="166" t="str">
        <f>'ادخال درجات الاختبار الرابع'!AY116</f>
        <v/>
      </c>
      <c r="W121" s="166" t="str">
        <f>'ادخال درجات الاختبار الرابع'!BA116</f>
        <v/>
      </c>
      <c r="X121" s="166" t="str">
        <f>'ادخال درجات الاختبار الرابع'!BC116</f>
        <v/>
      </c>
      <c r="Y121" s="224" t="str">
        <f>'ادخال درجات الاختبار الرابع'!BE116</f>
        <v/>
      </c>
      <c r="Z121" s="224" t="str">
        <f>'ادخال درجات الاختبار الرابع'!BG116</f>
        <v/>
      </c>
      <c r="AA121" s="224" t="str">
        <f>'ادخال درجات الاختبار الرابع'!BI116</f>
        <v/>
      </c>
      <c r="AB121" s="224" t="str">
        <f>'ادخال درجات الاختبار الرابع'!BK116</f>
        <v/>
      </c>
      <c r="AC121" s="224" t="str">
        <f>'ادخال درجات الاختبار الرابع'!BM116</f>
        <v/>
      </c>
      <c r="AD121" s="224" t="str">
        <f>'ادخال درجات الاختبار الرابع'!BO116</f>
        <v/>
      </c>
      <c r="AE121" s="224" t="str">
        <f>'ادخال درجات الاختبار الرابع'!BQ116</f>
        <v/>
      </c>
      <c r="AF121" s="224" t="str">
        <f>'ادخال درجات الاختبار الرابع'!BS116</f>
        <v/>
      </c>
      <c r="AG121" s="224" t="str">
        <f>'ادخال درجات الاختبار الرابع'!BU116</f>
        <v/>
      </c>
      <c r="AH121" s="224" t="str">
        <f>'ادخال درجات الاختبار الرابع'!BW116</f>
        <v/>
      </c>
      <c r="AI121" s="224" t="str">
        <f>'ادخال درجات الاختبار الرابع'!BY116</f>
        <v/>
      </c>
      <c r="AJ121" s="224" t="str">
        <f>'ادخال درجات الاختبار الرابع'!CA116</f>
        <v/>
      </c>
      <c r="AK121" s="224" t="str">
        <f>'ادخال درجات الاختبار الرابع'!CC116</f>
        <v/>
      </c>
      <c r="AL121" s="224" t="str">
        <f>'ادخال درجات الاختبار الرابع'!CE116</f>
        <v/>
      </c>
      <c r="AM121" s="224" t="str">
        <f>'ادخال درجات الاختبار الرابع'!CG116</f>
        <v/>
      </c>
      <c r="AN121" s="224" t="str">
        <f>'ادخال درجات الاختبار الرابع'!CI116</f>
        <v/>
      </c>
      <c r="AS121" s="91">
        <v>111</v>
      </c>
      <c r="AT121" s="19" t="str">
        <f t="shared" si="10"/>
        <v/>
      </c>
      <c r="AU121" s="92" t="str">
        <f t="shared" si="11"/>
        <v/>
      </c>
    </row>
    <row r="122" spans="1:47">
      <c r="A122" s="91">
        <f>'ادخال درجات التشخيصي'!A118</f>
        <v>112</v>
      </c>
      <c r="B122" s="19" t="str">
        <f>IF('ادخال درجات الاختبار الرابع'!B117="","",'ادخال درجات الاختبار الرابع'!B117)</f>
        <v/>
      </c>
      <c r="C122" s="19" t="str">
        <f>'ادخال درجات الاختبار الرابع'!AC117</f>
        <v/>
      </c>
      <c r="D122" s="92" t="str">
        <f>'ادخال درجات الاختبار الرابع'!AD117</f>
        <v/>
      </c>
      <c r="G122" t="str">
        <f>IF(B122="","",RANK(D122,$D:$D,1)+COUNTIF(D$11:$D122,D122)-1)</f>
        <v/>
      </c>
      <c r="H122" t="str">
        <f>IF(B122="","",RANK(D122,$D:$D)+COUNTIF($D$11:D122,D122)-1)</f>
        <v/>
      </c>
      <c r="J122" s="91">
        <v>112</v>
      </c>
      <c r="K122" s="19" t="str">
        <f t="shared" si="6"/>
        <v/>
      </c>
      <c r="L122" s="92" t="str">
        <f t="shared" si="7"/>
        <v/>
      </c>
      <c r="M122" s="219"/>
      <c r="N122" s="231">
        <f t="shared" si="8"/>
        <v>112</v>
      </c>
      <c r="O122" s="188" t="str">
        <f t="shared" si="9"/>
        <v/>
      </c>
      <c r="P122" s="166" t="str">
        <f>'ادخال درجات الاختبار الرابع'!AM117</f>
        <v/>
      </c>
      <c r="Q122" s="166" t="str">
        <f>'ادخال درجات الاختبار الرابع'!AO117</f>
        <v/>
      </c>
      <c r="R122" s="166" t="str">
        <f>'ادخال درجات الاختبار الرابع'!AQ117</f>
        <v/>
      </c>
      <c r="S122" s="166" t="str">
        <f>'ادخال درجات الاختبار الرابع'!AS117</f>
        <v/>
      </c>
      <c r="T122" s="166" t="str">
        <f>'ادخال درجات الاختبار الرابع'!AU117</f>
        <v/>
      </c>
      <c r="U122" s="166" t="str">
        <f>'ادخال درجات الاختبار الرابع'!AW117</f>
        <v/>
      </c>
      <c r="V122" s="166" t="str">
        <f>'ادخال درجات الاختبار الرابع'!AY117</f>
        <v/>
      </c>
      <c r="W122" s="166" t="str">
        <f>'ادخال درجات الاختبار الرابع'!BA117</f>
        <v/>
      </c>
      <c r="X122" s="166" t="str">
        <f>'ادخال درجات الاختبار الرابع'!BC117</f>
        <v/>
      </c>
      <c r="Y122" s="224" t="str">
        <f>'ادخال درجات الاختبار الرابع'!BE117</f>
        <v/>
      </c>
      <c r="Z122" s="224" t="str">
        <f>'ادخال درجات الاختبار الرابع'!BG117</f>
        <v/>
      </c>
      <c r="AA122" s="224" t="str">
        <f>'ادخال درجات الاختبار الرابع'!BI117</f>
        <v/>
      </c>
      <c r="AB122" s="224" t="str">
        <f>'ادخال درجات الاختبار الرابع'!BK117</f>
        <v/>
      </c>
      <c r="AC122" s="224" t="str">
        <f>'ادخال درجات الاختبار الرابع'!BM117</f>
        <v/>
      </c>
      <c r="AD122" s="224" t="str">
        <f>'ادخال درجات الاختبار الرابع'!BO117</f>
        <v/>
      </c>
      <c r="AE122" s="224" t="str">
        <f>'ادخال درجات الاختبار الرابع'!BQ117</f>
        <v/>
      </c>
      <c r="AF122" s="224" t="str">
        <f>'ادخال درجات الاختبار الرابع'!BS117</f>
        <v/>
      </c>
      <c r="AG122" s="224" t="str">
        <f>'ادخال درجات الاختبار الرابع'!BU117</f>
        <v/>
      </c>
      <c r="AH122" s="224" t="str">
        <f>'ادخال درجات الاختبار الرابع'!BW117</f>
        <v/>
      </c>
      <c r="AI122" s="224" t="str">
        <f>'ادخال درجات الاختبار الرابع'!BY117</f>
        <v/>
      </c>
      <c r="AJ122" s="224" t="str">
        <f>'ادخال درجات الاختبار الرابع'!CA117</f>
        <v/>
      </c>
      <c r="AK122" s="224" t="str">
        <f>'ادخال درجات الاختبار الرابع'!CC117</f>
        <v/>
      </c>
      <c r="AL122" s="224" t="str">
        <f>'ادخال درجات الاختبار الرابع'!CE117</f>
        <v/>
      </c>
      <c r="AM122" s="224" t="str">
        <f>'ادخال درجات الاختبار الرابع'!CG117</f>
        <v/>
      </c>
      <c r="AN122" s="224" t="str">
        <f>'ادخال درجات الاختبار الرابع'!CI117</f>
        <v/>
      </c>
      <c r="AS122" s="91">
        <v>112</v>
      </c>
      <c r="AT122" s="19" t="str">
        <f t="shared" si="10"/>
        <v/>
      </c>
      <c r="AU122" s="92" t="str">
        <f t="shared" si="11"/>
        <v/>
      </c>
    </row>
    <row r="123" spans="1:47">
      <c r="A123" s="91">
        <f>'ادخال درجات التشخيصي'!A119</f>
        <v>113</v>
      </c>
      <c r="B123" s="19" t="str">
        <f>IF('ادخال درجات الاختبار الرابع'!B118="","",'ادخال درجات الاختبار الرابع'!B118)</f>
        <v/>
      </c>
      <c r="C123" s="19" t="str">
        <f>'ادخال درجات الاختبار الرابع'!AC118</f>
        <v/>
      </c>
      <c r="D123" s="92" t="str">
        <f>'ادخال درجات الاختبار الرابع'!AD118</f>
        <v/>
      </c>
      <c r="G123" t="str">
        <f>IF(B123="","",RANK(D123,$D:$D,1)+COUNTIF(D$11:$D123,D123)-1)</f>
        <v/>
      </c>
      <c r="H123" t="str">
        <f>IF(B123="","",RANK(D123,$D:$D)+COUNTIF($D$11:D123,D123)-1)</f>
        <v/>
      </c>
      <c r="J123" s="91">
        <v>113</v>
      </c>
      <c r="K123" s="19" t="str">
        <f t="shared" si="6"/>
        <v/>
      </c>
      <c r="L123" s="92" t="str">
        <f t="shared" si="7"/>
        <v/>
      </c>
      <c r="M123" s="219"/>
      <c r="N123" s="231">
        <f t="shared" si="8"/>
        <v>113</v>
      </c>
      <c r="O123" s="188" t="str">
        <f t="shared" si="9"/>
        <v/>
      </c>
      <c r="P123" s="166" t="str">
        <f>'ادخال درجات الاختبار الرابع'!AM118</f>
        <v/>
      </c>
      <c r="Q123" s="166" t="str">
        <f>'ادخال درجات الاختبار الرابع'!AO118</f>
        <v/>
      </c>
      <c r="R123" s="166" t="str">
        <f>'ادخال درجات الاختبار الرابع'!AQ118</f>
        <v/>
      </c>
      <c r="S123" s="166" t="str">
        <f>'ادخال درجات الاختبار الرابع'!AS118</f>
        <v/>
      </c>
      <c r="T123" s="166" t="str">
        <f>'ادخال درجات الاختبار الرابع'!AU118</f>
        <v/>
      </c>
      <c r="U123" s="166" t="str">
        <f>'ادخال درجات الاختبار الرابع'!AW118</f>
        <v/>
      </c>
      <c r="V123" s="166" t="str">
        <f>'ادخال درجات الاختبار الرابع'!AY118</f>
        <v/>
      </c>
      <c r="W123" s="166" t="str">
        <f>'ادخال درجات الاختبار الرابع'!BA118</f>
        <v/>
      </c>
      <c r="X123" s="166" t="str">
        <f>'ادخال درجات الاختبار الرابع'!BC118</f>
        <v/>
      </c>
      <c r="Y123" s="224" t="str">
        <f>'ادخال درجات الاختبار الرابع'!BE118</f>
        <v/>
      </c>
      <c r="Z123" s="224" t="str">
        <f>'ادخال درجات الاختبار الرابع'!BG118</f>
        <v/>
      </c>
      <c r="AA123" s="224" t="str">
        <f>'ادخال درجات الاختبار الرابع'!BI118</f>
        <v/>
      </c>
      <c r="AB123" s="224" t="str">
        <f>'ادخال درجات الاختبار الرابع'!BK118</f>
        <v/>
      </c>
      <c r="AC123" s="224" t="str">
        <f>'ادخال درجات الاختبار الرابع'!BM118</f>
        <v/>
      </c>
      <c r="AD123" s="224" t="str">
        <f>'ادخال درجات الاختبار الرابع'!BO118</f>
        <v/>
      </c>
      <c r="AE123" s="224" t="str">
        <f>'ادخال درجات الاختبار الرابع'!BQ118</f>
        <v/>
      </c>
      <c r="AF123" s="224" t="str">
        <f>'ادخال درجات الاختبار الرابع'!BS118</f>
        <v/>
      </c>
      <c r="AG123" s="224" t="str">
        <f>'ادخال درجات الاختبار الرابع'!BU118</f>
        <v/>
      </c>
      <c r="AH123" s="224" t="str">
        <f>'ادخال درجات الاختبار الرابع'!BW118</f>
        <v/>
      </c>
      <c r="AI123" s="224" t="str">
        <f>'ادخال درجات الاختبار الرابع'!BY118</f>
        <v/>
      </c>
      <c r="AJ123" s="224" t="str">
        <f>'ادخال درجات الاختبار الرابع'!CA118</f>
        <v/>
      </c>
      <c r="AK123" s="224" t="str">
        <f>'ادخال درجات الاختبار الرابع'!CC118</f>
        <v/>
      </c>
      <c r="AL123" s="224" t="str">
        <f>'ادخال درجات الاختبار الرابع'!CE118</f>
        <v/>
      </c>
      <c r="AM123" s="224" t="str">
        <f>'ادخال درجات الاختبار الرابع'!CG118</f>
        <v/>
      </c>
      <c r="AN123" s="224" t="str">
        <f>'ادخال درجات الاختبار الرابع'!CI118</f>
        <v/>
      </c>
      <c r="AS123" s="91">
        <v>113</v>
      </c>
      <c r="AT123" s="19" t="str">
        <f t="shared" si="10"/>
        <v/>
      </c>
      <c r="AU123" s="92" t="str">
        <f t="shared" si="11"/>
        <v/>
      </c>
    </row>
    <row r="124" spans="1:47">
      <c r="A124" s="91">
        <f>'ادخال درجات التشخيصي'!A120</f>
        <v>114</v>
      </c>
      <c r="B124" s="19" t="str">
        <f>IF('ادخال درجات الاختبار الرابع'!B119="","",'ادخال درجات الاختبار الرابع'!B119)</f>
        <v/>
      </c>
      <c r="C124" s="19" t="str">
        <f>'ادخال درجات الاختبار الرابع'!AC119</f>
        <v/>
      </c>
      <c r="D124" s="92" t="str">
        <f>'ادخال درجات الاختبار الرابع'!AD119</f>
        <v/>
      </c>
      <c r="G124" t="str">
        <f>IF(B124="","",RANK(D124,$D:$D,1)+COUNTIF(D$11:$D124,D124)-1)</f>
        <v/>
      </c>
      <c r="H124" t="str">
        <f>IF(B124="","",RANK(D124,$D:$D)+COUNTIF($D$11:D124,D124)-1)</f>
        <v/>
      </c>
      <c r="J124" s="91">
        <v>114</v>
      </c>
      <c r="K124" s="19" t="str">
        <f t="shared" si="6"/>
        <v/>
      </c>
      <c r="L124" s="92" t="str">
        <f t="shared" si="7"/>
        <v/>
      </c>
      <c r="M124" s="219"/>
      <c r="N124" s="231">
        <f t="shared" si="8"/>
        <v>114</v>
      </c>
      <c r="O124" s="188" t="str">
        <f t="shared" si="9"/>
        <v/>
      </c>
      <c r="P124" s="166" t="str">
        <f>'ادخال درجات الاختبار الرابع'!AM119</f>
        <v/>
      </c>
      <c r="Q124" s="166" t="str">
        <f>'ادخال درجات الاختبار الرابع'!AO119</f>
        <v/>
      </c>
      <c r="R124" s="166" t="str">
        <f>'ادخال درجات الاختبار الرابع'!AQ119</f>
        <v/>
      </c>
      <c r="S124" s="166" t="str">
        <f>'ادخال درجات الاختبار الرابع'!AS119</f>
        <v/>
      </c>
      <c r="T124" s="166" t="str">
        <f>'ادخال درجات الاختبار الرابع'!AU119</f>
        <v/>
      </c>
      <c r="U124" s="166" t="str">
        <f>'ادخال درجات الاختبار الرابع'!AW119</f>
        <v/>
      </c>
      <c r="V124" s="166" t="str">
        <f>'ادخال درجات الاختبار الرابع'!AY119</f>
        <v/>
      </c>
      <c r="W124" s="166" t="str">
        <f>'ادخال درجات الاختبار الرابع'!BA119</f>
        <v/>
      </c>
      <c r="X124" s="166" t="str">
        <f>'ادخال درجات الاختبار الرابع'!BC119</f>
        <v/>
      </c>
      <c r="Y124" s="224" t="str">
        <f>'ادخال درجات الاختبار الرابع'!BE119</f>
        <v/>
      </c>
      <c r="Z124" s="224" t="str">
        <f>'ادخال درجات الاختبار الرابع'!BG119</f>
        <v/>
      </c>
      <c r="AA124" s="224" t="str">
        <f>'ادخال درجات الاختبار الرابع'!BI119</f>
        <v/>
      </c>
      <c r="AB124" s="224" t="str">
        <f>'ادخال درجات الاختبار الرابع'!BK119</f>
        <v/>
      </c>
      <c r="AC124" s="224" t="str">
        <f>'ادخال درجات الاختبار الرابع'!BM119</f>
        <v/>
      </c>
      <c r="AD124" s="224" t="str">
        <f>'ادخال درجات الاختبار الرابع'!BO119</f>
        <v/>
      </c>
      <c r="AE124" s="224" t="str">
        <f>'ادخال درجات الاختبار الرابع'!BQ119</f>
        <v/>
      </c>
      <c r="AF124" s="224" t="str">
        <f>'ادخال درجات الاختبار الرابع'!BS119</f>
        <v/>
      </c>
      <c r="AG124" s="224" t="str">
        <f>'ادخال درجات الاختبار الرابع'!BU119</f>
        <v/>
      </c>
      <c r="AH124" s="224" t="str">
        <f>'ادخال درجات الاختبار الرابع'!BW119</f>
        <v/>
      </c>
      <c r="AI124" s="224" t="str">
        <f>'ادخال درجات الاختبار الرابع'!BY119</f>
        <v/>
      </c>
      <c r="AJ124" s="224" t="str">
        <f>'ادخال درجات الاختبار الرابع'!CA119</f>
        <v/>
      </c>
      <c r="AK124" s="224" t="str">
        <f>'ادخال درجات الاختبار الرابع'!CC119</f>
        <v/>
      </c>
      <c r="AL124" s="224" t="str">
        <f>'ادخال درجات الاختبار الرابع'!CE119</f>
        <v/>
      </c>
      <c r="AM124" s="224" t="str">
        <f>'ادخال درجات الاختبار الرابع'!CG119</f>
        <v/>
      </c>
      <c r="AN124" s="224" t="str">
        <f>'ادخال درجات الاختبار الرابع'!CI119</f>
        <v/>
      </c>
      <c r="AS124" s="91">
        <v>114</v>
      </c>
      <c r="AT124" s="19" t="str">
        <f t="shared" si="10"/>
        <v/>
      </c>
      <c r="AU124" s="92" t="str">
        <f t="shared" si="11"/>
        <v/>
      </c>
    </row>
    <row r="125" spans="1:47">
      <c r="A125" s="91">
        <f>'ادخال درجات التشخيصي'!A121</f>
        <v>115</v>
      </c>
      <c r="B125" s="19" t="str">
        <f>IF('ادخال درجات الاختبار الرابع'!B120="","",'ادخال درجات الاختبار الرابع'!B120)</f>
        <v/>
      </c>
      <c r="C125" s="19" t="str">
        <f>'ادخال درجات الاختبار الرابع'!AC120</f>
        <v/>
      </c>
      <c r="D125" s="92" t="str">
        <f>'ادخال درجات الاختبار الرابع'!AD120</f>
        <v/>
      </c>
      <c r="G125" t="str">
        <f>IF(B125="","",RANK(D125,$D:$D,1)+COUNTIF(D$11:$D125,D125)-1)</f>
        <v/>
      </c>
      <c r="H125" t="str">
        <f>IF(B125="","",RANK(D125,$D:$D)+COUNTIF($D$11:D125,D125)-1)</f>
        <v/>
      </c>
      <c r="J125" s="91">
        <v>115</v>
      </c>
      <c r="K125" s="19" t="str">
        <f t="shared" si="6"/>
        <v/>
      </c>
      <c r="L125" s="92" t="str">
        <f t="shared" si="7"/>
        <v/>
      </c>
      <c r="M125" s="219"/>
      <c r="N125" s="231">
        <f t="shared" si="8"/>
        <v>115</v>
      </c>
      <c r="O125" s="188" t="str">
        <f t="shared" si="9"/>
        <v/>
      </c>
      <c r="P125" s="166" t="str">
        <f>'ادخال درجات الاختبار الرابع'!AM120</f>
        <v/>
      </c>
      <c r="Q125" s="166" t="str">
        <f>'ادخال درجات الاختبار الرابع'!AO120</f>
        <v/>
      </c>
      <c r="R125" s="166" t="str">
        <f>'ادخال درجات الاختبار الرابع'!AQ120</f>
        <v/>
      </c>
      <c r="S125" s="166" t="str">
        <f>'ادخال درجات الاختبار الرابع'!AS120</f>
        <v/>
      </c>
      <c r="T125" s="166" t="str">
        <f>'ادخال درجات الاختبار الرابع'!AU120</f>
        <v/>
      </c>
      <c r="U125" s="166" t="str">
        <f>'ادخال درجات الاختبار الرابع'!AW120</f>
        <v/>
      </c>
      <c r="V125" s="166" t="str">
        <f>'ادخال درجات الاختبار الرابع'!AY120</f>
        <v/>
      </c>
      <c r="W125" s="166" t="str">
        <f>'ادخال درجات الاختبار الرابع'!BA120</f>
        <v/>
      </c>
      <c r="X125" s="166" t="str">
        <f>'ادخال درجات الاختبار الرابع'!BC120</f>
        <v/>
      </c>
      <c r="Y125" s="224" t="str">
        <f>'ادخال درجات الاختبار الرابع'!BE120</f>
        <v/>
      </c>
      <c r="Z125" s="224" t="str">
        <f>'ادخال درجات الاختبار الرابع'!BG120</f>
        <v/>
      </c>
      <c r="AA125" s="224" t="str">
        <f>'ادخال درجات الاختبار الرابع'!BI120</f>
        <v/>
      </c>
      <c r="AB125" s="224" t="str">
        <f>'ادخال درجات الاختبار الرابع'!BK120</f>
        <v/>
      </c>
      <c r="AC125" s="224" t="str">
        <f>'ادخال درجات الاختبار الرابع'!BM120</f>
        <v/>
      </c>
      <c r="AD125" s="224" t="str">
        <f>'ادخال درجات الاختبار الرابع'!BO120</f>
        <v/>
      </c>
      <c r="AE125" s="224" t="str">
        <f>'ادخال درجات الاختبار الرابع'!BQ120</f>
        <v/>
      </c>
      <c r="AF125" s="224" t="str">
        <f>'ادخال درجات الاختبار الرابع'!BS120</f>
        <v/>
      </c>
      <c r="AG125" s="224" t="str">
        <f>'ادخال درجات الاختبار الرابع'!BU120</f>
        <v/>
      </c>
      <c r="AH125" s="224" t="str">
        <f>'ادخال درجات الاختبار الرابع'!BW120</f>
        <v/>
      </c>
      <c r="AI125" s="224" t="str">
        <f>'ادخال درجات الاختبار الرابع'!BY120</f>
        <v/>
      </c>
      <c r="AJ125" s="224" t="str">
        <f>'ادخال درجات الاختبار الرابع'!CA120</f>
        <v/>
      </c>
      <c r="AK125" s="224" t="str">
        <f>'ادخال درجات الاختبار الرابع'!CC120</f>
        <v/>
      </c>
      <c r="AL125" s="224" t="str">
        <f>'ادخال درجات الاختبار الرابع'!CE120</f>
        <v/>
      </c>
      <c r="AM125" s="224" t="str">
        <f>'ادخال درجات الاختبار الرابع'!CG120</f>
        <v/>
      </c>
      <c r="AN125" s="224" t="str">
        <f>'ادخال درجات الاختبار الرابع'!CI120</f>
        <v/>
      </c>
      <c r="AS125" s="91">
        <v>115</v>
      </c>
      <c r="AT125" s="19" t="str">
        <f t="shared" si="10"/>
        <v/>
      </c>
      <c r="AU125" s="92" t="str">
        <f t="shared" si="11"/>
        <v/>
      </c>
    </row>
    <row r="126" spans="1:47">
      <c r="A126" s="91">
        <f>'ادخال درجات التشخيصي'!A122</f>
        <v>116</v>
      </c>
      <c r="B126" s="19" t="str">
        <f>IF('ادخال درجات الاختبار الرابع'!B121="","",'ادخال درجات الاختبار الرابع'!B121)</f>
        <v/>
      </c>
      <c r="C126" s="19" t="str">
        <f>'ادخال درجات الاختبار الرابع'!AC121</f>
        <v/>
      </c>
      <c r="D126" s="92" t="str">
        <f>'ادخال درجات الاختبار الرابع'!AD121</f>
        <v/>
      </c>
      <c r="G126" t="str">
        <f>IF(B126="","",RANK(D126,$D:$D,1)+COUNTIF(D$11:$D126,D126)-1)</f>
        <v/>
      </c>
      <c r="H126" t="str">
        <f>IF(B126="","",RANK(D126,$D:$D)+COUNTIF($D$11:D126,D126)-1)</f>
        <v/>
      </c>
      <c r="J126" s="91">
        <v>116</v>
      </c>
      <c r="K126" s="19" t="str">
        <f t="shared" si="6"/>
        <v/>
      </c>
      <c r="L126" s="92" t="str">
        <f t="shared" si="7"/>
        <v/>
      </c>
      <c r="M126" s="219"/>
      <c r="N126" s="231">
        <f t="shared" si="8"/>
        <v>116</v>
      </c>
      <c r="O126" s="188" t="str">
        <f t="shared" si="9"/>
        <v/>
      </c>
      <c r="P126" s="166" t="str">
        <f>'ادخال درجات الاختبار الرابع'!AM121</f>
        <v/>
      </c>
      <c r="Q126" s="166" t="str">
        <f>'ادخال درجات الاختبار الرابع'!AO121</f>
        <v/>
      </c>
      <c r="R126" s="166" t="str">
        <f>'ادخال درجات الاختبار الرابع'!AQ121</f>
        <v/>
      </c>
      <c r="S126" s="166" t="str">
        <f>'ادخال درجات الاختبار الرابع'!AS121</f>
        <v/>
      </c>
      <c r="T126" s="166" t="str">
        <f>'ادخال درجات الاختبار الرابع'!AU121</f>
        <v/>
      </c>
      <c r="U126" s="166" t="str">
        <f>'ادخال درجات الاختبار الرابع'!AW121</f>
        <v/>
      </c>
      <c r="V126" s="166" t="str">
        <f>'ادخال درجات الاختبار الرابع'!AY121</f>
        <v/>
      </c>
      <c r="W126" s="166" t="str">
        <f>'ادخال درجات الاختبار الرابع'!BA121</f>
        <v/>
      </c>
      <c r="X126" s="166" t="str">
        <f>'ادخال درجات الاختبار الرابع'!BC121</f>
        <v/>
      </c>
      <c r="Y126" s="224" t="str">
        <f>'ادخال درجات الاختبار الرابع'!BE121</f>
        <v/>
      </c>
      <c r="Z126" s="224" t="str">
        <f>'ادخال درجات الاختبار الرابع'!BG121</f>
        <v/>
      </c>
      <c r="AA126" s="224" t="str">
        <f>'ادخال درجات الاختبار الرابع'!BI121</f>
        <v/>
      </c>
      <c r="AB126" s="224" t="str">
        <f>'ادخال درجات الاختبار الرابع'!BK121</f>
        <v/>
      </c>
      <c r="AC126" s="224" t="str">
        <f>'ادخال درجات الاختبار الرابع'!BM121</f>
        <v/>
      </c>
      <c r="AD126" s="224" t="str">
        <f>'ادخال درجات الاختبار الرابع'!BO121</f>
        <v/>
      </c>
      <c r="AE126" s="224" t="str">
        <f>'ادخال درجات الاختبار الرابع'!BQ121</f>
        <v/>
      </c>
      <c r="AF126" s="224" t="str">
        <f>'ادخال درجات الاختبار الرابع'!BS121</f>
        <v/>
      </c>
      <c r="AG126" s="224" t="str">
        <f>'ادخال درجات الاختبار الرابع'!BU121</f>
        <v/>
      </c>
      <c r="AH126" s="224" t="str">
        <f>'ادخال درجات الاختبار الرابع'!BW121</f>
        <v/>
      </c>
      <c r="AI126" s="224" t="str">
        <f>'ادخال درجات الاختبار الرابع'!BY121</f>
        <v/>
      </c>
      <c r="AJ126" s="224" t="str">
        <f>'ادخال درجات الاختبار الرابع'!CA121</f>
        <v/>
      </c>
      <c r="AK126" s="224" t="str">
        <f>'ادخال درجات الاختبار الرابع'!CC121</f>
        <v/>
      </c>
      <c r="AL126" s="224" t="str">
        <f>'ادخال درجات الاختبار الرابع'!CE121</f>
        <v/>
      </c>
      <c r="AM126" s="224" t="str">
        <f>'ادخال درجات الاختبار الرابع'!CG121</f>
        <v/>
      </c>
      <c r="AN126" s="224" t="str">
        <f>'ادخال درجات الاختبار الرابع'!CI121</f>
        <v/>
      </c>
      <c r="AS126" s="91">
        <v>116</v>
      </c>
      <c r="AT126" s="19" t="str">
        <f t="shared" si="10"/>
        <v/>
      </c>
      <c r="AU126" s="92" t="str">
        <f t="shared" si="11"/>
        <v/>
      </c>
    </row>
    <row r="127" spans="1:47">
      <c r="A127" s="91">
        <f>'ادخال درجات التشخيصي'!A123</f>
        <v>117</v>
      </c>
      <c r="B127" s="19" t="str">
        <f>IF('ادخال درجات الاختبار الرابع'!B122="","",'ادخال درجات الاختبار الرابع'!B122)</f>
        <v/>
      </c>
      <c r="C127" s="19" t="str">
        <f>'ادخال درجات الاختبار الرابع'!AC122</f>
        <v/>
      </c>
      <c r="D127" s="92" t="str">
        <f>'ادخال درجات الاختبار الرابع'!AD122</f>
        <v/>
      </c>
      <c r="G127" t="str">
        <f>IF(B127="","",RANK(D127,$D:$D,1)+COUNTIF(D$11:$D127,D127)-1)</f>
        <v/>
      </c>
      <c r="H127" t="str">
        <f>IF(B127="","",RANK(D127,$D:$D)+COUNTIF($D$11:D127,D127)-1)</f>
        <v/>
      </c>
      <c r="J127" s="91">
        <v>117</v>
      </c>
      <c r="K127" s="19" t="str">
        <f t="shared" si="6"/>
        <v/>
      </c>
      <c r="L127" s="92" t="str">
        <f t="shared" si="7"/>
        <v/>
      </c>
      <c r="M127" s="219"/>
      <c r="N127" s="231">
        <f t="shared" si="8"/>
        <v>117</v>
      </c>
      <c r="O127" s="188" t="str">
        <f t="shared" si="9"/>
        <v/>
      </c>
      <c r="P127" s="166" t="str">
        <f>'ادخال درجات الاختبار الرابع'!AM122</f>
        <v/>
      </c>
      <c r="Q127" s="166" t="str">
        <f>'ادخال درجات الاختبار الرابع'!AO122</f>
        <v/>
      </c>
      <c r="R127" s="166" t="str">
        <f>'ادخال درجات الاختبار الرابع'!AQ122</f>
        <v/>
      </c>
      <c r="S127" s="166" t="str">
        <f>'ادخال درجات الاختبار الرابع'!AS122</f>
        <v/>
      </c>
      <c r="T127" s="166" t="str">
        <f>'ادخال درجات الاختبار الرابع'!AU122</f>
        <v/>
      </c>
      <c r="U127" s="166" t="str">
        <f>'ادخال درجات الاختبار الرابع'!AW122</f>
        <v/>
      </c>
      <c r="V127" s="166" t="str">
        <f>'ادخال درجات الاختبار الرابع'!AY122</f>
        <v/>
      </c>
      <c r="W127" s="166" t="str">
        <f>'ادخال درجات الاختبار الرابع'!BA122</f>
        <v/>
      </c>
      <c r="X127" s="166" t="str">
        <f>'ادخال درجات الاختبار الرابع'!BC122</f>
        <v/>
      </c>
      <c r="Y127" s="224" t="str">
        <f>'ادخال درجات الاختبار الرابع'!BE122</f>
        <v/>
      </c>
      <c r="Z127" s="224" t="str">
        <f>'ادخال درجات الاختبار الرابع'!BG122</f>
        <v/>
      </c>
      <c r="AA127" s="224" t="str">
        <f>'ادخال درجات الاختبار الرابع'!BI122</f>
        <v/>
      </c>
      <c r="AB127" s="224" t="str">
        <f>'ادخال درجات الاختبار الرابع'!BK122</f>
        <v/>
      </c>
      <c r="AC127" s="224" t="str">
        <f>'ادخال درجات الاختبار الرابع'!BM122</f>
        <v/>
      </c>
      <c r="AD127" s="224" t="str">
        <f>'ادخال درجات الاختبار الرابع'!BO122</f>
        <v/>
      </c>
      <c r="AE127" s="224" t="str">
        <f>'ادخال درجات الاختبار الرابع'!BQ122</f>
        <v/>
      </c>
      <c r="AF127" s="224" t="str">
        <f>'ادخال درجات الاختبار الرابع'!BS122</f>
        <v/>
      </c>
      <c r="AG127" s="224" t="str">
        <f>'ادخال درجات الاختبار الرابع'!BU122</f>
        <v/>
      </c>
      <c r="AH127" s="224" t="str">
        <f>'ادخال درجات الاختبار الرابع'!BW122</f>
        <v/>
      </c>
      <c r="AI127" s="224" t="str">
        <f>'ادخال درجات الاختبار الرابع'!BY122</f>
        <v/>
      </c>
      <c r="AJ127" s="224" t="str">
        <f>'ادخال درجات الاختبار الرابع'!CA122</f>
        <v/>
      </c>
      <c r="AK127" s="224" t="str">
        <f>'ادخال درجات الاختبار الرابع'!CC122</f>
        <v/>
      </c>
      <c r="AL127" s="224" t="str">
        <f>'ادخال درجات الاختبار الرابع'!CE122</f>
        <v/>
      </c>
      <c r="AM127" s="224" t="str">
        <f>'ادخال درجات الاختبار الرابع'!CG122</f>
        <v/>
      </c>
      <c r="AN127" s="224" t="str">
        <f>'ادخال درجات الاختبار الرابع'!CI122</f>
        <v/>
      </c>
      <c r="AS127" s="91">
        <v>117</v>
      </c>
      <c r="AT127" s="19" t="str">
        <f t="shared" si="10"/>
        <v/>
      </c>
      <c r="AU127" s="92" t="str">
        <f t="shared" si="11"/>
        <v/>
      </c>
    </row>
    <row r="128" spans="1:47">
      <c r="A128" s="91">
        <f>'ادخال درجات التشخيصي'!A124</f>
        <v>118</v>
      </c>
      <c r="B128" s="19" t="str">
        <f>IF('ادخال درجات الاختبار الرابع'!B123="","",'ادخال درجات الاختبار الرابع'!B123)</f>
        <v/>
      </c>
      <c r="C128" s="19" t="str">
        <f>'ادخال درجات الاختبار الرابع'!AC123</f>
        <v/>
      </c>
      <c r="D128" s="92" t="str">
        <f>'ادخال درجات الاختبار الرابع'!AD123</f>
        <v/>
      </c>
      <c r="G128" t="str">
        <f>IF(B128="","",RANK(D128,$D:$D,1)+COUNTIF(D$11:$D128,D128)-1)</f>
        <v/>
      </c>
      <c r="H128" t="str">
        <f>IF(B128="","",RANK(D128,$D:$D)+COUNTIF($D$11:D128,D128)-1)</f>
        <v/>
      </c>
      <c r="J128" s="91">
        <v>118</v>
      </c>
      <c r="K128" s="19" t="str">
        <f t="shared" si="6"/>
        <v/>
      </c>
      <c r="L128" s="92" t="str">
        <f t="shared" si="7"/>
        <v/>
      </c>
      <c r="M128" s="219"/>
      <c r="N128" s="231">
        <f t="shared" si="8"/>
        <v>118</v>
      </c>
      <c r="O128" s="188" t="str">
        <f t="shared" si="9"/>
        <v/>
      </c>
      <c r="P128" s="166" t="str">
        <f>'ادخال درجات الاختبار الرابع'!AM123</f>
        <v/>
      </c>
      <c r="Q128" s="166" t="str">
        <f>'ادخال درجات الاختبار الرابع'!AO123</f>
        <v/>
      </c>
      <c r="R128" s="166" t="str">
        <f>'ادخال درجات الاختبار الرابع'!AQ123</f>
        <v/>
      </c>
      <c r="S128" s="166" t="str">
        <f>'ادخال درجات الاختبار الرابع'!AS123</f>
        <v/>
      </c>
      <c r="T128" s="166" t="str">
        <f>'ادخال درجات الاختبار الرابع'!AU123</f>
        <v/>
      </c>
      <c r="U128" s="166" t="str">
        <f>'ادخال درجات الاختبار الرابع'!AW123</f>
        <v/>
      </c>
      <c r="V128" s="166" t="str">
        <f>'ادخال درجات الاختبار الرابع'!AY123</f>
        <v/>
      </c>
      <c r="W128" s="166" t="str">
        <f>'ادخال درجات الاختبار الرابع'!BA123</f>
        <v/>
      </c>
      <c r="X128" s="166" t="str">
        <f>'ادخال درجات الاختبار الرابع'!BC123</f>
        <v/>
      </c>
      <c r="Y128" s="224" t="str">
        <f>'ادخال درجات الاختبار الرابع'!BE123</f>
        <v/>
      </c>
      <c r="Z128" s="224" t="str">
        <f>'ادخال درجات الاختبار الرابع'!BG123</f>
        <v/>
      </c>
      <c r="AA128" s="224" t="str">
        <f>'ادخال درجات الاختبار الرابع'!BI123</f>
        <v/>
      </c>
      <c r="AB128" s="224" t="str">
        <f>'ادخال درجات الاختبار الرابع'!BK123</f>
        <v/>
      </c>
      <c r="AC128" s="224" t="str">
        <f>'ادخال درجات الاختبار الرابع'!BM123</f>
        <v/>
      </c>
      <c r="AD128" s="224" t="str">
        <f>'ادخال درجات الاختبار الرابع'!BO123</f>
        <v/>
      </c>
      <c r="AE128" s="224" t="str">
        <f>'ادخال درجات الاختبار الرابع'!BQ123</f>
        <v/>
      </c>
      <c r="AF128" s="224" t="str">
        <f>'ادخال درجات الاختبار الرابع'!BS123</f>
        <v/>
      </c>
      <c r="AG128" s="224" t="str">
        <f>'ادخال درجات الاختبار الرابع'!BU123</f>
        <v/>
      </c>
      <c r="AH128" s="224" t="str">
        <f>'ادخال درجات الاختبار الرابع'!BW123</f>
        <v/>
      </c>
      <c r="AI128" s="224" t="str">
        <f>'ادخال درجات الاختبار الرابع'!BY123</f>
        <v/>
      </c>
      <c r="AJ128" s="224" t="str">
        <f>'ادخال درجات الاختبار الرابع'!CA123</f>
        <v/>
      </c>
      <c r="AK128" s="224" t="str">
        <f>'ادخال درجات الاختبار الرابع'!CC123</f>
        <v/>
      </c>
      <c r="AL128" s="224" t="str">
        <f>'ادخال درجات الاختبار الرابع'!CE123</f>
        <v/>
      </c>
      <c r="AM128" s="224" t="str">
        <f>'ادخال درجات الاختبار الرابع'!CG123</f>
        <v/>
      </c>
      <c r="AN128" s="224" t="str">
        <f>'ادخال درجات الاختبار الرابع'!CI123</f>
        <v/>
      </c>
      <c r="AS128" s="91">
        <v>118</v>
      </c>
      <c r="AT128" s="19" t="str">
        <f t="shared" si="10"/>
        <v/>
      </c>
      <c r="AU128" s="92" t="str">
        <f t="shared" si="11"/>
        <v/>
      </c>
    </row>
    <row r="129" spans="1:47">
      <c r="A129" s="91">
        <f>'ادخال درجات التشخيصي'!A125</f>
        <v>119</v>
      </c>
      <c r="B129" s="19" t="str">
        <f>IF('ادخال درجات الاختبار الرابع'!B124="","",'ادخال درجات الاختبار الرابع'!B124)</f>
        <v/>
      </c>
      <c r="C129" s="19" t="str">
        <f>'ادخال درجات الاختبار الرابع'!AC124</f>
        <v/>
      </c>
      <c r="D129" s="92" t="str">
        <f>'ادخال درجات الاختبار الرابع'!AD124</f>
        <v/>
      </c>
      <c r="G129" t="str">
        <f>IF(B129="","",RANK(D129,$D:$D,1)+COUNTIF(D$11:$D129,D129)-1)</f>
        <v/>
      </c>
      <c r="H129" t="str">
        <f>IF(B129="","",RANK(D129,$D:$D)+COUNTIF($D$11:D129,D129)-1)</f>
        <v/>
      </c>
      <c r="J129" s="91">
        <v>119</v>
      </c>
      <c r="K129" s="19" t="str">
        <f t="shared" si="6"/>
        <v/>
      </c>
      <c r="L129" s="92" t="str">
        <f t="shared" si="7"/>
        <v/>
      </c>
      <c r="M129" s="219"/>
      <c r="N129" s="231">
        <f t="shared" si="8"/>
        <v>119</v>
      </c>
      <c r="O129" s="188" t="str">
        <f t="shared" si="9"/>
        <v/>
      </c>
      <c r="P129" s="166" t="str">
        <f>'ادخال درجات الاختبار الرابع'!AM124</f>
        <v/>
      </c>
      <c r="Q129" s="166" t="str">
        <f>'ادخال درجات الاختبار الرابع'!AO124</f>
        <v/>
      </c>
      <c r="R129" s="166" t="str">
        <f>'ادخال درجات الاختبار الرابع'!AQ124</f>
        <v/>
      </c>
      <c r="S129" s="166" t="str">
        <f>'ادخال درجات الاختبار الرابع'!AS124</f>
        <v/>
      </c>
      <c r="T129" s="166" t="str">
        <f>'ادخال درجات الاختبار الرابع'!AU124</f>
        <v/>
      </c>
      <c r="U129" s="166" t="str">
        <f>'ادخال درجات الاختبار الرابع'!AW124</f>
        <v/>
      </c>
      <c r="V129" s="166" t="str">
        <f>'ادخال درجات الاختبار الرابع'!AY124</f>
        <v/>
      </c>
      <c r="W129" s="166" t="str">
        <f>'ادخال درجات الاختبار الرابع'!BA124</f>
        <v/>
      </c>
      <c r="X129" s="166" t="str">
        <f>'ادخال درجات الاختبار الرابع'!BC124</f>
        <v/>
      </c>
      <c r="Y129" s="224" t="str">
        <f>'ادخال درجات الاختبار الرابع'!BE124</f>
        <v/>
      </c>
      <c r="Z129" s="224" t="str">
        <f>'ادخال درجات الاختبار الرابع'!BG124</f>
        <v/>
      </c>
      <c r="AA129" s="224" t="str">
        <f>'ادخال درجات الاختبار الرابع'!BI124</f>
        <v/>
      </c>
      <c r="AB129" s="224" t="str">
        <f>'ادخال درجات الاختبار الرابع'!BK124</f>
        <v/>
      </c>
      <c r="AC129" s="224" t="str">
        <f>'ادخال درجات الاختبار الرابع'!BM124</f>
        <v/>
      </c>
      <c r="AD129" s="224" t="str">
        <f>'ادخال درجات الاختبار الرابع'!BO124</f>
        <v/>
      </c>
      <c r="AE129" s="224" t="str">
        <f>'ادخال درجات الاختبار الرابع'!BQ124</f>
        <v/>
      </c>
      <c r="AF129" s="224" t="str">
        <f>'ادخال درجات الاختبار الرابع'!BS124</f>
        <v/>
      </c>
      <c r="AG129" s="224" t="str">
        <f>'ادخال درجات الاختبار الرابع'!BU124</f>
        <v/>
      </c>
      <c r="AH129" s="224" t="str">
        <f>'ادخال درجات الاختبار الرابع'!BW124</f>
        <v/>
      </c>
      <c r="AI129" s="224" t="str">
        <f>'ادخال درجات الاختبار الرابع'!BY124</f>
        <v/>
      </c>
      <c r="AJ129" s="224" t="str">
        <f>'ادخال درجات الاختبار الرابع'!CA124</f>
        <v/>
      </c>
      <c r="AK129" s="224" t="str">
        <f>'ادخال درجات الاختبار الرابع'!CC124</f>
        <v/>
      </c>
      <c r="AL129" s="224" t="str">
        <f>'ادخال درجات الاختبار الرابع'!CE124</f>
        <v/>
      </c>
      <c r="AM129" s="224" t="str">
        <f>'ادخال درجات الاختبار الرابع'!CG124</f>
        <v/>
      </c>
      <c r="AN129" s="224" t="str">
        <f>'ادخال درجات الاختبار الرابع'!CI124</f>
        <v/>
      </c>
      <c r="AS129" s="91">
        <v>119</v>
      </c>
      <c r="AT129" s="19" t="str">
        <f t="shared" si="10"/>
        <v/>
      </c>
      <c r="AU129" s="92" t="str">
        <f t="shared" si="11"/>
        <v/>
      </c>
    </row>
    <row r="130" spans="1:47">
      <c r="A130" s="91">
        <f>'ادخال درجات التشخيصي'!A126</f>
        <v>120</v>
      </c>
      <c r="B130" s="19" t="str">
        <f>IF('ادخال درجات الاختبار الرابع'!B125="","",'ادخال درجات الاختبار الرابع'!B125)</f>
        <v/>
      </c>
      <c r="C130" s="19" t="str">
        <f>'ادخال درجات الاختبار الرابع'!AC125</f>
        <v/>
      </c>
      <c r="D130" s="92" t="str">
        <f>'ادخال درجات الاختبار الرابع'!AD125</f>
        <v/>
      </c>
      <c r="G130" t="str">
        <f>IF(B130="","",RANK(D130,$D:$D,1)+COUNTIF(D$11:$D130,D130)-1)</f>
        <v/>
      </c>
      <c r="H130" t="str">
        <f>IF(B130="","",RANK(D130,$D:$D)+COUNTIF($D$11:D130,D130)-1)</f>
        <v/>
      </c>
      <c r="J130" s="91">
        <v>120</v>
      </c>
      <c r="K130" s="19" t="str">
        <f t="shared" si="6"/>
        <v/>
      </c>
      <c r="L130" s="92" t="str">
        <f t="shared" si="7"/>
        <v/>
      </c>
      <c r="M130" s="219"/>
      <c r="N130" s="231">
        <f t="shared" si="8"/>
        <v>120</v>
      </c>
      <c r="O130" s="188" t="str">
        <f t="shared" si="9"/>
        <v/>
      </c>
      <c r="P130" s="166" t="str">
        <f>'ادخال درجات الاختبار الرابع'!AM125</f>
        <v/>
      </c>
      <c r="Q130" s="166" t="str">
        <f>'ادخال درجات الاختبار الرابع'!AO125</f>
        <v/>
      </c>
      <c r="R130" s="166" t="str">
        <f>'ادخال درجات الاختبار الرابع'!AQ125</f>
        <v/>
      </c>
      <c r="S130" s="166" t="str">
        <f>'ادخال درجات الاختبار الرابع'!AS125</f>
        <v/>
      </c>
      <c r="T130" s="166" t="str">
        <f>'ادخال درجات الاختبار الرابع'!AU125</f>
        <v/>
      </c>
      <c r="U130" s="166" t="str">
        <f>'ادخال درجات الاختبار الرابع'!AW125</f>
        <v/>
      </c>
      <c r="V130" s="166" t="str">
        <f>'ادخال درجات الاختبار الرابع'!AY125</f>
        <v/>
      </c>
      <c r="W130" s="166" t="str">
        <f>'ادخال درجات الاختبار الرابع'!BA125</f>
        <v/>
      </c>
      <c r="X130" s="166" t="str">
        <f>'ادخال درجات الاختبار الرابع'!BC125</f>
        <v/>
      </c>
      <c r="Y130" s="224" t="str">
        <f>'ادخال درجات الاختبار الرابع'!BE125</f>
        <v/>
      </c>
      <c r="Z130" s="224" t="str">
        <f>'ادخال درجات الاختبار الرابع'!BG125</f>
        <v/>
      </c>
      <c r="AA130" s="224" t="str">
        <f>'ادخال درجات الاختبار الرابع'!BI125</f>
        <v/>
      </c>
      <c r="AB130" s="224" t="str">
        <f>'ادخال درجات الاختبار الرابع'!BK125</f>
        <v/>
      </c>
      <c r="AC130" s="224" t="str">
        <f>'ادخال درجات الاختبار الرابع'!BM125</f>
        <v/>
      </c>
      <c r="AD130" s="224" t="str">
        <f>'ادخال درجات الاختبار الرابع'!BO125</f>
        <v/>
      </c>
      <c r="AE130" s="224" t="str">
        <f>'ادخال درجات الاختبار الرابع'!BQ125</f>
        <v/>
      </c>
      <c r="AF130" s="224" t="str">
        <f>'ادخال درجات الاختبار الرابع'!BS125</f>
        <v/>
      </c>
      <c r="AG130" s="224" t="str">
        <f>'ادخال درجات الاختبار الرابع'!BU125</f>
        <v/>
      </c>
      <c r="AH130" s="224" t="str">
        <f>'ادخال درجات الاختبار الرابع'!BW125</f>
        <v/>
      </c>
      <c r="AI130" s="224" t="str">
        <f>'ادخال درجات الاختبار الرابع'!BY125</f>
        <v/>
      </c>
      <c r="AJ130" s="224" t="str">
        <f>'ادخال درجات الاختبار الرابع'!CA125</f>
        <v/>
      </c>
      <c r="AK130" s="224" t="str">
        <f>'ادخال درجات الاختبار الرابع'!CC125</f>
        <v/>
      </c>
      <c r="AL130" s="224" t="str">
        <f>'ادخال درجات الاختبار الرابع'!CE125</f>
        <v/>
      </c>
      <c r="AM130" s="224" t="str">
        <f>'ادخال درجات الاختبار الرابع'!CG125</f>
        <v/>
      </c>
      <c r="AN130" s="224" t="str">
        <f>'ادخال درجات الاختبار الرابع'!CI125</f>
        <v/>
      </c>
      <c r="AS130" s="91">
        <v>120</v>
      </c>
      <c r="AT130" s="19" t="str">
        <f t="shared" si="10"/>
        <v/>
      </c>
      <c r="AU130" s="92" t="str">
        <f t="shared" si="11"/>
        <v/>
      </c>
    </row>
    <row r="131" spans="1:47">
      <c r="J131" s="19"/>
      <c r="K131" s="19"/>
      <c r="L131" s="19"/>
      <c r="P131" s="165"/>
      <c r="Q131" s="165"/>
      <c r="R131" s="165"/>
      <c r="S131" s="165"/>
      <c r="T131" s="130"/>
      <c r="U131" s="130"/>
      <c r="V131" s="130"/>
      <c r="W131" s="130"/>
      <c r="X131" s="130"/>
    </row>
    <row r="132" spans="1:47"/>
  </sheetData>
  <sheetProtection algorithmName="SHA-512" hashValue="prnw0hGoyMj1MTdRVodtd3O6CRNGJkGw02YDvNyq32pPOALItRgAIPD1zy4DgzGjmBj/K1f6IdIPKUJbzv4XTA==" saltValue="Xadeyf6wPtbVhkVYcVt11Q==" spinCount="100000" sheet="1" objects="1" scenarios="1"/>
  <mergeCells count="43">
    <mergeCell ref="AS7:AU7"/>
    <mergeCell ref="AS8:AS10"/>
    <mergeCell ref="AT8:AT10"/>
    <mergeCell ref="AU8:AU10"/>
    <mergeCell ref="S2:S10"/>
    <mergeCell ref="Z2:Z10"/>
    <mergeCell ref="C2:D5"/>
    <mergeCell ref="A8:A10"/>
    <mergeCell ref="B8:B10"/>
    <mergeCell ref="C8:C10"/>
    <mergeCell ref="D8:D10"/>
    <mergeCell ref="J8:J10"/>
    <mergeCell ref="AA2:AA10"/>
    <mergeCell ref="AB2:AB10"/>
    <mergeCell ref="AC2:AC10"/>
    <mergeCell ref="V2:V10"/>
    <mergeCell ref="K3:K4"/>
    <mergeCell ref="L3:L4"/>
    <mergeCell ref="W2:W10"/>
    <mergeCell ref="X2:X10"/>
    <mergeCell ref="J7:L7"/>
    <mergeCell ref="K8:K10"/>
    <mergeCell ref="L8:L10"/>
    <mergeCell ref="T2:T10"/>
    <mergeCell ref="U2:U10"/>
    <mergeCell ref="P2:P10"/>
    <mergeCell ref="Q2:Q10"/>
    <mergeCell ref="R2:R10"/>
    <mergeCell ref="AN2:AN10"/>
    <mergeCell ref="N8:N10"/>
    <mergeCell ref="O8:O10"/>
    <mergeCell ref="N2:O7"/>
    <mergeCell ref="AI2:AI10"/>
    <mergeCell ref="AJ2:AJ10"/>
    <mergeCell ref="AK2:AK10"/>
    <mergeCell ref="AL2:AL10"/>
    <mergeCell ref="AM2:AM10"/>
    <mergeCell ref="AD2:AD10"/>
    <mergeCell ref="AE2:AE10"/>
    <mergeCell ref="AF2:AF10"/>
    <mergeCell ref="AG2:AG10"/>
    <mergeCell ref="AH2:AH10"/>
    <mergeCell ref="Y2:Y10"/>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8526E-2D48-4586-A10A-45CB74AFF789}">
  <sheetPr codeName="ورقة22"/>
  <dimension ref="A1:AR77"/>
  <sheetViews>
    <sheetView rightToLeft="1" topLeftCell="A8" zoomScale="98" zoomScaleNormal="98" workbookViewId="0">
      <selection activeCell="F5" sqref="F5:G6"/>
    </sheetView>
  </sheetViews>
  <sheetFormatPr defaultColWidth="0" defaultRowHeight="20.25"/>
  <cols>
    <col min="1" max="1" width="7.125" customWidth="1"/>
    <col min="2" max="2" width="9" customWidth="1"/>
    <col min="3" max="3" width="36.625" customWidth="1"/>
    <col min="4" max="5" width="3.25" customWidth="1"/>
    <col min="6" max="6" width="5.625" hidden="1" customWidth="1"/>
    <col min="7" max="7" width="5.625" customWidth="1"/>
    <col min="8" max="8" width="4.375" customWidth="1"/>
    <col min="9" max="9" width="3.5" style="13" customWidth="1"/>
    <col min="10" max="10" width="3.125" customWidth="1"/>
    <col min="11" max="11" width="9" customWidth="1"/>
    <col min="12" max="12" width="5.625" customWidth="1"/>
    <col min="13" max="13" width="0.375" customWidth="1"/>
    <col min="14" max="14" width="3.875" customWidth="1"/>
    <col min="15" max="15" width="9" customWidth="1"/>
    <col min="16" max="16" width="2.5" customWidth="1"/>
    <col min="17" max="17" width="3.25" hidden="1" customWidth="1"/>
    <col min="18" max="18" width="3.375" customWidth="1"/>
    <col min="19" max="19" width="9" customWidth="1"/>
    <col min="20" max="20" width="3.5" customWidth="1"/>
    <col min="21" max="21" width="2" customWidth="1"/>
    <col min="22" max="22" width="3.875" customWidth="1"/>
    <col min="23" max="23" width="6.25" customWidth="1"/>
    <col min="24" max="24" width="10.25" customWidth="1"/>
    <col min="25" max="25" width="4.75" customWidth="1"/>
    <col min="26" max="26" width="2.25" customWidth="1"/>
    <col min="27" max="27" width="39.625" hidden="1" customWidth="1"/>
    <col min="28" max="28" width="5.375" hidden="1" customWidth="1"/>
    <col min="29" max="29" width="4.25" hidden="1" customWidth="1"/>
    <col min="30" max="30" width="125.5" style="123" hidden="1" customWidth="1"/>
    <col min="31" max="44" width="0" style="123" hidden="1" customWidth="1"/>
    <col min="45" max="16384" width="9" hidden="1"/>
  </cols>
  <sheetData>
    <row r="1" spans="1:44" hidden="1"/>
    <row r="2" spans="1:44" hidden="1"/>
    <row r="3" spans="1:44" hidden="1"/>
    <row r="4" spans="1:44" hidden="1"/>
    <row r="5" spans="1:44" hidden="1"/>
    <row r="6" spans="1:44" hidden="1"/>
    <row r="7" spans="1:44" hidden="1"/>
    <row r="8" spans="1:44" ht="15">
      <c r="A8" s="142"/>
      <c r="B8" s="397"/>
      <c r="C8" s="397"/>
      <c r="D8" s="180"/>
      <c r="E8" s="181"/>
      <c r="F8" s="182"/>
      <c r="G8" s="183"/>
      <c r="H8" s="180"/>
      <c r="I8" s="180"/>
      <c r="J8" s="142"/>
      <c r="K8" s="142"/>
      <c r="L8" s="142"/>
      <c r="M8" s="142"/>
      <c r="N8" s="142"/>
      <c r="O8" s="142"/>
      <c r="P8" s="142"/>
      <c r="Q8" s="142"/>
      <c r="R8" s="142"/>
      <c r="S8" s="142"/>
      <c r="T8" s="142"/>
      <c r="U8" s="142"/>
      <c r="V8" s="142"/>
      <c r="W8" s="142"/>
      <c r="X8" s="142"/>
      <c r="Y8" s="142"/>
      <c r="Z8" s="142"/>
      <c r="AA8" s="154"/>
      <c r="AB8" s="16"/>
    </row>
    <row r="9" spans="1:44" ht="15">
      <c r="A9" s="142"/>
      <c r="B9" s="397"/>
      <c r="C9" s="397"/>
      <c r="D9" s="180"/>
      <c r="E9" s="181"/>
      <c r="F9" s="182"/>
      <c r="G9" s="183"/>
      <c r="H9" s="180"/>
      <c r="I9" s="180"/>
      <c r="J9" s="142"/>
      <c r="K9" s="142"/>
      <c r="L9" s="142"/>
      <c r="M9" s="142"/>
      <c r="N9" s="142"/>
      <c r="O9" s="142"/>
      <c r="P9" s="142"/>
      <c r="Q9" s="142"/>
      <c r="R9" s="142"/>
      <c r="S9" s="142"/>
      <c r="T9" s="142"/>
      <c r="U9" s="142"/>
      <c r="V9" s="142"/>
      <c r="W9" s="142"/>
      <c r="X9" s="142"/>
      <c r="Y9" s="142"/>
      <c r="Z9" s="142"/>
      <c r="AA9" s="154"/>
      <c r="AB9" s="16"/>
    </row>
    <row r="10" spans="1:44" ht="15">
      <c r="A10" s="142"/>
      <c r="B10" s="397"/>
      <c r="C10" s="397"/>
      <c r="D10" s="180"/>
      <c r="E10" s="181"/>
      <c r="F10" s="182"/>
      <c r="G10" s="183"/>
      <c r="H10" s="180"/>
      <c r="I10" s="180"/>
      <c r="J10" s="415" t="s">
        <v>270</v>
      </c>
      <c r="K10" s="415"/>
      <c r="L10" s="415"/>
      <c r="M10" s="415"/>
      <c r="N10" s="415"/>
      <c r="O10" s="415"/>
      <c r="P10" s="415"/>
      <c r="Q10" s="415"/>
      <c r="R10" s="415"/>
      <c r="S10" s="415"/>
      <c r="T10" s="415"/>
      <c r="U10" s="415"/>
      <c r="V10" s="415"/>
      <c r="W10" s="415"/>
      <c r="X10" s="415"/>
      <c r="Y10" s="142"/>
      <c r="Z10" s="142"/>
      <c r="AA10" s="154"/>
      <c r="AB10" s="16"/>
    </row>
    <row r="11" spans="1:44" ht="15.75">
      <c r="A11" s="142"/>
      <c r="B11" s="397"/>
      <c r="C11" s="397"/>
      <c r="D11" s="180"/>
      <c r="E11" s="181"/>
      <c r="F11" s="182"/>
      <c r="G11" s="183"/>
      <c r="H11" s="180"/>
      <c r="I11" s="180"/>
      <c r="J11" s="142"/>
      <c r="K11" s="142"/>
      <c r="L11" s="142"/>
      <c r="M11" s="142"/>
      <c r="N11" s="142"/>
      <c r="O11" s="142"/>
      <c r="P11" s="179"/>
      <c r="Q11" s="142"/>
      <c r="R11" s="142"/>
      <c r="S11" s="142"/>
      <c r="T11" s="142"/>
      <c r="U11" s="142"/>
      <c r="V11" s="142"/>
      <c r="W11" s="142"/>
      <c r="X11" s="178"/>
      <c r="Y11" s="142"/>
      <c r="Z11" s="142"/>
      <c r="AA11" s="154"/>
      <c r="AB11" s="16"/>
    </row>
    <row r="12" spans="1:44">
      <c r="A12" s="142"/>
      <c r="B12" s="142"/>
      <c r="C12" s="142"/>
      <c r="D12" s="142"/>
      <c r="E12" s="142"/>
      <c r="F12" s="142"/>
      <c r="G12" s="142"/>
      <c r="H12" s="142"/>
      <c r="I12" s="150"/>
      <c r="J12" s="142"/>
      <c r="K12" s="142"/>
      <c r="L12" s="142"/>
      <c r="M12" s="142"/>
      <c r="N12" s="142"/>
      <c r="O12" s="142"/>
      <c r="P12" s="142"/>
      <c r="Q12" s="142"/>
      <c r="R12" s="142"/>
      <c r="S12" s="142"/>
      <c r="T12" s="142"/>
      <c r="U12" s="142"/>
      <c r="V12" s="142"/>
      <c r="W12" s="142"/>
      <c r="X12" s="142"/>
      <c r="Y12" s="142"/>
      <c r="Z12" s="142"/>
      <c r="AA12" s="154"/>
      <c r="AB12" s="16"/>
    </row>
    <row r="13" spans="1:44" s="83" customFormat="1" ht="27" customHeight="1">
      <c r="A13" s="192" t="s">
        <v>0</v>
      </c>
      <c r="B13" s="398" t="s">
        <v>269</v>
      </c>
      <c r="C13" s="399"/>
      <c r="D13" s="399"/>
      <c r="E13" s="399"/>
      <c r="F13" s="399"/>
      <c r="G13" s="400"/>
      <c r="H13" s="148"/>
      <c r="I13" s="416" t="s">
        <v>279</v>
      </c>
      <c r="J13" s="417"/>
      <c r="K13" s="417"/>
      <c r="L13" s="417"/>
      <c r="M13" s="417"/>
      <c r="N13" s="417"/>
      <c r="O13" s="417"/>
      <c r="P13" s="417"/>
      <c r="Q13" s="417"/>
      <c r="R13" s="417"/>
      <c r="S13" s="417"/>
      <c r="T13" s="417"/>
      <c r="U13" s="417"/>
      <c r="V13" s="418"/>
      <c r="W13" s="326" t="s">
        <v>268</v>
      </c>
      <c r="X13" s="535">
        <f>مج4!G5</f>
        <v>0</v>
      </c>
      <c r="Y13" s="536"/>
      <c r="Z13" s="151"/>
      <c r="AD13" s="125" t="s">
        <v>223</v>
      </c>
    </row>
    <row r="14" spans="1:44" ht="35.1" customHeight="1">
      <c r="A14" s="395">
        <v>1</v>
      </c>
      <c r="B14" s="402" t="str">
        <f>IF(مج4!G6="","",مج4!G6)</f>
        <v/>
      </c>
      <c r="C14" s="402"/>
      <c r="D14" s="402"/>
      <c r="E14" s="402"/>
      <c r="F14" s="402"/>
      <c r="G14" s="403"/>
      <c r="H14" s="149"/>
      <c r="I14" s="407" t="s">
        <v>170</v>
      </c>
      <c r="J14" s="421"/>
      <c r="K14" s="421"/>
      <c r="L14" s="421"/>
      <c r="M14" s="421"/>
      <c r="N14" s="421"/>
      <c r="O14" s="421"/>
      <c r="P14" s="421"/>
      <c r="Q14" s="421"/>
      <c r="R14" s="421"/>
      <c r="S14" s="421"/>
      <c r="T14" s="421"/>
      <c r="U14" s="421"/>
      <c r="V14" s="421"/>
      <c r="W14" s="421"/>
      <c r="X14" s="421"/>
      <c r="Y14" s="421"/>
      <c r="Z14" s="142"/>
      <c r="AC14" s="127">
        <v>1</v>
      </c>
      <c r="AD14" s="126" t="s">
        <v>258</v>
      </c>
      <c r="AE14" s="124"/>
      <c r="AF14" s="124"/>
      <c r="AG14" s="124"/>
      <c r="AH14" s="124"/>
      <c r="AI14" s="124"/>
      <c r="AJ14" s="124"/>
      <c r="AK14" s="124"/>
      <c r="AL14" s="124"/>
      <c r="AM14" s="124"/>
      <c r="AN14" s="124"/>
      <c r="AO14" s="124"/>
      <c r="AP14" s="124"/>
      <c r="AQ14" s="124"/>
      <c r="AR14" s="124"/>
    </row>
    <row r="15" spans="1:44" ht="24.95" customHeight="1">
      <c r="A15" s="395"/>
      <c r="B15" s="454"/>
      <c r="C15" s="454"/>
      <c r="D15" s="454"/>
      <c r="E15" s="454"/>
      <c r="F15" s="454"/>
      <c r="G15" s="493"/>
      <c r="H15" s="149"/>
      <c r="I15" s="407"/>
      <c r="J15" s="327" t="s">
        <v>27</v>
      </c>
      <c r="K15" s="411"/>
      <c r="L15" s="411"/>
      <c r="M15" s="411"/>
      <c r="N15" s="327" t="s">
        <v>28</v>
      </c>
      <c r="O15" s="412"/>
      <c r="P15" s="413"/>
      <c r="Q15" s="414"/>
      <c r="R15" s="327" t="s">
        <v>29</v>
      </c>
      <c r="S15" s="411"/>
      <c r="T15" s="411"/>
      <c r="U15" s="411"/>
      <c r="V15" s="327" t="s">
        <v>30</v>
      </c>
      <c r="W15" s="411"/>
      <c r="X15" s="411"/>
      <c r="Y15" s="411"/>
      <c r="Z15" s="142"/>
      <c r="AC15" s="127">
        <v>2</v>
      </c>
      <c r="AD15" s="126" t="s">
        <v>259</v>
      </c>
      <c r="AE15" s="124"/>
      <c r="AF15" s="124"/>
      <c r="AG15" s="124"/>
      <c r="AH15" s="124"/>
      <c r="AI15" s="124"/>
      <c r="AJ15" s="124"/>
      <c r="AK15" s="124"/>
      <c r="AL15" s="124"/>
      <c r="AM15" s="124"/>
      <c r="AN15" s="124"/>
      <c r="AO15" s="124"/>
      <c r="AP15" s="124"/>
      <c r="AQ15" s="124"/>
      <c r="AR15" s="124"/>
    </row>
    <row r="16" spans="1:44" ht="35.1" customHeight="1">
      <c r="A16" s="396">
        <v>2</v>
      </c>
      <c r="B16" s="402" t="str">
        <f>IF(مج4!G7="","",مج4!G7)</f>
        <v/>
      </c>
      <c r="C16" s="402"/>
      <c r="D16" s="402"/>
      <c r="E16" s="402"/>
      <c r="F16" s="402"/>
      <c r="G16" s="403"/>
      <c r="H16" s="149"/>
      <c r="I16" s="407" t="s">
        <v>171</v>
      </c>
      <c r="J16" s="421"/>
      <c r="K16" s="421"/>
      <c r="L16" s="421"/>
      <c r="M16" s="421"/>
      <c r="N16" s="421"/>
      <c r="O16" s="421"/>
      <c r="P16" s="421"/>
      <c r="Q16" s="421"/>
      <c r="R16" s="421"/>
      <c r="S16" s="421"/>
      <c r="T16" s="421"/>
      <c r="U16" s="421"/>
      <c r="V16" s="421"/>
      <c r="W16" s="421"/>
      <c r="X16" s="421"/>
      <c r="Y16" s="421"/>
      <c r="Z16" s="142"/>
      <c r="AC16" s="127">
        <v>3</v>
      </c>
      <c r="AD16" s="126" t="s">
        <v>195</v>
      </c>
      <c r="AE16" s="124"/>
      <c r="AF16" s="124"/>
      <c r="AG16" s="124"/>
      <c r="AH16" s="124"/>
      <c r="AI16" s="124"/>
      <c r="AJ16" s="124"/>
      <c r="AK16" s="124"/>
      <c r="AL16" s="124"/>
      <c r="AM16" s="124"/>
      <c r="AN16" s="124"/>
      <c r="AO16" s="124"/>
      <c r="AP16" s="124"/>
      <c r="AQ16" s="124"/>
      <c r="AR16" s="124"/>
    </row>
    <row r="17" spans="1:44" ht="24.95" customHeight="1">
      <c r="A17" s="396"/>
      <c r="B17" s="454"/>
      <c r="C17" s="454"/>
      <c r="D17" s="454"/>
      <c r="E17" s="454"/>
      <c r="F17" s="454"/>
      <c r="G17" s="493"/>
      <c r="H17" s="149"/>
      <c r="I17" s="407"/>
      <c r="J17" s="327" t="s">
        <v>27</v>
      </c>
      <c r="K17" s="411"/>
      <c r="L17" s="411"/>
      <c r="M17" s="411"/>
      <c r="N17" s="327" t="s">
        <v>28</v>
      </c>
      <c r="O17" s="411"/>
      <c r="P17" s="411"/>
      <c r="Q17" s="411"/>
      <c r="R17" s="327" t="s">
        <v>29</v>
      </c>
      <c r="S17" s="411"/>
      <c r="T17" s="411"/>
      <c r="U17" s="411"/>
      <c r="V17" s="327" t="s">
        <v>30</v>
      </c>
      <c r="W17" s="411"/>
      <c r="X17" s="411"/>
      <c r="Y17" s="411"/>
      <c r="Z17" s="142"/>
      <c r="AC17" s="127">
        <v>4</v>
      </c>
      <c r="AD17" s="126" t="s">
        <v>196</v>
      </c>
      <c r="AE17" s="124"/>
      <c r="AF17" s="124"/>
      <c r="AG17" s="124"/>
      <c r="AH17" s="124"/>
      <c r="AI17" s="124"/>
      <c r="AJ17" s="124"/>
      <c r="AK17" s="124"/>
      <c r="AL17" s="124"/>
      <c r="AM17" s="124"/>
      <c r="AN17" s="124"/>
      <c r="AO17" s="124"/>
      <c r="AP17" s="124"/>
      <c r="AQ17" s="124"/>
      <c r="AR17" s="124"/>
    </row>
    <row r="18" spans="1:44" ht="35.1" customHeight="1">
      <c r="A18" s="395">
        <v>3</v>
      </c>
      <c r="B18" s="402" t="str">
        <f>IF(مج4!G8="","",مج4!G8)</f>
        <v/>
      </c>
      <c r="C18" s="402"/>
      <c r="D18" s="402"/>
      <c r="E18" s="402"/>
      <c r="F18" s="402"/>
      <c r="G18" s="403"/>
      <c r="H18" s="149"/>
      <c r="I18" s="407" t="s">
        <v>172</v>
      </c>
      <c r="J18" s="421"/>
      <c r="K18" s="421"/>
      <c r="L18" s="421"/>
      <c r="M18" s="421"/>
      <c r="N18" s="421"/>
      <c r="O18" s="421"/>
      <c r="P18" s="421"/>
      <c r="Q18" s="421"/>
      <c r="R18" s="421"/>
      <c r="S18" s="421"/>
      <c r="T18" s="421"/>
      <c r="U18" s="421"/>
      <c r="V18" s="421"/>
      <c r="W18" s="421"/>
      <c r="X18" s="421"/>
      <c r="Y18" s="421"/>
      <c r="Z18" s="142"/>
      <c r="AC18" s="127">
        <v>5</v>
      </c>
      <c r="AD18" s="126" t="s">
        <v>197</v>
      </c>
      <c r="AE18" s="124"/>
      <c r="AF18" s="124"/>
      <c r="AG18" s="124"/>
      <c r="AH18" s="124"/>
      <c r="AI18" s="124"/>
      <c r="AJ18" s="124"/>
      <c r="AK18" s="124"/>
      <c r="AL18" s="124"/>
      <c r="AM18" s="124"/>
      <c r="AN18" s="124"/>
      <c r="AO18" s="124"/>
      <c r="AP18" s="124"/>
      <c r="AQ18" s="124"/>
      <c r="AR18" s="124"/>
    </row>
    <row r="19" spans="1:44" ht="24.95" customHeight="1">
      <c r="A19" s="395"/>
      <c r="B19" s="454"/>
      <c r="C19" s="454"/>
      <c r="D19" s="454"/>
      <c r="E19" s="454"/>
      <c r="F19" s="454"/>
      <c r="G19" s="493"/>
      <c r="H19" s="149"/>
      <c r="I19" s="407"/>
      <c r="J19" s="327" t="s">
        <v>27</v>
      </c>
      <c r="K19" s="411"/>
      <c r="L19" s="411"/>
      <c r="M19" s="411"/>
      <c r="N19" s="327" t="s">
        <v>28</v>
      </c>
      <c r="O19" s="411"/>
      <c r="P19" s="411"/>
      <c r="Q19" s="411"/>
      <c r="R19" s="327" t="s">
        <v>29</v>
      </c>
      <c r="S19" s="411"/>
      <c r="T19" s="411"/>
      <c r="U19" s="411"/>
      <c r="V19" s="327" t="s">
        <v>30</v>
      </c>
      <c r="W19" s="411"/>
      <c r="X19" s="411"/>
      <c r="Y19" s="411"/>
      <c r="Z19" s="142"/>
      <c r="AC19" s="127">
        <v>6</v>
      </c>
      <c r="AD19" s="126" t="s">
        <v>198</v>
      </c>
      <c r="AE19" s="124"/>
      <c r="AF19" s="124"/>
      <c r="AG19" s="124"/>
      <c r="AH19" s="124"/>
      <c r="AI19" s="124"/>
      <c r="AJ19" s="124"/>
      <c r="AK19" s="124"/>
      <c r="AL19" s="124"/>
      <c r="AM19" s="124"/>
      <c r="AN19" s="124"/>
      <c r="AO19" s="124"/>
      <c r="AP19" s="124"/>
      <c r="AQ19" s="124"/>
      <c r="AR19" s="124"/>
    </row>
    <row r="20" spans="1:44" ht="35.1" customHeight="1">
      <c r="A20" s="396">
        <v>4</v>
      </c>
      <c r="B20" s="402" t="str">
        <f>IF(مج4!G9="","",مج4!G9)</f>
        <v/>
      </c>
      <c r="C20" s="402"/>
      <c r="D20" s="402"/>
      <c r="E20" s="402"/>
      <c r="F20" s="402"/>
      <c r="G20" s="403"/>
      <c r="H20" s="149"/>
      <c r="I20" s="407" t="s">
        <v>173</v>
      </c>
      <c r="J20" s="421"/>
      <c r="K20" s="421"/>
      <c r="L20" s="421"/>
      <c r="M20" s="421"/>
      <c r="N20" s="421"/>
      <c r="O20" s="421"/>
      <c r="P20" s="421"/>
      <c r="Q20" s="421"/>
      <c r="R20" s="421"/>
      <c r="S20" s="421"/>
      <c r="T20" s="421"/>
      <c r="U20" s="421"/>
      <c r="V20" s="421"/>
      <c r="W20" s="421"/>
      <c r="X20" s="421"/>
      <c r="Y20" s="421"/>
      <c r="Z20" s="142"/>
      <c r="AC20" s="127">
        <v>7</v>
      </c>
      <c r="AD20" s="126" t="s">
        <v>199</v>
      </c>
      <c r="AE20" s="124"/>
      <c r="AF20" s="124"/>
      <c r="AG20" s="124"/>
      <c r="AH20" s="124"/>
      <c r="AI20" s="124"/>
      <c r="AJ20" s="124"/>
      <c r="AK20" s="124"/>
      <c r="AL20" s="124"/>
      <c r="AM20" s="124"/>
      <c r="AN20" s="124"/>
      <c r="AO20" s="124"/>
      <c r="AP20" s="124"/>
      <c r="AQ20" s="124"/>
      <c r="AR20" s="124"/>
    </row>
    <row r="21" spans="1:44" ht="24.95" customHeight="1">
      <c r="A21" s="396"/>
      <c r="B21" s="454"/>
      <c r="C21" s="454"/>
      <c r="D21" s="454"/>
      <c r="E21" s="454"/>
      <c r="F21" s="454"/>
      <c r="G21" s="493"/>
      <c r="H21" s="149"/>
      <c r="I21" s="407"/>
      <c r="J21" s="327" t="s">
        <v>27</v>
      </c>
      <c r="K21" s="411"/>
      <c r="L21" s="411"/>
      <c r="M21" s="411"/>
      <c r="N21" s="327" t="s">
        <v>28</v>
      </c>
      <c r="O21" s="411"/>
      <c r="P21" s="411"/>
      <c r="Q21" s="411"/>
      <c r="R21" s="327" t="s">
        <v>29</v>
      </c>
      <c r="S21" s="411"/>
      <c r="T21" s="411"/>
      <c r="U21" s="411"/>
      <c r="V21" s="327" t="s">
        <v>30</v>
      </c>
      <c r="W21" s="411"/>
      <c r="X21" s="411"/>
      <c r="Y21" s="411"/>
      <c r="Z21" s="142"/>
      <c r="AC21" s="127">
        <v>8</v>
      </c>
      <c r="AD21" s="126" t="s">
        <v>200</v>
      </c>
      <c r="AE21" s="124"/>
      <c r="AF21" s="124"/>
      <c r="AG21" s="124"/>
      <c r="AH21" s="124"/>
      <c r="AI21" s="124"/>
      <c r="AJ21" s="124"/>
      <c r="AK21" s="124"/>
      <c r="AL21" s="124"/>
      <c r="AM21" s="124"/>
      <c r="AN21" s="124"/>
      <c r="AO21" s="124"/>
      <c r="AP21" s="124"/>
      <c r="AQ21" s="124"/>
      <c r="AR21" s="124"/>
    </row>
    <row r="22" spans="1:44" ht="35.1" customHeight="1">
      <c r="A22" s="395">
        <v>5</v>
      </c>
      <c r="B22" s="402" t="str">
        <f>IF(مج4!G10="","",مج4!G10)</f>
        <v/>
      </c>
      <c r="C22" s="402"/>
      <c r="D22" s="402"/>
      <c r="E22" s="402"/>
      <c r="F22" s="402"/>
      <c r="G22" s="403"/>
      <c r="H22" s="149"/>
      <c r="I22" s="407" t="s">
        <v>174</v>
      </c>
      <c r="J22" s="421"/>
      <c r="K22" s="421"/>
      <c r="L22" s="421"/>
      <c r="M22" s="421"/>
      <c r="N22" s="421"/>
      <c r="O22" s="421"/>
      <c r="P22" s="421"/>
      <c r="Q22" s="421"/>
      <c r="R22" s="421"/>
      <c r="S22" s="421"/>
      <c r="T22" s="421"/>
      <c r="U22" s="421"/>
      <c r="V22" s="421"/>
      <c r="W22" s="421"/>
      <c r="X22" s="421"/>
      <c r="Y22" s="421"/>
      <c r="Z22" s="142"/>
      <c r="AC22" s="127">
        <v>9</v>
      </c>
      <c r="AD22" s="126" t="s">
        <v>201</v>
      </c>
      <c r="AE22" s="124"/>
      <c r="AF22" s="124"/>
      <c r="AG22" s="124"/>
      <c r="AH22" s="124"/>
      <c r="AI22" s="124"/>
      <c r="AJ22" s="124"/>
      <c r="AK22" s="124"/>
      <c r="AL22" s="124"/>
      <c r="AM22" s="124"/>
      <c r="AN22" s="124"/>
      <c r="AO22" s="124"/>
      <c r="AP22" s="124"/>
      <c r="AQ22" s="124"/>
      <c r="AR22" s="124"/>
    </row>
    <row r="23" spans="1:44" ht="24.95" customHeight="1">
      <c r="A23" s="395"/>
      <c r="B23" s="454"/>
      <c r="C23" s="454"/>
      <c r="D23" s="454"/>
      <c r="E23" s="454"/>
      <c r="F23" s="454"/>
      <c r="G23" s="493"/>
      <c r="H23" s="149"/>
      <c r="I23" s="407"/>
      <c r="J23" s="327" t="s">
        <v>27</v>
      </c>
      <c r="K23" s="411"/>
      <c r="L23" s="411"/>
      <c r="M23" s="411"/>
      <c r="N23" s="327" t="s">
        <v>28</v>
      </c>
      <c r="O23" s="411"/>
      <c r="P23" s="411"/>
      <c r="Q23" s="411"/>
      <c r="R23" s="327" t="s">
        <v>29</v>
      </c>
      <c r="S23" s="411"/>
      <c r="T23" s="411"/>
      <c r="U23" s="411"/>
      <c r="V23" s="327" t="s">
        <v>30</v>
      </c>
      <c r="W23" s="411"/>
      <c r="X23" s="411"/>
      <c r="Y23" s="411"/>
      <c r="Z23" s="142"/>
      <c r="AC23" s="127">
        <v>10</v>
      </c>
      <c r="AD23" s="126" t="s">
        <v>202</v>
      </c>
      <c r="AE23" s="124"/>
      <c r="AF23" s="124"/>
      <c r="AG23" s="124"/>
      <c r="AH23" s="124"/>
      <c r="AI23" s="124"/>
      <c r="AJ23" s="124"/>
      <c r="AK23" s="124"/>
      <c r="AL23" s="124"/>
      <c r="AM23" s="124"/>
      <c r="AN23" s="124"/>
      <c r="AO23" s="124"/>
      <c r="AP23" s="124"/>
      <c r="AQ23" s="124"/>
      <c r="AR23" s="124"/>
    </row>
    <row r="24" spans="1:44" ht="35.1" customHeight="1">
      <c r="A24" s="396">
        <v>6</v>
      </c>
      <c r="B24" s="402" t="str">
        <f>IF(مج4!G11="","",مج4!G11)</f>
        <v/>
      </c>
      <c r="C24" s="402"/>
      <c r="D24" s="402"/>
      <c r="E24" s="402"/>
      <c r="F24" s="402"/>
      <c r="G24" s="403"/>
      <c r="H24" s="149"/>
      <c r="I24" s="407" t="s">
        <v>175</v>
      </c>
      <c r="J24" s="421"/>
      <c r="K24" s="421"/>
      <c r="L24" s="421"/>
      <c r="M24" s="421"/>
      <c r="N24" s="421"/>
      <c r="O24" s="421"/>
      <c r="P24" s="421"/>
      <c r="Q24" s="421"/>
      <c r="R24" s="421"/>
      <c r="S24" s="421"/>
      <c r="T24" s="421"/>
      <c r="U24" s="421"/>
      <c r="V24" s="421"/>
      <c r="W24" s="421"/>
      <c r="X24" s="421"/>
      <c r="Y24" s="421"/>
      <c r="Z24" s="142"/>
      <c r="AC24" s="127">
        <v>11</v>
      </c>
      <c r="AD24" s="126" t="s">
        <v>203</v>
      </c>
      <c r="AE24" s="124"/>
      <c r="AF24" s="124"/>
      <c r="AG24" s="124"/>
      <c r="AH24" s="124"/>
      <c r="AI24" s="124"/>
      <c r="AJ24" s="124"/>
      <c r="AK24" s="124"/>
      <c r="AL24" s="124"/>
      <c r="AM24" s="124"/>
      <c r="AN24" s="124"/>
      <c r="AO24" s="124"/>
      <c r="AP24" s="124"/>
      <c r="AQ24" s="124"/>
      <c r="AR24" s="124"/>
    </row>
    <row r="25" spans="1:44" ht="24.95" customHeight="1">
      <c r="A25" s="396"/>
      <c r="B25" s="454"/>
      <c r="C25" s="454"/>
      <c r="D25" s="454"/>
      <c r="E25" s="454"/>
      <c r="F25" s="454"/>
      <c r="G25" s="493"/>
      <c r="H25" s="149"/>
      <c r="I25" s="407"/>
      <c r="J25" s="327" t="s">
        <v>27</v>
      </c>
      <c r="K25" s="411"/>
      <c r="L25" s="411"/>
      <c r="M25" s="411"/>
      <c r="N25" s="327" t="s">
        <v>28</v>
      </c>
      <c r="O25" s="411"/>
      <c r="P25" s="411"/>
      <c r="Q25" s="411"/>
      <c r="R25" s="327" t="s">
        <v>29</v>
      </c>
      <c r="S25" s="411"/>
      <c r="T25" s="411"/>
      <c r="U25" s="411"/>
      <c r="V25" s="327" t="s">
        <v>30</v>
      </c>
      <c r="W25" s="411"/>
      <c r="X25" s="411"/>
      <c r="Y25" s="411"/>
      <c r="Z25" s="142"/>
      <c r="AC25" s="127">
        <v>12</v>
      </c>
      <c r="AD25" s="126" t="s">
        <v>204</v>
      </c>
      <c r="AE25" s="124"/>
      <c r="AF25" s="124"/>
      <c r="AG25" s="124"/>
      <c r="AH25" s="124"/>
      <c r="AI25" s="124"/>
      <c r="AJ25" s="124"/>
      <c r="AK25" s="124"/>
      <c r="AL25" s="124"/>
      <c r="AM25" s="124"/>
      <c r="AN25" s="124"/>
      <c r="AO25" s="124"/>
      <c r="AP25" s="124"/>
      <c r="AQ25" s="124"/>
      <c r="AR25" s="124"/>
    </row>
    <row r="26" spans="1:44" ht="35.1" customHeight="1">
      <c r="A26" s="395">
        <v>7</v>
      </c>
      <c r="B26" s="402" t="str">
        <f>IF(مج4!G12="","",مج4!G12)</f>
        <v/>
      </c>
      <c r="C26" s="402"/>
      <c r="D26" s="402"/>
      <c r="E26" s="402"/>
      <c r="F26" s="402"/>
      <c r="G26" s="403"/>
      <c r="H26" s="149"/>
      <c r="I26" s="407" t="s">
        <v>176</v>
      </c>
      <c r="J26" s="421"/>
      <c r="K26" s="421"/>
      <c r="L26" s="421"/>
      <c r="M26" s="421"/>
      <c r="N26" s="421"/>
      <c r="O26" s="421"/>
      <c r="P26" s="421"/>
      <c r="Q26" s="421"/>
      <c r="R26" s="421"/>
      <c r="S26" s="421"/>
      <c r="T26" s="421"/>
      <c r="U26" s="421"/>
      <c r="V26" s="421"/>
      <c r="W26" s="421"/>
      <c r="X26" s="421"/>
      <c r="Y26" s="421"/>
      <c r="Z26" s="142"/>
      <c r="AC26" s="127">
        <v>13</v>
      </c>
      <c r="AD26" s="126" t="s">
        <v>205</v>
      </c>
      <c r="AE26" s="124"/>
      <c r="AF26" s="124"/>
      <c r="AG26" s="124"/>
      <c r="AH26" s="124"/>
      <c r="AI26" s="124"/>
      <c r="AJ26" s="124"/>
      <c r="AK26" s="124"/>
      <c r="AL26" s="124"/>
      <c r="AM26" s="124"/>
      <c r="AN26" s="124"/>
      <c r="AO26" s="124"/>
      <c r="AP26" s="124"/>
      <c r="AQ26" s="124"/>
      <c r="AR26" s="124"/>
    </row>
    <row r="27" spans="1:44" ht="24.95" customHeight="1">
      <c r="A27" s="395"/>
      <c r="B27" s="454"/>
      <c r="C27" s="454"/>
      <c r="D27" s="454"/>
      <c r="E27" s="454"/>
      <c r="F27" s="454"/>
      <c r="G27" s="493"/>
      <c r="H27" s="149"/>
      <c r="I27" s="407"/>
      <c r="J27" s="327" t="s">
        <v>27</v>
      </c>
      <c r="K27" s="411"/>
      <c r="L27" s="411"/>
      <c r="M27" s="411"/>
      <c r="N27" s="327" t="s">
        <v>28</v>
      </c>
      <c r="O27" s="411"/>
      <c r="P27" s="411"/>
      <c r="Q27" s="411"/>
      <c r="R27" s="327" t="s">
        <v>29</v>
      </c>
      <c r="S27" s="411"/>
      <c r="T27" s="411"/>
      <c r="U27" s="411"/>
      <c r="V27" s="327" t="s">
        <v>30</v>
      </c>
      <c r="W27" s="411"/>
      <c r="X27" s="411"/>
      <c r="Y27" s="411"/>
      <c r="Z27" s="142"/>
      <c r="AC27" s="127">
        <v>14</v>
      </c>
      <c r="AD27" s="126" t="s">
        <v>206</v>
      </c>
      <c r="AE27" s="124"/>
      <c r="AF27" s="124"/>
      <c r="AG27" s="124"/>
      <c r="AH27" s="124"/>
      <c r="AI27" s="124"/>
      <c r="AJ27" s="124"/>
      <c r="AK27" s="124"/>
      <c r="AL27" s="124"/>
      <c r="AM27" s="124"/>
      <c r="AN27" s="124"/>
      <c r="AO27" s="124"/>
      <c r="AP27" s="124"/>
      <c r="AQ27" s="124"/>
      <c r="AR27" s="124"/>
    </row>
    <row r="28" spans="1:44" ht="35.1" customHeight="1">
      <c r="A28" s="396">
        <v>8</v>
      </c>
      <c r="B28" s="402" t="str">
        <f>IF(مج4!G13="","",مج4!G13)</f>
        <v/>
      </c>
      <c r="C28" s="402"/>
      <c r="D28" s="402"/>
      <c r="E28" s="402"/>
      <c r="F28" s="402"/>
      <c r="G28" s="403"/>
      <c r="H28" s="149"/>
      <c r="I28" s="407" t="s">
        <v>177</v>
      </c>
      <c r="J28" s="421"/>
      <c r="K28" s="421"/>
      <c r="L28" s="421"/>
      <c r="M28" s="421"/>
      <c r="N28" s="421"/>
      <c r="O28" s="421"/>
      <c r="P28" s="421"/>
      <c r="Q28" s="421"/>
      <c r="R28" s="421"/>
      <c r="S28" s="421"/>
      <c r="T28" s="421"/>
      <c r="U28" s="421"/>
      <c r="V28" s="421"/>
      <c r="W28" s="421"/>
      <c r="X28" s="421"/>
      <c r="Y28" s="421"/>
      <c r="Z28" s="142"/>
      <c r="AC28" s="127">
        <v>15</v>
      </c>
      <c r="AD28" s="126" t="s">
        <v>207</v>
      </c>
      <c r="AE28" s="124"/>
      <c r="AF28" s="124"/>
      <c r="AG28" s="124"/>
      <c r="AH28" s="124"/>
      <c r="AI28" s="124"/>
      <c r="AJ28" s="124"/>
      <c r="AK28" s="124"/>
      <c r="AL28" s="124"/>
      <c r="AM28" s="124"/>
      <c r="AN28" s="124"/>
      <c r="AO28" s="124"/>
      <c r="AP28" s="124"/>
      <c r="AQ28" s="124"/>
      <c r="AR28" s="124"/>
    </row>
    <row r="29" spans="1:44" ht="24.95" customHeight="1">
      <c r="A29" s="396"/>
      <c r="B29" s="454"/>
      <c r="C29" s="454"/>
      <c r="D29" s="454"/>
      <c r="E29" s="454"/>
      <c r="F29" s="454"/>
      <c r="G29" s="493"/>
      <c r="H29" s="149"/>
      <c r="I29" s="407"/>
      <c r="J29" s="327" t="s">
        <v>27</v>
      </c>
      <c r="K29" s="411"/>
      <c r="L29" s="411"/>
      <c r="M29" s="411"/>
      <c r="N29" s="327" t="s">
        <v>28</v>
      </c>
      <c r="O29" s="411"/>
      <c r="P29" s="411"/>
      <c r="Q29" s="411"/>
      <c r="R29" s="327" t="s">
        <v>29</v>
      </c>
      <c r="S29" s="411"/>
      <c r="T29" s="411"/>
      <c r="U29" s="411"/>
      <c r="V29" s="327" t="s">
        <v>30</v>
      </c>
      <c r="W29" s="411"/>
      <c r="X29" s="411"/>
      <c r="Y29" s="411"/>
      <c r="Z29" s="142"/>
      <c r="AC29" s="127">
        <v>16</v>
      </c>
      <c r="AD29" s="126" t="s">
        <v>208</v>
      </c>
      <c r="AE29" s="124"/>
      <c r="AF29" s="124"/>
      <c r="AG29" s="124"/>
      <c r="AH29" s="124"/>
      <c r="AI29" s="124"/>
      <c r="AJ29" s="124"/>
      <c r="AK29" s="124"/>
      <c r="AL29" s="124"/>
      <c r="AM29" s="124"/>
      <c r="AN29" s="124"/>
      <c r="AO29" s="124"/>
      <c r="AP29" s="124"/>
      <c r="AQ29" s="124"/>
      <c r="AR29" s="124"/>
    </row>
    <row r="30" spans="1:44" ht="35.1" customHeight="1">
      <c r="A30" s="395">
        <v>9</v>
      </c>
      <c r="B30" s="402" t="str">
        <f>IF(مج4!G14="","",مج4!G14)</f>
        <v/>
      </c>
      <c r="C30" s="402"/>
      <c r="D30" s="402"/>
      <c r="E30" s="402"/>
      <c r="F30" s="402"/>
      <c r="G30" s="403"/>
      <c r="H30" s="149"/>
      <c r="I30" s="407" t="s">
        <v>178</v>
      </c>
      <c r="J30" s="421"/>
      <c r="K30" s="421"/>
      <c r="L30" s="421"/>
      <c r="M30" s="421"/>
      <c r="N30" s="421"/>
      <c r="O30" s="421"/>
      <c r="P30" s="421"/>
      <c r="Q30" s="421"/>
      <c r="R30" s="421"/>
      <c r="S30" s="421"/>
      <c r="T30" s="421"/>
      <c r="U30" s="421"/>
      <c r="V30" s="421"/>
      <c r="W30" s="421"/>
      <c r="X30" s="421"/>
      <c r="Y30" s="421"/>
      <c r="Z30" s="142"/>
      <c r="AC30" s="127">
        <v>17</v>
      </c>
      <c r="AD30" s="126" t="s">
        <v>209</v>
      </c>
      <c r="AE30" s="124"/>
      <c r="AF30" s="124"/>
      <c r="AG30" s="124"/>
      <c r="AH30" s="124"/>
      <c r="AI30" s="124"/>
      <c r="AJ30" s="124"/>
      <c r="AK30" s="124"/>
      <c r="AL30" s="124"/>
      <c r="AM30" s="124"/>
      <c r="AN30" s="124"/>
      <c r="AO30" s="124"/>
      <c r="AP30" s="124"/>
      <c r="AQ30" s="124"/>
      <c r="AR30" s="124"/>
    </row>
    <row r="31" spans="1:44" ht="24.95" customHeight="1">
      <c r="A31" s="395"/>
      <c r="B31" s="454"/>
      <c r="C31" s="454"/>
      <c r="D31" s="454"/>
      <c r="E31" s="454"/>
      <c r="F31" s="454"/>
      <c r="G31" s="493"/>
      <c r="H31" s="149"/>
      <c r="I31" s="407"/>
      <c r="J31" s="327" t="s">
        <v>27</v>
      </c>
      <c r="K31" s="411"/>
      <c r="L31" s="411"/>
      <c r="M31" s="411"/>
      <c r="N31" s="327" t="s">
        <v>28</v>
      </c>
      <c r="O31" s="411"/>
      <c r="P31" s="411"/>
      <c r="Q31" s="411"/>
      <c r="R31" s="327" t="s">
        <v>29</v>
      </c>
      <c r="S31" s="411"/>
      <c r="T31" s="411"/>
      <c r="U31" s="411"/>
      <c r="V31" s="327" t="s">
        <v>30</v>
      </c>
      <c r="W31" s="411"/>
      <c r="X31" s="411"/>
      <c r="Y31" s="411"/>
      <c r="Z31" s="142"/>
      <c r="AC31" s="127">
        <v>18</v>
      </c>
      <c r="AD31" s="126" t="s">
        <v>210</v>
      </c>
      <c r="AE31" s="124"/>
      <c r="AF31" s="124"/>
      <c r="AG31" s="124"/>
      <c r="AH31" s="124"/>
      <c r="AI31" s="124"/>
      <c r="AJ31" s="124"/>
      <c r="AK31" s="124"/>
      <c r="AL31" s="124"/>
      <c r="AM31" s="124"/>
      <c r="AN31" s="124"/>
      <c r="AO31" s="124"/>
      <c r="AP31" s="124"/>
      <c r="AQ31" s="124"/>
      <c r="AR31" s="124"/>
    </row>
    <row r="32" spans="1:44" ht="35.1" customHeight="1">
      <c r="A32" s="396">
        <v>10</v>
      </c>
      <c r="B32" s="402" t="str">
        <f>IF(مج4!G15="","",مج4!G15)</f>
        <v/>
      </c>
      <c r="C32" s="402"/>
      <c r="D32" s="402"/>
      <c r="E32" s="402"/>
      <c r="F32" s="402"/>
      <c r="G32" s="403"/>
      <c r="H32" s="149"/>
      <c r="I32" s="407" t="s">
        <v>179</v>
      </c>
      <c r="J32" s="421"/>
      <c r="K32" s="421"/>
      <c r="L32" s="421"/>
      <c r="M32" s="421"/>
      <c r="N32" s="421"/>
      <c r="O32" s="421"/>
      <c r="P32" s="421"/>
      <c r="Q32" s="421"/>
      <c r="R32" s="421"/>
      <c r="S32" s="421"/>
      <c r="T32" s="421"/>
      <c r="U32" s="421"/>
      <c r="V32" s="421"/>
      <c r="W32" s="421"/>
      <c r="X32" s="421"/>
      <c r="Y32" s="421"/>
      <c r="Z32" s="142"/>
      <c r="AC32" s="127">
        <v>19</v>
      </c>
      <c r="AD32" s="126" t="s">
        <v>211</v>
      </c>
      <c r="AE32" s="124"/>
      <c r="AF32" s="124"/>
      <c r="AG32" s="124"/>
      <c r="AH32" s="124"/>
      <c r="AI32" s="124"/>
      <c r="AJ32" s="124"/>
      <c r="AK32" s="124"/>
      <c r="AL32" s="124"/>
      <c r="AM32" s="124"/>
      <c r="AN32" s="124"/>
      <c r="AO32" s="124"/>
      <c r="AP32" s="124"/>
      <c r="AQ32" s="124"/>
      <c r="AR32" s="124"/>
    </row>
    <row r="33" spans="1:44" ht="24.95" customHeight="1">
      <c r="A33" s="396"/>
      <c r="B33" s="454"/>
      <c r="C33" s="454"/>
      <c r="D33" s="454"/>
      <c r="E33" s="454"/>
      <c r="F33" s="454"/>
      <c r="G33" s="493"/>
      <c r="H33" s="149"/>
      <c r="I33" s="407"/>
      <c r="J33" s="327" t="s">
        <v>27</v>
      </c>
      <c r="K33" s="411"/>
      <c r="L33" s="411"/>
      <c r="M33" s="411"/>
      <c r="N33" s="327" t="s">
        <v>28</v>
      </c>
      <c r="O33" s="411"/>
      <c r="P33" s="411"/>
      <c r="Q33" s="411"/>
      <c r="R33" s="327" t="s">
        <v>29</v>
      </c>
      <c r="S33" s="411"/>
      <c r="T33" s="411"/>
      <c r="U33" s="411"/>
      <c r="V33" s="327" t="s">
        <v>30</v>
      </c>
      <c r="W33" s="411"/>
      <c r="X33" s="411"/>
      <c r="Y33" s="411"/>
      <c r="Z33" s="142"/>
      <c r="AC33" s="127">
        <v>20</v>
      </c>
      <c r="AD33" s="126" t="s">
        <v>212</v>
      </c>
      <c r="AE33" s="124"/>
      <c r="AF33" s="124"/>
      <c r="AG33" s="124"/>
      <c r="AH33" s="124"/>
      <c r="AI33" s="124"/>
      <c r="AJ33" s="124"/>
      <c r="AK33" s="124"/>
      <c r="AL33" s="124"/>
      <c r="AM33" s="124"/>
      <c r="AN33" s="124"/>
      <c r="AO33" s="124"/>
      <c r="AP33" s="124"/>
      <c r="AQ33" s="124"/>
      <c r="AR33" s="124"/>
    </row>
    <row r="34" spans="1:44" ht="35.1" customHeight="1">
      <c r="A34" s="395">
        <v>11</v>
      </c>
      <c r="B34" s="402" t="str">
        <f>IF(مج4!G16="","",مج4!G16)</f>
        <v/>
      </c>
      <c r="C34" s="402"/>
      <c r="D34" s="402"/>
      <c r="E34" s="402"/>
      <c r="F34" s="402"/>
      <c r="G34" s="403"/>
      <c r="H34" s="149"/>
      <c r="I34" s="407" t="s">
        <v>180</v>
      </c>
      <c r="J34" s="421"/>
      <c r="K34" s="421"/>
      <c r="L34" s="421"/>
      <c r="M34" s="421"/>
      <c r="N34" s="421"/>
      <c r="O34" s="421"/>
      <c r="P34" s="421"/>
      <c r="Q34" s="421"/>
      <c r="R34" s="421"/>
      <c r="S34" s="421"/>
      <c r="T34" s="421"/>
      <c r="U34" s="421"/>
      <c r="V34" s="421"/>
      <c r="W34" s="421"/>
      <c r="X34" s="421"/>
      <c r="Y34" s="421"/>
      <c r="Z34" s="142"/>
      <c r="AC34" s="127">
        <v>21</v>
      </c>
      <c r="AD34" s="126" t="s">
        <v>213</v>
      </c>
      <c r="AE34" s="124"/>
      <c r="AF34" s="124"/>
      <c r="AG34" s="124"/>
      <c r="AH34" s="124"/>
      <c r="AI34" s="124"/>
      <c r="AJ34" s="124"/>
      <c r="AK34" s="124"/>
      <c r="AL34" s="124"/>
      <c r="AM34" s="124"/>
      <c r="AN34" s="124"/>
      <c r="AO34" s="124"/>
      <c r="AP34" s="124"/>
      <c r="AQ34" s="124"/>
      <c r="AR34" s="124"/>
    </row>
    <row r="35" spans="1:44" ht="24.95" customHeight="1">
      <c r="A35" s="395"/>
      <c r="B35" s="454"/>
      <c r="C35" s="454"/>
      <c r="D35" s="454"/>
      <c r="E35" s="454"/>
      <c r="F35" s="454"/>
      <c r="G35" s="493"/>
      <c r="H35" s="149"/>
      <c r="I35" s="407"/>
      <c r="J35" s="327" t="s">
        <v>27</v>
      </c>
      <c r="K35" s="411"/>
      <c r="L35" s="411"/>
      <c r="M35" s="411"/>
      <c r="N35" s="327" t="s">
        <v>28</v>
      </c>
      <c r="O35" s="411"/>
      <c r="P35" s="411"/>
      <c r="Q35" s="411"/>
      <c r="R35" s="327" t="s">
        <v>29</v>
      </c>
      <c r="S35" s="411"/>
      <c r="T35" s="411"/>
      <c r="U35" s="411"/>
      <c r="V35" s="327" t="s">
        <v>30</v>
      </c>
      <c r="W35" s="411"/>
      <c r="X35" s="411"/>
      <c r="Y35" s="411"/>
      <c r="Z35" s="142"/>
      <c r="AC35" s="127">
        <v>22</v>
      </c>
      <c r="AD35" s="126" t="s">
        <v>214</v>
      </c>
      <c r="AE35" s="124"/>
      <c r="AF35" s="124"/>
      <c r="AG35" s="124"/>
      <c r="AH35" s="124"/>
      <c r="AI35" s="124"/>
      <c r="AJ35" s="124"/>
      <c r="AK35" s="124"/>
      <c r="AL35" s="124"/>
      <c r="AM35" s="124"/>
      <c r="AN35" s="124"/>
      <c r="AO35" s="124"/>
      <c r="AP35" s="124"/>
      <c r="AQ35" s="124"/>
      <c r="AR35" s="124"/>
    </row>
    <row r="36" spans="1:44" ht="35.1" customHeight="1">
      <c r="A36" s="396">
        <v>12</v>
      </c>
      <c r="B36" s="402" t="str">
        <f>IF(مج4!G17="","",مج4!G17)</f>
        <v/>
      </c>
      <c r="C36" s="402"/>
      <c r="D36" s="402"/>
      <c r="E36" s="402"/>
      <c r="F36" s="402"/>
      <c r="G36" s="403"/>
      <c r="H36" s="149"/>
      <c r="I36" s="407" t="s">
        <v>181</v>
      </c>
      <c r="J36" s="421"/>
      <c r="K36" s="421"/>
      <c r="L36" s="421"/>
      <c r="M36" s="421"/>
      <c r="N36" s="421"/>
      <c r="O36" s="421"/>
      <c r="P36" s="421"/>
      <c r="Q36" s="421"/>
      <c r="R36" s="421"/>
      <c r="S36" s="421"/>
      <c r="T36" s="421"/>
      <c r="U36" s="421"/>
      <c r="V36" s="421"/>
      <c r="W36" s="421"/>
      <c r="X36" s="421"/>
      <c r="Y36" s="421"/>
      <c r="Z36" s="142"/>
      <c r="AC36" s="127">
        <v>23</v>
      </c>
      <c r="AD36" s="126" t="s">
        <v>215</v>
      </c>
      <c r="AE36" s="124"/>
      <c r="AF36" s="124"/>
      <c r="AG36" s="124"/>
      <c r="AH36" s="124"/>
      <c r="AI36" s="124"/>
      <c r="AJ36" s="124"/>
      <c r="AK36" s="124"/>
      <c r="AL36" s="124"/>
      <c r="AM36" s="124"/>
      <c r="AN36" s="124"/>
      <c r="AO36" s="124"/>
      <c r="AP36" s="124"/>
      <c r="AQ36" s="124"/>
      <c r="AR36" s="124"/>
    </row>
    <row r="37" spans="1:44" ht="24.95" customHeight="1">
      <c r="A37" s="396"/>
      <c r="B37" s="454"/>
      <c r="C37" s="454"/>
      <c r="D37" s="454"/>
      <c r="E37" s="454"/>
      <c r="F37" s="454"/>
      <c r="G37" s="493"/>
      <c r="H37" s="149"/>
      <c r="I37" s="407"/>
      <c r="J37" s="327" t="s">
        <v>27</v>
      </c>
      <c r="K37" s="411"/>
      <c r="L37" s="411"/>
      <c r="M37" s="411"/>
      <c r="N37" s="327" t="s">
        <v>28</v>
      </c>
      <c r="O37" s="411"/>
      <c r="P37" s="411"/>
      <c r="Q37" s="411"/>
      <c r="R37" s="327" t="s">
        <v>29</v>
      </c>
      <c r="S37" s="411"/>
      <c r="T37" s="411"/>
      <c r="U37" s="411"/>
      <c r="V37" s="327" t="s">
        <v>30</v>
      </c>
      <c r="W37" s="411"/>
      <c r="X37" s="411"/>
      <c r="Y37" s="411"/>
      <c r="Z37" s="142"/>
      <c r="AC37" s="127">
        <v>24</v>
      </c>
      <c r="AD37" s="126" t="s">
        <v>216</v>
      </c>
      <c r="AE37" s="124"/>
      <c r="AF37" s="124"/>
      <c r="AG37" s="124"/>
      <c r="AH37" s="124"/>
      <c r="AI37" s="124"/>
      <c r="AJ37" s="124"/>
      <c r="AK37" s="124"/>
      <c r="AL37" s="124"/>
      <c r="AM37" s="124"/>
      <c r="AN37" s="124"/>
      <c r="AO37" s="124"/>
      <c r="AP37" s="124"/>
      <c r="AQ37" s="124"/>
      <c r="AR37" s="124"/>
    </row>
    <row r="38" spans="1:44" ht="35.1" customHeight="1">
      <c r="A38" s="395">
        <v>13</v>
      </c>
      <c r="B38" s="402" t="str">
        <f>IF(مج4!G18="","",مج4!G18)</f>
        <v/>
      </c>
      <c r="C38" s="402"/>
      <c r="D38" s="402"/>
      <c r="E38" s="402"/>
      <c r="F38" s="402"/>
      <c r="G38" s="403"/>
      <c r="H38" s="149"/>
      <c r="I38" s="407" t="s">
        <v>182</v>
      </c>
      <c r="J38" s="421"/>
      <c r="K38" s="421"/>
      <c r="L38" s="421"/>
      <c r="M38" s="421"/>
      <c r="N38" s="421"/>
      <c r="O38" s="421"/>
      <c r="P38" s="421"/>
      <c r="Q38" s="421"/>
      <c r="R38" s="421"/>
      <c r="S38" s="421"/>
      <c r="T38" s="421"/>
      <c r="U38" s="421"/>
      <c r="V38" s="421"/>
      <c r="W38" s="421"/>
      <c r="X38" s="421"/>
      <c r="Y38" s="421"/>
      <c r="Z38" s="142"/>
      <c r="AC38" s="127">
        <v>25</v>
      </c>
      <c r="AD38" s="126" t="s">
        <v>217</v>
      </c>
      <c r="AE38" s="124"/>
      <c r="AF38" s="124"/>
      <c r="AG38" s="124"/>
      <c r="AH38" s="124"/>
      <c r="AI38" s="124"/>
      <c r="AJ38" s="124"/>
      <c r="AK38" s="124"/>
      <c r="AL38" s="124"/>
      <c r="AM38" s="124"/>
      <c r="AN38" s="124"/>
      <c r="AO38" s="124"/>
      <c r="AP38" s="124"/>
      <c r="AQ38" s="124"/>
      <c r="AR38" s="124"/>
    </row>
    <row r="39" spans="1:44" ht="24.95" customHeight="1">
      <c r="A39" s="395"/>
      <c r="B39" s="454"/>
      <c r="C39" s="454"/>
      <c r="D39" s="454"/>
      <c r="E39" s="454"/>
      <c r="F39" s="454"/>
      <c r="G39" s="493"/>
      <c r="H39" s="149"/>
      <c r="I39" s="407"/>
      <c r="J39" s="327" t="s">
        <v>27</v>
      </c>
      <c r="K39" s="411"/>
      <c r="L39" s="411"/>
      <c r="M39" s="411"/>
      <c r="N39" s="327" t="s">
        <v>28</v>
      </c>
      <c r="O39" s="411"/>
      <c r="P39" s="411"/>
      <c r="Q39" s="411"/>
      <c r="R39" s="327" t="s">
        <v>29</v>
      </c>
      <c r="S39" s="411"/>
      <c r="T39" s="411"/>
      <c r="U39" s="411"/>
      <c r="V39" s="327" t="s">
        <v>30</v>
      </c>
      <c r="W39" s="411"/>
      <c r="X39" s="411"/>
      <c r="Y39" s="411"/>
      <c r="Z39" s="142"/>
      <c r="AC39" s="127">
        <v>26</v>
      </c>
      <c r="AD39" s="126" t="s">
        <v>218</v>
      </c>
      <c r="AE39" s="124"/>
      <c r="AF39" s="124"/>
      <c r="AG39" s="124"/>
      <c r="AH39" s="124"/>
      <c r="AI39" s="124"/>
      <c r="AJ39" s="124"/>
      <c r="AK39" s="124"/>
      <c r="AL39" s="124"/>
      <c r="AM39" s="124"/>
      <c r="AN39" s="124"/>
      <c r="AO39" s="124"/>
      <c r="AP39" s="124"/>
      <c r="AQ39" s="124"/>
      <c r="AR39" s="124"/>
    </row>
    <row r="40" spans="1:44" ht="35.1" customHeight="1">
      <c r="A40" s="396">
        <v>14</v>
      </c>
      <c r="B40" s="402" t="str">
        <f>IF(مج4!G19="","",مج4!G19)</f>
        <v/>
      </c>
      <c r="C40" s="402"/>
      <c r="D40" s="402"/>
      <c r="E40" s="402"/>
      <c r="F40" s="402"/>
      <c r="G40" s="403"/>
      <c r="H40" s="149"/>
      <c r="I40" s="407" t="s">
        <v>183</v>
      </c>
      <c r="J40" s="421"/>
      <c r="K40" s="421"/>
      <c r="L40" s="421"/>
      <c r="M40" s="421"/>
      <c r="N40" s="421"/>
      <c r="O40" s="421"/>
      <c r="P40" s="421"/>
      <c r="Q40" s="421"/>
      <c r="R40" s="421"/>
      <c r="S40" s="421"/>
      <c r="T40" s="421"/>
      <c r="U40" s="421"/>
      <c r="V40" s="421"/>
      <c r="W40" s="421"/>
      <c r="X40" s="421"/>
      <c r="Y40" s="421"/>
      <c r="Z40" s="142"/>
      <c r="AC40" s="127">
        <v>27</v>
      </c>
      <c r="AD40" s="126" t="s">
        <v>219</v>
      </c>
      <c r="AE40" s="124"/>
      <c r="AF40" s="124"/>
      <c r="AG40" s="124"/>
      <c r="AH40" s="124"/>
      <c r="AI40" s="124"/>
      <c r="AJ40" s="124"/>
      <c r="AK40" s="124"/>
      <c r="AL40" s="124"/>
      <c r="AM40" s="124"/>
      <c r="AN40" s="124"/>
      <c r="AO40" s="124"/>
      <c r="AP40" s="124"/>
      <c r="AQ40" s="124"/>
      <c r="AR40" s="124"/>
    </row>
    <row r="41" spans="1:44" ht="24.95" customHeight="1">
      <c r="A41" s="396"/>
      <c r="B41" s="454"/>
      <c r="C41" s="454"/>
      <c r="D41" s="454"/>
      <c r="E41" s="454"/>
      <c r="F41" s="454"/>
      <c r="G41" s="493"/>
      <c r="H41" s="149"/>
      <c r="I41" s="407"/>
      <c r="J41" s="327" t="s">
        <v>27</v>
      </c>
      <c r="K41" s="411"/>
      <c r="L41" s="411"/>
      <c r="M41" s="411"/>
      <c r="N41" s="327" t="s">
        <v>28</v>
      </c>
      <c r="O41" s="411"/>
      <c r="P41" s="411"/>
      <c r="Q41" s="411"/>
      <c r="R41" s="327" t="s">
        <v>29</v>
      </c>
      <c r="S41" s="411"/>
      <c r="T41" s="411"/>
      <c r="U41" s="411"/>
      <c r="V41" s="327" t="s">
        <v>30</v>
      </c>
      <c r="W41" s="411"/>
      <c r="X41" s="411"/>
      <c r="Y41" s="411"/>
      <c r="Z41" s="142"/>
      <c r="AC41" s="127">
        <v>28</v>
      </c>
      <c r="AD41" s="126" t="s">
        <v>220</v>
      </c>
      <c r="AE41" s="124"/>
      <c r="AF41" s="124"/>
      <c r="AG41" s="124"/>
      <c r="AH41" s="124"/>
      <c r="AI41" s="124"/>
      <c r="AJ41" s="124"/>
      <c r="AK41" s="124"/>
      <c r="AL41" s="124"/>
      <c r="AM41" s="124"/>
      <c r="AN41" s="124"/>
      <c r="AO41" s="124"/>
      <c r="AP41" s="124"/>
      <c r="AQ41" s="124"/>
      <c r="AR41" s="124"/>
    </row>
    <row r="42" spans="1:44" ht="35.1" customHeight="1">
      <c r="A42" s="395">
        <v>15</v>
      </c>
      <c r="B42" s="402" t="str">
        <f>IF(مج4!G20="","",مج4!G20)</f>
        <v/>
      </c>
      <c r="C42" s="402"/>
      <c r="D42" s="402"/>
      <c r="E42" s="402"/>
      <c r="F42" s="402"/>
      <c r="G42" s="403"/>
      <c r="H42" s="149"/>
      <c r="I42" s="407" t="s">
        <v>184</v>
      </c>
      <c r="J42" s="421"/>
      <c r="K42" s="421"/>
      <c r="L42" s="421"/>
      <c r="M42" s="421"/>
      <c r="N42" s="421"/>
      <c r="O42" s="421"/>
      <c r="P42" s="421"/>
      <c r="Q42" s="421"/>
      <c r="R42" s="421"/>
      <c r="S42" s="421"/>
      <c r="T42" s="421"/>
      <c r="U42" s="421"/>
      <c r="V42" s="421"/>
      <c r="W42" s="421"/>
      <c r="X42" s="421"/>
      <c r="Y42" s="421"/>
      <c r="Z42" s="142"/>
      <c r="AC42" s="127">
        <v>29</v>
      </c>
      <c r="AD42" s="126" t="s">
        <v>221</v>
      </c>
      <c r="AE42" s="124"/>
      <c r="AF42" s="124"/>
      <c r="AG42" s="124"/>
      <c r="AH42" s="124"/>
      <c r="AI42" s="124"/>
      <c r="AJ42" s="124"/>
      <c r="AK42" s="124"/>
      <c r="AL42" s="124"/>
      <c r="AM42" s="124"/>
      <c r="AN42" s="124"/>
      <c r="AO42" s="124"/>
      <c r="AP42" s="124"/>
      <c r="AQ42" s="124"/>
      <c r="AR42" s="124"/>
    </row>
    <row r="43" spans="1:44" ht="24.95" customHeight="1">
      <c r="A43" s="395"/>
      <c r="B43" s="454"/>
      <c r="C43" s="454"/>
      <c r="D43" s="454"/>
      <c r="E43" s="454"/>
      <c r="F43" s="454"/>
      <c r="G43" s="493"/>
      <c r="H43" s="149"/>
      <c r="I43" s="407"/>
      <c r="J43" s="327" t="s">
        <v>27</v>
      </c>
      <c r="K43" s="411"/>
      <c r="L43" s="411"/>
      <c r="M43" s="411"/>
      <c r="N43" s="327" t="s">
        <v>28</v>
      </c>
      <c r="O43" s="411"/>
      <c r="P43" s="411"/>
      <c r="Q43" s="411"/>
      <c r="R43" s="327" t="s">
        <v>29</v>
      </c>
      <c r="S43" s="411"/>
      <c r="T43" s="411"/>
      <c r="U43" s="411"/>
      <c r="V43" s="327" t="s">
        <v>30</v>
      </c>
      <c r="W43" s="411"/>
      <c r="X43" s="411"/>
      <c r="Y43" s="411"/>
      <c r="Z43" s="142"/>
      <c r="AC43" s="127">
        <v>30</v>
      </c>
      <c r="AD43" s="126" t="s">
        <v>222</v>
      </c>
      <c r="AE43" s="124"/>
      <c r="AF43" s="124"/>
      <c r="AG43" s="124"/>
      <c r="AH43" s="124"/>
      <c r="AI43" s="124"/>
      <c r="AJ43" s="124"/>
      <c r="AK43" s="124"/>
      <c r="AL43" s="124"/>
      <c r="AM43" s="124"/>
      <c r="AN43" s="124"/>
      <c r="AO43" s="124"/>
      <c r="AP43" s="124"/>
      <c r="AQ43" s="124"/>
      <c r="AR43" s="124"/>
    </row>
    <row r="44" spans="1:44" ht="35.1" customHeight="1">
      <c r="A44" s="396">
        <v>16</v>
      </c>
      <c r="B44" s="402" t="str">
        <f>IF(مج4!G21="","",مج4!G21)</f>
        <v/>
      </c>
      <c r="C44" s="402"/>
      <c r="D44" s="402"/>
      <c r="E44" s="402"/>
      <c r="F44" s="402"/>
      <c r="G44" s="403"/>
      <c r="H44" s="149"/>
      <c r="I44" s="407" t="s">
        <v>185</v>
      </c>
      <c r="J44" s="421"/>
      <c r="K44" s="421"/>
      <c r="L44" s="421"/>
      <c r="M44" s="421"/>
      <c r="N44" s="421"/>
      <c r="O44" s="421"/>
      <c r="P44" s="421"/>
      <c r="Q44" s="421"/>
      <c r="R44" s="421"/>
      <c r="S44" s="421"/>
      <c r="T44" s="421"/>
      <c r="U44" s="421"/>
      <c r="V44" s="421"/>
      <c r="W44" s="421"/>
      <c r="X44" s="421"/>
      <c r="Y44" s="421"/>
      <c r="Z44" s="142"/>
      <c r="AC44" s="127">
        <v>31</v>
      </c>
      <c r="AD44" s="126" t="s">
        <v>221</v>
      </c>
      <c r="AE44" s="124"/>
      <c r="AF44" s="124"/>
      <c r="AG44" s="124"/>
      <c r="AH44" s="124"/>
      <c r="AI44" s="124"/>
      <c r="AJ44" s="124"/>
      <c r="AK44" s="124"/>
      <c r="AL44" s="124"/>
      <c r="AM44" s="124"/>
      <c r="AN44" s="124"/>
      <c r="AO44" s="124"/>
      <c r="AP44" s="124"/>
      <c r="AQ44" s="124"/>
      <c r="AR44" s="124"/>
    </row>
    <row r="45" spans="1:44" ht="24.95" customHeight="1">
      <c r="A45" s="396"/>
      <c r="B45" s="454"/>
      <c r="C45" s="454"/>
      <c r="D45" s="454"/>
      <c r="E45" s="454"/>
      <c r="F45" s="454"/>
      <c r="G45" s="493"/>
      <c r="H45" s="149"/>
      <c r="I45" s="407"/>
      <c r="J45" s="327" t="s">
        <v>27</v>
      </c>
      <c r="K45" s="411"/>
      <c r="L45" s="411"/>
      <c r="M45" s="411"/>
      <c r="N45" s="327" t="s">
        <v>28</v>
      </c>
      <c r="O45" s="411"/>
      <c r="P45" s="411"/>
      <c r="Q45" s="411"/>
      <c r="R45" s="327" t="s">
        <v>29</v>
      </c>
      <c r="S45" s="411"/>
      <c r="T45" s="411"/>
      <c r="U45" s="411"/>
      <c r="V45" s="327" t="s">
        <v>30</v>
      </c>
      <c r="W45" s="411"/>
      <c r="X45" s="411"/>
      <c r="Y45" s="411"/>
      <c r="Z45" s="142"/>
      <c r="AC45" s="127">
        <v>32</v>
      </c>
      <c r="AD45" s="123" t="s">
        <v>251</v>
      </c>
    </row>
    <row r="46" spans="1:44" ht="35.1" customHeight="1">
      <c r="A46" s="395">
        <v>17</v>
      </c>
      <c r="B46" s="402" t="str">
        <f>IF(مج4!G22="","",مج4!G22)</f>
        <v/>
      </c>
      <c r="C46" s="402"/>
      <c r="D46" s="402"/>
      <c r="E46" s="402"/>
      <c r="F46" s="402"/>
      <c r="G46" s="403"/>
      <c r="H46" s="149"/>
      <c r="I46" s="407" t="s">
        <v>186</v>
      </c>
      <c r="J46" s="421"/>
      <c r="K46" s="421"/>
      <c r="L46" s="421"/>
      <c r="M46" s="421"/>
      <c r="N46" s="421"/>
      <c r="O46" s="421"/>
      <c r="P46" s="421"/>
      <c r="Q46" s="421"/>
      <c r="R46" s="421"/>
      <c r="S46" s="421"/>
      <c r="T46" s="421"/>
      <c r="U46" s="421"/>
      <c r="V46" s="421"/>
      <c r="W46" s="421"/>
      <c r="X46" s="421"/>
      <c r="Y46" s="421"/>
      <c r="Z46" s="142"/>
      <c r="AC46" s="127">
        <v>33</v>
      </c>
    </row>
    <row r="47" spans="1:44" ht="24.95" customHeight="1">
      <c r="A47" s="395"/>
      <c r="B47" s="454"/>
      <c r="C47" s="454"/>
      <c r="D47" s="454"/>
      <c r="E47" s="454"/>
      <c r="F47" s="454"/>
      <c r="G47" s="493"/>
      <c r="H47" s="149"/>
      <c r="I47" s="407"/>
      <c r="J47" s="327" t="s">
        <v>27</v>
      </c>
      <c r="K47" s="411"/>
      <c r="L47" s="411"/>
      <c r="M47" s="411"/>
      <c r="N47" s="327" t="s">
        <v>28</v>
      </c>
      <c r="O47" s="411"/>
      <c r="P47" s="411"/>
      <c r="Q47" s="411"/>
      <c r="R47" s="327" t="s">
        <v>29</v>
      </c>
      <c r="S47" s="411"/>
      <c r="T47" s="411"/>
      <c r="U47" s="411"/>
      <c r="V47" s="327" t="s">
        <v>30</v>
      </c>
      <c r="W47" s="411"/>
      <c r="X47" s="411"/>
      <c r="Y47" s="411"/>
      <c r="Z47" s="142"/>
      <c r="AC47" s="127">
        <v>34</v>
      </c>
    </row>
    <row r="48" spans="1:44" ht="35.1" customHeight="1">
      <c r="A48" s="396">
        <v>18</v>
      </c>
      <c r="B48" s="402" t="str">
        <f>IF(مج4!G23="","",مج4!G23)</f>
        <v/>
      </c>
      <c r="C48" s="402"/>
      <c r="D48" s="402"/>
      <c r="E48" s="402"/>
      <c r="F48" s="402"/>
      <c r="G48" s="403"/>
      <c r="H48" s="149"/>
      <c r="I48" s="407" t="s">
        <v>187</v>
      </c>
      <c r="J48" s="421"/>
      <c r="K48" s="421"/>
      <c r="L48" s="421"/>
      <c r="M48" s="421"/>
      <c r="N48" s="421"/>
      <c r="O48" s="421"/>
      <c r="P48" s="421"/>
      <c r="Q48" s="421"/>
      <c r="R48" s="421"/>
      <c r="S48" s="421"/>
      <c r="T48" s="421"/>
      <c r="U48" s="421"/>
      <c r="V48" s="421"/>
      <c r="W48" s="421"/>
      <c r="X48" s="421"/>
      <c r="Y48" s="421"/>
      <c r="Z48" s="142"/>
      <c r="AC48" s="127">
        <v>35</v>
      </c>
    </row>
    <row r="49" spans="1:29" ht="24.95" customHeight="1">
      <c r="A49" s="396"/>
      <c r="B49" s="454"/>
      <c r="C49" s="454"/>
      <c r="D49" s="454"/>
      <c r="E49" s="454"/>
      <c r="F49" s="454"/>
      <c r="G49" s="493"/>
      <c r="H49" s="149"/>
      <c r="I49" s="407"/>
      <c r="J49" s="327" t="s">
        <v>27</v>
      </c>
      <c r="K49" s="411"/>
      <c r="L49" s="411"/>
      <c r="M49" s="411"/>
      <c r="N49" s="327" t="s">
        <v>28</v>
      </c>
      <c r="O49" s="411"/>
      <c r="P49" s="411"/>
      <c r="Q49" s="411"/>
      <c r="R49" s="327" t="s">
        <v>29</v>
      </c>
      <c r="S49" s="411"/>
      <c r="T49" s="411"/>
      <c r="U49" s="411"/>
      <c r="V49" s="327" t="s">
        <v>30</v>
      </c>
      <c r="W49" s="411"/>
      <c r="X49" s="411"/>
      <c r="Y49" s="411"/>
      <c r="Z49" s="142"/>
      <c r="AC49" s="127">
        <v>36</v>
      </c>
    </row>
    <row r="50" spans="1:29" ht="35.1" customHeight="1">
      <c r="A50" s="395">
        <v>19</v>
      </c>
      <c r="B50" s="402" t="str">
        <f>IF(مج4!G24="","",مج4!G24)</f>
        <v/>
      </c>
      <c r="C50" s="402"/>
      <c r="D50" s="402"/>
      <c r="E50" s="402"/>
      <c r="F50" s="402"/>
      <c r="G50" s="403"/>
      <c r="H50" s="149"/>
      <c r="I50" s="407" t="s">
        <v>188</v>
      </c>
      <c r="J50" s="421"/>
      <c r="K50" s="421"/>
      <c r="L50" s="421"/>
      <c r="M50" s="421"/>
      <c r="N50" s="421"/>
      <c r="O50" s="421"/>
      <c r="P50" s="421"/>
      <c r="Q50" s="421"/>
      <c r="R50" s="421"/>
      <c r="S50" s="421"/>
      <c r="T50" s="421"/>
      <c r="U50" s="421"/>
      <c r="V50" s="421"/>
      <c r="W50" s="421"/>
      <c r="X50" s="421"/>
      <c r="Y50" s="421"/>
      <c r="Z50" s="142"/>
      <c r="AC50" s="127">
        <v>37</v>
      </c>
    </row>
    <row r="51" spans="1:29" ht="24.95" customHeight="1">
      <c r="A51" s="395"/>
      <c r="B51" s="454"/>
      <c r="C51" s="454"/>
      <c r="D51" s="454"/>
      <c r="E51" s="454"/>
      <c r="F51" s="454"/>
      <c r="G51" s="493"/>
      <c r="H51" s="149"/>
      <c r="I51" s="407"/>
      <c r="J51" s="327" t="s">
        <v>27</v>
      </c>
      <c r="K51" s="411"/>
      <c r="L51" s="411"/>
      <c r="M51" s="411"/>
      <c r="N51" s="327" t="s">
        <v>28</v>
      </c>
      <c r="O51" s="411"/>
      <c r="P51" s="411"/>
      <c r="Q51" s="411"/>
      <c r="R51" s="327" t="s">
        <v>29</v>
      </c>
      <c r="S51" s="411"/>
      <c r="T51" s="411"/>
      <c r="U51" s="411"/>
      <c r="V51" s="327" t="s">
        <v>30</v>
      </c>
      <c r="W51" s="411"/>
      <c r="X51" s="411"/>
      <c r="Y51" s="411"/>
      <c r="Z51" s="142"/>
      <c r="AC51" s="127">
        <v>38</v>
      </c>
    </row>
    <row r="52" spans="1:29" ht="35.1" customHeight="1">
      <c r="A52" s="396">
        <v>20</v>
      </c>
      <c r="B52" s="402" t="str">
        <f>IF(مج4!G25="","",مج4!G25)</f>
        <v/>
      </c>
      <c r="C52" s="402"/>
      <c r="D52" s="402"/>
      <c r="E52" s="402"/>
      <c r="F52" s="402"/>
      <c r="G52" s="403"/>
      <c r="H52" s="149"/>
      <c r="I52" s="407" t="s">
        <v>189</v>
      </c>
      <c r="J52" s="421"/>
      <c r="K52" s="421"/>
      <c r="L52" s="421"/>
      <c r="M52" s="421"/>
      <c r="N52" s="421"/>
      <c r="O52" s="421"/>
      <c r="P52" s="421"/>
      <c r="Q52" s="421"/>
      <c r="R52" s="421"/>
      <c r="S52" s="421"/>
      <c r="T52" s="421"/>
      <c r="U52" s="421"/>
      <c r="V52" s="421"/>
      <c r="W52" s="421"/>
      <c r="X52" s="421"/>
      <c r="Y52" s="421"/>
      <c r="Z52" s="142"/>
      <c r="AC52" s="127">
        <v>39</v>
      </c>
    </row>
    <row r="53" spans="1:29" ht="24.95" customHeight="1">
      <c r="A53" s="396"/>
      <c r="B53" s="454"/>
      <c r="C53" s="454"/>
      <c r="D53" s="454"/>
      <c r="E53" s="454"/>
      <c r="F53" s="454"/>
      <c r="G53" s="493"/>
      <c r="H53" s="149"/>
      <c r="I53" s="407"/>
      <c r="J53" s="327" t="s">
        <v>27</v>
      </c>
      <c r="K53" s="411"/>
      <c r="L53" s="411"/>
      <c r="M53" s="411"/>
      <c r="N53" s="327" t="s">
        <v>28</v>
      </c>
      <c r="O53" s="411"/>
      <c r="P53" s="411"/>
      <c r="Q53" s="411"/>
      <c r="R53" s="327" t="s">
        <v>29</v>
      </c>
      <c r="S53" s="411"/>
      <c r="T53" s="411"/>
      <c r="U53" s="411"/>
      <c r="V53" s="327" t="s">
        <v>30</v>
      </c>
      <c r="W53" s="411"/>
      <c r="X53" s="411"/>
      <c r="Y53" s="411"/>
      <c r="Z53" s="142"/>
      <c r="AC53" s="127">
        <v>40</v>
      </c>
    </row>
    <row r="54" spans="1:29" ht="24.95" customHeight="1">
      <c r="A54" s="395">
        <v>21</v>
      </c>
      <c r="B54" s="402" t="str">
        <f>IF(مج4!G26="","",مج4!G26)</f>
        <v/>
      </c>
      <c r="C54" s="402"/>
      <c r="D54" s="402"/>
      <c r="E54" s="402"/>
      <c r="F54" s="402"/>
      <c r="G54" s="403"/>
      <c r="H54" s="149"/>
      <c r="I54" s="407" t="s">
        <v>190</v>
      </c>
      <c r="J54" s="421"/>
      <c r="K54" s="421"/>
      <c r="L54" s="421"/>
      <c r="M54" s="421"/>
      <c r="N54" s="421"/>
      <c r="O54" s="421"/>
      <c r="P54" s="421"/>
      <c r="Q54" s="421"/>
      <c r="R54" s="421"/>
      <c r="S54" s="421"/>
      <c r="T54" s="421"/>
      <c r="U54" s="421"/>
      <c r="V54" s="421"/>
      <c r="W54" s="421"/>
      <c r="X54" s="421"/>
      <c r="Y54" s="421"/>
      <c r="Z54" s="142"/>
      <c r="AC54" s="127">
        <v>41</v>
      </c>
    </row>
    <row r="55" spans="1:29" ht="35.1" customHeight="1">
      <c r="A55" s="395"/>
      <c r="B55" s="454"/>
      <c r="C55" s="454"/>
      <c r="D55" s="454"/>
      <c r="E55" s="454"/>
      <c r="F55" s="454"/>
      <c r="G55" s="493"/>
      <c r="H55" s="149"/>
      <c r="I55" s="407"/>
      <c r="J55" s="327" t="s">
        <v>27</v>
      </c>
      <c r="K55" s="411"/>
      <c r="L55" s="411"/>
      <c r="M55" s="411"/>
      <c r="N55" s="327" t="s">
        <v>28</v>
      </c>
      <c r="O55" s="411"/>
      <c r="P55" s="411"/>
      <c r="Q55" s="411"/>
      <c r="R55" s="327" t="s">
        <v>29</v>
      </c>
      <c r="S55" s="411"/>
      <c r="T55" s="411"/>
      <c r="U55" s="411"/>
      <c r="V55" s="327" t="s">
        <v>30</v>
      </c>
      <c r="W55" s="411"/>
      <c r="X55" s="411"/>
      <c r="Y55" s="411"/>
      <c r="Z55" s="142"/>
      <c r="AC55" s="127">
        <v>42</v>
      </c>
    </row>
    <row r="56" spans="1:29" ht="24.95" customHeight="1">
      <c r="A56" s="396">
        <v>22</v>
      </c>
      <c r="B56" s="402" t="str">
        <f>IF(مج4!G27="","",مج4!G27)</f>
        <v/>
      </c>
      <c r="C56" s="402"/>
      <c r="D56" s="402"/>
      <c r="E56" s="402"/>
      <c r="F56" s="402"/>
      <c r="G56" s="403"/>
      <c r="H56" s="149"/>
      <c r="I56" s="407" t="s">
        <v>191</v>
      </c>
      <c r="J56" s="421"/>
      <c r="K56" s="421"/>
      <c r="L56" s="421"/>
      <c r="M56" s="421"/>
      <c r="N56" s="421"/>
      <c r="O56" s="421"/>
      <c r="P56" s="421"/>
      <c r="Q56" s="421"/>
      <c r="R56" s="421"/>
      <c r="S56" s="421"/>
      <c r="T56" s="421"/>
      <c r="U56" s="421"/>
      <c r="V56" s="421"/>
      <c r="W56" s="421"/>
      <c r="X56" s="421"/>
      <c r="Y56" s="421"/>
      <c r="Z56" s="142"/>
      <c r="AC56" s="127">
        <v>43</v>
      </c>
    </row>
    <row r="57" spans="1:29" ht="35.1" customHeight="1">
      <c r="A57" s="396"/>
      <c r="B57" s="454"/>
      <c r="C57" s="454"/>
      <c r="D57" s="454"/>
      <c r="E57" s="454"/>
      <c r="F57" s="454"/>
      <c r="G57" s="493"/>
      <c r="H57" s="149"/>
      <c r="I57" s="407"/>
      <c r="J57" s="327" t="s">
        <v>27</v>
      </c>
      <c r="K57" s="411"/>
      <c r="L57" s="411"/>
      <c r="M57" s="411"/>
      <c r="N57" s="327" t="s">
        <v>28</v>
      </c>
      <c r="O57" s="411"/>
      <c r="P57" s="411"/>
      <c r="Q57" s="411"/>
      <c r="R57" s="327" t="s">
        <v>29</v>
      </c>
      <c r="S57" s="411"/>
      <c r="T57" s="411"/>
      <c r="U57" s="411"/>
      <c r="V57" s="327" t="s">
        <v>30</v>
      </c>
      <c r="W57" s="411"/>
      <c r="X57" s="411"/>
      <c r="Y57" s="411"/>
      <c r="Z57" s="142"/>
      <c r="AC57" s="127">
        <v>44</v>
      </c>
    </row>
    <row r="58" spans="1:29" ht="24.95" customHeight="1">
      <c r="A58" s="395">
        <v>23</v>
      </c>
      <c r="B58" s="402" t="str">
        <f>IF(مج4!G28="","",مج4!G28)</f>
        <v/>
      </c>
      <c r="C58" s="402"/>
      <c r="D58" s="402"/>
      <c r="E58" s="402"/>
      <c r="F58" s="402"/>
      <c r="G58" s="403"/>
      <c r="H58" s="149"/>
      <c r="I58" s="407" t="s">
        <v>192</v>
      </c>
      <c r="J58" s="421"/>
      <c r="K58" s="421"/>
      <c r="L58" s="421"/>
      <c r="M58" s="421"/>
      <c r="N58" s="421"/>
      <c r="O58" s="421"/>
      <c r="P58" s="421"/>
      <c r="Q58" s="421"/>
      <c r="R58" s="421"/>
      <c r="S58" s="421"/>
      <c r="T58" s="421"/>
      <c r="U58" s="421"/>
      <c r="V58" s="421"/>
      <c r="W58" s="421"/>
      <c r="X58" s="421"/>
      <c r="Y58" s="421"/>
      <c r="Z58" s="142"/>
      <c r="AC58" s="127">
        <v>45</v>
      </c>
    </row>
    <row r="59" spans="1:29" ht="35.1" customHeight="1">
      <c r="A59" s="395"/>
      <c r="B59" s="454"/>
      <c r="C59" s="454"/>
      <c r="D59" s="454"/>
      <c r="E59" s="454"/>
      <c r="F59" s="454"/>
      <c r="G59" s="493"/>
      <c r="H59" s="149"/>
      <c r="I59" s="407"/>
      <c r="J59" s="327" t="s">
        <v>27</v>
      </c>
      <c r="K59" s="411"/>
      <c r="L59" s="411"/>
      <c r="M59" s="411"/>
      <c r="N59" s="327" t="s">
        <v>28</v>
      </c>
      <c r="O59" s="411"/>
      <c r="P59" s="411"/>
      <c r="Q59" s="411"/>
      <c r="R59" s="327" t="s">
        <v>29</v>
      </c>
      <c r="S59" s="411"/>
      <c r="T59" s="411"/>
      <c r="U59" s="411"/>
      <c r="V59" s="327" t="s">
        <v>30</v>
      </c>
      <c r="W59" s="411"/>
      <c r="X59" s="411"/>
      <c r="Y59" s="411"/>
      <c r="Z59" s="142"/>
      <c r="AC59" s="127">
        <v>46</v>
      </c>
    </row>
    <row r="60" spans="1:29" ht="35.1" customHeight="1">
      <c r="A60" s="396">
        <v>24</v>
      </c>
      <c r="B60" s="402" t="str">
        <f>IF(مج4!G29="","",مج4!G29)</f>
        <v/>
      </c>
      <c r="C60" s="402"/>
      <c r="D60" s="402"/>
      <c r="E60" s="402"/>
      <c r="F60" s="402"/>
      <c r="G60" s="403"/>
      <c r="H60" s="149"/>
      <c r="I60" s="407" t="s">
        <v>193</v>
      </c>
      <c r="J60" s="421"/>
      <c r="K60" s="421"/>
      <c r="L60" s="421"/>
      <c r="M60" s="421"/>
      <c r="N60" s="421"/>
      <c r="O60" s="421"/>
      <c r="P60" s="421"/>
      <c r="Q60" s="421"/>
      <c r="R60" s="421"/>
      <c r="S60" s="421"/>
      <c r="T60" s="421"/>
      <c r="U60" s="421"/>
      <c r="V60" s="421"/>
      <c r="W60" s="421"/>
      <c r="X60" s="421"/>
      <c r="Y60" s="421"/>
      <c r="Z60" s="142"/>
      <c r="AC60" s="127">
        <v>47</v>
      </c>
    </row>
    <row r="61" spans="1:29" ht="24.95" customHeight="1">
      <c r="A61" s="396"/>
      <c r="B61" s="454"/>
      <c r="C61" s="454"/>
      <c r="D61" s="454"/>
      <c r="E61" s="454"/>
      <c r="F61" s="454"/>
      <c r="G61" s="493"/>
      <c r="H61" s="149"/>
      <c r="I61" s="407"/>
      <c r="J61" s="327" t="s">
        <v>27</v>
      </c>
      <c r="K61" s="411"/>
      <c r="L61" s="411"/>
      <c r="M61" s="411"/>
      <c r="N61" s="327" t="s">
        <v>28</v>
      </c>
      <c r="O61" s="411"/>
      <c r="P61" s="411"/>
      <c r="Q61" s="411"/>
      <c r="R61" s="327" t="s">
        <v>29</v>
      </c>
      <c r="S61" s="411"/>
      <c r="T61" s="411"/>
      <c r="U61" s="411"/>
      <c r="V61" s="327" t="s">
        <v>30</v>
      </c>
      <c r="W61" s="411"/>
      <c r="X61" s="411"/>
      <c r="Y61" s="411"/>
      <c r="Z61" s="142"/>
      <c r="AC61" s="127">
        <v>48</v>
      </c>
    </row>
    <row r="62" spans="1:29" ht="35.1" customHeight="1">
      <c r="A62" s="395">
        <v>25</v>
      </c>
      <c r="B62" s="402" t="str">
        <f>IF(مج4!G30="","",مج4!G30)</f>
        <v/>
      </c>
      <c r="C62" s="402"/>
      <c r="D62" s="402"/>
      <c r="E62" s="402"/>
      <c r="F62" s="402"/>
      <c r="G62" s="403"/>
      <c r="H62" s="149"/>
      <c r="I62" s="407" t="s">
        <v>194</v>
      </c>
      <c r="J62" s="421"/>
      <c r="K62" s="421"/>
      <c r="L62" s="421"/>
      <c r="M62" s="421"/>
      <c r="N62" s="421"/>
      <c r="O62" s="421"/>
      <c r="P62" s="421"/>
      <c r="Q62" s="421"/>
      <c r="R62" s="421"/>
      <c r="S62" s="421"/>
      <c r="T62" s="421"/>
      <c r="U62" s="421"/>
      <c r="V62" s="421"/>
      <c r="W62" s="421"/>
      <c r="X62" s="421"/>
      <c r="Y62" s="421"/>
      <c r="Z62" s="142"/>
      <c r="AC62" s="127">
        <v>49</v>
      </c>
    </row>
    <row r="63" spans="1:29" ht="24.95" customHeight="1">
      <c r="A63" s="395"/>
      <c r="B63" s="454"/>
      <c r="C63" s="454"/>
      <c r="D63" s="454"/>
      <c r="E63" s="454"/>
      <c r="F63" s="454"/>
      <c r="G63" s="493"/>
      <c r="H63" s="149"/>
      <c r="I63" s="407"/>
      <c r="J63" s="327" t="s">
        <v>27</v>
      </c>
      <c r="K63" s="411"/>
      <c r="L63" s="411"/>
      <c r="M63" s="411"/>
      <c r="N63" s="327" t="s">
        <v>28</v>
      </c>
      <c r="O63" s="411"/>
      <c r="P63" s="411"/>
      <c r="Q63" s="411"/>
      <c r="R63" s="327" t="s">
        <v>29</v>
      </c>
      <c r="S63" s="411"/>
      <c r="T63" s="411"/>
      <c r="U63" s="411"/>
      <c r="V63" s="327" t="s">
        <v>30</v>
      </c>
      <c r="W63" s="411"/>
      <c r="X63" s="411"/>
      <c r="Y63" s="411"/>
      <c r="Z63" s="142"/>
      <c r="AC63" s="127">
        <v>50</v>
      </c>
    </row>
    <row r="64" spans="1:29" ht="24.95" customHeight="1">
      <c r="H64" s="142"/>
      <c r="I64" s="422"/>
      <c r="J64" s="423"/>
      <c r="K64" s="423"/>
      <c r="L64" s="423"/>
      <c r="M64" s="423"/>
      <c r="N64" s="423"/>
      <c r="O64" s="423"/>
      <c r="P64" s="423"/>
      <c r="Q64" s="423"/>
      <c r="R64" s="423"/>
      <c r="S64" s="423"/>
      <c r="T64" s="423"/>
      <c r="U64" s="423"/>
      <c r="V64" s="423"/>
      <c r="W64" s="423"/>
      <c r="X64" s="423"/>
      <c r="Y64" s="423"/>
      <c r="Z64" s="142"/>
      <c r="AC64" s="127">
        <v>51</v>
      </c>
    </row>
    <row r="65" spans="9:29" ht="24.95" customHeight="1">
      <c r="I65" s="422"/>
      <c r="J65" s="152"/>
      <c r="K65" s="423"/>
      <c r="L65" s="423"/>
      <c r="M65" s="423"/>
      <c r="N65" s="152"/>
      <c r="O65" s="423"/>
      <c r="P65" s="423"/>
      <c r="Q65" s="423"/>
      <c r="R65" s="142"/>
      <c r="S65" s="423"/>
      <c r="T65" s="423"/>
      <c r="U65" s="423"/>
      <c r="V65" s="142"/>
      <c r="W65" s="423"/>
      <c r="X65" s="423"/>
      <c r="Y65" s="423"/>
      <c r="AC65" s="127">
        <v>52</v>
      </c>
    </row>
    <row r="66" spans="9:29" ht="24.95" customHeight="1">
      <c r="I66" s="424"/>
      <c r="J66" s="425"/>
      <c r="K66" s="425"/>
      <c r="L66" s="425"/>
      <c r="M66" s="425"/>
      <c r="N66" s="425"/>
      <c r="O66" s="425"/>
      <c r="P66" s="425"/>
      <c r="Q66" s="425"/>
      <c r="R66" s="425"/>
      <c r="S66" s="425"/>
      <c r="T66" s="425"/>
      <c r="U66" s="425"/>
      <c r="V66" s="425"/>
      <c r="W66" s="425"/>
      <c r="X66" s="425"/>
      <c r="Y66" s="425"/>
      <c r="AC66" s="127">
        <v>53</v>
      </c>
    </row>
    <row r="67" spans="9:29" ht="24.95" customHeight="1">
      <c r="I67" s="424"/>
      <c r="J67" s="14"/>
      <c r="K67" s="425"/>
      <c r="L67" s="425"/>
      <c r="M67" s="425"/>
      <c r="N67" s="14"/>
      <c r="O67" s="425"/>
      <c r="P67" s="425"/>
      <c r="Q67" s="425"/>
      <c r="S67" s="425"/>
      <c r="T67" s="425"/>
      <c r="U67" s="425"/>
      <c r="W67" s="425"/>
      <c r="X67" s="425"/>
      <c r="Y67" s="425"/>
      <c r="AC67" s="127">
        <v>54</v>
      </c>
    </row>
    <row r="68" spans="9:29" ht="24.95" customHeight="1">
      <c r="I68" s="424"/>
      <c r="J68" s="425"/>
      <c r="K68" s="425"/>
      <c r="L68" s="425"/>
      <c r="M68" s="425"/>
      <c r="N68" s="425"/>
      <c r="O68" s="425"/>
      <c r="P68" s="425"/>
      <c r="Q68" s="425"/>
      <c r="R68" s="425"/>
      <c r="S68" s="425"/>
      <c r="T68" s="425"/>
      <c r="U68" s="425"/>
      <c r="V68" s="425"/>
      <c r="W68" s="425"/>
      <c r="X68" s="425"/>
      <c r="Y68" s="425"/>
      <c r="AC68" s="127">
        <v>55</v>
      </c>
    </row>
    <row r="69" spans="9:29" ht="24.95" customHeight="1">
      <c r="I69" s="424"/>
      <c r="K69" s="425"/>
      <c r="L69" s="425"/>
      <c r="M69" s="425"/>
      <c r="N69" s="14"/>
      <c r="O69" s="425"/>
      <c r="P69" s="425"/>
      <c r="Q69" s="425"/>
      <c r="S69" s="425"/>
      <c r="T69" s="425"/>
      <c r="U69" s="425"/>
      <c r="W69" s="425"/>
      <c r="X69" s="425"/>
      <c r="Y69" s="425"/>
      <c r="AC69" s="127">
        <v>56</v>
      </c>
    </row>
    <row r="70" spans="9:29" ht="24.95" customHeight="1">
      <c r="I70" s="424"/>
      <c r="J70" s="425"/>
      <c r="K70" s="425"/>
      <c r="L70" s="425"/>
      <c r="M70" s="425"/>
      <c r="N70" s="425"/>
      <c r="O70" s="425"/>
      <c r="P70" s="425"/>
      <c r="Q70" s="425"/>
      <c r="R70" s="425"/>
      <c r="S70" s="425"/>
      <c r="T70" s="425"/>
      <c r="U70" s="425"/>
      <c r="V70" s="425"/>
      <c r="W70" s="425"/>
      <c r="X70" s="425"/>
      <c r="Y70" s="425"/>
    </row>
    <row r="71" spans="9:29" ht="24.95" customHeight="1">
      <c r="I71" s="424"/>
      <c r="K71" s="425"/>
      <c r="L71" s="425"/>
      <c r="M71" s="425"/>
      <c r="N71" s="14"/>
      <c r="O71" s="425"/>
      <c r="P71" s="425"/>
      <c r="Q71" s="425"/>
      <c r="S71" s="425"/>
      <c r="T71" s="425"/>
      <c r="U71" s="425"/>
      <c r="W71" s="425"/>
      <c r="X71" s="425"/>
      <c r="Y71" s="425"/>
    </row>
    <row r="72" spans="9:29" ht="24.95" customHeight="1">
      <c r="I72" s="424"/>
      <c r="J72" s="425"/>
      <c r="K72" s="425"/>
      <c r="L72" s="425"/>
      <c r="M72" s="425"/>
      <c r="N72" s="425"/>
      <c r="O72" s="425"/>
      <c r="P72" s="425"/>
      <c r="Q72" s="425"/>
      <c r="R72" s="425"/>
      <c r="S72" s="425"/>
      <c r="T72" s="425"/>
      <c r="U72" s="425"/>
      <c r="V72" s="425"/>
      <c r="W72" s="425"/>
      <c r="X72" s="425"/>
      <c r="Y72" s="425"/>
    </row>
    <row r="73" spans="9:29" ht="24.95" customHeight="1">
      <c r="I73" s="424"/>
      <c r="K73" s="425"/>
      <c r="L73" s="425"/>
      <c r="M73" s="425"/>
      <c r="O73" s="425"/>
      <c r="P73" s="425"/>
      <c r="Q73" s="425"/>
      <c r="S73" s="425"/>
      <c r="T73" s="425"/>
      <c r="U73" s="425"/>
      <c r="W73" s="425"/>
      <c r="X73" s="425"/>
      <c r="Y73" s="425"/>
    </row>
    <row r="74" spans="9:29" ht="24.95" customHeight="1">
      <c r="I74" s="424"/>
      <c r="J74" s="425"/>
      <c r="K74" s="425"/>
      <c r="L74" s="425"/>
      <c r="M74" s="425"/>
      <c r="N74" s="425"/>
      <c r="O74" s="425"/>
      <c r="P74" s="425"/>
      <c r="Q74" s="425"/>
      <c r="R74" s="425"/>
      <c r="S74" s="425"/>
      <c r="T74" s="425"/>
      <c r="U74" s="425"/>
      <c r="V74" s="425"/>
      <c r="W74" s="425"/>
      <c r="X74" s="425"/>
      <c r="Y74" s="425"/>
    </row>
    <row r="75" spans="9:29" ht="24.95" customHeight="1">
      <c r="I75" s="424"/>
      <c r="K75" s="425"/>
      <c r="L75" s="425"/>
      <c r="M75" s="425"/>
      <c r="O75" s="425"/>
      <c r="P75" s="425"/>
      <c r="Q75" s="425"/>
      <c r="S75" s="425"/>
      <c r="T75" s="425"/>
      <c r="U75" s="425"/>
      <c r="W75" s="425"/>
      <c r="X75" s="425"/>
      <c r="Y75" s="425"/>
    </row>
    <row r="76" spans="9:29" ht="24.95" customHeight="1">
      <c r="I76" s="424"/>
      <c r="J76" s="425"/>
      <c r="K76" s="425"/>
      <c r="L76" s="425"/>
      <c r="M76" s="425"/>
      <c r="N76" s="425"/>
      <c r="O76" s="425"/>
      <c r="P76" s="425"/>
      <c r="Q76" s="425"/>
      <c r="R76" s="425"/>
      <c r="S76" s="425"/>
      <c r="T76" s="425"/>
      <c r="U76" s="425"/>
      <c r="V76" s="425"/>
      <c r="W76" s="425"/>
      <c r="X76" s="425"/>
      <c r="Y76" s="425"/>
    </row>
    <row r="77" spans="9:29" ht="24.95" customHeight="1">
      <c r="I77" s="424"/>
      <c r="K77" s="425"/>
      <c r="L77" s="425"/>
      <c r="M77" s="425"/>
      <c r="O77" s="425"/>
      <c r="P77" s="425"/>
      <c r="Q77" s="425"/>
      <c r="S77" s="425"/>
      <c r="T77" s="425"/>
      <c r="U77" s="425"/>
      <c r="W77" s="425"/>
      <c r="X77" s="425"/>
      <c r="Y77" s="425"/>
    </row>
  </sheetData>
  <sheetProtection algorithmName="SHA-512" hashValue="NMt9XPLsUafu+5gxj6yXXI3MwhacUt45WWpxesb/cRFl8XthueeIlVbYNpX0dEKj4tHVO3YcMceFAmF6cwZ5yw==" saltValue="Axvsfn4/hzRaGDdjdmi8JQ==" spinCount="100000" sheet="1" objects="1" scenarios="1"/>
  <mergeCells count="250">
    <mergeCell ref="I76:I77"/>
    <mergeCell ref="J76:Y76"/>
    <mergeCell ref="K77:M77"/>
    <mergeCell ref="O77:Q77"/>
    <mergeCell ref="S77:U77"/>
    <mergeCell ref="W77:Y77"/>
    <mergeCell ref="I74:I75"/>
    <mergeCell ref="J74:Y74"/>
    <mergeCell ref="K75:M75"/>
    <mergeCell ref="O75:Q75"/>
    <mergeCell ref="S75:U75"/>
    <mergeCell ref="W75:Y75"/>
    <mergeCell ref="I72:I73"/>
    <mergeCell ref="J72:Y72"/>
    <mergeCell ref="K73:M73"/>
    <mergeCell ref="O73:Q73"/>
    <mergeCell ref="S73:U73"/>
    <mergeCell ref="W73:Y73"/>
    <mergeCell ref="I70:I71"/>
    <mergeCell ref="J70:Y70"/>
    <mergeCell ref="K71:M71"/>
    <mergeCell ref="O71:Q71"/>
    <mergeCell ref="S71:U71"/>
    <mergeCell ref="W71:Y71"/>
    <mergeCell ref="I68:I69"/>
    <mergeCell ref="J68:Y68"/>
    <mergeCell ref="K69:M69"/>
    <mergeCell ref="O69:Q69"/>
    <mergeCell ref="S69:U69"/>
    <mergeCell ref="W69:Y69"/>
    <mergeCell ref="I66:I67"/>
    <mergeCell ref="J66:Y66"/>
    <mergeCell ref="K67:M67"/>
    <mergeCell ref="O67:Q67"/>
    <mergeCell ref="S67:U67"/>
    <mergeCell ref="W67:Y67"/>
    <mergeCell ref="I64:I65"/>
    <mergeCell ref="J64:Y64"/>
    <mergeCell ref="K65:M65"/>
    <mergeCell ref="O65:Q65"/>
    <mergeCell ref="S65:U65"/>
    <mergeCell ref="W65:Y65"/>
    <mergeCell ref="B62:G63"/>
    <mergeCell ref="I62:I63"/>
    <mergeCell ref="J62:Y62"/>
    <mergeCell ref="K63:M63"/>
    <mergeCell ref="O63:Q63"/>
    <mergeCell ref="S63:U63"/>
    <mergeCell ref="W63:Y63"/>
    <mergeCell ref="B60:G61"/>
    <mergeCell ref="I60:I61"/>
    <mergeCell ref="J60:Y60"/>
    <mergeCell ref="K61:M61"/>
    <mergeCell ref="O61:Q61"/>
    <mergeCell ref="S61:U61"/>
    <mergeCell ref="W61:Y61"/>
    <mergeCell ref="B58:G59"/>
    <mergeCell ref="I58:I59"/>
    <mergeCell ref="J58:Y58"/>
    <mergeCell ref="K59:M59"/>
    <mergeCell ref="O59:Q59"/>
    <mergeCell ref="S59:U59"/>
    <mergeCell ref="W59:Y59"/>
    <mergeCell ref="B56:G57"/>
    <mergeCell ref="I56:I57"/>
    <mergeCell ref="J56:Y56"/>
    <mergeCell ref="K57:M57"/>
    <mergeCell ref="O57:Q57"/>
    <mergeCell ref="S57:U57"/>
    <mergeCell ref="W57:Y57"/>
    <mergeCell ref="B54:G55"/>
    <mergeCell ref="I54:I55"/>
    <mergeCell ref="J54:Y54"/>
    <mergeCell ref="K55:M55"/>
    <mergeCell ref="O55:Q55"/>
    <mergeCell ref="S55:U55"/>
    <mergeCell ref="W55:Y55"/>
    <mergeCell ref="B52:G53"/>
    <mergeCell ref="I52:I53"/>
    <mergeCell ref="J52:Y52"/>
    <mergeCell ref="K53:M53"/>
    <mergeCell ref="O53:Q53"/>
    <mergeCell ref="S53:U53"/>
    <mergeCell ref="W53:Y53"/>
    <mergeCell ref="B50:G51"/>
    <mergeCell ref="I50:I51"/>
    <mergeCell ref="J50:Y50"/>
    <mergeCell ref="K51:M51"/>
    <mergeCell ref="O51:Q51"/>
    <mergeCell ref="S51:U51"/>
    <mergeCell ref="W51:Y51"/>
    <mergeCell ref="B48:G49"/>
    <mergeCell ref="I48:I49"/>
    <mergeCell ref="J48:Y48"/>
    <mergeCell ref="K49:M49"/>
    <mergeCell ref="O49:Q49"/>
    <mergeCell ref="S49:U49"/>
    <mergeCell ref="W49:Y49"/>
    <mergeCell ref="B46:G47"/>
    <mergeCell ref="I46:I47"/>
    <mergeCell ref="J46:Y46"/>
    <mergeCell ref="K47:M47"/>
    <mergeCell ref="O47:Q47"/>
    <mergeCell ref="S47:U47"/>
    <mergeCell ref="W47:Y47"/>
    <mergeCell ref="B44:G45"/>
    <mergeCell ref="I44:I45"/>
    <mergeCell ref="J44:Y44"/>
    <mergeCell ref="K45:M45"/>
    <mergeCell ref="O45:Q45"/>
    <mergeCell ref="S45:U45"/>
    <mergeCell ref="W45:Y45"/>
    <mergeCell ref="B42:G43"/>
    <mergeCell ref="I42:I43"/>
    <mergeCell ref="J42:Y42"/>
    <mergeCell ref="K43:M43"/>
    <mergeCell ref="O43:Q43"/>
    <mergeCell ref="S43:U43"/>
    <mergeCell ref="W43:Y43"/>
    <mergeCell ref="B40:G41"/>
    <mergeCell ref="I40:I41"/>
    <mergeCell ref="J40:Y40"/>
    <mergeCell ref="K41:M41"/>
    <mergeCell ref="O41:Q41"/>
    <mergeCell ref="S41:U41"/>
    <mergeCell ref="W41:Y41"/>
    <mergeCell ref="B38:G39"/>
    <mergeCell ref="I38:I39"/>
    <mergeCell ref="J38:Y38"/>
    <mergeCell ref="K39:M39"/>
    <mergeCell ref="O39:Q39"/>
    <mergeCell ref="S39:U39"/>
    <mergeCell ref="W39:Y39"/>
    <mergeCell ref="B36:G37"/>
    <mergeCell ref="I36:I37"/>
    <mergeCell ref="J36:Y36"/>
    <mergeCell ref="K37:M37"/>
    <mergeCell ref="O37:Q37"/>
    <mergeCell ref="S37:U37"/>
    <mergeCell ref="W37:Y37"/>
    <mergeCell ref="B34:G35"/>
    <mergeCell ref="I34:I35"/>
    <mergeCell ref="J34:Y34"/>
    <mergeCell ref="K35:M35"/>
    <mergeCell ref="O35:Q35"/>
    <mergeCell ref="S35:U35"/>
    <mergeCell ref="W35:Y35"/>
    <mergeCell ref="B32:G33"/>
    <mergeCell ref="I32:I33"/>
    <mergeCell ref="J32:Y32"/>
    <mergeCell ref="K33:M33"/>
    <mergeCell ref="O33:Q33"/>
    <mergeCell ref="S33:U33"/>
    <mergeCell ref="W33:Y33"/>
    <mergeCell ref="B30:G31"/>
    <mergeCell ref="I30:I31"/>
    <mergeCell ref="J30:Y30"/>
    <mergeCell ref="K31:M31"/>
    <mergeCell ref="O31:Q31"/>
    <mergeCell ref="S31:U31"/>
    <mergeCell ref="W31:Y31"/>
    <mergeCell ref="B28:G29"/>
    <mergeCell ref="I28:I29"/>
    <mergeCell ref="J28:Y28"/>
    <mergeCell ref="K29:M29"/>
    <mergeCell ref="O29:Q29"/>
    <mergeCell ref="S29:U29"/>
    <mergeCell ref="W29:Y29"/>
    <mergeCell ref="B26:G27"/>
    <mergeCell ref="I26:I27"/>
    <mergeCell ref="J26:Y26"/>
    <mergeCell ref="K27:M27"/>
    <mergeCell ref="O27:Q27"/>
    <mergeCell ref="S27:U27"/>
    <mergeCell ref="W27:Y27"/>
    <mergeCell ref="B24:G25"/>
    <mergeCell ref="I24:I25"/>
    <mergeCell ref="J24:Y24"/>
    <mergeCell ref="K25:M25"/>
    <mergeCell ref="O25:Q25"/>
    <mergeCell ref="S25:U25"/>
    <mergeCell ref="W25:Y25"/>
    <mergeCell ref="B22:G23"/>
    <mergeCell ref="I22:I23"/>
    <mergeCell ref="J22:Y22"/>
    <mergeCell ref="K23:M23"/>
    <mergeCell ref="O23:Q23"/>
    <mergeCell ref="S23:U23"/>
    <mergeCell ref="W23:Y23"/>
    <mergeCell ref="B16:G17"/>
    <mergeCell ref="I16:I17"/>
    <mergeCell ref="J16:Y16"/>
    <mergeCell ref="K17:M17"/>
    <mergeCell ref="O17:Q17"/>
    <mergeCell ref="S17:U17"/>
    <mergeCell ref="W17:Y17"/>
    <mergeCell ref="B20:G21"/>
    <mergeCell ref="I20:I21"/>
    <mergeCell ref="J20:Y20"/>
    <mergeCell ref="K21:M21"/>
    <mergeCell ref="O21:Q21"/>
    <mergeCell ref="S21:U21"/>
    <mergeCell ref="W21:Y21"/>
    <mergeCell ref="B18:G19"/>
    <mergeCell ref="I18:I19"/>
    <mergeCell ref="J18:Y18"/>
    <mergeCell ref="K19:M19"/>
    <mergeCell ref="O19:Q19"/>
    <mergeCell ref="S19:U19"/>
    <mergeCell ref="W19:Y19"/>
    <mergeCell ref="B8:C8"/>
    <mergeCell ref="B9:C9"/>
    <mergeCell ref="B10:C10"/>
    <mergeCell ref="B11:C11"/>
    <mergeCell ref="B13:G13"/>
    <mergeCell ref="B14:G15"/>
    <mergeCell ref="I14:I15"/>
    <mergeCell ref="J14:Y14"/>
    <mergeCell ref="K15:M15"/>
    <mergeCell ref="O15:Q15"/>
    <mergeCell ref="S15:U15"/>
    <mergeCell ref="W15:Y15"/>
    <mergeCell ref="J10:X10"/>
    <mergeCell ref="I13:V13"/>
    <mergeCell ref="X13:Y13"/>
    <mergeCell ref="A14:A15"/>
    <mergeCell ref="A16:A17"/>
    <mergeCell ref="A18:A19"/>
    <mergeCell ref="A20:A21"/>
    <mergeCell ref="A22:A23"/>
    <mergeCell ref="A24:A25"/>
    <mergeCell ref="A26:A27"/>
    <mergeCell ref="A28:A29"/>
    <mergeCell ref="A30:A31"/>
    <mergeCell ref="A50:A51"/>
    <mergeCell ref="A52:A53"/>
    <mergeCell ref="A54:A55"/>
    <mergeCell ref="A56:A57"/>
    <mergeCell ref="A58:A59"/>
    <mergeCell ref="A60:A61"/>
    <mergeCell ref="A62:A63"/>
    <mergeCell ref="A32:A33"/>
    <mergeCell ref="A34:A35"/>
    <mergeCell ref="A36:A37"/>
    <mergeCell ref="A38:A39"/>
    <mergeCell ref="A40:A41"/>
    <mergeCell ref="A42:A43"/>
    <mergeCell ref="A44:A45"/>
    <mergeCell ref="A46:A47"/>
    <mergeCell ref="A48:A49"/>
  </mergeCells>
  <conditionalFormatting sqref="D8:I11">
    <cfRule type="containsErrors" dxfId="11" priority="1">
      <formula>ISERROR(D8)</formula>
    </cfRule>
  </conditionalFormatting>
  <pageMargins left="0.70866141732283472" right="0.70866141732283472" top="0.74803149606299213" bottom="0.74803149606299213" header="0.31496062992125984" footer="0.31496062992125984"/>
  <pageSetup paperSize="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6A9D1B4-9011-40A5-8FC8-43D1E719B885}">
          <x14:formula1>
            <xm:f>'المجالات والمؤشرات'!$S$6:$S$14</xm:f>
          </x14:formula1>
          <xm:sqref>H14:H63</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7A30A-1F68-4E4A-AAB2-19EB8C0EA07C}">
  <dimension ref="A1:AP210"/>
  <sheetViews>
    <sheetView rightToLeft="1" topLeftCell="P1" zoomScale="91" zoomScaleNormal="91" workbookViewId="0">
      <selection activeCell="F5" sqref="F5:G6"/>
    </sheetView>
  </sheetViews>
  <sheetFormatPr defaultRowHeight="14.25"/>
  <cols>
    <col min="1" max="1" width="22.5" customWidth="1"/>
    <col min="2" max="2" width="87.625" customWidth="1"/>
    <col min="3" max="3" width="14.625" customWidth="1"/>
    <col min="4" max="4" width="43" customWidth="1"/>
    <col min="5" max="5" width="5.5" customWidth="1"/>
    <col min="6" max="6" width="68" customWidth="1"/>
    <col min="7" max="7" width="19.75" customWidth="1"/>
    <col min="8" max="8" width="58.875" customWidth="1"/>
    <col min="9" max="9" width="62.5" hidden="1" customWidth="1"/>
    <col min="10" max="10" width="8" style="287" customWidth="1"/>
    <col min="11" max="11" width="3" customWidth="1"/>
    <col min="12" max="12" width="39.5" customWidth="1"/>
    <col min="13" max="13" width="8.5" style="287" customWidth="1"/>
    <col min="14" max="14" width="10.125" customWidth="1"/>
    <col min="15" max="15" width="36.75" customWidth="1"/>
    <col min="16" max="16" width="13" style="287" customWidth="1"/>
    <col min="17" max="17" width="3" customWidth="1"/>
    <col min="18" max="18" width="40.625" customWidth="1"/>
    <col min="20" max="20" width="2.25" customWidth="1"/>
    <col min="21" max="21" width="1.5" customWidth="1"/>
    <col min="22" max="22" width="41.125" customWidth="1"/>
    <col min="23" max="23" width="9" style="287" customWidth="1"/>
    <col min="24" max="24" width="2.125" customWidth="1"/>
    <col min="25" max="25" width="49.625" customWidth="1"/>
    <col min="26" max="26" width="9" style="287"/>
    <col min="27" max="27" width="2.375" customWidth="1"/>
    <col min="28" max="28" width="34.125" customWidth="1"/>
    <col min="29" max="29" width="9" style="287"/>
    <col min="40" max="40" width="57.375" bestFit="1" customWidth="1"/>
    <col min="41" max="41" width="6" style="287" bestFit="1" customWidth="1"/>
    <col min="42" max="42" width="17" style="287" bestFit="1" customWidth="1"/>
    <col min="43" max="43" width="31.5" customWidth="1"/>
    <col min="46" max="46" width="34.75" customWidth="1"/>
    <col min="51" max="51" width="31" customWidth="1"/>
    <col min="56" max="56" width="35.625" customWidth="1"/>
  </cols>
  <sheetData>
    <row r="1" spans="1:42" ht="15">
      <c r="A1" t="str">
        <f>مج4!T3</f>
        <v xml:space="preserve">المادة </v>
      </c>
      <c r="B1" t="str">
        <f>مج4!U3</f>
        <v>المستوى</v>
      </c>
      <c r="C1" t="str">
        <f>'مج 0'!G5</f>
        <v>رياضيات_سادس</v>
      </c>
      <c r="H1" s="279" t="s">
        <v>619</v>
      </c>
      <c r="I1" s="296" t="s">
        <v>613</v>
      </c>
      <c r="L1" t="str">
        <f>احصائيات0!B2</f>
        <v>متوسط نتائج الطلاب في مهارات الاختبارات</v>
      </c>
      <c r="M1" s="287" t="str">
        <f>احصائيات0!D2</f>
        <v>التشخيصي</v>
      </c>
      <c r="O1" s="279" t="s">
        <v>620</v>
      </c>
      <c r="R1" s="294" t="str">
        <f>'احصائيات 2'!B2</f>
        <v>متوسط نتائج الطلاب في مهارات الاختبارات</v>
      </c>
      <c r="S1" s="295" t="str">
        <f>'احصائيات 2'!C2</f>
        <v>الثاني</v>
      </c>
      <c r="V1" s="292" t="str">
        <f>'احصائيات 3'!B2</f>
        <v>متوسط نتائج الطلاب في مهارات الاختبارات</v>
      </c>
      <c r="W1" s="293" t="str">
        <f>'احصائيات 3'!C2</f>
        <v>الثالث</v>
      </c>
      <c r="Y1" s="290" t="str">
        <f>'احصائيات 4'!B2</f>
        <v>متوسط نتائج الطلاب في مهارات الاختبارات</v>
      </c>
      <c r="Z1" s="291" t="str">
        <f>'احصائيات 4'!C2</f>
        <v>الرابع</v>
      </c>
      <c r="AB1" s="288" t="str">
        <f>'احصائيات 5'!B2</f>
        <v>متوسط نتائج الطلاب في مهارات الاختبارات</v>
      </c>
      <c r="AC1" s="289" t="str">
        <f>'احصائيات 5'!C2</f>
        <v>الخامس</v>
      </c>
      <c r="AN1" t="s">
        <v>246</v>
      </c>
      <c r="AO1" s="287" t="s">
        <v>232</v>
      </c>
      <c r="AP1" s="287" t="s">
        <v>614</v>
      </c>
    </row>
    <row r="2" spans="1:42">
      <c r="A2" t="str">
        <f>مج4!$T$70</f>
        <v>رياضيات_ثالث_ابتدائي</v>
      </c>
      <c r="B2" t="str">
        <f>مج4!U70</f>
        <v>المرتفع : يقدر ناتج جمع وطرح الأعداد ضمن أربع منازل</v>
      </c>
      <c r="D2" t="str">
        <f>IF($C$1=A2,B2,"")</f>
        <v/>
      </c>
      <c r="E2">
        <v>1</v>
      </c>
      <c r="F2" t="str" cm="1">
        <f t="array" ref="F2:F207">_xlfn._xlws.SORT($D$2:$D$207,1,-1)</f>
        <v xml:space="preserve">المنخفض جداً : يقرأ البيانات من تمثيلاتها وتحليلها؛ لاستنتاج معلومات. </v>
      </c>
      <c r="H2" t="str">
        <f>VLOOKUP($E2,$K$2:$M$35,2,1)</f>
        <v>المرتفع :  يحل مسائل رياضية على الأنماط العددية والدوال</v>
      </c>
      <c r="I2" t="str">
        <f>مج4!U4</f>
        <v>المرتفع : يحدد المترادفات والمتضادات من السياق أو من غيره</v>
      </c>
      <c r="J2" s="287">
        <f t="shared" ref="J2:J26" ca="1" si="0">VLOOKUP(E2,$K$2:$M$38,3,1)</f>
        <v>0.95</v>
      </c>
      <c r="K2">
        <v>1</v>
      </c>
      <c r="L2" t="str">
        <f>احصائيات0!B3</f>
        <v>المرتفع :  يحل مسائل رياضية على الأنماط العددية والدوال</v>
      </c>
      <c r="M2" s="287">
        <f ca="1">IFERROR(احصائيات0!D3,"")</f>
        <v>0.95</v>
      </c>
      <c r="O2" t="str">
        <f>VLOOKUP(E2,$Q$2:$R$26,2,1)</f>
        <v>-</v>
      </c>
      <c r="P2" s="287" t="str">
        <f>VLOOKUP(E2,$Q$2:$S$26,3,1)</f>
        <v/>
      </c>
      <c r="Q2">
        <v>1</v>
      </c>
      <c r="R2" t="str">
        <f>'احصائيات 2'!B3</f>
        <v>-</v>
      </c>
      <c r="S2" s="287" t="str">
        <f>IFERROR('احصائيات 2'!C3,"")</f>
        <v/>
      </c>
      <c r="V2" t="str">
        <f>'احصائيات 3'!B3</f>
        <v>-</v>
      </c>
      <c r="W2" s="287" t="str">
        <f>IFERROR('احصائيات 3'!C3,"")</f>
        <v/>
      </c>
      <c r="Y2" t="str">
        <f>'احصائيات 4'!B3</f>
        <v>-</v>
      </c>
      <c r="Z2" s="287" t="str">
        <f>IFERROR('احصائيات 4'!C3,"")</f>
        <v/>
      </c>
      <c r="AB2" t="str">
        <f>'احصائيات 5'!B3</f>
        <v>-</v>
      </c>
      <c r="AC2" s="287" t="str">
        <f>IFERROR('احصائيات 5'!C3,"")</f>
        <v/>
      </c>
      <c r="AN2" t="s">
        <v>599</v>
      </c>
      <c r="AO2" s="287">
        <v>0.75</v>
      </c>
      <c r="AP2" s="287">
        <v>0.5</v>
      </c>
    </row>
    <row r="3" spans="1:42">
      <c r="A3" t="str">
        <f>مج4!$T$70</f>
        <v>رياضيات_ثالث_ابتدائي</v>
      </c>
      <c r="B3" t="str">
        <f>مج4!U71</f>
        <v>المرتفع : يطبق خصائص الجمع والضرب</v>
      </c>
      <c r="D3" t="str">
        <f t="shared" ref="D3:D66" si="1">IF($C$1=A3,B3,"")</f>
        <v/>
      </c>
      <c r="E3">
        <v>2</v>
      </c>
      <c r="F3" t="str">
        <v>المنخفض جداً :  يستوعب مفهوم المتباينات</v>
      </c>
      <c r="H3" t="str">
        <f t="shared" ref="H3:H36" si="2">VLOOKUP($E3,$K$2:$M$35,2,1)</f>
        <v>المرتفع : يدرك الفروق بين مقاييس النزعة المركزية</v>
      </c>
      <c r="I3" t="str">
        <f>مج4!U5</f>
        <v>المرتفع : يفرق بين المفرد والمثنى والجمع من خلال السياق أو بدونه</v>
      </c>
      <c r="J3" s="287">
        <f t="shared" ca="1" si="0"/>
        <v>0.4375</v>
      </c>
      <c r="K3">
        <v>2</v>
      </c>
      <c r="L3" t="str">
        <f>احصائيات0!B4</f>
        <v>المرتفع : يدرك الفروق بين مقاييس النزعة المركزية</v>
      </c>
      <c r="M3" s="287">
        <f ca="1">IFERROR(احصائيات0!D4,"")</f>
        <v>0.4375</v>
      </c>
      <c r="O3" t="str">
        <f t="shared" ref="O3:O26" si="3">VLOOKUP(E3,$Q$2:$R$26,2,1)</f>
        <v>-</v>
      </c>
      <c r="P3" s="287" t="str">
        <f t="shared" ref="P3:P26" si="4">VLOOKUP(E3,$Q$2:$S$26,3,1)</f>
        <v/>
      </c>
      <c r="Q3">
        <v>2</v>
      </c>
      <c r="R3" t="str">
        <f>'احصائيات 2'!B4</f>
        <v>-</v>
      </c>
      <c r="S3" s="287" t="str">
        <f>IFERROR('احصائيات 2'!C4,"")</f>
        <v/>
      </c>
      <c r="V3" t="str">
        <f>'احصائيات 3'!B4</f>
        <v>-</v>
      </c>
      <c r="W3" s="287" t="str">
        <f>IFERROR('احصائيات 3'!C4,"")</f>
        <v/>
      </c>
      <c r="Y3" t="str">
        <f>'احصائيات 4'!B4</f>
        <v>-</v>
      </c>
      <c r="Z3" s="287" t="str">
        <f>IFERROR('احصائيات 4'!C4,"")</f>
        <v/>
      </c>
      <c r="AB3" t="str">
        <f>'احصائيات 5'!B4</f>
        <v>-</v>
      </c>
      <c r="AC3" s="287" t="str">
        <f>IFERROR('احصائيات 5'!C4,"")</f>
        <v/>
      </c>
      <c r="AN3" t="s">
        <v>600</v>
      </c>
      <c r="AO3" s="287">
        <v>1</v>
      </c>
      <c r="AP3" s="287">
        <v>0.25</v>
      </c>
    </row>
    <row r="4" spans="1:42">
      <c r="A4" t="str">
        <f>مج4!$T$70</f>
        <v>رياضيات_ثالث_ابتدائي</v>
      </c>
      <c r="B4" t="str">
        <f>مج4!U72</f>
        <v>المرتفع : يكتب جملاً عددية على العمليات الأربع ويوجد قيمتها</v>
      </c>
      <c r="D4" t="str">
        <f t="shared" si="1"/>
        <v/>
      </c>
      <c r="E4">
        <v>3</v>
      </c>
      <c r="F4" t="str">
        <v>المنخفض جداً :  يستوعب المفاهيم الهندسية الأولية (الزاوية والمستقيم) ومفهومي الحجم والمساحة</v>
      </c>
      <c r="H4" t="str">
        <f t="shared" si="2"/>
        <v>المتوسط :  يوجد النسبة المئوية</v>
      </c>
      <c r="I4" t="str">
        <f>مج4!U6</f>
        <v>المرتفع : يوضح معاني المفردات من خلال السياق أو بدونه</v>
      </c>
      <c r="J4" s="287">
        <f t="shared" ca="1" si="0"/>
        <v>0.7</v>
      </c>
      <c r="K4">
        <v>3</v>
      </c>
      <c r="L4" t="str">
        <f>احصائيات0!B5</f>
        <v>المتوسط :  يوجد النسبة المئوية</v>
      </c>
      <c r="M4" s="287">
        <f ca="1">IFERROR(احصائيات0!D5,"")</f>
        <v>0.7</v>
      </c>
      <c r="O4" t="str">
        <f t="shared" si="3"/>
        <v>-</v>
      </c>
      <c r="P4" s="287" t="str">
        <f t="shared" si="4"/>
        <v/>
      </c>
      <c r="Q4">
        <v>3</v>
      </c>
      <c r="R4" t="str">
        <f>'احصائيات 2'!B5</f>
        <v>-</v>
      </c>
      <c r="S4" s="287" t="str">
        <f>IFERROR('احصائيات 2'!C5,"")</f>
        <v/>
      </c>
      <c r="V4" t="str">
        <f>'احصائيات 3'!B5</f>
        <v>-</v>
      </c>
      <c r="W4" s="287" t="str">
        <f>IFERROR('احصائيات 3'!C5,"")</f>
        <v/>
      </c>
      <c r="Y4" t="str">
        <f>'احصائيات 4'!B5</f>
        <v>-</v>
      </c>
      <c r="Z4" s="287" t="str">
        <f>IFERROR('احصائيات 4'!C5,"")</f>
        <v/>
      </c>
      <c r="AB4" t="str">
        <f>'احصائيات 5'!B5</f>
        <v>-</v>
      </c>
      <c r="AC4" s="287" t="str">
        <f>IFERROR('احصائيات 5'!C5,"")</f>
        <v/>
      </c>
      <c r="AN4" t="s">
        <v>601</v>
      </c>
      <c r="AO4" s="287">
        <v>1</v>
      </c>
      <c r="AP4" s="287">
        <v>1</v>
      </c>
    </row>
    <row r="5" spans="1:42">
      <c r="A5" t="str">
        <f>مج4!$T$70</f>
        <v>رياضيات_ثالث_ابتدائي</v>
      </c>
      <c r="B5" t="str">
        <f>مج4!U73</f>
        <v>المرتفع : يحل مسائل رياضية تتضمن تطبيقات مالية على النقود</v>
      </c>
      <c r="D5" t="str">
        <f t="shared" si="1"/>
        <v/>
      </c>
      <c r="E5">
        <v>4</v>
      </c>
      <c r="F5" t="str">
        <v>المنخفض جداً :  يحلل الأعداد إلى العوامل الأولية</v>
      </c>
      <c r="H5" t="str">
        <f t="shared" si="2"/>
        <v xml:space="preserve">المتوسط :  يطبق العمليات على الكسور والأعداد العشرية </v>
      </c>
      <c r="I5" t="str">
        <f>مج4!U7</f>
        <v xml:space="preserve">المرتفع : يحلل النصوص المقروءة ويقومها ويعبر عما يستنتج منها </v>
      </c>
      <c r="J5" s="287">
        <f t="shared" ca="1" si="0"/>
        <v>1</v>
      </c>
      <c r="K5">
        <v>4</v>
      </c>
      <c r="L5" t="str">
        <f>احصائيات0!B6</f>
        <v xml:space="preserve">المتوسط :  يطبق العمليات على الكسور والأعداد العشرية </v>
      </c>
      <c r="M5" s="287">
        <f ca="1">IFERROR(احصائيات0!D6,"")</f>
        <v>1</v>
      </c>
      <c r="O5" t="str">
        <f t="shared" si="3"/>
        <v>-</v>
      </c>
      <c r="P5" s="287" t="str">
        <f t="shared" si="4"/>
        <v/>
      </c>
      <c r="Q5">
        <v>4</v>
      </c>
      <c r="R5" t="str">
        <f>'احصائيات 2'!B6</f>
        <v>-</v>
      </c>
      <c r="S5" s="287" t="str">
        <f>IFERROR('احصائيات 2'!C6,"")</f>
        <v/>
      </c>
      <c r="V5" t="str">
        <f>'احصائيات 3'!B6</f>
        <v>-</v>
      </c>
      <c r="W5" s="287" t="str">
        <f>IFERROR('احصائيات 3'!C6,"")</f>
        <v/>
      </c>
      <c r="Y5" t="str">
        <f>'احصائيات 4'!B6</f>
        <v>-</v>
      </c>
      <c r="Z5" s="287" t="str">
        <f>IFERROR('احصائيات 4'!C6,"")</f>
        <v/>
      </c>
      <c r="AB5" t="str">
        <f>'احصائيات 5'!B6</f>
        <v>-</v>
      </c>
      <c r="AC5" s="287" t="str">
        <f>IFERROR('احصائيات 5'!C6,"")</f>
        <v/>
      </c>
    </row>
    <row r="6" spans="1:42">
      <c r="A6" t="str">
        <f>مج4!$T$70</f>
        <v>رياضيات_ثالث_ابتدائي</v>
      </c>
      <c r="B6" t="str">
        <f>مج4!U74</f>
        <v>المرتفع : يحلل البيانات الممثلة في الرسوم البيانية</v>
      </c>
      <c r="D6" t="str">
        <f t="shared" si="1"/>
        <v/>
      </c>
      <c r="E6">
        <v>5</v>
      </c>
      <c r="F6" t="str">
        <v>المنخفض جداً :  يجمع ويطرح الأعداد العشرية</v>
      </c>
      <c r="H6" t="str">
        <f t="shared" si="2"/>
        <v>-</v>
      </c>
      <c r="I6" t="str">
        <f>مج4!U8</f>
        <v>المرتفع : يستنتج فكرة النص المنظور الرئيسة، ويستخرج قيمه وأفكاره الفرعية</v>
      </c>
      <c r="J6" s="287" t="str">
        <f t="shared" ca="1" si="0"/>
        <v/>
      </c>
      <c r="K6">
        <v>5</v>
      </c>
      <c r="L6" t="str">
        <f>احصائيات0!B7</f>
        <v>-</v>
      </c>
      <c r="M6" s="287" t="str">
        <f ca="1">IFERROR(احصائيات0!D7,"")</f>
        <v/>
      </c>
      <c r="O6" t="str">
        <f t="shared" si="3"/>
        <v>-</v>
      </c>
      <c r="P6" s="287" t="str">
        <f t="shared" si="4"/>
        <v/>
      </c>
      <c r="Q6">
        <v>5</v>
      </c>
      <c r="R6" t="str">
        <f>'احصائيات 2'!B7</f>
        <v>-</v>
      </c>
      <c r="S6" s="287" t="str">
        <f>IFERROR('احصائيات 2'!C7,"")</f>
        <v/>
      </c>
      <c r="V6" t="str">
        <f>'احصائيات 3'!B7</f>
        <v>-</v>
      </c>
      <c r="W6" s="287" t="str">
        <f>IFERROR('احصائيات 3'!C7,"")</f>
        <v/>
      </c>
      <c r="Y6" t="str">
        <f>'احصائيات 4'!B7</f>
        <v>-</v>
      </c>
      <c r="Z6" s="287" t="str">
        <f>IFERROR('احصائيات 4'!C7,"")</f>
        <v/>
      </c>
      <c r="AB6" t="str">
        <f>'احصائيات 5'!B7</f>
        <v>-</v>
      </c>
      <c r="AC6" s="287" t="str">
        <f>IFERROR('احصائيات 5'!C7,"")</f>
        <v/>
      </c>
    </row>
    <row r="7" spans="1:42">
      <c r="A7" t="str">
        <f>مج4!$T$70</f>
        <v>رياضيات_ثالث_ابتدائي</v>
      </c>
      <c r="B7" t="str">
        <f>مج4!U75</f>
        <v>المتوسط : يميز القيمة المنزلية لعدد ضمن سبع منازل</v>
      </c>
      <c r="D7" t="str">
        <f t="shared" si="1"/>
        <v/>
      </c>
      <c r="E7">
        <v>6</v>
      </c>
      <c r="F7" t="str">
        <v>المنخفض جداً :  يتعرف على مفاهيم الكسور الاعتيادية والنسبة والمعدل والنسبة المئوية</v>
      </c>
      <c r="H7" t="str">
        <f t="shared" si="2"/>
        <v>-</v>
      </c>
      <c r="I7" t="str">
        <f>مج4!U9</f>
        <v>المرتفع : يحلل أحداث النصوص المتشابكة وتسلسلها ويحدد شخصياتها</v>
      </c>
      <c r="J7" s="287" t="str">
        <f t="shared" ca="1" si="0"/>
        <v/>
      </c>
      <c r="K7">
        <v>6</v>
      </c>
      <c r="L7" t="str">
        <f>احصائيات0!B8</f>
        <v>-</v>
      </c>
      <c r="M7" s="287" t="str">
        <f ca="1">IFERROR(احصائيات0!D8,"")</f>
        <v/>
      </c>
      <c r="O7" t="str">
        <f t="shared" si="3"/>
        <v>-</v>
      </c>
      <c r="P7" s="287" t="str">
        <f t="shared" si="4"/>
        <v/>
      </c>
      <c r="Q7">
        <v>6</v>
      </c>
      <c r="R7" t="str">
        <f>'احصائيات 2'!B8</f>
        <v>-</v>
      </c>
      <c r="S7" s="287" t="str">
        <f>IFERROR('احصائيات 2'!C8,"")</f>
        <v/>
      </c>
      <c r="V7" t="str">
        <f>'احصائيات 3'!B8</f>
        <v>-</v>
      </c>
      <c r="W7" s="287" t="str">
        <f>IFERROR('احصائيات 3'!C8,"")</f>
        <v/>
      </c>
      <c r="Y7" t="str">
        <f>'احصائيات 4'!B8</f>
        <v>-</v>
      </c>
      <c r="Z7" s="287" t="str">
        <f>IFERROR('احصائيات 4'!C8,"")</f>
        <v/>
      </c>
      <c r="AB7" t="str">
        <f>'احصائيات 5'!B8</f>
        <v>-</v>
      </c>
      <c r="AC7" s="287" t="str">
        <f>IFERROR('احصائيات 5'!C8,"")</f>
        <v/>
      </c>
    </row>
    <row r="8" spans="1:42">
      <c r="A8" t="str">
        <f>مج4!$T$70</f>
        <v>رياضيات_ثالث_ابتدائي</v>
      </c>
      <c r="B8" t="str">
        <f>مج4!U76</f>
        <v>المتوسط : يكتب الأعداد الكلية في الصور القياسية واللفظية والتحليلية</v>
      </c>
      <c r="D8" t="str">
        <f t="shared" si="1"/>
        <v/>
      </c>
      <c r="E8">
        <v>7</v>
      </c>
      <c r="F8" t="str">
        <v>المنخفض : يوجد حاصل ضرب وقسمة الكسور العشرية وحاصل جمع وطرح الكسور المتشابهة المقام</v>
      </c>
      <c r="H8" t="str">
        <f t="shared" si="2"/>
        <v>-</v>
      </c>
      <c r="I8" t="str">
        <f>مج4!U10</f>
        <v>المتوسط : يحدد المترادفات والأضداد من خلال السياق</v>
      </c>
      <c r="J8" s="287" t="str">
        <f t="shared" ca="1" si="0"/>
        <v/>
      </c>
      <c r="K8">
        <v>7</v>
      </c>
      <c r="L8" t="str">
        <f>احصائيات0!B9</f>
        <v>-</v>
      </c>
      <c r="M8" s="287" t="str">
        <f ca="1">IFERROR(احصائيات0!D9,"")</f>
        <v/>
      </c>
      <c r="O8" t="str">
        <f t="shared" si="3"/>
        <v>-</v>
      </c>
      <c r="P8" s="287" t="str">
        <f t="shared" si="4"/>
        <v/>
      </c>
      <c r="Q8">
        <v>7</v>
      </c>
      <c r="R8" t="str">
        <f>'احصائيات 2'!B9</f>
        <v>-</v>
      </c>
      <c r="S8" s="287" t="str">
        <f>IFERROR('احصائيات 2'!C9,"")</f>
        <v/>
      </c>
      <c r="V8" t="str">
        <f>'احصائيات 3'!B9</f>
        <v>-</v>
      </c>
      <c r="W8" s="287" t="str">
        <f>IFERROR('احصائيات 3'!C9,"")</f>
        <v/>
      </c>
      <c r="Y8" t="str">
        <f>'احصائيات 4'!B9</f>
        <v>-</v>
      </c>
      <c r="Z8" s="287" t="str">
        <f>IFERROR('احصائيات 4'!C9,"")</f>
        <v/>
      </c>
      <c r="AB8" t="str">
        <f>'احصائيات 5'!B9</f>
        <v>-</v>
      </c>
      <c r="AC8" s="287" t="str">
        <f>IFERROR('احصائيات 5'!C9,"")</f>
        <v/>
      </c>
    </row>
    <row r="9" spans="1:42">
      <c r="A9" t="str">
        <f>مج4!$T$70</f>
        <v>رياضيات_ثالث_ابتدائي</v>
      </c>
      <c r="B9" t="str">
        <f>مج4!U77</f>
        <v>المتوسط : يصف كسور الوحدة ويميزها ويمثلها على خط الأعداد</v>
      </c>
      <c r="D9" t="str">
        <f t="shared" si="1"/>
        <v/>
      </c>
      <c r="E9">
        <v>8</v>
      </c>
      <c r="F9" t="str">
        <v>المنخفض : يوجد احتمال حدث بسيط لتجربة معينة</v>
      </c>
      <c r="H9" t="str">
        <f t="shared" si="2"/>
        <v>-</v>
      </c>
      <c r="I9" t="str">
        <f>مج4!U11</f>
        <v>المتوسط : يوضح معاني بعض المفردات من خلال السياق</v>
      </c>
      <c r="J9" s="287" t="str">
        <f t="shared" ca="1" si="0"/>
        <v/>
      </c>
      <c r="K9">
        <v>8</v>
      </c>
      <c r="L9" t="str">
        <f>احصائيات0!B10</f>
        <v>-</v>
      </c>
      <c r="M9" s="287" t="str">
        <f ca="1">IFERROR(احصائيات0!D10,"")</f>
        <v/>
      </c>
      <c r="O9" t="str">
        <f t="shared" si="3"/>
        <v>-</v>
      </c>
      <c r="P9" s="287" t="str">
        <f t="shared" si="4"/>
        <v/>
      </c>
      <c r="Q9">
        <v>8</v>
      </c>
      <c r="R9" t="str">
        <f>'احصائيات 2'!B10</f>
        <v>-</v>
      </c>
      <c r="S9" s="287" t="str">
        <f>IFERROR('احصائيات 2'!C10,"")</f>
        <v/>
      </c>
      <c r="V9" t="str">
        <f>'احصائيات 3'!B10</f>
        <v>-</v>
      </c>
      <c r="W9" s="287" t="str">
        <f>IFERROR('احصائيات 3'!C10,"")</f>
        <v/>
      </c>
      <c r="Y9" t="str">
        <f>'احصائيات 4'!B10</f>
        <v>-</v>
      </c>
      <c r="Z9" s="287" t="str">
        <f>IFERROR('احصائيات 4'!C10,"")</f>
        <v/>
      </c>
      <c r="AB9" t="str">
        <f>'احصائيات 5'!B10</f>
        <v>-</v>
      </c>
      <c r="AC9" s="287" t="str">
        <f>IFERROR('احصائيات 5'!C10,"")</f>
        <v/>
      </c>
    </row>
    <row r="10" spans="1:42">
      <c r="A10" t="str">
        <f>مج4!$T$70</f>
        <v>رياضيات_ثالث_ابتدائي</v>
      </c>
      <c r="B10" t="str">
        <f>مج4!U78</f>
        <v>المتوسط : يُجري العمليات الأربع باستخدام  ستراتيجيات حل المسائل ضمن أربع منازل</v>
      </c>
      <c r="D10" t="str">
        <f t="shared" si="1"/>
        <v/>
      </c>
      <c r="E10">
        <v>9</v>
      </c>
      <c r="F10" t="str">
        <v>المنخفض :  يوجد النسبة المئوية ويحولها  لى كسر أو العكس</v>
      </c>
      <c r="H10" t="str">
        <f t="shared" si="2"/>
        <v>-</v>
      </c>
      <c r="I10" t="str">
        <f>مج4!U12</f>
        <v>المتوسط : يفرق بين المفرد والمثنى والجمع من خلال السياق</v>
      </c>
      <c r="J10" s="287" t="str">
        <f t="shared" ca="1" si="0"/>
        <v/>
      </c>
      <c r="K10">
        <v>9</v>
      </c>
      <c r="L10" t="str">
        <f>احصائيات0!B11</f>
        <v>-</v>
      </c>
      <c r="M10" s="287" t="str">
        <f ca="1">IFERROR(احصائيات0!D11,"")</f>
        <v/>
      </c>
      <c r="O10" t="str">
        <f t="shared" si="3"/>
        <v>-</v>
      </c>
      <c r="P10" s="287" t="str">
        <f t="shared" si="4"/>
        <v/>
      </c>
      <c r="Q10">
        <v>9</v>
      </c>
      <c r="R10" t="str">
        <f>'احصائيات 2'!B11</f>
        <v>-</v>
      </c>
      <c r="S10" s="287" t="str">
        <f>IFERROR('احصائيات 2'!C11,"")</f>
        <v/>
      </c>
      <c r="V10" t="str">
        <f>'احصائيات 3'!B11</f>
        <v>-</v>
      </c>
      <c r="W10" s="287" t="str">
        <f>IFERROR('احصائيات 3'!C11,"")</f>
        <v/>
      </c>
      <c r="Y10" t="str">
        <f>'احصائيات 4'!B11</f>
        <v>-</v>
      </c>
      <c r="Z10" s="287" t="str">
        <f>IFERROR('احصائيات 4'!C11,"")</f>
        <v/>
      </c>
      <c r="AB10" t="str">
        <f>'احصائيات 5'!B11</f>
        <v>-</v>
      </c>
      <c r="AC10" s="287" t="str">
        <f>IFERROR('احصائيات 5'!C11,"")</f>
        <v/>
      </c>
    </row>
    <row r="11" spans="1:42">
      <c r="A11" t="str">
        <f>مج4!$T$70</f>
        <v>رياضيات_ثالث_ابتدائي</v>
      </c>
      <c r="B11" t="str">
        <f>مج4!U79</f>
        <v>المتوسط : يميز الأنماط ويوسعها</v>
      </c>
      <c r="D11" t="str">
        <f t="shared" si="1"/>
        <v/>
      </c>
      <c r="E11">
        <v>10</v>
      </c>
      <c r="F11" t="str">
        <v>المنخفض :  يتعرف على قانون محيط الدائرة</v>
      </c>
      <c r="H11" t="str">
        <f t="shared" si="2"/>
        <v>-</v>
      </c>
      <c r="I11" t="str">
        <f>مج4!U13</f>
        <v>المتوسط : يجيب عن بعض الأسئلة التحليلية للنص المقروء</v>
      </c>
      <c r="J11" s="287" t="str">
        <f t="shared" ca="1" si="0"/>
        <v/>
      </c>
      <c r="K11">
        <v>10</v>
      </c>
      <c r="L11" t="str">
        <f>احصائيات0!B12</f>
        <v>-</v>
      </c>
      <c r="M11" s="287" t="str">
        <f ca="1">IFERROR(احصائيات0!D12,"")</f>
        <v/>
      </c>
      <c r="O11" t="str">
        <f t="shared" si="3"/>
        <v>-</v>
      </c>
      <c r="P11" s="287" t="str">
        <f t="shared" si="4"/>
        <v/>
      </c>
      <c r="Q11">
        <v>10</v>
      </c>
      <c r="R11" t="str">
        <f>'احصائيات 2'!B12</f>
        <v>-</v>
      </c>
      <c r="S11" s="287" t="str">
        <f>IFERROR('احصائيات 2'!C12,"")</f>
        <v/>
      </c>
      <c r="V11" t="str">
        <f>'احصائيات 3'!B12</f>
        <v>-</v>
      </c>
      <c r="W11" s="287" t="str">
        <f>IFERROR('احصائيات 3'!C12,"")</f>
        <v/>
      </c>
      <c r="Y11" t="str">
        <f>'احصائيات 4'!B12</f>
        <v>-</v>
      </c>
      <c r="Z11" s="287" t="str">
        <f>IFERROR('احصائيات 4'!C12,"")</f>
        <v/>
      </c>
      <c r="AB11" t="str">
        <f>'احصائيات 5'!B12</f>
        <v>-</v>
      </c>
      <c r="AC11" s="287" t="str">
        <f>IFERROR('احصائيات 5'!C12,"")</f>
        <v/>
      </c>
    </row>
    <row r="12" spans="1:42">
      <c r="A12" t="str">
        <f>مج4!$T$70</f>
        <v>رياضيات_ثالث_ابتدائي</v>
      </c>
      <c r="B12" t="str">
        <f>مج4!U80</f>
        <v>المتوسط :    يصف الأشكال الهندسية ثلاثية الأبعاد وفق خصائص(عدد الأوجه وأشكالها، وعدد الرؤوس والأحرف</v>
      </c>
      <c r="D12" t="str">
        <f t="shared" si="1"/>
        <v/>
      </c>
      <c r="E12">
        <v>11</v>
      </c>
      <c r="F12" t="str">
        <v>المنخفض :  يبسط العبارات الجبرية ويوجد قيمتها</v>
      </c>
      <c r="H12" t="str">
        <f t="shared" si="2"/>
        <v>-</v>
      </c>
      <c r="I12" t="str">
        <f>مج4!U14</f>
        <v>المتوسط : يتعرف على أحداث النص، وعلى شخصياته</v>
      </c>
      <c r="J12" s="287" t="str">
        <f t="shared" ca="1" si="0"/>
        <v/>
      </c>
      <c r="K12">
        <v>11</v>
      </c>
      <c r="L12" t="str">
        <f>احصائيات0!B13</f>
        <v>-</v>
      </c>
      <c r="M12" s="287" t="str">
        <f ca="1">IFERROR(احصائيات0!D13,"")</f>
        <v/>
      </c>
      <c r="O12" t="str">
        <f t="shared" si="3"/>
        <v>-</v>
      </c>
      <c r="P12" s="287" t="str">
        <f t="shared" si="4"/>
        <v/>
      </c>
      <c r="Q12">
        <v>11</v>
      </c>
      <c r="R12" t="str">
        <f>'احصائيات 2'!B13</f>
        <v>-</v>
      </c>
      <c r="S12" s="287" t="str">
        <f>IFERROR('احصائيات 2'!C13,"")</f>
        <v/>
      </c>
      <c r="V12" t="str">
        <f>'احصائيات 3'!B13</f>
        <v>-</v>
      </c>
      <c r="W12" s="287" t="str">
        <f>IFERROR('احصائيات 3'!C13,"")</f>
        <v/>
      </c>
      <c r="Y12" t="str">
        <f>'احصائيات 4'!B13</f>
        <v>-</v>
      </c>
      <c r="Z12" s="287" t="str">
        <f>IFERROR('احصائيات 4'!C13,"")</f>
        <v/>
      </c>
      <c r="AB12" t="str">
        <f>'احصائيات 5'!B13</f>
        <v>-</v>
      </c>
      <c r="AC12" s="287" t="str">
        <f>IFERROR('احصائيات 5'!C13,"")</f>
        <v/>
      </c>
    </row>
    <row r="13" spans="1:42">
      <c r="A13" t="str">
        <f>مج4!$T$70</f>
        <v>رياضيات_ثالث_ابتدائي</v>
      </c>
      <c r="B13" t="str">
        <f>مج4!U81</f>
        <v>المتوسط : يحسب المحيط والمساحة للأشكال الهندسية</v>
      </c>
      <c r="D13" t="str">
        <f t="shared" si="1"/>
        <v/>
      </c>
      <c r="E13">
        <v>12</v>
      </c>
      <c r="F13" t="str">
        <v>المرتفع : يدرك الفروق بين مقاييس النزعة المركزية</v>
      </c>
      <c r="H13" t="str">
        <f t="shared" si="2"/>
        <v>-</v>
      </c>
      <c r="I13" t="str">
        <f>مج4!U15</f>
        <v>المتوسط : يحدد الفكرة الرئيسة للنص المنظور</v>
      </c>
      <c r="J13" s="287" t="str">
        <f t="shared" ca="1" si="0"/>
        <v/>
      </c>
      <c r="K13">
        <v>12</v>
      </c>
      <c r="L13" t="str">
        <f>احصائيات0!B14</f>
        <v>-</v>
      </c>
      <c r="M13" s="287" t="str">
        <f ca="1">IFERROR(احصائيات0!D14,"")</f>
        <v/>
      </c>
      <c r="O13" t="str">
        <f t="shared" si="3"/>
        <v>-</v>
      </c>
      <c r="P13" s="287" t="str">
        <f t="shared" si="4"/>
        <v/>
      </c>
      <c r="Q13">
        <v>12</v>
      </c>
      <c r="R13" t="str">
        <f>'احصائيات 2'!B14</f>
        <v>-</v>
      </c>
      <c r="S13" s="287" t="str">
        <f>IFERROR('احصائيات 2'!C14,"")</f>
        <v/>
      </c>
      <c r="V13" t="str">
        <f>'احصائيات 3'!B14</f>
        <v>-</v>
      </c>
      <c r="W13" s="287" t="str">
        <f>IFERROR('احصائيات 3'!C14,"")</f>
        <v/>
      </c>
      <c r="Y13" t="str">
        <f>'احصائيات 4'!B14</f>
        <v>-</v>
      </c>
      <c r="Z13" s="287" t="str">
        <f>IFERROR('احصائيات 4'!C14,"")</f>
        <v/>
      </c>
      <c r="AB13" t="str">
        <f>'احصائيات 5'!B14</f>
        <v>-</v>
      </c>
      <c r="AC13" s="287" t="str">
        <f>IFERROR('احصائيات 5'!C14,"")</f>
        <v/>
      </c>
    </row>
    <row r="14" spans="1:42">
      <c r="A14" t="str">
        <f>مج4!$T$70</f>
        <v>رياضيات_ثالث_ابتدائي</v>
      </c>
      <c r="B14" t="str">
        <f>مج4!U82</f>
        <v>المتوسط : يحدد الوحدة المناسبة للقياس</v>
      </c>
      <c r="D14" t="str">
        <f t="shared" si="1"/>
        <v/>
      </c>
      <c r="E14">
        <v>13</v>
      </c>
      <c r="F14" t="str">
        <v>المرتفع :  يوجد قاعدة دالة ما من خلال جدول</v>
      </c>
      <c r="H14" t="str">
        <f t="shared" si="2"/>
        <v>-</v>
      </c>
      <c r="I14" t="str">
        <f>مج4!U16</f>
        <v>المنخفض : يتعرف على بعض المترادفات والمتضادات الواضحة من خلال السياق</v>
      </c>
      <c r="J14" s="287" t="str">
        <f t="shared" ca="1" si="0"/>
        <v/>
      </c>
      <c r="K14">
        <v>13</v>
      </c>
      <c r="L14" t="str">
        <f>احصائيات0!B15</f>
        <v>-</v>
      </c>
      <c r="M14" s="287" t="str">
        <f ca="1">IFERROR(احصائيات0!D15,"")</f>
        <v/>
      </c>
      <c r="O14" t="str">
        <f t="shared" si="3"/>
        <v>-</v>
      </c>
      <c r="P14" s="287" t="str">
        <f t="shared" si="4"/>
        <v/>
      </c>
      <c r="Q14">
        <v>13</v>
      </c>
      <c r="R14" t="str">
        <f>'احصائيات 2'!B15</f>
        <v>-</v>
      </c>
      <c r="S14" s="287" t="str">
        <f>IFERROR('احصائيات 2'!C15,"")</f>
        <v/>
      </c>
      <c r="V14" t="str">
        <f>'احصائيات 3'!B15</f>
        <v>-</v>
      </c>
      <c r="W14" s="287" t="str">
        <f>IFERROR('احصائيات 3'!C15,"")</f>
        <v/>
      </c>
      <c r="Y14" t="str">
        <f>'احصائيات 4'!B15</f>
        <v>-</v>
      </c>
      <c r="Z14" s="287" t="str">
        <f>IFERROR('احصائيات 4'!C15,"")</f>
        <v/>
      </c>
      <c r="AB14" t="str">
        <f>'احصائيات 5'!B15</f>
        <v>-</v>
      </c>
      <c r="AC14" s="287" t="str">
        <f>IFERROR('احصائيات 5'!C15,"")</f>
        <v/>
      </c>
    </row>
    <row r="15" spans="1:42">
      <c r="A15" t="str">
        <f>مج4!$T$70</f>
        <v>رياضيات_ثالث_ابتدائي</v>
      </c>
      <c r="B15" t="str">
        <f>مج4!U83</f>
        <v>المنخفض : يقارن ويرتب الأعداد تصاعديًّا وتنازليًّا</v>
      </c>
      <c r="D15" t="str">
        <f t="shared" si="1"/>
        <v/>
      </c>
      <c r="E15">
        <v>14</v>
      </c>
      <c r="F15" t="str">
        <v>المرتفع :  يوجد زوايا قياسات مجهولة في المثلن أو الشكل الرباعي</v>
      </c>
      <c r="H15" t="str">
        <f t="shared" si="2"/>
        <v>-</v>
      </c>
      <c r="I15" t="str">
        <f>مج4!U17</f>
        <v xml:space="preserve">المنخفض :  يوضح معاني بعض المفردات الواضحة من خلال السياق </v>
      </c>
      <c r="J15" s="287" t="str">
        <f t="shared" ca="1" si="0"/>
        <v/>
      </c>
      <c r="K15">
        <v>14</v>
      </c>
      <c r="L15" t="str">
        <f>احصائيات0!B16</f>
        <v>-</v>
      </c>
      <c r="M15" s="287" t="str">
        <f ca="1">IFERROR(احصائيات0!D16,"")</f>
        <v/>
      </c>
      <c r="O15" t="str">
        <f t="shared" si="3"/>
        <v>-</v>
      </c>
      <c r="P15" s="287" t="str">
        <f t="shared" si="4"/>
        <v/>
      </c>
      <c r="Q15">
        <v>14</v>
      </c>
      <c r="R15" t="str">
        <f>'احصائيات 2'!B16</f>
        <v>-</v>
      </c>
      <c r="S15" s="287" t="str">
        <f>IFERROR('احصائيات 2'!C16,"")</f>
        <v/>
      </c>
      <c r="V15" t="str">
        <f>'احصائيات 3'!B16</f>
        <v>-</v>
      </c>
      <c r="W15" s="287" t="str">
        <f>IFERROR('احصائيات 3'!C16,"")</f>
        <v/>
      </c>
      <c r="Y15" t="str">
        <f>'احصائيات 4'!B16</f>
        <v>-</v>
      </c>
      <c r="Z15" s="287" t="str">
        <f>IFERROR('احصائيات 4'!C16,"")</f>
        <v/>
      </c>
      <c r="AB15" t="str">
        <f>'احصائيات 5'!B16</f>
        <v>-</v>
      </c>
      <c r="AC15" s="287" t="str">
        <f>IFERROR('احصائيات 5'!C16,"")</f>
        <v/>
      </c>
    </row>
    <row r="16" spans="1:42">
      <c r="A16" t="str">
        <f>مج4!$T$70</f>
        <v>رياضيات_ثالث_ابتدائي</v>
      </c>
      <c r="B16" t="str">
        <f>مج4!U84</f>
        <v>المنخفض : يجمع الأعداد ضمن أربع منازل ويطرحها ذهنيًّا</v>
      </c>
      <c r="D16" t="str">
        <f t="shared" si="1"/>
        <v/>
      </c>
      <c r="E16">
        <v>15</v>
      </c>
      <c r="F16" t="str">
        <v>المرتفع :  يمثل البيانات ويحللها لحل المسائل الرياضية</v>
      </c>
      <c r="H16" t="str">
        <f t="shared" si="2"/>
        <v>-</v>
      </c>
      <c r="I16" t="str">
        <f>مج4!U18</f>
        <v>المنخفض : يجيب عن أسئلة الاسترجاع للمعلومة الواردة صريحة في النص</v>
      </c>
      <c r="J16" s="287" t="str">
        <f t="shared" ca="1" si="0"/>
        <v/>
      </c>
      <c r="K16">
        <v>15</v>
      </c>
      <c r="L16" t="str">
        <f>احصائيات0!B17</f>
        <v>-</v>
      </c>
      <c r="M16" s="287" t="str">
        <f ca="1">IFERROR(احصائيات0!D17,"")</f>
        <v/>
      </c>
      <c r="O16" t="str">
        <f t="shared" si="3"/>
        <v>-</v>
      </c>
      <c r="P16" s="287" t="str">
        <f t="shared" si="4"/>
        <v/>
      </c>
      <c r="Q16">
        <v>15</v>
      </c>
      <c r="R16" t="str">
        <f>'احصائيات 2'!B17</f>
        <v>-</v>
      </c>
      <c r="S16" s="287" t="str">
        <f>IFERROR('احصائيات 2'!C17,"")</f>
        <v/>
      </c>
      <c r="V16" t="str">
        <f>'احصائيات 3'!B17</f>
        <v>-</v>
      </c>
      <c r="W16" s="287" t="str">
        <f>IFERROR('احصائيات 3'!C17,"")</f>
        <v/>
      </c>
      <c r="Y16" t="str">
        <f>'احصائيات 4'!B17</f>
        <v>-</v>
      </c>
      <c r="Z16" s="287" t="str">
        <f>IFERROR('احصائيات 4'!C17,"")</f>
        <v/>
      </c>
      <c r="AB16" t="str">
        <f>'احصائيات 5'!B17</f>
        <v>-</v>
      </c>
      <c r="AC16" s="287" t="str">
        <f>IFERROR('احصائيات 5'!C17,"")</f>
        <v/>
      </c>
    </row>
    <row r="17" spans="1:29">
      <c r="A17" t="str">
        <f>مج4!$T$70</f>
        <v>رياضيات_ثالث_ابتدائي</v>
      </c>
      <c r="B17" t="str">
        <f>مج4!U85</f>
        <v>المنخفض : يصف ويصنف الأشكال الهندسية  نائية الأبعاد</v>
      </c>
      <c r="D17" t="str">
        <f t="shared" si="1"/>
        <v/>
      </c>
      <c r="E17">
        <v>16</v>
      </c>
      <c r="F17" t="str">
        <v>المرتفع :  يقسم الأعداد الكسرية ويبسطها</v>
      </c>
      <c r="H17" t="str">
        <f t="shared" si="2"/>
        <v>-</v>
      </c>
      <c r="I17" t="str">
        <f>مج4!U19</f>
        <v>المنخفض : يتعرف على بعض أهداف النص المنظور</v>
      </c>
      <c r="J17" s="287" t="str">
        <f t="shared" ca="1" si="0"/>
        <v/>
      </c>
      <c r="K17">
        <v>16</v>
      </c>
      <c r="L17" t="str">
        <f>احصائيات0!B18</f>
        <v>-</v>
      </c>
      <c r="M17" s="287" t="str">
        <f ca="1">IFERROR(احصائيات0!D18,"")</f>
        <v/>
      </c>
      <c r="O17" t="str">
        <f t="shared" si="3"/>
        <v>-</v>
      </c>
      <c r="P17" s="287" t="str">
        <f t="shared" si="4"/>
        <v/>
      </c>
      <c r="Q17">
        <v>16</v>
      </c>
      <c r="R17" t="str">
        <f>'احصائيات 2'!B18</f>
        <v>-</v>
      </c>
      <c r="S17" s="287" t="str">
        <f>IFERROR('احصائيات 2'!C18,"")</f>
        <v/>
      </c>
      <c r="V17" t="str">
        <f>'احصائيات 3'!B18</f>
        <v>-</v>
      </c>
      <c r="W17" s="287" t="str">
        <f>IFERROR('احصائيات 3'!C18,"")</f>
        <v/>
      </c>
      <c r="Y17" t="str">
        <f>'احصائيات 4'!B18</f>
        <v>-</v>
      </c>
      <c r="Z17" s="287" t="str">
        <f>IFERROR('احصائيات 4'!C18,"")</f>
        <v/>
      </c>
      <c r="AB17" t="str">
        <f>'احصائيات 5'!B18</f>
        <v>-</v>
      </c>
      <c r="AC17" s="287" t="str">
        <f>IFERROR('احصائيات 5'!C18,"")</f>
        <v/>
      </c>
    </row>
    <row r="18" spans="1:29">
      <c r="A18" t="str">
        <f>مج4!$T$70</f>
        <v>رياضيات_ثالث_ابتدائي</v>
      </c>
      <c r="B18" t="str">
        <f>مج4!U86</f>
        <v>المنخفض : يصف التما ل في شكل ويحدد خط التما ل</v>
      </c>
      <c r="D18" t="str">
        <f t="shared" si="1"/>
        <v/>
      </c>
      <c r="E18">
        <v>17</v>
      </c>
      <c r="F18" t="str">
        <v>المرتفع :  يحل مسائل رياضية على النسبة والمعدل والنسبة المئوية والتناسب</v>
      </c>
      <c r="H18" t="str">
        <f t="shared" si="2"/>
        <v>-</v>
      </c>
      <c r="I18" t="str">
        <f>مج4!U20</f>
        <v>المنخفض جداً : يتعرف على بعض المترادفات من خلال السياق</v>
      </c>
      <c r="J18" s="287" t="str">
        <f t="shared" ca="1" si="0"/>
        <v/>
      </c>
      <c r="K18">
        <v>17</v>
      </c>
      <c r="L18" t="str">
        <f>احصائيات0!B19</f>
        <v>-</v>
      </c>
      <c r="M18" s="287" t="str">
        <f ca="1">IFERROR(احصائيات0!D19,"")</f>
        <v/>
      </c>
      <c r="O18" t="str">
        <f t="shared" si="3"/>
        <v>-</v>
      </c>
      <c r="P18" s="287" t="str">
        <f t="shared" si="4"/>
        <v/>
      </c>
      <c r="Q18">
        <v>17</v>
      </c>
      <c r="R18" t="str">
        <f>'احصائيات 2'!B19</f>
        <v>-</v>
      </c>
      <c r="S18" s="287" t="str">
        <f>IFERROR('احصائيات 2'!C19,"")</f>
        <v/>
      </c>
      <c r="V18" t="str">
        <f>'احصائيات 3'!B19</f>
        <v>-</v>
      </c>
      <c r="W18" s="287" t="str">
        <f>IFERROR('احصائيات 3'!C19,"")</f>
        <v/>
      </c>
      <c r="Y18" t="str">
        <f>'احصائيات 4'!B19</f>
        <v>-</v>
      </c>
      <c r="Z18" s="287" t="str">
        <f>IFERROR('احصائيات 4'!C19,"")</f>
        <v/>
      </c>
      <c r="AB18" t="str">
        <f>'احصائيات 5'!B19</f>
        <v>-</v>
      </c>
      <c r="AC18" s="287" t="str">
        <f>IFERROR('احصائيات 5'!C19,"")</f>
        <v/>
      </c>
    </row>
    <row r="19" spans="1:29">
      <c r="A19" t="str">
        <f>مج4!$T$70</f>
        <v>رياضيات_ثالث_ابتدائي</v>
      </c>
      <c r="B19" t="str">
        <f>مج4!U87</f>
        <v>المنخفض : يمثل البيانات باستخدام النقاط والرسوم البيانية</v>
      </c>
      <c r="D19" t="str">
        <f t="shared" si="1"/>
        <v/>
      </c>
      <c r="E19">
        <v>18</v>
      </c>
      <c r="F19" t="str">
        <v>المرتفع :  يحل مسائل رياضية على الكسور الاعتيادية والكسور العشرية</v>
      </c>
      <c r="H19" t="str">
        <f t="shared" si="2"/>
        <v>-</v>
      </c>
      <c r="I19" t="str">
        <f>مج4!U21</f>
        <v>المنخفض جداً : يجيب عن أسئلة عن معلومات واردة صريحة في النص</v>
      </c>
      <c r="J19" s="287" t="str">
        <f t="shared" ca="1" si="0"/>
        <v/>
      </c>
      <c r="K19">
        <v>18</v>
      </c>
      <c r="L19" t="str">
        <f>احصائيات0!B20</f>
        <v>-</v>
      </c>
      <c r="M19" s="287" t="str">
        <f ca="1">IFERROR(احصائيات0!D20,"")</f>
        <v/>
      </c>
      <c r="O19" t="str">
        <f t="shared" si="3"/>
        <v>-</v>
      </c>
      <c r="P19" s="287" t="str">
        <f t="shared" si="4"/>
        <v/>
      </c>
      <c r="Q19">
        <v>18</v>
      </c>
      <c r="R19" t="str">
        <f>'احصائيات 2'!B20</f>
        <v>-</v>
      </c>
      <c r="S19" s="287" t="str">
        <f>IFERROR('احصائيات 2'!C20,"")</f>
        <v/>
      </c>
      <c r="V19" t="str">
        <f>'احصائيات 3'!B20</f>
        <v>-</v>
      </c>
      <c r="W19" s="287" t="str">
        <f>IFERROR('احصائيات 3'!C20,"")</f>
        <v/>
      </c>
      <c r="Y19" t="str">
        <f>'احصائيات 4'!B20</f>
        <v>-</v>
      </c>
      <c r="Z19" s="287" t="str">
        <f>IFERROR('احصائيات 4'!C20,"")</f>
        <v/>
      </c>
      <c r="AB19" t="str">
        <f>'احصائيات 5'!B20</f>
        <v>-</v>
      </c>
      <c r="AC19" s="287" t="str">
        <f>IFERROR('احصائيات 5'!C20,"")</f>
        <v/>
      </c>
    </row>
    <row r="20" spans="1:29">
      <c r="A20" t="str">
        <f>مج4!$T$70</f>
        <v>رياضيات_ثالث_ابتدائي</v>
      </c>
      <c r="B20" t="str">
        <f>مج4!U88</f>
        <v>المنخفض جداً : يقارن بين عددين طبيعيين</v>
      </c>
      <c r="D20" t="str">
        <f t="shared" si="1"/>
        <v/>
      </c>
      <c r="E20">
        <v>19</v>
      </c>
      <c r="F20" t="str">
        <v>المرتفع :  يحل مسائل رياضية على الأنماط العددية والدوال</v>
      </c>
      <c r="H20" t="str">
        <f t="shared" si="2"/>
        <v>-</v>
      </c>
      <c r="I20" t="str">
        <f>مج4!U22</f>
        <v>المرتفع : يحدد المترادفات والمتضادات من السياق أو من غيره</v>
      </c>
      <c r="J20" s="287" t="str">
        <f t="shared" ca="1" si="0"/>
        <v/>
      </c>
      <c r="K20">
        <v>19</v>
      </c>
      <c r="L20" t="str">
        <f>احصائيات0!B21</f>
        <v>-</v>
      </c>
      <c r="M20" s="287" t="str">
        <f ca="1">IFERROR(احصائيات0!D21,"")</f>
        <v/>
      </c>
      <c r="O20" t="str">
        <f t="shared" si="3"/>
        <v>-</v>
      </c>
      <c r="P20" s="287" t="str">
        <f t="shared" si="4"/>
        <v/>
      </c>
      <c r="Q20">
        <v>19</v>
      </c>
      <c r="R20" t="str">
        <f>'احصائيات 2'!B21</f>
        <v>-</v>
      </c>
      <c r="S20" s="287" t="str">
        <f>IFERROR('احصائيات 2'!C21,"")</f>
        <v/>
      </c>
      <c r="V20" t="str">
        <f>'احصائيات 3'!B21</f>
        <v>-</v>
      </c>
      <c r="W20" s="287" t="str">
        <f>IFERROR('احصائيات 3'!C21,"")</f>
        <v/>
      </c>
      <c r="Y20" t="str">
        <f>'احصائيات 4'!B21</f>
        <v>-</v>
      </c>
      <c r="Z20" s="287" t="str">
        <f>IFERROR('احصائيات 4'!C21,"")</f>
        <v/>
      </c>
      <c r="AB20" t="str">
        <f>'احصائيات 5'!B21</f>
        <v>-</v>
      </c>
      <c r="AC20" s="287" t="str">
        <f>IFERROR('احصائيات 5'!C21,"")</f>
        <v/>
      </c>
    </row>
    <row r="21" spans="1:29">
      <c r="A21" t="str">
        <f>مج4!$T$70</f>
        <v>رياضيات_ثالث_ابتدائي</v>
      </c>
      <c r="B21" t="str">
        <f>مج4!U89</f>
        <v>المنخفض جداً : يحدد الوقت والزمن ويختار الوحدات المناسبة</v>
      </c>
      <c r="D21" t="str">
        <f t="shared" si="1"/>
        <v/>
      </c>
      <c r="E21">
        <v>20</v>
      </c>
      <c r="F21" t="str">
        <v>المرتفع :  يحل مسائل رياضية تتضمن حساب المحيط والمساحة والحجم</v>
      </c>
      <c r="H21" t="str">
        <f t="shared" si="2"/>
        <v>-</v>
      </c>
      <c r="I21" t="str">
        <f>مج4!U23</f>
        <v>المرتفع : يستنتج معاني مفردات تغيرت دلالاتها بتغير الزمن والسياق</v>
      </c>
      <c r="J21" s="287" t="str">
        <f t="shared" ca="1" si="0"/>
        <v/>
      </c>
      <c r="K21">
        <v>20</v>
      </c>
      <c r="L21" t="str">
        <f>احصائيات0!B22</f>
        <v>-</v>
      </c>
      <c r="M21" s="287" t="str">
        <f ca="1">IFERROR(احصائيات0!D22,"")</f>
        <v/>
      </c>
      <c r="O21" t="str">
        <f t="shared" si="3"/>
        <v>-</v>
      </c>
      <c r="P21" s="287" t="str">
        <f t="shared" si="4"/>
        <v/>
      </c>
      <c r="Q21">
        <v>20</v>
      </c>
      <c r="R21" t="str">
        <f>'احصائيات 2'!B22</f>
        <v>-</v>
      </c>
      <c r="S21" s="287" t="str">
        <f>IFERROR('احصائيات 2'!C22,"")</f>
        <v/>
      </c>
      <c r="V21" t="str">
        <f>'احصائيات 3'!B22</f>
        <v>-</v>
      </c>
      <c r="W21" s="287" t="str">
        <f>IFERROR('احصائيات 3'!C22,"")</f>
        <v/>
      </c>
      <c r="Y21" t="str">
        <f>'احصائيات 4'!B22</f>
        <v>-</v>
      </c>
      <c r="Z21" s="287" t="str">
        <f>IFERROR('احصائيات 4'!C22,"")</f>
        <v/>
      </c>
      <c r="AB21" t="str">
        <f>'احصائيات 5'!B22</f>
        <v>-</v>
      </c>
      <c r="AC21" s="287" t="str">
        <f>IFERROR('احصائيات 5'!C22,"")</f>
        <v/>
      </c>
    </row>
    <row r="22" spans="1:29">
      <c r="A22" t="str">
        <f>مج4!$T$70</f>
        <v>رياضيات_ثالث_ابتدائي</v>
      </c>
      <c r="B22" t="str">
        <f>مج4!U90</f>
        <v xml:space="preserve">المنخفض جداً : يميز بين فئات النقود المعدنية والورقية، ويستخدمها في عد المبالم ضمن 9999 ريالاً
</v>
      </c>
      <c r="D22" t="str">
        <f t="shared" si="1"/>
        <v/>
      </c>
      <c r="E22">
        <v>21</v>
      </c>
      <c r="F22" t="str">
        <v>المتوسط : يحل مسائل رياضية على الاحتمالات</v>
      </c>
      <c r="H22" t="str">
        <f t="shared" si="2"/>
        <v>-</v>
      </c>
      <c r="I22" t="str">
        <f>مج4!U24</f>
        <v>المرتفع : يفهم النصوص المقروءة مع القدرة على تحليلها وتقويمها والتعبير عما يستنتج منها</v>
      </c>
      <c r="J22" s="287" t="str">
        <f t="shared" ca="1" si="0"/>
        <v/>
      </c>
      <c r="K22">
        <v>21</v>
      </c>
      <c r="L22" t="str">
        <f>احصائيات0!B23</f>
        <v>-</v>
      </c>
      <c r="M22" s="287" t="str">
        <f ca="1">IFERROR(احصائيات0!D23,"")</f>
        <v/>
      </c>
      <c r="O22" t="str">
        <f t="shared" si="3"/>
        <v>-</v>
      </c>
      <c r="P22" s="287" t="str">
        <f t="shared" si="4"/>
        <v/>
      </c>
      <c r="Q22">
        <v>21</v>
      </c>
      <c r="R22" t="str">
        <f>'احصائيات 2'!B23</f>
        <v>-</v>
      </c>
      <c r="S22" s="287" t="str">
        <f>IFERROR('احصائيات 2'!C23,"")</f>
        <v/>
      </c>
      <c r="V22" t="str">
        <f>'احصائيات 3'!B23</f>
        <v>-</v>
      </c>
      <c r="W22" s="287" t="str">
        <f>IFERROR('احصائيات 3'!C23,"")</f>
        <v/>
      </c>
      <c r="Y22" t="str">
        <f>'احصائيات 4'!B23</f>
        <v>-</v>
      </c>
      <c r="Z22" s="287" t="str">
        <f>IFERROR('احصائيات 4'!C23,"")</f>
        <v/>
      </c>
      <c r="AB22" t="str">
        <f>'احصائيات 5'!B23</f>
        <v>-</v>
      </c>
      <c r="AC22" s="287" t="str">
        <f>IFERROR('احصائيات 5'!C23,"")</f>
        <v/>
      </c>
    </row>
    <row r="23" spans="1:29">
      <c r="A23" t="str">
        <f>مج4!$T$70</f>
        <v>رياضيات_ثالث_ابتدائي</v>
      </c>
      <c r="B23" t="str">
        <f>مج4!U91</f>
        <v>المنخفض جداً : يجمع البيانات وينظمها في الجداول التكرارية</v>
      </c>
      <c r="D23" t="str">
        <f t="shared" si="1"/>
        <v/>
      </c>
      <c r="E23">
        <v>22</v>
      </c>
      <c r="F23" t="str">
        <v>المتوسط :  يوجد قاعدة دالة ما</v>
      </c>
      <c r="H23" t="str">
        <f t="shared" si="2"/>
        <v>-</v>
      </c>
      <c r="I23" t="str">
        <f>مج4!U25</f>
        <v>المرتفع : يميز نوع النص المقروء، ويحلل خصائصه، ويستنتج الأفكار الرئيسة والفرعية والضمنية فيه</v>
      </c>
      <c r="J23" s="287" t="str">
        <f t="shared" ca="1" si="0"/>
        <v/>
      </c>
      <c r="K23">
        <v>22</v>
      </c>
      <c r="L23" t="str">
        <f>احصائيات0!B24</f>
        <v>-</v>
      </c>
      <c r="M23" s="287" t="str">
        <f ca="1">IFERROR(احصائيات0!D24,"")</f>
        <v/>
      </c>
      <c r="O23" t="str">
        <f t="shared" si="3"/>
        <v>-</v>
      </c>
      <c r="P23" s="287" t="str">
        <f t="shared" si="4"/>
        <v/>
      </c>
      <c r="Q23">
        <v>22</v>
      </c>
      <c r="R23" t="str">
        <f>'احصائيات 2'!B24</f>
        <v>-</v>
      </c>
      <c r="S23" s="287" t="str">
        <f>IFERROR('احصائيات 2'!C24,"")</f>
        <v/>
      </c>
      <c r="V23" t="str">
        <f>'احصائيات 3'!B24</f>
        <v>-</v>
      </c>
      <c r="W23" s="287" t="str">
        <f>IFERROR('احصائيات 3'!C24,"")</f>
        <v/>
      </c>
      <c r="Y23" t="str">
        <f>'احصائيات 4'!B24</f>
        <v>-</v>
      </c>
      <c r="Z23" s="287" t="str">
        <f>IFERROR('احصائيات 4'!C24,"")</f>
        <v/>
      </c>
      <c r="AB23" t="str">
        <f>'احصائيات 5'!B24</f>
        <v>-</v>
      </c>
      <c r="AC23" s="287" t="str">
        <f>IFERROR('احصائيات 5'!C24,"")</f>
        <v/>
      </c>
    </row>
    <row r="24" spans="1:29">
      <c r="A24" t="str">
        <f>مج4!$T$183</f>
        <v>رياضيات_ثالث_متوسط</v>
      </c>
      <c r="B24" t="str">
        <f>مج4!U183</f>
        <v>المرتفع :  يحل المعادلات الخطية، ويحل نظام المعادلات الخطية</v>
      </c>
      <c r="D24" t="str">
        <f>IF($C$1=A24,B24,"")</f>
        <v/>
      </c>
      <c r="E24">
        <v>23</v>
      </c>
      <c r="F24" t="str">
        <v>المتوسط :  يوجد النسبة المئوية</v>
      </c>
      <c r="H24" t="str">
        <f t="shared" si="2"/>
        <v>-</v>
      </c>
      <c r="I24" t="str">
        <f>مج4!U26</f>
        <v>المرتفع : يستنتج المفاهيم من أفكار النص والعلاقات بينها</v>
      </c>
      <c r="J24" s="287" t="str">
        <f t="shared" ca="1" si="0"/>
        <v/>
      </c>
      <c r="K24">
        <v>23</v>
      </c>
      <c r="L24" t="str">
        <f>احصائيات0!B25</f>
        <v>-</v>
      </c>
      <c r="M24" s="287" t="str">
        <f ca="1">IFERROR(احصائيات0!D25,"")</f>
        <v/>
      </c>
      <c r="O24" t="str">
        <f t="shared" si="3"/>
        <v>-</v>
      </c>
      <c r="P24" s="287" t="str">
        <f t="shared" si="4"/>
        <v/>
      </c>
      <c r="Q24">
        <v>23</v>
      </c>
      <c r="R24" t="str">
        <f>'احصائيات 2'!B25</f>
        <v>-</v>
      </c>
      <c r="S24" s="287" t="str">
        <f>IFERROR('احصائيات 2'!C25,"")</f>
        <v/>
      </c>
      <c r="V24" t="str">
        <f>'احصائيات 3'!B25</f>
        <v>-</v>
      </c>
      <c r="W24" s="287" t="str">
        <f>IFERROR('احصائيات 3'!C25,"")</f>
        <v/>
      </c>
      <c r="Y24" t="str">
        <f>'احصائيات 4'!B25</f>
        <v>-</v>
      </c>
      <c r="Z24" s="287" t="str">
        <f>IFERROR('احصائيات 4'!C25,"")</f>
        <v/>
      </c>
      <c r="AB24" t="str">
        <f>'احصائيات 5'!B25</f>
        <v>-</v>
      </c>
      <c r="AC24" s="287" t="str">
        <f>IFERROR('احصائيات 5'!C25,"")</f>
        <v/>
      </c>
    </row>
    <row r="25" spans="1:29">
      <c r="A25" t="str">
        <f>مج4!$T$183</f>
        <v>رياضيات_ثالث_متوسط</v>
      </c>
      <c r="B25" t="str">
        <f>مج4!U184</f>
        <v>المرتفع :  يحل المتباينات الخطية في متغير واحد جبريًّا، ومتباينات تتضمن قيمة مطلقة</v>
      </c>
      <c r="D25" t="str">
        <f t="shared" si="1"/>
        <v/>
      </c>
      <c r="E25">
        <v>24</v>
      </c>
      <c r="F25" t="str">
        <v>المتوسط :  يوجد العامل المشترك الأكبر والمضاعف المشترك الأصغر لعددين أو أكثر</v>
      </c>
      <c r="H25" t="str">
        <f t="shared" si="2"/>
        <v>-</v>
      </c>
      <c r="I25" t="str">
        <f>مج4!U27</f>
        <v>المرتفع :   يستنتج القيم والاتجاهات الإيجابية والسلبية من النص المقروء وأثرها في الفرد والمجتمع</v>
      </c>
      <c r="J25" s="287" t="str">
        <f t="shared" ca="1" si="0"/>
        <v/>
      </c>
      <c r="K25">
        <v>24</v>
      </c>
      <c r="L25" t="str">
        <f>احصائيات0!B26</f>
        <v>-</v>
      </c>
      <c r="M25" s="287" t="str">
        <f ca="1">IFERROR(احصائيات0!D26,"")</f>
        <v/>
      </c>
      <c r="O25" t="str">
        <f t="shared" si="3"/>
        <v>-</v>
      </c>
      <c r="P25" s="287" t="str">
        <f t="shared" si="4"/>
        <v/>
      </c>
      <c r="Q25">
        <v>24</v>
      </c>
      <c r="R25" t="str">
        <f>'احصائيات 2'!B26</f>
        <v>-</v>
      </c>
      <c r="S25" s="287" t="str">
        <f>IFERROR('احصائيات 2'!C26,"")</f>
        <v/>
      </c>
      <c r="V25" t="str">
        <f>'احصائيات 3'!B26</f>
        <v>-</v>
      </c>
      <c r="W25" s="287" t="str">
        <f>IFERROR('احصائيات 3'!C26,"")</f>
        <v/>
      </c>
      <c r="Y25" t="str">
        <f>'احصائيات 4'!B26</f>
        <v>-</v>
      </c>
      <c r="Z25" s="287" t="str">
        <f>IFERROR('احصائيات 4'!C26,"")</f>
        <v/>
      </c>
      <c r="AB25" t="str">
        <f>'احصائيات 5'!B26</f>
        <v>-</v>
      </c>
      <c r="AC25" s="287" t="str">
        <f>IFERROR('احصائيات 5'!C26,"")</f>
        <v/>
      </c>
    </row>
    <row r="26" spans="1:29">
      <c r="A26" t="str">
        <f>مج4!$T$183</f>
        <v>رياضيات_ثالث_متوسط</v>
      </c>
      <c r="B26" t="str">
        <f>مج4!U185</f>
        <v>المرتفع :  يحل مسائل على الدالة الخطية</v>
      </c>
      <c r="D26" t="str">
        <f t="shared" si="1"/>
        <v/>
      </c>
      <c r="E26">
        <v>25</v>
      </c>
      <c r="F26" t="str">
        <v xml:space="preserve">المتوسط :  يطبق العمليات على الكسور والأعداد العشرية </v>
      </c>
      <c r="H26" t="str">
        <f t="shared" si="2"/>
        <v>-</v>
      </c>
      <c r="I26" t="str">
        <f>مج4!U28</f>
        <v>المتوسط : يحدد المترادفات والأضداد من خلال السياق</v>
      </c>
      <c r="J26" s="287" t="str">
        <f t="shared" ca="1" si="0"/>
        <v/>
      </c>
      <c r="K26">
        <v>25</v>
      </c>
      <c r="L26" t="str">
        <f>احصائيات0!B27</f>
        <v>-</v>
      </c>
      <c r="M26" s="287" t="str">
        <f ca="1">IFERROR(احصائيات0!D27,"")</f>
        <v/>
      </c>
      <c r="O26" t="str">
        <f t="shared" si="3"/>
        <v>-</v>
      </c>
      <c r="P26" s="287" t="str">
        <f t="shared" si="4"/>
        <v/>
      </c>
      <c r="Q26">
        <v>25</v>
      </c>
      <c r="R26" t="str">
        <f>'احصائيات 2'!B27</f>
        <v>-</v>
      </c>
      <c r="S26" s="287" t="str">
        <f>IFERROR('احصائيات 2'!C27,"")</f>
        <v/>
      </c>
    </row>
    <row r="27" spans="1:29">
      <c r="A27" t="str">
        <f>مج4!$T$183</f>
        <v>رياضيات_ثالث_متوسط</v>
      </c>
      <c r="B27" t="str">
        <f>مج4!U186</f>
        <v>المرتفع :  يحل مسائل على الدالة التربيعية</v>
      </c>
      <c r="D27" t="str">
        <f t="shared" si="1"/>
        <v/>
      </c>
      <c r="E27">
        <v>26</v>
      </c>
      <c r="F27" t="str">
        <v>المتوسط :  يصنف المثلثات وفًقًا لأطوال أضلاعها، وقياسات زواياها ويوجد قياسات الزوايا المجهولة للأشكال الرباعية</v>
      </c>
      <c r="H27">
        <f t="shared" si="2"/>
        <v>0</v>
      </c>
      <c r="I27" t="str">
        <f>مج4!U29</f>
        <v>المتوسط :  يستنتج بعض مرادفات الكلمات الجديدة بدون سياق</v>
      </c>
      <c r="K27">
        <v>26</v>
      </c>
    </row>
    <row r="28" spans="1:29">
      <c r="A28" t="str">
        <f>مج4!$T$183</f>
        <v>رياضيات_ثالث_متوسط</v>
      </c>
      <c r="B28" t="str">
        <f>مج4!U187</f>
        <v>المرتفع :  يوجد قيم الدوال المثلثية باستخدام الآلة الحاسبة</v>
      </c>
      <c r="D28" t="str">
        <f t="shared" si="1"/>
        <v/>
      </c>
      <c r="E28">
        <v>27</v>
      </c>
      <c r="F28" t="str">
        <v>المتوسط :  يحل مسائل رياضية تتعلق بالزوايا والمضلعات</v>
      </c>
      <c r="H28">
        <f t="shared" si="2"/>
        <v>0</v>
      </c>
      <c r="I28" t="str">
        <f>مج4!U30</f>
        <v>المتوسط : يستنتج معاني بعض المفردات التي تغيرت دلالتها بتغير الزمن من خلالالسياق</v>
      </c>
      <c r="K28">
        <v>27</v>
      </c>
    </row>
    <row r="29" spans="1:29">
      <c r="A29" t="str">
        <f>مج4!$T$183</f>
        <v>رياضيات_ثالث_متوسط</v>
      </c>
      <c r="B29" t="str">
        <f>مج4!U188</f>
        <v>المرتفع :  يحل مسائل على اةحصاء والاحتمالات</v>
      </c>
      <c r="D29" t="str">
        <f t="shared" si="1"/>
        <v/>
      </c>
      <c r="E29">
        <v>28</v>
      </c>
      <c r="F29" t="str">
        <v>المتوسط :  يحسب مقاييس النزعة المركزية والمدى</v>
      </c>
      <c r="H29">
        <f t="shared" si="2"/>
        <v>0</v>
      </c>
      <c r="I29" t="str">
        <f>مج4!U31</f>
        <v>المتوسط : يفهم النصوص المقروءة، ويجيب عن بعض الأسئلة التحليلية وبعض الأسئلةالاستنتاجية</v>
      </c>
      <c r="K29">
        <v>28</v>
      </c>
    </row>
    <row r="30" spans="1:29">
      <c r="A30" t="str">
        <f>مج4!$T$183</f>
        <v>رياضيات_ثالث_متوسط</v>
      </c>
      <c r="B30" t="str">
        <f>مج4!U189</f>
        <v>المرتفع : يوجد القيم العظمى والصغرى للدالة التربيعية</v>
      </c>
      <c r="D30" t="str">
        <f t="shared" si="1"/>
        <v/>
      </c>
      <c r="E30">
        <v>29</v>
      </c>
      <c r="F30" t="str">
        <v>المتوسط :  يحسب محيط الأشكال المستوية</v>
      </c>
      <c r="H30">
        <f t="shared" si="2"/>
        <v>0</v>
      </c>
      <c r="I30" t="str">
        <f>مج4!U32</f>
        <v>المتوسط : يميز نوع النص المقروء وخصائصه وغرضه، ويستنتج الأفكار الرئيسة وبعضالأفكار الفرعية منه</v>
      </c>
      <c r="K30">
        <v>29</v>
      </c>
    </row>
    <row r="31" spans="1:29">
      <c r="A31" t="str">
        <f>مج4!$T$183</f>
        <v>رياضيات_ثالث_متوسط</v>
      </c>
      <c r="B31" t="str">
        <f>مج4!U190</f>
        <v>المتوسط :  يبسط العبارات الرياضية ويوجد قيمها</v>
      </c>
      <c r="D31" t="str">
        <f t="shared" si="1"/>
        <v/>
      </c>
      <c r="E31">
        <v>30</v>
      </c>
      <c r="F31" t="str">
        <v/>
      </c>
      <c r="H31">
        <f t="shared" si="2"/>
        <v>0</v>
      </c>
      <c r="I31" t="str">
        <f>مج4!U33</f>
        <v>المتوسط : يوضح المفاهيم الواردة في أفكار النص المقروء والعلاقات بينها</v>
      </c>
      <c r="K31">
        <v>30</v>
      </c>
    </row>
    <row r="32" spans="1:29">
      <c r="A32" t="str">
        <f>مج4!$T$183</f>
        <v>رياضيات_ثالث_متوسط</v>
      </c>
      <c r="B32" t="str">
        <f>مج4!U191</f>
        <v>المتوسط :  يحل معادلات تتضمن قيمة مطلقة</v>
      </c>
      <c r="D32" t="str">
        <f t="shared" si="1"/>
        <v/>
      </c>
      <c r="E32">
        <v>31</v>
      </c>
      <c r="F32" t="str">
        <v/>
      </c>
      <c r="H32">
        <f t="shared" si="2"/>
        <v>0</v>
      </c>
      <c r="I32" t="str">
        <f>مج4!U34</f>
        <v>المتوسط : يستنتج بعض القيم والاتجاهات الإيجابية والسلبية من النص وأثرها في الفرد والمجتمع</v>
      </c>
      <c r="K32">
        <v>31</v>
      </c>
    </row>
    <row r="33" spans="1:11">
      <c r="A33" t="str">
        <f>مج4!$T$183</f>
        <v>رياضيات_ثالث_متوسط</v>
      </c>
      <c r="B33" t="str">
        <f>مج4!U192</f>
        <v>المتوسط :  يوجد معدل التغير لدالة ما</v>
      </c>
      <c r="D33" t="str">
        <f t="shared" si="1"/>
        <v/>
      </c>
      <c r="E33">
        <v>32</v>
      </c>
      <c r="F33" t="str">
        <v/>
      </c>
      <c r="H33">
        <f t="shared" si="2"/>
        <v>0</v>
      </c>
      <c r="I33" t="str">
        <f>مج4!U35</f>
        <v xml:space="preserve">المنخفض : يحدد بعض المترادفات والأضداد من خلال السياق. </v>
      </c>
      <c r="K33">
        <v>32</v>
      </c>
    </row>
    <row r="34" spans="1:11">
      <c r="A34" t="str">
        <f>مج4!$T$183</f>
        <v>رياضيات_ثالث_متوسط</v>
      </c>
      <c r="B34" t="str">
        <f>مج4!U193</f>
        <v>المتوسط :  يوضح مفهوم الدالة</v>
      </c>
      <c r="D34" t="str">
        <f t="shared" si="1"/>
        <v/>
      </c>
      <c r="E34">
        <v>33</v>
      </c>
      <c r="F34" t="str">
        <v/>
      </c>
      <c r="H34">
        <f t="shared" si="2"/>
        <v>0</v>
      </c>
      <c r="I34" t="str">
        <f>مج4!U36</f>
        <v xml:space="preserve">المنخفض : يوضح معاني بعض المفردات من خلال السياق. </v>
      </c>
      <c r="K34">
        <v>33</v>
      </c>
    </row>
    <row r="35" spans="1:11">
      <c r="A35" t="str">
        <f>مج4!$T$183</f>
        <v>رياضيات_ثالث_متوسط</v>
      </c>
      <c r="B35" t="str">
        <f>مج4!U194</f>
        <v>المتوسط :  يمثل المعادلة الخطية باستخدام المقطع السيني والصادي</v>
      </c>
      <c r="D35" t="str">
        <f t="shared" si="1"/>
        <v/>
      </c>
      <c r="E35">
        <v>34</v>
      </c>
      <c r="F35" t="str">
        <v/>
      </c>
      <c r="H35">
        <f t="shared" si="2"/>
        <v>0</v>
      </c>
      <c r="I35" t="str">
        <f>مج4!U37</f>
        <v xml:space="preserve">المنخفض : يجيب عن بعض أسئلة النصوص المقروءة المباشرة. </v>
      </c>
      <c r="K35">
        <v>34</v>
      </c>
    </row>
    <row r="36" spans="1:11">
      <c r="A36" t="str">
        <f>مج4!$T$183</f>
        <v>رياضيات_ثالث_متوسط</v>
      </c>
      <c r="B36" t="str">
        <f>مج4!U195</f>
        <v>المتوسط :  يحدد ما  ذا كان المستقيمان متوازيين أو متعامدين بمعلومية معادلة أو ميل</v>
      </c>
      <c r="D36" t="str">
        <f t="shared" si="1"/>
        <v/>
      </c>
      <c r="F36" t="str">
        <v/>
      </c>
      <c r="H36" t="e">
        <f t="shared" si="2"/>
        <v>#N/A</v>
      </c>
      <c r="I36" t="str">
        <f>مج4!U38</f>
        <v xml:space="preserve">المنخفض : يميز نوع النص المقروء. </v>
      </c>
    </row>
    <row r="37" spans="1:11">
      <c r="A37" t="str">
        <f>مج4!$T$183</f>
        <v>رياضيات_ثالث_متوسط</v>
      </c>
      <c r="B37" t="str">
        <f>مج4!U196</f>
        <v>المتوسط :  يحل المتباينات</v>
      </c>
      <c r="D37" t="str">
        <f t="shared" si="1"/>
        <v/>
      </c>
      <c r="F37" t="str">
        <v/>
      </c>
      <c r="I37" t="str">
        <f>مج4!U39</f>
        <v xml:space="preserve">المنخفض : يستنتج بعض الأفكار الرئيسة من النص المقروء. </v>
      </c>
    </row>
    <row r="38" spans="1:11">
      <c r="A38" t="str">
        <f>مج4!$T$183</f>
        <v>رياضيات_ثالث_متوسط</v>
      </c>
      <c r="B38" t="str">
        <f>مج4!U197</f>
        <v>المتوسط :  يحل مسائل رياضية على نظرية فيثاغورس</v>
      </c>
      <c r="D38" t="str">
        <f t="shared" si="1"/>
        <v/>
      </c>
      <c r="F38" t="str">
        <v/>
      </c>
      <c r="I38" t="str">
        <f>مج4!U40</f>
        <v xml:space="preserve">المنخفض : يوضح بعض المفاهيم الشائعة الواردة في أفكار النص المقروء. </v>
      </c>
    </row>
    <row r="39" spans="1:11">
      <c r="A39" t="str">
        <f>مج4!$T$183</f>
        <v>رياضيات_ثالث_متوسط</v>
      </c>
      <c r="B39" t="str">
        <f>مج4!U198</f>
        <v>المتوسط :  يوجد النسب المثلثية</v>
      </c>
      <c r="D39" t="str">
        <f t="shared" si="1"/>
        <v/>
      </c>
      <c r="F39" t="str">
        <v/>
      </c>
      <c r="I39" t="str">
        <f>مج4!U41</f>
        <v xml:space="preserve">المنخفض جداً : يتعرف على بعض المترادفات من خلال السياق. </v>
      </c>
    </row>
    <row r="40" spans="1:11">
      <c r="A40" t="str">
        <f>مج4!$T$183</f>
        <v>رياضيات_ثالث_متوسط</v>
      </c>
      <c r="B40" t="str">
        <f>مج4!U199</f>
        <v>المتوسط : يوجد احتمال حدث لتجربة معينة</v>
      </c>
      <c r="D40" t="str">
        <f t="shared" si="1"/>
        <v/>
      </c>
      <c r="F40" t="str">
        <v/>
      </c>
      <c r="I40" t="str">
        <f>مج4!U42</f>
        <v xml:space="preserve">المنخفض جداً : يوضح معاني بعض المفردات من خلال السياق. </v>
      </c>
    </row>
    <row r="41" spans="1:11">
      <c r="A41" t="str">
        <f>مج4!$T$183</f>
        <v>رياضيات_ثالث_متوسط</v>
      </c>
      <c r="B41" t="str">
        <f>مج4!U200</f>
        <v>المنخفض :  يكتب الجذر التربيعي لعدد في أبسط صورة ويوجد قيمته</v>
      </c>
      <c r="D41" t="str">
        <f t="shared" si="1"/>
        <v/>
      </c>
      <c r="F41" t="str">
        <v/>
      </c>
      <c r="I41" t="str">
        <f>مج4!U43</f>
        <v xml:space="preserve">المنخفض جداً : يجيب عن بعض أسئلة النصوص المقروءة الواضحة. </v>
      </c>
    </row>
    <row r="42" spans="1:11">
      <c r="A42" t="str">
        <f>مج4!$T$183</f>
        <v>رياضيات_ثالث_متوسط</v>
      </c>
      <c r="B42" t="str">
        <f>مج4!U201</f>
        <v>المنخفض :  يحل معادلة من خطوة واحدة</v>
      </c>
      <c r="D42" t="str">
        <f t="shared" si="1"/>
        <v/>
      </c>
      <c r="F42" t="str">
        <v/>
      </c>
      <c r="I42" t="str">
        <f>مج4!U44</f>
        <v>المرتفع : يستنتج معاني مصطلحات تستخدم في مجالات علمية مختلفة</v>
      </c>
    </row>
    <row r="43" spans="1:11">
      <c r="A43" t="str">
        <f>مج4!$T$183</f>
        <v>رياضيات_ثالث_متوسط</v>
      </c>
      <c r="B43" t="str">
        <f>مج4!U202</f>
        <v>المنخفض :  يحدد ما  ذا كانت العلاقة تمثل دالة</v>
      </c>
      <c r="D43" t="str">
        <f t="shared" si="1"/>
        <v/>
      </c>
      <c r="F43" t="str">
        <v/>
      </c>
      <c r="I43" t="str">
        <f>مج4!U45</f>
        <v>المرتفع :  يصنف معاني المصطلحات الجديدة وفقا لدلالاتها</v>
      </c>
    </row>
    <row r="44" spans="1:11">
      <c r="A44" t="str">
        <f>مج4!$T$183</f>
        <v>رياضيات_ثالث_متوسط</v>
      </c>
      <c r="B44" t="str">
        <f>مج4!U203</f>
        <v>المنخفض :  يوجد معادلة المستقيم</v>
      </c>
      <c r="D44" t="str">
        <f t="shared" si="1"/>
        <v/>
      </c>
      <c r="F44" t="str">
        <v/>
      </c>
      <c r="I44" t="str">
        <f>مج4!U46</f>
        <v>المرتفع :  يستنتج معاني المفردات الجديدة من خلال التفسير والتعريف</v>
      </c>
    </row>
    <row r="45" spans="1:11">
      <c r="A45" t="str">
        <f>مج4!$T$183</f>
        <v>رياضيات_ثالث_متوسط</v>
      </c>
      <c r="B45" t="str">
        <f>مج4!U204</f>
        <v>المنخفض :  يحلل كثيرات الحدود</v>
      </c>
      <c r="D45" t="str">
        <f t="shared" si="1"/>
        <v/>
      </c>
      <c r="F45" t="str">
        <v/>
      </c>
      <c r="I45" t="str">
        <f>مج4!U47</f>
        <v>المرتفع :  يستنتج معاني المفردات الجديدة من خلال الترادف، والتضاد</v>
      </c>
    </row>
    <row r="46" spans="1:11">
      <c r="A46" t="str">
        <f>مج4!$T$183</f>
        <v>رياضيات_ثالث_متوسط</v>
      </c>
      <c r="B46" t="str">
        <f>مج4!U205</f>
        <v>المنخفض :  يوجد قياسات المضلعات المجهولة باستخدام نظرية فيثاغورس</v>
      </c>
      <c r="D46" t="str">
        <f t="shared" si="1"/>
        <v/>
      </c>
      <c r="F46" t="str">
        <v/>
      </c>
      <c r="I46" t="str">
        <f>مج4!U48</f>
        <v>المرتفع : يستنتج معاني المفردات الجديدة من خلال السياق وبدونه</v>
      </c>
    </row>
    <row r="47" spans="1:11">
      <c r="A47" t="str">
        <f>مج4!$T$183</f>
        <v>رياضيات_ثالث_متوسط</v>
      </c>
      <c r="B47" t="str">
        <f>مج4!U206</f>
        <v>المنخفض :  يحسب مقاييس النزعة المركزية ويتعرف على مقاييس التشتت</v>
      </c>
      <c r="D47" t="str">
        <f t="shared" si="1"/>
        <v/>
      </c>
      <c r="F47" t="str">
        <v/>
      </c>
      <c r="I47" t="str">
        <f>مج4!U49</f>
        <v>المرتفع :  يميز الفروق الأساسية في بنية النص المقروء</v>
      </c>
    </row>
    <row r="48" spans="1:11">
      <c r="A48" t="str">
        <f>مج4!$T$183</f>
        <v>رياضيات_ثالث_متوسط</v>
      </c>
      <c r="B48" t="str">
        <f>مج4!U207</f>
        <v>المنخفض : يتعرف على التباديل والتوافيق</v>
      </c>
      <c r="D48" t="str">
        <f t="shared" si="1"/>
        <v/>
      </c>
      <c r="F48" t="str">
        <v/>
      </c>
      <c r="I48" t="str">
        <f>مج4!U50</f>
        <v>المرتفع : يحلل النصوص المقروءة من حيث الترتيب الزمني والمكاني والأهمية والمقارنة والمقابلة والقضية العامة والأدلة الداعمة</v>
      </c>
    </row>
    <row r="49" spans="1:9">
      <c r="A49" t="str">
        <f>مج4!$T$183</f>
        <v>رياضيات_ثالث_متوسط</v>
      </c>
      <c r="B49" t="str">
        <f>مج4!U208</f>
        <v>المنخفض جداً :  يحل معادلة بمتغير واحد</v>
      </c>
      <c r="D49" t="str">
        <f t="shared" si="1"/>
        <v/>
      </c>
      <c r="F49" t="str">
        <v/>
      </c>
      <c r="I49" t="str">
        <f>مج4!U51</f>
        <v>المرتفع : يستنتج الأفكار الرئيسة والفرعية والضمنية من النص المقروء</v>
      </c>
    </row>
    <row r="50" spans="1:9">
      <c r="A50" t="str">
        <f>مج4!$T$183</f>
        <v>رياضيات_ثالث_متوسط</v>
      </c>
      <c r="B50" t="str">
        <f>مج4!U209</f>
        <v>المنخفض جداً :  يتعرف على نظام معادلتين خطيتين متسق وغير متسق ومستقل وغير مستقل</v>
      </c>
      <c r="D50" t="str">
        <f t="shared" si="1"/>
        <v/>
      </c>
      <c r="F50" t="str">
        <v/>
      </c>
      <c r="I50" t="str">
        <f>مج4!U52</f>
        <v>المرتفع : يقوّم النصوص المقروءة من خلال ما تتضمنه من قيم إيجابية وسلبية، ويحدد تأثيرها في الفرد والمجتمع</v>
      </c>
    </row>
    <row r="51" spans="1:9">
      <c r="A51" t="str">
        <f>مج4!$T$92</f>
        <v>رياضيات_سادس</v>
      </c>
      <c r="B51" t="str">
        <f>مج4!U92</f>
        <v>المرتفع :  يحل مسائل رياضية على الكسور الاعتيادية والكسور العشرية</v>
      </c>
      <c r="D51" t="str">
        <f t="shared" si="1"/>
        <v>المرتفع :  يحل مسائل رياضية على الكسور الاعتيادية والكسور العشرية</v>
      </c>
      <c r="F51" t="str">
        <v/>
      </c>
      <c r="I51" t="str">
        <f>مج4!U53</f>
        <v>المتوسط :  يستنتج بعض معاني المصطلحات التي تستخدم في مجالات علمية مختلفة</v>
      </c>
    </row>
    <row r="52" spans="1:9">
      <c r="A52" t="str">
        <f>مج4!$T$92</f>
        <v>رياضيات_سادس</v>
      </c>
      <c r="B52" t="str">
        <f>مج4!U93</f>
        <v>المرتفع :  يقسم الأعداد الكسرية ويبسطها</v>
      </c>
      <c r="D52" t="str">
        <f t="shared" si="1"/>
        <v>المرتفع :  يقسم الأعداد الكسرية ويبسطها</v>
      </c>
      <c r="F52" t="str">
        <v/>
      </c>
      <c r="I52" t="str">
        <f>مج4!U54</f>
        <v>المتوسط :  يصنف بعض معاني المصطلحات الجديدة وفقا لدلالاتها</v>
      </c>
    </row>
    <row r="53" spans="1:9">
      <c r="A53" t="str">
        <f>مج4!$T$92</f>
        <v>رياضيات_سادس</v>
      </c>
      <c r="B53" t="str">
        <f>مج4!U94</f>
        <v>المرتفع :  يحل مسائل رياضية على النسبة والمعدل والنسبة المئوية والتناسب</v>
      </c>
      <c r="D53" t="str">
        <f t="shared" si="1"/>
        <v>المرتفع :  يحل مسائل رياضية على النسبة والمعدل والنسبة المئوية والتناسب</v>
      </c>
      <c r="F53" t="str">
        <v/>
      </c>
      <c r="I53" t="str">
        <f>مج4!U55</f>
        <v>المتوسط : يستنتج بعض معاني المفردات الجديدة من خلال التفسير والتعريف</v>
      </c>
    </row>
    <row r="54" spans="1:9">
      <c r="A54" t="str">
        <f>مج4!$T$92</f>
        <v>رياضيات_سادس</v>
      </c>
      <c r="B54" t="str">
        <f>مج4!U95</f>
        <v>المرتفع :  يحل مسائل رياضية على الأنماط العددية والدوال</v>
      </c>
      <c r="D54" t="str">
        <f t="shared" si="1"/>
        <v>المرتفع :  يحل مسائل رياضية على الأنماط العددية والدوال</v>
      </c>
      <c r="F54" t="str">
        <v/>
      </c>
      <c r="I54" t="str">
        <f>مج4!U56</f>
        <v>المتوسط :  يستنتج بعض معاني المفردات الجديدة من خلال الترادف، والتضاد</v>
      </c>
    </row>
    <row r="55" spans="1:9">
      <c r="A55" t="str">
        <f>مج4!$T$92</f>
        <v>رياضيات_سادس</v>
      </c>
      <c r="B55" t="str">
        <f>مج4!U96</f>
        <v>المرتفع :  يوجد قاعدة دالة ما من خلال جدول</v>
      </c>
      <c r="D55" t="str">
        <f t="shared" si="1"/>
        <v>المرتفع :  يوجد قاعدة دالة ما من خلال جدول</v>
      </c>
      <c r="F55" t="str">
        <v/>
      </c>
      <c r="I55" t="str">
        <f>مج4!U57</f>
        <v>المتوسط :  يستنتج معاني المفردات الجديدة من خلال السياق</v>
      </c>
    </row>
    <row r="56" spans="1:9">
      <c r="A56" t="str">
        <f>مج4!$T$92</f>
        <v>رياضيات_سادس</v>
      </c>
      <c r="B56" t="str">
        <f>مج4!U97</f>
        <v>المرتفع :  يوجد زوايا قياسات مجهولة في المثلن أو الشكل الرباعي</v>
      </c>
      <c r="D56" t="str">
        <f t="shared" si="1"/>
        <v>المرتفع :  يوجد زوايا قياسات مجهولة في المثلن أو الشكل الرباعي</v>
      </c>
      <c r="F56" t="str">
        <v/>
      </c>
      <c r="I56" t="str">
        <f>مج4!U58</f>
        <v>المتوسط :  يميز الفروق الأساسية في بنية النص المقروء</v>
      </c>
    </row>
    <row r="57" spans="1:9">
      <c r="A57" t="str">
        <f>مج4!$T$92</f>
        <v>رياضيات_سادس</v>
      </c>
      <c r="B57" t="str">
        <f>مج4!U98</f>
        <v>المرتفع :  يحل مسائل رياضية تتضمن حساب المحيط والمساحة والحجم</v>
      </c>
      <c r="D57" t="str">
        <f t="shared" si="1"/>
        <v>المرتفع :  يحل مسائل رياضية تتضمن حساب المحيط والمساحة والحجم</v>
      </c>
      <c r="F57" t="str">
        <v/>
      </c>
      <c r="I57" t="str">
        <f>مج4!U59</f>
        <v>المتوسط :  يستنتج الأفكار الرئيسة في النص</v>
      </c>
    </row>
    <row r="58" spans="1:9">
      <c r="A58" t="str">
        <f>مج4!$T$92</f>
        <v>رياضيات_سادس</v>
      </c>
      <c r="B58" t="str">
        <f>مج4!U99</f>
        <v>المرتفع :  يمثل البيانات ويحللها لحل المسائل الرياضية</v>
      </c>
      <c r="D58" t="str">
        <f t="shared" si="1"/>
        <v>المرتفع :  يمثل البيانات ويحللها لحل المسائل الرياضية</v>
      </c>
      <c r="F58" t="str">
        <v/>
      </c>
      <c r="I58" t="str">
        <f>مج4!U60</f>
        <v>المتوسط :  يرتب الأحداث الواردة في النص</v>
      </c>
    </row>
    <row r="59" spans="1:9">
      <c r="A59" t="str">
        <f>مج4!$T$92</f>
        <v>رياضيات_سادس</v>
      </c>
      <c r="B59" t="str">
        <f>مج4!U100</f>
        <v>المرتفع : يدرك الفروق بين مقاييس النزعة المركزية</v>
      </c>
      <c r="D59" t="str">
        <f t="shared" si="1"/>
        <v>المرتفع : يدرك الفروق بين مقاييس النزعة المركزية</v>
      </c>
      <c r="F59" t="str">
        <v/>
      </c>
      <c r="I59" t="str">
        <f>مج4!U61</f>
        <v>المتوسط : يحدد بعض القيم ا ةيجابية والسلبية الواردة في النص</v>
      </c>
    </row>
    <row r="60" spans="1:9">
      <c r="A60" t="str">
        <f>مج4!$T$92</f>
        <v>رياضيات_سادس</v>
      </c>
      <c r="B60" t="str">
        <f>مج4!U101</f>
        <v xml:space="preserve">المتوسط :  يطبق العمليات على الكسور والأعداد العشرية </v>
      </c>
      <c r="D60" t="str">
        <f t="shared" si="1"/>
        <v xml:space="preserve">المتوسط :  يطبق العمليات على الكسور والأعداد العشرية </v>
      </c>
      <c r="F60" t="str">
        <v/>
      </c>
      <c r="I60" t="str">
        <f>مج4!U62</f>
        <v>المنخفض :  يستنتج بعض معاني المفردات من خلال الترادف، والتضاد</v>
      </c>
    </row>
    <row r="61" spans="1:9">
      <c r="A61" t="str">
        <f>مج4!$T$92</f>
        <v>رياضيات_سادس</v>
      </c>
      <c r="B61" t="str">
        <f>مج4!U102</f>
        <v>المتوسط :  يوجد النسبة المئوية</v>
      </c>
      <c r="D61" t="str">
        <f t="shared" si="1"/>
        <v>المتوسط :  يوجد النسبة المئوية</v>
      </c>
      <c r="F61" t="str">
        <v/>
      </c>
      <c r="I61" t="str">
        <f>مج4!U63</f>
        <v xml:space="preserve">المنخفض : يستنتج بعض معاني المفردات الجديدة الواضحة من خلال السياق </v>
      </c>
    </row>
    <row r="62" spans="1:9">
      <c r="A62" t="str">
        <f>مج4!$T$92</f>
        <v>رياضيات_سادس</v>
      </c>
      <c r="B62" t="str">
        <f>مج4!U103</f>
        <v>المتوسط :  يوجد قاعدة دالة ما</v>
      </c>
      <c r="D62" t="str">
        <f t="shared" si="1"/>
        <v>المتوسط :  يوجد قاعدة دالة ما</v>
      </c>
      <c r="F62" t="str">
        <v/>
      </c>
      <c r="I62" t="str">
        <f>مج4!U64</f>
        <v>المنخفض :  يرتب بعض أحداث النص الواضحة</v>
      </c>
    </row>
    <row r="63" spans="1:9">
      <c r="A63" t="str">
        <f>مج4!$T$92</f>
        <v>رياضيات_سادس</v>
      </c>
      <c r="B63" t="str">
        <f>مج4!U104</f>
        <v>المتوسط :  يوجد العامل المشترك الأكبر والمضاعف المشترك الأصغر لعددين أو أكثر</v>
      </c>
      <c r="D63" t="str">
        <f t="shared" si="1"/>
        <v>المتوسط :  يوجد العامل المشترك الأكبر والمضاعف المشترك الأصغر لعددين أو أكثر</v>
      </c>
      <c r="F63" t="str">
        <v/>
      </c>
      <c r="I63" t="str">
        <f>مج4!U65</f>
        <v>المنخفض :  يجيب عن بعض الأسئلة المباشرة الواضحة</v>
      </c>
    </row>
    <row r="64" spans="1:9">
      <c r="A64" t="str">
        <f>مج4!$T$92</f>
        <v>رياضيات_سادس</v>
      </c>
      <c r="B64" t="str">
        <f>مج4!U105</f>
        <v>المتوسط :  يحل مسائل رياضية تتعلق بالزوايا والمضلعات</v>
      </c>
      <c r="D64" t="str">
        <f t="shared" si="1"/>
        <v>المتوسط :  يحل مسائل رياضية تتعلق بالزوايا والمضلعات</v>
      </c>
      <c r="F64" t="str">
        <v/>
      </c>
      <c r="I64" t="str">
        <f>مج4!U66</f>
        <v>المنخفض : يتعرف على الفكرة الرئيسة في النص</v>
      </c>
    </row>
    <row r="65" spans="1:9">
      <c r="A65" t="str">
        <f>مج4!$T$92</f>
        <v>رياضيات_سادس</v>
      </c>
      <c r="B65" t="str">
        <f>مج4!U106</f>
        <v>المتوسط :  يحسب محيط الأشكال المستوية</v>
      </c>
      <c r="D65" t="str">
        <f t="shared" si="1"/>
        <v>المتوسط :  يحسب محيط الأشكال المستوية</v>
      </c>
      <c r="F65" t="str">
        <v/>
      </c>
      <c r="I65" t="str">
        <f>مج4!U67</f>
        <v>المنخفض جداً :  يستنتج بعض معاني المفردات الجديدة من خلال الترادف</v>
      </c>
    </row>
    <row r="66" spans="1:9">
      <c r="A66" t="str">
        <f>مج4!$T$92</f>
        <v>رياضيات_سادس</v>
      </c>
      <c r="B66" t="str">
        <f>مج4!U107</f>
        <v>المتوسط :  يصنف المثلثات وفًقًا لأطوال أضلاعها، وقياسات زواياها ويوجد قياسات الزوايا المجهولة للأشكال الرباعية</v>
      </c>
      <c r="D66" t="str">
        <f t="shared" si="1"/>
        <v>المتوسط :  يصنف المثلثات وفًقًا لأطوال أضلاعها، وقياسات زواياها ويوجد قياسات الزوايا المجهولة للأشكال الرباعية</v>
      </c>
      <c r="F66" t="str">
        <v/>
      </c>
      <c r="I66" t="str">
        <f>مج4!U68</f>
        <v>المنخفض جداً :  يتعرف على معاني بعض المفردات الجديدة من خلال السياق</v>
      </c>
    </row>
    <row r="67" spans="1:9">
      <c r="A67" t="str">
        <f>مج4!$T$92</f>
        <v>رياضيات_سادس</v>
      </c>
      <c r="B67" t="str">
        <f>مج4!U108</f>
        <v>المتوسط :  يحسب مقاييس النزعة المركزية والمدى</v>
      </c>
      <c r="D67" t="str">
        <f t="shared" ref="D67:D130" si="5">IF($C$1=A67,B67,"")</f>
        <v>المتوسط :  يحسب مقاييس النزعة المركزية والمدى</v>
      </c>
      <c r="F67" t="str">
        <v/>
      </c>
      <c r="I67" t="str">
        <f>مج4!U69</f>
        <v>المنخفض جداً : يجيب عن بعض الأسئلة المباشرة الواضحة</v>
      </c>
    </row>
    <row r="68" spans="1:9">
      <c r="A68" t="str">
        <f>مج4!$T$92</f>
        <v>رياضيات_سادس</v>
      </c>
      <c r="B68" t="str">
        <f>مج4!U109</f>
        <v>المتوسط : يحل مسائل رياضية على الاحتمالات</v>
      </c>
      <c r="D68" t="str">
        <f t="shared" si="5"/>
        <v>المتوسط : يحل مسائل رياضية على الاحتمالات</v>
      </c>
      <c r="F68" t="str">
        <v/>
      </c>
      <c r="I68" t="str">
        <f>مج4!U70</f>
        <v>المرتفع : يقدر ناتج جمع وطرح الأعداد ضمن أربع منازل</v>
      </c>
    </row>
    <row r="69" spans="1:9">
      <c r="A69" t="str">
        <f>مج4!$T$92</f>
        <v>رياضيات_سادس</v>
      </c>
      <c r="B69" t="str">
        <f>مج4!U110</f>
        <v>المنخفض : يوجد حاصل ضرب وقسمة الكسور العشرية وحاصل جمع وطرح الكسور المتشابهة المقام</v>
      </c>
      <c r="D69" t="str">
        <f t="shared" si="5"/>
        <v>المنخفض : يوجد حاصل ضرب وقسمة الكسور العشرية وحاصل جمع وطرح الكسور المتشابهة المقام</v>
      </c>
      <c r="F69" t="str">
        <v/>
      </c>
      <c r="I69" t="str">
        <f>مج4!U71</f>
        <v>المرتفع : يطبق خصائص الجمع والضرب</v>
      </c>
    </row>
    <row r="70" spans="1:9">
      <c r="A70" t="str">
        <f>مج4!$T$92</f>
        <v>رياضيات_سادس</v>
      </c>
      <c r="B70" t="str">
        <f>مج4!U111</f>
        <v>المنخفض :  يوجد النسبة المئوية ويحولها  لى كسر أو العكس</v>
      </c>
      <c r="D70" t="str">
        <f t="shared" si="5"/>
        <v>المنخفض :  يوجد النسبة المئوية ويحولها  لى كسر أو العكس</v>
      </c>
      <c r="F70" t="str">
        <v/>
      </c>
      <c r="I70" t="str">
        <f>مج4!U72</f>
        <v>المرتفع : يكتب جملاً عددية على العمليات الأربع ويوجد قيمتها</v>
      </c>
    </row>
    <row r="71" spans="1:9">
      <c r="A71" t="str">
        <f>مج4!$T$92</f>
        <v>رياضيات_سادس</v>
      </c>
      <c r="B71" t="str">
        <f>مج4!U112</f>
        <v>المنخفض :  يبسط العبارات الجبرية ويوجد قيمتها</v>
      </c>
      <c r="D71" t="str">
        <f t="shared" si="5"/>
        <v>المنخفض :  يبسط العبارات الجبرية ويوجد قيمتها</v>
      </c>
      <c r="F71" t="str">
        <v/>
      </c>
      <c r="I71" t="str">
        <f>مج4!U73</f>
        <v>المرتفع : يحل مسائل رياضية تتضمن تطبيقات مالية على النقود</v>
      </c>
    </row>
    <row r="72" spans="1:9">
      <c r="A72" t="str">
        <f>مج4!$T$92</f>
        <v>رياضيات_سادس</v>
      </c>
      <c r="B72" t="str">
        <f>مج4!U113</f>
        <v>المنخفض :  يتعرف على قانون محيط الدائرة</v>
      </c>
      <c r="D72" t="str">
        <f t="shared" si="5"/>
        <v>المنخفض :  يتعرف على قانون محيط الدائرة</v>
      </c>
      <c r="F72" t="str">
        <v/>
      </c>
      <c r="I72" t="str">
        <f>مج4!U74</f>
        <v>المرتفع : يحلل البيانات الممثلة في الرسوم البيانية</v>
      </c>
    </row>
    <row r="73" spans="1:9">
      <c r="A73" t="str">
        <f>مج4!$T$92</f>
        <v>رياضيات_سادس</v>
      </c>
      <c r="B73" t="str">
        <f>مج4!U114</f>
        <v>المنخفض : يوجد احتمال حدث بسيط لتجربة معينة</v>
      </c>
      <c r="D73" t="str">
        <f t="shared" si="5"/>
        <v>المنخفض : يوجد احتمال حدث بسيط لتجربة معينة</v>
      </c>
      <c r="F73" t="str">
        <v/>
      </c>
      <c r="I73" t="str">
        <f>مج4!U75</f>
        <v>المتوسط : يميز القيمة المنزلية لعدد ضمن سبع منازل</v>
      </c>
    </row>
    <row r="74" spans="1:9">
      <c r="A74" t="str">
        <f>مج4!$T$92</f>
        <v>رياضيات_سادس</v>
      </c>
      <c r="B74" t="str">
        <f>مج4!U115</f>
        <v>المنخفض جداً :  يحلل الأعداد إلى العوامل الأولية</v>
      </c>
      <c r="D74" t="str">
        <f t="shared" si="5"/>
        <v>المنخفض جداً :  يحلل الأعداد إلى العوامل الأولية</v>
      </c>
      <c r="F74" t="str">
        <v/>
      </c>
      <c r="I74" t="str">
        <f>مج4!U76</f>
        <v>المتوسط : يكتب الأعداد الكلية في الصور القياسية واللفظية والتحليلية</v>
      </c>
    </row>
    <row r="75" spans="1:9">
      <c r="A75" t="str">
        <f>مج4!$T$92</f>
        <v>رياضيات_سادس</v>
      </c>
      <c r="B75" t="str">
        <f>مج4!U116</f>
        <v>المنخفض جداً :  يجمع ويطرح الأعداد العشرية</v>
      </c>
      <c r="D75" t="str">
        <f t="shared" si="5"/>
        <v>المنخفض جداً :  يجمع ويطرح الأعداد العشرية</v>
      </c>
      <c r="F75" t="str">
        <v/>
      </c>
      <c r="I75" t="str">
        <f>مج4!U77</f>
        <v>المتوسط : يصف كسور الوحدة ويميزها ويمثلها على خط الأعداد</v>
      </c>
    </row>
    <row r="76" spans="1:9">
      <c r="A76" t="str">
        <f>مج4!$T$92</f>
        <v>رياضيات_سادس</v>
      </c>
      <c r="B76" t="str">
        <f>مج4!U117</f>
        <v>المنخفض جداً :  يتعرف على مفاهيم الكسور الاعتيادية والنسبة والمعدل والنسبة المئوية</v>
      </c>
      <c r="D76" t="str">
        <f t="shared" si="5"/>
        <v>المنخفض جداً :  يتعرف على مفاهيم الكسور الاعتيادية والنسبة والمعدل والنسبة المئوية</v>
      </c>
      <c r="F76" t="str">
        <v/>
      </c>
      <c r="I76" t="str">
        <f>مج4!U78</f>
        <v>المتوسط : يُجري العمليات الأربع باستخدام  ستراتيجيات حل المسائل ضمن أربع منازل</v>
      </c>
    </row>
    <row r="77" spans="1:9">
      <c r="A77" t="str">
        <f>مج4!$T$92</f>
        <v>رياضيات_سادس</v>
      </c>
      <c r="B77" t="str">
        <f>مج4!U118</f>
        <v>المنخفض جداً :  يستوعب مفهوم المتباينات</v>
      </c>
      <c r="D77" t="str">
        <f t="shared" si="5"/>
        <v>المنخفض جداً :  يستوعب مفهوم المتباينات</v>
      </c>
      <c r="F77" t="str">
        <v/>
      </c>
      <c r="I77" t="str">
        <f>مج4!U79</f>
        <v>المتوسط : يميز الأنماط ويوسعها</v>
      </c>
    </row>
    <row r="78" spans="1:9">
      <c r="A78" t="str">
        <f>مج4!$T$92</f>
        <v>رياضيات_سادس</v>
      </c>
      <c r="B78" t="str">
        <f>مج4!U119</f>
        <v>المنخفض جداً :  يستوعب المفاهيم الهندسية الأولية (الزاوية والمستقيم) ومفهومي الحجم والمساحة</v>
      </c>
      <c r="D78" t="str">
        <f t="shared" si="5"/>
        <v>المنخفض جداً :  يستوعب المفاهيم الهندسية الأولية (الزاوية والمستقيم) ومفهومي الحجم والمساحة</v>
      </c>
      <c r="F78" t="str">
        <v/>
      </c>
      <c r="I78" t="str">
        <f>مج4!U80</f>
        <v>المتوسط :    يصف الأشكال الهندسية ثلاثية الأبعاد وفق خصائص(عدد الأوجه وأشكالها، وعدد الرؤوس والأحرف</v>
      </c>
    </row>
    <row r="79" spans="1:9">
      <c r="A79" t="str">
        <f>مج4!$T$92</f>
        <v>رياضيات_سادس</v>
      </c>
      <c r="B79" t="str">
        <f>مج4!U120</f>
        <v xml:space="preserve">المنخفض جداً : يقرأ البيانات من تمثيلاتها وتحليلها؛ لاستنتاج معلومات. </v>
      </c>
      <c r="D79" t="str">
        <f t="shared" si="5"/>
        <v xml:space="preserve">المنخفض جداً : يقرأ البيانات من تمثيلاتها وتحليلها؛ لاستنتاج معلومات. </v>
      </c>
      <c r="F79" t="str">
        <v/>
      </c>
      <c r="I79" t="str">
        <f>مج4!U81</f>
        <v>المتوسط : يحسب المحيط والمساحة للأشكال الهندسية</v>
      </c>
    </row>
    <row r="80" spans="1:9">
      <c r="A80" t="str">
        <f>مج4!$T$155</f>
        <v>علوم_ثالث_متوسط</v>
      </c>
      <c r="B80" t="str">
        <f>مج4!U155</f>
        <v>المرتفع :  يقدم أدلة تثبت أن المخلوقات الحية مكونة من خلايا</v>
      </c>
      <c r="D80" t="str">
        <f t="shared" si="5"/>
        <v/>
      </c>
      <c r="F80" t="str">
        <v/>
      </c>
      <c r="I80" t="str">
        <f>مج4!U82</f>
        <v>المتوسط : يحدد الوحدة المناسبة للقياس</v>
      </c>
    </row>
    <row r="81" spans="1:9">
      <c r="A81" t="str">
        <f>مج4!$T$155</f>
        <v>علوم_ثالث_متوسط</v>
      </c>
      <c r="B81" t="str">
        <f>مج4!U156</f>
        <v xml:space="preserve">المرتفع :  يبني تفسيرًا مدعمًا بالأدلة حول كيفية عمل أجهزة الجسم وتفواعلها مع بعضها </v>
      </c>
      <c r="D81" t="str">
        <f t="shared" si="5"/>
        <v/>
      </c>
      <c r="F81" t="str">
        <v/>
      </c>
      <c r="I81" t="str">
        <f>مج4!U83</f>
        <v>المنخفض : يقارن ويرتب الأعداد تصاعديًّا وتنازليًّا</v>
      </c>
    </row>
    <row r="82" spans="1:9">
      <c r="A82" t="str">
        <f>مج4!$T$155</f>
        <v>علوم_ثالث_متوسط</v>
      </c>
      <c r="B82" t="str">
        <f>مج4!U157</f>
        <v>المرتفع :  يوضح كيف تؤثر التغيرات في تركيب الجينات  الطفرات( الموجودة على الكروموسومات في صنع البروتين)</v>
      </c>
      <c r="D82" t="str">
        <f t="shared" si="5"/>
        <v/>
      </c>
      <c r="F82" t="str">
        <v/>
      </c>
      <c r="I82" t="str">
        <f>مج4!U84</f>
        <v>المنخفض : يجمع الأعداد ضمن أربع منازل ويطرحها ذهنيًّا</v>
      </c>
    </row>
    <row r="83" spans="1:9">
      <c r="A83" t="str">
        <f>مج4!$T$155</f>
        <v>علوم_ثالث_متوسط</v>
      </c>
      <c r="B83" t="str">
        <f>مج4!U158</f>
        <v>المرتفع :  يجمع معلومات حول التقنيات الحديثة التي غيرت طرق البشر في توريث الصفات المرغوبة للمخلوقات الحية</v>
      </c>
      <c r="D83" t="str">
        <f t="shared" si="5"/>
        <v/>
      </c>
      <c r="F83" t="str">
        <v/>
      </c>
      <c r="I83" t="str">
        <f>مج4!U85</f>
        <v>المنخفض : يصف ويصنف الأشكال الهندسية  نائية الأبعاد</v>
      </c>
    </row>
    <row r="84" spans="1:9">
      <c r="A84" t="str">
        <f>مج4!$T$155</f>
        <v>علوم_ثالث_متوسط</v>
      </c>
      <c r="B84" t="str">
        <f>مج4!U159</f>
        <v>المرتفع : يتعرف على أمثلة الانتخاب الصناعي  الانتقائي( لصفات معينة في النباتات والحيوانات)</v>
      </c>
      <c r="D84" t="str">
        <f t="shared" si="5"/>
        <v/>
      </c>
      <c r="F84" t="str">
        <v/>
      </c>
      <c r="I84" t="str">
        <f>مج4!U86</f>
        <v>المنخفض : يصف التما ل في شكل ويحدد خط التما ل</v>
      </c>
    </row>
    <row r="85" spans="1:9">
      <c r="A85" t="str">
        <f>مج4!$T$155</f>
        <v>علوم_ثالث_متوسط</v>
      </c>
      <c r="B85" t="str">
        <f>مج4!U160</f>
        <v>المرتفع :  يتنبأ بتغيرات الأرض المسببة للكوارث الطبيعية ويقترح حلولاً لتقليل تأثير تلك التغيرات</v>
      </c>
      <c r="D85" t="str">
        <f t="shared" si="5"/>
        <v/>
      </c>
      <c r="F85" t="str">
        <v/>
      </c>
      <c r="I85" t="str">
        <f>مج4!U87</f>
        <v>المنخفض : يمثل البيانات باستخدام النقاط والرسوم البيانية</v>
      </c>
    </row>
    <row r="86" spans="1:9">
      <c r="A86" t="str">
        <f>مج4!$T$155</f>
        <v>علوم_ثالث_متوسط</v>
      </c>
      <c r="B86" t="str">
        <f>مج4!U161</f>
        <v>المرتفع :  يتنبأ باتجاه حركة جسمٍ ما عند رميه أو إسقاطه</v>
      </c>
      <c r="D86" t="str">
        <f t="shared" si="5"/>
        <v/>
      </c>
      <c r="F86" t="str">
        <v/>
      </c>
      <c r="I86" t="str">
        <f>مج4!U88</f>
        <v>المنخفض جداً : يقارن بين عددين طبيعيين</v>
      </c>
    </row>
    <row r="87" spans="1:9">
      <c r="A87" t="str">
        <f>مج4!$T$155</f>
        <v>علوم_ثالث_متوسط</v>
      </c>
      <c r="B87" t="str">
        <f>مج4!U162</f>
        <v>المرتفع : يقارن بين الخصائص الفيزيائية لمادةٍ ما بناءً على حالتها وشكلها ولونها وملمسها</v>
      </c>
      <c r="D87" t="str">
        <f t="shared" si="5"/>
        <v/>
      </c>
      <c r="F87" t="str">
        <v/>
      </c>
      <c r="I87" t="str">
        <f>مج4!U89</f>
        <v>المنخفض جداً : يحدد الوقت والزمن ويختار الوحدات المناسبة</v>
      </c>
    </row>
    <row r="88" spans="1:9">
      <c r="A88" t="str">
        <f>مج4!$T$155</f>
        <v>علوم_ثالث_متوسط</v>
      </c>
      <c r="B88" t="str">
        <f>مج4!U163</f>
        <v>المرتفع : يستكشف مجموعات عناصر الجدول الدوري، ويميز التفاعلات الكيميائية والعوامل المؤثرة عليها</v>
      </c>
      <c r="D88" t="str">
        <f t="shared" si="5"/>
        <v/>
      </c>
      <c r="F88" t="str">
        <v/>
      </c>
      <c r="I88" t="str">
        <f>مج4!U90</f>
        <v xml:space="preserve">المنخفض جداً : يميز بين فئات النقود المعدنية والورقية، ويستخدمها في عد المبالم ضمن 9999 ريالاً
</v>
      </c>
    </row>
    <row r="89" spans="1:9">
      <c r="A89" t="str">
        <f>مج4!$T$155</f>
        <v>علوم_ثالث_متوسط</v>
      </c>
      <c r="B89" t="str">
        <f>مج4!U164</f>
        <v>المتوسط :  يستخدم بعض الأدوات لتمثيل مفهوم علمي</v>
      </c>
      <c r="D89" t="str">
        <f t="shared" si="5"/>
        <v/>
      </c>
      <c r="F89" t="str">
        <v/>
      </c>
      <c r="I89" t="str">
        <f>مج4!U91</f>
        <v>المنخفض جداً : يجمع البيانات وينظمها في الجداول التكرارية</v>
      </c>
    </row>
    <row r="90" spans="1:9">
      <c r="A90" t="str">
        <f>مج4!$T$155</f>
        <v>علوم_ثالث_متوسط</v>
      </c>
      <c r="B90" t="str">
        <f>مج4!U165</f>
        <v>المتوسط :  يوضح كيف يتكون الجسم من أجهزة مترابطة مكونة من خلايا وأنسجة وأعضاء تعمل معًا للحفاظ على التوازن</v>
      </c>
      <c r="D90" t="str">
        <f t="shared" si="5"/>
        <v/>
      </c>
      <c r="F90" t="str">
        <v/>
      </c>
      <c r="I90" t="str">
        <f>مج4!U92</f>
        <v>المرتفع :  يحل مسائل رياضية على الكسور الاعتيادية والكسور العشرية</v>
      </c>
    </row>
    <row r="91" spans="1:9">
      <c r="A91" t="str">
        <f>مج4!$T$155</f>
        <v>علوم_ثالث_متوسط</v>
      </c>
      <c r="B91" t="str">
        <f>مج4!U166</f>
        <v>المتوسط : يوضح تركيب الحمض النووي وتأثير أي تغيرات من الممكن أن تحدث في تسلسل الجينات (على سبيل المثال الطفرات)</v>
      </c>
      <c r="D91" t="str">
        <f t="shared" si="5"/>
        <v/>
      </c>
      <c r="F91" t="str">
        <v/>
      </c>
      <c r="I91" t="str">
        <f>مج4!U93</f>
        <v>المرتفع :  يقسم الأعداد الكسرية ويبسطها</v>
      </c>
    </row>
    <row r="92" spans="1:9">
      <c r="A92" t="str">
        <f>مج4!$T$155</f>
        <v>علوم_ثالث_متوسط</v>
      </c>
      <c r="B92" t="str">
        <f>مج4!U167</f>
        <v>المتوسط :  يشرح التغيرات التي تطرأ على سطح الأرض وتسبب الكوارث الطبيعية (مثل الزلازل والبراكين)</v>
      </c>
      <c r="D92" t="str">
        <f t="shared" si="5"/>
        <v/>
      </c>
      <c r="F92" t="str">
        <v/>
      </c>
      <c r="I92" t="str">
        <f>مج4!U94</f>
        <v>المرتفع :  يحل مسائل رياضية على النسبة والمعدل والنسبة المئوية والتناسب</v>
      </c>
    </row>
    <row r="93" spans="1:9">
      <c r="A93" t="str">
        <f>مج4!$T$155</f>
        <v>علوم_ثالث_متوسط</v>
      </c>
      <c r="B93" t="str">
        <f>مج4!U168</f>
        <v>المتوسط :  يفرق بين العناصر والمركبات والمخاليط ويميز بين خصائص المواد</v>
      </c>
      <c r="D93" t="str">
        <f t="shared" si="5"/>
        <v/>
      </c>
      <c r="F93" t="str">
        <v/>
      </c>
      <c r="I93" t="str">
        <f>مج4!U95</f>
        <v>المرتفع :  يحل مسائل رياضية على الأنماط العددية والدوال</v>
      </c>
    </row>
    <row r="94" spans="1:9">
      <c r="A94" t="str">
        <f>مج4!$T$155</f>
        <v>علوم_ثالث_متوسط</v>
      </c>
      <c r="B94" t="str">
        <f>مج4!U169</f>
        <v>المتوسط :  يحدد التفاعلات الكيميائية البسيطة ويوضح كيف أن العدد الكلي للذرات لا يتغير في التفاعل الكيميائي</v>
      </c>
      <c r="D94" t="str">
        <f t="shared" si="5"/>
        <v/>
      </c>
      <c r="F94" t="str">
        <v/>
      </c>
      <c r="I94" t="str">
        <f>مج4!U96</f>
        <v>المرتفع :  يوجد قاعدة دالة ما من خلال جدول</v>
      </c>
    </row>
    <row r="95" spans="1:9">
      <c r="A95" t="str">
        <f>مج4!$T$155</f>
        <v>علوم_ثالث_متوسط</v>
      </c>
      <c r="B95" t="str">
        <f>مج4!U170</f>
        <v>المتوسط :  يطبق قوانين نيوتن لتفسير التغيرات التي تحدث للأجسام المتحركة</v>
      </c>
      <c r="D95" t="str">
        <f t="shared" si="5"/>
        <v/>
      </c>
      <c r="F95" t="str">
        <v/>
      </c>
      <c r="I95" t="str">
        <f>مج4!U97</f>
        <v>المرتفع :  يوجد زوايا قياسات مجهولة في المثلن أو الشكل الرباعي</v>
      </c>
    </row>
    <row r="96" spans="1:9">
      <c r="A96" t="str">
        <f>مج4!$T$155</f>
        <v>علوم_ثالث_متوسط</v>
      </c>
      <c r="B96" t="str">
        <f>مج4!U171</f>
        <v>المتوسط :  يقدم أدلة تثبت أن التغير في حركة الجسم تعتمد على كتلة الجسوم وعلى مجموع القوى المؤثرة عليه</v>
      </c>
      <c r="D96" t="str">
        <f t="shared" si="5"/>
        <v/>
      </c>
      <c r="F96" t="str">
        <v/>
      </c>
      <c r="I96" t="str">
        <f>مج4!U98</f>
        <v>المرتفع :  يحل مسائل رياضية تتضمن حساب المحيط والمساحة والحجم</v>
      </c>
    </row>
    <row r="97" spans="1:9">
      <c r="A97" t="str">
        <f>مج4!$T$155</f>
        <v>علوم_ثالث_متوسط</v>
      </c>
      <c r="B97" t="str">
        <f>مج4!U172</f>
        <v>المتوسط : يوضح بعض العوامل التي تؤثر على شدة القوى الكهربائية والمغناطيسية</v>
      </c>
      <c r="D97" t="str">
        <f t="shared" si="5"/>
        <v/>
      </c>
      <c r="F97" t="str">
        <v/>
      </c>
      <c r="I97" t="str">
        <f>مج4!U99</f>
        <v>المرتفع :  يمثل البيانات ويحللها لحل المسائل الرياضية</v>
      </c>
    </row>
    <row r="98" spans="1:9">
      <c r="A98" t="str">
        <f>مج4!$T$155</f>
        <v>علوم_ثالث_متوسط</v>
      </c>
      <c r="B98" t="str">
        <f>مج4!U173</f>
        <v>المنخفض :  يتعرف على التراكيب الأساسية لأجسام المخلوقات الحية</v>
      </c>
      <c r="D98" t="str">
        <f t="shared" si="5"/>
        <v/>
      </c>
      <c r="F98" t="str">
        <v/>
      </c>
      <c r="I98" t="str">
        <f>مج4!U100</f>
        <v>المرتفع : يدرك الفروق بين مقاييس النزعة المركزية</v>
      </c>
    </row>
    <row r="99" spans="1:9">
      <c r="A99" t="str">
        <f>مج4!$T$155</f>
        <v>علوم_ثالث_متوسط</v>
      </c>
      <c r="B99" t="str">
        <f>مج4!U174</f>
        <v>المنخفض :  يصوف بعض التغيرات التي تطرأ على سوطح الأرض وتسوبب الكوارث الطبيعية  مثل الزلازل والبراكين</v>
      </c>
      <c r="D99" t="str">
        <f t="shared" si="5"/>
        <v/>
      </c>
      <c r="F99" t="str">
        <v/>
      </c>
      <c r="I99" t="str">
        <f>مج4!U101</f>
        <v xml:space="preserve">المتوسط :  يطبق العمليات على الكسور والأعداد العشرية </v>
      </c>
    </row>
    <row r="100" spans="1:9">
      <c r="A100" t="str">
        <f>مج4!$T$155</f>
        <v>علوم_ثالث_متوسط</v>
      </c>
      <c r="B100" t="str">
        <f>مج4!U175</f>
        <v xml:space="preserve">المنخفض :  يتعرف على مفهوم العناصر، والمركبات، والمخاليط </v>
      </c>
      <c r="D100" t="str">
        <f t="shared" si="5"/>
        <v/>
      </c>
      <c r="F100" t="str">
        <v/>
      </c>
      <c r="I100" t="str">
        <f>مج4!U102</f>
        <v>المتوسط :  يوجد النسبة المئوية</v>
      </c>
    </row>
    <row r="101" spans="1:9">
      <c r="A101" t="str">
        <f>مج4!$T$155</f>
        <v>علوم_ثالث_متوسط</v>
      </c>
      <c r="B101" t="str">
        <f>مج4!U176</f>
        <v>المنخفض :  يتعرف على التفاعل الكيميائي البسيط</v>
      </c>
      <c r="D101" t="str">
        <f t="shared" si="5"/>
        <v/>
      </c>
      <c r="F101" t="str">
        <v/>
      </c>
      <c r="I101" t="str">
        <f>مج4!U103</f>
        <v>المتوسط :  يوجد قاعدة دالة ما</v>
      </c>
    </row>
    <row r="102" spans="1:9">
      <c r="A102" t="str">
        <f>مج4!$T$155</f>
        <v>علوم_ثالث_متوسط</v>
      </c>
      <c r="B102" t="str">
        <f>مج4!U177</f>
        <v>المنخفض : يتعرف على الطاقة الكامنة والحركية، ويميز بين القوى المتزنة وغير المتزنة المؤثرة على الأجسام</v>
      </c>
      <c r="D102" t="str">
        <f t="shared" si="5"/>
        <v/>
      </c>
      <c r="F102" t="str">
        <v/>
      </c>
      <c r="I102" t="str">
        <f>مج4!U104</f>
        <v>المتوسط :  يوجد العامل المشترك الأكبر والمضاعف المشترك الأصغر لعددين أو أكثر</v>
      </c>
    </row>
    <row r="103" spans="1:9">
      <c r="A103" t="str">
        <f>مج4!$T$155</f>
        <v>علوم_ثالث_متوسط</v>
      </c>
      <c r="B103" t="str">
        <f>مج4!U178</f>
        <v>المنخفض جداً :  يتعرف على التراكيب التي تدعم النمو والبقاء والسلوك والتكاثر</v>
      </c>
      <c r="D103" t="str">
        <f t="shared" si="5"/>
        <v/>
      </c>
      <c r="F103" t="str">
        <v/>
      </c>
      <c r="I103" t="str">
        <f>مج4!U105</f>
        <v>المتوسط :  يحل مسائل رياضية تتعلق بالزوايا والمضلعات</v>
      </c>
    </row>
    <row r="104" spans="1:9">
      <c r="A104" t="str">
        <f>مج4!$T$155</f>
        <v>علوم_ثالث_متوسط</v>
      </c>
      <c r="B104" t="str">
        <f>مج4!U179</f>
        <v>المنخفض جداً :  يتعرف على بعض التغيرات التي تطرأ على سطح الأرض مثل الزلازل والبراكين</v>
      </c>
      <c r="D104" t="str">
        <f t="shared" si="5"/>
        <v/>
      </c>
      <c r="F104" t="str">
        <v/>
      </c>
      <c r="I104" t="str">
        <f>مج4!U106</f>
        <v>المتوسط :  يحسب محيط الأشكال المستوية</v>
      </c>
    </row>
    <row r="105" spans="1:9">
      <c r="A105" t="str">
        <f>مج4!$T$155</f>
        <v>علوم_ثالث_متوسط</v>
      </c>
      <c r="B105" t="str">
        <f>مج4!U180</f>
        <v>المنخفض جداً :  يتعرف على بعض خصائص المادة</v>
      </c>
      <c r="D105" t="str">
        <f t="shared" si="5"/>
        <v/>
      </c>
      <c r="F105" t="str">
        <v/>
      </c>
      <c r="I105" t="str">
        <f>مج4!U107</f>
        <v>المتوسط :  يصنف المثلثات وفًقًا لأطوال أضلاعها، وقياسات زواياها ويوجد قياسات الزوايا المجهولة للأشكال الرباعية</v>
      </c>
    </row>
    <row r="106" spans="1:9">
      <c r="A106" t="str">
        <f>مج4!$T$155</f>
        <v>علوم_ثالث_متوسط</v>
      </c>
      <c r="B106" t="str">
        <f>مج4!U181</f>
        <v>المنخفض جداً :  يتعرف على بعض المصطلحات مثل: السرعة، الجاذبية</v>
      </c>
      <c r="D106" t="str">
        <f t="shared" si="5"/>
        <v/>
      </c>
      <c r="F106" t="str">
        <v/>
      </c>
      <c r="I106" t="str">
        <f>مج4!U108</f>
        <v>المتوسط :  يحسب مقاييس النزعة المركزية والمدى</v>
      </c>
    </row>
    <row r="107" spans="1:9">
      <c r="A107" t="str">
        <f>مج4!$T$155</f>
        <v>علوم_ثالث_متوسط</v>
      </c>
      <c r="B107" t="str">
        <f>مج4!U182</f>
        <v>المنخفض جداً : يتعرف على قوانين نيوتن</v>
      </c>
      <c r="D107" t="str">
        <f t="shared" si="5"/>
        <v/>
      </c>
      <c r="F107" t="str">
        <v/>
      </c>
      <c r="I107" t="str">
        <f>مج4!U109</f>
        <v>المتوسط : يحل مسائل رياضية على الاحتمالات</v>
      </c>
    </row>
    <row r="108" spans="1:9">
      <c r="A108" t="str">
        <f>مج4!$T$121</f>
        <v>علوم_سادس</v>
      </c>
      <c r="B108" t="str">
        <f>مج4!U121</f>
        <v>المرتفع :  يصمم ويجري التجارب العلمية، ويحلل البيانات؛ ليقدم تفسيرات منطقية</v>
      </c>
      <c r="D108" t="str">
        <f t="shared" si="5"/>
        <v/>
      </c>
      <c r="F108" t="str">
        <v/>
      </c>
      <c r="I108" t="str">
        <f>مج4!U110</f>
        <v>المنخفض : يوجد حاصل ضرب وقسمة الكسور العشرية وحاصل جمع وطرح الكسور المتشابهة المقام</v>
      </c>
    </row>
    <row r="109" spans="1:9">
      <c r="A109" t="str">
        <f>مج4!$T$121</f>
        <v>علوم_سادس</v>
      </c>
      <c r="B109" t="str">
        <f>مج4!U122</f>
        <v>المرتفع :  يستكشف الدور الرئيس للجينات في نقل الصفات عبر الأجيال</v>
      </c>
      <c r="D109" t="str">
        <f t="shared" si="5"/>
        <v/>
      </c>
      <c r="F109" t="str">
        <v/>
      </c>
      <c r="I109" t="str">
        <f>مج4!U111</f>
        <v>المنخفض :  يوجد النسبة المئوية ويحولها  لى كسر أو العكس</v>
      </c>
    </row>
    <row r="110" spans="1:9">
      <c r="A110" t="str">
        <f>مج4!$T$121</f>
        <v>علوم_سادس</v>
      </c>
      <c r="B110" t="str">
        <f>مج4!U123</f>
        <v>المرتفع :  يميز التركيب والوظيفة في المخلوقات الحية</v>
      </c>
      <c r="D110" t="str">
        <f t="shared" si="5"/>
        <v/>
      </c>
      <c r="F110" t="str">
        <v/>
      </c>
      <c r="I110" t="str">
        <f>مج4!U112</f>
        <v>المنخفض :  يبسط العبارات الجبرية ويوجد قيمتها</v>
      </c>
    </row>
    <row r="111" spans="1:9">
      <c r="A111" t="str">
        <f>مج4!$T$121</f>
        <v>علوم_سادس</v>
      </c>
      <c r="B111" t="str">
        <f>مج4!U124</f>
        <v>المرتفع : يستخدم الأدلة العلمية لإيجاد حلول لبعض المشاكل التي تواجه النباتات والحيوانات؛ بسبب التغيرات البيئية</v>
      </c>
      <c r="D111" t="str">
        <f t="shared" si="5"/>
        <v/>
      </c>
      <c r="F111" t="str">
        <v/>
      </c>
      <c r="I111" t="str">
        <f>مج4!U113</f>
        <v>المنخفض :  يتعرف على قانون محيط الدائرة</v>
      </c>
    </row>
    <row r="112" spans="1:9">
      <c r="A112" t="str">
        <f>مج4!$T$121</f>
        <v>علوم_سادس</v>
      </c>
      <c r="B112" t="str">
        <f>مج4!U125</f>
        <v>المرتفع :  يبتكر طرًقًا جديدة ةعادة التدوير للحفاظ على الأرض</v>
      </c>
      <c r="D112" t="str">
        <f t="shared" si="5"/>
        <v/>
      </c>
      <c r="F112" t="str">
        <v/>
      </c>
      <c r="I112" t="str">
        <f>مج4!U114</f>
        <v>المنخفض : يوجد احتمال حدث بسيط لتجربة معينة</v>
      </c>
    </row>
    <row r="113" spans="1:9">
      <c r="A113" t="str">
        <f>مج4!$T$121</f>
        <v>علوم_سادس</v>
      </c>
      <c r="B113" t="str">
        <f>مج4!U126</f>
        <v>المرتفع :  يميز مصادر الطاقة البديلة للحفاظ على البيئة</v>
      </c>
      <c r="D113" t="str">
        <f t="shared" si="5"/>
        <v/>
      </c>
      <c r="F113" t="str">
        <v/>
      </c>
      <c r="I113" t="str">
        <f>مج4!U115</f>
        <v>المنخفض جداً :  يحلل الأعداد إلى العوامل الأولية</v>
      </c>
    </row>
    <row r="114" spans="1:9">
      <c r="A114" t="str">
        <f>مج4!$T$121</f>
        <v>علوم_سادس</v>
      </c>
      <c r="B114" t="str">
        <f>مج4!U127</f>
        <v>المرتفع :  يستكشف الخصائص والتغيرات الفيزيائية والكيميائية للمادة</v>
      </c>
      <c r="D114" t="str">
        <f t="shared" si="5"/>
        <v/>
      </c>
      <c r="F114" t="str">
        <v/>
      </c>
      <c r="I114" t="str">
        <f>مج4!U116</f>
        <v>المنخفض جداً :  يجمع ويطرح الأعداد العشرية</v>
      </c>
    </row>
    <row r="115" spans="1:9">
      <c r="A115" t="str">
        <f>مج4!$T$121</f>
        <v>علوم_سادس</v>
      </c>
      <c r="B115" t="str">
        <f>مج4!U128</f>
        <v>المرتفع :  يتنبأ بالقوى المؤثرة على الأجسام ويفسر العلاقات باستخدام قوانين نيوتن</v>
      </c>
      <c r="D115" t="str">
        <f t="shared" si="5"/>
        <v/>
      </c>
      <c r="F115" t="str">
        <v/>
      </c>
      <c r="I115" t="str">
        <f>مج4!U117</f>
        <v>المنخفض جداً :  يتعرف على مفاهيم الكسور الاعتيادية والنسبة والمعدل والنسبة المئوية</v>
      </c>
    </row>
    <row r="116" spans="1:9">
      <c r="A116" t="str">
        <f>مج4!$T$121</f>
        <v>علوم_سادس</v>
      </c>
      <c r="B116" t="str">
        <f>مج4!U129</f>
        <v>المرتفع : يصمم نموذج لوصف حركة الأرض والقمر والشمس ويفسر الظواهر المرتبطة بها</v>
      </c>
      <c r="D116" t="str">
        <f t="shared" si="5"/>
        <v/>
      </c>
      <c r="F116" t="str">
        <v/>
      </c>
      <c r="I116" t="str">
        <f>مج4!U118</f>
        <v>المنخفض جداً :  يستوعب مفهوم المتباينات</v>
      </c>
    </row>
    <row r="117" spans="1:9">
      <c r="A117" t="str">
        <f>مج4!$T$121</f>
        <v>علوم_سادس</v>
      </c>
      <c r="B117" t="str">
        <f>مج4!U130</f>
        <v>المتوسط : يصف تراكيب ووظائف كل من الخلايا والأنسجة والأعضاء والأجهزة في المخلوقات الحية</v>
      </c>
      <c r="D117" t="str">
        <f t="shared" si="5"/>
        <v/>
      </c>
      <c r="F117" t="str">
        <v/>
      </c>
      <c r="I117" t="str">
        <f>مج4!U119</f>
        <v>المنخفض جداً :  يستوعب المفاهيم الهندسية الأولية (الزاوية والمستقيم) ومفهومي الحجم والمساحة</v>
      </c>
    </row>
    <row r="118" spans="1:9">
      <c r="A118" t="str">
        <f>مج4!$T$121</f>
        <v>علوم_سادس</v>
      </c>
      <c r="B118" t="str">
        <f>مج4!U131</f>
        <v>المتوسط :  يوضح أوجه التشابه والاختلاف بين أجهزة الجسم</v>
      </c>
      <c r="D118" t="str">
        <f t="shared" si="5"/>
        <v/>
      </c>
      <c r="F118" t="str">
        <v/>
      </c>
      <c r="I118" t="str">
        <f>مج4!U120</f>
        <v xml:space="preserve">المنخفض جداً : يقرأ البيانات من تمثيلاتها وتحليلها؛ لاستنتاج معلومات. </v>
      </c>
    </row>
    <row r="119" spans="1:9">
      <c r="A119" t="str">
        <f>مج4!$T$121</f>
        <v>علوم_سادس</v>
      </c>
      <c r="B119" t="str">
        <f>مج4!U132</f>
        <v>المتوسط :  يقارن بين دورات الحياة في النباتات والحيوانات</v>
      </c>
      <c r="D119" t="str">
        <f t="shared" si="5"/>
        <v/>
      </c>
      <c r="F119" t="str">
        <v/>
      </c>
      <c r="I119" t="str">
        <f>مج4!U121</f>
        <v>المرتفع :  يصمم ويجري التجارب العلمية، ويحلل البيانات؛ ليقدم تفسيرات منطقية</v>
      </c>
    </row>
    <row r="120" spans="1:9">
      <c r="A120" t="str">
        <f>مج4!$T$121</f>
        <v>علوم_سادس</v>
      </c>
      <c r="B120" t="str">
        <f>مج4!U133</f>
        <v>المتوسط :   يوضح أن بعض المخلوقات الحية لديها تكيفات تمكنها من البقاء في النظام البيئي بشكل أفضل</v>
      </c>
      <c r="D120" t="str">
        <f t="shared" si="5"/>
        <v/>
      </c>
      <c r="F120" t="str">
        <v/>
      </c>
      <c r="I120" t="str">
        <f>مج4!U122</f>
        <v>المرتفع :  يستكشف الدور الرئيس للجينات في نقل الصفات عبر الأجيال</v>
      </c>
    </row>
    <row r="121" spans="1:9">
      <c r="A121" t="str">
        <f>مج4!$T$121</f>
        <v>علوم_سادس</v>
      </c>
      <c r="B121" t="str">
        <f>مج4!U134</f>
        <v>المتوسط : يتنبأ بالتركيب الجيني المحتمل لصفات مختارة من الأبوين، ويميز بين الصفات الموروثة والمكتسبة</v>
      </c>
      <c r="D121" t="str">
        <f t="shared" si="5"/>
        <v/>
      </c>
      <c r="F121" t="str">
        <v/>
      </c>
      <c r="I121" t="str">
        <f>مج4!U123</f>
        <v>المرتفع :  يميز التركيب والوظيفة في المخلوقات الحية</v>
      </c>
    </row>
    <row r="122" spans="1:9">
      <c r="A122" t="str">
        <f>مج4!$T$121</f>
        <v>علوم_سادس</v>
      </c>
      <c r="B122" t="str">
        <f>مج4!U135</f>
        <v>المتوسط :  يصنف المخلوقات الحية بحسب مستويات الطاقة في بيئتها</v>
      </c>
      <c r="D122" t="str">
        <f t="shared" si="5"/>
        <v/>
      </c>
      <c r="F122" t="str">
        <v/>
      </c>
      <c r="I122" t="str">
        <f>مج4!U124</f>
        <v>المرتفع : يستخدم الأدلة العلمية لإيجاد حلول لبعض المشاكل التي تواجه النباتات والحيوانات؛ بسبب التغيرات البيئية</v>
      </c>
    </row>
    <row r="123" spans="1:9">
      <c r="A123" t="str">
        <f>مج4!$T$121</f>
        <v>علوم_سادس</v>
      </c>
      <c r="B123" t="str">
        <f>مج4!U136</f>
        <v>المتوسط :  يوضح العلاقات بين مخلوقات حية محددة داخل بيئة معينة</v>
      </c>
      <c r="D123" t="str">
        <f t="shared" si="5"/>
        <v/>
      </c>
      <c r="F123" t="str">
        <v/>
      </c>
      <c r="I123" t="str">
        <f>مج4!U125</f>
        <v>المرتفع :  يبتكر طرًقًا جديدة ةعادة التدوير للحفاظ على الأرض</v>
      </c>
    </row>
    <row r="124" spans="1:9">
      <c r="A124" t="str">
        <f>مج4!$T$121</f>
        <v>علوم_سادس</v>
      </c>
      <c r="B124" t="str">
        <f>مج4!U137</f>
        <v>المتوسط : يوضح كيف يسبب دوران الأرض، وميلان محورها وتفاعلها مع الشمس في حدوث الفصول الأربعة والتغير في ساعات النهار والليل</v>
      </c>
      <c r="D124" t="str">
        <f t="shared" si="5"/>
        <v/>
      </c>
      <c r="F124" t="str">
        <v/>
      </c>
      <c r="I124" t="str">
        <f>مج4!U126</f>
        <v>المرتفع :  يميز مصادر الطاقة البديلة للحفاظ على البيئة</v>
      </c>
    </row>
    <row r="125" spans="1:9">
      <c r="A125" t="str">
        <f>مج4!$T$121</f>
        <v>علوم_سادس</v>
      </c>
      <c r="B125" t="str">
        <f>مج4!U138</f>
        <v>المتوسط :  يبحث ويوضح ما إذا كان خلط المواد ينتج مادة جديدة</v>
      </c>
      <c r="D125" t="str">
        <f t="shared" si="5"/>
        <v/>
      </c>
      <c r="F125" t="str">
        <v/>
      </c>
      <c r="I125" t="str">
        <f>مج4!U127</f>
        <v>المرتفع :  يستكشف الخصائص والتغيرات الفيزيائية والكيميائية للمادة</v>
      </c>
    </row>
    <row r="126" spans="1:9">
      <c r="A126" t="str">
        <f>مج4!$T$121</f>
        <v>علوم_سادس</v>
      </c>
      <c r="B126" t="str">
        <f>مج4!U139</f>
        <v>المتوسط : يستقصي حركة الجسوم ليتنبأ بالحركة المستقبلية ويفسر تأثير القوى المتزنة وغير المتزنة</v>
      </c>
      <c r="D126" t="str">
        <f t="shared" si="5"/>
        <v/>
      </c>
      <c r="F126" t="str">
        <v/>
      </c>
      <c r="I126" t="str">
        <f>مج4!U128</f>
        <v>المرتفع :  يتنبأ بالقوى المؤثرة على الأجسام ويفسر العلاقات باستخدام قوانين نيوتن</v>
      </c>
    </row>
    <row r="127" spans="1:9">
      <c r="A127" t="str">
        <f>مج4!$T$121</f>
        <v>علوم_سادس</v>
      </c>
      <c r="B127" t="str">
        <f>مج4!U140</f>
        <v>المتوسط :  يتنبأ بالقوى المؤ رة على جسمٍ ما يتحرك على أسطح مختلفة</v>
      </c>
      <c r="D127" t="str">
        <f t="shared" si="5"/>
        <v/>
      </c>
      <c r="F127" t="str">
        <v/>
      </c>
      <c r="I127" t="str">
        <f>مج4!U129</f>
        <v>المرتفع : يصمم نموذج لوصف حركة الأرض والقمر والشمس ويفسر الظواهر المرتبطة بها</v>
      </c>
    </row>
    <row r="128" spans="1:9">
      <c r="A128" t="str">
        <f>مج4!$T$121</f>
        <v>علوم_سادس</v>
      </c>
      <c r="B128" t="str">
        <f>مج4!U141</f>
        <v>المتوسط : يستخدم أدلة؛ ليفسر تحولات الطاقة</v>
      </c>
      <c r="D128" t="str">
        <f t="shared" si="5"/>
        <v/>
      </c>
      <c r="F128" t="str">
        <v/>
      </c>
      <c r="I128" t="str">
        <f>مج4!U130</f>
        <v>المتوسط : يصف تراكيب ووظائف كل من الخلايا والأنسجة والأعضاء والأجهزة في المخلوقات الحية</v>
      </c>
    </row>
    <row r="129" spans="1:9">
      <c r="A129" t="str">
        <f>مج4!$T$121</f>
        <v>علوم_سادس</v>
      </c>
      <c r="B129" t="str">
        <f>مج4!U142</f>
        <v>المنخفض :  يتعرف على بعض تراكيب الخلايا والأنسجة والأعضاء والأجهزة في المخلوقات الحية</v>
      </c>
      <c r="D129" t="str">
        <f t="shared" si="5"/>
        <v/>
      </c>
      <c r="F129" t="str">
        <v/>
      </c>
      <c r="I129" t="str">
        <f>مج4!U131</f>
        <v>المتوسط :  يوضح أوجه التشابه والاختلاف بين أجهزة الجسم</v>
      </c>
    </row>
    <row r="130" spans="1:9">
      <c r="A130" t="str">
        <f>مج4!$T$121</f>
        <v>علوم_سادس</v>
      </c>
      <c r="B130" t="str">
        <f>مج4!U143</f>
        <v>المنخفض :  يتعرف على أوجه التشابه والاختلاف بين الخلايا النباتية والحيوانية</v>
      </c>
      <c r="D130" t="str">
        <f t="shared" si="5"/>
        <v/>
      </c>
      <c r="F130" t="str">
        <v/>
      </c>
      <c r="I130" t="str">
        <f>مج4!U132</f>
        <v>المتوسط :  يقارن بين دورات الحياة في النباتات والحيوانات</v>
      </c>
    </row>
    <row r="131" spans="1:9">
      <c r="A131" t="str">
        <f>مج4!$T$121</f>
        <v>علوم_سادس</v>
      </c>
      <c r="B131" t="str">
        <f>مج4!U144</f>
        <v>المنخفض :  يتعرف على نموذج حركة كل من الأرض والشمس والقمر</v>
      </c>
      <c r="D131" t="str">
        <f t="shared" ref="D131:D194" si="6">IF($C$1=A131,B131,"")</f>
        <v/>
      </c>
      <c r="F131" t="str">
        <v/>
      </c>
      <c r="I131" t="str">
        <f>مج4!U133</f>
        <v>المتوسط :   يوضح أن بعض المخلوقات الحية لديها تكيفات تمكنها من البقاء في النظام البيئي بشكل أفضل</v>
      </c>
    </row>
    <row r="132" spans="1:9">
      <c r="A132" t="str">
        <f>مج4!$T$121</f>
        <v>علوم_سادس</v>
      </c>
      <c r="B132" t="str">
        <f>مج4!U145</f>
        <v>المنخفض :  يتعرف على بعض الصفات المورو ة من الأبوين</v>
      </c>
      <c r="D132" t="str">
        <f t="shared" si="6"/>
        <v/>
      </c>
      <c r="F132" t="str">
        <v/>
      </c>
      <c r="I132" t="str">
        <f>مج4!U134</f>
        <v>المتوسط : يتنبأ بالتركيب الجيني المحتمل لصفات مختارة من الأبوين، ويميز بين الصفات الموروثة والمكتسبة</v>
      </c>
    </row>
    <row r="133" spans="1:9">
      <c r="A133" t="str">
        <f>مج4!$T$121</f>
        <v>علوم_سادس</v>
      </c>
      <c r="B133" t="str">
        <f>مج4!U146</f>
        <v>المنخفض :  يستكشف خصائص المواد  الفيزيائية والكيميائية</v>
      </c>
      <c r="D133" t="str">
        <f t="shared" si="6"/>
        <v/>
      </c>
      <c r="F133" t="str">
        <v/>
      </c>
      <c r="I133" t="str">
        <f>مج4!U135</f>
        <v>المتوسط :  يصنف المخلوقات الحية بحسب مستويات الطاقة في بيئتها</v>
      </c>
    </row>
    <row r="134" spans="1:9">
      <c r="A134" t="str">
        <f>مج4!$T$121</f>
        <v>علوم_سادس</v>
      </c>
      <c r="B134" t="str">
        <f>مج4!U147</f>
        <v>المنخفض :  يصف حركة الجسم ويوضح كيف تؤ ر القوة والكتلة على حركة الجسم</v>
      </c>
      <c r="D134" t="str">
        <f t="shared" si="6"/>
        <v/>
      </c>
      <c r="F134" t="str">
        <v/>
      </c>
      <c r="I134" t="str">
        <f>مج4!U136</f>
        <v>المتوسط :  يوضح العلاقات بين مخلوقات حية محددة داخل بيئة معينة</v>
      </c>
    </row>
    <row r="135" spans="1:9">
      <c r="A135" t="str">
        <f>مج4!$T$121</f>
        <v>علوم_سادس</v>
      </c>
      <c r="B135" t="str">
        <f>مج4!U148</f>
        <v>المنخفض : يتعرف على تحولات الطاقة</v>
      </c>
      <c r="D135" t="str">
        <f t="shared" si="6"/>
        <v/>
      </c>
      <c r="F135" t="str">
        <v/>
      </c>
      <c r="I135" t="str">
        <f>مج4!U137</f>
        <v>المتوسط : يوضح كيف يسبب دوران الأرض، وميلان محورها وتفاعلها مع الشمس في حدوث الفصول الأربعة والتغير في ساعات النهار والليل</v>
      </c>
    </row>
    <row r="136" spans="1:9">
      <c r="A136" t="str">
        <f>مج4!$T$121</f>
        <v>علوم_سادس</v>
      </c>
      <c r="B136" t="str">
        <f>مج4!U149</f>
        <v>المنخفض جداً :  يتعرف على الاحتياجات الأساسية للمخلوقات الحية</v>
      </c>
      <c r="D136" t="str">
        <f t="shared" si="6"/>
        <v/>
      </c>
      <c r="F136" t="str">
        <v/>
      </c>
      <c r="I136" t="str">
        <f>مج4!U138</f>
        <v>المتوسط :  يبحث ويوضح ما إذا كان خلط المواد ينتج مادة جديدة</v>
      </c>
    </row>
    <row r="137" spans="1:9">
      <c r="A137" t="str">
        <f>مج4!$T$121</f>
        <v>علوم_سادس</v>
      </c>
      <c r="B137" t="str">
        <f>مج4!U150</f>
        <v>المنخفض جداً :  يتعرف على العوامل الحيوية واللاحيوية في البيئة</v>
      </c>
      <c r="D137" t="str">
        <f t="shared" si="6"/>
        <v/>
      </c>
      <c r="F137" t="str">
        <v/>
      </c>
      <c r="I137" t="str">
        <f>مج4!U139</f>
        <v>المتوسط : يستقصي حركة الجسوم ليتنبأ بالحركة المستقبلية ويفسر تأثير القوى المتزنة وغير المتزنة</v>
      </c>
    </row>
    <row r="138" spans="1:9">
      <c r="A138" t="str">
        <f>مج4!$T$121</f>
        <v>علوم_سادس</v>
      </c>
      <c r="B138" t="str">
        <f>مج4!U151</f>
        <v>المنخفض جداً :  يتعرف على حركة الأرض حول محورها وحول الشمس</v>
      </c>
      <c r="D138" t="str">
        <f t="shared" si="6"/>
        <v/>
      </c>
      <c r="F138" t="str">
        <v/>
      </c>
      <c r="I138" t="str">
        <f>مج4!U140</f>
        <v>المتوسط :  يتنبأ بالقوى المؤ رة على جسمٍ ما يتحرك على أسطح مختلفة</v>
      </c>
    </row>
    <row r="139" spans="1:9">
      <c r="A139" t="str">
        <f>مج4!$T$121</f>
        <v>علوم_سادس</v>
      </c>
      <c r="B139" t="str">
        <f>مج4!U152</f>
        <v>المنخفض جداً :  يتعرف على بعض خصائص المادة</v>
      </c>
      <c r="D139" t="str">
        <f t="shared" si="6"/>
        <v/>
      </c>
      <c r="F139" t="str">
        <v/>
      </c>
      <c r="I139" t="str">
        <f>مج4!U141</f>
        <v>المتوسط : يستخدم أدلة؛ ليفسر تحولات الطاقة</v>
      </c>
    </row>
    <row r="140" spans="1:9">
      <c r="A140" t="str">
        <f>مج4!$T$121</f>
        <v>علوم_سادس</v>
      </c>
      <c r="B140" t="str">
        <f>مج4!U153</f>
        <v>المنخفض جداً :  يتعرف على المفاهيم الأساسية (الموقع، والمسافة، والسرعة)</v>
      </c>
      <c r="D140" t="str">
        <f t="shared" si="6"/>
        <v/>
      </c>
      <c r="F140" t="str">
        <v/>
      </c>
      <c r="I140" t="str">
        <f>مج4!U142</f>
        <v>المنخفض :  يتعرف على بعض تراكيب الخلايا والأنسجة والأعضاء والأجهزة في المخلوقات الحية</v>
      </c>
    </row>
    <row r="141" spans="1:9">
      <c r="A141" t="str">
        <f>مج4!$T$121</f>
        <v>علوم_سادس</v>
      </c>
      <c r="B141" t="str">
        <f>مج4!U154</f>
        <v>المنخفض جداً : يتعرف على بعض أشكال الطاقة</v>
      </c>
      <c r="D141" t="str">
        <f t="shared" si="6"/>
        <v/>
      </c>
      <c r="F141" t="str">
        <v/>
      </c>
      <c r="I141" t="str">
        <f>مج4!U143</f>
        <v>المنخفض :  يتعرف على أوجه التشابه والاختلاف بين الخلايا النباتية والحيوانية</v>
      </c>
    </row>
    <row r="142" spans="1:9">
      <c r="A142" t="str">
        <f>مج4!$T$4</f>
        <v>قراءة_ثالث_ابتدائي</v>
      </c>
      <c r="B142" t="str">
        <f>مج4!U4</f>
        <v>المرتفع : يحدد المترادفات والمتضادات من السياق أو من غيره</v>
      </c>
      <c r="D142" t="str">
        <f t="shared" si="6"/>
        <v/>
      </c>
      <c r="F142" t="str">
        <v/>
      </c>
      <c r="I142" t="str">
        <f>مج4!U144</f>
        <v>المنخفض :  يتعرف على نموذج حركة كل من الأرض والشمس والقمر</v>
      </c>
    </row>
    <row r="143" spans="1:9">
      <c r="A143" t="str">
        <f>مج4!$T$4</f>
        <v>قراءة_ثالث_ابتدائي</v>
      </c>
      <c r="B143" t="str">
        <f>مج4!U5</f>
        <v>المرتفع : يفرق بين المفرد والمثنى والجمع من خلال السياق أو بدونه</v>
      </c>
      <c r="D143" t="str">
        <f t="shared" si="6"/>
        <v/>
      </c>
      <c r="F143" t="str">
        <v/>
      </c>
      <c r="I143" t="str">
        <f>مج4!U145</f>
        <v>المنخفض :  يتعرف على بعض الصفات المورو ة من الأبوين</v>
      </c>
    </row>
    <row r="144" spans="1:9">
      <c r="A144" t="str">
        <f>مج4!$T$4</f>
        <v>قراءة_ثالث_ابتدائي</v>
      </c>
      <c r="B144" t="str">
        <f>مج4!U6</f>
        <v>المرتفع : يوضح معاني المفردات من خلال السياق أو بدونه</v>
      </c>
      <c r="D144" t="str">
        <f t="shared" si="6"/>
        <v/>
      </c>
      <c r="F144" t="str">
        <v/>
      </c>
      <c r="I144" t="str">
        <f>مج4!U146</f>
        <v>المنخفض :  يستكشف خصائص المواد  الفيزيائية والكيميائية</v>
      </c>
    </row>
    <row r="145" spans="1:9">
      <c r="A145" t="str">
        <f>مج4!$T$4</f>
        <v>قراءة_ثالث_ابتدائي</v>
      </c>
      <c r="B145" t="str">
        <f>مج4!U7</f>
        <v xml:space="preserve">المرتفع : يحلل النصوص المقروءة ويقومها ويعبر عما يستنتج منها </v>
      </c>
      <c r="D145" t="str">
        <f t="shared" si="6"/>
        <v/>
      </c>
      <c r="F145" t="str">
        <v/>
      </c>
      <c r="I145" t="str">
        <f>مج4!U147</f>
        <v>المنخفض :  يصف حركة الجسم ويوضح كيف تؤ ر القوة والكتلة على حركة الجسم</v>
      </c>
    </row>
    <row r="146" spans="1:9">
      <c r="A146" t="str">
        <f>مج4!$T$4</f>
        <v>قراءة_ثالث_ابتدائي</v>
      </c>
      <c r="B146" t="str">
        <f>مج4!U8</f>
        <v>المرتفع : يستنتج فكرة النص المنظور الرئيسة، ويستخرج قيمه وأفكاره الفرعية</v>
      </c>
      <c r="D146" t="str">
        <f t="shared" si="6"/>
        <v/>
      </c>
      <c r="F146" t="str">
        <v/>
      </c>
      <c r="I146" t="str">
        <f>مج4!U148</f>
        <v>المنخفض : يتعرف على تحولات الطاقة</v>
      </c>
    </row>
    <row r="147" spans="1:9">
      <c r="A147" t="str">
        <f>مج4!$T$4</f>
        <v>قراءة_ثالث_ابتدائي</v>
      </c>
      <c r="B147" t="str">
        <f>مج4!U9</f>
        <v>المرتفع : يحلل أحداث النصوص المتشابكة وتسلسلها ويحدد شخصياتها</v>
      </c>
      <c r="D147" t="str">
        <f t="shared" si="6"/>
        <v/>
      </c>
      <c r="F147" t="str">
        <v/>
      </c>
      <c r="I147" t="str">
        <f>مج4!U149</f>
        <v>المنخفض جداً :  يتعرف على الاحتياجات الأساسية للمخلوقات الحية</v>
      </c>
    </row>
    <row r="148" spans="1:9">
      <c r="A148" t="str">
        <f>مج4!$T$4</f>
        <v>قراءة_ثالث_ابتدائي</v>
      </c>
      <c r="B148" t="str">
        <f>مج4!U10</f>
        <v>المتوسط : يحدد المترادفات والأضداد من خلال السياق</v>
      </c>
      <c r="D148" t="str">
        <f t="shared" si="6"/>
        <v/>
      </c>
      <c r="F148" t="str">
        <v/>
      </c>
      <c r="I148" t="str">
        <f>مج4!U150</f>
        <v>المنخفض جداً :  يتعرف على العوامل الحيوية واللاحيوية في البيئة</v>
      </c>
    </row>
    <row r="149" spans="1:9">
      <c r="A149" t="str">
        <f>مج4!$T$4</f>
        <v>قراءة_ثالث_ابتدائي</v>
      </c>
      <c r="B149" t="str">
        <f>مج4!U11</f>
        <v>المتوسط : يوضح معاني بعض المفردات من خلال السياق</v>
      </c>
      <c r="D149" t="str">
        <f t="shared" si="6"/>
        <v/>
      </c>
      <c r="F149" t="str">
        <v/>
      </c>
      <c r="I149" t="str">
        <f>مج4!U151</f>
        <v>المنخفض جداً :  يتعرف على حركة الأرض حول محورها وحول الشمس</v>
      </c>
    </row>
    <row r="150" spans="1:9">
      <c r="A150" t="str">
        <f>مج4!$T$4</f>
        <v>قراءة_ثالث_ابتدائي</v>
      </c>
      <c r="B150" t="str">
        <f>مج4!U12</f>
        <v>المتوسط : يفرق بين المفرد والمثنى والجمع من خلال السياق</v>
      </c>
      <c r="D150" t="str">
        <f t="shared" si="6"/>
        <v/>
      </c>
      <c r="F150" t="str">
        <v/>
      </c>
      <c r="I150" t="str">
        <f>مج4!U152</f>
        <v>المنخفض جداً :  يتعرف على بعض خصائص المادة</v>
      </c>
    </row>
    <row r="151" spans="1:9">
      <c r="A151" t="str">
        <f>مج4!$T$4</f>
        <v>قراءة_ثالث_ابتدائي</v>
      </c>
      <c r="B151" t="str">
        <f>مج4!U13</f>
        <v>المتوسط : يجيب عن بعض الأسئلة التحليلية للنص المقروء</v>
      </c>
      <c r="D151" t="str">
        <f t="shared" si="6"/>
        <v/>
      </c>
      <c r="F151" t="str">
        <v/>
      </c>
      <c r="I151" t="str">
        <f>مج4!U153</f>
        <v>المنخفض جداً :  يتعرف على المفاهيم الأساسية (الموقع، والمسافة، والسرعة)</v>
      </c>
    </row>
    <row r="152" spans="1:9">
      <c r="A152" t="str">
        <f>مج4!$T$4</f>
        <v>قراءة_ثالث_ابتدائي</v>
      </c>
      <c r="B152" t="str">
        <f>مج4!U14</f>
        <v>المتوسط : يتعرف على أحداث النص، وعلى شخصياته</v>
      </c>
      <c r="D152" t="str">
        <f t="shared" si="6"/>
        <v/>
      </c>
      <c r="F152" t="str">
        <v/>
      </c>
      <c r="I152" t="str">
        <f>مج4!U154</f>
        <v>المنخفض جداً : يتعرف على بعض أشكال الطاقة</v>
      </c>
    </row>
    <row r="153" spans="1:9">
      <c r="A153" t="str">
        <f>مج4!$T$4</f>
        <v>قراءة_ثالث_ابتدائي</v>
      </c>
      <c r="B153" t="str">
        <f>مج4!U15</f>
        <v>المتوسط : يحدد الفكرة الرئيسة للنص المنظور</v>
      </c>
      <c r="D153" t="str">
        <f t="shared" si="6"/>
        <v/>
      </c>
      <c r="F153" t="str">
        <v/>
      </c>
      <c r="I153" t="str">
        <f>مج4!U155</f>
        <v>المرتفع :  يقدم أدلة تثبت أن المخلوقات الحية مكونة من خلايا</v>
      </c>
    </row>
    <row r="154" spans="1:9">
      <c r="A154" t="str">
        <f>مج4!$T$4</f>
        <v>قراءة_ثالث_ابتدائي</v>
      </c>
      <c r="B154" t="str">
        <f>مج4!U16</f>
        <v>المنخفض : يتعرف على بعض المترادفات والمتضادات الواضحة من خلال السياق</v>
      </c>
      <c r="D154" t="str">
        <f t="shared" si="6"/>
        <v/>
      </c>
      <c r="F154" t="str">
        <v/>
      </c>
      <c r="I154" t="str">
        <f>مج4!U156</f>
        <v xml:space="preserve">المرتفع :  يبني تفسيرًا مدعمًا بالأدلة حول كيفية عمل أجهزة الجسم وتفواعلها مع بعضها </v>
      </c>
    </row>
    <row r="155" spans="1:9">
      <c r="A155" t="str">
        <f>مج4!$T$4</f>
        <v>قراءة_ثالث_ابتدائي</v>
      </c>
      <c r="B155" t="str">
        <f>مج4!U17</f>
        <v xml:space="preserve">المنخفض :  يوضح معاني بعض المفردات الواضحة من خلال السياق </v>
      </c>
      <c r="D155" t="str">
        <f t="shared" si="6"/>
        <v/>
      </c>
      <c r="F155" t="str">
        <v/>
      </c>
      <c r="I155" t="str">
        <f>مج4!U157</f>
        <v>المرتفع :  يوضح كيف تؤثر التغيرات في تركيب الجينات  الطفرات( الموجودة على الكروموسومات في صنع البروتين)</v>
      </c>
    </row>
    <row r="156" spans="1:9">
      <c r="A156" t="str">
        <f>مج4!$T$4</f>
        <v>قراءة_ثالث_ابتدائي</v>
      </c>
      <c r="B156" t="str">
        <f>مج4!U18</f>
        <v>المنخفض : يجيب عن أسئلة الاسترجاع للمعلومة الواردة صريحة في النص</v>
      </c>
      <c r="D156" t="str">
        <f t="shared" si="6"/>
        <v/>
      </c>
      <c r="F156" t="str">
        <v/>
      </c>
      <c r="I156" t="str">
        <f>مج4!U158</f>
        <v>المرتفع :  يجمع معلومات حول التقنيات الحديثة التي غيرت طرق البشر في توريث الصفات المرغوبة للمخلوقات الحية</v>
      </c>
    </row>
    <row r="157" spans="1:9">
      <c r="A157" t="str">
        <f>مج4!$T$4</f>
        <v>قراءة_ثالث_ابتدائي</v>
      </c>
      <c r="B157" t="str">
        <f>مج4!U19</f>
        <v>المنخفض : يتعرف على بعض أهداف النص المنظور</v>
      </c>
      <c r="D157" t="str">
        <f t="shared" si="6"/>
        <v/>
      </c>
      <c r="F157" t="str">
        <v/>
      </c>
      <c r="I157" t="str">
        <f>مج4!U159</f>
        <v>المرتفع : يتعرف على أمثلة الانتخاب الصناعي  الانتقائي( لصفات معينة في النباتات والحيوانات)</v>
      </c>
    </row>
    <row r="158" spans="1:9">
      <c r="A158" t="str">
        <f>مج4!$T$4</f>
        <v>قراءة_ثالث_ابتدائي</v>
      </c>
      <c r="B158" t="str">
        <f>مج4!U20</f>
        <v>المنخفض جداً : يتعرف على بعض المترادفات من خلال السياق</v>
      </c>
      <c r="D158" t="str">
        <f t="shared" si="6"/>
        <v/>
      </c>
      <c r="F158" t="str">
        <v/>
      </c>
      <c r="I158" t="str">
        <f>مج4!U160</f>
        <v>المرتفع :  يتنبأ بتغيرات الأرض المسببة للكوارث الطبيعية ويقترح حلولاً لتقليل تأثير تلك التغيرات</v>
      </c>
    </row>
    <row r="159" spans="1:9">
      <c r="A159" t="str">
        <f>مج4!$T$4</f>
        <v>قراءة_ثالث_ابتدائي</v>
      </c>
      <c r="B159" t="str">
        <f>مج4!U21</f>
        <v>المنخفض جداً : يجيب عن أسئلة عن معلومات واردة صريحة في النص</v>
      </c>
      <c r="D159" t="str">
        <f t="shared" si="6"/>
        <v/>
      </c>
      <c r="F159" t="str">
        <v/>
      </c>
      <c r="I159" t="str">
        <f>مج4!U161</f>
        <v>المرتفع :  يتنبأ باتجاه حركة جسمٍ ما عند رميه أو إسقاطه</v>
      </c>
    </row>
    <row r="160" spans="1:9">
      <c r="A160" t="str">
        <f>مج4!$T$44</f>
        <v>قراءة_ثالث_متوسط</v>
      </c>
      <c r="B160" t="str">
        <f>مج4!U44</f>
        <v>المرتفع : يستنتج معاني مصطلحات تستخدم في مجالات علمية مختلفة</v>
      </c>
      <c r="D160" t="str">
        <f t="shared" si="6"/>
        <v/>
      </c>
      <c r="F160" t="str">
        <v/>
      </c>
      <c r="I160" t="str">
        <f>مج4!U162</f>
        <v>المرتفع : يقارن بين الخصائص الفيزيائية لمادةٍ ما بناءً على حالتها وشكلها ولونها وملمسها</v>
      </c>
    </row>
    <row r="161" spans="1:9">
      <c r="A161" t="str">
        <f>مج4!$T$44</f>
        <v>قراءة_ثالث_متوسط</v>
      </c>
      <c r="B161" t="str">
        <f>مج4!U45</f>
        <v>المرتفع :  يصنف معاني المصطلحات الجديدة وفقا لدلالاتها</v>
      </c>
      <c r="D161" t="str">
        <f t="shared" si="6"/>
        <v/>
      </c>
      <c r="F161" t="str">
        <v/>
      </c>
      <c r="I161" t="str">
        <f>مج4!U163</f>
        <v>المرتفع : يستكشف مجموعات عناصر الجدول الدوري، ويميز التفاعلات الكيميائية والعوامل المؤثرة عليها</v>
      </c>
    </row>
    <row r="162" spans="1:9">
      <c r="A162" t="str">
        <f>مج4!$T$44</f>
        <v>قراءة_ثالث_متوسط</v>
      </c>
      <c r="B162" t="str">
        <f>مج4!U46</f>
        <v>المرتفع :  يستنتج معاني المفردات الجديدة من خلال التفسير والتعريف</v>
      </c>
      <c r="D162" t="str">
        <f t="shared" si="6"/>
        <v/>
      </c>
      <c r="F162" t="str">
        <v/>
      </c>
      <c r="I162" t="str">
        <f>مج4!U164</f>
        <v>المتوسط :  يستخدم بعض الأدوات لتمثيل مفهوم علمي</v>
      </c>
    </row>
    <row r="163" spans="1:9">
      <c r="A163" t="str">
        <f>مج4!$T$44</f>
        <v>قراءة_ثالث_متوسط</v>
      </c>
      <c r="B163" t="str">
        <f>مج4!U47</f>
        <v>المرتفع :  يستنتج معاني المفردات الجديدة من خلال الترادف، والتضاد</v>
      </c>
      <c r="D163" t="str">
        <f t="shared" si="6"/>
        <v/>
      </c>
      <c r="F163" t="str">
        <v/>
      </c>
      <c r="I163" t="str">
        <f>مج4!U165</f>
        <v>المتوسط :  يوضح كيف يتكون الجسم من أجهزة مترابطة مكونة من خلايا وأنسجة وأعضاء تعمل معًا للحفاظ على التوازن</v>
      </c>
    </row>
    <row r="164" spans="1:9">
      <c r="A164" t="str">
        <f>مج4!$T$44</f>
        <v>قراءة_ثالث_متوسط</v>
      </c>
      <c r="B164" t="str">
        <f>مج4!U48</f>
        <v>المرتفع : يستنتج معاني المفردات الجديدة من خلال السياق وبدونه</v>
      </c>
      <c r="D164" t="str">
        <f t="shared" si="6"/>
        <v/>
      </c>
      <c r="F164" t="str">
        <v/>
      </c>
      <c r="I164" t="str">
        <f>مج4!U166</f>
        <v>المتوسط : يوضح تركيب الحمض النووي وتأثير أي تغيرات من الممكن أن تحدث في تسلسل الجينات (على سبيل المثال الطفرات)</v>
      </c>
    </row>
    <row r="165" spans="1:9">
      <c r="A165" t="str">
        <f>مج4!$T$44</f>
        <v>قراءة_ثالث_متوسط</v>
      </c>
      <c r="B165" t="str">
        <f>مج4!U49</f>
        <v>المرتفع :  يميز الفروق الأساسية في بنية النص المقروء</v>
      </c>
      <c r="D165" t="str">
        <f t="shared" si="6"/>
        <v/>
      </c>
      <c r="F165" t="str">
        <v/>
      </c>
      <c r="I165" t="str">
        <f>مج4!U167</f>
        <v>المتوسط :  يشرح التغيرات التي تطرأ على سطح الأرض وتسبب الكوارث الطبيعية (مثل الزلازل والبراكين)</v>
      </c>
    </row>
    <row r="166" spans="1:9">
      <c r="A166" t="str">
        <f>مج4!$T$44</f>
        <v>قراءة_ثالث_متوسط</v>
      </c>
      <c r="B166" t="str">
        <f>مج4!U50</f>
        <v>المرتفع : يحلل النصوص المقروءة من حيث الترتيب الزمني والمكاني والأهمية والمقارنة والمقابلة والقضية العامة والأدلة الداعمة</v>
      </c>
      <c r="D166" t="str">
        <f t="shared" si="6"/>
        <v/>
      </c>
      <c r="F166" t="str">
        <v/>
      </c>
      <c r="I166" t="str">
        <f>مج4!U168</f>
        <v>المتوسط :  يفرق بين العناصر والمركبات والمخاليط ويميز بين خصائص المواد</v>
      </c>
    </row>
    <row r="167" spans="1:9">
      <c r="A167" t="str">
        <f>مج4!$T$44</f>
        <v>قراءة_ثالث_متوسط</v>
      </c>
      <c r="B167" t="str">
        <f>مج4!U51</f>
        <v>المرتفع : يستنتج الأفكار الرئيسة والفرعية والضمنية من النص المقروء</v>
      </c>
      <c r="D167" t="str">
        <f t="shared" si="6"/>
        <v/>
      </c>
      <c r="F167" t="str">
        <v/>
      </c>
      <c r="I167" t="str">
        <f>مج4!U169</f>
        <v>المتوسط :  يحدد التفاعلات الكيميائية البسيطة ويوضح كيف أن العدد الكلي للذرات لا يتغير في التفاعل الكيميائي</v>
      </c>
    </row>
    <row r="168" spans="1:9">
      <c r="A168" t="str">
        <f>مج4!$T$44</f>
        <v>قراءة_ثالث_متوسط</v>
      </c>
      <c r="B168" t="str">
        <f>مج4!U52</f>
        <v>المرتفع : يقوّم النصوص المقروءة من خلال ما تتضمنه من قيم إيجابية وسلبية، ويحدد تأثيرها في الفرد والمجتمع</v>
      </c>
      <c r="D168" t="str">
        <f t="shared" si="6"/>
        <v/>
      </c>
      <c r="F168" t="str">
        <v/>
      </c>
      <c r="I168" t="str">
        <f>مج4!U170</f>
        <v>المتوسط :  يطبق قوانين نيوتن لتفسير التغيرات التي تحدث للأجسام المتحركة</v>
      </c>
    </row>
    <row r="169" spans="1:9">
      <c r="A169" t="str">
        <f>مج4!$T$44</f>
        <v>قراءة_ثالث_متوسط</v>
      </c>
      <c r="B169" t="str">
        <f>مج4!U53</f>
        <v>المتوسط :  يستنتج بعض معاني المصطلحات التي تستخدم في مجالات علمية مختلفة</v>
      </c>
      <c r="D169" t="str">
        <f t="shared" si="6"/>
        <v/>
      </c>
      <c r="F169" t="str">
        <v/>
      </c>
      <c r="I169" t="str">
        <f>مج4!U171</f>
        <v>المتوسط :  يقدم أدلة تثبت أن التغير في حركة الجسم تعتمد على كتلة الجسوم وعلى مجموع القوى المؤثرة عليه</v>
      </c>
    </row>
    <row r="170" spans="1:9">
      <c r="A170" t="str">
        <f>مج4!$T$44</f>
        <v>قراءة_ثالث_متوسط</v>
      </c>
      <c r="B170" t="str">
        <f>مج4!U54</f>
        <v>المتوسط :  يصنف بعض معاني المصطلحات الجديدة وفقا لدلالاتها</v>
      </c>
      <c r="D170" t="str">
        <f t="shared" si="6"/>
        <v/>
      </c>
      <c r="F170" t="str">
        <v/>
      </c>
      <c r="I170" t="str">
        <f>مج4!U172</f>
        <v>المتوسط : يوضح بعض العوامل التي تؤثر على شدة القوى الكهربائية والمغناطيسية</v>
      </c>
    </row>
    <row r="171" spans="1:9">
      <c r="A171" t="str">
        <f>مج4!$T$44</f>
        <v>قراءة_ثالث_متوسط</v>
      </c>
      <c r="B171" t="str">
        <f>مج4!U55</f>
        <v>المتوسط : يستنتج بعض معاني المفردات الجديدة من خلال التفسير والتعريف</v>
      </c>
      <c r="D171" t="str">
        <f t="shared" si="6"/>
        <v/>
      </c>
      <c r="F171" t="str">
        <v/>
      </c>
      <c r="I171" t="str">
        <f>مج4!U173</f>
        <v>المنخفض :  يتعرف على التراكيب الأساسية لأجسام المخلوقات الحية</v>
      </c>
    </row>
    <row r="172" spans="1:9">
      <c r="A172" t="str">
        <f>مج4!$T$44</f>
        <v>قراءة_ثالث_متوسط</v>
      </c>
      <c r="B172" t="str">
        <f>مج4!U56</f>
        <v>المتوسط :  يستنتج بعض معاني المفردات الجديدة من خلال الترادف، والتضاد</v>
      </c>
      <c r="D172" t="str">
        <f t="shared" si="6"/>
        <v/>
      </c>
      <c r="F172" t="str">
        <v/>
      </c>
      <c r="I172" t="str">
        <f>مج4!U174</f>
        <v>المنخفض :  يصوف بعض التغيرات التي تطرأ على سوطح الأرض وتسوبب الكوارث الطبيعية  مثل الزلازل والبراكين</v>
      </c>
    </row>
    <row r="173" spans="1:9">
      <c r="A173" t="str">
        <f>مج4!$T$44</f>
        <v>قراءة_ثالث_متوسط</v>
      </c>
      <c r="B173" t="str">
        <f>مج4!U57</f>
        <v>المتوسط :  يستنتج معاني المفردات الجديدة من خلال السياق</v>
      </c>
      <c r="D173" t="str">
        <f t="shared" si="6"/>
        <v/>
      </c>
      <c r="F173" t="str">
        <v/>
      </c>
      <c r="I173" t="str">
        <f>مج4!U175</f>
        <v xml:space="preserve">المنخفض :  يتعرف على مفهوم العناصر، والمركبات، والمخاليط </v>
      </c>
    </row>
    <row r="174" spans="1:9">
      <c r="A174" t="str">
        <f>مج4!$T$44</f>
        <v>قراءة_ثالث_متوسط</v>
      </c>
      <c r="B174" t="str">
        <f>مج4!U58</f>
        <v>المتوسط :  يميز الفروق الأساسية في بنية النص المقروء</v>
      </c>
      <c r="D174" t="str">
        <f t="shared" si="6"/>
        <v/>
      </c>
      <c r="F174" t="str">
        <v/>
      </c>
      <c r="I174" t="str">
        <f>مج4!U176</f>
        <v>المنخفض :  يتعرف على التفاعل الكيميائي البسيط</v>
      </c>
    </row>
    <row r="175" spans="1:9">
      <c r="A175" t="str">
        <f>مج4!$T$44</f>
        <v>قراءة_ثالث_متوسط</v>
      </c>
      <c r="B175" t="str">
        <f>مج4!U59</f>
        <v>المتوسط :  يستنتج الأفكار الرئيسة في النص</v>
      </c>
      <c r="D175" t="str">
        <f t="shared" si="6"/>
        <v/>
      </c>
      <c r="F175" t="str">
        <v/>
      </c>
      <c r="I175" t="str">
        <f>مج4!U177</f>
        <v>المنخفض : يتعرف على الطاقة الكامنة والحركية، ويميز بين القوى المتزنة وغير المتزنة المؤثرة على الأجسام</v>
      </c>
    </row>
    <row r="176" spans="1:9">
      <c r="A176" t="str">
        <f>مج4!$T$44</f>
        <v>قراءة_ثالث_متوسط</v>
      </c>
      <c r="B176" t="str">
        <f>مج4!U60</f>
        <v>المتوسط :  يرتب الأحداث الواردة في النص</v>
      </c>
      <c r="D176" t="str">
        <f t="shared" si="6"/>
        <v/>
      </c>
      <c r="F176" t="str">
        <v/>
      </c>
      <c r="I176" t="str">
        <f>مج4!U178</f>
        <v>المنخفض جداً :  يتعرف على التراكيب التي تدعم النمو والبقاء والسلوك والتكاثر</v>
      </c>
    </row>
    <row r="177" spans="1:9">
      <c r="A177" t="str">
        <f>مج4!$T$44</f>
        <v>قراءة_ثالث_متوسط</v>
      </c>
      <c r="B177" t="str">
        <f>مج4!U61</f>
        <v>المتوسط : يحدد بعض القيم ا ةيجابية والسلبية الواردة في النص</v>
      </c>
      <c r="D177" t="str">
        <f t="shared" si="6"/>
        <v/>
      </c>
      <c r="F177" t="str">
        <v/>
      </c>
      <c r="I177" t="str">
        <f>مج4!U179</f>
        <v>المنخفض جداً :  يتعرف على بعض التغيرات التي تطرأ على سطح الأرض مثل الزلازل والبراكين</v>
      </c>
    </row>
    <row r="178" spans="1:9">
      <c r="A178" t="str">
        <f>مج4!$T$44</f>
        <v>قراءة_ثالث_متوسط</v>
      </c>
      <c r="B178" t="str">
        <f>مج4!U62</f>
        <v>المنخفض :  يستنتج بعض معاني المفردات من خلال الترادف، والتضاد</v>
      </c>
      <c r="D178" t="str">
        <f t="shared" si="6"/>
        <v/>
      </c>
      <c r="F178" t="str">
        <v/>
      </c>
      <c r="I178" t="str">
        <f>مج4!U180</f>
        <v>المنخفض جداً :  يتعرف على بعض خصائص المادة</v>
      </c>
    </row>
    <row r="179" spans="1:9">
      <c r="A179" t="str">
        <f>مج4!$T$44</f>
        <v>قراءة_ثالث_متوسط</v>
      </c>
      <c r="B179" t="str">
        <f>مج4!U63</f>
        <v xml:space="preserve">المنخفض : يستنتج بعض معاني المفردات الجديدة الواضحة من خلال السياق </v>
      </c>
      <c r="D179" t="str">
        <f t="shared" si="6"/>
        <v/>
      </c>
      <c r="F179" t="str">
        <v/>
      </c>
      <c r="I179" t="str">
        <f>مج4!U181</f>
        <v>المنخفض جداً :  يتعرف على بعض المصطلحات مثل: السرعة، الجاذبية</v>
      </c>
    </row>
    <row r="180" spans="1:9">
      <c r="A180" t="str">
        <f>مج4!$T$44</f>
        <v>قراءة_ثالث_متوسط</v>
      </c>
      <c r="B180" t="str">
        <f>مج4!U64</f>
        <v>المنخفض :  يرتب بعض أحداث النص الواضحة</v>
      </c>
      <c r="D180" t="str">
        <f t="shared" si="6"/>
        <v/>
      </c>
      <c r="F180" t="str">
        <v/>
      </c>
      <c r="I180" t="str">
        <f>مج4!U182</f>
        <v>المنخفض جداً : يتعرف على قوانين نيوتن</v>
      </c>
    </row>
    <row r="181" spans="1:9">
      <c r="A181" t="str">
        <f>مج4!$T$44</f>
        <v>قراءة_ثالث_متوسط</v>
      </c>
      <c r="B181" t="str">
        <f>مج4!U65</f>
        <v>المنخفض :  يجيب عن بعض الأسئلة المباشرة الواضحة</v>
      </c>
      <c r="D181" t="str">
        <f t="shared" si="6"/>
        <v/>
      </c>
      <c r="F181" t="str">
        <v/>
      </c>
      <c r="I181" t="str">
        <f>مج4!U183</f>
        <v>المرتفع :  يحل المعادلات الخطية، ويحل نظام المعادلات الخطية</v>
      </c>
    </row>
    <row r="182" spans="1:9">
      <c r="A182" t="str">
        <f>مج4!$T$44</f>
        <v>قراءة_ثالث_متوسط</v>
      </c>
      <c r="B182" t="str">
        <f>مج4!U66</f>
        <v>المنخفض : يتعرف على الفكرة الرئيسة في النص</v>
      </c>
      <c r="D182" t="str">
        <f t="shared" si="6"/>
        <v/>
      </c>
      <c r="F182" t="str">
        <v/>
      </c>
      <c r="I182" t="str">
        <f>مج4!U184</f>
        <v>المرتفع :  يحل المتباينات الخطية في متغير واحد جبريًّا، ومتباينات تتضمن قيمة مطلقة</v>
      </c>
    </row>
    <row r="183" spans="1:9">
      <c r="A183" t="str">
        <f>مج4!$T$44</f>
        <v>قراءة_ثالث_متوسط</v>
      </c>
      <c r="B183" t="str">
        <f>مج4!U67</f>
        <v>المنخفض جداً :  يستنتج بعض معاني المفردات الجديدة من خلال الترادف</v>
      </c>
      <c r="D183" t="str">
        <f t="shared" si="6"/>
        <v/>
      </c>
      <c r="F183" t="str">
        <v/>
      </c>
      <c r="I183" t="str">
        <f>مج4!U185</f>
        <v>المرتفع :  يحل مسائل على الدالة الخطية</v>
      </c>
    </row>
    <row r="184" spans="1:9">
      <c r="A184" t="str">
        <f>مج4!$T$44</f>
        <v>قراءة_ثالث_متوسط</v>
      </c>
      <c r="B184" t="str">
        <f>مج4!U68</f>
        <v>المنخفض جداً :  يتعرف على معاني بعض المفردات الجديدة من خلال السياق</v>
      </c>
      <c r="D184" t="str">
        <f t="shared" si="6"/>
        <v/>
      </c>
      <c r="F184" t="str">
        <v/>
      </c>
      <c r="I184" t="str">
        <f>مج4!U186</f>
        <v>المرتفع :  يحل مسائل على الدالة التربيعية</v>
      </c>
    </row>
    <row r="185" spans="1:9">
      <c r="A185" t="str">
        <f>مج4!$T$44</f>
        <v>قراءة_ثالث_متوسط</v>
      </c>
      <c r="B185" t="str">
        <f>مج4!U69</f>
        <v>المنخفض جداً : يجيب عن بعض الأسئلة المباشرة الواضحة</v>
      </c>
      <c r="D185" t="str">
        <f t="shared" si="6"/>
        <v/>
      </c>
      <c r="F185" t="str">
        <v/>
      </c>
      <c r="I185" t="str">
        <f>مج4!U187</f>
        <v>المرتفع :  يوجد قيم الدوال المثلثية باستخدام الآلة الحاسبة</v>
      </c>
    </row>
    <row r="186" spans="1:9">
      <c r="A186" t="str">
        <f>مج4!$T$22</f>
        <v>قراءة_سادس_ابتدائي</v>
      </c>
      <c r="B186" t="str">
        <f>مج4!U22</f>
        <v>المرتفع : يحدد المترادفات والمتضادات من السياق أو من غيره</v>
      </c>
      <c r="D186" t="str">
        <f t="shared" si="6"/>
        <v/>
      </c>
      <c r="F186" t="str">
        <v/>
      </c>
      <c r="I186" t="str">
        <f>مج4!U188</f>
        <v>المرتفع :  يحل مسائل على اةحصاء والاحتمالات</v>
      </c>
    </row>
    <row r="187" spans="1:9">
      <c r="A187" t="str">
        <f>مج4!$T$22</f>
        <v>قراءة_سادس_ابتدائي</v>
      </c>
      <c r="B187" t="str">
        <f>مج4!U23</f>
        <v>المرتفع : يستنتج معاني مفردات تغيرت دلالاتها بتغير الزمن والسياق</v>
      </c>
      <c r="D187" t="str">
        <f t="shared" si="6"/>
        <v/>
      </c>
      <c r="F187" t="str">
        <v/>
      </c>
      <c r="I187" t="str">
        <f>مج4!U189</f>
        <v>المرتفع : يوجد القيم العظمى والصغرى للدالة التربيعية</v>
      </c>
    </row>
    <row r="188" spans="1:9">
      <c r="A188" t="str">
        <f>مج4!$T$22</f>
        <v>قراءة_سادس_ابتدائي</v>
      </c>
      <c r="B188" t="str">
        <f>مج4!U24</f>
        <v>المرتفع : يفهم النصوص المقروءة مع القدرة على تحليلها وتقويمها والتعبير عما يستنتج منها</v>
      </c>
      <c r="D188" t="str">
        <f t="shared" si="6"/>
        <v/>
      </c>
      <c r="F188" t="str">
        <v/>
      </c>
      <c r="I188" t="str">
        <f>مج4!U190</f>
        <v>المتوسط :  يبسط العبارات الرياضية ويوجد قيمها</v>
      </c>
    </row>
    <row r="189" spans="1:9">
      <c r="A189" t="str">
        <f>مج4!$T$22</f>
        <v>قراءة_سادس_ابتدائي</v>
      </c>
      <c r="B189" t="str">
        <f>مج4!U25</f>
        <v>المرتفع : يميز نوع النص المقروء، ويحلل خصائصه، ويستنتج الأفكار الرئيسة والفرعية والضمنية فيه</v>
      </c>
      <c r="D189" t="str">
        <f t="shared" si="6"/>
        <v/>
      </c>
      <c r="F189" t="str">
        <v/>
      </c>
      <c r="I189" t="str">
        <f>مج4!U191</f>
        <v>المتوسط :  يحل معادلات تتضمن قيمة مطلقة</v>
      </c>
    </row>
    <row r="190" spans="1:9">
      <c r="A190" t="str">
        <f>مج4!$T$22</f>
        <v>قراءة_سادس_ابتدائي</v>
      </c>
      <c r="B190" t="str">
        <f>مج4!U26</f>
        <v>المرتفع : يستنتج المفاهيم من أفكار النص والعلاقات بينها</v>
      </c>
      <c r="D190" t="str">
        <f t="shared" si="6"/>
        <v/>
      </c>
      <c r="F190" t="str">
        <v/>
      </c>
      <c r="I190" t="str">
        <f>مج4!U192</f>
        <v>المتوسط :  يوجد معدل التغير لدالة ما</v>
      </c>
    </row>
    <row r="191" spans="1:9">
      <c r="A191" t="str">
        <f>مج4!$T$22</f>
        <v>قراءة_سادس_ابتدائي</v>
      </c>
      <c r="B191" t="str">
        <f>مج4!U27</f>
        <v>المرتفع :   يستنتج القيم والاتجاهات الإيجابية والسلبية من النص المقروء وأثرها في الفرد والمجتمع</v>
      </c>
      <c r="D191" t="str">
        <f t="shared" si="6"/>
        <v/>
      </c>
      <c r="F191" t="str">
        <v/>
      </c>
      <c r="I191" t="str">
        <f>مج4!U193</f>
        <v>المتوسط :  يوضح مفهوم الدالة</v>
      </c>
    </row>
    <row r="192" spans="1:9">
      <c r="A192" t="str">
        <f>مج4!$T$22</f>
        <v>قراءة_سادس_ابتدائي</v>
      </c>
      <c r="B192" t="str">
        <f>مج4!U28</f>
        <v>المتوسط : يحدد المترادفات والأضداد من خلال السياق</v>
      </c>
      <c r="D192" t="str">
        <f t="shared" si="6"/>
        <v/>
      </c>
      <c r="F192" t="str">
        <v/>
      </c>
      <c r="I192" t="str">
        <f>مج4!U194</f>
        <v>المتوسط :  يمثل المعادلة الخطية باستخدام المقطع السيني والصادي</v>
      </c>
    </row>
    <row r="193" spans="1:9">
      <c r="A193" t="str">
        <f>مج4!$T$22</f>
        <v>قراءة_سادس_ابتدائي</v>
      </c>
      <c r="B193" t="str">
        <f>مج4!U29</f>
        <v>المتوسط :  يستنتج بعض مرادفات الكلمات الجديدة بدون سياق</v>
      </c>
      <c r="D193" t="str">
        <f t="shared" si="6"/>
        <v/>
      </c>
      <c r="F193" t="str">
        <v/>
      </c>
      <c r="I193" t="str">
        <f>مج4!U195</f>
        <v>المتوسط :  يحدد ما  ذا كان المستقيمان متوازيين أو متعامدين بمعلومية معادلة أو ميل</v>
      </c>
    </row>
    <row r="194" spans="1:9">
      <c r="A194" t="str">
        <f>مج4!$T$22</f>
        <v>قراءة_سادس_ابتدائي</v>
      </c>
      <c r="B194" t="str">
        <f>مج4!U30</f>
        <v>المتوسط : يستنتج معاني بعض المفردات التي تغيرت دلالتها بتغير الزمن من خلالالسياق</v>
      </c>
      <c r="D194" t="str">
        <f t="shared" si="6"/>
        <v/>
      </c>
      <c r="F194" t="str">
        <v/>
      </c>
      <c r="I194" t="str">
        <f>مج4!U196</f>
        <v>المتوسط :  يحل المتباينات</v>
      </c>
    </row>
    <row r="195" spans="1:9">
      <c r="A195" t="str">
        <f>مج4!$T$22</f>
        <v>قراءة_سادس_ابتدائي</v>
      </c>
      <c r="B195" t="str">
        <f>مج4!U31</f>
        <v>المتوسط : يفهم النصوص المقروءة، ويجيب عن بعض الأسئلة التحليلية وبعض الأسئلةالاستنتاجية</v>
      </c>
      <c r="D195" t="str">
        <f t="shared" ref="D195:D207" si="7">IF($C$1=A195,B195,"")</f>
        <v/>
      </c>
      <c r="F195" t="str">
        <v/>
      </c>
      <c r="I195" t="str">
        <f>مج4!U197</f>
        <v>المتوسط :  يحل مسائل رياضية على نظرية فيثاغورس</v>
      </c>
    </row>
    <row r="196" spans="1:9">
      <c r="A196" t="str">
        <f>مج4!$T$22</f>
        <v>قراءة_سادس_ابتدائي</v>
      </c>
      <c r="B196" t="str">
        <f>مج4!U32</f>
        <v>المتوسط : يميز نوع النص المقروء وخصائصه وغرضه، ويستنتج الأفكار الرئيسة وبعضالأفكار الفرعية منه</v>
      </c>
      <c r="D196" t="str">
        <f t="shared" si="7"/>
        <v/>
      </c>
      <c r="F196" t="str">
        <v/>
      </c>
      <c r="I196" t="str">
        <f>مج4!U198</f>
        <v>المتوسط :  يوجد النسب المثلثية</v>
      </c>
    </row>
    <row r="197" spans="1:9">
      <c r="A197" t="str">
        <f>مج4!$T$22</f>
        <v>قراءة_سادس_ابتدائي</v>
      </c>
      <c r="B197" t="str">
        <f>مج4!U33</f>
        <v>المتوسط : يوضح المفاهيم الواردة في أفكار النص المقروء والعلاقات بينها</v>
      </c>
      <c r="D197" t="str">
        <f t="shared" si="7"/>
        <v/>
      </c>
      <c r="F197" t="str">
        <v/>
      </c>
      <c r="I197" t="str">
        <f>مج4!U199</f>
        <v>المتوسط : يوجد احتمال حدث لتجربة معينة</v>
      </c>
    </row>
    <row r="198" spans="1:9">
      <c r="A198" t="str">
        <f>مج4!$T$22</f>
        <v>قراءة_سادس_ابتدائي</v>
      </c>
      <c r="B198" t="str">
        <f>مج4!U34</f>
        <v>المتوسط : يستنتج بعض القيم والاتجاهات الإيجابية والسلبية من النص وأثرها في الفرد والمجتمع</v>
      </c>
      <c r="D198" t="str">
        <f t="shared" si="7"/>
        <v/>
      </c>
      <c r="F198" t="str">
        <v/>
      </c>
      <c r="I198" t="str">
        <f>مج4!U200</f>
        <v>المنخفض :  يكتب الجذر التربيعي لعدد في أبسط صورة ويوجد قيمته</v>
      </c>
    </row>
    <row r="199" spans="1:9">
      <c r="A199" t="str">
        <f>مج4!$T$22</f>
        <v>قراءة_سادس_ابتدائي</v>
      </c>
      <c r="B199" t="str">
        <f>مج4!U35</f>
        <v xml:space="preserve">المنخفض : يحدد بعض المترادفات والأضداد من خلال السياق. </v>
      </c>
      <c r="D199" t="str">
        <f t="shared" si="7"/>
        <v/>
      </c>
      <c r="F199" t="str">
        <v/>
      </c>
      <c r="I199" t="str">
        <f>مج4!U201</f>
        <v>المنخفض :  يحل معادلة من خطوة واحدة</v>
      </c>
    </row>
    <row r="200" spans="1:9">
      <c r="A200" t="str">
        <f>مج4!$T$22</f>
        <v>قراءة_سادس_ابتدائي</v>
      </c>
      <c r="B200" t="str">
        <f>مج4!U36</f>
        <v xml:space="preserve">المنخفض : يوضح معاني بعض المفردات من خلال السياق. </v>
      </c>
      <c r="D200" t="str">
        <f t="shared" si="7"/>
        <v/>
      </c>
      <c r="F200" t="str">
        <v/>
      </c>
      <c r="I200" t="str">
        <f>مج4!U202</f>
        <v>المنخفض :  يحدد ما  ذا كانت العلاقة تمثل دالة</v>
      </c>
    </row>
    <row r="201" spans="1:9">
      <c r="A201" t="str">
        <f>مج4!$T$22</f>
        <v>قراءة_سادس_ابتدائي</v>
      </c>
      <c r="B201" t="str">
        <f>مج4!U37</f>
        <v xml:space="preserve">المنخفض : يجيب عن بعض أسئلة النصوص المقروءة المباشرة. </v>
      </c>
      <c r="D201" t="str">
        <f t="shared" si="7"/>
        <v/>
      </c>
      <c r="F201" t="str">
        <v/>
      </c>
      <c r="I201" t="str">
        <f>مج4!U203</f>
        <v>المنخفض :  يوجد معادلة المستقيم</v>
      </c>
    </row>
    <row r="202" spans="1:9">
      <c r="A202" t="str">
        <f>مج4!$T$22</f>
        <v>قراءة_سادس_ابتدائي</v>
      </c>
      <c r="B202" t="str">
        <f>مج4!U38</f>
        <v xml:space="preserve">المنخفض : يميز نوع النص المقروء. </v>
      </c>
      <c r="D202" t="str">
        <f t="shared" si="7"/>
        <v/>
      </c>
      <c r="F202" t="str">
        <v/>
      </c>
      <c r="I202" t="str">
        <f>مج4!U204</f>
        <v>المنخفض :  يحلل كثيرات الحدود</v>
      </c>
    </row>
    <row r="203" spans="1:9">
      <c r="A203" t="str">
        <f>مج4!$T$22</f>
        <v>قراءة_سادس_ابتدائي</v>
      </c>
      <c r="B203" t="str">
        <f>مج4!U39</f>
        <v xml:space="preserve">المنخفض : يستنتج بعض الأفكار الرئيسة من النص المقروء. </v>
      </c>
      <c r="D203" t="str">
        <f t="shared" si="7"/>
        <v/>
      </c>
      <c r="F203" t="str">
        <v/>
      </c>
      <c r="I203" t="str">
        <f>مج4!U205</f>
        <v>المنخفض :  يوجد قياسات المضلعات المجهولة باستخدام نظرية فيثاغورس</v>
      </c>
    </row>
    <row r="204" spans="1:9">
      <c r="A204" t="str">
        <f>مج4!$T$22</f>
        <v>قراءة_سادس_ابتدائي</v>
      </c>
      <c r="B204" t="str">
        <f>مج4!U40</f>
        <v xml:space="preserve">المنخفض : يوضح بعض المفاهيم الشائعة الواردة في أفكار النص المقروء. </v>
      </c>
      <c r="D204" t="str">
        <f t="shared" si="7"/>
        <v/>
      </c>
      <c r="F204" t="str">
        <v/>
      </c>
      <c r="I204" t="str">
        <f>مج4!U206</f>
        <v>المنخفض :  يحسب مقاييس النزعة المركزية ويتعرف على مقاييس التشتت</v>
      </c>
    </row>
    <row r="205" spans="1:9">
      <c r="A205" t="str">
        <f>مج4!$T$22</f>
        <v>قراءة_سادس_ابتدائي</v>
      </c>
      <c r="B205" t="str">
        <f>مج4!U41</f>
        <v xml:space="preserve">المنخفض جداً : يتعرف على بعض المترادفات من خلال السياق. </v>
      </c>
      <c r="D205" t="str">
        <f t="shared" si="7"/>
        <v/>
      </c>
      <c r="F205" t="str">
        <v/>
      </c>
      <c r="I205" t="str">
        <f>مج4!U207</f>
        <v>المنخفض : يتعرف على التباديل والتوافيق</v>
      </c>
    </row>
    <row r="206" spans="1:9">
      <c r="A206" t="str">
        <f>مج4!$T$22</f>
        <v>قراءة_سادس_ابتدائي</v>
      </c>
      <c r="B206" t="str">
        <f>مج4!U42</f>
        <v xml:space="preserve">المنخفض جداً : يوضح معاني بعض المفردات من خلال السياق. </v>
      </c>
      <c r="D206" t="str">
        <f t="shared" si="7"/>
        <v/>
      </c>
      <c r="F206" t="str">
        <v/>
      </c>
      <c r="I206" t="str">
        <f>مج4!U208</f>
        <v>المنخفض جداً :  يحل معادلة بمتغير واحد</v>
      </c>
    </row>
    <row r="207" spans="1:9">
      <c r="A207" t="str">
        <f>مج4!$T$22</f>
        <v>قراءة_سادس_ابتدائي</v>
      </c>
      <c r="B207" t="str">
        <f>مج4!U43</f>
        <v xml:space="preserve">المنخفض جداً : يجيب عن بعض أسئلة النصوص المقروءة الواضحة. </v>
      </c>
      <c r="D207" t="str">
        <f t="shared" si="7"/>
        <v/>
      </c>
      <c r="F207" t="str">
        <v/>
      </c>
      <c r="I207" t="str">
        <f>مج4!U209</f>
        <v>المنخفض جداً :  يتعرف على نظام معادلتين خطيتين متسق وغير متسق ومستقل وغير مستقل</v>
      </c>
    </row>
    <row r="208" spans="1:9">
      <c r="I208" t="str">
        <f>مج4!U210</f>
        <v>المنخفض جداً :  يوجد حدود المتتابعة الحسابية</v>
      </c>
    </row>
    <row r="209" spans="9:9">
      <c r="I209" t="str">
        <f>مج4!U211</f>
        <v>المنخفض جداً :  يتعرف على نظرية فيثاغورس</v>
      </c>
    </row>
    <row r="210" spans="9:9">
      <c r="I210" t="str">
        <f>مج4!U212</f>
        <v>المنخفض جداً : يوجد مقاييس النزعة المركزية</v>
      </c>
    </row>
  </sheetData>
  <conditionalFormatting sqref="AT9:BE17">
    <cfRule type="uniqueValues" dxfId="10" priority="1"/>
  </conditionalFormatting>
  <pageMargins left="0.7" right="0.7" top="0.75" bottom="0.75" header="0.3" footer="0.3"/>
  <pageSetup paperSize="9" orientation="portrait" r:id="rId1"/>
  <tableParts count="1">
    <tablePart r:id="rId2"/>
  </tablePart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35651-3295-4A07-9C2E-8B09F21545C1}">
  <dimension ref="E1:AB39"/>
  <sheetViews>
    <sheetView rightToLeft="1" topLeftCell="L1" workbookViewId="0">
      <selection activeCell="F5" sqref="F5:G6"/>
    </sheetView>
  </sheetViews>
  <sheetFormatPr defaultRowHeight="14.25"/>
  <cols>
    <col min="5" max="5" width="9.125" customWidth="1"/>
    <col min="6" max="6" width="87.375" customWidth="1"/>
    <col min="7" max="7" width="1.5" customWidth="1"/>
    <col min="8" max="8" width="22.5" customWidth="1"/>
    <col min="9" max="9" width="23" customWidth="1"/>
    <col min="10" max="10" width="44.875" customWidth="1"/>
    <col min="11" max="11" width="9" style="287"/>
    <col min="13" max="13" width="32.25" customWidth="1"/>
    <col min="14" max="14" width="9" style="287"/>
    <col min="16" max="16" width="44.875" customWidth="1"/>
    <col min="19" max="20" width="40.875" customWidth="1"/>
  </cols>
  <sheetData>
    <row r="1" spans="5:28">
      <c r="P1" t="str">
        <f t="shared" ref="P1:P19" ca="1" si="0">J5</f>
        <v>المرتفع :  يحل مسائل رياضية على الأنماط العددية والدوال</v>
      </c>
      <c r="Q1">
        <f t="shared" ref="Q1:Q19" ca="1" si="1">K5</f>
        <v>0</v>
      </c>
      <c r="S1" t="str">
        <f t="shared" ref="S1:S19" si="2">M5</f>
        <v>-</v>
      </c>
      <c r="T1" t="str">
        <f t="shared" ref="T1:T19" si="3">N5</f>
        <v/>
      </c>
    </row>
    <row r="2" spans="5:28">
      <c r="P2" t="str">
        <f t="shared" ca="1" si="0"/>
        <v>المرتفع : يدرك الفروق بين مقاييس النزعة المركزية</v>
      </c>
      <c r="Q2">
        <f t="shared" ca="1" si="1"/>
        <v>0</v>
      </c>
      <c r="S2" t="str">
        <f t="shared" si="2"/>
        <v>-</v>
      </c>
      <c r="T2" t="str">
        <f t="shared" si="3"/>
        <v/>
      </c>
    </row>
    <row r="3" spans="5:28">
      <c r="P3" t="str">
        <f t="shared" ca="1" si="0"/>
        <v>المتوسط :  يوجد النسبة المئوية</v>
      </c>
      <c r="Q3">
        <f t="shared" ca="1" si="1"/>
        <v>0</v>
      </c>
      <c r="S3" t="str">
        <f t="shared" si="2"/>
        <v>-</v>
      </c>
      <c r="T3" t="str">
        <f t="shared" si="3"/>
        <v/>
      </c>
    </row>
    <row r="4" spans="5:28">
      <c r="P4" t="str">
        <f t="shared" ca="1" si="0"/>
        <v xml:space="preserve">المتوسط :  يطبق العمليات على الكسور والأعداد العشرية </v>
      </c>
      <c r="Q4">
        <f t="shared" ca="1" si="1"/>
        <v>0</v>
      </c>
      <c r="S4" t="str">
        <f t="shared" si="2"/>
        <v>-</v>
      </c>
      <c r="T4" t="str">
        <f t="shared" si="3"/>
        <v/>
      </c>
    </row>
    <row r="5" spans="5:28">
      <c r="J5" t="str" cm="1">
        <f t="array" aca="1" ref="J5:L29" ca="1">IFERROR(TRANSPOSE('ادخال درجات التشخيصي'!DB4:DZ6),"")</f>
        <v>المرتفع :  يحل مسائل رياضية على الأنماط العددية والدوال</v>
      </c>
      <c r="K5" s="287">
        <f ca="1"/>
        <v>0</v>
      </c>
      <c r="L5">
        <f ca="1"/>
        <v>0.95</v>
      </c>
      <c r="M5" t="str" cm="1">
        <f t="array" ref="M5:N29">IFERROR(TRANSPOSE('ادخال درجات الاختبار الاول '!DB4:DZ5),"")</f>
        <v>-</v>
      </c>
      <c r="N5" s="287" t="str">
        <v/>
      </c>
      <c r="O5" cm="1">
        <f t="array" aca="1" ref="O5:O29" ca="1">COUNTIF($M$5:$M$29,$J$5:$J$29)</f>
        <v>0</v>
      </c>
      <c r="P5" t="str">
        <f t="shared" ca="1" si="0"/>
        <v>-</v>
      </c>
      <c r="Q5">
        <f t="shared" ca="1" si="1"/>
        <v>0</v>
      </c>
      <c r="S5" t="str">
        <f t="shared" si="2"/>
        <v>-</v>
      </c>
      <c r="T5" t="str">
        <f t="shared" si="3"/>
        <v/>
      </c>
    </row>
    <row r="6" spans="5:28">
      <c r="E6">
        <v>1</v>
      </c>
      <c r="F6" t="s">
        <v>622</v>
      </c>
      <c r="J6" t="str">
        <f ca="1"/>
        <v>المرتفع : يدرك الفروق بين مقاييس النزعة المركزية</v>
      </c>
      <c r="K6" s="287">
        <f ca="1"/>
        <v>0</v>
      </c>
      <c r="L6">
        <f ca="1"/>
        <v>0.4375</v>
      </c>
      <c r="M6" t="str">
        <v>-</v>
      </c>
      <c r="N6" s="287" t="str">
        <v/>
      </c>
      <c r="O6">
        <f ca="1"/>
        <v>0</v>
      </c>
      <c r="P6" t="str">
        <f t="shared" ca="1" si="0"/>
        <v>-</v>
      </c>
      <c r="Q6">
        <f t="shared" ca="1" si="1"/>
        <v>0</v>
      </c>
      <c r="S6" t="str">
        <f t="shared" si="2"/>
        <v>-</v>
      </c>
      <c r="T6" t="str">
        <f t="shared" si="3"/>
        <v/>
      </c>
    </row>
    <row r="7" spans="5:28">
      <c r="E7">
        <v>2</v>
      </c>
      <c r="F7" t="s">
        <v>623</v>
      </c>
      <c r="J7" t="str">
        <f ca="1"/>
        <v>المتوسط :  يوجد النسبة المئوية</v>
      </c>
      <c r="K7" s="287">
        <f ca="1"/>
        <v>0</v>
      </c>
      <c r="L7">
        <f ca="1"/>
        <v>0.7</v>
      </c>
      <c r="M7" t="str">
        <v>-</v>
      </c>
      <c r="N7" s="287" t="str">
        <v/>
      </c>
      <c r="O7">
        <f ca="1"/>
        <v>0</v>
      </c>
      <c r="P7" t="str">
        <f t="shared" ca="1" si="0"/>
        <v>-</v>
      </c>
      <c r="Q7">
        <f t="shared" ca="1" si="1"/>
        <v>0</v>
      </c>
      <c r="S7" t="str">
        <f t="shared" si="2"/>
        <v>-</v>
      </c>
      <c r="T7" t="str">
        <f t="shared" si="3"/>
        <v/>
      </c>
    </row>
    <row r="8" spans="5:28">
      <c r="E8">
        <v>3</v>
      </c>
      <c r="F8" t="s">
        <v>624</v>
      </c>
      <c r="J8" t="str">
        <f ca="1"/>
        <v xml:space="preserve">المتوسط :  يطبق العمليات على الكسور والأعداد العشرية </v>
      </c>
      <c r="K8" s="287">
        <f ca="1"/>
        <v>0</v>
      </c>
      <c r="L8">
        <f ca="1"/>
        <v>1</v>
      </c>
      <c r="M8" t="str">
        <v>-</v>
      </c>
      <c r="N8" s="287" t="str">
        <v/>
      </c>
      <c r="O8">
        <f ca="1"/>
        <v>0</v>
      </c>
      <c r="P8" t="str">
        <f t="shared" ca="1" si="0"/>
        <v>-</v>
      </c>
      <c r="Q8">
        <f t="shared" ca="1" si="1"/>
        <v>0</v>
      </c>
      <c r="S8" t="str">
        <f t="shared" si="2"/>
        <v>-</v>
      </c>
      <c r="T8" t="str">
        <f t="shared" si="3"/>
        <v/>
      </c>
    </row>
    <row r="9" spans="5:28">
      <c r="E9">
        <v>4</v>
      </c>
      <c r="F9" t="s">
        <v>625</v>
      </c>
      <c r="J9" t="str">
        <f ca="1"/>
        <v>-</v>
      </c>
      <c r="K9" s="287">
        <f ca="1"/>
        <v>0</v>
      </c>
      <c r="L9" t="str">
        <f ca="1"/>
        <v/>
      </c>
      <c r="M9" t="str">
        <v>-</v>
      </c>
      <c r="N9" s="287" t="str">
        <v/>
      </c>
      <c r="O9">
        <f ca="1"/>
        <v>25</v>
      </c>
      <c r="P9" t="str">
        <f t="shared" ca="1" si="0"/>
        <v>-</v>
      </c>
      <c r="Q9">
        <f t="shared" ca="1" si="1"/>
        <v>0</v>
      </c>
      <c r="S9" t="str">
        <f t="shared" si="2"/>
        <v>-</v>
      </c>
      <c r="T9" t="str">
        <f t="shared" si="3"/>
        <v/>
      </c>
    </row>
    <row r="10" spans="5:28">
      <c r="E10">
        <v>5</v>
      </c>
      <c r="F10" t="s">
        <v>626</v>
      </c>
      <c r="J10" t="str">
        <f ca="1"/>
        <v>-</v>
      </c>
      <c r="K10" s="287">
        <f ca="1"/>
        <v>0</v>
      </c>
      <c r="L10" t="str">
        <f ca="1"/>
        <v/>
      </c>
      <c r="M10" t="str">
        <v>-</v>
      </c>
      <c r="N10" s="287" t="str">
        <v/>
      </c>
      <c r="O10">
        <f ca="1"/>
        <v>25</v>
      </c>
      <c r="P10" t="str">
        <f t="shared" ca="1" si="0"/>
        <v>-</v>
      </c>
      <c r="Q10">
        <f t="shared" ca="1" si="1"/>
        <v>0</v>
      </c>
      <c r="S10" t="str">
        <f t="shared" si="2"/>
        <v>-</v>
      </c>
      <c r="T10" t="str">
        <f t="shared" si="3"/>
        <v/>
      </c>
    </row>
    <row r="11" spans="5:28">
      <c r="E11">
        <v>6</v>
      </c>
      <c r="F11" t="s">
        <v>627</v>
      </c>
      <c r="J11" t="str">
        <f ca="1"/>
        <v>-</v>
      </c>
      <c r="K11" s="287">
        <f ca="1"/>
        <v>0</v>
      </c>
      <c r="L11" t="str">
        <f ca="1"/>
        <v/>
      </c>
      <c r="M11" t="str">
        <v>-</v>
      </c>
      <c r="N11" s="287" t="str">
        <v/>
      </c>
      <c r="O11">
        <f ca="1"/>
        <v>25</v>
      </c>
      <c r="P11" t="str">
        <f t="shared" ca="1" si="0"/>
        <v>-</v>
      </c>
      <c r="Q11">
        <f t="shared" ca="1" si="1"/>
        <v>0</v>
      </c>
      <c r="S11" t="str">
        <f t="shared" si="2"/>
        <v>-</v>
      </c>
      <c r="T11" t="str">
        <f t="shared" si="3"/>
        <v/>
      </c>
    </row>
    <row r="12" spans="5:28">
      <c r="E12">
        <v>7</v>
      </c>
      <c r="F12" t="s">
        <v>628</v>
      </c>
      <c r="J12" t="str">
        <f ca="1"/>
        <v>-</v>
      </c>
      <c r="K12" s="287">
        <f ca="1"/>
        <v>0</v>
      </c>
      <c r="L12" t="str">
        <f ca="1"/>
        <v/>
      </c>
      <c r="M12" t="str">
        <v>-</v>
      </c>
      <c r="N12" s="287" t="str">
        <v/>
      </c>
      <c r="O12">
        <f ca="1"/>
        <v>25</v>
      </c>
      <c r="P12" t="str">
        <f t="shared" ca="1" si="0"/>
        <v>-</v>
      </c>
      <c r="Q12">
        <f t="shared" ca="1" si="1"/>
        <v>0</v>
      </c>
      <c r="S12" t="str">
        <f t="shared" si="2"/>
        <v>-</v>
      </c>
      <c r="T12" t="str">
        <f t="shared" si="3"/>
        <v/>
      </c>
    </row>
    <row r="13" spans="5:28">
      <c r="E13">
        <v>8</v>
      </c>
      <c r="F13" t="s">
        <v>629</v>
      </c>
      <c r="J13" t="str">
        <f ca="1"/>
        <v>-</v>
      </c>
      <c r="K13" s="287">
        <f ca="1"/>
        <v>0</v>
      </c>
      <c r="L13" t="str">
        <f ca="1"/>
        <v/>
      </c>
      <c r="M13" t="str">
        <v>-</v>
      </c>
      <c r="N13" s="287" t="str">
        <v/>
      </c>
      <c r="O13">
        <f ca="1"/>
        <v>25</v>
      </c>
      <c r="P13" t="str">
        <f t="shared" ca="1" si="0"/>
        <v>-</v>
      </c>
      <c r="Q13">
        <f t="shared" ca="1" si="1"/>
        <v>0</v>
      </c>
      <c r="S13" t="str">
        <f t="shared" si="2"/>
        <v>-</v>
      </c>
      <c r="T13" t="str">
        <f t="shared" si="3"/>
        <v/>
      </c>
    </row>
    <row r="14" spans="5:28">
      <c r="E14">
        <v>9</v>
      </c>
      <c r="F14" t="s">
        <v>630</v>
      </c>
      <c r="J14" t="str">
        <f ca="1"/>
        <v>-</v>
      </c>
      <c r="K14" s="287">
        <f ca="1"/>
        <v>0</v>
      </c>
      <c r="L14" t="str">
        <f ca="1"/>
        <v/>
      </c>
      <c r="M14" t="str">
        <v>-</v>
      </c>
      <c r="N14" s="287" t="str">
        <v/>
      </c>
      <c r="O14">
        <f ca="1"/>
        <v>25</v>
      </c>
      <c r="P14" t="str">
        <f t="shared" ca="1" si="0"/>
        <v>-</v>
      </c>
      <c r="Q14">
        <f t="shared" ca="1" si="1"/>
        <v>0</v>
      </c>
      <c r="S14" t="str">
        <f t="shared" si="2"/>
        <v>-</v>
      </c>
      <c r="T14" t="str">
        <f t="shared" si="3"/>
        <v/>
      </c>
      <c r="X14" t="s">
        <v>615</v>
      </c>
      <c r="Y14">
        <v>5</v>
      </c>
      <c r="Z14">
        <v>4</v>
      </c>
      <c r="AA14">
        <f>Y14*Z14</f>
        <v>20</v>
      </c>
      <c r="AB14" cm="1">
        <f t="array" ref="AB14:AB17">COUNTIF($X$14:$X$17,$Z$14:$Z$17)</f>
        <v>0</v>
      </c>
    </row>
    <row r="15" spans="5:28">
      <c r="E15">
        <v>10</v>
      </c>
      <c r="F15" t="s">
        <v>631</v>
      </c>
      <c r="J15" t="str">
        <f ca="1"/>
        <v>-</v>
      </c>
      <c r="K15" s="287">
        <f ca="1"/>
        <v>0</v>
      </c>
      <c r="L15" t="str">
        <f ca="1"/>
        <v/>
      </c>
      <c r="M15" t="str">
        <v>-</v>
      </c>
      <c r="N15" s="287" t="str">
        <v/>
      </c>
      <c r="O15">
        <f ca="1"/>
        <v>25</v>
      </c>
      <c r="P15" t="str">
        <f t="shared" ca="1" si="0"/>
        <v>-</v>
      </c>
      <c r="Q15">
        <f t="shared" ca="1" si="1"/>
        <v>0</v>
      </c>
      <c r="S15" t="str">
        <f t="shared" si="2"/>
        <v>-</v>
      </c>
      <c r="T15" t="str">
        <f t="shared" si="3"/>
        <v/>
      </c>
      <c r="X15" t="s">
        <v>652</v>
      </c>
      <c r="Y15">
        <v>6</v>
      </c>
      <c r="Z15" t="s">
        <v>652</v>
      </c>
      <c r="AA15" t="e">
        <f t="shared" ref="AA15:AA17" si="4">Y15*Z15</f>
        <v>#VALUE!</v>
      </c>
      <c r="AB15">
        <v>2</v>
      </c>
    </row>
    <row r="16" spans="5:28">
      <c r="E16">
        <v>11</v>
      </c>
      <c r="F16" t="s">
        <v>632</v>
      </c>
      <c r="J16" t="str">
        <f ca="1"/>
        <v>-</v>
      </c>
      <c r="K16" s="287">
        <f ca="1"/>
        <v>0</v>
      </c>
      <c r="L16" t="str">
        <f ca="1"/>
        <v/>
      </c>
      <c r="M16" t="str">
        <v>-</v>
      </c>
      <c r="N16" s="287" t="str">
        <v/>
      </c>
      <c r="O16">
        <f ca="1"/>
        <v>25</v>
      </c>
      <c r="P16" t="str">
        <f t="shared" ca="1" si="0"/>
        <v>-</v>
      </c>
      <c r="Q16">
        <f t="shared" ca="1" si="1"/>
        <v>0</v>
      </c>
      <c r="S16" t="str">
        <f t="shared" si="2"/>
        <v>-</v>
      </c>
      <c r="T16" t="str">
        <f t="shared" si="3"/>
        <v/>
      </c>
      <c r="X16" t="s">
        <v>652</v>
      </c>
      <c r="Y16">
        <v>8</v>
      </c>
      <c r="Z16">
        <v>3</v>
      </c>
      <c r="AA16">
        <f t="shared" si="4"/>
        <v>24</v>
      </c>
      <c r="AB16">
        <v>0</v>
      </c>
    </row>
    <row r="17" spans="5:28">
      <c r="E17">
        <v>12</v>
      </c>
      <c r="F17" t="s">
        <v>633</v>
      </c>
      <c r="J17" t="str">
        <f ca="1"/>
        <v>-</v>
      </c>
      <c r="K17" s="287">
        <f ca="1"/>
        <v>0</v>
      </c>
      <c r="L17" t="str">
        <f ca="1"/>
        <v/>
      </c>
      <c r="M17" t="str">
        <v>-</v>
      </c>
      <c r="N17" s="287" t="str">
        <v/>
      </c>
      <c r="O17">
        <f ca="1"/>
        <v>25</v>
      </c>
      <c r="P17" t="str">
        <f t="shared" ca="1" si="0"/>
        <v>-</v>
      </c>
      <c r="Q17">
        <f t="shared" ca="1" si="1"/>
        <v>0</v>
      </c>
      <c r="S17" t="str">
        <f t="shared" si="2"/>
        <v>-</v>
      </c>
      <c r="T17" t="str">
        <f t="shared" si="3"/>
        <v/>
      </c>
      <c r="X17" t="s">
        <v>653</v>
      </c>
      <c r="Y17">
        <v>9</v>
      </c>
      <c r="Z17">
        <v>3</v>
      </c>
      <c r="AA17">
        <f t="shared" si="4"/>
        <v>27</v>
      </c>
      <c r="AB17">
        <v>0</v>
      </c>
    </row>
    <row r="18" spans="5:28">
      <c r="E18">
        <v>13</v>
      </c>
      <c r="F18" t="s">
        <v>634</v>
      </c>
      <c r="J18" t="str">
        <f ca="1"/>
        <v>-</v>
      </c>
      <c r="K18" s="287">
        <f ca="1"/>
        <v>0</v>
      </c>
      <c r="L18" t="str">
        <f ca="1"/>
        <v/>
      </c>
      <c r="M18" t="str">
        <v>-</v>
      </c>
      <c r="N18" s="287" t="str">
        <v/>
      </c>
      <c r="O18">
        <f ca="1"/>
        <v>25</v>
      </c>
      <c r="P18" t="str">
        <f t="shared" ca="1" si="0"/>
        <v>-</v>
      </c>
      <c r="Q18">
        <f t="shared" ca="1" si="1"/>
        <v>0</v>
      </c>
      <c r="S18" t="str">
        <f t="shared" si="2"/>
        <v>-</v>
      </c>
      <c r="T18" t="str">
        <f t="shared" si="3"/>
        <v/>
      </c>
      <c r="AA18" t="e">
        <f>SUM(AA14:AA17)</f>
        <v>#VALUE!</v>
      </c>
    </row>
    <row r="19" spans="5:28">
      <c r="E19">
        <v>14</v>
      </c>
      <c r="F19" t="s">
        <v>635</v>
      </c>
      <c r="J19" t="str">
        <f ca="1"/>
        <v>-</v>
      </c>
      <c r="K19" s="287">
        <f ca="1"/>
        <v>0</v>
      </c>
      <c r="L19" t="str">
        <f ca="1"/>
        <v/>
      </c>
      <c r="M19" t="str">
        <v>-</v>
      </c>
      <c r="N19" s="287" t="str">
        <v/>
      </c>
      <c r="O19">
        <f ca="1"/>
        <v>25</v>
      </c>
      <c r="P19" t="str">
        <f t="shared" ca="1" si="0"/>
        <v>-</v>
      </c>
      <c r="Q19">
        <f t="shared" ca="1" si="1"/>
        <v>0</v>
      </c>
      <c r="S19" t="str">
        <f t="shared" si="2"/>
        <v>-</v>
      </c>
      <c r="T19" t="str">
        <f t="shared" si="3"/>
        <v/>
      </c>
    </row>
    <row r="20" spans="5:28">
      <c r="E20">
        <v>15</v>
      </c>
      <c r="F20" t="s">
        <v>636</v>
      </c>
      <c r="J20" t="str">
        <f ca="1"/>
        <v>-</v>
      </c>
      <c r="K20" s="287">
        <f ca="1"/>
        <v>0</v>
      </c>
      <c r="L20" t="str">
        <f ca="1"/>
        <v/>
      </c>
      <c r="M20" t="str">
        <v>-</v>
      </c>
      <c r="N20" s="287" t="str">
        <v/>
      </c>
      <c r="O20">
        <f ca="1"/>
        <v>25</v>
      </c>
      <c r="X20">
        <f>SUMPRODUCT(Y14:Y17,Z14:Z17)</f>
        <v>71</v>
      </c>
    </row>
    <row r="21" spans="5:28">
      <c r="E21">
        <v>16</v>
      </c>
      <c r="F21" t="s">
        <v>616</v>
      </c>
      <c r="J21" t="str">
        <f ca="1"/>
        <v>-</v>
      </c>
      <c r="K21" s="287">
        <f ca="1"/>
        <v>0</v>
      </c>
      <c r="L21" t="str">
        <f ca="1"/>
        <v/>
      </c>
      <c r="M21" t="str">
        <v>-</v>
      </c>
      <c r="N21" s="287" t="str">
        <v/>
      </c>
      <c r="O21">
        <f ca="1"/>
        <v>25</v>
      </c>
    </row>
    <row r="22" spans="5:28">
      <c r="E22">
        <v>17</v>
      </c>
      <c r="F22" t="s">
        <v>617</v>
      </c>
      <c r="J22" t="str">
        <f ca="1"/>
        <v>-</v>
      </c>
      <c r="K22" s="287">
        <f ca="1"/>
        <v>0</v>
      </c>
      <c r="L22" t="str">
        <f ca="1"/>
        <v/>
      </c>
      <c r="M22" t="str">
        <v>-</v>
      </c>
      <c r="N22" s="287" t="str">
        <v/>
      </c>
      <c r="O22">
        <f ca="1"/>
        <v>25</v>
      </c>
    </row>
    <row r="23" spans="5:28">
      <c r="E23">
        <v>18</v>
      </c>
      <c r="F23" t="s">
        <v>637</v>
      </c>
      <c r="J23" t="str">
        <f ca="1"/>
        <v>-</v>
      </c>
      <c r="K23" s="287">
        <f ca="1"/>
        <v>0</v>
      </c>
      <c r="L23" t="str">
        <f ca="1"/>
        <v/>
      </c>
      <c r="M23" t="str">
        <v>-</v>
      </c>
      <c r="N23" s="287" t="str">
        <v/>
      </c>
      <c r="O23">
        <f ca="1"/>
        <v>25</v>
      </c>
    </row>
    <row r="24" spans="5:28">
      <c r="E24">
        <v>19</v>
      </c>
      <c r="F24" t="s">
        <v>638</v>
      </c>
      <c r="J24" t="str">
        <f ca="1"/>
        <v>-</v>
      </c>
      <c r="K24" s="287">
        <f ca="1"/>
        <v>0</v>
      </c>
      <c r="L24" t="str">
        <f ca="1"/>
        <v/>
      </c>
      <c r="M24" t="str">
        <v>-</v>
      </c>
      <c r="N24" s="287" t="str">
        <v/>
      </c>
      <c r="O24">
        <f ca="1"/>
        <v>25</v>
      </c>
    </row>
    <row r="25" spans="5:28">
      <c r="E25">
        <v>20</v>
      </c>
      <c r="F25" t="s">
        <v>639</v>
      </c>
      <c r="J25" t="str">
        <f ca="1"/>
        <v>-</v>
      </c>
      <c r="K25" s="287">
        <f ca="1"/>
        <v>0</v>
      </c>
      <c r="L25" t="str">
        <f ca="1"/>
        <v/>
      </c>
      <c r="M25" t="str">
        <v>-</v>
      </c>
      <c r="N25" s="287" t="str">
        <v/>
      </c>
      <c r="O25">
        <f ca="1"/>
        <v>25</v>
      </c>
    </row>
    <row r="26" spans="5:28">
      <c r="E26">
        <v>21</v>
      </c>
      <c r="F26" t="s">
        <v>640</v>
      </c>
      <c r="J26" t="str">
        <f ca="1"/>
        <v>-</v>
      </c>
      <c r="K26" s="287">
        <f ca="1"/>
        <v>0</v>
      </c>
      <c r="L26" t="str">
        <f ca="1"/>
        <v/>
      </c>
      <c r="M26" t="str">
        <v>-</v>
      </c>
      <c r="N26" s="287" t="str">
        <v/>
      </c>
      <c r="O26">
        <f ca="1"/>
        <v>25</v>
      </c>
    </row>
    <row r="27" spans="5:28">
      <c r="E27">
        <v>22</v>
      </c>
      <c r="F27" t="s">
        <v>621</v>
      </c>
      <c r="J27" t="str">
        <f ca="1"/>
        <v>-</v>
      </c>
      <c r="K27" s="287">
        <f ca="1"/>
        <v>0</v>
      </c>
      <c r="L27" t="str">
        <f ca="1"/>
        <v/>
      </c>
      <c r="M27" t="str">
        <v>-</v>
      </c>
      <c r="N27" s="287" t="str">
        <v/>
      </c>
      <c r="O27">
        <f ca="1"/>
        <v>25</v>
      </c>
    </row>
    <row r="28" spans="5:28">
      <c r="E28">
        <v>23</v>
      </c>
      <c r="F28" t="s">
        <v>641</v>
      </c>
      <c r="J28" t="str">
        <f ca="1"/>
        <v>-</v>
      </c>
      <c r="K28" s="287">
        <f ca="1"/>
        <v>0</v>
      </c>
      <c r="L28" t="str">
        <f ca="1"/>
        <v/>
      </c>
      <c r="M28" t="str">
        <v>-</v>
      </c>
      <c r="N28" s="287" t="str">
        <v/>
      </c>
      <c r="O28">
        <f ca="1"/>
        <v>25</v>
      </c>
    </row>
    <row r="29" spans="5:28">
      <c r="E29">
        <v>24</v>
      </c>
      <c r="F29" t="s">
        <v>618</v>
      </c>
      <c r="J29" t="str">
        <f ca="1"/>
        <v>-</v>
      </c>
      <c r="K29" s="287">
        <f ca="1"/>
        <v>0</v>
      </c>
      <c r="L29" t="str">
        <f ca="1"/>
        <v/>
      </c>
      <c r="M29" t="str">
        <v>-</v>
      </c>
      <c r="N29" s="287" t="str">
        <v/>
      </c>
      <c r="O29">
        <f ca="1"/>
        <v>25</v>
      </c>
    </row>
    <row r="30" spans="5:28">
      <c r="E30">
        <v>25</v>
      </c>
      <c r="F30" t="s">
        <v>642</v>
      </c>
    </row>
    <row r="31" spans="5:28">
      <c r="E31">
        <v>26</v>
      </c>
      <c r="F31" t="s">
        <v>643</v>
      </c>
    </row>
    <row r="32" spans="5:28">
      <c r="E32">
        <v>27</v>
      </c>
      <c r="F32" t="s">
        <v>644</v>
      </c>
    </row>
    <row r="33" spans="5:6">
      <c r="E33">
        <v>28</v>
      </c>
      <c r="F33" t="s">
        <v>645</v>
      </c>
    </row>
    <row r="34" spans="5:6">
      <c r="E34">
        <v>29</v>
      </c>
      <c r="F34" t="s">
        <v>646</v>
      </c>
    </row>
    <row r="35" spans="5:6">
      <c r="E35">
        <v>30</v>
      </c>
      <c r="F35" t="s">
        <v>647</v>
      </c>
    </row>
    <row r="36" spans="5:6">
      <c r="E36">
        <v>31</v>
      </c>
      <c r="F36" t="s">
        <v>648</v>
      </c>
    </row>
    <row r="37" spans="5:6">
      <c r="E37">
        <v>32</v>
      </c>
      <c r="F37" t="s">
        <v>649</v>
      </c>
    </row>
    <row r="38" spans="5:6">
      <c r="E38">
        <v>33</v>
      </c>
      <c r="F38" t="s">
        <v>650</v>
      </c>
    </row>
    <row r="39" spans="5:6">
      <c r="E39">
        <v>34</v>
      </c>
      <c r="F39" t="s">
        <v>651</v>
      </c>
    </row>
  </sheetData>
  <sortState xmlns:xlrd2="http://schemas.microsoft.com/office/spreadsheetml/2017/richdata2" ref="S1:T42">
    <sortCondition ref="S1:S42"/>
  </sortState>
  <dataValidations count="1">
    <dataValidation type="list" allowBlank="1" showInputMessage="1" showErrorMessage="1" sqref="H11" xr:uid="{CB6AAD35-8EBA-4BC3-8B92-35DA6BF00605}">
      <formula1>$M$5:$M$10</formula1>
    </dataValidation>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9C630-30FF-4CE0-9F8F-876C42F1FF55}">
  <sheetPr codeName="ورقة13">
    <tabColor rgb="FFC00000"/>
  </sheetPr>
  <dimension ref="A1:FW278"/>
  <sheetViews>
    <sheetView rightToLeft="1" workbookViewId="0">
      <selection activeCell="F5" sqref="F5:G6"/>
    </sheetView>
  </sheetViews>
  <sheetFormatPr defaultColWidth="0" defaultRowHeight="15" customHeight="1" zeroHeight="1"/>
  <cols>
    <col min="1" max="1" width="5.625" style="7" customWidth="1"/>
    <col min="2" max="2" width="25.25" style="1" customWidth="1"/>
    <col min="3" max="3" width="1.375" style="3" customWidth="1"/>
    <col min="4" max="4" width="7.125" style="2" customWidth="1"/>
    <col min="5" max="28" width="5.75" style="2" customWidth="1"/>
    <col min="29" max="29" width="8" style="2" customWidth="1"/>
    <col min="30" max="30" width="7.25" style="15" customWidth="1"/>
    <col min="31" max="38" width="5.75" style="2" customWidth="1"/>
    <col min="39" max="39" width="6.875" style="2" customWidth="1"/>
    <col min="40" max="40" width="5.75" style="2" customWidth="1"/>
    <col min="41" max="41" width="5.5" style="2" customWidth="1"/>
    <col min="42" max="42" width="4.625" style="2" customWidth="1"/>
    <col min="43" max="43" width="7.75" style="2" customWidth="1"/>
    <col min="44" max="44" width="4.625" style="2" customWidth="1"/>
    <col min="45" max="45" width="5.5" style="2" customWidth="1"/>
    <col min="46" max="46" width="4.625" style="2" customWidth="1"/>
    <col min="47" max="47" width="5.5" style="2" customWidth="1"/>
    <col min="48" max="48" width="4.625" style="2" customWidth="1"/>
    <col min="49" max="49" width="5.5" style="2" customWidth="1"/>
    <col min="50" max="50" width="4.625" style="2" customWidth="1"/>
    <col min="51" max="51" width="5.5" style="2" customWidth="1"/>
    <col min="52" max="52" width="4.625" style="2" customWidth="1"/>
    <col min="53" max="53" width="5.625" style="2" customWidth="1"/>
    <col min="54" max="54" width="4.625" style="2" customWidth="1"/>
    <col min="55" max="55" width="5.5" style="2" customWidth="1"/>
    <col min="56" max="56" width="4.625" style="2" customWidth="1"/>
    <col min="57" max="57" width="5.5" style="2" customWidth="1"/>
    <col min="58" max="89" width="4.625" style="2" customWidth="1"/>
    <col min="90" max="104" width="4.625" style="2" hidden="1" customWidth="1"/>
    <col min="105" max="105" width="4.625" style="2" customWidth="1"/>
    <col min="106" max="127" width="12.625" style="2" customWidth="1"/>
    <col min="128" max="130" width="12.625" customWidth="1"/>
    <col min="131" max="132" width="4.625" customWidth="1"/>
    <col min="133" max="179" width="0" hidden="1" customWidth="1"/>
    <col min="180" max="16384" width="4.625" hidden="1"/>
  </cols>
  <sheetData>
    <row r="1" spans="1:179" ht="15" customHeight="1">
      <c r="A1" s="5"/>
      <c r="B1" s="3"/>
      <c r="D1" s="442" t="str">
        <f>IF(س5!$B$14="","",س5!$B$14)</f>
        <v/>
      </c>
      <c r="E1" s="442" t="str">
        <f>IF(س5!$B$16="","",س5!$B$16)</f>
        <v/>
      </c>
      <c r="F1" s="442" t="str">
        <f>IF(س5!$B$18="","",س5!$B$18)</f>
        <v/>
      </c>
      <c r="G1" s="442" t="str">
        <f>IF(س5!$B$20="","",س5!$B$20)</f>
        <v/>
      </c>
      <c r="H1" s="442" t="str">
        <f>IF(س5!$B$22="","",س5!$B$22)</f>
        <v/>
      </c>
      <c r="I1" s="442" t="str">
        <f>IF(س5!$B$24="","",س5!$B$24)</f>
        <v/>
      </c>
      <c r="J1" s="442" t="str">
        <f>IF(س5!$B$26="","",س5!$B$26)</f>
        <v/>
      </c>
      <c r="K1" s="442" t="str">
        <f>IF(س5!$B$28="","",س5!$B$28)</f>
        <v/>
      </c>
      <c r="L1" s="442" t="str">
        <f>IF(س5!$B$30="","",س5!$B$30)</f>
        <v/>
      </c>
      <c r="M1" s="442" t="str">
        <f>IF(س5!$B$32="","",س5!$B$32)</f>
        <v/>
      </c>
      <c r="N1" s="442" t="str">
        <f>IF(س5!$B$34="","",س5!$B$34)</f>
        <v/>
      </c>
      <c r="O1" s="442" t="str">
        <f>IF(س5!$B$36="","",س5!$B$36)</f>
        <v/>
      </c>
      <c r="P1" s="442" t="str">
        <f>IF(س5!$B$38="","",س5!$B$38)</f>
        <v/>
      </c>
      <c r="Q1" s="442" t="str">
        <f>IF(س5!$B$40="","",س5!$B$40)</f>
        <v/>
      </c>
      <c r="R1" s="442" t="str">
        <f>IF(س5!$B$42="","",س5!$B$42)</f>
        <v/>
      </c>
      <c r="S1" s="442" t="str">
        <f>IF(س5!$B$44="","",س5!$B$44)</f>
        <v/>
      </c>
      <c r="T1" s="442" t="str">
        <f>IF(س5!$B$46="","",س5!$B$46)</f>
        <v/>
      </c>
      <c r="U1" s="442" t="str">
        <f>IF(س5!$B$48="","",س5!$B$48)</f>
        <v/>
      </c>
      <c r="V1" s="442" t="str">
        <f>IF(س5!$B$50="","",س5!$B$50)</f>
        <v/>
      </c>
      <c r="W1" s="442" t="str">
        <f>IF(س5!$B$52="","",س5!$B$52)</f>
        <v/>
      </c>
      <c r="X1" s="442" t="str">
        <f>IF(س5!$B$54="","",س5!$B$54)</f>
        <v/>
      </c>
      <c r="Y1" s="442" t="str">
        <f>IF(س5!$B$56="","",س5!$B$56)</f>
        <v/>
      </c>
      <c r="Z1" s="442" t="str">
        <f>IF(س5!$B$58="","",س5!$B$58)</f>
        <v/>
      </c>
      <c r="AA1" s="442" t="str">
        <f>IF(س5!$B$60="","",س5!$B$60)</f>
        <v/>
      </c>
      <c r="AB1" s="442" t="str">
        <f>IF(س5!$B$62="","",س5!$B$62)</f>
        <v/>
      </c>
      <c r="AM1" s="2">
        <v>1</v>
      </c>
      <c r="AO1" s="2">
        <v>2</v>
      </c>
      <c r="AQ1" s="2">
        <v>3</v>
      </c>
      <c r="AS1" s="2">
        <v>4</v>
      </c>
      <c r="AU1" s="2">
        <v>5</v>
      </c>
      <c r="AW1" s="2">
        <v>6</v>
      </c>
      <c r="AY1" s="2">
        <v>7</v>
      </c>
      <c r="BA1" s="2">
        <v>8</v>
      </c>
      <c r="BC1" s="2">
        <v>9</v>
      </c>
      <c r="BE1" s="2">
        <v>10</v>
      </c>
      <c r="BG1" s="2">
        <v>11</v>
      </c>
      <c r="BI1" s="2">
        <v>12</v>
      </c>
      <c r="BK1" s="2">
        <v>13</v>
      </c>
      <c r="BM1" s="2">
        <v>14</v>
      </c>
      <c r="BO1" s="2">
        <v>15</v>
      </c>
      <c r="BQ1" s="2">
        <v>16</v>
      </c>
      <c r="BS1" s="2">
        <v>17</v>
      </c>
      <c r="BU1" s="2">
        <v>18</v>
      </c>
      <c r="BW1" s="2">
        <v>19</v>
      </c>
      <c r="BY1" s="2">
        <v>20</v>
      </c>
      <c r="CA1" s="2">
        <v>21</v>
      </c>
      <c r="CC1" s="2">
        <v>22</v>
      </c>
      <c r="CE1" s="2">
        <v>23</v>
      </c>
      <c r="CG1" s="2">
        <v>24</v>
      </c>
      <c r="CI1" s="2">
        <v>25</v>
      </c>
    </row>
    <row r="2" spans="1:179" s="156" customFormat="1">
      <c r="A2" s="155"/>
      <c r="B2" s="154" t="s">
        <v>230</v>
      </c>
      <c r="D2" s="442"/>
      <c r="E2" s="442"/>
      <c r="F2" s="442"/>
      <c r="G2" s="442"/>
      <c r="H2" s="442"/>
      <c r="I2" s="442"/>
      <c r="J2" s="442"/>
      <c r="K2" s="442"/>
      <c r="L2" s="442"/>
      <c r="M2" s="442"/>
      <c r="N2" s="442"/>
      <c r="O2" s="442"/>
      <c r="P2" s="442"/>
      <c r="Q2" s="442"/>
      <c r="R2" s="442"/>
      <c r="S2" s="442"/>
      <c r="T2" s="442"/>
      <c r="U2" s="442"/>
      <c r="V2" s="442"/>
      <c r="W2" s="442"/>
      <c r="X2" s="442"/>
      <c r="Y2" s="442"/>
      <c r="Z2" s="442"/>
      <c r="AA2" s="442"/>
      <c r="AB2" s="442"/>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BM2" s="157"/>
      <c r="BN2" s="157"/>
      <c r="BO2" s="157"/>
      <c r="BP2" s="157"/>
      <c r="BQ2" s="157"/>
      <c r="BR2" s="157"/>
      <c r="BS2" s="157"/>
      <c r="BT2" s="157"/>
      <c r="BU2" s="157"/>
      <c r="BV2" s="157"/>
      <c r="BW2" s="157"/>
      <c r="BX2" s="157"/>
      <c r="BY2" s="157"/>
      <c r="BZ2" s="157"/>
      <c r="CA2" s="157"/>
      <c r="CB2" s="157"/>
      <c r="CC2" s="157"/>
      <c r="CD2" s="157"/>
      <c r="CE2" s="157"/>
      <c r="CF2" s="157"/>
      <c r="CG2" s="157"/>
      <c r="CH2" s="157"/>
      <c r="CI2" s="157"/>
      <c r="CJ2" s="157"/>
      <c r="CK2" s="157"/>
      <c r="CL2" s="157"/>
      <c r="CM2" s="157"/>
      <c r="CN2" s="157"/>
      <c r="CO2" s="157"/>
      <c r="CP2" s="157"/>
      <c r="CQ2" s="157"/>
      <c r="CR2" s="157"/>
      <c r="CS2" s="157"/>
      <c r="CT2" s="157"/>
      <c r="CU2" s="157"/>
      <c r="CV2" s="157"/>
      <c r="CW2" s="157"/>
      <c r="CX2" s="157"/>
      <c r="CY2" s="157"/>
      <c r="CZ2" s="157"/>
      <c r="DA2" s="157"/>
      <c r="DB2" s="157"/>
      <c r="DC2" s="157"/>
      <c r="DD2" s="157"/>
      <c r="DE2" s="157"/>
      <c r="DF2" s="157"/>
      <c r="DG2" s="157"/>
      <c r="DH2" s="157"/>
      <c r="DI2" s="157"/>
      <c r="DJ2" s="157"/>
      <c r="DK2" s="157"/>
      <c r="DL2" s="157"/>
      <c r="DM2" s="157"/>
      <c r="DN2" s="157"/>
      <c r="DO2" s="157"/>
      <c r="DP2" s="157"/>
      <c r="DQ2" s="157"/>
      <c r="DR2" s="157"/>
      <c r="DS2" s="157"/>
      <c r="DT2" s="157"/>
      <c r="DU2" s="157"/>
      <c r="DV2" s="157"/>
      <c r="DW2" s="157"/>
    </row>
    <row r="3" spans="1:179" s="156" customFormat="1">
      <c r="A3" s="155"/>
      <c r="D3" s="442"/>
      <c r="E3" s="442"/>
      <c r="F3" s="442"/>
      <c r="G3" s="442"/>
      <c r="H3" s="442"/>
      <c r="I3" s="442"/>
      <c r="J3" s="442"/>
      <c r="K3" s="442"/>
      <c r="L3" s="442"/>
      <c r="M3" s="442"/>
      <c r="N3" s="442"/>
      <c r="O3" s="442"/>
      <c r="P3" s="442"/>
      <c r="Q3" s="442"/>
      <c r="R3" s="442"/>
      <c r="S3" s="442"/>
      <c r="T3" s="442"/>
      <c r="U3" s="442"/>
      <c r="V3" s="442"/>
      <c r="W3" s="442"/>
      <c r="X3" s="442"/>
      <c r="Y3" s="442"/>
      <c r="Z3" s="442"/>
      <c r="AA3" s="442"/>
      <c r="AB3" s="442"/>
      <c r="AC3" s="85">
        <f>COUNTIF(D6:AB6,"")</f>
        <v>25</v>
      </c>
      <c r="AD3" s="85"/>
      <c r="AE3" s="85">
        <f>25-AC3</f>
        <v>0</v>
      </c>
      <c r="AF3" s="157"/>
      <c r="AG3" s="157"/>
      <c r="AH3" s="157"/>
      <c r="AI3" s="157"/>
      <c r="AJ3" s="157"/>
      <c r="AK3" s="157"/>
      <c r="AL3" s="157">
        <f>COUNTIF(D6:I6,"")</f>
        <v>6</v>
      </c>
      <c r="AM3" s="2">
        <f>COUNTIF($D$1:$AB$4,AL4)</f>
        <v>0</v>
      </c>
      <c r="AN3" s="157">
        <f>COUNTIF(J6:O6,"")</f>
        <v>6</v>
      </c>
      <c r="AO3" s="2">
        <f>COUNTIF($D$1:$AB$4,AN4)</f>
        <v>0</v>
      </c>
      <c r="AP3" s="157">
        <f>COUNTIF(P6:U6,"")</f>
        <v>6</v>
      </c>
      <c r="AQ3" s="2">
        <f>COUNTIF($D$1:$AB$4,AP4)</f>
        <v>0</v>
      </c>
      <c r="AR3" s="157">
        <f>COUNTIF(V6:AB6,"")</f>
        <v>7</v>
      </c>
      <c r="AS3" s="2">
        <f>COUNTIF($D$1:$AB$4,AR4)</f>
        <v>0</v>
      </c>
      <c r="AT3" s="157"/>
      <c r="AU3" s="2">
        <f>COUNTIF($D$1:$AB$4,AT4)</f>
        <v>0</v>
      </c>
      <c r="AV3" s="157"/>
      <c r="AW3" s="2">
        <f>COUNTIF($D$1:$AB$4,AV4)</f>
        <v>0</v>
      </c>
      <c r="AX3" s="157"/>
      <c r="AY3" s="2">
        <f>COUNTIF($D$1:$AB$4,AX4)</f>
        <v>0</v>
      </c>
      <c r="AZ3" s="157"/>
      <c r="BA3" s="2">
        <f t="shared" ref="BA3" si="0">COUNTIF($D$1:$AB$4,AZ4)</f>
        <v>0</v>
      </c>
      <c r="BB3" s="157"/>
      <c r="BC3" s="2">
        <f>COUNTIF($D$1:$AB$4,BB4)</f>
        <v>0</v>
      </c>
      <c r="BD3" s="157"/>
      <c r="BE3" s="2">
        <f>COUNTIF($D$1:$AB$4,BD4)</f>
        <v>0</v>
      </c>
      <c r="BF3" s="157"/>
      <c r="BG3" s="2">
        <f>COUNTIF($D$1:$AB$4,BF4)</f>
        <v>0</v>
      </c>
      <c r="BH3" s="157"/>
      <c r="BI3" s="2">
        <f>COUNTIF($D$1:$AB$4,BH4)</f>
        <v>0</v>
      </c>
      <c r="BJ3" s="157"/>
      <c r="BK3" s="2">
        <f t="shared" ref="BK3" si="1">COUNTIF($D$1:$AB$4,BJ4)</f>
        <v>0</v>
      </c>
      <c r="BL3" s="157"/>
      <c r="BM3" s="2">
        <f>COUNTIF($D$1:$AB$4,BL4)</f>
        <v>0</v>
      </c>
      <c r="BN3" s="157"/>
      <c r="BO3" s="2">
        <f>COUNTIF($D$1:$AB$4,BN4)</f>
        <v>0</v>
      </c>
      <c r="BP3" s="157"/>
      <c r="BQ3" s="2">
        <f>COUNTIF($D$1:$AB$4,BP4)</f>
        <v>0</v>
      </c>
      <c r="BR3" s="157"/>
      <c r="BS3" s="2">
        <f t="shared" ref="BS3" si="2">COUNTIF($D$1:$AB$4,BR4)</f>
        <v>0</v>
      </c>
      <c r="BT3" s="157"/>
      <c r="BU3" s="2">
        <f t="shared" ref="BU3" si="3">COUNTIF($D$1:$AB$4,BT4)</f>
        <v>0</v>
      </c>
      <c r="BV3" s="157"/>
      <c r="BW3" s="2">
        <f t="shared" ref="BW3" si="4">COUNTIF($D$1:$AB$4,BV4)</f>
        <v>0</v>
      </c>
      <c r="BX3" s="157"/>
      <c r="BY3" s="2">
        <f t="shared" ref="BY3" si="5">COUNTIF($D$1:$AB$4,BX4)</f>
        <v>0</v>
      </c>
      <c r="BZ3" s="157"/>
      <c r="CA3" s="2">
        <f t="shared" ref="CA3" si="6">COUNTIF($D$1:$AB$4,BZ4)</f>
        <v>0</v>
      </c>
      <c r="CB3" s="157"/>
      <c r="CC3" s="2">
        <f t="shared" ref="CC3" si="7">COUNTIF($D$1:$AB$4,CB4)</f>
        <v>0</v>
      </c>
      <c r="CD3" s="157"/>
      <c r="CE3" s="2">
        <f t="shared" ref="CE3" si="8">COUNTIF($D$1:$AB$4,CD4)</f>
        <v>0</v>
      </c>
      <c r="CF3" s="157"/>
      <c r="CG3" s="2">
        <f t="shared" ref="CG3" si="9">COUNTIF($D$1:$AB$4,CF4)</f>
        <v>0</v>
      </c>
      <c r="CH3" s="157"/>
      <c r="CI3" s="2">
        <f t="shared" ref="CI3" si="10">COUNTIF($D$1:$AB$4,CH4)</f>
        <v>0</v>
      </c>
      <c r="CJ3" s="157"/>
      <c r="CK3" s="157"/>
      <c r="CL3" s="157"/>
      <c r="CM3" s="157"/>
      <c r="CN3" s="157"/>
      <c r="CO3" s="157"/>
      <c r="CP3" s="157"/>
      <c r="CQ3" s="157"/>
      <c r="CR3" s="157"/>
      <c r="CS3" s="157"/>
      <c r="CT3" s="157"/>
      <c r="CU3" s="157"/>
      <c r="CV3" s="157"/>
      <c r="CW3" s="157"/>
      <c r="CX3" s="157"/>
      <c r="CY3" s="157"/>
      <c r="CZ3" s="157"/>
      <c r="DA3" s="157"/>
      <c r="DB3" s="157">
        <v>1</v>
      </c>
      <c r="DC3" s="157">
        <v>2</v>
      </c>
      <c r="DD3" s="157">
        <v>3</v>
      </c>
      <c r="DE3" s="157">
        <v>4</v>
      </c>
      <c r="DF3" s="157">
        <v>5</v>
      </c>
      <c r="DG3" s="157">
        <v>6</v>
      </c>
      <c r="DH3" s="157">
        <v>7</v>
      </c>
      <c r="DI3" s="157">
        <v>8</v>
      </c>
      <c r="DJ3" s="157">
        <v>9</v>
      </c>
      <c r="DK3" s="157">
        <v>10</v>
      </c>
      <c r="DL3" s="157">
        <v>11</v>
      </c>
      <c r="DM3" s="157">
        <v>12</v>
      </c>
      <c r="DN3" s="157">
        <v>13</v>
      </c>
      <c r="DO3" s="157">
        <v>14</v>
      </c>
      <c r="DP3" s="157">
        <v>15</v>
      </c>
      <c r="DQ3" s="157">
        <v>16</v>
      </c>
      <c r="DR3" s="157">
        <v>17</v>
      </c>
      <c r="DS3" s="157">
        <v>18</v>
      </c>
      <c r="DT3" s="157">
        <v>19</v>
      </c>
      <c r="DU3" s="157">
        <v>20</v>
      </c>
      <c r="DV3" s="157">
        <v>21</v>
      </c>
      <c r="DW3" s="157">
        <v>22</v>
      </c>
      <c r="DX3" s="157">
        <v>23</v>
      </c>
      <c r="DY3" s="157">
        <v>24</v>
      </c>
      <c r="DZ3" s="157">
        <v>25</v>
      </c>
    </row>
    <row r="4" spans="1:179" s="95" customFormat="1" ht="114" customHeight="1">
      <c r="A4" s="94"/>
      <c r="D4" s="442"/>
      <c r="E4" s="442"/>
      <c r="F4" s="442"/>
      <c r="G4" s="442"/>
      <c r="H4" s="442"/>
      <c r="I4" s="442"/>
      <c r="J4" s="442"/>
      <c r="K4" s="442"/>
      <c r="L4" s="442"/>
      <c r="M4" s="442"/>
      <c r="N4" s="442"/>
      <c r="O4" s="442"/>
      <c r="P4" s="442"/>
      <c r="Q4" s="442"/>
      <c r="R4" s="442"/>
      <c r="S4" s="442"/>
      <c r="T4" s="442"/>
      <c r="U4" s="442"/>
      <c r="V4" s="442"/>
      <c r="W4" s="442"/>
      <c r="X4" s="442"/>
      <c r="Y4" s="442"/>
      <c r="Z4" s="442"/>
      <c r="AA4" s="442"/>
      <c r="AB4" s="442"/>
      <c r="AC4" s="96"/>
      <c r="AD4" s="495" t="s">
        <v>244</v>
      </c>
      <c r="AE4" s="495"/>
      <c r="AF4" s="495"/>
      <c r="AG4" s="496" t="s">
        <v>245</v>
      </c>
      <c r="AH4" s="496"/>
      <c r="AI4" s="496"/>
      <c r="AJ4" s="96"/>
      <c r="AK4" s="96"/>
      <c r="AL4" s="494" t="str">
        <f>'احصائيات 5'!B3</f>
        <v>-</v>
      </c>
      <c r="AM4" s="494"/>
      <c r="AN4" s="547" t="str">
        <f>'احصائيات 5'!B4</f>
        <v>-</v>
      </c>
      <c r="AO4" s="547"/>
      <c r="AP4" s="548" t="str">
        <f>'احصائيات 5'!B5</f>
        <v>-</v>
      </c>
      <c r="AQ4" s="548"/>
      <c r="AR4" s="546" t="str">
        <f>'احصائيات 5'!B6</f>
        <v>-</v>
      </c>
      <c r="AS4" s="546"/>
      <c r="AT4" s="546" t="str">
        <f>'احصائيات 5'!B7</f>
        <v>-</v>
      </c>
      <c r="AU4" s="546"/>
      <c r="AV4" s="546" t="str">
        <f>'احصائيات 5'!B8</f>
        <v>-</v>
      </c>
      <c r="AW4" s="546"/>
      <c r="AX4" s="546" t="str">
        <f>'احصائيات 5'!B9</f>
        <v>-</v>
      </c>
      <c r="AY4" s="546"/>
      <c r="AZ4" s="546" t="str">
        <f>'احصائيات 5'!B10</f>
        <v>-</v>
      </c>
      <c r="BA4" s="546"/>
      <c r="BB4" s="546" t="str">
        <f>'احصائيات 5'!B11</f>
        <v>-</v>
      </c>
      <c r="BC4" s="546"/>
      <c r="BD4" s="546" t="str">
        <f>'احصائيات 5'!B12</f>
        <v>-</v>
      </c>
      <c r="BE4" s="546"/>
      <c r="BF4" s="546" t="str">
        <f>'احصائيات 5'!B13</f>
        <v>-</v>
      </c>
      <c r="BG4" s="546"/>
      <c r="BH4" s="546" t="str">
        <f>'احصائيات 5'!B14</f>
        <v>-</v>
      </c>
      <c r="BI4" s="546"/>
      <c r="BJ4" s="546" t="str">
        <f>'احصائيات 5'!B15</f>
        <v>-</v>
      </c>
      <c r="BK4" s="546"/>
      <c r="BL4" s="546" t="str">
        <f>'احصائيات 5'!B16</f>
        <v>-</v>
      </c>
      <c r="BM4" s="546"/>
      <c r="BN4" s="546" t="str">
        <f>'احصائيات 5'!B17</f>
        <v>-</v>
      </c>
      <c r="BO4" s="546"/>
      <c r="BP4" s="546" t="str">
        <f>'احصائيات 5'!B18</f>
        <v>-</v>
      </c>
      <c r="BQ4" s="546"/>
      <c r="BR4" s="546" t="str">
        <f>'احصائيات 5'!B19</f>
        <v>-</v>
      </c>
      <c r="BS4" s="546"/>
      <c r="BT4" s="546" t="str">
        <f>'احصائيات 5'!B20</f>
        <v>-</v>
      </c>
      <c r="BU4" s="546"/>
      <c r="BV4" s="546" t="str">
        <f>'احصائيات 5'!B21</f>
        <v>-</v>
      </c>
      <c r="BW4" s="546"/>
      <c r="BX4" s="546" t="str">
        <f>'احصائيات 5'!B22</f>
        <v>-</v>
      </c>
      <c r="BY4" s="546"/>
      <c r="BZ4" s="546" t="str">
        <f>'احصائيات 5'!B23</f>
        <v>-</v>
      </c>
      <c r="CA4" s="546"/>
      <c r="CB4" s="546" t="str">
        <f>'احصائيات 5'!B24</f>
        <v>-</v>
      </c>
      <c r="CC4" s="546"/>
      <c r="CD4" s="546" t="str">
        <f>'احصائيات 5'!B25</f>
        <v>-</v>
      </c>
      <c r="CE4" s="546"/>
      <c r="CF4" s="546" t="str">
        <f>'احصائيات 5'!B26</f>
        <v>-</v>
      </c>
      <c r="CG4" s="546"/>
      <c r="CH4" s="546" t="str">
        <f>'احصائيات 5'!B27</f>
        <v>-</v>
      </c>
      <c r="CI4" s="546"/>
      <c r="CJ4" s="96"/>
      <c r="CK4" s="96"/>
      <c r="CL4" s="96"/>
      <c r="CM4" s="96"/>
      <c r="CN4" s="96"/>
      <c r="CO4" s="96"/>
      <c r="CP4" s="96"/>
      <c r="CQ4" s="96"/>
      <c r="CR4" s="96"/>
      <c r="CS4" s="96"/>
      <c r="CT4" s="96"/>
      <c r="CU4" s="96"/>
      <c r="CV4" s="96"/>
      <c r="CW4" s="96"/>
      <c r="CX4" s="96"/>
      <c r="CY4" s="96"/>
      <c r="CZ4" s="96"/>
      <c r="DA4" s="96"/>
      <c r="DB4" s="163" t="str">
        <f>AL4</f>
        <v>-</v>
      </c>
      <c r="DC4" s="163" t="str">
        <f>AN4</f>
        <v>-</v>
      </c>
      <c r="DD4" s="163" t="str">
        <f>AP4</f>
        <v>-</v>
      </c>
      <c r="DE4" s="163" t="str">
        <f>AR4</f>
        <v>-</v>
      </c>
      <c r="DF4" s="163" t="str">
        <f>AT4</f>
        <v>-</v>
      </c>
      <c r="DG4" s="163" t="str">
        <f>AV4</f>
        <v>-</v>
      </c>
      <c r="DH4" s="163" t="str">
        <f>AX4</f>
        <v>-</v>
      </c>
      <c r="DI4" s="163" t="str">
        <f>AZ4</f>
        <v>-</v>
      </c>
      <c r="DJ4" s="163" t="str">
        <f>BB4</f>
        <v>-</v>
      </c>
      <c r="DK4" s="96" t="str">
        <f>BD4</f>
        <v>-</v>
      </c>
      <c r="DL4" s="96" t="str">
        <f>BF4</f>
        <v>-</v>
      </c>
      <c r="DM4" s="96" t="str">
        <f>BH4</f>
        <v>-</v>
      </c>
      <c r="DN4" s="96" t="str">
        <f>BJ4</f>
        <v>-</v>
      </c>
      <c r="DO4" s="96" t="str">
        <f>BL4</f>
        <v>-</v>
      </c>
      <c r="DP4" s="96" t="str">
        <f>BN4</f>
        <v>-</v>
      </c>
      <c r="DQ4" s="96" t="str">
        <f>BP4</f>
        <v>-</v>
      </c>
      <c r="DR4" s="96" t="str">
        <f>BR4</f>
        <v>-</v>
      </c>
      <c r="DS4" s="96" t="str">
        <f>BT4</f>
        <v>-</v>
      </c>
      <c r="DT4" s="96" t="str">
        <f>BV4</f>
        <v>-</v>
      </c>
      <c r="DU4" s="96" t="str">
        <f>BX4</f>
        <v>-</v>
      </c>
      <c r="DV4" s="96" t="str">
        <f>BZ4</f>
        <v>-</v>
      </c>
      <c r="DW4" s="96" t="str">
        <f>CB4</f>
        <v>-</v>
      </c>
      <c r="DX4" s="95" t="str">
        <f>CD4</f>
        <v>-</v>
      </c>
      <c r="DY4" s="95" t="str">
        <f>CF4</f>
        <v>-</v>
      </c>
      <c r="DZ4" s="95" t="str">
        <f>CH4</f>
        <v>-</v>
      </c>
    </row>
    <row r="5" spans="1:179" s="9" customFormat="1" ht="21.75" customHeight="1" thickBot="1">
      <c r="A5" s="9" t="s">
        <v>0</v>
      </c>
      <c r="B5" s="10" t="s">
        <v>1</v>
      </c>
      <c r="C5" s="11"/>
      <c r="D5" s="158" t="s">
        <v>2</v>
      </c>
      <c r="E5" s="159" t="s">
        <v>3</v>
      </c>
      <c r="F5" s="160" t="s">
        <v>4</v>
      </c>
      <c r="G5" s="159" t="s">
        <v>5</v>
      </c>
      <c r="H5" s="160" t="s">
        <v>6</v>
      </c>
      <c r="I5" s="161" t="s">
        <v>7</v>
      </c>
      <c r="J5" s="158" t="s">
        <v>8</v>
      </c>
      <c r="K5" s="159" t="s">
        <v>9</v>
      </c>
      <c r="L5" s="160" t="s">
        <v>10</v>
      </c>
      <c r="M5" s="159" t="s">
        <v>11</v>
      </c>
      <c r="N5" s="160" t="s">
        <v>12</v>
      </c>
      <c r="O5" s="161" t="s">
        <v>13</v>
      </c>
      <c r="P5" s="158" t="s">
        <v>14</v>
      </c>
      <c r="Q5" s="159" t="s">
        <v>15</v>
      </c>
      <c r="R5" s="160" t="s">
        <v>16</v>
      </c>
      <c r="S5" s="159" t="s">
        <v>17</v>
      </c>
      <c r="T5" s="160" t="s">
        <v>18</v>
      </c>
      <c r="U5" s="161" t="s">
        <v>19</v>
      </c>
      <c r="V5" s="158" t="s">
        <v>20</v>
      </c>
      <c r="W5" s="159" t="s">
        <v>21</v>
      </c>
      <c r="X5" s="160" t="s">
        <v>22</v>
      </c>
      <c r="Y5" s="159" t="s">
        <v>23</v>
      </c>
      <c r="Z5" s="160" t="s">
        <v>24</v>
      </c>
      <c r="AA5" s="159" t="s">
        <v>25</v>
      </c>
      <c r="AB5" s="162" t="s">
        <v>26</v>
      </c>
      <c r="AC5" s="112" t="s">
        <v>31</v>
      </c>
      <c r="AD5" s="9" t="s">
        <v>32</v>
      </c>
      <c r="AL5" s="84" t="s">
        <v>0</v>
      </c>
      <c r="AM5" s="84" t="s">
        <v>166</v>
      </c>
      <c r="AN5" s="84" t="s">
        <v>0</v>
      </c>
      <c r="AO5" s="84" t="s">
        <v>166</v>
      </c>
      <c r="AP5" s="84" t="s">
        <v>0</v>
      </c>
      <c r="AQ5" s="84" t="s">
        <v>166</v>
      </c>
      <c r="AR5" s="84" t="s">
        <v>0</v>
      </c>
      <c r="AS5" s="84" t="s">
        <v>166</v>
      </c>
      <c r="AT5" s="84" t="s">
        <v>0</v>
      </c>
      <c r="AU5" s="84" t="s">
        <v>166</v>
      </c>
      <c r="AV5" s="84" t="s">
        <v>0</v>
      </c>
      <c r="AW5" s="84" t="s">
        <v>166</v>
      </c>
      <c r="AX5" s="84" t="s">
        <v>0</v>
      </c>
      <c r="AY5" s="84" t="s">
        <v>166</v>
      </c>
      <c r="AZ5" s="84" t="s">
        <v>0</v>
      </c>
      <c r="BA5" s="84" t="s">
        <v>166</v>
      </c>
      <c r="BB5" s="84" t="s">
        <v>0</v>
      </c>
      <c r="BC5" s="84" t="s">
        <v>166</v>
      </c>
      <c r="BD5" s="84" t="s">
        <v>0</v>
      </c>
      <c r="BE5" s="84" t="s">
        <v>166</v>
      </c>
      <c r="BF5" s="84" t="s">
        <v>0</v>
      </c>
      <c r="BG5" s="84" t="s">
        <v>166</v>
      </c>
      <c r="BH5" s="84" t="s">
        <v>0</v>
      </c>
      <c r="BI5" s="84" t="s">
        <v>166</v>
      </c>
      <c r="BJ5" s="84" t="s">
        <v>0</v>
      </c>
      <c r="BK5" s="84" t="s">
        <v>166</v>
      </c>
      <c r="BL5" s="84" t="s">
        <v>0</v>
      </c>
      <c r="BM5" s="84" t="s">
        <v>166</v>
      </c>
      <c r="BN5" s="84" t="s">
        <v>0</v>
      </c>
      <c r="BO5" s="84" t="s">
        <v>166</v>
      </c>
      <c r="BP5" s="84" t="s">
        <v>0</v>
      </c>
      <c r="BQ5" s="84" t="s">
        <v>166</v>
      </c>
      <c r="BR5" s="84" t="s">
        <v>0</v>
      </c>
      <c r="BS5" s="84" t="s">
        <v>166</v>
      </c>
      <c r="BT5" s="84" t="s">
        <v>0</v>
      </c>
      <c r="BU5" s="84" t="s">
        <v>166</v>
      </c>
      <c r="BV5" s="84" t="s">
        <v>0</v>
      </c>
      <c r="BW5" s="84" t="s">
        <v>166</v>
      </c>
      <c r="BX5" s="84" t="s">
        <v>0</v>
      </c>
      <c r="BY5" s="84" t="s">
        <v>166</v>
      </c>
      <c r="BZ5" s="84" t="s">
        <v>0</v>
      </c>
      <c r="CA5" s="84" t="s">
        <v>166</v>
      </c>
      <c r="CB5" s="84" t="s">
        <v>0</v>
      </c>
      <c r="CC5" s="84" t="s">
        <v>166</v>
      </c>
      <c r="CD5" s="84" t="s">
        <v>0</v>
      </c>
      <c r="CE5" s="84" t="s">
        <v>166</v>
      </c>
      <c r="CF5" s="84" t="s">
        <v>0</v>
      </c>
      <c r="CG5" s="84" t="s">
        <v>166</v>
      </c>
      <c r="CH5" s="84" t="s">
        <v>0</v>
      </c>
      <c r="CI5" s="84" t="s">
        <v>166</v>
      </c>
      <c r="DB5" s="164" t="e">
        <f>AVERAGE(AM6:AM125)</f>
        <v>#DIV/0!</v>
      </c>
      <c r="DC5" s="164" t="e">
        <f>AVERAGE(AO6:AO125)</f>
        <v>#DIV/0!</v>
      </c>
      <c r="DD5" s="164" t="e">
        <f>AVERAGE(AQ6:AQ125)</f>
        <v>#DIV/0!</v>
      </c>
      <c r="DE5" s="164" t="e">
        <f>AVERAGE(AS6:AS125)</f>
        <v>#DIV/0!</v>
      </c>
      <c r="DF5" s="164" t="e">
        <f>AVERAGE(AU6:AU125)</f>
        <v>#DIV/0!</v>
      </c>
      <c r="DG5" s="164" t="e">
        <f>AVERAGE(AW6:AW125)</f>
        <v>#DIV/0!</v>
      </c>
      <c r="DH5" s="164" t="e">
        <f>AVERAGE(AY6:AY125)</f>
        <v>#DIV/0!</v>
      </c>
      <c r="DI5" s="164" t="e">
        <f>AVERAGE(BA6:BA125)</f>
        <v>#DIV/0!</v>
      </c>
      <c r="DJ5" s="164" t="e">
        <f>AVERAGE(BC6:BC125)</f>
        <v>#DIV/0!</v>
      </c>
      <c r="DK5" s="164" t="e">
        <f>AVERAGE(BE6:BE125)</f>
        <v>#DIV/0!</v>
      </c>
      <c r="DL5" s="164" t="e">
        <f>AVERAGE(BG6:BG125)</f>
        <v>#DIV/0!</v>
      </c>
      <c r="DM5" s="164" t="e">
        <f>AVERAGE(BI6:BI125)</f>
        <v>#DIV/0!</v>
      </c>
      <c r="DN5" s="164" t="e">
        <f>AVERAGE(BK6:BK125)</f>
        <v>#DIV/0!</v>
      </c>
      <c r="DO5" s="164" t="e">
        <f>AVERAGE(BM6:BM125)</f>
        <v>#DIV/0!</v>
      </c>
      <c r="DP5" s="164" t="e">
        <f>AVERAGE(BO6:BO125)</f>
        <v>#DIV/0!</v>
      </c>
      <c r="DQ5" s="164" t="e">
        <f>AVERAGE(BQ6:BQ125)</f>
        <v>#DIV/0!</v>
      </c>
      <c r="DR5" s="164" t="e">
        <f>AVERAGE(BS6:BS125)</f>
        <v>#DIV/0!</v>
      </c>
      <c r="DS5" s="164" t="e">
        <f>AVERAGE(BU6:BU125)</f>
        <v>#DIV/0!</v>
      </c>
      <c r="DT5" s="164" t="e">
        <f>AVERAGE(BW6:BW125)</f>
        <v>#DIV/0!</v>
      </c>
      <c r="DU5" s="164" t="e">
        <f>AVERAGE(BY6:BY125)</f>
        <v>#DIV/0!</v>
      </c>
      <c r="DV5" s="164" t="e">
        <f>AVERAGE(CA6:CA125)</f>
        <v>#DIV/0!</v>
      </c>
      <c r="DW5" s="164" t="e">
        <f>AVERAGE(CC6:CC125)</f>
        <v>#DIV/0!</v>
      </c>
      <c r="DX5" s="164" t="e">
        <f>AVERAGE(CE6:CE125)</f>
        <v>#DIV/0!</v>
      </c>
      <c r="DY5" s="164" t="e">
        <f>AVERAGE(CG6:CG125)</f>
        <v>#DIV/0!</v>
      </c>
      <c r="DZ5" s="164" t="e">
        <f>AVERAGE(CI6:CI125)</f>
        <v>#DIV/0!</v>
      </c>
    </row>
    <row r="6" spans="1:179" ht="15.75" thickBot="1">
      <c r="A6" s="6">
        <v>1</v>
      </c>
      <c r="B6" s="8"/>
      <c r="D6" s="117"/>
      <c r="E6" s="117"/>
      <c r="F6" s="117"/>
      <c r="G6" s="117"/>
      <c r="H6" s="117"/>
      <c r="I6" s="117"/>
      <c r="J6" s="117"/>
      <c r="K6" s="118"/>
      <c r="L6" s="118"/>
      <c r="M6" s="118"/>
      <c r="N6" s="173"/>
      <c r="O6" s="173"/>
      <c r="P6" s="119"/>
      <c r="Q6" s="119"/>
      <c r="R6" s="119"/>
      <c r="S6" s="119"/>
      <c r="T6" s="119"/>
      <c r="U6" s="119"/>
      <c r="V6" s="121"/>
      <c r="W6" s="121"/>
      <c r="X6" s="121"/>
      <c r="Y6" s="121"/>
      <c r="Z6" s="121"/>
      <c r="AA6" s="121"/>
      <c r="AB6" s="176"/>
      <c r="AC6" s="171" t="str">
        <f t="shared" ref="AC6:AC14" si="11">IF(B6="","",SUM(D6:AB6))</f>
        <v/>
      </c>
      <c r="AD6" s="172" t="str">
        <f t="shared" ref="AD6:AD69" si="12">IF(AC6="","",SUM(D6:AB6)/$AE$3)</f>
        <v/>
      </c>
      <c r="AL6" s="2" t="str" cm="1">
        <f t="array" ref="AL6">IF(B6="","",SUMPRODUCT(($D$1:$AB$4=$AL$4)*D6:AB6))</f>
        <v/>
      </c>
      <c r="AM6" s="15" t="str">
        <f>IFERROR(IF($AM$3=0,"",AL6/$AM$3),"")</f>
        <v/>
      </c>
      <c r="AN6" s="2" t="str" cm="1">
        <f t="array" ref="AN6">IF(B6="","",SUMPRODUCT(($D$1:$AB$4=$AN$4)*D6:AB6))</f>
        <v/>
      </c>
      <c r="AO6" s="15" t="str">
        <f>IFERROR(IF($AO$3=0,"",AN6/$AO$3),"")</f>
        <v/>
      </c>
      <c r="AP6" s="2" t="str" cm="1">
        <f t="array" ref="AP6">IF(B6="","",SUMPRODUCT(($D$1:$AB$4=$AP$4)*D6:AB6))</f>
        <v/>
      </c>
      <c r="AQ6" s="15" t="str">
        <f>IFERROR(IF($AQ$3=0,"",AP6/$AQ$3),"")</f>
        <v/>
      </c>
      <c r="AR6" s="2" t="str" cm="1">
        <f t="array" ref="AR6">IF(B6="","",SUMPRODUCT(($D$1:$AB$4=$AR$4)*D6:AB6))</f>
        <v/>
      </c>
      <c r="AS6" s="15" t="str">
        <f>IFERROR(IF($AS$3=0,"",AR6/$AS$3),"")</f>
        <v/>
      </c>
      <c r="AT6" s="2" t="str" cm="1">
        <f t="array" ref="AT6">IF(B6="","",SUMPRODUCT(($D$1:$AB$4=$AT$4)*$D6:$AB6))</f>
        <v/>
      </c>
      <c r="AU6" s="15" t="str">
        <f>IFERROR(IF($AU$3=0,"",AT6/$AU$3),"")</f>
        <v/>
      </c>
      <c r="AV6" s="2" t="str" cm="1">
        <f t="array" ref="AV6">IF(B6="","",SUMPRODUCT(($D$1:$AB$4=$AV$4)*$D6:$AB6))</f>
        <v/>
      </c>
      <c r="AW6" s="15" t="str">
        <f>IFERROR(IF($AW$3=0,"",AV6/$AW$3),"")</f>
        <v/>
      </c>
      <c r="AX6" s="2" t="str" cm="1">
        <f t="array" ref="AX6">IF(B6="","",SUMPRODUCT(($D$1:$AB$4=$AX$4)*$D6:$AB6))</f>
        <v/>
      </c>
      <c r="AY6" s="15" t="str">
        <f>IFERROR(IF($AY$3=0,"",AX6/$AY$3),"")</f>
        <v/>
      </c>
      <c r="AZ6" s="2" t="str" cm="1">
        <f t="array" ref="AZ6">IF(B6="","",SUMPRODUCT(($D$1:$AB$4=$AZ$4)*$D6:$AB6))</f>
        <v/>
      </c>
      <c r="BA6" s="15" t="str">
        <f>IFERROR(IF($BA$3=0,"",AZ6/$BA$3),"")</f>
        <v/>
      </c>
      <c r="BB6" s="2" t="str" cm="1">
        <f t="array" ref="BB6">IF(B6="","",SUMPRODUCT(($D$1:$AB$4=$BB$4)*$D6:$AB6))</f>
        <v/>
      </c>
      <c r="BC6" s="15" t="str">
        <f>IFERROR(IF($BC$3=0,"",BB6/$BC$3),"")</f>
        <v/>
      </c>
      <c r="BD6" s="2" t="str" cm="1">
        <f t="array" ref="BD6">IF(B6="","",SUMPRODUCT(($D$1:$AB$4=$BD$4)*$D6:$AB6))</f>
        <v/>
      </c>
      <c r="BE6" s="15" t="str">
        <f>IFERROR(IF($BE$3=0,"",BD6/$BE$3),"")</f>
        <v/>
      </c>
      <c r="BF6" s="2" t="str" cm="1">
        <f t="array" ref="BF6">IF(B6="","",SUMPRODUCT(($D$1:$AB$4=$BF$4)*$D6:$AB6))</f>
        <v/>
      </c>
      <c r="BG6" s="15" t="str">
        <f>IFERROR(IF($BG$3=0,"",BF6/$BG$3),"")</f>
        <v/>
      </c>
      <c r="BH6" s="2" t="str" cm="1">
        <f t="array" ref="BH6">IF(B6="","",SUMPRODUCT(($D$1:$AB$4=$BH$4)*$D6:$AB6))</f>
        <v/>
      </c>
      <c r="BI6" s="15" t="str">
        <f>IFERROR(IF($BI$3=0,"",BH6/$BI$3),"")</f>
        <v/>
      </c>
      <c r="BJ6" s="2" t="str" cm="1">
        <f t="array" ref="BJ6">IF(B6="","",SUMPRODUCT(($D$1:$AB$4=$BJ$4)*$D6:$AB6))</f>
        <v/>
      </c>
      <c r="BK6" s="15" t="str">
        <f>IFERROR(IF($BK$3=0,"",BJ6/$BK$3),"")</f>
        <v/>
      </c>
      <c r="BL6" s="2" t="str" cm="1">
        <f t="array" ref="BL6">IF(B6="","",SUMPRODUCT(($D$1:$AB$4=$BL$4)*$D6:$AB6))</f>
        <v/>
      </c>
      <c r="BM6" s="15" t="str">
        <f>IFERROR(IF($BM$3=0,"",BL6/$BM$3),"")</f>
        <v/>
      </c>
      <c r="BN6" s="2" t="str" cm="1">
        <f t="array" ref="BN6">IF(B6="","",SUMPRODUCT(($D$1:$AB$4=$BN$4)*$D6:$AB6))</f>
        <v/>
      </c>
      <c r="BO6" s="15" t="str">
        <f>IFERROR(IF($BO$3=0,"",BN6/$BO$3),"")</f>
        <v/>
      </c>
      <c r="BP6" s="2" t="str" cm="1">
        <f t="array" ref="BP6">IF(B6="","",SUMPRODUCT(($D$1:$AB$4=$BP$4)*$D6:$AB6))</f>
        <v/>
      </c>
      <c r="BQ6" s="15" t="str">
        <f>IFERROR(IF($BQ$3=0,"",BP6/$BQ$3),"")</f>
        <v/>
      </c>
      <c r="BR6" s="2" t="str" cm="1">
        <f t="array" ref="BR6">IF(B6="","",SUMPRODUCT(($D$1:$AB$4=$BR$4)*$D6:$AB6))</f>
        <v/>
      </c>
      <c r="BS6" s="15" t="str">
        <f>IFERROR(IF($BS$3=0,"",BR6/$BS$3),"")</f>
        <v/>
      </c>
      <c r="BT6" s="2" t="str" cm="1">
        <f t="array" ref="BT6">IF(B6="","",SUMPRODUCT(($D$1:$AB$4=$BT$4)*$D6:$AB6))</f>
        <v/>
      </c>
      <c r="BU6" s="15" t="str">
        <f>IFERROR(IF($BU$3=0,"",BT6/$BU$3),"")</f>
        <v/>
      </c>
      <c r="BV6" s="2" t="str" cm="1">
        <f t="array" ref="BV6">IF(B6="","",SUMPRODUCT(($D$1:$AB$4=$BV$4)*$D6:$AB6))</f>
        <v/>
      </c>
      <c r="BW6" s="15" t="str">
        <f>IFERROR(IF($BW$3=0,"",BV6/$BW$3),"")</f>
        <v/>
      </c>
      <c r="BX6" s="2" t="str" cm="1">
        <f t="array" ref="BX6">IF(B6="","",SUMPRODUCT(($D$1:$AB$4=$BX$4)*$D6:$AB6))</f>
        <v/>
      </c>
      <c r="BY6" s="15" t="str">
        <f>IFERROR(IF($BY$3=0,"",BX6/$BY$3),"")</f>
        <v/>
      </c>
      <c r="BZ6" s="2" t="str" cm="1">
        <f t="array" ref="BZ6">IF(B6="","",SUMPRODUCT(($D$1:$AB$4=$BZ$4)*$D6:$AB6))</f>
        <v/>
      </c>
      <c r="CA6" s="15" t="str">
        <f>IFERROR(IF($CA$3=0,"",BZ6/$CA$3),"")</f>
        <v/>
      </c>
      <c r="CB6" s="2" t="str" cm="1">
        <f t="array" ref="CB6">IF(B6="","",SUMPRODUCT(($D$1:$AB$4=$CB$4)*$D6:$AB6))</f>
        <v/>
      </c>
      <c r="CC6" s="15" t="str">
        <f>IFERROR(IF($CC$3=0,"",CB6/$CC$3),"")</f>
        <v/>
      </c>
      <c r="CD6" s="2" t="str" cm="1">
        <f t="array" ref="CD6">IF(B6="","",SUMPRODUCT(($D$1:$AB$4=$CD$4)*$D6:$AB6))</f>
        <v/>
      </c>
      <c r="CE6" s="15" t="str">
        <f>IFERROR(IF($CE$3=0,"",CD6/$CE$3),"")</f>
        <v/>
      </c>
      <c r="CF6" s="2" t="str" cm="1">
        <f t="array" ref="CF6">IF(B6="","",SUMPRODUCT(($D$1:$AB$4=$CF$4)*$D6:$AB6))</f>
        <v/>
      </c>
      <c r="CG6" s="15" t="str">
        <f>IFERROR(IF($CG$3=0,"",CF6/$CG$3),"")</f>
        <v/>
      </c>
      <c r="CH6" s="2" t="str" cm="1">
        <f t="array" ref="CH6">IF(B6="","",SUMPRODUCT(($D$1:$AB$4=$CH$4)*$D6:$AB6))</f>
        <v/>
      </c>
      <c r="CI6" s="15" t="str">
        <f>IFERROR(IF($CI$3=0,"",CH6/$CI$3),"")</f>
        <v/>
      </c>
    </row>
    <row r="7" spans="1:179" ht="15" customHeight="1">
      <c r="A7" s="7">
        <v>2</v>
      </c>
      <c r="B7" s="8"/>
      <c r="D7" s="97"/>
      <c r="E7" s="97"/>
      <c r="F7" s="97"/>
      <c r="G7" s="97"/>
      <c r="H7" s="117"/>
      <c r="I7" s="97"/>
      <c r="J7" s="97"/>
      <c r="K7" s="118"/>
      <c r="L7" s="118"/>
      <c r="M7" s="118"/>
      <c r="N7" s="173"/>
      <c r="O7" s="173"/>
      <c r="P7" s="119"/>
      <c r="Q7" s="119"/>
      <c r="R7" s="119"/>
      <c r="S7" s="119"/>
      <c r="T7" s="119"/>
      <c r="U7" s="119"/>
      <c r="V7" s="121"/>
      <c r="W7" s="121"/>
      <c r="X7" s="121"/>
      <c r="Y7" s="121"/>
      <c r="Z7" s="121"/>
      <c r="AA7" s="121"/>
      <c r="AB7" s="176"/>
      <c r="AC7" s="171" t="str">
        <f t="shared" si="11"/>
        <v/>
      </c>
      <c r="AD7" s="172" t="str">
        <f t="shared" si="12"/>
        <v/>
      </c>
      <c r="AF7" s="450" t="s">
        <v>250</v>
      </c>
      <c r="AG7" s="451"/>
      <c r="AH7" s="451"/>
      <c r="AI7" s="451"/>
      <c r="AJ7" s="452"/>
      <c r="AL7" s="2" t="str" cm="1">
        <f t="array" ref="AL7">IF(B7="","",SUMPRODUCT(($D$1:$AB$4=$AL$4)*D7:AB7))</f>
        <v/>
      </c>
      <c r="AM7" s="15" t="str">
        <f t="shared" ref="AM7:AM70" si="13">IFERROR(IF($AM$3=0,"",AL7/$AM$3),"")</f>
        <v/>
      </c>
      <c r="AN7" s="2" t="str" cm="1">
        <f t="array" ref="AN7">IF(B7="","",SUMPRODUCT(($D$1:$AB$4=$AN$4)*D7:AB7))</f>
        <v/>
      </c>
      <c r="AO7" s="15" t="str">
        <f t="shared" ref="AO7:AO70" si="14">IFERROR(IF($AO$3=0,"",AN7/$AO$3),"")</f>
        <v/>
      </c>
      <c r="AP7" s="2" t="str" cm="1">
        <f t="array" ref="AP7">IF(B7="","",SUMPRODUCT(($D$1:$AB$4=$AP$4)*D7:AB7))</f>
        <v/>
      </c>
      <c r="AQ7" s="15" t="str">
        <f t="shared" ref="AQ7:AQ70" si="15">IFERROR(IF($AQ$3=0,"",AP7/$AQ$3),"")</f>
        <v/>
      </c>
      <c r="AR7" s="2" t="str" cm="1">
        <f t="array" ref="AR7">IF(B7="","",SUMPRODUCT(($D$1:$AB$4=$AR$4)*D7:AB7))</f>
        <v/>
      </c>
      <c r="AS7" s="15" t="str">
        <f t="shared" ref="AS7:AS70" si="16">IFERROR(IF($AS$3=0,"",AR7/$AS$3),"")</f>
        <v/>
      </c>
      <c r="AT7" s="2" t="str" cm="1">
        <f t="array" ref="AT7">IF(B7="","",SUMPRODUCT(($D$1:$AB$4=$AT$4)*$D7:$AB7))</f>
        <v/>
      </c>
      <c r="AU7" s="15" t="str">
        <f t="shared" ref="AU7:AU70" si="17">IFERROR(IF($AU$3=0,"",AT7/$AU$3),"")</f>
        <v/>
      </c>
      <c r="AV7" s="2" t="str" cm="1">
        <f t="array" ref="AV7">IF(B7="","",SUMPRODUCT(($D$1:$AB$4=$AV$4)*$D7:$AB7))</f>
        <v/>
      </c>
      <c r="AW7" s="15" t="str">
        <f t="shared" ref="AW7:AW70" si="18">IFERROR(IF($AW$3=0,"",AV7/$AW$3),"")</f>
        <v/>
      </c>
      <c r="AX7" s="2" t="str" cm="1">
        <f t="array" ref="AX7">IF(B7="","",SUMPRODUCT(($D$1:$AB$4=$AX$4)*$D7:$AB7))</f>
        <v/>
      </c>
      <c r="AY7" s="15" t="str">
        <f t="shared" ref="AY7:AY70" si="19">IFERROR(IF($AY$3=0,"",AX7/$AY$3),"")</f>
        <v/>
      </c>
      <c r="AZ7" s="2" t="str" cm="1">
        <f t="array" ref="AZ7">IF(B7="","",SUMPRODUCT(($D$1:$AB$4=$AZ$4)*$D7:$AB7))</f>
        <v/>
      </c>
      <c r="BA7" s="15" t="str">
        <f t="shared" ref="BA7:BA70" si="20">IFERROR(IF($BA$3=0,"",AZ7/$BA$3),"")</f>
        <v/>
      </c>
      <c r="BB7" s="2" t="str" cm="1">
        <f t="array" ref="BB7">IF(B7="","",SUMPRODUCT(($D$1:$AB$4=$BB$4)*$D7:$AB7))</f>
        <v/>
      </c>
      <c r="BC7" s="15" t="str">
        <f t="shared" ref="BC7:BC70" si="21">IFERROR(IF($BC$3=0,"",BB7/$BC$3),"")</f>
        <v/>
      </c>
      <c r="BD7" s="2" t="str" cm="1">
        <f t="array" ref="BD7">IF(B7="","",SUMPRODUCT(($D$1:$AB$4=$BD$4)*$D7:$AB7))</f>
        <v/>
      </c>
      <c r="BE7" s="15" t="str">
        <f t="shared" ref="BE7:BE70" si="22">IFERROR(IF($BE$3=0,"",BD7/$BE$3),"")</f>
        <v/>
      </c>
      <c r="BF7" s="2" t="str" cm="1">
        <f t="array" ref="BF7">IF(B7="","",SUMPRODUCT(($D$1:$AB$4=$BF$4)*$D7:$AB7))</f>
        <v/>
      </c>
      <c r="BG7" s="15" t="str">
        <f t="shared" ref="BG7:BG70" si="23">IFERROR(IF($BG$3=0,"",BF7/$BG$3),"")</f>
        <v/>
      </c>
      <c r="BH7" s="2" t="str" cm="1">
        <f t="array" ref="BH7">IF(B7="","",SUMPRODUCT(($D$1:$AB$4=$BH$4)*$D7:$AB7))</f>
        <v/>
      </c>
      <c r="BI7" s="15" t="str">
        <f t="shared" ref="BI7:BI70" si="24">IFERROR(IF($BI$3=0,"",BH7/$BI$3),"")</f>
        <v/>
      </c>
      <c r="BJ7" s="2" t="str" cm="1">
        <f t="array" ref="BJ7">IF(B7="","",SUMPRODUCT(($D$1:$AB$4=$BJ$4)*$D7:$AB7))</f>
        <v/>
      </c>
      <c r="BK7" s="15" t="str">
        <f t="shared" ref="BK7:BK70" si="25">IFERROR(IF($BK$3=0,"",BJ7/$BK$3),"")</f>
        <v/>
      </c>
      <c r="BL7" s="2" t="str" cm="1">
        <f t="array" ref="BL7">IF(B7="","",SUMPRODUCT(($D$1:$AB$4=$BL$4)*$D7:$AB7))</f>
        <v/>
      </c>
      <c r="BM7" s="15" t="str">
        <f t="shared" ref="BM7:BM70" si="26">IFERROR(IF($BM$3=0,"",BL7/$BM$3),"")</f>
        <v/>
      </c>
      <c r="BN7" s="2" t="str" cm="1">
        <f t="array" ref="BN7">IF(B7="","",SUMPRODUCT(($D$1:$AB$4=$BN$4)*$D7:$AB7))</f>
        <v/>
      </c>
      <c r="BO7" s="15" t="str">
        <f t="shared" ref="BO7:BO70" si="27">IFERROR(IF($BO$3=0,"",BN7/$BO$3),"")</f>
        <v/>
      </c>
      <c r="BP7" s="2" t="str" cm="1">
        <f t="array" ref="BP7">IF(B7="","",SUMPRODUCT(($D$1:$AB$4=$BP$4)*$D7:$AB7))</f>
        <v/>
      </c>
      <c r="BQ7" s="15" t="str">
        <f t="shared" ref="BQ7:BQ70" si="28">IFERROR(IF($BQ$3=0,"",BP7/$BQ$3),"")</f>
        <v/>
      </c>
      <c r="BR7" s="2" t="str" cm="1">
        <f t="array" ref="BR7">IF(B7="","",SUMPRODUCT(($D$1:$AB$4=$BR$4)*$D7:$AB7))</f>
        <v/>
      </c>
      <c r="BS7" s="15" t="str">
        <f t="shared" ref="BS7:BS70" si="29">IFERROR(IF($BS$3=0,"",BR7/$BS$3),"")</f>
        <v/>
      </c>
      <c r="BT7" s="2" t="str" cm="1">
        <f t="array" ref="BT7">IF(B7="","",SUMPRODUCT(($D$1:$AB$4=$BT$4)*$D7:$AB7))</f>
        <v/>
      </c>
      <c r="BU7" s="15" t="str">
        <f t="shared" ref="BU7:BU70" si="30">IFERROR(IF($BU$3=0,"",BT7/$BU$3),"")</f>
        <v/>
      </c>
      <c r="BV7" s="2" t="str" cm="1">
        <f t="array" ref="BV7">IF(B7="","",SUMPRODUCT(($D$1:$AB$4=$BV$4)*$D7:$AB7))</f>
        <v/>
      </c>
      <c r="BW7" s="15" t="str">
        <f t="shared" ref="BW7:BW70" si="31">IFERROR(IF($BW$3=0,"",BV7/$BW$3),"")</f>
        <v/>
      </c>
      <c r="BX7" s="2" t="str" cm="1">
        <f t="array" ref="BX7">IF(B7="","",SUMPRODUCT(($D$1:$AB$4=$BX$4)*$D7:$AB7))</f>
        <v/>
      </c>
      <c r="BY7" s="15" t="str">
        <f t="shared" ref="BY7:BY70" si="32">IFERROR(IF($BY$3=0,"",BX7/$BY$3),"")</f>
        <v/>
      </c>
      <c r="BZ7" s="2" t="str" cm="1">
        <f t="array" ref="BZ7">IF(B7="","",SUMPRODUCT(($D$1:$AB$4=$BZ$4)*$D7:$AB7))</f>
        <v/>
      </c>
      <c r="CA7" s="15" t="str">
        <f t="shared" ref="CA7:CA70" si="33">IFERROR(IF($CA$3=0,"",BZ7/$CA$3),"")</f>
        <v/>
      </c>
      <c r="CB7" s="2" t="str" cm="1">
        <f t="array" ref="CB7">IF(B7="","",SUMPRODUCT(($D$1:$AB$4=$CB$4)*$D7:$AB7))</f>
        <v/>
      </c>
      <c r="CC7" s="15" t="str">
        <f t="shared" ref="CC7:CC70" si="34">IFERROR(IF($CC$3=0,"",CB7/$CC$3),"")</f>
        <v/>
      </c>
      <c r="CD7" s="2" t="str" cm="1">
        <f t="array" ref="CD7">IF(B7="","",SUMPRODUCT(($D$1:$AB$4=$CD$4)*$D7:$AB7))</f>
        <v/>
      </c>
      <c r="CE7" s="15" t="str">
        <f t="shared" ref="CE7:CE70" si="35">IFERROR(IF($CE$3=0,"",CD7/$CE$3),"")</f>
        <v/>
      </c>
      <c r="CF7" s="2" t="str" cm="1">
        <f t="array" ref="CF7">IF(B7="","",SUMPRODUCT(($D$1:$AB$4=$CF$4)*$D7:$AB7))</f>
        <v/>
      </c>
      <c r="CG7" s="15" t="str">
        <f t="shared" ref="CG7:CG70" si="36">IFERROR(IF($CG$3=0,"",CF7/$CG$3),"")</f>
        <v/>
      </c>
      <c r="CH7" s="2" t="str" cm="1">
        <f t="array" ref="CH7">IF(B7="","",SUMPRODUCT(($D$1:$AB$4=$CH$4)*$D7:$AB7))</f>
        <v/>
      </c>
      <c r="CI7" s="15" t="str">
        <f t="shared" ref="CI7:CI70" si="37">IFERROR(IF($CI$3=0,"",CH7/$CI$3),"")</f>
        <v/>
      </c>
    </row>
    <row r="8" spans="1:179">
      <c r="A8" s="6">
        <v>3</v>
      </c>
      <c r="B8" s="8"/>
      <c r="D8" s="97"/>
      <c r="E8" s="97"/>
      <c r="F8" s="97"/>
      <c r="G8" s="97"/>
      <c r="H8" s="117"/>
      <c r="I8" s="97"/>
      <c r="J8" s="97"/>
      <c r="K8" s="97"/>
      <c r="L8" s="97"/>
      <c r="M8" s="97"/>
      <c r="N8" s="174"/>
      <c r="O8" s="174"/>
      <c r="P8" s="107"/>
      <c r="Q8" s="107"/>
      <c r="R8" s="107"/>
      <c r="S8" s="107"/>
      <c r="T8" s="107"/>
      <c r="U8" s="107"/>
      <c r="V8" s="113"/>
      <c r="W8" s="113"/>
      <c r="X8" s="113"/>
      <c r="Y8" s="113"/>
      <c r="Z8" s="113"/>
      <c r="AA8" s="113"/>
      <c r="AB8" s="177"/>
      <c r="AC8" s="171" t="str">
        <f t="shared" si="11"/>
        <v/>
      </c>
      <c r="AD8" s="172" t="str">
        <f t="shared" si="12"/>
        <v/>
      </c>
      <c r="AF8" s="453"/>
      <c r="AG8" s="454"/>
      <c r="AH8" s="454"/>
      <c r="AI8" s="454"/>
      <c r="AJ8" s="455"/>
      <c r="AL8" s="2" t="str" cm="1">
        <f t="array" ref="AL8">IF(B8="","",SUMPRODUCT(($D$1:$AB$4=$AL$4)*D8:AB8))</f>
        <v/>
      </c>
      <c r="AM8" s="15" t="str">
        <f t="shared" si="13"/>
        <v/>
      </c>
      <c r="AN8" s="2" t="str" cm="1">
        <f t="array" ref="AN8">IF(B8="","",SUMPRODUCT(($D$1:$AB$4=$AN$4)*D8:AB8))</f>
        <v/>
      </c>
      <c r="AO8" s="15" t="str">
        <f t="shared" si="14"/>
        <v/>
      </c>
      <c r="AP8" s="2" t="str" cm="1">
        <f t="array" ref="AP8">IF(B8="","",SUMPRODUCT(($D$1:$AB$4=$AP$4)*D8:AB8))</f>
        <v/>
      </c>
      <c r="AQ8" s="15" t="str">
        <f t="shared" si="15"/>
        <v/>
      </c>
      <c r="AR8" s="2" t="str" cm="1">
        <f t="array" ref="AR8">IF(B8="","",SUMPRODUCT(($D$1:$AB$4=$AR$4)*D8:AB8))</f>
        <v/>
      </c>
      <c r="AS8" s="15" t="str">
        <f t="shared" si="16"/>
        <v/>
      </c>
      <c r="AT8" s="2" t="str" cm="1">
        <f t="array" ref="AT8">IF(B8="","",SUMPRODUCT(($D$1:$AB$4=$AT$4)*$D8:$AB8))</f>
        <v/>
      </c>
      <c r="AU8" s="15" t="str">
        <f t="shared" si="17"/>
        <v/>
      </c>
      <c r="AV8" s="2" t="str" cm="1">
        <f t="array" ref="AV8">IF(B8="","",SUMPRODUCT(($D$1:$AB$4=$AV$4)*$D8:$AB8))</f>
        <v/>
      </c>
      <c r="AW8" s="15" t="str">
        <f t="shared" si="18"/>
        <v/>
      </c>
      <c r="AX8" s="2" t="str" cm="1">
        <f t="array" ref="AX8">IF(B8="","",SUMPRODUCT(($D$1:$AB$4=$AX$4)*$D8:$AB8))</f>
        <v/>
      </c>
      <c r="AY8" s="15" t="str">
        <f t="shared" si="19"/>
        <v/>
      </c>
      <c r="AZ8" s="2" t="str" cm="1">
        <f t="array" ref="AZ8">IF(B8="","",SUMPRODUCT(($D$1:$AB$4=$AZ$4)*$D8:$AB8))</f>
        <v/>
      </c>
      <c r="BA8" s="15" t="str">
        <f t="shared" si="20"/>
        <v/>
      </c>
      <c r="BB8" s="2" t="str" cm="1">
        <f t="array" ref="BB8">IF(B8="","",SUMPRODUCT(($D$1:$AB$4=$BB$4)*$D8:$AB8))</f>
        <v/>
      </c>
      <c r="BC8" s="15" t="str">
        <f t="shared" si="21"/>
        <v/>
      </c>
      <c r="BD8" s="2" t="str" cm="1">
        <f t="array" ref="BD8">IF(B8="","",SUMPRODUCT(($D$1:$AB$4=$BD$4)*$D8:$AB8))</f>
        <v/>
      </c>
      <c r="BE8" s="15" t="str">
        <f t="shared" si="22"/>
        <v/>
      </c>
      <c r="BF8" s="2" t="str" cm="1">
        <f t="array" ref="BF8">IF(B8="","",SUMPRODUCT(($D$1:$AB$4=$BF$4)*$D8:$AB8))</f>
        <v/>
      </c>
      <c r="BG8" s="15" t="str">
        <f t="shared" si="23"/>
        <v/>
      </c>
      <c r="BH8" s="2" t="str" cm="1">
        <f t="array" ref="BH8">IF(B8="","",SUMPRODUCT(($D$1:$AB$4=$BH$4)*$D8:$AB8))</f>
        <v/>
      </c>
      <c r="BI8" s="15" t="str">
        <f t="shared" si="24"/>
        <v/>
      </c>
      <c r="BJ8" s="2" t="str" cm="1">
        <f t="array" ref="BJ8">IF(B8="","",SUMPRODUCT(($D$1:$AB$4=$BJ$4)*$D8:$AB8))</f>
        <v/>
      </c>
      <c r="BK8" s="15" t="str">
        <f t="shared" si="25"/>
        <v/>
      </c>
      <c r="BL8" s="2" t="str" cm="1">
        <f t="array" ref="BL8">IF(B8="","",SUMPRODUCT(($D$1:$AB$4=$BL$4)*$D8:$AB8))</f>
        <v/>
      </c>
      <c r="BM8" s="15" t="str">
        <f t="shared" si="26"/>
        <v/>
      </c>
      <c r="BN8" s="2" t="str" cm="1">
        <f t="array" ref="BN8">IF(B8="","",SUMPRODUCT(($D$1:$AB$4=$BN$4)*$D8:$AB8))</f>
        <v/>
      </c>
      <c r="BO8" s="15" t="str">
        <f t="shared" si="27"/>
        <v/>
      </c>
      <c r="BP8" s="2" t="str" cm="1">
        <f t="array" ref="BP8">IF(B8="","",SUMPRODUCT(($D$1:$AB$4=$BP$4)*$D8:$AB8))</f>
        <v/>
      </c>
      <c r="BQ8" s="15" t="str">
        <f t="shared" si="28"/>
        <v/>
      </c>
      <c r="BR8" s="2" t="str" cm="1">
        <f t="array" ref="BR8">IF(B8="","",SUMPRODUCT(($D$1:$AB$4=$BR$4)*$D8:$AB8))</f>
        <v/>
      </c>
      <c r="BS8" s="15" t="str">
        <f t="shared" si="29"/>
        <v/>
      </c>
      <c r="BT8" s="2" t="str" cm="1">
        <f t="array" ref="BT8">IF(B8="","",SUMPRODUCT(($D$1:$AB$4=$BT$4)*$D8:$AB8))</f>
        <v/>
      </c>
      <c r="BU8" s="15" t="str">
        <f t="shared" si="30"/>
        <v/>
      </c>
      <c r="BV8" s="2" t="str" cm="1">
        <f t="array" ref="BV8">IF(B8="","",SUMPRODUCT(($D$1:$AB$4=$BV$4)*$D8:$AB8))</f>
        <v/>
      </c>
      <c r="BW8" s="15" t="str">
        <f t="shared" si="31"/>
        <v/>
      </c>
      <c r="BX8" s="2" t="str" cm="1">
        <f t="array" ref="BX8">IF(B8="","",SUMPRODUCT(($D$1:$AB$4=$BX$4)*$D8:$AB8))</f>
        <v/>
      </c>
      <c r="BY8" s="15" t="str">
        <f t="shared" si="32"/>
        <v/>
      </c>
      <c r="BZ8" s="2" t="str" cm="1">
        <f t="array" ref="BZ8">IF(B8="","",SUMPRODUCT(($D$1:$AB$4=$BZ$4)*$D8:$AB8))</f>
        <v/>
      </c>
      <c r="CA8" s="15" t="str">
        <f t="shared" si="33"/>
        <v/>
      </c>
      <c r="CB8" s="2" t="str" cm="1">
        <f t="array" ref="CB8">IF(B8="","",SUMPRODUCT(($D$1:$AB$4=$CB$4)*$D8:$AB8))</f>
        <v/>
      </c>
      <c r="CC8" s="15" t="str">
        <f t="shared" si="34"/>
        <v/>
      </c>
      <c r="CD8" s="2" t="str" cm="1">
        <f t="array" ref="CD8">IF(B8="","",SUMPRODUCT(($D$1:$AB$4=$CD$4)*$D8:$AB8))</f>
        <v/>
      </c>
      <c r="CE8" s="15" t="str">
        <f t="shared" si="35"/>
        <v/>
      </c>
      <c r="CF8" s="2" t="str" cm="1">
        <f t="array" ref="CF8">IF(B8="","",SUMPRODUCT(($D$1:$AB$4=$CF$4)*$D8:$AB8))</f>
        <v/>
      </c>
      <c r="CG8" s="15" t="str">
        <f t="shared" si="36"/>
        <v/>
      </c>
      <c r="CH8" s="2" t="str" cm="1">
        <f t="array" ref="CH8">IF(B8="","",SUMPRODUCT(($D$1:$AB$4=$CH$4)*$D8:$AB8))</f>
        <v/>
      </c>
      <c r="CI8" s="15" t="str">
        <f t="shared" si="37"/>
        <v/>
      </c>
    </row>
    <row r="9" spans="1:179">
      <c r="A9" s="7">
        <v>4</v>
      </c>
      <c r="B9" s="8"/>
      <c r="D9" s="97"/>
      <c r="E9" s="97"/>
      <c r="F9" s="97"/>
      <c r="G9" s="97"/>
      <c r="H9" s="117"/>
      <c r="I9" s="97"/>
      <c r="J9" s="97"/>
      <c r="K9" s="86"/>
      <c r="L9" s="86"/>
      <c r="M9" s="86"/>
      <c r="N9" s="175"/>
      <c r="O9" s="129"/>
      <c r="P9" s="107"/>
      <c r="Q9" s="120"/>
      <c r="R9" s="88"/>
      <c r="S9" s="88"/>
      <c r="T9" s="88"/>
      <c r="U9" s="108"/>
      <c r="V9" s="113"/>
      <c r="W9" s="114"/>
      <c r="X9" s="89"/>
      <c r="Y9" s="89"/>
      <c r="Z9" s="89"/>
      <c r="AA9" s="89"/>
      <c r="AB9" s="169"/>
      <c r="AC9" s="171" t="str">
        <f t="shared" si="11"/>
        <v/>
      </c>
      <c r="AD9" s="172" t="str">
        <f t="shared" si="12"/>
        <v/>
      </c>
      <c r="AF9" s="453"/>
      <c r="AG9" s="454"/>
      <c r="AH9" s="454"/>
      <c r="AI9" s="454"/>
      <c r="AJ9" s="455"/>
      <c r="AL9" s="2" t="str" cm="1">
        <f t="array" ref="AL9">IF(B9="","",SUMPRODUCT(($D$1:$AB$4=$AL$4)*D9:AB9))</f>
        <v/>
      </c>
      <c r="AM9" s="15" t="str">
        <f t="shared" si="13"/>
        <v/>
      </c>
      <c r="AN9" s="2" t="str" cm="1">
        <f t="array" ref="AN9">IF(B9="","",SUMPRODUCT(($D$1:$AB$4=$AN$4)*D9:AB9))</f>
        <v/>
      </c>
      <c r="AO9" s="15" t="str">
        <f t="shared" si="14"/>
        <v/>
      </c>
      <c r="AP9" s="2" t="str" cm="1">
        <f t="array" ref="AP9">IF(B9="","",SUMPRODUCT(($D$1:$AB$4=$AP$4)*D9:AB9))</f>
        <v/>
      </c>
      <c r="AQ9" s="15" t="str">
        <f t="shared" si="15"/>
        <v/>
      </c>
      <c r="AR9" s="2" t="str" cm="1">
        <f t="array" ref="AR9">IF(B9="","",SUMPRODUCT(($D$1:$AB$4=$AR$4)*D9:AB9))</f>
        <v/>
      </c>
      <c r="AS9" s="15" t="str">
        <f t="shared" si="16"/>
        <v/>
      </c>
      <c r="AT9" s="2" t="str" cm="1">
        <f t="array" ref="AT9">IF(B9="","",SUMPRODUCT(($D$1:$AB$4=$AT$4)*$D9:$AB9))</f>
        <v/>
      </c>
      <c r="AU9" s="15" t="str">
        <f t="shared" si="17"/>
        <v/>
      </c>
      <c r="AV9" s="2" t="str" cm="1">
        <f t="array" ref="AV9">IF(B9="","",SUMPRODUCT(($D$1:$AB$4=$AV$4)*$D9:$AB9))</f>
        <v/>
      </c>
      <c r="AW9" s="15" t="str">
        <f t="shared" si="18"/>
        <v/>
      </c>
      <c r="AX9" s="2" t="str" cm="1">
        <f t="array" ref="AX9">IF(B9="","",SUMPRODUCT(($D$1:$AB$4=$AX$4)*$D9:$AB9))</f>
        <v/>
      </c>
      <c r="AY9" s="15" t="str">
        <f t="shared" si="19"/>
        <v/>
      </c>
      <c r="AZ9" s="2" t="str" cm="1">
        <f t="array" ref="AZ9">IF(B9="","",SUMPRODUCT(($D$1:$AB$4=$AZ$4)*$D9:$AB9))</f>
        <v/>
      </c>
      <c r="BA9" s="15" t="str">
        <f t="shared" si="20"/>
        <v/>
      </c>
      <c r="BB9" s="2" t="str" cm="1">
        <f t="array" ref="BB9">IF(B9="","",SUMPRODUCT(($D$1:$AB$4=$BB$4)*$D9:$AB9))</f>
        <v/>
      </c>
      <c r="BC9" s="15" t="str">
        <f t="shared" si="21"/>
        <v/>
      </c>
      <c r="BD9" s="2" t="str" cm="1">
        <f t="array" ref="BD9">IF(B9="","",SUMPRODUCT(($D$1:$AB$4=$BD$4)*$D9:$AB9))</f>
        <v/>
      </c>
      <c r="BE9" s="15" t="str">
        <f t="shared" si="22"/>
        <v/>
      </c>
      <c r="BF9" s="2" t="str" cm="1">
        <f t="array" ref="BF9">IF(B9="","",SUMPRODUCT(($D$1:$AB$4=$BF$4)*$D9:$AB9))</f>
        <v/>
      </c>
      <c r="BG9" s="15" t="str">
        <f t="shared" si="23"/>
        <v/>
      </c>
      <c r="BH9" s="2" t="str" cm="1">
        <f t="array" ref="BH9">IF(B9="","",SUMPRODUCT(($D$1:$AB$4=$BH$4)*$D9:$AB9))</f>
        <v/>
      </c>
      <c r="BI9" s="15" t="str">
        <f t="shared" si="24"/>
        <v/>
      </c>
      <c r="BJ9" s="2" t="str" cm="1">
        <f t="array" ref="BJ9">IF(B9="","",SUMPRODUCT(($D$1:$AB$4=$BJ$4)*$D9:$AB9))</f>
        <v/>
      </c>
      <c r="BK9" s="15" t="str">
        <f t="shared" si="25"/>
        <v/>
      </c>
      <c r="BL9" s="2" t="str" cm="1">
        <f t="array" ref="BL9">IF(B9="","",SUMPRODUCT(($D$1:$AB$4=$BL$4)*$D9:$AB9))</f>
        <v/>
      </c>
      <c r="BM9" s="15" t="str">
        <f t="shared" si="26"/>
        <v/>
      </c>
      <c r="BN9" s="2" t="str" cm="1">
        <f t="array" ref="BN9">IF(B9="","",SUMPRODUCT(($D$1:$AB$4=$BN$4)*$D9:$AB9))</f>
        <v/>
      </c>
      <c r="BO9" s="15" t="str">
        <f t="shared" si="27"/>
        <v/>
      </c>
      <c r="BP9" s="2" t="str" cm="1">
        <f t="array" ref="BP9">IF(B9="","",SUMPRODUCT(($D$1:$AB$4=$BP$4)*$D9:$AB9))</f>
        <v/>
      </c>
      <c r="BQ9" s="15" t="str">
        <f t="shared" si="28"/>
        <v/>
      </c>
      <c r="BR9" s="2" t="str" cm="1">
        <f t="array" ref="BR9">IF(B9="","",SUMPRODUCT(($D$1:$AB$4=$BR$4)*$D9:$AB9))</f>
        <v/>
      </c>
      <c r="BS9" s="15" t="str">
        <f t="shared" si="29"/>
        <v/>
      </c>
      <c r="BT9" s="2" t="str" cm="1">
        <f t="array" ref="BT9">IF(B9="","",SUMPRODUCT(($D$1:$AB$4=$BT$4)*$D9:$AB9))</f>
        <v/>
      </c>
      <c r="BU9" s="15" t="str">
        <f t="shared" si="30"/>
        <v/>
      </c>
      <c r="BV9" s="2" t="str" cm="1">
        <f t="array" ref="BV9">IF(B9="","",SUMPRODUCT(($D$1:$AB$4=$BV$4)*$D9:$AB9))</f>
        <v/>
      </c>
      <c r="BW9" s="15" t="str">
        <f t="shared" si="31"/>
        <v/>
      </c>
      <c r="BX9" s="2" t="str" cm="1">
        <f t="array" ref="BX9">IF(B9="","",SUMPRODUCT(($D$1:$AB$4=$BX$4)*$D9:$AB9))</f>
        <v/>
      </c>
      <c r="BY9" s="15" t="str">
        <f t="shared" si="32"/>
        <v/>
      </c>
      <c r="BZ9" s="2" t="str" cm="1">
        <f t="array" ref="BZ9">IF(B9="","",SUMPRODUCT(($D$1:$AB$4=$BZ$4)*$D9:$AB9))</f>
        <v/>
      </c>
      <c r="CA9" s="15" t="str">
        <f t="shared" si="33"/>
        <v/>
      </c>
      <c r="CB9" s="2" t="str" cm="1">
        <f t="array" ref="CB9">IF(B9="","",SUMPRODUCT(($D$1:$AB$4=$CB$4)*$D9:$AB9))</f>
        <v/>
      </c>
      <c r="CC9" s="15" t="str">
        <f t="shared" si="34"/>
        <v/>
      </c>
      <c r="CD9" s="2" t="str" cm="1">
        <f t="array" ref="CD9">IF(B9="","",SUMPRODUCT(($D$1:$AB$4=$CD$4)*$D9:$AB9))</f>
        <v/>
      </c>
      <c r="CE9" s="15" t="str">
        <f t="shared" si="35"/>
        <v/>
      </c>
      <c r="CF9" s="2" t="str" cm="1">
        <f t="array" ref="CF9">IF(B9="","",SUMPRODUCT(($D$1:$AB$4=$CF$4)*$D9:$AB9))</f>
        <v/>
      </c>
      <c r="CG9" s="15" t="str">
        <f t="shared" si="36"/>
        <v/>
      </c>
      <c r="CH9" s="2" t="str" cm="1">
        <f t="array" ref="CH9">IF(B9="","",SUMPRODUCT(($D$1:$AB$4=$CH$4)*$D9:$AB9))</f>
        <v/>
      </c>
      <c r="CI9" s="15" t="str">
        <f t="shared" si="37"/>
        <v/>
      </c>
    </row>
    <row r="10" spans="1:179" ht="15.75" thickBot="1">
      <c r="A10" s="6">
        <v>5</v>
      </c>
      <c r="B10" s="8"/>
      <c r="D10" s="97"/>
      <c r="E10" s="97"/>
      <c r="F10" s="97"/>
      <c r="G10" s="97"/>
      <c r="H10" s="97"/>
      <c r="I10" s="98"/>
      <c r="J10" s="174"/>
      <c r="K10" s="128"/>
      <c r="L10" s="175"/>
      <c r="M10" s="175"/>
      <c r="N10" s="175"/>
      <c r="O10" s="129"/>
      <c r="P10" s="107"/>
      <c r="Q10" s="120"/>
      <c r="R10" s="88"/>
      <c r="S10" s="88"/>
      <c r="T10" s="88"/>
      <c r="U10" s="108"/>
      <c r="V10" s="113"/>
      <c r="W10" s="114"/>
      <c r="X10" s="89"/>
      <c r="Y10" s="89"/>
      <c r="Z10" s="89"/>
      <c r="AA10" s="89"/>
      <c r="AB10" s="169"/>
      <c r="AC10" s="171" t="str">
        <f t="shared" si="11"/>
        <v/>
      </c>
      <c r="AD10" s="172" t="str">
        <f t="shared" si="12"/>
        <v/>
      </c>
      <c r="AF10" s="456"/>
      <c r="AG10" s="457"/>
      <c r="AH10" s="457"/>
      <c r="AI10" s="457"/>
      <c r="AJ10" s="458"/>
      <c r="AL10" s="2" t="str" cm="1">
        <f t="array" ref="AL10">IF(B10="","",SUMPRODUCT(($D$1:$AB$4=$AL$4)*D10:AB10))</f>
        <v/>
      </c>
      <c r="AM10" s="15" t="str">
        <f t="shared" si="13"/>
        <v/>
      </c>
      <c r="AN10" s="2" t="str" cm="1">
        <f t="array" ref="AN10">IF(B10="","",SUMPRODUCT(($D$1:$AB$4=$AN$4)*D10:AB10))</f>
        <v/>
      </c>
      <c r="AO10" s="15" t="str">
        <f t="shared" si="14"/>
        <v/>
      </c>
      <c r="AP10" s="2" t="str" cm="1">
        <f t="array" ref="AP10">IF(B10="","",SUMPRODUCT(($D$1:$AB$4=$AP$4)*D10:AB10))</f>
        <v/>
      </c>
      <c r="AQ10" s="15" t="str">
        <f t="shared" si="15"/>
        <v/>
      </c>
      <c r="AR10" s="2" t="str" cm="1">
        <f t="array" ref="AR10">IF(B10="","",SUMPRODUCT(($D$1:$AB$4=$AR$4)*D10:AB10))</f>
        <v/>
      </c>
      <c r="AS10" s="15" t="str">
        <f t="shared" si="16"/>
        <v/>
      </c>
      <c r="AT10" s="2" t="str" cm="1">
        <f t="array" ref="AT10">IF(B10="","",SUMPRODUCT(($D$1:$AB$4=$AT$4)*$D10:$AB10))</f>
        <v/>
      </c>
      <c r="AU10" s="15" t="str">
        <f t="shared" si="17"/>
        <v/>
      </c>
      <c r="AV10" s="2" t="str" cm="1">
        <f t="array" ref="AV10">IF(B10="","",SUMPRODUCT(($D$1:$AB$4=$AV$4)*$D10:$AB10))</f>
        <v/>
      </c>
      <c r="AW10" s="15" t="str">
        <f t="shared" si="18"/>
        <v/>
      </c>
      <c r="AX10" s="2" t="str" cm="1">
        <f t="array" ref="AX10">IF(B10="","",SUMPRODUCT(($D$1:$AB$4=$AX$4)*$D10:$AB10))</f>
        <v/>
      </c>
      <c r="AY10" s="15" t="str">
        <f t="shared" si="19"/>
        <v/>
      </c>
      <c r="AZ10" s="2" t="str" cm="1">
        <f t="array" ref="AZ10">IF(B10="","",SUMPRODUCT(($D$1:$AB$4=$AZ$4)*$D10:$AB10))</f>
        <v/>
      </c>
      <c r="BA10" s="15" t="str">
        <f t="shared" si="20"/>
        <v/>
      </c>
      <c r="BB10" s="2" t="str" cm="1">
        <f t="array" ref="BB10">IF(B10="","",SUMPRODUCT(($D$1:$AB$4=$BB$4)*$D10:$AB10))</f>
        <v/>
      </c>
      <c r="BC10" s="15" t="str">
        <f t="shared" si="21"/>
        <v/>
      </c>
      <c r="BD10" s="2" t="str" cm="1">
        <f t="array" ref="BD10">IF(B10="","",SUMPRODUCT(($D$1:$AB$4=$BD$4)*$D10:$AB10))</f>
        <v/>
      </c>
      <c r="BE10" s="15" t="str">
        <f t="shared" si="22"/>
        <v/>
      </c>
      <c r="BF10" s="2" t="str" cm="1">
        <f t="array" ref="BF10">IF(B10="","",SUMPRODUCT(($D$1:$AB$4=$BF$4)*$D10:$AB10))</f>
        <v/>
      </c>
      <c r="BG10" s="15" t="str">
        <f t="shared" si="23"/>
        <v/>
      </c>
      <c r="BH10" s="2" t="str" cm="1">
        <f t="array" ref="BH10">IF(B10="","",SUMPRODUCT(($D$1:$AB$4=$BH$4)*$D10:$AB10))</f>
        <v/>
      </c>
      <c r="BI10" s="15" t="str">
        <f t="shared" si="24"/>
        <v/>
      </c>
      <c r="BJ10" s="2" t="str" cm="1">
        <f t="array" ref="BJ10">IF(B10="","",SUMPRODUCT(($D$1:$AB$4=$BJ$4)*$D10:$AB10))</f>
        <v/>
      </c>
      <c r="BK10" s="15" t="str">
        <f t="shared" si="25"/>
        <v/>
      </c>
      <c r="BL10" s="2" t="str" cm="1">
        <f t="array" ref="BL10">IF(B10="","",SUMPRODUCT(($D$1:$AB$4=$BL$4)*$D10:$AB10))</f>
        <v/>
      </c>
      <c r="BM10" s="15" t="str">
        <f t="shared" si="26"/>
        <v/>
      </c>
      <c r="BN10" s="2" t="str" cm="1">
        <f t="array" ref="BN10">IF(B10="","",SUMPRODUCT(($D$1:$AB$4=$BN$4)*$D10:$AB10))</f>
        <v/>
      </c>
      <c r="BO10" s="15" t="str">
        <f t="shared" si="27"/>
        <v/>
      </c>
      <c r="BP10" s="2" t="str" cm="1">
        <f t="array" ref="BP10">IF(B10="","",SUMPRODUCT(($D$1:$AB$4=$BP$4)*$D10:$AB10))</f>
        <v/>
      </c>
      <c r="BQ10" s="15" t="str">
        <f t="shared" si="28"/>
        <v/>
      </c>
      <c r="BR10" s="2" t="str" cm="1">
        <f t="array" ref="BR10">IF(B10="","",SUMPRODUCT(($D$1:$AB$4=$BR$4)*$D10:$AB10))</f>
        <v/>
      </c>
      <c r="BS10" s="15" t="str">
        <f t="shared" si="29"/>
        <v/>
      </c>
      <c r="BT10" s="2" t="str" cm="1">
        <f t="array" ref="BT10">IF(B10="","",SUMPRODUCT(($D$1:$AB$4=$BT$4)*$D10:$AB10))</f>
        <v/>
      </c>
      <c r="BU10" s="15" t="str">
        <f t="shared" si="30"/>
        <v/>
      </c>
      <c r="BV10" s="2" t="str" cm="1">
        <f t="array" ref="BV10">IF(B10="","",SUMPRODUCT(($D$1:$AB$4=$BV$4)*$D10:$AB10))</f>
        <v/>
      </c>
      <c r="BW10" s="15" t="str">
        <f t="shared" si="31"/>
        <v/>
      </c>
      <c r="BX10" s="2" t="str" cm="1">
        <f t="array" ref="BX10">IF(B10="","",SUMPRODUCT(($D$1:$AB$4=$BX$4)*$D10:$AB10))</f>
        <v/>
      </c>
      <c r="BY10" s="15" t="str">
        <f t="shared" si="32"/>
        <v/>
      </c>
      <c r="BZ10" s="2" t="str" cm="1">
        <f t="array" ref="BZ10">IF(B10="","",SUMPRODUCT(($D$1:$AB$4=$BZ$4)*$D10:$AB10))</f>
        <v/>
      </c>
      <c r="CA10" s="15" t="str">
        <f t="shared" si="33"/>
        <v/>
      </c>
      <c r="CB10" s="2" t="str" cm="1">
        <f t="array" ref="CB10">IF(B10="","",SUMPRODUCT(($D$1:$AB$4=$CB$4)*$D10:$AB10))</f>
        <v/>
      </c>
      <c r="CC10" s="15" t="str">
        <f t="shared" si="34"/>
        <v/>
      </c>
      <c r="CD10" s="2" t="str" cm="1">
        <f t="array" ref="CD10">IF(B10="","",SUMPRODUCT(($D$1:$AB$4=$CD$4)*$D10:$AB10))</f>
        <v/>
      </c>
      <c r="CE10" s="15" t="str">
        <f t="shared" si="35"/>
        <v/>
      </c>
      <c r="CF10" s="2" t="str" cm="1">
        <f t="array" ref="CF10">IF(B10="","",SUMPRODUCT(($D$1:$AB$4=$CF$4)*$D10:$AB10))</f>
        <v/>
      </c>
      <c r="CG10" s="15" t="str">
        <f t="shared" si="36"/>
        <v/>
      </c>
      <c r="CH10" s="2" t="str" cm="1">
        <f t="array" ref="CH10">IF(B10="","",SUMPRODUCT(($D$1:$AB$4=$CH$4)*$D10:$AB10))</f>
        <v/>
      </c>
      <c r="CI10" s="15" t="str">
        <f t="shared" si="37"/>
        <v/>
      </c>
      <c r="FW10" t="e" cm="1">
        <f t="array" ref="FW10:FW34">TRANSPOSE(DB5:DZ5)</f>
        <v>#DIV/0!</v>
      </c>
    </row>
    <row r="11" spans="1:179">
      <c r="A11" s="7">
        <v>6</v>
      </c>
      <c r="D11" s="97"/>
      <c r="E11" s="97"/>
      <c r="F11" s="97"/>
      <c r="G11" s="86"/>
      <c r="H11" s="86"/>
      <c r="I11" s="98"/>
      <c r="J11" s="102"/>
      <c r="K11" s="128"/>
      <c r="L11" s="87"/>
      <c r="M11" s="87"/>
      <c r="N11" s="87"/>
      <c r="O11" s="103"/>
      <c r="P11" s="107"/>
      <c r="Q11" s="120"/>
      <c r="R11" s="88"/>
      <c r="S11" s="88"/>
      <c r="T11" s="88"/>
      <c r="U11" s="108"/>
      <c r="V11" s="113"/>
      <c r="W11" s="114"/>
      <c r="X11" s="89"/>
      <c r="Y11" s="89"/>
      <c r="Z11" s="89"/>
      <c r="AA11" s="89"/>
      <c r="AB11" s="169"/>
      <c r="AC11" s="171" t="str">
        <f t="shared" si="11"/>
        <v/>
      </c>
      <c r="AD11" s="172" t="str">
        <f t="shared" si="12"/>
        <v/>
      </c>
      <c r="AL11" s="2" t="str" cm="1">
        <f t="array" ref="AL11">IF(B11="","",SUMPRODUCT(($D$1:$AB$4=$AL$4)*D11:AB11))</f>
        <v/>
      </c>
      <c r="AM11" s="15" t="str">
        <f t="shared" si="13"/>
        <v/>
      </c>
      <c r="AN11" s="2" t="str" cm="1">
        <f t="array" ref="AN11">IF(B11="","",SUMPRODUCT(($D$1:$AB$4=$AN$4)*D11:AB11))</f>
        <v/>
      </c>
      <c r="AO11" s="15" t="str">
        <f t="shared" si="14"/>
        <v/>
      </c>
      <c r="AP11" s="2" t="str" cm="1">
        <f t="array" ref="AP11">IF(B11="","",SUMPRODUCT(($D$1:$AB$4=$AP$4)*D11:AB11))</f>
        <v/>
      </c>
      <c r="AQ11" s="15" t="str">
        <f t="shared" si="15"/>
        <v/>
      </c>
      <c r="AR11" s="2" t="str" cm="1">
        <f t="array" ref="AR11">IF(B11="","",SUMPRODUCT(($D$1:$AB$4=$AR$4)*D11:AB11))</f>
        <v/>
      </c>
      <c r="AS11" s="15" t="str">
        <f t="shared" si="16"/>
        <v/>
      </c>
      <c r="AT11" s="2" t="str" cm="1">
        <f t="array" ref="AT11">IF(B11="","",SUMPRODUCT(($D$1:$AB$4=$AT$4)*$D11:$AB11))</f>
        <v/>
      </c>
      <c r="AU11" s="15" t="str">
        <f t="shared" si="17"/>
        <v/>
      </c>
      <c r="AV11" s="2" t="str" cm="1">
        <f t="array" ref="AV11">IF(B11="","",SUMPRODUCT(($D$1:$AB$4=$AV$4)*$D11:$AB11))</f>
        <v/>
      </c>
      <c r="AW11" s="15" t="str">
        <f t="shared" si="18"/>
        <v/>
      </c>
      <c r="AX11" s="2" t="str" cm="1">
        <f t="array" ref="AX11">IF(B11="","",SUMPRODUCT(($D$1:$AB$4=$AX$4)*$D11:$AB11))</f>
        <v/>
      </c>
      <c r="AY11" s="15" t="str">
        <f t="shared" si="19"/>
        <v/>
      </c>
      <c r="AZ11" s="2" t="str" cm="1">
        <f t="array" ref="AZ11">IF(B11="","",SUMPRODUCT(($D$1:$AB$4=$AZ$4)*$D11:$AB11))</f>
        <v/>
      </c>
      <c r="BA11" s="15" t="str">
        <f t="shared" si="20"/>
        <v/>
      </c>
      <c r="BB11" s="2" t="str" cm="1">
        <f t="array" ref="BB11">IF(B11="","",SUMPRODUCT(($D$1:$AB$4=$BB$4)*$D11:$AB11))</f>
        <v/>
      </c>
      <c r="BC11" s="15" t="str">
        <f t="shared" si="21"/>
        <v/>
      </c>
      <c r="BD11" s="2" t="str" cm="1">
        <f t="array" ref="BD11">IF(B11="","",SUMPRODUCT(($D$1:$AB$4=$BD$4)*$D11:$AB11))</f>
        <v/>
      </c>
      <c r="BE11" s="15" t="str">
        <f t="shared" si="22"/>
        <v/>
      </c>
      <c r="BF11" s="2" t="str" cm="1">
        <f t="array" ref="BF11">IF(B11="","",SUMPRODUCT(($D$1:$AB$4=$BF$4)*$D11:$AB11))</f>
        <v/>
      </c>
      <c r="BG11" s="15" t="str">
        <f t="shared" si="23"/>
        <v/>
      </c>
      <c r="BH11" s="2" t="str" cm="1">
        <f t="array" ref="BH11">IF(B11="","",SUMPRODUCT(($D$1:$AB$4=$BH$4)*$D11:$AB11))</f>
        <v/>
      </c>
      <c r="BI11" s="15" t="str">
        <f t="shared" si="24"/>
        <v/>
      </c>
      <c r="BJ11" s="2" t="str" cm="1">
        <f t="array" ref="BJ11">IF(B11="","",SUMPRODUCT(($D$1:$AB$4=$BJ$4)*$D11:$AB11))</f>
        <v/>
      </c>
      <c r="BK11" s="15" t="str">
        <f t="shared" si="25"/>
        <v/>
      </c>
      <c r="BL11" s="2" t="str" cm="1">
        <f t="array" ref="BL11">IF(B11="","",SUMPRODUCT(($D$1:$AB$4=$BL$4)*$D11:$AB11))</f>
        <v/>
      </c>
      <c r="BM11" s="15" t="str">
        <f t="shared" si="26"/>
        <v/>
      </c>
      <c r="BN11" s="2" t="str" cm="1">
        <f t="array" ref="BN11">IF(B11="","",SUMPRODUCT(($D$1:$AB$4=$BN$4)*$D11:$AB11))</f>
        <v/>
      </c>
      <c r="BO11" s="15" t="str">
        <f t="shared" si="27"/>
        <v/>
      </c>
      <c r="BP11" s="2" t="str" cm="1">
        <f t="array" ref="BP11">IF(B11="","",SUMPRODUCT(($D$1:$AB$4=$BP$4)*$D11:$AB11))</f>
        <v/>
      </c>
      <c r="BQ11" s="15" t="str">
        <f t="shared" si="28"/>
        <v/>
      </c>
      <c r="BR11" s="2" t="str" cm="1">
        <f t="array" ref="BR11">IF(B11="","",SUMPRODUCT(($D$1:$AB$4=$BR$4)*$D11:$AB11))</f>
        <v/>
      </c>
      <c r="BS11" s="15" t="str">
        <f t="shared" si="29"/>
        <v/>
      </c>
      <c r="BT11" s="2" t="str" cm="1">
        <f t="array" ref="BT11">IF(B11="","",SUMPRODUCT(($D$1:$AB$4=$BT$4)*$D11:$AB11))</f>
        <v/>
      </c>
      <c r="BU11" s="15" t="str">
        <f t="shared" si="30"/>
        <v/>
      </c>
      <c r="BV11" s="2" t="str" cm="1">
        <f t="array" ref="BV11">IF(B11="","",SUMPRODUCT(($D$1:$AB$4=$BV$4)*$D11:$AB11))</f>
        <v/>
      </c>
      <c r="BW11" s="15" t="str">
        <f t="shared" si="31"/>
        <v/>
      </c>
      <c r="BX11" s="2" t="str" cm="1">
        <f t="array" ref="BX11">IF(B11="","",SUMPRODUCT(($D$1:$AB$4=$BX$4)*$D11:$AB11))</f>
        <v/>
      </c>
      <c r="BY11" s="15" t="str">
        <f t="shared" si="32"/>
        <v/>
      </c>
      <c r="BZ11" s="2" t="str" cm="1">
        <f t="array" ref="BZ11">IF(B11="","",SUMPRODUCT(($D$1:$AB$4=$BZ$4)*$D11:$AB11))</f>
        <v/>
      </c>
      <c r="CA11" s="15" t="str">
        <f t="shared" si="33"/>
        <v/>
      </c>
      <c r="CB11" s="2" t="str" cm="1">
        <f t="array" ref="CB11">IF(B11="","",SUMPRODUCT(($D$1:$AB$4=$CB$4)*$D11:$AB11))</f>
        <v/>
      </c>
      <c r="CC11" s="15" t="str">
        <f t="shared" si="34"/>
        <v/>
      </c>
      <c r="CD11" s="2" t="str" cm="1">
        <f t="array" ref="CD11">IF(B11="","",SUMPRODUCT(($D$1:$AB$4=$CD$4)*$D11:$AB11))</f>
        <v/>
      </c>
      <c r="CE11" s="15" t="str">
        <f t="shared" si="35"/>
        <v/>
      </c>
      <c r="CF11" s="2" t="str" cm="1">
        <f t="array" ref="CF11">IF(B11="","",SUMPRODUCT(($D$1:$AB$4=$CF$4)*$D11:$AB11))</f>
        <v/>
      </c>
      <c r="CG11" s="15" t="str">
        <f t="shared" si="36"/>
        <v/>
      </c>
      <c r="CH11" s="2" t="str" cm="1">
        <f t="array" ref="CH11">IF(B11="","",SUMPRODUCT(($D$1:$AB$4=$CH$4)*$D11:$AB11))</f>
        <v/>
      </c>
      <c r="CI11" s="15" t="str">
        <f t="shared" si="37"/>
        <v/>
      </c>
      <c r="FW11" t="e">
        <v>#DIV/0!</v>
      </c>
    </row>
    <row r="12" spans="1:179">
      <c r="A12" s="6">
        <v>7</v>
      </c>
      <c r="D12" s="97"/>
      <c r="E12" s="97"/>
      <c r="F12" s="97"/>
      <c r="G12" s="86"/>
      <c r="H12" s="86"/>
      <c r="I12" s="98"/>
      <c r="J12" s="102"/>
      <c r="K12" s="87"/>
      <c r="L12" s="87"/>
      <c r="M12" s="87"/>
      <c r="N12" s="87"/>
      <c r="O12" s="103"/>
      <c r="P12" s="107"/>
      <c r="Q12" s="88"/>
      <c r="R12" s="88"/>
      <c r="S12" s="88"/>
      <c r="T12" s="88"/>
      <c r="U12" s="108"/>
      <c r="V12" s="113"/>
      <c r="W12" s="89"/>
      <c r="X12" s="89"/>
      <c r="Y12" s="89"/>
      <c r="Z12" s="89"/>
      <c r="AA12" s="89"/>
      <c r="AB12" s="169"/>
      <c r="AC12" s="171" t="str">
        <f t="shared" si="11"/>
        <v/>
      </c>
      <c r="AD12" s="172" t="str">
        <f t="shared" si="12"/>
        <v/>
      </c>
      <c r="AL12" s="2" t="str" cm="1">
        <f t="array" ref="AL12">IF(B12="","",SUMPRODUCT(($D$1:$AB$4=$AL$4)*D12:AB12))</f>
        <v/>
      </c>
      <c r="AM12" s="15" t="str">
        <f t="shared" si="13"/>
        <v/>
      </c>
      <c r="AN12" s="2" t="str" cm="1">
        <f t="array" ref="AN12">IF(B12="","",SUMPRODUCT(($D$1:$AB$4=$AN$4)*D12:AB12))</f>
        <v/>
      </c>
      <c r="AO12" s="15" t="str">
        <f t="shared" si="14"/>
        <v/>
      </c>
      <c r="AP12" s="2" t="str" cm="1">
        <f t="array" ref="AP12">IF(B12="","",SUMPRODUCT(($D$1:$AB$4=$AP$4)*D12:AB12))</f>
        <v/>
      </c>
      <c r="AQ12" s="15" t="str">
        <f t="shared" si="15"/>
        <v/>
      </c>
      <c r="AR12" s="2" t="str" cm="1">
        <f t="array" ref="AR12">IF(B12="","",SUMPRODUCT(($D$1:$AB$4=$AR$4)*D12:AB12))</f>
        <v/>
      </c>
      <c r="AS12" s="15" t="str">
        <f t="shared" si="16"/>
        <v/>
      </c>
      <c r="AT12" s="2" t="str" cm="1">
        <f t="array" ref="AT12">IF(B12="","",SUMPRODUCT(($D$1:$AB$4=$AT$4)*$D12:$AB12))</f>
        <v/>
      </c>
      <c r="AU12" s="15" t="str">
        <f t="shared" si="17"/>
        <v/>
      </c>
      <c r="AV12" s="2" t="str" cm="1">
        <f t="array" ref="AV12">IF(B12="","",SUMPRODUCT(($D$1:$AB$4=$AV$4)*$D12:$AB12))</f>
        <v/>
      </c>
      <c r="AW12" s="15" t="str">
        <f t="shared" si="18"/>
        <v/>
      </c>
      <c r="AX12" s="2" t="str" cm="1">
        <f t="array" ref="AX12">IF(B12="","",SUMPRODUCT(($D$1:$AB$4=$AX$4)*$D12:$AB12))</f>
        <v/>
      </c>
      <c r="AY12" s="15" t="str">
        <f t="shared" si="19"/>
        <v/>
      </c>
      <c r="AZ12" s="2" t="str" cm="1">
        <f t="array" ref="AZ12">IF(B12="","",SUMPRODUCT(($D$1:$AB$4=$AZ$4)*$D12:$AB12))</f>
        <v/>
      </c>
      <c r="BA12" s="15" t="str">
        <f t="shared" si="20"/>
        <v/>
      </c>
      <c r="BB12" s="2" t="str" cm="1">
        <f t="array" ref="BB12">IF(B12="","",SUMPRODUCT(($D$1:$AB$4=$BB$4)*$D12:$AB12))</f>
        <v/>
      </c>
      <c r="BC12" s="15" t="str">
        <f t="shared" si="21"/>
        <v/>
      </c>
      <c r="BD12" s="2" t="str" cm="1">
        <f t="array" ref="BD12">IF(B12="","",SUMPRODUCT(($D$1:$AB$4=$BD$4)*$D12:$AB12))</f>
        <v/>
      </c>
      <c r="BE12" s="15" t="str">
        <f t="shared" si="22"/>
        <v/>
      </c>
      <c r="BF12" s="2" t="str" cm="1">
        <f t="array" ref="BF12">IF(B12="","",SUMPRODUCT(($D$1:$AB$4=$BF$4)*$D12:$AB12))</f>
        <v/>
      </c>
      <c r="BG12" s="15" t="str">
        <f t="shared" si="23"/>
        <v/>
      </c>
      <c r="BH12" s="2" t="str" cm="1">
        <f t="array" ref="BH12">IF(B12="","",SUMPRODUCT(($D$1:$AB$4=$BH$4)*$D12:$AB12))</f>
        <v/>
      </c>
      <c r="BI12" s="15" t="str">
        <f t="shared" si="24"/>
        <v/>
      </c>
      <c r="BJ12" s="2" t="str" cm="1">
        <f t="array" ref="BJ12">IF(B12="","",SUMPRODUCT(($D$1:$AB$4=$BJ$4)*$D12:$AB12))</f>
        <v/>
      </c>
      <c r="BK12" s="15" t="str">
        <f t="shared" si="25"/>
        <v/>
      </c>
      <c r="BL12" s="2" t="str" cm="1">
        <f t="array" ref="BL12">IF(B12="","",SUMPRODUCT(($D$1:$AB$4=$BL$4)*$D12:$AB12))</f>
        <v/>
      </c>
      <c r="BM12" s="15" t="str">
        <f t="shared" si="26"/>
        <v/>
      </c>
      <c r="BN12" s="2" t="str" cm="1">
        <f t="array" ref="BN12">IF(B12="","",SUMPRODUCT(($D$1:$AB$4=$BN$4)*$D12:$AB12))</f>
        <v/>
      </c>
      <c r="BO12" s="15" t="str">
        <f t="shared" si="27"/>
        <v/>
      </c>
      <c r="BP12" s="2" t="str" cm="1">
        <f t="array" ref="BP12">IF(B12="","",SUMPRODUCT(($D$1:$AB$4=$BP$4)*$D12:$AB12))</f>
        <v/>
      </c>
      <c r="BQ12" s="15" t="str">
        <f t="shared" si="28"/>
        <v/>
      </c>
      <c r="BR12" s="2" t="str" cm="1">
        <f t="array" ref="BR12">IF(B12="","",SUMPRODUCT(($D$1:$AB$4=$BR$4)*$D12:$AB12))</f>
        <v/>
      </c>
      <c r="BS12" s="15" t="str">
        <f t="shared" si="29"/>
        <v/>
      </c>
      <c r="BT12" s="2" t="str" cm="1">
        <f t="array" ref="BT12">IF(B12="","",SUMPRODUCT(($D$1:$AB$4=$BT$4)*$D12:$AB12))</f>
        <v/>
      </c>
      <c r="BU12" s="15" t="str">
        <f t="shared" si="30"/>
        <v/>
      </c>
      <c r="BV12" s="2" t="str" cm="1">
        <f t="array" ref="BV12">IF(B12="","",SUMPRODUCT(($D$1:$AB$4=$BV$4)*$D12:$AB12))</f>
        <v/>
      </c>
      <c r="BW12" s="15" t="str">
        <f t="shared" si="31"/>
        <v/>
      </c>
      <c r="BX12" s="2" t="str" cm="1">
        <f t="array" ref="BX12">IF(B12="","",SUMPRODUCT(($D$1:$AB$4=$BX$4)*$D12:$AB12))</f>
        <v/>
      </c>
      <c r="BY12" s="15" t="str">
        <f t="shared" si="32"/>
        <v/>
      </c>
      <c r="BZ12" s="2" t="str" cm="1">
        <f t="array" ref="BZ12">IF(B12="","",SUMPRODUCT(($D$1:$AB$4=$BZ$4)*$D12:$AB12))</f>
        <v/>
      </c>
      <c r="CA12" s="15" t="str">
        <f t="shared" si="33"/>
        <v/>
      </c>
      <c r="CB12" s="2" t="str" cm="1">
        <f t="array" ref="CB12">IF(B12="","",SUMPRODUCT(($D$1:$AB$4=$CB$4)*$D12:$AB12))</f>
        <v/>
      </c>
      <c r="CC12" s="15" t="str">
        <f t="shared" si="34"/>
        <v/>
      </c>
      <c r="CD12" s="2" t="str" cm="1">
        <f t="array" ref="CD12">IF(B12="","",SUMPRODUCT(($D$1:$AB$4=$CD$4)*$D12:$AB12))</f>
        <v/>
      </c>
      <c r="CE12" s="15" t="str">
        <f t="shared" si="35"/>
        <v/>
      </c>
      <c r="CF12" s="2" t="str" cm="1">
        <f t="array" ref="CF12">IF(B12="","",SUMPRODUCT(($D$1:$AB$4=$CF$4)*$D12:$AB12))</f>
        <v/>
      </c>
      <c r="CG12" s="15" t="str">
        <f t="shared" si="36"/>
        <v/>
      </c>
      <c r="CH12" s="2" t="str" cm="1">
        <f t="array" ref="CH12">IF(B12="","",SUMPRODUCT(($D$1:$AB$4=$CH$4)*$D12:$AB12))</f>
        <v/>
      </c>
      <c r="CI12" s="15" t="str">
        <f t="shared" si="37"/>
        <v/>
      </c>
      <c r="FW12" t="e">
        <v>#DIV/0!</v>
      </c>
    </row>
    <row r="13" spans="1:179">
      <c r="A13" s="7">
        <v>8</v>
      </c>
      <c r="D13" s="97"/>
      <c r="E13" s="97"/>
      <c r="F13" s="97"/>
      <c r="G13" s="86"/>
      <c r="H13" s="86"/>
      <c r="I13" s="98"/>
      <c r="J13" s="102"/>
      <c r="K13" s="87"/>
      <c r="L13" s="87"/>
      <c r="M13" s="87"/>
      <c r="N13" s="87"/>
      <c r="O13" s="103"/>
      <c r="P13" s="107"/>
      <c r="Q13" s="88"/>
      <c r="R13" s="88"/>
      <c r="S13" s="88"/>
      <c r="T13" s="88"/>
      <c r="U13" s="108"/>
      <c r="V13" s="113"/>
      <c r="W13" s="89"/>
      <c r="X13" s="89"/>
      <c r="Y13" s="89"/>
      <c r="Z13" s="89"/>
      <c r="AA13" s="89"/>
      <c r="AB13" s="169"/>
      <c r="AC13" s="171" t="str">
        <f t="shared" si="11"/>
        <v/>
      </c>
      <c r="AD13" s="172" t="str">
        <f t="shared" si="12"/>
        <v/>
      </c>
      <c r="AL13" s="2" t="str" cm="1">
        <f t="array" ref="AL13">IF(B13="","",SUMPRODUCT(($D$1:$AB$4=$AL$4)*D13:AB13))</f>
        <v/>
      </c>
      <c r="AM13" s="15" t="str">
        <f t="shared" si="13"/>
        <v/>
      </c>
      <c r="AN13" s="2" t="str" cm="1">
        <f t="array" ref="AN13">IF(B13="","",SUMPRODUCT(($D$1:$AB$4=$AN$4)*D13:AB13))</f>
        <v/>
      </c>
      <c r="AO13" s="15" t="str">
        <f t="shared" si="14"/>
        <v/>
      </c>
      <c r="AP13" s="2" t="str" cm="1">
        <f t="array" ref="AP13">IF(B13="","",SUMPRODUCT(($D$1:$AB$4=$AP$4)*D13:AB13))</f>
        <v/>
      </c>
      <c r="AQ13" s="15" t="str">
        <f t="shared" si="15"/>
        <v/>
      </c>
      <c r="AR13" s="2" t="str" cm="1">
        <f t="array" ref="AR13">IF(B13="","",SUMPRODUCT(($D$1:$AB$4=$AR$4)*D13:AB13))</f>
        <v/>
      </c>
      <c r="AS13" s="15" t="str">
        <f t="shared" si="16"/>
        <v/>
      </c>
      <c r="AT13" s="2" t="str" cm="1">
        <f t="array" ref="AT13">IF(B13="","",SUMPRODUCT(($D$1:$AB$4=$AT$4)*$D13:$AB13))</f>
        <v/>
      </c>
      <c r="AU13" s="15" t="str">
        <f t="shared" si="17"/>
        <v/>
      </c>
      <c r="AV13" s="2" t="str" cm="1">
        <f t="array" ref="AV13">IF(B13="","",SUMPRODUCT(($D$1:$AB$4=$AV$4)*$D13:$AB13))</f>
        <v/>
      </c>
      <c r="AW13" s="15" t="str">
        <f t="shared" si="18"/>
        <v/>
      </c>
      <c r="AX13" s="2" t="str" cm="1">
        <f t="array" ref="AX13">IF(B13="","",SUMPRODUCT(($D$1:$AB$4=$AX$4)*$D13:$AB13))</f>
        <v/>
      </c>
      <c r="AY13" s="15" t="str">
        <f t="shared" si="19"/>
        <v/>
      </c>
      <c r="AZ13" s="2" t="str" cm="1">
        <f t="array" ref="AZ13">IF(B13="","",SUMPRODUCT(($D$1:$AB$4=$AZ$4)*$D13:$AB13))</f>
        <v/>
      </c>
      <c r="BA13" s="15" t="str">
        <f t="shared" si="20"/>
        <v/>
      </c>
      <c r="BB13" s="2" t="str" cm="1">
        <f t="array" ref="BB13">IF(B13="","",SUMPRODUCT(($D$1:$AB$4=$BB$4)*$D13:$AB13))</f>
        <v/>
      </c>
      <c r="BC13" s="15" t="str">
        <f t="shared" si="21"/>
        <v/>
      </c>
      <c r="BD13" s="2" t="str" cm="1">
        <f t="array" ref="BD13">IF(B13="","",SUMPRODUCT(($D$1:$AB$4=$BD$4)*$D13:$AB13))</f>
        <v/>
      </c>
      <c r="BE13" s="15" t="str">
        <f t="shared" si="22"/>
        <v/>
      </c>
      <c r="BF13" s="2" t="str" cm="1">
        <f t="array" ref="BF13">IF(B13="","",SUMPRODUCT(($D$1:$AB$4=$BF$4)*$D13:$AB13))</f>
        <v/>
      </c>
      <c r="BG13" s="15" t="str">
        <f t="shared" si="23"/>
        <v/>
      </c>
      <c r="BH13" s="2" t="str" cm="1">
        <f t="array" ref="BH13">IF(B13="","",SUMPRODUCT(($D$1:$AB$4=$BH$4)*$D13:$AB13))</f>
        <v/>
      </c>
      <c r="BI13" s="15" t="str">
        <f t="shared" si="24"/>
        <v/>
      </c>
      <c r="BJ13" s="2" t="str" cm="1">
        <f t="array" ref="BJ13">IF(B13="","",SUMPRODUCT(($D$1:$AB$4=$BJ$4)*$D13:$AB13))</f>
        <v/>
      </c>
      <c r="BK13" s="15" t="str">
        <f t="shared" si="25"/>
        <v/>
      </c>
      <c r="BL13" s="2" t="str" cm="1">
        <f t="array" ref="BL13">IF(B13="","",SUMPRODUCT(($D$1:$AB$4=$BL$4)*$D13:$AB13))</f>
        <v/>
      </c>
      <c r="BM13" s="15" t="str">
        <f t="shared" si="26"/>
        <v/>
      </c>
      <c r="BN13" s="2" t="str" cm="1">
        <f t="array" ref="BN13">IF(B13="","",SUMPRODUCT(($D$1:$AB$4=$BN$4)*$D13:$AB13))</f>
        <v/>
      </c>
      <c r="BO13" s="15" t="str">
        <f t="shared" si="27"/>
        <v/>
      </c>
      <c r="BP13" s="2" t="str" cm="1">
        <f t="array" ref="BP13">IF(B13="","",SUMPRODUCT(($D$1:$AB$4=$BP$4)*$D13:$AB13))</f>
        <v/>
      </c>
      <c r="BQ13" s="15" t="str">
        <f t="shared" si="28"/>
        <v/>
      </c>
      <c r="BR13" s="2" t="str" cm="1">
        <f t="array" ref="BR13">IF(B13="","",SUMPRODUCT(($D$1:$AB$4=$BR$4)*$D13:$AB13))</f>
        <v/>
      </c>
      <c r="BS13" s="15" t="str">
        <f t="shared" si="29"/>
        <v/>
      </c>
      <c r="BT13" s="2" t="str" cm="1">
        <f t="array" ref="BT13">IF(B13="","",SUMPRODUCT(($D$1:$AB$4=$BT$4)*$D13:$AB13))</f>
        <v/>
      </c>
      <c r="BU13" s="15" t="str">
        <f t="shared" si="30"/>
        <v/>
      </c>
      <c r="BV13" s="2" t="str" cm="1">
        <f t="array" ref="BV13">IF(B13="","",SUMPRODUCT(($D$1:$AB$4=$BV$4)*$D13:$AB13))</f>
        <v/>
      </c>
      <c r="BW13" s="15" t="str">
        <f t="shared" si="31"/>
        <v/>
      </c>
      <c r="BX13" s="2" t="str" cm="1">
        <f t="array" ref="BX13">IF(B13="","",SUMPRODUCT(($D$1:$AB$4=$BX$4)*$D13:$AB13))</f>
        <v/>
      </c>
      <c r="BY13" s="15" t="str">
        <f t="shared" si="32"/>
        <v/>
      </c>
      <c r="BZ13" s="2" t="str" cm="1">
        <f t="array" ref="BZ13">IF(B13="","",SUMPRODUCT(($D$1:$AB$4=$BZ$4)*$D13:$AB13))</f>
        <v/>
      </c>
      <c r="CA13" s="15" t="str">
        <f t="shared" si="33"/>
        <v/>
      </c>
      <c r="CB13" s="2" t="str" cm="1">
        <f t="array" ref="CB13">IF(B13="","",SUMPRODUCT(($D$1:$AB$4=$CB$4)*$D13:$AB13))</f>
        <v/>
      </c>
      <c r="CC13" s="15" t="str">
        <f t="shared" si="34"/>
        <v/>
      </c>
      <c r="CD13" s="2" t="str" cm="1">
        <f t="array" ref="CD13">IF(B13="","",SUMPRODUCT(($D$1:$AB$4=$CD$4)*$D13:$AB13))</f>
        <v/>
      </c>
      <c r="CE13" s="15" t="str">
        <f t="shared" si="35"/>
        <v/>
      </c>
      <c r="CF13" s="2" t="str" cm="1">
        <f t="array" ref="CF13">IF(B13="","",SUMPRODUCT(($D$1:$AB$4=$CF$4)*$D13:$AB13))</f>
        <v/>
      </c>
      <c r="CG13" s="15" t="str">
        <f t="shared" si="36"/>
        <v/>
      </c>
      <c r="CH13" s="2" t="str" cm="1">
        <f t="array" ref="CH13">IF(B13="","",SUMPRODUCT(($D$1:$AB$4=$CH$4)*$D13:$AB13))</f>
        <v/>
      </c>
      <c r="CI13" s="15" t="str">
        <f t="shared" si="37"/>
        <v/>
      </c>
      <c r="FW13" t="e">
        <v>#DIV/0!</v>
      </c>
    </row>
    <row r="14" spans="1:179">
      <c r="A14" s="6">
        <v>9</v>
      </c>
      <c r="D14" s="97"/>
      <c r="E14" s="97"/>
      <c r="F14" s="97"/>
      <c r="G14" s="86"/>
      <c r="H14" s="86"/>
      <c r="I14" s="98"/>
      <c r="J14" s="102"/>
      <c r="K14" s="87"/>
      <c r="L14" s="87"/>
      <c r="M14" s="87"/>
      <c r="N14" s="87"/>
      <c r="O14" s="103"/>
      <c r="P14" s="107"/>
      <c r="Q14" s="88"/>
      <c r="R14" s="88"/>
      <c r="S14" s="88"/>
      <c r="T14" s="88"/>
      <c r="U14" s="108"/>
      <c r="V14" s="113"/>
      <c r="W14" s="89"/>
      <c r="X14" s="89"/>
      <c r="Y14" s="89"/>
      <c r="Z14" s="89"/>
      <c r="AA14" s="89"/>
      <c r="AB14" s="169"/>
      <c r="AC14" s="171" t="str">
        <f t="shared" si="11"/>
        <v/>
      </c>
      <c r="AD14" s="172" t="str">
        <f t="shared" si="12"/>
        <v/>
      </c>
      <c r="AL14" s="2" t="str" cm="1">
        <f t="array" ref="AL14">IF(B14="","",SUMPRODUCT(($D$1:$AB$4=$AL$4)*D14:AB14))</f>
        <v/>
      </c>
      <c r="AM14" s="15" t="str">
        <f t="shared" si="13"/>
        <v/>
      </c>
      <c r="AN14" s="2" t="str" cm="1">
        <f t="array" ref="AN14">IF(B14="","",SUMPRODUCT(($D$1:$AB$4=$AN$4)*D14:AB14))</f>
        <v/>
      </c>
      <c r="AO14" s="15" t="str">
        <f t="shared" si="14"/>
        <v/>
      </c>
      <c r="AP14" s="2" t="str" cm="1">
        <f t="array" ref="AP14">IF(B14="","",SUMPRODUCT(($D$1:$AB$4=$AP$4)*D14:AB14))</f>
        <v/>
      </c>
      <c r="AQ14" s="15" t="str">
        <f t="shared" si="15"/>
        <v/>
      </c>
      <c r="AR14" s="2" t="str" cm="1">
        <f t="array" ref="AR14">IF(B14="","",SUMPRODUCT(($D$1:$AB$4=$AR$4)*D14:AB14))</f>
        <v/>
      </c>
      <c r="AS14" s="15" t="str">
        <f t="shared" si="16"/>
        <v/>
      </c>
      <c r="AT14" s="2" t="str" cm="1">
        <f t="array" ref="AT14">IF(B14="","",SUMPRODUCT(($D$1:$AB$4=$AT$4)*$D14:$AB14))</f>
        <v/>
      </c>
      <c r="AU14" s="15" t="str">
        <f t="shared" si="17"/>
        <v/>
      </c>
      <c r="AV14" s="2" t="str" cm="1">
        <f t="array" ref="AV14">IF(B14="","",SUMPRODUCT(($D$1:$AB$4=$AV$4)*$D14:$AB14))</f>
        <v/>
      </c>
      <c r="AW14" s="15" t="str">
        <f t="shared" si="18"/>
        <v/>
      </c>
      <c r="AX14" s="2" t="str" cm="1">
        <f t="array" ref="AX14">IF(B14="","",SUMPRODUCT(($D$1:$AB$4=$AX$4)*$D14:$AB14))</f>
        <v/>
      </c>
      <c r="AY14" s="15" t="str">
        <f t="shared" si="19"/>
        <v/>
      </c>
      <c r="AZ14" s="2" t="str" cm="1">
        <f t="array" ref="AZ14">IF(B14="","",SUMPRODUCT(($D$1:$AB$4=$AZ$4)*$D14:$AB14))</f>
        <v/>
      </c>
      <c r="BA14" s="15" t="str">
        <f t="shared" si="20"/>
        <v/>
      </c>
      <c r="BB14" s="2" t="str" cm="1">
        <f t="array" ref="BB14">IF(B14="","",SUMPRODUCT(($D$1:$AB$4=$BB$4)*$D14:$AB14))</f>
        <v/>
      </c>
      <c r="BC14" s="15" t="str">
        <f t="shared" si="21"/>
        <v/>
      </c>
      <c r="BD14" s="2" t="str" cm="1">
        <f t="array" ref="BD14">IF(B14="","",SUMPRODUCT(($D$1:$AB$4=$BD$4)*$D14:$AB14))</f>
        <v/>
      </c>
      <c r="BE14" s="15" t="str">
        <f t="shared" si="22"/>
        <v/>
      </c>
      <c r="BF14" s="2" t="str" cm="1">
        <f t="array" ref="BF14">IF(B14="","",SUMPRODUCT(($D$1:$AB$4=$BF$4)*$D14:$AB14))</f>
        <v/>
      </c>
      <c r="BG14" s="15" t="str">
        <f t="shared" si="23"/>
        <v/>
      </c>
      <c r="BH14" s="2" t="str" cm="1">
        <f t="array" ref="BH14">IF(B14="","",SUMPRODUCT(($D$1:$AB$4=$BH$4)*$D14:$AB14))</f>
        <v/>
      </c>
      <c r="BI14" s="15" t="str">
        <f t="shared" si="24"/>
        <v/>
      </c>
      <c r="BJ14" s="2" t="str" cm="1">
        <f t="array" ref="BJ14">IF(B14="","",SUMPRODUCT(($D$1:$AB$4=$BJ$4)*$D14:$AB14))</f>
        <v/>
      </c>
      <c r="BK14" s="15" t="str">
        <f t="shared" si="25"/>
        <v/>
      </c>
      <c r="BL14" s="2" t="str" cm="1">
        <f t="array" ref="BL14">IF(B14="","",SUMPRODUCT(($D$1:$AB$4=$BL$4)*$D14:$AB14))</f>
        <v/>
      </c>
      <c r="BM14" s="15" t="str">
        <f t="shared" si="26"/>
        <v/>
      </c>
      <c r="BN14" s="2" t="str" cm="1">
        <f t="array" ref="BN14">IF(B14="","",SUMPRODUCT(($D$1:$AB$4=$BN$4)*$D14:$AB14))</f>
        <v/>
      </c>
      <c r="BO14" s="15" t="str">
        <f t="shared" si="27"/>
        <v/>
      </c>
      <c r="BP14" s="2" t="str" cm="1">
        <f t="array" ref="BP14">IF(B14="","",SUMPRODUCT(($D$1:$AB$4=$BP$4)*$D14:$AB14))</f>
        <v/>
      </c>
      <c r="BQ14" s="15" t="str">
        <f t="shared" si="28"/>
        <v/>
      </c>
      <c r="BR14" s="2" t="str" cm="1">
        <f t="array" ref="BR14">IF(B14="","",SUMPRODUCT(($D$1:$AB$4=$BR$4)*$D14:$AB14))</f>
        <v/>
      </c>
      <c r="BS14" s="15" t="str">
        <f t="shared" si="29"/>
        <v/>
      </c>
      <c r="BT14" s="2" t="str" cm="1">
        <f t="array" ref="BT14">IF(B14="","",SUMPRODUCT(($D$1:$AB$4=$BT$4)*$D14:$AB14))</f>
        <v/>
      </c>
      <c r="BU14" s="15" t="str">
        <f t="shared" si="30"/>
        <v/>
      </c>
      <c r="BV14" s="2" t="str" cm="1">
        <f t="array" ref="BV14">IF(B14="","",SUMPRODUCT(($D$1:$AB$4=$BV$4)*$D14:$AB14))</f>
        <v/>
      </c>
      <c r="BW14" s="15" t="str">
        <f t="shared" si="31"/>
        <v/>
      </c>
      <c r="BX14" s="2" t="str" cm="1">
        <f t="array" ref="BX14">IF(B14="","",SUMPRODUCT(($D$1:$AB$4=$BX$4)*$D14:$AB14))</f>
        <v/>
      </c>
      <c r="BY14" s="15" t="str">
        <f t="shared" si="32"/>
        <v/>
      </c>
      <c r="BZ14" s="2" t="str" cm="1">
        <f t="array" ref="BZ14">IF(B14="","",SUMPRODUCT(($D$1:$AB$4=$BZ$4)*$D14:$AB14))</f>
        <v/>
      </c>
      <c r="CA14" s="15" t="str">
        <f t="shared" si="33"/>
        <v/>
      </c>
      <c r="CB14" s="2" t="str" cm="1">
        <f t="array" ref="CB14">IF(B14="","",SUMPRODUCT(($D$1:$AB$4=$CB$4)*$D14:$AB14))</f>
        <v/>
      </c>
      <c r="CC14" s="15" t="str">
        <f t="shared" si="34"/>
        <v/>
      </c>
      <c r="CD14" s="2" t="str" cm="1">
        <f t="array" ref="CD14">IF(B14="","",SUMPRODUCT(($D$1:$AB$4=$CD$4)*$D14:$AB14))</f>
        <v/>
      </c>
      <c r="CE14" s="15" t="str">
        <f t="shared" si="35"/>
        <v/>
      </c>
      <c r="CF14" s="2" t="str" cm="1">
        <f t="array" ref="CF14">IF(B14="","",SUMPRODUCT(($D$1:$AB$4=$CF$4)*$D14:$AB14))</f>
        <v/>
      </c>
      <c r="CG14" s="15" t="str">
        <f t="shared" si="36"/>
        <v/>
      </c>
      <c r="CH14" s="2" t="str" cm="1">
        <f t="array" ref="CH14">IF(B14="","",SUMPRODUCT(($D$1:$AB$4=$CH$4)*$D14:$AB14))</f>
        <v/>
      </c>
      <c r="CI14" s="15" t="str">
        <f t="shared" si="37"/>
        <v/>
      </c>
      <c r="FW14" t="e">
        <v>#DIV/0!</v>
      </c>
    </row>
    <row r="15" spans="1:179">
      <c r="A15" s="7">
        <v>10</v>
      </c>
      <c r="D15" s="97"/>
      <c r="E15" s="97"/>
      <c r="F15" s="97"/>
      <c r="G15" s="86"/>
      <c r="H15" s="86"/>
      <c r="I15" s="98"/>
      <c r="J15" s="102"/>
      <c r="K15" s="87"/>
      <c r="L15" s="87"/>
      <c r="M15" s="87"/>
      <c r="N15" s="87"/>
      <c r="O15" s="103"/>
      <c r="P15" s="107"/>
      <c r="Q15" s="88"/>
      <c r="R15" s="88"/>
      <c r="S15" s="88"/>
      <c r="T15" s="88"/>
      <c r="U15" s="108"/>
      <c r="V15" s="113"/>
      <c r="W15" s="89"/>
      <c r="X15" s="89"/>
      <c r="Y15" s="89"/>
      <c r="Z15" s="89"/>
      <c r="AA15" s="89"/>
      <c r="AB15" s="169"/>
      <c r="AC15" s="171" t="str">
        <f t="shared" ref="AC15:AC78" si="38">IF(B15="","",SUM(D15:AB15))</f>
        <v/>
      </c>
      <c r="AD15" s="172" t="str">
        <f t="shared" si="12"/>
        <v/>
      </c>
      <c r="AL15" s="2" t="str" cm="1">
        <f t="array" ref="AL15">IF(B15="","",SUMPRODUCT(($D$1:$AB$4=$AL$4)*D15:AB15))</f>
        <v/>
      </c>
      <c r="AM15" s="15" t="str">
        <f t="shared" si="13"/>
        <v/>
      </c>
      <c r="AN15" s="2" t="str" cm="1">
        <f t="array" ref="AN15">IF(B15="","",SUMPRODUCT(($D$1:$AB$4=$AN$4)*D15:AB15))</f>
        <v/>
      </c>
      <c r="AO15" s="15" t="str">
        <f t="shared" si="14"/>
        <v/>
      </c>
      <c r="AP15" s="2" t="str" cm="1">
        <f t="array" ref="AP15">IF(B15="","",SUMPRODUCT(($D$1:$AB$4=$AP$4)*D15:AB15))</f>
        <v/>
      </c>
      <c r="AQ15" s="15" t="str">
        <f t="shared" si="15"/>
        <v/>
      </c>
      <c r="AR15" s="2" t="str" cm="1">
        <f t="array" ref="AR15">IF(B15="","",SUMPRODUCT(($D$1:$AB$4=$AR$4)*D15:AB15))</f>
        <v/>
      </c>
      <c r="AS15" s="15" t="str">
        <f t="shared" si="16"/>
        <v/>
      </c>
      <c r="AT15" s="2" t="str" cm="1">
        <f t="array" ref="AT15">IF(B15="","",SUMPRODUCT(($D$1:$AB$4=$AT$4)*$D15:$AB15))</f>
        <v/>
      </c>
      <c r="AU15" s="15" t="str">
        <f t="shared" si="17"/>
        <v/>
      </c>
      <c r="AV15" s="2" t="str" cm="1">
        <f t="array" ref="AV15">IF(B15="","",SUMPRODUCT(($D$1:$AB$4=$AV$4)*$D15:$AB15))</f>
        <v/>
      </c>
      <c r="AW15" s="15" t="str">
        <f t="shared" si="18"/>
        <v/>
      </c>
      <c r="AX15" s="2" t="str" cm="1">
        <f t="array" ref="AX15">IF(B15="","",SUMPRODUCT(($D$1:$AB$4=$AX$4)*$D15:$AB15))</f>
        <v/>
      </c>
      <c r="AY15" s="15" t="str">
        <f t="shared" si="19"/>
        <v/>
      </c>
      <c r="AZ15" s="2" t="str" cm="1">
        <f t="array" ref="AZ15">IF(B15="","",SUMPRODUCT(($D$1:$AB$4=$AZ$4)*$D15:$AB15))</f>
        <v/>
      </c>
      <c r="BA15" s="15" t="str">
        <f t="shared" si="20"/>
        <v/>
      </c>
      <c r="BB15" s="2" t="str" cm="1">
        <f t="array" ref="BB15">IF(B15="","",SUMPRODUCT(($D$1:$AB$4=$BB$4)*$D15:$AB15))</f>
        <v/>
      </c>
      <c r="BC15" s="15" t="str">
        <f t="shared" si="21"/>
        <v/>
      </c>
      <c r="BD15" s="2" t="str" cm="1">
        <f t="array" ref="BD15">IF(B15="","",SUMPRODUCT(($D$1:$AB$4=$BD$4)*$D15:$AB15))</f>
        <v/>
      </c>
      <c r="BE15" s="15" t="str">
        <f t="shared" si="22"/>
        <v/>
      </c>
      <c r="BF15" s="2" t="str" cm="1">
        <f t="array" ref="BF15">IF(B15="","",SUMPRODUCT(($D$1:$AB$4=$BF$4)*$D15:$AB15))</f>
        <v/>
      </c>
      <c r="BG15" s="15" t="str">
        <f t="shared" si="23"/>
        <v/>
      </c>
      <c r="BH15" s="2" t="str" cm="1">
        <f t="array" ref="BH15">IF(B15="","",SUMPRODUCT(($D$1:$AB$4=$BH$4)*$D15:$AB15))</f>
        <v/>
      </c>
      <c r="BI15" s="15" t="str">
        <f t="shared" si="24"/>
        <v/>
      </c>
      <c r="BJ15" s="2" t="str" cm="1">
        <f t="array" ref="BJ15">IF(B15="","",SUMPRODUCT(($D$1:$AB$4=$BJ$4)*$D15:$AB15))</f>
        <v/>
      </c>
      <c r="BK15" s="15" t="str">
        <f t="shared" si="25"/>
        <v/>
      </c>
      <c r="BL15" s="2" t="str" cm="1">
        <f t="array" ref="BL15">IF(B15="","",SUMPRODUCT(($D$1:$AB$4=$BL$4)*$D15:$AB15))</f>
        <v/>
      </c>
      <c r="BM15" s="15" t="str">
        <f t="shared" si="26"/>
        <v/>
      </c>
      <c r="BN15" s="2" t="str" cm="1">
        <f t="array" ref="BN15">IF(B15="","",SUMPRODUCT(($D$1:$AB$4=$BN$4)*$D15:$AB15))</f>
        <v/>
      </c>
      <c r="BO15" s="15" t="str">
        <f t="shared" si="27"/>
        <v/>
      </c>
      <c r="BP15" s="2" t="str" cm="1">
        <f t="array" ref="BP15">IF(B15="","",SUMPRODUCT(($D$1:$AB$4=$BP$4)*$D15:$AB15))</f>
        <v/>
      </c>
      <c r="BQ15" s="15" t="str">
        <f t="shared" si="28"/>
        <v/>
      </c>
      <c r="BR15" s="2" t="str" cm="1">
        <f t="array" ref="BR15">IF(B15="","",SUMPRODUCT(($D$1:$AB$4=$BR$4)*$D15:$AB15))</f>
        <v/>
      </c>
      <c r="BS15" s="15" t="str">
        <f t="shared" si="29"/>
        <v/>
      </c>
      <c r="BT15" s="2" t="str" cm="1">
        <f t="array" ref="BT15">IF(B15="","",SUMPRODUCT(($D$1:$AB$4=$BT$4)*$D15:$AB15))</f>
        <v/>
      </c>
      <c r="BU15" s="15" t="str">
        <f t="shared" si="30"/>
        <v/>
      </c>
      <c r="BV15" s="2" t="str" cm="1">
        <f t="array" ref="BV15">IF(B15="","",SUMPRODUCT(($D$1:$AB$4=$BV$4)*$D15:$AB15))</f>
        <v/>
      </c>
      <c r="BW15" s="15" t="str">
        <f t="shared" si="31"/>
        <v/>
      </c>
      <c r="BX15" s="2" t="str" cm="1">
        <f t="array" ref="BX15">IF(B15="","",SUMPRODUCT(($D$1:$AB$4=$BX$4)*$D15:$AB15))</f>
        <v/>
      </c>
      <c r="BY15" s="15" t="str">
        <f t="shared" si="32"/>
        <v/>
      </c>
      <c r="BZ15" s="2" t="str" cm="1">
        <f t="array" ref="BZ15">IF(B15="","",SUMPRODUCT(($D$1:$AB$4=$BZ$4)*$D15:$AB15))</f>
        <v/>
      </c>
      <c r="CA15" s="15" t="str">
        <f t="shared" si="33"/>
        <v/>
      </c>
      <c r="CB15" s="2" t="str" cm="1">
        <f t="array" ref="CB15">IF(B15="","",SUMPRODUCT(($D$1:$AB$4=$CB$4)*$D15:$AB15))</f>
        <v/>
      </c>
      <c r="CC15" s="15" t="str">
        <f t="shared" si="34"/>
        <v/>
      </c>
      <c r="CD15" s="2" t="str" cm="1">
        <f t="array" ref="CD15">IF(B15="","",SUMPRODUCT(($D$1:$AB$4=$CD$4)*$D15:$AB15))</f>
        <v/>
      </c>
      <c r="CE15" s="15" t="str">
        <f t="shared" si="35"/>
        <v/>
      </c>
      <c r="CF15" s="2" t="str" cm="1">
        <f t="array" ref="CF15">IF(B15="","",SUMPRODUCT(($D$1:$AB$4=$CF$4)*$D15:$AB15))</f>
        <v/>
      </c>
      <c r="CG15" s="15" t="str">
        <f t="shared" si="36"/>
        <v/>
      </c>
      <c r="CH15" s="2" t="str" cm="1">
        <f t="array" ref="CH15">IF(B15="","",SUMPRODUCT(($D$1:$AB$4=$CH$4)*$D15:$AB15))</f>
        <v/>
      </c>
      <c r="CI15" s="15" t="str">
        <f t="shared" si="37"/>
        <v/>
      </c>
      <c r="FW15" t="e">
        <v>#DIV/0!</v>
      </c>
    </row>
    <row r="16" spans="1:179">
      <c r="A16" s="6">
        <v>11</v>
      </c>
      <c r="D16" s="97"/>
      <c r="E16" s="97"/>
      <c r="F16" s="97"/>
      <c r="G16" s="86"/>
      <c r="H16" s="86"/>
      <c r="I16" s="98"/>
      <c r="J16" s="102"/>
      <c r="K16" s="87"/>
      <c r="L16" s="87"/>
      <c r="M16" s="87"/>
      <c r="N16" s="87"/>
      <c r="O16" s="103"/>
      <c r="P16" s="107"/>
      <c r="Q16" s="88"/>
      <c r="R16" s="88"/>
      <c r="S16" s="88"/>
      <c r="T16" s="88"/>
      <c r="U16" s="108"/>
      <c r="V16" s="113"/>
      <c r="W16" s="89"/>
      <c r="X16" s="89"/>
      <c r="Y16" s="89"/>
      <c r="Z16" s="89"/>
      <c r="AA16" s="89"/>
      <c r="AB16" s="169"/>
      <c r="AC16" s="171" t="str">
        <f t="shared" si="38"/>
        <v/>
      </c>
      <c r="AD16" s="172" t="str">
        <f t="shared" si="12"/>
        <v/>
      </c>
      <c r="AL16" s="2" t="str" cm="1">
        <f t="array" ref="AL16">IF(B16="","",SUMPRODUCT(($D$1:$AB$4=$AL$4)*D16:AB16))</f>
        <v/>
      </c>
      <c r="AM16" s="15" t="str">
        <f t="shared" si="13"/>
        <v/>
      </c>
      <c r="AN16" s="2" t="str" cm="1">
        <f t="array" ref="AN16">IF(B16="","",SUMPRODUCT(($D$1:$AB$4=$AN$4)*D16:AB16))</f>
        <v/>
      </c>
      <c r="AO16" s="15" t="str">
        <f t="shared" si="14"/>
        <v/>
      </c>
      <c r="AP16" s="2" t="str" cm="1">
        <f t="array" ref="AP16">IF(B16="","",SUMPRODUCT(($D$1:$AB$4=$AP$4)*D16:AB16))</f>
        <v/>
      </c>
      <c r="AQ16" s="15" t="str">
        <f t="shared" si="15"/>
        <v/>
      </c>
      <c r="AR16" s="2" t="str" cm="1">
        <f t="array" ref="AR16">IF(B16="","",SUMPRODUCT(($D$1:$AB$4=$AR$4)*D16:AB16))</f>
        <v/>
      </c>
      <c r="AS16" s="15" t="str">
        <f t="shared" si="16"/>
        <v/>
      </c>
      <c r="AT16" s="2" t="str" cm="1">
        <f t="array" ref="AT16">IF(B16="","",SUMPRODUCT(($D$1:$AB$4=$AT$4)*$D16:$AB16))</f>
        <v/>
      </c>
      <c r="AU16" s="15" t="str">
        <f t="shared" si="17"/>
        <v/>
      </c>
      <c r="AV16" s="2" t="str" cm="1">
        <f t="array" ref="AV16">IF(B16="","",SUMPRODUCT(($D$1:$AB$4=$AV$4)*$D16:$AB16))</f>
        <v/>
      </c>
      <c r="AW16" s="15" t="str">
        <f t="shared" si="18"/>
        <v/>
      </c>
      <c r="AX16" s="2" t="str" cm="1">
        <f t="array" ref="AX16">IF(B16="","",SUMPRODUCT(($D$1:$AB$4=$AX$4)*$D16:$AB16))</f>
        <v/>
      </c>
      <c r="AY16" s="15" t="str">
        <f t="shared" si="19"/>
        <v/>
      </c>
      <c r="AZ16" s="2" t="str" cm="1">
        <f t="array" ref="AZ16">IF(B16="","",SUMPRODUCT(($D$1:$AB$4=$AZ$4)*$D16:$AB16))</f>
        <v/>
      </c>
      <c r="BA16" s="15" t="str">
        <f t="shared" si="20"/>
        <v/>
      </c>
      <c r="BB16" s="2" t="str" cm="1">
        <f t="array" ref="BB16">IF(B16="","",SUMPRODUCT(($D$1:$AB$4=$BB$4)*$D16:$AB16))</f>
        <v/>
      </c>
      <c r="BC16" s="15" t="str">
        <f t="shared" si="21"/>
        <v/>
      </c>
      <c r="BD16" s="2" t="str" cm="1">
        <f t="array" ref="BD16">IF(B16="","",SUMPRODUCT(($D$1:$AB$4=$BD$4)*$D16:$AB16))</f>
        <v/>
      </c>
      <c r="BE16" s="15" t="str">
        <f t="shared" si="22"/>
        <v/>
      </c>
      <c r="BF16" s="2" t="str" cm="1">
        <f t="array" ref="BF16">IF(B16="","",SUMPRODUCT(($D$1:$AB$4=$BF$4)*$D16:$AB16))</f>
        <v/>
      </c>
      <c r="BG16" s="15" t="str">
        <f t="shared" si="23"/>
        <v/>
      </c>
      <c r="BH16" s="2" t="str" cm="1">
        <f t="array" ref="BH16">IF(B16="","",SUMPRODUCT(($D$1:$AB$4=$BH$4)*$D16:$AB16))</f>
        <v/>
      </c>
      <c r="BI16" s="15" t="str">
        <f t="shared" si="24"/>
        <v/>
      </c>
      <c r="BJ16" s="2" t="str" cm="1">
        <f t="array" ref="BJ16">IF(B16="","",SUMPRODUCT(($D$1:$AB$4=$BJ$4)*$D16:$AB16))</f>
        <v/>
      </c>
      <c r="BK16" s="15" t="str">
        <f t="shared" si="25"/>
        <v/>
      </c>
      <c r="BL16" s="2" t="str" cm="1">
        <f t="array" ref="BL16">IF(B16="","",SUMPRODUCT(($D$1:$AB$4=$BL$4)*$D16:$AB16))</f>
        <v/>
      </c>
      <c r="BM16" s="15" t="str">
        <f t="shared" si="26"/>
        <v/>
      </c>
      <c r="BN16" s="2" t="str" cm="1">
        <f t="array" ref="BN16">IF(B16="","",SUMPRODUCT(($D$1:$AB$4=$BN$4)*$D16:$AB16))</f>
        <v/>
      </c>
      <c r="BO16" s="15" t="str">
        <f t="shared" si="27"/>
        <v/>
      </c>
      <c r="BP16" s="2" t="str" cm="1">
        <f t="array" ref="BP16">IF(B16="","",SUMPRODUCT(($D$1:$AB$4=$BP$4)*$D16:$AB16))</f>
        <v/>
      </c>
      <c r="BQ16" s="15" t="str">
        <f t="shared" si="28"/>
        <v/>
      </c>
      <c r="BR16" s="2" t="str" cm="1">
        <f t="array" ref="BR16">IF(B16="","",SUMPRODUCT(($D$1:$AB$4=$BR$4)*$D16:$AB16))</f>
        <v/>
      </c>
      <c r="BS16" s="15" t="str">
        <f t="shared" si="29"/>
        <v/>
      </c>
      <c r="BT16" s="2" t="str" cm="1">
        <f t="array" ref="BT16">IF(B16="","",SUMPRODUCT(($D$1:$AB$4=$BT$4)*$D16:$AB16))</f>
        <v/>
      </c>
      <c r="BU16" s="15" t="str">
        <f t="shared" si="30"/>
        <v/>
      </c>
      <c r="BV16" s="2" t="str" cm="1">
        <f t="array" ref="BV16">IF(B16="","",SUMPRODUCT(($D$1:$AB$4=$BV$4)*$D16:$AB16))</f>
        <v/>
      </c>
      <c r="BW16" s="15" t="str">
        <f t="shared" si="31"/>
        <v/>
      </c>
      <c r="BX16" s="2" t="str" cm="1">
        <f t="array" ref="BX16">IF(B16="","",SUMPRODUCT(($D$1:$AB$4=$BX$4)*$D16:$AB16))</f>
        <v/>
      </c>
      <c r="BY16" s="15" t="str">
        <f t="shared" si="32"/>
        <v/>
      </c>
      <c r="BZ16" s="2" t="str" cm="1">
        <f t="array" ref="BZ16">IF(B16="","",SUMPRODUCT(($D$1:$AB$4=$BZ$4)*$D16:$AB16))</f>
        <v/>
      </c>
      <c r="CA16" s="15" t="str">
        <f t="shared" si="33"/>
        <v/>
      </c>
      <c r="CB16" s="2" t="str" cm="1">
        <f t="array" ref="CB16">IF(B16="","",SUMPRODUCT(($D$1:$AB$4=$CB$4)*$D16:$AB16))</f>
        <v/>
      </c>
      <c r="CC16" s="15" t="str">
        <f t="shared" si="34"/>
        <v/>
      </c>
      <c r="CD16" s="2" t="str" cm="1">
        <f t="array" ref="CD16">IF(B16="","",SUMPRODUCT(($D$1:$AB$4=$CD$4)*$D16:$AB16))</f>
        <v/>
      </c>
      <c r="CE16" s="15" t="str">
        <f t="shared" si="35"/>
        <v/>
      </c>
      <c r="CF16" s="2" t="str" cm="1">
        <f t="array" ref="CF16">IF(B16="","",SUMPRODUCT(($D$1:$AB$4=$CF$4)*$D16:$AB16))</f>
        <v/>
      </c>
      <c r="CG16" s="15" t="str">
        <f t="shared" si="36"/>
        <v/>
      </c>
      <c r="CH16" s="2" t="str" cm="1">
        <f t="array" ref="CH16">IF(B16="","",SUMPRODUCT(($D$1:$AB$4=$CH$4)*$D16:$AB16))</f>
        <v/>
      </c>
      <c r="CI16" s="15" t="str">
        <f t="shared" si="37"/>
        <v/>
      </c>
      <c r="FW16" t="e">
        <v>#DIV/0!</v>
      </c>
    </row>
    <row r="17" spans="1:179">
      <c r="A17" s="7">
        <v>12</v>
      </c>
      <c r="D17" s="97"/>
      <c r="E17" s="97"/>
      <c r="F17" s="97"/>
      <c r="G17" s="86"/>
      <c r="H17" s="86"/>
      <c r="I17" s="98"/>
      <c r="J17" s="102"/>
      <c r="K17" s="87"/>
      <c r="L17" s="87"/>
      <c r="M17" s="87"/>
      <c r="N17" s="87"/>
      <c r="O17" s="103"/>
      <c r="P17" s="107"/>
      <c r="Q17" s="88"/>
      <c r="R17" s="88"/>
      <c r="S17" s="88"/>
      <c r="T17" s="88"/>
      <c r="U17" s="108"/>
      <c r="V17" s="113"/>
      <c r="W17" s="89"/>
      <c r="X17" s="89"/>
      <c r="Y17" s="89"/>
      <c r="Z17" s="89"/>
      <c r="AA17" s="89"/>
      <c r="AB17" s="169"/>
      <c r="AC17" s="171" t="str">
        <f t="shared" si="38"/>
        <v/>
      </c>
      <c r="AD17" s="172" t="str">
        <f t="shared" si="12"/>
        <v/>
      </c>
      <c r="AL17" s="2" t="str" cm="1">
        <f t="array" ref="AL17">IF(B17="","",SUMPRODUCT(($D$1:$AB$4=$AL$4)*D17:AB17))</f>
        <v/>
      </c>
      <c r="AM17" s="15" t="str">
        <f t="shared" si="13"/>
        <v/>
      </c>
      <c r="AN17" s="2" t="str" cm="1">
        <f t="array" ref="AN17">IF(B17="","",SUMPRODUCT(($D$1:$AB$4=$AN$4)*D17:AB17))</f>
        <v/>
      </c>
      <c r="AO17" s="15" t="str">
        <f t="shared" si="14"/>
        <v/>
      </c>
      <c r="AP17" s="2" t="str" cm="1">
        <f t="array" ref="AP17">IF(B17="","",SUMPRODUCT(($D$1:$AB$4=$AP$4)*D17:AB17))</f>
        <v/>
      </c>
      <c r="AQ17" s="15" t="str">
        <f t="shared" si="15"/>
        <v/>
      </c>
      <c r="AR17" s="2" t="str" cm="1">
        <f t="array" ref="AR17">IF(B17="","",SUMPRODUCT(($D$1:$AB$4=$AR$4)*D17:AB17))</f>
        <v/>
      </c>
      <c r="AS17" s="15" t="str">
        <f t="shared" si="16"/>
        <v/>
      </c>
      <c r="AT17" s="2" t="str" cm="1">
        <f t="array" ref="AT17">IF(B17="","",SUMPRODUCT(($D$1:$AB$4=$AT$4)*$D17:$AB17))</f>
        <v/>
      </c>
      <c r="AU17" s="15" t="str">
        <f t="shared" si="17"/>
        <v/>
      </c>
      <c r="AV17" s="2" t="str" cm="1">
        <f t="array" ref="AV17">IF(B17="","",SUMPRODUCT(($D$1:$AB$4=$AV$4)*$D17:$AB17))</f>
        <v/>
      </c>
      <c r="AW17" s="15" t="str">
        <f t="shared" si="18"/>
        <v/>
      </c>
      <c r="AX17" s="2" t="str" cm="1">
        <f t="array" ref="AX17">IF(B17="","",SUMPRODUCT(($D$1:$AB$4=$AX$4)*$D17:$AB17))</f>
        <v/>
      </c>
      <c r="AY17" s="15" t="str">
        <f t="shared" si="19"/>
        <v/>
      </c>
      <c r="AZ17" s="2" t="str" cm="1">
        <f t="array" ref="AZ17">IF(B17="","",SUMPRODUCT(($D$1:$AB$4=$AZ$4)*$D17:$AB17))</f>
        <v/>
      </c>
      <c r="BA17" s="15" t="str">
        <f t="shared" si="20"/>
        <v/>
      </c>
      <c r="BB17" s="2" t="str" cm="1">
        <f t="array" ref="BB17">IF(B17="","",SUMPRODUCT(($D$1:$AB$4=$BB$4)*$D17:$AB17))</f>
        <v/>
      </c>
      <c r="BC17" s="15" t="str">
        <f t="shared" si="21"/>
        <v/>
      </c>
      <c r="BD17" s="2" t="str" cm="1">
        <f t="array" ref="BD17">IF(B17="","",SUMPRODUCT(($D$1:$AB$4=$BD$4)*$D17:$AB17))</f>
        <v/>
      </c>
      <c r="BE17" s="15" t="str">
        <f t="shared" si="22"/>
        <v/>
      </c>
      <c r="BF17" s="2" t="str" cm="1">
        <f t="array" ref="BF17">IF(B17="","",SUMPRODUCT(($D$1:$AB$4=$BF$4)*$D17:$AB17))</f>
        <v/>
      </c>
      <c r="BG17" s="15" t="str">
        <f t="shared" si="23"/>
        <v/>
      </c>
      <c r="BH17" s="2" t="str" cm="1">
        <f t="array" ref="BH17">IF(B17="","",SUMPRODUCT(($D$1:$AB$4=$BH$4)*$D17:$AB17))</f>
        <v/>
      </c>
      <c r="BI17" s="15" t="str">
        <f t="shared" si="24"/>
        <v/>
      </c>
      <c r="BJ17" s="2" t="str" cm="1">
        <f t="array" ref="BJ17">IF(B17="","",SUMPRODUCT(($D$1:$AB$4=$BJ$4)*$D17:$AB17))</f>
        <v/>
      </c>
      <c r="BK17" s="15" t="str">
        <f t="shared" si="25"/>
        <v/>
      </c>
      <c r="BL17" s="2" t="str" cm="1">
        <f t="array" ref="BL17">IF(B17="","",SUMPRODUCT(($D$1:$AB$4=$BL$4)*$D17:$AB17))</f>
        <v/>
      </c>
      <c r="BM17" s="15" t="str">
        <f t="shared" si="26"/>
        <v/>
      </c>
      <c r="BN17" s="2" t="str" cm="1">
        <f t="array" ref="BN17">IF(B17="","",SUMPRODUCT(($D$1:$AB$4=$BN$4)*$D17:$AB17))</f>
        <v/>
      </c>
      <c r="BO17" s="15" t="str">
        <f t="shared" si="27"/>
        <v/>
      </c>
      <c r="BP17" s="2" t="str" cm="1">
        <f t="array" ref="BP17">IF(B17="","",SUMPRODUCT(($D$1:$AB$4=$BP$4)*$D17:$AB17))</f>
        <v/>
      </c>
      <c r="BQ17" s="15" t="str">
        <f t="shared" si="28"/>
        <v/>
      </c>
      <c r="BR17" s="2" t="str" cm="1">
        <f t="array" ref="BR17">IF(B17="","",SUMPRODUCT(($D$1:$AB$4=$BR$4)*$D17:$AB17))</f>
        <v/>
      </c>
      <c r="BS17" s="15" t="str">
        <f t="shared" si="29"/>
        <v/>
      </c>
      <c r="BT17" s="2" t="str" cm="1">
        <f t="array" ref="BT17">IF(B17="","",SUMPRODUCT(($D$1:$AB$4=$BT$4)*$D17:$AB17))</f>
        <v/>
      </c>
      <c r="BU17" s="15" t="str">
        <f t="shared" si="30"/>
        <v/>
      </c>
      <c r="BV17" s="2" t="str" cm="1">
        <f t="array" ref="BV17">IF(B17="","",SUMPRODUCT(($D$1:$AB$4=$BV$4)*$D17:$AB17))</f>
        <v/>
      </c>
      <c r="BW17" s="15" t="str">
        <f t="shared" si="31"/>
        <v/>
      </c>
      <c r="BX17" s="2" t="str" cm="1">
        <f t="array" ref="BX17">IF(B17="","",SUMPRODUCT(($D$1:$AB$4=$BX$4)*$D17:$AB17))</f>
        <v/>
      </c>
      <c r="BY17" s="15" t="str">
        <f t="shared" si="32"/>
        <v/>
      </c>
      <c r="BZ17" s="2" t="str" cm="1">
        <f t="array" ref="BZ17">IF(B17="","",SUMPRODUCT(($D$1:$AB$4=$BZ$4)*$D17:$AB17))</f>
        <v/>
      </c>
      <c r="CA17" s="15" t="str">
        <f t="shared" si="33"/>
        <v/>
      </c>
      <c r="CB17" s="2" t="str" cm="1">
        <f t="array" ref="CB17">IF(B17="","",SUMPRODUCT(($D$1:$AB$4=$CB$4)*$D17:$AB17))</f>
        <v/>
      </c>
      <c r="CC17" s="15" t="str">
        <f t="shared" si="34"/>
        <v/>
      </c>
      <c r="CD17" s="2" t="str" cm="1">
        <f t="array" ref="CD17">IF(B17="","",SUMPRODUCT(($D$1:$AB$4=$CD$4)*$D17:$AB17))</f>
        <v/>
      </c>
      <c r="CE17" s="15" t="str">
        <f t="shared" si="35"/>
        <v/>
      </c>
      <c r="CF17" s="2" t="str" cm="1">
        <f t="array" ref="CF17">IF(B17="","",SUMPRODUCT(($D$1:$AB$4=$CF$4)*$D17:$AB17))</f>
        <v/>
      </c>
      <c r="CG17" s="15" t="str">
        <f t="shared" si="36"/>
        <v/>
      </c>
      <c r="CH17" s="2" t="str" cm="1">
        <f t="array" ref="CH17">IF(B17="","",SUMPRODUCT(($D$1:$AB$4=$CH$4)*$D17:$AB17))</f>
        <v/>
      </c>
      <c r="CI17" s="15" t="str">
        <f t="shared" si="37"/>
        <v/>
      </c>
      <c r="FW17" t="e">
        <v>#DIV/0!</v>
      </c>
    </row>
    <row r="18" spans="1:179">
      <c r="A18" s="6">
        <v>13</v>
      </c>
      <c r="D18" s="97"/>
      <c r="E18" s="97"/>
      <c r="F18" s="97"/>
      <c r="G18" s="86"/>
      <c r="H18" s="86"/>
      <c r="I18" s="98"/>
      <c r="J18" s="102"/>
      <c r="K18" s="87"/>
      <c r="L18" s="87"/>
      <c r="M18" s="87"/>
      <c r="N18" s="87"/>
      <c r="O18" s="103"/>
      <c r="P18" s="107"/>
      <c r="Q18" s="88"/>
      <c r="R18" s="88"/>
      <c r="S18" s="88"/>
      <c r="T18" s="88"/>
      <c r="U18" s="108"/>
      <c r="V18" s="113"/>
      <c r="W18" s="89"/>
      <c r="X18" s="89"/>
      <c r="Y18" s="89"/>
      <c r="Z18" s="89"/>
      <c r="AA18" s="89"/>
      <c r="AB18" s="169"/>
      <c r="AC18" s="171" t="str">
        <f t="shared" si="38"/>
        <v/>
      </c>
      <c r="AD18" s="172" t="str">
        <f t="shared" si="12"/>
        <v/>
      </c>
      <c r="AL18" s="2" t="str" cm="1">
        <f t="array" ref="AL18">IF(B18="","",SUMPRODUCT(($D$1:$AB$4=$AL$4)*D18:AB18))</f>
        <v/>
      </c>
      <c r="AM18" s="15" t="str">
        <f t="shared" si="13"/>
        <v/>
      </c>
      <c r="AN18" s="2" t="str" cm="1">
        <f t="array" ref="AN18">IF(B18="","",SUMPRODUCT(($D$1:$AB$4=$AN$4)*D18:AB18))</f>
        <v/>
      </c>
      <c r="AO18" s="15" t="str">
        <f t="shared" si="14"/>
        <v/>
      </c>
      <c r="AP18" s="2" t="str" cm="1">
        <f t="array" ref="AP18">IF(B18="","",SUMPRODUCT(($D$1:$AB$4=$AP$4)*D18:AB18))</f>
        <v/>
      </c>
      <c r="AQ18" s="15" t="str">
        <f t="shared" si="15"/>
        <v/>
      </c>
      <c r="AR18" s="2" t="str" cm="1">
        <f t="array" ref="AR18">IF(B18="","",SUMPRODUCT(($D$1:$AB$4=$AR$4)*D18:AB18))</f>
        <v/>
      </c>
      <c r="AS18" s="15" t="str">
        <f t="shared" si="16"/>
        <v/>
      </c>
      <c r="AT18" s="2" t="str" cm="1">
        <f t="array" ref="AT18">IF(B18="","",SUMPRODUCT(($D$1:$AB$4=$AT$4)*$D18:$AB18))</f>
        <v/>
      </c>
      <c r="AU18" s="15" t="str">
        <f t="shared" si="17"/>
        <v/>
      </c>
      <c r="AV18" s="2" t="str" cm="1">
        <f t="array" ref="AV18">IF(B18="","",SUMPRODUCT(($D$1:$AB$4=$AV$4)*$D18:$AB18))</f>
        <v/>
      </c>
      <c r="AW18" s="15" t="str">
        <f t="shared" si="18"/>
        <v/>
      </c>
      <c r="AX18" s="2" t="str" cm="1">
        <f t="array" ref="AX18">IF(B18="","",SUMPRODUCT(($D$1:$AB$4=$AX$4)*$D18:$AB18))</f>
        <v/>
      </c>
      <c r="AY18" s="15" t="str">
        <f t="shared" si="19"/>
        <v/>
      </c>
      <c r="AZ18" s="2" t="str" cm="1">
        <f t="array" ref="AZ18">IF(B18="","",SUMPRODUCT(($D$1:$AB$4=$AZ$4)*$D18:$AB18))</f>
        <v/>
      </c>
      <c r="BA18" s="15" t="str">
        <f t="shared" si="20"/>
        <v/>
      </c>
      <c r="BB18" s="2" t="str" cm="1">
        <f t="array" ref="BB18">IF(B18="","",SUMPRODUCT(($D$1:$AB$4=$BB$4)*$D18:$AB18))</f>
        <v/>
      </c>
      <c r="BC18" s="15" t="str">
        <f t="shared" si="21"/>
        <v/>
      </c>
      <c r="BD18" s="2" t="str" cm="1">
        <f t="array" ref="BD18">IF(B18="","",SUMPRODUCT(($D$1:$AB$4=$BD$4)*$D18:$AB18))</f>
        <v/>
      </c>
      <c r="BE18" s="15" t="str">
        <f t="shared" si="22"/>
        <v/>
      </c>
      <c r="BF18" s="2" t="str" cm="1">
        <f t="array" ref="BF18">IF(B18="","",SUMPRODUCT(($D$1:$AB$4=$BF$4)*$D18:$AB18))</f>
        <v/>
      </c>
      <c r="BG18" s="15" t="str">
        <f t="shared" si="23"/>
        <v/>
      </c>
      <c r="BH18" s="2" t="str" cm="1">
        <f t="array" ref="BH18">IF(B18="","",SUMPRODUCT(($D$1:$AB$4=$BH$4)*$D18:$AB18))</f>
        <v/>
      </c>
      <c r="BI18" s="15" t="str">
        <f t="shared" si="24"/>
        <v/>
      </c>
      <c r="BJ18" s="2" t="str" cm="1">
        <f t="array" ref="BJ18">IF(B18="","",SUMPRODUCT(($D$1:$AB$4=$BJ$4)*$D18:$AB18))</f>
        <v/>
      </c>
      <c r="BK18" s="15" t="str">
        <f t="shared" si="25"/>
        <v/>
      </c>
      <c r="BL18" s="2" t="str" cm="1">
        <f t="array" ref="BL18">IF(B18="","",SUMPRODUCT(($D$1:$AB$4=$BL$4)*$D18:$AB18))</f>
        <v/>
      </c>
      <c r="BM18" s="15" t="str">
        <f t="shared" si="26"/>
        <v/>
      </c>
      <c r="BN18" s="2" t="str" cm="1">
        <f t="array" ref="BN18">IF(B18="","",SUMPRODUCT(($D$1:$AB$4=$BN$4)*$D18:$AB18))</f>
        <v/>
      </c>
      <c r="BO18" s="15" t="str">
        <f t="shared" si="27"/>
        <v/>
      </c>
      <c r="BP18" s="2" t="str" cm="1">
        <f t="array" ref="BP18">IF(B18="","",SUMPRODUCT(($D$1:$AB$4=$BP$4)*$D18:$AB18))</f>
        <v/>
      </c>
      <c r="BQ18" s="15" t="str">
        <f t="shared" si="28"/>
        <v/>
      </c>
      <c r="BR18" s="2" t="str" cm="1">
        <f t="array" ref="BR18">IF(B18="","",SUMPRODUCT(($D$1:$AB$4=$BR$4)*$D18:$AB18))</f>
        <v/>
      </c>
      <c r="BS18" s="15" t="str">
        <f t="shared" si="29"/>
        <v/>
      </c>
      <c r="BT18" s="2" t="str" cm="1">
        <f t="array" ref="BT18">IF(B18="","",SUMPRODUCT(($D$1:$AB$4=$BT$4)*$D18:$AB18))</f>
        <v/>
      </c>
      <c r="BU18" s="15" t="str">
        <f t="shared" si="30"/>
        <v/>
      </c>
      <c r="BV18" s="2" t="str" cm="1">
        <f t="array" ref="BV18">IF(B18="","",SUMPRODUCT(($D$1:$AB$4=$BV$4)*$D18:$AB18))</f>
        <v/>
      </c>
      <c r="BW18" s="15" t="str">
        <f t="shared" si="31"/>
        <v/>
      </c>
      <c r="BX18" s="2" t="str" cm="1">
        <f t="array" ref="BX18">IF(B18="","",SUMPRODUCT(($D$1:$AB$4=$BX$4)*$D18:$AB18))</f>
        <v/>
      </c>
      <c r="BY18" s="15" t="str">
        <f t="shared" si="32"/>
        <v/>
      </c>
      <c r="BZ18" s="2" t="str" cm="1">
        <f t="array" ref="BZ18">IF(B18="","",SUMPRODUCT(($D$1:$AB$4=$BZ$4)*$D18:$AB18))</f>
        <v/>
      </c>
      <c r="CA18" s="15" t="str">
        <f t="shared" si="33"/>
        <v/>
      </c>
      <c r="CB18" s="2" t="str" cm="1">
        <f t="array" ref="CB18">IF(B18="","",SUMPRODUCT(($D$1:$AB$4=$CB$4)*$D18:$AB18))</f>
        <v/>
      </c>
      <c r="CC18" s="15" t="str">
        <f t="shared" si="34"/>
        <v/>
      </c>
      <c r="CD18" s="2" t="str" cm="1">
        <f t="array" ref="CD18">IF(B18="","",SUMPRODUCT(($D$1:$AB$4=$CD$4)*$D18:$AB18))</f>
        <v/>
      </c>
      <c r="CE18" s="15" t="str">
        <f t="shared" si="35"/>
        <v/>
      </c>
      <c r="CF18" s="2" t="str" cm="1">
        <f t="array" ref="CF18">IF(B18="","",SUMPRODUCT(($D$1:$AB$4=$CF$4)*$D18:$AB18))</f>
        <v/>
      </c>
      <c r="CG18" s="15" t="str">
        <f t="shared" si="36"/>
        <v/>
      </c>
      <c r="CH18" s="2" t="str" cm="1">
        <f t="array" ref="CH18">IF(B18="","",SUMPRODUCT(($D$1:$AB$4=$CH$4)*$D18:$AB18))</f>
        <v/>
      </c>
      <c r="CI18" s="15" t="str">
        <f t="shared" si="37"/>
        <v/>
      </c>
      <c r="FW18" t="e">
        <v>#DIV/0!</v>
      </c>
    </row>
    <row r="19" spans="1:179">
      <c r="A19" s="7">
        <v>14</v>
      </c>
      <c r="D19" s="97"/>
      <c r="E19" s="97"/>
      <c r="F19" s="97"/>
      <c r="G19" s="86"/>
      <c r="H19" s="86"/>
      <c r="I19" s="98"/>
      <c r="J19" s="102"/>
      <c r="K19" s="87"/>
      <c r="L19" s="87"/>
      <c r="M19" s="87"/>
      <c r="N19" s="87"/>
      <c r="O19" s="103"/>
      <c r="P19" s="107"/>
      <c r="Q19" s="88"/>
      <c r="R19" s="88"/>
      <c r="S19" s="88"/>
      <c r="T19" s="88"/>
      <c r="U19" s="108"/>
      <c r="V19" s="113"/>
      <c r="W19" s="89"/>
      <c r="X19" s="89"/>
      <c r="Y19" s="89"/>
      <c r="Z19" s="89"/>
      <c r="AA19" s="89"/>
      <c r="AB19" s="169"/>
      <c r="AC19" s="171" t="str">
        <f t="shared" si="38"/>
        <v/>
      </c>
      <c r="AD19" s="172" t="str">
        <f t="shared" si="12"/>
        <v/>
      </c>
      <c r="AL19" s="2" t="str" cm="1">
        <f t="array" ref="AL19">IF(B19="","",SUMPRODUCT(($D$1:$AB$4=$AL$4)*D19:AB19))</f>
        <v/>
      </c>
      <c r="AM19" s="15" t="str">
        <f t="shared" si="13"/>
        <v/>
      </c>
      <c r="AN19" s="2" t="str" cm="1">
        <f t="array" ref="AN19">IF(B19="","",SUMPRODUCT(($D$1:$AB$4=$AN$4)*D19:AB19))</f>
        <v/>
      </c>
      <c r="AO19" s="15" t="str">
        <f t="shared" si="14"/>
        <v/>
      </c>
      <c r="AP19" s="2" t="str" cm="1">
        <f t="array" ref="AP19">IF(B19="","",SUMPRODUCT(($D$1:$AB$4=$AP$4)*D19:AB19))</f>
        <v/>
      </c>
      <c r="AQ19" s="15" t="str">
        <f t="shared" si="15"/>
        <v/>
      </c>
      <c r="AR19" s="2" t="str" cm="1">
        <f t="array" ref="AR19">IF(B19="","",SUMPRODUCT(($D$1:$AB$4=$AR$4)*D19:AB19))</f>
        <v/>
      </c>
      <c r="AS19" s="15" t="str">
        <f t="shared" si="16"/>
        <v/>
      </c>
      <c r="AT19" s="2" t="str" cm="1">
        <f t="array" ref="AT19">IF(B19="","",SUMPRODUCT(($D$1:$AB$4=$AT$4)*$D19:$AB19))</f>
        <v/>
      </c>
      <c r="AU19" s="15" t="str">
        <f t="shared" si="17"/>
        <v/>
      </c>
      <c r="AV19" s="2" t="str" cm="1">
        <f t="array" ref="AV19">IF(B19="","",SUMPRODUCT(($D$1:$AB$4=$AV$4)*$D19:$AB19))</f>
        <v/>
      </c>
      <c r="AW19" s="15" t="str">
        <f t="shared" si="18"/>
        <v/>
      </c>
      <c r="AX19" s="2" t="str" cm="1">
        <f t="array" ref="AX19">IF(B19="","",SUMPRODUCT(($D$1:$AB$4=$AX$4)*$D19:$AB19))</f>
        <v/>
      </c>
      <c r="AY19" s="15" t="str">
        <f t="shared" si="19"/>
        <v/>
      </c>
      <c r="AZ19" s="2" t="str" cm="1">
        <f t="array" ref="AZ19">IF(B19="","",SUMPRODUCT(($D$1:$AB$4=$AZ$4)*$D19:$AB19))</f>
        <v/>
      </c>
      <c r="BA19" s="15" t="str">
        <f t="shared" si="20"/>
        <v/>
      </c>
      <c r="BB19" s="2" t="str" cm="1">
        <f t="array" ref="BB19">IF(B19="","",SUMPRODUCT(($D$1:$AB$4=$BB$4)*$D19:$AB19))</f>
        <v/>
      </c>
      <c r="BC19" s="15" t="str">
        <f t="shared" si="21"/>
        <v/>
      </c>
      <c r="BD19" s="2" t="str" cm="1">
        <f t="array" ref="BD19">IF(B19="","",SUMPRODUCT(($D$1:$AB$4=$BD$4)*$D19:$AB19))</f>
        <v/>
      </c>
      <c r="BE19" s="15" t="str">
        <f t="shared" si="22"/>
        <v/>
      </c>
      <c r="BF19" s="2" t="str" cm="1">
        <f t="array" ref="BF19">IF(B19="","",SUMPRODUCT(($D$1:$AB$4=$BF$4)*$D19:$AB19))</f>
        <v/>
      </c>
      <c r="BG19" s="15" t="str">
        <f t="shared" si="23"/>
        <v/>
      </c>
      <c r="BH19" s="2" t="str" cm="1">
        <f t="array" ref="BH19">IF(B19="","",SUMPRODUCT(($D$1:$AB$4=$BH$4)*$D19:$AB19))</f>
        <v/>
      </c>
      <c r="BI19" s="15" t="str">
        <f t="shared" si="24"/>
        <v/>
      </c>
      <c r="BJ19" s="2" t="str" cm="1">
        <f t="array" ref="BJ19">IF(B19="","",SUMPRODUCT(($D$1:$AB$4=$BJ$4)*$D19:$AB19))</f>
        <v/>
      </c>
      <c r="BK19" s="15" t="str">
        <f t="shared" si="25"/>
        <v/>
      </c>
      <c r="BL19" s="2" t="str" cm="1">
        <f t="array" ref="BL19">IF(B19="","",SUMPRODUCT(($D$1:$AB$4=$BL$4)*$D19:$AB19))</f>
        <v/>
      </c>
      <c r="BM19" s="15" t="str">
        <f t="shared" si="26"/>
        <v/>
      </c>
      <c r="BN19" s="2" t="str" cm="1">
        <f t="array" ref="BN19">IF(B19="","",SUMPRODUCT(($D$1:$AB$4=$BN$4)*$D19:$AB19))</f>
        <v/>
      </c>
      <c r="BO19" s="15" t="str">
        <f t="shared" si="27"/>
        <v/>
      </c>
      <c r="BP19" s="2" t="str" cm="1">
        <f t="array" ref="BP19">IF(B19="","",SUMPRODUCT(($D$1:$AB$4=$BP$4)*$D19:$AB19))</f>
        <v/>
      </c>
      <c r="BQ19" s="15" t="str">
        <f t="shared" si="28"/>
        <v/>
      </c>
      <c r="BR19" s="2" t="str" cm="1">
        <f t="array" ref="BR19">IF(B19="","",SUMPRODUCT(($D$1:$AB$4=$BR$4)*$D19:$AB19))</f>
        <v/>
      </c>
      <c r="BS19" s="15" t="str">
        <f t="shared" si="29"/>
        <v/>
      </c>
      <c r="BT19" s="2" t="str" cm="1">
        <f t="array" ref="BT19">IF(B19="","",SUMPRODUCT(($D$1:$AB$4=$BT$4)*$D19:$AB19))</f>
        <v/>
      </c>
      <c r="BU19" s="15" t="str">
        <f t="shared" si="30"/>
        <v/>
      </c>
      <c r="BV19" s="2" t="str" cm="1">
        <f t="array" ref="BV19">IF(B19="","",SUMPRODUCT(($D$1:$AB$4=$BV$4)*$D19:$AB19))</f>
        <v/>
      </c>
      <c r="BW19" s="15" t="str">
        <f t="shared" si="31"/>
        <v/>
      </c>
      <c r="BX19" s="2" t="str" cm="1">
        <f t="array" ref="BX19">IF(B19="","",SUMPRODUCT(($D$1:$AB$4=$BX$4)*$D19:$AB19))</f>
        <v/>
      </c>
      <c r="BY19" s="15" t="str">
        <f t="shared" si="32"/>
        <v/>
      </c>
      <c r="BZ19" s="2" t="str" cm="1">
        <f t="array" ref="BZ19">IF(B19="","",SUMPRODUCT(($D$1:$AB$4=$BZ$4)*$D19:$AB19))</f>
        <v/>
      </c>
      <c r="CA19" s="15" t="str">
        <f t="shared" si="33"/>
        <v/>
      </c>
      <c r="CB19" s="2" t="str" cm="1">
        <f t="array" ref="CB19">IF(B19="","",SUMPRODUCT(($D$1:$AB$4=$CB$4)*$D19:$AB19))</f>
        <v/>
      </c>
      <c r="CC19" s="15" t="str">
        <f t="shared" si="34"/>
        <v/>
      </c>
      <c r="CD19" s="2" t="str" cm="1">
        <f t="array" ref="CD19">IF(B19="","",SUMPRODUCT(($D$1:$AB$4=$CD$4)*$D19:$AB19))</f>
        <v/>
      </c>
      <c r="CE19" s="15" t="str">
        <f t="shared" si="35"/>
        <v/>
      </c>
      <c r="CF19" s="2" t="str" cm="1">
        <f t="array" ref="CF19">IF(B19="","",SUMPRODUCT(($D$1:$AB$4=$CF$4)*$D19:$AB19))</f>
        <v/>
      </c>
      <c r="CG19" s="15" t="str">
        <f t="shared" si="36"/>
        <v/>
      </c>
      <c r="CH19" s="2" t="str" cm="1">
        <f t="array" ref="CH19">IF(B19="","",SUMPRODUCT(($D$1:$AB$4=$CH$4)*$D19:$AB19))</f>
        <v/>
      </c>
      <c r="CI19" s="15" t="str">
        <f t="shared" si="37"/>
        <v/>
      </c>
      <c r="FW19" t="e">
        <v>#DIV/0!</v>
      </c>
    </row>
    <row r="20" spans="1:179">
      <c r="A20" s="6">
        <v>15</v>
      </c>
      <c r="D20" s="97"/>
      <c r="E20" s="86"/>
      <c r="F20" s="86"/>
      <c r="G20" s="86"/>
      <c r="H20" s="86"/>
      <c r="I20" s="98"/>
      <c r="J20" s="102"/>
      <c r="K20" s="87"/>
      <c r="L20" s="87"/>
      <c r="M20" s="87"/>
      <c r="N20" s="87"/>
      <c r="O20" s="103"/>
      <c r="P20" s="107"/>
      <c r="Q20" s="88"/>
      <c r="R20" s="88"/>
      <c r="S20" s="88"/>
      <c r="T20" s="88"/>
      <c r="U20" s="108"/>
      <c r="V20" s="113"/>
      <c r="W20" s="89"/>
      <c r="X20" s="89"/>
      <c r="Y20" s="89"/>
      <c r="Z20" s="89"/>
      <c r="AA20" s="89"/>
      <c r="AB20" s="169"/>
      <c r="AC20" s="171" t="str">
        <f t="shared" si="38"/>
        <v/>
      </c>
      <c r="AD20" s="172" t="str">
        <f t="shared" si="12"/>
        <v/>
      </c>
      <c r="AL20" s="2" t="str" cm="1">
        <f t="array" ref="AL20">IF(B20="","",SUMPRODUCT(($D$1:$AB$4=$AL$4)*D20:AB20))</f>
        <v/>
      </c>
      <c r="AM20" s="15" t="str">
        <f t="shared" si="13"/>
        <v/>
      </c>
      <c r="AN20" s="2" t="str" cm="1">
        <f t="array" ref="AN20">IF(B20="","",SUMPRODUCT(($D$1:$AB$4=$AN$4)*D20:AB20))</f>
        <v/>
      </c>
      <c r="AO20" s="15" t="str">
        <f t="shared" si="14"/>
        <v/>
      </c>
      <c r="AP20" s="2" t="str" cm="1">
        <f t="array" ref="AP20">IF(B20="","",SUMPRODUCT(($D$1:$AB$4=$AP$4)*D20:AB20))</f>
        <v/>
      </c>
      <c r="AQ20" s="15" t="str">
        <f t="shared" si="15"/>
        <v/>
      </c>
      <c r="AR20" s="2" t="str" cm="1">
        <f t="array" ref="AR20">IF(B20="","",SUMPRODUCT(($D$1:$AB$4=$AR$4)*D20:AB20))</f>
        <v/>
      </c>
      <c r="AS20" s="15" t="str">
        <f t="shared" si="16"/>
        <v/>
      </c>
      <c r="AT20" s="2" t="str" cm="1">
        <f t="array" ref="AT20">IF(B20="","",SUMPRODUCT(($D$1:$AB$4=$AT$4)*$D20:$AB20))</f>
        <v/>
      </c>
      <c r="AU20" s="15" t="str">
        <f t="shared" si="17"/>
        <v/>
      </c>
      <c r="AV20" s="2" t="str" cm="1">
        <f t="array" ref="AV20">IF(B20="","",SUMPRODUCT(($D$1:$AB$4=$AV$4)*$D20:$AB20))</f>
        <v/>
      </c>
      <c r="AW20" s="15" t="str">
        <f t="shared" si="18"/>
        <v/>
      </c>
      <c r="AX20" s="2" t="str" cm="1">
        <f t="array" ref="AX20">IF(B20="","",SUMPRODUCT(($D$1:$AB$4=$AX$4)*$D20:$AB20))</f>
        <v/>
      </c>
      <c r="AY20" s="15" t="str">
        <f t="shared" si="19"/>
        <v/>
      </c>
      <c r="AZ20" s="2" t="str" cm="1">
        <f t="array" ref="AZ20">IF(B20="","",SUMPRODUCT(($D$1:$AB$4=$AZ$4)*$D20:$AB20))</f>
        <v/>
      </c>
      <c r="BA20" s="15" t="str">
        <f t="shared" si="20"/>
        <v/>
      </c>
      <c r="BB20" s="2" t="str" cm="1">
        <f t="array" ref="BB20">IF(B20="","",SUMPRODUCT(($D$1:$AB$4=$BB$4)*$D20:$AB20))</f>
        <v/>
      </c>
      <c r="BC20" s="15" t="str">
        <f t="shared" si="21"/>
        <v/>
      </c>
      <c r="BD20" s="2" t="str" cm="1">
        <f t="array" ref="BD20">IF(B20="","",SUMPRODUCT(($D$1:$AB$4=$BD$4)*$D20:$AB20))</f>
        <v/>
      </c>
      <c r="BE20" s="15" t="str">
        <f t="shared" si="22"/>
        <v/>
      </c>
      <c r="BF20" s="2" t="str" cm="1">
        <f t="array" ref="BF20">IF(B20="","",SUMPRODUCT(($D$1:$AB$4=$BF$4)*$D20:$AB20))</f>
        <v/>
      </c>
      <c r="BG20" s="15" t="str">
        <f t="shared" si="23"/>
        <v/>
      </c>
      <c r="BH20" s="2" t="str" cm="1">
        <f t="array" ref="BH20">IF(B20="","",SUMPRODUCT(($D$1:$AB$4=$BH$4)*$D20:$AB20))</f>
        <v/>
      </c>
      <c r="BI20" s="15" t="str">
        <f t="shared" si="24"/>
        <v/>
      </c>
      <c r="BJ20" s="2" t="str" cm="1">
        <f t="array" ref="BJ20">IF(B20="","",SUMPRODUCT(($D$1:$AB$4=$BJ$4)*$D20:$AB20))</f>
        <v/>
      </c>
      <c r="BK20" s="15" t="str">
        <f t="shared" si="25"/>
        <v/>
      </c>
      <c r="BL20" s="2" t="str" cm="1">
        <f t="array" ref="BL20">IF(B20="","",SUMPRODUCT(($D$1:$AB$4=$BL$4)*$D20:$AB20))</f>
        <v/>
      </c>
      <c r="BM20" s="15" t="str">
        <f t="shared" si="26"/>
        <v/>
      </c>
      <c r="BN20" s="2" t="str" cm="1">
        <f t="array" ref="BN20">IF(B20="","",SUMPRODUCT(($D$1:$AB$4=$BN$4)*$D20:$AB20))</f>
        <v/>
      </c>
      <c r="BO20" s="15" t="str">
        <f t="shared" si="27"/>
        <v/>
      </c>
      <c r="BP20" s="2" t="str" cm="1">
        <f t="array" ref="BP20">IF(B20="","",SUMPRODUCT(($D$1:$AB$4=$BP$4)*$D20:$AB20))</f>
        <v/>
      </c>
      <c r="BQ20" s="15" t="str">
        <f t="shared" si="28"/>
        <v/>
      </c>
      <c r="BR20" s="2" t="str" cm="1">
        <f t="array" ref="BR20">IF(B20="","",SUMPRODUCT(($D$1:$AB$4=$BR$4)*$D20:$AB20))</f>
        <v/>
      </c>
      <c r="BS20" s="15" t="str">
        <f t="shared" si="29"/>
        <v/>
      </c>
      <c r="BT20" s="2" t="str" cm="1">
        <f t="array" ref="BT20">IF(B20="","",SUMPRODUCT(($D$1:$AB$4=$BT$4)*$D20:$AB20))</f>
        <v/>
      </c>
      <c r="BU20" s="15" t="str">
        <f t="shared" si="30"/>
        <v/>
      </c>
      <c r="BV20" s="2" t="str" cm="1">
        <f t="array" ref="BV20">IF(B20="","",SUMPRODUCT(($D$1:$AB$4=$BV$4)*$D20:$AB20))</f>
        <v/>
      </c>
      <c r="BW20" s="15" t="str">
        <f t="shared" si="31"/>
        <v/>
      </c>
      <c r="BX20" s="2" t="str" cm="1">
        <f t="array" ref="BX20">IF(B20="","",SUMPRODUCT(($D$1:$AB$4=$BX$4)*$D20:$AB20))</f>
        <v/>
      </c>
      <c r="BY20" s="15" t="str">
        <f t="shared" si="32"/>
        <v/>
      </c>
      <c r="BZ20" s="2" t="str" cm="1">
        <f t="array" ref="BZ20">IF(B20="","",SUMPRODUCT(($D$1:$AB$4=$BZ$4)*$D20:$AB20))</f>
        <v/>
      </c>
      <c r="CA20" s="15" t="str">
        <f t="shared" si="33"/>
        <v/>
      </c>
      <c r="CB20" s="2" t="str" cm="1">
        <f t="array" ref="CB20">IF(B20="","",SUMPRODUCT(($D$1:$AB$4=$CB$4)*$D20:$AB20))</f>
        <v/>
      </c>
      <c r="CC20" s="15" t="str">
        <f t="shared" si="34"/>
        <v/>
      </c>
      <c r="CD20" s="2" t="str" cm="1">
        <f t="array" ref="CD20">IF(B20="","",SUMPRODUCT(($D$1:$AB$4=$CD$4)*$D20:$AB20))</f>
        <v/>
      </c>
      <c r="CE20" s="15" t="str">
        <f t="shared" si="35"/>
        <v/>
      </c>
      <c r="CF20" s="2" t="str" cm="1">
        <f t="array" ref="CF20">IF(B20="","",SUMPRODUCT(($D$1:$AB$4=$CF$4)*$D20:$AB20))</f>
        <v/>
      </c>
      <c r="CG20" s="15" t="str">
        <f t="shared" si="36"/>
        <v/>
      </c>
      <c r="CH20" s="2" t="str" cm="1">
        <f t="array" ref="CH20">IF(B20="","",SUMPRODUCT(($D$1:$AB$4=$CH$4)*$D20:$AB20))</f>
        <v/>
      </c>
      <c r="CI20" s="15" t="str">
        <f t="shared" si="37"/>
        <v/>
      </c>
      <c r="FW20" t="e">
        <v>#DIV/0!</v>
      </c>
    </row>
    <row r="21" spans="1:179">
      <c r="A21" s="7">
        <v>16</v>
      </c>
      <c r="D21" s="97"/>
      <c r="E21" s="86"/>
      <c r="F21" s="86"/>
      <c r="G21" s="86"/>
      <c r="H21" s="86"/>
      <c r="I21" s="98"/>
      <c r="J21" s="102"/>
      <c r="K21" s="87"/>
      <c r="L21" s="87"/>
      <c r="M21" s="87"/>
      <c r="N21" s="87"/>
      <c r="O21" s="103"/>
      <c r="P21" s="107"/>
      <c r="Q21" s="88"/>
      <c r="R21" s="88"/>
      <c r="S21" s="88"/>
      <c r="T21" s="88"/>
      <c r="U21" s="108"/>
      <c r="V21" s="113"/>
      <c r="W21" s="89"/>
      <c r="X21" s="89"/>
      <c r="Y21" s="89"/>
      <c r="Z21" s="89"/>
      <c r="AA21" s="89"/>
      <c r="AB21" s="169"/>
      <c r="AC21" s="171" t="str">
        <f t="shared" si="38"/>
        <v/>
      </c>
      <c r="AD21" s="172" t="str">
        <f t="shared" si="12"/>
        <v/>
      </c>
      <c r="AL21" s="2" t="str" cm="1">
        <f t="array" ref="AL21">IF(B21="","",SUMPRODUCT(($D$1:$AB$4=$AL$4)*D21:AB21))</f>
        <v/>
      </c>
      <c r="AM21" s="15" t="str">
        <f t="shared" si="13"/>
        <v/>
      </c>
      <c r="AN21" s="2" t="str" cm="1">
        <f t="array" ref="AN21">IF(B21="","",SUMPRODUCT(($D$1:$AB$4=$AN$4)*D21:AB21))</f>
        <v/>
      </c>
      <c r="AO21" s="15" t="str">
        <f t="shared" si="14"/>
        <v/>
      </c>
      <c r="AP21" s="2" t="str" cm="1">
        <f t="array" ref="AP21">IF(B21="","",SUMPRODUCT(($D$1:$AB$4=$AP$4)*D21:AB21))</f>
        <v/>
      </c>
      <c r="AQ21" s="15" t="str">
        <f t="shared" si="15"/>
        <v/>
      </c>
      <c r="AR21" s="2" t="str" cm="1">
        <f t="array" ref="AR21">IF(B21="","",SUMPRODUCT(($D$1:$AB$4=$AR$4)*D21:AB21))</f>
        <v/>
      </c>
      <c r="AS21" s="15" t="str">
        <f t="shared" si="16"/>
        <v/>
      </c>
      <c r="AT21" s="2" t="str" cm="1">
        <f t="array" ref="AT21">IF(B21="","",SUMPRODUCT(($D$1:$AB$4=$AT$4)*$D21:$AB21))</f>
        <v/>
      </c>
      <c r="AU21" s="15" t="str">
        <f t="shared" si="17"/>
        <v/>
      </c>
      <c r="AV21" s="2" t="str" cm="1">
        <f t="array" ref="AV21">IF(B21="","",SUMPRODUCT(($D$1:$AB$4=$AV$4)*$D21:$AB21))</f>
        <v/>
      </c>
      <c r="AW21" s="15" t="str">
        <f t="shared" si="18"/>
        <v/>
      </c>
      <c r="AX21" s="2" t="str" cm="1">
        <f t="array" ref="AX21">IF(B21="","",SUMPRODUCT(($D$1:$AB$4=$AX$4)*$D21:$AB21))</f>
        <v/>
      </c>
      <c r="AY21" s="15" t="str">
        <f t="shared" si="19"/>
        <v/>
      </c>
      <c r="AZ21" s="2" t="str" cm="1">
        <f t="array" ref="AZ21">IF(B21="","",SUMPRODUCT(($D$1:$AB$4=$AZ$4)*$D21:$AB21))</f>
        <v/>
      </c>
      <c r="BA21" s="15" t="str">
        <f t="shared" si="20"/>
        <v/>
      </c>
      <c r="BB21" s="2" t="str" cm="1">
        <f t="array" ref="BB21">IF(B21="","",SUMPRODUCT(($D$1:$AB$4=$BB$4)*$D21:$AB21))</f>
        <v/>
      </c>
      <c r="BC21" s="15" t="str">
        <f t="shared" si="21"/>
        <v/>
      </c>
      <c r="BD21" s="2" t="str" cm="1">
        <f t="array" ref="BD21">IF(B21="","",SUMPRODUCT(($D$1:$AB$4=$BD$4)*$D21:$AB21))</f>
        <v/>
      </c>
      <c r="BE21" s="15" t="str">
        <f t="shared" si="22"/>
        <v/>
      </c>
      <c r="BF21" s="2" t="str" cm="1">
        <f t="array" ref="BF21">IF(B21="","",SUMPRODUCT(($D$1:$AB$4=$BF$4)*$D21:$AB21))</f>
        <v/>
      </c>
      <c r="BG21" s="15" t="str">
        <f t="shared" si="23"/>
        <v/>
      </c>
      <c r="BH21" s="2" t="str" cm="1">
        <f t="array" ref="BH21">IF(B21="","",SUMPRODUCT(($D$1:$AB$4=$BH$4)*$D21:$AB21))</f>
        <v/>
      </c>
      <c r="BI21" s="15" t="str">
        <f t="shared" si="24"/>
        <v/>
      </c>
      <c r="BJ21" s="2" t="str" cm="1">
        <f t="array" ref="BJ21">IF(B21="","",SUMPRODUCT(($D$1:$AB$4=$BJ$4)*$D21:$AB21))</f>
        <v/>
      </c>
      <c r="BK21" s="15" t="str">
        <f t="shared" si="25"/>
        <v/>
      </c>
      <c r="BL21" s="2" t="str" cm="1">
        <f t="array" ref="BL21">IF(B21="","",SUMPRODUCT(($D$1:$AB$4=$BL$4)*$D21:$AB21))</f>
        <v/>
      </c>
      <c r="BM21" s="15" t="str">
        <f t="shared" si="26"/>
        <v/>
      </c>
      <c r="BN21" s="2" t="str" cm="1">
        <f t="array" ref="BN21">IF(B21="","",SUMPRODUCT(($D$1:$AB$4=$BN$4)*$D21:$AB21))</f>
        <v/>
      </c>
      <c r="BO21" s="15" t="str">
        <f t="shared" si="27"/>
        <v/>
      </c>
      <c r="BP21" s="2" t="str" cm="1">
        <f t="array" ref="BP21">IF(B21="","",SUMPRODUCT(($D$1:$AB$4=$BP$4)*$D21:$AB21))</f>
        <v/>
      </c>
      <c r="BQ21" s="15" t="str">
        <f t="shared" si="28"/>
        <v/>
      </c>
      <c r="BR21" s="2" t="str" cm="1">
        <f t="array" ref="BR21">IF(B21="","",SUMPRODUCT(($D$1:$AB$4=$BR$4)*$D21:$AB21))</f>
        <v/>
      </c>
      <c r="BS21" s="15" t="str">
        <f t="shared" si="29"/>
        <v/>
      </c>
      <c r="BT21" s="2" t="str" cm="1">
        <f t="array" ref="BT21">IF(B21="","",SUMPRODUCT(($D$1:$AB$4=$BT$4)*$D21:$AB21))</f>
        <v/>
      </c>
      <c r="BU21" s="15" t="str">
        <f t="shared" si="30"/>
        <v/>
      </c>
      <c r="BV21" s="2" t="str" cm="1">
        <f t="array" ref="BV21">IF(B21="","",SUMPRODUCT(($D$1:$AB$4=$BV$4)*$D21:$AB21))</f>
        <v/>
      </c>
      <c r="BW21" s="15" t="str">
        <f t="shared" si="31"/>
        <v/>
      </c>
      <c r="BX21" s="2" t="str" cm="1">
        <f t="array" ref="BX21">IF(B21="","",SUMPRODUCT(($D$1:$AB$4=$BX$4)*$D21:$AB21))</f>
        <v/>
      </c>
      <c r="BY21" s="15" t="str">
        <f t="shared" si="32"/>
        <v/>
      </c>
      <c r="BZ21" s="2" t="str" cm="1">
        <f t="array" ref="BZ21">IF(B21="","",SUMPRODUCT(($D$1:$AB$4=$BZ$4)*$D21:$AB21))</f>
        <v/>
      </c>
      <c r="CA21" s="15" t="str">
        <f t="shared" si="33"/>
        <v/>
      </c>
      <c r="CB21" s="2" t="str" cm="1">
        <f t="array" ref="CB21">IF(B21="","",SUMPRODUCT(($D$1:$AB$4=$CB$4)*$D21:$AB21))</f>
        <v/>
      </c>
      <c r="CC21" s="15" t="str">
        <f t="shared" si="34"/>
        <v/>
      </c>
      <c r="CD21" s="2" t="str" cm="1">
        <f t="array" ref="CD21">IF(B21="","",SUMPRODUCT(($D$1:$AB$4=$CD$4)*$D21:$AB21))</f>
        <v/>
      </c>
      <c r="CE21" s="15" t="str">
        <f t="shared" si="35"/>
        <v/>
      </c>
      <c r="CF21" s="2" t="str" cm="1">
        <f t="array" ref="CF21">IF(B21="","",SUMPRODUCT(($D$1:$AB$4=$CF$4)*$D21:$AB21))</f>
        <v/>
      </c>
      <c r="CG21" s="15" t="str">
        <f t="shared" si="36"/>
        <v/>
      </c>
      <c r="CH21" s="2" t="str" cm="1">
        <f t="array" ref="CH21">IF(B21="","",SUMPRODUCT(($D$1:$AB$4=$CH$4)*$D21:$AB21))</f>
        <v/>
      </c>
      <c r="CI21" s="15" t="str">
        <f t="shared" si="37"/>
        <v/>
      </c>
      <c r="FW21" t="e">
        <v>#DIV/0!</v>
      </c>
    </row>
    <row r="22" spans="1:179">
      <c r="A22" s="6">
        <v>17</v>
      </c>
      <c r="D22" s="97"/>
      <c r="E22" s="86"/>
      <c r="F22" s="86"/>
      <c r="G22" s="86"/>
      <c r="H22" s="86"/>
      <c r="I22" s="98"/>
      <c r="J22" s="102"/>
      <c r="K22" s="87"/>
      <c r="L22" s="87"/>
      <c r="M22" s="87"/>
      <c r="N22" s="87"/>
      <c r="O22" s="103"/>
      <c r="P22" s="107"/>
      <c r="Q22" s="88"/>
      <c r="R22" s="88"/>
      <c r="S22" s="88"/>
      <c r="T22" s="88"/>
      <c r="U22" s="108"/>
      <c r="V22" s="113"/>
      <c r="W22" s="89"/>
      <c r="X22" s="89"/>
      <c r="Y22" s="89"/>
      <c r="Z22" s="89"/>
      <c r="AA22" s="89"/>
      <c r="AB22" s="169"/>
      <c r="AC22" s="171" t="str">
        <f t="shared" si="38"/>
        <v/>
      </c>
      <c r="AD22" s="172" t="str">
        <f t="shared" si="12"/>
        <v/>
      </c>
      <c r="AL22" s="2" t="str" cm="1">
        <f t="array" ref="AL22">IF(B22="","",SUMPRODUCT(($D$1:$AB$4=$AL$4)*D22:AB22))</f>
        <v/>
      </c>
      <c r="AM22" s="15" t="str">
        <f t="shared" si="13"/>
        <v/>
      </c>
      <c r="AN22" s="2" t="str" cm="1">
        <f t="array" ref="AN22">IF(B22="","",SUMPRODUCT(($D$1:$AB$4=$AN$4)*D22:AB22))</f>
        <v/>
      </c>
      <c r="AO22" s="15" t="str">
        <f t="shared" si="14"/>
        <v/>
      </c>
      <c r="AP22" s="2" t="str" cm="1">
        <f t="array" ref="AP22">IF(B22="","",SUMPRODUCT(($D$1:$AB$4=$AP$4)*D22:AB22))</f>
        <v/>
      </c>
      <c r="AQ22" s="15" t="str">
        <f t="shared" si="15"/>
        <v/>
      </c>
      <c r="AR22" s="2" t="str" cm="1">
        <f t="array" ref="AR22">IF(B22="","",SUMPRODUCT(($D$1:$AB$4=$AR$4)*D22:AB22))</f>
        <v/>
      </c>
      <c r="AS22" s="15" t="str">
        <f t="shared" si="16"/>
        <v/>
      </c>
      <c r="AT22" s="2" t="str" cm="1">
        <f t="array" ref="AT22">IF(B22="","",SUMPRODUCT(($D$1:$AB$4=$AT$4)*$D22:$AB22))</f>
        <v/>
      </c>
      <c r="AU22" s="15" t="str">
        <f t="shared" si="17"/>
        <v/>
      </c>
      <c r="AV22" s="2" t="str" cm="1">
        <f t="array" ref="AV22">IF(B22="","",SUMPRODUCT(($D$1:$AB$4=$AV$4)*$D22:$AB22))</f>
        <v/>
      </c>
      <c r="AW22" s="15" t="str">
        <f t="shared" si="18"/>
        <v/>
      </c>
      <c r="AX22" s="2" t="str" cm="1">
        <f t="array" ref="AX22">IF(B22="","",SUMPRODUCT(($D$1:$AB$4=$AX$4)*$D22:$AB22))</f>
        <v/>
      </c>
      <c r="AY22" s="15" t="str">
        <f t="shared" si="19"/>
        <v/>
      </c>
      <c r="AZ22" s="2" t="str" cm="1">
        <f t="array" ref="AZ22">IF(B22="","",SUMPRODUCT(($D$1:$AB$4=$AZ$4)*$D22:$AB22))</f>
        <v/>
      </c>
      <c r="BA22" s="15" t="str">
        <f t="shared" si="20"/>
        <v/>
      </c>
      <c r="BB22" s="2" t="str" cm="1">
        <f t="array" ref="BB22">IF(B22="","",SUMPRODUCT(($D$1:$AB$4=$BB$4)*$D22:$AB22))</f>
        <v/>
      </c>
      <c r="BC22" s="15" t="str">
        <f t="shared" si="21"/>
        <v/>
      </c>
      <c r="BD22" s="2" t="str" cm="1">
        <f t="array" ref="BD22">IF(B22="","",SUMPRODUCT(($D$1:$AB$4=$BD$4)*$D22:$AB22))</f>
        <v/>
      </c>
      <c r="BE22" s="15" t="str">
        <f t="shared" si="22"/>
        <v/>
      </c>
      <c r="BF22" s="2" t="str" cm="1">
        <f t="array" ref="BF22">IF(B22="","",SUMPRODUCT(($D$1:$AB$4=$BF$4)*$D22:$AB22))</f>
        <v/>
      </c>
      <c r="BG22" s="15" t="str">
        <f t="shared" si="23"/>
        <v/>
      </c>
      <c r="BH22" s="2" t="str" cm="1">
        <f t="array" ref="BH22">IF(B22="","",SUMPRODUCT(($D$1:$AB$4=$BH$4)*$D22:$AB22))</f>
        <v/>
      </c>
      <c r="BI22" s="15" t="str">
        <f t="shared" si="24"/>
        <v/>
      </c>
      <c r="BJ22" s="2" t="str" cm="1">
        <f t="array" ref="BJ22">IF(B22="","",SUMPRODUCT(($D$1:$AB$4=$BJ$4)*$D22:$AB22))</f>
        <v/>
      </c>
      <c r="BK22" s="15" t="str">
        <f t="shared" si="25"/>
        <v/>
      </c>
      <c r="BL22" s="2" t="str" cm="1">
        <f t="array" ref="BL22">IF(B22="","",SUMPRODUCT(($D$1:$AB$4=$BL$4)*$D22:$AB22))</f>
        <v/>
      </c>
      <c r="BM22" s="15" t="str">
        <f t="shared" si="26"/>
        <v/>
      </c>
      <c r="BN22" s="2" t="str" cm="1">
        <f t="array" ref="BN22">IF(B22="","",SUMPRODUCT(($D$1:$AB$4=$BN$4)*$D22:$AB22))</f>
        <v/>
      </c>
      <c r="BO22" s="15" t="str">
        <f t="shared" si="27"/>
        <v/>
      </c>
      <c r="BP22" s="2" t="str" cm="1">
        <f t="array" ref="BP22">IF(B22="","",SUMPRODUCT(($D$1:$AB$4=$BP$4)*$D22:$AB22))</f>
        <v/>
      </c>
      <c r="BQ22" s="15" t="str">
        <f t="shared" si="28"/>
        <v/>
      </c>
      <c r="BR22" s="2" t="str" cm="1">
        <f t="array" ref="BR22">IF(B22="","",SUMPRODUCT(($D$1:$AB$4=$BR$4)*$D22:$AB22))</f>
        <v/>
      </c>
      <c r="BS22" s="15" t="str">
        <f t="shared" si="29"/>
        <v/>
      </c>
      <c r="BT22" s="2" t="str" cm="1">
        <f t="array" ref="BT22">IF(B22="","",SUMPRODUCT(($D$1:$AB$4=$BT$4)*$D22:$AB22))</f>
        <v/>
      </c>
      <c r="BU22" s="15" t="str">
        <f t="shared" si="30"/>
        <v/>
      </c>
      <c r="BV22" s="2" t="str" cm="1">
        <f t="array" ref="BV22">IF(B22="","",SUMPRODUCT(($D$1:$AB$4=$BV$4)*$D22:$AB22))</f>
        <v/>
      </c>
      <c r="BW22" s="15" t="str">
        <f t="shared" si="31"/>
        <v/>
      </c>
      <c r="BX22" s="2" t="str" cm="1">
        <f t="array" ref="BX22">IF(B22="","",SUMPRODUCT(($D$1:$AB$4=$BX$4)*$D22:$AB22))</f>
        <v/>
      </c>
      <c r="BY22" s="15" t="str">
        <f t="shared" si="32"/>
        <v/>
      </c>
      <c r="BZ22" s="2" t="str" cm="1">
        <f t="array" ref="BZ22">IF(B22="","",SUMPRODUCT(($D$1:$AB$4=$BZ$4)*$D22:$AB22))</f>
        <v/>
      </c>
      <c r="CA22" s="15" t="str">
        <f t="shared" si="33"/>
        <v/>
      </c>
      <c r="CB22" s="2" t="str" cm="1">
        <f t="array" ref="CB22">IF(B22="","",SUMPRODUCT(($D$1:$AB$4=$CB$4)*$D22:$AB22))</f>
        <v/>
      </c>
      <c r="CC22" s="15" t="str">
        <f t="shared" si="34"/>
        <v/>
      </c>
      <c r="CD22" s="2" t="str" cm="1">
        <f t="array" ref="CD22">IF(B22="","",SUMPRODUCT(($D$1:$AB$4=$CD$4)*$D22:$AB22))</f>
        <v/>
      </c>
      <c r="CE22" s="15" t="str">
        <f t="shared" si="35"/>
        <v/>
      </c>
      <c r="CF22" s="2" t="str" cm="1">
        <f t="array" ref="CF22">IF(B22="","",SUMPRODUCT(($D$1:$AB$4=$CF$4)*$D22:$AB22))</f>
        <v/>
      </c>
      <c r="CG22" s="15" t="str">
        <f t="shared" si="36"/>
        <v/>
      </c>
      <c r="CH22" s="2" t="str" cm="1">
        <f t="array" ref="CH22">IF(B22="","",SUMPRODUCT(($D$1:$AB$4=$CH$4)*$D22:$AB22))</f>
        <v/>
      </c>
      <c r="CI22" s="15" t="str">
        <f t="shared" si="37"/>
        <v/>
      </c>
      <c r="FW22" t="e">
        <v>#DIV/0!</v>
      </c>
    </row>
    <row r="23" spans="1:179">
      <c r="A23" s="7">
        <v>18</v>
      </c>
      <c r="D23" s="97"/>
      <c r="E23" s="86"/>
      <c r="F23" s="86"/>
      <c r="G23" s="86"/>
      <c r="H23" s="86"/>
      <c r="I23" s="98"/>
      <c r="J23" s="102"/>
      <c r="K23" s="87"/>
      <c r="L23" s="87"/>
      <c r="M23" s="87"/>
      <c r="N23" s="87"/>
      <c r="O23" s="103"/>
      <c r="P23" s="107"/>
      <c r="Q23" s="88"/>
      <c r="R23" s="88"/>
      <c r="S23" s="88"/>
      <c r="T23" s="88"/>
      <c r="U23" s="108"/>
      <c r="V23" s="113"/>
      <c r="W23" s="89"/>
      <c r="X23" s="89"/>
      <c r="Y23" s="89"/>
      <c r="Z23" s="89"/>
      <c r="AA23" s="89"/>
      <c r="AB23" s="169"/>
      <c r="AC23" s="171" t="str">
        <f t="shared" si="38"/>
        <v/>
      </c>
      <c r="AD23" s="172" t="str">
        <f t="shared" si="12"/>
        <v/>
      </c>
      <c r="AL23" s="2" t="str" cm="1">
        <f t="array" ref="AL23">IF(B23="","",SUMPRODUCT(($D$1:$AB$4=$AL$4)*D23:AB23))</f>
        <v/>
      </c>
      <c r="AM23" s="15" t="str">
        <f t="shared" si="13"/>
        <v/>
      </c>
      <c r="AN23" s="2" t="str" cm="1">
        <f t="array" ref="AN23">IF(B23="","",SUMPRODUCT(($D$1:$AB$4=$AN$4)*D23:AB23))</f>
        <v/>
      </c>
      <c r="AO23" s="15" t="str">
        <f t="shared" si="14"/>
        <v/>
      </c>
      <c r="AP23" s="2" t="str" cm="1">
        <f t="array" ref="AP23">IF(B23="","",SUMPRODUCT(($D$1:$AB$4=$AP$4)*D23:AB23))</f>
        <v/>
      </c>
      <c r="AQ23" s="15" t="str">
        <f t="shared" si="15"/>
        <v/>
      </c>
      <c r="AR23" s="2" t="str" cm="1">
        <f t="array" ref="AR23">IF(B23="","",SUMPRODUCT(($D$1:$AB$4=$AR$4)*D23:AB23))</f>
        <v/>
      </c>
      <c r="AS23" s="15" t="str">
        <f t="shared" si="16"/>
        <v/>
      </c>
      <c r="AT23" s="2" t="str" cm="1">
        <f t="array" ref="AT23">IF(B23="","",SUMPRODUCT(($D$1:$AB$4=$AT$4)*$D23:$AB23))</f>
        <v/>
      </c>
      <c r="AU23" s="15" t="str">
        <f t="shared" si="17"/>
        <v/>
      </c>
      <c r="AV23" s="2" t="str" cm="1">
        <f t="array" ref="AV23">IF(B23="","",SUMPRODUCT(($D$1:$AB$4=$AV$4)*$D23:$AB23))</f>
        <v/>
      </c>
      <c r="AW23" s="15" t="str">
        <f t="shared" si="18"/>
        <v/>
      </c>
      <c r="AX23" s="2" t="str" cm="1">
        <f t="array" ref="AX23">IF(B23="","",SUMPRODUCT(($D$1:$AB$4=$AX$4)*$D23:$AB23))</f>
        <v/>
      </c>
      <c r="AY23" s="15" t="str">
        <f t="shared" si="19"/>
        <v/>
      </c>
      <c r="AZ23" s="2" t="str" cm="1">
        <f t="array" ref="AZ23">IF(B23="","",SUMPRODUCT(($D$1:$AB$4=$AZ$4)*$D23:$AB23))</f>
        <v/>
      </c>
      <c r="BA23" s="15" t="str">
        <f t="shared" si="20"/>
        <v/>
      </c>
      <c r="BB23" s="2" t="str" cm="1">
        <f t="array" ref="BB23">IF(B23="","",SUMPRODUCT(($D$1:$AB$4=$BB$4)*$D23:$AB23))</f>
        <v/>
      </c>
      <c r="BC23" s="15" t="str">
        <f t="shared" si="21"/>
        <v/>
      </c>
      <c r="BD23" s="2" t="str" cm="1">
        <f t="array" ref="BD23">IF(B23="","",SUMPRODUCT(($D$1:$AB$4=$BD$4)*$D23:$AB23))</f>
        <v/>
      </c>
      <c r="BE23" s="15" t="str">
        <f t="shared" si="22"/>
        <v/>
      </c>
      <c r="BF23" s="2" t="str" cm="1">
        <f t="array" ref="BF23">IF(B23="","",SUMPRODUCT(($D$1:$AB$4=$BF$4)*$D23:$AB23))</f>
        <v/>
      </c>
      <c r="BG23" s="15" t="str">
        <f t="shared" si="23"/>
        <v/>
      </c>
      <c r="BH23" s="2" t="str" cm="1">
        <f t="array" ref="BH23">IF(B23="","",SUMPRODUCT(($D$1:$AB$4=$BH$4)*$D23:$AB23))</f>
        <v/>
      </c>
      <c r="BI23" s="15" t="str">
        <f t="shared" si="24"/>
        <v/>
      </c>
      <c r="BJ23" s="2" t="str" cm="1">
        <f t="array" ref="BJ23">IF(B23="","",SUMPRODUCT(($D$1:$AB$4=$BJ$4)*$D23:$AB23))</f>
        <v/>
      </c>
      <c r="BK23" s="15" t="str">
        <f t="shared" si="25"/>
        <v/>
      </c>
      <c r="BL23" s="2" t="str" cm="1">
        <f t="array" ref="BL23">IF(B23="","",SUMPRODUCT(($D$1:$AB$4=$BL$4)*$D23:$AB23))</f>
        <v/>
      </c>
      <c r="BM23" s="15" t="str">
        <f t="shared" si="26"/>
        <v/>
      </c>
      <c r="BN23" s="2" t="str" cm="1">
        <f t="array" ref="BN23">IF(B23="","",SUMPRODUCT(($D$1:$AB$4=$BN$4)*$D23:$AB23))</f>
        <v/>
      </c>
      <c r="BO23" s="15" t="str">
        <f t="shared" si="27"/>
        <v/>
      </c>
      <c r="BP23" s="2" t="str" cm="1">
        <f t="array" ref="BP23">IF(B23="","",SUMPRODUCT(($D$1:$AB$4=$BP$4)*$D23:$AB23))</f>
        <v/>
      </c>
      <c r="BQ23" s="15" t="str">
        <f t="shared" si="28"/>
        <v/>
      </c>
      <c r="BR23" s="2" t="str" cm="1">
        <f t="array" ref="BR23">IF(B23="","",SUMPRODUCT(($D$1:$AB$4=$BR$4)*$D23:$AB23))</f>
        <v/>
      </c>
      <c r="BS23" s="15" t="str">
        <f t="shared" si="29"/>
        <v/>
      </c>
      <c r="BT23" s="2" t="str" cm="1">
        <f t="array" ref="BT23">IF(B23="","",SUMPRODUCT(($D$1:$AB$4=$BT$4)*$D23:$AB23))</f>
        <v/>
      </c>
      <c r="BU23" s="15" t="str">
        <f t="shared" si="30"/>
        <v/>
      </c>
      <c r="BV23" s="2" t="str" cm="1">
        <f t="array" ref="BV23">IF(B23="","",SUMPRODUCT(($D$1:$AB$4=$BV$4)*$D23:$AB23))</f>
        <v/>
      </c>
      <c r="BW23" s="15" t="str">
        <f t="shared" si="31"/>
        <v/>
      </c>
      <c r="BX23" s="2" t="str" cm="1">
        <f t="array" ref="BX23">IF(B23="","",SUMPRODUCT(($D$1:$AB$4=$BX$4)*$D23:$AB23))</f>
        <v/>
      </c>
      <c r="BY23" s="15" t="str">
        <f t="shared" si="32"/>
        <v/>
      </c>
      <c r="BZ23" s="2" t="str" cm="1">
        <f t="array" ref="BZ23">IF(B23="","",SUMPRODUCT(($D$1:$AB$4=$BZ$4)*$D23:$AB23))</f>
        <v/>
      </c>
      <c r="CA23" s="15" t="str">
        <f t="shared" si="33"/>
        <v/>
      </c>
      <c r="CB23" s="2" t="str" cm="1">
        <f t="array" ref="CB23">IF(B23="","",SUMPRODUCT(($D$1:$AB$4=$CB$4)*$D23:$AB23))</f>
        <v/>
      </c>
      <c r="CC23" s="15" t="str">
        <f t="shared" si="34"/>
        <v/>
      </c>
      <c r="CD23" s="2" t="str" cm="1">
        <f t="array" ref="CD23">IF(B23="","",SUMPRODUCT(($D$1:$AB$4=$CD$4)*$D23:$AB23))</f>
        <v/>
      </c>
      <c r="CE23" s="15" t="str">
        <f t="shared" si="35"/>
        <v/>
      </c>
      <c r="CF23" s="2" t="str" cm="1">
        <f t="array" ref="CF23">IF(B23="","",SUMPRODUCT(($D$1:$AB$4=$CF$4)*$D23:$AB23))</f>
        <v/>
      </c>
      <c r="CG23" s="15" t="str">
        <f t="shared" si="36"/>
        <v/>
      </c>
      <c r="CH23" s="2" t="str" cm="1">
        <f t="array" ref="CH23">IF(B23="","",SUMPRODUCT(($D$1:$AB$4=$CH$4)*$D23:$AB23))</f>
        <v/>
      </c>
      <c r="CI23" s="15" t="str">
        <f t="shared" si="37"/>
        <v/>
      </c>
      <c r="FW23" t="e">
        <v>#DIV/0!</v>
      </c>
    </row>
    <row r="24" spans="1:179">
      <c r="A24" s="6">
        <v>19</v>
      </c>
      <c r="D24" s="97"/>
      <c r="E24" s="86"/>
      <c r="F24" s="86"/>
      <c r="G24" s="86"/>
      <c r="H24" s="86"/>
      <c r="I24" s="98"/>
      <c r="J24" s="102"/>
      <c r="K24" s="87"/>
      <c r="L24" s="87"/>
      <c r="M24" s="87"/>
      <c r="N24" s="87"/>
      <c r="O24" s="103"/>
      <c r="P24" s="107"/>
      <c r="Q24" s="88"/>
      <c r="R24" s="88"/>
      <c r="S24" s="88"/>
      <c r="T24" s="88"/>
      <c r="U24" s="108"/>
      <c r="V24" s="113"/>
      <c r="W24" s="89"/>
      <c r="X24" s="89"/>
      <c r="Y24" s="89"/>
      <c r="Z24" s="89"/>
      <c r="AA24" s="89"/>
      <c r="AB24" s="169"/>
      <c r="AC24" s="171" t="str">
        <f t="shared" si="38"/>
        <v/>
      </c>
      <c r="AD24" s="172" t="str">
        <f t="shared" si="12"/>
        <v/>
      </c>
      <c r="AL24" s="2" t="str" cm="1">
        <f t="array" ref="AL24">IF(B24="","",SUMPRODUCT(($D$1:$AB$4=$AL$4)*D24:AB24))</f>
        <v/>
      </c>
      <c r="AM24" s="15" t="str">
        <f t="shared" si="13"/>
        <v/>
      </c>
      <c r="AN24" s="2" t="str" cm="1">
        <f t="array" ref="AN24">IF(B24="","",SUMPRODUCT(($D$1:$AB$4=$AN$4)*D24:AB24))</f>
        <v/>
      </c>
      <c r="AO24" s="15" t="str">
        <f t="shared" si="14"/>
        <v/>
      </c>
      <c r="AP24" s="2" t="str" cm="1">
        <f t="array" ref="AP24">IF(B24="","",SUMPRODUCT(($D$1:$AB$4=$AP$4)*D24:AB24))</f>
        <v/>
      </c>
      <c r="AQ24" s="15" t="str">
        <f t="shared" si="15"/>
        <v/>
      </c>
      <c r="AR24" s="2" t="str" cm="1">
        <f t="array" ref="AR24">IF(B24="","",SUMPRODUCT(($D$1:$AB$4=$AR$4)*D24:AB24))</f>
        <v/>
      </c>
      <c r="AS24" s="15" t="str">
        <f t="shared" si="16"/>
        <v/>
      </c>
      <c r="AT24" s="2" t="str" cm="1">
        <f t="array" ref="AT24">IF(B24="","",SUMPRODUCT(($D$1:$AB$4=$AT$4)*$D24:$AB24))</f>
        <v/>
      </c>
      <c r="AU24" s="15" t="str">
        <f t="shared" si="17"/>
        <v/>
      </c>
      <c r="AV24" s="2" t="str" cm="1">
        <f t="array" ref="AV24">IF(B24="","",SUMPRODUCT(($D$1:$AB$4=$AV$4)*$D24:$AB24))</f>
        <v/>
      </c>
      <c r="AW24" s="15" t="str">
        <f t="shared" si="18"/>
        <v/>
      </c>
      <c r="AX24" s="2" t="str" cm="1">
        <f t="array" ref="AX24">IF(B24="","",SUMPRODUCT(($D$1:$AB$4=$AX$4)*$D24:$AB24))</f>
        <v/>
      </c>
      <c r="AY24" s="15" t="str">
        <f t="shared" si="19"/>
        <v/>
      </c>
      <c r="AZ24" s="2" t="str" cm="1">
        <f t="array" ref="AZ24">IF(B24="","",SUMPRODUCT(($D$1:$AB$4=$AZ$4)*$D24:$AB24))</f>
        <v/>
      </c>
      <c r="BA24" s="15" t="str">
        <f t="shared" si="20"/>
        <v/>
      </c>
      <c r="BB24" s="2" t="str" cm="1">
        <f t="array" ref="BB24">IF(B24="","",SUMPRODUCT(($D$1:$AB$4=$BB$4)*$D24:$AB24))</f>
        <v/>
      </c>
      <c r="BC24" s="15" t="str">
        <f t="shared" si="21"/>
        <v/>
      </c>
      <c r="BD24" s="2" t="str" cm="1">
        <f t="array" ref="BD24">IF(B24="","",SUMPRODUCT(($D$1:$AB$4=$BD$4)*$D24:$AB24))</f>
        <v/>
      </c>
      <c r="BE24" s="15" t="str">
        <f t="shared" si="22"/>
        <v/>
      </c>
      <c r="BF24" s="2" t="str" cm="1">
        <f t="array" ref="BF24">IF(B24="","",SUMPRODUCT(($D$1:$AB$4=$BF$4)*$D24:$AB24))</f>
        <v/>
      </c>
      <c r="BG24" s="15" t="str">
        <f t="shared" si="23"/>
        <v/>
      </c>
      <c r="BH24" s="2" t="str" cm="1">
        <f t="array" ref="BH24">IF(B24="","",SUMPRODUCT(($D$1:$AB$4=$BH$4)*$D24:$AB24))</f>
        <v/>
      </c>
      <c r="BI24" s="15" t="str">
        <f t="shared" si="24"/>
        <v/>
      </c>
      <c r="BJ24" s="2" t="str" cm="1">
        <f t="array" ref="BJ24">IF(B24="","",SUMPRODUCT(($D$1:$AB$4=$BJ$4)*$D24:$AB24))</f>
        <v/>
      </c>
      <c r="BK24" s="15" t="str">
        <f t="shared" si="25"/>
        <v/>
      </c>
      <c r="BL24" s="2" t="str" cm="1">
        <f t="array" ref="BL24">IF(B24="","",SUMPRODUCT(($D$1:$AB$4=$BL$4)*$D24:$AB24))</f>
        <v/>
      </c>
      <c r="BM24" s="15" t="str">
        <f t="shared" si="26"/>
        <v/>
      </c>
      <c r="BN24" s="2" t="str" cm="1">
        <f t="array" ref="BN24">IF(B24="","",SUMPRODUCT(($D$1:$AB$4=$BN$4)*$D24:$AB24))</f>
        <v/>
      </c>
      <c r="BO24" s="15" t="str">
        <f t="shared" si="27"/>
        <v/>
      </c>
      <c r="BP24" s="2" t="str" cm="1">
        <f t="array" ref="BP24">IF(B24="","",SUMPRODUCT(($D$1:$AB$4=$BP$4)*$D24:$AB24))</f>
        <v/>
      </c>
      <c r="BQ24" s="15" t="str">
        <f t="shared" si="28"/>
        <v/>
      </c>
      <c r="BR24" s="2" t="str" cm="1">
        <f t="array" ref="BR24">IF(B24="","",SUMPRODUCT(($D$1:$AB$4=$BR$4)*$D24:$AB24))</f>
        <v/>
      </c>
      <c r="BS24" s="15" t="str">
        <f t="shared" si="29"/>
        <v/>
      </c>
      <c r="BT24" s="2" t="str" cm="1">
        <f t="array" ref="BT24">IF(B24="","",SUMPRODUCT(($D$1:$AB$4=$BT$4)*$D24:$AB24))</f>
        <v/>
      </c>
      <c r="BU24" s="15" t="str">
        <f t="shared" si="30"/>
        <v/>
      </c>
      <c r="BV24" s="2" t="str" cm="1">
        <f t="array" ref="BV24">IF(B24="","",SUMPRODUCT(($D$1:$AB$4=$BV$4)*$D24:$AB24))</f>
        <v/>
      </c>
      <c r="BW24" s="15" t="str">
        <f t="shared" si="31"/>
        <v/>
      </c>
      <c r="BX24" s="2" t="str" cm="1">
        <f t="array" ref="BX24">IF(B24="","",SUMPRODUCT(($D$1:$AB$4=$BX$4)*$D24:$AB24))</f>
        <v/>
      </c>
      <c r="BY24" s="15" t="str">
        <f t="shared" si="32"/>
        <v/>
      </c>
      <c r="BZ24" s="2" t="str" cm="1">
        <f t="array" ref="BZ24">IF(B24="","",SUMPRODUCT(($D$1:$AB$4=$BZ$4)*$D24:$AB24))</f>
        <v/>
      </c>
      <c r="CA24" s="15" t="str">
        <f t="shared" si="33"/>
        <v/>
      </c>
      <c r="CB24" s="2" t="str" cm="1">
        <f t="array" ref="CB24">IF(B24="","",SUMPRODUCT(($D$1:$AB$4=$CB$4)*$D24:$AB24))</f>
        <v/>
      </c>
      <c r="CC24" s="15" t="str">
        <f t="shared" si="34"/>
        <v/>
      </c>
      <c r="CD24" s="2" t="str" cm="1">
        <f t="array" ref="CD24">IF(B24="","",SUMPRODUCT(($D$1:$AB$4=$CD$4)*$D24:$AB24))</f>
        <v/>
      </c>
      <c r="CE24" s="15" t="str">
        <f t="shared" si="35"/>
        <v/>
      </c>
      <c r="CF24" s="2" t="str" cm="1">
        <f t="array" ref="CF24">IF(B24="","",SUMPRODUCT(($D$1:$AB$4=$CF$4)*$D24:$AB24))</f>
        <v/>
      </c>
      <c r="CG24" s="15" t="str">
        <f t="shared" si="36"/>
        <v/>
      </c>
      <c r="CH24" s="2" t="str" cm="1">
        <f t="array" ref="CH24">IF(B24="","",SUMPRODUCT(($D$1:$AB$4=$CH$4)*$D24:$AB24))</f>
        <v/>
      </c>
      <c r="CI24" s="15" t="str">
        <f t="shared" si="37"/>
        <v/>
      </c>
      <c r="FW24" t="e">
        <v>#DIV/0!</v>
      </c>
    </row>
    <row r="25" spans="1:179">
      <c r="A25" s="7">
        <v>20</v>
      </c>
      <c r="D25" s="97"/>
      <c r="E25" s="86"/>
      <c r="F25" s="86"/>
      <c r="G25" s="86"/>
      <c r="H25" s="86"/>
      <c r="I25" s="98"/>
      <c r="J25" s="102"/>
      <c r="K25" s="87"/>
      <c r="L25" s="87"/>
      <c r="M25" s="87"/>
      <c r="N25" s="87"/>
      <c r="O25" s="103"/>
      <c r="P25" s="107"/>
      <c r="Q25" s="88"/>
      <c r="R25" s="88"/>
      <c r="S25" s="88"/>
      <c r="T25" s="88"/>
      <c r="U25" s="108"/>
      <c r="V25" s="113"/>
      <c r="W25" s="89"/>
      <c r="X25" s="89"/>
      <c r="Y25" s="89"/>
      <c r="Z25" s="89"/>
      <c r="AA25" s="89"/>
      <c r="AB25" s="169"/>
      <c r="AC25" s="171" t="str">
        <f t="shared" si="38"/>
        <v/>
      </c>
      <c r="AD25" s="172" t="str">
        <f t="shared" si="12"/>
        <v/>
      </c>
      <c r="AL25" s="2" t="str" cm="1">
        <f t="array" ref="AL25">IF(B25="","",SUMPRODUCT(($D$1:$AB$4=$AL$4)*D25:AB25))</f>
        <v/>
      </c>
      <c r="AM25" s="15" t="str">
        <f t="shared" si="13"/>
        <v/>
      </c>
      <c r="AN25" s="2" t="str" cm="1">
        <f t="array" ref="AN25">IF(B25="","",SUMPRODUCT(($D$1:$AB$4=$AN$4)*D25:AB25))</f>
        <v/>
      </c>
      <c r="AO25" s="15" t="str">
        <f t="shared" si="14"/>
        <v/>
      </c>
      <c r="AP25" s="2" t="str" cm="1">
        <f t="array" ref="AP25">IF(B25="","",SUMPRODUCT(($D$1:$AB$4=$AP$4)*D25:AB25))</f>
        <v/>
      </c>
      <c r="AQ25" s="15" t="str">
        <f t="shared" si="15"/>
        <v/>
      </c>
      <c r="AR25" s="2" t="str" cm="1">
        <f t="array" ref="AR25">IF(B25="","",SUMPRODUCT(($D$1:$AB$4=$AR$4)*D25:AB25))</f>
        <v/>
      </c>
      <c r="AS25" s="15" t="str">
        <f t="shared" si="16"/>
        <v/>
      </c>
      <c r="AT25" s="2" t="str" cm="1">
        <f t="array" ref="AT25">IF(B25="","",SUMPRODUCT(($D$1:$AB$4=$AT$4)*$D25:$AB25))</f>
        <v/>
      </c>
      <c r="AU25" s="15" t="str">
        <f t="shared" si="17"/>
        <v/>
      </c>
      <c r="AV25" s="2" t="str" cm="1">
        <f t="array" ref="AV25">IF(B25="","",SUMPRODUCT(($D$1:$AB$4=$AV$4)*$D25:$AB25))</f>
        <v/>
      </c>
      <c r="AW25" s="15" t="str">
        <f t="shared" si="18"/>
        <v/>
      </c>
      <c r="AX25" s="2" t="str" cm="1">
        <f t="array" ref="AX25">IF(B25="","",SUMPRODUCT(($D$1:$AB$4=$AX$4)*$D25:$AB25))</f>
        <v/>
      </c>
      <c r="AY25" s="15" t="str">
        <f t="shared" si="19"/>
        <v/>
      </c>
      <c r="AZ25" s="2" t="str" cm="1">
        <f t="array" ref="AZ25">IF(B25="","",SUMPRODUCT(($D$1:$AB$4=$AZ$4)*$D25:$AB25))</f>
        <v/>
      </c>
      <c r="BA25" s="15" t="str">
        <f t="shared" si="20"/>
        <v/>
      </c>
      <c r="BB25" s="2" t="str" cm="1">
        <f t="array" ref="BB25">IF(B25="","",SUMPRODUCT(($D$1:$AB$4=$BB$4)*$D25:$AB25))</f>
        <v/>
      </c>
      <c r="BC25" s="15" t="str">
        <f t="shared" si="21"/>
        <v/>
      </c>
      <c r="BD25" s="2" t="str" cm="1">
        <f t="array" ref="BD25">IF(B25="","",SUMPRODUCT(($D$1:$AB$4=$BD$4)*$D25:$AB25))</f>
        <v/>
      </c>
      <c r="BE25" s="15" t="str">
        <f t="shared" si="22"/>
        <v/>
      </c>
      <c r="BF25" s="2" t="str" cm="1">
        <f t="array" ref="BF25">IF(B25="","",SUMPRODUCT(($D$1:$AB$4=$BF$4)*$D25:$AB25))</f>
        <v/>
      </c>
      <c r="BG25" s="15" t="str">
        <f t="shared" si="23"/>
        <v/>
      </c>
      <c r="BH25" s="2" t="str" cm="1">
        <f t="array" ref="BH25">IF(B25="","",SUMPRODUCT(($D$1:$AB$4=$BH$4)*$D25:$AB25))</f>
        <v/>
      </c>
      <c r="BI25" s="15" t="str">
        <f t="shared" si="24"/>
        <v/>
      </c>
      <c r="BJ25" s="2" t="str" cm="1">
        <f t="array" ref="BJ25">IF(B25="","",SUMPRODUCT(($D$1:$AB$4=$BJ$4)*$D25:$AB25))</f>
        <v/>
      </c>
      <c r="BK25" s="15" t="str">
        <f t="shared" si="25"/>
        <v/>
      </c>
      <c r="BL25" s="2" t="str" cm="1">
        <f t="array" ref="BL25">IF(B25="","",SUMPRODUCT(($D$1:$AB$4=$BL$4)*$D25:$AB25))</f>
        <v/>
      </c>
      <c r="BM25" s="15" t="str">
        <f t="shared" si="26"/>
        <v/>
      </c>
      <c r="BN25" s="2" t="str" cm="1">
        <f t="array" ref="BN25">IF(B25="","",SUMPRODUCT(($D$1:$AB$4=$BN$4)*$D25:$AB25))</f>
        <v/>
      </c>
      <c r="BO25" s="15" t="str">
        <f t="shared" si="27"/>
        <v/>
      </c>
      <c r="BP25" s="2" t="str" cm="1">
        <f t="array" ref="BP25">IF(B25="","",SUMPRODUCT(($D$1:$AB$4=$BP$4)*$D25:$AB25))</f>
        <v/>
      </c>
      <c r="BQ25" s="15" t="str">
        <f t="shared" si="28"/>
        <v/>
      </c>
      <c r="BR25" s="2" t="str" cm="1">
        <f t="array" ref="BR25">IF(B25="","",SUMPRODUCT(($D$1:$AB$4=$BR$4)*$D25:$AB25))</f>
        <v/>
      </c>
      <c r="BS25" s="15" t="str">
        <f t="shared" si="29"/>
        <v/>
      </c>
      <c r="BT25" s="2" t="str" cm="1">
        <f t="array" ref="BT25">IF(B25="","",SUMPRODUCT(($D$1:$AB$4=$BT$4)*$D25:$AB25))</f>
        <v/>
      </c>
      <c r="BU25" s="15" t="str">
        <f t="shared" si="30"/>
        <v/>
      </c>
      <c r="BV25" s="2" t="str" cm="1">
        <f t="array" ref="BV25">IF(B25="","",SUMPRODUCT(($D$1:$AB$4=$BV$4)*$D25:$AB25))</f>
        <v/>
      </c>
      <c r="BW25" s="15" t="str">
        <f t="shared" si="31"/>
        <v/>
      </c>
      <c r="BX25" s="2" t="str" cm="1">
        <f t="array" ref="BX25">IF(B25="","",SUMPRODUCT(($D$1:$AB$4=$BX$4)*$D25:$AB25))</f>
        <v/>
      </c>
      <c r="BY25" s="15" t="str">
        <f t="shared" si="32"/>
        <v/>
      </c>
      <c r="BZ25" s="2" t="str" cm="1">
        <f t="array" ref="BZ25">IF(B25="","",SUMPRODUCT(($D$1:$AB$4=$BZ$4)*$D25:$AB25))</f>
        <v/>
      </c>
      <c r="CA25" s="15" t="str">
        <f t="shared" si="33"/>
        <v/>
      </c>
      <c r="CB25" s="2" t="str" cm="1">
        <f t="array" ref="CB25">IF(B25="","",SUMPRODUCT(($D$1:$AB$4=$CB$4)*$D25:$AB25))</f>
        <v/>
      </c>
      <c r="CC25" s="15" t="str">
        <f t="shared" si="34"/>
        <v/>
      </c>
      <c r="CD25" s="2" t="str" cm="1">
        <f t="array" ref="CD25">IF(B25="","",SUMPRODUCT(($D$1:$AB$4=$CD$4)*$D25:$AB25))</f>
        <v/>
      </c>
      <c r="CE25" s="15" t="str">
        <f t="shared" si="35"/>
        <v/>
      </c>
      <c r="CF25" s="2" t="str" cm="1">
        <f t="array" ref="CF25">IF(B25="","",SUMPRODUCT(($D$1:$AB$4=$CF$4)*$D25:$AB25))</f>
        <v/>
      </c>
      <c r="CG25" s="15" t="str">
        <f t="shared" si="36"/>
        <v/>
      </c>
      <c r="CH25" s="2" t="str" cm="1">
        <f t="array" ref="CH25">IF(B25="","",SUMPRODUCT(($D$1:$AB$4=$CH$4)*$D25:$AB25))</f>
        <v/>
      </c>
      <c r="CI25" s="15" t="str">
        <f t="shared" si="37"/>
        <v/>
      </c>
      <c r="FW25" t="e">
        <v>#DIV/0!</v>
      </c>
    </row>
    <row r="26" spans="1:179">
      <c r="A26" s="6">
        <v>21</v>
      </c>
      <c r="D26" s="97"/>
      <c r="E26" s="86"/>
      <c r="F26" s="86"/>
      <c r="G26" s="86"/>
      <c r="H26" s="86"/>
      <c r="I26" s="98"/>
      <c r="J26" s="102"/>
      <c r="K26" s="87"/>
      <c r="L26" s="87"/>
      <c r="M26" s="87"/>
      <c r="N26" s="87"/>
      <c r="O26" s="103"/>
      <c r="P26" s="107"/>
      <c r="Q26" s="88"/>
      <c r="R26" s="88"/>
      <c r="S26" s="88"/>
      <c r="T26" s="88"/>
      <c r="U26" s="108"/>
      <c r="V26" s="113"/>
      <c r="W26" s="89"/>
      <c r="X26" s="89"/>
      <c r="Y26" s="89"/>
      <c r="Z26" s="89"/>
      <c r="AA26" s="89"/>
      <c r="AB26" s="169"/>
      <c r="AC26" s="171" t="str">
        <f t="shared" si="38"/>
        <v/>
      </c>
      <c r="AD26" s="172" t="str">
        <f t="shared" si="12"/>
        <v/>
      </c>
      <c r="AL26" s="2" t="str" cm="1">
        <f t="array" ref="AL26">IF(B26="","",SUMPRODUCT(($D$1:$AB$4=$AL$4)*D26:AB26))</f>
        <v/>
      </c>
      <c r="AM26" s="15" t="str">
        <f t="shared" si="13"/>
        <v/>
      </c>
      <c r="AN26" s="2" t="str" cm="1">
        <f t="array" ref="AN26">IF(B26="","",SUMPRODUCT(($D$1:$AB$4=$AN$4)*D26:AB26))</f>
        <v/>
      </c>
      <c r="AO26" s="15" t="str">
        <f t="shared" si="14"/>
        <v/>
      </c>
      <c r="AP26" s="2" t="str" cm="1">
        <f t="array" ref="AP26">IF(B26="","",SUMPRODUCT(($D$1:$AB$4=$AP$4)*D26:AB26))</f>
        <v/>
      </c>
      <c r="AQ26" s="15" t="str">
        <f t="shared" si="15"/>
        <v/>
      </c>
      <c r="AR26" s="2" t="str" cm="1">
        <f t="array" ref="AR26">IF(B26="","",SUMPRODUCT(($D$1:$AB$4=$AR$4)*D26:AB26))</f>
        <v/>
      </c>
      <c r="AS26" s="15" t="str">
        <f t="shared" si="16"/>
        <v/>
      </c>
      <c r="AT26" s="2" t="str" cm="1">
        <f t="array" ref="AT26">IF(B26="","",SUMPRODUCT(($D$1:$AB$4=$AT$4)*$D26:$AB26))</f>
        <v/>
      </c>
      <c r="AU26" s="15" t="str">
        <f t="shared" si="17"/>
        <v/>
      </c>
      <c r="AV26" s="2" t="str" cm="1">
        <f t="array" ref="AV26">IF(B26="","",SUMPRODUCT(($D$1:$AB$4=$AV$4)*$D26:$AB26))</f>
        <v/>
      </c>
      <c r="AW26" s="15" t="str">
        <f t="shared" si="18"/>
        <v/>
      </c>
      <c r="AX26" s="2" t="str" cm="1">
        <f t="array" ref="AX26">IF(B26="","",SUMPRODUCT(($D$1:$AB$4=$AX$4)*$D26:$AB26))</f>
        <v/>
      </c>
      <c r="AY26" s="15" t="str">
        <f t="shared" si="19"/>
        <v/>
      </c>
      <c r="AZ26" s="2" t="str" cm="1">
        <f t="array" ref="AZ26">IF(B26="","",SUMPRODUCT(($D$1:$AB$4=$AZ$4)*$D26:$AB26))</f>
        <v/>
      </c>
      <c r="BA26" s="15" t="str">
        <f t="shared" si="20"/>
        <v/>
      </c>
      <c r="BB26" s="2" t="str" cm="1">
        <f t="array" ref="BB26">IF(B26="","",SUMPRODUCT(($D$1:$AB$4=$BB$4)*$D26:$AB26))</f>
        <v/>
      </c>
      <c r="BC26" s="15" t="str">
        <f t="shared" si="21"/>
        <v/>
      </c>
      <c r="BD26" s="2" t="str" cm="1">
        <f t="array" ref="BD26">IF(B26="","",SUMPRODUCT(($D$1:$AB$4=$BD$4)*$D26:$AB26))</f>
        <v/>
      </c>
      <c r="BE26" s="15" t="str">
        <f t="shared" si="22"/>
        <v/>
      </c>
      <c r="BF26" s="2" t="str" cm="1">
        <f t="array" ref="BF26">IF(B26="","",SUMPRODUCT(($D$1:$AB$4=$BF$4)*$D26:$AB26))</f>
        <v/>
      </c>
      <c r="BG26" s="15" t="str">
        <f t="shared" si="23"/>
        <v/>
      </c>
      <c r="BH26" s="2" t="str" cm="1">
        <f t="array" ref="BH26">IF(B26="","",SUMPRODUCT(($D$1:$AB$4=$BH$4)*$D26:$AB26))</f>
        <v/>
      </c>
      <c r="BI26" s="15" t="str">
        <f t="shared" si="24"/>
        <v/>
      </c>
      <c r="BJ26" s="2" t="str" cm="1">
        <f t="array" ref="BJ26">IF(B26="","",SUMPRODUCT(($D$1:$AB$4=$BJ$4)*$D26:$AB26))</f>
        <v/>
      </c>
      <c r="BK26" s="15" t="str">
        <f t="shared" si="25"/>
        <v/>
      </c>
      <c r="BL26" s="2" t="str" cm="1">
        <f t="array" ref="BL26">IF(B26="","",SUMPRODUCT(($D$1:$AB$4=$BL$4)*$D26:$AB26))</f>
        <v/>
      </c>
      <c r="BM26" s="15" t="str">
        <f t="shared" si="26"/>
        <v/>
      </c>
      <c r="BN26" s="2" t="str" cm="1">
        <f t="array" ref="BN26">IF(B26="","",SUMPRODUCT(($D$1:$AB$4=$BN$4)*$D26:$AB26))</f>
        <v/>
      </c>
      <c r="BO26" s="15" t="str">
        <f t="shared" si="27"/>
        <v/>
      </c>
      <c r="BP26" s="2" t="str" cm="1">
        <f t="array" ref="BP26">IF(B26="","",SUMPRODUCT(($D$1:$AB$4=$BP$4)*$D26:$AB26))</f>
        <v/>
      </c>
      <c r="BQ26" s="15" t="str">
        <f t="shared" si="28"/>
        <v/>
      </c>
      <c r="BR26" s="2" t="str" cm="1">
        <f t="array" ref="BR26">IF(B26="","",SUMPRODUCT(($D$1:$AB$4=$BR$4)*$D26:$AB26))</f>
        <v/>
      </c>
      <c r="BS26" s="15" t="str">
        <f t="shared" si="29"/>
        <v/>
      </c>
      <c r="BT26" s="2" t="str" cm="1">
        <f t="array" ref="BT26">IF(B26="","",SUMPRODUCT(($D$1:$AB$4=$BT$4)*$D26:$AB26))</f>
        <v/>
      </c>
      <c r="BU26" s="15" t="str">
        <f t="shared" si="30"/>
        <v/>
      </c>
      <c r="BV26" s="2" t="str" cm="1">
        <f t="array" ref="BV26">IF(B26="","",SUMPRODUCT(($D$1:$AB$4=$BV$4)*$D26:$AB26))</f>
        <v/>
      </c>
      <c r="BW26" s="15" t="str">
        <f t="shared" si="31"/>
        <v/>
      </c>
      <c r="BX26" s="2" t="str" cm="1">
        <f t="array" ref="BX26">IF(B26="","",SUMPRODUCT(($D$1:$AB$4=$BX$4)*$D26:$AB26))</f>
        <v/>
      </c>
      <c r="BY26" s="15" t="str">
        <f t="shared" si="32"/>
        <v/>
      </c>
      <c r="BZ26" s="2" t="str" cm="1">
        <f t="array" ref="BZ26">IF(B26="","",SUMPRODUCT(($D$1:$AB$4=$BZ$4)*$D26:$AB26))</f>
        <v/>
      </c>
      <c r="CA26" s="15" t="str">
        <f t="shared" si="33"/>
        <v/>
      </c>
      <c r="CB26" s="2" t="str" cm="1">
        <f t="array" ref="CB26">IF(B26="","",SUMPRODUCT(($D$1:$AB$4=$CB$4)*$D26:$AB26))</f>
        <v/>
      </c>
      <c r="CC26" s="15" t="str">
        <f t="shared" si="34"/>
        <v/>
      </c>
      <c r="CD26" s="2" t="str" cm="1">
        <f t="array" ref="CD26">IF(B26="","",SUMPRODUCT(($D$1:$AB$4=$CD$4)*$D26:$AB26))</f>
        <v/>
      </c>
      <c r="CE26" s="15" t="str">
        <f t="shared" si="35"/>
        <v/>
      </c>
      <c r="CF26" s="2" t="str" cm="1">
        <f t="array" ref="CF26">IF(B26="","",SUMPRODUCT(($D$1:$AB$4=$CF$4)*$D26:$AB26))</f>
        <v/>
      </c>
      <c r="CG26" s="15" t="str">
        <f t="shared" si="36"/>
        <v/>
      </c>
      <c r="CH26" s="2" t="str" cm="1">
        <f t="array" ref="CH26">IF(B26="","",SUMPRODUCT(($D$1:$AB$4=$CH$4)*$D26:$AB26))</f>
        <v/>
      </c>
      <c r="CI26" s="15" t="str">
        <f t="shared" si="37"/>
        <v/>
      </c>
      <c r="FW26" t="e">
        <v>#DIV/0!</v>
      </c>
    </row>
    <row r="27" spans="1:179">
      <c r="A27" s="7">
        <v>22</v>
      </c>
      <c r="D27" s="97"/>
      <c r="E27" s="86"/>
      <c r="F27" s="86"/>
      <c r="G27" s="86"/>
      <c r="H27" s="86"/>
      <c r="I27" s="98"/>
      <c r="J27" s="102"/>
      <c r="K27" s="87"/>
      <c r="L27" s="87"/>
      <c r="M27" s="87"/>
      <c r="N27" s="87"/>
      <c r="O27" s="103"/>
      <c r="P27" s="107"/>
      <c r="Q27" s="88"/>
      <c r="R27" s="88"/>
      <c r="S27" s="88"/>
      <c r="T27" s="88"/>
      <c r="U27" s="108"/>
      <c r="V27" s="113"/>
      <c r="W27" s="89"/>
      <c r="X27" s="89"/>
      <c r="Y27" s="89"/>
      <c r="Z27" s="89"/>
      <c r="AA27" s="89"/>
      <c r="AB27" s="169"/>
      <c r="AC27" s="171" t="str">
        <f t="shared" si="38"/>
        <v/>
      </c>
      <c r="AD27" s="172" t="str">
        <f t="shared" si="12"/>
        <v/>
      </c>
      <c r="AL27" s="2" t="str" cm="1">
        <f t="array" ref="AL27">IF(B27="","",SUMPRODUCT(($D$1:$AB$4=$AL$4)*D27:AB27))</f>
        <v/>
      </c>
      <c r="AM27" s="15" t="str">
        <f t="shared" si="13"/>
        <v/>
      </c>
      <c r="AN27" s="2" t="str" cm="1">
        <f t="array" ref="AN27">IF(B27="","",SUMPRODUCT(($D$1:$AB$4=$AN$4)*D27:AB27))</f>
        <v/>
      </c>
      <c r="AO27" s="15" t="str">
        <f t="shared" si="14"/>
        <v/>
      </c>
      <c r="AP27" s="2" t="str" cm="1">
        <f t="array" ref="AP27">IF(B27="","",SUMPRODUCT(($D$1:$AB$4=$AP$4)*D27:AB27))</f>
        <v/>
      </c>
      <c r="AQ27" s="15" t="str">
        <f t="shared" si="15"/>
        <v/>
      </c>
      <c r="AR27" s="2" t="str" cm="1">
        <f t="array" ref="AR27">IF(B27="","",SUMPRODUCT(($D$1:$AB$4=$AR$4)*D27:AB27))</f>
        <v/>
      </c>
      <c r="AS27" s="15" t="str">
        <f t="shared" si="16"/>
        <v/>
      </c>
      <c r="AT27" s="2" t="str" cm="1">
        <f t="array" ref="AT27">IF(B27="","",SUMPRODUCT(($D$1:$AB$4=$AT$4)*$D27:$AB27))</f>
        <v/>
      </c>
      <c r="AU27" s="15" t="str">
        <f t="shared" si="17"/>
        <v/>
      </c>
      <c r="AV27" s="2" t="str" cm="1">
        <f t="array" ref="AV27">IF(B27="","",SUMPRODUCT(($D$1:$AB$4=$AV$4)*$D27:$AB27))</f>
        <v/>
      </c>
      <c r="AW27" s="15" t="str">
        <f t="shared" si="18"/>
        <v/>
      </c>
      <c r="AX27" s="2" t="str" cm="1">
        <f t="array" ref="AX27">IF(B27="","",SUMPRODUCT(($D$1:$AB$4=$AX$4)*$D27:$AB27))</f>
        <v/>
      </c>
      <c r="AY27" s="15" t="str">
        <f t="shared" si="19"/>
        <v/>
      </c>
      <c r="AZ27" s="2" t="str" cm="1">
        <f t="array" ref="AZ27">IF(B27="","",SUMPRODUCT(($D$1:$AB$4=$AZ$4)*$D27:$AB27))</f>
        <v/>
      </c>
      <c r="BA27" s="15" t="str">
        <f t="shared" si="20"/>
        <v/>
      </c>
      <c r="BB27" s="2" t="str" cm="1">
        <f t="array" ref="BB27">IF(B27="","",SUMPRODUCT(($D$1:$AB$4=$BB$4)*$D27:$AB27))</f>
        <v/>
      </c>
      <c r="BC27" s="15" t="str">
        <f t="shared" si="21"/>
        <v/>
      </c>
      <c r="BD27" s="2" t="str" cm="1">
        <f t="array" ref="BD27">IF(B27="","",SUMPRODUCT(($D$1:$AB$4=$BD$4)*$D27:$AB27))</f>
        <v/>
      </c>
      <c r="BE27" s="15" t="str">
        <f t="shared" si="22"/>
        <v/>
      </c>
      <c r="BF27" s="2" t="str" cm="1">
        <f t="array" ref="BF27">IF(B27="","",SUMPRODUCT(($D$1:$AB$4=$BF$4)*$D27:$AB27))</f>
        <v/>
      </c>
      <c r="BG27" s="15" t="str">
        <f t="shared" si="23"/>
        <v/>
      </c>
      <c r="BH27" s="2" t="str" cm="1">
        <f t="array" ref="BH27">IF(B27="","",SUMPRODUCT(($D$1:$AB$4=$BH$4)*$D27:$AB27))</f>
        <v/>
      </c>
      <c r="BI27" s="15" t="str">
        <f t="shared" si="24"/>
        <v/>
      </c>
      <c r="BJ27" s="2" t="str" cm="1">
        <f t="array" ref="BJ27">IF(B27="","",SUMPRODUCT(($D$1:$AB$4=$BJ$4)*$D27:$AB27))</f>
        <v/>
      </c>
      <c r="BK27" s="15" t="str">
        <f t="shared" si="25"/>
        <v/>
      </c>
      <c r="BL27" s="2" t="str" cm="1">
        <f t="array" ref="BL27">IF(B27="","",SUMPRODUCT(($D$1:$AB$4=$BL$4)*$D27:$AB27))</f>
        <v/>
      </c>
      <c r="BM27" s="15" t="str">
        <f t="shared" si="26"/>
        <v/>
      </c>
      <c r="BN27" s="2" t="str" cm="1">
        <f t="array" ref="BN27">IF(B27="","",SUMPRODUCT(($D$1:$AB$4=$BN$4)*$D27:$AB27))</f>
        <v/>
      </c>
      <c r="BO27" s="15" t="str">
        <f t="shared" si="27"/>
        <v/>
      </c>
      <c r="BP27" s="2" t="str" cm="1">
        <f t="array" ref="BP27">IF(B27="","",SUMPRODUCT(($D$1:$AB$4=$BP$4)*$D27:$AB27))</f>
        <v/>
      </c>
      <c r="BQ27" s="15" t="str">
        <f t="shared" si="28"/>
        <v/>
      </c>
      <c r="BR27" s="2" t="str" cm="1">
        <f t="array" ref="BR27">IF(B27="","",SUMPRODUCT(($D$1:$AB$4=$BR$4)*$D27:$AB27))</f>
        <v/>
      </c>
      <c r="BS27" s="15" t="str">
        <f t="shared" si="29"/>
        <v/>
      </c>
      <c r="BT27" s="2" t="str" cm="1">
        <f t="array" ref="BT27">IF(B27="","",SUMPRODUCT(($D$1:$AB$4=$BT$4)*$D27:$AB27))</f>
        <v/>
      </c>
      <c r="BU27" s="15" t="str">
        <f t="shared" si="30"/>
        <v/>
      </c>
      <c r="BV27" s="2" t="str" cm="1">
        <f t="array" ref="BV27">IF(B27="","",SUMPRODUCT(($D$1:$AB$4=$BV$4)*$D27:$AB27))</f>
        <v/>
      </c>
      <c r="BW27" s="15" t="str">
        <f t="shared" si="31"/>
        <v/>
      </c>
      <c r="BX27" s="2" t="str" cm="1">
        <f t="array" ref="BX27">IF(B27="","",SUMPRODUCT(($D$1:$AB$4=$BX$4)*$D27:$AB27))</f>
        <v/>
      </c>
      <c r="BY27" s="15" t="str">
        <f t="shared" si="32"/>
        <v/>
      </c>
      <c r="BZ27" s="2" t="str" cm="1">
        <f t="array" ref="BZ27">IF(B27="","",SUMPRODUCT(($D$1:$AB$4=$BZ$4)*$D27:$AB27))</f>
        <v/>
      </c>
      <c r="CA27" s="15" t="str">
        <f t="shared" si="33"/>
        <v/>
      </c>
      <c r="CB27" s="2" t="str" cm="1">
        <f t="array" ref="CB27">IF(B27="","",SUMPRODUCT(($D$1:$AB$4=$CB$4)*$D27:$AB27))</f>
        <v/>
      </c>
      <c r="CC27" s="15" t="str">
        <f t="shared" si="34"/>
        <v/>
      </c>
      <c r="CD27" s="2" t="str" cm="1">
        <f t="array" ref="CD27">IF(B27="","",SUMPRODUCT(($D$1:$AB$4=$CD$4)*$D27:$AB27))</f>
        <v/>
      </c>
      <c r="CE27" s="15" t="str">
        <f t="shared" si="35"/>
        <v/>
      </c>
      <c r="CF27" s="2" t="str" cm="1">
        <f t="array" ref="CF27">IF(B27="","",SUMPRODUCT(($D$1:$AB$4=$CF$4)*$D27:$AB27))</f>
        <v/>
      </c>
      <c r="CG27" s="15" t="str">
        <f t="shared" si="36"/>
        <v/>
      </c>
      <c r="CH27" s="2" t="str" cm="1">
        <f t="array" ref="CH27">IF(B27="","",SUMPRODUCT(($D$1:$AB$4=$CH$4)*$D27:$AB27))</f>
        <v/>
      </c>
      <c r="CI27" s="15" t="str">
        <f t="shared" si="37"/>
        <v/>
      </c>
      <c r="FW27" t="e">
        <v>#DIV/0!</v>
      </c>
    </row>
    <row r="28" spans="1:179">
      <c r="A28" s="6">
        <v>23</v>
      </c>
      <c r="D28" s="97"/>
      <c r="E28" s="86"/>
      <c r="F28" s="86"/>
      <c r="G28" s="86"/>
      <c r="H28" s="86"/>
      <c r="I28" s="98"/>
      <c r="J28" s="102"/>
      <c r="K28" s="87"/>
      <c r="L28" s="87"/>
      <c r="M28" s="87"/>
      <c r="N28" s="87"/>
      <c r="O28" s="103"/>
      <c r="P28" s="107"/>
      <c r="Q28" s="88"/>
      <c r="R28" s="88"/>
      <c r="S28" s="88"/>
      <c r="T28" s="88"/>
      <c r="U28" s="108"/>
      <c r="V28" s="113"/>
      <c r="W28" s="89"/>
      <c r="X28" s="89"/>
      <c r="Y28" s="89"/>
      <c r="Z28" s="89"/>
      <c r="AA28" s="89"/>
      <c r="AB28" s="169"/>
      <c r="AC28" s="171" t="str">
        <f t="shared" si="38"/>
        <v/>
      </c>
      <c r="AD28" s="172" t="str">
        <f t="shared" si="12"/>
        <v/>
      </c>
      <c r="AL28" s="2" t="str" cm="1">
        <f t="array" ref="AL28">IF(B28="","",SUMPRODUCT(($D$1:$AB$4=$AL$4)*D28:AB28))</f>
        <v/>
      </c>
      <c r="AM28" s="15" t="str">
        <f t="shared" si="13"/>
        <v/>
      </c>
      <c r="AN28" s="2" t="str" cm="1">
        <f t="array" ref="AN28">IF(B28="","",SUMPRODUCT(($D$1:$AB$4=$AN$4)*D28:AB28))</f>
        <v/>
      </c>
      <c r="AO28" s="15" t="str">
        <f t="shared" si="14"/>
        <v/>
      </c>
      <c r="AP28" s="2" t="str" cm="1">
        <f t="array" ref="AP28">IF(B28="","",SUMPRODUCT(($D$1:$AB$4=$AP$4)*D28:AB28))</f>
        <v/>
      </c>
      <c r="AQ28" s="15" t="str">
        <f t="shared" si="15"/>
        <v/>
      </c>
      <c r="AR28" s="2" t="str" cm="1">
        <f t="array" ref="AR28">IF(B28="","",SUMPRODUCT(($D$1:$AB$4=$AR$4)*D28:AB28))</f>
        <v/>
      </c>
      <c r="AS28" s="15" t="str">
        <f t="shared" si="16"/>
        <v/>
      </c>
      <c r="AT28" s="2" t="str" cm="1">
        <f t="array" ref="AT28">IF(B28="","",SUMPRODUCT(($D$1:$AB$4=$AT$4)*$D28:$AB28))</f>
        <v/>
      </c>
      <c r="AU28" s="15" t="str">
        <f t="shared" si="17"/>
        <v/>
      </c>
      <c r="AV28" s="2" t="str" cm="1">
        <f t="array" ref="AV28">IF(B28="","",SUMPRODUCT(($D$1:$AB$4=$AV$4)*$D28:$AB28))</f>
        <v/>
      </c>
      <c r="AW28" s="15" t="str">
        <f t="shared" si="18"/>
        <v/>
      </c>
      <c r="AX28" s="2" t="str" cm="1">
        <f t="array" ref="AX28">IF(B28="","",SUMPRODUCT(($D$1:$AB$4=$AX$4)*$D28:$AB28))</f>
        <v/>
      </c>
      <c r="AY28" s="15" t="str">
        <f t="shared" si="19"/>
        <v/>
      </c>
      <c r="AZ28" s="2" t="str" cm="1">
        <f t="array" ref="AZ28">IF(B28="","",SUMPRODUCT(($D$1:$AB$4=$AZ$4)*$D28:$AB28))</f>
        <v/>
      </c>
      <c r="BA28" s="15" t="str">
        <f t="shared" si="20"/>
        <v/>
      </c>
      <c r="BB28" s="2" t="str" cm="1">
        <f t="array" ref="BB28">IF(B28="","",SUMPRODUCT(($D$1:$AB$4=$BB$4)*$D28:$AB28))</f>
        <v/>
      </c>
      <c r="BC28" s="15" t="str">
        <f t="shared" si="21"/>
        <v/>
      </c>
      <c r="BD28" s="2" t="str" cm="1">
        <f t="array" ref="BD28">IF(B28="","",SUMPRODUCT(($D$1:$AB$4=$BD$4)*$D28:$AB28))</f>
        <v/>
      </c>
      <c r="BE28" s="15" t="str">
        <f t="shared" si="22"/>
        <v/>
      </c>
      <c r="BF28" s="2" t="str" cm="1">
        <f t="array" ref="BF28">IF(B28="","",SUMPRODUCT(($D$1:$AB$4=$BF$4)*$D28:$AB28))</f>
        <v/>
      </c>
      <c r="BG28" s="15" t="str">
        <f t="shared" si="23"/>
        <v/>
      </c>
      <c r="BH28" s="2" t="str" cm="1">
        <f t="array" ref="BH28">IF(B28="","",SUMPRODUCT(($D$1:$AB$4=$BH$4)*$D28:$AB28))</f>
        <v/>
      </c>
      <c r="BI28" s="15" t="str">
        <f t="shared" si="24"/>
        <v/>
      </c>
      <c r="BJ28" s="2" t="str" cm="1">
        <f t="array" ref="BJ28">IF(B28="","",SUMPRODUCT(($D$1:$AB$4=$BJ$4)*$D28:$AB28))</f>
        <v/>
      </c>
      <c r="BK28" s="15" t="str">
        <f t="shared" si="25"/>
        <v/>
      </c>
      <c r="BL28" s="2" t="str" cm="1">
        <f t="array" ref="BL28">IF(B28="","",SUMPRODUCT(($D$1:$AB$4=$BL$4)*$D28:$AB28))</f>
        <v/>
      </c>
      <c r="BM28" s="15" t="str">
        <f t="shared" si="26"/>
        <v/>
      </c>
      <c r="BN28" s="2" t="str" cm="1">
        <f t="array" ref="BN28">IF(B28="","",SUMPRODUCT(($D$1:$AB$4=$BN$4)*$D28:$AB28))</f>
        <v/>
      </c>
      <c r="BO28" s="15" t="str">
        <f t="shared" si="27"/>
        <v/>
      </c>
      <c r="BP28" s="2" t="str" cm="1">
        <f t="array" ref="BP28">IF(B28="","",SUMPRODUCT(($D$1:$AB$4=$BP$4)*$D28:$AB28))</f>
        <v/>
      </c>
      <c r="BQ28" s="15" t="str">
        <f t="shared" si="28"/>
        <v/>
      </c>
      <c r="BR28" s="2" t="str" cm="1">
        <f t="array" ref="BR28">IF(B28="","",SUMPRODUCT(($D$1:$AB$4=$BR$4)*$D28:$AB28))</f>
        <v/>
      </c>
      <c r="BS28" s="15" t="str">
        <f t="shared" si="29"/>
        <v/>
      </c>
      <c r="BT28" s="2" t="str" cm="1">
        <f t="array" ref="BT28">IF(B28="","",SUMPRODUCT(($D$1:$AB$4=$BT$4)*$D28:$AB28))</f>
        <v/>
      </c>
      <c r="BU28" s="15" t="str">
        <f t="shared" si="30"/>
        <v/>
      </c>
      <c r="BV28" s="2" t="str" cm="1">
        <f t="array" ref="BV28">IF(B28="","",SUMPRODUCT(($D$1:$AB$4=$BV$4)*$D28:$AB28))</f>
        <v/>
      </c>
      <c r="BW28" s="15" t="str">
        <f t="shared" si="31"/>
        <v/>
      </c>
      <c r="BX28" s="2" t="str" cm="1">
        <f t="array" ref="BX28">IF(B28="","",SUMPRODUCT(($D$1:$AB$4=$BX$4)*$D28:$AB28))</f>
        <v/>
      </c>
      <c r="BY28" s="15" t="str">
        <f t="shared" si="32"/>
        <v/>
      </c>
      <c r="BZ28" s="2" t="str" cm="1">
        <f t="array" ref="BZ28">IF(B28="","",SUMPRODUCT(($D$1:$AB$4=$BZ$4)*$D28:$AB28))</f>
        <v/>
      </c>
      <c r="CA28" s="15" t="str">
        <f t="shared" si="33"/>
        <v/>
      </c>
      <c r="CB28" s="2" t="str" cm="1">
        <f t="array" ref="CB28">IF(B28="","",SUMPRODUCT(($D$1:$AB$4=$CB$4)*$D28:$AB28))</f>
        <v/>
      </c>
      <c r="CC28" s="15" t="str">
        <f t="shared" si="34"/>
        <v/>
      </c>
      <c r="CD28" s="2" t="str" cm="1">
        <f t="array" ref="CD28">IF(B28="","",SUMPRODUCT(($D$1:$AB$4=$CD$4)*$D28:$AB28))</f>
        <v/>
      </c>
      <c r="CE28" s="15" t="str">
        <f t="shared" si="35"/>
        <v/>
      </c>
      <c r="CF28" s="2" t="str" cm="1">
        <f t="array" ref="CF28">IF(B28="","",SUMPRODUCT(($D$1:$AB$4=$CF$4)*$D28:$AB28))</f>
        <v/>
      </c>
      <c r="CG28" s="15" t="str">
        <f t="shared" si="36"/>
        <v/>
      </c>
      <c r="CH28" s="2" t="str" cm="1">
        <f t="array" ref="CH28">IF(B28="","",SUMPRODUCT(($D$1:$AB$4=$CH$4)*$D28:$AB28))</f>
        <v/>
      </c>
      <c r="CI28" s="15" t="str">
        <f t="shared" si="37"/>
        <v/>
      </c>
      <c r="FW28" t="e">
        <v>#DIV/0!</v>
      </c>
    </row>
    <row r="29" spans="1:179">
      <c r="A29" s="7">
        <v>24</v>
      </c>
      <c r="D29" s="97"/>
      <c r="E29" s="86"/>
      <c r="F29" s="86"/>
      <c r="G29" s="86"/>
      <c r="H29" s="86"/>
      <c r="I29" s="98"/>
      <c r="J29" s="102"/>
      <c r="K29" s="87"/>
      <c r="L29" s="87"/>
      <c r="M29" s="87"/>
      <c r="N29" s="87"/>
      <c r="O29" s="103"/>
      <c r="P29" s="107"/>
      <c r="Q29" s="88"/>
      <c r="R29" s="88"/>
      <c r="S29" s="88"/>
      <c r="T29" s="88"/>
      <c r="U29" s="108"/>
      <c r="V29" s="113"/>
      <c r="W29" s="89"/>
      <c r="X29" s="89"/>
      <c r="Y29" s="89"/>
      <c r="Z29" s="89"/>
      <c r="AA29" s="89"/>
      <c r="AB29" s="169"/>
      <c r="AC29" s="171" t="str">
        <f t="shared" si="38"/>
        <v/>
      </c>
      <c r="AD29" s="172" t="str">
        <f t="shared" si="12"/>
        <v/>
      </c>
      <c r="AL29" s="2" t="str" cm="1">
        <f t="array" ref="AL29">IF(B29="","",SUMPRODUCT(($D$1:$AB$4=$AL$4)*D29:AB29))</f>
        <v/>
      </c>
      <c r="AM29" s="15" t="str">
        <f t="shared" si="13"/>
        <v/>
      </c>
      <c r="AN29" s="2" t="str" cm="1">
        <f t="array" ref="AN29">IF(B29="","",SUMPRODUCT(($D$1:$AB$4=$AN$4)*D29:AB29))</f>
        <v/>
      </c>
      <c r="AO29" s="15" t="str">
        <f t="shared" si="14"/>
        <v/>
      </c>
      <c r="AP29" s="2" t="str" cm="1">
        <f t="array" ref="AP29">IF(B29="","",SUMPRODUCT(($D$1:$AB$4=$AP$4)*D29:AB29))</f>
        <v/>
      </c>
      <c r="AQ29" s="15" t="str">
        <f t="shared" si="15"/>
        <v/>
      </c>
      <c r="AR29" s="2" t="str" cm="1">
        <f t="array" ref="AR29">IF(B29="","",SUMPRODUCT(($D$1:$AB$4=$AR$4)*D29:AB29))</f>
        <v/>
      </c>
      <c r="AS29" s="15" t="str">
        <f t="shared" si="16"/>
        <v/>
      </c>
      <c r="AT29" s="2" t="str" cm="1">
        <f t="array" ref="AT29">IF(B29="","",SUMPRODUCT(($D$1:$AB$4=$AT$4)*$D29:$AB29))</f>
        <v/>
      </c>
      <c r="AU29" s="15" t="str">
        <f t="shared" si="17"/>
        <v/>
      </c>
      <c r="AV29" s="2" t="str" cm="1">
        <f t="array" ref="AV29">IF(B29="","",SUMPRODUCT(($D$1:$AB$4=$AV$4)*$D29:$AB29))</f>
        <v/>
      </c>
      <c r="AW29" s="15" t="str">
        <f t="shared" si="18"/>
        <v/>
      </c>
      <c r="AX29" s="2" t="str" cm="1">
        <f t="array" ref="AX29">IF(B29="","",SUMPRODUCT(($D$1:$AB$4=$AX$4)*$D29:$AB29))</f>
        <v/>
      </c>
      <c r="AY29" s="15" t="str">
        <f t="shared" si="19"/>
        <v/>
      </c>
      <c r="AZ29" s="2" t="str" cm="1">
        <f t="array" ref="AZ29">IF(B29="","",SUMPRODUCT(($D$1:$AB$4=$AZ$4)*$D29:$AB29))</f>
        <v/>
      </c>
      <c r="BA29" s="15" t="str">
        <f t="shared" si="20"/>
        <v/>
      </c>
      <c r="BB29" s="2" t="str" cm="1">
        <f t="array" ref="BB29">IF(B29="","",SUMPRODUCT(($D$1:$AB$4=$BB$4)*$D29:$AB29))</f>
        <v/>
      </c>
      <c r="BC29" s="15" t="str">
        <f t="shared" si="21"/>
        <v/>
      </c>
      <c r="BD29" s="2" t="str" cm="1">
        <f t="array" ref="BD29">IF(B29="","",SUMPRODUCT(($D$1:$AB$4=$BD$4)*$D29:$AB29))</f>
        <v/>
      </c>
      <c r="BE29" s="15" t="str">
        <f t="shared" si="22"/>
        <v/>
      </c>
      <c r="BF29" s="2" t="str" cm="1">
        <f t="array" ref="BF29">IF(B29="","",SUMPRODUCT(($D$1:$AB$4=$BF$4)*$D29:$AB29))</f>
        <v/>
      </c>
      <c r="BG29" s="15" t="str">
        <f t="shared" si="23"/>
        <v/>
      </c>
      <c r="BH29" s="2" t="str" cm="1">
        <f t="array" ref="BH29">IF(B29="","",SUMPRODUCT(($D$1:$AB$4=$BH$4)*$D29:$AB29))</f>
        <v/>
      </c>
      <c r="BI29" s="15" t="str">
        <f t="shared" si="24"/>
        <v/>
      </c>
      <c r="BJ29" s="2" t="str" cm="1">
        <f t="array" ref="BJ29">IF(B29="","",SUMPRODUCT(($D$1:$AB$4=$BJ$4)*$D29:$AB29))</f>
        <v/>
      </c>
      <c r="BK29" s="15" t="str">
        <f t="shared" si="25"/>
        <v/>
      </c>
      <c r="BL29" s="2" t="str" cm="1">
        <f t="array" ref="BL29">IF(B29="","",SUMPRODUCT(($D$1:$AB$4=$BL$4)*$D29:$AB29))</f>
        <v/>
      </c>
      <c r="BM29" s="15" t="str">
        <f t="shared" si="26"/>
        <v/>
      </c>
      <c r="BN29" s="2" t="str" cm="1">
        <f t="array" ref="BN29">IF(B29="","",SUMPRODUCT(($D$1:$AB$4=$BN$4)*$D29:$AB29))</f>
        <v/>
      </c>
      <c r="BO29" s="15" t="str">
        <f t="shared" si="27"/>
        <v/>
      </c>
      <c r="BP29" s="2" t="str" cm="1">
        <f t="array" ref="BP29">IF(B29="","",SUMPRODUCT(($D$1:$AB$4=$BP$4)*$D29:$AB29))</f>
        <v/>
      </c>
      <c r="BQ29" s="15" t="str">
        <f t="shared" si="28"/>
        <v/>
      </c>
      <c r="BR29" s="2" t="str" cm="1">
        <f t="array" ref="BR29">IF(B29="","",SUMPRODUCT(($D$1:$AB$4=$BR$4)*$D29:$AB29))</f>
        <v/>
      </c>
      <c r="BS29" s="15" t="str">
        <f t="shared" si="29"/>
        <v/>
      </c>
      <c r="BT29" s="2" t="str" cm="1">
        <f t="array" ref="BT29">IF(B29="","",SUMPRODUCT(($D$1:$AB$4=$BT$4)*$D29:$AB29))</f>
        <v/>
      </c>
      <c r="BU29" s="15" t="str">
        <f t="shared" si="30"/>
        <v/>
      </c>
      <c r="BV29" s="2" t="str" cm="1">
        <f t="array" ref="BV29">IF(B29="","",SUMPRODUCT(($D$1:$AB$4=$BV$4)*$D29:$AB29))</f>
        <v/>
      </c>
      <c r="BW29" s="15" t="str">
        <f t="shared" si="31"/>
        <v/>
      </c>
      <c r="BX29" s="2" t="str" cm="1">
        <f t="array" ref="BX29">IF(B29="","",SUMPRODUCT(($D$1:$AB$4=$BX$4)*$D29:$AB29))</f>
        <v/>
      </c>
      <c r="BY29" s="15" t="str">
        <f t="shared" si="32"/>
        <v/>
      </c>
      <c r="BZ29" s="2" t="str" cm="1">
        <f t="array" ref="BZ29">IF(B29="","",SUMPRODUCT(($D$1:$AB$4=$BZ$4)*$D29:$AB29))</f>
        <v/>
      </c>
      <c r="CA29" s="15" t="str">
        <f t="shared" si="33"/>
        <v/>
      </c>
      <c r="CB29" s="2" t="str" cm="1">
        <f t="array" ref="CB29">IF(B29="","",SUMPRODUCT(($D$1:$AB$4=$CB$4)*$D29:$AB29))</f>
        <v/>
      </c>
      <c r="CC29" s="15" t="str">
        <f t="shared" si="34"/>
        <v/>
      </c>
      <c r="CD29" s="2" t="str" cm="1">
        <f t="array" ref="CD29">IF(B29="","",SUMPRODUCT(($D$1:$AB$4=$CD$4)*$D29:$AB29))</f>
        <v/>
      </c>
      <c r="CE29" s="15" t="str">
        <f t="shared" si="35"/>
        <v/>
      </c>
      <c r="CF29" s="2" t="str" cm="1">
        <f t="array" ref="CF29">IF(B29="","",SUMPRODUCT(($D$1:$AB$4=$CF$4)*$D29:$AB29))</f>
        <v/>
      </c>
      <c r="CG29" s="15" t="str">
        <f t="shared" si="36"/>
        <v/>
      </c>
      <c r="CH29" s="2" t="str" cm="1">
        <f t="array" ref="CH29">IF(B29="","",SUMPRODUCT(($D$1:$AB$4=$CH$4)*$D29:$AB29))</f>
        <v/>
      </c>
      <c r="CI29" s="15" t="str">
        <f t="shared" si="37"/>
        <v/>
      </c>
      <c r="FW29" t="e">
        <v>#DIV/0!</v>
      </c>
    </row>
    <row r="30" spans="1:179">
      <c r="A30" s="6">
        <v>25</v>
      </c>
      <c r="D30" s="97"/>
      <c r="E30" s="86"/>
      <c r="F30" s="86"/>
      <c r="G30" s="86"/>
      <c r="H30" s="86"/>
      <c r="I30" s="98"/>
      <c r="J30" s="102"/>
      <c r="K30" s="87"/>
      <c r="L30" s="87"/>
      <c r="M30" s="87"/>
      <c r="N30" s="87"/>
      <c r="O30" s="103"/>
      <c r="P30" s="107"/>
      <c r="Q30" s="88"/>
      <c r="R30" s="88"/>
      <c r="S30" s="88"/>
      <c r="T30" s="88"/>
      <c r="U30" s="108"/>
      <c r="V30" s="113"/>
      <c r="W30" s="89"/>
      <c r="X30" s="89"/>
      <c r="Y30" s="89"/>
      <c r="Z30" s="89"/>
      <c r="AA30" s="89"/>
      <c r="AB30" s="169"/>
      <c r="AC30" s="171" t="str">
        <f t="shared" si="38"/>
        <v/>
      </c>
      <c r="AD30" s="172" t="str">
        <f t="shared" si="12"/>
        <v/>
      </c>
      <c r="AL30" s="2" t="str" cm="1">
        <f t="array" ref="AL30">IF(B30="","",SUMPRODUCT(($D$1:$AB$4=$AL$4)*D30:AB30))</f>
        <v/>
      </c>
      <c r="AM30" s="15" t="str">
        <f t="shared" si="13"/>
        <v/>
      </c>
      <c r="AN30" s="2" t="str" cm="1">
        <f t="array" ref="AN30">IF(B30="","",SUMPRODUCT(($D$1:$AB$4=$AN$4)*D30:AB30))</f>
        <v/>
      </c>
      <c r="AO30" s="15" t="str">
        <f t="shared" si="14"/>
        <v/>
      </c>
      <c r="AP30" s="2" t="str" cm="1">
        <f t="array" ref="AP30">IF(B30="","",SUMPRODUCT(($D$1:$AB$4=$AP$4)*D30:AB30))</f>
        <v/>
      </c>
      <c r="AQ30" s="15" t="str">
        <f t="shared" si="15"/>
        <v/>
      </c>
      <c r="AR30" s="2" t="str" cm="1">
        <f t="array" ref="AR30">IF(B30="","",SUMPRODUCT(($D$1:$AB$4=$AR$4)*D30:AB30))</f>
        <v/>
      </c>
      <c r="AS30" s="15" t="str">
        <f t="shared" si="16"/>
        <v/>
      </c>
      <c r="AT30" s="2" t="str" cm="1">
        <f t="array" ref="AT30">IF(B30="","",SUMPRODUCT(($D$1:$AB$4=$AT$4)*$D30:$AB30))</f>
        <v/>
      </c>
      <c r="AU30" s="15" t="str">
        <f t="shared" si="17"/>
        <v/>
      </c>
      <c r="AV30" s="2" t="str" cm="1">
        <f t="array" ref="AV30">IF(B30="","",SUMPRODUCT(($D$1:$AB$4=$AV$4)*$D30:$AB30))</f>
        <v/>
      </c>
      <c r="AW30" s="15" t="str">
        <f t="shared" si="18"/>
        <v/>
      </c>
      <c r="AX30" s="2" t="str" cm="1">
        <f t="array" ref="AX30">IF(B30="","",SUMPRODUCT(($D$1:$AB$4=$AX$4)*$D30:$AB30))</f>
        <v/>
      </c>
      <c r="AY30" s="15" t="str">
        <f t="shared" si="19"/>
        <v/>
      </c>
      <c r="AZ30" s="2" t="str" cm="1">
        <f t="array" ref="AZ30">IF(B30="","",SUMPRODUCT(($D$1:$AB$4=$AZ$4)*$D30:$AB30))</f>
        <v/>
      </c>
      <c r="BA30" s="15" t="str">
        <f t="shared" si="20"/>
        <v/>
      </c>
      <c r="BB30" s="2" t="str" cm="1">
        <f t="array" ref="BB30">IF(B30="","",SUMPRODUCT(($D$1:$AB$4=$BB$4)*$D30:$AB30))</f>
        <v/>
      </c>
      <c r="BC30" s="15" t="str">
        <f t="shared" si="21"/>
        <v/>
      </c>
      <c r="BD30" s="2" t="str" cm="1">
        <f t="array" ref="BD30">IF(B30="","",SUMPRODUCT(($D$1:$AB$4=$BD$4)*$D30:$AB30))</f>
        <v/>
      </c>
      <c r="BE30" s="15" t="str">
        <f t="shared" si="22"/>
        <v/>
      </c>
      <c r="BF30" s="2" t="str" cm="1">
        <f t="array" ref="BF30">IF(B30="","",SUMPRODUCT(($D$1:$AB$4=$BF$4)*$D30:$AB30))</f>
        <v/>
      </c>
      <c r="BG30" s="15" t="str">
        <f t="shared" si="23"/>
        <v/>
      </c>
      <c r="BH30" s="2" t="str" cm="1">
        <f t="array" ref="BH30">IF(B30="","",SUMPRODUCT(($D$1:$AB$4=$BH$4)*$D30:$AB30))</f>
        <v/>
      </c>
      <c r="BI30" s="15" t="str">
        <f t="shared" si="24"/>
        <v/>
      </c>
      <c r="BJ30" s="2" t="str" cm="1">
        <f t="array" ref="BJ30">IF(B30="","",SUMPRODUCT(($D$1:$AB$4=$BJ$4)*$D30:$AB30))</f>
        <v/>
      </c>
      <c r="BK30" s="15" t="str">
        <f t="shared" si="25"/>
        <v/>
      </c>
      <c r="BL30" s="2" t="str" cm="1">
        <f t="array" ref="BL30">IF(B30="","",SUMPRODUCT(($D$1:$AB$4=$BL$4)*$D30:$AB30))</f>
        <v/>
      </c>
      <c r="BM30" s="15" t="str">
        <f t="shared" si="26"/>
        <v/>
      </c>
      <c r="BN30" s="2" t="str" cm="1">
        <f t="array" ref="BN30">IF(B30="","",SUMPRODUCT(($D$1:$AB$4=$BN$4)*$D30:$AB30))</f>
        <v/>
      </c>
      <c r="BO30" s="15" t="str">
        <f t="shared" si="27"/>
        <v/>
      </c>
      <c r="BP30" s="2" t="str" cm="1">
        <f t="array" ref="BP30">IF(B30="","",SUMPRODUCT(($D$1:$AB$4=$BP$4)*$D30:$AB30))</f>
        <v/>
      </c>
      <c r="BQ30" s="15" t="str">
        <f t="shared" si="28"/>
        <v/>
      </c>
      <c r="BR30" s="2" t="str" cm="1">
        <f t="array" ref="BR30">IF(B30="","",SUMPRODUCT(($D$1:$AB$4=$BR$4)*$D30:$AB30))</f>
        <v/>
      </c>
      <c r="BS30" s="15" t="str">
        <f t="shared" si="29"/>
        <v/>
      </c>
      <c r="BT30" s="2" t="str" cm="1">
        <f t="array" ref="BT30">IF(B30="","",SUMPRODUCT(($D$1:$AB$4=$BT$4)*$D30:$AB30))</f>
        <v/>
      </c>
      <c r="BU30" s="15" t="str">
        <f t="shared" si="30"/>
        <v/>
      </c>
      <c r="BV30" s="2" t="str" cm="1">
        <f t="array" ref="BV30">IF(B30="","",SUMPRODUCT(($D$1:$AB$4=$BV$4)*$D30:$AB30))</f>
        <v/>
      </c>
      <c r="BW30" s="15" t="str">
        <f t="shared" si="31"/>
        <v/>
      </c>
      <c r="BX30" s="2" t="str" cm="1">
        <f t="array" ref="BX30">IF(B30="","",SUMPRODUCT(($D$1:$AB$4=$BX$4)*$D30:$AB30))</f>
        <v/>
      </c>
      <c r="BY30" s="15" t="str">
        <f t="shared" si="32"/>
        <v/>
      </c>
      <c r="BZ30" s="2" t="str" cm="1">
        <f t="array" ref="BZ30">IF(B30="","",SUMPRODUCT(($D$1:$AB$4=$BZ$4)*$D30:$AB30))</f>
        <v/>
      </c>
      <c r="CA30" s="15" t="str">
        <f t="shared" si="33"/>
        <v/>
      </c>
      <c r="CB30" s="2" t="str" cm="1">
        <f t="array" ref="CB30">IF(B30="","",SUMPRODUCT(($D$1:$AB$4=$CB$4)*$D30:$AB30))</f>
        <v/>
      </c>
      <c r="CC30" s="15" t="str">
        <f t="shared" si="34"/>
        <v/>
      </c>
      <c r="CD30" s="2" t="str" cm="1">
        <f t="array" ref="CD30">IF(B30="","",SUMPRODUCT(($D$1:$AB$4=$CD$4)*$D30:$AB30))</f>
        <v/>
      </c>
      <c r="CE30" s="15" t="str">
        <f t="shared" si="35"/>
        <v/>
      </c>
      <c r="CF30" s="2" t="str" cm="1">
        <f t="array" ref="CF30">IF(B30="","",SUMPRODUCT(($D$1:$AB$4=$CF$4)*$D30:$AB30))</f>
        <v/>
      </c>
      <c r="CG30" s="15" t="str">
        <f t="shared" si="36"/>
        <v/>
      </c>
      <c r="CH30" s="2" t="str" cm="1">
        <f t="array" ref="CH30">IF(B30="","",SUMPRODUCT(($D$1:$AB$4=$CH$4)*$D30:$AB30))</f>
        <v/>
      </c>
      <c r="CI30" s="15" t="str">
        <f t="shared" si="37"/>
        <v/>
      </c>
      <c r="FW30" t="e">
        <v>#DIV/0!</v>
      </c>
    </row>
    <row r="31" spans="1:179">
      <c r="A31" s="7">
        <v>26</v>
      </c>
      <c r="D31" s="97"/>
      <c r="E31" s="86"/>
      <c r="F31" s="86"/>
      <c r="G31" s="86"/>
      <c r="H31" s="86"/>
      <c r="I31" s="98"/>
      <c r="J31" s="102"/>
      <c r="K31" s="87"/>
      <c r="L31" s="87"/>
      <c r="M31" s="87"/>
      <c r="N31" s="87"/>
      <c r="O31" s="103"/>
      <c r="P31" s="107"/>
      <c r="Q31" s="88"/>
      <c r="R31" s="88"/>
      <c r="S31" s="88"/>
      <c r="T31" s="88"/>
      <c r="U31" s="108"/>
      <c r="V31" s="113"/>
      <c r="W31" s="89"/>
      <c r="X31" s="89"/>
      <c r="Y31" s="89"/>
      <c r="Z31" s="89"/>
      <c r="AA31" s="89"/>
      <c r="AB31" s="169"/>
      <c r="AC31" s="171" t="str">
        <f t="shared" si="38"/>
        <v/>
      </c>
      <c r="AD31" s="172" t="str">
        <f t="shared" si="12"/>
        <v/>
      </c>
      <c r="AL31" s="2" t="str" cm="1">
        <f t="array" ref="AL31">IF(B31="","",SUMPRODUCT(($D$1:$AB$4=$AL$4)*D31:AB31))</f>
        <v/>
      </c>
      <c r="AM31" s="15" t="str">
        <f t="shared" si="13"/>
        <v/>
      </c>
      <c r="AN31" s="2" t="str" cm="1">
        <f t="array" ref="AN31">IF(B31="","",SUMPRODUCT(($D$1:$AB$4=$AN$4)*D31:AB31))</f>
        <v/>
      </c>
      <c r="AO31" s="15" t="str">
        <f t="shared" si="14"/>
        <v/>
      </c>
      <c r="AP31" s="2" t="str" cm="1">
        <f t="array" ref="AP31">IF(B31="","",SUMPRODUCT(($D$1:$AB$4=$AP$4)*D31:AB31))</f>
        <v/>
      </c>
      <c r="AQ31" s="15" t="str">
        <f t="shared" si="15"/>
        <v/>
      </c>
      <c r="AR31" s="2" t="str" cm="1">
        <f t="array" ref="AR31">IF(B31="","",SUMPRODUCT(($D$1:$AB$4=$AR$4)*D31:AB31))</f>
        <v/>
      </c>
      <c r="AS31" s="15" t="str">
        <f t="shared" si="16"/>
        <v/>
      </c>
      <c r="AT31" s="2" t="str" cm="1">
        <f t="array" ref="AT31">IF(B31="","",SUMPRODUCT(($D$1:$AB$4=$AT$4)*$D31:$AB31))</f>
        <v/>
      </c>
      <c r="AU31" s="15" t="str">
        <f t="shared" si="17"/>
        <v/>
      </c>
      <c r="AV31" s="2" t="str" cm="1">
        <f t="array" ref="AV31">IF(B31="","",SUMPRODUCT(($D$1:$AB$4=$AV$4)*$D31:$AB31))</f>
        <v/>
      </c>
      <c r="AW31" s="15" t="str">
        <f t="shared" si="18"/>
        <v/>
      </c>
      <c r="AX31" s="2" t="str" cm="1">
        <f t="array" ref="AX31">IF(B31="","",SUMPRODUCT(($D$1:$AB$4=$AX$4)*$D31:$AB31))</f>
        <v/>
      </c>
      <c r="AY31" s="15" t="str">
        <f t="shared" si="19"/>
        <v/>
      </c>
      <c r="AZ31" s="2" t="str" cm="1">
        <f t="array" ref="AZ31">IF(B31="","",SUMPRODUCT(($D$1:$AB$4=$AZ$4)*$D31:$AB31))</f>
        <v/>
      </c>
      <c r="BA31" s="15" t="str">
        <f t="shared" si="20"/>
        <v/>
      </c>
      <c r="BB31" s="2" t="str" cm="1">
        <f t="array" ref="BB31">IF(B31="","",SUMPRODUCT(($D$1:$AB$4=$BB$4)*$D31:$AB31))</f>
        <v/>
      </c>
      <c r="BC31" s="15" t="str">
        <f t="shared" si="21"/>
        <v/>
      </c>
      <c r="BD31" s="2" t="str" cm="1">
        <f t="array" ref="BD31">IF(B31="","",SUMPRODUCT(($D$1:$AB$4=$BD$4)*$D31:$AB31))</f>
        <v/>
      </c>
      <c r="BE31" s="15" t="str">
        <f t="shared" si="22"/>
        <v/>
      </c>
      <c r="BF31" s="2" t="str" cm="1">
        <f t="array" ref="BF31">IF(B31="","",SUMPRODUCT(($D$1:$AB$4=$BF$4)*$D31:$AB31))</f>
        <v/>
      </c>
      <c r="BG31" s="15" t="str">
        <f t="shared" si="23"/>
        <v/>
      </c>
      <c r="BH31" s="2" t="str" cm="1">
        <f t="array" ref="BH31">IF(B31="","",SUMPRODUCT(($D$1:$AB$4=$BH$4)*$D31:$AB31))</f>
        <v/>
      </c>
      <c r="BI31" s="15" t="str">
        <f t="shared" si="24"/>
        <v/>
      </c>
      <c r="BJ31" s="2" t="str" cm="1">
        <f t="array" ref="BJ31">IF(B31="","",SUMPRODUCT(($D$1:$AB$4=$BJ$4)*$D31:$AB31))</f>
        <v/>
      </c>
      <c r="BK31" s="15" t="str">
        <f t="shared" si="25"/>
        <v/>
      </c>
      <c r="BL31" s="2" t="str" cm="1">
        <f t="array" ref="BL31">IF(B31="","",SUMPRODUCT(($D$1:$AB$4=$BL$4)*$D31:$AB31))</f>
        <v/>
      </c>
      <c r="BM31" s="15" t="str">
        <f t="shared" si="26"/>
        <v/>
      </c>
      <c r="BN31" s="2" t="str" cm="1">
        <f t="array" ref="BN31">IF(B31="","",SUMPRODUCT(($D$1:$AB$4=$BN$4)*$D31:$AB31))</f>
        <v/>
      </c>
      <c r="BO31" s="15" t="str">
        <f t="shared" si="27"/>
        <v/>
      </c>
      <c r="BP31" s="2" t="str" cm="1">
        <f t="array" ref="BP31">IF(B31="","",SUMPRODUCT(($D$1:$AB$4=$BP$4)*$D31:$AB31))</f>
        <v/>
      </c>
      <c r="BQ31" s="15" t="str">
        <f t="shared" si="28"/>
        <v/>
      </c>
      <c r="BR31" s="2" t="str" cm="1">
        <f t="array" ref="BR31">IF(B31="","",SUMPRODUCT(($D$1:$AB$4=$BR$4)*$D31:$AB31))</f>
        <v/>
      </c>
      <c r="BS31" s="15" t="str">
        <f t="shared" si="29"/>
        <v/>
      </c>
      <c r="BT31" s="2" t="str" cm="1">
        <f t="array" ref="BT31">IF(B31="","",SUMPRODUCT(($D$1:$AB$4=$BT$4)*$D31:$AB31))</f>
        <v/>
      </c>
      <c r="BU31" s="15" t="str">
        <f t="shared" si="30"/>
        <v/>
      </c>
      <c r="BV31" s="2" t="str" cm="1">
        <f t="array" ref="BV31">IF(B31="","",SUMPRODUCT(($D$1:$AB$4=$BV$4)*$D31:$AB31))</f>
        <v/>
      </c>
      <c r="BW31" s="15" t="str">
        <f t="shared" si="31"/>
        <v/>
      </c>
      <c r="BX31" s="2" t="str" cm="1">
        <f t="array" ref="BX31">IF(B31="","",SUMPRODUCT(($D$1:$AB$4=$BX$4)*$D31:$AB31))</f>
        <v/>
      </c>
      <c r="BY31" s="15" t="str">
        <f t="shared" si="32"/>
        <v/>
      </c>
      <c r="BZ31" s="2" t="str" cm="1">
        <f t="array" ref="BZ31">IF(B31="","",SUMPRODUCT(($D$1:$AB$4=$BZ$4)*$D31:$AB31))</f>
        <v/>
      </c>
      <c r="CA31" s="15" t="str">
        <f t="shared" si="33"/>
        <v/>
      </c>
      <c r="CB31" s="2" t="str" cm="1">
        <f t="array" ref="CB31">IF(B31="","",SUMPRODUCT(($D$1:$AB$4=$CB$4)*$D31:$AB31))</f>
        <v/>
      </c>
      <c r="CC31" s="15" t="str">
        <f t="shared" si="34"/>
        <v/>
      </c>
      <c r="CD31" s="2" t="str" cm="1">
        <f t="array" ref="CD31">IF(B31="","",SUMPRODUCT(($D$1:$AB$4=$CD$4)*$D31:$AB31))</f>
        <v/>
      </c>
      <c r="CE31" s="15" t="str">
        <f t="shared" si="35"/>
        <v/>
      </c>
      <c r="CF31" s="2" t="str" cm="1">
        <f t="array" ref="CF31">IF(B31="","",SUMPRODUCT(($D$1:$AB$4=$CF$4)*$D31:$AB31))</f>
        <v/>
      </c>
      <c r="CG31" s="15" t="str">
        <f t="shared" si="36"/>
        <v/>
      </c>
      <c r="CH31" s="2" t="str" cm="1">
        <f t="array" ref="CH31">IF(B31="","",SUMPRODUCT(($D$1:$AB$4=$CH$4)*$D31:$AB31))</f>
        <v/>
      </c>
      <c r="CI31" s="15" t="str">
        <f t="shared" si="37"/>
        <v/>
      </c>
      <c r="FW31" t="e">
        <v>#DIV/0!</v>
      </c>
    </row>
    <row r="32" spans="1:179">
      <c r="A32" s="6">
        <v>27</v>
      </c>
      <c r="D32" s="97"/>
      <c r="E32" s="86"/>
      <c r="F32" s="86"/>
      <c r="G32" s="86"/>
      <c r="H32" s="86"/>
      <c r="I32" s="98"/>
      <c r="J32" s="102"/>
      <c r="K32" s="87"/>
      <c r="L32" s="87"/>
      <c r="M32" s="87"/>
      <c r="N32" s="87"/>
      <c r="O32" s="103"/>
      <c r="P32" s="107"/>
      <c r="Q32" s="88"/>
      <c r="R32" s="88"/>
      <c r="S32" s="88"/>
      <c r="T32" s="88"/>
      <c r="U32" s="108"/>
      <c r="V32" s="113"/>
      <c r="W32" s="89"/>
      <c r="X32" s="89"/>
      <c r="Y32" s="89"/>
      <c r="Z32" s="89"/>
      <c r="AA32" s="89"/>
      <c r="AB32" s="169"/>
      <c r="AC32" s="171" t="str">
        <f t="shared" si="38"/>
        <v/>
      </c>
      <c r="AD32" s="172" t="str">
        <f t="shared" si="12"/>
        <v/>
      </c>
      <c r="AL32" s="2" t="str" cm="1">
        <f t="array" ref="AL32">IF(B32="","",SUMPRODUCT(($D$1:$AB$4=$AL$4)*D32:AB32))</f>
        <v/>
      </c>
      <c r="AM32" s="15" t="str">
        <f t="shared" si="13"/>
        <v/>
      </c>
      <c r="AN32" s="2" t="str" cm="1">
        <f t="array" ref="AN32">IF(B32="","",SUMPRODUCT(($D$1:$AB$4=$AN$4)*D32:AB32))</f>
        <v/>
      </c>
      <c r="AO32" s="15" t="str">
        <f t="shared" si="14"/>
        <v/>
      </c>
      <c r="AP32" s="2" t="str" cm="1">
        <f t="array" ref="AP32">IF(B32="","",SUMPRODUCT(($D$1:$AB$4=$AP$4)*D32:AB32))</f>
        <v/>
      </c>
      <c r="AQ32" s="15" t="str">
        <f t="shared" si="15"/>
        <v/>
      </c>
      <c r="AR32" s="2" t="str" cm="1">
        <f t="array" ref="AR32">IF(B32="","",SUMPRODUCT(($D$1:$AB$4=$AR$4)*D32:AB32))</f>
        <v/>
      </c>
      <c r="AS32" s="15" t="str">
        <f t="shared" si="16"/>
        <v/>
      </c>
      <c r="AT32" s="2" t="str" cm="1">
        <f t="array" ref="AT32">IF(B32="","",SUMPRODUCT(($D$1:$AB$4=$AT$4)*$D32:$AB32))</f>
        <v/>
      </c>
      <c r="AU32" s="15" t="str">
        <f t="shared" si="17"/>
        <v/>
      </c>
      <c r="AV32" s="2" t="str" cm="1">
        <f t="array" ref="AV32">IF(B32="","",SUMPRODUCT(($D$1:$AB$4=$AV$4)*$D32:$AB32))</f>
        <v/>
      </c>
      <c r="AW32" s="15" t="str">
        <f t="shared" si="18"/>
        <v/>
      </c>
      <c r="AX32" s="2" t="str" cm="1">
        <f t="array" ref="AX32">IF(B32="","",SUMPRODUCT(($D$1:$AB$4=$AX$4)*$D32:$AB32))</f>
        <v/>
      </c>
      <c r="AY32" s="15" t="str">
        <f t="shared" si="19"/>
        <v/>
      </c>
      <c r="AZ32" s="2" t="str" cm="1">
        <f t="array" ref="AZ32">IF(B32="","",SUMPRODUCT(($D$1:$AB$4=$AZ$4)*$D32:$AB32))</f>
        <v/>
      </c>
      <c r="BA32" s="15" t="str">
        <f t="shared" si="20"/>
        <v/>
      </c>
      <c r="BB32" s="2" t="str" cm="1">
        <f t="array" ref="BB32">IF(B32="","",SUMPRODUCT(($D$1:$AB$4=$BB$4)*$D32:$AB32))</f>
        <v/>
      </c>
      <c r="BC32" s="15" t="str">
        <f t="shared" si="21"/>
        <v/>
      </c>
      <c r="BD32" s="2" t="str" cm="1">
        <f t="array" ref="BD32">IF(B32="","",SUMPRODUCT(($D$1:$AB$4=$BD$4)*$D32:$AB32))</f>
        <v/>
      </c>
      <c r="BE32" s="15" t="str">
        <f t="shared" si="22"/>
        <v/>
      </c>
      <c r="BF32" s="2" t="str" cm="1">
        <f t="array" ref="BF32">IF(B32="","",SUMPRODUCT(($D$1:$AB$4=$BF$4)*$D32:$AB32))</f>
        <v/>
      </c>
      <c r="BG32" s="15" t="str">
        <f t="shared" si="23"/>
        <v/>
      </c>
      <c r="BH32" s="2" t="str" cm="1">
        <f t="array" ref="BH32">IF(B32="","",SUMPRODUCT(($D$1:$AB$4=$BH$4)*$D32:$AB32))</f>
        <v/>
      </c>
      <c r="BI32" s="15" t="str">
        <f t="shared" si="24"/>
        <v/>
      </c>
      <c r="BJ32" s="2" t="str" cm="1">
        <f t="array" ref="BJ32">IF(B32="","",SUMPRODUCT(($D$1:$AB$4=$BJ$4)*$D32:$AB32))</f>
        <v/>
      </c>
      <c r="BK32" s="15" t="str">
        <f t="shared" si="25"/>
        <v/>
      </c>
      <c r="BL32" s="2" t="str" cm="1">
        <f t="array" ref="BL32">IF(B32="","",SUMPRODUCT(($D$1:$AB$4=$BL$4)*$D32:$AB32))</f>
        <v/>
      </c>
      <c r="BM32" s="15" t="str">
        <f t="shared" si="26"/>
        <v/>
      </c>
      <c r="BN32" s="2" t="str" cm="1">
        <f t="array" ref="BN32">IF(B32="","",SUMPRODUCT(($D$1:$AB$4=$BN$4)*$D32:$AB32))</f>
        <v/>
      </c>
      <c r="BO32" s="15" t="str">
        <f t="shared" si="27"/>
        <v/>
      </c>
      <c r="BP32" s="2" t="str" cm="1">
        <f t="array" ref="BP32">IF(B32="","",SUMPRODUCT(($D$1:$AB$4=$BP$4)*$D32:$AB32))</f>
        <v/>
      </c>
      <c r="BQ32" s="15" t="str">
        <f t="shared" si="28"/>
        <v/>
      </c>
      <c r="BR32" s="2" t="str" cm="1">
        <f t="array" ref="BR32">IF(B32="","",SUMPRODUCT(($D$1:$AB$4=$BR$4)*$D32:$AB32))</f>
        <v/>
      </c>
      <c r="BS32" s="15" t="str">
        <f t="shared" si="29"/>
        <v/>
      </c>
      <c r="BT32" s="2" t="str" cm="1">
        <f t="array" ref="BT32">IF(B32="","",SUMPRODUCT(($D$1:$AB$4=$BT$4)*$D32:$AB32))</f>
        <v/>
      </c>
      <c r="BU32" s="15" t="str">
        <f t="shared" si="30"/>
        <v/>
      </c>
      <c r="BV32" s="2" t="str" cm="1">
        <f t="array" ref="BV32">IF(B32="","",SUMPRODUCT(($D$1:$AB$4=$BV$4)*$D32:$AB32))</f>
        <v/>
      </c>
      <c r="BW32" s="15" t="str">
        <f t="shared" si="31"/>
        <v/>
      </c>
      <c r="BX32" s="2" t="str" cm="1">
        <f t="array" ref="BX32">IF(B32="","",SUMPRODUCT(($D$1:$AB$4=$BX$4)*$D32:$AB32))</f>
        <v/>
      </c>
      <c r="BY32" s="15" t="str">
        <f t="shared" si="32"/>
        <v/>
      </c>
      <c r="BZ32" s="2" t="str" cm="1">
        <f t="array" ref="BZ32">IF(B32="","",SUMPRODUCT(($D$1:$AB$4=$BZ$4)*$D32:$AB32))</f>
        <v/>
      </c>
      <c r="CA32" s="15" t="str">
        <f t="shared" si="33"/>
        <v/>
      </c>
      <c r="CB32" s="2" t="str" cm="1">
        <f t="array" ref="CB32">IF(B32="","",SUMPRODUCT(($D$1:$AB$4=$CB$4)*$D32:$AB32))</f>
        <v/>
      </c>
      <c r="CC32" s="15" t="str">
        <f t="shared" si="34"/>
        <v/>
      </c>
      <c r="CD32" s="2" t="str" cm="1">
        <f t="array" ref="CD32">IF(B32="","",SUMPRODUCT(($D$1:$AB$4=$CD$4)*$D32:$AB32))</f>
        <v/>
      </c>
      <c r="CE32" s="15" t="str">
        <f t="shared" si="35"/>
        <v/>
      </c>
      <c r="CF32" s="2" t="str" cm="1">
        <f t="array" ref="CF32">IF(B32="","",SUMPRODUCT(($D$1:$AB$4=$CF$4)*$D32:$AB32))</f>
        <v/>
      </c>
      <c r="CG32" s="15" t="str">
        <f t="shared" si="36"/>
        <v/>
      </c>
      <c r="CH32" s="2" t="str" cm="1">
        <f t="array" ref="CH32">IF(B32="","",SUMPRODUCT(($D$1:$AB$4=$CH$4)*$D32:$AB32))</f>
        <v/>
      </c>
      <c r="CI32" s="15" t="str">
        <f t="shared" si="37"/>
        <v/>
      </c>
      <c r="FW32" t="e">
        <v>#DIV/0!</v>
      </c>
    </row>
    <row r="33" spans="1:179">
      <c r="A33" s="7">
        <v>28</v>
      </c>
      <c r="D33" s="97"/>
      <c r="E33" s="86"/>
      <c r="F33" s="86"/>
      <c r="G33" s="86"/>
      <c r="H33" s="86"/>
      <c r="I33" s="98"/>
      <c r="J33" s="102"/>
      <c r="K33" s="87"/>
      <c r="L33" s="87"/>
      <c r="M33" s="87"/>
      <c r="N33" s="87"/>
      <c r="O33" s="103"/>
      <c r="P33" s="107"/>
      <c r="Q33" s="88"/>
      <c r="R33" s="88"/>
      <c r="S33" s="88"/>
      <c r="T33" s="88"/>
      <c r="U33" s="108"/>
      <c r="V33" s="113"/>
      <c r="W33" s="89"/>
      <c r="X33" s="89"/>
      <c r="Y33" s="89"/>
      <c r="Z33" s="89"/>
      <c r="AA33" s="89"/>
      <c r="AB33" s="169"/>
      <c r="AC33" s="171" t="str">
        <f t="shared" si="38"/>
        <v/>
      </c>
      <c r="AD33" s="172" t="str">
        <f t="shared" si="12"/>
        <v/>
      </c>
      <c r="AL33" s="2" t="str" cm="1">
        <f t="array" ref="AL33">IF(B33="","",SUMPRODUCT(($D$1:$AB$4=$AL$4)*D33:AB33))</f>
        <v/>
      </c>
      <c r="AM33" s="15" t="str">
        <f t="shared" si="13"/>
        <v/>
      </c>
      <c r="AN33" s="2" t="str" cm="1">
        <f t="array" ref="AN33">IF(B33="","",SUMPRODUCT(($D$1:$AB$4=$AN$4)*D33:AB33))</f>
        <v/>
      </c>
      <c r="AO33" s="15" t="str">
        <f t="shared" si="14"/>
        <v/>
      </c>
      <c r="AP33" s="2" t="str" cm="1">
        <f t="array" ref="AP33">IF(B33="","",SUMPRODUCT(($D$1:$AB$4=$AP$4)*D33:AB33))</f>
        <v/>
      </c>
      <c r="AQ33" s="15" t="str">
        <f t="shared" si="15"/>
        <v/>
      </c>
      <c r="AR33" s="2" t="str" cm="1">
        <f t="array" ref="AR33">IF(B33="","",SUMPRODUCT(($D$1:$AB$4=$AR$4)*D33:AB33))</f>
        <v/>
      </c>
      <c r="AS33" s="15" t="str">
        <f t="shared" si="16"/>
        <v/>
      </c>
      <c r="AT33" s="2" t="str" cm="1">
        <f t="array" ref="AT33">IF(B33="","",SUMPRODUCT(($D$1:$AB$4=$AT$4)*$D33:$AB33))</f>
        <v/>
      </c>
      <c r="AU33" s="15" t="str">
        <f t="shared" si="17"/>
        <v/>
      </c>
      <c r="AV33" s="2" t="str" cm="1">
        <f t="array" ref="AV33">IF(B33="","",SUMPRODUCT(($D$1:$AB$4=$AV$4)*$D33:$AB33))</f>
        <v/>
      </c>
      <c r="AW33" s="15" t="str">
        <f t="shared" si="18"/>
        <v/>
      </c>
      <c r="AX33" s="2" t="str" cm="1">
        <f t="array" ref="AX33">IF(B33="","",SUMPRODUCT(($D$1:$AB$4=$AX$4)*$D33:$AB33))</f>
        <v/>
      </c>
      <c r="AY33" s="15" t="str">
        <f t="shared" si="19"/>
        <v/>
      </c>
      <c r="AZ33" s="2" t="str" cm="1">
        <f t="array" ref="AZ33">IF(B33="","",SUMPRODUCT(($D$1:$AB$4=$AZ$4)*$D33:$AB33))</f>
        <v/>
      </c>
      <c r="BA33" s="15" t="str">
        <f t="shared" si="20"/>
        <v/>
      </c>
      <c r="BB33" s="2" t="str" cm="1">
        <f t="array" ref="BB33">IF(B33="","",SUMPRODUCT(($D$1:$AB$4=$BB$4)*$D33:$AB33))</f>
        <v/>
      </c>
      <c r="BC33" s="15" t="str">
        <f t="shared" si="21"/>
        <v/>
      </c>
      <c r="BD33" s="2" t="str" cm="1">
        <f t="array" ref="BD33">IF(B33="","",SUMPRODUCT(($D$1:$AB$4=$BD$4)*$D33:$AB33))</f>
        <v/>
      </c>
      <c r="BE33" s="15" t="str">
        <f t="shared" si="22"/>
        <v/>
      </c>
      <c r="BF33" s="2" t="str" cm="1">
        <f t="array" ref="BF33">IF(B33="","",SUMPRODUCT(($D$1:$AB$4=$BF$4)*$D33:$AB33))</f>
        <v/>
      </c>
      <c r="BG33" s="15" t="str">
        <f t="shared" si="23"/>
        <v/>
      </c>
      <c r="BH33" s="2" t="str" cm="1">
        <f t="array" ref="BH33">IF(B33="","",SUMPRODUCT(($D$1:$AB$4=$BH$4)*$D33:$AB33))</f>
        <v/>
      </c>
      <c r="BI33" s="15" t="str">
        <f t="shared" si="24"/>
        <v/>
      </c>
      <c r="BJ33" s="2" t="str" cm="1">
        <f t="array" ref="BJ33">IF(B33="","",SUMPRODUCT(($D$1:$AB$4=$BJ$4)*$D33:$AB33))</f>
        <v/>
      </c>
      <c r="BK33" s="15" t="str">
        <f t="shared" si="25"/>
        <v/>
      </c>
      <c r="BL33" s="2" t="str" cm="1">
        <f t="array" ref="BL33">IF(B33="","",SUMPRODUCT(($D$1:$AB$4=$BL$4)*$D33:$AB33))</f>
        <v/>
      </c>
      <c r="BM33" s="15" t="str">
        <f t="shared" si="26"/>
        <v/>
      </c>
      <c r="BN33" s="2" t="str" cm="1">
        <f t="array" ref="BN33">IF(B33="","",SUMPRODUCT(($D$1:$AB$4=$BN$4)*$D33:$AB33))</f>
        <v/>
      </c>
      <c r="BO33" s="15" t="str">
        <f t="shared" si="27"/>
        <v/>
      </c>
      <c r="BP33" s="2" t="str" cm="1">
        <f t="array" ref="BP33">IF(B33="","",SUMPRODUCT(($D$1:$AB$4=$BP$4)*$D33:$AB33))</f>
        <v/>
      </c>
      <c r="BQ33" s="15" t="str">
        <f t="shared" si="28"/>
        <v/>
      </c>
      <c r="BR33" s="2" t="str" cm="1">
        <f t="array" ref="BR33">IF(B33="","",SUMPRODUCT(($D$1:$AB$4=$BR$4)*$D33:$AB33))</f>
        <v/>
      </c>
      <c r="BS33" s="15" t="str">
        <f t="shared" si="29"/>
        <v/>
      </c>
      <c r="BT33" s="2" t="str" cm="1">
        <f t="array" ref="BT33">IF(B33="","",SUMPRODUCT(($D$1:$AB$4=$BT$4)*$D33:$AB33))</f>
        <v/>
      </c>
      <c r="BU33" s="15" t="str">
        <f t="shared" si="30"/>
        <v/>
      </c>
      <c r="BV33" s="2" t="str" cm="1">
        <f t="array" ref="BV33">IF(B33="","",SUMPRODUCT(($D$1:$AB$4=$BV$4)*$D33:$AB33))</f>
        <v/>
      </c>
      <c r="BW33" s="15" t="str">
        <f t="shared" si="31"/>
        <v/>
      </c>
      <c r="BX33" s="2" t="str" cm="1">
        <f t="array" ref="BX33">IF(B33="","",SUMPRODUCT(($D$1:$AB$4=$BX$4)*$D33:$AB33))</f>
        <v/>
      </c>
      <c r="BY33" s="15" t="str">
        <f t="shared" si="32"/>
        <v/>
      </c>
      <c r="BZ33" s="2" t="str" cm="1">
        <f t="array" ref="BZ33">IF(B33="","",SUMPRODUCT(($D$1:$AB$4=$BZ$4)*$D33:$AB33))</f>
        <v/>
      </c>
      <c r="CA33" s="15" t="str">
        <f t="shared" si="33"/>
        <v/>
      </c>
      <c r="CB33" s="2" t="str" cm="1">
        <f t="array" ref="CB33">IF(B33="","",SUMPRODUCT(($D$1:$AB$4=$CB$4)*$D33:$AB33))</f>
        <v/>
      </c>
      <c r="CC33" s="15" t="str">
        <f t="shared" si="34"/>
        <v/>
      </c>
      <c r="CD33" s="2" t="str" cm="1">
        <f t="array" ref="CD33">IF(B33="","",SUMPRODUCT(($D$1:$AB$4=$CD$4)*$D33:$AB33))</f>
        <v/>
      </c>
      <c r="CE33" s="15" t="str">
        <f t="shared" si="35"/>
        <v/>
      </c>
      <c r="CF33" s="2" t="str" cm="1">
        <f t="array" ref="CF33">IF(B33="","",SUMPRODUCT(($D$1:$AB$4=$CF$4)*$D33:$AB33))</f>
        <v/>
      </c>
      <c r="CG33" s="15" t="str">
        <f t="shared" si="36"/>
        <v/>
      </c>
      <c r="CH33" s="2" t="str" cm="1">
        <f t="array" ref="CH33">IF(B33="","",SUMPRODUCT(($D$1:$AB$4=$CH$4)*$D33:$AB33))</f>
        <v/>
      </c>
      <c r="CI33" s="15" t="str">
        <f t="shared" si="37"/>
        <v/>
      </c>
      <c r="FW33" t="e">
        <v>#DIV/0!</v>
      </c>
    </row>
    <row r="34" spans="1:179">
      <c r="A34" s="6">
        <v>29</v>
      </c>
      <c r="D34" s="97"/>
      <c r="E34" s="86"/>
      <c r="F34" s="86"/>
      <c r="G34" s="86"/>
      <c r="H34" s="86"/>
      <c r="I34" s="98"/>
      <c r="J34" s="102"/>
      <c r="K34" s="87"/>
      <c r="L34" s="87"/>
      <c r="M34" s="87"/>
      <c r="N34" s="87"/>
      <c r="O34" s="103"/>
      <c r="P34" s="107"/>
      <c r="Q34" s="88"/>
      <c r="R34" s="88"/>
      <c r="S34" s="88"/>
      <c r="T34" s="88"/>
      <c r="U34" s="108"/>
      <c r="V34" s="113"/>
      <c r="W34" s="89"/>
      <c r="X34" s="89"/>
      <c r="Y34" s="89"/>
      <c r="Z34" s="89"/>
      <c r="AA34" s="89"/>
      <c r="AB34" s="169"/>
      <c r="AC34" s="171" t="str">
        <f t="shared" si="38"/>
        <v/>
      </c>
      <c r="AD34" s="172" t="str">
        <f t="shared" si="12"/>
        <v/>
      </c>
      <c r="AL34" s="2" t="str" cm="1">
        <f t="array" ref="AL34">IF(B34="","",SUMPRODUCT(($D$1:$AB$4=$AL$4)*D34:AB34))</f>
        <v/>
      </c>
      <c r="AM34" s="15" t="str">
        <f t="shared" si="13"/>
        <v/>
      </c>
      <c r="AN34" s="2" t="str" cm="1">
        <f t="array" ref="AN34">IF(B34="","",SUMPRODUCT(($D$1:$AB$4=$AN$4)*D34:AB34))</f>
        <v/>
      </c>
      <c r="AO34" s="15" t="str">
        <f t="shared" si="14"/>
        <v/>
      </c>
      <c r="AP34" s="2" t="str" cm="1">
        <f t="array" ref="AP34">IF(B34="","",SUMPRODUCT(($D$1:$AB$4=$AP$4)*D34:AB34))</f>
        <v/>
      </c>
      <c r="AQ34" s="15" t="str">
        <f t="shared" si="15"/>
        <v/>
      </c>
      <c r="AR34" s="2" t="str" cm="1">
        <f t="array" ref="AR34">IF(B34="","",SUMPRODUCT(($D$1:$AB$4=$AR$4)*D34:AB34))</f>
        <v/>
      </c>
      <c r="AS34" s="15" t="str">
        <f t="shared" si="16"/>
        <v/>
      </c>
      <c r="AT34" s="2" t="str" cm="1">
        <f t="array" ref="AT34">IF(B34="","",SUMPRODUCT(($D$1:$AB$4=$AT$4)*$D34:$AB34))</f>
        <v/>
      </c>
      <c r="AU34" s="15" t="str">
        <f t="shared" si="17"/>
        <v/>
      </c>
      <c r="AV34" s="2" t="str" cm="1">
        <f t="array" ref="AV34">IF(B34="","",SUMPRODUCT(($D$1:$AB$4=$AV$4)*$D34:$AB34))</f>
        <v/>
      </c>
      <c r="AW34" s="15" t="str">
        <f t="shared" si="18"/>
        <v/>
      </c>
      <c r="AX34" s="2" t="str" cm="1">
        <f t="array" ref="AX34">IF(B34="","",SUMPRODUCT(($D$1:$AB$4=$AX$4)*$D34:$AB34))</f>
        <v/>
      </c>
      <c r="AY34" s="15" t="str">
        <f t="shared" si="19"/>
        <v/>
      </c>
      <c r="AZ34" s="2" t="str" cm="1">
        <f t="array" ref="AZ34">IF(B34="","",SUMPRODUCT(($D$1:$AB$4=$AZ$4)*$D34:$AB34))</f>
        <v/>
      </c>
      <c r="BA34" s="15" t="str">
        <f t="shared" si="20"/>
        <v/>
      </c>
      <c r="BB34" s="2" t="str" cm="1">
        <f t="array" ref="BB34">IF(B34="","",SUMPRODUCT(($D$1:$AB$4=$BB$4)*$D34:$AB34))</f>
        <v/>
      </c>
      <c r="BC34" s="15" t="str">
        <f t="shared" si="21"/>
        <v/>
      </c>
      <c r="BD34" s="2" t="str" cm="1">
        <f t="array" ref="BD34">IF(B34="","",SUMPRODUCT(($D$1:$AB$4=$BD$4)*$D34:$AB34))</f>
        <v/>
      </c>
      <c r="BE34" s="15" t="str">
        <f t="shared" si="22"/>
        <v/>
      </c>
      <c r="BF34" s="2" t="str" cm="1">
        <f t="array" ref="BF34">IF(B34="","",SUMPRODUCT(($D$1:$AB$4=$BF$4)*$D34:$AB34))</f>
        <v/>
      </c>
      <c r="BG34" s="15" t="str">
        <f t="shared" si="23"/>
        <v/>
      </c>
      <c r="BH34" s="2" t="str" cm="1">
        <f t="array" ref="BH34">IF(B34="","",SUMPRODUCT(($D$1:$AB$4=$BH$4)*$D34:$AB34))</f>
        <v/>
      </c>
      <c r="BI34" s="15" t="str">
        <f t="shared" si="24"/>
        <v/>
      </c>
      <c r="BJ34" s="2" t="str" cm="1">
        <f t="array" ref="BJ34">IF(B34="","",SUMPRODUCT(($D$1:$AB$4=$BJ$4)*$D34:$AB34))</f>
        <v/>
      </c>
      <c r="BK34" s="15" t="str">
        <f t="shared" si="25"/>
        <v/>
      </c>
      <c r="BL34" s="2" t="str" cm="1">
        <f t="array" ref="BL34">IF(B34="","",SUMPRODUCT(($D$1:$AB$4=$BL$4)*$D34:$AB34))</f>
        <v/>
      </c>
      <c r="BM34" s="15" t="str">
        <f t="shared" si="26"/>
        <v/>
      </c>
      <c r="BN34" s="2" t="str" cm="1">
        <f t="array" ref="BN34">IF(B34="","",SUMPRODUCT(($D$1:$AB$4=$BN$4)*$D34:$AB34))</f>
        <v/>
      </c>
      <c r="BO34" s="15" t="str">
        <f t="shared" si="27"/>
        <v/>
      </c>
      <c r="BP34" s="2" t="str" cm="1">
        <f t="array" ref="BP34">IF(B34="","",SUMPRODUCT(($D$1:$AB$4=$BP$4)*$D34:$AB34))</f>
        <v/>
      </c>
      <c r="BQ34" s="15" t="str">
        <f t="shared" si="28"/>
        <v/>
      </c>
      <c r="BR34" s="2" t="str" cm="1">
        <f t="array" ref="BR34">IF(B34="","",SUMPRODUCT(($D$1:$AB$4=$BR$4)*$D34:$AB34))</f>
        <v/>
      </c>
      <c r="BS34" s="15" t="str">
        <f t="shared" si="29"/>
        <v/>
      </c>
      <c r="BT34" s="2" t="str" cm="1">
        <f t="array" ref="BT34">IF(B34="","",SUMPRODUCT(($D$1:$AB$4=$BT$4)*$D34:$AB34))</f>
        <v/>
      </c>
      <c r="BU34" s="15" t="str">
        <f t="shared" si="30"/>
        <v/>
      </c>
      <c r="BV34" s="2" t="str" cm="1">
        <f t="array" ref="BV34">IF(B34="","",SUMPRODUCT(($D$1:$AB$4=$BV$4)*$D34:$AB34))</f>
        <v/>
      </c>
      <c r="BW34" s="15" t="str">
        <f t="shared" si="31"/>
        <v/>
      </c>
      <c r="BX34" s="2" t="str" cm="1">
        <f t="array" ref="BX34">IF(B34="","",SUMPRODUCT(($D$1:$AB$4=$BX$4)*$D34:$AB34))</f>
        <v/>
      </c>
      <c r="BY34" s="15" t="str">
        <f t="shared" si="32"/>
        <v/>
      </c>
      <c r="BZ34" s="2" t="str" cm="1">
        <f t="array" ref="BZ34">IF(B34="","",SUMPRODUCT(($D$1:$AB$4=$BZ$4)*$D34:$AB34))</f>
        <v/>
      </c>
      <c r="CA34" s="15" t="str">
        <f t="shared" si="33"/>
        <v/>
      </c>
      <c r="CB34" s="2" t="str" cm="1">
        <f t="array" ref="CB34">IF(B34="","",SUMPRODUCT(($D$1:$AB$4=$CB$4)*$D34:$AB34))</f>
        <v/>
      </c>
      <c r="CC34" s="15" t="str">
        <f t="shared" si="34"/>
        <v/>
      </c>
      <c r="CD34" s="2" t="str" cm="1">
        <f t="array" ref="CD34">IF(B34="","",SUMPRODUCT(($D$1:$AB$4=$CD$4)*$D34:$AB34))</f>
        <v/>
      </c>
      <c r="CE34" s="15" t="str">
        <f t="shared" si="35"/>
        <v/>
      </c>
      <c r="CF34" s="2" t="str" cm="1">
        <f t="array" ref="CF34">IF(B34="","",SUMPRODUCT(($D$1:$AB$4=$CF$4)*$D34:$AB34))</f>
        <v/>
      </c>
      <c r="CG34" s="15" t="str">
        <f t="shared" si="36"/>
        <v/>
      </c>
      <c r="CH34" s="2" t="str" cm="1">
        <f t="array" ref="CH34">IF(B34="","",SUMPRODUCT(($D$1:$AB$4=$CH$4)*$D34:$AB34))</f>
        <v/>
      </c>
      <c r="CI34" s="15" t="str">
        <f t="shared" si="37"/>
        <v/>
      </c>
      <c r="FW34" t="e">
        <v>#DIV/0!</v>
      </c>
    </row>
    <row r="35" spans="1:179">
      <c r="A35" s="7">
        <v>30</v>
      </c>
      <c r="D35" s="97"/>
      <c r="E35" s="86"/>
      <c r="F35" s="86"/>
      <c r="G35" s="86"/>
      <c r="H35" s="86"/>
      <c r="I35" s="98"/>
      <c r="J35" s="102"/>
      <c r="K35" s="87"/>
      <c r="L35" s="87"/>
      <c r="M35" s="87"/>
      <c r="N35" s="87"/>
      <c r="O35" s="103"/>
      <c r="P35" s="107"/>
      <c r="Q35" s="88"/>
      <c r="R35" s="88"/>
      <c r="S35" s="88"/>
      <c r="T35" s="88"/>
      <c r="U35" s="108"/>
      <c r="V35" s="113"/>
      <c r="W35" s="89"/>
      <c r="X35" s="89"/>
      <c r="Y35" s="89"/>
      <c r="Z35" s="89"/>
      <c r="AA35" s="89"/>
      <c r="AB35" s="169"/>
      <c r="AC35" s="171" t="str">
        <f t="shared" si="38"/>
        <v/>
      </c>
      <c r="AD35" s="172" t="str">
        <f t="shared" si="12"/>
        <v/>
      </c>
      <c r="AL35" s="2" t="str" cm="1">
        <f t="array" ref="AL35">IF(B35="","",SUMPRODUCT(($D$1:$AB$4=$AL$4)*D35:AB35))</f>
        <v/>
      </c>
      <c r="AM35" s="15" t="str">
        <f t="shared" si="13"/>
        <v/>
      </c>
      <c r="AN35" s="2" t="str" cm="1">
        <f t="array" ref="AN35">IF(B35="","",SUMPRODUCT(($D$1:$AB$4=$AN$4)*D35:AB35))</f>
        <v/>
      </c>
      <c r="AO35" s="15" t="str">
        <f t="shared" si="14"/>
        <v/>
      </c>
      <c r="AP35" s="2" t="str" cm="1">
        <f t="array" ref="AP35">IF(B35="","",SUMPRODUCT(($D$1:$AB$4=$AP$4)*D35:AB35))</f>
        <v/>
      </c>
      <c r="AQ35" s="15" t="str">
        <f t="shared" si="15"/>
        <v/>
      </c>
      <c r="AR35" s="2" t="str" cm="1">
        <f t="array" ref="AR35">IF(B35="","",SUMPRODUCT(($D$1:$AB$4=$AR$4)*D35:AB35))</f>
        <v/>
      </c>
      <c r="AS35" s="15" t="str">
        <f t="shared" si="16"/>
        <v/>
      </c>
      <c r="AT35" s="2" t="str" cm="1">
        <f t="array" ref="AT35">IF(B35="","",SUMPRODUCT(($D$1:$AB$4=$AT$4)*$D35:$AB35))</f>
        <v/>
      </c>
      <c r="AU35" s="15" t="str">
        <f t="shared" si="17"/>
        <v/>
      </c>
      <c r="AV35" s="2" t="str" cm="1">
        <f t="array" ref="AV35">IF(B35="","",SUMPRODUCT(($D$1:$AB$4=$AV$4)*$D35:$AB35))</f>
        <v/>
      </c>
      <c r="AW35" s="15" t="str">
        <f t="shared" si="18"/>
        <v/>
      </c>
      <c r="AX35" s="2" t="str" cm="1">
        <f t="array" ref="AX35">IF(B35="","",SUMPRODUCT(($D$1:$AB$4=$AX$4)*$D35:$AB35))</f>
        <v/>
      </c>
      <c r="AY35" s="15" t="str">
        <f t="shared" si="19"/>
        <v/>
      </c>
      <c r="AZ35" s="2" t="str" cm="1">
        <f t="array" ref="AZ35">IF(B35="","",SUMPRODUCT(($D$1:$AB$4=$AZ$4)*$D35:$AB35))</f>
        <v/>
      </c>
      <c r="BA35" s="15" t="str">
        <f t="shared" si="20"/>
        <v/>
      </c>
      <c r="BB35" s="2" t="str" cm="1">
        <f t="array" ref="BB35">IF(B35="","",SUMPRODUCT(($D$1:$AB$4=$BB$4)*$D35:$AB35))</f>
        <v/>
      </c>
      <c r="BC35" s="15" t="str">
        <f t="shared" si="21"/>
        <v/>
      </c>
      <c r="BD35" s="2" t="str" cm="1">
        <f t="array" ref="BD35">IF(B35="","",SUMPRODUCT(($D$1:$AB$4=$BD$4)*$D35:$AB35))</f>
        <v/>
      </c>
      <c r="BE35" s="15" t="str">
        <f t="shared" si="22"/>
        <v/>
      </c>
      <c r="BF35" s="2" t="str" cm="1">
        <f t="array" ref="BF35">IF(B35="","",SUMPRODUCT(($D$1:$AB$4=$BF$4)*$D35:$AB35))</f>
        <v/>
      </c>
      <c r="BG35" s="15" t="str">
        <f t="shared" si="23"/>
        <v/>
      </c>
      <c r="BH35" s="2" t="str" cm="1">
        <f t="array" ref="BH35">IF(B35="","",SUMPRODUCT(($D$1:$AB$4=$BH$4)*$D35:$AB35))</f>
        <v/>
      </c>
      <c r="BI35" s="15" t="str">
        <f t="shared" si="24"/>
        <v/>
      </c>
      <c r="BJ35" s="2" t="str" cm="1">
        <f t="array" ref="BJ35">IF(B35="","",SUMPRODUCT(($D$1:$AB$4=$BJ$4)*$D35:$AB35))</f>
        <v/>
      </c>
      <c r="BK35" s="15" t="str">
        <f t="shared" si="25"/>
        <v/>
      </c>
      <c r="BL35" s="2" t="str" cm="1">
        <f t="array" ref="BL35">IF(B35="","",SUMPRODUCT(($D$1:$AB$4=$BL$4)*$D35:$AB35))</f>
        <v/>
      </c>
      <c r="BM35" s="15" t="str">
        <f t="shared" si="26"/>
        <v/>
      </c>
      <c r="BN35" s="2" t="str" cm="1">
        <f t="array" ref="BN35">IF(B35="","",SUMPRODUCT(($D$1:$AB$4=$BN$4)*$D35:$AB35))</f>
        <v/>
      </c>
      <c r="BO35" s="15" t="str">
        <f t="shared" si="27"/>
        <v/>
      </c>
      <c r="BP35" s="2" t="str" cm="1">
        <f t="array" ref="BP35">IF(B35="","",SUMPRODUCT(($D$1:$AB$4=$BP$4)*$D35:$AB35))</f>
        <v/>
      </c>
      <c r="BQ35" s="15" t="str">
        <f t="shared" si="28"/>
        <v/>
      </c>
      <c r="BR35" s="2" t="str" cm="1">
        <f t="array" ref="BR35">IF(B35="","",SUMPRODUCT(($D$1:$AB$4=$BR$4)*$D35:$AB35))</f>
        <v/>
      </c>
      <c r="BS35" s="15" t="str">
        <f t="shared" si="29"/>
        <v/>
      </c>
      <c r="BT35" s="2" t="str" cm="1">
        <f t="array" ref="BT35">IF(B35="","",SUMPRODUCT(($D$1:$AB$4=$BT$4)*$D35:$AB35))</f>
        <v/>
      </c>
      <c r="BU35" s="15" t="str">
        <f t="shared" si="30"/>
        <v/>
      </c>
      <c r="BV35" s="2" t="str" cm="1">
        <f t="array" ref="BV35">IF(B35="","",SUMPRODUCT(($D$1:$AB$4=$BV$4)*$D35:$AB35))</f>
        <v/>
      </c>
      <c r="BW35" s="15" t="str">
        <f t="shared" si="31"/>
        <v/>
      </c>
      <c r="BX35" s="2" t="str" cm="1">
        <f t="array" ref="BX35">IF(B35="","",SUMPRODUCT(($D$1:$AB$4=$BX$4)*$D35:$AB35))</f>
        <v/>
      </c>
      <c r="BY35" s="15" t="str">
        <f t="shared" si="32"/>
        <v/>
      </c>
      <c r="BZ35" s="2" t="str" cm="1">
        <f t="array" ref="BZ35">IF(B35="","",SUMPRODUCT(($D$1:$AB$4=$BZ$4)*$D35:$AB35))</f>
        <v/>
      </c>
      <c r="CA35" s="15" t="str">
        <f t="shared" si="33"/>
        <v/>
      </c>
      <c r="CB35" s="2" t="str" cm="1">
        <f t="array" ref="CB35">IF(B35="","",SUMPRODUCT(($D$1:$AB$4=$CB$4)*$D35:$AB35))</f>
        <v/>
      </c>
      <c r="CC35" s="15" t="str">
        <f t="shared" si="34"/>
        <v/>
      </c>
      <c r="CD35" s="2" t="str" cm="1">
        <f t="array" ref="CD35">IF(B35="","",SUMPRODUCT(($D$1:$AB$4=$CD$4)*$D35:$AB35))</f>
        <v/>
      </c>
      <c r="CE35" s="15" t="str">
        <f t="shared" si="35"/>
        <v/>
      </c>
      <c r="CF35" s="2" t="str" cm="1">
        <f t="array" ref="CF35">IF(B35="","",SUMPRODUCT(($D$1:$AB$4=$CF$4)*$D35:$AB35))</f>
        <v/>
      </c>
      <c r="CG35" s="15" t="str">
        <f t="shared" si="36"/>
        <v/>
      </c>
      <c r="CH35" s="2" t="str" cm="1">
        <f t="array" ref="CH35">IF(B35="","",SUMPRODUCT(($D$1:$AB$4=$CH$4)*$D35:$AB35))</f>
        <v/>
      </c>
      <c r="CI35" s="15" t="str">
        <f t="shared" si="37"/>
        <v/>
      </c>
    </row>
    <row r="36" spans="1:179">
      <c r="A36" s="6">
        <v>31</v>
      </c>
      <c r="D36" s="97"/>
      <c r="E36" s="86"/>
      <c r="F36" s="86"/>
      <c r="G36" s="86"/>
      <c r="H36" s="86"/>
      <c r="I36" s="98"/>
      <c r="J36" s="102"/>
      <c r="K36" s="87"/>
      <c r="L36" s="87"/>
      <c r="M36" s="87"/>
      <c r="N36" s="87"/>
      <c r="O36" s="103"/>
      <c r="P36" s="107"/>
      <c r="Q36" s="88"/>
      <c r="R36" s="88"/>
      <c r="S36" s="88"/>
      <c r="T36" s="88"/>
      <c r="U36" s="108"/>
      <c r="V36" s="113"/>
      <c r="W36" s="89"/>
      <c r="X36" s="89"/>
      <c r="Y36" s="89"/>
      <c r="Z36" s="89"/>
      <c r="AA36" s="89"/>
      <c r="AB36" s="169"/>
      <c r="AC36" s="171" t="str">
        <f t="shared" si="38"/>
        <v/>
      </c>
      <c r="AD36" s="172" t="str">
        <f t="shared" si="12"/>
        <v/>
      </c>
      <c r="AL36" s="2" t="str" cm="1">
        <f t="array" ref="AL36">IF(B36="","",SUMPRODUCT(($D$1:$AB$4=$AL$4)*D36:AB36))</f>
        <v/>
      </c>
      <c r="AM36" s="15" t="str">
        <f t="shared" si="13"/>
        <v/>
      </c>
      <c r="AN36" s="2" t="str" cm="1">
        <f t="array" ref="AN36">IF(B36="","",SUMPRODUCT(($D$1:$AB$4=$AN$4)*D36:AB36))</f>
        <v/>
      </c>
      <c r="AO36" s="15" t="str">
        <f t="shared" si="14"/>
        <v/>
      </c>
      <c r="AP36" s="2" t="str" cm="1">
        <f t="array" ref="AP36">IF(B36="","",SUMPRODUCT(($D$1:$AB$4=$AP$4)*D36:AB36))</f>
        <v/>
      </c>
      <c r="AQ36" s="15" t="str">
        <f t="shared" si="15"/>
        <v/>
      </c>
      <c r="AR36" s="2" t="str" cm="1">
        <f t="array" ref="AR36">IF(B36="","",SUMPRODUCT(($D$1:$AB$4=$AR$4)*D36:AB36))</f>
        <v/>
      </c>
      <c r="AS36" s="15" t="str">
        <f t="shared" si="16"/>
        <v/>
      </c>
      <c r="AT36" s="2" t="str" cm="1">
        <f t="array" ref="AT36">IF(B36="","",SUMPRODUCT(($D$1:$AB$4=$AT$4)*$D36:$AB36))</f>
        <v/>
      </c>
      <c r="AU36" s="15" t="str">
        <f t="shared" si="17"/>
        <v/>
      </c>
      <c r="AV36" s="2" t="str" cm="1">
        <f t="array" ref="AV36">IF(B36="","",SUMPRODUCT(($D$1:$AB$4=$AV$4)*$D36:$AB36))</f>
        <v/>
      </c>
      <c r="AW36" s="15" t="str">
        <f t="shared" si="18"/>
        <v/>
      </c>
      <c r="AX36" s="2" t="str" cm="1">
        <f t="array" ref="AX36">IF(B36="","",SUMPRODUCT(($D$1:$AB$4=$AX$4)*$D36:$AB36))</f>
        <v/>
      </c>
      <c r="AY36" s="15" t="str">
        <f t="shared" si="19"/>
        <v/>
      </c>
      <c r="AZ36" s="2" t="str" cm="1">
        <f t="array" ref="AZ36">IF(B36="","",SUMPRODUCT(($D$1:$AB$4=$AZ$4)*$D36:$AB36))</f>
        <v/>
      </c>
      <c r="BA36" s="15" t="str">
        <f t="shared" si="20"/>
        <v/>
      </c>
      <c r="BB36" s="2" t="str" cm="1">
        <f t="array" ref="BB36">IF(B36="","",SUMPRODUCT(($D$1:$AB$4=$BB$4)*$D36:$AB36))</f>
        <v/>
      </c>
      <c r="BC36" s="15" t="str">
        <f t="shared" si="21"/>
        <v/>
      </c>
      <c r="BD36" s="2" t="str" cm="1">
        <f t="array" ref="BD36">IF(B36="","",SUMPRODUCT(($D$1:$AB$4=$BD$4)*$D36:$AB36))</f>
        <v/>
      </c>
      <c r="BE36" s="15" t="str">
        <f t="shared" si="22"/>
        <v/>
      </c>
      <c r="BF36" s="2" t="str" cm="1">
        <f t="array" ref="BF36">IF(B36="","",SUMPRODUCT(($D$1:$AB$4=$BF$4)*$D36:$AB36))</f>
        <v/>
      </c>
      <c r="BG36" s="15" t="str">
        <f t="shared" si="23"/>
        <v/>
      </c>
      <c r="BH36" s="2" t="str" cm="1">
        <f t="array" ref="BH36">IF(B36="","",SUMPRODUCT(($D$1:$AB$4=$BH$4)*$D36:$AB36))</f>
        <v/>
      </c>
      <c r="BI36" s="15" t="str">
        <f t="shared" si="24"/>
        <v/>
      </c>
      <c r="BJ36" s="2" t="str" cm="1">
        <f t="array" ref="BJ36">IF(B36="","",SUMPRODUCT(($D$1:$AB$4=$BJ$4)*$D36:$AB36))</f>
        <v/>
      </c>
      <c r="BK36" s="15" t="str">
        <f t="shared" si="25"/>
        <v/>
      </c>
      <c r="BL36" s="2" t="str" cm="1">
        <f t="array" ref="BL36">IF(B36="","",SUMPRODUCT(($D$1:$AB$4=$BL$4)*$D36:$AB36))</f>
        <v/>
      </c>
      <c r="BM36" s="15" t="str">
        <f t="shared" si="26"/>
        <v/>
      </c>
      <c r="BN36" s="2" t="str" cm="1">
        <f t="array" ref="BN36">IF(B36="","",SUMPRODUCT(($D$1:$AB$4=$BN$4)*$D36:$AB36))</f>
        <v/>
      </c>
      <c r="BO36" s="15" t="str">
        <f t="shared" si="27"/>
        <v/>
      </c>
      <c r="BP36" s="2" t="str" cm="1">
        <f t="array" ref="BP36">IF(B36="","",SUMPRODUCT(($D$1:$AB$4=$BP$4)*$D36:$AB36))</f>
        <v/>
      </c>
      <c r="BQ36" s="15" t="str">
        <f t="shared" si="28"/>
        <v/>
      </c>
      <c r="BR36" s="2" t="str" cm="1">
        <f t="array" ref="BR36">IF(B36="","",SUMPRODUCT(($D$1:$AB$4=$BR$4)*$D36:$AB36))</f>
        <v/>
      </c>
      <c r="BS36" s="15" t="str">
        <f t="shared" si="29"/>
        <v/>
      </c>
      <c r="BT36" s="2" t="str" cm="1">
        <f t="array" ref="BT36">IF(B36="","",SUMPRODUCT(($D$1:$AB$4=$BT$4)*$D36:$AB36))</f>
        <v/>
      </c>
      <c r="BU36" s="15" t="str">
        <f t="shared" si="30"/>
        <v/>
      </c>
      <c r="BV36" s="2" t="str" cm="1">
        <f t="array" ref="BV36">IF(B36="","",SUMPRODUCT(($D$1:$AB$4=$BV$4)*$D36:$AB36))</f>
        <v/>
      </c>
      <c r="BW36" s="15" t="str">
        <f t="shared" si="31"/>
        <v/>
      </c>
      <c r="BX36" s="2" t="str" cm="1">
        <f t="array" ref="BX36">IF(B36="","",SUMPRODUCT(($D$1:$AB$4=$BX$4)*$D36:$AB36))</f>
        <v/>
      </c>
      <c r="BY36" s="15" t="str">
        <f t="shared" si="32"/>
        <v/>
      </c>
      <c r="BZ36" s="2" t="str" cm="1">
        <f t="array" ref="BZ36">IF(B36="","",SUMPRODUCT(($D$1:$AB$4=$BZ$4)*$D36:$AB36))</f>
        <v/>
      </c>
      <c r="CA36" s="15" t="str">
        <f t="shared" si="33"/>
        <v/>
      </c>
      <c r="CB36" s="2" t="str" cm="1">
        <f t="array" ref="CB36">IF(B36="","",SUMPRODUCT(($D$1:$AB$4=$CB$4)*$D36:$AB36))</f>
        <v/>
      </c>
      <c r="CC36" s="15" t="str">
        <f t="shared" si="34"/>
        <v/>
      </c>
      <c r="CD36" s="2" t="str" cm="1">
        <f t="array" ref="CD36">IF(B36="","",SUMPRODUCT(($D$1:$AB$4=$CD$4)*$D36:$AB36))</f>
        <v/>
      </c>
      <c r="CE36" s="15" t="str">
        <f t="shared" si="35"/>
        <v/>
      </c>
      <c r="CF36" s="2" t="str" cm="1">
        <f t="array" ref="CF36">IF(B36="","",SUMPRODUCT(($D$1:$AB$4=$CF$4)*$D36:$AB36))</f>
        <v/>
      </c>
      <c r="CG36" s="15" t="str">
        <f t="shared" si="36"/>
        <v/>
      </c>
      <c r="CH36" s="2" t="str" cm="1">
        <f t="array" ref="CH36">IF(B36="","",SUMPRODUCT(($D$1:$AB$4=$CH$4)*$D36:$AB36))</f>
        <v/>
      </c>
      <c r="CI36" s="15" t="str">
        <f t="shared" si="37"/>
        <v/>
      </c>
    </row>
    <row r="37" spans="1:179">
      <c r="A37" s="7">
        <v>32</v>
      </c>
      <c r="D37" s="97"/>
      <c r="E37" s="86"/>
      <c r="F37" s="86"/>
      <c r="G37" s="86"/>
      <c r="H37" s="86"/>
      <c r="I37" s="98"/>
      <c r="J37" s="102"/>
      <c r="K37" s="87"/>
      <c r="L37" s="87"/>
      <c r="M37" s="87"/>
      <c r="N37" s="87"/>
      <c r="O37" s="103"/>
      <c r="P37" s="107"/>
      <c r="Q37" s="88"/>
      <c r="R37" s="88"/>
      <c r="S37" s="88"/>
      <c r="T37" s="88"/>
      <c r="U37" s="108"/>
      <c r="V37" s="113"/>
      <c r="W37" s="89"/>
      <c r="X37" s="89"/>
      <c r="Y37" s="89"/>
      <c r="Z37" s="89"/>
      <c r="AA37" s="89"/>
      <c r="AB37" s="169"/>
      <c r="AC37" s="171" t="str">
        <f t="shared" si="38"/>
        <v/>
      </c>
      <c r="AD37" s="172" t="str">
        <f t="shared" si="12"/>
        <v/>
      </c>
      <c r="AL37" s="2" t="str" cm="1">
        <f t="array" ref="AL37">IF(B37="","",SUMPRODUCT(($D$1:$AB$4=$AL$4)*D37:AB37))</f>
        <v/>
      </c>
      <c r="AM37" s="15" t="str">
        <f t="shared" si="13"/>
        <v/>
      </c>
      <c r="AN37" s="2" t="str" cm="1">
        <f t="array" ref="AN37">IF(B37="","",SUMPRODUCT(($D$1:$AB$4=$AN$4)*D37:AB37))</f>
        <v/>
      </c>
      <c r="AO37" s="15" t="str">
        <f t="shared" si="14"/>
        <v/>
      </c>
      <c r="AP37" s="2" t="str" cm="1">
        <f t="array" ref="AP37">IF(B37="","",SUMPRODUCT(($D$1:$AB$4=$AP$4)*D37:AB37))</f>
        <v/>
      </c>
      <c r="AQ37" s="15" t="str">
        <f t="shared" si="15"/>
        <v/>
      </c>
      <c r="AR37" s="2" t="str" cm="1">
        <f t="array" ref="AR37">IF(B37="","",SUMPRODUCT(($D$1:$AB$4=$AR$4)*D37:AB37))</f>
        <v/>
      </c>
      <c r="AS37" s="15" t="str">
        <f t="shared" si="16"/>
        <v/>
      </c>
      <c r="AT37" s="2" t="str" cm="1">
        <f t="array" ref="AT37">IF(B37="","",SUMPRODUCT(($D$1:$AB$4=$AT$4)*$D37:$AB37))</f>
        <v/>
      </c>
      <c r="AU37" s="15" t="str">
        <f t="shared" si="17"/>
        <v/>
      </c>
      <c r="AV37" s="2" t="str" cm="1">
        <f t="array" ref="AV37">IF(B37="","",SUMPRODUCT(($D$1:$AB$4=$AV$4)*$D37:$AB37))</f>
        <v/>
      </c>
      <c r="AW37" s="15" t="str">
        <f t="shared" si="18"/>
        <v/>
      </c>
      <c r="AX37" s="2" t="str" cm="1">
        <f t="array" ref="AX37">IF(B37="","",SUMPRODUCT(($D$1:$AB$4=$AX$4)*$D37:$AB37))</f>
        <v/>
      </c>
      <c r="AY37" s="15" t="str">
        <f t="shared" si="19"/>
        <v/>
      </c>
      <c r="AZ37" s="2" t="str" cm="1">
        <f t="array" ref="AZ37">IF(B37="","",SUMPRODUCT(($D$1:$AB$4=$AZ$4)*$D37:$AB37))</f>
        <v/>
      </c>
      <c r="BA37" s="15" t="str">
        <f t="shared" si="20"/>
        <v/>
      </c>
      <c r="BB37" s="2" t="str" cm="1">
        <f t="array" ref="BB37">IF(B37="","",SUMPRODUCT(($D$1:$AB$4=$BB$4)*$D37:$AB37))</f>
        <v/>
      </c>
      <c r="BC37" s="15" t="str">
        <f t="shared" si="21"/>
        <v/>
      </c>
      <c r="BD37" s="2" t="str" cm="1">
        <f t="array" ref="BD37">IF(B37="","",SUMPRODUCT(($D$1:$AB$4=$BD$4)*$D37:$AB37))</f>
        <v/>
      </c>
      <c r="BE37" s="15" t="str">
        <f t="shared" si="22"/>
        <v/>
      </c>
      <c r="BF37" s="2" t="str" cm="1">
        <f t="array" ref="BF37">IF(B37="","",SUMPRODUCT(($D$1:$AB$4=$BF$4)*$D37:$AB37))</f>
        <v/>
      </c>
      <c r="BG37" s="15" t="str">
        <f t="shared" si="23"/>
        <v/>
      </c>
      <c r="BH37" s="2" t="str" cm="1">
        <f t="array" ref="BH37">IF(B37="","",SUMPRODUCT(($D$1:$AB$4=$BH$4)*$D37:$AB37))</f>
        <v/>
      </c>
      <c r="BI37" s="15" t="str">
        <f t="shared" si="24"/>
        <v/>
      </c>
      <c r="BJ37" s="2" t="str" cm="1">
        <f t="array" ref="BJ37">IF(B37="","",SUMPRODUCT(($D$1:$AB$4=$BJ$4)*$D37:$AB37))</f>
        <v/>
      </c>
      <c r="BK37" s="15" t="str">
        <f t="shared" si="25"/>
        <v/>
      </c>
      <c r="BL37" s="2" t="str" cm="1">
        <f t="array" ref="BL37">IF(B37="","",SUMPRODUCT(($D$1:$AB$4=$BL$4)*$D37:$AB37))</f>
        <v/>
      </c>
      <c r="BM37" s="15" t="str">
        <f t="shared" si="26"/>
        <v/>
      </c>
      <c r="BN37" s="2" t="str" cm="1">
        <f t="array" ref="BN37">IF(B37="","",SUMPRODUCT(($D$1:$AB$4=$BN$4)*$D37:$AB37))</f>
        <v/>
      </c>
      <c r="BO37" s="15" t="str">
        <f t="shared" si="27"/>
        <v/>
      </c>
      <c r="BP37" s="2" t="str" cm="1">
        <f t="array" ref="BP37">IF(B37="","",SUMPRODUCT(($D$1:$AB$4=$BP$4)*$D37:$AB37))</f>
        <v/>
      </c>
      <c r="BQ37" s="15" t="str">
        <f t="shared" si="28"/>
        <v/>
      </c>
      <c r="BR37" s="2" t="str" cm="1">
        <f t="array" ref="BR37">IF(B37="","",SUMPRODUCT(($D$1:$AB$4=$BR$4)*$D37:$AB37))</f>
        <v/>
      </c>
      <c r="BS37" s="15" t="str">
        <f t="shared" si="29"/>
        <v/>
      </c>
      <c r="BT37" s="2" t="str" cm="1">
        <f t="array" ref="BT37">IF(B37="","",SUMPRODUCT(($D$1:$AB$4=$BT$4)*$D37:$AB37))</f>
        <v/>
      </c>
      <c r="BU37" s="15" t="str">
        <f t="shared" si="30"/>
        <v/>
      </c>
      <c r="BV37" s="2" t="str" cm="1">
        <f t="array" ref="BV37">IF(B37="","",SUMPRODUCT(($D$1:$AB$4=$BV$4)*$D37:$AB37))</f>
        <v/>
      </c>
      <c r="BW37" s="15" t="str">
        <f t="shared" si="31"/>
        <v/>
      </c>
      <c r="BX37" s="2" t="str" cm="1">
        <f t="array" ref="BX37">IF(B37="","",SUMPRODUCT(($D$1:$AB$4=$BX$4)*$D37:$AB37))</f>
        <v/>
      </c>
      <c r="BY37" s="15" t="str">
        <f t="shared" si="32"/>
        <v/>
      </c>
      <c r="BZ37" s="2" t="str" cm="1">
        <f t="array" ref="BZ37">IF(B37="","",SUMPRODUCT(($D$1:$AB$4=$BZ$4)*$D37:$AB37))</f>
        <v/>
      </c>
      <c r="CA37" s="15" t="str">
        <f t="shared" si="33"/>
        <v/>
      </c>
      <c r="CB37" s="2" t="str" cm="1">
        <f t="array" ref="CB37">IF(B37="","",SUMPRODUCT(($D$1:$AB$4=$CB$4)*$D37:$AB37))</f>
        <v/>
      </c>
      <c r="CC37" s="15" t="str">
        <f t="shared" si="34"/>
        <v/>
      </c>
      <c r="CD37" s="2" t="str" cm="1">
        <f t="array" ref="CD37">IF(B37="","",SUMPRODUCT(($D$1:$AB$4=$CD$4)*$D37:$AB37))</f>
        <v/>
      </c>
      <c r="CE37" s="15" t="str">
        <f t="shared" si="35"/>
        <v/>
      </c>
      <c r="CF37" s="2" t="str" cm="1">
        <f t="array" ref="CF37">IF(B37="","",SUMPRODUCT(($D$1:$AB$4=$CF$4)*$D37:$AB37))</f>
        <v/>
      </c>
      <c r="CG37" s="15" t="str">
        <f t="shared" si="36"/>
        <v/>
      </c>
      <c r="CH37" s="2" t="str" cm="1">
        <f t="array" ref="CH37">IF(B37="","",SUMPRODUCT(($D$1:$AB$4=$CH$4)*$D37:$AB37))</f>
        <v/>
      </c>
      <c r="CI37" s="15" t="str">
        <f t="shared" si="37"/>
        <v/>
      </c>
    </row>
    <row r="38" spans="1:179">
      <c r="A38" s="6">
        <v>33</v>
      </c>
      <c r="D38" s="97"/>
      <c r="E38" s="86"/>
      <c r="F38" s="86"/>
      <c r="G38" s="86"/>
      <c r="H38" s="86"/>
      <c r="I38" s="98"/>
      <c r="J38" s="102"/>
      <c r="K38" s="87"/>
      <c r="L38" s="87"/>
      <c r="M38" s="87"/>
      <c r="N38" s="87"/>
      <c r="O38" s="103"/>
      <c r="P38" s="107"/>
      <c r="Q38" s="88"/>
      <c r="R38" s="88"/>
      <c r="S38" s="88"/>
      <c r="T38" s="88"/>
      <c r="U38" s="108"/>
      <c r="V38" s="113"/>
      <c r="W38" s="89"/>
      <c r="X38" s="89"/>
      <c r="Y38" s="89"/>
      <c r="Z38" s="89"/>
      <c r="AA38" s="89"/>
      <c r="AB38" s="169"/>
      <c r="AC38" s="171" t="str">
        <f t="shared" si="38"/>
        <v/>
      </c>
      <c r="AD38" s="172" t="str">
        <f t="shared" si="12"/>
        <v/>
      </c>
      <c r="AL38" s="2" t="str" cm="1">
        <f t="array" ref="AL38">IF(B38="","",SUMPRODUCT(($D$1:$AB$4=$AL$4)*D38:AB38))</f>
        <v/>
      </c>
      <c r="AM38" s="15" t="str">
        <f t="shared" si="13"/>
        <v/>
      </c>
      <c r="AN38" s="2" t="str" cm="1">
        <f t="array" ref="AN38">IF(B38="","",SUMPRODUCT(($D$1:$AB$4=$AN$4)*D38:AB38))</f>
        <v/>
      </c>
      <c r="AO38" s="15" t="str">
        <f t="shared" si="14"/>
        <v/>
      </c>
      <c r="AP38" s="2" t="str" cm="1">
        <f t="array" ref="AP38">IF(B38="","",SUMPRODUCT(($D$1:$AB$4=$AP$4)*D38:AB38))</f>
        <v/>
      </c>
      <c r="AQ38" s="15" t="str">
        <f t="shared" si="15"/>
        <v/>
      </c>
      <c r="AR38" s="2" t="str" cm="1">
        <f t="array" ref="AR38">IF(B38="","",SUMPRODUCT(($D$1:$AB$4=$AR$4)*D38:AB38))</f>
        <v/>
      </c>
      <c r="AS38" s="15" t="str">
        <f t="shared" si="16"/>
        <v/>
      </c>
      <c r="AT38" s="2" t="str" cm="1">
        <f t="array" ref="AT38">IF(B38="","",SUMPRODUCT(($D$1:$AB$4=$AT$4)*$D38:$AB38))</f>
        <v/>
      </c>
      <c r="AU38" s="15" t="str">
        <f t="shared" si="17"/>
        <v/>
      </c>
      <c r="AV38" s="2" t="str" cm="1">
        <f t="array" ref="AV38">IF(B38="","",SUMPRODUCT(($D$1:$AB$4=$AV$4)*$D38:$AB38))</f>
        <v/>
      </c>
      <c r="AW38" s="15" t="str">
        <f t="shared" si="18"/>
        <v/>
      </c>
      <c r="AX38" s="2" t="str" cm="1">
        <f t="array" ref="AX38">IF(B38="","",SUMPRODUCT(($D$1:$AB$4=$AX$4)*$D38:$AB38))</f>
        <v/>
      </c>
      <c r="AY38" s="15" t="str">
        <f t="shared" si="19"/>
        <v/>
      </c>
      <c r="AZ38" s="2" t="str" cm="1">
        <f t="array" ref="AZ38">IF(B38="","",SUMPRODUCT(($D$1:$AB$4=$AZ$4)*$D38:$AB38))</f>
        <v/>
      </c>
      <c r="BA38" s="15" t="str">
        <f t="shared" si="20"/>
        <v/>
      </c>
      <c r="BB38" s="2" t="str" cm="1">
        <f t="array" ref="BB38">IF(B38="","",SUMPRODUCT(($D$1:$AB$4=$BB$4)*$D38:$AB38))</f>
        <v/>
      </c>
      <c r="BC38" s="15" t="str">
        <f t="shared" si="21"/>
        <v/>
      </c>
      <c r="BD38" s="2" t="str" cm="1">
        <f t="array" ref="BD38">IF(B38="","",SUMPRODUCT(($D$1:$AB$4=$BD$4)*$D38:$AB38))</f>
        <v/>
      </c>
      <c r="BE38" s="15" t="str">
        <f t="shared" si="22"/>
        <v/>
      </c>
      <c r="BF38" s="2" t="str" cm="1">
        <f t="array" ref="BF38">IF(B38="","",SUMPRODUCT(($D$1:$AB$4=$BF$4)*$D38:$AB38))</f>
        <v/>
      </c>
      <c r="BG38" s="15" t="str">
        <f t="shared" si="23"/>
        <v/>
      </c>
      <c r="BH38" s="2" t="str" cm="1">
        <f t="array" ref="BH38">IF(B38="","",SUMPRODUCT(($D$1:$AB$4=$BH$4)*$D38:$AB38))</f>
        <v/>
      </c>
      <c r="BI38" s="15" t="str">
        <f t="shared" si="24"/>
        <v/>
      </c>
      <c r="BJ38" s="2" t="str" cm="1">
        <f t="array" ref="BJ38">IF(B38="","",SUMPRODUCT(($D$1:$AB$4=$BJ$4)*$D38:$AB38))</f>
        <v/>
      </c>
      <c r="BK38" s="15" t="str">
        <f t="shared" si="25"/>
        <v/>
      </c>
      <c r="BL38" s="2" t="str" cm="1">
        <f t="array" ref="BL38">IF(B38="","",SUMPRODUCT(($D$1:$AB$4=$BL$4)*$D38:$AB38))</f>
        <v/>
      </c>
      <c r="BM38" s="15" t="str">
        <f t="shared" si="26"/>
        <v/>
      </c>
      <c r="BN38" s="2" t="str" cm="1">
        <f t="array" ref="BN38">IF(B38="","",SUMPRODUCT(($D$1:$AB$4=$BN$4)*$D38:$AB38))</f>
        <v/>
      </c>
      <c r="BO38" s="15" t="str">
        <f t="shared" si="27"/>
        <v/>
      </c>
      <c r="BP38" s="2" t="str" cm="1">
        <f t="array" ref="BP38">IF(B38="","",SUMPRODUCT(($D$1:$AB$4=$BP$4)*$D38:$AB38))</f>
        <v/>
      </c>
      <c r="BQ38" s="15" t="str">
        <f t="shared" si="28"/>
        <v/>
      </c>
      <c r="BR38" s="2" t="str" cm="1">
        <f t="array" ref="BR38">IF(B38="","",SUMPRODUCT(($D$1:$AB$4=$BR$4)*$D38:$AB38))</f>
        <v/>
      </c>
      <c r="BS38" s="15" t="str">
        <f t="shared" si="29"/>
        <v/>
      </c>
      <c r="BT38" s="2" t="str" cm="1">
        <f t="array" ref="BT38">IF(B38="","",SUMPRODUCT(($D$1:$AB$4=$BT$4)*$D38:$AB38))</f>
        <v/>
      </c>
      <c r="BU38" s="15" t="str">
        <f t="shared" si="30"/>
        <v/>
      </c>
      <c r="BV38" s="2" t="str" cm="1">
        <f t="array" ref="BV38">IF(B38="","",SUMPRODUCT(($D$1:$AB$4=$BV$4)*$D38:$AB38))</f>
        <v/>
      </c>
      <c r="BW38" s="15" t="str">
        <f t="shared" si="31"/>
        <v/>
      </c>
      <c r="BX38" s="2" t="str" cm="1">
        <f t="array" ref="BX38">IF(B38="","",SUMPRODUCT(($D$1:$AB$4=$BX$4)*$D38:$AB38))</f>
        <v/>
      </c>
      <c r="BY38" s="15" t="str">
        <f t="shared" si="32"/>
        <v/>
      </c>
      <c r="BZ38" s="2" t="str" cm="1">
        <f t="array" ref="BZ38">IF(B38="","",SUMPRODUCT(($D$1:$AB$4=$BZ$4)*$D38:$AB38))</f>
        <v/>
      </c>
      <c r="CA38" s="15" t="str">
        <f t="shared" si="33"/>
        <v/>
      </c>
      <c r="CB38" s="2" t="str" cm="1">
        <f t="array" ref="CB38">IF(B38="","",SUMPRODUCT(($D$1:$AB$4=$CB$4)*$D38:$AB38))</f>
        <v/>
      </c>
      <c r="CC38" s="15" t="str">
        <f t="shared" si="34"/>
        <v/>
      </c>
      <c r="CD38" s="2" t="str" cm="1">
        <f t="array" ref="CD38">IF(B38="","",SUMPRODUCT(($D$1:$AB$4=$CD$4)*$D38:$AB38))</f>
        <v/>
      </c>
      <c r="CE38" s="15" t="str">
        <f t="shared" si="35"/>
        <v/>
      </c>
      <c r="CF38" s="2" t="str" cm="1">
        <f t="array" ref="CF38">IF(B38="","",SUMPRODUCT(($D$1:$AB$4=$CF$4)*$D38:$AB38))</f>
        <v/>
      </c>
      <c r="CG38" s="15" t="str">
        <f t="shared" si="36"/>
        <v/>
      </c>
      <c r="CH38" s="2" t="str" cm="1">
        <f t="array" ref="CH38">IF(B38="","",SUMPRODUCT(($D$1:$AB$4=$CH$4)*$D38:$AB38))</f>
        <v/>
      </c>
      <c r="CI38" s="15" t="str">
        <f t="shared" si="37"/>
        <v/>
      </c>
    </row>
    <row r="39" spans="1:179">
      <c r="A39" s="7">
        <v>34</v>
      </c>
      <c r="D39" s="97"/>
      <c r="E39" s="86"/>
      <c r="F39" s="86"/>
      <c r="G39" s="86"/>
      <c r="H39" s="86"/>
      <c r="I39" s="98"/>
      <c r="J39" s="102"/>
      <c r="K39" s="87"/>
      <c r="L39" s="87"/>
      <c r="M39" s="87"/>
      <c r="N39" s="87"/>
      <c r="O39" s="103"/>
      <c r="P39" s="107"/>
      <c r="Q39" s="88"/>
      <c r="R39" s="88"/>
      <c r="S39" s="88"/>
      <c r="T39" s="88"/>
      <c r="U39" s="108"/>
      <c r="V39" s="113"/>
      <c r="W39" s="89"/>
      <c r="X39" s="89"/>
      <c r="Y39" s="89"/>
      <c r="Z39" s="89"/>
      <c r="AA39" s="89"/>
      <c r="AB39" s="169"/>
      <c r="AC39" s="171" t="str">
        <f t="shared" si="38"/>
        <v/>
      </c>
      <c r="AD39" s="172" t="str">
        <f t="shared" si="12"/>
        <v/>
      </c>
      <c r="AL39" s="2" t="str" cm="1">
        <f t="array" ref="AL39">IF(B39="","",SUMPRODUCT(($D$1:$AB$4=$AL$4)*D39:AB39))</f>
        <v/>
      </c>
      <c r="AM39" s="15" t="str">
        <f t="shared" si="13"/>
        <v/>
      </c>
      <c r="AN39" s="2" t="str" cm="1">
        <f t="array" ref="AN39">IF(B39="","",SUMPRODUCT(($D$1:$AB$4=$AN$4)*D39:AB39))</f>
        <v/>
      </c>
      <c r="AO39" s="15" t="str">
        <f t="shared" si="14"/>
        <v/>
      </c>
      <c r="AP39" s="2" t="str" cm="1">
        <f t="array" ref="AP39">IF(B39="","",SUMPRODUCT(($D$1:$AB$4=$AP$4)*D39:AB39))</f>
        <v/>
      </c>
      <c r="AQ39" s="15" t="str">
        <f t="shared" si="15"/>
        <v/>
      </c>
      <c r="AR39" s="2" t="str" cm="1">
        <f t="array" ref="AR39">IF(B39="","",SUMPRODUCT(($D$1:$AB$4=$AR$4)*D39:AB39))</f>
        <v/>
      </c>
      <c r="AS39" s="15" t="str">
        <f t="shared" si="16"/>
        <v/>
      </c>
      <c r="AT39" s="2" t="str" cm="1">
        <f t="array" ref="AT39">IF(B39="","",SUMPRODUCT(($D$1:$AB$4=$AT$4)*$D39:$AB39))</f>
        <v/>
      </c>
      <c r="AU39" s="15" t="str">
        <f t="shared" si="17"/>
        <v/>
      </c>
      <c r="AV39" s="2" t="str" cm="1">
        <f t="array" ref="AV39">IF(B39="","",SUMPRODUCT(($D$1:$AB$4=$AV$4)*$D39:$AB39))</f>
        <v/>
      </c>
      <c r="AW39" s="15" t="str">
        <f t="shared" si="18"/>
        <v/>
      </c>
      <c r="AX39" s="2" t="str" cm="1">
        <f t="array" ref="AX39">IF(B39="","",SUMPRODUCT(($D$1:$AB$4=$AX$4)*$D39:$AB39))</f>
        <v/>
      </c>
      <c r="AY39" s="15" t="str">
        <f t="shared" si="19"/>
        <v/>
      </c>
      <c r="AZ39" s="2" t="str" cm="1">
        <f t="array" ref="AZ39">IF(B39="","",SUMPRODUCT(($D$1:$AB$4=$AZ$4)*$D39:$AB39))</f>
        <v/>
      </c>
      <c r="BA39" s="15" t="str">
        <f t="shared" si="20"/>
        <v/>
      </c>
      <c r="BB39" s="2" t="str" cm="1">
        <f t="array" ref="BB39">IF(B39="","",SUMPRODUCT(($D$1:$AB$4=$BB$4)*$D39:$AB39))</f>
        <v/>
      </c>
      <c r="BC39" s="15" t="str">
        <f t="shared" si="21"/>
        <v/>
      </c>
      <c r="BD39" s="2" t="str" cm="1">
        <f t="array" ref="BD39">IF(B39="","",SUMPRODUCT(($D$1:$AB$4=$BD$4)*$D39:$AB39))</f>
        <v/>
      </c>
      <c r="BE39" s="15" t="str">
        <f t="shared" si="22"/>
        <v/>
      </c>
      <c r="BF39" s="2" t="str" cm="1">
        <f t="array" ref="BF39">IF(B39="","",SUMPRODUCT(($D$1:$AB$4=$BF$4)*$D39:$AB39))</f>
        <v/>
      </c>
      <c r="BG39" s="15" t="str">
        <f t="shared" si="23"/>
        <v/>
      </c>
      <c r="BH39" s="2" t="str" cm="1">
        <f t="array" ref="BH39">IF(B39="","",SUMPRODUCT(($D$1:$AB$4=$BH$4)*$D39:$AB39))</f>
        <v/>
      </c>
      <c r="BI39" s="15" t="str">
        <f t="shared" si="24"/>
        <v/>
      </c>
      <c r="BJ39" s="2" t="str" cm="1">
        <f t="array" ref="BJ39">IF(B39="","",SUMPRODUCT(($D$1:$AB$4=$BJ$4)*$D39:$AB39))</f>
        <v/>
      </c>
      <c r="BK39" s="15" t="str">
        <f t="shared" si="25"/>
        <v/>
      </c>
      <c r="BL39" s="2" t="str" cm="1">
        <f t="array" ref="BL39">IF(B39="","",SUMPRODUCT(($D$1:$AB$4=$BL$4)*$D39:$AB39))</f>
        <v/>
      </c>
      <c r="BM39" s="15" t="str">
        <f t="shared" si="26"/>
        <v/>
      </c>
      <c r="BN39" s="2" t="str" cm="1">
        <f t="array" ref="BN39">IF(B39="","",SUMPRODUCT(($D$1:$AB$4=$BN$4)*$D39:$AB39))</f>
        <v/>
      </c>
      <c r="BO39" s="15" t="str">
        <f t="shared" si="27"/>
        <v/>
      </c>
      <c r="BP39" s="2" t="str" cm="1">
        <f t="array" ref="BP39">IF(B39="","",SUMPRODUCT(($D$1:$AB$4=$BP$4)*$D39:$AB39))</f>
        <v/>
      </c>
      <c r="BQ39" s="15" t="str">
        <f t="shared" si="28"/>
        <v/>
      </c>
      <c r="BR39" s="2" t="str" cm="1">
        <f t="array" ref="BR39">IF(B39="","",SUMPRODUCT(($D$1:$AB$4=$BR$4)*$D39:$AB39))</f>
        <v/>
      </c>
      <c r="BS39" s="15" t="str">
        <f t="shared" si="29"/>
        <v/>
      </c>
      <c r="BT39" s="2" t="str" cm="1">
        <f t="array" ref="BT39">IF(B39="","",SUMPRODUCT(($D$1:$AB$4=$BT$4)*$D39:$AB39))</f>
        <v/>
      </c>
      <c r="BU39" s="15" t="str">
        <f t="shared" si="30"/>
        <v/>
      </c>
      <c r="BV39" s="2" t="str" cm="1">
        <f t="array" ref="BV39">IF(B39="","",SUMPRODUCT(($D$1:$AB$4=$BV$4)*$D39:$AB39))</f>
        <v/>
      </c>
      <c r="BW39" s="15" t="str">
        <f t="shared" si="31"/>
        <v/>
      </c>
      <c r="BX39" s="2" t="str" cm="1">
        <f t="array" ref="BX39">IF(B39="","",SUMPRODUCT(($D$1:$AB$4=$BX$4)*$D39:$AB39))</f>
        <v/>
      </c>
      <c r="BY39" s="15" t="str">
        <f t="shared" si="32"/>
        <v/>
      </c>
      <c r="BZ39" s="2" t="str" cm="1">
        <f t="array" ref="BZ39">IF(B39="","",SUMPRODUCT(($D$1:$AB$4=$BZ$4)*$D39:$AB39))</f>
        <v/>
      </c>
      <c r="CA39" s="15" t="str">
        <f t="shared" si="33"/>
        <v/>
      </c>
      <c r="CB39" s="2" t="str" cm="1">
        <f t="array" ref="CB39">IF(B39="","",SUMPRODUCT(($D$1:$AB$4=$CB$4)*$D39:$AB39))</f>
        <v/>
      </c>
      <c r="CC39" s="15" t="str">
        <f t="shared" si="34"/>
        <v/>
      </c>
      <c r="CD39" s="2" t="str" cm="1">
        <f t="array" ref="CD39">IF(B39="","",SUMPRODUCT(($D$1:$AB$4=$CD$4)*$D39:$AB39))</f>
        <v/>
      </c>
      <c r="CE39" s="15" t="str">
        <f t="shared" si="35"/>
        <v/>
      </c>
      <c r="CF39" s="2" t="str" cm="1">
        <f t="array" ref="CF39">IF(B39="","",SUMPRODUCT(($D$1:$AB$4=$CF$4)*$D39:$AB39))</f>
        <v/>
      </c>
      <c r="CG39" s="15" t="str">
        <f t="shared" si="36"/>
        <v/>
      </c>
      <c r="CH39" s="2" t="str" cm="1">
        <f t="array" ref="CH39">IF(B39="","",SUMPRODUCT(($D$1:$AB$4=$CH$4)*$D39:$AB39))</f>
        <v/>
      </c>
      <c r="CI39" s="15" t="str">
        <f t="shared" si="37"/>
        <v/>
      </c>
    </row>
    <row r="40" spans="1:179">
      <c r="A40" s="6">
        <v>35</v>
      </c>
      <c r="D40" s="97"/>
      <c r="E40" s="86"/>
      <c r="F40" s="86"/>
      <c r="G40" s="86"/>
      <c r="H40" s="86"/>
      <c r="I40" s="98"/>
      <c r="J40" s="102"/>
      <c r="K40" s="87"/>
      <c r="L40" s="87"/>
      <c r="M40" s="87"/>
      <c r="N40" s="87"/>
      <c r="O40" s="103"/>
      <c r="P40" s="107"/>
      <c r="Q40" s="88"/>
      <c r="R40" s="88"/>
      <c r="S40" s="88"/>
      <c r="T40" s="88"/>
      <c r="U40" s="108"/>
      <c r="V40" s="113"/>
      <c r="W40" s="89"/>
      <c r="X40" s="89"/>
      <c r="Y40" s="89"/>
      <c r="Z40" s="89"/>
      <c r="AA40" s="89"/>
      <c r="AB40" s="169"/>
      <c r="AC40" s="171" t="str">
        <f t="shared" si="38"/>
        <v/>
      </c>
      <c r="AD40" s="172" t="str">
        <f t="shared" si="12"/>
        <v/>
      </c>
      <c r="AL40" s="2" t="str" cm="1">
        <f t="array" ref="AL40">IF(B40="","",SUMPRODUCT(($D$1:$AB$4=$AL$4)*D40:AB40))</f>
        <v/>
      </c>
      <c r="AM40" s="15" t="str">
        <f t="shared" si="13"/>
        <v/>
      </c>
      <c r="AN40" s="2" t="str" cm="1">
        <f t="array" ref="AN40">IF(B40="","",SUMPRODUCT(($D$1:$AB$4=$AN$4)*D40:AB40))</f>
        <v/>
      </c>
      <c r="AO40" s="15" t="str">
        <f t="shared" si="14"/>
        <v/>
      </c>
      <c r="AP40" s="2" t="str" cm="1">
        <f t="array" ref="AP40">IF(B40="","",SUMPRODUCT(($D$1:$AB$4=$AP$4)*D40:AB40))</f>
        <v/>
      </c>
      <c r="AQ40" s="15" t="str">
        <f t="shared" si="15"/>
        <v/>
      </c>
      <c r="AR40" s="2" t="str" cm="1">
        <f t="array" ref="AR40">IF(B40="","",SUMPRODUCT(($D$1:$AB$4=$AR$4)*D40:AB40))</f>
        <v/>
      </c>
      <c r="AS40" s="15" t="str">
        <f t="shared" si="16"/>
        <v/>
      </c>
      <c r="AT40" s="2" t="str" cm="1">
        <f t="array" ref="AT40">IF(B40="","",SUMPRODUCT(($D$1:$AB$4=$AT$4)*$D40:$AB40))</f>
        <v/>
      </c>
      <c r="AU40" s="15" t="str">
        <f t="shared" si="17"/>
        <v/>
      </c>
      <c r="AV40" s="2" t="str" cm="1">
        <f t="array" ref="AV40">IF(B40="","",SUMPRODUCT(($D$1:$AB$4=$AV$4)*$D40:$AB40))</f>
        <v/>
      </c>
      <c r="AW40" s="15" t="str">
        <f t="shared" si="18"/>
        <v/>
      </c>
      <c r="AX40" s="2" t="str" cm="1">
        <f t="array" ref="AX40">IF(B40="","",SUMPRODUCT(($D$1:$AB$4=$AX$4)*$D40:$AB40))</f>
        <v/>
      </c>
      <c r="AY40" s="15" t="str">
        <f t="shared" si="19"/>
        <v/>
      </c>
      <c r="AZ40" s="2" t="str" cm="1">
        <f t="array" ref="AZ40">IF(B40="","",SUMPRODUCT(($D$1:$AB$4=$AZ$4)*$D40:$AB40))</f>
        <v/>
      </c>
      <c r="BA40" s="15" t="str">
        <f t="shared" si="20"/>
        <v/>
      </c>
      <c r="BB40" s="2" t="str" cm="1">
        <f t="array" ref="BB40">IF(B40="","",SUMPRODUCT(($D$1:$AB$4=$BB$4)*$D40:$AB40))</f>
        <v/>
      </c>
      <c r="BC40" s="15" t="str">
        <f t="shared" si="21"/>
        <v/>
      </c>
      <c r="BD40" s="2" t="str" cm="1">
        <f t="array" ref="BD40">IF(B40="","",SUMPRODUCT(($D$1:$AB$4=$BD$4)*$D40:$AB40))</f>
        <v/>
      </c>
      <c r="BE40" s="15" t="str">
        <f t="shared" si="22"/>
        <v/>
      </c>
      <c r="BF40" s="2" t="str" cm="1">
        <f t="array" ref="BF40">IF(B40="","",SUMPRODUCT(($D$1:$AB$4=$BF$4)*$D40:$AB40))</f>
        <v/>
      </c>
      <c r="BG40" s="15" t="str">
        <f t="shared" si="23"/>
        <v/>
      </c>
      <c r="BH40" s="2" t="str" cm="1">
        <f t="array" ref="BH40">IF(B40="","",SUMPRODUCT(($D$1:$AB$4=$BH$4)*$D40:$AB40))</f>
        <v/>
      </c>
      <c r="BI40" s="15" t="str">
        <f t="shared" si="24"/>
        <v/>
      </c>
      <c r="BJ40" s="2" t="str" cm="1">
        <f t="array" ref="BJ40">IF(B40="","",SUMPRODUCT(($D$1:$AB$4=$BJ$4)*$D40:$AB40))</f>
        <v/>
      </c>
      <c r="BK40" s="15" t="str">
        <f t="shared" si="25"/>
        <v/>
      </c>
      <c r="BL40" s="2" t="str" cm="1">
        <f t="array" ref="BL40">IF(B40="","",SUMPRODUCT(($D$1:$AB$4=$BL$4)*$D40:$AB40))</f>
        <v/>
      </c>
      <c r="BM40" s="15" t="str">
        <f t="shared" si="26"/>
        <v/>
      </c>
      <c r="BN40" s="2" t="str" cm="1">
        <f t="array" ref="BN40">IF(B40="","",SUMPRODUCT(($D$1:$AB$4=$BN$4)*$D40:$AB40))</f>
        <v/>
      </c>
      <c r="BO40" s="15" t="str">
        <f t="shared" si="27"/>
        <v/>
      </c>
      <c r="BP40" s="2" t="str" cm="1">
        <f t="array" ref="BP40">IF(B40="","",SUMPRODUCT(($D$1:$AB$4=$BP$4)*$D40:$AB40))</f>
        <v/>
      </c>
      <c r="BQ40" s="15" t="str">
        <f t="shared" si="28"/>
        <v/>
      </c>
      <c r="BR40" s="2" t="str" cm="1">
        <f t="array" ref="BR40">IF(B40="","",SUMPRODUCT(($D$1:$AB$4=$BR$4)*$D40:$AB40))</f>
        <v/>
      </c>
      <c r="BS40" s="15" t="str">
        <f t="shared" si="29"/>
        <v/>
      </c>
      <c r="BT40" s="2" t="str" cm="1">
        <f t="array" ref="BT40">IF(B40="","",SUMPRODUCT(($D$1:$AB$4=$BT$4)*$D40:$AB40))</f>
        <v/>
      </c>
      <c r="BU40" s="15" t="str">
        <f t="shared" si="30"/>
        <v/>
      </c>
      <c r="BV40" s="2" t="str" cm="1">
        <f t="array" ref="BV40">IF(B40="","",SUMPRODUCT(($D$1:$AB$4=$BV$4)*$D40:$AB40))</f>
        <v/>
      </c>
      <c r="BW40" s="15" t="str">
        <f t="shared" si="31"/>
        <v/>
      </c>
      <c r="BX40" s="2" t="str" cm="1">
        <f t="array" ref="BX40">IF(B40="","",SUMPRODUCT(($D$1:$AB$4=$BX$4)*$D40:$AB40))</f>
        <v/>
      </c>
      <c r="BY40" s="15" t="str">
        <f t="shared" si="32"/>
        <v/>
      </c>
      <c r="BZ40" s="2" t="str" cm="1">
        <f t="array" ref="BZ40">IF(B40="","",SUMPRODUCT(($D$1:$AB$4=$BZ$4)*$D40:$AB40))</f>
        <v/>
      </c>
      <c r="CA40" s="15" t="str">
        <f t="shared" si="33"/>
        <v/>
      </c>
      <c r="CB40" s="2" t="str" cm="1">
        <f t="array" ref="CB40">IF(B40="","",SUMPRODUCT(($D$1:$AB$4=$CB$4)*$D40:$AB40))</f>
        <v/>
      </c>
      <c r="CC40" s="15" t="str">
        <f t="shared" si="34"/>
        <v/>
      </c>
      <c r="CD40" s="2" t="str" cm="1">
        <f t="array" ref="CD40">IF(B40="","",SUMPRODUCT(($D$1:$AB$4=$CD$4)*$D40:$AB40))</f>
        <v/>
      </c>
      <c r="CE40" s="15" t="str">
        <f t="shared" si="35"/>
        <v/>
      </c>
      <c r="CF40" s="2" t="str" cm="1">
        <f t="array" ref="CF40">IF(B40="","",SUMPRODUCT(($D$1:$AB$4=$CF$4)*$D40:$AB40))</f>
        <v/>
      </c>
      <c r="CG40" s="15" t="str">
        <f t="shared" si="36"/>
        <v/>
      </c>
      <c r="CH40" s="2" t="str" cm="1">
        <f t="array" ref="CH40">IF(B40="","",SUMPRODUCT(($D$1:$AB$4=$CH$4)*$D40:$AB40))</f>
        <v/>
      </c>
      <c r="CI40" s="15" t="str">
        <f t="shared" si="37"/>
        <v/>
      </c>
    </row>
    <row r="41" spans="1:179">
      <c r="A41" s="7">
        <v>36</v>
      </c>
      <c r="D41" s="97"/>
      <c r="E41" s="86"/>
      <c r="F41" s="86"/>
      <c r="G41" s="86"/>
      <c r="H41" s="86"/>
      <c r="I41" s="98"/>
      <c r="J41" s="102"/>
      <c r="K41" s="87"/>
      <c r="L41" s="87"/>
      <c r="M41" s="87"/>
      <c r="N41" s="87"/>
      <c r="O41" s="103"/>
      <c r="P41" s="107"/>
      <c r="Q41" s="88"/>
      <c r="R41" s="88"/>
      <c r="S41" s="88"/>
      <c r="T41" s="88"/>
      <c r="U41" s="108"/>
      <c r="V41" s="113"/>
      <c r="W41" s="89"/>
      <c r="X41" s="89"/>
      <c r="Y41" s="89"/>
      <c r="Z41" s="89"/>
      <c r="AA41" s="89"/>
      <c r="AB41" s="169"/>
      <c r="AC41" s="171" t="str">
        <f t="shared" si="38"/>
        <v/>
      </c>
      <c r="AD41" s="172" t="str">
        <f t="shared" si="12"/>
        <v/>
      </c>
      <c r="AL41" s="2" t="str" cm="1">
        <f t="array" ref="AL41">IF(B41="","",SUMPRODUCT(($D$1:$AB$4=$AL$4)*D41:AB41))</f>
        <v/>
      </c>
      <c r="AM41" s="15" t="str">
        <f t="shared" si="13"/>
        <v/>
      </c>
      <c r="AN41" s="2" t="str" cm="1">
        <f t="array" ref="AN41">IF(B41="","",SUMPRODUCT(($D$1:$AB$4=$AN$4)*D41:AB41))</f>
        <v/>
      </c>
      <c r="AO41" s="15" t="str">
        <f t="shared" si="14"/>
        <v/>
      </c>
      <c r="AP41" s="2" t="str" cm="1">
        <f t="array" ref="AP41">IF(B41="","",SUMPRODUCT(($D$1:$AB$4=$AP$4)*D41:AB41))</f>
        <v/>
      </c>
      <c r="AQ41" s="15" t="str">
        <f t="shared" si="15"/>
        <v/>
      </c>
      <c r="AR41" s="2" t="str" cm="1">
        <f t="array" ref="AR41">IF(B41="","",SUMPRODUCT(($D$1:$AB$4=$AR$4)*D41:AB41))</f>
        <v/>
      </c>
      <c r="AS41" s="15" t="str">
        <f t="shared" si="16"/>
        <v/>
      </c>
      <c r="AT41" s="2" t="str" cm="1">
        <f t="array" ref="AT41">IF(B41="","",SUMPRODUCT(($D$1:$AB$4=$AT$4)*$D41:$AB41))</f>
        <v/>
      </c>
      <c r="AU41" s="15" t="str">
        <f t="shared" si="17"/>
        <v/>
      </c>
      <c r="AV41" s="2" t="str" cm="1">
        <f t="array" ref="AV41">IF(B41="","",SUMPRODUCT(($D$1:$AB$4=$AV$4)*$D41:$AB41))</f>
        <v/>
      </c>
      <c r="AW41" s="15" t="str">
        <f t="shared" si="18"/>
        <v/>
      </c>
      <c r="AX41" s="2" t="str" cm="1">
        <f t="array" ref="AX41">IF(B41="","",SUMPRODUCT(($D$1:$AB$4=$AX$4)*$D41:$AB41))</f>
        <v/>
      </c>
      <c r="AY41" s="15" t="str">
        <f t="shared" si="19"/>
        <v/>
      </c>
      <c r="AZ41" s="2" t="str" cm="1">
        <f t="array" ref="AZ41">IF(B41="","",SUMPRODUCT(($D$1:$AB$4=$AZ$4)*$D41:$AB41))</f>
        <v/>
      </c>
      <c r="BA41" s="15" t="str">
        <f t="shared" si="20"/>
        <v/>
      </c>
      <c r="BB41" s="2" t="str" cm="1">
        <f t="array" ref="BB41">IF(B41="","",SUMPRODUCT(($D$1:$AB$4=$BB$4)*$D41:$AB41))</f>
        <v/>
      </c>
      <c r="BC41" s="15" t="str">
        <f t="shared" si="21"/>
        <v/>
      </c>
      <c r="BD41" s="2" t="str" cm="1">
        <f t="array" ref="BD41">IF(B41="","",SUMPRODUCT(($D$1:$AB$4=$BD$4)*$D41:$AB41))</f>
        <v/>
      </c>
      <c r="BE41" s="15" t="str">
        <f t="shared" si="22"/>
        <v/>
      </c>
      <c r="BF41" s="2" t="str" cm="1">
        <f t="array" ref="BF41">IF(B41="","",SUMPRODUCT(($D$1:$AB$4=$BF$4)*$D41:$AB41))</f>
        <v/>
      </c>
      <c r="BG41" s="15" t="str">
        <f t="shared" si="23"/>
        <v/>
      </c>
      <c r="BH41" s="2" t="str" cm="1">
        <f t="array" ref="BH41">IF(B41="","",SUMPRODUCT(($D$1:$AB$4=$BH$4)*$D41:$AB41))</f>
        <v/>
      </c>
      <c r="BI41" s="15" t="str">
        <f t="shared" si="24"/>
        <v/>
      </c>
      <c r="BJ41" s="2" t="str" cm="1">
        <f t="array" ref="BJ41">IF(B41="","",SUMPRODUCT(($D$1:$AB$4=$BJ$4)*$D41:$AB41))</f>
        <v/>
      </c>
      <c r="BK41" s="15" t="str">
        <f t="shared" si="25"/>
        <v/>
      </c>
      <c r="BL41" s="2" t="str" cm="1">
        <f t="array" ref="BL41">IF(B41="","",SUMPRODUCT(($D$1:$AB$4=$BL$4)*$D41:$AB41))</f>
        <v/>
      </c>
      <c r="BM41" s="15" t="str">
        <f t="shared" si="26"/>
        <v/>
      </c>
      <c r="BN41" s="2" t="str" cm="1">
        <f t="array" ref="BN41">IF(B41="","",SUMPRODUCT(($D$1:$AB$4=$BN$4)*$D41:$AB41))</f>
        <v/>
      </c>
      <c r="BO41" s="15" t="str">
        <f t="shared" si="27"/>
        <v/>
      </c>
      <c r="BP41" s="2" t="str" cm="1">
        <f t="array" ref="BP41">IF(B41="","",SUMPRODUCT(($D$1:$AB$4=$BP$4)*$D41:$AB41))</f>
        <v/>
      </c>
      <c r="BQ41" s="15" t="str">
        <f t="shared" si="28"/>
        <v/>
      </c>
      <c r="BR41" s="2" t="str" cm="1">
        <f t="array" ref="BR41">IF(B41="","",SUMPRODUCT(($D$1:$AB$4=$BR$4)*$D41:$AB41))</f>
        <v/>
      </c>
      <c r="BS41" s="15" t="str">
        <f t="shared" si="29"/>
        <v/>
      </c>
      <c r="BT41" s="2" t="str" cm="1">
        <f t="array" ref="BT41">IF(B41="","",SUMPRODUCT(($D$1:$AB$4=$BT$4)*$D41:$AB41))</f>
        <v/>
      </c>
      <c r="BU41" s="15" t="str">
        <f t="shared" si="30"/>
        <v/>
      </c>
      <c r="BV41" s="2" t="str" cm="1">
        <f t="array" ref="BV41">IF(B41="","",SUMPRODUCT(($D$1:$AB$4=$BV$4)*$D41:$AB41))</f>
        <v/>
      </c>
      <c r="BW41" s="15" t="str">
        <f t="shared" si="31"/>
        <v/>
      </c>
      <c r="BX41" s="2" t="str" cm="1">
        <f t="array" ref="BX41">IF(B41="","",SUMPRODUCT(($D$1:$AB$4=$BX$4)*$D41:$AB41))</f>
        <v/>
      </c>
      <c r="BY41" s="15" t="str">
        <f t="shared" si="32"/>
        <v/>
      </c>
      <c r="BZ41" s="2" t="str" cm="1">
        <f t="array" ref="BZ41">IF(B41="","",SUMPRODUCT(($D$1:$AB$4=$BZ$4)*$D41:$AB41))</f>
        <v/>
      </c>
      <c r="CA41" s="15" t="str">
        <f t="shared" si="33"/>
        <v/>
      </c>
      <c r="CB41" s="2" t="str" cm="1">
        <f t="array" ref="CB41">IF(B41="","",SUMPRODUCT(($D$1:$AB$4=$CB$4)*$D41:$AB41))</f>
        <v/>
      </c>
      <c r="CC41" s="15" t="str">
        <f t="shared" si="34"/>
        <v/>
      </c>
      <c r="CD41" s="2" t="str" cm="1">
        <f t="array" ref="CD41">IF(B41="","",SUMPRODUCT(($D$1:$AB$4=$CD$4)*$D41:$AB41))</f>
        <v/>
      </c>
      <c r="CE41" s="15" t="str">
        <f t="shared" si="35"/>
        <v/>
      </c>
      <c r="CF41" s="2" t="str" cm="1">
        <f t="array" ref="CF41">IF(B41="","",SUMPRODUCT(($D$1:$AB$4=$CF$4)*$D41:$AB41))</f>
        <v/>
      </c>
      <c r="CG41" s="15" t="str">
        <f t="shared" si="36"/>
        <v/>
      </c>
      <c r="CH41" s="2" t="str" cm="1">
        <f t="array" ref="CH41">IF(B41="","",SUMPRODUCT(($D$1:$AB$4=$CH$4)*$D41:$AB41))</f>
        <v/>
      </c>
      <c r="CI41" s="15" t="str">
        <f t="shared" si="37"/>
        <v/>
      </c>
    </row>
    <row r="42" spans="1:179">
      <c r="A42" s="6">
        <v>37</v>
      </c>
      <c r="D42" s="97"/>
      <c r="E42" s="86"/>
      <c r="F42" s="86"/>
      <c r="G42" s="86"/>
      <c r="H42" s="86"/>
      <c r="I42" s="98"/>
      <c r="J42" s="102"/>
      <c r="K42" s="87"/>
      <c r="L42" s="87"/>
      <c r="M42" s="87"/>
      <c r="N42" s="87"/>
      <c r="O42" s="103"/>
      <c r="P42" s="107"/>
      <c r="Q42" s="88"/>
      <c r="R42" s="88"/>
      <c r="S42" s="88"/>
      <c r="T42" s="88"/>
      <c r="U42" s="108"/>
      <c r="V42" s="113"/>
      <c r="W42" s="89"/>
      <c r="X42" s="89"/>
      <c r="Y42" s="89"/>
      <c r="Z42" s="89"/>
      <c r="AA42" s="89"/>
      <c r="AB42" s="169"/>
      <c r="AC42" s="171" t="str">
        <f t="shared" si="38"/>
        <v/>
      </c>
      <c r="AD42" s="172" t="str">
        <f t="shared" si="12"/>
        <v/>
      </c>
      <c r="AL42" s="2" t="str" cm="1">
        <f t="array" ref="AL42">IF(B42="","",SUMPRODUCT(($D$1:$AB$4=$AL$4)*D42:AB42))</f>
        <v/>
      </c>
      <c r="AM42" s="15" t="str">
        <f t="shared" si="13"/>
        <v/>
      </c>
      <c r="AN42" s="2" t="str" cm="1">
        <f t="array" ref="AN42">IF(B42="","",SUMPRODUCT(($D$1:$AB$4=$AN$4)*D42:AB42))</f>
        <v/>
      </c>
      <c r="AO42" s="15" t="str">
        <f t="shared" si="14"/>
        <v/>
      </c>
      <c r="AP42" s="2" t="str" cm="1">
        <f t="array" ref="AP42">IF(B42="","",SUMPRODUCT(($D$1:$AB$4=$AP$4)*D42:AB42))</f>
        <v/>
      </c>
      <c r="AQ42" s="15" t="str">
        <f t="shared" si="15"/>
        <v/>
      </c>
      <c r="AR42" s="2" t="str" cm="1">
        <f t="array" ref="AR42">IF(B42="","",SUMPRODUCT(($D$1:$AB$4=$AR$4)*D42:AB42))</f>
        <v/>
      </c>
      <c r="AS42" s="15" t="str">
        <f t="shared" si="16"/>
        <v/>
      </c>
      <c r="AT42" s="2" t="str" cm="1">
        <f t="array" ref="AT42">IF(B42="","",SUMPRODUCT(($D$1:$AB$4=$AT$4)*$D42:$AB42))</f>
        <v/>
      </c>
      <c r="AU42" s="15" t="str">
        <f t="shared" si="17"/>
        <v/>
      </c>
      <c r="AV42" s="2" t="str" cm="1">
        <f t="array" ref="AV42">IF(B42="","",SUMPRODUCT(($D$1:$AB$4=$AV$4)*$D42:$AB42))</f>
        <v/>
      </c>
      <c r="AW42" s="15" t="str">
        <f t="shared" si="18"/>
        <v/>
      </c>
      <c r="AX42" s="2" t="str" cm="1">
        <f t="array" ref="AX42">IF(B42="","",SUMPRODUCT(($D$1:$AB$4=$AX$4)*$D42:$AB42))</f>
        <v/>
      </c>
      <c r="AY42" s="15" t="str">
        <f t="shared" si="19"/>
        <v/>
      </c>
      <c r="AZ42" s="2" t="str" cm="1">
        <f t="array" ref="AZ42">IF(B42="","",SUMPRODUCT(($D$1:$AB$4=$AZ$4)*$D42:$AB42))</f>
        <v/>
      </c>
      <c r="BA42" s="15" t="str">
        <f t="shared" si="20"/>
        <v/>
      </c>
      <c r="BB42" s="2" t="str" cm="1">
        <f t="array" ref="BB42">IF(B42="","",SUMPRODUCT(($D$1:$AB$4=$BB$4)*$D42:$AB42))</f>
        <v/>
      </c>
      <c r="BC42" s="15" t="str">
        <f t="shared" si="21"/>
        <v/>
      </c>
      <c r="BD42" s="2" t="str" cm="1">
        <f t="array" ref="BD42">IF(B42="","",SUMPRODUCT(($D$1:$AB$4=$BD$4)*$D42:$AB42))</f>
        <v/>
      </c>
      <c r="BE42" s="15" t="str">
        <f t="shared" si="22"/>
        <v/>
      </c>
      <c r="BF42" s="2" t="str" cm="1">
        <f t="array" ref="BF42">IF(B42="","",SUMPRODUCT(($D$1:$AB$4=$BF$4)*$D42:$AB42))</f>
        <v/>
      </c>
      <c r="BG42" s="15" t="str">
        <f t="shared" si="23"/>
        <v/>
      </c>
      <c r="BH42" s="2" t="str" cm="1">
        <f t="array" ref="BH42">IF(B42="","",SUMPRODUCT(($D$1:$AB$4=$BH$4)*$D42:$AB42))</f>
        <v/>
      </c>
      <c r="BI42" s="15" t="str">
        <f t="shared" si="24"/>
        <v/>
      </c>
      <c r="BJ42" s="2" t="str" cm="1">
        <f t="array" ref="BJ42">IF(B42="","",SUMPRODUCT(($D$1:$AB$4=$BJ$4)*$D42:$AB42))</f>
        <v/>
      </c>
      <c r="BK42" s="15" t="str">
        <f t="shared" si="25"/>
        <v/>
      </c>
      <c r="BL42" s="2" t="str" cm="1">
        <f t="array" ref="BL42">IF(B42="","",SUMPRODUCT(($D$1:$AB$4=$BL$4)*$D42:$AB42))</f>
        <v/>
      </c>
      <c r="BM42" s="15" t="str">
        <f t="shared" si="26"/>
        <v/>
      </c>
      <c r="BN42" s="2" t="str" cm="1">
        <f t="array" ref="BN42">IF(B42="","",SUMPRODUCT(($D$1:$AB$4=$BN$4)*$D42:$AB42))</f>
        <v/>
      </c>
      <c r="BO42" s="15" t="str">
        <f t="shared" si="27"/>
        <v/>
      </c>
      <c r="BP42" s="2" t="str" cm="1">
        <f t="array" ref="BP42">IF(B42="","",SUMPRODUCT(($D$1:$AB$4=$BP$4)*$D42:$AB42))</f>
        <v/>
      </c>
      <c r="BQ42" s="15" t="str">
        <f t="shared" si="28"/>
        <v/>
      </c>
      <c r="BR42" s="2" t="str" cm="1">
        <f t="array" ref="BR42">IF(B42="","",SUMPRODUCT(($D$1:$AB$4=$BR$4)*$D42:$AB42))</f>
        <v/>
      </c>
      <c r="BS42" s="15" t="str">
        <f t="shared" si="29"/>
        <v/>
      </c>
      <c r="BT42" s="2" t="str" cm="1">
        <f t="array" ref="BT42">IF(B42="","",SUMPRODUCT(($D$1:$AB$4=$BT$4)*$D42:$AB42))</f>
        <v/>
      </c>
      <c r="BU42" s="15" t="str">
        <f t="shared" si="30"/>
        <v/>
      </c>
      <c r="BV42" s="2" t="str" cm="1">
        <f t="array" ref="BV42">IF(B42="","",SUMPRODUCT(($D$1:$AB$4=$BV$4)*$D42:$AB42))</f>
        <v/>
      </c>
      <c r="BW42" s="15" t="str">
        <f t="shared" si="31"/>
        <v/>
      </c>
      <c r="BX42" s="2" t="str" cm="1">
        <f t="array" ref="BX42">IF(B42="","",SUMPRODUCT(($D$1:$AB$4=$BX$4)*$D42:$AB42))</f>
        <v/>
      </c>
      <c r="BY42" s="15" t="str">
        <f t="shared" si="32"/>
        <v/>
      </c>
      <c r="BZ42" s="2" t="str" cm="1">
        <f t="array" ref="BZ42">IF(B42="","",SUMPRODUCT(($D$1:$AB$4=$BZ$4)*$D42:$AB42))</f>
        <v/>
      </c>
      <c r="CA42" s="15" t="str">
        <f t="shared" si="33"/>
        <v/>
      </c>
      <c r="CB42" s="2" t="str" cm="1">
        <f t="array" ref="CB42">IF(B42="","",SUMPRODUCT(($D$1:$AB$4=$CB$4)*$D42:$AB42))</f>
        <v/>
      </c>
      <c r="CC42" s="15" t="str">
        <f t="shared" si="34"/>
        <v/>
      </c>
      <c r="CD42" s="2" t="str" cm="1">
        <f t="array" ref="CD42">IF(B42="","",SUMPRODUCT(($D$1:$AB$4=$CD$4)*$D42:$AB42))</f>
        <v/>
      </c>
      <c r="CE42" s="15" t="str">
        <f t="shared" si="35"/>
        <v/>
      </c>
      <c r="CF42" s="2" t="str" cm="1">
        <f t="array" ref="CF42">IF(B42="","",SUMPRODUCT(($D$1:$AB$4=$CF$4)*$D42:$AB42))</f>
        <v/>
      </c>
      <c r="CG42" s="15" t="str">
        <f t="shared" si="36"/>
        <v/>
      </c>
      <c r="CH42" s="2" t="str" cm="1">
        <f t="array" ref="CH42">IF(B42="","",SUMPRODUCT(($D$1:$AB$4=$CH$4)*$D42:$AB42))</f>
        <v/>
      </c>
      <c r="CI42" s="15" t="str">
        <f t="shared" si="37"/>
        <v/>
      </c>
    </row>
    <row r="43" spans="1:179">
      <c r="A43" s="7">
        <v>38</v>
      </c>
      <c r="D43" s="97"/>
      <c r="E43" s="86"/>
      <c r="F43" s="86"/>
      <c r="G43" s="86"/>
      <c r="H43" s="86"/>
      <c r="I43" s="98"/>
      <c r="J43" s="102"/>
      <c r="K43" s="87"/>
      <c r="L43" s="87"/>
      <c r="M43" s="87"/>
      <c r="N43" s="87"/>
      <c r="O43" s="103"/>
      <c r="P43" s="107"/>
      <c r="Q43" s="88"/>
      <c r="R43" s="88"/>
      <c r="S43" s="88"/>
      <c r="T43" s="88"/>
      <c r="U43" s="108"/>
      <c r="V43" s="113"/>
      <c r="W43" s="89"/>
      <c r="X43" s="89"/>
      <c r="Y43" s="89"/>
      <c r="Z43" s="89"/>
      <c r="AA43" s="89"/>
      <c r="AB43" s="169"/>
      <c r="AC43" s="171" t="str">
        <f t="shared" si="38"/>
        <v/>
      </c>
      <c r="AD43" s="172" t="str">
        <f t="shared" si="12"/>
        <v/>
      </c>
      <c r="AL43" s="2" t="str" cm="1">
        <f t="array" ref="AL43">IF(B43="","",SUMPRODUCT(($D$1:$AB$4=$AL$4)*D43:AB43))</f>
        <v/>
      </c>
      <c r="AM43" s="15" t="str">
        <f t="shared" si="13"/>
        <v/>
      </c>
      <c r="AN43" s="2" t="str" cm="1">
        <f t="array" ref="AN43">IF(B43="","",SUMPRODUCT(($D$1:$AB$4=$AN$4)*D43:AB43))</f>
        <v/>
      </c>
      <c r="AO43" s="15" t="str">
        <f t="shared" si="14"/>
        <v/>
      </c>
      <c r="AP43" s="2" t="str" cm="1">
        <f t="array" ref="AP43">IF(B43="","",SUMPRODUCT(($D$1:$AB$4=$AP$4)*D43:AB43))</f>
        <v/>
      </c>
      <c r="AQ43" s="15" t="str">
        <f t="shared" si="15"/>
        <v/>
      </c>
      <c r="AR43" s="2" t="str" cm="1">
        <f t="array" ref="AR43">IF(B43="","",SUMPRODUCT(($D$1:$AB$4=$AR$4)*D43:AB43))</f>
        <v/>
      </c>
      <c r="AS43" s="15" t="str">
        <f t="shared" si="16"/>
        <v/>
      </c>
      <c r="AT43" s="2" t="str" cm="1">
        <f t="array" ref="AT43">IF(B43="","",SUMPRODUCT(($D$1:$AB$4=$AT$4)*$D43:$AB43))</f>
        <v/>
      </c>
      <c r="AU43" s="15" t="str">
        <f t="shared" si="17"/>
        <v/>
      </c>
      <c r="AV43" s="2" t="str" cm="1">
        <f t="array" ref="AV43">IF(B43="","",SUMPRODUCT(($D$1:$AB$4=$AV$4)*$D43:$AB43))</f>
        <v/>
      </c>
      <c r="AW43" s="15" t="str">
        <f t="shared" si="18"/>
        <v/>
      </c>
      <c r="AX43" s="2" t="str" cm="1">
        <f t="array" ref="AX43">IF(B43="","",SUMPRODUCT(($D$1:$AB$4=$AX$4)*$D43:$AB43))</f>
        <v/>
      </c>
      <c r="AY43" s="15" t="str">
        <f t="shared" si="19"/>
        <v/>
      </c>
      <c r="AZ43" s="2" t="str" cm="1">
        <f t="array" ref="AZ43">IF(B43="","",SUMPRODUCT(($D$1:$AB$4=$AZ$4)*$D43:$AB43))</f>
        <v/>
      </c>
      <c r="BA43" s="15" t="str">
        <f t="shared" si="20"/>
        <v/>
      </c>
      <c r="BB43" s="2" t="str" cm="1">
        <f t="array" ref="BB43">IF(B43="","",SUMPRODUCT(($D$1:$AB$4=$BB$4)*$D43:$AB43))</f>
        <v/>
      </c>
      <c r="BC43" s="15" t="str">
        <f t="shared" si="21"/>
        <v/>
      </c>
      <c r="BD43" s="2" t="str" cm="1">
        <f t="array" ref="BD43">IF(B43="","",SUMPRODUCT(($D$1:$AB$4=$BD$4)*$D43:$AB43))</f>
        <v/>
      </c>
      <c r="BE43" s="15" t="str">
        <f t="shared" si="22"/>
        <v/>
      </c>
      <c r="BF43" s="2" t="str" cm="1">
        <f t="array" ref="BF43">IF(B43="","",SUMPRODUCT(($D$1:$AB$4=$BF$4)*$D43:$AB43))</f>
        <v/>
      </c>
      <c r="BG43" s="15" t="str">
        <f t="shared" si="23"/>
        <v/>
      </c>
      <c r="BH43" s="2" t="str" cm="1">
        <f t="array" ref="BH43">IF(B43="","",SUMPRODUCT(($D$1:$AB$4=$BH$4)*$D43:$AB43))</f>
        <v/>
      </c>
      <c r="BI43" s="15" t="str">
        <f t="shared" si="24"/>
        <v/>
      </c>
      <c r="BJ43" s="2" t="str" cm="1">
        <f t="array" ref="BJ43">IF(B43="","",SUMPRODUCT(($D$1:$AB$4=$BJ$4)*$D43:$AB43))</f>
        <v/>
      </c>
      <c r="BK43" s="15" t="str">
        <f t="shared" si="25"/>
        <v/>
      </c>
      <c r="BL43" s="2" t="str" cm="1">
        <f t="array" ref="BL43">IF(B43="","",SUMPRODUCT(($D$1:$AB$4=$BL$4)*$D43:$AB43))</f>
        <v/>
      </c>
      <c r="BM43" s="15" t="str">
        <f t="shared" si="26"/>
        <v/>
      </c>
      <c r="BN43" s="2" t="str" cm="1">
        <f t="array" ref="BN43">IF(B43="","",SUMPRODUCT(($D$1:$AB$4=$BN$4)*$D43:$AB43))</f>
        <v/>
      </c>
      <c r="BO43" s="15" t="str">
        <f t="shared" si="27"/>
        <v/>
      </c>
      <c r="BP43" s="2" t="str" cm="1">
        <f t="array" ref="BP43">IF(B43="","",SUMPRODUCT(($D$1:$AB$4=$BP$4)*$D43:$AB43))</f>
        <v/>
      </c>
      <c r="BQ43" s="15" t="str">
        <f t="shared" si="28"/>
        <v/>
      </c>
      <c r="BR43" s="2" t="str" cm="1">
        <f t="array" ref="BR43">IF(B43="","",SUMPRODUCT(($D$1:$AB$4=$BR$4)*$D43:$AB43))</f>
        <v/>
      </c>
      <c r="BS43" s="15" t="str">
        <f t="shared" si="29"/>
        <v/>
      </c>
      <c r="BT43" s="2" t="str" cm="1">
        <f t="array" ref="BT43">IF(B43="","",SUMPRODUCT(($D$1:$AB$4=$BT$4)*$D43:$AB43))</f>
        <v/>
      </c>
      <c r="BU43" s="15" t="str">
        <f t="shared" si="30"/>
        <v/>
      </c>
      <c r="BV43" s="2" t="str" cm="1">
        <f t="array" ref="BV43">IF(B43="","",SUMPRODUCT(($D$1:$AB$4=$BV$4)*$D43:$AB43))</f>
        <v/>
      </c>
      <c r="BW43" s="15" t="str">
        <f t="shared" si="31"/>
        <v/>
      </c>
      <c r="BX43" s="2" t="str" cm="1">
        <f t="array" ref="BX43">IF(B43="","",SUMPRODUCT(($D$1:$AB$4=$BX$4)*$D43:$AB43))</f>
        <v/>
      </c>
      <c r="BY43" s="15" t="str">
        <f t="shared" si="32"/>
        <v/>
      </c>
      <c r="BZ43" s="2" t="str" cm="1">
        <f t="array" ref="BZ43">IF(B43="","",SUMPRODUCT(($D$1:$AB$4=$BZ$4)*$D43:$AB43))</f>
        <v/>
      </c>
      <c r="CA43" s="15" t="str">
        <f t="shared" si="33"/>
        <v/>
      </c>
      <c r="CB43" s="2" t="str" cm="1">
        <f t="array" ref="CB43">IF(B43="","",SUMPRODUCT(($D$1:$AB$4=$CB$4)*$D43:$AB43))</f>
        <v/>
      </c>
      <c r="CC43" s="15" t="str">
        <f t="shared" si="34"/>
        <v/>
      </c>
      <c r="CD43" s="2" t="str" cm="1">
        <f t="array" ref="CD43">IF(B43="","",SUMPRODUCT(($D$1:$AB$4=$CD$4)*$D43:$AB43))</f>
        <v/>
      </c>
      <c r="CE43" s="15" t="str">
        <f t="shared" si="35"/>
        <v/>
      </c>
      <c r="CF43" s="2" t="str" cm="1">
        <f t="array" ref="CF43">IF(B43="","",SUMPRODUCT(($D$1:$AB$4=$CF$4)*$D43:$AB43))</f>
        <v/>
      </c>
      <c r="CG43" s="15" t="str">
        <f t="shared" si="36"/>
        <v/>
      </c>
      <c r="CH43" s="2" t="str" cm="1">
        <f t="array" ref="CH43">IF(B43="","",SUMPRODUCT(($D$1:$AB$4=$CH$4)*$D43:$AB43))</f>
        <v/>
      </c>
      <c r="CI43" s="15" t="str">
        <f t="shared" si="37"/>
        <v/>
      </c>
    </row>
    <row r="44" spans="1:179">
      <c r="A44" s="6">
        <v>39</v>
      </c>
      <c r="D44" s="97"/>
      <c r="E44" s="86"/>
      <c r="F44" s="86"/>
      <c r="G44" s="86"/>
      <c r="H44" s="86"/>
      <c r="I44" s="98"/>
      <c r="J44" s="102"/>
      <c r="K44" s="87"/>
      <c r="L44" s="87"/>
      <c r="M44" s="87"/>
      <c r="N44" s="87"/>
      <c r="O44" s="103"/>
      <c r="P44" s="107"/>
      <c r="Q44" s="88"/>
      <c r="R44" s="88"/>
      <c r="S44" s="88"/>
      <c r="T44" s="88"/>
      <c r="U44" s="108"/>
      <c r="V44" s="113"/>
      <c r="W44" s="89"/>
      <c r="X44" s="89"/>
      <c r="Y44" s="89"/>
      <c r="Z44" s="89"/>
      <c r="AA44" s="89"/>
      <c r="AB44" s="169"/>
      <c r="AC44" s="171" t="str">
        <f t="shared" si="38"/>
        <v/>
      </c>
      <c r="AD44" s="172" t="str">
        <f t="shared" si="12"/>
        <v/>
      </c>
      <c r="AL44" s="2" t="str" cm="1">
        <f t="array" ref="AL44">IF(B44="","",SUMPRODUCT(($D$1:$AB$4=$AL$4)*D44:AB44))</f>
        <v/>
      </c>
      <c r="AM44" s="15" t="str">
        <f t="shared" si="13"/>
        <v/>
      </c>
      <c r="AN44" s="2" t="str" cm="1">
        <f t="array" ref="AN44">IF(B44="","",SUMPRODUCT(($D$1:$AB$4=$AN$4)*D44:AB44))</f>
        <v/>
      </c>
      <c r="AO44" s="15" t="str">
        <f t="shared" si="14"/>
        <v/>
      </c>
      <c r="AP44" s="2" t="str" cm="1">
        <f t="array" ref="AP44">IF(B44="","",SUMPRODUCT(($D$1:$AB$4=$AP$4)*D44:AB44))</f>
        <v/>
      </c>
      <c r="AQ44" s="15" t="str">
        <f t="shared" si="15"/>
        <v/>
      </c>
      <c r="AR44" s="2" t="str" cm="1">
        <f t="array" ref="AR44">IF(B44="","",SUMPRODUCT(($D$1:$AB$4=$AR$4)*D44:AB44))</f>
        <v/>
      </c>
      <c r="AS44" s="15" t="str">
        <f t="shared" si="16"/>
        <v/>
      </c>
      <c r="AT44" s="2" t="str" cm="1">
        <f t="array" ref="AT44">IF(B44="","",SUMPRODUCT(($D$1:$AB$4=$AT$4)*$D44:$AB44))</f>
        <v/>
      </c>
      <c r="AU44" s="15" t="str">
        <f t="shared" si="17"/>
        <v/>
      </c>
      <c r="AV44" s="2" t="str" cm="1">
        <f t="array" ref="AV44">IF(B44="","",SUMPRODUCT(($D$1:$AB$4=$AV$4)*$D44:$AB44))</f>
        <v/>
      </c>
      <c r="AW44" s="15" t="str">
        <f t="shared" si="18"/>
        <v/>
      </c>
      <c r="AX44" s="2" t="str" cm="1">
        <f t="array" ref="AX44">IF(B44="","",SUMPRODUCT(($D$1:$AB$4=$AX$4)*$D44:$AB44))</f>
        <v/>
      </c>
      <c r="AY44" s="15" t="str">
        <f t="shared" si="19"/>
        <v/>
      </c>
      <c r="AZ44" s="2" t="str" cm="1">
        <f t="array" ref="AZ44">IF(B44="","",SUMPRODUCT(($D$1:$AB$4=$AZ$4)*$D44:$AB44))</f>
        <v/>
      </c>
      <c r="BA44" s="15" t="str">
        <f t="shared" si="20"/>
        <v/>
      </c>
      <c r="BB44" s="2" t="str" cm="1">
        <f t="array" ref="BB44">IF(B44="","",SUMPRODUCT(($D$1:$AB$4=$BB$4)*$D44:$AB44))</f>
        <v/>
      </c>
      <c r="BC44" s="15" t="str">
        <f t="shared" si="21"/>
        <v/>
      </c>
      <c r="BD44" s="2" t="str" cm="1">
        <f t="array" ref="BD44">IF(B44="","",SUMPRODUCT(($D$1:$AB$4=$BD$4)*$D44:$AB44))</f>
        <v/>
      </c>
      <c r="BE44" s="15" t="str">
        <f t="shared" si="22"/>
        <v/>
      </c>
      <c r="BF44" s="2" t="str" cm="1">
        <f t="array" ref="BF44">IF(B44="","",SUMPRODUCT(($D$1:$AB$4=$BF$4)*$D44:$AB44))</f>
        <v/>
      </c>
      <c r="BG44" s="15" t="str">
        <f t="shared" si="23"/>
        <v/>
      </c>
      <c r="BH44" s="2" t="str" cm="1">
        <f t="array" ref="BH44">IF(B44="","",SUMPRODUCT(($D$1:$AB$4=$BH$4)*$D44:$AB44))</f>
        <v/>
      </c>
      <c r="BI44" s="15" t="str">
        <f t="shared" si="24"/>
        <v/>
      </c>
      <c r="BJ44" s="2" t="str" cm="1">
        <f t="array" ref="BJ44">IF(B44="","",SUMPRODUCT(($D$1:$AB$4=$BJ$4)*$D44:$AB44))</f>
        <v/>
      </c>
      <c r="BK44" s="15" t="str">
        <f t="shared" si="25"/>
        <v/>
      </c>
      <c r="BL44" s="2" t="str" cm="1">
        <f t="array" ref="BL44">IF(B44="","",SUMPRODUCT(($D$1:$AB$4=$BL$4)*$D44:$AB44))</f>
        <v/>
      </c>
      <c r="BM44" s="15" t="str">
        <f t="shared" si="26"/>
        <v/>
      </c>
      <c r="BN44" s="2" t="str" cm="1">
        <f t="array" ref="BN44">IF(B44="","",SUMPRODUCT(($D$1:$AB$4=$BN$4)*$D44:$AB44))</f>
        <v/>
      </c>
      <c r="BO44" s="15" t="str">
        <f t="shared" si="27"/>
        <v/>
      </c>
      <c r="BP44" s="2" t="str" cm="1">
        <f t="array" ref="BP44">IF(B44="","",SUMPRODUCT(($D$1:$AB$4=$BP$4)*$D44:$AB44))</f>
        <v/>
      </c>
      <c r="BQ44" s="15" t="str">
        <f t="shared" si="28"/>
        <v/>
      </c>
      <c r="BR44" s="2" t="str" cm="1">
        <f t="array" ref="BR44">IF(B44="","",SUMPRODUCT(($D$1:$AB$4=$BR$4)*$D44:$AB44))</f>
        <v/>
      </c>
      <c r="BS44" s="15" t="str">
        <f t="shared" si="29"/>
        <v/>
      </c>
      <c r="BT44" s="2" t="str" cm="1">
        <f t="array" ref="BT44">IF(B44="","",SUMPRODUCT(($D$1:$AB$4=$BT$4)*$D44:$AB44))</f>
        <v/>
      </c>
      <c r="BU44" s="15" t="str">
        <f t="shared" si="30"/>
        <v/>
      </c>
      <c r="BV44" s="2" t="str" cm="1">
        <f t="array" ref="BV44">IF(B44="","",SUMPRODUCT(($D$1:$AB$4=$BV$4)*$D44:$AB44))</f>
        <v/>
      </c>
      <c r="BW44" s="15" t="str">
        <f t="shared" si="31"/>
        <v/>
      </c>
      <c r="BX44" s="2" t="str" cm="1">
        <f t="array" ref="BX44">IF(B44="","",SUMPRODUCT(($D$1:$AB$4=$BX$4)*$D44:$AB44))</f>
        <v/>
      </c>
      <c r="BY44" s="15" t="str">
        <f t="shared" si="32"/>
        <v/>
      </c>
      <c r="BZ44" s="2" t="str" cm="1">
        <f t="array" ref="BZ44">IF(B44="","",SUMPRODUCT(($D$1:$AB$4=$BZ$4)*$D44:$AB44))</f>
        <v/>
      </c>
      <c r="CA44" s="15" t="str">
        <f t="shared" si="33"/>
        <v/>
      </c>
      <c r="CB44" s="2" t="str" cm="1">
        <f t="array" ref="CB44">IF(B44="","",SUMPRODUCT(($D$1:$AB$4=$CB$4)*$D44:$AB44))</f>
        <v/>
      </c>
      <c r="CC44" s="15" t="str">
        <f t="shared" si="34"/>
        <v/>
      </c>
      <c r="CD44" s="2" t="str" cm="1">
        <f t="array" ref="CD44">IF(B44="","",SUMPRODUCT(($D$1:$AB$4=$CD$4)*$D44:$AB44))</f>
        <v/>
      </c>
      <c r="CE44" s="15" t="str">
        <f t="shared" si="35"/>
        <v/>
      </c>
      <c r="CF44" s="2" t="str" cm="1">
        <f t="array" ref="CF44">IF(B44="","",SUMPRODUCT(($D$1:$AB$4=$CF$4)*$D44:$AB44))</f>
        <v/>
      </c>
      <c r="CG44" s="15" t="str">
        <f t="shared" si="36"/>
        <v/>
      </c>
      <c r="CH44" s="2" t="str" cm="1">
        <f t="array" ref="CH44">IF(B44="","",SUMPRODUCT(($D$1:$AB$4=$CH$4)*$D44:$AB44))</f>
        <v/>
      </c>
      <c r="CI44" s="15" t="str">
        <f t="shared" si="37"/>
        <v/>
      </c>
    </row>
    <row r="45" spans="1:179">
      <c r="A45" s="7">
        <v>40</v>
      </c>
      <c r="D45" s="97"/>
      <c r="E45" s="86"/>
      <c r="F45" s="86"/>
      <c r="G45" s="86"/>
      <c r="H45" s="86"/>
      <c r="I45" s="98"/>
      <c r="J45" s="102"/>
      <c r="K45" s="87"/>
      <c r="L45" s="87"/>
      <c r="M45" s="87"/>
      <c r="N45" s="87"/>
      <c r="O45" s="103"/>
      <c r="P45" s="107"/>
      <c r="Q45" s="88"/>
      <c r="R45" s="88"/>
      <c r="S45" s="88"/>
      <c r="T45" s="88"/>
      <c r="U45" s="108"/>
      <c r="V45" s="113"/>
      <c r="W45" s="89"/>
      <c r="X45" s="89"/>
      <c r="Y45" s="89"/>
      <c r="Z45" s="89"/>
      <c r="AA45" s="89"/>
      <c r="AB45" s="169"/>
      <c r="AC45" s="171" t="str">
        <f t="shared" si="38"/>
        <v/>
      </c>
      <c r="AD45" s="172" t="str">
        <f t="shared" si="12"/>
        <v/>
      </c>
      <c r="AL45" s="2" t="str" cm="1">
        <f t="array" ref="AL45">IF(B45="","",SUMPRODUCT(($D$1:$AB$4=$AL$4)*D45:AB45))</f>
        <v/>
      </c>
      <c r="AM45" s="15" t="str">
        <f t="shared" si="13"/>
        <v/>
      </c>
      <c r="AN45" s="2" t="str" cm="1">
        <f t="array" ref="AN45">IF(B45="","",SUMPRODUCT(($D$1:$AB$4=$AN$4)*D45:AB45))</f>
        <v/>
      </c>
      <c r="AO45" s="15" t="str">
        <f t="shared" si="14"/>
        <v/>
      </c>
      <c r="AP45" s="2" t="str" cm="1">
        <f t="array" ref="AP45">IF(B45="","",SUMPRODUCT(($D$1:$AB$4=$AP$4)*D45:AB45))</f>
        <v/>
      </c>
      <c r="AQ45" s="15" t="str">
        <f t="shared" si="15"/>
        <v/>
      </c>
      <c r="AR45" s="2" t="str" cm="1">
        <f t="array" ref="AR45">IF(B45="","",SUMPRODUCT(($D$1:$AB$4=$AR$4)*D45:AB45))</f>
        <v/>
      </c>
      <c r="AS45" s="15" t="str">
        <f t="shared" si="16"/>
        <v/>
      </c>
      <c r="AT45" s="2" t="str" cm="1">
        <f t="array" ref="AT45">IF(B45="","",SUMPRODUCT(($D$1:$AB$4=$AT$4)*$D45:$AB45))</f>
        <v/>
      </c>
      <c r="AU45" s="15" t="str">
        <f t="shared" si="17"/>
        <v/>
      </c>
      <c r="AV45" s="2" t="str" cm="1">
        <f t="array" ref="AV45">IF(B45="","",SUMPRODUCT(($D$1:$AB$4=$AV$4)*$D45:$AB45))</f>
        <v/>
      </c>
      <c r="AW45" s="15" t="str">
        <f t="shared" si="18"/>
        <v/>
      </c>
      <c r="AX45" s="2" t="str" cm="1">
        <f t="array" ref="AX45">IF(B45="","",SUMPRODUCT(($D$1:$AB$4=$AX$4)*$D45:$AB45))</f>
        <v/>
      </c>
      <c r="AY45" s="15" t="str">
        <f t="shared" si="19"/>
        <v/>
      </c>
      <c r="AZ45" s="2" t="str" cm="1">
        <f t="array" ref="AZ45">IF(B45="","",SUMPRODUCT(($D$1:$AB$4=$AZ$4)*$D45:$AB45))</f>
        <v/>
      </c>
      <c r="BA45" s="15" t="str">
        <f t="shared" si="20"/>
        <v/>
      </c>
      <c r="BB45" s="2" t="str" cm="1">
        <f t="array" ref="BB45">IF(B45="","",SUMPRODUCT(($D$1:$AB$4=$BB$4)*$D45:$AB45))</f>
        <v/>
      </c>
      <c r="BC45" s="15" t="str">
        <f t="shared" si="21"/>
        <v/>
      </c>
      <c r="BD45" s="2" t="str" cm="1">
        <f t="array" ref="BD45">IF(B45="","",SUMPRODUCT(($D$1:$AB$4=$BD$4)*$D45:$AB45))</f>
        <v/>
      </c>
      <c r="BE45" s="15" t="str">
        <f t="shared" si="22"/>
        <v/>
      </c>
      <c r="BF45" s="2" t="str" cm="1">
        <f t="array" ref="BF45">IF(B45="","",SUMPRODUCT(($D$1:$AB$4=$BF$4)*$D45:$AB45))</f>
        <v/>
      </c>
      <c r="BG45" s="15" t="str">
        <f t="shared" si="23"/>
        <v/>
      </c>
      <c r="BH45" s="2" t="str" cm="1">
        <f t="array" ref="BH45">IF(B45="","",SUMPRODUCT(($D$1:$AB$4=$BH$4)*$D45:$AB45))</f>
        <v/>
      </c>
      <c r="BI45" s="15" t="str">
        <f t="shared" si="24"/>
        <v/>
      </c>
      <c r="BJ45" s="2" t="str" cm="1">
        <f t="array" ref="BJ45">IF(B45="","",SUMPRODUCT(($D$1:$AB$4=$BJ$4)*$D45:$AB45))</f>
        <v/>
      </c>
      <c r="BK45" s="15" t="str">
        <f t="shared" si="25"/>
        <v/>
      </c>
      <c r="BL45" s="2" t="str" cm="1">
        <f t="array" ref="BL45">IF(B45="","",SUMPRODUCT(($D$1:$AB$4=$BL$4)*$D45:$AB45))</f>
        <v/>
      </c>
      <c r="BM45" s="15" t="str">
        <f t="shared" si="26"/>
        <v/>
      </c>
      <c r="BN45" s="2" t="str" cm="1">
        <f t="array" ref="BN45">IF(B45="","",SUMPRODUCT(($D$1:$AB$4=$BN$4)*$D45:$AB45))</f>
        <v/>
      </c>
      <c r="BO45" s="15" t="str">
        <f t="shared" si="27"/>
        <v/>
      </c>
      <c r="BP45" s="2" t="str" cm="1">
        <f t="array" ref="BP45">IF(B45="","",SUMPRODUCT(($D$1:$AB$4=$BP$4)*$D45:$AB45))</f>
        <v/>
      </c>
      <c r="BQ45" s="15" t="str">
        <f t="shared" si="28"/>
        <v/>
      </c>
      <c r="BR45" s="2" t="str" cm="1">
        <f t="array" ref="BR45">IF(B45="","",SUMPRODUCT(($D$1:$AB$4=$BR$4)*$D45:$AB45))</f>
        <v/>
      </c>
      <c r="BS45" s="15" t="str">
        <f t="shared" si="29"/>
        <v/>
      </c>
      <c r="BT45" s="2" t="str" cm="1">
        <f t="array" ref="BT45">IF(B45="","",SUMPRODUCT(($D$1:$AB$4=$BT$4)*$D45:$AB45))</f>
        <v/>
      </c>
      <c r="BU45" s="15" t="str">
        <f t="shared" si="30"/>
        <v/>
      </c>
      <c r="BV45" s="2" t="str" cm="1">
        <f t="array" ref="BV45">IF(B45="","",SUMPRODUCT(($D$1:$AB$4=$BV$4)*$D45:$AB45))</f>
        <v/>
      </c>
      <c r="BW45" s="15" t="str">
        <f t="shared" si="31"/>
        <v/>
      </c>
      <c r="BX45" s="2" t="str" cm="1">
        <f t="array" ref="BX45">IF(B45="","",SUMPRODUCT(($D$1:$AB$4=$BX$4)*$D45:$AB45))</f>
        <v/>
      </c>
      <c r="BY45" s="15" t="str">
        <f t="shared" si="32"/>
        <v/>
      </c>
      <c r="BZ45" s="2" t="str" cm="1">
        <f t="array" ref="BZ45">IF(B45="","",SUMPRODUCT(($D$1:$AB$4=$BZ$4)*$D45:$AB45))</f>
        <v/>
      </c>
      <c r="CA45" s="15" t="str">
        <f t="shared" si="33"/>
        <v/>
      </c>
      <c r="CB45" s="2" t="str" cm="1">
        <f t="array" ref="CB45">IF(B45="","",SUMPRODUCT(($D$1:$AB$4=$CB$4)*$D45:$AB45))</f>
        <v/>
      </c>
      <c r="CC45" s="15" t="str">
        <f t="shared" si="34"/>
        <v/>
      </c>
      <c r="CD45" s="2" t="str" cm="1">
        <f t="array" ref="CD45">IF(B45="","",SUMPRODUCT(($D$1:$AB$4=$CD$4)*$D45:$AB45))</f>
        <v/>
      </c>
      <c r="CE45" s="15" t="str">
        <f t="shared" si="35"/>
        <v/>
      </c>
      <c r="CF45" s="2" t="str" cm="1">
        <f t="array" ref="CF45">IF(B45="","",SUMPRODUCT(($D$1:$AB$4=$CF$4)*$D45:$AB45))</f>
        <v/>
      </c>
      <c r="CG45" s="15" t="str">
        <f t="shared" si="36"/>
        <v/>
      </c>
      <c r="CH45" s="2" t="str" cm="1">
        <f t="array" ref="CH45">IF(B45="","",SUMPRODUCT(($D$1:$AB$4=$CH$4)*$D45:$AB45))</f>
        <v/>
      </c>
      <c r="CI45" s="15" t="str">
        <f t="shared" si="37"/>
        <v/>
      </c>
    </row>
    <row r="46" spans="1:179">
      <c r="A46" s="6">
        <v>41</v>
      </c>
      <c r="D46" s="97"/>
      <c r="E46" s="86"/>
      <c r="F46" s="86"/>
      <c r="G46" s="86"/>
      <c r="H46" s="86"/>
      <c r="I46" s="98"/>
      <c r="J46" s="102"/>
      <c r="K46" s="87"/>
      <c r="L46" s="87"/>
      <c r="M46" s="87"/>
      <c r="N46" s="87"/>
      <c r="O46" s="103"/>
      <c r="P46" s="107"/>
      <c r="Q46" s="88"/>
      <c r="R46" s="88"/>
      <c r="S46" s="88"/>
      <c r="T46" s="88"/>
      <c r="U46" s="108"/>
      <c r="V46" s="113"/>
      <c r="W46" s="89"/>
      <c r="X46" s="89"/>
      <c r="Y46" s="89"/>
      <c r="Z46" s="89"/>
      <c r="AA46" s="89"/>
      <c r="AB46" s="169"/>
      <c r="AC46" s="171" t="str">
        <f t="shared" si="38"/>
        <v/>
      </c>
      <c r="AD46" s="172" t="str">
        <f t="shared" si="12"/>
        <v/>
      </c>
      <c r="AL46" s="2" t="str" cm="1">
        <f t="array" ref="AL46">IF(B46="","",SUMPRODUCT(($D$1:$AB$4=$AL$4)*D46:AB46))</f>
        <v/>
      </c>
      <c r="AM46" s="15" t="str">
        <f t="shared" si="13"/>
        <v/>
      </c>
      <c r="AN46" s="2" t="str" cm="1">
        <f t="array" ref="AN46">IF(B46="","",SUMPRODUCT(($D$1:$AB$4=$AN$4)*D46:AB46))</f>
        <v/>
      </c>
      <c r="AO46" s="15" t="str">
        <f t="shared" si="14"/>
        <v/>
      </c>
      <c r="AP46" s="2" t="str" cm="1">
        <f t="array" ref="AP46">IF(B46="","",SUMPRODUCT(($D$1:$AB$4=$AP$4)*D46:AB46))</f>
        <v/>
      </c>
      <c r="AQ46" s="15" t="str">
        <f t="shared" si="15"/>
        <v/>
      </c>
      <c r="AR46" s="2" t="str" cm="1">
        <f t="array" ref="AR46">IF(B46="","",SUMPRODUCT(($D$1:$AB$4=$AR$4)*D46:AB46))</f>
        <v/>
      </c>
      <c r="AS46" s="15" t="str">
        <f t="shared" si="16"/>
        <v/>
      </c>
      <c r="AT46" s="2" t="str" cm="1">
        <f t="array" ref="AT46">IF(B46="","",SUMPRODUCT(($D$1:$AB$4=$AT$4)*$D46:$AB46))</f>
        <v/>
      </c>
      <c r="AU46" s="15" t="str">
        <f t="shared" si="17"/>
        <v/>
      </c>
      <c r="AV46" s="2" t="str" cm="1">
        <f t="array" ref="AV46">IF(B46="","",SUMPRODUCT(($D$1:$AB$4=$AV$4)*$D46:$AB46))</f>
        <v/>
      </c>
      <c r="AW46" s="15" t="str">
        <f t="shared" si="18"/>
        <v/>
      </c>
      <c r="AX46" s="2" t="str" cm="1">
        <f t="array" ref="AX46">IF(B46="","",SUMPRODUCT(($D$1:$AB$4=$AX$4)*$D46:$AB46))</f>
        <v/>
      </c>
      <c r="AY46" s="15" t="str">
        <f t="shared" si="19"/>
        <v/>
      </c>
      <c r="AZ46" s="2" t="str" cm="1">
        <f t="array" ref="AZ46">IF(B46="","",SUMPRODUCT(($D$1:$AB$4=$AZ$4)*$D46:$AB46))</f>
        <v/>
      </c>
      <c r="BA46" s="15" t="str">
        <f t="shared" si="20"/>
        <v/>
      </c>
      <c r="BB46" s="2" t="str" cm="1">
        <f t="array" ref="BB46">IF(B46="","",SUMPRODUCT(($D$1:$AB$4=$BB$4)*$D46:$AB46))</f>
        <v/>
      </c>
      <c r="BC46" s="15" t="str">
        <f t="shared" si="21"/>
        <v/>
      </c>
      <c r="BD46" s="2" t="str" cm="1">
        <f t="array" ref="BD46">IF(B46="","",SUMPRODUCT(($D$1:$AB$4=$BD$4)*$D46:$AB46))</f>
        <v/>
      </c>
      <c r="BE46" s="15" t="str">
        <f t="shared" si="22"/>
        <v/>
      </c>
      <c r="BF46" s="2" t="str" cm="1">
        <f t="array" ref="BF46">IF(B46="","",SUMPRODUCT(($D$1:$AB$4=$BF$4)*$D46:$AB46))</f>
        <v/>
      </c>
      <c r="BG46" s="15" t="str">
        <f t="shared" si="23"/>
        <v/>
      </c>
      <c r="BH46" s="2" t="str" cm="1">
        <f t="array" ref="BH46">IF(B46="","",SUMPRODUCT(($D$1:$AB$4=$BH$4)*$D46:$AB46))</f>
        <v/>
      </c>
      <c r="BI46" s="15" t="str">
        <f t="shared" si="24"/>
        <v/>
      </c>
      <c r="BJ46" s="2" t="str" cm="1">
        <f t="array" ref="BJ46">IF(B46="","",SUMPRODUCT(($D$1:$AB$4=$BJ$4)*$D46:$AB46))</f>
        <v/>
      </c>
      <c r="BK46" s="15" t="str">
        <f t="shared" si="25"/>
        <v/>
      </c>
      <c r="BL46" s="2" t="str" cm="1">
        <f t="array" ref="BL46">IF(B46="","",SUMPRODUCT(($D$1:$AB$4=$BL$4)*$D46:$AB46))</f>
        <v/>
      </c>
      <c r="BM46" s="15" t="str">
        <f t="shared" si="26"/>
        <v/>
      </c>
      <c r="BN46" s="2" t="str" cm="1">
        <f t="array" ref="BN46">IF(B46="","",SUMPRODUCT(($D$1:$AB$4=$BN$4)*$D46:$AB46))</f>
        <v/>
      </c>
      <c r="BO46" s="15" t="str">
        <f t="shared" si="27"/>
        <v/>
      </c>
      <c r="BP46" s="2" t="str" cm="1">
        <f t="array" ref="BP46">IF(B46="","",SUMPRODUCT(($D$1:$AB$4=$BP$4)*$D46:$AB46))</f>
        <v/>
      </c>
      <c r="BQ46" s="15" t="str">
        <f t="shared" si="28"/>
        <v/>
      </c>
      <c r="BR46" s="2" t="str" cm="1">
        <f t="array" ref="BR46">IF(B46="","",SUMPRODUCT(($D$1:$AB$4=$BR$4)*$D46:$AB46))</f>
        <v/>
      </c>
      <c r="BS46" s="15" t="str">
        <f t="shared" si="29"/>
        <v/>
      </c>
      <c r="BT46" s="2" t="str" cm="1">
        <f t="array" ref="BT46">IF(B46="","",SUMPRODUCT(($D$1:$AB$4=$BT$4)*$D46:$AB46))</f>
        <v/>
      </c>
      <c r="BU46" s="15" t="str">
        <f t="shared" si="30"/>
        <v/>
      </c>
      <c r="BV46" s="2" t="str" cm="1">
        <f t="array" ref="BV46">IF(B46="","",SUMPRODUCT(($D$1:$AB$4=$BV$4)*$D46:$AB46))</f>
        <v/>
      </c>
      <c r="BW46" s="15" t="str">
        <f t="shared" si="31"/>
        <v/>
      </c>
      <c r="BX46" s="2" t="str" cm="1">
        <f t="array" ref="BX46">IF(B46="","",SUMPRODUCT(($D$1:$AB$4=$BX$4)*$D46:$AB46))</f>
        <v/>
      </c>
      <c r="BY46" s="15" t="str">
        <f t="shared" si="32"/>
        <v/>
      </c>
      <c r="BZ46" s="2" t="str" cm="1">
        <f t="array" ref="BZ46">IF(B46="","",SUMPRODUCT(($D$1:$AB$4=$BZ$4)*$D46:$AB46))</f>
        <v/>
      </c>
      <c r="CA46" s="15" t="str">
        <f t="shared" si="33"/>
        <v/>
      </c>
      <c r="CB46" s="2" t="str" cm="1">
        <f t="array" ref="CB46">IF(B46="","",SUMPRODUCT(($D$1:$AB$4=$CB$4)*$D46:$AB46))</f>
        <v/>
      </c>
      <c r="CC46" s="15" t="str">
        <f t="shared" si="34"/>
        <v/>
      </c>
      <c r="CD46" s="2" t="str" cm="1">
        <f t="array" ref="CD46">IF(B46="","",SUMPRODUCT(($D$1:$AB$4=$CD$4)*$D46:$AB46))</f>
        <v/>
      </c>
      <c r="CE46" s="15" t="str">
        <f t="shared" si="35"/>
        <v/>
      </c>
      <c r="CF46" s="2" t="str" cm="1">
        <f t="array" ref="CF46">IF(B46="","",SUMPRODUCT(($D$1:$AB$4=$CF$4)*$D46:$AB46))</f>
        <v/>
      </c>
      <c r="CG46" s="15" t="str">
        <f t="shared" si="36"/>
        <v/>
      </c>
      <c r="CH46" s="2" t="str" cm="1">
        <f t="array" ref="CH46">IF(B46="","",SUMPRODUCT(($D$1:$AB$4=$CH$4)*$D46:$AB46))</f>
        <v/>
      </c>
      <c r="CI46" s="15" t="str">
        <f t="shared" si="37"/>
        <v/>
      </c>
    </row>
    <row r="47" spans="1:179">
      <c r="A47" s="7">
        <v>42</v>
      </c>
      <c r="D47" s="97"/>
      <c r="E47" s="86"/>
      <c r="F47" s="86"/>
      <c r="G47" s="86"/>
      <c r="H47" s="86"/>
      <c r="I47" s="98"/>
      <c r="J47" s="102"/>
      <c r="K47" s="87"/>
      <c r="L47" s="87"/>
      <c r="M47" s="87"/>
      <c r="N47" s="87"/>
      <c r="O47" s="103"/>
      <c r="P47" s="107"/>
      <c r="Q47" s="88"/>
      <c r="R47" s="88"/>
      <c r="S47" s="88"/>
      <c r="T47" s="88"/>
      <c r="U47" s="108"/>
      <c r="V47" s="113"/>
      <c r="W47" s="89"/>
      <c r="X47" s="89"/>
      <c r="Y47" s="89"/>
      <c r="Z47" s="89"/>
      <c r="AA47" s="89"/>
      <c r="AB47" s="169"/>
      <c r="AC47" s="171" t="str">
        <f t="shared" si="38"/>
        <v/>
      </c>
      <c r="AD47" s="172" t="str">
        <f t="shared" si="12"/>
        <v/>
      </c>
      <c r="AL47" s="2" t="str" cm="1">
        <f t="array" ref="AL47">IF(B47="","",SUMPRODUCT(($D$1:$AB$4=$AL$4)*D47:AB47))</f>
        <v/>
      </c>
      <c r="AM47" s="15" t="str">
        <f t="shared" si="13"/>
        <v/>
      </c>
      <c r="AN47" s="2" t="str" cm="1">
        <f t="array" ref="AN47">IF(B47="","",SUMPRODUCT(($D$1:$AB$4=$AN$4)*D47:AB47))</f>
        <v/>
      </c>
      <c r="AO47" s="15" t="str">
        <f t="shared" si="14"/>
        <v/>
      </c>
      <c r="AP47" s="2" t="str" cm="1">
        <f t="array" ref="AP47">IF(B47="","",SUMPRODUCT(($D$1:$AB$4=$AP$4)*D47:AB47))</f>
        <v/>
      </c>
      <c r="AQ47" s="15" t="str">
        <f t="shared" si="15"/>
        <v/>
      </c>
      <c r="AR47" s="2" t="str" cm="1">
        <f t="array" ref="AR47">IF(B47="","",SUMPRODUCT(($D$1:$AB$4=$AR$4)*D47:AB47))</f>
        <v/>
      </c>
      <c r="AS47" s="15" t="str">
        <f t="shared" si="16"/>
        <v/>
      </c>
      <c r="AT47" s="2" t="str" cm="1">
        <f t="array" ref="AT47">IF(B47="","",SUMPRODUCT(($D$1:$AB$4=$AT$4)*$D47:$AB47))</f>
        <v/>
      </c>
      <c r="AU47" s="15" t="str">
        <f t="shared" si="17"/>
        <v/>
      </c>
      <c r="AV47" s="2" t="str" cm="1">
        <f t="array" ref="AV47">IF(B47="","",SUMPRODUCT(($D$1:$AB$4=$AV$4)*$D47:$AB47))</f>
        <v/>
      </c>
      <c r="AW47" s="15" t="str">
        <f t="shared" si="18"/>
        <v/>
      </c>
      <c r="AX47" s="2" t="str" cm="1">
        <f t="array" ref="AX47">IF(B47="","",SUMPRODUCT(($D$1:$AB$4=$AX$4)*$D47:$AB47))</f>
        <v/>
      </c>
      <c r="AY47" s="15" t="str">
        <f t="shared" si="19"/>
        <v/>
      </c>
      <c r="AZ47" s="2" t="str" cm="1">
        <f t="array" ref="AZ47">IF(B47="","",SUMPRODUCT(($D$1:$AB$4=$AZ$4)*$D47:$AB47))</f>
        <v/>
      </c>
      <c r="BA47" s="15" t="str">
        <f t="shared" si="20"/>
        <v/>
      </c>
      <c r="BB47" s="2" t="str" cm="1">
        <f t="array" ref="BB47">IF(B47="","",SUMPRODUCT(($D$1:$AB$4=$BB$4)*$D47:$AB47))</f>
        <v/>
      </c>
      <c r="BC47" s="15" t="str">
        <f t="shared" si="21"/>
        <v/>
      </c>
      <c r="BD47" s="2" t="str" cm="1">
        <f t="array" ref="BD47">IF(B47="","",SUMPRODUCT(($D$1:$AB$4=$BD$4)*$D47:$AB47))</f>
        <v/>
      </c>
      <c r="BE47" s="15" t="str">
        <f t="shared" si="22"/>
        <v/>
      </c>
      <c r="BF47" s="2" t="str" cm="1">
        <f t="array" ref="BF47">IF(B47="","",SUMPRODUCT(($D$1:$AB$4=$BF$4)*$D47:$AB47))</f>
        <v/>
      </c>
      <c r="BG47" s="15" t="str">
        <f t="shared" si="23"/>
        <v/>
      </c>
      <c r="BH47" s="2" t="str" cm="1">
        <f t="array" ref="BH47">IF(B47="","",SUMPRODUCT(($D$1:$AB$4=$BH$4)*$D47:$AB47))</f>
        <v/>
      </c>
      <c r="BI47" s="15" t="str">
        <f t="shared" si="24"/>
        <v/>
      </c>
      <c r="BJ47" s="2" t="str" cm="1">
        <f t="array" ref="BJ47">IF(B47="","",SUMPRODUCT(($D$1:$AB$4=$BJ$4)*$D47:$AB47))</f>
        <v/>
      </c>
      <c r="BK47" s="15" t="str">
        <f t="shared" si="25"/>
        <v/>
      </c>
      <c r="BL47" s="2" t="str" cm="1">
        <f t="array" ref="BL47">IF(B47="","",SUMPRODUCT(($D$1:$AB$4=$BL$4)*$D47:$AB47))</f>
        <v/>
      </c>
      <c r="BM47" s="15" t="str">
        <f t="shared" si="26"/>
        <v/>
      </c>
      <c r="BN47" s="2" t="str" cm="1">
        <f t="array" ref="BN47">IF(B47="","",SUMPRODUCT(($D$1:$AB$4=$BN$4)*$D47:$AB47))</f>
        <v/>
      </c>
      <c r="BO47" s="15" t="str">
        <f t="shared" si="27"/>
        <v/>
      </c>
      <c r="BP47" s="2" t="str" cm="1">
        <f t="array" ref="BP47">IF(B47="","",SUMPRODUCT(($D$1:$AB$4=$BP$4)*$D47:$AB47))</f>
        <v/>
      </c>
      <c r="BQ47" s="15" t="str">
        <f t="shared" si="28"/>
        <v/>
      </c>
      <c r="BR47" s="2" t="str" cm="1">
        <f t="array" ref="BR47">IF(B47="","",SUMPRODUCT(($D$1:$AB$4=$BR$4)*$D47:$AB47))</f>
        <v/>
      </c>
      <c r="BS47" s="15" t="str">
        <f t="shared" si="29"/>
        <v/>
      </c>
      <c r="BT47" s="2" t="str" cm="1">
        <f t="array" ref="BT47">IF(B47="","",SUMPRODUCT(($D$1:$AB$4=$BT$4)*$D47:$AB47))</f>
        <v/>
      </c>
      <c r="BU47" s="15" t="str">
        <f t="shared" si="30"/>
        <v/>
      </c>
      <c r="BV47" s="2" t="str" cm="1">
        <f t="array" ref="BV47">IF(B47="","",SUMPRODUCT(($D$1:$AB$4=$BV$4)*$D47:$AB47))</f>
        <v/>
      </c>
      <c r="BW47" s="15" t="str">
        <f t="shared" si="31"/>
        <v/>
      </c>
      <c r="BX47" s="2" t="str" cm="1">
        <f t="array" ref="BX47">IF(B47="","",SUMPRODUCT(($D$1:$AB$4=$BX$4)*$D47:$AB47))</f>
        <v/>
      </c>
      <c r="BY47" s="15" t="str">
        <f t="shared" si="32"/>
        <v/>
      </c>
      <c r="BZ47" s="2" t="str" cm="1">
        <f t="array" ref="BZ47">IF(B47="","",SUMPRODUCT(($D$1:$AB$4=$BZ$4)*$D47:$AB47))</f>
        <v/>
      </c>
      <c r="CA47" s="15" t="str">
        <f t="shared" si="33"/>
        <v/>
      </c>
      <c r="CB47" s="2" t="str" cm="1">
        <f t="array" ref="CB47">IF(B47="","",SUMPRODUCT(($D$1:$AB$4=$CB$4)*$D47:$AB47))</f>
        <v/>
      </c>
      <c r="CC47" s="15" t="str">
        <f t="shared" si="34"/>
        <v/>
      </c>
      <c r="CD47" s="2" t="str" cm="1">
        <f t="array" ref="CD47">IF(B47="","",SUMPRODUCT(($D$1:$AB$4=$CD$4)*$D47:$AB47))</f>
        <v/>
      </c>
      <c r="CE47" s="15" t="str">
        <f t="shared" si="35"/>
        <v/>
      </c>
      <c r="CF47" s="2" t="str" cm="1">
        <f t="array" ref="CF47">IF(B47="","",SUMPRODUCT(($D$1:$AB$4=$CF$4)*$D47:$AB47))</f>
        <v/>
      </c>
      <c r="CG47" s="15" t="str">
        <f t="shared" si="36"/>
        <v/>
      </c>
      <c r="CH47" s="2" t="str" cm="1">
        <f t="array" ref="CH47">IF(B47="","",SUMPRODUCT(($D$1:$AB$4=$CH$4)*$D47:$AB47))</f>
        <v/>
      </c>
      <c r="CI47" s="15" t="str">
        <f t="shared" si="37"/>
        <v/>
      </c>
    </row>
    <row r="48" spans="1:179">
      <c r="A48" s="6">
        <v>43</v>
      </c>
      <c r="D48" s="97"/>
      <c r="E48" s="86"/>
      <c r="F48" s="86"/>
      <c r="G48" s="86"/>
      <c r="H48" s="86"/>
      <c r="I48" s="98"/>
      <c r="J48" s="102"/>
      <c r="K48" s="87"/>
      <c r="L48" s="87"/>
      <c r="M48" s="87"/>
      <c r="N48" s="87"/>
      <c r="O48" s="103"/>
      <c r="P48" s="107"/>
      <c r="Q48" s="88"/>
      <c r="R48" s="88"/>
      <c r="S48" s="88"/>
      <c r="T48" s="88"/>
      <c r="U48" s="108"/>
      <c r="V48" s="113"/>
      <c r="W48" s="89"/>
      <c r="X48" s="89"/>
      <c r="Y48" s="89"/>
      <c r="Z48" s="89"/>
      <c r="AA48" s="89"/>
      <c r="AB48" s="169"/>
      <c r="AC48" s="171" t="str">
        <f t="shared" si="38"/>
        <v/>
      </c>
      <c r="AD48" s="172" t="str">
        <f t="shared" si="12"/>
        <v/>
      </c>
      <c r="AL48" s="2" t="str" cm="1">
        <f t="array" ref="AL48">IF(B48="","",SUMPRODUCT(($D$1:$AB$4=$AL$4)*D48:AB48))</f>
        <v/>
      </c>
      <c r="AM48" s="15" t="str">
        <f t="shared" si="13"/>
        <v/>
      </c>
      <c r="AN48" s="2" t="str" cm="1">
        <f t="array" ref="AN48">IF(B48="","",SUMPRODUCT(($D$1:$AB$4=$AN$4)*D48:AB48))</f>
        <v/>
      </c>
      <c r="AO48" s="15" t="str">
        <f t="shared" si="14"/>
        <v/>
      </c>
      <c r="AP48" s="2" t="str" cm="1">
        <f t="array" ref="AP48">IF(B48="","",SUMPRODUCT(($D$1:$AB$4=$AP$4)*D48:AB48))</f>
        <v/>
      </c>
      <c r="AQ48" s="15" t="str">
        <f t="shared" si="15"/>
        <v/>
      </c>
      <c r="AR48" s="2" t="str" cm="1">
        <f t="array" ref="AR48">IF(B48="","",SUMPRODUCT(($D$1:$AB$4=$AR$4)*D48:AB48))</f>
        <v/>
      </c>
      <c r="AS48" s="15" t="str">
        <f t="shared" si="16"/>
        <v/>
      </c>
      <c r="AT48" s="2" t="str" cm="1">
        <f t="array" ref="AT48">IF(B48="","",SUMPRODUCT(($D$1:$AB$4=$AT$4)*$D48:$AB48))</f>
        <v/>
      </c>
      <c r="AU48" s="15" t="str">
        <f t="shared" si="17"/>
        <v/>
      </c>
      <c r="AV48" s="2" t="str" cm="1">
        <f t="array" ref="AV48">IF(B48="","",SUMPRODUCT(($D$1:$AB$4=$AV$4)*$D48:$AB48))</f>
        <v/>
      </c>
      <c r="AW48" s="15" t="str">
        <f t="shared" si="18"/>
        <v/>
      </c>
      <c r="AX48" s="2" t="str" cm="1">
        <f t="array" ref="AX48">IF(B48="","",SUMPRODUCT(($D$1:$AB$4=$AX$4)*$D48:$AB48))</f>
        <v/>
      </c>
      <c r="AY48" s="15" t="str">
        <f t="shared" si="19"/>
        <v/>
      </c>
      <c r="AZ48" s="2" t="str" cm="1">
        <f t="array" ref="AZ48">IF(B48="","",SUMPRODUCT(($D$1:$AB$4=$AZ$4)*$D48:$AB48))</f>
        <v/>
      </c>
      <c r="BA48" s="15" t="str">
        <f t="shared" si="20"/>
        <v/>
      </c>
      <c r="BB48" s="2" t="str" cm="1">
        <f t="array" ref="BB48">IF(B48="","",SUMPRODUCT(($D$1:$AB$4=$BB$4)*$D48:$AB48))</f>
        <v/>
      </c>
      <c r="BC48" s="15" t="str">
        <f t="shared" si="21"/>
        <v/>
      </c>
      <c r="BD48" s="2" t="str" cm="1">
        <f t="array" ref="BD48">IF(B48="","",SUMPRODUCT(($D$1:$AB$4=$BD$4)*$D48:$AB48))</f>
        <v/>
      </c>
      <c r="BE48" s="15" t="str">
        <f t="shared" si="22"/>
        <v/>
      </c>
      <c r="BF48" s="2" t="str" cm="1">
        <f t="array" ref="BF48">IF(B48="","",SUMPRODUCT(($D$1:$AB$4=$BF$4)*$D48:$AB48))</f>
        <v/>
      </c>
      <c r="BG48" s="15" t="str">
        <f t="shared" si="23"/>
        <v/>
      </c>
      <c r="BH48" s="2" t="str" cm="1">
        <f t="array" ref="BH48">IF(B48="","",SUMPRODUCT(($D$1:$AB$4=$BH$4)*$D48:$AB48))</f>
        <v/>
      </c>
      <c r="BI48" s="15" t="str">
        <f t="shared" si="24"/>
        <v/>
      </c>
      <c r="BJ48" s="2" t="str" cm="1">
        <f t="array" ref="BJ48">IF(B48="","",SUMPRODUCT(($D$1:$AB$4=$BJ$4)*$D48:$AB48))</f>
        <v/>
      </c>
      <c r="BK48" s="15" t="str">
        <f t="shared" si="25"/>
        <v/>
      </c>
      <c r="BL48" s="2" t="str" cm="1">
        <f t="array" ref="BL48">IF(B48="","",SUMPRODUCT(($D$1:$AB$4=$BL$4)*$D48:$AB48))</f>
        <v/>
      </c>
      <c r="BM48" s="15" t="str">
        <f t="shared" si="26"/>
        <v/>
      </c>
      <c r="BN48" s="2" t="str" cm="1">
        <f t="array" ref="BN48">IF(B48="","",SUMPRODUCT(($D$1:$AB$4=$BN$4)*$D48:$AB48))</f>
        <v/>
      </c>
      <c r="BO48" s="15" t="str">
        <f t="shared" si="27"/>
        <v/>
      </c>
      <c r="BP48" s="2" t="str" cm="1">
        <f t="array" ref="BP48">IF(B48="","",SUMPRODUCT(($D$1:$AB$4=$BP$4)*$D48:$AB48))</f>
        <v/>
      </c>
      <c r="BQ48" s="15" t="str">
        <f t="shared" si="28"/>
        <v/>
      </c>
      <c r="BR48" s="2" t="str" cm="1">
        <f t="array" ref="BR48">IF(B48="","",SUMPRODUCT(($D$1:$AB$4=$BR$4)*$D48:$AB48))</f>
        <v/>
      </c>
      <c r="BS48" s="15" t="str">
        <f t="shared" si="29"/>
        <v/>
      </c>
      <c r="BT48" s="2" t="str" cm="1">
        <f t="array" ref="BT48">IF(B48="","",SUMPRODUCT(($D$1:$AB$4=$BT$4)*$D48:$AB48))</f>
        <v/>
      </c>
      <c r="BU48" s="15" t="str">
        <f t="shared" si="30"/>
        <v/>
      </c>
      <c r="BV48" s="2" t="str" cm="1">
        <f t="array" ref="BV48">IF(B48="","",SUMPRODUCT(($D$1:$AB$4=$BV$4)*$D48:$AB48))</f>
        <v/>
      </c>
      <c r="BW48" s="15" t="str">
        <f t="shared" si="31"/>
        <v/>
      </c>
      <c r="BX48" s="2" t="str" cm="1">
        <f t="array" ref="BX48">IF(B48="","",SUMPRODUCT(($D$1:$AB$4=$BX$4)*$D48:$AB48))</f>
        <v/>
      </c>
      <c r="BY48" s="15" t="str">
        <f t="shared" si="32"/>
        <v/>
      </c>
      <c r="BZ48" s="2" t="str" cm="1">
        <f t="array" ref="BZ48">IF(B48="","",SUMPRODUCT(($D$1:$AB$4=$BZ$4)*$D48:$AB48))</f>
        <v/>
      </c>
      <c r="CA48" s="15" t="str">
        <f t="shared" si="33"/>
        <v/>
      </c>
      <c r="CB48" s="2" t="str" cm="1">
        <f t="array" ref="CB48">IF(B48="","",SUMPRODUCT(($D$1:$AB$4=$CB$4)*$D48:$AB48))</f>
        <v/>
      </c>
      <c r="CC48" s="15" t="str">
        <f t="shared" si="34"/>
        <v/>
      </c>
      <c r="CD48" s="2" t="str" cm="1">
        <f t="array" ref="CD48">IF(B48="","",SUMPRODUCT(($D$1:$AB$4=$CD$4)*$D48:$AB48))</f>
        <v/>
      </c>
      <c r="CE48" s="15" t="str">
        <f t="shared" si="35"/>
        <v/>
      </c>
      <c r="CF48" s="2" t="str" cm="1">
        <f t="array" ref="CF48">IF(B48="","",SUMPRODUCT(($D$1:$AB$4=$CF$4)*$D48:$AB48))</f>
        <v/>
      </c>
      <c r="CG48" s="15" t="str">
        <f t="shared" si="36"/>
        <v/>
      </c>
      <c r="CH48" s="2" t="str" cm="1">
        <f t="array" ref="CH48">IF(B48="","",SUMPRODUCT(($D$1:$AB$4=$CH$4)*$D48:$AB48))</f>
        <v/>
      </c>
      <c r="CI48" s="15" t="str">
        <f t="shared" si="37"/>
        <v/>
      </c>
    </row>
    <row r="49" spans="1:87">
      <c r="A49" s="7">
        <v>44</v>
      </c>
      <c r="D49" s="97"/>
      <c r="E49" s="86"/>
      <c r="F49" s="86"/>
      <c r="G49" s="86"/>
      <c r="H49" s="86"/>
      <c r="I49" s="98"/>
      <c r="J49" s="102"/>
      <c r="K49" s="87"/>
      <c r="L49" s="87"/>
      <c r="M49" s="87"/>
      <c r="N49" s="87"/>
      <c r="O49" s="103"/>
      <c r="P49" s="107"/>
      <c r="Q49" s="88"/>
      <c r="R49" s="88"/>
      <c r="S49" s="88"/>
      <c r="T49" s="88"/>
      <c r="U49" s="108"/>
      <c r="V49" s="113"/>
      <c r="W49" s="89"/>
      <c r="X49" s="89"/>
      <c r="Y49" s="89"/>
      <c r="Z49" s="89"/>
      <c r="AA49" s="89"/>
      <c r="AB49" s="169"/>
      <c r="AC49" s="171" t="str">
        <f t="shared" si="38"/>
        <v/>
      </c>
      <c r="AD49" s="172" t="str">
        <f t="shared" si="12"/>
        <v/>
      </c>
      <c r="AL49" s="2" t="str" cm="1">
        <f t="array" ref="AL49">IF(B49="","",SUMPRODUCT(($D$1:$AB$4=$AL$4)*D49:AB49))</f>
        <v/>
      </c>
      <c r="AM49" s="15" t="str">
        <f t="shared" si="13"/>
        <v/>
      </c>
      <c r="AN49" s="2" t="str" cm="1">
        <f t="array" ref="AN49">IF(B49="","",SUMPRODUCT(($D$1:$AB$4=$AN$4)*D49:AB49))</f>
        <v/>
      </c>
      <c r="AO49" s="15" t="str">
        <f t="shared" si="14"/>
        <v/>
      </c>
      <c r="AP49" s="2" t="str" cm="1">
        <f t="array" ref="AP49">IF(B49="","",SUMPRODUCT(($D$1:$AB$4=$AP$4)*D49:AB49))</f>
        <v/>
      </c>
      <c r="AQ49" s="15" t="str">
        <f t="shared" si="15"/>
        <v/>
      </c>
      <c r="AR49" s="2" t="str" cm="1">
        <f t="array" ref="AR49">IF(B49="","",SUMPRODUCT(($D$1:$AB$4=$AR$4)*D49:AB49))</f>
        <v/>
      </c>
      <c r="AS49" s="15" t="str">
        <f t="shared" si="16"/>
        <v/>
      </c>
      <c r="AT49" s="2" t="str" cm="1">
        <f t="array" ref="AT49">IF(B49="","",SUMPRODUCT(($D$1:$AB$4=$AT$4)*$D49:$AB49))</f>
        <v/>
      </c>
      <c r="AU49" s="15" t="str">
        <f t="shared" si="17"/>
        <v/>
      </c>
      <c r="AV49" s="2" t="str" cm="1">
        <f t="array" ref="AV49">IF(B49="","",SUMPRODUCT(($D$1:$AB$4=$AV$4)*$D49:$AB49))</f>
        <v/>
      </c>
      <c r="AW49" s="15" t="str">
        <f t="shared" si="18"/>
        <v/>
      </c>
      <c r="AX49" s="2" t="str" cm="1">
        <f t="array" ref="AX49">IF(B49="","",SUMPRODUCT(($D$1:$AB$4=$AX$4)*$D49:$AB49))</f>
        <v/>
      </c>
      <c r="AY49" s="15" t="str">
        <f t="shared" si="19"/>
        <v/>
      </c>
      <c r="AZ49" s="2" t="str" cm="1">
        <f t="array" ref="AZ49">IF(B49="","",SUMPRODUCT(($D$1:$AB$4=$AZ$4)*$D49:$AB49))</f>
        <v/>
      </c>
      <c r="BA49" s="15" t="str">
        <f t="shared" si="20"/>
        <v/>
      </c>
      <c r="BB49" s="2" t="str" cm="1">
        <f t="array" ref="BB49">IF(B49="","",SUMPRODUCT(($D$1:$AB$4=$BB$4)*$D49:$AB49))</f>
        <v/>
      </c>
      <c r="BC49" s="15" t="str">
        <f t="shared" si="21"/>
        <v/>
      </c>
      <c r="BD49" s="2" t="str" cm="1">
        <f t="array" ref="BD49">IF(B49="","",SUMPRODUCT(($D$1:$AB$4=$BD$4)*$D49:$AB49))</f>
        <v/>
      </c>
      <c r="BE49" s="15" t="str">
        <f t="shared" si="22"/>
        <v/>
      </c>
      <c r="BF49" s="2" t="str" cm="1">
        <f t="array" ref="BF49">IF(B49="","",SUMPRODUCT(($D$1:$AB$4=$BF$4)*$D49:$AB49))</f>
        <v/>
      </c>
      <c r="BG49" s="15" t="str">
        <f t="shared" si="23"/>
        <v/>
      </c>
      <c r="BH49" s="2" t="str" cm="1">
        <f t="array" ref="BH49">IF(B49="","",SUMPRODUCT(($D$1:$AB$4=$BH$4)*$D49:$AB49))</f>
        <v/>
      </c>
      <c r="BI49" s="15" t="str">
        <f t="shared" si="24"/>
        <v/>
      </c>
      <c r="BJ49" s="2" t="str" cm="1">
        <f t="array" ref="BJ49">IF(B49="","",SUMPRODUCT(($D$1:$AB$4=$BJ$4)*$D49:$AB49))</f>
        <v/>
      </c>
      <c r="BK49" s="15" t="str">
        <f t="shared" si="25"/>
        <v/>
      </c>
      <c r="BL49" s="2" t="str" cm="1">
        <f t="array" ref="BL49">IF(B49="","",SUMPRODUCT(($D$1:$AB$4=$BL$4)*$D49:$AB49))</f>
        <v/>
      </c>
      <c r="BM49" s="15" t="str">
        <f t="shared" si="26"/>
        <v/>
      </c>
      <c r="BN49" s="2" t="str" cm="1">
        <f t="array" ref="BN49">IF(B49="","",SUMPRODUCT(($D$1:$AB$4=$BN$4)*$D49:$AB49))</f>
        <v/>
      </c>
      <c r="BO49" s="15" t="str">
        <f t="shared" si="27"/>
        <v/>
      </c>
      <c r="BP49" s="2" t="str" cm="1">
        <f t="array" ref="BP49">IF(B49="","",SUMPRODUCT(($D$1:$AB$4=$BP$4)*$D49:$AB49))</f>
        <v/>
      </c>
      <c r="BQ49" s="15" t="str">
        <f t="shared" si="28"/>
        <v/>
      </c>
      <c r="BR49" s="2" t="str" cm="1">
        <f t="array" ref="BR49">IF(B49="","",SUMPRODUCT(($D$1:$AB$4=$BR$4)*$D49:$AB49))</f>
        <v/>
      </c>
      <c r="BS49" s="15" t="str">
        <f t="shared" si="29"/>
        <v/>
      </c>
      <c r="BT49" s="2" t="str" cm="1">
        <f t="array" ref="BT49">IF(B49="","",SUMPRODUCT(($D$1:$AB$4=$BT$4)*$D49:$AB49))</f>
        <v/>
      </c>
      <c r="BU49" s="15" t="str">
        <f t="shared" si="30"/>
        <v/>
      </c>
      <c r="BV49" s="2" t="str" cm="1">
        <f t="array" ref="BV49">IF(B49="","",SUMPRODUCT(($D$1:$AB$4=$BV$4)*$D49:$AB49))</f>
        <v/>
      </c>
      <c r="BW49" s="15" t="str">
        <f t="shared" si="31"/>
        <v/>
      </c>
      <c r="BX49" s="2" t="str" cm="1">
        <f t="array" ref="BX49">IF(B49="","",SUMPRODUCT(($D$1:$AB$4=$BX$4)*$D49:$AB49))</f>
        <v/>
      </c>
      <c r="BY49" s="15" t="str">
        <f t="shared" si="32"/>
        <v/>
      </c>
      <c r="BZ49" s="2" t="str" cm="1">
        <f t="array" ref="BZ49">IF(B49="","",SUMPRODUCT(($D$1:$AB$4=$BZ$4)*$D49:$AB49))</f>
        <v/>
      </c>
      <c r="CA49" s="15" t="str">
        <f t="shared" si="33"/>
        <v/>
      </c>
      <c r="CB49" s="2" t="str" cm="1">
        <f t="array" ref="CB49">IF(B49="","",SUMPRODUCT(($D$1:$AB$4=$CB$4)*$D49:$AB49))</f>
        <v/>
      </c>
      <c r="CC49" s="15" t="str">
        <f t="shared" si="34"/>
        <v/>
      </c>
      <c r="CD49" s="2" t="str" cm="1">
        <f t="array" ref="CD49">IF(B49="","",SUMPRODUCT(($D$1:$AB$4=$CD$4)*$D49:$AB49))</f>
        <v/>
      </c>
      <c r="CE49" s="15" t="str">
        <f t="shared" si="35"/>
        <v/>
      </c>
      <c r="CF49" s="2" t="str" cm="1">
        <f t="array" ref="CF49">IF(B49="","",SUMPRODUCT(($D$1:$AB$4=$CF$4)*$D49:$AB49))</f>
        <v/>
      </c>
      <c r="CG49" s="15" t="str">
        <f t="shared" si="36"/>
        <v/>
      </c>
      <c r="CH49" s="2" t="str" cm="1">
        <f t="array" ref="CH49">IF(B49="","",SUMPRODUCT(($D$1:$AB$4=$CH$4)*$D49:$AB49))</f>
        <v/>
      </c>
      <c r="CI49" s="15" t="str">
        <f t="shared" si="37"/>
        <v/>
      </c>
    </row>
    <row r="50" spans="1:87">
      <c r="A50" s="6">
        <v>45</v>
      </c>
      <c r="D50" s="97"/>
      <c r="E50" s="86"/>
      <c r="F50" s="86"/>
      <c r="G50" s="86"/>
      <c r="H50" s="86"/>
      <c r="I50" s="98"/>
      <c r="J50" s="102"/>
      <c r="K50" s="87"/>
      <c r="L50" s="87"/>
      <c r="M50" s="87"/>
      <c r="N50" s="87"/>
      <c r="O50" s="103"/>
      <c r="P50" s="107"/>
      <c r="Q50" s="88"/>
      <c r="R50" s="88"/>
      <c r="S50" s="88"/>
      <c r="T50" s="88"/>
      <c r="U50" s="108"/>
      <c r="V50" s="113"/>
      <c r="W50" s="89"/>
      <c r="X50" s="89"/>
      <c r="Y50" s="89"/>
      <c r="Z50" s="89"/>
      <c r="AA50" s="89"/>
      <c r="AB50" s="169"/>
      <c r="AC50" s="171" t="str">
        <f t="shared" si="38"/>
        <v/>
      </c>
      <c r="AD50" s="172" t="str">
        <f t="shared" si="12"/>
        <v/>
      </c>
      <c r="AL50" s="2" t="str" cm="1">
        <f t="array" ref="AL50">IF(B50="","",SUMPRODUCT(($D$1:$AB$4=$AL$4)*D50:AB50))</f>
        <v/>
      </c>
      <c r="AM50" s="15" t="str">
        <f t="shared" si="13"/>
        <v/>
      </c>
      <c r="AN50" s="2" t="str" cm="1">
        <f t="array" ref="AN50">IF(B50="","",SUMPRODUCT(($D$1:$AB$4=$AN$4)*D50:AB50))</f>
        <v/>
      </c>
      <c r="AO50" s="15" t="str">
        <f t="shared" si="14"/>
        <v/>
      </c>
      <c r="AP50" s="2" t="str" cm="1">
        <f t="array" ref="AP50">IF(B50="","",SUMPRODUCT(($D$1:$AB$4=$AP$4)*D50:AB50))</f>
        <v/>
      </c>
      <c r="AQ50" s="15" t="str">
        <f t="shared" si="15"/>
        <v/>
      </c>
      <c r="AR50" s="2" t="str" cm="1">
        <f t="array" ref="AR50">IF(B50="","",SUMPRODUCT(($D$1:$AB$4=$AR$4)*D50:AB50))</f>
        <v/>
      </c>
      <c r="AS50" s="15" t="str">
        <f t="shared" si="16"/>
        <v/>
      </c>
      <c r="AT50" s="2" t="str" cm="1">
        <f t="array" ref="AT50">IF(B50="","",SUMPRODUCT(($D$1:$AB$4=$AT$4)*$D50:$AB50))</f>
        <v/>
      </c>
      <c r="AU50" s="15" t="str">
        <f t="shared" si="17"/>
        <v/>
      </c>
      <c r="AV50" s="2" t="str" cm="1">
        <f t="array" ref="AV50">IF(B50="","",SUMPRODUCT(($D$1:$AB$4=$AV$4)*$D50:$AB50))</f>
        <v/>
      </c>
      <c r="AW50" s="15" t="str">
        <f t="shared" si="18"/>
        <v/>
      </c>
      <c r="AX50" s="2" t="str" cm="1">
        <f t="array" ref="AX50">IF(B50="","",SUMPRODUCT(($D$1:$AB$4=$AX$4)*$D50:$AB50))</f>
        <v/>
      </c>
      <c r="AY50" s="15" t="str">
        <f t="shared" si="19"/>
        <v/>
      </c>
      <c r="AZ50" s="2" t="str" cm="1">
        <f t="array" ref="AZ50">IF(B50="","",SUMPRODUCT(($D$1:$AB$4=$AZ$4)*$D50:$AB50))</f>
        <v/>
      </c>
      <c r="BA50" s="15" t="str">
        <f t="shared" si="20"/>
        <v/>
      </c>
      <c r="BB50" s="2" t="str" cm="1">
        <f t="array" ref="BB50">IF(B50="","",SUMPRODUCT(($D$1:$AB$4=$BB$4)*$D50:$AB50))</f>
        <v/>
      </c>
      <c r="BC50" s="15" t="str">
        <f t="shared" si="21"/>
        <v/>
      </c>
      <c r="BD50" s="2" t="str" cm="1">
        <f t="array" ref="BD50">IF(B50="","",SUMPRODUCT(($D$1:$AB$4=$BD$4)*$D50:$AB50))</f>
        <v/>
      </c>
      <c r="BE50" s="15" t="str">
        <f t="shared" si="22"/>
        <v/>
      </c>
      <c r="BF50" s="2" t="str" cm="1">
        <f t="array" ref="BF50">IF(B50="","",SUMPRODUCT(($D$1:$AB$4=$BF$4)*$D50:$AB50))</f>
        <v/>
      </c>
      <c r="BG50" s="15" t="str">
        <f t="shared" si="23"/>
        <v/>
      </c>
      <c r="BH50" s="2" t="str" cm="1">
        <f t="array" ref="BH50">IF(B50="","",SUMPRODUCT(($D$1:$AB$4=$BH$4)*$D50:$AB50))</f>
        <v/>
      </c>
      <c r="BI50" s="15" t="str">
        <f t="shared" si="24"/>
        <v/>
      </c>
      <c r="BJ50" s="2" t="str" cm="1">
        <f t="array" ref="BJ50">IF(B50="","",SUMPRODUCT(($D$1:$AB$4=$BJ$4)*$D50:$AB50))</f>
        <v/>
      </c>
      <c r="BK50" s="15" t="str">
        <f t="shared" si="25"/>
        <v/>
      </c>
      <c r="BL50" s="2" t="str" cm="1">
        <f t="array" ref="BL50">IF(B50="","",SUMPRODUCT(($D$1:$AB$4=$BL$4)*$D50:$AB50))</f>
        <v/>
      </c>
      <c r="BM50" s="15" t="str">
        <f t="shared" si="26"/>
        <v/>
      </c>
      <c r="BN50" s="2" t="str" cm="1">
        <f t="array" ref="BN50">IF(B50="","",SUMPRODUCT(($D$1:$AB$4=$BN$4)*$D50:$AB50))</f>
        <v/>
      </c>
      <c r="BO50" s="15" t="str">
        <f t="shared" si="27"/>
        <v/>
      </c>
      <c r="BP50" s="2" t="str" cm="1">
        <f t="array" ref="BP50">IF(B50="","",SUMPRODUCT(($D$1:$AB$4=$BP$4)*$D50:$AB50))</f>
        <v/>
      </c>
      <c r="BQ50" s="15" t="str">
        <f t="shared" si="28"/>
        <v/>
      </c>
      <c r="BR50" s="2" t="str" cm="1">
        <f t="array" ref="BR50">IF(B50="","",SUMPRODUCT(($D$1:$AB$4=$BR$4)*$D50:$AB50))</f>
        <v/>
      </c>
      <c r="BS50" s="15" t="str">
        <f t="shared" si="29"/>
        <v/>
      </c>
      <c r="BT50" s="2" t="str" cm="1">
        <f t="array" ref="BT50">IF(B50="","",SUMPRODUCT(($D$1:$AB$4=$BT$4)*$D50:$AB50))</f>
        <v/>
      </c>
      <c r="BU50" s="15" t="str">
        <f t="shared" si="30"/>
        <v/>
      </c>
      <c r="BV50" s="2" t="str" cm="1">
        <f t="array" ref="BV50">IF(B50="","",SUMPRODUCT(($D$1:$AB$4=$BV$4)*$D50:$AB50))</f>
        <v/>
      </c>
      <c r="BW50" s="15" t="str">
        <f t="shared" si="31"/>
        <v/>
      </c>
      <c r="BX50" s="2" t="str" cm="1">
        <f t="array" ref="BX50">IF(B50="","",SUMPRODUCT(($D$1:$AB$4=$BX$4)*$D50:$AB50))</f>
        <v/>
      </c>
      <c r="BY50" s="15" t="str">
        <f t="shared" si="32"/>
        <v/>
      </c>
      <c r="BZ50" s="2" t="str" cm="1">
        <f t="array" ref="BZ50">IF(B50="","",SUMPRODUCT(($D$1:$AB$4=$BZ$4)*$D50:$AB50))</f>
        <v/>
      </c>
      <c r="CA50" s="15" t="str">
        <f t="shared" si="33"/>
        <v/>
      </c>
      <c r="CB50" s="2" t="str" cm="1">
        <f t="array" ref="CB50">IF(B50="","",SUMPRODUCT(($D$1:$AB$4=$CB$4)*$D50:$AB50))</f>
        <v/>
      </c>
      <c r="CC50" s="15" t="str">
        <f t="shared" si="34"/>
        <v/>
      </c>
      <c r="CD50" s="2" t="str" cm="1">
        <f t="array" ref="CD50">IF(B50="","",SUMPRODUCT(($D$1:$AB$4=$CD$4)*$D50:$AB50))</f>
        <v/>
      </c>
      <c r="CE50" s="15" t="str">
        <f t="shared" si="35"/>
        <v/>
      </c>
      <c r="CF50" s="2" t="str" cm="1">
        <f t="array" ref="CF50">IF(B50="","",SUMPRODUCT(($D$1:$AB$4=$CF$4)*$D50:$AB50))</f>
        <v/>
      </c>
      <c r="CG50" s="15" t="str">
        <f t="shared" si="36"/>
        <v/>
      </c>
      <c r="CH50" s="2" t="str" cm="1">
        <f t="array" ref="CH50">IF(B50="","",SUMPRODUCT(($D$1:$AB$4=$CH$4)*$D50:$AB50))</f>
        <v/>
      </c>
      <c r="CI50" s="15" t="str">
        <f t="shared" si="37"/>
        <v/>
      </c>
    </row>
    <row r="51" spans="1:87">
      <c r="A51" s="7">
        <v>46</v>
      </c>
      <c r="D51" s="97"/>
      <c r="E51" s="86"/>
      <c r="F51" s="86"/>
      <c r="G51" s="86"/>
      <c r="H51" s="86"/>
      <c r="I51" s="98"/>
      <c r="J51" s="102"/>
      <c r="K51" s="87"/>
      <c r="L51" s="87"/>
      <c r="M51" s="87"/>
      <c r="N51" s="87"/>
      <c r="O51" s="103"/>
      <c r="P51" s="107"/>
      <c r="Q51" s="88"/>
      <c r="R51" s="88"/>
      <c r="S51" s="88"/>
      <c r="T51" s="88"/>
      <c r="U51" s="108"/>
      <c r="V51" s="113"/>
      <c r="W51" s="89"/>
      <c r="X51" s="89"/>
      <c r="Y51" s="89"/>
      <c r="Z51" s="89"/>
      <c r="AA51" s="89"/>
      <c r="AB51" s="169"/>
      <c r="AC51" s="171" t="str">
        <f t="shared" si="38"/>
        <v/>
      </c>
      <c r="AD51" s="172" t="str">
        <f t="shared" si="12"/>
        <v/>
      </c>
      <c r="AL51" s="2" t="str" cm="1">
        <f t="array" ref="AL51">IF(B51="","",SUMPRODUCT(($D$1:$AB$4=$AL$4)*D51:AB51))</f>
        <v/>
      </c>
      <c r="AM51" s="15" t="str">
        <f t="shared" si="13"/>
        <v/>
      </c>
      <c r="AN51" s="2" t="str" cm="1">
        <f t="array" ref="AN51">IF(B51="","",SUMPRODUCT(($D$1:$AB$4=$AN$4)*D51:AB51))</f>
        <v/>
      </c>
      <c r="AO51" s="15" t="str">
        <f t="shared" si="14"/>
        <v/>
      </c>
      <c r="AP51" s="2" t="str" cm="1">
        <f t="array" ref="AP51">IF(B51="","",SUMPRODUCT(($D$1:$AB$4=$AP$4)*D51:AB51))</f>
        <v/>
      </c>
      <c r="AQ51" s="15" t="str">
        <f t="shared" si="15"/>
        <v/>
      </c>
      <c r="AR51" s="2" t="str" cm="1">
        <f t="array" ref="AR51">IF(B51="","",SUMPRODUCT(($D$1:$AB$4=$AR$4)*D51:AB51))</f>
        <v/>
      </c>
      <c r="AS51" s="15" t="str">
        <f t="shared" si="16"/>
        <v/>
      </c>
      <c r="AT51" s="2" t="str" cm="1">
        <f t="array" ref="AT51">IF(B51="","",SUMPRODUCT(($D$1:$AB$4=$AT$4)*$D51:$AB51))</f>
        <v/>
      </c>
      <c r="AU51" s="15" t="str">
        <f t="shared" si="17"/>
        <v/>
      </c>
      <c r="AV51" s="2" t="str" cm="1">
        <f t="array" ref="AV51">IF(B51="","",SUMPRODUCT(($D$1:$AB$4=$AV$4)*$D51:$AB51))</f>
        <v/>
      </c>
      <c r="AW51" s="15" t="str">
        <f t="shared" si="18"/>
        <v/>
      </c>
      <c r="AX51" s="2" t="str" cm="1">
        <f t="array" ref="AX51">IF(B51="","",SUMPRODUCT(($D$1:$AB$4=$AX$4)*$D51:$AB51))</f>
        <v/>
      </c>
      <c r="AY51" s="15" t="str">
        <f t="shared" si="19"/>
        <v/>
      </c>
      <c r="AZ51" s="2" t="str" cm="1">
        <f t="array" ref="AZ51">IF(B51="","",SUMPRODUCT(($D$1:$AB$4=$AZ$4)*$D51:$AB51))</f>
        <v/>
      </c>
      <c r="BA51" s="15" t="str">
        <f t="shared" si="20"/>
        <v/>
      </c>
      <c r="BB51" s="2" t="str" cm="1">
        <f t="array" ref="BB51">IF(B51="","",SUMPRODUCT(($D$1:$AB$4=$BB$4)*$D51:$AB51))</f>
        <v/>
      </c>
      <c r="BC51" s="15" t="str">
        <f t="shared" si="21"/>
        <v/>
      </c>
      <c r="BD51" s="2" t="str" cm="1">
        <f t="array" ref="BD51">IF(B51="","",SUMPRODUCT(($D$1:$AB$4=$BD$4)*$D51:$AB51))</f>
        <v/>
      </c>
      <c r="BE51" s="15" t="str">
        <f t="shared" si="22"/>
        <v/>
      </c>
      <c r="BF51" s="2" t="str" cm="1">
        <f t="array" ref="BF51">IF(B51="","",SUMPRODUCT(($D$1:$AB$4=$BF$4)*$D51:$AB51))</f>
        <v/>
      </c>
      <c r="BG51" s="15" t="str">
        <f t="shared" si="23"/>
        <v/>
      </c>
      <c r="BH51" s="2" t="str" cm="1">
        <f t="array" ref="BH51">IF(B51="","",SUMPRODUCT(($D$1:$AB$4=$BH$4)*$D51:$AB51))</f>
        <v/>
      </c>
      <c r="BI51" s="15" t="str">
        <f t="shared" si="24"/>
        <v/>
      </c>
      <c r="BJ51" s="2" t="str" cm="1">
        <f t="array" ref="BJ51">IF(B51="","",SUMPRODUCT(($D$1:$AB$4=$BJ$4)*$D51:$AB51))</f>
        <v/>
      </c>
      <c r="BK51" s="15" t="str">
        <f t="shared" si="25"/>
        <v/>
      </c>
      <c r="BL51" s="2" t="str" cm="1">
        <f t="array" ref="BL51">IF(B51="","",SUMPRODUCT(($D$1:$AB$4=$BL$4)*$D51:$AB51))</f>
        <v/>
      </c>
      <c r="BM51" s="15" t="str">
        <f t="shared" si="26"/>
        <v/>
      </c>
      <c r="BN51" s="2" t="str" cm="1">
        <f t="array" ref="BN51">IF(B51="","",SUMPRODUCT(($D$1:$AB$4=$BN$4)*$D51:$AB51))</f>
        <v/>
      </c>
      <c r="BO51" s="15" t="str">
        <f t="shared" si="27"/>
        <v/>
      </c>
      <c r="BP51" s="2" t="str" cm="1">
        <f t="array" ref="BP51">IF(B51="","",SUMPRODUCT(($D$1:$AB$4=$BP$4)*$D51:$AB51))</f>
        <v/>
      </c>
      <c r="BQ51" s="15" t="str">
        <f t="shared" si="28"/>
        <v/>
      </c>
      <c r="BR51" s="2" t="str" cm="1">
        <f t="array" ref="BR51">IF(B51="","",SUMPRODUCT(($D$1:$AB$4=$BR$4)*$D51:$AB51))</f>
        <v/>
      </c>
      <c r="BS51" s="15" t="str">
        <f t="shared" si="29"/>
        <v/>
      </c>
      <c r="BT51" s="2" t="str" cm="1">
        <f t="array" ref="BT51">IF(B51="","",SUMPRODUCT(($D$1:$AB$4=$BT$4)*$D51:$AB51))</f>
        <v/>
      </c>
      <c r="BU51" s="15" t="str">
        <f t="shared" si="30"/>
        <v/>
      </c>
      <c r="BV51" s="2" t="str" cm="1">
        <f t="array" ref="BV51">IF(B51="","",SUMPRODUCT(($D$1:$AB$4=$BV$4)*$D51:$AB51))</f>
        <v/>
      </c>
      <c r="BW51" s="15" t="str">
        <f t="shared" si="31"/>
        <v/>
      </c>
      <c r="BX51" s="2" t="str" cm="1">
        <f t="array" ref="BX51">IF(B51="","",SUMPRODUCT(($D$1:$AB$4=$BX$4)*$D51:$AB51))</f>
        <v/>
      </c>
      <c r="BY51" s="15" t="str">
        <f t="shared" si="32"/>
        <v/>
      </c>
      <c r="BZ51" s="2" t="str" cm="1">
        <f t="array" ref="BZ51">IF(B51="","",SUMPRODUCT(($D$1:$AB$4=$BZ$4)*$D51:$AB51))</f>
        <v/>
      </c>
      <c r="CA51" s="15" t="str">
        <f t="shared" si="33"/>
        <v/>
      </c>
      <c r="CB51" s="2" t="str" cm="1">
        <f t="array" ref="CB51">IF(B51="","",SUMPRODUCT(($D$1:$AB$4=$CB$4)*$D51:$AB51))</f>
        <v/>
      </c>
      <c r="CC51" s="15" t="str">
        <f t="shared" si="34"/>
        <v/>
      </c>
      <c r="CD51" s="2" t="str" cm="1">
        <f t="array" ref="CD51">IF(B51="","",SUMPRODUCT(($D$1:$AB$4=$CD$4)*$D51:$AB51))</f>
        <v/>
      </c>
      <c r="CE51" s="15" t="str">
        <f t="shared" si="35"/>
        <v/>
      </c>
      <c r="CF51" s="2" t="str" cm="1">
        <f t="array" ref="CF51">IF(B51="","",SUMPRODUCT(($D$1:$AB$4=$CF$4)*$D51:$AB51))</f>
        <v/>
      </c>
      <c r="CG51" s="15" t="str">
        <f t="shared" si="36"/>
        <v/>
      </c>
      <c r="CH51" s="2" t="str" cm="1">
        <f t="array" ref="CH51">IF(B51="","",SUMPRODUCT(($D$1:$AB$4=$CH$4)*$D51:$AB51))</f>
        <v/>
      </c>
      <c r="CI51" s="15" t="str">
        <f t="shared" si="37"/>
        <v/>
      </c>
    </row>
    <row r="52" spans="1:87">
      <c r="A52" s="6">
        <v>47</v>
      </c>
      <c r="D52" s="97"/>
      <c r="E52" s="86"/>
      <c r="F52" s="86"/>
      <c r="G52" s="86"/>
      <c r="H52" s="86"/>
      <c r="I52" s="98"/>
      <c r="J52" s="102"/>
      <c r="K52" s="87"/>
      <c r="L52" s="87"/>
      <c r="M52" s="87"/>
      <c r="N52" s="87"/>
      <c r="O52" s="103"/>
      <c r="P52" s="107"/>
      <c r="Q52" s="88"/>
      <c r="R52" s="88"/>
      <c r="S52" s="88"/>
      <c r="T52" s="88"/>
      <c r="U52" s="108"/>
      <c r="V52" s="113"/>
      <c r="W52" s="89"/>
      <c r="X52" s="89"/>
      <c r="Y52" s="89"/>
      <c r="Z52" s="89"/>
      <c r="AA52" s="89"/>
      <c r="AB52" s="169"/>
      <c r="AC52" s="171" t="str">
        <f t="shared" si="38"/>
        <v/>
      </c>
      <c r="AD52" s="172" t="str">
        <f t="shared" si="12"/>
        <v/>
      </c>
      <c r="AL52" s="2" t="str" cm="1">
        <f t="array" ref="AL52">IF(B52="","",SUMPRODUCT(($D$1:$AB$4=$AL$4)*D52:AB52))</f>
        <v/>
      </c>
      <c r="AM52" s="15" t="str">
        <f t="shared" si="13"/>
        <v/>
      </c>
      <c r="AN52" s="2" t="str" cm="1">
        <f t="array" ref="AN52">IF(B52="","",SUMPRODUCT(($D$1:$AB$4=$AN$4)*D52:AB52))</f>
        <v/>
      </c>
      <c r="AO52" s="15" t="str">
        <f t="shared" si="14"/>
        <v/>
      </c>
      <c r="AP52" s="2" t="str" cm="1">
        <f t="array" ref="AP52">IF(B52="","",SUMPRODUCT(($D$1:$AB$4=$AP$4)*D52:AB52))</f>
        <v/>
      </c>
      <c r="AQ52" s="15" t="str">
        <f t="shared" si="15"/>
        <v/>
      </c>
      <c r="AR52" s="2" t="str" cm="1">
        <f t="array" ref="AR52">IF(B52="","",SUMPRODUCT(($D$1:$AB$4=$AR$4)*D52:AB52))</f>
        <v/>
      </c>
      <c r="AS52" s="15" t="str">
        <f t="shared" si="16"/>
        <v/>
      </c>
      <c r="AT52" s="2" t="str" cm="1">
        <f t="array" ref="AT52">IF(B52="","",SUMPRODUCT(($D$1:$AB$4=$AT$4)*$D52:$AB52))</f>
        <v/>
      </c>
      <c r="AU52" s="15" t="str">
        <f t="shared" si="17"/>
        <v/>
      </c>
      <c r="AV52" s="2" t="str" cm="1">
        <f t="array" ref="AV52">IF(B52="","",SUMPRODUCT(($D$1:$AB$4=$AV$4)*$D52:$AB52))</f>
        <v/>
      </c>
      <c r="AW52" s="15" t="str">
        <f t="shared" si="18"/>
        <v/>
      </c>
      <c r="AX52" s="2" t="str" cm="1">
        <f t="array" ref="AX52">IF(B52="","",SUMPRODUCT(($D$1:$AB$4=$AX$4)*$D52:$AB52))</f>
        <v/>
      </c>
      <c r="AY52" s="15" t="str">
        <f t="shared" si="19"/>
        <v/>
      </c>
      <c r="AZ52" s="2" t="str" cm="1">
        <f t="array" ref="AZ52">IF(B52="","",SUMPRODUCT(($D$1:$AB$4=$AZ$4)*$D52:$AB52))</f>
        <v/>
      </c>
      <c r="BA52" s="15" t="str">
        <f t="shared" si="20"/>
        <v/>
      </c>
      <c r="BB52" s="2" t="str" cm="1">
        <f t="array" ref="BB52">IF(B52="","",SUMPRODUCT(($D$1:$AB$4=$BB$4)*$D52:$AB52))</f>
        <v/>
      </c>
      <c r="BC52" s="15" t="str">
        <f t="shared" si="21"/>
        <v/>
      </c>
      <c r="BD52" s="2" t="str" cm="1">
        <f t="array" ref="BD52">IF(B52="","",SUMPRODUCT(($D$1:$AB$4=$BD$4)*$D52:$AB52))</f>
        <v/>
      </c>
      <c r="BE52" s="15" t="str">
        <f t="shared" si="22"/>
        <v/>
      </c>
      <c r="BF52" s="2" t="str" cm="1">
        <f t="array" ref="BF52">IF(B52="","",SUMPRODUCT(($D$1:$AB$4=$BF$4)*$D52:$AB52))</f>
        <v/>
      </c>
      <c r="BG52" s="15" t="str">
        <f t="shared" si="23"/>
        <v/>
      </c>
      <c r="BH52" s="2" t="str" cm="1">
        <f t="array" ref="BH52">IF(B52="","",SUMPRODUCT(($D$1:$AB$4=$BH$4)*$D52:$AB52))</f>
        <v/>
      </c>
      <c r="BI52" s="15" t="str">
        <f t="shared" si="24"/>
        <v/>
      </c>
      <c r="BJ52" s="2" t="str" cm="1">
        <f t="array" ref="BJ52">IF(B52="","",SUMPRODUCT(($D$1:$AB$4=$BJ$4)*$D52:$AB52))</f>
        <v/>
      </c>
      <c r="BK52" s="15" t="str">
        <f t="shared" si="25"/>
        <v/>
      </c>
      <c r="BL52" s="2" t="str" cm="1">
        <f t="array" ref="BL52">IF(B52="","",SUMPRODUCT(($D$1:$AB$4=$BL$4)*$D52:$AB52))</f>
        <v/>
      </c>
      <c r="BM52" s="15" t="str">
        <f t="shared" si="26"/>
        <v/>
      </c>
      <c r="BN52" s="2" t="str" cm="1">
        <f t="array" ref="BN52">IF(B52="","",SUMPRODUCT(($D$1:$AB$4=$BN$4)*$D52:$AB52))</f>
        <v/>
      </c>
      <c r="BO52" s="15" t="str">
        <f t="shared" si="27"/>
        <v/>
      </c>
      <c r="BP52" s="2" t="str" cm="1">
        <f t="array" ref="BP52">IF(B52="","",SUMPRODUCT(($D$1:$AB$4=$BP$4)*$D52:$AB52))</f>
        <v/>
      </c>
      <c r="BQ52" s="15" t="str">
        <f t="shared" si="28"/>
        <v/>
      </c>
      <c r="BR52" s="2" t="str" cm="1">
        <f t="array" ref="BR52">IF(B52="","",SUMPRODUCT(($D$1:$AB$4=$BR$4)*$D52:$AB52))</f>
        <v/>
      </c>
      <c r="BS52" s="15" t="str">
        <f t="shared" si="29"/>
        <v/>
      </c>
      <c r="BT52" s="2" t="str" cm="1">
        <f t="array" ref="BT52">IF(B52="","",SUMPRODUCT(($D$1:$AB$4=$BT$4)*$D52:$AB52))</f>
        <v/>
      </c>
      <c r="BU52" s="15" t="str">
        <f t="shared" si="30"/>
        <v/>
      </c>
      <c r="BV52" s="2" t="str" cm="1">
        <f t="array" ref="BV52">IF(B52="","",SUMPRODUCT(($D$1:$AB$4=$BV$4)*$D52:$AB52))</f>
        <v/>
      </c>
      <c r="BW52" s="15" t="str">
        <f t="shared" si="31"/>
        <v/>
      </c>
      <c r="BX52" s="2" t="str" cm="1">
        <f t="array" ref="BX52">IF(B52="","",SUMPRODUCT(($D$1:$AB$4=$BX$4)*$D52:$AB52))</f>
        <v/>
      </c>
      <c r="BY52" s="15" t="str">
        <f t="shared" si="32"/>
        <v/>
      </c>
      <c r="BZ52" s="2" t="str" cm="1">
        <f t="array" ref="BZ52">IF(B52="","",SUMPRODUCT(($D$1:$AB$4=$BZ$4)*$D52:$AB52))</f>
        <v/>
      </c>
      <c r="CA52" s="15" t="str">
        <f t="shared" si="33"/>
        <v/>
      </c>
      <c r="CB52" s="2" t="str" cm="1">
        <f t="array" ref="CB52">IF(B52="","",SUMPRODUCT(($D$1:$AB$4=$CB$4)*$D52:$AB52))</f>
        <v/>
      </c>
      <c r="CC52" s="15" t="str">
        <f t="shared" si="34"/>
        <v/>
      </c>
      <c r="CD52" s="2" t="str" cm="1">
        <f t="array" ref="CD52">IF(B52="","",SUMPRODUCT(($D$1:$AB$4=$CD$4)*$D52:$AB52))</f>
        <v/>
      </c>
      <c r="CE52" s="15" t="str">
        <f t="shared" si="35"/>
        <v/>
      </c>
      <c r="CF52" s="2" t="str" cm="1">
        <f t="array" ref="CF52">IF(B52="","",SUMPRODUCT(($D$1:$AB$4=$CF$4)*$D52:$AB52))</f>
        <v/>
      </c>
      <c r="CG52" s="15" t="str">
        <f t="shared" si="36"/>
        <v/>
      </c>
      <c r="CH52" s="2" t="str" cm="1">
        <f t="array" ref="CH52">IF(B52="","",SUMPRODUCT(($D$1:$AB$4=$CH$4)*$D52:$AB52))</f>
        <v/>
      </c>
      <c r="CI52" s="15" t="str">
        <f t="shared" si="37"/>
        <v/>
      </c>
    </row>
    <row r="53" spans="1:87">
      <c r="A53" s="7">
        <v>48</v>
      </c>
      <c r="D53" s="97"/>
      <c r="E53" s="86"/>
      <c r="F53" s="86"/>
      <c r="G53" s="86"/>
      <c r="H53" s="86"/>
      <c r="I53" s="98"/>
      <c r="J53" s="102"/>
      <c r="K53" s="87"/>
      <c r="L53" s="87"/>
      <c r="M53" s="87"/>
      <c r="N53" s="87"/>
      <c r="O53" s="103"/>
      <c r="P53" s="107"/>
      <c r="Q53" s="88"/>
      <c r="R53" s="88"/>
      <c r="S53" s="88"/>
      <c r="T53" s="88"/>
      <c r="U53" s="108"/>
      <c r="V53" s="113"/>
      <c r="W53" s="89"/>
      <c r="X53" s="89"/>
      <c r="Y53" s="89"/>
      <c r="Z53" s="89"/>
      <c r="AA53" s="89"/>
      <c r="AB53" s="169"/>
      <c r="AC53" s="171" t="str">
        <f t="shared" si="38"/>
        <v/>
      </c>
      <c r="AD53" s="172" t="str">
        <f t="shared" si="12"/>
        <v/>
      </c>
      <c r="AL53" s="2" t="str" cm="1">
        <f t="array" ref="AL53">IF(B53="","",SUMPRODUCT(($D$1:$AB$4=$AL$4)*D53:AB53))</f>
        <v/>
      </c>
      <c r="AM53" s="15" t="str">
        <f t="shared" si="13"/>
        <v/>
      </c>
      <c r="AN53" s="2" t="str" cm="1">
        <f t="array" ref="AN53">IF(B53="","",SUMPRODUCT(($D$1:$AB$4=$AN$4)*D53:AB53))</f>
        <v/>
      </c>
      <c r="AO53" s="15" t="str">
        <f t="shared" si="14"/>
        <v/>
      </c>
      <c r="AP53" s="2" t="str" cm="1">
        <f t="array" ref="AP53">IF(B53="","",SUMPRODUCT(($D$1:$AB$4=$AP$4)*D53:AB53))</f>
        <v/>
      </c>
      <c r="AQ53" s="15" t="str">
        <f t="shared" si="15"/>
        <v/>
      </c>
      <c r="AR53" s="2" t="str" cm="1">
        <f t="array" ref="AR53">IF(B53="","",SUMPRODUCT(($D$1:$AB$4=$AR$4)*D53:AB53))</f>
        <v/>
      </c>
      <c r="AS53" s="15" t="str">
        <f t="shared" si="16"/>
        <v/>
      </c>
      <c r="AT53" s="2" t="str" cm="1">
        <f t="array" ref="AT53">IF(B53="","",SUMPRODUCT(($D$1:$AB$4=$AT$4)*$D53:$AB53))</f>
        <v/>
      </c>
      <c r="AU53" s="15" t="str">
        <f t="shared" si="17"/>
        <v/>
      </c>
      <c r="AV53" s="2" t="str" cm="1">
        <f t="array" ref="AV53">IF(B53="","",SUMPRODUCT(($D$1:$AB$4=$AV$4)*$D53:$AB53))</f>
        <v/>
      </c>
      <c r="AW53" s="15" t="str">
        <f t="shared" si="18"/>
        <v/>
      </c>
      <c r="AX53" s="2" t="str" cm="1">
        <f t="array" ref="AX53">IF(B53="","",SUMPRODUCT(($D$1:$AB$4=$AX$4)*$D53:$AB53))</f>
        <v/>
      </c>
      <c r="AY53" s="15" t="str">
        <f t="shared" si="19"/>
        <v/>
      </c>
      <c r="AZ53" s="2" t="str" cm="1">
        <f t="array" ref="AZ53">IF(B53="","",SUMPRODUCT(($D$1:$AB$4=$AZ$4)*$D53:$AB53))</f>
        <v/>
      </c>
      <c r="BA53" s="15" t="str">
        <f t="shared" si="20"/>
        <v/>
      </c>
      <c r="BB53" s="2" t="str" cm="1">
        <f t="array" ref="BB53">IF(B53="","",SUMPRODUCT(($D$1:$AB$4=$BB$4)*$D53:$AB53))</f>
        <v/>
      </c>
      <c r="BC53" s="15" t="str">
        <f t="shared" si="21"/>
        <v/>
      </c>
      <c r="BD53" s="2" t="str" cm="1">
        <f t="array" ref="BD53">IF(B53="","",SUMPRODUCT(($D$1:$AB$4=$BD$4)*$D53:$AB53))</f>
        <v/>
      </c>
      <c r="BE53" s="15" t="str">
        <f t="shared" si="22"/>
        <v/>
      </c>
      <c r="BF53" s="2" t="str" cm="1">
        <f t="array" ref="BF53">IF(B53="","",SUMPRODUCT(($D$1:$AB$4=$BF$4)*$D53:$AB53))</f>
        <v/>
      </c>
      <c r="BG53" s="15" t="str">
        <f t="shared" si="23"/>
        <v/>
      </c>
      <c r="BH53" s="2" t="str" cm="1">
        <f t="array" ref="BH53">IF(B53="","",SUMPRODUCT(($D$1:$AB$4=$BH$4)*$D53:$AB53))</f>
        <v/>
      </c>
      <c r="BI53" s="15" t="str">
        <f t="shared" si="24"/>
        <v/>
      </c>
      <c r="BJ53" s="2" t="str" cm="1">
        <f t="array" ref="BJ53">IF(B53="","",SUMPRODUCT(($D$1:$AB$4=$BJ$4)*$D53:$AB53))</f>
        <v/>
      </c>
      <c r="BK53" s="15" t="str">
        <f t="shared" si="25"/>
        <v/>
      </c>
      <c r="BL53" s="2" t="str" cm="1">
        <f t="array" ref="BL53">IF(B53="","",SUMPRODUCT(($D$1:$AB$4=$BL$4)*$D53:$AB53))</f>
        <v/>
      </c>
      <c r="BM53" s="15" t="str">
        <f t="shared" si="26"/>
        <v/>
      </c>
      <c r="BN53" s="2" t="str" cm="1">
        <f t="array" ref="BN53">IF(B53="","",SUMPRODUCT(($D$1:$AB$4=$BN$4)*$D53:$AB53))</f>
        <v/>
      </c>
      <c r="BO53" s="15" t="str">
        <f t="shared" si="27"/>
        <v/>
      </c>
      <c r="BP53" s="2" t="str" cm="1">
        <f t="array" ref="BP53">IF(B53="","",SUMPRODUCT(($D$1:$AB$4=$BP$4)*$D53:$AB53))</f>
        <v/>
      </c>
      <c r="BQ53" s="15" t="str">
        <f t="shared" si="28"/>
        <v/>
      </c>
      <c r="BR53" s="2" t="str" cm="1">
        <f t="array" ref="BR53">IF(B53="","",SUMPRODUCT(($D$1:$AB$4=$BR$4)*$D53:$AB53))</f>
        <v/>
      </c>
      <c r="BS53" s="15" t="str">
        <f t="shared" si="29"/>
        <v/>
      </c>
      <c r="BT53" s="2" t="str" cm="1">
        <f t="array" ref="BT53">IF(B53="","",SUMPRODUCT(($D$1:$AB$4=$BT$4)*$D53:$AB53))</f>
        <v/>
      </c>
      <c r="BU53" s="15" t="str">
        <f t="shared" si="30"/>
        <v/>
      </c>
      <c r="BV53" s="2" t="str" cm="1">
        <f t="array" ref="BV53">IF(B53="","",SUMPRODUCT(($D$1:$AB$4=$BV$4)*$D53:$AB53))</f>
        <v/>
      </c>
      <c r="BW53" s="15" t="str">
        <f t="shared" si="31"/>
        <v/>
      </c>
      <c r="BX53" s="2" t="str" cm="1">
        <f t="array" ref="BX53">IF(B53="","",SUMPRODUCT(($D$1:$AB$4=$BX$4)*$D53:$AB53))</f>
        <v/>
      </c>
      <c r="BY53" s="15" t="str">
        <f t="shared" si="32"/>
        <v/>
      </c>
      <c r="BZ53" s="2" t="str" cm="1">
        <f t="array" ref="BZ53">IF(B53="","",SUMPRODUCT(($D$1:$AB$4=$BZ$4)*$D53:$AB53))</f>
        <v/>
      </c>
      <c r="CA53" s="15" t="str">
        <f t="shared" si="33"/>
        <v/>
      </c>
      <c r="CB53" s="2" t="str" cm="1">
        <f t="array" ref="CB53">IF(B53="","",SUMPRODUCT(($D$1:$AB$4=$CB$4)*$D53:$AB53))</f>
        <v/>
      </c>
      <c r="CC53" s="15" t="str">
        <f t="shared" si="34"/>
        <v/>
      </c>
      <c r="CD53" s="2" t="str" cm="1">
        <f t="array" ref="CD53">IF(B53="","",SUMPRODUCT(($D$1:$AB$4=$CD$4)*$D53:$AB53))</f>
        <v/>
      </c>
      <c r="CE53" s="15" t="str">
        <f t="shared" si="35"/>
        <v/>
      </c>
      <c r="CF53" s="2" t="str" cm="1">
        <f t="array" ref="CF53">IF(B53="","",SUMPRODUCT(($D$1:$AB$4=$CF$4)*$D53:$AB53))</f>
        <v/>
      </c>
      <c r="CG53" s="15" t="str">
        <f t="shared" si="36"/>
        <v/>
      </c>
      <c r="CH53" s="2" t="str" cm="1">
        <f t="array" ref="CH53">IF(B53="","",SUMPRODUCT(($D$1:$AB$4=$CH$4)*$D53:$AB53))</f>
        <v/>
      </c>
      <c r="CI53" s="15" t="str">
        <f t="shared" si="37"/>
        <v/>
      </c>
    </row>
    <row r="54" spans="1:87">
      <c r="A54" s="6">
        <v>49</v>
      </c>
      <c r="D54" s="97"/>
      <c r="E54" s="86"/>
      <c r="F54" s="86"/>
      <c r="G54" s="86"/>
      <c r="H54" s="86"/>
      <c r="I54" s="98"/>
      <c r="J54" s="102"/>
      <c r="K54" s="87"/>
      <c r="L54" s="87"/>
      <c r="M54" s="87"/>
      <c r="N54" s="87"/>
      <c r="O54" s="103"/>
      <c r="P54" s="107"/>
      <c r="Q54" s="88"/>
      <c r="R54" s="88"/>
      <c r="S54" s="88"/>
      <c r="T54" s="88"/>
      <c r="U54" s="108"/>
      <c r="V54" s="113"/>
      <c r="W54" s="89"/>
      <c r="X54" s="89"/>
      <c r="Y54" s="89"/>
      <c r="Z54" s="89"/>
      <c r="AA54" s="89"/>
      <c r="AB54" s="169"/>
      <c r="AC54" s="171" t="str">
        <f t="shared" si="38"/>
        <v/>
      </c>
      <c r="AD54" s="172" t="str">
        <f t="shared" si="12"/>
        <v/>
      </c>
      <c r="AL54" s="2" t="str" cm="1">
        <f t="array" ref="AL54">IF(B54="","",SUMPRODUCT(($D$1:$AB$4=$AL$4)*D54:AB54))</f>
        <v/>
      </c>
      <c r="AM54" s="15" t="str">
        <f t="shared" si="13"/>
        <v/>
      </c>
      <c r="AN54" s="2" t="str" cm="1">
        <f t="array" ref="AN54">IF(B54="","",SUMPRODUCT(($D$1:$AB$4=$AN$4)*D54:AB54))</f>
        <v/>
      </c>
      <c r="AO54" s="15" t="str">
        <f t="shared" si="14"/>
        <v/>
      </c>
      <c r="AP54" s="2" t="str" cm="1">
        <f t="array" ref="AP54">IF(B54="","",SUMPRODUCT(($D$1:$AB$4=$AP$4)*D54:AB54))</f>
        <v/>
      </c>
      <c r="AQ54" s="15" t="str">
        <f t="shared" si="15"/>
        <v/>
      </c>
      <c r="AR54" s="2" t="str" cm="1">
        <f t="array" ref="AR54">IF(B54="","",SUMPRODUCT(($D$1:$AB$4=$AR$4)*D54:AB54))</f>
        <v/>
      </c>
      <c r="AS54" s="15" t="str">
        <f t="shared" si="16"/>
        <v/>
      </c>
      <c r="AT54" s="2" t="str" cm="1">
        <f t="array" ref="AT54">IF(B54="","",SUMPRODUCT(($D$1:$AB$4=$AT$4)*$D54:$AB54))</f>
        <v/>
      </c>
      <c r="AU54" s="15" t="str">
        <f t="shared" si="17"/>
        <v/>
      </c>
      <c r="AV54" s="2" t="str" cm="1">
        <f t="array" ref="AV54">IF(B54="","",SUMPRODUCT(($D$1:$AB$4=$AV$4)*$D54:$AB54))</f>
        <v/>
      </c>
      <c r="AW54" s="15" t="str">
        <f t="shared" si="18"/>
        <v/>
      </c>
      <c r="AX54" s="2" t="str" cm="1">
        <f t="array" ref="AX54">IF(B54="","",SUMPRODUCT(($D$1:$AB$4=$AX$4)*$D54:$AB54))</f>
        <v/>
      </c>
      <c r="AY54" s="15" t="str">
        <f t="shared" si="19"/>
        <v/>
      </c>
      <c r="AZ54" s="2" t="str" cm="1">
        <f t="array" ref="AZ54">IF(B54="","",SUMPRODUCT(($D$1:$AB$4=$AZ$4)*$D54:$AB54))</f>
        <v/>
      </c>
      <c r="BA54" s="15" t="str">
        <f t="shared" si="20"/>
        <v/>
      </c>
      <c r="BB54" s="2" t="str" cm="1">
        <f t="array" ref="BB54">IF(B54="","",SUMPRODUCT(($D$1:$AB$4=$BB$4)*$D54:$AB54))</f>
        <v/>
      </c>
      <c r="BC54" s="15" t="str">
        <f t="shared" si="21"/>
        <v/>
      </c>
      <c r="BD54" s="2" t="str" cm="1">
        <f t="array" ref="BD54">IF(B54="","",SUMPRODUCT(($D$1:$AB$4=$BD$4)*$D54:$AB54))</f>
        <v/>
      </c>
      <c r="BE54" s="15" t="str">
        <f t="shared" si="22"/>
        <v/>
      </c>
      <c r="BF54" s="2" t="str" cm="1">
        <f t="array" ref="BF54">IF(B54="","",SUMPRODUCT(($D$1:$AB$4=$BF$4)*$D54:$AB54))</f>
        <v/>
      </c>
      <c r="BG54" s="15" t="str">
        <f t="shared" si="23"/>
        <v/>
      </c>
      <c r="BH54" s="2" t="str" cm="1">
        <f t="array" ref="BH54">IF(B54="","",SUMPRODUCT(($D$1:$AB$4=$BH$4)*$D54:$AB54))</f>
        <v/>
      </c>
      <c r="BI54" s="15" t="str">
        <f t="shared" si="24"/>
        <v/>
      </c>
      <c r="BJ54" s="2" t="str" cm="1">
        <f t="array" ref="BJ54">IF(B54="","",SUMPRODUCT(($D$1:$AB$4=$BJ$4)*$D54:$AB54))</f>
        <v/>
      </c>
      <c r="BK54" s="15" t="str">
        <f t="shared" si="25"/>
        <v/>
      </c>
      <c r="BL54" s="2" t="str" cm="1">
        <f t="array" ref="BL54">IF(B54="","",SUMPRODUCT(($D$1:$AB$4=$BL$4)*$D54:$AB54))</f>
        <v/>
      </c>
      <c r="BM54" s="15" t="str">
        <f t="shared" si="26"/>
        <v/>
      </c>
      <c r="BN54" s="2" t="str" cm="1">
        <f t="array" ref="BN54">IF(B54="","",SUMPRODUCT(($D$1:$AB$4=$BN$4)*$D54:$AB54))</f>
        <v/>
      </c>
      <c r="BO54" s="15" t="str">
        <f t="shared" si="27"/>
        <v/>
      </c>
      <c r="BP54" s="2" t="str" cm="1">
        <f t="array" ref="BP54">IF(B54="","",SUMPRODUCT(($D$1:$AB$4=$BP$4)*$D54:$AB54))</f>
        <v/>
      </c>
      <c r="BQ54" s="15" t="str">
        <f t="shared" si="28"/>
        <v/>
      </c>
      <c r="BR54" s="2" t="str" cm="1">
        <f t="array" ref="BR54">IF(B54="","",SUMPRODUCT(($D$1:$AB$4=$BR$4)*$D54:$AB54))</f>
        <v/>
      </c>
      <c r="BS54" s="15" t="str">
        <f t="shared" si="29"/>
        <v/>
      </c>
      <c r="BT54" s="2" t="str" cm="1">
        <f t="array" ref="BT54">IF(B54="","",SUMPRODUCT(($D$1:$AB$4=$BT$4)*$D54:$AB54))</f>
        <v/>
      </c>
      <c r="BU54" s="15" t="str">
        <f t="shared" si="30"/>
        <v/>
      </c>
      <c r="BV54" s="2" t="str" cm="1">
        <f t="array" ref="BV54">IF(B54="","",SUMPRODUCT(($D$1:$AB$4=$BV$4)*$D54:$AB54))</f>
        <v/>
      </c>
      <c r="BW54" s="15" t="str">
        <f t="shared" si="31"/>
        <v/>
      </c>
      <c r="BX54" s="2" t="str" cm="1">
        <f t="array" ref="BX54">IF(B54="","",SUMPRODUCT(($D$1:$AB$4=$BX$4)*$D54:$AB54))</f>
        <v/>
      </c>
      <c r="BY54" s="15" t="str">
        <f t="shared" si="32"/>
        <v/>
      </c>
      <c r="BZ54" s="2" t="str" cm="1">
        <f t="array" ref="BZ54">IF(B54="","",SUMPRODUCT(($D$1:$AB$4=$BZ$4)*$D54:$AB54))</f>
        <v/>
      </c>
      <c r="CA54" s="15" t="str">
        <f t="shared" si="33"/>
        <v/>
      </c>
      <c r="CB54" s="2" t="str" cm="1">
        <f t="array" ref="CB54">IF(B54="","",SUMPRODUCT(($D$1:$AB$4=$CB$4)*$D54:$AB54))</f>
        <v/>
      </c>
      <c r="CC54" s="15" t="str">
        <f t="shared" si="34"/>
        <v/>
      </c>
      <c r="CD54" s="2" t="str" cm="1">
        <f t="array" ref="CD54">IF(B54="","",SUMPRODUCT(($D$1:$AB$4=$CD$4)*$D54:$AB54))</f>
        <v/>
      </c>
      <c r="CE54" s="15" t="str">
        <f t="shared" si="35"/>
        <v/>
      </c>
      <c r="CF54" s="2" t="str" cm="1">
        <f t="array" ref="CF54">IF(B54="","",SUMPRODUCT(($D$1:$AB$4=$CF$4)*$D54:$AB54))</f>
        <v/>
      </c>
      <c r="CG54" s="15" t="str">
        <f t="shared" si="36"/>
        <v/>
      </c>
      <c r="CH54" s="2" t="str" cm="1">
        <f t="array" ref="CH54">IF(B54="","",SUMPRODUCT(($D$1:$AB$4=$CH$4)*$D54:$AB54))</f>
        <v/>
      </c>
      <c r="CI54" s="15" t="str">
        <f t="shared" si="37"/>
        <v/>
      </c>
    </row>
    <row r="55" spans="1:87">
      <c r="A55" s="7">
        <v>50</v>
      </c>
      <c r="D55" s="97"/>
      <c r="E55" s="86"/>
      <c r="F55" s="86"/>
      <c r="G55" s="86"/>
      <c r="H55" s="86"/>
      <c r="I55" s="98"/>
      <c r="J55" s="102"/>
      <c r="K55" s="87"/>
      <c r="L55" s="87"/>
      <c r="M55" s="87"/>
      <c r="N55" s="87"/>
      <c r="O55" s="103"/>
      <c r="P55" s="107"/>
      <c r="Q55" s="88"/>
      <c r="R55" s="88"/>
      <c r="S55" s="88"/>
      <c r="T55" s="88"/>
      <c r="U55" s="108"/>
      <c r="V55" s="113"/>
      <c r="W55" s="89"/>
      <c r="X55" s="89"/>
      <c r="Y55" s="89"/>
      <c r="Z55" s="89"/>
      <c r="AA55" s="89"/>
      <c r="AB55" s="169"/>
      <c r="AC55" s="171" t="str">
        <f t="shared" si="38"/>
        <v/>
      </c>
      <c r="AD55" s="172" t="str">
        <f t="shared" si="12"/>
        <v/>
      </c>
      <c r="AL55" s="2" t="str" cm="1">
        <f t="array" ref="AL55">IF(B55="","",SUMPRODUCT(($D$1:$AB$4=$AL$4)*D55:AB55))</f>
        <v/>
      </c>
      <c r="AM55" s="15" t="str">
        <f t="shared" si="13"/>
        <v/>
      </c>
      <c r="AN55" s="2" t="str" cm="1">
        <f t="array" ref="AN55">IF(B55="","",SUMPRODUCT(($D$1:$AB$4=$AN$4)*D55:AB55))</f>
        <v/>
      </c>
      <c r="AO55" s="15" t="str">
        <f t="shared" si="14"/>
        <v/>
      </c>
      <c r="AP55" s="2" t="str" cm="1">
        <f t="array" ref="AP55">IF(B55="","",SUMPRODUCT(($D$1:$AB$4=$AP$4)*D55:AB55))</f>
        <v/>
      </c>
      <c r="AQ55" s="15" t="str">
        <f t="shared" si="15"/>
        <v/>
      </c>
      <c r="AR55" s="2" t="str" cm="1">
        <f t="array" ref="AR55">IF(B55="","",SUMPRODUCT(($D$1:$AB$4=$AR$4)*D55:AB55))</f>
        <v/>
      </c>
      <c r="AS55" s="15" t="str">
        <f t="shared" si="16"/>
        <v/>
      </c>
      <c r="AT55" s="2" t="str" cm="1">
        <f t="array" ref="AT55">IF(B55="","",SUMPRODUCT(($D$1:$AB$4=$AT$4)*$D55:$AB55))</f>
        <v/>
      </c>
      <c r="AU55" s="15" t="str">
        <f t="shared" si="17"/>
        <v/>
      </c>
      <c r="AV55" s="2" t="str" cm="1">
        <f t="array" ref="AV55">IF(B55="","",SUMPRODUCT(($D$1:$AB$4=$AV$4)*$D55:$AB55))</f>
        <v/>
      </c>
      <c r="AW55" s="15" t="str">
        <f t="shared" si="18"/>
        <v/>
      </c>
      <c r="AX55" s="2" t="str" cm="1">
        <f t="array" ref="AX55">IF(B55="","",SUMPRODUCT(($D$1:$AB$4=$AX$4)*$D55:$AB55))</f>
        <v/>
      </c>
      <c r="AY55" s="15" t="str">
        <f t="shared" si="19"/>
        <v/>
      </c>
      <c r="AZ55" s="2" t="str" cm="1">
        <f t="array" ref="AZ55">IF(B55="","",SUMPRODUCT(($D$1:$AB$4=$AZ$4)*$D55:$AB55))</f>
        <v/>
      </c>
      <c r="BA55" s="15" t="str">
        <f t="shared" si="20"/>
        <v/>
      </c>
      <c r="BB55" s="2" t="str" cm="1">
        <f t="array" ref="BB55">IF(B55="","",SUMPRODUCT(($D$1:$AB$4=$BB$4)*$D55:$AB55))</f>
        <v/>
      </c>
      <c r="BC55" s="15" t="str">
        <f t="shared" si="21"/>
        <v/>
      </c>
      <c r="BD55" s="2" t="str" cm="1">
        <f t="array" ref="BD55">IF(B55="","",SUMPRODUCT(($D$1:$AB$4=$BD$4)*$D55:$AB55))</f>
        <v/>
      </c>
      <c r="BE55" s="15" t="str">
        <f t="shared" si="22"/>
        <v/>
      </c>
      <c r="BF55" s="2" t="str" cm="1">
        <f t="array" ref="BF55">IF(B55="","",SUMPRODUCT(($D$1:$AB$4=$BF$4)*$D55:$AB55))</f>
        <v/>
      </c>
      <c r="BG55" s="15" t="str">
        <f t="shared" si="23"/>
        <v/>
      </c>
      <c r="BH55" s="2" t="str" cm="1">
        <f t="array" ref="BH55">IF(B55="","",SUMPRODUCT(($D$1:$AB$4=$BH$4)*$D55:$AB55))</f>
        <v/>
      </c>
      <c r="BI55" s="15" t="str">
        <f t="shared" si="24"/>
        <v/>
      </c>
      <c r="BJ55" s="2" t="str" cm="1">
        <f t="array" ref="BJ55">IF(B55="","",SUMPRODUCT(($D$1:$AB$4=$BJ$4)*$D55:$AB55))</f>
        <v/>
      </c>
      <c r="BK55" s="15" t="str">
        <f t="shared" si="25"/>
        <v/>
      </c>
      <c r="BL55" s="2" t="str" cm="1">
        <f t="array" ref="BL55">IF(B55="","",SUMPRODUCT(($D$1:$AB$4=$BL$4)*$D55:$AB55))</f>
        <v/>
      </c>
      <c r="BM55" s="15" t="str">
        <f t="shared" si="26"/>
        <v/>
      </c>
      <c r="BN55" s="2" t="str" cm="1">
        <f t="array" ref="BN55">IF(B55="","",SUMPRODUCT(($D$1:$AB$4=$BN$4)*$D55:$AB55))</f>
        <v/>
      </c>
      <c r="BO55" s="15" t="str">
        <f t="shared" si="27"/>
        <v/>
      </c>
      <c r="BP55" s="2" t="str" cm="1">
        <f t="array" ref="BP55">IF(B55="","",SUMPRODUCT(($D$1:$AB$4=$BP$4)*$D55:$AB55))</f>
        <v/>
      </c>
      <c r="BQ55" s="15" t="str">
        <f t="shared" si="28"/>
        <v/>
      </c>
      <c r="BR55" s="2" t="str" cm="1">
        <f t="array" ref="BR55">IF(B55="","",SUMPRODUCT(($D$1:$AB$4=$BR$4)*$D55:$AB55))</f>
        <v/>
      </c>
      <c r="BS55" s="15" t="str">
        <f t="shared" si="29"/>
        <v/>
      </c>
      <c r="BT55" s="2" t="str" cm="1">
        <f t="array" ref="BT55">IF(B55="","",SUMPRODUCT(($D$1:$AB$4=$BT$4)*$D55:$AB55))</f>
        <v/>
      </c>
      <c r="BU55" s="15" t="str">
        <f t="shared" si="30"/>
        <v/>
      </c>
      <c r="BV55" s="2" t="str" cm="1">
        <f t="array" ref="BV55">IF(B55="","",SUMPRODUCT(($D$1:$AB$4=$BV$4)*$D55:$AB55))</f>
        <v/>
      </c>
      <c r="BW55" s="15" t="str">
        <f t="shared" si="31"/>
        <v/>
      </c>
      <c r="BX55" s="2" t="str" cm="1">
        <f t="array" ref="BX55">IF(B55="","",SUMPRODUCT(($D$1:$AB$4=$BX$4)*$D55:$AB55))</f>
        <v/>
      </c>
      <c r="BY55" s="15" t="str">
        <f t="shared" si="32"/>
        <v/>
      </c>
      <c r="BZ55" s="2" t="str" cm="1">
        <f t="array" ref="BZ55">IF(B55="","",SUMPRODUCT(($D$1:$AB$4=$BZ$4)*$D55:$AB55))</f>
        <v/>
      </c>
      <c r="CA55" s="15" t="str">
        <f t="shared" si="33"/>
        <v/>
      </c>
      <c r="CB55" s="2" t="str" cm="1">
        <f t="array" ref="CB55">IF(B55="","",SUMPRODUCT(($D$1:$AB$4=$CB$4)*$D55:$AB55))</f>
        <v/>
      </c>
      <c r="CC55" s="15" t="str">
        <f t="shared" si="34"/>
        <v/>
      </c>
      <c r="CD55" s="2" t="str" cm="1">
        <f t="array" ref="CD55">IF(B55="","",SUMPRODUCT(($D$1:$AB$4=$CD$4)*$D55:$AB55))</f>
        <v/>
      </c>
      <c r="CE55" s="15" t="str">
        <f t="shared" si="35"/>
        <v/>
      </c>
      <c r="CF55" s="2" t="str" cm="1">
        <f t="array" ref="CF55">IF(B55="","",SUMPRODUCT(($D$1:$AB$4=$CF$4)*$D55:$AB55))</f>
        <v/>
      </c>
      <c r="CG55" s="15" t="str">
        <f t="shared" si="36"/>
        <v/>
      </c>
      <c r="CH55" s="2" t="str" cm="1">
        <f t="array" ref="CH55">IF(B55="","",SUMPRODUCT(($D$1:$AB$4=$CH$4)*$D55:$AB55))</f>
        <v/>
      </c>
      <c r="CI55" s="15" t="str">
        <f t="shared" si="37"/>
        <v/>
      </c>
    </row>
    <row r="56" spans="1:87">
      <c r="A56" s="6">
        <v>51</v>
      </c>
      <c r="D56" s="97"/>
      <c r="E56" s="86"/>
      <c r="F56" s="86"/>
      <c r="G56" s="86"/>
      <c r="H56" s="86"/>
      <c r="I56" s="98"/>
      <c r="J56" s="102"/>
      <c r="K56" s="87"/>
      <c r="L56" s="87"/>
      <c r="M56" s="87"/>
      <c r="N56" s="87"/>
      <c r="O56" s="103"/>
      <c r="P56" s="107"/>
      <c r="Q56" s="88"/>
      <c r="R56" s="88"/>
      <c r="S56" s="88"/>
      <c r="T56" s="88"/>
      <c r="U56" s="108"/>
      <c r="V56" s="113"/>
      <c r="W56" s="89"/>
      <c r="X56" s="89"/>
      <c r="Y56" s="89"/>
      <c r="Z56" s="89"/>
      <c r="AA56" s="89"/>
      <c r="AB56" s="169"/>
      <c r="AC56" s="171" t="str">
        <f t="shared" si="38"/>
        <v/>
      </c>
      <c r="AD56" s="172" t="str">
        <f t="shared" si="12"/>
        <v/>
      </c>
      <c r="AL56" s="2" t="str" cm="1">
        <f t="array" ref="AL56">IF(B56="","",SUMPRODUCT(($D$1:$AB$4=$AL$4)*D56:AB56))</f>
        <v/>
      </c>
      <c r="AM56" s="15" t="str">
        <f t="shared" si="13"/>
        <v/>
      </c>
      <c r="AN56" s="2" t="str" cm="1">
        <f t="array" ref="AN56">IF(B56="","",SUMPRODUCT(($D$1:$AB$4=$AN$4)*D56:AB56))</f>
        <v/>
      </c>
      <c r="AO56" s="15" t="str">
        <f t="shared" si="14"/>
        <v/>
      </c>
      <c r="AP56" s="2" t="str" cm="1">
        <f t="array" ref="AP56">IF(B56="","",SUMPRODUCT(($D$1:$AB$4=$AP$4)*D56:AB56))</f>
        <v/>
      </c>
      <c r="AQ56" s="15" t="str">
        <f t="shared" si="15"/>
        <v/>
      </c>
      <c r="AR56" s="2" t="str" cm="1">
        <f t="array" ref="AR56">IF(B56="","",SUMPRODUCT(($D$1:$AB$4=$AR$4)*D56:AB56))</f>
        <v/>
      </c>
      <c r="AS56" s="15" t="str">
        <f t="shared" si="16"/>
        <v/>
      </c>
      <c r="AT56" s="2" t="str" cm="1">
        <f t="array" ref="AT56">IF(B56="","",SUMPRODUCT(($D$1:$AB$4=$AT$4)*$D56:$AB56))</f>
        <v/>
      </c>
      <c r="AU56" s="15" t="str">
        <f t="shared" si="17"/>
        <v/>
      </c>
      <c r="AV56" s="2" t="str" cm="1">
        <f t="array" ref="AV56">IF(B56="","",SUMPRODUCT(($D$1:$AB$4=$AV$4)*$D56:$AB56))</f>
        <v/>
      </c>
      <c r="AW56" s="15" t="str">
        <f t="shared" si="18"/>
        <v/>
      </c>
      <c r="AX56" s="2" t="str" cm="1">
        <f t="array" ref="AX56">IF(B56="","",SUMPRODUCT(($D$1:$AB$4=$AX$4)*$D56:$AB56))</f>
        <v/>
      </c>
      <c r="AY56" s="15" t="str">
        <f t="shared" si="19"/>
        <v/>
      </c>
      <c r="AZ56" s="2" t="str" cm="1">
        <f t="array" ref="AZ56">IF(B56="","",SUMPRODUCT(($D$1:$AB$4=$AZ$4)*$D56:$AB56))</f>
        <v/>
      </c>
      <c r="BA56" s="15" t="str">
        <f t="shared" si="20"/>
        <v/>
      </c>
      <c r="BB56" s="2" t="str" cm="1">
        <f t="array" ref="BB56">IF(B56="","",SUMPRODUCT(($D$1:$AB$4=$BB$4)*$D56:$AB56))</f>
        <v/>
      </c>
      <c r="BC56" s="15" t="str">
        <f t="shared" si="21"/>
        <v/>
      </c>
      <c r="BD56" s="2" t="str" cm="1">
        <f t="array" ref="BD56">IF(B56="","",SUMPRODUCT(($D$1:$AB$4=$BD$4)*$D56:$AB56))</f>
        <v/>
      </c>
      <c r="BE56" s="15" t="str">
        <f t="shared" si="22"/>
        <v/>
      </c>
      <c r="BF56" s="2" t="str" cm="1">
        <f t="array" ref="BF56">IF(B56="","",SUMPRODUCT(($D$1:$AB$4=$BF$4)*$D56:$AB56))</f>
        <v/>
      </c>
      <c r="BG56" s="15" t="str">
        <f t="shared" si="23"/>
        <v/>
      </c>
      <c r="BH56" s="2" t="str" cm="1">
        <f t="array" ref="BH56">IF(B56="","",SUMPRODUCT(($D$1:$AB$4=$BH$4)*$D56:$AB56))</f>
        <v/>
      </c>
      <c r="BI56" s="15" t="str">
        <f t="shared" si="24"/>
        <v/>
      </c>
      <c r="BJ56" s="2" t="str" cm="1">
        <f t="array" ref="BJ56">IF(B56="","",SUMPRODUCT(($D$1:$AB$4=$BJ$4)*$D56:$AB56))</f>
        <v/>
      </c>
      <c r="BK56" s="15" t="str">
        <f t="shared" si="25"/>
        <v/>
      </c>
      <c r="BL56" s="2" t="str" cm="1">
        <f t="array" ref="BL56">IF(B56="","",SUMPRODUCT(($D$1:$AB$4=$BL$4)*$D56:$AB56))</f>
        <v/>
      </c>
      <c r="BM56" s="15" t="str">
        <f t="shared" si="26"/>
        <v/>
      </c>
      <c r="BN56" s="2" t="str" cm="1">
        <f t="array" ref="BN56">IF(B56="","",SUMPRODUCT(($D$1:$AB$4=$BN$4)*$D56:$AB56))</f>
        <v/>
      </c>
      <c r="BO56" s="15" t="str">
        <f t="shared" si="27"/>
        <v/>
      </c>
      <c r="BP56" s="2" t="str" cm="1">
        <f t="array" ref="BP56">IF(B56="","",SUMPRODUCT(($D$1:$AB$4=$BP$4)*$D56:$AB56))</f>
        <v/>
      </c>
      <c r="BQ56" s="15" t="str">
        <f t="shared" si="28"/>
        <v/>
      </c>
      <c r="BR56" s="2" t="str" cm="1">
        <f t="array" ref="BR56">IF(B56="","",SUMPRODUCT(($D$1:$AB$4=$BR$4)*$D56:$AB56))</f>
        <v/>
      </c>
      <c r="BS56" s="15" t="str">
        <f t="shared" si="29"/>
        <v/>
      </c>
      <c r="BT56" s="2" t="str" cm="1">
        <f t="array" ref="BT56">IF(B56="","",SUMPRODUCT(($D$1:$AB$4=$BT$4)*$D56:$AB56))</f>
        <v/>
      </c>
      <c r="BU56" s="15" t="str">
        <f t="shared" si="30"/>
        <v/>
      </c>
      <c r="BV56" s="2" t="str" cm="1">
        <f t="array" ref="BV56">IF(B56="","",SUMPRODUCT(($D$1:$AB$4=$BV$4)*$D56:$AB56))</f>
        <v/>
      </c>
      <c r="BW56" s="15" t="str">
        <f t="shared" si="31"/>
        <v/>
      </c>
      <c r="BX56" s="2" t="str" cm="1">
        <f t="array" ref="BX56">IF(B56="","",SUMPRODUCT(($D$1:$AB$4=$BX$4)*$D56:$AB56))</f>
        <v/>
      </c>
      <c r="BY56" s="15" t="str">
        <f t="shared" si="32"/>
        <v/>
      </c>
      <c r="BZ56" s="2" t="str" cm="1">
        <f t="array" ref="BZ56">IF(B56="","",SUMPRODUCT(($D$1:$AB$4=$BZ$4)*$D56:$AB56))</f>
        <v/>
      </c>
      <c r="CA56" s="15" t="str">
        <f t="shared" si="33"/>
        <v/>
      </c>
      <c r="CB56" s="2" t="str" cm="1">
        <f t="array" ref="CB56">IF(B56="","",SUMPRODUCT(($D$1:$AB$4=$CB$4)*$D56:$AB56))</f>
        <v/>
      </c>
      <c r="CC56" s="15" t="str">
        <f t="shared" si="34"/>
        <v/>
      </c>
      <c r="CD56" s="2" t="str" cm="1">
        <f t="array" ref="CD56">IF(B56="","",SUMPRODUCT(($D$1:$AB$4=$CD$4)*$D56:$AB56))</f>
        <v/>
      </c>
      <c r="CE56" s="15" t="str">
        <f t="shared" si="35"/>
        <v/>
      </c>
      <c r="CF56" s="2" t="str" cm="1">
        <f t="array" ref="CF56">IF(B56="","",SUMPRODUCT(($D$1:$AB$4=$CF$4)*$D56:$AB56))</f>
        <v/>
      </c>
      <c r="CG56" s="15" t="str">
        <f t="shared" si="36"/>
        <v/>
      </c>
      <c r="CH56" s="2" t="str" cm="1">
        <f t="array" ref="CH56">IF(B56="","",SUMPRODUCT(($D$1:$AB$4=$CH$4)*$D56:$AB56))</f>
        <v/>
      </c>
      <c r="CI56" s="15" t="str">
        <f t="shared" si="37"/>
        <v/>
      </c>
    </row>
    <row r="57" spans="1:87">
      <c r="A57" s="7">
        <v>52</v>
      </c>
      <c r="D57" s="97"/>
      <c r="E57" s="86"/>
      <c r="F57" s="86"/>
      <c r="G57" s="86"/>
      <c r="H57" s="86"/>
      <c r="I57" s="98"/>
      <c r="J57" s="102"/>
      <c r="K57" s="87"/>
      <c r="L57" s="87"/>
      <c r="M57" s="87"/>
      <c r="N57" s="87"/>
      <c r="O57" s="103"/>
      <c r="P57" s="107"/>
      <c r="Q57" s="88"/>
      <c r="R57" s="88"/>
      <c r="S57" s="88"/>
      <c r="T57" s="88"/>
      <c r="U57" s="108"/>
      <c r="V57" s="113"/>
      <c r="W57" s="89"/>
      <c r="X57" s="89"/>
      <c r="Y57" s="89"/>
      <c r="Z57" s="89"/>
      <c r="AA57" s="89"/>
      <c r="AB57" s="169"/>
      <c r="AC57" s="171" t="str">
        <f t="shared" si="38"/>
        <v/>
      </c>
      <c r="AD57" s="172" t="str">
        <f t="shared" si="12"/>
        <v/>
      </c>
      <c r="AL57" s="2" t="str" cm="1">
        <f t="array" ref="AL57">IF(B57="","",SUMPRODUCT(($D$1:$AB$4=$AL$4)*D57:AB57))</f>
        <v/>
      </c>
      <c r="AM57" s="15" t="str">
        <f t="shared" si="13"/>
        <v/>
      </c>
      <c r="AN57" s="2" t="str" cm="1">
        <f t="array" ref="AN57">IF(B57="","",SUMPRODUCT(($D$1:$AB$4=$AN$4)*D57:AB57))</f>
        <v/>
      </c>
      <c r="AO57" s="15" t="str">
        <f t="shared" si="14"/>
        <v/>
      </c>
      <c r="AP57" s="2" t="str" cm="1">
        <f t="array" ref="AP57">IF(B57="","",SUMPRODUCT(($D$1:$AB$4=$AP$4)*D57:AB57))</f>
        <v/>
      </c>
      <c r="AQ57" s="15" t="str">
        <f t="shared" si="15"/>
        <v/>
      </c>
      <c r="AR57" s="2" t="str" cm="1">
        <f t="array" ref="AR57">IF(B57="","",SUMPRODUCT(($D$1:$AB$4=$AR$4)*D57:AB57))</f>
        <v/>
      </c>
      <c r="AS57" s="15" t="str">
        <f t="shared" si="16"/>
        <v/>
      </c>
      <c r="AT57" s="2" t="str" cm="1">
        <f t="array" ref="AT57">IF(B57="","",SUMPRODUCT(($D$1:$AB$4=$AT$4)*$D57:$AB57))</f>
        <v/>
      </c>
      <c r="AU57" s="15" t="str">
        <f t="shared" si="17"/>
        <v/>
      </c>
      <c r="AV57" s="2" t="str" cm="1">
        <f t="array" ref="AV57">IF(B57="","",SUMPRODUCT(($D$1:$AB$4=$AV$4)*$D57:$AB57))</f>
        <v/>
      </c>
      <c r="AW57" s="15" t="str">
        <f t="shared" si="18"/>
        <v/>
      </c>
      <c r="AX57" s="2" t="str" cm="1">
        <f t="array" ref="AX57">IF(B57="","",SUMPRODUCT(($D$1:$AB$4=$AX$4)*$D57:$AB57))</f>
        <v/>
      </c>
      <c r="AY57" s="15" t="str">
        <f t="shared" si="19"/>
        <v/>
      </c>
      <c r="AZ57" s="2" t="str" cm="1">
        <f t="array" ref="AZ57">IF(B57="","",SUMPRODUCT(($D$1:$AB$4=$AZ$4)*$D57:$AB57))</f>
        <v/>
      </c>
      <c r="BA57" s="15" t="str">
        <f t="shared" si="20"/>
        <v/>
      </c>
      <c r="BB57" s="2" t="str" cm="1">
        <f t="array" ref="BB57">IF(B57="","",SUMPRODUCT(($D$1:$AB$4=$BB$4)*$D57:$AB57))</f>
        <v/>
      </c>
      <c r="BC57" s="15" t="str">
        <f t="shared" si="21"/>
        <v/>
      </c>
      <c r="BD57" s="2" t="str" cm="1">
        <f t="array" ref="BD57">IF(B57="","",SUMPRODUCT(($D$1:$AB$4=$BD$4)*$D57:$AB57))</f>
        <v/>
      </c>
      <c r="BE57" s="15" t="str">
        <f t="shared" si="22"/>
        <v/>
      </c>
      <c r="BF57" s="2" t="str" cm="1">
        <f t="array" ref="BF57">IF(B57="","",SUMPRODUCT(($D$1:$AB$4=$BF$4)*$D57:$AB57))</f>
        <v/>
      </c>
      <c r="BG57" s="15" t="str">
        <f t="shared" si="23"/>
        <v/>
      </c>
      <c r="BH57" s="2" t="str" cm="1">
        <f t="array" ref="BH57">IF(B57="","",SUMPRODUCT(($D$1:$AB$4=$BH$4)*$D57:$AB57))</f>
        <v/>
      </c>
      <c r="BI57" s="15" t="str">
        <f t="shared" si="24"/>
        <v/>
      </c>
      <c r="BJ57" s="2" t="str" cm="1">
        <f t="array" ref="BJ57">IF(B57="","",SUMPRODUCT(($D$1:$AB$4=$BJ$4)*$D57:$AB57))</f>
        <v/>
      </c>
      <c r="BK57" s="15" t="str">
        <f t="shared" si="25"/>
        <v/>
      </c>
      <c r="BL57" s="2" t="str" cm="1">
        <f t="array" ref="BL57">IF(B57="","",SUMPRODUCT(($D$1:$AB$4=$BL$4)*$D57:$AB57))</f>
        <v/>
      </c>
      <c r="BM57" s="15" t="str">
        <f t="shared" si="26"/>
        <v/>
      </c>
      <c r="BN57" s="2" t="str" cm="1">
        <f t="array" ref="BN57">IF(B57="","",SUMPRODUCT(($D$1:$AB$4=$BN$4)*$D57:$AB57))</f>
        <v/>
      </c>
      <c r="BO57" s="15" t="str">
        <f t="shared" si="27"/>
        <v/>
      </c>
      <c r="BP57" s="2" t="str" cm="1">
        <f t="array" ref="BP57">IF(B57="","",SUMPRODUCT(($D$1:$AB$4=$BP$4)*$D57:$AB57))</f>
        <v/>
      </c>
      <c r="BQ57" s="15" t="str">
        <f t="shared" si="28"/>
        <v/>
      </c>
      <c r="BR57" s="2" t="str" cm="1">
        <f t="array" ref="BR57">IF(B57="","",SUMPRODUCT(($D$1:$AB$4=$BR$4)*$D57:$AB57))</f>
        <v/>
      </c>
      <c r="BS57" s="15" t="str">
        <f t="shared" si="29"/>
        <v/>
      </c>
      <c r="BT57" s="2" t="str" cm="1">
        <f t="array" ref="BT57">IF(B57="","",SUMPRODUCT(($D$1:$AB$4=$BT$4)*$D57:$AB57))</f>
        <v/>
      </c>
      <c r="BU57" s="15" t="str">
        <f t="shared" si="30"/>
        <v/>
      </c>
      <c r="BV57" s="2" t="str" cm="1">
        <f t="array" ref="BV57">IF(B57="","",SUMPRODUCT(($D$1:$AB$4=$BV$4)*$D57:$AB57))</f>
        <v/>
      </c>
      <c r="BW57" s="15" t="str">
        <f t="shared" si="31"/>
        <v/>
      </c>
      <c r="BX57" s="2" t="str" cm="1">
        <f t="array" ref="BX57">IF(B57="","",SUMPRODUCT(($D$1:$AB$4=$BX$4)*$D57:$AB57))</f>
        <v/>
      </c>
      <c r="BY57" s="15" t="str">
        <f t="shared" si="32"/>
        <v/>
      </c>
      <c r="BZ57" s="2" t="str" cm="1">
        <f t="array" ref="BZ57">IF(B57="","",SUMPRODUCT(($D$1:$AB$4=$BZ$4)*$D57:$AB57))</f>
        <v/>
      </c>
      <c r="CA57" s="15" t="str">
        <f t="shared" si="33"/>
        <v/>
      </c>
      <c r="CB57" s="2" t="str" cm="1">
        <f t="array" ref="CB57">IF(B57="","",SUMPRODUCT(($D$1:$AB$4=$CB$4)*$D57:$AB57))</f>
        <v/>
      </c>
      <c r="CC57" s="15" t="str">
        <f t="shared" si="34"/>
        <v/>
      </c>
      <c r="CD57" s="2" t="str" cm="1">
        <f t="array" ref="CD57">IF(B57="","",SUMPRODUCT(($D$1:$AB$4=$CD$4)*$D57:$AB57))</f>
        <v/>
      </c>
      <c r="CE57" s="15" t="str">
        <f t="shared" si="35"/>
        <v/>
      </c>
      <c r="CF57" s="2" t="str" cm="1">
        <f t="array" ref="CF57">IF(B57="","",SUMPRODUCT(($D$1:$AB$4=$CF$4)*$D57:$AB57))</f>
        <v/>
      </c>
      <c r="CG57" s="15" t="str">
        <f t="shared" si="36"/>
        <v/>
      </c>
      <c r="CH57" s="2" t="str" cm="1">
        <f t="array" ref="CH57">IF(B57="","",SUMPRODUCT(($D$1:$AB$4=$CH$4)*$D57:$AB57))</f>
        <v/>
      </c>
      <c r="CI57" s="15" t="str">
        <f t="shared" si="37"/>
        <v/>
      </c>
    </row>
    <row r="58" spans="1:87">
      <c r="A58" s="6">
        <v>53</v>
      </c>
      <c r="D58" s="97"/>
      <c r="E58" s="86"/>
      <c r="F58" s="86"/>
      <c r="G58" s="86"/>
      <c r="H58" s="86"/>
      <c r="I58" s="98"/>
      <c r="J58" s="102"/>
      <c r="K58" s="87"/>
      <c r="L58" s="87"/>
      <c r="M58" s="87"/>
      <c r="N58" s="87"/>
      <c r="O58" s="103"/>
      <c r="P58" s="107"/>
      <c r="Q58" s="88"/>
      <c r="R58" s="88"/>
      <c r="S58" s="88"/>
      <c r="T58" s="88"/>
      <c r="U58" s="108"/>
      <c r="V58" s="113"/>
      <c r="W58" s="89"/>
      <c r="X58" s="89"/>
      <c r="Y58" s="89"/>
      <c r="Z58" s="89"/>
      <c r="AA58" s="89"/>
      <c r="AB58" s="169"/>
      <c r="AC58" s="171" t="str">
        <f t="shared" si="38"/>
        <v/>
      </c>
      <c r="AD58" s="172" t="str">
        <f t="shared" si="12"/>
        <v/>
      </c>
      <c r="AL58" s="2" t="str" cm="1">
        <f t="array" ref="AL58">IF(B58="","",SUMPRODUCT(($D$1:$AB$4=$AL$4)*D58:AB58))</f>
        <v/>
      </c>
      <c r="AM58" s="15" t="str">
        <f t="shared" si="13"/>
        <v/>
      </c>
      <c r="AN58" s="2" t="str" cm="1">
        <f t="array" ref="AN58">IF(B58="","",SUMPRODUCT(($D$1:$AB$4=$AN$4)*D58:AB58))</f>
        <v/>
      </c>
      <c r="AO58" s="15" t="str">
        <f t="shared" si="14"/>
        <v/>
      </c>
      <c r="AP58" s="2" t="str" cm="1">
        <f t="array" ref="AP58">IF(B58="","",SUMPRODUCT(($D$1:$AB$4=$AP$4)*D58:AB58))</f>
        <v/>
      </c>
      <c r="AQ58" s="15" t="str">
        <f t="shared" si="15"/>
        <v/>
      </c>
      <c r="AR58" s="2" t="str" cm="1">
        <f t="array" ref="AR58">IF(B58="","",SUMPRODUCT(($D$1:$AB$4=$AR$4)*D58:AB58))</f>
        <v/>
      </c>
      <c r="AS58" s="15" t="str">
        <f t="shared" si="16"/>
        <v/>
      </c>
      <c r="AT58" s="2" t="str" cm="1">
        <f t="array" ref="AT58">IF(B58="","",SUMPRODUCT(($D$1:$AB$4=$AT$4)*$D58:$AB58))</f>
        <v/>
      </c>
      <c r="AU58" s="15" t="str">
        <f t="shared" si="17"/>
        <v/>
      </c>
      <c r="AV58" s="2" t="str" cm="1">
        <f t="array" ref="AV58">IF(B58="","",SUMPRODUCT(($D$1:$AB$4=$AV$4)*$D58:$AB58))</f>
        <v/>
      </c>
      <c r="AW58" s="15" t="str">
        <f t="shared" si="18"/>
        <v/>
      </c>
      <c r="AX58" s="2" t="str" cm="1">
        <f t="array" ref="AX58">IF(B58="","",SUMPRODUCT(($D$1:$AB$4=$AX$4)*$D58:$AB58))</f>
        <v/>
      </c>
      <c r="AY58" s="15" t="str">
        <f t="shared" si="19"/>
        <v/>
      </c>
      <c r="AZ58" s="2" t="str" cm="1">
        <f t="array" ref="AZ58">IF(B58="","",SUMPRODUCT(($D$1:$AB$4=$AZ$4)*$D58:$AB58))</f>
        <v/>
      </c>
      <c r="BA58" s="15" t="str">
        <f t="shared" si="20"/>
        <v/>
      </c>
      <c r="BB58" s="2" t="str" cm="1">
        <f t="array" ref="BB58">IF(B58="","",SUMPRODUCT(($D$1:$AB$4=$BB$4)*$D58:$AB58))</f>
        <v/>
      </c>
      <c r="BC58" s="15" t="str">
        <f t="shared" si="21"/>
        <v/>
      </c>
      <c r="BD58" s="2" t="str" cm="1">
        <f t="array" ref="BD58">IF(B58="","",SUMPRODUCT(($D$1:$AB$4=$BD$4)*$D58:$AB58))</f>
        <v/>
      </c>
      <c r="BE58" s="15" t="str">
        <f t="shared" si="22"/>
        <v/>
      </c>
      <c r="BF58" s="2" t="str" cm="1">
        <f t="array" ref="BF58">IF(B58="","",SUMPRODUCT(($D$1:$AB$4=$BF$4)*$D58:$AB58))</f>
        <v/>
      </c>
      <c r="BG58" s="15" t="str">
        <f t="shared" si="23"/>
        <v/>
      </c>
      <c r="BH58" s="2" t="str" cm="1">
        <f t="array" ref="BH58">IF(B58="","",SUMPRODUCT(($D$1:$AB$4=$BH$4)*$D58:$AB58))</f>
        <v/>
      </c>
      <c r="BI58" s="15" t="str">
        <f t="shared" si="24"/>
        <v/>
      </c>
      <c r="BJ58" s="2" t="str" cm="1">
        <f t="array" ref="BJ58">IF(B58="","",SUMPRODUCT(($D$1:$AB$4=$BJ$4)*$D58:$AB58))</f>
        <v/>
      </c>
      <c r="BK58" s="15" t="str">
        <f t="shared" si="25"/>
        <v/>
      </c>
      <c r="BL58" s="2" t="str" cm="1">
        <f t="array" ref="BL58">IF(B58="","",SUMPRODUCT(($D$1:$AB$4=$BL$4)*$D58:$AB58))</f>
        <v/>
      </c>
      <c r="BM58" s="15" t="str">
        <f t="shared" si="26"/>
        <v/>
      </c>
      <c r="BN58" s="2" t="str" cm="1">
        <f t="array" ref="BN58">IF(B58="","",SUMPRODUCT(($D$1:$AB$4=$BN$4)*$D58:$AB58))</f>
        <v/>
      </c>
      <c r="BO58" s="15" t="str">
        <f t="shared" si="27"/>
        <v/>
      </c>
      <c r="BP58" s="2" t="str" cm="1">
        <f t="array" ref="BP58">IF(B58="","",SUMPRODUCT(($D$1:$AB$4=$BP$4)*$D58:$AB58))</f>
        <v/>
      </c>
      <c r="BQ58" s="15" t="str">
        <f t="shared" si="28"/>
        <v/>
      </c>
      <c r="BR58" s="2" t="str" cm="1">
        <f t="array" ref="BR58">IF(B58="","",SUMPRODUCT(($D$1:$AB$4=$BR$4)*$D58:$AB58))</f>
        <v/>
      </c>
      <c r="BS58" s="15" t="str">
        <f t="shared" si="29"/>
        <v/>
      </c>
      <c r="BT58" s="2" t="str" cm="1">
        <f t="array" ref="BT58">IF(B58="","",SUMPRODUCT(($D$1:$AB$4=$BT$4)*$D58:$AB58))</f>
        <v/>
      </c>
      <c r="BU58" s="15" t="str">
        <f t="shared" si="30"/>
        <v/>
      </c>
      <c r="BV58" s="2" t="str" cm="1">
        <f t="array" ref="BV58">IF(B58="","",SUMPRODUCT(($D$1:$AB$4=$BV$4)*$D58:$AB58))</f>
        <v/>
      </c>
      <c r="BW58" s="15" t="str">
        <f t="shared" si="31"/>
        <v/>
      </c>
      <c r="BX58" s="2" t="str" cm="1">
        <f t="array" ref="BX58">IF(B58="","",SUMPRODUCT(($D$1:$AB$4=$BX$4)*$D58:$AB58))</f>
        <v/>
      </c>
      <c r="BY58" s="15" t="str">
        <f t="shared" si="32"/>
        <v/>
      </c>
      <c r="BZ58" s="2" t="str" cm="1">
        <f t="array" ref="BZ58">IF(B58="","",SUMPRODUCT(($D$1:$AB$4=$BZ$4)*$D58:$AB58))</f>
        <v/>
      </c>
      <c r="CA58" s="15" t="str">
        <f t="shared" si="33"/>
        <v/>
      </c>
      <c r="CB58" s="2" t="str" cm="1">
        <f t="array" ref="CB58">IF(B58="","",SUMPRODUCT(($D$1:$AB$4=$CB$4)*$D58:$AB58))</f>
        <v/>
      </c>
      <c r="CC58" s="15" t="str">
        <f t="shared" si="34"/>
        <v/>
      </c>
      <c r="CD58" s="2" t="str" cm="1">
        <f t="array" ref="CD58">IF(B58="","",SUMPRODUCT(($D$1:$AB$4=$CD$4)*$D58:$AB58))</f>
        <v/>
      </c>
      <c r="CE58" s="15" t="str">
        <f t="shared" si="35"/>
        <v/>
      </c>
      <c r="CF58" s="2" t="str" cm="1">
        <f t="array" ref="CF58">IF(B58="","",SUMPRODUCT(($D$1:$AB$4=$CF$4)*$D58:$AB58))</f>
        <v/>
      </c>
      <c r="CG58" s="15" t="str">
        <f t="shared" si="36"/>
        <v/>
      </c>
      <c r="CH58" s="2" t="str" cm="1">
        <f t="array" ref="CH58">IF(B58="","",SUMPRODUCT(($D$1:$AB$4=$CH$4)*$D58:$AB58))</f>
        <v/>
      </c>
      <c r="CI58" s="15" t="str">
        <f t="shared" si="37"/>
        <v/>
      </c>
    </row>
    <row r="59" spans="1:87">
      <c r="A59" s="7">
        <v>54</v>
      </c>
      <c r="D59" s="97"/>
      <c r="E59" s="86"/>
      <c r="F59" s="86"/>
      <c r="G59" s="86"/>
      <c r="H59" s="86"/>
      <c r="I59" s="98"/>
      <c r="J59" s="102"/>
      <c r="K59" s="87"/>
      <c r="L59" s="87"/>
      <c r="M59" s="87"/>
      <c r="N59" s="87"/>
      <c r="O59" s="103"/>
      <c r="P59" s="107"/>
      <c r="Q59" s="88"/>
      <c r="R59" s="88"/>
      <c r="S59" s="88"/>
      <c r="T59" s="88"/>
      <c r="U59" s="108"/>
      <c r="V59" s="113"/>
      <c r="W59" s="89"/>
      <c r="X59" s="89"/>
      <c r="Y59" s="89"/>
      <c r="Z59" s="89"/>
      <c r="AA59" s="89"/>
      <c r="AB59" s="169"/>
      <c r="AC59" s="171" t="str">
        <f t="shared" si="38"/>
        <v/>
      </c>
      <c r="AD59" s="172" t="str">
        <f t="shared" si="12"/>
        <v/>
      </c>
      <c r="AL59" s="2" t="str" cm="1">
        <f t="array" ref="AL59">IF(B59="","",SUMPRODUCT(($D$1:$AB$4=$AL$4)*D59:AB59))</f>
        <v/>
      </c>
      <c r="AM59" s="15" t="str">
        <f t="shared" si="13"/>
        <v/>
      </c>
      <c r="AN59" s="2" t="str" cm="1">
        <f t="array" ref="AN59">IF(B59="","",SUMPRODUCT(($D$1:$AB$4=$AN$4)*D59:AB59))</f>
        <v/>
      </c>
      <c r="AO59" s="15" t="str">
        <f t="shared" si="14"/>
        <v/>
      </c>
      <c r="AP59" s="2" t="str" cm="1">
        <f t="array" ref="AP59">IF(B59="","",SUMPRODUCT(($D$1:$AB$4=$AP$4)*D59:AB59))</f>
        <v/>
      </c>
      <c r="AQ59" s="15" t="str">
        <f t="shared" si="15"/>
        <v/>
      </c>
      <c r="AR59" s="2" t="str" cm="1">
        <f t="array" ref="AR59">IF(B59="","",SUMPRODUCT(($D$1:$AB$4=$AR$4)*D59:AB59))</f>
        <v/>
      </c>
      <c r="AS59" s="15" t="str">
        <f t="shared" si="16"/>
        <v/>
      </c>
      <c r="AT59" s="2" t="str" cm="1">
        <f t="array" ref="AT59">IF(B59="","",SUMPRODUCT(($D$1:$AB$4=$AT$4)*$D59:$AB59))</f>
        <v/>
      </c>
      <c r="AU59" s="15" t="str">
        <f t="shared" si="17"/>
        <v/>
      </c>
      <c r="AV59" s="2" t="str" cm="1">
        <f t="array" ref="AV59">IF(B59="","",SUMPRODUCT(($D$1:$AB$4=$AV$4)*$D59:$AB59))</f>
        <v/>
      </c>
      <c r="AW59" s="15" t="str">
        <f t="shared" si="18"/>
        <v/>
      </c>
      <c r="AX59" s="2" t="str" cm="1">
        <f t="array" ref="AX59">IF(B59="","",SUMPRODUCT(($D$1:$AB$4=$AX$4)*$D59:$AB59))</f>
        <v/>
      </c>
      <c r="AY59" s="15" t="str">
        <f t="shared" si="19"/>
        <v/>
      </c>
      <c r="AZ59" s="2" t="str" cm="1">
        <f t="array" ref="AZ59">IF(B59="","",SUMPRODUCT(($D$1:$AB$4=$AZ$4)*$D59:$AB59))</f>
        <v/>
      </c>
      <c r="BA59" s="15" t="str">
        <f t="shared" si="20"/>
        <v/>
      </c>
      <c r="BB59" s="2" t="str" cm="1">
        <f t="array" ref="BB59">IF(B59="","",SUMPRODUCT(($D$1:$AB$4=$BB$4)*$D59:$AB59))</f>
        <v/>
      </c>
      <c r="BC59" s="15" t="str">
        <f t="shared" si="21"/>
        <v/>
      </c>
      <c r="BD59" s="2" t="str" cm="1">
        <f t="array" ref="BD59">IF(B59="","",SUMPRODUCT(($D$1:$AB$4=$BD$4)*$D59:$AB59))</f>
        <v/>
      </c>
      <c r="BE59" s="15" t="str">
        <f t="shared" si="22"/>
        <v/>
      </c>
      <c r="BF59" s="2" t="str" cm="1">
        <f t="array" ref="BF59">IF(B59="","",SUMPRODUCT(($D$1:$AB$4=$BF$4)*$D59:$AB59))</f>
        <v/>
      </c>
      <c r="BG59" s="15" t="str">
        <f t="shared" si="23"/>
        <v/>
      </c>
      <c r="BH59" s="2" t="str" cm="1">
        <f t="array" ref="BH59">IF(B59="","",SUMPRODUCT(($D$1:$AB$4=$BH$4)*$D59:$AB59))</f>
        <v/>
      </c>
      <c r="BI59" s="15" t="str">
        <f t="shared" si="24"/>
        <v/>
      </c>
      <c r="BJ59" s="2" t="str" cm="1">
        <f t="array" ref="BJ59">IF(B59="","",SUMPRODUCT(($D$1:$AB$4=$BJ$4)*$D59:$AB59))</f>
        <v/>
      </c>
      <c r="BK59" s="15" t="str">
        <f t="shared" si="25"/>
        <v/>
      </c>
      <c r="BL59" s="2" t="str" cm="1">
        <f t="array" ref="BL59">IF(B59="","",SUMPRODUCT(($D$1:$AB$4=$BL$4)*$D59:$AB59))</f>
        <v/>
      </c>
      <c r="BM59" s="15" t="str">
        <f t="shared" si="26"/>
        <v/>
      </c>
      <c r="BN59" s="2" t="str" cm="1">
        <f t="array" ref="BN59">IF(B59="","",SUMPRODUCT(($D$1:$AB$4=$BN$4)*$D59:$AB59))</f>
        <v/>
      </c>
      <c r="BO59" s="15" t="str">
        <f t="shared" si="27"/>
        <v/>
      </c>
      <c r="BP59" s="2" t="str" cm="1">
        <f t="array" ref="BP59">IF(B59="","",SUMPRODUCT(($D$1:$AB$4=$BP$4)*$D59:$AB59))</f>
        <v/>
      </c>
      <c r="BQ59" s="15" t="str">
        <f t="shared" si="28"/>
        <v/>
      </c>
      <c r="BR59" s="2" t="str" cm="1">
        <f t="array" ref="BR59">IF(B59="","",SUMPRODUCT(($D$1:$AB$4=$BR$4)*$D59:$AB59))</f>
        <v/>
      </c>
      <c r="BS59" s="15" t="str">
        <f t="shared" si="29"/>
        <v/>
      </c>
      <c r="BT59" s="2" t="str" cm="1">
        <f t="array" ref="BT59">IF(B59="","",SUMPRODUCT(($D$1:$AB$4=$BT$4)*$D59:$AB59))</f>
        <v/>
      </c>
      <c r="BU59" s="15" t="str">
        <f t="shared" si="30"/>
        <v/>
      </c>
      <c r="BV59" s="2" t="str" cm="1">
        <f t="array" ref="BV59">IF(B59="","",SUMPRODUCT(($D$1:$AB$4=$BV$4)*$D59:$AB59))</f>
        <v/>
      </c>
      <c r="BW59" s="15" t="str">
        <f t="shared" si="31"/>
        <v/>
      </c>
      <c r="BX59" s="2" t="str" cm="1">
        <f t="array" ref="BX59">IF(B59="","",SUMPRODUCT(($D$1:$AB$4=$BX$4)*$D59:$AB59))</f>
        <v/>
      </c>
      <c r="BY59" s="15" t="str">
        <f t="shared" si="32"/>
        <v/>
      </c>
      <c r="BZ59" s="2" t="str" cm="1">
        <f t="array" ref="BZ59">IF(B59="","",SUMPRODUCT(($D$1:$AB$4=$BZ$4)*$D59:$AB59))</f>
        <v/>
      </c>
      <c r="CA59" s="15" t="str">
        <f t="shared" si="33"/>
        <v/>
      </c>
      <c r="CB59" s="2" t="str" cm="1">
        <f t="array" ref="CB59">IF(B59="","",SUMPRODUCT(($D$1:$AB$4=$CB$4)*$D59:$AB59))</f>
        <v/>
      </c>
      <c r="CC59" s="15" t="str">
        <f t="shared" si="34"/>
        <v/>
      </c>
      <c r="CD59" s="2" t="str" cm="1">
        <f t="array" ref="CD59">IF(B59="","",SUMPRODUCT(($D$1:$AB$4=$CD$4)*$D59:$AB59))</f>
        <v/>
      </c>
      <c r="CE59" s="15" t="str">
        <f t="shared" si="35"/>
        <v/>
      </c>
      <c r="CF59" s="2" t="str" cm="1">
        <f t="array" ref="CF59">IF(B59="","",SUMPRODUCT(($D$1:$AB$4=$CF$4)*$D59:$AB59))</f>
        <v/>
      </c>
      <c r="CG59" s="15" t="str">
        <f t="shared" si="36"/>
        <v/>
      </c>
      <c r="CH59" s="2" t="str" cm="1">
        <f t="array" ref="CH59">IF(B59="","",SUMPRODUCT(($D$1:$AB$4=$CH$4)*$D59:$AB59))</f>
        <v/>
      </c>
      <c r="CI59" s="15" t="str">
        <f t="shared" si="37"/>
        <v/>
      </c>
    </row>
    <row r="60" spans="1:87">
      <c r="A60" s="6">
        <v>55</v>
      </c>
      <c r="D60" s="97"/>
      <c r="E60" s="86"/>
      <c r="F60" s="86"/>
      <c r="G60" s="86"/>
      <c r="H60" s="86"/>
      <c r="I60" s="98"/>
      <c r="J60" s="102"/>
      <c r="K60" s="87"/>
      <c r="L60" s="87"/>
      <c r="M60" s="87"/>
      <c r="N60" s="87"/>
      <c r="O60" s="103"/>
      <c r="P60" s="107"/>
      <c r="Q60" s="88"/>
      <c r="R60" s="88"/>
      <c r="S60" s="88"/>
      <c r="T60" s="88"/>
      <c r="U60" s="108"/>
      <c r="V60" s="113"/>
      <c r="W60" s="89"/>
      <c r="X60" s="89"/>
      <c r="Y60" s="89"/>
      <c r="Z60" s="89"/>
      <c r="AA60" s="89"/>
      <c r="AB60" s="169"/>
      <c r="AC60" s="171" t="str">
        <f t="shared" si="38"/>
        <v/>
      </c>
      <c r="AD60" s="172" t="str">
        <f t="shared" si="12"/>
        <v/>
      </c>
      <c r="AL60" s="2" t="str" cm="1">
        <f t="array" ref="AL60">IF(B60="","",SUMPRODUCT(($D$1:$AB$4=$AL$4)*D60:AB60))</f>
        <v/>
      </c>
      <c r="AM60" s="15" t="str">
        <f t="shared" si="13"/>
        <v/>
      </c>
      <c r="AN60" s="2" t="str" cm="1">
        <f t="array" ref="AN60">IF(B60="","",SUMPRODUCT(($D$1:$AB$4=$AN$4)*D60:AB60))</f>
        <v/>
      </c>
      <c r="AO60" s="15" t="str">
        <f t="shared" si="14"/>
        <v/>
      </c>
      <c r="AP60" s="2" t="str" cm="1">
        <f t="array" ref="AP60">IF(B60="","",SUMPRODUCT(($D$1:$AB$4=$AP$4)*D60:AB60))</f>
        <v/>
      </c>
      <c r="AQ60" s="15" t="str">
        <f t="shared" si="15"/>
        <v/>
      </c>
      <c r="AR60" s="2" t="str" cm="1">
        <f t="array" ref="AR60">IF(B60="","",SUMPRODUCT(($D$1:$AB$4=$AR$4)*D60:AB60))</f>
        <v/>
      </c>
      <c r="AS60" s="15" t="str">
        <f t="shared" si="16"/>
        <v/>
      </c>
      <c r="AT60" s="2" t="str" cm="1">
        <f t="array" ref="AT60">IF(B60="","",SUMPRODUCT(($D$1:$AB$4=$AT$4)*$D60:$AB60))</f>
        <v/>
      </c>
      <c r="AU60" s="15" t="str">
        <f t="shared" si="17"/>
        <v/>
      </c>
      <c r="AV60" s="2" t="str" cm="1">
        <f t="array" ref="AV60">IF(B60="","",SUMPRODUCT(($D$1:$AB$4=$AV$4)*$D60:$AB60))</f>
        <v/>
      </c>
      <c r="AW60" s="15" t="str">
        <f t="shared" si="18"/>
        <v/>
      </c>
      <c r="AX60" s="2" t="str" cm="1">
        <f t="array" ref="AX60">IF(B60="","",SUMPRODUCT(($D$1:$AB$4=$AX$4)*$D60:$AB60))</f>
        <v/>
      </c>
      <c r="AY60" s="15" t="str">
        <f t="shared" si="19"/>
        <v/>
      </c>
      <c r="AZ60" s="2" t="str" cm="1">
        <f t="array" ref="AZ60">IF(B60="","",SUMPRODUCT(($D$1:$AB$4=$AZ$4)*$D60:$AB60))</f>
        <v/>
      </c>
      <c r="BA60" s="15" t="str">
        <f t="shared" si="20"/>
        <v/>
      </c>
      <c r="BB60" s="2" t="str" cm="1">
        <f t="array" ref="BB60">IF(B60="","",SUMPRODUCT(($D$1:$AB$4=$BB$4)*$D60:$AB60))</f>
        <v/>
      </c>
      <c r="BC60" s="15" t="str">
        <f t="shared" si="21"/>
        <v/>
      </c>
      <c r="BD60" s="2" t="str" cm="1">
        <f t="array" ref="BD60">IF(B60="","",SUMPRODUCT(($D$1:$AB$4=$BD$4)*$D60:$AB60))</f>
        <v/>
      </c>
      <c r="BE60" s="15" t="str">
        <f t="shared" si="22"/>
        <v/>
      </c>
      <c r="BF60" s="2" t="str" cm="1">
        <f t="array" ref="BF60">IF(B60="","",SUMPRODUCT(($D$1:$AB$4=$BF$4)*$D60:$AB60))</f>
        <v/>
      </c>
      <c r="BG60" s="15" t="str">
        <f t="shared" si="23"/>
        <v/>
      </c>
      <c r="BH60" s="2" t="str" cm="1">
        <f t="array" ref="BH60">IF(B60="","",SUMPRODUCT(($D$1:$AB$4=$BH$4)*$D60:$AB60))</f>
        <v/>
      </c>
      <c r="BI60" s="15" t="str">
        <f t="shared" si="24"/>
        <v/>
      </c>
      <c r="BJ60" s="2" t="str" cm="1">
        <f t="array" ref="BJ60">IF(B60="","",SUMPRODUCT(($D$1:$AB$4=$BJ$4)*$D60:$AB60))</f>
        <v/>
      </c>
      <c r="BK60" s="15" t="str">
        <f t="shared" si="25"/>
        <v/>
      </c>
      <c r="BL60" s="2" t="str" cm="1">
        <f t="array" ref="BL60">IF(B60="","",SUMPRODUCT(($D$1:$AB$4=$BL$4)*$D60:$AB60))</f>
        <v/>
      </c>
      <c r="BM60" s="15" t="str">
        <f t="shared" si="26"/>
        <v/>
      </c>
      <c r="BN60" s="2" t="str" cm="1">
        <f t="array" ref="BN60">IF(B60="","",SUMPRODUCT(($D$1:$AB$4=$BN$4)*$D60:$AB60))</f>
        <v/>
      </c>
      <c r="BO60" s="15" t="str">
        <f t="shared" si="27"/>
        <v/>
      </c>
      <c r="BP60" s="2" t="str" cm="1">
        <f t="array" ref="BP60">IF(B60="","",SUMPRODUCT(($D$1:$AB$4=$BP$4)*$D60:$AB60))</f>
        <v/>
      </c>
      <c r="BQ60" s="15" t="str">
        <f t="shared" si="28"/>
        <v/>
      </c>
      <c r="BR60" s="2" t="str" cm="1">
        <f t="array" ref="BR60">IF(B60="","",SUMPRODUCT(($D$1:$AB$4=$BR$4)*$D60:$AB60))</f>
        <v/>
      </c>
      <c r="BS60" s="15" t="str">
        <f t="shared" si="29"/>
        <v/>
      </c>
      <c r="BT60" s="2" t="str" cm="1">
        <f t="array" ref="BT60">IF(B60="","",SUMPRODUCT(($D$1:$AB$4=$BT$4)*$D60:$AB60))</f>
        <v/>
      </c>
      <c r="BU60" s="15" t="str">
        <f t="shared" si="30"/>
        <v/>
      </c>
      <c r="BV60" s="2" t="str" cm="1">
        <f t="array" ref="BV60">IF(B60="","",SUMPRODUCT(($D$1:$AB$4=$BV$4)*$D60:$AB60))</f>
        <v/>
      </c>
      <c r="BW60" s="15" t="str">
        <f t="shared" si="31"/>
        <v/>
      </c>
      <c r="BX60" s="2" t="str" cm="1">
        <f t="array" ref="BX60">IF(B60="","",SUMPRODUCT(($D$1:$AB$4=$BX$4)*$D60:$AB60))</f>
        <v/>
      </c>
      <c r="BY60" s="15" t="str">
        <f t="shared" si="32"/>
        <v/>
      </c>
      <c r="BZ60" s="2" t="str" cm="1">
        <f t="array" ref="BZ60">IF(B60="","",SUMPRODUCT(($D$1:$AB$4=$BZ$4)*$D60:$AB60))</f>
        <v/>
      </c>
      <c r="CA60" s="15" t="str">
        <f t="shared" si="33"/>
        <v/>
      </c>
      <c r="CB60" s="2" t="str" cm="1">
        <f t="array" ref="CB60">IF(B60="","",SUMPRODUCT(($D$1:$AB$4=$CB$4)*$D60:$AB60))</f>
        <v/>
      </c>
      <c r="CC60" s="15" t="str">
        <f t="shared" si="34"/>
        <v/>
      </c>
      <c r="CD60" s="2" t="str" cm="1">
        <f t="array" ref="CD60">IF(B60="","",SUMPRODUCT(($D$1:$AB$4=$CD$4)*$D60:$AB60))</f>
        <v/>
      </c>
      <c r="CE60" s="15" t="str">
        <f t="shared" si="35"/>
        <v/>
      </c>
      <c r="CF60" s="2" t="str" cm="1">
        <f t="array" ref="CF60">IF(B60="","",SUMPRODUCT(($D$1:$AB$4=$CF$4)*$D60:$AB60))</f>
        <v/>
      </c>
      <c r="CG60" s="15" t="str">
        <f t="shared" si="36"/>
        <v/>
      </c>
      <c r="CH60" s="2" t="str" cm="1">
        <f t="array" ref="CH60">IF(B60="","",SUMPRODUCT(($D$1:$AB$4=$CH$4)*$D60:$AB60))</f>
        <v/>
      </c>
      <c r="CI60" s="15" t="str">
        <f t="shared" si="37"/>
        <v/>
      </c>
    </row>
    <row r="61" spans="1:87">
      <c r="A61" s="7">
        <v>56</v>
      </c>
      <c r="D61" s="97"/>
      <c r="E61" s="86"/>
      <c r="F61" s="86"/>
      <c r="G61" s="86"/>
      <c r="H61" s="86"/>
      <c r="I61" s="98"/>
      <c r="J61" s="102"/>
      <c r="K61" s="87"/>
      <c r="L61" s="87"/>
      <c r="M61" s="87"/>
      <c r="N61" s="87"/>
      <c r="O61" s="103"/>
      <c r="P61" s="107"/>
      <c r="Q61" s="88"/>
      <c r="R61" s="88"/>
      <c r="S61" s="88"/>
      <c r="T61" s="88"/>
      <c r="U61" s="108"/>
      <c r="V61" s="113"/>
      <c r="W61" s="89"/>
      <c r="X61" s="89"/>
      <c r="Y61" s="89"/>
      <c r="Z61" s="89"/>
      <c r="AA61" s="89"/>
      <c r="AB61" s="169"/>
      <c r="AC61" s="171" t="str">
        <f t="shared" si="38"/>
        <v/>
      </c>
      <c r="AD61" s="172" t="str">
        <f t="shared" si="12"/>
        <v/>
      </c>
      <c r="AL61" s="2" t="str" cm="1">
        <f t="array" ref="AL61">IF(B61="","",SUMPRODUCT(($D$1:$AB$4=$AL$4)*D61:AB61))</f>
        <v/>
      </c>
      <c r="AM61" s="15" t="str">
        <f t="shared" si="13"/>
        <v/>
      </c>
      <c r="AN61" s="2" t="str" cm="1">
        <f t="array" ref="AN61">IF(B61="","",SUMPRODUCT(($D$1:$AB$4=$AN$4)*D61:AB61))</f>
        <v/>
      </c>
      <c r="AO61" s="15" t="str">
        <f t="shared" si="14"/>
        <v/>
      </c>
      <c r="AP61" s="2" t="str" cm="1">
        <f t="array" ref="AP61">IF(B61="","",SUMPRODUCT(($D$1:$AB$4=$AP$4)*D61:AB61))</f>
        <v/>
      </c>
      <c r="AQ61" s="15" t="str">
        <f t="shared" si="15"/>
        <v/>
      </c>
      <c r="AR61" s="2" t="str" cm="1">
        <f t="array" ref="AR61">IF(B61="","",SUMPRODUCT(($D$1:$AB$4=$AR$4)*D61:AB61))</f>
        <v/>
      </c>
      <c r="AS61" s="15" t="str">
        <f t="shared" si="16"/>
        <v/>
      </c>
      <c r="AT61" s="2" t="str" cm="1">
        <f t="array" ref="AT61">IF(B61="","",SUMPRODUCT(($D$1:$AB$4=$AT$4)*$D61:$AB61))</f>
        <v/>
      </c>
      <c r="AU61" s="15" t="str">
        <f t="shared" si="17"/>
        <v/>
      </c>
      <c r="AV61" s="2" t="str" cm="1">
        <f t="array" ref="AV61">IF(B61="","",SUMPRODUCT(($D$1:$AB$4=$AV$4)*$D61:$AB61))</f>
        <v/>
      </c>
      <c r="AW61" s="15" t="str">
        <f t="shared" si="18"/>
        <v/>
      </c>
      <c r="AX61" s="2" t="str" cm="1">
        <f t="array" ref="AX61">IF(B61="","",SUMPRODUCT(($D$1:$AB$4=$AX$4)*$D61:$AB61))</f>
        <v/>
      </c>
      <c r="AY61" s="15" t="str">
        <f t="shared" si="19"/>
        <v/>
      </c>
      <c r="AZ61" s="2" t="str" cm="1">
        <f t="array" ref="AZ61">IF(B61="","",SUMPRODUCT(($D$1:$AB$4=$AZ$4)*$D61:$AB61))</f>
        <v/>
      </c>
      <c r="BA61" s="15" t="str">
        <f t="shared" si="20"/>
        <v/>
      </c>
      <c r="BB61" s="2" t="str" cm="1">
        <f t="array" ref="BB61">IF(B61="","",SUMPRODUCT(($D$1:$AB$4=$BB$4)*$D61:$AB61))</f>
        <v/>
      </c>
      <c r="BC61" s="15" t="str">
        <f t="shared" si="21"/>
        <v/>
      </c>
      <c r="BD61" s="2" t="str" cm="1">
        <f t="array" ref="BD61">IF(B61="","",SUMPRODUCT(($D$1:$AB$4=$BD$4)*$D61:$AB61))</f>
        <v/>
      </c>
      <c r="BE61" s="15" t="str">
        <f t="shared" si="22"/>
        <v/>
      </c>
      <c r="BF61" s="2" t="str" cm="1">
        <f t="array" ref="BF61">IF(B61="","",SUMPRODUCT(($D$1:$AB$4=$BF$4)*$D61:$AB61))</f>
        <v/>
      </c>
      <c r="BG61" s="15" t="str">
        <f t="shared" si="23"/>
        <v/>
      </c>
      <c r="BH61" s="2" t="str" cm="1">
        <f t="array" ref="BH61">IF(B61="","",SUMPRODUCT(($D$1:$AB$4=$BH$4)*$D61:$AB61))</f>
        <v/>
      </c>
      <c r="BI61" s="15" t="str">
        <f t="shared" si="24"/>
        <v/>
      </c>
      <c r="BJ61" s="2" t="str" cm="1">
        <f t="array" ref="BJ61">IF(B61="","",SUMPRODUCT(($D$1:$AB$4=$BJ$4)*$D61:$AB61))</f>
        <v/>
      </c>
      <c r="BK61" s="15" t="str">
        <f t="shared" si="25"/>
        <v/>
      </c>
      <c r="BL61" s="2" t="str" cm="1">
        <f t="array" ref="BL61">IF(B61="","",SUMPRODUCT(($D$1:$AB$4=$BL$4)*$D61:$AB61))</f>
        <v/>
      </c>
      <c r="BM61" s="15" t="str">
        <f t="shared" si="26"/>
        <v/>
      </c>
      <c r="BN61" s="2" t="str" cm="1">
        <f t="array" ref="BN61">IF(B61="","",SUMPRODUCT(($D$1:$AB$4=$BN$4)*$D61:$AB61))</f>
        <v/>
      </c>
      <c r="BO61" s="15" t="str">
        <f t="shared" si="27"/>
        <v/>
      </c>
      <c r="BP61" s="2" t="str" cm="1">
        <f t="array" ref="BP61">IF(B61="","",SUMPRODUCT(($D$1:$AB$4=$BP$4)*$D61:$AB61))</f>
        <v/>
      </c>
      <c r="BQ61" s="15" t="str">
        <f t="shared" si="28"/>
        <v/>
      </c>
      <c r="BR61" s="2" t="str" cm="1">
        <f t="array" ref="BR61">IF(B61="","",SUMPRODUCT(($D$1:$AB$4=$BR$4)*$D61:$AB61))</f>
        <v/>
      </c>
      <c r="BS61" s="15" t="str">
        <f t="shared" si="29"/>
        <v/>
      </c>
      <c r="BT61" s="2" t="str" cm="1">
        <f t="array" ref="BT61">IF(B61="","",SUMPRODUCT(($D$1:$AB$4=$BT$4)*$D61:$AB61))</f>
        <v/>
      </c>
      <c r="BU61" s="15" t="str">
        <f t="shared" si="30"/>
        <v/>
      </c>
      <c r="BV61" s="2" t="str" cm="1">
        <f t="array" ref="BV61">IF(B61="","",SUMPRODUCT(($D$1:$AB$4=$BV$4)*$D61:$AB61))</f>
        <v/>
      </c>
      <c r="BW61" s="15" t="str">
        <f t="shared" si="31"/>
        <v/>
      </c>
      <c r="BX61" s="2" t="str" cm="1">
        <f t="array" ref="BX61">IF(B61="","",SUMPRODUCT(($D$1:$AB$4=$BX$4)*$D61:$AB61))</f>
        <v/>
      </c>
      <c r="BY61" s="15" t="str">
        <f t="shared" si="32"/>
        <v/>
      </c>
      <c r="BZ61" s="2" t="str" cm="1">
        <f t="array" ref="BZ61">IF(B61="","",SUMPRODUCT(($D$1:$AB$4=$BZ$4)*$D61:$AB61))</f>
        <v/>
      </c>
      <c r="CA61" s="15" t="str">
        <f t="shared" si="33"/>
        <v/>
      </c>
      <c r="CB61" s="2" t="str" cm="1">
        <f t="array" ref="CB61">IF(B61="","",SUMPRODUCT(($D$1:$AB$4=$CB$4)*$D61:$AB61))</f>
        <v/>
      </c>
      <c r="CC61" s="15" t="str">
        <f t="shared" si="34"/>
        <v/>
      </c>
      <c r="CD61" s="2" t="str" cm="1">
        <f t="array" ref="CD61">IF(B61="","",SUMPRODUCT(($D$1:$AB$4=$CD$4)*$D61:$AB61))</f>
        <v/>
      </c>
      <c r="CE61" s="15" t="str">
        <f t="shared" si="35"/>
        <v/>
      </c>
      <c r="CF61" s="2" t="str" cm="1">
        <f t="array" ref="CF61">IF(B61="","",SUMPRODUCT(($D$1:$AB$4=$CF$4)*$D61:$AB61))</f>
        <v/>
      </c>
      <c r="CG61" s="15" t="str">
        <f t="shared" si="36"/>
        <v/>
      </c>
      <c r="CH61" s="2" t="str" cm="1">
        <f t="array" ref="CH61">IF(B61="","",SUMPRODUCT(($D$1:$AB$4=$CH$4)*$D61:$AB61))</f>
        <v/>
      </c>
      <c r="CI61" s="15" t="str">
        <f t="shared" si="37"/>
        <v/>
      </c>
    </row>
    <row r="62" spans="1:87">
      <c r="A62" s="6">
        <v>57</v>
      </c>
      <c r="D62" s="97"/>
      <c r="E62" s="86"/>
      <c r="F62" s="86"/>
      <c r="G62" s="86"/>
      <c r="H62" s="86"/>
      <c r="I62" s="98"/>
      <c r="J62" s="102"/>
      <c r="K62" s="87"/>
      <c r="L62" s="87"/>
      <c r="M62" s="87"/>
      <c r="N62" s="87"/>
      <c r="O62" s="103"/>
      <c r="P62" s="107"/>
      <c r="Q62" s="88"/>
      <c r="R62" s="88"/>
      <c r="S62" s="88"/>
      <c r="T62" s="88"/>
      <c r="U62" s="108"/>
      <c r="V62" s="113"/>
      <c r="W62" s="89"/>
      <c r="X62" s="89"/>
      <c r="Y62" s="89"/>
      <c r="Z62" s="89"/>
      <c r="AA62" s="89"/>
      <c r="AB62" s="169"/>
      <c r="AC62" s="171" t="str">
        <f t="shared" si="38"/>
        <v/>
      </c>
      <c r="AD62" s="172" t="str">
        <f t="shared" si="12"/>
        <v/>
      </c>
      <c r="AL62" s="2" t="str" cm="1">
        <f t="array" ref="AL62">IF(B62="","",SUMPRODUCT(($D$1:$AB$4=$AL$4)*D62:AB62))</f>
        <v/>
      </c>
      <c r="AM62" s="15" t="str">
        <f t="shared" si="13"/>
        <v/>
      </c>
      <c r="AN62" s="2" t="str" cm="1">
        <f t="array" ref="AN62">IF(B62="","",SUMPRODUCT(($D$1:$AB$4=$AN$4)*D62:AB62))</f>
        <v/>
      </c>
      <c r="AO62" s="15" t="str">
        <f t="shared" si="14"/>
        <v/>
      </c>
      <c r="AP62" s="2" t="str" cm="1">
        <f t="array" ref="AP62">IF(B62="","",SUMPRODUCT(($D$1:$AB$4=$AP$4)*D62:AB62))</f>
        <v/>
      </c>
      <c r="AQ62" s="15" t="str">
        <f t="shared" si="15"/>
        <v/>
      </c>
      <c r="AR62" s="2" t="str" cm="1">
        <f t="array" ref="AR62">IF(B62="","",SUMPRODUCT(($D$1:$AB$4=$AR$4)*D62:AB62))</f>
        <v/>
      </c>
      <c r="AS62" s="15" t="str">
        <f t="shared" si="16"/>
        <v/>
      </c>
      <c r="AT62" s="2" t="str" cm="1">
        <f t="array" ref="AT62">IF(B62="","",SUMPRODUCT(($D$1:$AB$4=$AT$4)*$D62:$AB62))</f>
        <v/>
      </c>
      <c r="AU62" s="15" t="str">
        <f t="shared" si="17"/>
        <v/>
      </c>
      <c r="AV62" s="2" t="str" cm="1">
        <f t="array" ref="AV62">IF(B62="","",SUMPRODUCT(($D$1:$AB$4=$AV$4)*$D62:$AB62))</f>
        <v/>
      </c>
      <c r="AW62" s="15" t="str">
        <f t="shared" si="18"/>
        <v/>
      </c>
      <c r="AX62" s="2" t="str" cm="1">
        <f t="array" ref="AX62">IF(B62="","",SUMPRODUCT(($D$1:$AB$4=$AX$4)*$D62:$AB62))</f>
        <v/>
      </c>
      <c r="AY62" s="15" t="str">
        <f t="shared" si="19"/>
        <v/>
      </c>
      <c r="AZ62" s="2" t="str" cm="1">
        <f t="array" ref="AZ62">IF(B62="","",SUMPRODUCT(($D$1:$AB$4=$AZ$4)*$D62:$AB62))</f>
        <v/>
      </c>
      <c r="BA62" s="15" t="str">
        <f t="shared" si="20"/>
        <v/>
      </c>
      <c r="BB62" s="2" t="str" cm="1">
        <f t="array" ref="BB62">IF(B62="","",SUMPRODUCT(($D$1:$AB$4=$BB$4)*$D62:$AB62))</f>
        <v/>
      </c>
      <c r="BC62" s="15" t="str">
        <f t="shared" si="21"/>
        <v/>
      </c>
      <c r="BD62" s="2" t="str" cm="1">
        <f t="array" ref="BD62">IF(B62="","",SUMPRODUCT(($D$1:$AB$4=$BD$4)*$D62:$AB62))</f>
        <v/>
      </c>
      <c r="BE62" s="15" t="str">
        <f t="shared" si="22"/>
        <v/>
      </c>
      <c r="BF62" s="2" t="str" cm="1">
        <f t="array" ref="BF62">IF(B62="","",SUMPRODUCT(($D$1:$AB$4=$BF$4)*$D62:$AB62))</f>
        <v/>
      </c>
      <c r="BG62" s="15" t="str">
        <f t="shared" si="23"/>
        <v/>
      </c>
      <c r="BH62" s="2" t="str" cm="1">
        <f t="array" ref="BH62">IF(B62="","",SUMPRODUCT(($D$1:$AB$4=$BH$4)*$D62:$AB62))</f>
        <v/>
      </c>
      <c r="BI62" s="15" t="str">
        <f t="shared" si="24"/>
        <v/>
      </c>
      <c r="BJ62" s="2" t="str" cm="1">
        <f t="array" ref="BJ62">IF(B62="","",SUMPRODUCT(($D$1:$AB$4=$BJ$4)*$D62:$AB62))</f>
        <v/>
      </c>
      <c r="BK62" s="15" t="str">
        <f t="shared" si="25"/>
        <v/>
      </c>
      <c r="BL62" s="2" t="str" cm="1">
        <f t="array" ref="BL62">IF(B62="","",SUMPRODUCT(($D$1:$AB$4=$BL$4)*$D62:$AB62))</f>
        <v/>
      </c>
      <c r="BM62" s="15" t="str">
        <f t="shared" si="26"/>
        <v/>
      </c>
      <c r="BN62" s="2" t="str" cm="1">
        <f t="array" ref="BN62">IF(B62="","",SUMPRODUCT(($D$1:$AB$4=$BN$4)*$D62:$AB62))</f>
        <v/>
      </c>
      <c r="BO62" s="15" t="str">
        <f t="shared" si="27"/>
        <v/>
      </c>
      <c r="BP62" s="2" t="str" cm="1">
        <f t="array" ref="BP62">IF(B62="","",SUMPRODUCT(($D$1:$AB$4=$BP$4)*$D62:$AB62))</f>
        <v/>
      </c>
      <c r="BQ62" s="15" t="str">
        <f t="shared" si="28"/>
        <v/>
      </c>
      <c r="BR62" s="2" t="str" cm="1">
        <f t="array" ref="BR62">IF(B62="","",SUMPRODUCT(($D$1:$AB$4=$BR$4)*$D62:$AB62))</f>
        <v/>
      </c>
      <c r="BS62" s="15" t="str">
        <f t="shared" si="29"/>
        <v/>
      </c>
      <c r="BT62" s="2" t="str" cm="1">
        <f t="array" ref="BT62">IF(B62="","",SUMPRODUCT(($D$1:$AB$4=$BT$4)*$D62:$AB62))</f>
        <v/>
      </c>
      <c r="BU62" s="15" t="str">
        <f t="shared" si="30"/>
        <v/>
      </c>
      <c r="BV62" s="2" t="str" cm="1">
        <f t="array" ref="BV62">IF(B62="","",SUMPRODUCT(($D$1:$AB$4=$BV$4)*$D62:$AB62))</f>
        <v/>
      </c>
      <c r="BW62" s="15" t="str">
        <f t="shared" si="31"/>
        <v/>
      </c>
      <c r="BX62" s="2" t="str" cm="1">
        <f t="array" ref="BX62">IF(B62="","",SUMPRODUCT(($D$1:$AB$4=$BX$4)*$D62:$AB62))</f>
        <v/>
      </c>
      <c r="BY62" s="15" t="str">
        <f t="shared" si="32"/>
        <v/>
      </c>
      <c r="BZ62" s="2" t="str" cm="1">
        <f t="array" ref="BZ62">IF(B62="","",SUMPRODUCT(($D$1:$AB$4=$BZ$4)*$D62:$AB62))</f>
        <v/>
      </c>
      <c r="CA62" s="15" t="str">
        <f t="shared" si="33"/>
        <v/>
      </c>
      <c r="CB62" s="2" t="str" cm="1">
        <f t="array" ref="CB62">IF(B62="","",SUMPRODUCT(($D$1:$AB$4=$CB$4)*$D62:$AB62))</f>
        <v/>
      </c>
      <c r="CC62" s="15" t="str">
        <f t="shared" si="34"/>
        <v/>
      </c>
      <c r="CD62" s="2" t="str" cm="1">
        <f t="array" ref="CD62">IF(B62="","",SUMPRODUCT(($D$1:$AB$4=$CD$4)*$D62:$AB62))</f>
        <v/>
      </c>
      <c r="CE62" s="15" t="str">
        <f t="shared" si="35"/>
        <v/>
      </c>
      <c r="CF62" s="2" t="str" cm="1">
        <f t="array" ref="CF62">IF(B62="","",SUMPRODUCT(($D$1:$AB$4=$CF$4)*$D62:$AB62))</f>
        <v/>
      </c>
      <c r="CG62" s="15" t="str">
        <f t="shared" si="36"/>
        <v/>
      </c>
      <c r="CH62" s="2" t="str" cm="1">
        <f t="array" ref="CH62">IF(B62="","",SUMPRODUCT(($D$1:$AB$4=$CH$4)*$D62:$AB62))</f>
        <v/>
      </c>
      <c r="CI62" s="15" t="str">
        <f t="shared" si="37"/>
        <v/>
      </c>
    </row>
    <row r="63" spans="1:87">
      <c r="A63" s="7">
        <v>58</v>
      </c>
      <c r="D63" s="97"/>
      <c r="E63" s="86"/>
      <c r="F63" s="86"/>
      <c r="G63" s="86"/>
      <c r="H63" s="86"/>
      <c r="I63" s="98"/>
      <c r="J63" s="102"/>
      <c r="K63" s="87"/>
      <c r="L63" s="87"/>
      <c r="M63" s="87"/>
      <c r="N63" s="87"/>
      <c r="O63" s="103"/>
      <c r="P63" s="107"/>
      <c r="Q63" s="88"/>
      <c r="R63" s="88"/>
      <c r="S63" s="88"/>
      <c r="T63" s="88"/>
      <c r="U63" s="108"/>
      <c r="V63" s="113"/>
      <c r="W63" s="89"/>
      <c r="X63" s="89"/>
      <c r="Y63" s="89"/>
      <c r="Z63" s="89"/>
      <c r="AA63" s="89"/>
      <c r="AB63" s="169"/>
      <c r="AC63" s="171" t="str">
        <f t="shared" si="38"/>
        <v/>
      </c>
      <c r="AD63" s="172" t="str">
        <f t="shared" si="12"/>
        <v/>
      </c>
      <c r="AL63" s="2" t="str" cm="1">
        <f t="array" ref="AL63">IF(B63="","",SUMPRODUCT(($D$1:$AB$4=$AL$4)*D63:AB63))</f>
        <v/>
      </c>
      <c r="AM63" s="15" t="str">
        <f t="shared" si="13"/>
        <v/>
      </c>
      <c r="AN63" s="2" t="str" cm="1">
        <f t="array" ref="AN63">IF(B63="","",SUMPRODUCT(($D$1:$AB$4=$AN$4)*D63:AB63))</f>
        <v/>
      </c>
      <c r="AO63" s="15" t="str">
        <f t="shared" si="14"/>
        <v/>
      </c>
      <c r="AP63" s="2" t="str" cm="1">
        <f t="array" ref="AP63">IF(B63="","",SUMPRODUCT(($D$1:$AB$4=$AP$4)*D63:AB63))</f>
        <v/>
      </c>
      <c r="AQ63" s="15" t="str">
        <f t="shared" si="15"/>
        <v/>
      </c>
      <c r="AR63" s="2" t="str" cm="1">
        <f t="array" ref="AR63">IF(B63="","",SUMPRODUCT(($D$1:$AB$4=$AR$4)*D63:AB63))</f>
        <v/>
      </c>
      <c r="AS63" s="15" t="str">
        <f t="shared" si="16"/>
        <v/>
      </c>
      <c r="AT63" s="2" t="str" cm="1">
        <f t="array" ref="AT63">IF(B63="","",SUMPRODUCT(($D$1:$AB$4=$AT$4)*$D63:$AB63))</f>
        <v/>
      </c>
      <c r="AU63" s="15" t="str">
        <f t="shared" si="17"/>
        <v/>
      </c>
      <c r="AV63" s="2" t="str" cm="1">
        <f t="array" ref="AV63">IF(B63="","",SUMPRODUCT(($D$1:$AB$4=$AV$4)*$D63:$AB63))</f>
        <v/>
      </c>
      <c r="AW63" s="15" t="str">
        <f t="shared" si="18"/>
        <v/>
      </c>
      <c r="AX63" s="2" t="str" cm="1">
        <f t="array" ref="AX63">IF(B63="","",SUMPRODUCT(($D$1:$AB$4=$AX$4)*$D63:$AB63))</f>
        <v/>
      </c>
      <c r="AY63" s="15" t="str">
        <f t="shared" si="19"/>
        <v/>
      </c>
      <c r="AZ63" s="2" t="str" cm="1">
        <f t="array" ref="AZ63">IF(B63="","",SUMPRODUCT(($D$1:$AB$4=$AZ$4)*$D63:$AB63))</f>
        <v/>
      </c>
      <c r="BA63" s="15" t="str">
        <f t="shared" si="20"/>
        <v/>
      </c>
      <c r="BB63" s="2" t="str" cm="1">
        <f t="array" ref="BB63">IF(B63="","",SUMPRODUCT(($D$1:$AB$4=$BB$4)*$D63:$AB63))</f>
        <v/>
      </c>
      <c r="BC63" s="15" t="str">
        <f t="shared" si="21"/>
        <v/>
      </c>
      <c r="BD63" s="2" t="str" cm="1">
        <f t="array" ref="BD63">IF(B63="","",SUMPRODUCT(($D$1:$AB$4=$BD$4)*$D63:$AB63))</f>
        <v/>
      </c>
      <c r="BE63" s="15" t="str">
        <f t="shared" si="22"/>
        <v/>
      </c>
      <c r="BF63" s="2" t="str" cm="1">
        <f t="array" ref="BF63">IF(B63="","",SUMPRODUCT(($D$1:$AB$4=$BF$4)*$D63:$AB63))</f>
        <v/>
      </c>
      <c r="BG63" s="15" t="str">
        <f t="shared" si="23"/>
        <v/>
      </c>
      <c r="BH63" s="2" t="str" cm="1">
        <f t="array" ref="BH63">IF(B63="","",SUMPRODUCT(($D$1:$AB$4=$BH$4)*$D63:$AB63))</f>
        <v/>
      </c>
      <c r="BI63" s="15" t="str">
        <f t="shared" si="24"/>
        <v/>
      </c>
      <c r="BJ63" s="2" t="str" cm="1">
        <f t="array" ref="BJ63">IF(B63="","",SUMPRODUCT(($D$1:$AB$4=$BJ$4)*$D63:$AB63))</f>
        <v/>
      </c>
      <c r="BK63" s="15" t="str">
        <f t="shared" si="25"/>
        <v/>
      </c>
      <c r="BL63" s="2" t="str" cm="1">
        <f t="array" ref="BL63">IF(B63="","",SUMPRODUCT(($D$1:$AB$4=$BL$4)*$D63:$AB63))</f>
        <v/>
      </c>
      <c r="BM63" s="15" t="str">
        <f t="shared" si="26"/>
        <v/>
      </c>
      <c r="BN63" s="2" t="str" cm="1">
        <f t="array" ref="BN63">IF(B63="","",SUMPRODUCT(($D$1:$AB$4=$BN$4)*$D63:$AB63))</f>
        <v/>
      </c>
      <c r="BO63" s="15" t="str">
        <f t="shared" si="27"/>
        <v/>
      </c>
      <c r="BP63" s="2" t="str" cm="1">
        <f t="array" ref="BP63">IF(B63="","",SUMPRODUCT(($D$1:$AB$4=$BP$4)*$D63:$AB63))</f>
        <v/>
      </c>
      <c r="BQ63" s="15" t="str">
        <f t="shared" si="28"/>
        <v/>
      </c>
      <c r="BR63" s="2" t="str" cm="1">
        <f t="array" ref="BR63">IF(B63="","",SUMPRODUCT(($D$1:$AB$4=$BR$4)*$D63:$AB63))</f>
        <v/>
      </c>
      <c r="BS63" s="15" t="str">
        <f t="shared" si="29"/>
        <v/>
      </c>
      <c r="BT63" s="2" t="str" cm="1">
        <f t="array" ref="BT63">IF(B63="","",SUMPRODUCT(($D$1:$AB$4=$BT$4)*$D63:$AB63))</f>
        <v/>
      </c>
      <c r="BU63" s="15" t="str">
        <f t="shared" si="30"/>
        <v/>
      </c>
      <c r="BV63" s="2" t="str" cm="1">
        <f t="array" ref="BV63">IF(B63="","",SUMPRODUCT(($D$1:$AB$4=$BV$4)*$D63:$AB63))</f>
        <v/>
      </c>
      <c r="BW63" s="15" t="str">
        <f t="shared" si="31"/>
        <v/>
      </c>
      <c r="BX63" s="2" t="str" cm="1">
        <f t="array" ref="BX63">IF(B63="","",SUMPRODUCT(($D$1:$AB$4=$BX$4)*$D63:$AB63))</f>
        <v/>
      </c>
      <c r="BY63" s="15" t="str">
        <f t="shared" si="32"/>
        <v/>
      </c>
      <c r="BZ63" s="2" t="str" cm="1">
        <f t="array" ref="BZ63">IF(B63="","",SUMPRODUCT(($D$1:$AB$4=$BZ$4)*$D63:$AB63))</f>
        <v/>
      </c>
      <c r="CA63" s="15" t="str">
        <f t="shared" si="33"/>
        <v/>
      </c>
      <c r="CB63" s="2" t="str" cm="1">
        <f t="array" ref="CB63">IF(B63="","",SUMPRODUCT(($D$1:$AB$4=$CB$4)*$D63:$AB63))</f>
        <v/>
      </c>
      <c r="CC63" s="15" t="str">
        <f t="shared" si="34"/>
        <v/>
      </c>
      <c r="CD63" s="2" t="str" cm="1">
        <f t="array" ref="CD63">IF(B63="","",SUMPRODUCT(($D$1:$AB$4=$CD$4)*$D63:$AB63))</f>
        <v/>
      </c>
      <c r="CE63" s="15" t="str">
        <f t="shared" si="35"/>
        <v/>
      </c>
      <c r="CF63" s="2" t="str" cm="1">
        <f t="array" ref="CF63">IF(B63="","",SUMPRODUCT(($D$1:$AB$4=$CF$4)*$D63:$AB63))</f>
        <v/>
      </c>
      <c r="CG63" s="15" t="str">
        <f t="shared" si="36"/>
        <v/>
      </c>
      <c r="CH63" s="2" t="str" cm="1">
        <f t="array" ref="CH63">IF(B63="","",SUMPRODUCT(($D$1:$AB$4=$CH$4)*$D63:$AB63))</f>
        <v/>
      </c>
      <c r="CI63" s="15" t="str">
        <f t="shared" si="37"/>
        <v/>
      </c>
    </row>
    <row r="64" spans="1:87">
      <c r="A64" s="6">
        <v>59</v>
      </c>
      <c r="D64" s="97"/>
      <c r="E64" s="86"/>
      <c r="F64" s="86"/>
      <c r="G64" s="86"/>
      <c r="H64" s="86"/>
      <c r="I64" s="98"/>
      <c r="J64" s="102"/>
      <c r="K64" s="87"/>
      <c r="L64" s="87"/>
      <c r="M64" s="87"/>
      <c r="N64" s="87"/>
      <c r="O64" s="103"/>
      <c r="P64" s="107"/>
      <c r="Q64" s="88"/>
      <c r="R64" s="88"/>
      <c r="S64" s="88"/>
      <c r="T64" s="88"/>
      <c r="U64" s="108"/>
      <c r="V64" s="113"/>
      <c r="W64" s="89"/>
      <c r="X64" s="89"/>
      <c r="Y64" s="89"/>
      <c r="Z64" s="89"/>
      <c r="AA64" s="89"/>
      <c r="AB64" s="169"/>
      <c r="AC64" s="171" t="str">
        <f t="shared" si="38"/>
        <v/>
      </c>
      <c r="AD64" s="172" t="str">
        <f t="shared" si="12"/>
        <v/>
      </c>
      <c r="AL64" s="2" t="str" cm="1">
        <f t="array" ref="AL64">IF(B64="","",SUMPRODUCT(($D$1:$AB$4=$AL$4)*D64:AB64))</f>
        <v/>
      </c>
      <c r="AM64" s="15" t="str">
        <f t="shared" si="13"/>
        <v/>
      </c>
      <c r="AN64" s="2" t="str" cm="1">
        <f t="array" ref="AN64">IF(B64="","",SUMPRODUCT(($D$1:$AB$4=$AN$4)*D64:AB64))</f>
        <v/>
      </c>
      <c r="AO64" s="15" t="str">
        <f t="shared" si="14"/>
        <v/>
      </c>
      <c r="AP64" s="2" t="str" cm="1">
        <f t="array" ref="AP64">IF(B64="","",SUMPRODUCT(($D$1:$AB$4=$AP$4)*D64:AB64))</f>
        <v/>
      </c>
      <c r="AQ64" s="15" t="str">
        <f t="shared" si="15"/>
        <v/>
      </c>
      <c r="AR64" s="2" t="str" cm="1">
        <f t="array" ref="AR64">IF(B64="","",SUMPRODUCT(($D$1:$AB$4=$AR$4)*D64:AB64))</f>
        <v/>
      </c>
      <c r="AS64" s="15" t="str">
        <f t="shared" si="16"/>
        <v/>
      </c>
      <c r="AT64" s="2" t="str" cm="1">
        <f t="array" ref="AT64">IF(B64="","",SUMPRODUCT(($D$1:$AB$4=$AT$4)*$D64:$AB64))</f>
        <v/>
      </c>
      <c r="AU64" s="15" t="str">
        <f t="shared" si="17"/>
        <v/>
      </c>
      <c r="AV64" s="2" t="str" cm="1">
        <f t="array" ref="AV64">IF(B64="","",SUMPRODUCT(($D$1:$AB$4=$AV$4)*$D64:$AB64))</f>
        <v/>
      </c>
      <c r="AW64" s="15" t="str">
        <f t="shared" si="18"/>
        <v/>
      </c>
      <c r="AX64" s="2" t="str" cm="1">
        <f t="array" ref="AX64">IF(B64="","",SUMPRODUCT(($D$1:$AB$4=$AX$4)*$D64:$AB64))</f>
        <v/>
      </c>
      <c r="AY64" s="15" t="str">
        <f t="shared" si="19"/>
        <v/>
      </c>
      <c r="AZ64" s="2" t="str" cm="1">
        <f t="array" ref="AZ64">IF(B64="","",SUMPRODUCT(($D$1:$AB$4=$AZ$4)*$D64:$AB64))</f>
        <v/>
      </c>
      <c r="BA64" s="15" t="str">
        <f t="shared" si="20"/>
        <v/>
      </c>
      <c r="BB64" s="2" t="str" cm="1">
        <f t="array" ref="BB64">IF(B64="","",SUMPRODUCT(($D$1:$AB$4=$BB$4)*$D64:$AB64))</f>
        <v/>
      </c>
      <c r="BC64" s="15" t="str">
        <f t="shared" si="21"/>
        <v/>
      </c>
      <c r="BD64" s="2" t="str" cm="1">
        <f t="array" ref="BD64">IF(B64="","",SUMPRODUCT(($D$1:$AB$4=$BD$4)*$D64:$AB64))</f>
        <v/>
      </c>
      <c r="BE64" s="15" t="str">
        <f t="shared" si="22"/>
        <v/>
      </c>
      <c r="BF64" s="2" t="str" cm="1">
        <f t="array" ref="BF64">IF(B64="","",SUMPRODUCT(($D$1:$AB$4=$BF$4)*$D64:$AB64))</f>
        <v/>
      </c>
      <c r="BG64" s="15" t="str">
        <f t="shared" si="23"/>
        <v/>
      </c>
      <c r="BH64" s="2" t="str" cm="1">
        <f t="array" ref="BH64">IF(B64="","",SUMPRODUCT(($D$1:$AB$4=$BH$4)*$D64:$AB64))</f>
        <v/>
      </c>
      <c r="BI64" s="15" t="str">
        <f t="shared" si="24"/>
        <v/>
      </c>
      <c r="BJ64" s="2" t="str" cm="1">
        <f t="array" ref="BJ64">IF(B64="","",SUMPRODUCT(($D$1:$AB$4=$BJ$4)*$D64:$AB64))</f>
        <v/>
      </c>
      <c r="BK64" s="15" t="str">
        <f t="shared" si="25"/>
        <v/>
      </c>
      <c r="BL64" s="2" t="str" cm="1">
        <f t="array" ref="BL64">IF(B64="","",SUMPRODUCT(($D$1:$AB$4=$BL$4)*$D64:$AB64))</f>
        <v/>
      </c>
      <c r="BM64" s="15" t="str">
        <f t="shared" si="26"/>
        <v/>
      </c>
      <c r="BN64" s="2" t="str" cm="1">
        <f t="array" ref="BN64">IF(B64="","",SUMPRODUCT(($D$1:$AB$4=$BN$4)*$D64:$AB64))</f>
        <v/>
      </c>
      <c r="BO64" s="15" t="str">
        <f t="shared" si="27"/>
        <v/>
      </c>
      <c r="BP64" s="2" t="str" cm="1">
        <f t="array" ref="BP64">IF(B64="","",SUMPRODUCT(($D$1:$AB$4=$BP$4)*$D64:$AB64))</f>
        <v/>
      </c>
      <c r="BQ64" s="15" t="str">
        <f t="shared" si="28"/>
        <v/>
      </c>
      <c r="BR64" s="2" t="str" cm="1">
        <f t="array" ref="BR64">IF(B64="","",SUMPRODUCT(($D$1:$AB$4=$BR$4)*$D64:$AB64))</f>
        <v/>
      </c>
      <c r="BS64" s="15" t="str">
        <f t="shared" si="29"/>
        <v/>
      </c>
      <c r="BT64" s="2" t="str" cm="1">
        <f t="array" ref="BT64">IF(B64="","",SUMPRODUCT(($D$1:$AB$4=$BT$4)*$D64:$AB64))</f>
        <v/>
      </c>
      <c r="BU64" s="15" t="str">
        <f t="shared" si="30"/>
        <v/>
      </c>
      <c r="BV64" s="2" t="str" cm="1">
        <f t="array" ref="BV64">IF(B64="","",SUMPRODUCT(($D$1:$AB$4=$BV$4)*$D64:$AB64))</f>
        <v/>
      </c>
      <c r="BW64" s="15" t="str">
        <f t="shared" si="31"/>
        <v/>
      </c>
      <c r="BX64" s="2" t="str" cm="1">
        <f t="array" ref="BX64">IF(B64="","",SUMPRODUCT(($D$1:$AB$4=$BX$4)*$D64:$AB64))</f>
        <v/>
      </c>
      <c r="BY64" s="15" t="str">
        <f t="shared" si="32"/>
        <v/>
      </c>
      <c r="BZ64" s="2" t="str" cm="1">
        <f t="array" ref="BZ64">IF(B64="","",SUMPRODUCT(($D$1:$AB$4=$BZ$4)*$D64:$AB64))</f>
        <v/>
      </c>
      <c r="CA64" s="15" t="str">
        <f t="shared" si="33"/>
        <v/>
      </c>
      <c r="CB64" s="2" t="str" cm="1">
        <f t="array" ref="CB64">IF(B64="","",SUMPRODUCT(($D$1:$AB$4=$CB$4)*$D64:$AB64))</f>
        <v/>
      </c>
      <c r="CC64" s="15" t="str">
        <f t="shared" si="34"/>
        <v/>
      </c>
      <c r="CD64" s="2" t="str" cm="1">
        <f t="array" ref="CD64">IF(B64="","",SUMPRODUCT(($D$1:$AB$4=$CD$4)*$D64:$AB64))</f>
        <v/>
      </c>
      <c r="CE64" s="15" t="str">
        <f t="shared" si="35"/>
        <v/>
      </c>
      <c r="CF64" s="2" t="str" cm="1">
        <f t="array" ref="CF64">IF(B64="","",SUMPRODUCT(($D$1:$AB$4=$CF$4)*$D64:$AB64))</f>
        <v/>
      </c>
      <c r="CG64" s="15" t="str">
        <f t="shared" si="36"/>
        <v/>
      </c>
      <c r="CH64" s="2" t="str" cm="1">
        <f t="array" ref="CH64">IF(B64="","",SUMPRODUCT(($D$1:$AB$4=$CH$4)*$D64:$AB64))</f>
        <v/>
      </c>
      <c r="CI64" s="15" t="str">
        <f t="shared" si="37"/>
        <v/>
      </c>
    </row>
    <row r="65" spans="1:87">
      <c r="A65" s="7">
        <v>60</v>
      </c>
      <c r="D65" s="97"/>
      <c r="E65" s="86"/>
      <c r="F65" s="86"/>
      <c r="G65" s="86"/>
      <c r="H65" s="86"/>
      <c r="I65" s="98"/>
      <c r="J65" s="102"/>
      <c r="K65" s="87"/>
      <c r="L65" s="87"/>
      <c r="M65" s="87"/>
      <c r="N65" s="87"/>
      <c r="O65" s="103"/>
      <c r="P65" s="107"/>
      <c r="Q65" s="88"/>
      <c r="R65" s="88"/>
      <c r="S65" s="88"/>
      <c r="T65" s="88"/>
      <c r="U65" s="108"/>
      <c r="V65" s="113"/>
      <c r="W65" s="89"/>
      <c r="X65" s="89"/>
      <c r="Y65" s="89"/>
      <c r="Z65" s="89"/>
      <c r="AA65" s="89"/>
      <c r="AB65" s="169"/>
      <c r="AC65" s="171" t="str">
        <f t="shared" si="38"/>
        <v/>
      </c>
      <c r="AD65" s="172" t="str">
        <f t="shared" si="12"/>
        <v/>
      </c>
      <c r="AL65" s="2" t="str" cm="1">
        <f t="array" ref="AL65">IF(B65="","",SUMPRODUCT(($D$1:$AB$4=$AL$4)*D65:AB65))</f>
        <v/>
      </c>
      <c r="AM65" s="15" t="str">
        <f t="shared" si="13"/>
        <v/>
      </c>
      <c r="AN65" s="2" t="str" cm="1">
        <f t="array" ref="AN65">IF(B65="","",SUMPRODUCT(($D$1:$AB$4=$AN$4)*D65:AB65))</f>
        <v/>
      </c>
      <c r="AO65" s="15" t="str">
        <f t="shared" si="14"/>
        <v/>
      </c>
      <c r="AP65" s="2" t="str" cm="1">
        <f t="array" ref="AP65">IF(B65="","",SUMPRODUCT(($D$1:$AB$4=$AP$4)*D65:AB65))</f>
        <v/>
      </c>
      <c r="AQ65" s="15" t="str">
        <f t="shared" si="15"/>
        <v/>
      </c>
      <c r="AR65" s="2" t="str" cm="1">
        <f t="array" ref="AR65">IF(B65="","",SUMPRODUCT(($D$1:$AB$4=$AR$4)*D65:AB65))</f>
        <v/>
      </c>
      <c r="AS65" s="15" t="str">
        <f t="shared" si="16"/>
        <v/>
      </c>
      <c r="AT65" s="2" t="str" cm="1">
        <f t="array" ref="AT65">IF(B65="","",SUMPRODUCT(($D$1:$AB$4=$AT$4)*$D65:$AB65))</f>
        <v/>
      </c>
      <c r="AU65" s="15" t="str">
        <f t="shared" si="17"/>
        <v/>
      </c>
      <c r="AV65" s="2" t="str" cm="1">
        <f t="array" ref="AV65">IF(B65="","",SUMPRODUCT(($D$1:$AB$4=$AV$4)*$D65:$AB65))</f>
        <v/>
      </c>
      <c r="AW65" s="15" t="str">
        <f t="shared" si="18"/>
        <v/>
      </c>
      <c r="AX65" s="2" t="str" cm="1">
        <f t="array" ref="AX65">IF(B65="","",SUMPRODUCT(($D$1:$AB$4=$AX$4)*$D65:$AB65))</f>
        <v/>
      </c>
      <c r="AY65" s="15" t="str">
        <f t="shared" si="19"/>
        <v/>
      </c>
      <c r="AZ65" s="2" t="str" cm="1">
        <f t="array" ref="AZ65">IF(B65="","",SUMPRODUCT(($D$1:$AB$4=$AZ$4)*$D65:$AB65))</f>
        <v/>
      </c>
      <c r="BA65" s="15" t="str">
        <f t="shared" si="20"/>
        <v/>
      </c>
      <c r="BB65" s="2" t="str" cm="1">
        <f t="array" ref="BB65">IF(B65="","",SUMPRODUCT(($D$1:$AB$4=$BB$4)*$D65:$AB65))</f>
        <v/>
      </c>
      <c r="BC65" s="15" t="str">
        <f t="shared" si="21"/>
        <v/>
      </c>
      <c r="BD65" s="2" t="str" cm="1">
        <f t="array" ref="BD65">IF(B65="","",SUMPRODUCT(($D$1:$AB$4=$BD$4)*$D65:$AB65))</f>
        <v/>
      </c>
      <c r="BE65" s="15" t="str">
        <f t="shared" si="22"/>
        <v/>
      </c>
      <c r="BF65" s="2" t="str" cm="1">
        <f t="array" ref="BF65">IF(B65="","",SUMPRODUCT(($D$1:$AB$4=$BF$4)*$D65:$AB65))</f>
        <v/>
      </c>
      <c r="BG65" s="15" t="str">
        <f t="shared" si="23"/>
        <v/>
      </c>
      <c r="BH65" s="2" t="str" cm="1">
        <f t="array" ref="BH65">IF(B65="","",SUMPRODUCT(($D$1:$AB$4=$BH$4)*$D65:$AB65))</f>
        <v/>
      </c>
      <c r="BI65" s="15" t="str">
        <f t="shared" si="24"/>
        <v/>
      </c>
      <c r="BJ65" s="2" t="str" cm="1">
        <f t="array" ref="BJ65">IF(B65="","",SUMPRODUCT(($D$1:$AB$4=$BJ$4)*$D65:$AB65))</f>
        <v/>
      </c>
      <c r="BK65" s="15" t="str">
        <f t="shared" si="25"/>
        <v/>
      </c>
      <c r="BL65" s="2" t="str" cm="1">
        <f t="array" ref="BL65">IF(B65="","",SUMPRODUCT(($D$1:$AB$4=$BL$4)*$D65:$AB65))</f>
        <v/>
      </c>
      <c r="BM65" s="15" t="str">
        <f t="shared" si="26"/>
        <v/>
      </c>
      <c r="BN65" s="2" t="str" cm="1">
        <f t="array" ref="BN65">IF(B65="","",SUMPRODUCT(($D$1:$AB$4=$BN$4)*$D65:$AB65))</f>
        <v/>
      </c>
      <c r="BO65" s="15" t="str">
        <f t="shared" si="27"/>
        <v/>
      </c>
      <c r="BP65" s="2" t="str" cm="1">
        <f t="array" ref="BP65">IF(B65="","",SUMPRODUCT(($D$1:$AB$4=$BP$4)*$D65:$AB65))</f>
        <v/>
      </c>
      <c r="BQ65" s="15" t="str">
        <f t="shared" si="28"/>
        <v/>
      </c>
      <c r="BR65" s="2" t="str" cm="1">
        <f t="array" ref="BR65">IF(B65="","",SUMPRODUCT(($D$1:$AB$4=$BR$4)*$D65:$AB65))</f>
        <v/>
      </c>
      <c r="BS65" s="15" t="str">
        <f t="shared" si="29"/>
        <v/>
      </c>
      <c r="BT65" s="2" t="str" cm="1">
        <f t="array" ref="BT65">IF(B65="","",SUMPRODUCT(($D$1:$AB$4=$BT$4)*$D65:$AB65))</f>
        <v/>
      </c>
      <c r="BU65" s="15" t="str">
        <f t="shared" si="30"/>
        <v/>
      </c>
      <c r="BV65" s="2" t="str" cm="1">
        <f t="array" ref="BV65">IF(B65="","",SUMPRODUCT(($D$1:$AB$4=$BV$4)*$D65:$AB65))</f>
        <v/>
      </c>
      <c r="BW65" s="15" t="str">
        <f t="shared" si="31"/>
        <v/>
      </c>
      <c r="BX65" s="2" t="str" cm="1">
        <f t="array" ref="BX65">IF(B65="","",SUMPRODUCT(($D$1:$AB$4=$BX$4)*$D65:$AB65))</f>
        <v/>
      </c>
      <c r="BY65" s="15" t="str">
        <f t="shared" si="32"/>
        <v/>
      </c>
      <c r="BZ65" s="2" t="str" cm="1">
        <f t="array" ref="BZ65">IF(B65="","",SUMPRODUCT(($D$1:$AB$4=$BZ$4)*$D65:$AB65))</f>
        <v/>
      </c>
      <c r="CA65" s="15" t="str">
        <f t="shared" si="33"/>
        <v/>
      </c>
      <c r="CB65" s="2" t="str" cm="1">
        <f t="array" ref="CB65">IF(B65="","",SUMPRODUCT(($D$1:$AB$4=$CB$4)*$D65:$AB65))</f>
        <v/>
      </c>
      <c r="CC65" s="15" t="str">
        <f t="shared" si="34"/>
        <v/>
      </c>
      <c r="CD65" s="2" t="str" cm="1">
        <f t="array" ref="CD65">IF(B65="","",SUMPRODUCT(($D$1:$AB$4=$CD$4)*$D65:$AB65))</f>
        <v/>
      </c>
      <c r="CE65" s="15" t="str">
        <f t="shared" si="35"/>
        <v/>
      </c>
      <c r="CF65" s="2" t="str" cm="1">
        <f t="array" ref="CF65">IF(B65="","",SUMPRODUCT(($D$1:$AB$4=$CF$4)*$D65:$AB65))</f>
        <v/>
      </c>
      <c r="CG65" s="15" t="str">
        <f t="shared" si="36"/>
        <v/>
      </c>
      <c r="CH65" s="2" t="str" cm="1">
        <f t="array" ref="CH65">IF(B65="","",SUMPRODUCT(($D$1:$AB$4=$CH$4)*$D65:$AB65))</f>
        <v/>
      </c>
      <c r="CI65" s="15" t="str">
        <f t="shared" si="37"/>
        <v/>
      </c>
    </row>
    <row r="66" spans="1:87">
      <c r="A66" s="6">
        <v>61</v>
      </c>
      <c r="D66" s="97"/>
      <c r="E66" s="86"/>
      <c r="F66" s="86"/>
      <c r="G66" s="86"/>
      <c r="H66" s="86"/>
      <c r="I66" s="98"/>
      <c r="J66" s="102"/>
      <c r="K66" s="87"/>
      <c r="L66" s="87"/>
      <c r="M66" s="87"/>
      <c r="N66" s="87"/>
      <c r="O66" s="103"/>
      <c r="P66" s="107"/>
      <c r="Q66" s="88"/>
      <c r="R66" s="88"/>
      <c r="S66" s="88"/>
      <c r="T66" s="88"/>
      <c r="U66" s="108"/>
      <c r="V66" s="113"/>
      <c r="W66" s="89"/>
      <c r="X66" s="89"/>
      <c r="Y66" s="89"/>
      <c r="Z66" s="89"/>
      <c r="AA66" s="89"/>
      <c r="AB66" s="169"/>
      <c r="AC66" s="171" t="str">
        <f t="shared" si="38"/>
        <v/>
      </c>
      <c r="AD66" s="172" t="str">
        <f t="shared" si="12"/>
        <v/>
      </c>
      <c r="AL66" s="2" t="str" cm="1">
        <f t="array" ref="AL66">IF(B66="","",SUMPRODUCT(($D$1:$AB$4=$AL$4)*D66:AB66))</f>
        <v/>
      </c>
      <c r="AM66" s="15" t="str">
        <f t="shared" si="13"/>
        <v/>
      </c>
      <c r="AN66" s="2" t="str" cm="1">
        <f t="array" ref="AN66">IF(B66="","",SUMPRODUCT(($D$1:$AB$4=$AN$4)*D66:AB66))</f>
        <v/>
      </c>
      <c r="AO66" s="15" t="str">
        <f t="shared" si="14"/>
        <v/>
      </c>
      <c r="AP66" s="2" t="str" cm="1">
        <f t="array" ref="AP66">IF(B66="","",SUMPRODUCT(($D$1:$AB$4=$AP$4)*D66:AB66))</f>
        <v/>
      </c>
      <c r="AQ66" s="15" t="str">
        <f t="shared" si="15"/>
        <v/>
      </c>
      <c r="AR66" s="2" t="str" cm="1">
        <f t="array" ref="AR66">IF(B66="","",SUMPRODUCT(($D$1:$AB$4=$AR$4)*D66:AB66))</f>
        <v/>
      </c>
      <c r="AS66" s="15" t="str">
        <f t="shared" si="16"/>
        <v/>
      </c>
      <c r="AT66" s="2" t="str" cm="1">
        <f t="array" ref="AT66">IF(B66="","",SUMPRODUCT(($D$1:$AB$4=$AT$4)*$D66:$AB66))</f>
        <v/>
      </c>
      <c r="AU66" s="15" t="str">
        <f t="shared" si="17"/>
        <v/>
      </c>
      <c r="AV66" s="2" t="str" cm="1">
        <f t="array" ref="AV66">IF(B66="","",SUMPRODUCT(($D$1:$AB$4=$AV$4)*$D66:$AB66))</f>
        <v/>
      </c>
      <c r="AW66" s="15" t="str">
        <f t="shared" si="18"/>
        <v/>
      </c>
      <c r="AX66" s="2" t="str" cm="1">
        <f t="array" ref="AX66">IF(B66="","",SUMPRODUCT(($D$1:$AB$4=$AX$4)*$D66:$AB66))</f>
        <v/>
      </c>
      <c r="AY66" s="15" t="str">
        <f t="shared" si="19"/>
        <v/>
      </c>
      <c r="AZ66" s="2" t="str" cm="1">
        <f t="array" ref="AZ66">IF(B66="","",SUMPRODUCT(($D$1:$AB$4=$AZ$4)*$D66:$AB66))</f>
        <v/>
      </c>
      <c r="BA66" s="15" t="str">
        <f t="shared" si="20"/>
        <v/>
      </c>
      <c r="BB66" s="2" t="str" cm="1">
        <f t="array" ref="BB66">IF(B66="","",SUMPRODUCT(($D$1:$AB$4=$BB$4)*$D66:$AB66))</f>
        <v/>
      </c>
      <c r="BC66" s="15" t="str">
        <f t="shared" si="21"/>
        <v/>
      </c>
      <c r="BD66" s="2" t="str" cm="1">
        <f t="array" ref="BD66">IF(B66="","",SUMPRODUCT(($D$1:$AB$4=$BD$4)*$D66:$AB66))</f>
        <v/>
      </c>
      <c r="BE66" s="15" t="str">
        <f t="shared" si="22"/>
        <v/>
      </c>
      <c r="BF66" s="2" t="str" cm="1">
        <f t="array" ref="BF66">IF(B66="","",SUMPRODUCT(($D$1:$AB$4=$BF$4)*$D66:$AB66))</f>
        <v/>
      </c>
      <c r="BG66" s="15" t="str">
        <f t="shared" si="23"/>
        <v/>
      </c>
      <c r="BH66" s="2" t="str" cm="1">
        <f t="array" ref="BH66">IF(B66="","",SUMPRODUCT(($D$1:$AB$4=$BH$4)*$D66:$AB66))</f>
        <v/>
      </c>
      <c r="BI66" s="15" t="str">
        <f t="shared" si="24"/>
        <v/>
      </c>
      <c r="BJ66" s="2" t="str" cm="1">
        <f t="array" ref="BJ66">IF(B66="","",SUMPRODUCT(($D$1:$AB$4=$BJ$4)*$D66:$AB66))</f>
        <v/>
      </c>
      <c r="BK66" s="15" t="str">
        <f t="shared" si="25"/>
        <v/>
      </c>
      <c r="BL66" s="2" t="str" cm="1">
        <f t="array" ref="BL66">IF(B66="","",SUMPRODUCT(($D$1:$AB$4=$BL$4)*$D66:$AB66))</f>
        <v/>
      </c>
      <c r="BM66" s="15" t="str">
        <f t="shared" si="26"/>
        <v/>
      </c>
      <c r="BN66" s="2" t="str" cm="1">
        <f t="array" ref="BN66">IF(B66="","",SUMPRODUCT(($D$1:$AB$4=$BN$4)*$D66:$AB66))</f>
        <v/>
      </c>
      <c r="BO66" s="15" t="str">
        <f t="shared" si="27"/>
        <v/>
      </c>
      <c r="BP66" s="2" t="str" cm="1">
        <f t="array" ref="BP66">IF(B66="","",SUMPRODUCT(($D$1:$AB$4=$BP$4)*$D66:$AB66))</f>
        <v/>
      </c>
      <c r="BQ66" s="15" t="str">
        <f t="shared" si="28"/>
        <v/>
      </c>
      <c r="BR66" s="2" t="str" cm="1">
        <f t="array" ref="BR66">IF(B66="","",SUMPRODUCT(($D$1:$AB$4=$BR$4)*$D66:$AB66))</f>
        <v/>
      </c>
      <c r="BS66" s="15" t="str">
        <f t="shared" si="29"/>
        <v/>
      </c>
      <c r="BT66" s="2" t="str" cm="1">
        <f t="array" ref="BT66">IF(B66="","",SUMPRODUCT(($D$1:$AB$4=$BT$4)*$D66:$AB66))</f>
        <v/>
      </c>
      <c r="BU66" s="15" t="str">
        <f t="shared" si="30"/>
        <v/>
      </c>
      <c r="BV66" s="2" t="str" cm="1">
        <f t="array" ref="BV66">IF(B66="","",SUMPRODUCT(($D$1:$AB$4=$BV$4)*$D66:$AB66))</f>
        <v/>
      </c>
      <c r="BW66" s="15" t="str">
        <f t="shared" si="31"/>
        <v/>
      </c>
      <c r="BX66" s="2" t="str" cm="1">
        <f t="array" ref="BX66">IF(B66="","",SUMPRODUCT(($D$1:$AB$4=$BX$4)*$D66:$AB66))</f>
        <v/>
      </c>
      <c r="BY66" s="15" t="str">
        <f t="shared" si="32"/>
        <v/>
      </c>
      <c r="BZ66" s="2" t="str" cm="1">
        <f t="array" ref="BZ66">IF(B66="","",SUMPRODUCT(($D$1:$AB$4=$BZ$4)*$D66:$AB66))</f>
        <v/>
      </c>
      <c r="CA66" s="15" t="str">
        <f t="shared" si="33"/>
        <v/>
      </c>
      <c r="CB66" s="2" t="str" cm="1">
        <f t="array" ref="CB66">IF(B66="","",SUMPRODUCT(($D$1:$AB$4=$CB$4)*$D66:$AB66))</f>
        <v/>
      </c>
      <c r="CC66" s="15" t="str">
        <f t="shared" si="34"/>
        <v/>
      </c>
      <c r="CD66" s="2" t="str" cm="1">
        <f t="array" ref="CD66">IF(B66="","",SUMPRODUCT(($D$1:$AB$4=$CD$4)*$D66:$AB66))</f>
        <v/>
      </c>
      <c r="CE66" s="15" t="str">
        <f t="shared" si="35"/>
        <v/>
      </c>
      <c r="CF66" s="2" t="str" cm="1">
        <f t="array" ref="CF66">IF(B66="","",SUMPRODUCT(($D$1:$AB$4=$CF$4)*$D66:$AB66))</f>
        <v/>
      </c>
      <c r="CG66" s="15" t="str">
        <f t="shared" si="36"/>
        <v/>
      </c>
      <c r="CH66" s="2" t="str" cm="1">
        <f t="array" ref="CH66">IF(B66="","",SUMPRODUCT(($D$1:$AB$4=$CH$4)*$D66:$AB66))</f>
        <v/>
      </c>
      <c r="CI66" s="15" t="str">
        <f t="shared" si="37"/>
        <v/>
      </c>
    </row>
    <row r="67" spans="1:87">
      <c r="A67" s="7">
        <v>62</v>
      </c>
      <c r="D67" s="97"/>
      <c r="E67" s="86"/>
      <c r="F67" s="86"/>
      <c r="G67" s="86"/>
      <c r="H67" s="86"/>
      <c r="I67" s="98"/>
      <c r="J67" s="102"/>
      <c r="K67" s="87"/>
      <c r="L67" s="87"/>
      <c r="M67" s="87"/>
      <c r="N67" s="87"/>
      <c r="O67" s="103"/>
      <c r="P67" s="107"/>
      <c r="Q67" s="88"/>
      <c r="R67" s="88"/>
      <c r="S67" s="88"/>
      <c r="T67" s="88"/>
      <c r="U67" s="108"/>
      <c r="V67" s="113"/>
      <c r="W67" s="89"/>
      <c r="X67" s="89"/>
      <c r="Y67" s="89"/>
      <c r="Z67" s="89"/>
      <c r="AA67" s="89"/>
      <c r="AB67" s="169"/>
      <c r="AC67" s="171" t="str">
        <f t="shared" si="38"/>
        <v/>
      </c>
      <c r="AD67" s="172" t="str">
        <f t="shared" si="12"/>
        <v/>
      </c>
      <c r="AL67" s="2" t="str" cm="1">
        <f t="array" ref="AL67">IF(B67="","",SUMPRODUCT(($D$1:$AB$4=$AL$4)*D67:AB67))</f>
        <v/>
      </c>
      <c r="AM67" s="15" t="str">
        <f t="shared" si="13"/>
        <v/>
      </c>
      <c r="AN67" s="2" t="str" cm="1">
        <f t="array" ref="AN67">IF(B67="","",SUMPRODUCT(($D$1:$AB$4=$AN$4)*D67:AB67))</f>
        <v/>
      </c>
      <c r="AO67" s="15" t="str">
        <f t="shared" si="14"/>
        <v/>
      </c>
      <c r="AP67" s="2" t="str" cm="1">
        <f t="array" ref="AP67">IF(B67="","",SUMPRODUCT(($D$1:$AB$4=$AP$4)*D67:AB67))</f>
        <v/>
      </c>
      <c r="AQ67" s="15" t="str">
        <f t="shared" si="15"/>
        <v/>
      </c>
      <c r="AR67" s="2" t="str" cm="1">
        <f t="array" ref="AR67">IF(B67="","",SUMPRODUCT(($D$1:$AB$4=$AR$4)*D67:AB67))</f>
        <v/>
      </c>
      <c r="AS67" s="15" t="str">
        <f t="shared" si="16"/>
        <v/>
      </c>
      <c r="AT67" s="2" t="str" cm="1">
        <f t="array" ref="AT67">IF(B67="","",SUMPRODUCT(($D$1:$AB$4=$AT$4)*$D67:$AB67))</f>
        <v/>
      </c>
      <c r="AU67" s="15" t="str">
        <f t="shared" si="17"/>
        <v/>
      </c>
      <c r="AV67" s="2" t="str" cm="1">
        <f t="array" ref="AV67">IF(B67="","",SUMPRODUCT(($D$1:$AB$4=$AV$4)*$D67:$AB67))</f>
        <v/>
      </c>
      <c r="AW67" s="15" t="str">
        <f t="shared" si="18"/>
        <v/>
      </c>
      <c r="AX67" s="2" t="str" cm="1">
        <f t="array" ref="AX67">IF(B67="","",SUMPRODUCT(($D$1:$AB$4=$AX$4)*$D67:$AB67))</f>
        <v/>
      </c>
      <c r="AY67" s="15" t="str">
        <f t="shared" si="19"/>
        <v/>
      </c>
      <c r="AZ67" s="2" t="str" cm="1">
        <f t="array" ref="AZ67">IF(B67="","",SUMPRODUCT(($D$1:$AB$4=$AZ$4)*$D67:$AB67))</f>
        <v/>
      </c>
      <c r="BA67" s="15" t="str">
        <f t="shared" si="20"/>
        <v/>
      </c>
      <c r="BB67" s="2" t="str" cm="1">
        <f t="array" ref="BB67">IF(B67="","",SUMPRODUCT(($D$1:$AB$4=$BB$4)*$D67:$AB67))</f>
        <v/>
      </c>
      <c r="BC67" s="15" t="str">
        <f t="shared" si="21"/>
        <v/>
      </c>
      <c r="BD67" s="2" t="str" cm="1">
        <f t="array" ref="BD67">IF(B67="","",SUMPRODUCT(($D$1:$AB$4=$BD$4)*$D67:$AB67))</f>
        <v/>
      </c>
      <c r="BE67" s="15" t="str">
        <f t="shared" si="22"/>
        <v/>
      </c>
      <c r="BF67" s="2" t="str" cm="1">
        <f t="array" ref="BF67">IF(B67="","",SUMPRODUCT(($D$1:$AB$4=$BF$4)*$D67:$AB67))</f>
        <v/>
      </c>
      <c r="BG67" s="15" t="str">
        <f t="shared" si="23"/>
        <v/>
      </c>
      <c r="BH67" s="2" t="str" cm="1">
        <f t="array" ref="BH67">IF(B67="","",SUMPRODUCT(($D$1:$AB$4=$BH$4)*$D67:$AB67))</f>
        <v/>
      </c>
      <c r="BI67" s="15" t="str">
        <f t="shared" si="24"/>
        <v/>
      </c>
      <c r="BJ67" s="2" t="str" cm="1">
        <f t="array" ref="BJ67">IF(B67="","",SUMPRODUCT(($D$1:$AB$4=$BJ$4)*$D67:$AB67))</f>
        <v/>
      </c>
      <c r="BK67" s="15" t="str">
        <f t="shared" si="25"/>
        <v/>
      </c>
      <c r="BL67" s="2" t="str" cm="1">
        <f t="array" ref="BL67">IF(B67="","",SUMPRODUCT(($D$1:$AB$4=$BL$4)*$D67:$AB67))</f>
        <v/>
      </c>
      <c r="BM67" s="15" t="str">
        <f t="shared" si="26"/>
        <v/>
      </c>
      <c r="BN67" s="2" t="str" cm="1">
        <f t="array" ref="BN67">IF(B67="","",SUMPRODUCT(($D$1:$AB$4=$BN$4)*$D67:$AB67))</f>
        <v/>
      </c>
      <c r="BO67" s="15" t="str">
        <f t="shared" si="27"/>
        <v/>
      </c>
      <c r="BP67" s="2" t="str" cm="1">
        <f t="array" ref="BP67">IF(B67="","",SUMPRODUCT(($D$1:$AB$4=$BP$4)*$D67:$AB67))</f>
        <v/>
      </c>
      <c r="BQ67" s="15" t="str">
        <f t="shared" si="28"/>
        <v/>
      </c>
      <c r="BR67" s="2" t="str" cm="1">
        <f t="array" ref="BR67">IF(B67="","",SUMPRODUCT(($D$1:$AB$4=$BR$4)*$D67:$AB67))</f>
        <v/>
      </c>
      <c r="BS67" s="15" t="str">
        <f t="shared" si="29"/>
        <v/>
      </c>
      <c r="BT67" s="2" t="str" cm="1">
        <f t="array" ref="BT67">IF(B67="","",SUMPRODUCT(($D$1:$AB$4=$BT$4)*$D67:$AB67))</f>
        <v/>
      </c>
      <c r="BU67" s="15" t="str">
        <f t="shared" si="30"/>
        <v/>
      </c>
      <c r="BV67" s="2" t="str" cm="1">
        <f t="array" ref="BV67">IF(B67="","",SUMPRODUCT(($D$1:$AB$4=$BV$4)*$D67:$AB67))</f>
        <v/>
      </c>
      <c r="BW67" s="15" t="str">
        <f t="shared" si="31"/>
        <v/>
      </c>
      <c r="BX67" s="2" t="str" cm="1">
        <f t="array" ref="BX67">IF(B67="","",SUMPRODUCT(($D$1:$AB$4=$BX$4)*$D67:$AB67))</f>
        <v/>
      </c>
      <c r="BY67" s="15" t="str">
        <f t="shared" si="32"/>
        <v/>
      </c>
      <c r="BZ67" s="2" t="str" cm="1">
        <f t="array" ref="BZ67">IF(B67="","",SUMPRODUCT(($D$1:$AB$4=$BZ$4)*$D67:$AB67))</f>
        <v/>
      </c>
      <c r="CA67" s="15" t="str">
        <f t="shared" si="33"/>
        <v/>
      </c>
      <c r="CB67" s="2" t="str" cm="1">
        <f t="array" ref="CB67">IF(B67="","",SUMPRODUCT(($D$1:$AB$4=$CB$4)*$D67:$AB67))</f>
        <v/>
      </c>
      <c r="CC67" s="15" t="str">
        <f t="shared" si="34"/>
        <v/>
      </c>
      <c r="CD67" s="2" t="str" cm="1">
        <f t="array" ref="CD67">IF(B67="","",SUMPRODUCT(($D$1:$AB$4=$CD$4)*$D67:$AB67))</f>
        <v/>
      </c>
      <c r="CE67" s="15" t="str">
        <f t="shared" si="35"/>
        <v/>
      </c>
      <c r="CF67" s="2" t="str" cm="1">
        <f t="array" ref="CF67">IF(B67="","",SUMPRODUCT(($D$1:$AB$4=$CF$4)*$D67:$AB67))</f>
        <v/>
      </c>
      <c r="CG67" s="15" t="str">
        <f t="shared" si="36"/>
        <v/>
      </c>
      <c r="CH67" s="2" t="str" cm="1">
        <f t="array" ref="CH67">IF(B67="","",SUMPRODUCT(($D$1:$AB$4=$CH$4)*$D67:$AB67))</f>
        <v/>
      </c>
      <c r="CI67" s="15" t="str">
        <f t="shared" si="37"/>
        <v/>
      </c>
    </row>
    <row r="68" spans="1:87">
      <c r="A68" s="6">
        <v>63</v>
      </c>
      <c r="D68" s="97"/>
      <c r="E68" s="86"/>
      <c r="F68" s="86"/>
      <c r="G68" s="86"/>
      <c r="H68" s="86"/>
      <c r="I68" s="98"/>
      <c r="J68" s="102"/>
      <c r="K68" s="87"/>
      <c r="L68" s="87"/>
      <c r="M68" s="87"/>
      <c r="N68" s="87"/>
      <c r="O68" s="103"/>
      <c r="P68" s="107"/>
      <c r="Q68" s="88"/>
      <c r="R68" s="88"/>
      <c r="S68" s="88"/>
      <c r="T68" s="88"/>
      <c r="U68" s="108"/>
      <c r="V68" s="113"/>
      <c r="W68" s="89"/>
      <c r="X68" s="89"/>
      <c r="Y68" s="89"/>
      <c r="Z68" s="89"/>
      <c r="AA68" s="89"/>
      <c r="AB68" s="169"/>
      <c r="AC68" s="171" t="str">
        <f t="shared" si="38"/>
        <v/>
      </c>
      <c r="AD68" s="172" t="str">
        <f t="shared" si="12"/>
        <v/>
      </c>
      <c r="AL68" s="2" t="str" cm="1">
        <f t="array" ref="AL68">IF(B68="","",SUMPRODUCT(($D$1:$AB$4=$AL$4)*D68:AB68))</f>
        <v/>
      </c>
      <c r="AM68" s="15" t="str">
        <f t="shared" si="13"/>
        <v/>
      </c>
      <c r="AN68" s="2" t="str" cm="1">
        <f t="array" ref="AN68">IF(B68="","",SUMPRODUCT(($D$1:$AB$4=$AN$4)*D68:AB68))</f>
        <v/>
      </c>
      <c r="AO68" s="15" t="str">
        <f t="shared" si="14"/>
        <v/>
      </c>
      <c r="AP68" s="2" t="str" cm="1">
        <f t="array" ref="AP68">IF(B68="","",SUMPRODUCT(($D$1:$AB$4=$AP$4)*D68:AB68))</f>
        <v/>
      </c>
      <c r="AQ68" s="15" t="str">
        <f t="shared" si="15"/>
        <v/>
      </c>
      <c r="AR68" s="2" t="str" cm="1">
        <f t="array" ref="AR68">IF(B68="","",SUMPRODUCT(($D$1:$AB$4=$AR$4)*D68:AB68))</f>
        <v/>
      </c>
      <c r="AS68" s="15" t="str">
        <f t="shared" si="16"/>
        <v/>
      </c>
      <c r="AT68" s="2" t="str" cm="1">
        <f t="array" ref="AT68">IF(B68="","",SUMPRODUCT(($D$1:$AB$4=$AT$4)*$D68:$AB68))</f>
        <v/>
      </c>
      <c r="AU68" s="15" t="str">
        <f t="shared" si="17"/>
        <v/>
      </c>
      <c r="AV68" s="2" t="str" cm="1">
        <f t="array" ref="AV68">IF(B68="","",SUMPRODUCT(($D$1:$AB$4=$AV$4)*$D68:$AB68))</f>
        <v/>
      </c>
      <c r="AW68" s="15" t="str">
        <f t="shared" si="18"/>
        <v/>
      </c>
      <c r="AX68" s="2" t="str" cm="1">
        <f t="array" ref="AX68">IF(B68="","",SUMPRODUCT(($D$1:$AB$4=$AX$4)*$D68:$AB68))</f>
        <v/>
      </c>
      <c r="AY68" s="15" t="str">
        <f t="shared" si="19"/>
        <v/>
      </c>
      <c r="AZ68" s="2" t="str" cm="1">
        <f t="array" ref="AZ68">IF(B68="","",SUMPRODUCT(($D$1:$AB$4=$AZ$4)*$D68:$AB68))</f>
        <v/>
      </c>
      <c r="BA68" s="15" t="str">
        <f t="shared" si="20"/>
        <v/>
      </c>
      <c r="BB68" s="2" t="str" cm="1">
        <f t="array" ref="BB68">IF(B68="","",SUMPRODUCT(($D$1:$AB$4=$BB$4)*$D68:$AB68))</f>
        <v/>
      </c>
      <c r="BC68" s="15" t="str">
        <f t="shared" si="21"/>
        <v/>
      </c>
      <c r="BD68" s="2" t="str" cm="1">
        <f t="array" ref="BD68">IF(B68="","",SUMPRODUCT(($D$1:$AB$4=$BD$4)*$D68:$AB68))</f>
        <v/>
      </c>
      <c r="BE68" s="15" t="str">
        <f t="shared" si="22"/>
        <v/>
      </c>
      <c r="BF68" s="2" t="str" cm="1">
        <f t="array" ref="BF68">IF(B68="","",SUMPRODUCT(($D$1:$AB$4=$BF$4)*$D68:$AB68))</f>
        <v/>
      </c>
      <c r="BG68" s="15" t="str">
        <f t="shared" si="23"/>
        <v/>
      </c>
      <c r="BH68" s="2" t="str" cm="1">
        <f t="array" ref="BH68">IF(B68="","",SUMPRODUCT(($D$1:$AB$4=$BH$4)*$D68:$AB68))</f>
        <v/>
      </c>
      <c r="BI68" s="15" t="str">
        <f t="shared" si="24"/>
        <v/>
      </c>
      <c r="BJ68" s="2" t="str" cm="1">
        <f t="array" ref="BJ68">IF(B68="","",SUMPRODUCT(($D$1:$AB$4=$BJ$4)*$D68:$AB68))</f>
        <v/>
      </c>
      <c r="BK68" s="15" t="str">
        <f t="shared" si="25"/>
        <v/>
      </c>
      <c r="BL68" s="2" t="str" cm="1">
        <f t="array" ref="BL68">IF(B68="","",SUMPRODUCT(($D$1:$AB$4=$BL$4)*$D68:$AB68))</f>
        <v/>
      </c>
      <c r="BM68" s="15" t="str">
        <f t="shared" si="26"/>
        <v/>
      </c>
      <c r="BN68" s="2" t="str" cm="1">
        <f t="array" ref="BN68">IF(B68="","",SUMPRODUCT(($D$1:$AB$4=$BN$4)*$D68:$AB68))</f>
        <v/>
      </c>
      <c r="BO68" s="15" t="str">
        <f t="shared" si="27"/>
        <v/>
      </c>
      <c r="BP68" s="2" t="str" cm="1">
        <f t="array" ref="BP68">IF(B68="","",SUMPRODUCT(($D$1:$AB$4=$BP$4)*$D68:$AB68))</f>
        <v/>
      </c>
      <c r="BQ68" s="15" t="str">
        <f t="shared" si="28"/>
        <v/>
      </c>
      <c r="BR68" s="2" t="str" cm="1">
        <f t="array" ref="BR68">IF(B68="","",SUMPRODUCT(($D$1:$AB$4=$BR$4)*$D68:$AB68))</f>
        <v/>
      </c>
      <c r="BS68" s="15" t="str">
        <f t="shared" si="29"/>
        <v/>
      </c>
      <c r="BT68" s="2" t="str" cm="1">
        <f t="array" ref="BT68">IF(B68="","",SUMPRODUCT(($D$1:$AB$4=$BT$4)*$D68:$AB68))</f>
        <v/>
      </c>
      <c r="BU68" s="15" t="str">
        <f t="shared" si="30"/>
        <v/>
      </c>
      <c r="BV68" s="2" t="str" cm="1">
        <f t="array" ref="BV68">IF(B68="","",SUMPRODUCT(($D$1:$AB$4=$BV$4)*$D68:$AB68))</f>
        <v/>
      </c>
      <c r="BW68" s="15" t="str">
        <f t="shared" si="31"/>
        <v/>
      </c>
      <c r="BX68" s="2" t="str" cm="1">
        <f t="array" ref="BX68">IF(B68="","",SUMPRODUCT(($D$1:$AB$4=$BX$4)*$D68:$AB68))</f>
        <v/>
      </c>
      <c r="BY68" s="15" t="str">
        <f t="shared" si="32"/>
        <v/>
      </c>
      <c r="BZ68" s="2" t="str" cm="1">
        <f t="array" ref="BZ68">IF(B68="","",SUMPRODUCT(($D$1:$AB$4=$BZ$4)*$D68:$AB68))</f>
        <v/>
      </c>
      <c r="CA68" s="15" t="str">
        <f t="shared" si="33"/>
        <v/>
      </c>
      <c r="CB68" s="2" t="str" cm="1">
        <f t="array" ref="CB68">IF(B68="","",SUMPRODUCT(($D$1:$AB$4=$CB$4)*$D68:$AB68))</f>
        <v/>
      </c>
      <c r="CC68" s="15" t="str">
        <f t="shared" si="34"/>
        <v/>
      </c>
      <c r="CD68" s="2" t="str" cm="1">
        <f t="array" ref="CD68">IF(B68="","",SUMPRODUCT(($D$1:$AB$4=$CD$4)*$D68:$AB68))</f>
        <v/>
      </c>
      <c r="CE68" s="15" t="str">
        <f t="shared" si="35"/>
        <v/>
      </c>
      <c r="CF68" s="2" t="str" cm="1">
        <f t="array" ref="CF68">IF(B68="","",SUMPRODUCT(($D$1:$AB$4=$CF$4)*$D68:$AB68))</f>
        <v/>
      </c>
      <c r="CG68" s="15" t="str">
        <f t="shared" si="36"/>
        <v/>
      </c>
      <c r="CH68" s="2" t="str" cm="1">
        <f t="array" ref="CH68">IF(B68="","",SUMPRODUCT(($D$1:$AB$4=$CH$4)*$D68:$AB68))</f>
        <v/>
      </c>
      <c r="CI68" s="15" t="str">
        <f t="shared" si="37"/>
        <v/>
      </c>
    </row>
    <row r="69" spans="1:87">
      <c r="A69" s="7">
        <v>64</v>
      </c>
      <c r="D69" s="97"/>
      <c r="E69" s="86"/>
      <c r="F69" s="86"/>
      <c r="G69" s="86"/>
      <c r="H69" s="86"/>
      <c r="I69" s="98"/>
      <c r="J69" s="102"/>
      <c r="K69" s="87"/>
      <c r="L69" s="87"/>
      <c r="M69" s="87"/>
      <c r="N69" s="87"/>
      <c r="O69" s="103"/>
      <c r="P69" s="107"/>
      <c r="Q69" s="88"/>
      <c r="R69" s="88"/>
      <c r="S69" s="88"/>
      <c r="T69" s="88"/>
      <c r="U69" s="108"/>
      <c r="V69" s="113"/>
      <c r="W69" s="89"/>
      <c r="X69" s="89"/>
      <c r="Y69" s="89"/>
      <c r="Z69" s="89"/>
      <c r="AA69" s="89"/>
      <c r="AB69" s="169"/>
      <c r="AC69" s="171" t="str">
        <f t="shared" si="38"/>
        <v/>
      </c>
      <c r="AD69" s="172" t="str">
        <f t="shared" si="12"/>
        <v/>
      </c>
      <c r="AL69" s="2" t="str" cm="1">
        <f t="array" ref="AL69">IF(B69="","",SUMPRODUCT(($D$1:$AB$4=$AL$4)*D69:AB69))</f>
        <v/>
      </c>
      <c r="AM69" s="15" t="str">
        <f t="shared" si="13"/>
        <v/>
      </c>
      <c r="AN69" s="2" t="str" cm="1">
        <f t="array" ref="AN69">IF(B69="","",SUMPRODUCT(($D$1:$AB$4=$AN$4)*D69:AB69))</f>
        <v/>
      </c>
      <c r="AO69" s="15" t="str">
        <f t="shared" si="14"/>
        <v/>
      </c>
      <c r="AP69" s="2" t="str" cm="1">
        <f t="array" ref="AP69">IF(B69="","",SUMPRODUCT(($D$1:$AB$4=$AP$4)*D69:AB69))</f>
        <v/>
      </c>
      <c r="AQ69" s="15" t="str">
        <f t="shared" si="15"/>
        <v/>
      </c>
      <c r="AR69" s="2" t="str" cm="1">
        <f t="array" ref="AR69">IF(B69="","",SUMPRODUCT(($D$1:$AB$4=$AR$4)*D69:AB69))</f>
        <v/>
      </c>
      <c r="AS69" s="15" t="str">
        <f t="shared" si="16"/>
        <v/>
      </c>
      <c r="AT69" s="2" t="str" cm="1">
        <f t="array" ref="AT69">IF(B69="","",SUMPRODUCT(($D$1:$AB$4=$AT$4)*$D69:$AB69))</f>
        <v/>
      </c>
      <c r="AU69" s="15" t="str">
        <f t="shared" si="17"/>
        <v/>
      </c>
      <c r="AV69" s="2" t="str" cm="1">
        <f t="array" ref="AV69">IF(B69="","",SUMPRODUCT(($D$1:$AB$4=$AV$4)*$D69:$AB69))</f>
        <v/>
      </c>
      <c r="AW69" s="15" t="str">
        <f t="shared" si="18"/>
        <v/>
      </c>
      <c r="AX69" s="2" t="str" cm="1">
        <f t="array" ref="AX69">IF(B69="","",SUMPRODUCT(($D$1:$AB$4=$AX$4)*$D69:$AB69))</f>
        <v/>
      </c>
      <c r="AY69" s="15" t="str">
        <f t="shared" si="19"/>
        <v/>
      </c>
      <c r="AZ69" s="2" t="str" cm="1">
        <f t="array" ref="AZ69">IF(B69="","",SUMPRODUCT(($D$1:$AB$4=$AZ$4)*$D69:$AB69))</f>
        <v/>
      </c>
      <c r="BA69" s="15" t="str">
        <f t="shared" si="20"/>
        <v/>
      </c>
      <c r="BB69" s="2" t="str" cm="1">
        <f t="array" ref="BB69">IF(B69="","",SUMPRODUCT(($D$1:$AB$4=$BB$4)*$D69:$AB69))</f>
        <v/>
      </c>
      <c r="BC69" s="15" t="str">
        <f t="shared" si="21"/>
        <v/>
      </c>
      <c r="BD69" s="2" t="str" cm="1">
        <f t="array" ref="BD69">IF(B69="","",SUMPRODUCT(($D$1:$AB$4=$BD$4)*$D69:$AB69))</f>
        <v/>
      </c>
      <c r="BE69" s="15" t="str">
        <f t="shared" si="22"/>
        <v/>
      </c>
      <c r="BF69" s="2" t="str" cm="1">
        <f t="array" ref="BF69">IF(B69="","",SUMPRODUCT(($D$1:$AB$4=$BF$4)*$D69:$AB69))</f>
        <v/>
      </c>
      <c r="BG69" s="15" t="str">
        <f t="shared" si="23"/>
        <v/>
      </c>
      <c r="BH69" s="2" t="str" cm="1">
        <f t="array" ref="BH69">IF(B69="","",SUMPRODUCT(($D$1:$AB$4=$BH$4)*$D69:$AB69))</f>
        <v/>
      </c>
      <c r="BI69" s="15" t="str">
        <f t="shared" si="24"/>
        <v/>
      </c>
      <c r="BJ69" s="2" t="str" cm="1">
        <f t="array" ref="BJ69">IF(B69="","",SUMPRODUCT(($D$1:$AB$4=$BJ$4)*$D69:$AB69))</f>
        <v/>
      </c>
      <c r="BK69" s="15" t="str">
        <f t="shared" si="25"/>
        <v/>
      </c>
      <c r="BL69" s="2" t="str" cm="1">
        <f t="array" ref="BL69">IF(B69="","",SUMPRODUCT(($D$1:$AB$4=$BL$4)*$D69:$AB69))</f>
        <v/>
      </c>
      <c r="BM69" s="15" t="str">
        <f t="shared" si="26"/>
        <v/>
      </c>
      <c r="BN69" s="2" t="str" cm="1">
        <f t="array" ref="BN69">IF(B69="","",SUMPRODUCT(($D$1:$AB$4=$BN$4)*$D69:$AB69))</f>
        <v/>
      </c>
      <c r="BO69" s="15" t="str">
        <f t="shared" si="27"/>
        <v/>
      </c>
      <c r="BP69" s="2" t="str" cm="1">
        <f t="array" ref="BP69">IF(B69="","",SUMPRODUCT(($D$1:$AB$4=$BP$4)*$D69:$AB69))</f>
        <v/>
      </c>
      <c r="BQ69" s="15" t="str">
        <f t="shared" si="28"/>
        <v/>
      </c>
      <c r="BR69" s="2" t="str" cm="1">
        <f t="array" ref="BR69">IF(B69="","",SUMPRODUCT(($D$1:$AB$4=$BR$4)*$D69:$AB69))</f>
        <v/>
      </c>
      <c r="BS69" s="15" t="str">
        <f t="shared" si="29"/>
        <v/>
      </c>
      <c r="BT69" s="2" t="str" cm="1">
        <f t="array" ref="BT69">IF(B69="","",SUMPRODUCT(($D$1:$AB$4=$BT$4)*$D69:$AB69))</f>
        <v/>
      </c>
      <c r="BU69" s="15" t="str">
        <f t="shared" si="30"/>
        <v/>
      </c>
      <c r="BV69" s="2" t="str" cm="1">
        <f t="array" ref="BV69">IF(B69="","",SUMPRODUCT(($D$1:$AB$4=$BV$4)*$D69:$AB69))</f>
        <v/>
      </c>
      <c r="BW69" s="15" t="str">
        <f t="shared" si="31"/>
        <v/>
      </c>
      <c r="BX69" s="2" t="str" cm="1">
        <f t="array" ref="BX69">IF(B69="","",SUMPRODUCT(($D$1:$AB$4=$BX$4)*$D69:$AB69))</f>
        <v/>
      </c>
      <c r="BY69" s="15" t="str">
        <f t="shared" si="32"/>
        <v/>
      </c>
      <c r="BZ69" s="2" t="str" cm="1">
        <f t="array" ref="BZ69">IF(B69="","",SUMPRODUCT(($D$1:$AB$4=$BZ$4)*$D69:$AB69))</f>
        <v/>
      </c>
      <c r="CA69" s="15" t="str">
        <f t="shared" si="33"/>
        <v/>
      </c>
      <c r="CB69" s="2" t="str" cm="1">
        <f t="array" ref="CB69">IF(B69="","",SUMPRODUCT(($D$1:$AB$4=$CB$4)*$D69:$AB69))</f>
        <v/>
      </c>
      <c r="CC69" s="15" t="str">
        <f t="shared" si="34"/>
        <v/>
      </c>
      <c r="CD69" s="2" t="str" cm="1">
        <f t="array" ref="CD69">IF(B69="","",SUMPRODUCT(($D$1:$AB$4=$CD$4)*$D69:$AB69))</f>
        <v/>
      </c>
      <c r="CE69" s="15" t="str">
        <f t="shared" si="35"/>
        <v/>
      </c>
      <c r="CF69" s="2" t="str" cm="1">
        <f t="array" ref="CF69">IF(B69="","",SUMPRODUCT(($D$1:$AB$4=$CF$4)*$D69:$AB69))</f>
        <v/>
      </c>
      <c r="CG69" s="15" t="str">
        <f t="shared" si="36"/>
        <v/>
      </c>
      <c r="CH69" s="2" t="str" cm="1">
        <f t="array" ref="CH69">IF(B69="","",SUMPRODUCT(($D$1:$AB$4=$CH$4)*$D69:$AB69))</f>
        <v/>
      </c>
      <c r="CI69" s="15" t="str">
        <f t="shared" si="37"/>
        <v/>
      </c>
    </row>
    <row r="70" spans="1:87">
      <c r="A70" s="6">
        <v>65</v>
      </c>
      <c r="D70" s="97"/>
      <c r="E70" s="86"/>
      <c r="F70" s="86"/>
      <c r="G70" s="86"/>
      <c r="H70" s="86"/>
      <c r="I70" s="98"/>
      <c r="J70" s="102"/>
      <c r="K70" s="87"/>
      <c r="L70" s="87"/>
      <c r="M70" s="87"/>
      <c r="N70" s="87"/>
      <c r="O70" s="103"/>
      <c r="P70" s="107"/>
      <c r="Q70" s="88"/>
      <c r="R70" s="88"/>
      <c r="S70" s="88"/>
      <c r="T70" s="88"/>
      <c r="U70" s="108"/>
      <c r="V70" s="113"/>
      <c r="W70" s="89"/>
      <c r="X70" s="89"/>
      <c r="Y70" s="89"/>
      <c r="Z70" s="89"/>
      <c r="AA70" s="89"/>
      <c r="AB70" s="169"/>
      <c r="AC70" s="171" t="str">
        <f t="shared" si="38"/>
        <v/>
      </c>
      <c r="AD70" s="172" t="str">
        <f t="shared" ref="AD70:AD125" si="39">IF(AC70="","",SUM(D70:AB70)/$AE$3)</f>
        <v/>
      </c>
      <c r="AL70" s="2" t="str" cm="1">
        <f t="array" ref="AL70">IF(B70="","",SUMPRODUCT(($D$1:$AB$4=$AL$4)*D70:AB70))</f>
        <v/>
      </c>
      <c r="AM70" s="15" t="str">
        <f t="shared" si="13"/>
        <v/>
      </c>
      <c r="AN70" s="2" t="str" cm="1">
        <f t="array" ref="AN70">IF(B70="","",SUMPRODUCT(($D$1:$AB$4=$AN$4)*D70:AB70))</f>
        <v/>
      </c>
      <c r="AO70" s="15" t="str">
        <f t="shared" si="14"/>
        <v/>
      </c>
      <c r="AP70" s="2" t="str" cm="1">
        <f t="array" ref="AP70">IF(B70="","",SUMPRODUCT(($D$1:$AB$4=$AP$4)*D70:AB70))</f>
        <v/>
      </c>
      <c r="AQ70" s="15" t="str">
        <f t="shared" si="15"/>
        <v/>
      </c>
      <c r="AR70" s="2" t="str" cm="1">
        <f t="array" ref="AR70">IF(B70="","",SUMPRODUCT(($D$1:$AB$4=$AR$4)*D70:AB70))</f>
        <v/>
      </c>
      <c r="AS70" s="15" t="str">
        <f t="shared" si="16"/>
        <v/>
      </c>
      <c r="AT70" s="2" t="str" cm="1">
        <f t="array" ref="AT70">IF(B70="","",SUMPRODUCT(($D$1:$AB$4=$AT$4)*$D70:$AB70))</f>
        <v/>
      </c>
      <c r="AU70" s="15" t="str">
        <f t="shared" si="17"/>
        <v/>
      </c>
      <c r="AV70" s="2" t="str" cm="1">
        <f t="array" ref="AV70">IF(B70="","",SUMPRODUCT(($D$1:$AB$4=$AV$4)*$D70:$AB70))</f>
        <v/>
      </c>
      <c r="AW70" s="15" t="str">
        <f t="shared" si="18"/>
        <v/>
      </c>
      <c r="AX70" s="2" t="str" cm="1">
        <f t="array" ref="AX70">IF(B70="","",SUMPRODUCT(($D$1:$AB$4=$AX$4)*$D70:$AB70))</f>
        <v/>
      </c>
      <c r="AY70" s="15" t="str">
        <f t="shared" si="19"/>
        <v/>
      </c>
      <c r="AZ70" s="2" t="str" cm="1">
        <f t="array" ref="AZ70">IF(B70="","",SUMPRODUCT(($D$1:$AB$4=$AZ$4)*$D70:$AB70))</f>
        <v/>
      </c>
      <c r="BA70" s="15" t="str">
        <f t="shared" si="20"/>
        <v/>
      </c>
      <c r="BB70" s="2" t="str" cm="1">
        <f t="array" ref="BB70">IF(B70="","",SUMPRODUCT(($D$1:$AB$4=$BB$4)*$D70:$AB70))</f>
        <v/>
      </c>
      <c r="BC70" s="15" t="str">
        <f t="shared" si="21"/>
        <v/>
      </c>
      <c r="BD70" s="2" t="str" cm="1">
        <f t="array" ref="BD70">IF(B70="","",SUMPRODUCT(($D$1:$AB$4=$BD$4)*$D70:$AB70))</f>
        <v/>
      </c>
      <c r="BE70" s="15" t="str">
        <f t="shared" si="22"/>
        <v/>
      </c>
      <c r="BF70" s="2" t="str" cm="1">
        <f t="array" ref="BF70">IF(B70="","",SUMPRODUCT(($D$1:$AB$4=$BF$4)*$D70:$AB70))</f>
        <v/>
      </c>
      <c r="BG70" s="15" t="str">
        <f t="shared" si="23"/>
        <v/>
      </c>
      <c r="BH70" s="2" t="str" cm="1">
        <f t="array" ref="BH70">IF(B70="","",SUMPRODUCT(($D$1:$AB$4=$BH$4)*$D70:$AB70))</f>
        <v/>
      </c>
      <c r="BI70" s="15" t="str">
        <f t="shared" si="24"/>
        <v/>
      </c>
      <c r="BJ70" s="2" t="str" cm="1">
        <f t="array" ref="BJ70">IF(B70="","",SUMPRODUCT(($D$1:$AB$4=$BJ$4)*$D70:$AB70))</f>
        <v/>
      </c>
      <c r="BK70" s="15" t="str">
        <f t="shared" si="25"/>
        <v/>
      </c>
      <c r="BL70" s="2" t="str" cm="1">
        <f t="array" ref="BL70">IF(B70="","",SUMPRODUCT(($D$1:$AB$4=$BL$4)*$D70:$AB70))</f>
        <v/>
      </c>
      <c r="BM70" s="15" t="str">
        <f t="shared" si="26"/>
        <v/>
      </c>
      <c r="BN70" s="2" t="str" cm="1">
        <f t="array" ref="BN70">IF(B70="","",SUMPRODUCT(($D$1:$AB$4=$BN$4)*$D70:$AB70))</f>
        <v/>
      </c>
      <c r="BO70" s="15" t="str">
        <f t="shared" si="27"/>
        <v/>
      </c>
      <c r="BP70" s="2" t="str" cm="1">
        <f t="array" ref="BP70">IF(B70="","",SUMPRODUCT(($D$1:$AB$4=$BP$4)*$D70:$AB70))</f>
        <v/>
      </c>
      <c r="BQ70" s="15" t="str">
        <f t="shared" si="28"/>
        <v/>
      </c>
      <c r="BR70" s="2" t="str" cm="1">
        <f t="array" ref="BR70">IF(B70="","",SUMPRODUCT(($D$1:$AB$4=$BR$4)*$D70:$AB70))</f>
        <v/>
      </c>
      <c r="BS70" s="15" t="str">
        <f t="shared" si="29"/>
        <v/>
      </c>
      <c r="BT70" s="2" t="str" cm="1">
        <f t="array" ref="BT70">IF(B70="","",SUMPRODUCT(($D$1:$AB$4=$BT$4)*$D70:$AB70))</f>
        <v/>
      </c>
      <c r="BU70" s="15" t="str">
        <f t="shared" si="30"/>
        <v/>
      </c>
      <c r="BV70" s="2" t="str" cm="1">
        <f t="array" ref="BV70">IF(B70="","",SUMPRODUCT(($D$1:$AB$4=$BV$4)*$D70:$AB70))</f>
        <v/>
      </c>
      <c r="BW70" s="15" t="str">
        <f t="shared" si="31"/>
        <v/>
      </c>
      <c r="BX70" s="2" t="str" cm="1">
        <f t="array" ref="BX70">IF(B70="","",SUMPRODUCT(($D$1:$AB$4=$BX$4)*$D70:$AB70))</f>
        <v/>
      </c>
      <c r="BY70" s="15" t="str">
        <f t="shared" si="32"/>
        <v/>
      </c>
      <c r="BZ70" s="2" t="str" cm="1">
        <f t="array" ref="BZ70">IF(B70="","",SUMPRODUCT(($D$1:$AB$4=$BZ$4)*$D70:$AB70))</f>
        <v/>
      </c>
      <c r="CA70" s="15" t="str">
        <f t="shared" si="33"/>
        <v/>
      </c>
      <c r="CB70" s="2" t="str" cm="1">
        <f t="array" ref="CB70">IF(B70="","",SUMPRODUCT(($D$1:$AB$4=$CB$4)*$D70:$AB70))</f>
        <v/>
      </c>
      <c r="CC70" s="15" t="str">
        <f t="shared" si="34"/>
        <v/>
      </c>
      <c r="CD70" s="2" t="str" cm="1">
        <f t="array" ref="CD70">IF(B70="","",SUMPRODUCT(($D$1:$AB$4=$CD$4)*$D70:$AB70))</f>
        <v/>
      </c>
      <c r="CE70" s="15" t="str">
        <f t="shared" si="35"/>
        <v/>
      </c>
      <c r="CF70" s="2" t="str" cm="1">
        <f t="array" ref="CF70">IF(B70="","",SUMPRODUCT(($D$1:$AB$4=$CF$4)*$D70:$AB70))</f>
        <v/>
      </c>
      <c r="CG70" s="15" t="str">
        <f t="shared" si="36"/>
        <v/>
      </c>
      <c r="CH70" s="2" t="str" cm="1">
        <f t="array" ref="CH70">IF(B70="","",SUMPRODUCT(($D$1:$AB$4=$CH$4)*$D70:$AB70))</f>
        <v/>
      </c>
      <c r="CI70" s="15" t="str">
        <f t="shared" si="37"/>
        <v/>
      </c>
    </row>
    <row r="71" spans="1:87">
      <c r="A71" s="7">
        <v>66</v>
      </c>
      <c r="D71" s="97"/>
      <c r="E71" s="86"/>
      <c r="F71" s="86"/>
      <c r="G71" s="86"/>
      <c r="H71" s="86"/>
      <c r="I71" s="98"/>
      <c r="J71" s="102"/>
      <c r="K71" s="87"/>
      <c r="L71" s="87"/>
      <c r="M71" s="87"/>
      <c r="N71" s="87"/>
      <c r="O71" s="103"/>
      <c r="P71" s="107"/>
      <c r="Q71" s="88"/>
      <c r="R71" s="88"/>
      <c r="S71" s="88"/>
      <c r="T71" s="88"/>
      <c r="U71" s="108"/>
      <c r="V71" s="113"/>
      <c r="W71" s="89"/>
      <c r="X71" s="89"/>
      <c r="Y71" s="89"/>
      <c r="Z71" s="89"/>
      <c r="AA71" s="89"/>
      <c r="AB71" s="169"/>
      <c r="AC71" s="171" t="str">
        <f t="shared" si="38"/>
        <v/>
      </c>
      <c r="AD71" s="172" t="str">
        <f t="shared" si="39"/>
        <v/>
      </c>
      <c r="AL71" s="2" t="str" cm="1">
        <f t="array" ref="AL71">IF(B71="","",SUMPRODUCT(($D$1:$AB$4=$AL$4)*D71:AB71))</f>
        <v/>
      </c>
      <c r="AM71" s="15" t="str">
        <f t="shared" ref="AM71:AM134" si="40">IFERROR(IF($AM$3=0,"",AL71/$AM$3),"")</f>
        <v/>
      </c>
      <c r="AN71" s="2" t="str" cm="1">
        <f t="array" ref="AN71">IF(B71="","",SUMPRODUCT(($D$1:$AB$4=$AN$4)*D71:AB71))</f>
        <v/>
      </c>
      <c r="AO71" s="15" t="str">
        <f t="shared" ref="AO71:AO134" si="41">IFERROR(IF($AO$3=0,"",AN71/$AO$3),"")</f>
        <v/>
      </c>
      <c r="AP71" s="2" t="str" cm="1">
        <f t="array" ref="AP71">IF(B71="","",SUMPRODUCT(($D$1:$AB$4=$AP$4)*D71:AB71))</f>
        <v/>
      </c>
      <c r="AQ71" s="15" t="str">
        <f t="shared" ref="AQ71:AQ134" si="42">IFERROR(IF($AQ$3=0,"",AP71/$AQ$3),"")</f>
        <v/>
      </c>
      <c r="AR71" s="2" t="str" cm="1">
        <f t="array" ref="AR71">IF(B71="","",SUMPRODUCT(($D$1:$AB$4=$AR$4)*D71:AB71))</f>
        <v/>
      </c>
      <c r="AS71" s="15" t="str">
        <f t="shared" ref="AS71:AS134" si="43">IFERROR(IF($AS$3=0,"",AR71/$AS$3),"")</f>
        <v/>
      </c>
      <c r="AT71" s="2" t="str" cm="1">
        <f t="array" ref="AT71">IF(B71="","",SUMPRODUCT(($D$1:$AB$4=$AT$4)*$D71:$AB71))</f>
        <v/>
      </c>
      <c r="AU71" s="15" t="str">
        <f t="shared" ref="AU71:AU134" si="44">IFERROR(IF($AU$3=0,"",AT71/$AU$3),"")</f>
        <v/>
      </c>
      <c r="AV71" s="2" t="str" cm="1">
        <f t="array" ref="AV71">IF(B71="","",SUMPRODUCT(($D$1:$AB$4=$AV$4)*$D71:$AB71))</f>
        <v/>
      </c>
      <c r="AW71" s="15" t="str">
        <f t="shared" ref="AW71:AW134" si="45">IFERROR(IF($AW$3=0,"",AV71/$AW$3),"")</f>
        <v/>
      </c>
      <c r="AX71" s="2" t="str" cm="1">
        <f t="array" ref="AX71">IF(B71="","",SUMPRODUCT(($D$1:$AB$4=$AX$4)*$D71:$AB71))</f>
        <v/>
      </c>
      <c r="AY71" s="15" t="str">
        <f t="shared" ref="AY71:AY134" si="46">IFERROR(IF($AY$3=0,"",AX71/$AY$3),"")</f>
        <v/>
      </c>
      <c r="AZ71" s="2" t="str" cm="1">
        <f t="array" ref="AZ71">IF(B71="","",SUMPRODUCT(($D$1:$AB$4=$AZ$4)*$D71:$AB71))</f>
        <v/>
      </c>
      <c r="BA71" s="15" t="str">
        <f t="shared" ref="BA71:BA134" si="47">IFERROR(IF($BA$3=0,"",AZ71/$BA$3),"")</f>
        <v/>
      </c>
      <c r="BB71" s="2" t="str" cm="1">
        <f t="array" ref="BB71">IF(B71="","",SUMPRODUCT(($D$1:$AB$4=$BB$4)*$D71:$AB71))</f>
        <v/>
      </c>
      <c r="BC71" s="15" t="str">
        <f t="shared" ref="BC71:BC134" si="48">IFERROR(IF($BC$3=0,"",BB71/$BC$3),"")</f>
        <v/>
      </c>
      <c r="BD71" s="2" t="str" cm="1">
        <f t="array" ref="BD71">IF(B71="","",SUMPRODUCT(($D$1:$AB$4=$BD$4)*$D71:$AB71))</f>
        <v/>
      </c>
      <c r="BE71" s="15" t="str">
        <f t="shared" ref="BE71:BE134" si="49">IFERROR(IF($BE$3=0,"",BD71/$BE$3),"")</f>
        <v/>
      </c>
      <c r="BF71" s="2" t="str" cm="1">
        <f t="array" ref="BF71">IF(B71="","",SUMPRODUCT(($D$1:$AB$4=$BF$4)*$D71:$AB71))</f>
        <v/>
      </c>
      <c r="BG71" s="15" t="str">
        <f t="shared" ref="BG71:BG134" si="50">IFERROR(IF($BG$3=0,"",BF71/$BG$3),"")</f>
        <v/>
      </c>
      <c r="BH71" s="2" t="str" cm="1">
        <f t="array" ref="BH71">IF(B71="","",SUMPRODUCT(($D$1:$AB$4=$BH$4)*$D71:$AB71))</f>
        <v/>
      </c>
      <c r="BI71" s="15" t="str">
        <f t="shared" ref="BI71:BI134" si="51">IFERROR(IF($BI$3=0,"",BH71/$BI$3),"")</f>
        <v/>
      </c>
      <c r="BJ71" s="2" t="str" cm="1">
        <f t="array" ref="BJ71">IF(B71="","",SUMPRODUCT(($D$1:$AB$4=$BJ$4)*$D71:$AB71))</f>
        <v/>
      </c>
      <c r="BK71" s="15" t="str">
        <f t="shared" ref="BK71:BK134" si="52">IFERROR(IF($BK$3=0,"",BJ71/$BK$3),"")</f>
        <v/>
      </c>
      <c r="BL71" s="2" t="str" cm="1">
        <f t="array" ref="BL71">IF(B71="","",SUMPRODUCT(($D$1:$AB$4=$BL$4)*$D71:$AB71))</f>
        <v/>
      </c>
      <c r="BM71" s="15" t="str">
        <f t="shared" ref="BM71:BM134" si="53">IFERROR(IF($BM$3=0,"",BL71/$BM$3),"")</f>
        <v/>
      </c>
      <c r="BN71" s="2" t="str" cm="1">
        <f t="array" ref="BN71">IF(B71="","",SUMPRODUCT(($D$1:$AB$4=$BN$4)*$D71:$AB71))</f>
        <v/>
      </c>
      <c r="BO71" s="15" t="str">
        <f t="shared" ref="BO71:BO134" si="54">IFERROR(IF($BO$3=0,"",BN71/$BO$3),"")</f>
        <v/>
      </c>
      <c r="BP71" s="2" t="str" cm="1">
        <f t="array" ref="BP71">IF(B71="","",SUMPRODUCT(($D$1:$AB$4=$BP$4)*$D71:$AB71))</f>
        <v/>
      </c>
      <c r="BQ71" s="15" t="str">
        <f t="shared" ref="BQ71:BQ134" si="55">IFERROR(IF($BQ$3=0,"",BP71/$BQ$3),"")</f>
        <v/>
      </c>
      <c r="BR71" s="2" t="str" cm="1">
        <f t="array" ref="BR71">IF(B71="","",SUMPRODUCT(($D$1:$AB$4=$BR$4)*$D71:$AB71))</f>
        <v/>
      </c>
      <c r="BS71" s="15" t="str">
        <f t="shared" ref="BS71:BS134" si="56">IFERROR(IF($BS$3=0,"",BR71/$BS$3),"")</f>
        <v/>
      </c>
      <c r="BT71" s="2" t="str" cm="1">
        <f t="array" ref="BT71">IF(B71="","",SUMPRODUCT(($D$1:$AB$4=$BT$4)*$D71:$AB71))</f>
        <v/>
      </c>
      <c r="BU71" s="15" t="str">
        <f t="shared" ref="BU71:BU134" si="57">IFERROR(IF($BU$3=0,"",BT71/$BU$3),"")</f>
        <v/>
      </c>
      <c r="BV71" s="2" t="str" cm="1">
        <f t="array" ref="BV71">IF(B71="","",SUMPRODUCT(($D$1:$AB$4=$BV$4)*$D71:$AB71))</f>
        <v/>
      </c>
      <c r="BW71" s="15" t="str">
        <f t="shared" ref="BW71:BW134" si="58">IFERROR(IF($BW$3=0,"",BV71/$BW$3),"")</f>
        <v/>
      </c>
      <c r="BX71" s="2" t="str" cm="1">
        <f t="array" ref="BX71">IF(B71="","",SUMPRODUCT(($D$1:$AB$4=$BX$4)*$D71:$AB71))</f>
        <v/>
      </c>
      <c r="BY71" s="15" t="str">
        <f t="shared" ref="BY71:BY134" si="59">IFERROR(IF($BY$3=0,"",BX71/$BY$3),"")</f>
        <v/>
      </c>
      <c r="BZ71" s="2" t="str" cm="1">
        <f t="array" ref="BZ71">IF(B71="","",SUMPRODUCT(($D$1:$AB$4=$BZ$4)*$D71:$AB71))</f>
        <v/>
      </c>
      <c r="CA71" s="15" t="str">
        <f t="shared" ref="CA71:CA134" si="60">IFERROR(IF($CA$3=0,"",BZ71/$CA$3),"")</f>
        <v/>
      </c>
      <c r="CB71" s="2" t="str" cm="1">
        <f t="array" ref="CB71">IF(B71="","",SUMPRODUCT(($D$1:$AB$4=$CB$4)*$D71:$AB71))</f>
        <v/>
      </c>
      <c r="CC71" s="15" t="str">
        <f t="shared" ref="CC71:CC134" si="61">IFERROR(IF($CC$3=0,"",CB71/$CC$3),"")</f>
        <v/>
      </c>
      <c r="CD71" s="2" t="str" cm="1">
        <f t="array" ref="CD71">IF(B71="","",SUMPRODUCT(($D$1:$AB$4=$CD$4)*$D71:$AB71))</f>
        <v/>
      </c>
      <c r="CE71" s="15" t="str">
        <f t="shared" ref="CE71:CE134" si="62">IFERROR(IF($CE$3=0,"",CD71/$CE$3),"")</f>
        <v/>
      </c>
      <c r="CF71" s="2" t="str" cm="1">
        <f t="array" ref="CF71">IF(B71="","",SUMPRODUCT(($D$1:$AB$4=$CF$4)*$D71:$AB71))</f>
        <v/>
      </c>
      <c r="CG71" s="15" t="str">
        <f t="shared" ref="CG71:CG134" si="63">IFERROR(IF($CG$3=0,"",CF71/$CG$3),"")</f>
        <v/>
      </c>
      <c r="CH71" s="2" t="str" cm="1">
        <f t="array" ref="CH71">IF(B71="","",SUMPRODUCT(($D$1:$AB$4=$CH$4)*$D71:$AB71))</f>
        <v/>
      </c>
      <c r="CI71" s="15" t="str">
        <f t="shared" ref="CI71:CI134" si="64">IFERROR(IF($CI$3=0,"",CH71/$CI$3),"")</f>
        <v/>
      </c>
    </row>
    <row r="72" spans="1:87">
      <c r="A72" s="6">
        <v>67</v>
      </c>
      <c r="D72" s="97"/>
      <c r="E72" s="86"/>
      <c r="F72" s="86"/>
      <c r="G72" s="86"/>
      <c r="H72" s="86"/>
      <c r="I72" s="98"/>
      <c r="J72" s="102"/>
      <c r="K72" s="87"/>
      <c r="L72" s="87"/>
      <c r="M72" s="87"/>
      <c r="N72" s="87"/>
      <c r="O72" s="103"/>
      <c r="P72" s="107"/>
      <c r="Q72" s="88"/>
      <c r="R72" s="88"/>
      <c r="S72" s="88"/>
      <c r="T72" s="88"/>
      <c r="U72" s="108"/>
      <c r="V72" s="113"/>
      <c r="W72" s="89"/>
      <c r="X72" s="89"/>
      <c r="Y72" s="89"/>
      <c r="Z72" s="89"/>
      <c r="AA72" s="89"/>
      <c r="AB72" s="169"/>
      <c r="AC72" s="171" t="str">
        <f t="shared" si="38"/>
        <v/>
      </c>
      <c r="AD72" s="172" t="str">
        <f t="shared" si="39"/>
        <v/>
      </c>
      <c r="AL72" s="2" t="str" cm="1">
        <f t="array" ref="AL72">IF(B72="","",SUMPRODUCT(($D$1:$AB$4=$AL$4)*D72:AB72))</f>
        <v/>
      </c>
      <c r="AM72" s="15" t="str">
        <f t="shared" si="40"/>
        <v/>
      </c>
      <c r="AN72" s="2" t="str" cm="1">
        <f t="array" ref="AN72">IF(B72="","",SUMPRODUCT(($D$1:$AB$4=$AN$4)*D72:AB72))</f>
        <v/>
      </c>
      <c r="AO72" s="15" t="str">
        <f t="shared" si="41"/>
        <v/>
      </c>
      <c r="AP72" s="2" t="str" cm="1">
        <f t="array" ref="AP72">IF(B72="","",SUMPRODUCT(($D$1:$AB$4=$AP$4)*D72:AB72))</f>
        <v/>
      </c>
      <c r="AQ72" s="15" t="str">
        <f t="shared" si="42"/>
        <v/>
      </c>
      <c r="AR72" s="2" t="str" cm="1">
        <f t="array" ref="AR72">IF(B72="","",SUMPRODUCT(($D$1:$AB$4=$AR$4)*D72:AB72))</f>
        <v/>
      </c>
      <c r="AS72" s="15" t="str">
        <f t="shared" si="43"/>
        <v/>
      </c>
      <c r="AT72" s="2" t="str" cm="1">
        <f t="array" ref="AT72">IF(B72="","",SUMPRODUCT(($D$1:$AB$4=$AT$4)*$D72:$AB72))</f>
        <v/>
      </c>
      <c r="AU72" s="15" t="str">
        <f t="shared" si="44"/>
        <v/>
      </c>
      <c r="AV72" s="2" t="str" cm="1">
        <f t="array" ref="AV72">IF(B72="","",SUMPRODUCT(($D$1:$AB$4=$AV$4)*$D72:$AB72))</f>
        <v/>
      </c>
      <c r="AW72" s="15" t="str">
        <f t="shared" si="45"/>
        <v/>
      </c>
      <c r="AX72" s="2" t="str" cm="1">
        <f t="array" ref="AX72">IF(B72="","",SUMPRODUCT(($D$1:$AB$4=$AX$4)*$D72:$AB72))</f>
        <v/>
      </c>
      <c r="AY72" s="15" t="str">
        <f t="shared" si="46"/>
        <v/>
      </c>
      <c r="AZ72" s="2" t="str" cm="1">
        <f t="array" ref="AZ72">IF(B72="","",SUMPRODUCT(($D$1:$AB$4=$AZ$4)*$D72:$AB72))</f>
        <v/>
      </c>
      <c r="BA72" s="15" t="str">
        <f t="shared" si="47"/>
        <v/>
      </c>
      <c r="BB72" s="2" t="str" cm="1">
        <f t="array" ref="BB72">IF(B72="","",SUMPRODUCT(($D$1:$AB$4=$BB$4)*$D72:$AB72))</f>
        <v/>
      </c>
      <c r="BC72" s="15" t="str">
        <f t="shared" si="48"/>
        <v/>
      </c>
      <c r="BD72" s="2" t="str" cm="1">
        <f t="array" ref="BD72">IF(B72="","",SUMPRODUCT(($D$1:$AB$4=$BD$4)*$D72:$AB72))</f>
        <v/>
      </c>
      <c r="BE72" s="15" t="str">
        <f t="shared" si="49"/>
        <v/>
      </c>
      <c r="BF72" s="2" t="str" cm="1">
        <f t="array" ref="BF72">IF(B72="","",SUMPRODUCT(($D$1:$AB$4=$BF$4)*$D72:$AB72))</f>
        <v/>
      </c>
      <c r="BG72" s="15" t="str">
        <f t="shared" si="50"/>
        <v/>
      </c>
      <c r="BH72" s="2" t="str" cm="1">
        <f t="array" ref="BH72">IF(B72="","",SUMPRODUCT(($D$1:$AB$4=$BH$4)*$D72:$AB72))</f>
        <v/>
      </c>
      <c r="BI72" s="15" t="str">
        <f t="shared" si="51"/>
        <v/>
      </c>
      <c r="BJ72" s="2" t="str" cm="1">
        <f t="array" ref="BJ72">IF(B72="","",SUMPRODUCT(($D$1:$AB$4=$BJ$4)*$D72:$AB72))</f>
        <v/>
      </c>
      <c r="BK72" s="15" t="str">
        <f t="shared" si="52"/>
        <v/>
      </c>
      <c r="BL72" s="2" t="str" cm="1">
        <f t="array" ref="BL72">IF(B72="","",SUMPRODUCT(($D$1:$AB$4=$BL$4)*$D72:$AB72))</f>
        <v/>
      </c>
      <c r="BM72" s="15" t="str">
        <f t="shared" si="53"/>
        <v/>
      </c>
      <c r="BN72" s="2" t="str" cm="1">
        <f t="array" ref="BN72">IF(B72="","",SUMPRODUCT(($D$1:$AB$4=$BN$4)*$D72:$AB72))</f>
        <v/>
      </c>
      <c r="BO72" s="15" t="str">
        <f t="shared" si="54"/>
        <v/>
      </c>
      <c r="BP72" s="2" t="str" cm="1">
        <f t="array" ref="BP72">IF(B72="","",SUMPRODUCT(($D$1:$AB$4=$BP$4)*$D72:$AB72))</f>
        <v/>
      </c>
      <c r="BQ72" s="15" t="str">
        <f t="shared" si="55"/>
        <v/>
      </c>
      <c r="BR72" s="2" t="str" cm="1">
        <f t="array" ref="BR72">IF(B72="","",SUMPRODUCT(($D$1:$AB$4=$BR$4)*$D72:$AB72))</f>
        <v/>
      </c>
      <c r="BS72" s="15" t="str">
        <f t="shared" si="56"/>
        <v/>
      </c>
      <c r="BT72" s="2" t="str" cm="1">
        <f t="array" ref="BT72">IF(B72="","",SUMPRODUCT(($D$1:$AB$4=$BT$4)*$D72:$AB72))</f>
        <v/>
      </c>
      <c r="BU72" s="15" t="str">
        <f t="shared" si="57"/>
        <v/>
      </c>
      <c r="BV72" s="2" t="str" cm="1">
        <f t="array" ref="BV72">IF(B72="","",SUMPRODUCT(($D$1:$AB$4=$BV$4)*$D72:$AB72))</f>
        <v/>
      </c>
      <c r="BW72" s="15" t="str">
        <f t="shared" si="58"/>
        <v/>
      </c>
      <c r="BX72" s="2" t="str" cm="1">
        <f t="array" ref="BX72">IF(B72="","",SUMPRODUCT(($D$1:$AB$4=$BX$4)*$D72:$AB72))</f>
        <v/>
      </c>
      <c r="BY72" s="15" t="str">
        <f t="shared" si="59"/>
        <v/>
      </c>
      <c r="BZ72" s="2" t="str" cm="1">
        <f t="array" ref="BZ72">IF(B72="","",SUMPRODUCT(($D$1:$AB$4=$BZ$4)*$D72:$AB72))</f>
        <v/>
      </c>
      <c r="CA72" s="15" t="str">
        <f t="shared" si="60"/>
        <v/>
      </c>
      <c r="CB72" s="2" t="str" cm="1">
        <f t="array" ref="CB72">IF(B72="","",SUMPRODUCT(($D$1:$AB$4=$CB$4)*$D72:$AB72))</f>
        <v/>
      </c>
      <c r="CC72" s="15" t="str">
        <f t="shared" si="61"/>
        <v/>
      </c>
      <c r="CD72" s="2" t="str" cm="1">
        <f t="array" ref="CD72">IF(B72="","",SUMPRODUCT(($D$1:$AB$4=$CD$4)*$D72:$AB72))</f>
        <v/>
      </c>
      <c r="CE72" s="15" t="str">
        <f t="shared" si="62"/>
        <v/>
      </c>
      <c r="CF72" s="2" t="str" cm="1">
        <f t="array" ref="CF72">IF(B72="","",SUMPRODUCT(($D$1:$AB$4=$CF$4)*$D72:$AB72))</f>
        <v/>
      </c>
      <c r="CG72" s="15" t="str">
        <f t="shared" si="63"/>
        <v/>
      </c>
      <c r="CH72" s="2" t="str" cm="1">
        <f t="array" ref="CH72">IF(B72="","",SUMPRODUCT(($D$1:$AB$4=$CH$4)*$D72:$AB72))</f>
        <v/>
      </c>
      <c r="CI72" s="15" t="str">
        <f t="shared" si="64"/>
        <v/>
      </c>
    </row>
    <row r="73" spans="1:87">
      <c r="A73" s="7">
        <v>68</v>
      </c>
      <c r="D73" s="97"/>
      <c r="E73" s="86"/>
      <c r="F73" s="86"/>
      <c r="G73" s="86"/>
      <c r="H73" s="86"/>
      <c r="I73" s="98"/>
      <c r="J73" s="102"/>
      <c r="K73" s="87"/>
      <c r="L73" s="87"/>
      <c r="M73" s="87"/>
      <c r="N73" s="87"/>
      <c r="O73" s="103"/>
      <c r="P73" s="107"/>
      <c r="Q73" s="88"/>
      <c r="R73" s="88"/>
      <c r="S73" s="88"/>
      <c r="T73" s="88"/>
      <c r="U73" s="108"/>
      <c r="V73" s="113"/>
      <c r="W73" s="89"/>
      <c r="X73" s="89"/>
      <c r="Y73" s="89"/>
      <c r="Z73" s="89"/>
      <c r="AA73" s="89"/>
      <c r="AB73" s="169"/>
      <c r="AC73" s="171" t="str">
        <f t="shared" si="38"/>
        <v/>
      </c>
      <c r="AD73" s="172" t="str">
        <f t="shared" si="39"/>
        <v/>
      </c>
      <c r="AL73" s="2" t="str" cm="1">
        <f t="array" ref="AL73">IF(B73="","",SUMPRODUCT(($D$1:$AB$4=$AL$4)*D73:AB73))</f>
        <v/>
      </c>
      <c r="AM73" s="15" t="str">
        <f t="shared" si="40"/>
        <v/>
      </c>
      <c r="AN73" s="2" t="str" cm="1">
        <f t="array" ref="AN73">IF(B73="","",SUMPRODUCT(($D$1:$AB$4=$AN$4)*D73:AB73))</f>
        <v/>
      </c>
      <c r="AO73" s="15" t="str">
        <f t="shared" si="41"/>
        <v/>
      </c>
      <c r="AP73" s="2" t="str" cm="1">
        <f t="array" ref="AP73">IF(B73="","",SUMPRODUCT(($D$1:$AB$4=$AP$4)*D73:AB73))</f>
        <v/>
      </c>
      <c r="AQ73" s="15" t="str">
        <f t="shared" si="42"/>
        <v/>
      </c>
      <c r="AR73" s="2" t="str" cm="1">
        <f t="array" ref="AR73">IF(B73="","",SUMPRODUCT(($D$1:$AB$4=$AR$4)*D73:AB73))</f>
        <v/>
      </c>
      <c r="AS73" s="15" t="str">
        <f t="shared" si="43"/>
        <v/>
      </c>
      <c r="AT73" s="2" t="str" cm="1">
        <f t="array" ref="AT73">IF(B73="","",SUMPRODUCT(($D$1:$AB$4=$AT$4)*$D73:$AB73))</f>
        <v/>
      </c>
      <c r="AU73" s="15" t="str">
        <f t="shared" si="44"/>
        <v/>
      </c>
      <c r="AV73" s="2" t="str" cm="1">
        <f t="array" ref="AV73">IF(B73="","",SUMPRODUCT(($D$1:$AB$4=$AV$4)*$D73:$AB73))</f>
        <v/>
      </c>
      <c r="AW73" s="15" t="str">
        <f t="shared" si="45"/>
        <v/>
      </c>
      <c r="AX73" s="2" t="str" cm="1">
        <f t="array" ref="AX73">IF(B73="","",SUMPRODUCT(($D$1:$AB$4=$AX$4)*$D73:$AB73))</f>
        <v/>
      </c>
      <c r="AY73" s="15" t="str">
        <f t="shared" si="46"/>
        <v/>
      </c>
      <c r="AZ73" s="2" t="str" cm="1">
        <f t="array" ref="AZ73">IF(B73="","",SUMPRODUCT(($D$1:$AB$4=$AZ$4)*$D73:$AB73))</f>
        <v/>
      </c>
      <c r="BA73" s="15" t="str">
        <f t="shared" si="47"/>
        <v/>
      </c>
      <c r="BB73" s="2" t="str" cm="1">
        <f t="array" ref="BB73">IF(B73="","",SUMPRODUCT(($D$1:$AB$4=$BB$4)*$D73:$AB73))</f>
        <v/>
      </c>
      <c r="BC73" s="15" t="str">
        <f t="shared" si="48"/>
        <v/>
      </c>
      <c r="BD73" s="2" t="str" cm="1">
        <f t="array" ref="BD73">IF(B73="","",SUMPRODUCT(($D$1:$AB$4=$BD$4)*$D73:$AB73))</f>
        <v/>
      </c>
      <c r="BE73" s="15" t="str">
        <f t="shared" si="49"/>
        <v/>
      </c>
      <c r="BF73" s="2" t="str" cm="1">
        <f t="array" ref="BF73">IF(B73="","",SUMPRODUCT(($D$1:$AB$4=$BF$4)*$D73:$AB73))</f>
        <v/>
      </c>
      <c r="BG73" s="15" t="str">
        <f t="shared" si="50"/>
        <v/>
      </c>
      <c r="BH73" s="2" t="str" cm="1">
        <f t="array" ref="BH73">IF(B73="","",SUMPRODUCT(($D$1:$AB$4=$BH$4)*$D73:$AB73))</f>
        <v/>
      </c>
      <c r="BI73" s="15" t="str">
        <f t="shared" si="51"/>
        <v/>
      </c>
      <c r="BJ73" s="2" t="str" cm="1">
        <f t="array" ref="BJ73">IF(B73="","",SUMPRODUCT(($D$1:$AB$4=$BJ$4)*$D73:$AB73))</f>
        <v/>
      </c>
      <c r="BK73" s="15" t="str">
        <f t="shared" si="52"/>
        <v/>
      </c>
      <c r="BL73" s="2" t="str" cm="1">
        <f t="array" ref="BL73">IF(B73="","",SUMPRODUCT(($D$1:$AB$4=$BL$4)*$D73:$AB73))</f>
        <v/>
      </c>
      <c r="BM73" s="15" t="str">
        <f t="shared" si="53"/>
        <v/>
      </c>
      <c r="BN73" s="2" t="str" cm="1">
        <f t="array" ref="BN73">IF(B73="","",SUMPRODUCT(($D$1:$AB$4=$BN$4)*$D73:$AB73))</f>
        <v/>
      </c>
      <c r="BO73" s="15" t="str">
        <f t="shared" si="54"/>
        <v/>
      </c>
      <c r="BP73" s="2" t="str" cm="1">
        <f t="array" ref="BP73">IF(B73="","",SUMPRODUCT(($D$1:$AB$4=$BP$4)*$D73:$AB73))</f>
        <v/>
      </c>
      <c r="BQ73" s="15" t="str">
        <f t="shared" si="55"/>
        <v/>
      </c>
      <c r="BR73" s="2" t="str" cm="1">
        <f t="array" ref="BR73">IF(B73="","",SUMPRODUCT(($D$1:$AB$4=$BR$4)*$D73:$AB73))</f>
        <v/>
      </c>
      <c r="BS73" s="15" t="str">
        <f t="shared" si="56"/>
        <v/>
      </c>
      <c r="BT73" s="2" t="str" cm="1">
        <f t="array" ref="BT73">IF(B73="","",SUMPRODUCT(($D$1:$AB$4=$BT$4)*$D73:$AB73))</f>
        <v/>
      </c>
      <c r="BU73" s="15" t="str">
        <f t="shared" si="57"/>
        <v/>
      </c>
      <c r="BV73" s="2" t="str" cm="1">
        <f t="array" ref="BV73">IF(B73="","",SUMPRODUCT(($D$1:$AB$4=$BV$4)*$D73:$AB73))</f>
        <v/>
      </c>
      <c r="BW73" s="15" t="str">
        <f t="shared" si="58"/>
        <v/>
      </c>
      <c r="BX73" s="2" t="str" cm="1">
        <f t="array" ref="BX73">IF(B73="","",SUMPRODUCT(($D$1:$AB$4=$BX$4)*$D73:$AB73))</f>
        <v/>
      </c>
      <c r="BY73" s="15" t="str">
        <f t="shared" si="59"/>
        <v/>
      </c>
      <c r="BZ73" s="2" t="str" cm="1">
        <f t="array" ref="BZ73">IF(B73="","",SUMPRODUCT(($D$1:$AB$4=$BZ$4)*$D73:$AB73))</f>
        <v/>
      </c>
      <c r="CA73" s="15" t="str">
        <f t="shared" si="60"/>
        <v/>
      </c>
      <c r="CB73" s="2" t="str" cm="1">
        <f t="array" ref="CB73">IF(B73="","",SUMPRODUCT(($D$1:$AB$4=$CB$4)*$D73:$AB73))</f>
        <v/>
      </c>
      <c r="CC73" s="15" t="str">
        <f t="shared" si="61"/>
        <v/>
      </c>
      <c r="CD73" s="2" t="str" cm="1">
        <f t="array" ref="CD73">IF(B73="","",SUMPRODUCT(($D$1:$AB$4=$CD$4)*$D73:$AB73))</f>
        <v/>
      </c>
      <c r="CE73" s="15" t="str">
        <f t="shared" si="62"/>
        <v/>
      </c>
      <c r="CF73" s="2" t="str" cm="1">
        <f t="array" ref="CF73">IF(B73="","",SUMPRODUCT(($D$1:$AB$4=$CF$4)*$D73:$AB73))</f>
        <v/>
      </c>
      <c r="CG73" s="15" t="str">
        <f t="shared" si="63"/>
        <v/>
      </c>
      <c r="CH73" s="2" t="str" cm="1">
        <f t="array" ref="CH73">IF(B73="","",SUMPRODUCT(($D$1:$AB$4=$CH$4)*$D73:$AB73))</f>
        <v/>
      </c>
      <c r="CI73" s="15" t="str">
        <f t="shared" si="64"/>
        <v/>
      </c>
    </row>
    <row r="74" spans="1:87">
      <c r="A74" s="6">
        <v>69</v>
      </c>
      <c r="D74" s="97"/>
      <c r="E74" s="86"/>
      <c r="F74" s="86"/>
      <c r="G74" s="86"/>
      <c r="H74" s="86"/>
      <c r="I74" s="98"/>
      <c r="J74" s="102"/>
      <c r="K74" s="87"/>
      <c r="L74" s="87"/>
      <c r="M74" s="87"/>
      <c r="N74" s="87"/>
      <c r="O74" s="103"/>
      <c r="P74" s="107"/>
      <c r="Q74" s="88"/>
      <c r="R74" s="88"/>
      <c r="S74" s="88"/>
      <c r="T74" s="88"/>
      <c r="U74" s="108"/>
      <c r="V74" s="113"/>
      <c r="W74" s="89"/>
      <c r="X74" s="89"/>
      <c r="Y74" s="89"/>
      <c r="Z74" s="89"/>
      <c r="AA74" s="89"/>
      <c r="AB74" s="169"/>
      <c r="AC74" s="171" t="str">
        <f t="shared" si="38"/>
        <v/>
      </c>
      <c r="AD74" s="172" t="str">
        <f t="shared" si="39"/>
        <v/>
      </c>
      <c r="AL74" s="2" t="str" cm="1">
        <f t="array" ref="AL74">IF(B74="","",SUMPRODUCT(($D$1:$AB$4=$AL$4)*D74:AB74))</f>
        <v/>
      </c>
      <c r="AM74" s="15" t="str">
        <f t="shared" si="40"/>
        <v/>
      </c>
      <c r="AN74" s="2" t="str" cm="1">
        <f t="array" ref="AN74">IF(B74="","",SUMPRODUCT(($D$1:$AB$4=$AN$4)*D74:AB74))</f>
        <v/>
      </c>
      <c r="AO74" s="15" t="str">
        <f t="shared" si="41"/>
        <v/>
      </c>
      <c r="AP74" s="2" t="str" cm="1">
        <f t="array" ref="AP74">IF(B74="","",SUMPRODUCT(($D$1:$AB$4=$AP$4)*D74:AB74))</f>
        <v/>
      </c>
      <c r="AQ74" s="15" t="str">
        <f t="shared" si="42"/>
        <v/>
      </c>
      <c r="AR74" s="2" t="str" cm="1">
        <f t="array" ref="AR74">IF(B74="","",SUMPRODUCT(($D$1:$AB$4=$AR$4)*D74:AB74))</f>
        <v/>
      </c>
      <c r="AS74" s="15" t="str">
        <f t="shared" si="43"/>
        <v/>
      </c>
      <c r="AT74" s="2" t="str" cm="1">
        <f t="array" ref="AT74">IF(B74="","",SUMPRODUCT(($D$1:$AB$4=$AT$4)*$D74:$AB74))</f>
        <v/>
      </c>
      <c r="AU74" s="15" t="str">
        <f t="shared" si="44"/>
        <v/>
      </c>
      <c r="AV74" s="2" t="str" cm="1">
        <f t="array" ref="AV74">IF(B74="","",SUMPRODUCT(($D$1:$AB$4=$AV$4)*$D74:$AB74))</f>
        <v/>
      </c>
      <c r="AW74" s="15" t="str">
        <f t="shared" si="45"/>
        <v/>
      </c>
      <c r="AX74" s="2" t="str" cm="1">
        <f t="array" ref="AX74">IF(B74="","",SUMPRODUCT(($D$1:$AB$4=$AX$4)*$D74:$AB74))</f>
        <v/>
      </c>
      <c r="AY74" s="15" t="str">
        <f t="shared" si="46"/>
        <v/>
      </c>
      <c r="AZ74" s="2" t="str" cm="1">
        <f t="array" ref="AZ74">IF(B74="","",SUMPRODUCT(($D$1:$AB$4=$AZ$4)*$D74:$AB74))</f>
        <v/>
      </c>
      <c r="BA74" s="15" t="str">
        <f t="shared" si="47"/>
        <v/>
      </c>
      <c r="BB74" s="2" t="str" cm="1">
        <f t="array" ref="BB74">IF(B74="","",SUMPRODUCT(($D$1:$AB$4=$BB$4)*$D74:$AB74))</f>
        <v/>
      </c>
      <c r="BC74" s="15" t="str">
        <f t="shared" si="48"/>
        <v/>
      </c>
      <c r="BD74" s="2" t="str" cm="1">
        <f t="array" ref="BD74">IF(B74="","",SUMPRODUCT(($D$1:$AB$4=$BD$4)*$D74:$AB74))</f>
        <v/>
      </c>
      <c r="BE74" s="15" t="str">
        <f t="shared" si="49"/>
        <v/>
      </c>
      <c r="BF74" s="2" t="str" cm="1">
        <f t="array" ref="BF74">IF(B74="","",SUMPRODUCT(($D$1:$AB$4=$BF$4)*$D74:$AB74))</f>
        <v/>
      </c>
      <c r="BG74" s="15" t="str">
        <f t="shared" si="50"/>
        <v/>
      </c>
      <c r="BH74" s="2" t="str" cm="1">
        <f t="array" ref="BH74">IF(B74="","",SUMPRODUCT(($D$1:$AB$4=$BH$4)*$D74:$AB74))</f>
        <v/>
      </c>
      <c r="BI74" s="15" t="str">
        <f t="shared" si="51"/>
        <v/>
      </c>
      <c r="BJ74" s="2" t="str" cm="1">
        <f t="array" ref="BJ74">IF(B74="","",SUMPRODUCT(($D$1:$AB$4=$BJ$4)*$D74:$AB74))</f>
        <v/>
      </c>
      <c r="BK74" s="15" t="str">
        <f t="shared" si="52"/>
        <v/>
      </c>
      <c r="BL74" s="2" t="str" cm="1">
        <f t="array" ref="BL74">IF(B74="","",SUMPRODUCT(($D$1:$AB$4=$BL$4)*$D74:$AB74))</f>
        <v/>
      </c>
      <c r="BM74" s="15" t="str">
        <f t="shared" si="53"/>
        <v/>
      </c>
      <c r="BN74" s="2" t="str" cm="1">
        <f t="array" ref="BN74">IF(B74="","",SUMPRODUCT(($D$1:$AB$4=$BN$4)*$D74:$AB74))</f>
        <v/>
      </c>
      <c r="BO74" s="15" t="str">
        <f t="shared" si="54"/>
        <v/>
      </c>
      <c r="BP74" s="2" t="str" cm="1">
        <f t="array" ref="BP74">IF(B74="","",SUMPRODUCT(($D$1:$AB$4=$BP$4)*$D74:$AB74))</f>
        <v/>
      </c>
      <c r="BQ74" s="15" t="str">
        <f t="shared" si="55"/>
        <v/>
      </c>
      <c r="BR74" s="2" t="str" cm="1">
        <f t="array" ref="BR74">IF(B74="","",SUMPRODUCT(($D$1:$AB$4=$BR$4)*$D74:$AB74))</f>
        <v/>
      </c>
      <c r="BS74" s="15" t="str">
        <f t="shared" si="56"/>
        <v/>
      </c>
      <c r="BT74" s="2" t="str" cm="1">
        <f t="array" ref="BT74">IF(B74="","",SUMPRODUCT(($D$1:$AB$4=$BT$4)*$D74:$AB74))</f>
        <v/>
      </c>
      <c r="BU74" s="15" t="str">
        <f t="shared" si="57"/>
        <v/>
      </c>
      <c r="BV74" s="2" t="str" cm="1">
        <f t="array" ref="BV74">IF(B74="","",SUMPRODUCT(($D$1:$AB$4=$BV$4)*$D74:$AB74))</f>
        <v/>
      </c>
      <c r="BW74" s="15" t="str">
        <f t="shared" si="58"/>
        <v/>
      </c>
      <c r="BX74" s="2" t="str" cm="1">
        <f t="array" ref="BX74">IF(B74="","",SUMPRODUCT(($D$1:$AB$4=$BX$4)*$D74:$AB74))</f>
        <v/>
      </c>
      <c r="BY74" s="15" t="str">
        <f t="shared" si="59"/>
        <v/>
      </c>
      <c r="BZ74" s="2" t="str" cm="1">
        <f t="array" ref="BZ74">IF(B74="","",SUMPRODUCT(($D$1:$AB$4=$BZ$4)*$D74:$AB74))</f>
        <v/>
      </c>
      <c r="CA74" s="15" t="str">
        <f t="shared" si="60"/>
        <v/>
      </c>
      <c r="CB74" s="2" t="str" cm="1">
        <f t="array" ref="CB74">IF(B74="","",SUMPRODUCT(($D$1:$AB$4=$CB$4)*$D74:$AB74))</f>
        <v/>
      </c>
      <c r="CC74" s="15" t="str">
        <f t="shared" si="61"/>
        <v/>
      </c>
      <c r="CD74" s="2" t="str" cm="1">
        <f t="array" ref="CD74">IF(B74="","",SUMPRODUCT(($D$1:$AB$4=$CD$4)*$D74:$AB74))</f>
        <v/>
      </c>
      <c r="CE74" s="15" t="str">
        <f t="shared" si="62"/>
        <v/>
      </c>
      <c r="CF74" s="2" t="str" cm="1">
        <f t="array" ref="CF74">IF(B74="","",SUMPRODUCT(($D$1:$AB$4=$CF$4)*$D74:$AB74))</f>
        <v/>
      </c>
      <c r="CG74" s="15" t="str">
        <f t="shared" si="63"/>
        <v/>
      </c>
      <c r="CH74" s="2" t="str" cm="1">
        <f t="array" ref="CH74">IF(B74="","",SUMPRODUCT(($D$1:$AB$4=$CH$4)*$D74:$AB74))</f>
        <v/>
      </c>
      <c r="CI74" s="15" t="str">
        <f t="shared" si="64"/>
        <v/>
      </c>
    </row>
    <row r="75" spans="1:87">
      <c r="A75" s="7">
        <v>70</v>
      </c>
      <c r="D75" s="97"/>
      <c r="E75" s="86"/>
      <c r="F75" s="86"/>
      <c r="G75" s="86"/>
      <c r="H75" s="86"/>
      <c r="I75" s="98"/>
      <c r="J75" s="102"/>
      <c r="K75" s="87"/>
      <c r="L75" s="87"/>
      <c r="M75" s="87"/>
      <c r="N75" s="87"/>
      <c r="O75" s="103"/>
      <c r="P75" s="107"/>
      <c r="Q75" s="88"/>
      <c r="R75" s="88"/>
      <c r="S75" s="88"/>
      <c r="T75" s="88"/>
      <c r="U75" s="108"/>
      <c r="V75" s="113"/>
      <c r="W75" s="89"/>
      <c r="X75" s="89"/>
      <c r="Y75" s="89"/>
      <c r="Z75" s="89"/>
      <c r="AA75" s="89"/>
      <c r="AB75" s="169"/>
      <c r="AC75" s="171" t="str">
        <f t="shared" si="38"/>
        <v/>
      </c>
      <c r="AD75" s="172" t="str">
        <f t="shared" si="39"/>
        <v/>
      </c>
      <c r="AL75" s="2" t="str" cm="1">
        <f t="array" ref="AL75">IF(B75="","",SUMPRODUCT(($D$1:$AB$4=$AL$4)*D75:AB75))</f>
        <v/>
      </c>
      <c r="AM75" s="15" t="str">
        <f t="shared" si="40"/>
        <v/>
      </c>
      <c r="AN75" s="2" t="str" cm="1">
        <f t="array" ref="AN75">IF(B75="","",SUMPRODUCT(($D$1:$AB$4=$AN$4)*D75:AB75))</f>
        <v/>
      </c>
      <c r="AO75" s="15" t="str">
        <f t="shared" si="41"/>
        <v/>
      </c>
      <c r="AP75" s="2" t="str" cm="1">
        <f t="array" ref="AP75">IF(B75="","",SUMPRODUCT(($D$1:$AB$4=$AP$4)*D75:AB75))</f>
        <v/>
      </c>
      <c r="AQ75" s="15" t="str">
        <f t="shared" si="42"/>
        <v/>
      </c>
      <c r="AR75" s="2" t="str" cm="1">
        <f t="array" ref="AR75">IF(B75="","",SUMPRODUCT(($D$1:$AB$4=$AR$4)*D75:AB75))</f>
        <v/>
      </c>
      <c r="AS75" s="15" t="str">
        <f t="shared" si="43"/>
        <v/>
      </c>
      <c r="AT75" s="2" t="str" cm="1">
        <f t="array" ref="AT75">IF(B75="","",SUMPRODUCT(($D$1:$AB$4=$AT$4)*$D75:$AB75))</f>
        <v/>
      </c>
      <c r="AU75" s="15" t="str">
        <f t="shared" si="44"/>
        <v/>
      </c>
      <c r="AV75" s="2" t="str" cm="1">
        <f t="array" ref="AV75">IF(B75="","",SUMPRODUCT(($D$1:$AB$4=$AV$4)*$D75:$AB75))</f>
        <v/>
      </c>
      <c r="AW75" s="15" t="str">
        <f t="shared" si="45"/>
        <v/>
      </c>
      <c r="AX75" s="2" t="str" cm="1">
        <f t="array" ref="AX75">IF(B75="","",SUMPRODUCT(($D$1:$AB$4=$AX$4)*$D75:$AB75))</f>
        <v/>
      </c>
      <c r="AY75" s="15" t="str">
        <f t="shared" si="46"/>
        <v/>
      </c>
      <c r="AZ75" s="2" t="str" cm="1">
        <f t="array" ref="AZ75">IF(B75="","",SUMPRODUCT(($D$1:$AB$4=$AZ$4)*$D75:$AB75))</f>
        <v/>
      </c>
      <c r="BA75" s="15" t="str">
        <f t="shared" si="47"/>
        <v/>
      </c>
      <c r="BB75" s="2" t="str" cm="1">
        <f t="array" ref="BB75">IF(B75="","",SUMPRODUCT(($D$1:$AB$4=$BB$4)*$D75:$AB75))</f>
        <v/>
      </c>
      <c r="BC75" s="15" t="str">
        <f t="shared" si="48"/>
        <v/>
      </c>
      <c r="BD75" s="2" t="str" cm="1">
        <f t="array" ref="BD75">IF(B75="","",SUMPRODUCT(($D$1:$AB$4=$BD$4)*$D75:$AB75))</f>
        <v/>
      </c>
      <c r="BE75" s="15" t="str">
        <f t="shared" si="49"/>
        <v/>
      </c>
      <c r="BF75" s="2" t="str" cm="1">
        <f t="array" ref="BF75">IF(B75="","",SUMPRODUCT(($D$1:$AB$4=$BF$4)*$D75:$AB75))</f>
        <v/>
      </c>
      <c r="BG75" s="15" t="str">
        <f t="shared" si="50"/>
        <v/>
      </c>
      <c r="BH75" s="2" t="str" cm="1">
        <f t="array" ref="BH75">IF(B75="","",SUMPRODUCT(($D$1:$AB$4=$BH$4)*$D75:$AB75))</f>
        <v/>
      </c>
      <c r="BI75" s="15" t="str">
        <f t="shared" si="51"/>
        <v/>
      </c>
      <c r="BJ75" s="2" t="str" cm="1">
        <f t="array" ref="BJ75">IF(B75="","",SUMPRODUCT(($D$1:$AB$4=$BJ$4)*$D75:$AB75))</f>
        <v/>
      </c>
      <c r="BK75" s="15" t="str">
        <f t="shared" si="52"/>
        <v/>
      </c>
      <c r="BL75" s="2" t="str" cm="1">
        <f t="array" ref="BL75">IF(B75="","",SUMPRODUCT(($D$1:$AB$4=$BL$4)*$D75:$AB75))</f>
        <v/>
      </c>
      <c r="BM75" s="15" t="str">
        <f t="shared" si="53"/>
        <v/>
      </c>
      <c r="BN75" s="2" t="str" cm="1">
        <f t="array" ref="BN75">IF(B75="","",SUMPRODUCT(($D$1:$AB$4=$BN$4)*$D75:$AB75))</f>
        <v/>
      </c>
      <c r="BO75" s="15" t="str">
        <f t="shared" si="54"/>
        <v/>
      </c>
      <c r="BP75" s="2" t="str" cm="1">
        <f t="array" ref="BP75">IF(B75="","",SUMPRODUCT(($D$1:$AB$4=$BP$4)*$D75:$AB75))</f>
        <v/>
      </c>
      <c r="BQ75" s="15" t="str">
        <f t="shared" si="55"/>
        <v/>
      </c>
      <c r="BR75" s="2" t="str" cm="1">
        <f t="array" ref="BR75">IF(B75="","",SUMPRODUCT(($D$1:$AB$4=$BR$4)*$D75:$AB75))</f>
        <v/>
      </c>
      <c r="BS75" s="15" t="str">
        <f t="shared" si="56"/>
        <v/>
      </c>
      <c r="BT75" s="2" t="str" cm="1">
        <f t="array" ref="BT75">IF(B75="","",SUMPRODUCT(($D$1:$AB$4=$BT$4)*$D75:$AB75))</f>
        <v/>
      </c>
      <c r="BU75" s="15" t="str">
        <f t="shared" si="57"/>
        <v/>
      </c>
      <c r="BV75" s="2" t="str" cm="1">
        <f t="array" ref="BV75">IF(B75="","",SUMPRODUCT(($D$1:$AB$4=$BV$4)*$D75:$AB75))</f>
        <v/>
      </c>
      <c r="BW75" s="15" t="str">
        <f t="shared" si="58"/>
        <v/>
      </c>
      <c r="BX75" s="2" t="str" cm="1">
        <f t="array" ref="BX75">IF(B75="","",SUMPRODUCT(($D$1:$AB$4=$BX$4)*$D75:$AB75))</f>
        <v/>
      </c>
      <c r="BY75" s="15" t="str">
        <f t="shared" si="59"/>
        <v/>
      </c>
      <c r="BZ75" s="2" t="str" cm="1">
        <f t="array" ref="BZ75">IF(B75="","",SUMPRODUCT(($D$1:$AB$4=$BZ$4)*$D75:$AB75))</f>
        <v/>
      </c>
      <c r="CA75" s="15" t="str">
        <f t="shared" si="60"/>
        <v/>
      </c>
      <c r="CB75" s="2" t="str" cm="1">
        <f t="array" ref="CB75">IF(B75="","",SUMPRODUCT(($D$1:$AB$4=$CB$4)*$D75:$AB75))</f>
        <v/>
      </c>
      <c r="CC75" s="15" t="str">
        <f t="shared" si="61"/>
        <v/>
      </c>
      <c r="CD75" s="2" t="str" cm="1">
        <f t="array" ref="CD75">IF(B75="","",SUMPRODUCT(($D$1:$AB$4=$CD$4)*$D75:$AB75))</f>
        <v/>
      </c>
      <c r="CE75" s="15" t="str">
        <f t="shared" si="62"/>
        <v/>
      </c>
      <c r="CF75" s="2" t="str" cm="1">
        <f t="array" ref="CF75">IF(B75="","",SUMPRODUCT(($D$1:$AB$4=$CF$4)*$D75:$AB75))</f>
        <v/>
      </c>
      <c r="CG75" s="15" t="str">
        <f t="shared" si="63"/>
        <v/>
      </c>
      <c r="CH75" s="2" t="str" cm="1">
        <f t="array" ref="CH75">IF(B75="","",SUMPRODUCT(($D$1:$AB$4=$CH$4)*$D75:$AB75))</f>
        <v/>
      </c>
      <c r="CI75" s="15" t="str">
        <f t="shared" si="64"/>
        <v/>
      </c>
    </row>
    <row r="76" spans="1:87">
      <c r="A76" s="6">
        <v>71</v>
      </c>
      <c r="D76" s="97"/>
      <c r="E76" s="86"/>
      <c r="F76" s="86"/>
      <c r="G76" s="86"/>
      <c r="H76" s="86"/>
      <c r="I76" s="98"/>
      <c r="J76" s="102"/>
      <c r="K76" s="87"/>
      <c r="L76" s="87"/>
      <c r="M76" s="87"/>
      <c r="N76" s="87"/>
      <c r="O76" s="103"/>
      <c r="P76" s="107"/>
      <c r="Q76" s="88"/>
      <c r="R76" s="88"/>
      <c r="S76" s="88"/>
      <c r="T76" s="88"/>
      <c r="U76" s="108"/>
      <c r="V76" s="113"/>
      <c r="W76" s="89"/>
      <c r="X76" s="89"/>
      <c r="Y76" s="89"/>
      <c r="Z76" s="89"/>
      <c r="AA76" s="89"/>
      <c r="AB76" s="169"/>
      <c r="AC76" s="171" t="str">
        <f t="shared" si="38"/>
        <v/>
      </c>
      <c r="AD76" s="172" t="str">
        <f t="shared" si="39"/>
        <v/>
      </c>
      <c r="AL76" s="2" t="str" cm="1">
        <f t="array" ref="AL76">IF(B76="","",SUMPRODUCT(($D$1:$AB$4=$AL$4)*D76:AB76))</f>
        <v/>
      </c>
      <c r="AM76" s="15" t="str">
        <f t="shared" si="40"/>
        <v/>
      </c>
      <c r="AN76" s="2" t="str" cm="1">
        <f t="array" ref="AN76">IF(B76="","",SUMPRODUCT(($D$1:$AB$4=$AN$4)*D76:AB76))</f>
        <v/>
      </c>
      <c r="AO76" s="15" t="str">
        <f t="shared" si="41"/>
        <v/>
      </c>
      <c r="AP76" s="2" t="str" cm="1">
        <f t="array" ref="AP76">IF(B76="","",SUMPRODUCT(($D$1:$AB$4=$AP$4)*D76:AB76))</f>
        <v/>
      </c>
      <c r="AQ76" s="15" t="str">
        <f t="shared" si="42"/>
        <v/>
      </c>
      <c r="AR76" s="2" t="str" cm="1">
        <f t="array" ref="AR76">IF(B76="","",SUMPRODUCT(($D$1:$AB$4=$AR$4)*D76:AB76))</f>
        <v/>
      </c>
      <c r="AS76" s="15" t="str">
        <f t="shared" si="43"/>
        <v/>
      </c>
      <c r="AT76" s="2" t="str" cm="1">
        <f t="array" ref="AT76">IF(B76="","",SUMPRODUCT(($D$1:$AB$4=$AT$4)*$D76:$AB76))</f>
        <v/>
      </c>
      <c r="AU76" s="15" t="str">
        <f t="shared" si="44"/>
        <v/>
      </c>
      <c r="AV76" s="2" t="str" cm="1">
        <f t="array" ref="AV76">IF(B76="","",SUMPRODUCT(($D$1:$AB$4=$AV$4)*$D76:$AB76))</f>
        <v/>
      </c>
      <c r="AW76" s="15" t="str">
        <f t="shared" si="45"/>
        <v/>
      </c>
      <c r="AX76" s="2" t="str" cm="1">
        <f t="array" ref="AX76">IF(B76="","",SUMPRODUCT(($D$1:$AB$4=$AX$4)*$D76:$AB76))</f>
        <v/>
      </c>
      <c r="AY76" s="15" t="str">
        <f t="shared" si="46"/>
        <v/>
      </c>
      <c r="AZ76" s="2" t="str" cm="1">
        <f t="array" ref="AZ76">IF(B76="","",SUMPRODUCT(($D$1:$AB$4=$AZ$4)*$D76:$AB76))</f>
        <v/>
      </c>
      <c r="BA76" s="15" t="str">
        <f t="shared" si="47"/>
        <v/>
      </c>
      <c r="BB76" s="2" t="str" cm="1">
        <f t="array" ref="BB76">IF(B76="","",SUMPRODUCT(($D$1:$AB$4=$BB$4)*$D76:$AB76))</f>
        <v/>
      </c>
      <c r="BC76" s="15" t="str">
        <f t="shared" si="48"/>
        <v/>
      </c>
      <c r="BD76" s="2" t="str" cm="1">
        <f t="array" ref="BD76">IF(B76="","",SUMPRODUCT(($D$1:$AB$4=$BD$4)*$D76:$AB76))</f>
        <v/>
      </c>
      <c r="BE76" s="15" t="str">
        <f t="shared" si="49"/>
        <v/>
      </c>
      <c r="BF76" s="2" t="str" cm="1">
        <f t="array" ref="BF76">IF(B76="","",SUMPRODUCT(($D$1:$AB$4=$BF$4)*$D76:$AB76))</f>
        <v/>
      </c>
      <c r="BG76" s="15" t="str">
        <f t="shared" si="50"/>
        <v/>
      </c>
      <c r="BH76" s="2" t="str" cm="1">
        <f t="array" ref="BH76">IF(B76="","",SUMPRODUCT(($D$1:$AB$4=$BH$4)*$D76:$AB76))</f>
        <v/>
      </c>
      <c r="BI76" s="15" t="str">
        <f t="shared" si="51"/>
        <v/>
      </c>
      <c r="BJ76" s="2" t="str" cm="1">
        <f t="array" ref="BJ76">IF(B76="","",SUMPRODUCT(($D$1:$AB$4=$BJ$4)*$D76:$AB76))</f>
        <v/>
      </c>
      <c r="BK76" s="15" t="str">
        <f t="shared" si="52"/>
        <v/>
      </c>
      <c r="BL76" s="2" t="str" cm="1">
        <f t="array" ref="BL76">IF(B76="","",SUMPRODUCT(($D$1:$AB$4=$BL$4)*$D76:$AB76))</f>
        <v/>
      </c>
      <c r="BM76" s="15" t="str">
        <f t="shared" si="53"/>
        <v/>
      </c>
      <c r="BN76" s="2" t="str" cm="1">
        <f t="array" ref="BN76">IF(B76="","",SUMPRODUCT(($D$1:$AB$4=$BN$4)*$D76:$AB76))</f>
        <v/>
      </c>
      <c r="BO76" s="15" t="str">
        <f t="shared" si="54"/>
        <v/>
      </c>
      <c r="BP76" s="2" t="str" cm="1">
        <f t="array" ref="BP76">IF(B76="","",SUMPRODUCT(($D$1:$AB$4=$BP$4)*$D76:$AB76))</f>
        <v/>
      </c>
      <c r="BQ76" s="15" t="str">
        <f t="shared" si="55"/>
        <v/>
      </c>
      <c r="BR76" s="2" t="str" cm="1">
        <f t="array" ref="BR76">IF(B76="","",SUMPRODUCT(($D$1:$AB$4=$BR$4)*$D76:$AB76))</f>
        <v/>
      </c>
      <c r="BS76" s="15" t="str">
        <f t="shared" si="56"/>
        <v/>
      </c>
      <c r="BT76" s="2" t="str" cm="1">
        <f t="array" ref="BT76">IF(B76="","",SUMPRODUCT(($D$1:$AB$4=$BT$4)*$D76:$AB76))</f>
        <v/>
      </c>
      <c r="BU76" s="15" t="str">
        <f t="shared" si="57"/>
        <v/>
      </c>
      <c r="BV76" s="2" t="str" cm="1">
        <f t="array" ref="BV76">IF(B76="","",SUMPRODUCT(($D$1:$AB$4=$BV$4)*$D76:$AB76))</f>
        <v/>
      </c>
      <c r="BW76" s="15" t="str">
        <f t="shared" si="58"/>
        <v/>
      </c>
      <c r="BX76" s="2" t="str" cm="1">
        <f t="array" ref="BX76">IF(B76="","",SUMPRODUCT(($D$1:$AB$4=$BX$4)*$D76:$AB76))</f>
        <v/>
      </c>
      <c r="BY76" s="15" t="str">
        <f t="shared" si="59"/>
        <v/>
      </c>
      <c r="BZ76" s="2" t="str" cm="1">
        <f t="array" ref="BZ76">IF(B76="","",SUMPRODUCT(($D$1:$AB$4=$BZ$4)*$D76:$AB76))</f>
        <v/>
      </c>
      <c r="CA76" s="15" t="str">
        <f t="shared" si="60"/>
        <v/>
      </c>
      <c r="CB76" s="2" t="str" cm="1">
        <f t="array" ref="CB76">IF(B76="","",SUMPRODUCT(($D$1:$AB$4=$CB$4)*$D76:$AB76))</f>
        <v/>
      </c>
      <c r="CC76" s="15" t="str">
        <f t="shared" si="61"/>
        <v/>
      </c>
      <c r="CD76" s="2" t="str" cm="1">
        <f t="array" ref="CD76">IF(B76="","",SUMPRODUCT(($D$1:$AB$4=$CD$4)*$D76:$AB76))</f>
        <v/>
      </c>
      <c r="CE76" s="15" t="str">
        <f t="shared" si="62"/>
        <v/>
      </c>
      <c r="CF76" s="2" t="str" cm="1">
        <f t="array" ref="CF76">IF(B76="","",SUMPRODUCT(($D$1:$AB$4=$CF$4)*$D76:$AB76))</f>
        <v/>
      </c>
      <c r="CG76" s="15" t="str">
        <f t="shared" si="63"/>
        <v/>
      </c>
      <c r="CH76" s="2" t="str" cm="1">
        <f t="array" ref="CH76">IF(B76="","",SUMPRODUCT(($D$1:$AB$4=$CH$4)*$D76:$AB76))</f>
        <v/>
      </c>
      <c r="CI76" s="15" t="str">
        <f t="shared" si="64"/>
        <v/>
      </c>
    </row>
    <row r="77" spans="1:87">
      <c r="A77" s="7">
        <v>72</v>
      </c>
      <c r="D77" s="97"/>
      <c r="E77" s="86"/>
      <c r="F77" s="86"/>
      <c r="G77" s="86"/>
      <c r="H77" s="86"/>
      <c r="I77" s="98"/>
      <c r="J77" s="102"/>
      <c r="K77" s="87"/>
      <c r="L77" s="87"/>
      <c r="M77" s="87"/>
      <c r="N77" s="87"/>
      <c r="O77" s="103"/>
      <c r="P77" s="107"/>
      <c r="Q77" s="88"/>
      <c r="R77" s="88"/>
      <c r="S77" s="88"/>
      <c r="T77" s="88"/>
      <c r="U77" s="108"/>
      <c r="V77" s="113"/>
      <c r="W77" s="89"/>
      <c r="X77" s="89"/>
      <c r="Y77" s="89"/>
      <c r="Z77" s="89"/>
      <c r="AA77" s="89"/>
      <c r="AB77" s="169"/>
      <c r="AC77" s="171" t="str">
        <f t="shared" si="38"/>
        <v/>
      </c>
      <c r="AD77" s="172" t="str">
        <f t="shared" si="39"/>
        <v/>
      </c>
      <c r="AL77" s="2" t="str" cm="1">
        <f t="array" ref="AL77">IF(B77="","",SUMPRODUCT(($D$1:$AB$4=$AL$4)*D77:AB77))</f>
        <v/>
      </c>
      <c r="AM77" s="15" t="str">
        <f t="shared" si="40"/>
        <v/>
      </c>
      <c r="AN77" s="2" t="str" cm="1">
        <f t="array" ref="AN77">IF(B77="","",SUMPRODUCT(($D$1:$AB$4=$AN$4)*D77:AB77))</f>
        <v/>
      </c>
      <c r="AO77" s="15" t="str">
        <f t="shared" si="41"/>
        <v/>
      </c>
      <c r="AP77" s="2" t="str" cm="1">
        <f t="array" ref="AP77">IF(B77="","",SUMPRODUCT(($D$1:$AB$4=$AP$4)*D77:AB77))</f>
        <v/>
      </c>
      <c r="AQ77" s="15" t="str">
        <f t="shared" si="42"/>
        <v/>
      </c>
      <c r="AR77" s="2" t="str" cm="1">
        <f t="array" ref="AR77">IF(B77="","",SUMPRODUCT(($D$1:$AB$4=$AR$4)*D77:AB77))</f>
        <v/>
      </c>
      <c r="AS77" s="15" t="str">
        <f t="shared" si="43"/>
        <v/>
      </c>
      <c r="AT77" s="2" t="str" cm="1">
        <f t="array" ref="AT77">IF(B77="","",SUMPRODUCT(($D$1:$AB$4=$AT$4)*$D77:$AB77))</f>
        <v/>
      </c>
      <c r="AU77" s="15" t="str">
        <f t="shared" si="44"/>
        <v/>
      </c>
      <c r="AV77" s="2" t="str" cm="1">
        <f t="array" ref="AV77">IF(B77="","",SUMPRODUCT(($D$1:$AB$4=$AV$4)*$D77:$AB77))</f>
        <v/>
      </c>
      <c r="AW77" s="15" t="str">
        <f t="shared" si="45"/>
        <v/>
      </c>
      <c r="AX77" s="2" t="str" cm="1">
        <f t="array" ref="AX77">IF(B77="","",SUMPRODUCT(($D$1:$AB$4=$AX$4)*$D77:$AB77))</f>
        <v/>
      </c>
      <c r="AY77" s="15" t="str">
        <f t="shared" si="46"/>
        <v/>
      </c>
      <c r="AZ77" s="2" t="str" cm="1">
        <f t="array" ref="AZ77">IF(B77="","",SUMPRODUCT(($D$1:$AB$4=$AZ$4)*$D77:$AB77))</f>
        <v/>
      </c>
      <c r="BA77" s="15" t="str">
        <f t="shared" si="47"/>
        <v/>
      </c>
      <c r="BB77" s="2" t="str" cm="1">
        <f t="array" ref="BB77">IF(B77="","",SUMPRODUCT(($D$1:$AB$4=$BB$4)*$D77:$AB77))</f>
        <v/>
      </c>
      <c r="BC77" s="15" t="str">
        <f t="shared" si="48"/>
        <v/>
      </c>
      <c r="BD77" s="2" t="str" cm="1">
        <f t="array" ref="BD77">IF(B77="","",SUMPRODUCT(($D$1:$AB$4=$BD$4)*$D77:$AB77))</f>
        <v/>
      </c>
      <c r="BE77" s="15" t="str">
        <f t="shared" si="49"/>
        <v/>
      </c>
      <c r="BF77" s="2" t="str" cm="1">
        <f t="array" ref="BF77">IF(B77="","",SUMPRODUCT(($D$1:$AB$4=$BF$4)*$D77:$AB77))</f>
        <v/>
      </c>
      <c r="BG77" s="15" t="str">
        <f t="shared" si="50"/>
        <v/>
      </c>
      <c r="BH77" s="2" t="str" cm="1">
        <f t="array" ref="BH77">IF(B77="","",SUMPRODUCT(($D$1:$AB$4=$BH$4)*$D77:$AB77))</f>
        <v/>
      </c>
      <c r="BI77" s="15" t="str">
        <f t="shared" si="51"/>
        <v/>
      </c>
      <c r="BJ77" s="2" t="str" cm="1">
        <f t="array" ref="BJ77">IF(B77="","",SUMPRODUCT(($D$1:$AB$4=$BJ$4)*$D77:$AB77))</f>
        <v/>
      </c>
      <c r="BK77" s="15" t="str">
        <f t="shared" si="52"/>
        <v/>
      </c>
      <c r="BL77" s="2" t="str" cm="1">
        <f t="array" ref="BL77">IF(B77="","",SUMPRODUCT(($D$1:$AB$4=$BL$4)*$D77:$AB77))</f>
        <v/>
      </c>
      <c r="BM77" s="15" t="str">
        <f t="shared" si="53"/>
        <v/>
      </c>
      <c r="BN77" s="2" t="str" cm="1">
        <f t="array" ref="BN77">IF(B77="","",SUMPRODUCT(($D$1:$AB$4=$BN$4)*$D77:$AB77))</f>
        <v/>
      </c>
      <c r="BO77" s="15" t="str">
        <f t="shared" si="54"/>
        <v/>
      </c>
      <c r="BP77" s="2" t="str" cm="1">
        <f t="array" ref="BP77">IF(B77="","",SUMPRODUCT(($D$1:$AB$4=$BP$4)*$D77:$AB77))</f>
        <v/>
      </c>
      <c r="BQ77" s="15" t="str">
        <f t="shared" si="55"/>
        <v/>
      </c>
      <c r="BR77" s="2" t="str" cm="1">
        <f t="array" ref="BR77">IF(B77="","",SUMPRODUCT(($D$1:$AB$4=$BR$4)*$D77:$AB77))</f>
        <v/>
      </c>
      <c r="BS77" s="15" t="str">
        <f t="shared" si="56"/>
        <v/>
      </c>
      <c r="BT77" s="2" t="str" cm="1">
        <f t="array" ref="BT77">IF(B77="","",SUMPRODUCT(($D$1:$AB$4=$BT$4)*$D77:$AB77))</f>
        <v/>
      </c>
      <c r="BU77" s="15" t="str">
        <f t="shared" si="57"/>
        <v/>
      </c>
      <c r="BV77" s="2" t="str" cm="1">
        <f t="array" ref="BV77">IF(B77="","",SUMPRODUCT(($D$1:$AB$4=$BV$4)*$D77:$AB77))</f>
        <v/>
      </c>
      <c r="BW77" s="15" t="str">
        <f t="shared" si="58"/>
        <v/>
      </c>
      <c r="BX77" s="2" t="str" cm="1">
        <f t="array" ref="BX77">IF(B77="","",SUMPRODUCT(($D$1:$AB$4=$BX$4)*$D77:$AB77))</f>
        <v/>
      </c>
      <c r="BY77" s="15" t="str">
        <f t="shared" si="59"/>
        <v/>
      </c>
      <c r="BZ77" s="2" t="str" cm="1">
        <f t="array" ref="BZ77">IF(B77="","",SUMPRODUCT(($D$1:$AB$4=$BZ$4)*$D77:$AB77))</f>
        <v/>
      </c>
      <c r="CA77" s="15" t="str">
        <f t="shared" si="60"/>
        <v/>
      </c>
      <c r="CB77" s="2" t="str" cm="1">
        <f t="array" ref="CB77">IF(B77="","",SUMPRODUCT(($D$1:$AB$4=$CB$4)*$D77:$AB77))</f>
        <v/>
      </c>
      <c r="CC77" s="15" t="str">
        <f t="shared" si="61"/>
        <v/>
      </c>
      <c r="CD77" s="2" t="str" cm="1">
        <f t="array" ref="CD77">IF(B77="","",SUMPRODUCT(($D$1:$AB$4=$CD$4)*$D77:$AB77))</f>
        <v/>
      </c>
      <c r="CE77" s="15" t="str">
        <f t="shared" si="62"/>
        <v/>
      </c>
      <c r="CF77" s="2" t="str" cm="1">
        <f t="array" ref="CF77">IF(B77="","",SUMPRODUCT(($D$1:$AB$4=$CF$4)*$D77:$AB77))</f>
        <v/>
      </c>
      <c r="CG77" s="15" t="str">
        <f t="shared" si="63"/>
        <v/>
      </c>
      <c r="CH77" s="2" t="str" cm="1">
        <f t="array" ref="CH77">IF(B77="","",SUMPRODUCT(($D$1:$AB$4=$CH$4)*$D77:$AB77))</f>
        <v/>
      </c>
      <c r="CI77" s="15" t="str">
        <f t="shared" si="64"/>
        <v/>
      </c>
    </row>
    <row r="78" spans="1:87">
      <c r="A78" s="6">
        <v>73</v>
      </c>
      <c r="D78" s="97"/>
      <c r="E78" s="86"/>
      <c r="F78" s="86"/>
      <c r="G78" s="86"/>
      <c r="H78" s="86"/>
      <c r="I78" s="98"/>
      <c r="J78" s="102"/>
      <c r="K78" s="87"/>
      <c r="L78" s="87"/>
      <c r="M78" s="87"/>
      <c r="N78" s="87"/>
      <c r="O78" s="103"/>
      <c r="P78" s="107"/>
      <c r="Q78" s="88"/>
      <c r="R78" s="88"/>
      <c r="S78" s="88"/>
      <c r="T78" s="88"/>
      <c r="U78" s="108"/>
      <c r="V78" s="113"/>
      <c r="W78" s="89"/>
      <c r="X78" s="89"/>
      <c r="Y78" s="89"/>
      <c r="Z78" s="89"/>
      <c r="AA78" s="89"/>
      <c r="AB78" s="169"/>
      <c r="AC78" s="171" t="str">
        <f t="shared" si="38"/>
        <v/>
      </c>
      <c r="AD78" s="172" t="str">
        <f t="shared" si="39"/>
        <v/>
      </c>
      <c r="AL78" s="2" t="str" cm="1">
        <f t="array" ref="AL78">IF(B78="","",SUMPRODUCT(($D$1:$AB$4=$AL$4)*D78:AB78))</f>
        <v/>
      </c>
      <c r="AM78" s="15" t="str">
        <f t="shared" si="40"/>
        <v/>
      </c>
      <c r="AN78" s="2" t="str" cm="1">
        <f t="array" ref="AN78">IF(B78="","",SUMPRODUCT(($D$1:$AB$4=$AN$4)*D78:AB78))</f>
        <v/>
      </c>
      <c r="AO78" s="15" t="str">
        <f t="shared" si="41"/>
        <v/>
      </c>
      <c r="AP78" s="2" t="str" cm="1">
        <f t="array" ref="AP78">IF(B78="","",SUMPRODUCT(($D$1:$AB$4=$AP$4)*D78:AB78))</f>
        <v/>
      </c>
      <c r="AQ78" s="15" t="str">
        <f t="shared" si="42"/>
        <v/>
      </c>
      <c r="AR78" s="2" t="str" cm="1">
        <f t="array" ref="AR78">IF(B78="","",SUMPRODUCT(($D$1:$AB$4=$AR$4)*D78:AB78))</f>
        <v/>
      </c>
      <c r="AS78" s="15" t="str">
        <f t="shared" si="43"/>
        <v/>
      </c>
      <c r="AT78" s="2" t="str" cm="1">
        <f t="array" ref="AT78">IF(B78="","",SUMPRODUCT(($D$1:$AB$4=$AT$4)*$D78:$AB78))</f>
        <v/>
      </c>
      <c r="AU78" s="15" t="str">
        <f t="shared" si="44"/>
        <v/>
      </c>
      <c r="AV78" s="2" t="str" cm="1">
        <f t="array" ref="AV78">IF(B78="","",SUMPRODUCT(($D$1:$AB$4=$AV$4)*$D78:$AB78))</f>
        <v/>
      </c>
      <c r="AW78" s="15" t="str">
        <f t="shared" si="45"/>
        <v/>
      </c>
      <c r="AX78" s="2" t="str" cm="1">
        <f t="array" ref="AX78">IF(B78="","",SUMPRODUCT(($D$1:$AB$4=$AX$4)*$D78:$AB78))</f>
        <v/>
      </c>
      <c r="AY78" s="15" t="str">
        <f t="shared" si="46"/>
        <v/>
      </c>
      <c r="AZ78" s="2" t="str" cm="1">
        <f t="array" ref="AZ78">IF(B78="","",SUMPRODUCT(($D$1:$AB$4=$AZ$4)*$D78:$AB78))</f>
        <v/>
      </c>
      <c r="BA78" s="15" t="str">
        <f t="shared" si="47"/>
        <v/>
      </c>
      <c r="BB78" s="2" t="str" cm="1">
        <f t="array" ref="BB78">IF(B78="","",SUMPRODUCT(($D$1:$AB$4=$BB$4)*$D78:$AB78))</f>
        <v/>
      </c>
      <c r="BC78" s="15" t="str">
        <f t="shared" si="48"/>
        <v/>
      </c>
      <c r="BD78" s="2" t="str" cm="1">
        <f t="array" ref="BD78">IF(B78="","",SUMPRODUCT(($D$1:$AB$4=$BD$4)*$D78:$AB78))</f>
        <v/>
      </c>
      <c r="BE78" s="15" t="str">
        <f t="shared" si="49"/>
        <v/>
      </c>
      <c r="BF78" s="2" t="str" cm="1">
        <f t="array" ref="BF78">IF(B78="","",SUMPRODUCT(($D$1:$AB$4=$BF$4)*$D78:$AB78))</f>
        <v/>
      </c>
      <c r="BG78" s="15" t="str">
        <f t="shared" si="50"/>
        <v/>
      </c>
      <c r="BH78" s="2" t="str" cm="1">
        <f t="array" ref="BH78">IF(B78="","",SUMPRODUCT(($D$1:$AB$4=$BH$4)*$D78:$AB78))</f>
        <v/>
      </c>
      <c r="BI78" s="15" t="str">
        <f t="shared" si="51"/>
        <v/>
      </c>
      <c r="BJ78" s="2" t="str" cm="1">
        <f t="array" ref="BJ78">IF(B78="","",SUMPRODUCT(($D$1:$AB$4=$BJ$4)*$D78:$AB78))</f>
        <v/>
      </c>
      <c r="BK78" s="15" t="str">
        <f t="shared" si="52"/>
        <v/>
      </c>
      <c r="BL78" s="2" t="str" cm="1">
        <f t="array" ref="BL78">IF(B78="","",SUMPRODUCT(($D$1:$AB$4=$BL$4)*$D78:$AB78))</f>
        <v/>
      </c>
      <c r="BM78" s="15" t="str">
        <f t="shared" si="53"/>
        <v/>
      </c>
      <c r="BN78" s="2" t="str" cm="1">
        <f t="array" ref="BN78">IF(B78="","",SUMPRODUCT(($D$1:$AB$4=$BN$4)*$D78:$AB78))</f>
        <v/>
      </c>
      <c r="BO78" s="15" t="str">
        <f t="shared" si="54"/>
        <v/>
      </c>
      <c r="BP78" s="2" t="str" cm="1">
        <f t="array" ref="BP78">IF(B78="","",SUMPRODUCT(($D$1:$AB$4=$BP$4)*$D78:$AB78))</f>
        <v/>
      </c>
      <c r="BQ78" s="15" t="str">
        <f t="shared" si="55"/>
        <v/>
      </c>
      <c r="BR78" s="2" t="str" cm="1">
        <f t="array" ref="BR78">IF(B78="","",SUMPRODUCT(($D$1:$AB$4=$BR$4)*$D78:$AB78))</f>
        <v/>
      </c>
      <c r="BS78" s="15" t="str">
        <f t="shared" si="56"/>
        <v/>
      </c>
      <c r="BT78" s="2" t="str" cm="1">
        <f t="array" ref="BT78">IF(B78="","",SUMPRODUCT(($D$1:$AB$4=$BT$4)*$D78:$AB78))</f>
        <v/>
      </c>
      <c r="BU78" s="15" t="str">
        <f t="shared" si="57"/>
        <v/>
      </c>
      <c r="BV78" s="2" t="str" cm="1">
        <f t="array" ref="BV78">IF(B78="","",SUMPRODUCT(($D$1:$AB$4=$BV$4)*$D78:$AB78))</f>
        <v/>
      </c>
      <c r="BW78" s="15" t="str">
        <f t="shared" si="58"/>
        <v/>
      </c>
      <c r="BX78" s="2" t="str" cm="1">
        <f t="array" ref="BX78">IF(B78="","",SUMPRODUCT(($D$1:$AB$4=$BX$4)*$D78:$AB78))</f>
        <v/>
      </c>
      <c r="BY78" s="15" t="str">
        <f t="shared" si="59"/>
        <v/>
      </c>
      <c r="BZ78" s="2" t="str" cm="1">
        <f t="array" ref="BZ78">IF(B78="","",SUMPRODUCT(($D$1:$AB$4=$BZ$4)*$D78:$AB78))</f>
        <v/>
      </c>
      <c r="CA78" s="15" t="str">
        <f t="shared" si="60"/>
        <v/>
      </c>
      <c r="CB78" s="2" t="str" cm="1">
        <f t="array" ref="CB78">IF(B78="","",SUMPRODUCT(($D$1:$AB$4=$CB$4)*$D78:$AB78))</f>
        <v/>
      </c>
      <c r="CC78" s="15" t="str">
        <f t="shared" si="61"/>
        <v/>
      </c>
      <c r="CD78" s="2" t="str" cm="1">
        <f t="array" ref="CD78">IF(B78="","",SUMPRODUCT(($D$1:$AB$4=$CD$4)*$D78:$AB78))</f>
        <v/>
      </c>
      <c r="CE78" s="15" t="str">
        <f t="shared" si="62"/>
        <v/>
      </c>
      <c r="CF78" s="2" t="str" cm="1">
        <f t="array" ref="CF78">IF(B78="","",SUMPRODUCT(($D$1:$AB$4=$CF$4)*$D78:$AB78))</f>
        <v/>
      </c>
      <c r="CG78" s="15" t="str">
        <f t="shared" si="63"/>
        <v/>
      </c>
      <c r="CH78" s="2" t="str" cm="1">
        <f t="array" ref="CH78">IF(B78="","",SUMPRODUCT(($D$1:$AB$4=$CH$4)*$D78:$AB78))</f>
        <v/>
      </c>
      <c r="CI78" s="15" t="str">
        <f t="shared" si="64"/>
        <v/>
      </c>
    </row>
    <row r="79" spans="1:87">
      <c r="A79" s="7">
        <v>74</v>
      </c>
      <c r="D79" s="97"/>
      <c r="E79" s="86"/>
      <c r="F79" s="86"/>
      <c r="G79" s="86"/>
      <c r="H79" s="86"/>
      <c r="I79" s="98"/>
      <c r="J79" s="102"/>
      <c r="K79" s="87"/>
      <c r="L79" s="87"/>
      <c r="M79" s="87"/>
      <c r="N79" s="87"/>
      <c r="O79" s="103"/>
      <c r="P79" s="107"/>
      <c r="Q79" s="88"/>
      <c r="R79" s="88"/>
      <c r="S79" s="88"/>
      <c r="T79" s="88"/>
      <c r="U79" s="108"/>
      <c r="V79" s="113"/>
      <c r="W79" s="89"/>
      <c r="X79" s="89"/>
      <c r="Y79" s="89"/>
      <c r="Z79" s="89"/>
      <c r="AA79" s="89"/>
      <c r="AB79" s="169"/>
      <c r="AC79" s="171" t="str">
        <f t="shared" ref="AC79:AC125" si="65">IF(B79="","",SUM(D79:AB79))</f>
        <v/>
      </c>
      <c r="AD79" s="172" t="str">
        <f t="shared" si="39"/>
        <v/>
      </c>
      <c r="AL79" s="2" t="str" cm="1">
        <f t="array" ref="AL79">IF(B79="","",SUMPRODUCT(($D$1:$AB$4=$AL$4)*D79:AB79))</f>
        <v/>
      </c>
      <c r="AM79" s="15" t="str">
        <f t="shared" si="40"/>
        <v/>
      </c>
      <c r="AN79" s="2" t="str" cm="1">
        <f t="array" ref="AN79">IF(B79="","",SUMPRODUCT(($D$1:$AB$4=$AN$4)*D79:AB79))</f>
        <v/>
      </c>
      <c r="AO79" s="15" t="str">
        <f t="shared" si="41"/>
        <v/>
      </c>
      <c r="AP79" s="2" t="str" cm="1">
        <f t="array" ref="AP79">IF(B79="","",SUMPRODUCT(($D$1:$AB$4=$AP$4)*D79:AB79))</f>
        <v/>
      </c>
      <c r="AQ79" s="15" t="str">
        <f t="shared" si="42"/>
        <v/>
      </c>
      <c r="AR79" s="2" t="str" cm="1">
        <f t="array" ref="AR79">IF(B79="","",SUMPRODUCT(($D$1:$AB$4=$AR$4)*D79:AB79))</f>
        <v/>
      </c>
      <c r="AS79" s="15" t="str">
        <f t="shared" si="43"/>
        <v/>
      </c>
      <c r="AT79" s="2" t="str" cm="1">
        <f t="array" ref="AT79">IF(B79="","",SUMPRODUCT(($D$1:$AB$4=$AT$4)*$D79:$AB79))</f>
        <v/>
      </c>
      <c r="AU79" s="15" t="str">
        <f t="shared" si="44"/>
        <v/>
      </c>
      <c r="AV79" s="2" t="str" cm="1">
        <f t="array" ref="AV79">IF(B79="","",SUMPRODUCT(($D$1:$AB$4=$AV$4)*$D79:$AB79))</f>
        <v/>
      </c>
      <c r="AW79" s="15" t="str">
        <f t="shared" si="45"/>
        <v/>
      </c>
      <c r="AX79" s="2" t="str" cm="1">
        <f t="array" ref="AX79">IF(B79="","",SUMPRODUCT(($D$1:$AB$4=$AX$4)*$D79:$AB79))</f>
        <v/>
      </c>
      <c r="AY79" s="15" t="str">
        <f t="shared" si="46"/>
        <v/>
      </c>
      <c r="AZ79" s="2" t="str" cm="1">
        <f t="array" ref="AZ79">IF(B79="","",SUMPRODUCT(($D$1:$AB$4=$AZ$4)*$D79:$AB79))</f>
        <v/>
      </c>
      <c r="BA79" s="15" t="str">
        <f t="shared" si="47"/>
        <v/>
      </c>
      <c r="BB79" s="2" t="str" cm="1">
        <f t="array" ref="BB79">IF(B79="","",SUMPRODUCT(($D$1:$AB$4=$BB$4)*$D79:$AB79))</f>
        <v/>
      </c>
      <c r="BC79" s="15" t="str">
        <f t="shared" si="48"/>
        <v/>
      </c>
      <c r="BD79" s="2" t="str" cm="1">
        <f t="array" ref="BD79">IF(B79="","",SUMPRODUCT(($D$1:$AB$4=$BD$4)*$D79:$AB79))</f>
        <v/>
      </c>
      <c r="BE79" s="15" t="str">
        <f t="shared" si="49"/>
        <v/>
      </c>
      <c r="BF79" s="2" t="str" cm="1">
        <f t="array" ref="BF79">IF(B79="","",SUMPRODUCT(($D$1:$AB$4=$BF$4)*$D79:$AB79))</f>
        <v/>
      </c>
      <c r="BG79" s="15" t="str">
        <f t="shared" si="50"/>
        <v/>
      </c>
      <c r="BH79" s="2" t="str" cm="1">
        <f t="array" ref="BH79">IF(B79="","",SUMPRODUCT(($D$1:$AB$4=$BH$4)*$D79:$AB79))</f>
        <v/>
      </c>
      <c r="BI79" s="15" t="str">
        <f t="shared" si="51"/>
        <v/>
      </c>
      <c r="BJ79" s="2" t="str" cm="1">
        <f t="array" ref="BJ79">IF(B79="","",SUMPRODUCT(($D$1:$AB$4=$BJ$4)*$D79:$AB79))</f>
        <v/>
      </c>
      <c r="BK79" s="15" t="str">
        <f t="shared" si="52"/>
        <v/>
      </c>
      <c r="BL79" s="2" t="str" cm="1">
        <f t="array" ref="BL79">IF(B79="","",SUMPRODUCT(($D$1:$AB$4=$BL$4)*$D79:$AB79))</f>
        <v/>
      </c>
      <c r="BM79" s="15" t="str">
        <f t="shared" si="53"/>
        <v/>
      </c>
      <c r="BN79" s="2" t="str" cm="1">
        <f t="array" ref="BN79">IF(B79="","",SUMPRODUCT(($D$1:$AB$4=$BN$4)*$D79:$AB79))</f>
        <v/>
      </c>
      <c r="BO79" s="15" t="str">
        <f t="shared" si="54"/>
        <v/>
      </c>
      <c r="BP79" s="2" t="str" cm="1">
        <f t="array" ref="BP79">IF(B79="","",SUMPRODUCT(($D$1:$AB$4=$BP$4)*$D79:$AB79))</f>
        <v/>
      </c>
      <c r="BQ79" s="15" t="str">
        <f t="shared" si="55"/>
        <v/>
      </c>
      <c r="BR79" s="2" t="str" cm="1">
        <f t="array" ref="BR79">IF(B79="","",SUMPRODUCT(($D$1:$AB$4=$BR$4)*$D79:$AB79))</f>
        <v/>
      </c>
      <c r="BS79" s="15" t="str">
        <f t="shared" si="56"/>
        <v/>
      </c>
      <c r="BT79" s="2" t="str" cm="1">
        <f t="array" ref="BT79">IF(B79="","",SUMPRODUCT(($D$1:$AB$4=$BT$4)*$D79:$AB79))</f>
        <v/>
      </c>
      <c r="BU79" s="15" t="str">
        <f t="shared" si="57"/>
        <v/>
      </c>
      <c r="BV79" s="2" t="str" cm="1">
        <f t="array" ref="BV79">IF(B79="","",SUMPRODUCT(($D$1:$AB$4=$BV$4)*$D79:$AB79))</f>
        <v/>
      </c>
      <c r="BW79" s="15" t="str">
        <f t="shared" si="58"/>
        <v/>
      </c>
      <c r="BX79" s="2" t="str" cm="1">
        <f t="array" ref="BX79">IF(B79="","",SUMPRODUCT(($D$1:$AB$4=$BX$4)*$D79:$AB79))</f>
        <v/>
      </c>
      <c r="BY79" s="15" t="str">
        <f t="shared" si="59"/>
        <v/>
      </c>
      <c r="BZ79" s="2" t="str" cm="1">
        <f t="array" ref="BZ79">IF(B79="","",SUMPRODUCT(($D$1:$AB$4=$BZ$4)*$D79:$AB79))</f>
        <v/>
      </c>
      <c r="CA79" s="15" t="str">
        <f t="shared" si="60"/>
        <v/>
      </c>
      <c r="CB79" s="2" t="str" cm="1">
        <f t="array" ref="CB79">IF(B79="","",SUMPRODUCT(($D$1:$AB$4=$CB$4)*$D79:$AB79))</f>
        <v/>
      </c>
      <c r="CC79" s="15" t="str">
        <f t="shared" si="61"/>
        <v/>
      </c>
      <c r="CD79" s="2" t="str" cm="1">
        <f t="array" ref="CD79">IF(B79="","",SUMPRODUCT(($D$1:$AB$4=$CD$4)*$D79:$AB79))</f>
        <v/>
      </c>
      <c r="CE79" s="15" t="str">
        <f t="shared" si="62"/>
        <v/>
      </c>
      <c r="CF79" s="2" t="str" cm="1">
        <f t="array" ref="CF79">IF(B79="","",SUMPRODUCT(($D$1:$AB$4=$CF$4)*$D79:$AB79))</f>
        <v/>
      </c>
      <c r="CG79" s="15" t="str">
        <f t="shared" si="63"/>
        <v/>
      </c>
      <c r="CH79" s="2" t="str" cm="1">
        <f t="array" ref="CH79">IF(B79="","",SUMPRODUCT(($D$1:$AB$4=$CH$4)*$D79:$AB79))</f>
        <v/>
      </c>
      <c r="CI79" s="15" t="str">
        <f t="shared" si="64"/>
        <v/>
      </c>
    </row>
    <row r="80" spans="1:87">
      <c r="A80" s="6">
        <v>75</v>
      </c>
      <c r="D80" s="97"/>
      <c r="E80" s="86"/>
      <c r="F80" s="86"/>
      <c r="G80" s="86"/>
      <c r="H80" s="86"/>
      <c r="I80" s="98"/>
      <c r="J80" s="102"/>
      <c r="K80" s="87"/>
      <c r="L80" s="87"/>
      <c r="M80" s="87"/>
      <c r="N80" s="87"/>
      <c r="O80" s="103"/>
      <c r="P80" s="107"/>
      <c r="Q80" s="88"/>
      <c r="R80" s="88"/>
      <c r="S80" s="88"/>
      <c r="T80" s="88"/>
      <c r="U80" s="108"/>
      <c r="V80" s="113"/>
      <c r="W80" s="89"/>
      <c r="X80" s="89"/>
      <c r="Y80" s="89"/>
      <c r="Z80" s="89"/>
      <c r="AA80" s="89"/>
      <c r="AB80" s="169"/>
      <c r="AC80" s="171" t="str">
        <f t="shared" si="65"/>
        <v/>
      </c>
      <c r="AD80" s="172" t="str">
        <f t="shared" si="39"/>
        <v/>
      </c>
      <c r="AL80" s="2" t="str" cm="1">
        <f t="array" ref="AL80">IF(B80="","",SUMPRODUCT(($D$1:$AB$4=$AL$4)*D80:AB80))</f>
        <v/>
      </c>
      <c r="AM80" s="15" t="str">
        <f t="shared" si="40"/>
        <v/>
      </c>
      <c r="AN80" s="2" t="str" cm="1">
        <f t="array" ref="AN80">IF(B80="","",SUMPRODUCT(($D$1:$AB$4=$AN$4)*D80:AB80))</f>
        <v/>
      </c>
      <c r="AO80" s="15" t="str">
        <f t="shared" si="41"/>
        <v/>
      </c>
      <c r="AP80" s="2" t="str" cm="1">
        <f t="array" ref="AP80">IF(B80="","",SUMPRODUCT(($D$1:$AB$4=$AP$4)*D80:AB80))</f>
        <v/>
      </c>
      <c r="AQ80" s="15" t="str">
        <f t="shared" si="42"/>
        <v/>
      </c>
      <c r="AR80" s="2" t="str" cm="1">
        <f t="array" ref="AR80">IF(B80="","",SUMPRODUCT(($D$1:$AB$4=$AR$4)*D80:AB80))</f>
        <v/>
      </c>
      <c r="AS80" s="15" t="str">
        <f t="shared" si="43"/>
        <v/>
      </c>
      <c r="AT80" s="2" t="str" cm="1">
        <f t="array" ref="AT80">IF(B80="","",SUMPRODUCT(($D$1:$AB$4=$AT$4)*$D80:$AB80))</f>
        <v/>
      </c>
      <c r="AU80" s="15" t="str">
        <f t="shared" si="44"/>
        <v/>
      </c>
      <c r="AV80" s="2" t="str" cm="1">
        <f t="array" ref="AV80">IF(B80="","",SUMPRODUCT(($D$1:$AB$4=$AV$4)*$D80:$AB80))</f>
        <v/>
      </c>
      <c r="AW80" s="15" t="str">
        <f t="shared" si="45"/>
        <v/>
      </c>
      <c r="AX80" s="2" t="str" cm="1">
        <f t="array" ref="AX80">IF(B80="","",SUMPRODUCT(($D$1:$AB$4=$AX$4)*$D80:$AB80))</f>
        <v/>
      </c>
      <c r="AY80" s="15" t="str">
        <f t="shared" si="46"/>
        <v/>
      </c>
      <c r="AZ80" s="2" t="str" cm="1">
        <f t="array" ref="AZ80">IF(B80="","",SUMPRODUCT(($D$1:$AB$4=$AZ$4)*$D80:$AB80))</f>
        <v/>
      </c>
      <c r="BA80" s="15" t="str">
        <f t="shared" si="47"/>
        <v/>
      </c>
      <c r="BB80" s="2" t="str" cm="1">
        <f t="array" ref="BB80">IF(B80="","",SUMPRODUCT(($D$1:$AB$4=$BB$4)*$D80:$AB80))</f>
        <v/>
      </c>
      <c r="BC80" s="15" t="str">
        <f t="shared" si="48"/>
        <v/>
      </c>
      <c r="BD80" s="2" t="str" cm="1">
        <f t="array" ref="BD80">IF(B80="","",SUMPRODUCT(($D$1:$AB$4=$BD$4)*$D80:$AB80))</f>
        <v/>
      </c>
      <c r="BE80" s="15" t="str">
        <f t="shared" si="49"/>
        <v/>
      </c>
      <c r="BF80" s="2" t="str" cm="1">
        <f t="array" ref="BF80">IF(B80="","",SUMPRODUCT(($D$1:$AB$4=$BF$4)*$D80:$AB80))</f>
        <v/>
      </c>
      <c r="BG80" s="15" t="str">
        <f t="shared" si="50"/>
        <v/>
      </c>
      <c r="BH80" s="2" t="str" cm="1">
        <f t="array" ref="BH80">IF(B80="","",SUMPRODUCT(($D$1:$AB$4=$BH$4)*$D80:$AB80))</f>
        <v/>
      </c>
      <c r="BI80" s="15" t="str">
        <f t="shared" si="51"/>
        <v/>
      </c>
      <c r="BJ80" s="2" t="str" cm="1">
        <f t="array" ref="BJ80">IF(B80="","",SUMPRODUCT(($D$1:$AB$4=$BJ$4)*$D80:$AB80))</f>
        <v/>
      </c>
      <c r="BK80" s="15" t="str">
        <f t="shared" si="52"/>
        <v/>
      </c>
      <c r="BL80" s="2" t="str" cm="1">
        <f t="array" ref="BL80">IF(B80="","",SUMPRODUCT(($D$1:$AB$4=$BL$4)*$D80:$AB80))</f>
        <v/>
      </c>
      <c r="BM80" s="15" t="str">
        <f t="shared" si="53"/>
        <v/>
      </c>
      <c r="BN80" s="2" t="str" cm="1">
        <f t="array" ref="BN80">IF(B80="","",SUMPRODUCT(($D$1:$AB$4=$BN$4)*$D80:$AB80))</f>
        <v/>
      </c>
      <c r="BO80" s="15" t="str">
        <f t="shared" si="54"/>
        <v/>
      </c>
      <c r="BP80" s="2" t="str" cm="1">
        <f t="array" ref="BP80">IF(B80="","",SUMPRODUCT(($D$1:$AB$4=$BP$4)*$D80:$AB80))</f>
        <v/>
      </c>
      <c r="BQ80" s="15" t="str">
        <f t="shared" si="55"/>
        <v/>
      </c>
      <c r="BR80" s="2" t="str" cm="1">
        <f t="array" ref="BR80">IF(B80="","",SUMPRODUCT(($D$1:$AB$4=$BR$4)*$D80:$AB80))</f>
        <v/>
      </c>
      <c r="BS80" s="15" t="str">
        <f t="shared" si="56"/>
        <v/>
      </c>
      <c r="BT80" s="2" t="str" cm="1">
        <f t="array" ref="BT80">IF(B80="","",SUMPRODUCT(($D$1:$AB$4=$BT$4)*$D80:$AB80))</f>
        <v/>
      </c>
      <c r="BU80" s="15" t="str">
        <f t="shared" si="57"/>
        <v/>
      </c>
      <c r="BV80" s="2" t="str" cm="1">
        <f t="array" ref="BV80">IF(B80="","",SUMPRODUCT(($D$1:$AB$4=$BV$4)*$D80:$AB80))</f>
        <v/>
      </c>
      <c r="BW80" s="15" t="str">
        <f t="shared" si="58"/>
        <v/>
      </c>
      <c r="BX80" s="2" t="str" cm="1">
        <f t="array" ref="BX80">IF(B80="","",SUMPRODUCT(($D$1:$AB$4=$BX$4)*$D80:$AB80))</f>
        <v/>
      </c>
      <c r="BY80" s="15" t="str">
        <f t="shared" si="59"/>
        <v/>
      </c>
      <c r="BZ80" s="2" t="str" cm="1">
        <f t="array" ref="BZ80">IF(B80="","",SUMPRODUCT(($D$1:$AB$4=$BZ$4)*$D80:$AB80))</f>
        <v/>
      </c>
      <c r="CA80" s="15" t="str">
        <f t="shared" si="60"/>
        <v/>
      </c>
      <c r="CB80" s="2" t="str" cm="1">
        <f t="array" ref="CB80">IF(B80="","",SUMPRODUCT(($D$1:$AB$4=$CB$4)*$D80:$AB80))</f>
        <v/>
      </c>
      <c r="CC80" s="15" t="str">
        <f t="shared" si="61"/>
        <v/>
      </c>
      <c r="CD80" s="2" t="str" cm="1">
        <f t="array" ref="CD80">IF(B80="","",SUMPRODUCT(($D$1:$AB$4=$CD$4)*$D80:$AB80))</f>
        <v/>
      </c>
      <c r="CE80" s="15" t="str">
        <f t="shared" si="62"/>
        <v/>
      </c>
      <c r="CF80" s="2" t="str" cm="1">
        <f t="array" ref="CF80">IF(B80="","",SUMPRODUCT(($D$1:$AB$4=$CF$4)*$D80:$AB80))</f>
        <v/>
      </c>
      <c r="CG80" s="15" t="str">
        <f t="shared" si="63"/>
        <v/>
      </c>
      <c r="CH80" s="2" t="str" cm="1">
        <f t="array" ref="CH80">IF(B80="","",SUMPRODUCT(($D$1:$AB$4=$CH$4)*$D80:$AB80))</f>
        <v/>
      </c>
      <c r="CI80" s="15" t="str">
        <f t="shared" si="64"/>
        <v/>
      </c>
    </row>
    <row r="81" spans="1:87">
      <c r="A81" s="7">
        <v>76</v>
      </c>
      <c r="D81" s="97"/>
      <c r="E81" s="86"/>
      <c r="F81" s="86"/>
      <c r="G81" s="86"/>
      <c r="H81" s="86"/>
      <c r="I81" s="98"/>
      <c r="J81" s="102"/>
      <c r="K81" s="87"/>
      <c r="L81" s="87"/>
      <c r="M81" s="87"/>
      <c r="N81" s="87"/>
      <c r="O81" s="103"/>
      <c r="P81" s="107"/>
      <c r="Q81" s="88"/>
      <c r="R81" s="88"/>
      <c r="S81" s="88"/>
      <c r="T81" s="88"/>
      <c r="U81" s="108"/>
      <c r="V81" s="113"/>
      <c r="W81" s="89"/>
      <c r="X81" s="89"/>
      <c r="Y81" s="89"/>
      <c r="Z81" s="89"/>
      <c r="AA81" s="89"/>
      <c r="AB81" s="169"/>
      <c r="AC81" s="171" t="str">
        <f t="shared" si="65"/>
        <v/>
      </c>
      <c r="AD81" s="172" t="str">
        <f t="shared" si="39"/>
        <v/>
      </c>
      <c r="AL81" s="2" t="str" cm="1">
        <f t="array" ref="AL81">IF(B81="","",SUMPRODUCT(($D$1:$AB$4=$AL$4)*D81:AB81))</f>
        <v/>
      </c>
      <c r="AM81" s="15" t="str">
        <f t="shared" si="40"/>
        <v/>
      </c>
      <c r="AN81" s="2" t="str" cm="1">
        <f t="array" ref="AN81">IF(B81="","",SUMPRODUCT(($D$1:$AB$4=$AN$4)*D81:AB81))</f>
        <v/>
      </c>
      <c r="AO81" s="15" t="str">
        <f t="shared" si="41"/>
        <v/>
      </c>
      <c r="AP81" s="2" t="str" cm="1">
        <f t="array" ref="AP81">IF(B81="","",SUMPRODUCT(($D$1:$AB$4=$AP$4)*D81:AB81))</f>
        <v/>
      </c>
      <c r="AQ81" s="15" t="str">
        <f t="shared" si="42"/>
        <v/>
      </c>
      <c r="AR81" s="2" t="str" cm="1">
        <f t="array" ref="AR81">IF(B81="","",SUMPRODUCT(($D$1:$AB$4=$AR$4)*D81:AB81))</f>
        <v/>
      </c>
      <c r="AS81" s="15" t="str">
        <f t="shared" si="43"/>
        <v/>
      </c>
      <c r="AT81" s="2" t="str" cm="1">
        <f t="array" ref="AT81">IF(B81="","",SUMPRODUCT(($D$1:$AB$4=$AT$4)*$D81:$AB81))</f>
        <v/>
      </c>
      <c r="AU81" s="15" t="str">
        <f t="shared" si="44"/>
        <v/>
      </c>
      <c r="AV81" s="2" t="str" cm="1">
        <f t="array" ref="AV81">IF(B81="","",SUMPRODUCT(($D$1:$AB$4=$AV$4)*$D81:$AB81))</f>
        <v/>
      </c>
      <c r="AW81" s="15" t="str">
        <f t="shared" si="45"/>
        <v/>
      </c>
      <c r="AX81" s="2" t="str" cm="1">
        <f t="array" ref="AX81">IF(B81="","",SUMPRODUCT(($D$1:$AB$4=$AX$4)*$D81:$AB81))</f>
        <v/>
      </c>
      <c r="AY81" s="15" t="str">
        <f t="shared" si="46"/>
        <v/>
      </c>
      <c r="AZ81" s="2" t="str" cm="1">
        <f t="array" ref="AZ81">IF(B81="","",SUMPRODUCT(($D$1:$AB$4=$AZ$4)*$D81:$AB81))</f>
        <v/>
      </c>
      <c r="BA81" s="15" t="str">
        <f t="shared" si="47"/>
        <v/>
      </c>
      <c r="BB81" s="2" t="str" cm="1">
        <f t="array" ref="BB81">IF(B81="","",SUMPRODUCT(($D$1:$AB$4=$BB$4)*$D81:$AB81))</f>
        <v/>
      </c>
      <c r="BC81" s="15" t="str">
        <f t="shared" si="48"/>
        <v/>
      </c>
      <c r="BD81" s="2" t="str" cm="1">
        <f t="array" ref="BD81">IF(B81="","",SUMPRODUCT(($D$1:$AB$4=$BD$4)*$D81:$AB81))</f>
        <v/>
      </c>
      <c r="BE81" s="15" t="str">
        <f t="shared" si="49"/>
        <v/>
      </c>
      <c r="BF81" s="2" t="str" cm="1">
        <f t="array" ref="BF81">IF(B81="","",SUMPRODUCT(($D$1:$AB$4=$BF$4)*$D81:$AB81))</f>
        <v/>
      </c>
      <c r="BG81" s="15" t="str">
        <f t="shared" si="50"/>
        <v/>
      </c>
      <c r="BH81" s="2" t="str" cm="1">
        <f t="array" ref="BH81">IF(B81="","",SUMPRODUCT(($D$1:$AB$4=$BH$4)*$D81:$AB81))</f>
        <v/>
      </c>
      <c r="BI81" s="15" t="str">
        <f t="shared" si="51"/>
        <v/>
      </c>
      <c r="BJ81" s="2" t="str" cm="1">
        <f t="array" ref="BJ81">IF(B81="","",SUMPRODUCT(($D$1:$AB$4=$BJ$4)*$D81:$AB81))</f>
        <v/>
      </c>
      <c r="BK81" s="15" t="str">
        <f t="shared" si="52"/>
        <v/>
      </c>
      <c r="BL81" s="2" t="str" cm="1">
        <f t="array" ref="BL81">IF(B81="","",SUMPRODUCT(($D$1:$AB$4=$BL$4)*$D81:$AB81))</f>
        <v/>
      </c>
      <c r="BM81" s="15" t="str">
        <f t="shared" si="53"/>
        <v/>
      </c>
      <c r="BN81" s="2" t="str" cm="1">
        <f t="array" ref="BN81">IF(B81="","",SUMPRODUCT(($D$1:$AB$4=$BN$4)*$D81:$AB81))</f>
        <v/>
      </c>
      <c r="BO81" s="15" t="str">
        <f t="shared" si="54"/>
        <v/>
      </c>
      <c r="BP81" s="2" t="str" cm="1">
        <f t="array" ref="BP81">IF(B81="","",SUMPRODUCT(($D$1:$AB$4=$BP$4)*$D81:$AB81))</f>
        <v/>
      </c>
      <c r="BQ81" s="15" t="str">
        <f t="shared" si="55"/>
        <v/>
      </c>
      <c r="BR81" s="2" t="str" cm="1">
        <f t="array" ref="BR81">IF(B81="","",SUMPRODUCT(($D$1:$AB$4=$BR$4)*$D81:$AB81))</f>
        <v/>
      </c>
      <c r="BS81" s="15" t="str">
        <f t="shared" si="56"/>
        <v/>
      </c>
      <c r="BT81" s="2" t="str" cm="1">
        <f t="array" ref="BT81">IF(B81="","",SUMPRODUCT(($D$1:$AB$4=$BT$4)*$D81:$AB81))</f>
        <v/>
      </c>
      <c r="BU81" s="15" t="str">
        <f t="shared" si="57"/>
        <v/>
      </c>
      <c r="BV81" s="2" t="str" cm="1">
        <f t="array" ref="BV81">IF(B81="","",SUMPRODUCT(($D$1:$AB$4=$BV$4)*$D81:$AB81))</f>
        <v/>
      </c>
      <c r="BW81" s="15" t="str">
        <f t="shared" si="58"/>
        <v/>
      </c>
      <c r="BX81" s="2" t="str" cm="1">
        <f t="array" ref="BX81">IF(B81="","",SUMPRODUCT(($D$1:$AB$4=$BX$4)*$D81:$AB81))</f>
        <v/>
      </c>
      <c r="BY81" s="15" t="str">
        <f t="shared" si="59"/>
        <v/>
      </c>
      <c r="BZ81" s="2" t="str" cm="1">
        <f t="array" ref="BZ81">IF(B81="","",SUMPRODUCT(($D$1:$AB$4=$BZ$4)*$D81:$AB81))</f>
        <v/>
      </c>
      <c r="CA81" s="15" t="str">
        <f t="shared" si="60"/>
        <v/>
      </c>
      <c r="CB81" s="2" t="str" cm="1">
        <f t="array" ref="CB81">IF(B81="","",SUMPRODUCT(($D$1:$AB$4=$CB$4)*$D81:$AB81))</f>
        <v/>
      </c>
      <c r="CC81" s="15" t="str">
        <f t="shared" si="61"/>
        <v/>
      </c>
      <c r="CD81" s="2" t="str" cm="1">
        <f t="array" ref="CD81">IF(B81="","",SUMPRODUCT(($D$1:$AB$4=$CD$4)*$D81:$AB81))</f>
        <v/>
      </c>
      <c r="CE81" s="15" t="str">
        <f t="shared" si="62"/>
        <v/>
      </c>
      <c r="CF81" s="2" t="str" cm="1">
        <f t="array" ref="CF81">IF(B81="","",SUMPRODUCT(($D$1:$AB$4=$CF$4)*$D81:$AB81))</f>
        <v/>
      </c>
      <c r="CG81" s="15" t="str">
        <f t="shared" si="63"/>
        <v/>
      </c>
      <c r="CH81" s="2" t="str" cm="1">
        <f t="array" ref="CH81">IF(B81="","",SUMPRODUCT(($D$1:$AB$4=$CH$4)*$D81:$AB81))</f>
        <v/>
      </c>
      <c r="CI81" s="15" t="str">
        <f t="shared" si="64"/>
        <v/>
      </c>
    </row>
    <row r="82" spans="1:87">
      <c r="A82" s="6">
        <v>77</v>
      </c>
      <c r="D82" s="97"/>
      <c r="E82" s="86"/>
      <c r="F82" s="86"/>
      <c r="G82" s="86"/>
      <c r="H82" s="86"/>
      <c r="I82" s="98"/>
      <c r="J82" s="102"/>
      <c r="K82" s="87"/>
      <c r="L82" s="87"/>
      <c r="M82" s="87"/>
      <c r="N82" s="87"/>
      <c r="O82" s="103"/>
      <c r="P82" s="107"/>
      <c r="Q82" s="88"/>
      <c r="R82" s="88"/>
      <c r="S82" s="88"/>
      <c r="T82" s="88"/>
      <c r="U82" s="108"/>
      <c r="V82" s="113"/>
      <c r="W82" s="89"/>
      <c r="X82" s="89"/>
      <c r="Y82" s="89"/>
      <c r="Z82" s="89"/>
      <c r="AA82" s="89"/>
      <c r="AB82" s="169"/>
      <c r="AC82" s="171" t="str">
        <f t="shared" si="65"/>
        <v/>
      </c>
      <c r="AD82" s="172" t="str">
        <f t="shared" si="39"/>
        <v/>
      </c>
      <c r="AL82" s="2" t="str" cm="1">
        <f t="array" ref="AL82">IF(B82="","",SUMPRODUCT(($D$1:$AB$4=$AL$4)*D82:AB82))</f>
        <v/>
      </c>
      <c r="AM82" s="15" t="str">
        <f t="shared" si="40"/>
        <v/>
      </c>
      <c r="AN82" s="2" t="str" cm="1">
        <f t="array" ref="AN82">IF(B82="","",SUMPRODUCT(($D$1:$AB$4=$AN$4)*D82:AB82))</f>
        <v/>
      </c>
      <c r="AO82" s="15" t="str">
        <f t="shared" si="41"/>
        <v/>
      </c>
      <c r="AP82" s="2" t="str" cm="1">
        <f t="array" ref="AP82">IF(B82="","",SUMPRODUCT(($D$1:$AB$4=$AP$4)*D82:AB82))</f>
        <v/>
      </c>
      <c r="AQ82" s="15" t="str">
        <f t="shared" si="42"/>
        <v/>
      </c>
      <c r="AR82" s="2" t="str" cm="1">
        <f t="array" ref="AR82">IF(B82="","",SUMPRODUCT(($D$1:$AB$4=$AR$4)*D82:AB82))</f>
        <v/>
      </c>
      <c r="AS82" s="15" t="str">
        <f t="shared" si="43"/>
        <v/>
      </c>
      <c r="AT82" s="2" t="str" cm="1">
        <f t="array" ref="AT82">IF(B82="","",SUMPRODUCT(($D$1:$AB$4=$AT$4)*$D82:$AB82))</f>
        <v/>
      </c>
      <c r="AU82" s="15" t="str">
        <f t="shared" si="44"/>
        <v/>
      </c>
      <c r="AV82" s="2" t="str" cm="1">
        <f t="array" ref="AV82">IF(B82="","",SUMPRODUCT(($D$1:$AB$4=$AV$4)*$D82:$AB82))</f>
        <v/>
      </c>
      <c r="AW82" s="15" t="str">
        <f t="shared" si="45"/>
        <v/>
      </c>
      <c r="AX82" s="2" t="str" cm="1">
        <f t="array" ref="AX82">IF(B82="","",SUMPRODUCT(($D$1:$AB$4=$AX$4)*$D82:$AB82))</f>
        <v/>
      </c>
      <c r="AY82" s="15" t="str">
        <f t="shared" si="46"/>
        <v/>
      </c>
      <c r="AZ82" s="2" t="str" cm="1">
        <f t="array" ref="AZ82">IF(B82="","",SUMPRODUCT(($D$1:$AB$4=$AZ$4)*$D82:$AB82))</f>
        <v/>
      </c>
      <c r="BA82" s="15" t="str">
        <f t="shared" si="47"/>
        <v/>
      </c>
      <c r="BB82" s="2" t="str" cm="1">
        <f t="array" ref="BB82">IF(B82="","",SUMPRODUCT(($D$1:$AB$4=$BB$4)*$D82:$AB82))</f>
        <v/>
      </c>
      <c r="BC82" s="15" t="str">
        <f t="shared" si="48"/>
        <v/>
      </c>
      <c r="BD82" s="2" t="str" cm="1">
        <f t="array" ref="BD82">IF(B82="","",SUMPRODUCT(($D$1:$AB$4=$BD$4)*$D82:$AB82))</f>
        <v/>
      </c>
      <c r="BE82" s="15" t="str">
        <f t="shared" si="49"/>
        <v/>
      </c>
      <c r="BF82" s="2" t="str" cm="1">
        <f t="array" ref="BF82">IF(B82="","",SUMPRODUCT(($D$1:$AB$4=$BF$4)*$D82:$AB82))</f>
        <v/>
      </c>
      <c r="BG82" s="15" t="str">
        <f t="shared" si="50"/>
        <v/>
      </c>
      <c r="BH82" s="2" t="str" cm="1">
        <f t="array" ref="BH82">IF(B82="","",SUMPRODUCT(($D$1:$AB$4=$BH$4)*$D82:$AB82))</f>
        <v/>
      </c>
      <c r="BI82" s="15" t="str">
        <f t="shared" si="51"/>
        <v/>
      </c>
      <c r="BJ82" s="2" t="str" cm="1">
        <f t="array" ref="BJ82">IF(B82="","",SUMPRODUCT(($D$1:$AB$4=$BJ$4)*$D82:$AB82))</f>
        <v/>
      </c>
      <c r="BK82" s="15" t="str">
        <f t="shared" si="52"/>
        <v/>
      </c>
      <c r="BL82" s="2" t="str" cm="1">
        <f t="array" ref="BL82">IF(B82="","",SUMPRODUCT(($D$1:$AB$4=$BL$4)*$D82:$AB82))</f>
        <v/>
      </c>
      <c r="BM82" s="15" t="str">
        <f t="shared" si="53"/>
        <v/>
      </c>
      <c r="BN82" s="2" t="str" cm="1">
        <f t="array" ref="BN82">IF(B82="","",SUMPRODUCT(($D$1:$AB$4=$BN$4)*$D82:$AB82))</f>
        <v/>
      </c>
      <c r="BO82" s="15" t="str">
        <f t="shared" si="54"/>
        <v/>
      </c>
      <c r="BP82" s="2" t="str" cm="1">
        <f t="array" ref="BP82">IF(B82="","",SUMPRODUCT(($D$1:$AB$4=$BP$4)*$D82:$AB82))</f>
        <v/>
      </c>
      <c r="BQ82" s="15" t="str">
        <f t="shared" si="55"/>
        <v/>
      </c>
      <c r="BR82" s="2" t="str" cm="1">
        <f t="array" ref="BR82">IF(B82="","",SUMPRODUCT(($D$1:$AB$4=$BR$4)*$D82:$AB82))</f>
        <v/>
      </c>
      <c r="BS82" s="15" t="str">
        <f t="shared" si="56"/>
        <v/>
      </c>
      <c r="BT82" s="2" t="str" cm="1">
        <f t="array" ref="BT82">IF(B82="","",SUMPRODUCT(($D$1:$AB$4=$BT$4)*$D82:$AB82))</f>
        <v/>
      </c>
      <c r="BU82" s="15" t="str">
        <f t="shared" si="57"/>
        <v/>
      </c>
      <c r="BV82" s="2" t="str" cm="1">
        <f t="array" ref="BV82">IF(B82="","",SUMPRODUCT(($D$1:$AB$4=$BV$4)*$D82:$AB82))</f>
        <v/>
      </c>
      <c r="BW82" s="15" t="str">
        <f t="shared" si="58"/>
        <v/>
      </c>
      <c r="BX82" s="2" t="str" cm="1">
        <f t="array" ref="BX82">IF(B82="","",SUMPRODUCT(($D$1:$AB$4=$BX$4)*$D82:$AB82))</f>
        <v/>
      </c>
      <c r="BY82" s="15" t="str">
        <f t="shared" si="59"/>
        <v/>
      </c>
      <c r="BZ82" s="2" t="str" cm="1">
        <f t="array" ref="BZ82">IF(B82="","",SUMPRODUCT(($D$1:$AB$4=$BZ$4)*$D82:$AB82))</f>
        <v/>
      </c>
      <c r="CA82" s="15" t="str">
        <f t="shared" si="60"/>
        <v/>
      </c>
      <c r="CB82" s="2" t="str" cm="1">
        <f t="array" ref="CB82">IF(B82="","",SUMPRODUCT(($D$1:$AB$4=$CB$4)*$D82:$AB82))</f>
        <v/>
      </c>
      <c r="CC82" s="15" t="str">
        <f t="shared" si="61"/>
        <v/>
      </c>
      <c r="CD82" s="2" t="str" cm="1">
        <f t="array" ref="CD82">IF(B82="","",SUMPRODUCT(($D$1:$AB$4=$CD$4)*$D82:$AB82))</f>
        <v/>
      </c>
      <c r="CE82" s="15" t="str">
        <f t="shared" si="62"/>
        <v/>
      </c>
      <c r="CF82" s="2" t="str" cm="1">
        <f t="array" ref="CF82">IF(B82="","",SUMPRODUCT(($D$1:$AB$4=$CF$4)*$D82:$AB82))</f>
        <v/>
      </c>
      <c r="CG82" s="15" t="str">
        <f t="shared" si="63"/>
        <v/>
      </c>
      <c r="CH82" s="2" t="str" cm="1">
        <f t="array" ref="CH82">IF(B82="","",SUMPRODUCT(($D$1:$AB$4=$CH$4)*$D82:$AB82))</f>
        <v/>
      </c>
      <c r="CI82" s="15" t="str">
        <f t="shared" si="64"/>
        <v/>
      </c>
    </row>
    <row r="83" spans="1:87">
      <c r="A83" s="7">
        <v>78</v>
      </c>
      <c r="D83" s="97"/>
      <c r="E83" s="86"/>
      <c r="F83" s="86"/>
      <c r="G83" s="86"/>
      <c r="H83" s="86"/>
      <c r="I83" s="98"/>
      <c r="J83" s="102"/>
      <c r="K83" s="87"/>
      <c r="L83" s="87"/>
      <c r="M83" s="87"/>
      <c r="N83" s="87"/>
      <c r="O83" s="103"/>
      <c r="P83" s="107"/>
      <c r="Q83" s="88"/>
      <c r="R83" s="88"/>
      <c r="S83" s="88"/>
      <c r="T83" s="88"/>
      <c r="U83" s="108"/>
      <c r="V83" s="113"/>
      <c r="W83" s="89"/>
      <c r="X83" s="89"/>
      <c r="Y83" s="89"/>
      <c r="Z83" s="89"/>
      <c r="AA83" s="89"/>
      <c r="AB83" s="169"/>
      <c r="AC83" s="171" t="str">
        <f t="shared" si="65"/>
        <v/>
      </c>
      <c r="AD83" s="172" t="str">
        <f t="shared" si="39"/>
        <v/>
      </c>
      <c r="AL83" s="2" t="str" cm="1">
        <f t="array" ref="AL83">IF(B83="","",SUMPRODUCT(($D$1:$AB$4=$AL$4)*D83:AB83))</f>
        <v/>
      </c>
      <c r="AM83" s="15" t="str">
        <f t="shared" si="40"/>
        <v/>
      </c>
      <c r="AN83" s="2" t="str" cm="1">
        <f t="array" ref="AN83">IF(B83="","",SUMPRODUCT(($D$1:$AB$4=$AN$4)*D83:AB83))</f>
        <v/>
      </c>
      <c r="AO83" s="15" t="str">
        <f t="shared" si="41"/>
        <v/>
      </c>
      <c r="AP83" s="2" t="str" cm="1">
        <f t="array" ref="AP83">IF(B83="","",SUMPRODUCT(($D$1:$AB$4=$AP$4)*D83:AB83))</f>
        <v/>
      </c>
      <c r="AQ83" s="15" t="str">
        <f t="shared" si="42"/>
        <v/>
      </c>
      <c r="AR83" s="2" t="str" cm="1">
        <f t="array" ref="AR83">IF(B83="","",SUMPRODUCT(($D$1:$AB$4=$AR$4)*D83:AB83))</f>
        <v/>
      </c>
      <c r="AS83" s="15" t="str">
        <f t="shared" si="43"/>
        <v/>
      </c>
      <c r="AT83" s="2" t="str" cm="1">
        <f t="array" ref="AT83">IF(B83="","",SUMPRODUCT(($D$1:$AB$4=$AT$4)*$D83:$AB83))</f>
        <v/>
      </c>
      <c r="AU83" s="15" t="str">
        <f t="shared" si="44"/>
        <v/>
      </c>
      <c r="AV83" s="2" t="str" cm="1">
        <f t="array" ref="AV83">IF(B83="","",SUMPRODUCT(($D$1:$AB$4=$AV$4)*$D83:$AB83))</f>
        <v/>
      </c>
      <c r="AW83" s="15" t="str">
        <f t="shared" si="45"/>
        <v/>
      </c>
      <c r="AX83" s="2" t="str" cm="1">
        <f t="array" ref="AX83">IF(B83="","",SUMPRODUCT(($D$1:$AB$4=$AX$4)*$D83:$AB83))</f>
        <v/>
      </c>
      <c r="AY83" s="15" t="str">
        <f t="shared" si="46"/>
        <v/>
      </c>
      <c r="AZ83" s="2" t="str" cm="1">
        <f t="array" ref="AZ83">IF(B83="","",SUMPRODUCT(($D$1:$AB$4=$AZ$4)*$D83:$AB83))</f>
        <v/>
      </c>
      <c r="BA83" s="15" t="str">
        <f t="shared" si="47"/>
        <v/>
      </c>
      <c r="BB83" s="2" t="str" cm="1">
        <f t="array" ref="BB83">IF(B83="","",SUMPRODUCT(($D$1:$AB$4=$BB$4)*$D83:$AB83))</f>
        <v/>
      </c>
      <c r="BC83" s="15" t="str">
        <f t="shared" si="48"/>
        <v/>
      </c>
      <c r="BD83" s="2" t="str" cm="1">
        <f t="array" ref="BD83">IF(B83="","",SUMPRODUCT(($D$1:$AB$4=$BD$4)*$D83:$AB83))</f>
        <v/>
      </c>
      <c r="BE83" s="15" t="str">
        <f t="shared" si="49"/>
        <v/>
      </c>
      <c r="BF83" s="2" t="str" cm="1">
        <f t="array" ref="BF83">IF(B83="","",SUMPRODUCT(($D$1:$AB$4=$BF$4)*$D83:$AB83))</f>
        <v/>
      </c>
      <c r="BG83" s="15" t="str">
        <f t="shared" si="50"/>
        <v/>
      </c>
      <c r="BH83" s="2" t="str" cm="1">
        <f t="array" ref="BH83">IF(B83="","",SUMPRODUCT(($D$1:$AB$4=$BH$4)*$D83:$AB83))</f>
        <v/>
      </c>
      <c r="BI83" s="15" t="str">
        <f t="shared" si="51"/>
        <v/>
      </c>
      <c r="BJ83" s="2" t="str" cm="1">
        <f t="array" ref="BJ83">IF(B83="","",SUMPRODUCT(($D$1:$AB$4=$BJ$4)*$D83:$AB83))</f>
        <v/>
      </c>
      <c r="BK83" s="15" t="str">
        <f t="shared" si="52"/>
        <v/>
      </c>
      <c r="BL83" s="2" t="str" cm="1">
        <f t="array" ref="BL83">IF(B83="","",SUMPRODUCT(($D$1:$AB$4=$BL$4)*$D83:$AB83))</f>
        <v/>
      </c>
      <c r="BM83" s="15" t="str">
        <f t="shared" si="53"/>
        <v/>
      </c>
      <c r="BN83" s="2" t="str" cm="1">
        <f t="array" ref="BN83">IF(B83="","",SUMPRODUCT(($D$1:$AB$4=$BN$4)*$D83:$AB83))</f>
        <v/>
      </c>
      <c r="BO83" s="15" t="str">
        <f t="shared" si="54"/>
        <v/>
      </c>
      <c r="BP83" s="2" t="str" cm="1">
        <f t="array" ref="BP83">IF(B83="","",SUMPRODUCT(($D$1:$AB$4=$BP$4)*$D83:$AB83))</f>
        <v/>
      </c>
      <c r="BQ83" s="15" t="str">
        <f t="shared" si="55"/>
        <v/>
      </c>
      <c r="BR83" s="2" t="str" cm="1">
        <f t="array" ref="BR83">IF(B83="","",SUMPRODUCT(($D$1:$AB$4=$BR$4)*$D83:$AB83))</f>
        <v/>
      </c>
      <c r="BS83" s="15" t="str">
        <f t="shared" si="56"/>
        <v/>
      </c>
      <c r="BT83" s="2" t="str" cm="1">
        <f t="array" ref="BT83">IF(B83="","",SUMPRODUCT(($D$1:$AB$4=$BT$4)*$D83:$AB83))</f>
        <v/>
      </c>
      <c r="BU83" s="15" t="str">
        <f t="shared" si="57"/>
        <v/>
      </c>
      <c r="BV83" s="2" t="str" cm="1">
        <f t="array" ref="BV83">IF(B83="","",SUMPRODUCT(($D$1:$AB$4=$BV$4)*$D83:$AB83))</f>
        <v/>
      </c>
      <c r="BW83" s="15" t="str">
        <f t="shared" si="58"/>
        <v/>
      </c>
      <c r="BX83" s="2" t="str" cm="1">
        <f t="array" ref="BX83">IF(B83="","",SUMPRODUCT(($D$1:$AB$4=$BX$4)*$D83:$AB83))</f>
        <v/>
      </c>
      <c r="BY83" s="15" t="str">
        <f t="shared" si="59"/>
        <v/>
      </c>
      <c r="BZ83" s="2" t="str" cm="1">
        <f t="array" ref="BZ83">IF(B83="","",SUMPRODUCT(($D$1:$AB$4=$BZ$4)*$D83:$AB83))</f>
        <v/>
      </c>
      <c r="CA83" s="15" t="str">
        <f t="shared" si="60"/>
        <v/>
      </c>
      <c r="CB83" s="2" t="str" cm="1">
        <f t="array" ref="CB83">IF(B83="","",SUMPRODUCT(($D$1:$AB$4=$CB$4)*$D83:$AB83))</f>
        <v/>
      </c>
      <c r="CC83" s="15" t="str">
        <f t="shared" si="61"/>
        <v/>
      </c>
      <c r="CD83" s="2" t="str" cm="1">
        <f t="array" ref="CD83">IF(B83="","",SUMPRODUCT(($D$1:$AB$4=$CD$4)*$D83:$AB83))</f>
        <v/>
      </c>
      <c r="CE83" s="15" t="str">
        <f t="shared" si="62"/>
        <v/>
      </c>
      <c r="CF83" s="2" t="str" cm="1">
        <f t="array" ref="CF83">IF(B83="","",SUMPRODUCT(($D$1:$AB$4=$CF$4)*$D83:$AB83))</f>
        <v/>
      </c>
      <c r="CG83" s="15" t="str">
        <f t="shared" si="63"/>
        <v/>
      </c>
      <c r="CH83" s="2" t="str" cm="1">
        <f t="array" ref="CH83">IF(B83="","",SUMPRODUCT(($D$1:$AB$4=$CH$4)*$D83:$AB83))</f>
        <v/>
      </c>
      <c r="CI83" s="15" t="str">
        <f t="shared" si="64"/>
        <v/>
      </c>
    </row>
    <row r="84" spans="1:87">
      <c r="A84" s="6">
        <v>79</v>
      </c>
      <c r="D84" s="97"/>
      <c r="E84" s="86"/>
      <c r="F84" s="86"/>
      <c r="G84" s="86"/>
      <c r="H84" s="86"/>
      <c r="I84" s="98"/>
      <c r="J84" s="102"/>
      <c r="K84" s="87"/>
      <c r="L84" s="87"/>
      <c r="M84" s="87"/>
      <c r="N84" s="87"/>
      <c r="O84" s="103"/>
      <c r="P84" s="107"/>
      <c r="Q84" s="88"/>
      <c r="R84" s="88"/>
      <c r="S84" s="88"/>
      <c r="T84" s="88"/>
      <c r="U84" s="108"/>
      <c r="V84" s="113"/>
      <c r="W84" s="89"/>
      <c r="X84" s="89"/>
      <c r="Y84" s="89"/>
      <c r="Z84" s="89"/>
      <c r="AA84" s="89"/>
      <c r="AB84" s="169"/>
      <c r="AC84" s="171" t="str">
        <f t="shared" si="65"/>
        <v/>
      </c>
      <c r="AD84" s="172" t="str">
        <f t="shared" si="39"/>
        <v/>
      </c>
      <c r="AL84" s="2" t="str" cm="1">
        <f t="array" ref="AL84">IF(B84="","",SUMPRODUCT(($D$1:$AB$4=$AL$4)*D84:AB84))</f>
        <v/>
      </c>
      <c r="AM84" s="15" t="str">
        <f t="shared" si="40"/>
        <v/>
      </c>
      <c r="AN84" s="2" t="str" cm="1">
        <f t="array" ref="AN84">IF(B84="","",SUMPRODUCT(($D$1:$AB$4=$AN$4)*D84:AB84))</f>
        <v/>
      </c>
      <c r="AO84" s="15" t="str">
        <f t="shared" si="41"/>
        <v/>
      </c>
      <c r="AP84" s="2" t="str" cm="1">
        <f t="array" ref="AP84">IF(B84="","",SUMPRODUCT(($D$1:$AB$4=$AP$4)*D84:AB84))</f>
        <v/>
      </c>
      <c r="AQ84" s="15" t="str">
        <f t="shared" si="42"/>
        <v/>
      </c>
      <c r="AR84" s="2" t="str" cm="1">
        <f t="array" ref="AR84">IF(B84="","",SUMPRODUCT(($D$1:$AB$4=$AR$4)*D84:AB84))</f>
        <v/>
      </c>
      <c r="AS84" s="15" t="str">
        <f t="shared" si="43"/>
        <v/>
      </c>
      <c r="AT84" s="2" t="str" cm="1">
        <f t="array" ref="AT84">IF(B84="","",SUMPRODUCT(($D$1:$AB$4=$AT$4)*$D84:$AB84))</f>
        <v/>
      </c>
      <c r="AU84" s="15" t="str">
        <f t="shared" si="44"/>
        <v/>
      </c>
      <c r="AV84" s="2" t="str" cm="1">
        <f t="array" ref="AV84">IF(B84="","",SUMPRODUCT(($D$1:$AB$4=$AV$4)*$D84:$AB84))</f>
        <v/>
      </c>
      <c r="AW84" s="15" t="str">
        <f t="shared" si="45"/>
        <v/>
      </c>
      <c r="AX84" s="2" t="str" cm="1">
        <f t="array" ref="AX84">IF(B84="","",SUMPRODUCT(($D$1:$AB$4=$AX$4)*$D84:$AB84))</f>
        <v/>
      </c>
      <c r="AY84" s="15" t="str">
        <f t="shared" si="46"/>
        <v/>
      </c>
      <c r="AZ84" s="2" t="str" cm="1">
        <f t="array" ref="AZ84">IF(B84="","",SUMPRODUCT(($D$1:$AB$4=$AZ$4)*$D84:$AB84))</f>
        <v/>
      </c>
      <c r="BA84" s="15" t="str">
        <f t="shared" si="47"/>
        <v/>
      </c>
      <c r="BB84" s="2" t="str" cm="1">
        <f t="array" ref="BB84">IF(B84="","",SUMPRODUCT(($D$1:$AB$4=$BB$4)*$D84:$AB84))</f>
        <v/>
      </c>
      <c r="BC84" s="15" t="str">
        <f t="shared" si="48"/>
        <v/>
      </c>
      <c r="BD84" s="2" t="str" cm="1">
        <f t="array" ref="BD84">IF(B84="","",SUMPRODUCT(($D$1:$AB$4=$BD$4)*$D84:$AB84))</f>
        <v/>
      </c>
      <c r="BE84" s="15" t="str">
        <f t="shared" si="49"/>
        <v/>
      </c>
      <c r="BF84" s="2" t="str" cm="1">
        <f t="array" ref="BF84">IF(B84="","",SUMPRODUCT(($D$1:$AB$4=$BF$4)*$D84:$AB84))</f>
        <v/>
      </c>
      <c r="BG84" s="15" t="str">
        <f t="shared" si="50"/>
        <v/>
      </c>
      <c r="BH84" s="2" t="str" cm="1">
        <f t="array" ref="BH84">IF(B84="","",SUMPRODUCT(($D$1:$AB$4=$BH$4)*$D84:$AB84))</f>
        <v/>
      </c>
      <c r="BI84" s="15" t="str">
        <f t="shared" si="51"/>
        <v/>
      </c>
      <c r="BJ84" s="2" t="str" cm="1">
        <f t="array" ref="BJ84">IF(B84="","",SUMPRODUCT(($D$1:$AB$4=$BJ$4)*$D84:$AB84))</f>
        <v/>
      </c>
      <c r="BK84" s="15" t="str">
        <f t="shared" si="52"/>
        <v/>
      </c>
      <c r="BL84" s="2" t="str" cm="1">
        <f t="array" ref="BL84">IF(B84="","",SUMPRODUCT(($D$1:$AB$4=$BL$4)*$D84:$AB84))</f>
        <v/>
      </c>
      <c r="BM84" s="15" t="str">
        <f t="shared" si="53"/>
        <v/>
      </c>
      <c r="BN84" s="2" t="str" cm="1">
        <f t="array" ref="BN84">IF(B84="","",SUMPRODUCT(($D$1:$AB$4=$BN$4)*$D84:$AB84))</f>
        <v/>
      </c>
      <c r="BO84" s="15" t="str">
        <f t="shared" si="54"/>
        <v/>
      </c>
      <c r="BP84" s="2" t="str" cm="1">
        <f t="array" ref="BP84">IF(B84="","",SUMPRODUCT(($D$1:$AB$4=$BP$4)*$D84:$AB84))</f>
        <v/>
      </c>
      <c r="BQ84" s="15" t="str">
        <f t="shared" si="55"/>
        <v/>
      </c>
      <c r="BR84" s="2" t="str" cm="1">
        <f t="array" ref="BR84">IF(B84="","",SUMPRODUCT(($D$1:$AB$4=$BR$4)*$D84:$AB84))</f>
        <v/>
      </c>
      <c r="BS84" s="15" t="str">
        <f t="shared" si="56"/>
        <v/>
      </c>
      <c r="BT84" s="2" t="str" cm="1">
        <f t="array" ref="BT84">IF(B84="","",SUMPRODUCT(($D$1:$AB$4=$BT$4)*$D84:$AB84))</f>
        <v/>
      </c>
      <c r="BU84" s="15" t="str">
        <f t="shared" si="57"/>
        <v/>
      </c>
      <c r="BV84" s="2" t="str" cm="1">
        <f t="array" ref="BV84">IF(B84="","",SUMPRODUCT(($D$1:$AB$4=$BV$4)*$D84:$AB84))</f>
        <v/>
      </c>
      <c r="BW84" s="15" t="str">
        <f t="shared" si="58"/>
        <v/>
      </c>
      <c r="BX84" s="2" t="str" cm="1">
        <f t="array" ref="BX84">IF(B84="","",SUMPRODUCT(($D$1:$AB$4=$BX$4)*$D84:$AB84))</f>
        <v/>
      </c>
      <c r="BY84" s="15" t="str">
        <f t="shared" si="59"/>
        <v/>
      </c>
      <c r="BZ84" s="2" t="str" cm="1">
        <f t="array" ref="BZ84">IF(B84="","",SUMPRODUCT(($D$1:$AB$4=$BZ$4)*$D84:$AB84))</f>
        <v/>
      </c>
      <c r="CA84" s="15" t="str">
        <f t="shared" si="60"/>
        <v/>
      </c>
      <c r="CB84" s="2" t="str" cm="1">
        <f t="array" ref="CB84">IF(B84="","",SUMPRODUCT(($D$1:$AB$4=$CB$4)*$D84:$AB84))</f>
        <v/>
      </c>
      <c r="CC84" s="15" t="str">
        <f t="shared" si="61"/>
        <v/>
      </c>
      <c r="CD84" s="2" t="str" cm="1">
        <f t="array" ref="CD84">IF(B84="","",SUMPRODUCT(($D$1:$AB$4=$CD$4)*$D84:$AB84))</f>
        <v/>
      </c>
      <c r="CE84" s="15" t="str">
        <f t="shared" si="62"/>
        <v/>
      </c>
      <c r="CF84" s="2" t="str" cm="1">
        <f t="array" ref="CF84">IF(B84="","",SUMPRODUCT(($D$1:$AB$4=$CF$4)*$D84:$AB84))</f>
        <v/>
      </c>
      <c r="CG84" s="15" t="str">
        <f t="shared" si="63"/>
        <v/>
      </c>
      <c r="CH84" s="2" t="str" cm="1">
        <f t="array" ref="CH84">IF(B84="","",SUMPRODUCT(($D$1:$AB$4=$CH$4)*$D84:$AB84))</f>
        <v/>
      </c>
      <c r="CI84" s="15" t="str">
        <f t="shared" si="64"/>
        <v/>
      </c>
    </row>
    <row r="85" spans="1:87">
      <c r="A85" s="7">
        <v>80</v>
      </c>
      <c r="D85" s="97"/>
      <c r="E85" s="86"/>
      <c r="F85" s="86"/>
      <c r="G85" s="86"/>
      <c r="H85" s="86"/>
      <c r="I85" s="98"/>
      <c r="J85" s="102"/>
      <c r="K85" s="87"/>
      <c r="L85" s="87"/>
      <c r="M85" s="87"/>
      <c r="N85" s="87"/>
      <c r="O85" s="103"/>
      <c r="P85" s="107"/>
      <c r="Q85" s="88"/>
      <c r="R85" s="88"/>
      <c r="S85" s="88"/>
      <c r="T85" s="88"/>
      <c r="U85" s="108"/>
      <c r="V85" s="113"/>
      <c r="W85" s="89"/>
      <c r="X85" s="89"/>
      <c r="Y85" s="89"/>
      <c r="Z85" s="89"/>
      <c r="AA85" s="89"/>
      <c r="AB85" s="169"/>
      <c r="AC85" s="171" t="str">
        <f t="shared" si="65"/>
        <v/>
      </c>
      <c r="AD85" s="172" t="str">
        <f t="shared" si="39"/>
        <v/>
      </c>
      <c r="AL85" s="2" t="str" cm="1">
        <f t="array" ref="AL85">IF(B85="","",SUMPRODUCT(($D$1:$AB$4=$AL$4)*D85:AB85))</f>
        <v/>
      </c>
      <c r="AM85" s="15" t="str">
        <f t="shared" si="40"/>
        <v/>
      </c>
      <c r="AN85" s="2" t="str" cm="1">
        <f t="array" ref="AN85">IF(B85="","",SUMPRODUCT(($D$1:$AB$4=$AN$4)*D85:AB85))</f>
        <v/>
      </c>
      <c r="AO85" s="15" t="str">
        <f t="shared" si="41"/>
        <v/>
      </c>
      <c r="AP85" s="2" t="str" cm="1">
        <f t="array" ref="AP85">IF(B85="","",SUMPRODUCT(($D$1:$AB$4=$AP$4)*D85:AB85))</f>
        <v/>
      </c>
      <c r="AQ85" s="15" t="str">
        <f t="shared" si="42"/>
        <v/>
      </c>
      <c r="AR85" s="2" t="str" cm="1">
        <f t="array" ref="AR85">IF(B85="","",SUMPRODUCT(($D$1:$AB$4=$AR$4)*D85:AB85))</f>
        <v/>
      </c>
      <c r="AS85" s="15" t="str">
        <f t="shared" si="43"/>
        <v/>
      </c>
      <c r="AT85" s="2" t="str" cm="1">
        <f t="array" ref="AT85">IF(B85="","",SUMPRODUCT(($D$1:$AB$4=$AT$4)*$D85:$AB85))</f>
        <v/>
      </c>
      <c r="AU85" s="15" t="str">
        <f t="shared" si="44"/>
        <v/>
      </c>
      <c r="AV85" s="2" t="str" cm="1">
        <f t="array" ref="AV85">IF(B85="","",SUMPRODUCT(($D$1:$AB$4=$AV$4)*$D85:$AB85))</f>
        <v/>
      </c>
      <c r="AW85" s="15" t="str">
        <f t="shared" si="45"/>
        <v/>
      </c>
      <c r="AX85" s="2" t="str" cm="1">
        <f t="array" ref="AX85">IF(B85="","",SUMPRODUCT(($D$1:$AB$4=$AX$4)*$D85:$AB85))</f>
        <v/>
      </c>
      <c r="AY85" s="15" t="str">
        <f t="shared" si="46"/>
        <v/>
      </c>
      <c r="AZ85" s="2" t="str" cm="1">
        <f t="array" ref="AZ85">IF(B85="","",SUMPRODUCT(($D$1:$AB$4=$AZ$4)*$D85:$AB85))</f>
        <v/>
      </c>
      <c r="BA85" s="15" t="str">
        <f t="shared" si="47"/>
        <v/>
      </c>
      <c r="BB85" s="2" t="str" cm="1">
        <f t="array" ref="BB85">IF(B85="","",SUMPRODUCT(($D$1:$AB$4=$BB$4)*$D85:$AB85))</f>
        <v/>
      </c>
      <c r="BC85" s="15" t="str">
        <f t="shared" si="48"/>
        <v/>
      </c>
      <c r="BD85" s="2" t="str" cm="1">
        <f t="array" ref="BD85">IF(B85="","",SUMPRODUCT(($D$1:$AB$4=$BD$4)*$D85:$AB85))</f>
        <v/>
      </c>
      <c r="BE85" s="15" t="str">
        <f t="shared" si="49"/>
        <v/>
      </c>
      <c r="BF85" s="2" t="str" cm="1">
        <f t="array" ref="BF85">IF(B85="","",SUMPRODUCT(($D$1:$AB$4=$BF$4)*$D85:$AB85))</f>
        <v/>
      </c>
      <c r="BG85" s="15" t="str">
        <f t="shared" si="50"/>
        <v/>
      </c>
      <c r="BH85" s="2" t="str" cm="1">
        <f t="array" ref="BH85">IF(B85="","",SUMPRODUCT(($D$1:$AB$4=$BH$4)*$D85:$AB85))</f>
        <v/>
      </c>
      <c r="BI85" s="15" t="str">
        <f t="shared" si="51"/>
        <v/>
      </c>
      <c r="BJ85" s="2" t="str" cm="1">
        <f t="array" ref="BJ85">IF(B85="","",SUMPRODUCT(($D$1:$AB$4=$BJ$4)*$D85:$AB85))</f>
        <v/>
      </c>
      <c r="BK85" s="15" t="str">
        <f t="shared" si="52"/>
        <v/>
      </c>
      <c r="BL85" s="2" t="str" cm="1">
        <f t="array" ref="BL85">IF(B85="","",SUMPRODUCT(($D$1:$AB$4=$BL$4)*$D85:$AB85))</f>
        <v/>
      </c>
      <c r="BM85" s="15" t="str">
        <f t="shared" si="53"/>
        <v/>
      </c>
      <c r="BN85" s="2" t="str" cm="1">
        <f t="array" ref="BN85">IF(B85="","",SUMPRODUCT(($D$1:$AB$4=$BN$4)*$D85:$AB85))</f>
        <v/>
      </c>
      <c r="BO85" s="15" t="str">
        <f t="shared" si="54"/>
        <v/>
      </c>
      <c r="BP85" s="2" t="str" cm="1">
        <f t="array" ref="BP85">IF(B85="","",SUMPRODUCT(($D$1:$AB$4=$BP$4)*$D85:$AB85))</f>
        <v/>
      </c>
      <c r="BQ85" s="15" t="str">
        <f t="shared" si="55"/>
        <v/>
      </c>
      <c r="BR85" s="2" t="str" cm="1">
        <f t="array" ref="BR85">IF(B85="","",SUMPRODUCT(($D$1:$AB$4=$BR$4)*$D85:$AB85))</f>
        <v/>
      </c>
      <c r="BS85" s="15" t="str">
        <f t="shared" si="56"/>
        <v/>
      </c>
      <c r="BT85" s="2" t="str" cm="1">
        <f t="array" ref="BT85">IF(B85="","",SUMPRODUCT(($D$1:$AB$4=$BT$4)*$D85:$AB85))</f>
        <v/>
      </c>
      <c r="BU85" s="15" t="str">
        <f t="shared" si="57"/>
        <v/>
      </c>
      <c r="BV85" s="2" t="str" cm="1">
        <f t="array" ref="BV85">IF(B85="","",SUMPRODUCT(($D$1:$AB$4=$BV$4)*$D85:$AB85))</f>
        <v/>
      </c>
      <c r="BW85" s="15" t="str">
        <f t="shared" si="58"/>
        <v/>
      </c>
      <c r="BX85" s="2" t="str" cm="1">
        <f t="array" ref="BX85">IF(B85="","",SUMPRODUCT(($D$1:$AB$4=$BX$4)*$D85:$AB85))</f>
        <v/>
      </c>
      <c r="BY85" s="15" t="str">
        <f t="shared" si="59"/>
        <v/>
      </c>
      <c r="BZ85" s="2" t="str" cm="1">
        <f t="array" ref="BZ85">IF(B85="","",SUMPRODUCT(($D$1:$AB$4=$BZ$4)*$D85:$AB85))</f>
        <v/>
      </c>
      <c r="CA85" s="15" t="str">
        <f t="shared" si="60"/>
        <v/>
      </c>
      <c r="CB85" s="2" t="str" cm="1">
        <f t="array" ref="CB85">IF(B85="","",SUMPRODUCT(($D$1:$AB$4=$CB$4)*$D85:$AB85))</f>
        <v/>
      </c>
      <c r="CC85" s="15" t="str">
        <f t="shared" si="61"/>
        <v/>
      </c>
      <c r="CD85" s="2" t="str" cm="1">
        <f t="array" ref="CD85">IF(B85="","",SUMPRODUCT(($D$1:$AB$4=$CD$4)*$D85:$AB85))</f>
        <v/>
      </c>
      <c r="CE85" s="15" t="str">
        <f t="shared" si="62"/>
        <v/>
      </c>
      <c r="CF85" s="2" t="str" cm="1">
        <f t="array" ref="CF85">IF(B85="","",SUMPRODUCT(($D$1:$AB$4=$CF$4)*$D85:$AB85))</f>
        <v/>
      </c>
      <c r="CG85" s="15" t="str">
        <f t="shared" si="63"/>
        <v/>
      </c>
      <c r="CH85" s="2" t="str" cm="1">
        <f t="array" ref="CH85">IF(B85="","",SUMPRODUCT(($D$1:$AB$4=$CH$4)*$D85:$AB85))</f>
        <v/>
      </c>
      <c r="CI85" s="15" t="str">
        <f t="shared" si="64"/>
        <v/>
      </c>
    </row>
    <row r="86" spans="1:87">
      <c r="A86" s="6">
        <v>81</v>
      </c>
      <c r="D86" s="97"/>
      <c r="E86" s="86"/>
      <c r="F86" s="86"/>
      <c r="G86" s="86"/>
      <c r="H86" s="86"/>
      <c r="I86" s="98"/>
      <c r="J86" s="102"/>
      <c r="K86" s="87"/>
      <c r="L86" s="87"/>
      <c r="M86" s="87"/>
      <c r="N86" s="87"/>
      <c r="O86" s="103"/>
      <c r="P86" s="107"/>
      <c r="Q86" s="88"/>
      <c r="R86" s="88"/>
      <c r="S86" s="88"/>
      <c r="T86" s="88"/>
      <c r="U86" s="108"/>
      <c r="V86" s="113"/>
      <c r="W86" s="89"/>
      <c r="X86" s="89"/>
      <c r="Y86" s="89"/>
      <c r="Z86" s="89"/>
      <c r="AA86" s="89"/>
      <c r="AB86" s="169"/>
      <c r="AC86" s="171" t="str">
        <f t="shared" si="65"/>
        <v/>
      </c>
      <c r="AD86" s="172" t="str">
        <f t="shared" si="39"/>
        <v/>
      </c>
      <c r="AL86" s="2" t="str" cm="1">
        <f t="array" ref="AL86">IF(B86="","",SUMPRODUCT(($D$1:$AB$4=$AL$4)*D86:AB86))</f>
        <v/>
      </c>
      <c r="AM86" s="15" t="str">
        <f t="shared" si="40"/>
        <v/>
      </c>
      <c r="AN86" s="2" t="str" cm="1">
        <f t="array" ref="AN86">IF(B86="","",SUMPRODUCT(($D$1:$AB$4=$AN$4)*D86:AB86))</f>
        <v/>
      </c>
      <c r="AO86" s="15" t="str">
        <f t="shared" si="41"/>
        <v/>
      </c>
      <c r="AP86" s="2" t="str" cm="1">
        <f t="array" ref="AP86">IF(B86="","",SUMPRODUCT(($D$1:$AB$4=$AP$4)*D86:AB86))</f>
        <v/>
      </c>
      <c r="AQ86" s="15" t="str">
        <f t="shared" si="42"/>
        <v/>
      </c>
      <c r="AR86" s="2" t="str" cm="1">
        <f t="array" ref="AR86">IF(B86="","",SUMPRODUCT(($D$1:$AB$4=$AR$4)*D86:AB86))</f>
        <v/>
      </c>
      <c r="AS86" s="15" t="str">
        <f t="shared" si="43"/>
        <v/>
      </c>
      <c r="AT86" s="2" t="str" cm="1">
        <f t="array" ref="AT86">IF(B86="","",SUMPRODUCT(($D$1:$AB$4=$AT$4)*$D86:$AB86))</f>
        <v/>
      </c>
      <c r="AU86" s="15" t="str">
        <f t="shared" si="44"/>
        <v/>
      </c>
      <c r="AV86" s="2" t="str" cm="1">
        <f t="array" ref="AV86">IF(B86="","",SUMPRODUCT(($D$1:$AB$4=$AV$4)*$D86:$AB86))</f>
        <v/>
      </c>
      <c r="AW86" s="15" t="str">
        <f t="shared" si="45"/>
        <v/>
      </c>
      <c r="AX86" s="2" t="str" cm="1">
        <f t="array" ref="AX86">IF(B86="","",SUMPRODUCT(($D$1:$AB$4=$AX$4)*$D86:$AB86))</f>
        <v/>
      </c>
      <c r="AY86" s="15" t="str">
        <f t="shared" si="46"/>
        <v/>
      </c>
      <c r="AZ86" s="2" t="str" cm="1">
        <f t="array" ref="AZ86">IF(B86="","",SUMPRODUCT(($D$1:$AB$4=$AZ$4)*$D86:$AB86))</f>
        <v/>
      </c>
      <c r="BA86" s="15" t="str">
        <f t="shared" si="47"/>
        <v/>
      </c>
      <c r="BB86" s="2" t="str" cm="1">
        <f t="array" ref="BB86">IF(B86="","",SUMPRODUCT(($D$1:$AB$4=$BB$4)*$D86:$AB86))</f>
        <v/>
      </c>
      <c r="BC86" s="15" t="str">
        <f t="shared" si="48"/>
        <v/>
      </c>
      <c r="BD86" s="2" t="str" cm="1">
        <f t="array" ref="BD86">IF(B86="","",SUMPRODUCT(($D$1:$AB$4=$BD$4)*$D86:$AB86))</f>
        <v/>
      </c>
      <c r="BE86" s="15" t="str">
        <f t="shared" si="49"/>
        <v/>
      </c>
      <c r="BF86" s="2" t="str" cm="1">
        <f t="array" ref="BF86">IF(B86="","",SUMPRODUCT(($D$1:$AB$4=$BF$4)*$D86:$AB86))</f>
        <v/>
      </c>
      <c r="BG86" s="15" t="str">
        <f t="shared" si="50"/>
        <v/>
      </c>
      <c r="BH86" s="2" t="str" cm="1">
        <f t="array" ref="BH86">IF(B86="","",SUMPRODUCT(($D$1:$AB$4=$BH$4)*$D86:$AB86))</f>
        <v/>
      </c>
      <c r="BI86" s="15" t="str">
        <f t="shared" si="51"/>
        <v/>
      </c>
      <c r="BJ86" s="2" t="str" cm="1">
        <f t="array" ref="BJ86">IF(B86="","",SUMPRODUCT(($D$1:$AB$4=$BJ$4)*$D86:$AB86))</f>
        <v/>
      </c>
      <c r="BK86" s="15" t="str">
        <f t="shared" si="52"/>
        <v/>
      </c>
      <c r="BL86" s="2" t="str" cm="1">
        <f t="array" ref="BL86">IF(B86="","",SUMPRODUCT(($D$1:$AB$4=$BL$4)*$D86:$AB86))</f>
        <v/>
      </c>
      <c r="BM86" s="15" t="str">
        <f t="shared" si="53"/>
        <v/>
      </c>
      <c r="BN86" s="2" t="str" cm="1">
        <f t="array" ref="BN86">IF(B86="","",SUMPRODUCT(($D$1:$AB$4=$BN$4)*$D86:$AB86))</f>
        <v/>
      </c>
      <c r="BO86" s="15" t="str">
        <f t="shared" si="54"/>
        <v/>
      </c>
      <c r="BP86" s="2" t="str" cm="1">
        <f t="array" ref="BP86">IF(B86="","",SUMPRODUCT(($D$1:$AB$4=$BP$4)*$D86:$AB86))</f>
        <v/>
      </c>
      <c r="BQ86" s="15" t="str">
        <f t="shared" si="55"/>
        <v/>
      </c>
      <c r="BR86" s="2" t="str" cm="1">
        <f t="array" ref="BR86">IF(B86="","",SUMPRODUCT(($D$1:$AB$4=$BR$4)*$D86:$AB86))</f>
        <v/>
      </c>
      <c r="BS86" s="15" t="str">
        <f t="shared" si="56"/>
        <v/>
      </c>
      <c r="BT86" s="2" t="str" cm="1">
        <f t="array" ref="BT86">IF(B86="","",SUMPRODUCT(($D$1:$AB$4=$BT$4)*$D86:$AB86))</f>
        <v/>
      </c>
      <c r="BU86" s="15" t="str">
        <f t="shared" si="57"/>
        <v/>
      </c>
      <c r="BV86" s="2" t="str" cm="1">
        <f t="array" ref="BV86">IF(B86="","",SUMPRODUCT(($D$1:$AB$4=$BV$4)*$D86:$AB86))</f>
        <v/>
      </c>
      <c r="BW86" s="15" t="str">
        <f t="shared" si="58"/>
        <v/>
      </c>
      <c r="BX86" s="2" t="str" cm="1">
        <f t="array" ref="BX86">IF(B86="","",SUMPRODUCT(($D$1:$AB$4=$BX$4)*$D86:$AB86))</f>
        <v/>
      </c>
      <c r="BY86" s="15" t="str">
        <f t="shared" si="59"/>
        <v/>
      </c>
      <c r="BZ86" s="2" t="str" cm="1">
        <f t="array" ref="BZ86">IF(B86="","",SUMPRODUCT(($D$1:$AB$4=$BZ$4)*$D86:$AB86))</f>
        <v/>
      </c>
      <c r="CA86" s="15" t="str">
        <f t="shared" si="60"/>
        <v/>
      </c>
      <c r="CB86" s="2" t="str" cm="1">
        <f t="array" ref="CB86">IF(B86="","",SUMPRODUCT(($D$1:$AB$4=$CB$4)*$D86:$AB86))</f>
        <v/>
      </c>
      <c r="CC86" s="15" t="str">
        <f t="shared" si="61"/>
        <v/>
      </c>
      <c r="CD86" s="2" t="str" cm="1">
        <f t="array" ref="CD86">IF(B86="","",SUMPRODUCT(($D$1:$AB$4=$CD$4)*$D86:$AB86))</f>
        <v/>
      </c>
      <c r="CE86" s="15" t="str">
        <f t="shared" si="62"/>
        <v/>
      </c>
      <c r="CF86" s="2" t="str" cm="1">
        <f t="array" ref="CF86">IF(B86="","",SUMPRODUCT(($D$1:$AB$4=$CF$4)*$D86:$AB86))</f>
        <v/>
      </c>
      <c r="CG86" s="15" t="str">
        <f t="shared" si="63"/>
        <v/>
      </c>
      <c r="CH86" s="2" t="str" cm="1">
        <f t="array" ref="CH86">IF(B86="","",SUMPRODUCT(($D$1:$AB$4=$CH$4)*$D86:$AB86))</f>
        <v/>
      </c>
      <c r="CI86" s="15" t="str">
        <f t="shared" si="64"/>
        <v/>
      </c>
    </row>
    <row r="87" spans="1:87">
      <c r="A87" s="7">
        <v>82</v>
      </c>
      <c r="D87" s="97"/>
      <c r="E87" s="86"/>
      <c r="F87" s="86"/>
      <c r="G87" s="86"/>
      <c r="H87" s="86"/>
      <c r="I87" s="98"/>
      <c r="J87" s="102"/>
      <c r="K87" s="87"/>
      <c r="L87" s="87"/>
      <c r="M87" s="87"/>
      <c r="N87" s="87"/>
      <c r="O87" s="103"/>
      <c r="P87" s="107"/>
      <c r="Q87" s="88"/>
      <c r="R87" s="88"/>
      <c r="S87" s="88"/>
      <c r="T87" s="88"/>
      <c r="U87" s="108"/>
      <c r="V87" s="113"/>
      <c r="W87" s="89"/>
      <c r="X87" s="89"/>
      <c r="Y87" s="89"/>
      <c r="Z87" s="89"/>
      <c r="AA87" s="89"/>
      <c r="AB87" s="169"/>
      <c r="AC87" s="171" t="str">
        <f t="shared" si="65"/>
        <v/>
      </c>
      <c r="AD87" s="172" t="str">
        <f t="shared" si="39"/>
        <v/>
      </c>
      <c r="AL87" s="2" t="str" cm="1">
        <f t="array" ref="AL87">IF(B87="","",SUMPRODUCT(($D$1:$AB$4=$AL$4)*D87:AB87))</f>
        <v/>
      </c>
      <c r="AM87" s="15" t="str">
        <f t="shared" si="40"/>
        <v/>
      </c>
      <c r="AN87" s="2" t="str" cm="1">
        <f t="array" ref="AN87">IF(B87="","",SUMPRODUCT(($D$1:$AB$4=$AN$4)*D87:AB87))</f>
        <v/>
      </c>
      <c r="AO87" s="15" t="str">
        <f t="shared" si="41"/>
        <v/>
      </c>
      <c r="AP87" s="2" t="str" cm="1">
        <f t="array" ref="AP87">IF(B87="","",SUMPRODUCT(($D$1:$AB$4=$AP$4)*D87:AB87))</f>
        <v/>
      </c>
      <c r="AQ87" s="15" t="str">
        <f t="shared" si="42"/>
        <v/>
      </c>
      <c r="AR87" s="2" t="str" cm="1">
        <f t="array" ref="AR87">IF(B87="","",SUMPRODUCT(($D$1:$AB$4=$AR$4)*D87:AB87))</f>
        <v/>
      </c>
      <c r="AS87" s="15" t="str">
        <f t="shared" si="43"/>
        <v/>
      </c>
      <c r="AT87" s="2" t="str" cm="1">
        <f t="array" ref="AT87">IF(B87="","",SUMPRODUCT(($D$1:$AB$4=$AT$4)*$D87:$AB87))</f>
        <v/>
      </c>
      <c r="AU87" s="15" t="str">
        <f t="shared" si="44"/>
        <v/>
      </c>
      <c r="AV87" s="2" t="str" cm="1">
        <f t="array" ref="AV87">IF(B87="","",SUMPRODUCT(($D$1:$AB$4=$AV$4)*$D87:$AB87))</f>
        <v/>
      </c>
      <c r="AW87" s="15" t="str">
        <f t="shared" si="45"/>
        <v/>
      </c>
      <c r="AX87" s="2" t="str" cm="1">
        <f t="array" ref="AX87">IF(B87="","",SUMPRODUCT(($D$1:$AB$4=$AX$4)*$D87:$AB87))</f>
        <v/>
      </c>
      <c r="AY87" s="15" t="str">
        <f t="shared" si="46"/>
        <v/>
      </c>
      <c r="AZ87" s="2" t="str" cm="1">
        <f t="array" ref="AZ87">IF(B87="","",SUMPRODUCT(($D$1:$AB$4=$AZ$4)*$D87:$AB87))</f>
        <v/>
      </c>
      <c r="BA87" s="15" t="str">
        <f t="shared" si="47"/>
        <v/>
      </c>
      <c r="BB87" s="2" t="str" cm="1">
        <f t="array" ref="BB87">IF(B87="","",SUMPRODUCT(($D$1:$AB$4=$BB$4)*$D87:$AB87))</f>
        <v/>
      </c>
      <c r="BC87" s="15" t="str">
        <f t="shared" si="48"/>
        <v/>
      </c>
      <c r="BD87" s="2" t="str" cm="1">
        <f t="array" ref="BD87">IF(B87="","",SUMPRODUCT(($D$1:$AB$4=$BD$4)*$D87:$AB87))</f>
        <v/>
      </c>
      <c r="BE87" s="15" t="str">
        <f t="shared" si="49"/>
        <v/>
      </c>
      <c r="BF87" s="2" t="str" cm="1">
        <f t="array" ref="BF87">IF(B87="","",SUMPRODUCT(($D$1:$AB$4=$BF$4)*$D87:$AB87))</f>
        <v/>
      </c>
      <c r="BG87" s="15" t="str">
        <f t="shared" si="50"/>
        <v/>
      </c>
      <c r="BH87" s="2" t="str" cm="1">
        <f t="array" ref="BH87">IF(B87="","",SUMPRODUCT(($D$1:$AB$4=$BH$4)*$D87:$AB87))</f>
        <v/>
      </c>
      <c r="BI87" s="15" t="str">
        <f t="shared" si="51"/>
        <v/>
      </c>
      <c r="BJ87" s="2" t="str" cm="1">
        <f t="array" ref="BJ87">IF(B87="","",SUMPRODUCT(($D$1:$AB$4=$BJ$4)*$D87:$AB87))</f>
        <v/>
      </c>
      <c r="BK87" s="15" t="str">
        <f t="shared" si="52"/>
        <v/>
      </c>
      <c r="BL87" s="2" t="str" cm="1">
        <f t="array" ref="BL87">IF(B87="","",SUMPRODUCT(($D$1:$AB$4=$BL$4)*$D87:$AB87))</f>
        <v/>
      </c>
      <c r="BM87" s="15" t="str">
        <f t="shared" si="53"/>
        <v/>
      </c>
      <c r="BN87" s="2" t="str" cm="1">
        <f t="array" ref="BN87">IF(B87="","",SUMPRODUCT(($D$1:$AB$4=$BN$4)*$D87:$AB87))</f>
        <v/>
      </c>
      <c r="BO87" s="15" t="str">
        <f t="shared" si="54"/>
        <v/>
      </c>
      <c r="BP87" s="2" t="str" cm="1">
        <f t="array" ref="BP87">IF(B87="","",SUMPRODUCT(($D$1:$AB$4=$BP$4)*$D87:$AB87))</f>
        <v/>
      </c>
      <c r="BQ87" s="15" t="str">
        <f t="shared" si="55"/>
        <v/>
      </c>
      <c r="BR87" s="2" t="str" cm="1">
        <f t="array" ref="BR87">IF(B87="","",SUMPRODUCT(($D$1:$AB$4=$BR$4)*$D87:$AB87))</f>
        <v/>
      </c>
      <c r="BS87" s="15" t="str">
        <f t="shared" si="56"/>
        <v/>
      </c>
      <c r="BT87" s="2" t="str" cm="1">
        <f t="array" ref="BT87">IF(B87="","",SUMPRODUCT(($D$1:$AB$4=$BT$4)*$D87:$AB87))</f>
        <v/>
      </c>
      <c r="BU87" s="15" t="str">
        <f t="shared" si="57"/>
        <v/>
      </c>
      <c r="BV87" s="2" t="str" cm="1">
        <f t="array" ref="BV87">IF(B87="","",SUMPRODUCT(($D$1:$AB$4=$BV$4)*$D87:$AB87))</f>
        <v/>
      </c>
      <c r="BW87" s="15" t="str">
        <f t="shared" si="58"/>
        <v/>
      </c>
      <c r="BX87" s="2" t="str" cm="1">
        <f t="array" ref="BX87">IF(B87="","",SUMPRODUCT(($D$1:$AB$4=$BX$4)*$D87:$AB87))</f>
        <v/>
      </c>
      <c r="BY87" s="15" t="str">
        <f t="shared" si="59"/>
        <v/>
      </c>
      <c r="BZ87" s="2" t="str" cm="1">
        <f t="array" ref="BZ87">IF(B87="","",SUMPRODUCT(($D$1:$AB$4=$BZ$4)*$D87:$AB87))</f>
        <v/>
      </c>
      <c r="CA87" s="15" t="str">
        <f t="shared" si="60"/>
        <v/>
      </c>
      <c r="CB87" s="2" t="str" cm="1">
        <f t="array" ref="CB87">IF(B87="","",SUMPRODUCT(($D$1:$AB$4=$CB$4)*$D87:$AB87))</f>
        <v/>
      </c>
      <c r="CC87" s="15" t="str">
        <f t="shared" si="61"/>
        <v/>
      </c>
      <c r="CD87" s="2" t="str" cm="1">
        <f t="array" ref="CD87">IF(B87="","",SUMPRODUCT(($D$1:$AB$4=$CD$4)*$D87:$AB87))</f>
        <v/>
      </c>
      <c r="CE87" s="15" t="str">
        <f t="shared" si="62"/>
        <v/>
      </c>
      <c r="CF87" s="2" t="str" cm="1">
        <f t="array" ref="CF87">IF(B87="","",SUMPRODUCT(($D$1:$AB$4=$CF$4)*$D87:$AB87))</f>
        <v/>
      </c>
      <c r="CG87" s="15" t="str">
        <f t="shared" si="63"/>
        <v/>
      </c>
      <c r="CH87" s="2" t="str" cm="1">
        <f t="array" ref="CH87">IF(B87="","",SUMPRODUCT(($D$1:$AB$4=$CH$4)*$D87:$AB87))</f>
        <v/>
      </c>
      <c r="CI87" s="15" t="str">
        <f t="shared" si="64"/>
        <v/>
      </c>
    </row>
    <row r="88" spans="1:87">
      <c r="A88" s="6">
        <v>83</v>
      </c>
      <c r="D88" s="97"/>
      <c r="E88" s="86"/>
      <c r="F88" s="86"/>
      <c r="G88" s="86"/>
      <c r="H88" s="86"/>
      <c r="I88" s="98"/>
      <c r="J88" s="102"/>
      <c r="K88" s="87"/>
      <c r="L88" s="87"/>
      <c r="M88" s="87"/>
      <c r="N88" s="87"/>
      <c r="O88" s="103"/>
      <c r="P88" s="107"/>
      <c r="Q88" s="88"/>
      <c r="R88" s="88"/>
      <c r="S88" s="88"/>
      <c r="T88" s="88"/>
      <c r="U88" s="108"/>
      <c r="V88" s="113"/>
      <c r="W88" s="89"/>
      <c r="X88" s="89"/>
      <c r="Y88" s="89"/>
      <c r="Z88" s="89"/>
      <c r="AA88" s="89"/>
      <c r="AB88" s="169"/>
      <c r="AC88" s="171" t="str">
        <f t="shared" si="65"/>
        <v/>
      </c>
      <c r="AD88" s="172" t="str">
        <f t="shared" si="39"/>
        <v/>
      </c>
      <c r="AL88" s="2" t="str" cm="1">
        <f t="array" ref="AL88">IF(B88="","",SUMPRODUCT(($D$1:$AB$4=$AL$4)*D88:AB88))</f>
        <v/>
      </c>
      <c r="AM88" s="15" t="str">
        <f t="shared" si="40"/>
        <v/>
      </c>
      <c r="AN88" s="2" t="str" cm="1">
        <f t="array" ref="AN88">IF(B88="","",SUMPRODUCT(($D$1:$AB$4=$AN$4)*D88:AB88))</f>
        <v/>
      </c>
      <c r="AO88" s="15" t="str">
        <f t="shared" si="41"/>
        <v/>
      </c>
      <c r="AP88" s="2" t="str" cm="1">
        <f t="array" ref="AP88">IF(B88="","",SUMPRODUCT(($D$1:$AB$4=$AP$4)*D88:AB88))</f>
        <v/>
      </c>
      <c r="AQ88" s="15" t="str">
        <f t="shared" si="42"/>
        <v/>
      </c>
      <c r="AR88" s="2" t="str" cm="1">
        <f t="array" ref="AR88">IF(B88="","",SUMPRODUCT(($D$1:$AB$4=$AR$4)*D88:AB88))</f>
        <v/>
      </c>
      <c r="AS88" s="15" t="str">
        <f t="shared" si="43"/>
        <v/>
      </c>
      <c r="AT88" s="2" t="str" cm="1">
        <f t="array" ref="AT88">IF(B88="","",SUMPRODUCT(($D$1:$AB$4=$AT$4)*$D88:$AB88))</f>
        <v/>
      </c>
      <c r="AU88" s="15" t="str">
        <f t="shared" si="44"/>
        <v/>
      </c>
      <c r="AV88" s="2" t="str" cm="1">
        <f t="array" ref="AV88">IF(B88="","",SUMPRODUCT(($D$1:$AB$4=$AV$4)*$D88:$AB88))</f>
        <v/>
      </c>
      <c r="AW88" s="15" t="str">
        <f t="shared" si="45"/>
        <v/>
      </c>
      <c r="AX88" s="2" t="str" cm="1">
        <f t="array" ref="AX88">IF(B88="","",SUMPRODUCT(($D$1:$AB$4=$AX$4)*$D88:$AB88))</f>
        <v/>
      </c>
      <c r="AY88" s="15" t="str">
        <f t="shared" si="46"/>
        <v/>
      </c>
      <c r="AZ88" s="2" t="str" cm="1">
        <f t="array" ref="AZ88">IF(B88="","",SUMPRODUCT(($D$1:$AB$4=$AZ$4)*$D88:$AB88))</f>
        <v/>
      </c>
      <c r="BA88" s="15" t="str">
        <f t="shared" si="47"/>
        <v/>
      </c>
      <c r="BB88" s="2" t="str" cm="1">
        <f t="array" ref="BB88">IF(B88="","",SUMPRODUCT(($D$1:$AB$4=$BB$4)*$D88:$AB88))</f>
        <v/>
      </c>
      <c r="BC88" s="15" t="str">
        <f t="shared" si="48"/>
        <v/>
      </c>
      <c r="BD88" s="2" t="str" cm="1">
        <f t="array" ref="BD88">IF(B88="","",SUMPRODUCT(($D$1:$AB$4=$BD$4)*$D88:$AB88))</f>
        <v/>
      </c>
      <c r="BE88" s="15" t="str">
        <f t="shared" si="49"/>
        <v/>
      </c>
      <c r="BF88" s="2" t="str" cm="1">
        <f t="array" ref="BF88">IF(B88="","",SUMPRODUCT(($D$1:$AB$4=$BF$4)*$D88:$AB88))</f>
        <v/>
      </c>
      <c r="BG88" s="15" t="str">
        <f t="shared" si="50"/>
        <v/>
      </c>
      <c r="BH88" s="2" t="str" cm="1">
        <f t="array" ref="BH88">IF(B88="","",SUMPRODUCT(($D$1:$AB$4=$BH$4)*$D88:$AB88))</f>
        <v/>
      </c>
      <c r="BI88" s="15" t="str">
        <f t="shared" si="51"/>
        <v/>
      </c>
      <c r="BJ88" s="2" t="str" cm="1">
        <f t="array" ref="BJ88">IF(B88="","",SUMPRODUCT(($D$1:$AB$4=$BJ$4)*$D88:$AB88))</f>
        <v/>
      </c>
      <c r="BK88" s="15" t="str">
        <f t="shared" si="52"/>
        <v/>
      </c>
      <c r="BL88" s="2" t="str" cm="1">
        <f t="array" ref="BL88">IF(B88="","",SUMPRODUCT(($D$1:$AB$4=$BL$4)*$D88:$AB88))</f>
        <v/>
      </c>
      <c r="BM88" s="15" t="str">
        <f t="shared" si="53"/>
        <v/>
      </c>
      <c r="BN88" s="2" t="str" cm="1">
        <f t="array" ref="BN88">IF(B88="","",SUMPRODUCT(($D$1:$AB$4=$BN$4)*$D88:$AB88))</f>
        <v/>
      </c>
      <c r="BO88" s="15" t="str">
        <f t="shared" si="54"/>
        <v/>
      </c>
      <c r="BP88" s="2" t="str" cm="1">
        <f t="array" ref="BP88">IF(B88="","",SUMPRODUCT(($D$1:$AB$4=$BP$4)*$D88:$AB88))</f>
        <v/>
      </c>
      <c r="BQ88" s="15" t="str">
        <f t="shared" si="55"/>
        <v/>
      </c>
      <c r="BR88" s="2" t="str" cm="1">
        <f t="array" ref="BR88">IF(B88="","",SUMPRODUCT(($D$1:$AB$4=$BR$4)*$D88:$AB88))</f>
        <v/>
      </c>
      <c r="BS88" s="15" t="str">
        <f t="shared" si="56"/>
        <v/>
      </c>
      <c r="BT88" s="2" t="str" cm="1">
        <f t="array" ref="BT88">IF(B88="","",SUMPRODUCT(($D$1:$AB$4=$BT$4)*$D88:$AB88))</f>
        <v/>
      </c>
      <c r="BU88" s="15" t="str">
        <f t="shared" si="57"/>
        <v/>
      </c>
      <c r="BV88" s="2" t="str" cm="1">
        <f t="array" ref="BV88">IF(B88="","",SUMPRODUCT(($D$1:$AB$4=$BV$4)*$D88:$AB88))</f>
        <v/>
      </c>
      <c r="BW88" s="15" t="str">
        <f t="shared" si="58"/>
        <v/>
      </c>
      <c r="BX88" s="2" t="str" cm="1">
        <f t="array" ref="BX88">IF(B88="","",SUMPRODUCT(($D$1:$AB$4=$BX$4)*$D88:$AB88))</f>
        <v/>
      </c>
      <c r="BY88" s="15" t="str">
        <f t="shared" si="59"/>
        <v/>
      </c>
      <c r="BZ88" s="2" t="str" cm="1">
        <f t="array" ref="BZ88">IF(B88="","",SUMPRODUCT(($D$1:$AB$4=$BZ$4)*$D88:$AB88))</f>
        <v/>
      </c>
      <c r="CA88" s="15" t="str">
        <f t="shared" si="60"/>
        <v/>
      </c>
      <c r="CB88" s="2" t="str" cm="1">
        <f t="array" ref="CB88">IF(B88="","",SUMPRODUCT(($D$1:$AB$4=$CB$4)*$D88:$AB88))</f>
        <v/>
      </c>
      <c r="CC88" s="15" t="str">
        <f t="shared" si="61"/>
        <v/>
      </c>
      <c r="CD88" s="2" t="str" cm="1">
        <f t="array" ref="CD88">IF(B88="","",SUMPRODUCT(($D$1:$AB$4=$CD$4)*$D88:$AB88))</f>
        <v/>
      </c>
      <c r="CE88" s="15" t="str">
        <f t="shared" si="62"/>
        <v/>
      </c>
      <c r="CF88" s="2" t="str" cm="1">
        <f t="array" ref="CF88">IF(B88="","",SUMPRODUCT(($D$1:$AB$4=$CF$4)*$D88:$AB88))</f>
        <v/>
      </c>
      <c r="CG88" s="15" t="str">
        <f t="shared" si="63"/>
        <v/>
      </c>
      <c r="CH88" s="2" t="str" cm="1">
        <f t="array" ref="CH88">IF(B88="","",SUMPRODUCT(($D$1:$AB$4=$CH$4)*$D88:$AB88))</f>
        <v/>
      </c>
      <c r="CI88" s="15" t="str">
        <f t="shared" si="64"/>
        <v/>
      </c>
    </row>
    <row r="89" spans="1:87">
      <c r="A89" s="7">
        <v>84</v>
      </c>
      <c r="D89" s="97"/>
      <c r="E89" s="86"/>
      <c r="F89" s="86"/>
      <c r="G89" s="86"/>
      <c r="H89" s="86"/>
      <c r="I89" s="98"/>
      <c r="J89" s="102"/>
      <c r="K89" s="87"/>
      <c r="L89" s="87"/>
      <c r="M89" s="87"/>
      <c r="N89" s="87"/>
      <c r="O89" s="103"/>
      <c r="P89" s="107"/>
      <c r="Q89" s="88"/>
      <c r="R89" s="88"/>
      <c r="S89" s="88"/>
      <c r="T89" s="88"/>
      <c r="U89" s="108"/>
      <c r="V89" s="113"/>
      <c r="W89" s="89"/>
      <c r="X89" s="89"/>
      <c r="Y89" s="89"/>
      <c r="Z89" s="89"/>
      <c r="AA89" s="89"/>
      <c r="AB89" s="169"/>
      <c r="AC89" s="171" t="str">
        <f t="shared" si="65"/>
        <v/>
      </c>
      <c r="AD89" s="172" t="str">
        <f t="shared" si="39"/>
        <v/>
      </c>
      <c r="AL89" s="2" t="str" cm="1">
        <f t="array" ref="AL89">IF(B89="","",SUMPRODUCT(($D$1:$AB$4=$AL$4)*D89:AB89))</f>
        <v/>
      </c>
      <c r="AM89" s="15" t="str">
        <f t="shared" si="40"/>
        <v/>
      </c>
      <c r="AN89" s="2" t="str" cm="1">
        <f t="array" ref="AN89">IF(B89="","",SUMPRODUCT(($D$1:$AB$4=$AN$4)*D89:AB89))</f>
        <v/>
      </c>
      <c r="AO89" s="15" t="str">
        <f t="shared" si="41"/>
        <v/>
      </c>
      <c r="AP89" s="2" t="str" cm="1">
        <f t="array" ref="AP89">IF(B89="","",SUMPRODUCT(($D$1:$AB$4=$AP$4)*D89:AB89))</f>
        <v/>
      </c>
      <c r="AQ89" s="15" t="str">
        <f t="shared" si="42"/>
        <v/>
      </c>
      <c r="AR89" s="2" t="str" cm="1">
        <f t="array" ref="AR89">IF(B89="","",SUMPRODUCT(($D$1:$AB$4=$AR$4)*D89:AB89))</f>
        <v/>
      </c>
      <c r="AS89" s="15" t="str">
        <f t="shared" si="43"/>
        <v/>
      </c>
      <c r="AT89" s="2" t="str" cm="1">
        <f t="array" ref="AT89">IF(B89="","",SUMPRODUCT(($D$1:$AB$4=$AT$4)*$D89:$AB89))</f>
        <v/>
      </c>
      <c r="AU89" s="15" t="str">
        <f t="shared" si="44"/>
        <v/>
      </c>
      <c r="AV89" s="2" t="str" cm="1">
        <f t="array" ref="AV89">IF(B89="","",SUMPRODUCT(($D$1:$AB$4=$AV$4)*$D89:$AB89))</f>
        <v/>
      </c>
      <c r="AW89" s="15" t="str">
        <f t="shared" si="45"/>
        <v/>
      </c>
      <c r="AX89" s="2" t="str" cm="1">
        <f t="array" ref="AX89">IF(B89="","",SUMPRODUCT(($D$1:$AB$4=$AX$4)*$D89:$AB89))</f>
        <v/>
      </c>
      <c r="AY89" s="15" t="str">
        <f t="shared" si="46"/>
        <v/>
      </c>
      <c r="AZ89" s="2" t="str" cm="1">
        <f t="array" ref="AZ89">IF(B89="","",SUMPRODUCT(($D$1:$AB$4=$AZ$4)*$D89:$AB89))</f>
        <v/>
      </c>
      <c r="BA89" s="15" t="str">
        <f t="shared" si="47"/>
        <v/>
      </c>
      <c r="BB89" s="2" t="str" cm="1">
        <f t="array" ref="BB89">IF(B89="","",SUMPRODUCT(($D$1:$AB$4=$BB$4)*$D89:$AB89))</f>
        <v/>
      </c>
      <c r="BC89" s="15" t="str">
        <f t="shared" si="48"/>
        <v/>
      </c>
      <c r="BD89" s="2" t="str" cm="1">
        <f t="array" ref="BD89">IF(B89="","",SUMPRODUCT(($D$1:$AB$4=$BD$4)*$D89:$AB89))</f>
        <v/>
      </c>
      <c r="BE89" s="15" t="str">
        <f t="shared" si="49"/>
        <v/>
      </c>
      <c r="BF89" s="2" t="str" cm="1">
        <f t="array" ref="BF89">IF(B89="","",SUMPRODUCT(($D$1:$AB$4=$BF$4)*$D89:$AB89))</f>
        <v/>
      </c>
      <c r="BG89" s="15" t="str">
        <f t="shared" si="50"/>
        <v/>
      </c>
      <c r="BH89" s="2" t="str" cm="1">
        <f t="array" ref="BH89">IF(B89="","",SUMPRODUCT(($D$1:$AB$4=$BH$4)*$D89:$AB89))</f>
        <v/>
      </c>
      <c r="BI89" s="15" t="str">
        <f t="shared" si="51"/>
        <v/>
      </c>
      <c r="BJ89" s="2" t="str" cm="1">
        <f t="array" ref="BJ89">IF(B89="","",SUMPRODUCT(($D$1:$AB$4=$BJ$4)*$D89:$AB89))</f>
        <v/>
      </c>
      <c r="BK89" s="15" t="str">
        <f t="shared" si="52"/>
        <v/>
      </c>
      <c r="BL89" s="2" t="str" cm="1">
        <f t="array" ref="BL89">IF(B89="","",SUMPRODUCT(($D$1:$AB$4=$BL$4)*$D89:$AB89))</f>
        <v/>
      </c>
      <c r="BM89" s="15" t="str">
        <f t="shared" si="53"/>
        <v/>
      </c>
      <c r="BN89" s="2" t="str" cm="1">
        <f t="array" ref="BN89">IF(B89="","",SUMPRODUCT(($D$1:$AB$4=$BN$4)*$D89:$AB89))</f>
        <v/>
      </c>
      <c r="BO89" s="15" t="str">
        <f t="shared" si="54"/>
        <v/>
      </c>
      <c r="BP89" s="2" t="str" cm="1">
        <f t="array" ref="BP89">IF(B89="","",SUMPRODUCT(($D$1:$AB$4=$BP$4)*$D89:$AB89))</f>
        <v/>
      </c>
      <c r="BQ89" s="15" t="str">
        <f t="shared" si="55"/>
        <v/>
      </c>
      <c r="BR89" s="2" t="str" cm="1">
        <f t="array" ref="BR89">IF(B89="","",SUMPRODUCT(($D$1:$AB$4=$BR$4)*$D89:$AB89))</f>
        <v/>
      </c>
      <c r="BS89" s="15" t="str">
        <f t="shared" si="56"/>
        <v/>
      </c>
      <c r="BT89" s="2" t="str" cm="1">
        <f t="array" ref="BT89">IF(B89="","",SUMPRODUCT(($D$1:$AB$4=$BT$4)*$D89:$AB89))</f>
        <v/>
      </c>
      <c r="BU89" s="15" t="str">
        <f t="shared" si="57"/>
        <v/>
      </c>
      <c r="BV89" s="2" t="str" cm="1">
        <f t="array" ref="BV89">IF(B89="","",SUMPRODUCT(($D$1:$AB$4=$BV$4)*$D89:$AB89))</f>
        <v/>
      </c>
      <c r="BW89" s="15" t="str">
        <f t="shared" si="58"/>
        <v/>
      </c>
      <c r="BX89" s="2" t="str" cm="1">
        <f t="array" ref="BX89">IF(B89="","",SUMPRODUCT(($D$1:$AB$4=$BX$4)*$D89:$AB89))</f>
        <v/>
      </c>
      <c r="BY89" s="15" t="str">
        <f t="shared" si="59"/>
        <v/>
      </c>
      <c r="BZ89" s="2" t="str" cm="1">
        <f t="array" ref="BZ89">IF(B89="","",SUMPRODUCT(($D$1:$AB$4=$BZ$4)*$D89:$AB89))</f>
        <v/>
      </c>
      <c r="CA89" s="15" t="str">
        <f t="shared" si="60"/>
        <v/>
      </c>
      <c r="CB89" s="2" t="str" cm="1">
        <f t="array" ref="CB89">IF(B89="","",SUMPRODUCT(($D$1:$AB$4=$CB$4)*$D89:$AB89))</f>
        <v/>
      </c>
      <c r="CC89" s="15" t="str">
        <f t="shared" si="61"/>
        <v/>
      </c>
      <c r="CD89" s="2" t="str" cm="1">
        <f t="array" ref="CD89">IF(B89="","",SUMPRODUCT(($D$1:$AB$4=$CD$4)*$D89:$AB89))</f>
        <v/>
      </c>
      <c r="CE89" s="15" t="str">
        <f t="shared" si="62"/>
        <v/>
      </c>
      <c r="CF89" s="2" t="str" cm="1">
        <f t="array" ref="CF89">IF(B89="","",SUMPRODUCT(($D$1:$AB$4=$CF$4)*$D89:$AB89))</f>
        <v/>
      </c>
      <c r="CG89" s="15" t="str">
        <f t="shared" si="63"/>
        <v/>
      </c>
      <c r="CH89" s="2" t="str" cm="1">
        <f t="array" ref="CH89">IF(B89="","",SUMPRODUCT(($D$1:$AB$4=$CH$4)*$D89:$AB89))</f>
        <v/>
      </c>
      <c r="CI89" s="15" t="str">
        <f t="shared" si="64"/>
        <v/>
      </c>
    </row>
    <row r="90" spans="1:87">
      <c r="A90" s="6">
        <v>85</v>
      </c>
      <c r="D90" s="97"/>
      <c r="E90" s="86"/>
      <c r="F90" s="86"/>
      <c r="G90" s="86"/>
      <c r="H90" s="86"/>
      <c r="I90" s="98"/>
      <c r="J90" s="102"/>
      <c r="K90" s="87"/>
      <c r="L90" s="87"/>
      <c r="M90" s="87"/>
      <c r="N90" s="87"/>
      <c r="O90" s="103"/>
      <c r="P90" s="107"/>
      <c r="Q90" s="88"/>
      <c r="R90" s="88"/>
      <c r="S90" s="88"/>
      <c r="T90" s="88"/>
      <c r="U90" s="108"/>
      <c r="V90" s="113"/>
      <c r="W90" s="89"/>
      <c r="X90" s="89"/>
      <c r="Y90" s="89"/>
      <c r="Z90" s="89"/>
      <c r="AA90" s="89"/>
      <c r="AB90" s="169"/>
      <c r="AC90" s="171" t="str">
        <f t="shared" si="65"/>
        <v/>
      </c>
      <c r="AD90" s="172" t="str">
        <f t="shared" si="39"/>
        <v/>
      </c>
      <c r="AL90" s="2" t="str" cm="1">
        <f t="array" ref="AL90">IF(B90="","",SUMPRODUCT(($D$1:$AB$4=$AL$4)*D90:AB90))</f>
        <v/>
      </c>
      <c r="AM90" s="15" t="str">
        <f t="shared" si="40"/>
        <v/>
      </c>
      <c r="AN90" s="2" t="str" cm="1">
        <f t="array" ref="AN90">IF(B90="","",SUMPRODUCT(($D$1:$AB$4=$AN$4)*D90:AB90))</f>
        <v/>
      </c>
      <c r="AO90" s="15" t="str">
        <f t="shared" si="41"/>
        <v/>
      </c>
      <c r="AP90" s="2" t="str" cm="1">
        <f t="array" ref="AP90">IF(B90="","",SUMPRODUCT(($D$1:$AB$4=$AP$4)*D90:AB90))</f>
        <v/>
      </c>
      <c r="AQ90" s="15" t="str">
        <f t="shared" si="42"/>
        <v/>
      </c>
      <c r="AR90" s="2" t="str" cm="1">
        <f t="array" ref="AR90">IF(B90="","",SUMPRODUCT(($D$1:$AB$4=$AR$4)*D90:AB90))</f>
        <v/>
      </c>
      <c r="AS90" s="15" t="str">
        <f t="shared" si="43"/>
        <v/>
      </c>
      <c r="AT90" s="2" t="str" cm="1">
        <f t="array" ref="AT90">IF(B90="","",SUMPRODUCT(($D$1:$AB$4=$AT$4)*$D90:$AB90))</f>
        <v/>
      </c>
      <c r="AU90" s="15" t="str">
        <f t="shared" si="44"/>
        <v/>
      </c>
      <c r="AV90" s="2" t="str" cm="1">
        <f t="array" ref="AV90">IF(B90="","",SUMPRODUCT(($D$1:$AB$4=$AV$4)*$D90:$AB90))</f>
        <v/>
      </c>
      <c r="AW90" s="15" t="str">
        <f t="shared" si="45"/>
        <v/>
      </c>
      <c r="AX90" s="2" t="str" cm="1">
        <f t="array" ref="AX90">IF(B90="","",SUMPRODUCT(($D$1:$AB$4=$AX$4)*$D90:$AB90))</f>
        <v/>
      </c>
      <c r="AY90" s="15" t="str">
        <f t="shared" si="46"/>
        <v/>
      </c>
      <c r="AZ90" s="2" t="str" cm="1">
        <f t="array" ref="AZ90">IF(B90="","",SUMPRODUCT(($D$1:$AB$4=$AZ$4)*$D90:$AB90))</f>
        <v/>
      </c>
      <c r="BA90" s="15" t="str">
        <f t="shared" si="47"/>
        <v/>
      </c>
      <c r="BB90" s="2" t="str" cm="1">
        <f t="array" ref="BB90">IF(B90="","",SUMPRODUCT(($D$1:$AB$4=$BB$4)*$D90:$AB90))</f>
        <v/>
      </c>
      <c r="BC90" s="15" t="str">
        <f t="shared" si="48"/>
        <v/>
      </c>
      <c r="BD90" s="2" t="str" cm="1">
        <f t="array" ref="BD90">IF(B90="","",SUMPRODUCT(($D$1:$AB$4=$BD$4)*$D90:$AB90))</f>
        <v/>
      </c>
      <c r="BE90" s="15" t="str">
        <f t="shared" si="49"/>
        <v/>
      </c>
      <c r="BF90" s="2" t="str" cm="1">
        <f t="array" ref="BF90">IF(B90="","",SUMPRODUCT(($D$1:$AB$4=$BF$4)*$D90:$AB90))</f>
        <v/>
      </c>
      <c r="BG90" s="15" t="str">
        <f t="shared" si="50"/>
        <v/>
      </c>
      <c r="BH90" s="2" t="str" cm="1">
        <f t="array" ref="BH90">IF(B90="","",SUMPRODUCT(($D$1:$AB$4=$BH$4)*$D90:$AB90))</f>
        <v/>
      </c>
      <c r="BI90" s="15" t="str">
        <f t="shared" si="51"/>
        <v/>
      </c>
      <c r="BJ90" s="2" t="str" cm="1">
        <f t="array" ref="BJ90">IF(B90="","",SUMPRODUCT(($D$1:$AB$4=$BJ$4)*$D90:$AB90))</f>
        <v/>
      </c>
      <c r="BK90" s="15" t="str">
        <f t="shared" si="52"/>
        <v/>
      </c>
      <c r="BL90" s="2" t="str" cm="1">
        <f t="array" ref="BL90">IF(B90="","",SUMPRODUCT(($D$1:$AB$4=$BL$4)*$D90:$AB90))</f>
        <v/>
      </c>
      <c r="BM90" s="15" t="str">
        <f t="shared" si="53"/>
        <v/>
      </c>
      <c r="BN90" s="2" t="str" cm="1">
        <f t="array" ref="BN90">IF(B90="","",SUMPRODUCT(($D$1:$AB$4=$BN$4)*$D90:$AB90))</f>
        <v/>
      </c>
      <c r="BO90" s="15" t="str">
        <f t="shared" si="54"/>
        <v/>
      </c>
      <c r="BP90" s="2" t="str" cm="1">
        <f t="array" ref="BP90">IF(B90="","",SUMPRODUCT(($D$1:$AB$4=$BP$4)*$D90:$AB90))</f>
        <v/>
      </c>
      <c r="BQ90" s="15" t="str">
        <f t="shared" si="55"/>
        <v/>
      </c>
      <c r="BR90" s="2" t="str" cm="1">
        <f t="array" ref="BR90">IF(B90="","",SUMPRODUCT(($D$1:$AB$4=$BR$4)*$D90:$AB90))</f>
        <v/>
      </c>
      <c r="BS90" s="15" t="str">
        <f t="shared" si="56"/>
        <v/>
      </c>
      <c r="BT90" s="2" t="str" cm="1">
        <f t="array" ref="BT90">IF(B90="","",SUMPRODUCT(($D$1:$AB$4=$BT$4)*$D90:$AB90))</f>
        <v/>
      </c>
      <c r="BU90" s="15" t="str">
        <f t="shared" si="57"/>
        <v/>
      </c>
      <c r="BV90" s="2" t="str" cm="1">
        <f t="array" ref="BV90">IF(B90="","",SUMPRODUCT(($D$1:$AB$4=$BV$4)*$D90:$AB90))</f>
        <v/>
      </c>
      <c r="BW90" s="15" t="str">
        <f t="shared" si="58"/>
        <v/>
      </c>
      <c r="BX90" s="2" t="str" cm="1">
        <f t="array" ref="BX90">IF(B90="","",SUMPRODUCT(($D$1:$AB$4=$BX$4)*$D90:$AB90))</f>
        <v/>
      </c>
      <c r="BY90" s="15" t="str">
        <f t="shared" si="59"/>
        <v/>
      </c>
      <c r="BZ90" s="2" t="str" cm="1">
        <f t="array" ref="BZ90">IF(B90="","",SUMPRODUCT(($D$1:$AB$4=$BZ$4)*$D90:$AB90))</f>
        <v/>
      </c>
      <c r="CA90" s="15" t="str">
        <f t="shared" si="60"/>
        <v/>
      </c>
      <c r="CB90" s="2" t="str" cm="1">
        <f t="array" ref="CB90">IF(B90="","",SUMPRODUCT(($D$1:$AB$4=$CB$4)*$D90:$AB90))</f>
        <v/>
      </c>
      <c r="CC90" s="15" t="str">
        <f t="shared" si="61"/>
        <v/>
      </c>
      <c r="CD90" s="2" t="str" cm="1">
        <f t="array" ref="CD90">IF(B90="","",SUMPRODUCT(($D$1:$AB$4=$CD$4)*$D90:$AB90))</f>
        <v/>
      </c>
      <c r="CE90" s="15" t="str">
        <f t="shared" si="62"/>
        <v/>
      </c>
      <c r="CF90" s="2" t="str" cm="1">
        <f t="array" ref="CF90">IF(B90="","",SUMPRODUCT(($D$1:$AB$4=$CF$4)*$D90:$AB90))</f>
        <v/>
      </c>
      <c r="CG90" s="15" t="str">
        <f t="shared" si="63"/>
        <v/>
      </c>
      <c r="CH90" s="2" t="str" cm="1">
        <f t="array" ref="CH90">IF(B90="","",SUMPRODUCT(($D$1:$AB$4=$CH$4)*$D90:$AB90))</f>
        <v/>
      </c>
      <c r="CI90" s="15" t="str">
        <f t="shared" si="64"/>
        <v/>
      </c>
    </row>
    <row r="91" spans="1:87">
      <c r="A91" s="7">
        <v>86</v>
      </c>
      <c r="D91" s="97"/>
      <c r="E91" s="86"/>
      <c r="F91" s="86"/>
      <c r="G91" s="86"/>
      <c r="H91" s="86"/>
      <c r="I91" s="98"/>
      <c r="J91" s="102"/>
      <c r="K91" s="87"/>
      <c r="L91" s="87"/>
      <c r="M91" s="87"/>
      <c r="N91" s="87"/>
      <c r="O91" s="103"/>
      <c r="P91" s="107"/>
      <c r="Q91" s="88"/>
      <c r="R91" s="88"/>
      <c r="S91" s="88"/>
      <c r="T91" s="88"/>
      <c r="U91" s="108"/>
      <c r="V91" s="113"/>
      <c r="W91" s="89"/>
      <c r="X91" s="89"/>
      <c r="Y91" s="89"/>
      <c r="Z91" s="89"/>
      <c r="AA91" s="89"/>
      <c r="AB91" s="169"/>
      <c r="AC91" s="171" t="str">
        <f t="shared" si="65"/>
        <v/>
      </c>
      <c r="AD91" s="172" t="str">
        <f t="shared" si="39"/>
        <v/>
      </c>
      <c r="AL91" s="2" t="str" cm="1">
        <f t="array" ref="AL91">IF(B91="","",SUMPRODUCT(($D$1:$AB$4=$AL$4)*D91:AB91))</f>
        <v/>
      </c>
      <c r="AM91" s="15" t="str">
        <f t="shared" si="40"/>
        <v/>
      </c>
      <c r="AN91" s="2" t="str" cm="1">
        <f t="array" ref="AN91">IF(B91="","",SUMPRODUCT(($D$1:$AB$4=$AN$4)*D91:AB91))</f>
        <v/>
      </c>
      <c r="AO91" s="15" t="str">
        <f t="shared" si="41"/>
        <v/>
      </c>
      <c r="AP91" s="2" t="str" cm="1">
        <f t="array" ref="AP91">IF(B91="","",SUMPRODUCT(($D$1:$AB$4=$AP$4)*D91:AB91))</f>
        <v/>
      </c>
      <c r="AQ91" s="15" t="str">
        <f t="shared" si="42"/>
        <v/>
      </c>
      <c r="AR91" s="2" t="str" cm="1">
        <f t="array" ref="AR91">IF(B91="","",SUMPRODUCT(($D$1:$AB$4=$AR$4)*D91:AB91))</f>
        <v/>
      </c>
      <c r="AS91" s="15" t="str">
        <f t="shared" si="43"/>
        <v/>
      </c>
      <c r="AT91" s="2" t="str" cm="1">
        <f t="array" ref="AT91">IF(B91="","",SUMPRODUCT(($D$1:$AB$4=$AT$4)*$D91:$AB91))</f>
        <v/>
      </c>
      <c r="AU91" s="15" t="str">
        <f t="shared" si="44"/>
        <v/>
      </c>
      <c r="AV91" s="2" t="str" cm="1">
        <f t="array" ref="AV91">IF(B91="","",SUMPRODUCT(($D$1:$AB$4=$AV$4)*$D91:$AB91))</f>
        <v/>
      </c>
      <c r="AW91" s="15" t="str">
        <f t="shared" si="45"/>
        <v/>
      </c>
      <c r="AX91" s="2" t="str" cm="1">
        <f t="array" ref="AX91">IF(B91="","",SUMPRODUCT(($D$1:$AB$4=$AX$4)*$D91:$AB91))</f>
        <v/>
      </c>
      <c r="AY91" s="15" t="str">
        <f t="shared" si="46"/>
        <v/>
      </c>
      <c r="AZ91" s="2" t="str" cm="1">
        <f t="array" ref="AZ91">IF(B91="","",SUMPRODUCT(($D$1:$AB$4=$AZ$4)*$D91:$AB91))</f>
        <v/>
      </c>
      <c r="BA91" s="15" t="str">
        <f t="shared" si="47"/>
        <v/>
      </c>
      <c r="BB91" s="2" t="str" cm="1">
        <f t="array" ref="BB91">IF(B91="","",SUMPRODUCT(($D$1:$AB$4=$BB$4)*$D91:$AB91))</f>
        <v/>
      </c>
      <c r="BC91" s="15" t="str">
        <f t="shared" si="48"/>
        <v/>
      </c>
      <c r="BD91" s="2" t="str" cm="1">
        <f t="array" ref="BD91">IF(B91="","",SUMPRODUCT(($D$1:$AB$4=$BD$4)*$D91:$AB91))</f>
        <v/>
      </c>
      <c r="BE91" s="15" t="str">
        <f t="shared" si="49"/>
        <v/>
      </c>
      <c r="BF91" s="2" t="str" cm="1">
        <f t="array" ref="BF91">IF(B91="","",SUMPRODUCT(($D$1:$AB$4=$BF$4)*$D91:$AB91))</f>
        <v/>
      </c>
      <c r="BG91" s="15" t="str">
        <f t="shared" si="50"/>
        <v/>
      </c>
      <c r="BH91" s="2" t="str" cm="1">
        <f t="array" ref="BH91">IF(B91="","",SUMPRODUCT(($D$1:$AB$4=$BH$4)*$D91:$AB91))</f>
        <v/>
      </c>
      <c r="BI91" s="15" t="str">
        <f t="shared" si="51"/>
        <v/>
      </c>
      <c r="BJ91" s="2" t="str" cm="1">
        <f t="array" ref="BJ91">IF(B91="","",SUMPRODUCT(($D$1:$AB$4=$BJ$4)*$D91:$AB91))</f>
        <v/>
      </c>
      <c r="BK91" s="15" t="str">
        <f t="shared" si="52"/>
        <v/>
      </c>
      <c r="BL91" s="2" t="str" cm="1">
        <f t="array" ref="BL91">IF(B91="","",SUMPRODUCT(($D$1:$AB$4=$BL$4)*$D91:$AB91))</f>
        <v/>
      </c>
      <c r="BM91" s="15" t="str">
        <f t="shared" si="53"/>
        <v/>
      </c>
      <c r="BN91" s="2" t="str" cm="1">
        <f t="array" ref="BN91">IF(B91="","",SUMPRODUCT(($D$1:$AB$4=$BN$4)*$D91:$AB91))</f>
        <v/>
      </c>
      <c r="BO91" s="15" t="str">
        <f t="shared" si="54"/>
        <v/>
      </c>
      <c r="BP91" s="2" t="str" cm="1">
        <f t="array" ref="BP91">IF(B91="","",SUMPRODUCT(($D$1:$AB$4=$BP$4)*$D91:$AB91))</f>
        <v/>
      </c>
      <c r="BQ91" s="15" t="str">
        <f t="shared" si="55"/>
        <v/>
      </c>
      <c r="BR91" s="2" t="str" cm="1">
        <f t="array" ref="BR91">IF(B91="","",SUMPRODUCT(($D$1:$AB$4=$BR$4)*$D91:$AB91))</f>
        <v/>
      </c>
      <c r="BS91" s="15" t="str">
        <f t="shared" si="56"/>
        <v/>
      </c>
      <c r="BT91" s="2" t="str" cm="1">
        <f t="array" ref="BT91">IF(B91="","",SUMPRODUCT(($D$1:$AB$4=$BT$4)*$D91:$AB91))</f>
        <v/>
      </c>
      <c r="BU91" s="15" t="str">
        <f t="shared" si="57"/>
        <v/>
      </c>
      <c r="BV91" s="2" t="str" cm="1">
        <f t="array" ref="BV91">IF(B91="","",SUMPRODUCT(($D$1:$AB$4=$BV$4)*$D91:$AB91))</f>
        <v/>
      </c>
      <c r="BW91" s="15" t="str">
        <f t="shared" si="58"/>
        <v/>
      </c>
      <c r="BX91" s="2" t="str" cm="1">
        <f t="array" ref="BX91">IF(B91="","",SUMPRODUCT(($D$1:$AB$4=$BX$4)*$D91:$AB91))</f>
        <v/>
      </c>
      <c r="BY91" s="15" t="str">
        <f t="shared" si="59"/>
        <v/>
      </c>
      <c r="BZ91" s="2" t="str" cm="1">
        <f t="array" ref="BZ91">IF(B91="","",SUMPRODUCT(($D$1:$AB$4=$BZ$4)*$D91:$AB91))</f>
        <v/>
      </c>
      <c r="CA91" s="15" t="str">
        <f t="shared" si="60"/>
        <v/>
      </c>
      <c r="CB91" s="2" t="str" cm="1">
        <f t="array" ref="CB91">IF(B91="","",SUMPRODUCT(($D$1:$AB$4=$CB$4)*$D91:$AB91))</f>
        <v/>
      </c>
      <c r="CC91" s="15" t="str">
        <f t="shared" si="61"/>
        <v/>
      </c>
      <c r="CD91" s="2" t="str" cm="1">
        <f t="array" ref="CD91">IF(B91="","",SUMPRODUCT(($D$1:$AB$4=$CD$4)*$D91:$AB91))</f>
        <v/>
      </c>
      <c r="CE91" s="15" t="str">
        <f t="shared" si="62"/>
        <v/>
      </c>
      <c r="CF91" s="2" t="str" cm="1">
        <f t="array" ref="CF91">IF(B91="","",SUMPRODUCT(($D$1:$AB$4=$CF$4)*$D91:$AB91))</f>
        <v/>
      </c>
      <c r="CG91" s="15" t="str">
        <f t="shared" si="63"/>
        <v/>
      </c>
      <c r="CH91" s="2" t="str" cm="1">
        <f t="array" ref="CH91">IF(B91="","",SUMPRODUCT(($D$1:$AB$4=$CH$4)*$D91:$AB91))</f>
        <v/>
      </c>
      <c r="CI91" s="15" t="str">
        <f t="shared" si="64"/>
        <v/>
      </c>
    </row>
    <row r="92" spans="1:87">
      <c r="A92" s="6">
        <v>87</v>
      </c>
      <c r="D92" s="97"/>
      <c r="E92" s="86"/>
      <c r="F92" s="86"/>
      <c r="G92" s="86"/>
      <c r="H92" s="86"/>
      <c r="I92" s="98"/>
      <c r="J92" s="102"/>
      <c r="K92" s="87"/>
      <c r="L92" s="87"/>
      <c r="M92" s="87"/>
      <c r="N92" s="87"/>
      <c r="O92" s="103"/>
      <c r="P92" s="107"/>
      <c r="Q92" s="88"/>
      <c r="R92" s="88"/>
      <c r="S92" s="88"/>
      <c r="T92" s="88"/>
      <c r="U92" s="108"/>
      <c r="V92" s="113"/>
      <c r="W92" s="89"/>
      <c r="X92" s="89"/>
      <c r="Y92" s="89"/>
      <c r="Z92" s="89"/>
      <c r="AA92" s="89"/>
      <c r="AB92" s="169"/>
      <c r="AC92" s="171" t="str">
        <f t="shared" si="65"/>
        <v/>
      </c>
      <c r="AD92" s="172" t="str">
        <f t="shared" si="39"/>
        <v/>
      </c>
      <c r="AL92" s="2" t="str" cm="1">
        <f t="array" ref="AL92">IF(B92="","",SUMPRODUCT(($D$1:$AB$4=$AL$4)*D92:AB92))</f>
        <v/>
      </c>
      <c r="AM92" s="15" t="str">
        <f t="shared" si="40"/>
        <v/>
      </c>
      <c r="AN92" s="2" t="str" cm="1">
        <f t="array" ref="AN92">IF(B92="","",SUMPRODUCT(($D$1:$AB$4=$AN$4)*D92:AB92))</f>
        <v/>
      </c>
      <c r="AO92" s="15" t="str">
        <f t="shared" si="41"/>
        <v/>
      </c>
      <c r="AP92" s="2" t="str" cm="1">
        <f t="array" ref="AP92">IF(B92="","",SUMPRODUCT(($D$1:$AB$4=$AP$4)*D92:AB92))</f>
        <v/>
      </c>
      <c r="AQ92" s="15" t="str">
        <f t="shared" si="42"/>
        <v/>
      </c>
      <c r="AR92" s="2" t="str" cm="1">
        <f t="array" ref="AR92">IF(B92="","",SUMPRODUCT(($D$1:$AB$4=$AR$4)*D92:AB92))</f>
        <v/>
      </c>
      <c r="AS92" s="15" t="str">
        <f t="shared" si="43"/>
        <v/>
      </c>
      <c r="AT92" s="2" t="str" cm="1">
        <f t="array" ref="AT92">IF(B92="","",SUMPRODUCT(($D$1:$AB$4=$AT$4)*$D92:$AB92))</f>
        <v/>
      </c>
      <c r="AU92" s="15" t="str">
        <f t="shared" si="44"/>
        <v/>
      </c>
      <c r="AV92" s="2" t="str" cm="1">
        <f t="array" ref="AV92">IF(B92="","",SUMPRODUCT(($D$1:$AB$4=$AV$4)*$D92:$AB92))</f>
        <v/>
      </c>
      <c r="AW92" s="15" t="str">
        <f t="shared" si="45"/>
        <v/>
      </c>
      <c r="AX92" s="2" t="str" cm="1">
        <f t="array" ref="AX92">IF(B92="","",SUMPRODUCT(($D$1:$AB$4=$AX$4)*$D92:$AB92))</f>
        <v/>
      </c>
      <c r="AY92" s="15" t="str">
        <f t="shared" si="46"/>
        <v/>
      </c>
      <c r="AZ92" s="2" t="str" cm="1">
        <f t="array" ref="AZ92">IF(B92="","",SUMPRODUCT(($D$1:$AB$4=$AZ$4)*$D92:$AB92))</f>
        <v/>
      </c>
      <c r="BA92" s="15" t="str">
        <f t="shared" si="47"/>
        <v/>
      </c>
      <c r="BB92" s="2" t="str" cm="1">
        <f t="array" ref="BB92">IF(B92="","",SUMPRODUCT(($D$1:$AB$4=$BB$4)*$D92:$AB92))</f>
        <v/>
      </c>
      <c r="BC92" s="15" t="str">
        <f t="shared" si="48"/>
        <v/>
      </c>
      <c r="BD92" s="2" t="str" cm="1">
        <f t="array" ref="BD92">IF(B92="","",SUMPRODUCT(($D$1:$AB$4=$BD$4)*$D92:$AB92))</f>
        <v/>
      </c>
      <c r="BE92" s="15" t="str">
        <f t="shared" si="49"/>
        <v/>
      </c>
      <c r="BF92" s="2" t="str" cm="1">
        <f t="array" ref="BF92">IF(B92="","",SUMPRODUCT(($D$1:$AB$4=$BF$4)*$D92:$AB92))</f>
        <v/>
      </c>
      <c r="BG92" s="15" t="str">
        <f t="shared" si="50"/>
        <v/>
      </c>
      <c r="BH92" s="2" t="str" cm="1">
        <f t="array" ref="BH92">IF(B92="","",SUMPRODUCT(($D$1:$AB$4=$BH$4)*$D92:$AB92))</f>
        <v/>
      </c>
      <c r="BI92" s="15" t="str">
        <f t="shared" si="51"/>
        <v/>
      </c>
      <c r="BJ92" s="2" t="str" cm="1">
        <f t="array" ref="BJ92">IF(B92="","",SUMPRODUCT(($D$1:$AB$4=$BJ$4)*$D92:$AB92))</f>
        <v/>
      </c>
      <c r="BK92" s="15" t="str">
        <f t="shared" si="52"/>
        <v/>
      </c>
      <c r="BL92" s="2" t="str" cm="1">
        <f t="array" ref="BL92">IF(B92="","",SUMPRODUCT(($D$1:$AB$4=$BL$4)*$D92:$AB92))</f>
        <v/>
      </c>
      <c r="BM92" s="15" t="str">
        <f t="shared" si="53"/>
        <v/>
      </c>
      <c r="BN92" s="2" t="str" cm="1">
        <f t="array" ref="BN92">IF(B92="","",SUMPRODUCT(($D$1:$AB$4=$BN$4)*$D92:$AB92))</f>
        <v/>
      </c>
      <c r="BO92" s="15" t="str">
        <f t="shared" si="54"/>
        <v/>
      </c>
      <c r="BP92" s="2" t="str" cm="1">
        <f t="array" ref="BP92">IF(B92="","",SUMPRODUCT(($D$1:$AB$4=$BP$4)*$D92:$AB92))</f>
        <v/>
      </c>
      <c r="BQ92" s="15" t="str">
        <f t="shared" si="55"/>
        <v/>
      </c>
      <c r="BR92" s="2" t="str" cm="1">
        <f t="array" ref="BR92">IF(B92="","",SUMPRODUCT(($D$1:$AB$4=$BR$4)*$D92:$AB92))</f>
        <v/>
      </c>
      <c r="BS92" s="15" t="str">
        <f t="shared" si="56"/>
        <v/>
      </c>
      <c r="BT92" s="2" t="str" cm="1">
        <f t="array" ref="BT92">IF(B92="","",SUMPRODUCT(($D$1:$AB$4=$BT$4)*$D92:$AB92))</f>
        <v/>
      </c>
      <c r="BU92" s="15" t="str">
        <f t="shared" si="57"/>
        <v/>
      </c>
      <c r="BV92" s="2" t="str" cm="1">
        <f t="array" ref="BV92">IF(B92="","",SUMPRODUCT(($D$1:$AB$4=$BV$4)*$D92:$AB92))</f>
        <v/>
      </c>
      <c r="BW92" s="15" t="str">
        <f t="shared" si="58"/>
        <v/>
      </c>
      <c r="BX92" s="2" t="str" cm="1">
        <f t="array" ref="BX92">IF(B92="","",SUMPRODUCT(($D$1:$AB$4=$BX$4)*$D92:$AB92))</f>
        <v/>
      </c>
      <c r="BY92" s="15" t="str">
        <f t="shared" si="59"/>
        <v/>
      </c>
      <c r="BZ92" s="2" t="str" cm="1">
        <f t="array" ref="BZ92">IF(B92="","",SUMPRODUCT(($D$1:$AB$4=$BZ$4)*$D92:$AB92))</f>
        <v/>
      </c>
      <c r="CA92" s="15" t="str">
        <f t="shared" si="60"/>
        <v/>
      </c>
      <c r="CB92" s="2" t="str" cm="1">
        <f t="array" ref="CB92">IF(B92="","",SUMPRODUCT(($D$1:$AB$4=$CB$4)*$D92:$AB92))</f>
        <v/>
      </c>
      <c r="CC92" s="15" t="str">
        <f t="shared" si="61"/>
        <v/>
      </c>
      <c r="CD92" s="2" t="str" cm="1">
        <f t="array" ref="CD92">IF(B92="","",SUMPRODUCT(($D$1:$AB$4=$CD$4)*$D92:$AB92))</f>
        <v/>
      </c>
      <c r="CE92" s="15" t="str">
        <f t="shared" si="62"/>
        <v/>
      </c>
      <c r="CF92" s="2" t="str" cm="1">
        <f t="array" ref="CF92">IF(B92="","",SUMPRODUCT(($D$1:$AB$4=$CF$4)*$D92:$AB92))</f>
        <v/>
      </c>
      <c r="CG92" s="15" t="str">
        <f t="shared" si="63"/>
        <v/>
      </c>
      <c r="CH92" s="2" t="str" cm="1">
        <f t="array" ref="CH92">IF(B92="","",SUMPRODUCT(($D$1:$AB$4=$CH$4)*$D92:$AB92))</f>
        <v/>
      </c>
      <c r="CI92" s="15" t="str">
        <f t="shared" si="64"/>
        <v/>
      </c>
    </row>
    <row r="93" spans="1:87">
      <c r="A93" s="7">
        <v>88</v>
      </c>
      <c r="D93" s="97"/>
      <c r="E93" s="86"/>
      <c r="F93" s="86"/>
      <c r="G93" s="86"/>
      <c r="H93" s="86"/>
      <c r="I93" s="98"/>
      <c r="J93" s="102"/>
      <c r="K93" s="87"/>
      <c r="L93" s="87"/>
      <c r="M93" s="87"/>
      <c r="N93" s="87"/>
      <c r="O93" s="103"/>
      <c r="P93" s="107"/>
      <c r="Q93" s="88"/>
      <c r="R93" s="88"/>
      <c r="S93" s="88"/>
      <c r="T93" s="88"/>
      <c r="U93" s="108"/>
      <c r="V93" s="113"/>
      <c r="W93" s="89"/>
      <c r="X93" s="89"/>
      <c r="Y93" s="89"/>
      <c r="Z93" s="89"/>
      <c r="AA93" s="89"/>
      <c r="AB93" s="169"/>
      <c r="AC93" s="171" t="str">
        <f t="shared" si="65"/>
        <v/>
      </c>
      <c r="AD93" s="172" t="str">
        <f t="shared" si="39"/>
        <v/>
      </c>
      <c r="AL93" s="2" t="str" cm="1">
        <f t="array" ref="AL93">IF(B93="","",SUMPRODUCT(($D$1:$AB$4=$AL$4)*D93:AB93))</f>
        <v/>
      </c>
      <c r="AM93" s="15" t="str">
        <f t="shared" si="40"/>
        <v/>
      </c>
      <c r="AN93" s="2" t="str" cm="1">
        <f t="array" ref="AN93">IF(B93="","",SUMPRODUCT(($D$1:$AB$4=$AN$4)*D93:AB93))</f>
        <v/>
      </c>
      <c r="AO93" s="15" t="str">
        <f t="shared" si="41"/>
        <v/>
      </c>
      <c r="AP93" s="2" t="str" cm="1">
        <f t="array" ref="AP93">IF(B93="","",SUMPRODUCT(($D$1:$AB$4=$AP$4)*D93:AB93))</f>
        <v/>
      </c>
      <c r="AQ93" s="15" t="str">
        <f t="shared" si="42"/>
        <v/>
      </c>
      <c r="AR93" s="2" t="str" cm="1">
        <f t="array" ref="AR93">IF(B93="","",SUMPRODUCT(($D$1:$AB$4=$AR$4)*D93:AB93))</f>
        <v/>
      </c>
      <c r="AS93" s="15" t="str">
        <f t="shared" si="43"/>
        <v/>
      </c>
      <c r="AT93" s="2" t="str" cm="1">
        <f t="array" ref="AT93">IF(B93="","",SUMPRODUCT(($D$1:$AB$4=$AT$4)*$D93:$AB93))</f>
        <v/>
      </c>
      <c r="AU93" s="15" t="str">
        <f t="shared" si="44"/>
        <v/>
      </c>
      <c r="AV93" s="2" t="str" cm="1">
        <f t="array" ref="AV93">IF(B93="","",SUMPRODUCT(($D$1:$AB$4=$AV$4)*$D93:$AB93))</f>
        <v/>
      </c>
      <c r="AW93" s="15" t="str">
        <f t="shared" si="45"/>
        <v/>
      </c>
      <c r="AX93" s="2" t="str" cm="1">
        <f t="array" ref="AX93">IF(B93="","",SUMPRODUCT(($D$1:$AB$4=$AX$4)*$D93:$AB93))</f>
        <v/>
      </c>
      <c r="AY93" s="15" t="str">
        <f t="shared" si="46"/>
        <v/>
      </c>
      <c r="AZ93" s="2" t="str" cm="1">
        <f t="array" ref="AZ93">IF(B93="","",SUMPRODUCT(($D$1:$AB$4=$AZ$4)*$D93:$AB93))</f>
        <v/>
      </c>
      <c r="BA93" s="15" t="str">
        <f t="shared" si="47"/>
        <v/>
      </c>
      <c r="BB93" s="2" t="str" cm="1">
        <f t="array" ref="BB93">IF(B93="","",SUMPRODUCT(($D$1:$AB$4=$BB$4)*$D93:$AB93))</f>
        <v/>
      </c>
      <c r="BC93" s="15" t="str">
        <f t="shared" si="48"/>
        <v/>
      </c>
      <c r="BD93" s="2" t="str" cm="1">
        <f t="array" ref="BD93">IF(B93="","",SUMPRODUCT(($D$1:$AB$4=$BD$4)*$D93:$AB93))</f>
        <v/>
      </c>
      <c r="BE93" s="15" t="str">
        <f t="shared" si="49"/>
        <v/>
      </c>
      <c r="BF93" s="2" t="str" cm="1">
        <f t="array" ref="BF93">IF(B93="","",SUMPRODUCT(($D$1:$AB$4=$BF$4)*$D93:$AB93))</f>
        <v/>
      </c>
      <c r="BG93" s="15" t="str">
        <f t="shared" si="50"/>
        <v/>
      </c>
      <c r="BH93" s="2" t="str" cm="1">
        <f t="array" ref="BH93">IF(B93="","",SUMPRODUCT(($D$1:$AB$4=$BH$4)*$D93:$AB93))</f>
        <v/>
      </c>
      <c r="BI93" s="15" t="str">
        <f t="shared" si="51"/>
        <v/>
      </c>
      <c r="BJ93" s="2" t="str" cm="1">
        <f t="array" ref="BJ93">IF(B93="","",SUMPRODUCT(($D$1:$AB$4=$BJ$4)*$D93:$AB93))</f>
        <v/>
      </c>
      <c r="BK93" s="15" t="str">
        <f t="shared" si="52"/>
        <v/>
      </c>
      <c r="BL93" s="2" t="str" cm="1">
        <f t="array" ref="BL93">IF(B93="","",SUMPRODUCT(($D$1:$AB$4=$BL$4)*$D93:$AB93))</f>
        <v/>
      </c>
      <c r="BM93" s="15" t="str">
        <f t="shared" si="53"/>
        <v/>
      </c>
      <c r="BN93" s="2" t="str" cm="1">
        <f t="array" ref="BN93">IF(B93="","",SUMPRODUCT(($D$1:$AB$4=$BN$4)*$D93:$AB93))</f>
        <v/>
      </c>
      <c r="BO93" s="15" t="str">
        <f t="shared" si="54"/>
        <v/>
      </c>
      <c r="BP93" s="2" t="str" cm="1">
        <f t="array" ref="BP93">IF(B93="","",SUMPRODUCT(($D$1:$AB$4=$BP$4)*$D93:$AB93))</f>
        <v/>
      </c>
      <c r="BQ93" s="15" t="str">
        <f t="shared" si="55"/>
        <v/>
      </c>
      <c r="BR93" s="2" t="str" cm="1">
        <f t="array" ref="BR93">IF(B93="","",SUMPRODUCT(($D$1:$AB$4=$BR$4)*$D93:$AB93))</f>
        <v/>
      </c>
      <c r="BS93" s="15" t="str">
        <f t="shared" si="56"/>
        <v/>
      </c>
      <c r="BT93" s="2" t="str" cm="1">
        <f t="array" ref="BT93">IF(B93="","",SUMPRODUCT(($D$1:$AB$4=$BT$4)*$D93:$AB93))</f>
        <v/>
      </c>
      <c r="BU93" s="15" t="str">
        <f t="shared" si="57"/>
        <v/>
      </c>
      <c r="BV93" s="2" t="str" cm="1">
        <f t="array" ref="BV93">IF(B93="","",SUMPRODUCT(($D$1:$AB$4=$BV$4)*$D93:$AB93))</f>
        <v/>
      </c>
      <c r="BW93" s="15" t="str">
        <f t="shared" si="58"/>
        <v/>
      </c>
      <c r="BX93" s="2" t="str" cm="1">
        <f t="array" ref="BX93">IF(B93="","",SUMPRODUCT(($D$1:$AB$4=$BX$4)*$D93:$AB93))</f>
        <v/>
      </c>
      <c r="BY93" s="15" t="str">
        <f t="shared" si="59"/>
        <v/>
      </c>
      <c r="BZ93" s="2" t="str" cm="1">
        <f t="array" ref="BZ93">IF(B93="","",SUMPRODUCT(($D$1:$AB$4=$BZ$4)*$D93:$AB93))</f>
        <v/>
      </c>
      <c r="CA93" s="15" t="str">
        <f t="shared" si="60"/>
        <v/>
      </c>
      <c r="CB93" s="2" t="str" cm="1">
        <f t="array" ref="CB93">IF(B93="","",SUMPRODUCT(($D$1:$AB$4=$CB$4)*$D93:$AB93))</f>
        <v/>
      </c>
      <c r="CC93" s="15" t="str">
        <f t="shared" si="61"/>
        <v/>
      </c>
      <c r="CD93" s="2" t="str" cm="1">
        <f t="array" ref="CD93">IF(B93="","",SUMPRODUCT(($D$1:$AB$4=$CD$4)*$D93:$AB93))</f>
        <v/>
      </c>
      <c r="CE93" s="15" t="str">
        <f t="shared" si="62"/>
        <v/>
      </c>
      <c r="CF93" s="2" t="str" cm="1">
        <f t="array" ref="CF93">IF(B93="","",SUMPRODUCT(($D$1:$AB$4=$CF$4)*$D93:$AB93))</f>
        <v/>
      </c>
      <c r="CG93" s="15" t="str">
        <f t="shared" si="63"/>
        <v/>
      </c>
      <c r="CH93" s="2" t="str" cm="1">
        <f t="array" ref="CH93">IF(B93="","",SUMPRODUCT(($D$1:$AB$4=$CH$4)*$D93:$AB93))</f>
        <v/>
      </c>
      <c r="CI93" s="15" t="str">
        <f t="shared" si="64"/>
        <v/>
      </c>
    </row>
    <row r="94" spans="1:87">
      <c r="A94" s="6">
        <v>89</v>
      </c>
      <c r="D94" s="97"/>
      <c r="E94" s="86"/>
      <c r="F94" s="86"/>
      <c r="G94" s="86"/>
      <c r="H94" s="86"/>
      <c r="I94" s="98"/>
      <c r="J94" s="102"/>
      <c r="K94" s="87"/>
      <c r="L94" s="87"/>
      <c r="M94" s="87"/>
      <c r="N94" s="87"/>
      <c r="O94" s="103"/>
      <c r="P94" s="107"/>
      <c r="Q94" s="88"/>
      <c r="R94" s="88"/>
      <c r="S94" s="88"/>
      <c r="T94" s="88"/>
      <c r="U94" s="108"/>
      <c r="V94" s="113"/>
      <c r="W94" s="89"/>
      <c r="X94" s="89"/>
      <c r="Y94" s="89"/>
      <c r="Z94" s="89"/>
      <c r="AA94" s="89"/>
      <c r="AB94" s="169"/>
      <c r="AC94" s="171" t="str">
        <f t="shared" si="65"/>
        <v/>
      </c>
      <c r="AD94" s="172" t="str">
        <f t="shared" si="39"/>
        <v/>
      </c>
      <c r="AL94" s="2" t="str" cm="1">
        <f t="array" ref="AL94">IF(B94="","",SUMPRODUCT(($D$1:$AB$4=$AL$4)*D94:AB94))</f>
        <v/>
      </c>
      <c r="AM94" s="15" t="str">
        <f t="shared" si="40"/>
        <v/>
      </c>
      <c r="AN94" s="2" t="str" cm="1">
        <f t="array" ref="AN94">IF(B94="","",SUMPRODUCT(($D$1:$AB$4=$AN$4)*D94:AB94))</f>
        <v/>
      </c>
      <c r="AO94" s="15" t="str">
        <f t="shared" si="41"/>
        <v/>
      </c>
      <c r="AP94" s="2" t="str" cm="1">
        <f t="array" ref="AP94">IF(B94="","",SUMPRODUCT(($D$1:$AB$4=$AP$4)*D94:AB94))</f>
        <v/>
      </c>
      <c r="AQ94" s="15" t="str">
        <f t="shared" si="42"/>
        <v/>
      </c>
      <c r="AR94" s="2" t="str" cm="1">
        <f t="array" ref="AR94">IF(B94="","",SUMPRODUCT(($D$1:$AB$4=$AR$4)*D94:AB94))</f>
        <v/>
      </c>
      <c r="AS94" s="15" t="str">
        <f t="shared" si="43"/>
        <v/>
      </c>
      <c r="AT94" s="2" t="str" cm="1">
        <f t="array" ref="AT94">IF(B94="","",SUMPRODUCT(($D$1:$AB$4=$AT$4)*$D94:$AB94))</f>
        <v/>
      </c>
      <c r="AU94" s="15" t="str">
        <f t="shared" si="44"/>
        <v/>
      </c>
      <c r="AV94" s="2" t="str" cm="1">
        <f t="array" ref="AV94">IF(B94="","",SUMPRODUCT(($D$1:$AB$4=$AV$4)*$D94:$AB94))</f>
        <v/>
      </c>
      <c r="AW94" s="15" t="str">
        <f t="shared" si="45"/>
        <v/>
      </c>
      <c r="AX94" s="2" t="str" cm="1">
        <f t="array" ref="AX94">IF(B94="","",SUMPRODUCT(($D$1:$AB$4=$AX$4)*$D94:$AB94))</f>
        <v/>
      </c>
      <c r="AY94" s="15" t="str">
        <f t="shared" si="46"/>
        <v/>
      </c>
      <c r="AZ94" s="2" t="str" cm="1">
        <f t="array" ref="AZ94">IF(B94="","",SUMPRODUCT(($D$1:$AB$4=$AZ$4)*$D94:$AB94))</f>
        <v/>
      </c>
      <c r="BA94" s="15" t="str">
        <f t="shared" si="47"/>
        <v/>
      </c>
      <c r="BB94" s="2" t="str" cm="1">
        <f t="array" ref="BB94">IF(B94="","",SUMPRODUCT(($D$1:$AB$4=$BB$4)*$D94:$AB94))</f>
        <v/>
      </c>
      <c r="BC94" s="15" t="str">
        <f t="shared" si="48"/>
        <v/>
      </c>
      <c r="BD94" s="2" t="str" cm="1">
        <f t="array" ref="BD94">IF(B94="","",SUMPRODUCT(($D$1:$AB$4=$BD$4)*$D94:$AB94))</f>
        <v/>
      </c>
      <c r="BE94" s="15" t="str">
        <f t="shared" si="49"/>
        <v/>
      </c>
      <c r="BF94" s="2" t="str" cm="1">
        <f t="array" ref="BF94">IF(B94="","",SUMPRODUCT(($D$1:$AB$4=$BF$4)*$D94:$AB94))</f>
        <v/>
      </c>
      <c r="BG94" s="15" t="str">
        <f t="shared" si="50"/>
        <v/>
      </c>
      <c r="BH94" s="2" t="str" cm="1">
        <f t="array" ref="BH94">IF(B94="","",SUMPRODUCT(($D$1:$AB$4=$BH$4)*$D94:$AB94))</f>
        <v/>
      </c>
      <c r="BI94" s="15" t="str">
        <f t="shared" si="51"/>
        <v/>
      </c>
      <c r="BJ94" s="2" t="str" cm="1">
        <f t="array" ref="BJ94">IF(B94="","",SUMPRODUCT(($D$1:$AB$4=$BJ$4)*$D94:$AB94))</f>
        <v/>
      </c>
      <c r="BK94" s="15" t="str">
        <f t="shared" si="52"/>
        <v/>
      </c>
      <c r="BL94" s="2" t="str" cm="1">
        <f t="array" ref="BL94">IF(B94="","",SUMPRODUCT(($D$1:$AB$4=$BL$4)*$D94:$AB94))</f>
        <v/>
      </c>
      <c r="BM94" s="15" t="str">
        <f t="shared" si="53"/>
        <v/>
      </c>
      <c r="BN94" s="2" t="str" cm="1">
        <f t="array" ref="BN94">IF(B94="","",SUMPRODUCT(($D$1:$AB$4=$BN$4)*$D94:$AB94))</f>
        <v/>
      </c>
      <c r="BO94" s="15" t="str">
        <f t="shared" si="54"/>
        <v/>
      </c>
      <c r="BP94" s="2" t="str" cm="1">
        <f t="array" ref="BP94">IF(B94="","",SUMPRODUCT(($D$1:$AB$4=$BP$4)*$D94:$AB94))</f>
        <v/>
      </c>
      <c r="BQ94" s="15" t="str">
        <f t="shared" si="55"/>
        <v/>
      </c>
      <c r="BR94" s="2" t="str" cm="1">
        <f t="array" ref="BR94">IF(B94="","",SUMPRODUCT(($D$1:$AB$4=$BR$4)*$D94:$AB94))</f>
        <v/>
      </c>
      <c r="BS94" s="15" t="str">
        <f t="shared" si="56"/>
        <v/>
      </c>
      <c r="BT94" s="2" t="str" cm="1">
        <f t="array" ref="BT94">IF(B94="","",SUMPRODUCT(($D$1:$AB$4=$BT$4)*$D94:$AB94))</f>
        <v/>
      </c>
      <c r="BU94" s="15" t="str">
        <f t="shared" si="57"/>
        <v/>
      </c>
      <c r="BV94" s="2" t="str" cm="1">
        <f t="array" ref="BV94">IF(B94="","",SUMPRODUCT(($D$1:$AB$4=$BV$4)*$D94:$AB94))</f>
        <v/>
      </c>
      <c r="BW94" s="15" t="str">
        <f t="shared" si="58"/>
        <v/>
      </c>
      <c r="BX94" s="2" t="str" cm="1">
        <f t="array" ref="BX94">IF(B94="","",SUMPRODUCT(($D$1:$AB$4=$BX$4)*$D94:$AB94))</f>
        <v/>
      </c>
      <c r="BY94" s="15" t="str">
        <f t="shared" si="59"/>
        <v/>
      </c>
      <c r="BZ94" s="2" t="str" cm="1">
        <f t="array" ref="BZ94">IF(B94="","",SUMPRODUCT(($D$1:$AB$4=$BZ$4)*$D94:$AB94))</f>
        <v/>
      </c>
      <c r="CA94" s="15" t="str">
        <f t="shared" si="60"/>
        <v/>
      </c>
      <c r="CB94" s="2" t="str" cm="1">
        <f t="array" ref="CB94">IF(B94="","",SUMPRODUCT(($D$1:$AB$4=$CB$4)*$D94:$AB94))</f>
        <v/>
      </c>
      <c r="CC94" s="15" t="str">
        <f t="shared" si="61"/>
        <v/>
      </c>
      <c r="CD94" s="2" t="str" cm="1">
        <f t="array" ref="CD94">IF(B94="","",SUMPRODUCT(($D$1:$AB$4=$CD$4)*$D94:$AB94))</f>
        <v/>
      </c>
      <c r="CE94" s="15" t="str">
        <f t="shared" si="62"/>
        <v/>
      </c>
      <c r="CF94" s="2" t="str" cm="1">
        <f t="array" ref="CF94">IF(B94="","",SUMPRODUCT(($D$1:$AB$4=$CF$4)*$D94:$AB94))</f>
        <v/>
      </c>
      <c r="CG94" s="15" t="str">
        <f t="shared" si="63"/>
        <v/>
      </c>
      <c r="CH94" s="2" t="str" cm="1">
        <f t="array" ref="CH94">IF(B94="","",SUMPRODUCT(($D$1:$AB$4=$CH$4)*$D94:$AB94))</f>
        <v/>
      </c>
      <c r="CI94" s="15" t="str">
        <f t="shared" si="64"/>
        <v/>
      </c>
    </row>
    <row r="95" spans="1:87">
      <c r="A95" s="7">
        <v>90</v>
      </c>
      <c r="D95" s="97"/>
      <c r="E95" s="86"/>
      <c r="F95" s="86"/>
      <c r="G95" s="86"/>
      <c r="H95" s="86"/>
      <c r="I95" s="98"/>
      <c r="J95" s="102"/>
      <c r="K95" s="87"/>
      <c r="L95" s="87"/>
      <c r="M95" s="87"/>
      <c r="N95" s="87"/>
      <c r="O95" s="103"/>
      <c r="P95" s="107"/>
      <c r="Q95" s="88"/>
      <c r="R95" s="88"/>
      <c r="S95" s="88"/>
      <c r="T95" s="88"/>
      <c r="U95" s="108"/>
      <c r="V95" s="113"/>
      <c r="W95" s="89"/>
      <c r="X95" s="89"/>
      <c r="Y95" s="89"/>
      <c r="Z95" s="89"/>
      <c r="AA95" s="89"/>
      <c r="AB95" s="169"/>
      <c r="AC95" s="171" t="str">
        <f t="shared" si="65"/>
        <v/>
      </c>
      <c r="AD95" s="172" t="str">
        <f t="shared" si="39"/>
        <v/>
      </c>
      <c r="AL95" s="2" t="str" cm="1">
        <f t="array" ref="AL95">IF(B95="","",SUMPRODUCT(($D$1:$AB$4=$AL$4)*D95:AB95))</f>
        <v/>
      </c>
      <c r="AM95" s="15" t="str">
        <f t="shared" si="40"/>
        <v/>
      </c>
      <c r="AN95" s="2" t="str" cm="1">
        <f t="array" ref="AN95">IF(B95="","",SUMPRODUCT(($D$1:$AB$4=$AN$4)*D95:AB95))</f>
        <v/>
      </c>
      <c r="AO95" s="15" t="str">
        <f t="shared" si="41"/>
        <v/>
      </c>
      <c r="AP95" s="2" t="str" cm="1">
        <f t="array" ref="AP95">IF(B95="","",SUMPRODUCT(($D$1:$AB$4=$AP$4)*D95:AB95))</f>
        <v/>
      </c>
      <c r="AQ95" s="15" t="str">
        <f t="shared" si="42"/>
        <v/>
      </c>
      <c r="AR95" s="2" t="str" cm="1">
        <f t="array" ref="AR95">IF(B95="","",SUMPRODUCT(($D$1:$AB$4=$AR$4)*D95:AB95))</f>
        <v/>
      </c>
      <c r="AS95" s="15" t="str">
        <f t="shared" si="43"/>
        <v/>
      </c>
      <c r="AT95" s="2" t="str" cm="1">
        <f t="array" ref="AT95">IF(B95="","",SUMPRODUCT(($D$1:$AB$4=$AT$4)*$D95:$AB95))</f>
        <v/>
      </c>
      <c r="AU95" s="15" t="str">
        <f t="shared" si="44"/>
        <v/>
      </c>
      <c r="AV95" s="2" t="str" cm="1">
        <f t="array" ref="AV95">IF(B95="","",SUMPRODUCT(($D$1:$AB$4=$AV$4)*$D95:$AB95))</f>
        <v/>
      </c>
      <c r="AW95" s="15" t="str">
        <f t="shared" si="45"/>
        <v/>
      </c>
      <c r="AX95" s="2" t="str" cm="1">
        <f t="array" ref="AX95">IF(B95="","",SUMPRODUCT(($D$1:$AB$4=$AX$4)*$D95:$AB95))</f>
        <v/>
      </c>
      <c r="AY95" s="15" t="str">
        <f t="shared" si="46"/>
        <v/>
      </c>
      <c r="AZ95" s="2" t="str" cm="1">
        <f t="array" ref="AZ95">IF(B95="","",SUMPRODUCT(($D$1:$AB$4=$AZ$4)*$D95:$AB95))</f>
        <v/>
      </c>
      <c r="BA95" s="15" t="str">
        <f t="shared" si="47"/>
        <v/>
      </c>
      <c r="BB95" s="2" t="str" cm="1">
        <f t="array" ref="BB95">IF(B95="","",SUMPRODUCT(($D$1:$AB$4=$BB$4)*$D95:$AB95))</f>
        <v/>
      </c>
      <c r="BC95" s="15" t="str">
        <f t="shared" si="48"/>
        <v/>
      </c>
      <c r="BD95" s="2" t="str" cm="1">
        <f t="array" ref="BD95">IF(B95="","",SUMPRODUCT(($D$1:$AB$4=$BD$4)*$D95:$AB95))</f>
        <v/>
      </c>
      <c r="BE95" s="15" t="str">
        <f t="shared" si="49"/>
        <v/>
      </c>
      <c r="BF95" s="2" t="str" cm="1">
        <f t="array" ref="BF95">IF(B95="","",SUMPRODUCT(($D$1:$AB$4=$BF$4)*$D95:$AB95))</f>
        <v/>
      </c>
      <c r="BG95" s="15" t="str">
        <f t="shared" si="50"/>
        <v/>
      </c>
      <c r="BH95" s="2" t="str" cm="1">
        <f t="array" ref="BH95">IF(B95="","",SUMPRODUCT(($D$1:$AB$4=$BH$4)*$D95:$AB95))</f>
        <v/>
      </c>
      <c r="BI95" s="15" t="str">
        <f t="shared" si="51"/>
        <v/>
      </c>
      <c r="BJ95" s="2" t="str" cm="1">
        <f t="array" ref="BJ95">IF(B95="","",SUMPRODUCT(($D$1:$AB$4=$BJ$4)*$D95:$AB95))</f>
        <v/>
      </c>
      <c r="BK95" s="15" t="str">
        <f t="shared" si="52"/>
        <v/>
      </c>
      <c r="BL95" s="2" t="str" cm="1">
        <f t="array" ref="BL95">IF(B95="","",SUMPRODUCT(($D$1:$AB$4=$BL$4)*$D95:$AB95))</f>
        <v/>
      </c>
      <c r="BM95" s="15" t="str">
        <f t="shared" si="53"/>
        <v/>
      </c>
      <c r="BN95" s="2" t="str" cm="1">
        <f t="array" ref="BN95">IF(B95="","",SUMPRODUCT(($D$1:$AB$4=$BN$4)*$D95:$AB95))</f>
        <v/>
      </c>
      <c r="BO95" s="15" t="str">
        <f t="shared" si="54"/>
        <v/>
      </c>
      <c r="BP95" s="2" t="str" cm="1">
        <f t="array" ref="BP95">IF(B95="","",SUMPRODUCT(($D$1:$AB$4=$BP$4)*$D95:$AB95))</f>
        <v/>
      </c>
      <c r="BQ95" s="15" t="str">
        <f t="shared" si="55"/>
        <v/>
      </c>
      <c r="BR95" s="2" t="str" cm="1">
        <f t="array" ref="BR95">IF(B95="","",SUMPRODUCT(($D$1:$AB$4=$BR$4)*$D95:$AB95))</f>
        <v/>
      </c>
      <c r="BS95" s="15" t="str">
        <f t="shared" si="56"/>
        <v/>
      </c>
      <c r="BT95" s="2" t="str" cm="1">
        <f t="array" ref="BT95">IF(B95="","",SUMPRODUCT(($D$1:$AB$4=$BT$4)*$D95:$AB95))</f>
        <v/>
      </c>
      <c r="BU95" s="15" t="str">
        <f t="shared" si="57"/>
        <v/>
      </c>
      <c r="BV95" s="2" t="str" cm="1">
        <f t="array" ref="BV95">IF(B95="","",SUMPRODUCT(($D$1:$AB$4=$BV$4)*$D95:$AB95))</f>
        <v/>
      </c>
      <c r="BW95" s="15" t="str">
        <f t="shared" si="58"/>
        <v/>
      </c>
      <c r="BX95" s="2" t="str" cm="1">
        <f t="array" ref="BX95">IF(B95="","",SUMPRODUCT(($D$1:$AB$4=$BX$4)*$D95:$AB95))</f>
        <v/>
      </c>
      <c r="BY95" s="15" t="str">
        <f t="shared" si="59"/>
        <v/>
      </c>
      <c r="BZ95" s="2" t="str" cm="1">
        <f t="array" ref="BZ95">IF(B95="","",SUMPRODUCT(($D$1:$AB$4=$BZ$4)*$D95:$AB95))</f>
        <v/>
      </c>
      <c r="CA95" s="15" t="str">
        <f t="shared" si="60"/>
        <v/>
      </c>
      <c r="CB95" s="2" t="str" cm="1">
        <f t="array" ref="CB95">IF(B95="","",SUMPRODUCT(($D$1:$AB$4=$CB$4)*$D95:$AB95))</f>
        <v/>
      </c>
      <c r="CC95" s="15" t="str">
        <f t="shared" si="61"/>
        <v/>
      </c>
      <c r="CD95" s="2" t="str" cm="1">
        <f t="array" ref="CD95">IF(B95="","",SUMPRODUCT(($D$1:$AB$4=$CD$4)*$D95:$AB95))</f>
        <v/>
      </c>
      <c r="CE95" s="15" t="str">
        <f t="shared" si="62"/>
        <v/>
      </c>
      <c r="CF95" s="2" t="str" cm="1">
        <f t="array" ref="CF95">IF(B95="","",SUMPRODUCT(($D$1:$AB$4=$CF$4)*$D95:$AB95))</f>
        <v/>
      </c>
      <c r="CG95" s="15" t="str">
        <f t="shared" si="63"/>
        <v/>
      </c>
      <c r="CH95" s="2" t="str" cm="1">
        <f t="array" ref="CH95">IF(B95="","",SUMPRODUCT(($D$1:$AB$4=$CH$4)*$D95:$AB95))</f>
        <v/>
      </c>
      <c r="CI95" s="15" t="str">
        <f t="shared" si="64"/>
        <v/>
      </c>
    </row>
    <row r="96" spans="1:87">
      <c r="A96" s="6">
        <v>91</v>
      </c>
      <c r="D96" s="97"/>
      <c r="E96" s="86"/>
      <c r="F96" s="86"/>
      <c r="G96" s="86"/>
      <c r="H96" s="86"/>
      <c r="I96" s="98"/>
      <c r="J96" s="102"/>
      <c r="K96" s="87"/>
      <c r="L96" s="87"/>
      <c r="M96" s="87"/>
      <c r="N96" s="87"/>
      <c r="O96" s="103"/>
      <c r="P96" s="107"/>
      <c r="Q96" s="88"/>
      <c r="R96" s="88"/>
      <c r="S96" s="88"/>
      <c r="T96" s="88"/>
      <c r="U96" s="108"/>
      <c r="V96" s="113"/>
      <c r="W96" s="89"/>
      <c r="X96" s="89"/>
      <c r="Y96" s="89"/>
      <c r="Z96" s="89"/>
      <c r="AA96" s="89"/>
      <c r="AB96" s="169"/>
      <c r="AC96" s="171" t="str">
        <f t="shared" si="65"/>
        <v/>
      </c>
      <c r="AD96" s="172" t="str">
        <f t="shared" si="39"/>
        <v/>
      </c>
      <c r="AL96" s="2" t="str" cm="1">
        <f t="array" ref="AL96">IF(B96="","",SUMPRODUCT(($D$1:$AB$4=$AL$4)*D96:AB96))</f>
        <v/>
      </c>
      <c r="AM96" s="15" t="str">
        <f t="shared" si="40"/>
        <v/>
      </c>
      <c r="AN96" s="2" t="str" cm="1">
        <f t="array" ref="AN96">IF(B96="","",SUMPRODUCT(($D$1:$AB$4=$AN$4)*D96:AB96))</f>
        <v/>
      </c>
      <c r="AO96" s="15" t="str">
        <f t="shared" si="41"/>
        <v/>
      </c>
      <c r="AP96" s="2" t="str" cm="1">
        <f t="array" ref="AP96">IF(B96="","",SUMPRODUCT(($D$1:$AB$4=$AP$4)*D96:AB96))</f>
        <v/>
      </c>
      <c r="AQ96" s="15" t="str">
        <f t="shared" si="42"/>
        <v/>
      </c>
      <c r="AR96" s="2" t="str" cm="1">
        <f t="array" ref="AR96">IF(B96="","",SUMPRODUCT(($D$1:$AB$4=$AR$4)*D96:AB96))</f>
        <v/>
      </c>
      <c r="AS96" s="15" t="str">
        <f t="shared" si="43"/>
        <v/>
      </c>
      <c r="AT96" s="2" t="str" cm="1">
        <f t="array" ref="AT96">IF(B96="","",SUMPRODUCT(($D$1:$AB$4=$AT$4)*$D96:$AB96))</f>
        <v/>
      </c>
      <c r="AU96" s="15" t="str">
        <f t="shared" si="44"/>
        <v/>
      </c>
      <c r="AV96" s="2" t="str" cm="1">
        <f t="array" ref="AV96">IF(B96="","",SUMPRODUCT(($D$1:$AB$4=$AV$4)*$D96:$AB96))</f>
        <v/>
      </c>
      <c r="AW96" s="15" t="str">
        <f t="shared" si="45"/>
        <v/>
      </c>
      <c r="AX96" s="2" t="str" cm="1">
        <f t="array" ref="AX96">IF(B96="","",SUMPRODUCT(($D$1:$AB$4=$AX$4)*$D96:$AB96))</f>
        <v/>
      </c>
      <c r="AY96" s="15" t="str">
        <f t="shared" si="46"/>
        <v/>
      </c>
      <c r="AZ96" s="2" t="str" cm="1">
        <f t="array" ref="AZ96">IF(B96="","",SUMPRODUCT(($D$1:$AB$4=$AZ$4)*$D96:$AB96))</f>
        <v/>
      </c>
      <c r="BA96" s="15" t="str">
        <f t="shared" si="47"/>
        <v/>
      </c>
      <c r="BB96" s="2" t="str" cm="1">
        <f t="array" ref="BB96">IF(B96="","",SUMPRODUCT(($D$1:$AB$4=$BB$4)*$D96:$AB96))</f>
        <v/>
      </c>
      <c r="BC96" s="15" t="str">
        <f t="shared" si="48"/>
        <v/>
      </c>
      <c r="BD96" s="2" t="str" cm="1">
        <f t="array" ref="BD96">IF(B96="","",SUMPRODUCT(($D$1:$AB$4=$BD$4)*$D96:$AB96))</f>
        <v/>
      </c>
      <c r="BE96" s="15" t="str">
        <f t="shared" si="49"/>
        <v/>
      </c>
      <c r="BF96" s="2" t="str" cm="1">
        <f t="array" ref="BF96">IF(B96="","",SUMPRODUCT(($D$1:$AB$4=$BF$4)*$D96:$AB96))</f>
        <v/>
      </c>
      <c r="BG96" s="15" t="str">
        <f t="shared" si="50"/>
        <v/>
      </c>
      <c r="BH96" s="2" t="str" cm="1">
        <f t="array" ref="BH96">IF(B96="","",SUMPRODUCT(($D$1:$AB$4=$BH$4)*$D96:$AB96))</f>
        <v/>
      </c>
      <c r="BI96" s="15" t="str">
        <f t="shared" si="51"/>
        <v/>
      </c>
      <c r="BJ96" s="2" t="str" cm="1">
        <f t="array" ref="BJ96">IF(B96="","",SUMPRODUCT(($D$1:$AB$4=$BJ$4)*$D96:$AB96))</f>
        <v/>
      </c>
      <c r="BK96" s="15" t="str">
        <f t="shared" si="52"/>
        <v/>
      </c>
      <c r="BL96" s="2" t="str" cm="1">
        <f t="array" ref="BL96">IF(B96="","",SUMPRODUCT(($D$1:$AB$4=$BL$4)*$D96:$AB96))</f>
        <v/>
      </c>
      <c r="BM96" s="15" t="str">
        <f t="shared" si="53"/>
        <v/>
      </c>
      <c r="BN96" s="2" t="str" cm="1">
        <f t="array" ref="BN96">IF(B96="","",SUMPRODUCT(($D$1:$AB$4=$BN$4)*$D96:$AB96))</f>
        <v/>
      </c>
      <c r="BO96" s="15" t="str">
        <f t="shared" si="54"/>
        <v/>
      </c>
      <c r="BP96" s="2" t="str" cm="1">
        <f t="array" ref="BP96">IF(B96="","",SUMPRODUCT(($D$1:$AB$4=$BP$4)*$D96:$AB96))</f>
        <v/>
      </c>
      <c r="BQ96" s="15" t="str">
        <f t="shared" si="55"/>
        <v/>
      </c>
      <c r="BR96" s="2" t="str" cm="1">
        <f t="array" ref="BR96">IF(B96="","",SUMPRODUCT(($D$1:$AB$4=$BR$4)*$D96:$AB96))</f>
        <v/>
      </c>
      <c r="BS96" s="15" t="str">
        <f t="shared" si="56"/>
        <v/>
      </c>
      <c r="BT96" s="2" t="str" cm="1">
        <f t="array" ref="BT96">IF(B96="","",SUMPRODUCT(($D$1:$AB$4=$BT$4)*$D96:$AB96))</f>
        <v/>
      </c>
      <c r="BU96" s="15" t="str">
        <f t="shared" si="57"/>
        <v/>
      </c>
      <c r="BV96" s="2" t="str" cm="1">
        <f t="array" ref="BV96">IF(B96="","",SUMPRODUCT(($D$1:$AB$4=$BV$4)*$D96:$AB96))</f>
        <v/>
      </c>
      <c r="BW96" s="15" t="str">
        <f t="shared" si="58"/>
        <v/>
      </c>
      <c r="BX96" s="2" t="str" cm="1">
        <f t="array" ref="BX96">IF(B96="","",SUMPRODUCT(($D$1:$AB$4=$BX$4)*$D96:$AB96))</f>
        <v/>
      </c>
      <c r="BY96" s="15" t="str">
        <f t="shared" si="59"/>
        <v/>
      </c>
      <c r="BZ96" s="2" t="str" cm="1">
        <f t="array" ref="BZ96">IF(B96="","",SUMPRODUCT(($D$1:$AB$4=$BZ$4)*$D96:$AB96))</f>
        <v/>
      </c>
      <c r="CA96" s="15" t="str">
        <f t="shared" si="60"/>
        <v/>
      </c>
      <c r="CB96" s="2" t="str" cm="1">
        <f t="array" ref="CB96">IF(B96="","",SUMPRODUCT(($D$1:$AB$4=$CB$4)*$D96:$AB96))</f>
        <v/>
      </c>
      <c r="CC96" s="15" t="str">
        <f t="shared" si="61"/>
        <v/>
      </c>
      <c r="CD96" s="2" t="str" cm="1">
        <f t="array" ref="CD96">IF(B96="","",SUMPRODUCT(($D$1:$AB$4=$CD$4)*$D96:$AB96))</f>
        <v/>
      </c>
      <c r="CE96" s="15" t="str">
        <f t="shared" si="62"/>
        <v/>
      </c>
      <c r="CF96" s="2" t="str" cm="1">
        <f t="array" ref="CF96">IF(B96="","",SUMPRODUCT(($D$1:$AB$4=$CF$4)*$D96:$AB96))</f>
        <v/>
      </c>
      <c r="CG96" s="15" t="str">
        <f t="shared" si="63"/>
        <v/>
      </c>
      <c r="CH96" s="2" t="str" cm="1">
        <f t="array" ref="CH96">IF(B96="","",SUMPRODUCT(($D$1:$AB$4=$CH$4)*$D96:$AB96))</f>
        <v/>
      </c>
      <c r="CI96" s="15" t="str">
        <f t="shared" si="64"/>
        <v/>
      </c>
    </row>
    <row r="97" spans="1:87">
      <c r="A97" s="7">
        <v>92</v>
      </c>
      <c r="D97" s="97"/>
      <c r="E97" s="86"/>
      <c r="F97" s="86"/>
      <c r="G97" s="86"/>
      <c r="H97" s="86"/>
      <c r="I97" s="98"/>
      <c r="J97" s="102"/>
      <c r="K97" s="87"/>
      <c r="L97" s="87"/>
      <c r="M97" s="87"/>
      <c r="N97" s="87"/>
      <c r="O97" s="103"/>
      <c r="P97" s="107"/>
      <c r="Q97" s="88"/>
      <c r="R97" s="88"/>
      <c r="S97" s="88"/>
      <c r="T97" s="88"/>
      <c r="U97" s="108"/>
      <c r="V97" s="113"/>
      <c r="W97" s="89"/>
      <c r="X97" s="89"/>
      <c r="Y97" s="89"/>
      <c r="Z97" s="89"/>
      <c r="AA97" s="89"/>
      <c r="AB97" s="169"/>
      <c r="AC97" s="171" t="str">
        <f t="shared" si="65"/>
        <v/>
      </c>
      <c r="AD97" s="172" t="str">
        <f t="shared" si="39"/>
        <v/>
      </c>
      <c r="AL97" s="2" t="str" cm="1">
        <f t="array" ref="AL97">IF(B97="","",SUMPRODUCT(($D$1:$AB$4=$AL$4)*D97:AB97))</f>
        <v/>
      </c>
      <c r="AM97" s="15" t="str">
        <f t="shared" si="40"/>
        <v/>
      </c>
      <c r="AN97" s="2" t="str" cm="1">
        <f t="array" ref="AN97">IF(B97="","",SUMPRODUCT(($D$1:$AB$4=$AN$4)*D97:AB97))</f>
        <v/>
      </c>
      <c r="AO97" s="15" t="str">
        <f t="shared" si="41"/>
        <v/>
      </c>
      <c r="AP97" s="2" t="str" cm="1">
        <f t="array" ref="AP97">IF(B97="","",SUMPRODUCT(($D$1:$AB$4=$AP$4)*D97:AB97))</f>
        <v/>
      </c>
      <c r="AQ97" s="15" t="str">
        <f t="shared" si="42"/>
        <v/>
      </c>
      <c r="AR97" s="2" t="str" cm="1">
        <f t="array" ref="AR97">IF(B97="","",SUMPRODUCT(($D$1:$AB$4=$AR$4)*D97:AB97))</f>
        <v/>
      </c>
      <c r="AS97" s="15" t="str">
        <f t="shared" si="43"/>
        <v/>
      </c>
      <c r="AT97" s="2" t="str" cm="1">
        <f t="array" ref="AT97">IF(B97="","",SUMPRODUCT(($D$1:$AB$4=$AT$4)*$D97:$AB97))</f>
        <v/>
      </c>
      <c r="AU97" s="15" t="str">
        <f t="shared" si="44"/>
        <v/>
      </c>
      <c r="AV97" s="2" t="str" cm="1">
        <f t="array" ref="AV97">IF(B97="","",SUMPRODUCT(($D$1:$AB$4=$AV$4)*$D97:$AB97))</f>
        <v/>
      </c>
      <c r="AW97" s="15" t="str">
        <f t="shared" si="45"/>
        <v/>
      </c>
      <c r="AX97" s="2" t="str" cm="1">
        <f t="array" ref="AX97">IF(B97="","",SUMPRODUCT(($D$1:$AB$4=$AX$4)*$D97:$AB97))</f>
        <v/>
      </c>
      <c r="AY97" s="15" t="str">
        <f t="shared" si="46"/>
        <v/>
      </c>
      <c r="AZ97" s="2" t="str" cm="1">
        <f t="array" ref="AZ97">IF(B97="","",SUMPRODUCT(($D$1:$AB$4=$AZ$4)*$D97:$AB97))</f>
        <v/>
      </c>
      <c r="BA97" s="15" t="str">
        <f t="shared" si="47"/>
        <v/>
      </c>
      <c r="BB97" s="2" t="str" cm="1">
        <f t="array" ref="BB97">IF(B97="","",SUMPRODUCT(($D$1:$AB$4=$BB$4)*$D97:$AB97))</f>
        <v/>
      </c>
      <c r="BC97" s="15" t="str">
        <f t="shared" si="48"/>
        <v/>
      </c>
      <c r="BD97" s="2" t="str" cm="1">
        <f t="array" ref="BD97">IF(B97="","",SUMPRODUCT(($D$1:$AB$4=$BD$4)*$D97:$AB97))</f>
        <v/>
      </c>
      <c r="BE97" s="15" t="str">
        <f t="shared" si="49"/>
        <v/>
      </c>
      <c r="BF97" s="2" t="str" cm="1">
        <f t="array" ref="BF97">IF(B97="","",SUMPRODUCT(($D$1:$AB$4=$BF$4)*$D97:$AB97))</f>
        <v/>
      </c>
      <c r="BG97" s="15" t="str">
        <f t="shared" si="50"/>
        <v/>
      </c>
      <c r="BH97" s="2" t="str" cm="1">
        <f t="array" ref="BH97">IF(B97="","",SUMPRODUCT(($D$1:$AB$4=$BH$4)*$D97:$AB97))</f>
        <v/>
      </c>
      <c r="BI97" s="15" t="str">
        <f t="shared" si="51"/>
        <v/>
      </c>
      <c r="BJ97" s="2" t="str" cm="1">
        <f t="array" ref="BJ97">IF(B97="","",SUMPRODUCT(($D$1:$AB$4=$BJ$4)*$D97:$AB97))</f>
        <v/>
      </c>
      <c r="BK97" s="15" t="str">
        <f t="shared" si="52"/>
        <v/>
      </c>
      <c r="BL97" s="2" t="str" cm="1">
        <f t="array" ref="BL97">IF(B97="","",SUMPRODUCT(($D$1:$AB$4=$BL$4)*$D97:$AB97))</f>
        <v/>
      </c>
      <c r="BM97" s="15" t="str">
        <f t="shared" si="53"/>
        <v/>
      </c>
      <c r="BN97" s="2" t="str" cm="1">
        <f t="array" ref="BN97">IF(B97="","",SUMPRODUCT(($D$1:$AB$4=$BN$4)*$D97:$AB97))</f>
        <v/>
      </c>
      <c r="BO97" s="15" t="str">
        <f t="shared" si="54"/>
        <v/>
      </c>
      <c r="BP97" s="2" t="str" cm="1">
        <f t="array" ref="BP97">IF(B97="","",SUMPRODUCT(($D$1:$AB$4=$BP$4)*$D97:$AB97))</f>
        <v/>
      </c>
      <c r="BQ97" s="15" t="str">
        <f t="shared" si="55"/>
        <v/>
      </c>
      <c r="BR97" s="2" t="str" cm="1">
        <f t="array" ref="BR97">IF(B97="","",SUMPRODUCT(($D$1:$AB$4=$BR$4)*$D97:$AB97))</f>
        <v/>
      </c>
      <c r="BS97" s="15" t="str">
        <f t="shared" si="56"/>
        <v/>
      </c>
      <c r="BT97" s="2" t="str" cm="1">
        <f t="array" ref="BT97">IF(B97="","",SUMPRODUCT(($D$1:$AB$4=$BT$4)*$D97:$AB97))</f>
        <v/>
      </c>
      <c r="BU97" s="15" t="str">
        <f t="shared" si="57"/>
        <v/>
      </c>
      <c r="BV97" s="2" t="str" cm="1">
        <f t="array" ref="BV97">IF(B97="","",SUMPRODUCT(($D$1:$AB$4=$BV$4)*$D97:$AB97))</f>
        <v/>
      </c>
      <c r="BW97" s="15" t="str">
        <f t="shared" si="58"/>
        <v/>
      </c>
      <c r="BX97" s="2" t="str" cm="1">
        <f t="array" ref="BX97">IF(B97="","",SUMPRODUCT(($D$1:$AB$4=$BX$4)*$D97:$AB97))</f>
        <v/>
      </c>
      <c r="BY97" s="15" t="str">
        <f t="shared" si="59"/>
        <v/>
      </c>
      <c r="BZ97" s="2" t="str" cm="1">
        <f t="array" ref="BZ97">IF(B97="","",SUMPRODUCT(($D$1:$AB$4=$BZ$4)*$D97:$AB97))</f>
        <v/>
      </c>
      <c r="CA97" s="15" t="str">
        <f t="shared" si="60"/>
        <v/>
      </c>
      <c r="CB97" s="2" t="str" cm="1">
        <f t="array" ref="CB97">IF(B97="","",SUMPRODUCT(($D$1:$AB$4=$CB$4)*$D97:$AB97))</f>
        <v/>
      </c>
      <c r="CC97" s="15" t="str">
        <f t="shared" si="61"/>
        <v/>
      </c>
      <c r="CD97" s="2" t="str" cm="1">
        <f t="array" ref="CD97">IF(B97="","",SUMPRODUCT(($D$1:$AB$4=$CD$4)*$D97:$AB97))</f>
        <v/>
      </c>
      <c r="CE97" s="15" t="str">
        <f t="shared" si="62"/>
        <v/>
      </c>
      <c r="CF97" s="2" t="str" cm="1">
        <f t="array" ref="CF97">IF(B97="","",SUMPRODUCT(($D$1:$AB$4=$CF$4)*$D97:$AB97))</f>
        <v/>
      </c>
      <c r="CG97" s="15" t="str">
        <f t="shared" si="63"/>
        <v/>
      </c>
      <c r="CH97" s="2" t="str" cm="1">
        <f t="array" ref="CH97">IF(B97="","",SUMPRODUCT(($D$1:$AB$4=$CH$4)*$D97:$AB97))</f>
        <v/>
      </c>
      <c r="CI97" s="15" t="str">
        <f t="shared" si="64"/>
        <v/>
      </c>
    </row>
    <row r="98" spans="1:87">
      <c r="A98" s="6">
        <v>93</v>
      </c>
      <c r="D98" s="97"/>
      <c r="E98" s="86"/>
      <c r="F98" s="86"/>
      <c r="G98" s="86"/>
      <c r="H98" s="86"/>
      <c r="I98" s="98"/>
      <c r="J98" s="102"/>
      <c r="K98" s="87"/>
      <c r="L98" s="87"/>
      <c r="M98" s="87"/>
      <c r="N98" s="87"/>
      <c r="O98" s="103"/>
      <c r="P98" s="107"/>
      <c r="Q98" s="88"/>
      <c r="R98" s="88"/>
      <c r="S98" s="88"/>
      <c r="T98" s="88"/>
      <c r="U98" s="108"/>
      <c r="V98" s="113"/>
      <c r="W98" s="89"/>
      <c r="X98" s="89"/>
      <c r="Y98" s="89"/>
      <c r="Z98" s="89"/>
      <c r="AA98" s="89"/>
      <c r="AB98" s="169"/>
      <c r="AC98" s="171" t="str">
        <f t="shared" si="65"/>
        <v/>
      </c>
      <c r="AD98" s="172" t="str">
        <f t="shared" si="39"/>
        <v/>
      </c>
      <c r="AL98" s="2" t="str" cm="1">
        <f t="array" ref="AL98">IF(B98="","",SUMPRODUCT(($D$1:$AB$4=$AL$4)*D98:AB98))</f>
        <v/>
      </c>
      <c r="AM98" s="15" t="str">
        <f t="shared" si="40"/>
        <v/>
      </c>
      <c r="AN98" s="2" t="str" cm="1">
        <f t="array" ref="AN98">IF(B98="","",SUMPRODUCT(($D$1:$AB$4=$AN$4)*D98:AB98))</f>
        <v/>
      </c>
      <c r="AO98" s="15" t="str">
        <f t="shared" si="41"/>
        <v/>
      </c>
      <c r="AP98" s="2" t="str" cm="1">
        <f t="array" ref="AP98">IF(B98="","",SUMPRODUCT(($D$1:$AB$4=$AP$4)*D98:AB98))</f>
        <v/>
      </c>
      <c r="AQ98" s="15" t="str">
        <f t="shared" si="42"/>
        <v/>
      </c>
      <c r="AR98" s="2" t="str" cm="1">
        <f t="array" ref="AR98">IF(B98="","",SUMPRODUCT(($D$1:$AB$4=$AR$4)*D98:AB98))</f>
        <v/>
      </c>
      <c r="AS98" s="15" t="str">
        <f t="shared" si="43"/>
        <v/>
      </c>
      <c r="AT98" s="2" t="str" cm="1">
        <f t="array" ref="AT98">IF(B98="","",SUMPRODUCT(($D$1:$AB$4=$AT$4)*$D98:$AB98))</f>
        <v/>
      </c>
      <c r="AU98" s="15" t="str">
        <f t="shared" si="44"/>
        <v/>
      </c>
      <c r="AV98" s="2" t="str" cm="1">
        <f t="array" ref="AV98">IF(B98="","",SUMPRODUCT(($D$1:$AB$4=$AV$4)*$D98:$AB98))</f>
        <v/>
      </c>
      <c r="AW98" s="15" t="str">
        <f t="shared" si="45"/>
        <v/>
      </c>
      <c r="AX98" s="2" t="str" cm="1">
        <f t="array" ref="AX98">IF(B98="","",SUMPRODUCT(($D$1:$AB$4=$AX$4)*$D98:$AB98))</f>
        <v/>
      </c>
      <c r="AY98" s="15" t="str">
        <f t="shared" si="46"/>
        <v/>
      </c>
      <c r="AZ98" s="2" t="str" cm="1">
        <f t="array" ref="AZ98">IF(B98="","",SUMPRODUCT(($D$1:$AB$4=$AZ$4)*$D98:$AB98))</f>
        <v/>
      </c>
      <c r="BA98" s="15" t="str">
        <f t="shared" si="47"/>
        <v/>
      </c>
      <c r="BB98" s="2" t="str" cm="1">
        <f t="array" ref="BB98">IF(B98="","",SUMPRODUCT(($D$1:$AB$4=$BB$4)*$D98:$AB98))</f>
        <v/>
      </c>
      <c r="BC98" s="15" t="str">
        <f t="shared" si="48"/>
        <v/>
      </c>
      <c r="BD98" s="2" t="str" cm="1">
        <f t="array" ref="BD98">IF(B98="","",SUMPRODUCT(($D$1:$AB$4=$BD$4)*$D98:$AB98))</f>
        <v/>
      </c>
      <c r="BE98" s="15" t="str">
        <f t="shared" si="49"/>
        <v/>
      </c>
      <c r="BF98" s="2" t="str" cm="1">
        <f t="array" ref="BF98">IF(B98="","",SUMPRODUCT(($D$1:$AB$4=$BF$4)*$D98:$AB98))</f>
        <v/>
      </c>
      <c r="BG98" s="15" t="str">
        <f t="shared" si="50"/>
        <v/>
      </c>
      <c r="BH98" s="2" t="str" cm="1">
        <f t="array" ref="BH98">IF(B98="","",SUMPRODUCT(($D$1:$AB$4=$BH$4)*$D98:$AB98))</f>
        <v/>
      </c>
      <c r="BI98" s="15" t="str">
        <f t="shared" si="51"/>
        <v/>
      </c>
      <c r="BJ98" s="2" t="str" cm="1">
        <f t="array" ref="BJ98">IF(B98="","",SUMPRODUCT(($D$1:$AB$4=$BJ$4)*$D98:$AB98))</f>
        <v/>
      </c>
      <c r="BK98" s="15" t="str">
        <f t="shared" si="52"/>
        <v/>
      </c>
      <c r="BL98" s="2" t="str" cm="1">
        <f t="array" ref="BL98">IF(B98="","",SUMPRODUCT(($D$1:$AB$4=$BL$4)*$D98:$AB98))</f>
        <v/>
      </c>
      <c r="BM98" s="15" t="str">
        <f t="shared" si="53"/>
        <v/>
      </c>
      <c r="BN98" s="2" t="str" cm="1">
        <f t="array" ref="BN98">IF(B98="","",SUMPRODUCT(($D$1:$AB$4=$BN$4)*$D98:$AB98))</f>
        <v/>
      </c>
      <c r="BO98" s="15" t="str">
        <f t="shared" si="54"/>
        <v/>
      </c>
      <c r="BP98" s="2" t="str" cm="1">
        <f t="array" ref="BP98">IF(B98="","",SUMPRODUCT(($D$1:$AB$4=$BP$4)*$D98:$AB98))</f>
        <v/>
      </c>
      <c r="BQ98" s="15" t="str">
        <f t="shared" si="55"/>
        <v/>
      </c>
      <c r="BR98" s="2" t="str" cm="1">
        <f t="array" ref="BR98">IF(B98="","",SUMPRODUCT(($D$1:$AB$4=$BR$4)*$D98:$AB98))</f>
        <v/>
      </c>
      <c r="BS98" s="15" t="str">
        <f t="shared" si="56"/>
        <v/>
      </c>
      <c r="BT98" s="2" t="str" cm="1">
        <f t="array" ref="BT98">IF(B98="","",SUMPRODUCT(($D$1:$AB$4=$BT$4)*$D98:$AB98))</f>
        <v/>
      </c>
      <c r="BU98" s="15" t="str">
        <f t="shared" si="57"/>
        <v/>
      </c>
      <c r="BV98" s="2" t="str" cm="1">
        <f t="array" ref="BV98">IF(B98="","",SUMPRODUCT(($D$1:$AB$4=$BV$4)*$D98:$AB98))</f>
        <v/>
      </c>
      <c r="BW98" s="15" t="str">
        <f t="shared" si="58"/>
        <v/>
      </c>
      <c r="BX98" s="2" t="str" cm="1">
        <f t="array" ref="BX98">IF(B98="","",SUMPRODUCT(($D$1:$AB$4=$BX$4)*$D98:$AB98))</f>
        <v/>
      </c>
      <c r="BY98" s="15" t="str">
        <f t="shared" si="59"/>
        <v/>
      </c>
      <c r="BZ98" s="2" t="str" cm="1">
        <f t="array" ref="BZ98">IF(B98="","",SUMPRODUCT(($D$1:$AB$4=$BZ$4)*$D98:$AB98))</f>
        <v/>
      </c>
      <c r="CA98" s="15" t="str">
        <f t="shared" si="60"/>
        <v/>
      </c>
      <c r="CB98" s="2" t="str" cm="1">
        <f t="array" ref="CB98">IF(B98="","",SUMPRODUCT(($D$1:$AB$4=$CB$4)*$D98:$AB98))</f>
        <v/>
      </c>
      <c r="CC98" s="15" t="str">
        <f t="shared" si="61"/>
        <v/>
      </c>
      <c r="CD98" s="2" t="str" cm="1">
        <f t="array" ref="CD98">IF(B98="","",SUMPRODUCT(($D$1:$AB$4=$CD$4)*$D98:$AB98))</f>
        <v/>
      </c>
      <c r="CE98" s="15" t="str">
        <f t="shared" si="62"/>
        <v/>
      </c>
      <c r="CF98" s="2" t="str" cm="1">
        <f t="array" ref="CF98">IF(B98="","",SUMPRODUCT(($D$1:$AB$4=$CF$4)*$D98:$AB98))</f>
        <v/>
      </c>
      <c r="CG98" s="15" t="str">
        <f t="shared" si="63"/>
        <v/>
      </c>
      <c r="CH98" s="2" t="str" cm="1">
        <f t="array" ref="CH98">IF(B98="","",SUMPRODUCT(($D$1:$AB$4=$CH$4)*$D98:$AB98))</f>
        <v/>
      </c>
      <c r="CI98" s="15" t="str">
        <f t="shared" si="64"/>
        <v/>
      </c>
    </row>
    <row r="99" spans="1:87">
      <c r="A99" s="7">
        <v>94</v>
      </c>
      <c r="D99" s="97"/>
      <c r="E99" s="86"/>
      <c r="F99" s="86"/>
      <c r="G99" s="86"/>
      <c r="H99" s="86"/>
      <c r="I99" s="98"/>
      <c r="J99" s="102"/>
      <c r="K99" s="87"/>
      <c r="L99" s="87"/>
      <c r="M99" s="87"/>
      <c r="N99" s="87"/>
      <c r="O99" s="103"/>
      <c r="P99" s="107"/>
      <c r="Q99" s="88"/>
      <c r="R99" s="88"/>
      <c r="S99" s="88"/>
      <c r="T99" s="88"/>
      <c r="U99" s="108"/>
      <c r="V99" s="113"/>
      <c r="W99" s="89"/>
      <c r="X99" s="89"/>
      <c r="Y99" s="89"/>
      <c r="Z99" s="89"/>
      <c r="AA99" s="89"/>
      <c r="AB99" s="169"/>
      <c r="AC99" s="171" t="str">
        <f t="shared" si="65"/>
        <v/>
      </c>
      <c r="AD99" s="172" t="str">
        <f t="shared" si="39"/>
        <v/>
      </c>
      <c r="AL99" s="2" t="str" cm="1">
        <f t="array" ref="AL99">IF(B99="","",SUMPRODUCT(($D$1:$AB$4=$AL$4)*D99:AB99))</f>
        <v/>
      </c>
      <c r="AM99" s="15" t="str">
        <f t="shared" si="40"/>
        <v/>
      </c>
      <c r="AN99" s="2" t="str" cm="1">
        <f t="array" ref="AN99">IF(B99="","",SUMPRODUCT(($D$1:$AB$4=$AN$4)*D99:AB99))</f>
        <v/>
      </c>
      <c r="AO99" s="15" t="str">
        <f t="shared" si="41"/>
        <v/>
      </c>
      <c r="AP99" s="2" t="str" cm="1">
        <f t="array" ref="AP99">IF(B99="","",SUMPRODUCT(($D$1:$AB$4=$AP$4)*D99:AB99))</f>
        <v/>
      </c>
      <c r="AQ99" s="15" t="str">
        <f t="shared" si="42"/>
        <v/>
      </c>
      <c r="AR99" s="2" t="str" cm="1">
        <f t="array" ref="AR99">IF(B99="","",SUMPRODUCT(($D$1:$AB$4=$AR$4)*D99:AB99))</f>
        <v/>
      </c>
      <c r="AS99" s="15" t="str">
        <f t="shared" si="43"/>
        <v/>
      </c>
      <c r="AT99" s="2" t="str" cm="1">
        <f t="array" ref="AT99">IF(B99="","",SUMPRODUCT(($D$1:$AB$4=$AT$4)*$D99:$AB99))</f>
        <v/>
      </c>
      <c r="AU99" s="15" t="str">
        <f t="shared" si="44"/>
        <v/>
      </c>
      <c r="AV99" s="2" t="str" cm="1">
        <f t="array" ref="AV99">IF(B99="","",SUMPRODUCT(($D$1:$AB$4=$AV$4)*$D99:$AB99))</f>
        <v/>
      </c>
      <c r="AW99" s="15" t="str">
        <f t="shared" si="45"/>
        <v/>
      </c>
      <c r="AX99" s="2" t="str" cm="1">
        <f t="array" ref="AX99">IF(B99="","",SUMPRODUCT(($D$1:$AB$4=$AX$4)*$D99:$AB99))</f>
        <v/>
      </c>
      <c r="AY99" s="15" t="str">
        <f t="shared" si="46"/>
        <v/>
      </c>
      <c r="AZ99" s="2" t="str" cm="1">
        <f t="array" ref="AZ99">IF(B99="","",SUMPRODUCT(($D$1:$AB$4=$AZ$4)*$D99:$AB99))</f>
        <v/>
      </c>
      <c r="BA99" s="15" t="str">
        <f t="shared" si="47"/>
        <v/>
      </c>
      <c r="BB99" s="2" t="str" cm="1">
        <f t="array" ref="BB99">IF(B99="","",SUMPRODUCT(($D$1:$AB$4=$BB$4)*$D99:$AB99))</f>
        <v/>
      </c>
      <c r="BC99" s="15" t="str">
        <f t="shared" si="48"/>
        <v/>
      </c>
      <c r="BD99" s="2" t="str" cm="1">
        <f t="array" ref="BD99">IF(B99="","",SUMPRODUCT(($D$1:$AB$4=$BD$4)*$D99:$AB99))</f>
        <v/>
      </c>
      <c r="BE99" s="15" t="str">
        <f t="shared" si="49"/>
        <v/>
      </c>
      <c r="BF99" s="2" t="str" cm="1">
        <f t="array" ref="BF99">IF(B99="","",SUMPRODUCT(($D$1:$AB$4=$BF$4)*$D99:$AB99))</f>
        <v/>
      </c>
      <c r="BG99" s="15" t="str">
        <f t="shared" si="50"/>
        <v/>
      </c>
      <c r="BH99" s="2" t="str" cm="1">
        <f t="array" ref="BH99">IF(B99="","",SUMPRODUCT(($D$1:$AB$4=$BH$4)*$D99:$AB99))</f>
        <v/>
      </c>
      <c r="BI99" s="15" t="str">
        <f t="shared" si="51"/>
        <v/>
      </c>
      <c r="BJ99" s="2" t="str" cm="1">
        <f t="array" ref="BJ99">IF(B99="","",SUMPRODUCT(($D$1:$AB$4=$BJ$4)*$D99:$AB99))</f>
        <v/>
      </c>
      <c r="BK99" s="15" t="str">
        <f t="shared" si="52"/>
        <v/>
      </c>
      <c r="BL99" s="2" t="str" cm="1">
        <f t="array" ref="BL99">IF(B99="","",SUMPRODUCT(($D$1:$AB$4=$BL$4)*$D99:$AB99))</f>
        <v/>
      </c>
      <c r="BM99" s="15" t="str">
        <f t="shared" si="53"/>
        <v/>
      </c>
      <c r="BN99" s="2" t="str" cm="1">
        <f t="array" ref="BN99">IF(B99="","",SUMPRODUCT(($D$1:$AB$4=$BN$4)*$D99:$AB99))</f>
        <v/>
      </c>
      <c r="BO99" s="15" t="str">
        <f t="shared" si="54"/>
        <v/>
      </c>
      <c r="BP99" s="2" t="str" cm="1">
        <f t="array" ref="BP99">IF(B99="","",SUMPRODUCT(($D$1:$AB$4=$BP$4)*$D99:$AB99))</f>
        <v/>
      </c>
      <c r="BQ99" s="15" t="str">
        <f t="shared" si="55"/>
        <v/>
      </c>
      <c r="BR99" s="2" t="str" cm="1">
        <f t="array" ref="BR99">IF(B99="","",SUMPRODUCT(($D$1:$AB$4=$BR$4)*$D99:$AB99))</f>
        <v/>
      </c>
      <c r="BS99" s="15" t="str">
        <f t="shared" si="56"/>
        <v/>
      </c>
      <c r="BT99" s="2" t="str" cm="1">
        <f t="array" ref="BT99">IF(B99="","",SUMPRODUCT(($D$1:$AB$4=$BT$4)*$D99:$AB99))</f>
        <v/>
      </c>
      <c r="BU99" s="15" t="str">
        <f t="shared" si="57"/>
        <v/>
      </c>
      <c r="BV99" s="2" t="str" cm="1">
        <f t="array" ref="BV99">IF(B99="","",SUMPRODUCT(($D$1:$AB$4=$BV$4)*$D99:$AB99))</f>
        <v/>
      </c>
      <c r="BW99" s="15" t="str">
        <f t="shared" si="58"/>
        <v/>
      </c>
      <c r="BX99" s="2" t="str" cm="1">
        <f t="array" ref="BX99">IF(B99="","",SUMPRODUCT(($D$1:$AB$4=$BX$4)*$D99:$AB99))</f>
        <v/>
      </c>
      <c r="BY99" s="15" t="str">
        <f t="shared" si="59"/>
        <v/>
      </c>
      <c r="BZ99" s="2" t="str" cm="1">
        <f t="array" ref="BZ99">IF(B99="","",SUMPRODUCT(($D$1:$AB$4=$BZ$4)*$D99:$AB99))</f>
        <v/>
      </c>
      <c r="CA99" s="15" t="str">
        <f t="shared" si="60"/>
        <v/>
      </c>
      <c r="CB99" s="2" t="str" cm="1">
        <f t="array" ref="CB99">IF(B99="","",SUMPRODUCT(($D$1:$AB$4=$CB$4)*$D99:$AB99))</f>
        <v/>
      </c>
      <c r="CC99" s="15" t="str">
        <f t="shared" si="61"/>
        <v/>
      </c>
      <c r="CD99" s="2" t="str" cm="1">
        <f t="array" ref="CD99">IF(B99="","",SUMPRODUCT(($D$1:$AB$4=$CD$4)*$D99:$AB99))</f>
        <v/>
      </c>
      <c r="CE99" s="15" t="str">
        <f t="shared" si="62"/>
        <v/>
      </c>
      <c r="CF99" s="2" t="str" cm="1">
        <f t="array" ref="CF99">IF(B99="","",SUMPRODUCT(($D$1:$AB$4=$CF$4)*$D99:$AB99))</f>
        <v/>
      </c>
      <c r="CG99" s="15" t="str">
        <f t="shared" si="63"/>
        <v/>
      </c>
      <c r="CH99" s="2" t="str" cm="1">
        <f t="array" ref="CH99">IF(B99="","",SUMPRODUCT(($D$1:$AB$4=$CH$4)*$D99:$AB99))</f>
        <v/>
      </c>
      <c r="CI99" s="15" t="str">
        <f t="shared" si="64"/>
        <v/>
      </c>
    </row>
    <row r="100" spans="1:87">
      <c r="A100" s="6">
        <v>95</v>
      </c>
      <c r="D100" s="97"/>
      <c r="E100" s="86"/>
      <c r="F100" s="86"/>
      <c r="G100" s="86"/>
      <c r="H100" s="86"/>
      <c r="I100" s="98"/>
      <c r="J100" s="102"/>
      <c r="K100" s="87"/>
      <c r="L100" s="87"/>
      <c r="M100" s="87"/>
      <c r="N100" s="87"/>
      <c r="O100" s="103"/>
      <c r="P100" s="107"/>
      <c r="Q100" s="88"/>
      <c r="R100" s="88"/>
      <c r="S100" s="88"/>
      <c r="T100" s="88"/>
      <c r="U100" s="108"/>
      <c r="V100" s="113"/>
      <c r="W100" s="89"/>
      <c r="X100" s="89"/>
      <c r="Y100" s="89"/>
      <c r="Z100" s="89"/>
      <c r="AA100" s="89"/>
      <c r="AB100" s="169"/>
      <c r="AC100" s="171" t="str">
        <f t="shared" si="65"/>
        <v/>
      </c>
      <c r="AD100" s="172" t="str">
        <f t="shared" si="39"/>
        <v/>
      </c>
      <c r="AL100" s="2" t="str" cm="1">
        <f t="array" ref="AL100">IF(B100="","",SUMPRODUCT(($D$1:$AB$4=$AL$4)*D100:AB100))</f>
        <v/>
      </c>
      <c r="AM100" s="15" t="str">
        <f t="shared" si="40"/>
        <v/>
      </c>
      <c r="AN100" s="2" t="str" cm="1">
        <f t="array" ref="AN100">IF(B100="","",SUMPRODUCT(($D$1:$AB$4=$AN$4)*D100:AB100))</f>
        <v/>
      </c>
      <c r="AO100" s="15" t="str">
        <f t="shared" si="41"/>
        <v/>
      </c>
      <c r="AP100" s="2" t="str" cm="1">
        <f t="array" ref="AP100">IF(B100="","",SUMPRODUCT(($D$1:$AB$4=$AP$4)*D100:AB100))</f>
        <v/>
      </c>
      <c r="AQ100" s="15" t="str">
        <f t="shared" si="42"/>
        <v/>
      </c>
      <c r="AR100" s="2" t="str" cm="1">
        <f t="array" ref="AR100">IF(B100="","",SUMPRODUCT(($D$1:$AB$4=$AR$4)*D100:AB100))</f>
        <v/>
      </c>
      <c r="AS100" s="15" t="str">
        <f t="shared" si="43"/>
        <v/>
      </c>
      <c r="AT100" s="2" t="str" cm="1">
        <f t="array" ref="AT100">IF(B100="","",SUMPRODUCT(($D$1:$AB$4=$AT$4)*$D100:$AB100))</f>
        <v/>
      </c>
      <c r="AU100" s="15" t="str">
        <f t="shared" si="44"/>
        <v/>
      </c>
      <c r="AV100" s="2" t="str" cm="1">
        <f t="array" ref="AV100">IF(B100="","",SUMPRODUCT(($D$1:$AB$4=$AV$4)*$D100:$AB100))</f>
        <v/>
      </c>
      <c r="AW100" s="15" t="str">
        <f t="shared" si="45"/>
        <v/>
      </c>
      <c r="AX100" s="2" t="str" cm="1">
        <f t="array" ref="AX100">IF(B100="","",SUMPRODUCT(($D$1:$AB$4=$AX$4)*$D100:$AB100))</f>
        <v/>
      </c>
      <c r="AY100" s="15" t="str">
        <f t="shared" si="46"/>
        <v/>
      </c>
      <c r="AZ100" s="2" t="str" cm="1">
        <f t="array" ref="AZ100">IF(B100="","",SUMPRODUCT(($D$1:$AB$4=$AZ$4)*$D100:$AB100))</f>
        <v/>
      </c>
      <c r="BA100" s="15" t="str">
        <f t="shared" si="47"/>
        <v/>
      </c>
      <c r="BB100" s="2" t="str" cm="1">
        <f t="array" ref="BB100">IF(B100="","",SUMPRODUCT(($D$1:$AB$4=$BB$4)*$D100:$AB100))</f>
        <v/>
      </c>
      <c r="BC100" s="15" t="str">
        <f t="shared" si="48"/>
        <v/>
      </c>
      <c r="BD100" s="2" t="str" cm="1">
        <f t="array" ref="BD100">IF(B100="","",SUMPRODUCT(($D$1:$AB$4=$BD$4)*$D100:$AB100))</f>
        <v/>
      </c>
      <c r="BE100" s="15" t="str">
        <f t="shared" si="49"/>
        <v/>
      </c>
      <c r="BF100" s="2" t="str" cm="1">
        <f t="array" ref="BF100">IF(B100="","",SUMPRODUCT(($D$1:$AB$4=$BF$4)*$D100:$AB100))</f>
        <v/>
      </c>
      <c r="BG100" s="15" t="str">
        <f t="shared" si="50"/>
        <v/>
      </c>
      <c r="BH100" s="2" t="str" cm="1">
        <f t="array" ref="BH100">IF(B100="","",SUMPRODUCT(($D$1:$AB$4=$BH$4)*$D100:$AB100))</f>
        <v/>
      </c>
      <c r="BI100" s="15" t="str">
        <f t="shared" si="51"/>
        <v/>
      </c>
      <c r="BJ100" s="2" t="str" cm="1">
        <f t="array" ref="BJ100">IF(B100="","",SUMPRODUCT(($D$1:$AB$4=$BJ$4)*$D100:$AB100))</f>
        <v/>
      </c>
      <c r="BK100" s="15" t="str">
        <f t="shared" si="52"/>
        <v/>
      </c>
      <c r="BL100" s="2" t="str" cm="1">
        <f t="array" ref="BL100">IF(B100="","",SUMPRODUCT(($D$1:$AB$4=$BL$4)*$D100:$AB100))</f>
        <v/>
      </c>
      <c r="BM100" s="15" t="str">
        <f t="shared" si="53"/>
        <v/>
      </c>
      <c r="BN100" s="2" t="str" cm="1">
        <f t="array" ref="BN100">IF(B100="","",SUMPRODUCT(($D$1:$AB$4=$BN$4)*$D100:$AB100))</f>
        <v/>
      </c>
      <c r="BO100" s="15" t="str">
        <f t="shared" si="54"/>
        <v/>
      </c>
      <c r="BP100" s="2" t="str" cm="1">
        <f t="array" ref="BP100">IF(B100="","",SUMPRODUCT(($D$1:$AB$4=$BP$4)*$D100:$AB100))</f>
        <v/>
      </c>
      <c r="BQ100" s="15" t="str">
        <f t="shared" si="55"/>
        <v/>
      </c>
      <c r="BR100" s="2" t="str" cm="1">
        <f t="array" ref="BR100">IF(B100="","",SUMPRODUCT(($D$1:$AB$4=$BR$4)*$D100:$AB100))</f>
        <v/>
      </c>
      <c r="BS100" s="15" t="str">
        <f t="shared" si="56"/>
        <v/>
      </c>
      <c r="BT100" s="2" t="str" cm="1">
        <f t="array" ref="BT100">IF(B100="","",SUMPRODUCT(($D$1:$AB$4=$BT$4)*$D100:$AB100))</f>
        <v/>
      </c>
      <c r="BU100" s="15" t="str">
        <f t="shared" si="57"/>
        <v/>
      </c>
      <c r="BV100" s="2" t="str" cm="1">
        <f t="array" ref="BV100">IF(B100="","",SUMPRODUCT(($D$1:$AB$4=$BV$4)*$D100:$AB100))</f>
        <v/>
      </c>
      <c r="BW100" s="15" t="str">
        <f t="shared" si="58"/>
        <v/>
      </c>
      <c r="BX100" s="2" t="str" cm="1">
        <f t="array" ref="BX100">IF(B100="","",SUMPRODUCT(($D$1:$AB$4=$BX$4)*$D100:$AB100))</f>
        <v/>
      </c>
      <c r="BY100" s="15" t="str">
        <f t="shared" si="59"/>
        <v/>
      </c>
      <c r="BZ100" s="2" t="str" cm="1">
        <f t="array" ref="BZ100">IF(B100="","",SUMPRODUCT(($D$1:$AB$4=$BZ$4)*$D100:$AB100))</f>
        <v/>
      </c>
      <c r="CA100" s="15" t="str">
        <f t="shared" si="60"/>
        <v/>
      </c>
      <c r="CB100" s="2" t="str" cm="1">
        <f t="array" ref="CB100">IF(B100="","",SUMPRODUCT(($D$1:$AB$4=$CB$4)*$D100:$AB100))</f>
        <v/>
      </c>
      <c r="CC100" s="15" t="str">
        <f t="shared" si="61"/>
        <v/>
      </c>
      <c r="CD100" s="2" t="str" cm="1">
        <f t="array" ref="CD100">IF(B100="","",SUMPRODUCT(($D$1:$AB$4=$CD$4)*$D100:$AB100))</f>
        <v/>
      </c>
      <c r="CE100" s="15" t="str">
        <f t="shared" si="62"/>
        <v/>
      </c>
      <c r="CF100" s="2" t="str" cm="1">
        <f t="array" ref="CF100">IF(B100="","",SUMPRODUCT(($D$1:$AB$4=$CF$4)*$D100:$AB100))</f>
        <v/>
      </c>
      <c r="CG100" s="15" t="str">
        <f t="shared" si="63"/>
        <v/>
      </c>
      <c r="CH100" s="2" t="str" cm="1">
        <f t="array" ref="CH100">IF(B100="","",SUMPRODUCT(($D$1:$AB$4=$CH$4)*$D100:$AB100))</f>
        <v/>
      </c>
      <c r="CI100" s="15" t="str">
        <f t="shared" si="64"/>
        <v/>
      </c>
    </row>
    <row r="101" spans="1:87">
      <c r="A101" s="7">
        <v>96</v>
      </c>
      <c r="D101" s="97"/>
      <c r="E101" s="86"/>
      <c r="F101" s="86"/>
      <c r="G101" s="86"/>
      <c r="H101" s="86"/>
      <c r="I101" s="98"/>
      <c r="J101" s="102"/>
      <c r="K101" s="87"/>
      <c r="L101" s="87"/>
      <c r="M101" s="87"/>
      <c r="N101" s="87"/>
      <c r="O101" s="103"/>
      <c r="P101" s="107"/>
      <c r="Q101" s="88"/>
      <c r="R101" s="88"/>
      <c r="S101" s="88"/>
      <c r="T101" s="88"/>
      <c r="U101" s="108"/>
      <c r="V101" s="113"/>
      <c r="W101" s="89"/>
      <c r="X101" s="89"/>
      <c r="Y101" s="89"/>
      <c r="Z101" s="89"/>
      <c r="AA101" s="89"/>
      <c r="AB101" s="169"/>
      <c r="AC101" s="171" t="str">
        <f t="shared" si="65"/>
        <v/>
      </c>
      <c r="AD101" s="172" t="str">
        <f t="shared" si="39"/>
        <v/>
      </c>
      <c r="AL101" s="2" t="str" cm="1">
        <f t="array" ref="AL101">IF(B101="","",SUMPRODUCT(($D$1:$AB$4=$AL$4)*D101:AB101))</f>
        <v/>
      </c>
      <c r="AM101" s="15" t="str">
        <f t="shared" si="40"/>
        <v/>
      </c>
      <c r="AN101" s="2" t="str" cm="1">
        <f t="array" ref="AN101">IF(B101="","",SUMPRODUCT(($D$1:$AB$4=$AN$4)*D101:AB101))</f>
        <v/>
      </c>
      <c r="AO101" s="15" t="str">
        <f t="shared" si="41"/>
        <v/>
      </c>
      <c r="AP101" s="2" t="str" cm="1">
        <f t="array" ref="AP101">IF(B101="","",SUMPRODUCT(($D$1:$AB$4=$AP$4)*D101:AB101))</f>
        <v/>
      </c>
      <c r="AQ101" s="15" t="str">
        <f t="shared" si="42"/>
        <v/>
      </c>
      <c r="AR101" s="2" t="str" cm="1">
        <f t="array" ref="AR101">IF(B101="","",SUMPRODUCT(($D$1:$AB$4=$AR$4)*D101:AB101))</f>
        <v/>
      </c>
      <c r="AS101" s="15" t="str">
        <f t="shared" si="43"/>
        <v/>
      </c>
      <c r="AT101" s="2" t="str" cm="1">
        <f t="array" ref="AT101">IF(B101="","",SUMPRODUCT(($D$1:$AB$4=$AT$4)*$D101:$AB101))</f>
        <v/>
      </c>
      <c r="AU101" s="15" t="str">
        <f t="shared" si="44"/>
        <v/>
      </c>
      <c r="AV101" s="2" t="str" cm="1">
        <f t="array" ref="AV101">IF(B101="","",SUMPRODUCT(($D$1:$AB$4=$AV$4)*$D101:$AB101))</f>
        <v/>
      </c>
      <c r="AW101" s="15" t="str">
        <f t="shared" si="45"/>
        <v/>
      </c>
      <c r="AX101" s="2" t="str" cm="1">
        <f t="array" ref="AX101">IF(B101="","",SUMPRODUCT(($D$1:$AB$4=$AX$4)*$D101:$AB101))</f>
        <v/>
      </c>
      <c r="AY101" s="15" t="str">
        <f t="shared" si="46"/>
        <v/>
      </c>
      <c r="AZ101" s="2" t="str" cm="1">
        <f t="array" ref="AZ101">IF(B101="","",SUMPRODUCT(($D$1:$AB$4=$AZ$4)*$D101:$AB101))</f>
        <v/>
      </c>
      <c r="BA101" s="15" t="str">
        <f t="shared" si="47"/>
        <v/>
      </c>
      <c r="BB101" s="2" t="str" cm="1">
        <f t="array" ref="BB101">IF(B101="","",SUMPRODUCT(($D$1:$AB$4=$BB$4)*$D101:$AB101))</f>
        <v/>
      </c>
      <c r="BC101" s="15" t="str">
        <f t="shared" si="48"/>
        <v/>
      </c>
      <c r="BD101" s="2" t="str" cm="1">
        <f t="array" ref="BD101">IF(B101="","",SUMPRODUCT(($D$1:$AB$4=$BD$4)*$D101:$AB101))</f>
        <v/>
      </c>
      <c r="BE101" s="15" t="str">
        <f t="shared" si="49"/>
        <v/>
      </c>
      <c r="BF101" s="2" t="str" cm="1">
        <f t="array" ref="BF101">IF(B101="","",SUMPRODUCT(($D$1:$AB$4=$BF$4)*$D101:$AB101))</f>
        <v/>
      </c>
      <c r="BG101" s="15" t="str">
        <f t="shared" si="50"/>
        <v/>
      </c>
      <c r="BH101" s="2" t="str" cm="1">
        <f t="array" ref="BH101">IF(B101="","",SUMPRODUCT(($D$1:$AB$4=$BH$4)*$D101:$AB101))</f>
        <v/>
      </c>
      <c r="BI101" s="15" t="str">
        <f t="shared" si="51"/>
        <v/>
      </c>
      <c r="BJ101" s="2" t="str" cm="1">
        <f t="array" ref="BJ101">IF(B101="","",SUMPRODUCT(($D$1:$AB$4=$BJ$4)*$D101:$AB101))</f>
        <v/>
      </c>
      <c r="BK101" s="15" t="str">
        <f t="shared" si="52"/>
        <v/>
      </c>
      <c r="BL101" s="2" t="str" cm="1">
        <f t="array" ref="BL101">IF(B101="","",SUMPRODUCT(($D$1:$AB$4=$BL$4)*$D101:$AB101))</f>
        <v/>
      </c>
      <c r="BM101" s="15" t="str">
        <f t="shared" si="53"/>
        <v/>
      </c>
      <c r="BN101" s="2" t="str" cm="1">
        <f t="array" ref="BN101">IF(B101="","",SUMPRODUCT(($D$1:$AB$4=$BN$4)*$D101:$AB101))</f>
        <v/>
      </c>
      <c r="BO101" s="15" t="str">
        <f t="shared" si="54"/>
        <v/>
      </c>
      <c r="BP101" s="2" t="str" cm="1">
        <f t="array" ref="BP101">IF(B101="","",SUMPRODUCT(($D$1:$AB$4=$BP$4)*$D101:$AB101))</f>
        <v/>
      </c>
      <c r="BQ101" s="15" t="str">
        <f t="shared" si="55"/>
        <v/>
      </c>
      <c r="BR101" s="2" t="str" cm="1">
        <f t="array" ref="BR101">IF(B101="","",SUMPRODUCT(($D$1:$AB$4=$BR$4)*$D101:$AB101))</f>
        <v/>
      </c>
      <c r="BS101" s="15" t="str">
        <f t="shared" si="56"/>
        <v/>
      </c>
      <c r="BT101" s="2" t="str" cm="1">
        <f t="array" ref="BT101">IF(B101="","",SUMPRODUCT(($D$1:$AB$4=$BT$4)*$D101:$AB101))</f>
        <v/>
      </c>
      <c r="BU101" s="15" t="str">
        <f t="shared" si="57"/>
        <v/>
      </c>
      <c r="BV101" s="2" t="str" cm="1">
        <f t="array" ref="BV101">IF(B101="","",SUMPRODUCT(($D$1:$AB$4=$BV$4)*$D101:$AB101))</f>
        <v/>
      </c>
      <c r="BW101" s="15" t="str">
        <f t="shared" si="58"/>
        <v/>
      </c>
      <c r="BX101" s="2" t="str" cm="1">
        <f t="array" ref="BX101">IF(B101="","",SUMPRODUCT(($D$1:$AB$4=$BX$4)*$D101:$AB101))</f>
        <v/>
      </c>
      <c r="BY101" s="15" t="str">
        <f t="shared" si="59"/>
        <v/>
      </c>
      <c r="BZ101" s="2" t="str" cm="1">
        <f t="array" ref="BZ101">IF(B101="","",SUMPRODUCT(($D$1:$AB$4=$BZ$4)*$D101:$AB101))</f>
        <v/>
      </c>
      <c r="CA101" s="15" t="str">
        <f t="shared" si="60"/>
        <v/>
      </c>
      <c r="CB101" s="2" t="str" cm="1">
        <f t="array" ref="CB101">IF(B101="","",SUMPRODUCT(($D$1:$AB$4=$CB$4)*$D101:$AB101))</f>
        <v/>
      </c>
      <c r="CC101" s="15" t="str">
        <f t="shared" si="61"/>
        <v/>
      </c>
      <c r="CD101" s="2" t="str" cm="1">
        <f t="array" ref="CD101">IF(B101="","",SUMPRODUCT(($D$1:$AB$4=$CD$4)*$D101:$AB101))</f>
        <v/>
      </c>
      <c r="CE101" s="15" t="str">
        <f t="shared" si="62"/>
        <v/>
      </c>
      <c r="CF101" s="2" t="str" cm="1">
        <f t="array" ref="CF101">IF(B101="","",SUMPRODUCT(($D$1:$AB$4=$CF$4)*$D101:$AB101))</f>
        <v/>
      </c>
      <c r="CG101" s="15" t="str">
        <f t="shared" si="63"/>
        <v/>
      </c>
      <c r="CH101" s="2" t="str" cm="1">
        <f t="array" ref="CH101">IF(B101="","",SUMPRODUCT(($D$1:$AB$4=$CH$4)*$D101:$AB101))</f>
        <v/>
      </c>
      <c r="CI101" s="15" t="str">
        <f t="shared" si="64"/>
        <v/>
      </c>
    </row>
    <row r="102" spans="1:87">
      <c r="A102" s="6">
        <v>97</v>
      </c>
      <c r="D102" s="97"/>
      <c r="E102" s="86"/>
      <c r="F102" s="86"/>
      <c r="G102" s="86"/>
      <c r="H102" s="86"/>
      <c r="I102" s="98"/>
      <c r="J102" s="102"/>
      <c r="K102" s="87"/>
      <c r="L102" s="87"/>
      <c r="M102" s="87"/>
      <c r="N102" s="87"/>
      <c r="O102" s="103"/>
      <c r="P102" s="107"/>
      <c r="Q102" s="88"/>
      <c r="R102" s="88"/>
      <c r="S102" s="88"/>
      <c r="T102" s="88"/>
      <c r="U102" s="108"/>
      <c r="V102" s="113"/>
      <c r="W102" s="89"/>
      <c r="X102" s="89"/>
      <c r="Y102" s="89"/>
      <c r="Z102" s="89"/>
      <c r="AA102" s="89"/>
      <c r="AB102" s="169"/>
      <c r="AC102" s="171" t="str">
        <f t="shared" si="65"/>
        <v/>
      </c>
      <c r="AD102" s="172" t="str">
        <f t="shared" si="39"/>
        <v/>
      </c>
      <c r="AL102" s="2" t="str" cm="1">
        <f t="array" ref="AL102">IF(B102="","",SUMPRODUCT(($D$1:$AB$4=$AL$4)*D102:AB102))</f>
        <v/>
      </c>
      <c r="AM102" s="15" t="str">
        <f t="shared" si="40"/>
        <v/>
      </c>
      <c r="AN102" s="2" t="str" cm="1">
        <f t="array" ref="AN102">IF(B102="","",SUMPRODUCT(($D$1:$AB$4=$AN$4)*D102:AB102))</f>
        <v/>
      </c>
      <c r="AO102" s="15" t="str">
        <f t="shared" si="41"/>
        <v/>
      </c>
      <c r="AP102" s="2" t="str" cm="1">
        <f t="array" ref="AP102">IF(B102="","",SUMPRODUCT(($D$1:$AB$4=$AP$4)*D102:AB102))</f>
        <v/>
      </c>
      <c r="AQ102" s="15" t="str">
        <f t="shared" si="42"/>
        <v/>
      </c>
      <c r="AR102" s="2" t="str" cm="1">
        <f t="array" ref="AR102">IF(B102="","",SUMPRODUCT(($D$1:$AB$4=$AR$4)*D102:AB102))</f>
        <v/>
      </c>
      <c r="AS102" s="15" t="str">
        <f t="shared" si="43"/>
        <v/>
      </c>
      <c r="AT102" s="2" t="str" cm="1">
        <f t="array" ref="AT102">IF(B102="","",SUMPRODUCT(($D$1:$AB$4=$AT$4)*$D102:$AB102))</f>
        <v/>
      </c>
      <c r="AU102" s="15" t="str">
        <f t="shared" si="44"/>
        <v/>
      </c>
      <c r="AV102" s="2" t="str" cm="1">
        <f t="array" ref="AV102">IF(B102="","",SUMPRODUCT(($D$1:$AB$4=$AV$4)*$D102:$AB102))</f>
        <v/>
      </c>
      <c r="AW102" s="15" t="str">
        <f t="shared" si="45"/>
        <v/>
      </c>
      <c r="AX102" s="2" t="str" cm="1">
        <f t="array" ref="AX102">IF(B102="","",SUMPRODUCT(($D$1:$AB$4=$AX$4)*$D102:$AB102))</f>
        <v/>
      </c>
      <c r="AY102" s="15" t="str">
        <f t="shared" si="46"/>
        <v/>
      </c>
      <c r="AZ102" s="2" t="str" cm="1">
        <f t="array" ref="AZ102">IF(B102="","",SUMPRODUCT(($D$1:$AB$4=$AZ$4)*$D102:$AB102))</f>
        <v/>
      </c>
      <c r="BA102" s="15" t="str">
        <f t="shared" si="47"/>
        <v/>
      </c>
      <c r="BB102" s="2" t="str" cm="1">
        <f t="array" ref="BB102">IF(B102="","",SUMPRODUCT(($D$1:$AB$4=$BB$4)*$D102:$AB102))</f>
        <v/>
      </c>
      <c r="BC102" s="15" t="str">
        <f t="shared" si="48"/>
        <v/>
      </c>
      <c r="BD102" s="2" t="str" cm="1">
        <f t="array" ref="BD102">IF(B102="","",SUMPRODUCT(($D$1:$AB$4=$BD$4)*$D102:$AB102))</f>
        <v/>
      </c>
      <c r="BE102" s="15" t="str">
        <f t="shared" si="49"/>
        <v/>
      </c>
      <c r="BF102" s="2" t="str" cm="1">
        <f t="array" ref="BF102">IF(B102="","",SUMPRODUCT(($D$1:$AB$4=$BF$4)*$D102:$AB102))</f>
        <v/>
      </c>
      <c r="BG102" s="15" t="str">
        <f t="shared" si="50"/>
        <v/>
      </c>
      <c r="BH102" s="2" t="str" cm="1">
        <f t="array" ref="BH102">IF(B102="","",SUMPRODUCT(($D$1:$AB$4=$BH$4)*$D102:$AB102))</f>
        <v/>
      </c>
      <c r="BI102" s="15" t="str">
        <f t="shared" si="51"/>
        <v/>
      </c>
      <c r="BJ102" s="2" t="str" cm="1">
        <f t="array" ref="BJ102">IF(B102="","",SUMPRODUCT(($D$1:$AB$4=$BJ$4)*$D102:$AB102))</f>
        <v/>
      </c>
      <c r="BK102" s="15" t="str">
        <f t="shared" si="52"/>
        <v/>
      </c>
      <c r="BL102" s="2" t="str" cm="1">
        <f t="array" ref="BL102">IF(B102="","",SUMPRODUCT(($D$1:$AB$4=$BL$4)*$D102:$AB102))</f>
        <v/>
      </c>
      <c r="BM102" s="15" t="str">
        <f t="shared" si="53"/>
        <v/>
      </c>
      <c r="BN102" s="2" t="str" cm="1">
        <f t="array" ref="BN102">IF(B102="","",SUMPRODUCT(($D$1:$AB$4=$BN$4)*$D102:$AB102))</f>
        <v/>
      </c>
      <c r="BO102" s="15" t="str">
        <f t="shared" si="54"/>
        <v/>
      </c>
      <c r="BP102" s="2" t="str" cm="1">
        <f t="array" ref="BP102">IF(B102="","",SUMPRODUCT(($D$1:$AB$4=$BP$4)*$D102:$AB102))</f>
        <v/>
      </c>
      <c r="BQ102" s="15" t="str">
        <f t="shared" si="55"/>
        <v/>
      </c>
      <c r="BR102" s="2" t="str" cm="1">
        <f t="array" ref="BR102">IF(B102="","",SUMPRODUCT(($D$1:$AB$4=$BR$4)*$D102:$AB102))</f>
        <v/>
      </c>
      <c r="BS102" s="15" t="str">
        <f t="shared" si="56"/>
        <v/>
      </c>
      <c r="BT102" s="2" t="str" cm="1">
        <f t="array" ref="BT102">IF(B102="","",SUMPRODUCT(($D$1:$AB$4=$BT$4)*$D102:$AB102))</f>
        <v/>
      </c>
      <c r="BU102" s="15" t="str">
        <f t="shared" si="57"/>
        <v/>
      </c>
      <c r="BV102" s="2" t="str" cm="1">
        <f t="array" ref="BV102">IF(B102="","",SUMPRODUCT(($D$1:$AB$4=$BV$4)*$D102:$AB102))</f>
        <v/>
      </c>
      <c r="BW102" s="15" t="str">
        <f t="shared" si="58"/>
        <v/>
      </c>
      <c r="BX102" s="2" t="str" cm="1">
        <f t="array" ref="BX102">IF(B102="","",SUMPRODUCT(($D$1:$AB$4=$BX$4)*$D102:$AB102))</f>
        <v/>
      </c>
      <c r="BY102" s="15" t="str">
        <f t="shared" si="59"/>
        <v/>
      </c>
      <c r="BZ102" s="2" t="str" cm="1">
        <f t="array" ref="BZ102">IF(B102="","",SUMPRODUCT(($D$1:$AB$4=$BZ$4)*$D102:$AB102))</f>
        <v/>
      </c>
      <c r="CA102" s="15" t="str">
        <f t="shared" si="60"/>
        <v/>
      </c>
      <c r="CB102" s="2" t="str" cm="1">
        <f t="array" ref="CB102">IF(B102="","",SUMPRODUCT(($D$1:$AB$4=$CB$4)*$D102:$AB102))</f>
        <v/>
      </c>
      <c r="CC102" s="15" t="str">
        <f t="shared" si="61"/>
        <v/>
      </c>
      <c r="CD102" s="2" t="str" cm="1">
        <f t="array" ref="CD102">IF(B102="","",SUMPRODUCT(($D$1:$AB$4=$CD$4)*$D102:$AB102))</f>
        <v/>
      </c>
      <c r="CE102" s="15" t="str">
        <f t="shared" si="62"/>
        <v/>
      </c>
      <c r="CF102" s="2" t="str" cm="1">
        <f t="array" ref="CF102">IF(B102="","",SUMPRODUCT(($D$1:$AB$4=$CF$4)*$D102:$AB102))</f>
        <v/>
      </c>
      <c r="CG102" s="15" t="str">
        <f t="shared" si="63"/>
        <v/>
      </c>
      <c r="CH102" s="2" t="str" cm="1">
        <f t="array" ref="CH102">IF(B102="","",SUMPRODUCT(($D$1:$AB$4=$CH$4)*$D102:$AB102))</f>
        <v/>
      </c>
      <c r="CI102" s="15" t="str">
        <f t="shared" si="64"/>
        <v/>
      </c>
    </row>
    <row r="103" spans="1:87">
      <c r="A103" s="7">
        <v>98</v>
      </c>
      <c r="D103" s="97"/>
      <c r="E103" s="86"/>
      <c r="F103" s="86"/>
      <c r="G103" s="86"/>
      <c r="H103" s="86"/>
      <c r="I103" s="98"/>
      <c r="J103" s="102"/>
      <c r="K103" s="87"/>
      <c r="L103" s="87"/>
      <c r="M103" s="87"/>
      <c r="N103" s="87"/>
      <c r="O103" s="103"/>
      <c r="P103" s="107"/>
      <c r="Q103" s="88"/>
      <c r="R103" s="88"/>
      <c r="S103" s="88"/>
      <c r="T103" s="88"/>
      <c r="U103" s="108"/>
      <c r="V103" s="113"/>
      <c r="W103" s="89"/>
      <c r="X103" s="89"/>
      <c r="Y103" s="89"/>
      <c r="Z103" s="89"/>
      <c r="AA103" s="89"/>
      <c r="AB103" s="169"/>
      <c r="AC103" s="171" t="str">
        <f t="shared" si="65"/>
        <v/>
      </c>
      <c r="AD103" s="172" t="str">
        <f t="shared" si="39"/>
        <v/>
      </c>
      <c r="AL103" s="2" t="str" cm="1">
        <f t="array" ref="AL103">IF(B103="","",SUMPRODUCT(($D$1:$AB$4=$AL$4)*D103:AB103))</f>
        <v/>
      </c>
      <c r="AM103" s="15" t="str">
        <f t="shared" si="40"/>
        <v/>
      </c>
      <c r="AN103" s="2" t="str" cm="1">
        <f t="array" ref="AN103">IF(B103="","",SUMPRODUCT(($D$1:$AB$4=$AN$4)*D103:AB103))</f>
        <v/>
      </c>
      <c r="AO103" s="15" t="str">
        <f t="shared" si="41"/>
        <v/>
      </c>
      <c r="AP103" s="2" t="str" cm="1">
        <f t="array" ref="AP103">IF(B103="","",SUMPRODUCT(($D$1:$AB$4=$AP$4)*D103:AB103))</f>
        <v/>
      </c>
      <c r="AQ103" s="15" t="str">
        <f t="shared" si="42"/>
        <v/>
      </c>
      <c r="AR103" s="2" t="str" cm="1">
        <f t="array" ref="AR103">IF(B103="","",SUMPRODUCT(($D$1:$AB$4=$AR$4)*D103:AB103))</f>
        <v/>
      </c>
      <c r="AS103" s="15" t="str">
        <f t="shared" si="43"/>
        <v/>
      </c>
      <c r="AT103" s="2" t="str" cm="1">
        <f t="array" ref="AT103">IF(B103="","",SUMPRODUCT(($D$1:$AB$4=$AT$4)*$D103:$AB103))</f>
        <v/>
      </c>
      <c r="AU103" s="15" t="str">
        <f t="shared" si="44"/>
        <v/>
      </c>
      <c r="AV103" s="2" t="str" cm="1">
        <f t="array" ref="AV103">IF(B103="","",SUMPRODUCT(($D$1:$AB$4=$AV$4)*$D103:$AB103))</f>
        <v/>
      </c>
      <c r="AW103" s="15" t="str">
        <f t="shared" si="45"/>
        <v/>
      </c>
      <c r="AX103" s="2" t="str" cm="1">
        <f t="array" ref="AX103">IF(B103="","",SUMPRODUCT(($D$1:$AB$4=$AX$4)*$D103:$AB103))</f>
        <v/>
      </c>
      <c r="AY103" s="15" t="str">
        <f t="shared" si="46"/>
        <v/>
      </c>
      <c r="AZ103" s="2" t="str" cm="1">
        <f t="array" ref="AZ103">IF(B103="","",SUMPRODUCT(($D$1:$AB$4=$AZ$4)*$D103:$AB103))</f>
        <v/>
      </c>
      <c r="BA103" s="15" t="str">
        <f t="shared" si="47"/>
        <v/>
      </c>
      <c r="BB103" s="2" t="str" cm="1">
        <f t="array" ref="BB103">IF(B103="","",SUMPRODUCT(($D$1:$AB$4=$BB$4)*$D103:$AB103))</f>
        <v/>
      </c>
      <c r="BC103" s="15" t="str">
        <f t="shared" si="48"/>
        <v/>
      </c>
      <c r="BD103" s="2" t="str" cm="1">
        <f t="array" ref="BD103">IF(B103="","",SUMPRODUCT(($D$1:$AB$4=$BD$4)*$D103:$AB103))</f>
        <v/>
      </c>
      <c r="BE103" s="15" t="str">
        <f t="shared" si="49"/>
        <v/>
      </c>
      <c r="BF103" s="2" t="str" cm="1">
        <f t="array" ref="BF103">IF(B103="","",SUMPRODUCT(($D$1:$AB$4=$BF$4)*$D103:$AB103))</f>
        <v/>
      </c>
      <c r="BG103" s="15" t="str">
        <f t="shared" si="50"/>
        <v/>
      </c>
      <c r="BH103" s="2" t="str" cm="1">
        <f t="array" ref="BH103">IF(B103="","",SUMPRODUCT(($D$1:$AB$4=$BH$4)*$D103:$AB103))</f>
        <v/>
      </c>
      <c r="BI103" s="15" t="str">
        <f t="shared" si="51"/>
        <v/>
      </c>
      <c r="BJ103" s="2" t="str" cm="1">
        <f t="array" ref="BJ103">IF(B103="","",SUMPRODUCT(($D$1:$AB$4=$BJ$4)*$D103:$AB103))</f>
        <v/>
      </c>
      <c r="BK103" s="15" t="str">
        <f t="shared" si="52"/>
        <v/>
      </c>
      <c r="BL103" s="2" t="str" cm="1">
        <f t="array" ref="BL103">IF(B103="","",SUMPRODUCT(($D$1:$AB$4=$BL$4)*$D103:$AB103))</f>
        <v/>
      </c>
      <c r="BM103" s="15" t="str">
        <f t="shared" si="53"/>
        <v/>
      </c>
      <c r="BN103" s="2" t="str" cm="1">
        <f t="array" ref="BN103">IF(B103="","",SUMPRODUCT(($D$1:$AB$4=$BN$4)*$D103:$AB103))</f>
        <v/>
      </c>
      <c r="BO103" s="15" t="str">
        <f t="shared" si="54"/>
        <v/>
      </c>
      <c r="BP103" s="2" t="str" cm="1">
        <f t="array" ref="BP103">IF(B103="","",SUMPRODUCT(($D$1:$AB$4=$BP$4)*$D103:$AB103))</f>
        <v/>
      </c>
      <c r="BQ103" s="15" t="str">
        <f t="shared" si="55"/>
        <v/>
      </c>
      <c r="BR103" s="2" t="str" cm="1">
        <f t="array" ref="BR103">IF(B103="","",SUMPRODUCT(($D$1:$AB$4=$BR$4)*$D103:$AB103))</f>
        <v/>
      </c>
      <c r="BS103" s="15" t="str">
        <f t="shared" si="56"/>
        <v/>
      </c>
      <c r="BT103" s="2" t="str" cm="1">
        <f t="array" ref="BT103">IF(B103="","",SUMPRODUCT(($D$1:$AB$4=$BT$4)*$D103:$AB103))</f>
        <v/>
      </c>
      <c r="BU103" s="15" t="str">
        <f t="shared" si="57"/>
        <v/>
      </c>
      <c r="BV103" s="2" t="str" cm="1">
        <f t="array" ref="BV103">IF(B103="","",SUMPRODUCT(($D$1:$AB$4=$BV$4)*$D103:$AB103))</f>
        <v/>
      </c>
      <c r="BW103" s="15" t="str">
        <f t="shared" si="58"/>
        <v/>
      </c>
      <c r="BX103" s="2" t="str" cm="1">
        <f t="array" ref="BX103">IF(B103="","",SUMPRODUCT(($D$1:$AB$4=$BX$4)*$D103:$AB103))</f>
        <v/>
      </c>
      <c r="BY103" s="15" t="str">
        <f t="shared" si="59"/>
        <v/>
      </c>
      <c r="BZ103" s="2" t="str" cm="1">
        <f t="array" ref="BZ103">IF(B103="","",SUMPRODUCT(($D$1:$AB$4=$BZ$4)*$D103:$AB103))</f>
        <v/>
      </c>
      <c r="CA103" s="15" t="str">
        <f t="shared" si="60"/>
        <v/>
      </c>
      <c r="CB103" s="2" t="str" cm="1">
        <f t="array" ref="CB103">IF(B103="","",SUMPRODUCT(($D$1:$AB$4=$CB$4)*$D103:$AB103))</f>
        <v/>
      </c>
      <c r="CC103" s="15" t="str">
        <f t="shared" si="61"/>
        <v/>
      </c>
      <c r="CD103" s="2" t="str" cm="1">
        <f t="array" ref="CD103">IF(B103="","",SUMPRODUCT(($D$1:$AB$4=$CD$4)*$D103:$AB103))</f>
        <v/>
      </c>
      <c r="CE103" s="15" t="str">
        <f t="shared" si="62"/>
        <v/>
      </c>
      <c r="CF103" s="2" t="str" cm="1">
        <f t="array" ref="CF103">IF(B103="","",SUMPRODUCT(($D$1:$AB$4=$CF$4)*$D103:$AB103))</f>
        <v/>
      </c>
      <c r="CG103" s="15" t="str">
        <f t="shared" si="63"/>
        <v/>
      </c>
      <c r="CH103" s="2" t="str" cm="1">
        <f t="array" ref="CH103">IF(B103="","",SUMPRODUCT(($D$1:$AB$4=$CH$4)*$D103:$AB103))</f>
        <v/>
      </c>
      <c r="CI103" s="15" t="str">
        <f t="shared" si="64"/>
        <v/>
      </c>
    </row>
    <row r="104" spans="1:87">
      <c r="A104" s="6">
        <v>99</v>
      </c>
      <c r="D104" s="97"/>
      <c r="E104" s="86"/>
      <c r="F104" s="86"/>
      <c r="G104" s="86"/>
      <c r="H104" s="86"/>
      <c r="I104" s="98"/>
      <c r="J104" s="102"/>
      <c r="K104" s="87"/>
      <c r="L104" s="87"/>
      <c r="M104" s="87"/>
      <c r="N104" s="87"/>
      <c r="O104" s="103"/>
      <c r="P104" s="107"/>
      <c r="Q104" s="88"/>
      <c r="R104" s="88"/>
      <c r="S104" s="88"/>
      <c r="T104" s="88"/>
      <c r="U104" s="108"/>
      <c r="V104" s="113"/>
      <c r="W104" s="89"/>
      <c r="X104" s="89"/>
      <c r="Y104" s="89"/>
      <c r="Z104" s="89"/>
      <c r="AA104" s="89"/>
      <c r="AB104" s="169"/>
      <c r="AC104" s="171" t="str">
        <f t="shared" si="65"/>
        <v/>
      </c>
      <c r="AD104" s="172" t="str">
        <f t="shared" si="39"/>
        <v/>
      </c>
      <c r="AL104" s="2" t="str" cm="1">
        <f t="array" ref="AL104">IF(B104="","",SUMPRODUCT(($D$1:$AB$4=$AL$4)*D104:AB104))</f>
        <v/>
      </c>
      <c r="AM104" s="15" t="str">
        <f t="shared" si="40"/>
        <v/>
      </c>
      <c r="AN104" s="2" t="str" cm="1">
        <f t="array" ref="AN104">IF(B104="","",SUMPRODUCT(($D$1:$AB$4=$AN$4)*D104:AB104))</f>
        <v/>
      </c>
      <c r="AO104" s="15" t="str">
        <f t="shared" si="41"/>
        <v/>
      </c>
      <c r="AP104" s="2" t="str" cm="1">
        <f t="array" ref="AP104">IF(B104="","",SUMPRODUCT(($D$1:$AB$4=$AP$4)*D104:AB104))</f>
        <v/>
      </c>
      <c r="AQ104" s="15" t="str">
        <f t="shared" si="42"/>
        <v/>
      </c>
      <c r="AR104" s="2" t="str" cm="1">
        <f t="array" ref="AR104">IF(B104="","",SUMPRODUCT(($D$1:$AB$4=$AR$4)*D104:AB104))</f>
        <v/>
      </c>
      <c r="AS104" s="15" t="str">
        <f t="shared" si="43"/>
        <v/>
      </c>
      <c r="AT104" s="2" t="str" cm="1">
        <f t="array" ref="AT104">IF(B104="","",SUMPRODUCT(($D$1:$AB$4=$AT$4)*$D104:$AB104))</f>
        <v/>
      </c>
      <c r="AU104" s="15" t="str">
        <f t="shared" si="44"/>
        <v/>
      </c>
      <c r="AV104" s="2" t="str" cm="1">
        <f t="array" ref="AV104">IF(B104="","",SUMPRODUCT(($D$1:$AB$4=$AV$4)*$D104:$AB104))</f>
        <v/>
      </c>
      <c r="AW104" s="15" t="str">
        <f t="shared" si="45"/>
        <v/>
      </c>
      <c r="AX104" s="2" t="str" cm="1">
        <f t="array" ref="AX104">IF(B104="","",SUMPRODUCT(($D$1:$AB$4=$AX$4)*$D104:$AB104))</f>
        <v/>
      </c>
      <c r="AY104" s="15" t="str">
        <f t="shared" si="46"/>
        <v/>
      </c>
      <c r="AZ104" s="2" t="str" cm="1">
        <f t="array" ref="AZ104">IF(B104="","",SUMPRODUCT(($D$1:$AB$4=$AZ$4)*$D104:$AB104))</f>
        <v/>
      </c>
      <c r="BA104" s="15" t="str">
        <f t="shared" si="47"/>
        <v/>
      </c>
      <c r="BB104" s="2" t="str" cm="1">
        <f t="array" ref="BB104">IF(B104="","",SUMPRODUCT(($D$1:$AB$4=$BB$4)*$D104:$AB104))</f>
        <v/>
      </c>
      <c r="BC104" s="15" t="str">
        <f t="shared" si="48"/>
        <v/>
      </c>
      <c r="BD104" s="2" t="str" cm="1">
        <f t="array" ref="BD104">IF(B104="","",SUMPRODUCT(($D$1:$AB$4=$BD$4)*$D104:$AB104))</f>
        <v/>
      </c>
      <c r="BE104" s="15" t="str">
        <f t="shared" si="49"/>
        <v/>
      </c>
      <c r="BF104" s="2" t="str" cm="1">
        <f t="array" ref="BF104">IF(B104="","",SUMPRODUCT(($D$1:$AB$4=$BF$4)*$D104:$AB104))</f>
        <v/>
      </c>
      <c r="BG104" s="15" t="str">
        <f t="shared" si="50"/>
        <v/>
      </c>
      <c r="BH104" s="2" t="str" cm="1">
        <f t="array" ref="BH104">IF(B104="","",SUMPRODUCT(($D$1:$AB$4=$BH$4)*$D104:$AB104))</f>
        <v/>
      </c>
      <c r="BI104" s="15" t="str">
        <f t="shared" si="51"/>
        <v/>
      </c>
      <c r="BJ104" s="2" t="str" cm="1">
        <f t="array" ref="BJ104">IF(B104="","",SUMPRODUCT(($D$1:$AB$4=$BJ$4)*$D104:$AB104))</f>
        <v/>
      </c>
      <c r="BK104" s="15" t="str">
        <f t="shared" si="52"/>
        <v/>
      </c>
      <c r="BL104" s="2" t="str" cm="1">
        <f t="array" ref="BL104">IF(B104="","",SUMPRODUCT(($D$1:$AB$4=$BL$4)*$D104:$AB104))</f>
        <v/>
      </c>
      <c r="BM104" s="15" t="str">
        <f t="shared" si="53"/>
        <v/>
      </c>
      <c r="BN104" s="2" t="str" cm="1">
        <f t="array" ref="BN104">IF(B104="","",SUMPRODUCT(($D$1:$AB$4=$BN$4)*$D104:$AB104))</f>
        <v/>
      </c>
      <c r="BO104" s="15" t="str">
        <f t="shared" si="54"/>
        <v/>
      </c>
      <c r="BP104" s="2" t="str" cm="1">
        <f t="array" ref="BP104">IF(B104="","",SUMPRODUCT(($D$1:$AB$4=$BP$4)*$D104:$AB104))</f>
        <v/>
      </c>
      <c r="BQ104" s="15" t="str">
        <f t="shared" si="55"/>
        <v/>
      </c>
      <c r="BR104" s="2" t="str" cm="1">
        <f t="array" ref="BR104">IF(B104="","",SUMPRODUCT(($D$1:$AB$4=$BR$4)*$D104:$AB104))</f>
        <v/>
      </c>
      <c r="BS104" s="15" t="str">
        <f t="shared" si="56"/>
        <v/>
      </c>
      <c r="BT104" s="2" t="str" cm="1">
        <f t="array" ref="BT104">IF(B104="","",SUMPRODUCT(($D$1:$AB$4=$BT$4)*$D104:$AB104))</f>
        <v/>
      </c>
      <c r="BU104" s="15" t="str">
        <f t="shared" si="57"/>
        <v/>
      </c>
      <c r="BV104" s="2" t="str" cm="1">
        <f t="array" ref="BV104">IF(B104="","",SUMPRODUCT(($D$1:$AB$4=$BV$4)*$D104:$AB104))</f>
        <v/>
      </c>
      <c r="BW104" s="15" t="str">
        <f t="shared" si="58"/>
        <v/>
      </c>
      <c r="BX104" s="2" t="str" cm="1">
        <f t="array" ref="BX104">IF(B104="","",SUMPRODUCT(($D$1:$AB$4=$BX$4)*$D104:$AB104))</f>
        <v/>
      </c>
      <c r="BY104" s="15" t="str">
        <f t="shared" si="59"/>
        <v/>
      </c>
      <c r="BZ104" s="2" t="str" cm="1">
        <f t="array" ref="BZ104">IF(B104="","",SUMPRODUCT(($D$1:$AB$4=$BZ$4)*$D104:$AB104))</f>
        <v/>
      </c>
      <c r="CA104" s="15" t="str">
        <f t="shared" si="60"/>
        <v/>
      </c>
      <c r="CB104" s="2" t="str" cm="1">
        <f t="array" ref="CB104">IF(B104="","",SUMPRODUCT(($D$1:$AB$4=$CB$4)*$D104:$AB104))</f>
        <v/>
      </c>
      <c r="CC104" s="15" t="str">
        <f t="shared" si="61"/>
        <v/>
      </c>
      <c r="CD104" s="2" t="str" cm="1">
        <f t="array" ref="CD104">IF(B104="","",SUMPRODUCT(($D$1:$AB$4=$CD$4)*$D104:$AB104))</f>
        <v/>
      </c>
      <c r="CE104" s="15" t="str">
        <f t="shared" si="62"/>
        <v/>
      </c>
      <c r="CF104" s="2" t="str" cm="1">
        <f t="array" ref="CF104">IF(B104="","",SUMPRODUCT(($D$1:$AB$4=$CF$4)*$D104:$AB104))</f>
        <v/>
      </c>
      <c r="CG104" s="15" t="str">
        <f t="shared" si="63"/>
        <v/>
      </c>
      <c r="CH104" s="2" t="str" cm="1">
        <f t="array" ref="CH104">IF(B104="","",SUMPRODUCT(($D$1:$AB$4=$CH$4)*$D104:$AB104))</f>
        <v/>
      </c>
      <c r="CI104" s="15" t="str">
        <f t="shared" si="64"/>
        <v/>
      </c>
    </row>
    <row r="105" spans="1:87">
      <c r="A105" s="7">
        <v>100</v>
      </c>
      <c r="D105" s="97"/>
      <c r="E105" s="86"/>
      <c r="F105" s="86"/>
      <c r="G105" s="86"/>
      <c r="H105" s="86"/>
      <c r="I105" s="98"/>
      <c r="J105" s="102"/>
      <c r="K105" s="87"/>
      <c r="L105" s="87"/>
      <c r="M105" s="87"/>
      <c r="N105" s="87"/>
      <c r="O105" s="103"/>
      <c r="P105" s="107"/>
      <c r="Q105" s="88"/>
      <c r="R105" s="88"/>
      <c r="S105" s="88"/>
      <c r="T105" s="88"/>
      <c r="U105" s="108"/>
      <c r="V105" s="113"/>
      <c r="W105" s="89"/>
      <c r="X105" s="89"/>
      <c r="Y105" s="89"/>
      <c r="Z105" s="89"/>
      <c r="AA105" s="89"/>
      <c r="AB105" s="169"/>
      <c r="AC105" s="171" t="str">
        <f t="shared" si="65"/>
        <v/>
      </c>
      <c r="AD105" s="172" t="str">
        <f t="shared" si="39"/>
        <v/>
      </c>
      <c r="AL105" s="2" t="str" cm="1">
        <f t="array" ref="AL105">IF(B105="","",SUMPRODUCT(($D$1:$AB$4=$AL$4)*D105:AB105))</f>
        <v/>
      </c>
      <c r="AM105" s="15" t="str">
        <f t="shared" si="40"/>
        <v/>
      </c>
      <c r="AN105" s="2" t="str" cm="1">
        <f t="array" ref="AN105">IF(B105="","",SUMPRODUCT(($D$1:$AB$4=$AN$4)*D105:AB105))</f>
        <v/>
      </c>
      <c r="AO105" s="15" t="str">
        <f t="shared" si="41"/>
        <v/>
      </c>
      <c r="AP105" s="2" t="str" cm="1">
        <f t="array" ref="AP105">IF(B105="","",SUMPRODUCT(($D$1:$AB$4=$AP$4)*D105:AB105))</f>
        <v/>
      </c>
      <c r="AQ105" s="15" t="str">
        <f t="shared" si="42"/>
        <v/>
      </c>
      <c r="AR105" s="2" t="str" cm="1">
        <f t="array" ref="AR105">IF(B105="","",SUMPRODUCT(($D$1:$AB$4=$AR$4)*D105:AB105))</f>
        <v/>
      </c>
      <c r="AS105" s="15" t="str">
        <f t="shared" si="43"/>
        <v/>
      </c>
      <c r="AT105" s="2" t="str" cm="1">
        <f t="array" ref="AT105">IF(B105="","",SUMPRODUCT(($D$1:$AB$4=$AT$4)*$D105:$AB105))</f>
        <v/>
      </c>
      <c r="AU105" s="15" t="str">
        <f t="shared" si="44"/>
        <v/>
      </c>
      <c r="AV105" s="2" t="str" cm="1">
        <f t="array" ref="AV105">IF(B105="","",SUMPRODUCT(($D$1:$AB$4=$AV$4)*$D105:$AB105))</f>
        <v/>
      </c>
      <c r="AW105" s="15" t="str">
        <f t="shared" si="45"/>
        <v/>
      </c>
      <c r="AX105" s="2" t="str" cm="1">
        <f t="array" ref="AX105">IF(B105="","",SUMPRODUCT(($D$1:$AB$4=$AX$4)*$D105:$AB105))</f>
        <v/>
      </c>
      <c r="AY105" s="15" t="str">
        <f t="shared" si="46"/>
        <v/>
      </c>
      <c r="AZ105" s="2" t="str" cm="1">
        <f t="array" ref="AZ105">IF(B105="","",SUMPRODUCT(($D$1:$AB$4=$AZ$4)*$D105:$AB105))</f>
        <v/>
      </c>
      <c r="BA105" s="15" t="str">
        <f t="shared" si="47"/>
        <v/>
      </c>
      <c r="BB105" s="2" t="str" cm="1">
        <f t="array" ref="BB105">IF(B105="","",SUMPRODUCT(($D$1:$AB$4=$BB$4)*$D105:$AB105))</f>
        <v/>
      </c>
      <c r="BC105" s="15" t="str">
        <f t="shared" si="48"/>
        <v/>
      </c>
      <c r="BD105" s="2" t="str" cm="1">
        <f t="array" ref="BD105">IF(B105="","",SUMPRODUCT(($D$1:$AB$4=$BD$4)*$D105:$AB105))</f>
        <v/>
      </c>
      <c r="BE105" s="15" t="str">
        <f t="shared" si="49"/>
        <v/>
      </c>
      <c r="BF105" s="2" t="str" cm="1">
        <f t="array" ref="BF105">IF(B105="","",SUMPRODUCT(($D$1:$AB$4=$BF$4)*$D105:$AB105))</f>
        <v/>
      </c>
      <c r="BG105" s="15" t="str">
        <f t="shared" si="50"/>
        <v/>
      </c>
      <c r="BH105" s="2" t="str" cm="1">
        <f t="array" ref="BH105">IF(B105="","",SUMPRODUCT(($D$1:$AB$4=$BH$4)*$D105:$AB105))</f>
        <v/>
      </c>
      <c r="BI105" s="15" t="str">
        <f t="shared" si="51"/>
        <v/>
      </c>
      <c r="BJ105" s="2" t="str" cm="1">
        <f t="array" ref="BJ105">IF(B105="","",SUMPRODUCT(($D$1:$AB$4=$BJ$4)*$D105:$AB105))</f>
        <v/>
      </c>
      <c r="BK105" s="15" t="str">
        <f t="shared" si="52"/>
        <v/>
      </c>
      <c r="BL105" s="2" t="str" cm="1">
        <f t="array" ref="BL105">IF(B105="","",SUMPRODUCT(($D$1:$AB$4=$BL$4)*$D105:$AB105))</f>
        <v/>
      </c>
      <c r="BM105" s="15" t="str">
        <f t="shared" si="53"/>
        <v/>
      </c>
      <c r="BN105" s="2" t="str" cm="1">
        <f t="array" ref="BN105">IF(B105="","",SUMPRODUCT(($D$1:$AB$4=$BN$4)*$D105:$AB105))</f>
        <v/>
      </c>
      <c r="BO105" s="15" t="str">
        <f t="shared" si="54"/>
        <v/>
      </c>
      <c r="BP105" s="2" t="str" cm="1">
        <f t="array" ref="BP105">IF(B105="","",SUMPRODUCT(($D$1:$AB$4=$BP$4)*$D105:$AB105))</f>
        <v/>
      </c>
      <c r="BQ105" s="15" t="str">
        <f t="shared" si="55"/>
        <v/>
      </c>
      <c r="BR105" s="2" t="str" cm="1">
        <f t="array" ref="BR105">IF(B105="","",SUMPRODUCT(($D$1:$AB$4=$BR$4)*$D105:$AB105))</f>
        <v/>
      </c>
      <c r="BS105" s="15" t="str">
        <f t="shared" si="56"/>
        <v/>
      </c>
      <c r="BT105" s="2" t="str" cm="1">
        <f t="array" ref="BT105">IF(B105="","",SUMPRODUCT(($D$1:$AB$4=$BT$4)*$D105:$AB105))</f>
        <v/>
      </c>
      <c r="BU105" s="15" t="str">
        <f t="shared" si="57"/>
        <v/>
      </c>
      <c r="BV105" s="2" t="str" cm="1">
        <f t="array" ref="BV105">IF(B105="","",SUMPRODUCT(($D$1:$AB$4=$BV$4)*$D105:$AB105))</f>
        <v/>
      </c>
      <c r="BW105" s="15" t="str">
        <f t="shared" si="58"/>
        <v/>
      </c>
      <c r="BX105" s="2" t="str" cm="1">
        <f t="array" ref="BX105">IF(B105="","",SUMPRODUCT(($D$1:$AB$4=$BX$4)*$D105:$AB105))</f>
        <v/>
      </c>
      <c r="BY105" s="15" t="str">
        <f t="shared" si="59"/>
        <v/>
      </c>
      <c r="BZ105" s="2" t="str" cm="1">
        <f t="array" ref="BZ105">IF(B105="","",SUMPRODUCT(($D$1:$AB$4=$BZ$4)*$D105:$AB105))</f>
        <v/>
      </c>
      <c r="CA105" s="15" t="str">
        <f t="shared" si="60"/>
        <v/>
      </c>
      <c r="CB105" s="2" t="str" cm="1">
        <f t="array" ref="CB105">IF(B105="","",SUMPRODUCT(($D$1:$AB$4=$CB$4)*$D105:$AB105))</f>
        <v/>
      </c>
      <c r="CC105" s="15" t="str">
        <f t="shared" si="61"/>
        <v/>
      </c>
      <c r="CD105" s="2" t="str" cm="1">
        <f t="array" ref="CD105">IF(B105="","",SUMPRODUCT(($D$1:$AB$4=$CD$4)*$D105:$AB105))</f>
        <v/>
      </c>
      <c r="CE105" s="15" t="str">
        <f t="shared" si="62"/>
        <v/>
      </c>
      <c r="CF105" s="2" t="str" cm="1">
        <f t="array" ref="CF105">IF(B105="","",SUMPRODUCT(($D$1:$AB$4=$CF$4)*$D105:$AB105))</f>
        <v/>
      </c>
      <c r="CG105" s="15" t="str">
        <f t="shared" si="63"/>
        <v/>
      </c>
      <c r="CH105" s="2" t="str" cm="1">
        <f t="array" ref="CH105">IF(B105="","",SUMPRODUCT(($D$1:$AB$4=$CH$4)*$D105:$AB105))</f>
        <v/>
      </c>
      <c r="CI105" s="15" t="str">
        <f t="shared" si="64"/>
        <v/>
      </c>
    </row>
    <row r="106" spans="1:87">
      <c r="A106" s="6">
        <v>101</v>
      </c>
      <c r="D106" s="97"/>
      <c r="E106" s="86"/>
      <c r="F106" s="86"/>
      <c r="G106" s="86"/>
      <c r="H106" s="86"/>
      <c r="I106" s="98"/>
      <c r="J106" s="102"/>
      <c r="K106" s="87"/>
      <c r="L106" s="87"/>
      <c r="M106" s="87"/>
      <c r="N106" s="87"/>
      <c r="O106" s="103"/>
      <c r="P106" s="107"/>
      <c r="Q106" s="88"/>
      <c r="R106" s="88"/>
      <c r="S106" s="88"/>
      <c r="T106" s="88"/>
      <c r="U106" s="108"/>
      <c r="V106" s="113"/>
      <c r="W106" s="89"/>
      <c r="X106" s="89"/>
      <c r="Y106" s="89"/>
      <c r="Z106" s="89"/>
      <c r="AA106" s="89"/>
      <c r="AB106" s="169"/>
      <c r="AC106" s="171" t="str">
        <f t="shared" si="65"/>
        <v/>
      </c>
      <c r="AD106" s="172" t="str">
        <f t="shared" si="39"/>
        <v/>
      </c>
      <c r="AL106" s="2" t="str" cm="1">
        <f t="array" ref="AL106">IF(B106="","",SUMPRODUCT(($D$1:$AB$4=$AL$4)*D106:AB106))</f>
        <v/>
      </c>
      <c r="AM106" s="15" t="str">
        <f t="shared" si="40"/>
        <v/>
      </c>
      <c r="AN106" s="2" t="str" cm="1">
        <f t="array" ref="AN106">IF(B106="","",SUMPRODUCT(($D$1:$AB$4=$AN$4)*D106:AB106))</f>
        <v/>
      </c>
      <c r="AO106" s="15" t="str">
        <f t="shared" si="41"/>
        <v/>
      </c>
      <c r="AP106" s="2" t="str" cm="1">
        <f t="array" ref="AP106">IF(B106="","",SUMPRODUCT(($D$1:$AB$4=$AP$4)*D106:AB106))</f>
        <v/>
      </c>
      <c r="AQ106" s="15" t="str">
        <f t="shared" si="42"/>
        <v/>
      </c>
      <c r="AR106" s="2" t="str" cm="1">
        <f t="array" ref="AR106">IF(B106="","",SUMPRODUCT(($D$1:$AB$4=$AR$4)*D106:AB106))</f>
        <v/>
      </c>
      <c r="AS106" s="15" t="str">
        <f t="shared" si="43"/>
        <v/>
      </c>
      <c r="AT106" s="2" t="str" cm="1">
        <f t="array" ref="AT106">IF(B106="","",SUMPRODUCT(($D$1:$AB$4=$AT$4)*$D106:$AB106))</f>
        <v/>
      </c>
      <c r="AU106" s="15" t="str">
        <f t="shared" si="44"/>
        <v/>
      </c>
      <c r="AV106" s="2" t="str" cm="1">
        <f t="array" ref="AV106">IF(B106="","",SUMPRODUCT(($D$1:$AB$4=$AV$4)*$D106:$AB106))</f>
        <v/>
      </c>
      <c r="AW106" s="15" t="str">
        <f t="shared" si="45"/>
        <v/>
      </c>
      <c r="AX106" s="2" t="str" cm="1">
        <f t="array" ref="AX106">IF(B106="","",SUMPRODUCT(($D$1:$AB$4=$AX$4)*$D106:$AB106))</f>
        <v/>
      </c>
      <c r="AY106" s="15" t="str">
        <f t="shared" si="46"/>
        <v/>
      </c>
      <c r="AZ106" s="2" t="str" cm="1">
        <f t="array" ref="AZ106">IF(B106="","",SUMPRODUCT(($D$1:$AB$4=$AZ$4)*$D106:$AB106))</f>
        <v/>
      </c>
      <c r="BA106" s="15" t="str">
        <f t="shared" si="47"/>
        <v/>
      </c>
      <c r="BB106" s="2" t="str" cm="1">
        <f t="array" ref="BB106">IF(B106="","",SUMPRODUCT(($D$1:$AB$4=$BB$4)*$D106:$AB106))</f>
        <v/>
      </c>
      <c r="BC106" s="15" t="str">
        <f t="shared" si="48"/>
        <v/>
      </c>
      <c r="BD106" s="2" t="str" cm="1">
        <f t="array" ref="BD106">IF(B106="","",SUMPRODUCT(($D$1:$AB$4=$BD$4)*$D106:$AB106))</f>
        <v/>
      </c>
      <c r="BE106" s="15" t="str">
        <f t="shared" si="49"/>
        <v/>
      </c>
      <c r="BF106" s="2" t="str" cm="1">
        <f t="array" ref="BF106">IF(B106="","",SUMPRODUCT(($D$1:$AB$4=$BF$4)*$D106:$AB106))</f>
        <v/>
      </c>
      <c r="BG106" s="15" t="str">
        <f t="shared" si="50"/>
        <v/>
      </c>
      <c r="BH106" s="2" t="str" cm="1">
        <f t="array" ref="BH106">IF(B106="","",SUMPRODUCT(($D$1:$AB$4=$BH$4)*$D106:$AB106))</f>
        <v/>
      </c>
      <c r="BI106" s="15" t="str">
        <f t="shared" si="51"/>
        <v/>
      </c>
      <c r="BJ106" s="2" t="str" cm="1">
        <f t="array" ref="BJ106">IF(B106="","",SUMPRODUCT(($D$1:$AB$4=$BJ$4)*$D106:$AB106))</f>
        <v/>
      </c>
      <c r="BK106" s="15" t="str">
        <f t="shared" si="52"/>
        <v/>
      </c>
      <c r="BL106" s="2" t="str" cm="1">
        <f t="array" ref="BL106">IF(B106="","",SUMPRODUCT(($D$1:$AB$4=$BL$4)*$D106:$AB106))</f>
        <v/>
      </c>
      <c r="BM106" s="15" t="str">
        <f t="shared" si="53"/>
        <v/>
      </c>
      <c r="BN106" s="2" t="str" cm="1">
        <f t="array" ref="BN106">IF(B106="","",SUMPRODUCT(($D$1:$AB$4=$BN$4)*$D106:$AB106))</f>
        <v/>
      </c>
      <c r="BO106" s="15" t="str">
        <f t="shared" si="54"/>
        <v/>
      </c>
      <c r="BP106" s="2" t="str" cm="1">
        <f t="array" ref="BP106">IF(B106="","",SUMPRODUCT(($D$1:$AB$4=$BP$4)*$D106:$AB106))</f>
        <v/>
      </c>
      <c r="BQ106" s="15" t="str">
        <f t="shared" si="55"/>
        <v/>
      </c>
      <c r="BR106" s="2" t="str" cm="1">
        <f t="array" ref="BR106">IF(B106="","",SUMPRODUCT(($D$1:$AB$4=$BR$4)*$D106:$AB106))</f>
        <v/>
      </c>
      <c r="BS106" s="15" t="str">
        <f t="shared" si="56"/>
        <v/>
      </c>
      <c r="BT106" s="2" t="str" cm="1">
        <f t="array" ref="BT106">IF(B106="","",SUMPRODUCT(($D$1:$AB$4=$BT$4)*$D106:$AB106))</f>
        <v/>
      </c>
      <c r="BU106" s="15" t="str">
        <f t="shared" si="57"/>
        <v/>
      </c>
      <c r="BV106" s="2" t="str" cm="1">
        <f t="array" ref="BV106">IF(B106="","",SUMPRODUCT(($D$1:$AB$4=$BV$4)*$D106:$AB106))</f>
        <v/>
      </c>
      <c r="BW106" s="15" t="str">
        <f t="shared" si="58"/>
        <v/>
      </c>
      <c r="BX106" s="2" t="str" cm="1">
        <f t="array" ref="BX106">IF(B106="","",SUMPRODUCT(($D$1:$AB$4=$BX$4)*$D106:$AB106))</f>
        <v/>
      </c>
      <c r="BY106" s="15" t="str">
        <f t="shared" si="59"/>
        <v/>
      </c>
      <c r="BZ106" s="2" t="str" cm="1">
        <f t="array" ref="BZ106">IF(B106="","",SUMPRODUCT(($D$1:$AB$4=$BZ$4)*$D106:$AB106))</f>
        <v/>
      </c>
      <c r="CA106" s="15" t="str">
        <f t="shared" si="60"/>
        <v/>
      </c>
      <c r="CB106" s="2" t="str" cm="1">
        <f t="array" ref="CB106">IF(B106="","",SUMPRODUCT(($D$1:$AB$4=$CB$4)*$D106:$AB106))</f>
        <v/>
      </c>
      <c r="CC106" s="15" t="str">
        <f t="shared" si="61"/>
        <v/>
      </c>
      <c r="CD106" s="2" t="str" cm="1">
        <f t="array" ref="CD106">IF(B106="","",SUMPRODUCT(($D$1:$AB$4=$CD$4)*$D106:$AB106))</f>
        <v/>
      </c>
      <c r="CE106" s="15" t="str">
        <f t="shared" si="62"/>
        <v/>
      </c>
      <c r="CF106" s="2" t="str" cm="1">
        <f t="array" ref="CF106">IF(B106="","",SUMPRODUCT(($D$1:$AB$4=$CF$4)*$D106:$AB106))</f>
        <v/>
      </c>
      <c r="CG106" s="15" t="str">
        <f t="shared" si="63"/>
        <v/>
      </c>
      <c r="CH106" s="2" t="str" cm="1">
        <f t="array" ref="CH106">IF(B106="","",SUMPRODUCT(($D$1:$AB$4=$CH$4)*$D106:$AB106))</f>
        <v/>
      </c>
      <c r="CI106" s="15" t="str">
        <f t="shared" si="64"/>
        <v/>
      </c>
    </row>
    <row r="107" spans="1:87">
      <c r="A107" s="7">
        <v>102</v>
      </c>
      <c r="D107" s="97"/>
      <c r="E107" s="86"/>
      <c r="F107" s="86"/>
      <c r="G107" s="86"/>
      <c r="H107" s="86"/>
      <c r="I107" s="98"/>
      <c r="J107" s="102"/>
      <c r="K107" s="87"/>
      <c r="L107" s="87"/>
      <c r="M107" s="87"/>
      <c r="N107" s="87"/>
      <c r="O107" s="103"/>
      <c r="P107" s="107"/>
      <c r="Q107" s="88"/>
      <c r="R107" s="88"/>
      <c r="S107" s="88"/>
      <c r="T107" s="88"/>
      <c r="U107" s="108"/>
      <c r="V107" s="113"/>
      <c r="W107" s="89"/>
      <c r="X107" s="89"/>
      <c r="Y107" s="89"/>
      <c r="Z107" s="89"/>
      <c r="AA107" s="89"/>
      <c r="AB107" s="169"/>
      <c r="AC107" s="171" t="str">
        <f t="shared" si="65"/>
        <v/>
      </c>
      <c r="AD107" s="172" t="str">
        <f t="shared" si="39"/>
        <v/>
      </c>
      <c r="AL107" s="2" t="str" cm="1">
        <f t="array" ref="AL107">IF(B107="","",SUMPRODUCT(($D$1:$AB$4=$AL$4)*D107:AB107))</f>
        <v/>
      </c>
      <c r="AM107" s="15" t="str">
        <f t="shared" si="40"/>
        <v/>
      </c>
      <c r="AN107" s="2" t="str" cm="1">
        <f t="array" ref="AN107">IF(B107="","",SUMPRODUCT(($D$1:$AB$4=$AN$4)*D107:AB107))</f>
        <v/>
      </c>
      <c r="AO107" s="15" t="str">
        <f t="shared" si="41"/>
        <v/>
      </c>
      <c r="AP107" s="2" t="str" cm="1">
        <f t="array" ref="AP107">IF(B107="","",SUMPRODUCT(($D$1:$AB$4=$AP$4)*D107:AB107))</f>
        <v/>
      </c>
      <c r="AQ107" s="15" t="str">
        <f t="shared" si="42"/>
        <v/>
      </c>
      <c r="AR107" s="2" t="str" cm="1">
        <f t="array" ref="AR107">IF(B107="","",SUMPRODUCT(($D$1:$AB$4=$AR$4)*D107:AB107))</f>
        <v/>
      </c>
      <c r="AS107" s="15" t="str">
        <f t="shared" si="43"/>
        <v/>
      </c>
      <c r="AT107" s="2" t="str" cm="1">
        <f t="array" ref="AT107">IF(B107="","",SUMPRODUCT(($D$1:$AB$4=$AT$4)*$D107:$AB107))</f>
        <v/>
      </c>
      <c r="AU107" s="15" t="str">
        <f t="shared" si="44"/>
        <v/>
      </c>
      <c r="AV107" s="2" t="str" cm="1">
        <f t="array" ref="AV107">IF(B107="","",SUMPRODUCT(($D$1:$AB$4=$AV$4)*$D107:$AB107))</f>
        <v/>
      </c>
      <c r="AW107" s="15" t="str">
        <f t="shared" si="45"/>
        <v/>
      </c>
      <c r="AX107" s="2" t="str" cm="1">
        <f t="array" ref="AX107">IF(B107="","",SUMPRODUCT(($D$1:$AB$4=$AX$4)*$D107:$AB107))</f>
        <v/>
      </c>
      <c r="AY107" s="15" t="str">
        <f t="shared" si="46"/>
        <v/>
      </c>
      <c r="AZ107" s="2" t="str" cm="1">
        <f t="array" ref="AZ107">IF(B107="","",SUMPRODUCT(($D$1:$AB$4=$AZ$4)*$D107:$AB107))</f>
        <v/>
      </c>
      <c r="BA107" s="15" t="str">
        <f t="shared" si="47"/>
        <v/>
      </c>
      <c r="BB107" s="2" t="str" cm="1">
        <f t="array" ref="BB107">IF(B107="","",SUMPRODUCT(($D$1:$AB$4=$BB$4)*$D107:$AB107))</f>
        <v/>
      </c>
      <c r="BC107" s="15" t="str">
        <f t="shared" si="48"/>
        <v/>
      </c>
      <c r="BD107" s="2" t="str" cm="1">
        <f t="array" ref="BD107">IF(B107="","",SUMPRODUCT(($D$1:$AB$4=$BD$4)*$D107:$AB107))</f>
        <v/>
      </c>
      <c r="BE107" s="15" t="str">
        <f t="shared" si="49"/>
        <v/>
      </c>
      <c r="BF107" s="2" t="str" cm="1">
        <f t="array" ref="BF107">IF(B107="","",SUMPRODUCT(($D$1:$AB$4=$BF$4)*$D107:$AB107))</f>
        <v/>
      </c>
      <c r="BG107" s="15" t="str">
        <f t="shared" si="50"/>
        <v/>
      </c>
      <c r="BH107" s="2" t="str" cm="1">
        <f t="array" ref="BH107">IF(B107="","",SUMPRODUCT(($D$1:$AB$4=$BH$4)*$D107:$AB107))</f>
        <v/>
      </c>
      <c r="BI107" s="15" t="str">
        <f t="shared" si="51"/>
        <v/>
      </c>
      <c r="BJ107" s="2" t="str" cm="1">
        <f t="array" ref="BJ107">IF(B107="","",SUMPRODUCT(($D$1:$AB$4=$BJ$4)*$D107:$AB107))</f>
        <v/>
      </c>
      <c r="BK107" s="15" t="str">
        <f t="shared" si="52"/>
        <v/>
      </c>
      <c r="BL107" s="2" t="str" cm="1">
        <f t="array" ref="BL107">IF(B107="","",SUMPRODUCT(($D$1:$AB$4=$BL$4)*$D107:$AB107))</f>
        <v/>
      </c>
      <c r="BM107" s="15" t="str">
        <f t="shared" si="53"/>
        <v/>
      </c>
      <c r="BN107" s="2" t="str" cm="1">
        <f t="array" ref="BN107">IF(B107="","",SUMPRODUCT(($D$1:$AB$4=$BN$4)*$D107:$AB107))</f>
        <v/>
      </c>
      <c r="BO107" s="15" t="str">
        <f t="shared" si="54"/>
        <v/>
      </c>
      <c r="BP107" s="2" t="str" cm="1">
        <f t="array" ref="BP107">IF(B107="","",SUMPRODUCT(($D$1:$AB$4=$BP$4)*$D107:$AB107))</f>
        <v/>
      </c>
      <c r="BQ107" s="15" t="str">
        <f t="shared" si="55"/>
        <v/>
      </c>
      <c r="BR107" s="2" t="str" cm="1">
        <f t="array" ref="BR107">IF(B107="","",SUMPRODUCT(($D$1:$AB$4=$BR$4)*$D107:$AB107))</f>
        <v/>
      </c>
      <c r="BS107" s="15" t="str">
        <f t="shared" si="56"/>
        <v/>
      </c>
      <c r="BT107" s="2" t="str" cm="1">
        <f t="array" ref="BT107">IF(B107="","",SUMPRODUCT(($D$1:$AB$4=$BT$4)*$D107:$AB107))</f>
        <v/>
      </c>
      <c r="BU107" s="15" t="str">
        <f t="shared" si="57"/>
        <v/>
      </c>
      <c r="BV107" s="2" t="str" cm="1">
        <f t="array" ref="BV107">IF(B107="","",SUMPRODUCT(($D$1:$AB$4=$BV$4)*$D107:$AB107))</f>
        <v/>
      </c>
      <c r="BW107" s="15" t="str">
        <f t="shared" si="58"/>
        <v/>
      </c>
      <c r="BX107" s="2" t="str" cm="1">
        <f t="array" ref="BX107">IF(B107="","",SUMPRODUCT(($D$1:$AB$4=$BX$4)*$D107:$AB107))</f>
        <v/>
      </c>
      <c r="BY107" s="15" t="str">
        <f t="shared" si="59"/>
        <v/>
      </c>
      <c r="BZ107" s="2" t="str" cm="1">
        <f t="array" ref="BZ107">IF(B107="","",SUMPRODUCT(($D$1:$AB$4=$BZ$4)*$D107:$AB107))</f>
        <v/>
      </c>
      <c r="CA107" s="15" t="str">
        <f t="shared" si="60"/>
        <v/>
      </c>
      <c r="CB107" s="2" t="str" cm="1">
        <f t="array" ref="CB107">IF(B107="","",SUMPRODUCT(($D$1:$AB$4=$CB$4)*$D107:$AB107))</f>
        <v/>
      </c>
      <c r="CC107" s="15" t="str">
        <f t="shared" si="61"/>
        <v/>
      </c>
      <c r="CD107" s="2" t="str" cm="1">
        <f t="array" ref="CD107">IF(B107="","",SUMPRODUCT(($D$1:$AB$4=$CD$4)*$D107:$AB107))</f>
        <v/>
      </c>
      <c r="CE107" s="15" t="str">
        <f t="shared" si="62"/>
        <v/>
      </c>
      <c r="CF107" s="2" t="str" cm="1">
        <f t="array" ref="CF107">IF(B107="","",SUMPRODUCT(($D$1:$AB$4=$CF$4)*$D107:$AB107))</f>
        <v/>
      </c>
      <c r="CG107" s="15" t="str">
        <f t="shared" si="63"/>
        <v/>
      </c>
      <c r="CH107" s="2" t="str" cm="1">
        <f t="array" ref="CH107">IF(B107="","",SUMPRODUCT(($D$1:$AB$4=$CH$4)*$D107:$AB107))</f>
        <v/>
      </c>
      <c r="CI107" s="15" t="str">
        <f t="shared" si="64"/>
        <v/>
      </c>
    </row>
    <row r="108" spans="1:87">
      <c r="A108" s="6">
        <v>103</v>
      </c>
      <c r="D108" s="97"/>
      <c r="E108" s="86"/>
      <c r="F108" s="86"/>
      <c r="G108" s="86"/>
      <c r="H108" s="86"/>
      <c r="I108" s="98"/>
      <c r="J108" s="102"/>
      <c r="K108" s="87"/>
      <c r="L108" s="87"/>
      <c r="M108" s="87"/>
      <c r="N108" s="87"/>
      <c r="O108" s="103"/>
      <c r="P108" s="107"/>
      <c r="Q108" s="88"/>
      <c r="R108" s="88"/>
      <c r="S108" s="88"/>
      <c r="T108" s="88"/>
      <c r="U108" s="108"/>
      <c r="V108" s="113"/>
      <c r="W108" s="89"/>
      <c r="X108" s="89"/>
      <c r="Y108" s="89"/>
      <c r="Z108" s="89"/>
      <c r="AA108" s="89"/>
      <c r="AB108" s="169"/>
      <c r="AC108" s="171" t="str">
        <f t="shared" si="65"/>
        <v/>
      </c>
      <c r="AD108" s="172" t="str">
        <f t="shared" si="39"/>
        <v/>
      </c>
      <c r="AL108" s="2" t="str" cm="1">
        <f t="array" ref="AL108">IF(B108="","",SUMPRODUCT(($D$1:$AB$4=$AL$4)*D108:AB108))</f>
        <v/>
      </c>
      <c r="AM108" s="15" t="str">
        <f t="shared" si="40"/>
        <v/>
      </c>
      <c r="AN108" s="2" t="str" cm="1">
        <f t="array" ref="AN108">IF(B108="","",SUMPRODUCT(($D$1:$AB$4=$AN$4)*D108:AB108))</f>
        <v/>
      </c>
      <c r="AO108" s="15" t="str">
        <f t="shared" si="41"/>
        <v/>
      </c>
      <c r="AP108" s="2" t="str" cm="1">
        <f t="array" ref="AP108">IF(B108="","",SUMPRODUCT(($D$1:$AB$4=$AP$4)*D108:AB108))</f>
        <v/>
      </c>
      <c r="AQ108" s="15" t="str">
        <f t="shared" si="42"/>
        <v/>
      </c>
      <c r="AR108" s="2" t="str" cm="1">
        <f t="array" ref="AR108">IF(B108="","",SUMPRODUCT(($D$1:$AB$4=$AR$4)*D108:AB108))</f>
        <v/>
      </c>
      <c r="AS108" s="15" t="str">
        <f t="shared" si="43"/>
        <v/>
      </c>
      <c r="AT108" s="2" t="str" cm="1">
        <f t="array" ref="AT108">IF(B108="","",SUMPRODUCT(($D$1:$AB$4=$AT$4)*$D108:$AB108))</f>
        <v/>
      </c>
      <c r="AU108" s="15" t="str">
        <f t="shared" si="44"/>
        <v/>
      </c>
      <c r="AV108" s="2" t="str" cm="1">
        <f t="array" ref="AV108">IF(B108="","",SUMPRODUCT(($D$1:$AB$4=$AV$4)*$D108:$AB108))</f>
        <v/>
      </c>
      <c r="AW108" s="15" t="str">
        <f t="shared" si="45"/>
        <v/>
      </c>
      <c r="AX108" s="2" t="str" cm="1">
        <f t="array" ref="AX108">IF(B108="","",SUMPRODUCT(($D$1:$AB$4=$AX$4)*$D108:$AB108))</f>
        <v/>
      </c>
      <c r="AY108" s="15" t="str">
        <f t="shared" si="46"/>
        <v/>
      </c>
      <c r="AZ108" s="2" t="str" cm="1">
        <f t="array" ref="AZ108">IF(B108="","",SUMPRODUCT(($D$1:$AB$4=$AZ$4)*$D108:$AB108))</f>
        <v/>
      </c>
      <c r="BA108" s="15" t="str">
        <f t="shared" si="47"/>
        <v/>
      </c>
      <c r="BB108" s="2" t="str" cm="1">
        <f t="array" ref="BB108">IF(B108="","",SUMPRODUCT(($D$1:$AB$4=$BB$4)*$D108:$AB108))</f>
        <v/>
      </c>
      <c r="BC108" s="15" t="str">
        <f t="shared" si="48"/>
        <v/>
      </c>
      <c r="BD108" s="2" t="str" cm="1">
        <f t="array" ref="BD108">IF(B108="","",SUMPRODUCT(($D$1:$AB$4=$BD$4)*$D108:$AB108))</f>
        <v/>
      </c>
      <c r="BE108" s="15" t="str">
        <f t="shared" si="49"/>
        <v/>
      </c>
      <c r="BF108" s="2" t="str" cm="1">
        <f t="array" ref="BF108">IF(B108="","",SUMPRODUCT(($D$1:$AB$4=$BF$4)*$D108:$AB108))</f>
        <v/>
      </c>
      <c r="BG108" s="15" t="str">
        <f t="shared" si="50"/>
        <v/>
      </c>
      <c r="BH108" s="2" t="str" cm="1">
        <f t="array" ref="BH108">IF(B108="","",SUMPRODUCT(($D$1:$AB$4=$BH$4)*$D108:$AB108))</f>
        <v/>
      </c>
      <c r="BI108" s="15" t="str">
        <f t="shared" si="51"/>
        <v/>
      </c>
      <c r="BJ108" s="2" t="str" cm="1">
        <f t="array" ref="BJ108">IF(B108="","",SUMPRODUCT(($D$1:$AB$4=$BJ$4)*$D108:$AB108))</f>
        <v/>
      </c>
      <c r="BK108" s="15" t="str">
        <f t="shared" si="52"/>
        <v/>
      </c>
      <c r="BL108" s="2" t="str" cm="1">
        <f t="array" ref="BL108">IF(B108="","",SUMPRODUCT(($D$1:$AB$4=$BL$4)*$D108:$AB108))</f>
        <v/>
      </c>
      <c r="BM108" s="15" t="str">
        <f t="shared" si="53"/>
        <v/>
      </c>
      <c r="BN108" s="2" t="str" cm="1">
        <f t="array" ref="BN108">IF(B108="","",SUMPRODUCT(($D$1:$AB$4=$BN$4)*$D108:$AB108))</f>
        <v/>
      </c>
      <c r="BO108" s="15" t="str">
        <f t="shared" si="54"/>
        <v/>
      </c>
      <c r="BP108" s="2" t="str" cm="1">
        <f t="array" ref="BP108">IF(B108="","",SUMPRODUCT(($D$1:$AB$4=$BP$4)*$D108:$AB108))</f>
        <v/>
      </c>
      <c r="BQ108" s="15" t="str">
        <f t="shared" si="55"/>
        <v/>
      </c>
      <c r="BR108" s="2" t="str" cm="1">
        <f t="array" ref="BR108">IF(B108="","",SUMPRODUCT(($D$1:$AB$4=$BR$4)*$D108:$AB108))</f>
        <v/>
      </c>
      <c r="BS108" s="15" t="str">
        <f t="shared" si="56"/>
        <v/>
      </c>
      <c r="BT108" s="2" t="str" cm="1">
        <f t="array" ref="BT108">IF(B108="","",SUMPRODUCT(($D$1:$AB$4=$BT$4)*$D108:$AB108))</f>
        <v/>
      </c>
      <c r="BU108" s="15" t="str">
        <f t="shared" si="57"/>
        <v/>
      </c>
      <c r="BV108" s="2" t="str" cm="1">
        <f t="array" ref="BV108">IF(B108="","",SUMPRODUCT(($D$1:$AB$4=$BV$4)*$D108:$AB108))</f>
        <v/>
      </c>
      <c r="BW108" s="15" t="str">
        <f t="shared" si="58"/>
        <v/>
      </c>
      <c r="BX108" s="2" t="str" cm="1">
        <f t="array" ref="BX108">IF(B108="","",SUMPRODUCT(($D$1:$AB$4=$BX$4)*$D108:$AB108))</f>
        <v/>
      </c>
      <c r="BY108" s="15" t="str">
        <f t="shared" si="59"/>
        <v/>
      </c>
      <c r="BZ108" s="2" t="str" cm="1">
        <f t="array" ref="BZ108">IF(B108="","",SUMPRODUCT(($D$1:$AB$4=$BZ$4)*$D108:$AB108))</f>
        <v/>
      </c>
      <c r="CA108" s="15" t="str">
        <f t="shared" si="60"/>
        <v/>
      </c>
      <c r="CB108" s="2" t="str" cm="1">
        <f t="array" ref="CB108">IF(B108="","",SUMPRODUCT(($D$1:$AB$4=$CB$4)*$D108:$AB108))</f>
        <v/>
      </c>
      <c r="CC108" s="15" t="str">
        <f t="shared" si="61"/>
        <v/>
      </c>
      <c r="CD108" s="2" t="str" cm="1">
        <f t="array" ref="CD108">IF(B108="","",SUMPRODUCT(($D$1:$AB$4=$CD$4)*$D108:$AB108))</f>
        <v/>
      </c>
      <c r="CE108" s="15" t="str">
        <f t="shared" si="62"/>
        <v/>
      </c>
      <c r="CF108" s="2" t="str" cm="1">
        <f t="array" ref="CF108">IF(B108="","",SUMPRODUCT(($D$1:$AB$4=$CF$4)*$D108:$AB108))</f>
        <v/>
      </c>
      <c r="CG108" s="15" t="str">
        <f t="shared" si="63"/>
        <v/>
      </c>
      <c r="CH108" s="2" t="str" cm="1">
        <f t="array" ref="CH108">IF(B108="","",SUMPRODUCT(($D$1:$AB$4=$CH$4)*$D108:$AB108))</f>
        <v/>
      </c>
      <c r="CI108" s="15" t="str">
        <f t="shared" si="64"/>
        <v/>
      </c>
    </row>
    <row r="109" spans="1:87">
      <c r="A109" s="7">
        <v>104</v>
      </c>
      <c r="D109" s="97"/>
      <c r="E109" s="86"/>
      <c r="F109" s="86"/>
      <c r="G109" s="86"/>
      <c r="H109" s="86"/>
      <c r="I109" s="98"/>
      <c r="J109" s="102"/>
      <c r="K109" s="87"/>
      <c r="L109" s="87"/>
      <c r="M109" s="87"/>
      <c r="N109" s="87"/>
      <c r="O109" s="103"/>
      <c r="P109" s="107"/>
      <c r="Q109" s="88"/>
      <c r="R109" s="88"/>
      <c r="S109" s="88"/>
      <c r="T109" s="88"/>
      <c r="U109" s="108"/>
      <c r="V109" s="113"/>
      <c r="W109" s="89"/>
      <c r="X109" s="89"/>
      <c r="Y109" s="89"/>
      <c r="Z109" s="89"/>
      <c r="AA109" s="89"/>
      <c r="AB109" s="169"/>
      <c r="AC109" s="171" t="str">
        <f t="shared" si="65"/>
        <v/>
      </c>
      <c r="AD109" s="172" t="str">
        <f t="shared" si="39"/>
        <v/>
      </c>
      <c r="AL109" s="2" t="str" cm="1">
        <f t="array" ref="AL109">IF(B109="","",SUMPRODUCT(($D$1:$AB$4=$AL$4)*D109:AB109))</f>
        <v/>
      </c>
      <c r="AM109" s="15" t="str">
        <f t="shared" si="40"/>
        <v/>
      </c>
      <c r="AN109" s="2" t="str" cm="1">
        <f t="array" ref="AN109">IF(B109="","",SUMPRODUCT(($D$1:$AB$4=$AN$4)*D109:AB109))</f>
        <v/>
      </c>
      <c r="AO109" s="15" t="str">
        <f t="shared" si="41"/>
        <v/>
      </c>
      <c r="AP109" s="2" t="str" cm="1">
        <f t="array" ref="AP109">IF(B109="","",SUMPRODUCT(($D$1:$AB$4=$AP$4)*D109:AB109))</f>
        <v/>
      </c>
      <c r="AQ109" s="15" t="str">
        <f t="shared" si="42"/>
        <v/>
      </c>
      <c r="AR109" s="2" t="str" cm="1">
        <f t="array" ref="AR109">IF(B109="","",SUMPRODUCT(($D$1:$AB$4=$AR$4)*D109:AB109))</f>
        <v/>
      </c>
      <c r="AS109" s="15" t="str">
        <f t="shared" si="43"/>
        <v/>
      </c>
      <c r="AT109" s="2" t="str" cm="1">
        <f t="array" ref="AT109">IF(B109="","",SUMPRODUCT(($D$1:$AB$4=$AT$4)*$D109:$AB109))</f>
        <v/>
      </c>
      <c r="AU109" s="15" t="str">
        <f t="shared" si="44"/>
        <v/>
      </c>
      <c r="AV109" s="2" t="str" cm="1">
        <f t="array" ref="AV109">IF(B109="","",SUMPRODUCT(($D$1:$AB$4=$AV$4)*$D109:$AB109))</f>
        <v/>
      </c>
      <c r="AW109" s="15" t="str">
        <f t="shared" si="45"/>
        <v/>
      </c>
      <c r="AX109" s="2" t="str" cm="1">
        <f t="array" ref="AX109">IF(B109="","",SUMPRODUCT(($D$1:$AB$4=$AX$4)*$D109:$AB109))</f>
        <v/>
      </c>
      <c r="AY109" s="15" t="str">
        <f t="shared" si="46"/>
        <v/>
      </c>
      <c r="AZ109" s="2" t="str" cm="1">
        <f t="array" ref="AZ109">IF(B109="","",SUMPRODUCT(($D$1:$AB$4=$AZ$4)*$D109:$AB109))</f>
        <v/>
      </c>
      <c r="BA109" s="15" t="str">
        <f t="shared" si="47"/>
        <v/>
      </c>
      <c r="BB109" s="2" t="str" cm="1">
        <f t="array" ref="BB109">IF(B109="","",SUMPRODUCT(($D$1:$AB$4=$BB$4)*$D109:$AB109))</f>
        <v/>
      </c>
      <c r="BC109" s="15" t="str">
        <f t="shared" si="48"/>
        <v/>
      </c>
      <c r="BD109" s="2" t="str" cm="1">
        <f t="array" ref="BD109">IF(B109="","",SUMPRODUCT(($D$1:$AB$4=$BD$4)*$D109:$AB109))</f>
        <v/>
      </c>
      <c r="BE109" s="15" t="str">
        <f t="shared" si="49"/>
        <v/>
      </c>
      <c r="BF109" s="2" t="str" cm="1">
        <f t="array" ref="BF109">IF(B109="","",SUMPRODUCT(($D$1:$AB$4=$BF$4)*$D109:$AB109))</f>
        <v/>
      </c>
      <c r="BG109" s="15" t="str">
        <f t="shared" si="50"/>
        <v/>
      </c>
      <c r="BH109" s="2" t="str" cm="1">
        <f t="array" ref="BH109">IF(B109="","",SUMPRODUCT(($D$1:$AB$4=$BH$4)*$D109:$AB109))</f>
        <v/>
      </c>
      <c r="BI109" s="15" t="str">
        <f t="shared" si="51"/>
        <v/>
      </c>
      <c r="BJ109" s="2" t="str" cm="1">
        <f t="array" ref="BJ109">IF(B109="","",SUMPRODUCT(($D$1:$AB$4=$BJ$4)*$D109:$AB109))</f>
        <v/>
      </c>
      <c r="BK109" s="15" t="str">
        <f t="shared" si="52"/>
        <v/>
      </c>
      <c r="BL109" s="2" t="str" cm="1">
        <f t="array" ref="BL109">IF(B109="","",SUMPRODUCT(($D$1:$AB$4=$BL$4)*$D109:$AB109))</f>
        <v/>
      </c>
      <c r="BM109" s="15" t="str">
        <f t="shared" si="53"/>
        <v/>
      </c>
      <c r="BN109" s="2" t="str" cm="1">
        <f t="array" ref="BN109">IF(B109="","",SUMPRODUCT(($D$1:$AB$4=$BN$4)*$D109:$AB109))</f>
        <v/>
      </c>
      <c r="BO109" s="15" t="str">
        <f t="shared" si="54"/>
        <v/>
      </c>
      <c r="BP109" s="2" t="str" cm="1">
        <f t="array" ref="BP109">IF(B109="","",SUMPRODUCT(($D$1:$AB$4=$BP$4)*$D109:$AB109))</f>
        <v/>
      </c>
      <c r="BQ109" s="15" t="str">
        <f t="shared" si="55"/>
        <v/>
      </c>
      <c r="BR109" s="2" t="str" cm="1">
        <f t="array" ref="BR109">IF(B109="","",SUMPRODUCT(($D$1:$AB$4=$BR$4)*$D109:$AB109))</f>
        <v/>
      </c>
      <c r="BS109" s="15" t="str">
        <f t="shared" si="56"/>
        <v/>
      </c>
      <c r="BT109" s="2" t="str" cm="1">
        <f t="array" ref="BT109">IF(B109="","",SUMPRODUCT(($D$1:$AB$4=$BT$4)*$D109:$AB109))</f>
        <v/>
      </c>
      <c r="BU109" s="15" t="str">
        <f t="shared" si="57"/>
        <v/>
      </c>
      <c r="BV109" s="2" t="str" cm="1">
        <f t="array" ref="BV109">IF(B109="","",SUMPRODUCT(($D$1:$AB$4=$BV$4)*$D109:$AB109))</f>
        <v/>
      </c>
      <c r="BW109" s="15" t="str">
        <f t="shared" si="58"/>
        <v/>
      </c>
      <c r="BX109" s="2" t="str" cm="1">
        <f t="array" ref="BX109">IF(B109="","",SUMPRODUCT(($D$1:$AB$4=$BX$4)*$D109:$AB109))</f>
        <v/>
      </c>
      <c r="BY109" s="15" t="str">
        <f t="shared" si="59"/>
        <v/>
      </c>
      <c r="BZ109" s="2" t="str" cm="1">
        <f t="array" ref="BZ109">IF(B109="","",SUMPRODUCT(($D$1:$AB$4=$BZ$4)*$D109:$AB109))</f>
        <v/>
      </c>
      <c r="CA109" s="15" t="str">
        <f t="shared" si="60"/>
        <v/>
      </c>
      <c r="CB109" s="2" t="str" cm="1">
        <f t="array" ref="CB109">IF(B109="","",SUMPRODUCT(($D$1:$AB$4=$CB$4)*$D109:$AB109))</f>
        <v/>
      </c>
      <c r="CC109" s="15" t="str">
        <f t="shared" si="61"/>
        <v/>
      </c>
      <c r="CD109" s="2" t="str" cm="1">
        <f t="array" ref="CD109">IF(B109="","",SUMPRODUCT(($D$1:$AB$4=$CD$4)*$D109:$AB109))</f>
        <v/>
      </c>
      <c r="CE109" s="15" t="str">
        <f t="shared" si="62"/>
        <v/>
      </c>
      <c r="CF109" s="2" t="str" cm="1">
        <f t="array" ref="CF109">IF(B109="","",SUMPRODUCT(($D$1:$AB$4=$CF$4)*$D109:$AB109))</f>
        <v/>
      </c>
      <c r="CG109" s="15" t="str">
        <f t="shared" si="63"/>
        <v/>
      </c>
      <c r="CH109" s="2" t="str" cm="1">
        <f t="array" ref="CH109">IF(B109="","",SUMPRODUCT(($D$1:$AB$4=$CH$4)*$D109:$AB109))</f>
        <v/>
      </c>
      <c r="CI109" s="15" t="str">
        <f t="shared" si="64"/>
        <v/>
      </c>
    </row>
    <row r="110" spans="1:87">
      <c r="A110" s="6">
        <v>105</v>
      </c>
      <c r="D110" s="97"/>
      <c r="E110" s="86"/>
      <c r="F110" s="86"/>
      <c r="G110" s="86"/>
      <c r="H110" s="86"/>
      <c r="I110" s="98"/>
      <c r="J110" s="102"/>
      <c r="K110" s="87"/>
      <c r="L110" s="87"/>
      <c r="M110" s="87"/>
      <c r="N110" s="87"/>
      <c r="O110" s="103"/>
      <c r="P110" s="107"/>
      <c r="Q110" s="88"/>
      <c r="R110" s="88"/>
      <c r="S110" s="88"/>
      <c r="T110" s="88"/>
      <c r="U110" s="108"/>
      <c r="V110" s="113"/>
      <c r="W110" s="89"/>
      <c r="X110" s="89"/>
      <c r="Y110" s="89"/>
      <c r="Z110" s="89"/>
      <c r="AA110" s="89"/>
      <c r="AB110" s="169"/>
      <c r="AC110" s="171" t="str">
        <f t="shared" si="65"/>
        <v/>
      </c>
      <c r="AD110" s="172" t="str">
        <f t="shared" si="39"/>
        <v/>
      </c>
      <c r="AL110" s="2" t="str" cm="1">
        <f t="array" ref="AL110">IF(B110="","",SUMPRODUCT(($D$1:$AB$4=$AL$4)*D110:AB110))</f>
        <v/>
      </c>
      <c r="AM110" s="15" t="str">
        <f t="shared" si="40"/>
        <v/>
      </c>
      <c r="AN110" s="2" t="str" cm="1">
        <f t="array" ref="AN110">IF(B110="","",SUMPRODUCT(($D$1:$AB$4=$AN$4)*D110:AB110))</f>
        <v/>
      </c>
      <c r="AO110" s="15" t="str">
        <f t="shared" si="41"/>
        <v/>
      </c>
      <c r="AP110" s="2" t="str" cm="1">
        <f t="array" ref="AP110">IF(B110="","",SUMPRODUCT(($D$1:$AB$4=$AP$4)*D110:AB110))</f>
        <v/>
      </c>
      <c r="AQ110" s="15" t="str">
        <f t="shared" si="42"/>
        <v/>
      </c>
      <c r="AR110" s="2" t="str" cm="1">
        <f t="array" ref="AR110">IF(B110="","",SUMPRODUCT(($D$1:$AB$4=$AR$4)*D110:AB110))</f>
        <v/>
      </c>
      <c r="AS110" s="15" t="str">
        <f t="shared" si="43"/>
        <v/>
      </c>
      <c r="AT110" s="2" t="str" cm="1">
        <f t="array" ref="AT110">IF(B110="","",SUMPRODUCT(($D$1:$AB$4=$AT$4)*$D110:$AB110))</f>
        <v/>
      </c>
      <c r="AU110" s="15" t="str">
        <f t="shared" si="44"/>
        <v/>
      </c>
      <c r="AV110" s="2" t="str" cm="1">
        <f t="array" ref="AV110">IF(B110="","",SUMPRODUCT(($D$1:$AB$4=$AV$4)*$D110:$AB110))</f>
        <v/>
      </c>
      <c r="AW110" s="15" t="str">
        <f t="shared" si="45"/>
        <v/>
      </c>
      <c r="AX110" s="2" t="str" cm="1">
        <f t="array" ref="AX110">IF(B110="","",SUMPRODUCT(($D$1:$AB$4=$AX$4)*$D110:$AB110))</f>
        <v/>
      </c>
      <c r="AY110" s="15" t="str">
        <f t="shared" si="46"/>
        <v/>
      </c>
      <c r="AZ110" s="2" t="str" cm="1">
        <f t="array" ref="AZ110">IF(B110="","",SUMPRODUCT(($D$1:$AB$4=$AZ$4)*$D110:$AB110))</f>
        <v/>
      </c>
      <c r="BA110" s="15" t="str">
        <f t="shared" si="47"/>
        <v/>
      </c>
      <c r="BB110" s="2" t="str" cm="1">
        <f t="array" ref="BB110">IF(B110="","",SUMPRODUCT(($D$1:$AB$4=$BB$4)*$D110:$AB110))</f>
        <v/>
      </c>
      <c r="BC110" s="15" t="str">
        <f t="shared" si="48"/>
        <v/>
      </c>
      <c r="BD110" s="2" t="str" cm="1">
        <f t="array" ref="BD110">IF(B110="","",SUMPRODUCT(($D$1:$AB$4=$BD$4)*$D110:$AB110))</f>
        <v/>
      </c>
      <c r="BE110" s="15" t="str">
        <f t="shared" si="49"/>
        <v/>
      </c>
      <c r="BF110" s="2" t="str" cm="1">
        <f t="array" ref="BF110">IF(B110="","",SUMPRODUCT(($D$1:$AB$4=$BF$4)*$D110:$AB110))</f>
        <v/>
      </c>
      <c r="BG110" s="15" t="str">
        <f t="shared" si="50"/>
        <v/>
      </c>
      <c r="BH110" s="2" t="str" cm="1">
        <f t="array" ref="BH110">IF(B110="","",SUMPRODUCT(($D$1:$AB$4=$BH$4)*$D110:$AB110))</f>
        <v/>
      </c>
      <c r="BI110" s="15" t="str">
        <f t="shared" si="51"/>
        <v/>
      </c>
      <c r="BJ110" s="2" t="str" cm="1">
        <f t="array" ref="BJ110">IF(B110="","",SUMPRODUCT(($D$1:$AB$4=$BJ$4)*$D110:$AB110))</f>
        <v/>
      </c>
      <c r="BK110" s="15" t="str">
        <f t="shared" si="52"/>
        <v/>
      </c>
      <c r="BL110" s="2" t="str" cm="1">
        <f t="array" ref="BL110">IF(B110="","",SUMPRODUCT(($D$1:$AB$4=$BL$4)*$D110:$AB110))</f>
        <v/>
      </c>
      <c r="BM110" s="15" t="str">
        <f t="shared" si="53"/>
        <v/>
      </c>
      <c r="BN110" s="2" t="str" cm="1">
        <f t="array" ref="BN110">IF(B110="","",SUMPRODUCT(($D$1:$AB$4=$BN$4)*$D110:$AB110))</f>
        <v/>
      </c>
      <c r="BO110" s="15" t="str">
        <f t="shared" si="54"/>
        <v/>
      </c>
      <c r="BP110" s="2" t="str" cm="1">
        <f t="array" ref="BP110">IF(B110="","",SUMPRODUCT(($D$1:$AB$4=$BP$4)*$D110:$AB110))</f>
        <v/>
      </c>
      <c r="BQ110" s="15" t="str">
        <f t="shared" si="55"/>
        <v/>
      </c>
      <c r="BR110" s="2" t="str" cm="1">
        <f t="array" ref="BR110">IF(B110="","",SUMPRODUCT(($D$1:$AB$4=$BR$4)*$D110:$AB110))</f>
        <v/>
      </c>
      <c r="BS110" s="15" t="str">
        <f t="shared" si="56"/>
        <v/>
      </c>
      <c r="BT110" s="2" t="str" cm="1">
        <f t="array" ref="BT110">IF(B110="","",SUMPRODUCT(($D$1:$AB$4=$BT$4)*$D110:$AB110))</f>
        <v/>
      </c>
      <c r="BU110" s="15" t="str">
        <f t="shared" si="57"/>
        <v/>
      </c>
      <c r="BV110" s="2" t="str" cm="1">
        <f t="array" ref="BV110">IF(B110="","",SUMPRODUCT(($D$1:$AB$4=$BV$4)*$D110:$AB110))</f>
        <v/>
      </c>
      <c r="BW110" s="15" t="str">
        <f t="shared" si="58"/>
        <v/>
      </c>
      <c r="BX110" s="2" t="str" cm="1">
        <f t="array" ref="BX110">IF(B110="","",SUMPRODUCT(($D$1:$AB$4=$BX$4)*$D110:$AB110))</f>
        <v/>
      </c>
      <c r="BY110" s="15" t="str">
        <f t="shared" si="59"/>
        <v/>
      </c>
      <c r="BZ110" s="2" t="str" cm="1">
        <f t="array" ref="BZ110">IF(B110="","",SUMPRODUCT(($D$1:$AB$4=$BZ$4)*$D110:$AB110))</f>
        <v/>
      </c>
      <c r="CA110" s="15" t="str">
        <f t="shared" si="60"/>
        <v/>
      </c>
      <c r="CB110" s="2" t="str" cm="1">
        <f t="array" ref="CB110">IF(B110="","",SUMPRODUCT(($D$1:$AB$4=$CB$4)*$D110:$AB110))</f>
        <v/>
      </c>
      <c r="CC110" s="15" t="str">
        <f t="shared" si="61"/>
        <v/>
      </c>
      <c r="CD110" s="2" t="str" cm="1">
        <f t="array" ref="CD110">IF(B110="","",SUMPRODUCT(($D$1:$AB$4=$CD$4)*$D110:$AB110))</f>
        <v/>
      </c>
      <c r="CE110" s="15" t="str">
        <f t="shared" si="62"/>
        <v/>
      </c>
      <c r="CF110" s="2" t="str" cm="1">
        <f t="array" ref="CF110">IF(B110="","",SUMPRODUCT(($D$1:$AB$4=$CF$4)*$D110:$AB110))</f>
        <v/>
      </c>
      <c r="CG110" s="15" t="str">
        <f t="shared" si="63"/>
        <v/>
      </c>
      <c r="CH110" s="2" t="str" cm="1">
        <f t="array" ref="CH110">IF(B110="","",SUMPRODUCT(($D$1:$AB$4=$CH$4)*$D110:$AB110))</f>
        <v/>
      </c>
      <c r="CI110" s="15" t="str">
        <f t="shared" si="64"/>
        <v/>
      </c>
    </row>
    <row r="111" spans="1:87">
      <c r="A111" s="7">
        <v>106</v>
      </c>
      <c r="D111" s="97"/>
      <c r="E111" s="86"/>
      <c r="F111" s="86"/>
      <c r="G111" s="86"/>
      <c r="H111" s="86"/>
      <c r="I111" s="98"/>
      <c r="J111" s="102"/>
      <c r="K111" s="87"/>
      <c r="L111" s="87"/>
      <c r="M111" s="87"/>
      <c r="N111" s="87"/>
      <c r="O111" s="103"/>
      <c r="P111" s="107"/>
      <c r="Q111" s="88"/>
      <c r="R111" s="88"/>
      <c r="S111" s="88"/>
      <c r="T111" s="88"/>
      <c r="U111" s="108"/>
      <c r="V111" s="113"/>
      <c r="W111" s="89"/>
      <c r="X111" s="89"/>
      <c r="Y111" s="89"/>
      <c r="Z111" s="89"/>
      <c r="AA111" s="89"/>
      <c r="AB111" s="169"/>
      <c r="AC111" s="171" t="str">
        <f t="shared" si="65"/>
        <v/>
      </c>
      <c r="AD111" s="172" t="str">
        <f t="shared" si="39"/>
        <v/>
      </c>
      <c r="AL111" s="2" t="str" cm="1">
        <f t="array" ref="AL111">IF(B111="","",SUMPRODUCT(($D$1:$AB$4=$AL$4)*D111:AB111))</f>
        <v/>
      </c>
      <c r="AM111" s="15" t="str">
        <f t="shared" si="40"/>
        <v/>
      </c>
      <c r="AN111" s="2" t="str" cm="1">
        <f t="array" ref="AN111">IF(B111="","",SUMPRODUCT(($D$1:$AB$4=$AN$4)*D111:AB111))</f>
        <v/>
      </c>
      <c r="AO111" s="15" t="str">
        <f t="shared" si="41"/>
        <v/>
      </c>
      <c r="AP111" s="2" t="str" cm="1">
        <f t="array" ref="AP111">IF(B111="","",SUMPRODUCT(($D$1:$AB$4=$AP$4)*D111:AB111))</f>
        <v/>
      </c>
      <c r="AQ111" s="15" t="str">
        <f t="shared" si="42"/>
        <v/>
      </c>
      <c r="AR111" s="2" t="str" cm="1">
        <f t="array" ref="AR111">IF(B111="","",SUMPRODUCT(($D$1:$AB$4=$AR$4)*D111:AB111))</f>
        <v/>
      </c>
      <c r="AS111" s="15" t="str">
        <f t="shared" si="43"/>
        <v/>
      </c>
      <c r="AT111" s="2" t="str" cm="1">
        <f t="array" ref="AT111">IF(B111="","",SUMPRODUCT(($D$1:$AB$4=$AT$4)*$D111:$AB111))</f>
        <v/>
      </c>
      <c r="AU111" s="15" t="str">
        <f t="shared" si="44"/>
        <v/>
      </c>
      <c r="AV111" s="2" t="str" cm="1">
        <f t="array" ref="AV111">IF(B111="","",SUMPRODUCT(($D$1:$AB$4=$AV$4)*$D111:$AB111))</f>
        <v/>
      </c>
      <c r="AW111" s="15" t="str">
        <f t="shared" si="45"/>
        <v/>
      </c>
      <c r="AX111" s="2" t="str" cm="1">
        <f t="array" ref="AX111">IF(B111="","",SUMPRODUCT(($D$1:$AB$4=$AX$4)*$D111:$AB111))</f>
        <v/>
      </c>
      <c r="AY111" s="15" t="str">
        <f t="shared" si="46"/>
        <v/>
      </c>
      <c r="AZ111" s="2" t="str" cm="1">
        <f t="array" ref="AZ111">IF(B111="","",SUMPRODUCT(($D$1:$AB$4=$AZ$4)*$D111:$AB111))</f>
        <v/>
      </c>
      <c r="BA111" s="15" t="str">
        <f t="shared" si="47"/>
        <v/>
      </c>
      <c r="BB111" s="2" t="str" cm="1">
        <f t="array" ref="BB111">IF(B111="","",SUMPRODUCT(($D$1:$AB$4=$BB$4)*$D111:$AB111))</f>
        <v/>
      </c>
      <c r="BC111" s="15" t="str">
        <f t="shared" si="48"/>
        <v/>
      </c>
      <c r="BD111" s="2" t="str" cm="1">
        <f t="array" ref="BD111">IF(B111="","",SUMPRODUCT(($D$1:$AB$4=$BD$4)*$D111:$AB111))</f>
        <v/>
      </c>
      <c r="BE111" s="15" t="str">
        <f t="shared" si="49"/>
        <v/>
      </c>
      <c r="BF111" s="2" t="str" cm="1">
        <f t="array" ref="BF111">IF(B111="","",SUMPRODUCT(($D$1:$AB$4=$BF$4)*$D111:$AB111))</f>
        <v/>
      </c>
      <c r="BG111" s="15" t="str">
        <f t="shared" si="50"/>
        <v/>
      </c>
      <c r="BH111" s="2" t="str" cm="1">
        <f t="array" ref="BH111">IF(B111="","",SUMPRODUCT(($D$1:$AB$4=$BH$4)*$D111:$AB111))</f>
        <v/>
      </c>
      <c r="BI111" s="15" t="str">
        <f t="shared" si="51"/>
        <v/>
      </c>
      <c r="BJ111" s="2" t="str" cm="1">
        <f t="array" ref="BJ111">IF(B111="","",SUMPRODUCT(($D$1:$AB$4=$BJ$4)*$D111:$AB111))</f>
        <v/>
      </c>
      <c r="BK111" s="15" t="str">
        <f t="shared" si="52"/>
        <v/>
      </c>
      <c r="BL111" s="2" t="str" cm="1">
        <f t="array" ref="BL111">IF(B111="","",SUMPRODUCT(($D$1:$AB$4=$BL$4)*$D111:$AB111))</f>
        <v/>
      </c>
      <c r="BM111" s="15" t="str">
        <f t="shared" si="53"/>
        <v/>
      </c>
      <c r="BN111" s="2" t="str" cm="1">
        <f t="array" ref="BN111">IF(B111="","",SUMPRODUCT(($D$1:$AB$4=$BN$4)*$D111:$AB111))</f>
        <v/>
      </c>
      <c r="BO111" s="15" t="str">
        <f t="shared" si="54"/>
        <v/>
      </c>
      <c r="BP111" s="2" t="str" cm="1">
        <f t="array" ref="BP111">IF(B111="","",SUMPRODUCT(($D$1:$AB$4=$BP$4)*$D111:$AB111))</f>
        <v/>
      </c>
      <c r="BQ111" s="15" t="str">
        <f t="shared" si="55"/>
        <v/>
      </c>
      <c r="BR111" s="2" t="str" cm="1">
        <f t="array" ref="BR111">IF(B111="","",SUMPRODUCT(($D$1:$AB$4=$BR$4)*$D111:$AB111))</f>
        <v/>
      </c>
      <c r="BS111" s="15" t="str">
        <f t="shared" si="56"/>
        <v/>
      </c>
      <c r="BT111" s="2" t="str" cm="1">
        <f t="array" ref="BT111">IF(B111="","",SUMPRODUCT(($D$1:$AB$4=$BT$4)*$D111:$AB111))</f>
        <v/>
      </c>
      <c r="BU111" s="15" t="str">
        <f t="shared" si="57"/>
        <v/>
      </c>
      <c r="BV111" s="2" t="str" cm="1">
        <f t="array" ref="BV111">IF(B111="","",SUMPRODUCT(($D$1:$AB$4=$BV$4)*$D111:$AB111))</f>
        <v/>
      </c>
      <c r="BW111" s="15" t="str">
        <f t="shared" si="58"/>
        <v/>
      </c>
      <c r="BX111" s="2" t="str" cm="1">
        <f t="array" ref="BX111">IF(B111="","",SUMPRODUCT(($D$1:$AB$4=$BX$4)*$D111:$AB111))</f>
        <v/>
      </c>
      <c r="BY111" s="15" t="str">
        <f t="shared" si="59"/>
        <v/>
      </c>
      <c r="BZ111" s="2" t="str" cm="1">
        <f t="array" ref="BZ111">IF(B111="","",SUMPRODUCT(($D$1:$AB$4=$BZ$4)*$D111:$AB111))</f>
        <v/>
      </c>
      <c r="CA111" s="15" t="str">
        <f t="shared" si="60"/>
        <v/>
      </c>
      <c r="CB111" s="2" t="str" cm="1">
        <f t="array" ref="CB111">IF(B111="","",SUMPRODUCT(($D$1:$AB$4=$CB$4)*$D111:$AB111))</f>
        <v/>
      </c>
      <c r="CC111" s="15" t="str">
        <f t="shared" si="61"/>
        <v/>
      </c>
      <c r="CD111" s="2" t="str" cm="1">
        <f t="array" ref="CD111">IF(B111="","",SUMPRODUCT(($D$1:$AB$4=$CD$4)*$D111:$AB111))</f>
        <v/>
      </c>
      <c r="CE111" s="15" t="str">
        <f t="shared" si="62"/>
        <v/>
      </c>
      <c r="CF111" s="2" t="str" cm="1">
        <f t="array" ref="CF111">IF(B111="","",SUMPRODUCT(($D$1:$AB$4=$CF$4)*$D111:$AB111))</f>
        <v/>
      </c>
      <c r="CG111" s="15" t="str">
        <f t="shared" si="63"/>
        <v/>
      </c>
      <c r="CH111" s="2" t="str" cm="1">
        <f t="array" ref="CH111">IF(B111="","",SUMPRODUCT(($D$1:$AB$4=$CH$4)*$D111:$AB111))</f>
        <v/>
      </c>
      <c r="CI111" s="15" t="str">
        <f t="shared" si="64"/>
        <v/>
      </c>
    </row>
    <row r="112" spans="1:87">
      <c r="A112" s="6">
        <v>107</v>
      </c>
      <c r="D112" s="97"/>
      <c r="E112" s="86"/>
      <c r="F112" s="86"/>
      <c r="G112" s="86"/>
      <c r="H112" s="86"/>
      <c r="I112" s="98"/>
      <c r="J112" s="102"/>
      <c r="K112" s="87"/>
      <c r="L112" s="87"/>
      <c r="M112" s="87"/>
      <c r="N112" s="87"/>
      <c r="O112" s="103"/>
      <c r="P112" s="107"/>
      <c r="Q112" s="88"/>
      <c r="R112" s="88"/>
      <c r="S112" s="88"/>
      <c r="T112" s="88"/>
      <c r="U112" s="108"/>
      <c r="V112" s="113"/>
      <c r="W112" s="89"/>
      <c r="X112" s="89"/>
      <c r="Y112" s="89"/>
      <c r="Z112" s="89"/>
      <c r="AA112" s="89"/>
      <c r="AB112" s="169"/>
      <c r="AC112" s="171" t="str">
        <f t="shared" si="65"/>
        <v/>
      </c>
      <c r="AD112" s="172" t="str">
        <f t="shared" si="39"/>
        <v/>
      </c>
      <c r="AL112" s="2" t="str" cm="1">
        <f t="array" ref="AL112">IF(B112="","",SUMPRODUCT(($D$1:$AB$4=$AL$4)*D112:AB112))</f>
        <v/>
      </c>
      <c r="AM112" s="15" t="str">
        <f t="shared" si="40"/>
        <v/>
      </c>
      <c r="AN112" s="2" t="str" cm="1">
        <f t="array" ref="AN112">IF(B112="","",SUMPRODUCT(($D$1:$AB$4=$AN$4)*D112:AB112))</f>
        <v/>
      </c>
      <c r="AO112" s="15" t="str">
        <f t="shared" si="41"/>
        <v/>
      </c>
      <c r="AP112" s="2" t="str" cm="1">
        <f t="array" ref="AP112">IF(B112="","",SUMPRODUCT(($D$1:$AB$4=$AP$4)*D112:AB112))</f>
        <v/>
      </c>
      <c r="AQ112" s="15" t="str">
        <f t="shared" si="42"/>
        <v/>
      </c>
      <c r="AR112" s="2" t="str" cm="1">
        <f t="array" ref="AR112">IF(B112="","",SUMPRODUCT(($D$1:$AB$4=$AR$4)*D112:AB112))</f>
        <v/>
      </c>
      <c r="AS112" s="15" t="str">
        <f t="shared" si="43"/>
        <v/>
      </c>
      <c r="AT112" s="2" t="str" cm="1">
        <f t="array" ref="AT112">IF(B112="","",SUMPRODUCT(($D$1:$AB$4=$AT$4)*$D112:$AB112))</f>
        <v/>
      </c>
      <c r="AU112" s="15" t="str">
        <f t="shared" si="44"/>
        <v/>
      </c>
      <c r="AV112" s="2" t="str" cm="1">
        <f t="array" ref="AV112">IF(B112="","",SUMPRODUCT(($D$1:$AB$4=$AV$4)*$D112:$AB112))</f>
        <v/>
      </c>
      <c r="AW112" s="15" t="str">
        <f t="shared" si="45"/>
        <v/>
      </c>
      <c r="AX112" s="2" t="str" cm="1">
        <f t="array" ref="AX112">IF(B112="","",SUMPRODUCT(($D$1:$AB$4=$AX$4)*$D112:$AB112))</f>
        <v/>
      </c>
      <c r="AY112" s="15" t="str">
        <f t="shared" si="46"/>
        <v/>
      </c>
      <c r="AZ112" s="2" t="str" cm="1">
        <f t="array" ref="AZ112">IF(B112="","",SUMPRODUCT(($D$1:$AB$4=$AZ$4)*$D112:$AB112))</f>
        <v/>
      </c>
      <c r="BA112" s="15" t="str">
        <f t="shared" si="47"/>
        <v/>
      </c>
      <c r="BB112" s="2" t="str" cm="1">
        <f t="array" ref="BB112">IF(B112="","",SUMPRODUCT(($D$1:$AB$4=$BB$4)*$D112:$AB112))</f>
        <v/>
      </c>
      <c r="BC112" s="15" t="str">
        <f t="shared" si="48"/>
        <v/>
      </c>
      <c r="BD112" s="2" t="str" cm="1">
        <f t="array" ref="BD112">IF(B112="","",SUMPRODUCT(($D$1:$AB$4=$BD$4)*$D112:$AB112))</f>
        <v/>
      </c>
      <c r="BE112" s="15" t="str">
        <f t="shared" si="49"/>
        <v/>
      </c>
      <c r="BF112" s="2" t="str" cm="1">
        <f t="array" ref="BF112">IF(B112="","",SUMPRODUCT(($D$1:$AB$4=$BF$4)*$D112:$AB112))</f>
        <v/>
      </c>
      <c r="BG112" s="15" t="str">
        <f t="shared" si="50"/>
        <v/>
      </c>
      <c r="BH112" s="2" t="str" cm="1">
        <f t="array" ref="BH112">IF(B112="","",SUMPRODUCT(($D$1:$AB$4=$BH$4)*$D112:$AB112))</f>
        <v/>
      </c>
      <c r="BI112" s="15" t="str">
        <f t="shared" si="51"/>
        <v/>
      </c>
      <c r="BJ112" s="2" t="str" cm="1">
        <f t="array" ref="BJ112">IF(B112="","",SUMPRODUCT(($D$1:$AB$4=$BJ$4)*$D112:$AB112))</f>
        <v/>
      </c>
      <c r="BK112" s="15" t="str">
        <f t="shared" si="52"/>
        <v/>
      </c>
      <c r="BL112" s="2" t="str" cm="1">
        <f t="array" ref="BL112">IF(B112="","",SUMPRODUCT(($D$1:$AB$4=$BL$4)*$D112:$AB112))</f>
        <v/>
      </c>
      <c r="BM112" s="15" t="str">
        <f t="shared" si="53"/>
        <v/>
      </c>
      <c r="BN112" s="2" t="str" cm="1">
        <f t="array" ref="BN112">IF(B112="","",SUMPRODUCT(($D$1:$AB$4=$BN$4)*$D112:$AB112))</f>
        <v/>
      </c>
      <c r="BO112" s="15" t="str">
        <f t="shared" si="54"/>
        <v/>
      </c>
      <c r="BP112" s="2" t="str" cm="1">
        <f t="array" ref="BP112">IF(B112="","",SUMPRODUCT(($D$1:$AB$4=$BP$4)*$D112:$AB112))</f>
        <v/>
      </c>
      <c r="BQ112" s="15" t="str">
        <f t="shared" si="55"/>
        <v/>
      </c>
      <c r="BR112" s="2" t="str" cm="1">
        <f t="array" ref="BR112">IF(B112="","",SUMPRODUCT(($D$1:$AB$4=$BR$4)*$D112:$AB112))</f>
        <v/>
      </c>
      <c r="BS112" s="15" t="str">
        <f t="shared" si="56"/>
        <v/>
      </c>
      <c r="BT112" s="2" t="str" cm="1">
        <f t="array" ref="BT112">IF(B112="","",SUMPRODUCT(($D$1:$AB$4=$BT$4)*$D112:$AB112))</f>
        <v/>
      </c>
      <c r="BU112" s="15" t="str">
        <f t="shared" si="57"/>
        <v/>
      </c>
      <c r="BV112" s="2" t="str" cm="1">
        <f t="array" ref="BV112">IF(B112="","",SUMPRODUCT(($D$1:$AB$4=$BV$4)*$D112:$AB112))</f>
        <v/>
      </c>
      <c r="BW112" s="15" t="str">
        <f t="shared" si="58"/>
        <v/>
      </c>
      <c r="BX112" s="2" t="str" cm="1">
        <f t="array" ref="BX112">IF(B112="","",SUMPRODUCT(($D$1:$AB$4=$BX$4)*$D112:$AB112))</f>
        <v/>
      </c>
      <c r="BY112" s="15" t="str">
        <f t="shared" si="59"/>
        <v/>
      </c>
      <c r="BZ112" s="2" t="str" cm="1">
        <f t="array" ref="BZ112">IF(B112="","",SUMPRODUCT(($D$1:$AB$4=$BZ$4)*$D112:$AB112))</f>
        <v/>
      </c>
      <c r="CA112" s="15" t="str">
        <f t="shared" si="60"/>
        <v/>
      </c>
      <c r="CB112" s="2" t="str" cm="1">
        <f t="array" ref="CB112">IF(B112="","",SUMPRODUCT(($D$1:$AB$4=$CB$4)*$D112:$AB112))</f>
        <v/>
      </c>
      <c r="CC112" s="15" t="str">
        <f t="shared" si="61"/>
        <v/>
      </c>
      <c r="CD112" s="2" t="str" cm="1">
        <f t="array" ref="CD112">IF(B112="","",SUMPRODUCT(($D$1:$AB$4=$CD$4)*$D112:$AB112))</f>
        <v/>
      </c>
      <c r="CE112" s="15" t="str">
        <f t="shared" si="62"/>
        <v/>
      </c>
      <c r="CF112" s="2" t="str" cm="1">
        <f t="array" ref="CF112">IF(B112="","",SUMPRODUCT(($D$1:$AB$4=$CF$4)*$D112:$AB112))</f>
        <v/>
      </c>
      <c r="CG112" s="15" t="str">
        <f t="shared" si="63"/>
        <v/>
      </c>
      <c r="CH112" s="2" t="str" cm="1">
        <f t="array" ref="CH112">IF(B112="","",SUMPRODUCT(($D$1:$AB$4=$CH$4)*$D112:$AB112))</f>
        <v/>
      </c>
      <c r="CI112" s="15" t="str">
        <f t="shared" si="64"/>
        <v/>
      </c>
    </row>
    <row r="113" spans="1:127">
      <c r="A113" s="7">
        <v>108</v>
      </c>
      <c r="D113" s="97"/>
      <c r="E113" s="86"/>
      <c r="F113" s="86"/>
      <c r="G113" s="86"/>
      <c r="H113" s="86"/>
      <c r="I113" s="98"/>
      <c r="J113" s="102"/>
      <c r="K113" s="87"/>
      <c r="L113" s="87"/>
      <c r="M113" s="87"/>
      <c r="N113" s="87"/>
      <c r="O113" s="103"/>
      <c r="P113" s="107"/>
      <c r="Q113" s="88"/>
      <c r="R113" s="88"/>
      <c r="S113" s="88"/>
      <c r="T113" s="88"/>
      <c r="U113" s="108"/>
      <c r="V113" s="113"/>
      <c r="W113" s="89"/>
      <c r="X113" s="89"/>
      <c r="Y113" s="89"/>
      <c r="Z113" s="89"/>
      <c r="AA113" s="89"/>
      <c r="AB113" s="169"/>
      <c r="AC113" s="171" t="str">
        <f t="shared" si="65"/>
        <v/>
      </c>
      <c r="AD113" s="172" t="str">
        <f t="shared" si="39"/>
        <v/>
      </c>
      <c r="AL113" s="2" t="str" cm="1">
        <f t="array" ref="AL113">IF(B113="","",SUMPRODUCT(($D$1:$AB$4=$AL$4)*D113:AB113))</f>
        <v/>
      </c>
      <c r="AM113" s="15" t="str">
        <f t="shared" si="40"/>
        <v/>
      </c>
      <c r="AN113" s="2" t="str" cm="1">
        <f t="array" ref="AN113">IF(B113="","",SUMPRODUCT(($D$1:$AB$4=$AN$4)*D113:AB113))</f>
        <v/>
      </c>
      <c r="AO113" s="15" t="str">
        <f t="shared" si="41"/>
        <v/>
      </c>
      <c r="AP113" s="2" t="str" cm="1">
        <f t="array" ref="AP113">IF(B113="","",SUMPRODUCT(($D$1:$AB$4=$AP$4)*D113:AB113))</f>
        <v/>
      </c>
      <c r="AQ113" s="15" t="str">
        <f t="shared" si="42"/>
        <v/>
      </c>
      <c r="AR113" s="2" t="str" cm="1">
        <f t="array" ref="AR113">IF(B113="","",SUMPRODUCT(($D$1:$AB$4=$AR$4)*D113:AB113))</f>
        <v/>
      </c>
      <c r="AS113" s="15" t="str">
        <f t="shared" si="43"/>
        <v/>
      </c>
      <c r="AT113" s="2" t="str" cm="1">
        <f t="array" ref="AT113">IF(B113="","",SUMPRODUCT(($D$1:$AB$4=$AT$4)*$D113:$AB113))</f>
        <v/>
      </c>
      <c r="AU113" s="15" t="str">
        <f t="shared" si="44"/>
        <v/>
      </c>
      <c r="AV113" s="2" t="str" cm="1">
        <f t="array" ref="AV113">IF(B113="","",SUMPRODUCT(($D$1:$AB$4=$AV$4)*$D113:$AB113))</f>
        <v/>
      </c>
      <c r="AW113" s="15" t="str">
        <f t="shared" si="45"/>
        <v/>
      </c>
      <c r="AX113" s="2" t="str" cm="1">
        <f t="array" ref="AX113">IF(B113="","",SUMPRODUCT(($D$1:$AB$4=$AX$4)*$D113:$AB113))</f>
        <v/>
      </c>
      <c r="AY113" s="15" t="str">
        <f t="shared" si="46"/>
        <v/>
      </c>
      <c r="AZ113" s="2" t="str" cm="1">
        <f t="array" ref="AZ113">IF(B113="","",SUMPRODUCT(($D$1:$AB$4=$AZ$4)*$D113:$AB113))</f>
        <v/>
      </c>
      <c r="BA113" s="15" t="str">
        <f t="shared" si="47"/>
        <v/>
      </c>
      <c r="BB113" s="2" t="str" cm="1">
        <f t="array" ref="BB113">IF(B113="","",SUMPRODUCT(($D$1:$AB$4=$BB$4)*$D113:$AB113))</f>
        <v/>
      </c>
      <c r="BC113" s="15" t="str">
        <f t="shared" si="48"/>
        <v/>
      </c>
      <c r="BD113" s="2" t="str" cm="1">
        <f t="array" ref="BD113">IF(B113="","",SUMPRODUCT(($D$1:$AB$4=$BD$4)*$D113:$AB113))</f>
        <v/>
      </c>
      <c r="BE113" s="15" t="str">
        <f t="shared" si="49"/>
        <v/>
      </c>
      <c r="BF113" s="2" t="str" cm="1">
        <f t="array" ref="BF113">IF(B113="","",SUMPRODUCT(($D$1:$AB$4=$BF$4)*$D113:$AB113))</f>
        <v/>
      </c>
      <c r="BG113" s="15" t="str">
        <f t="shared" si="50"/>
        <v/>
      </c>
      <c r="BH113" s="2" t="str" cm="1">
        <f t="array" ref="BH113">IF(B113="","",SUMPRODUCT(($D$1:$AB$4=$BH$4)*$D113:$AB113))</f>
        <v/>
      </c>
      <c r="BI113" s="15" t="str">
        <f t="shared" si="51"/>
        <v/>
      </c>
      <c r="BJ113" s="2" t="str" cm="1">
        <f t="array" ref="BJ113">IF(B113="","",SUMPRODUCT(($D$1:$AB$4=$BJ$4)*$D113:$AB113))</f>
        <v/>
      </c>
      <c r="BK113" s="15" t="str">
        <f t="shared" si="52"/>
        <v/>
      </c>
      <c r="BL113" s="2" t="str" cm="1">
        <f t="array" ref="BL113">IF(B113="","",SUMPRODUCT(($D$1:$AB$4=$BL$4)*$D113:$AB113))</f>
        <v/>
      </c>
      <c r="BM113" s="15" t="str">
        <f t="shared" si="53"/>
        <v/>
      </c>
      <c r="BN113" s="2" t="str" cm="1">
        <f t="array" ref="BN113">IF(B113="","",SUMPRODUCT(($D$1:$AB$4=$BN$4)*$D113:$AB113))</f>
        <v/>
      </c>
      <c r="BO113" s="15" t="str">
        <f t="shared" si="54"/>
        <v/>
      </c>
      <c r="BP113" s="2" t="str" cm="1">
        <f t="array" ref="BP113">IF(B113="","",SUMPRODUCT(($D$1:$AB$4=$BP$4)*$D113:$AB113))</f>
        <v/>
      </c>
      <c r="BQ113" s="15" t="str">
        <f t="shared" si="55"/>
        <v/>
      </c>
      <c r="BR113" s="2" t="str" cm="1">
        <f t="array" ref="BR113">IF(B113="","",SUMPRODUCT(($D$1:$AB$4=$BR$4)*$D113:$AB113))</f>
        <v/>
      </c>
      <c r="BS113" s="15" t="str">
        <f t="shared" si="56"/>
        <v/>
      </c>
      <c r="BT113" s="2" t="str" cm="1">
        <f t="array" ref="BT113">IF(B113="","",SUMPRODUCT(($D$1:$AB$4=$BT$4)*$D113:$AB113))</f>
        <v/>
      </c>
      <c r="BU113" s="15" t="str">
        <f t="shared" si="57"/>
        <v/>
      </c>
      <c r="BV113" s="2" t="str" cm="1">
        <f t="array" ref="BV113">IF(B113="","",SUMPRODUCT(($D$1:$AB$4=$BV$4)*$D113:$AB113))</f>
        <v/>
      </c>
      <c r="BW113" s="15" t="str">
        <f t="shared" si="58"/>
        <v/>
      </c>
      <c r="BX113" s="2" t="str" cm="1">
        <f t="array" ref="BX113">IF(B113="","",SUMPRODUCT(($D$1:$AB$4=$BX$4)*$D113:$AB113))</f>
        <v/>
      </c>
      <c r="BY113" s="15" t="str">
        <f t="shared" si="59"/>
        <v/>
      </c>
      <c r="BZ113" s="2" t="str" cm="1">
        <f t="array" ref="BZ113">IF(B113="","",SUMPRODUCT(($D$1:$AB$4=$BZ$4)*$D113:$AB113))</f>
        <v/>
      </c>
      <c r="CA113" s="15" t="str">
        <f t="shared" si="60"/>
        <v/>
      </c>
      <c r="CB113" s="2" t="str" cm="1">
        <f t="array" ref="CB113">IF(B113="","",SUMPRODUCT(($D$1:$AB$4=$CB$4)*$D113:$AB113))</f>
        <v/>
      </c>
      <c r="CC113" s="15" t="str">
        <f t="shared" si="61"/>
        <v/>
      </c>
      <c r="CD113" s="2" t="str" cm="1">
        <f t="array" ref="CD113">IF(B113="","",SUMPRODUCT(($D$1:$AB$4=$CD$4)*$D113:$AB113))</f>
        <v/>
      </c>
      <c r="CE113" s="15" t="str">
        <f t="shared" si="62"/>
        <v/>
      </c>
      <c r="CF113" s="2" t="str" cm="1">
        <f t="array" ref="CF113">IF(B113="","",SUMPRODUCT(($D$1:$AB$4=$CF$4)*$D113:$AB113))</f>
        <v/>
      </c>
      <c r="CG113" s="15" t="str">
        <f t="shared" si="63"/>
        <v/>
      </c>
      <c r="CH113" s="2" t="str" cm="1">
        <f t="array" ref="CH113">IF(B113="","",SUMPRODUCT(($D$1:$AB$4=$CH$4)*$D113:$AB113))</f>
        <v/>
      </c>
      <c r="CI113" s="15" t="str">
        <f t="shared" si="64"/>
        <v/>
      </c>
    </row>
    <row r="114" spans="1:127">
      <c r="A114" s="6">
        <v>109</v>
      </c>
      <c r="D114" s="97"/>
      <c r="E114" s="86"/>
      <c r="F114" s="86"/>
      <c r="G114" s="86"/>
      <c r="H114" s="86"/>
      <c r="I114" s="98"/>
      <c r="J114" s="102"/>
      <c r="K114" s="87"/>
      <c r="L114" s="87"/>
      <c r="M114" s="87"/>
      <c r="N114" s="87"/>
      <c r="O114" s="103"/>
      <c r="P114" s="107"/>
      <c r="Q114" s="88"/>
      <c r="R114" s="88"/>
      <c r="S114" s="88"/>
      <c r="T114" s="88"/>
      <c r="U114" s="108"/>
      <c r="V114" s="113"/>
      <c r="W114" s="89"/>
      <c r="X114" s="89"/>
      <c r="Y114" s="89"/>
      <c r="Z114" s="89"/>
      <c r="AA114" s="89"/>
      <c r="AB114" s="169"/>
      <c r="AC114" s="171" t="str">
        <f t="shared" si="65"/>
        <v/>
      </c>
      <c r="AD114" s="172" t="str">
        <f t="shared" si="39"/>
        <v/>
      </c>
      <c r="AL114" s="2" t="str" cm="1">
        <f t="array" ref="AL114">IF(B114="","",SUMPRODUCT(($D$1:$AB$4=$AL$4)*D114:AB114))</f>
        <v/>
      </c>
      <c r="AM114" s="15" t="str">
        <f t="shared" si="40"/>
        <v/>
      </c>
      <c r="AN114" s="2" t="str" cm="1">
        <f t="array" ref="AN114">IF(B114="","",SUMPRODUCT(($D$1:$AB$4=$AN$4)*D114:AB114))</f>
        <v/>
      </c>
      <c r="AO114" s="15" t="str">
        <f t="shared" si="41"/>
        <v/>
      </c>
      <c r="AP114" s="2" t="str" cm="1">
        <f t="array" ref="AP114">IF(B114="","",SUMPRODUCT(($D$1:$AB$4=$AP$4)*D114:AB114))</f>
        <v/>
      </c>
      <c r="AQ114" s="15" t="str">
        <f t="shared" si="42"/>
        <v/>
      </c>
      <c r="AR114" s="2" t="str" cm="1">
        <f t="array" ref="AR114">IF(B114="","",SUMPRODUCT(($D$1:$AB$4=$AR$4)*D114:AB114))</f>
        <v/>
      </c>
      <c r="AS114" s="15" t="str">
        <f t="shared" si="43"/>
        <v/>
      </c>
      <c r="AT114" s="2" t="str" cm="1">
        <f t="array" ref="AT114">IF(B114="","",SUMPRODUCT(($D$1:$AB$4=$AT$4)*$D114:$AB114))</f>
        <v/>
      </c>
      <c r="AU114" s="15" t="str">
        <f t="shared" si="44"/>
        <v/>
      </c>
      <c r="AV114" s="2" t="str" cm="1">
        <f t="array" ref="AV114">IF(B114="","",SUMPRODUCT(($D$1:$AB$4=$AV$4)*$D114:$AB114))</f>
        <v/>
      </c>
      <c r="AW114" s="15" t="str">
        <f t="shared" si="45"/>
        <v/>
      </c>
      <c r="AX114" s="2" t="str" cm="1">
        <f t="array" ref="AX114">IF(B114="","",SUMPRODUCT(($D$1:$AB$4=$AX$4)*$D114:$AB114))</f>
        <v/>
      </c>
      <c r="AY114" s="15" t="str">
        <f t="shared" si="46"/>
        <v/>
      </c>
      <c r="AZ114" s="2" t="str" cm="1">
        <f t="array" ref="AZ114">IF(B114="","",SUMPRODUCT(($D$1:$AB$4=$AZ$4)*$D114:$AB114))</f>
        <v/>
      </c>
      <c r="BA114" s="15" t="str">
        <f t="shared" si="47"/>
        <v/>
      </c>
      <c r="BB114" s="2" t="str" cm="1">
        <f t="array" ref="BB114">IF(B114="","",SUMPRODUCT(($D$1:$AB$4=$BB$4)*$D114:$AB114))</f>
        <v/>
      </c>
      <c r="BC114" s="15" t="str">
        <f t="shared" si="48"/>
        <v/>
      </c>
      <c r="BD114" s="2" t="str" cm="1">
        <f t="array" ref="BD114">IF(B114="","",SUMPRODUCT(($D$1:$AB$4=$BD$4)*$D114:$AB114))</f>
        <v/>
      </c>
      <c r="BE114" s="15" t="str">
        <f t="shared" si="49"/>
        <v/>
      </c>
      <c r="BF114" s="2" t="str" cm="1">
        <f t="array" ref="BF114">IF(B114="","",SUMPRODUCT(($D$1:$AB$4=$BF$4)*$D114:$AB114))</f>
        <v/>
      </c>
      <c r="BG114" s="15" t="str">
        <f t="shared" si="50"/>
        <v/>
      </c>
      <c r="BH114" s="2" t="str" cm="1">
        <f t="array" ref="BH114">IF(B114="","",SUMPRODUCT(($D$1:$AB$4=$BH$4)*$D114:$AB114))</f>
        <v/>
      </c>
      <c r="BI114" s="15" t="str">
        <f t="shared" si="51"/>
        <v/>
      </c>
      <c r="BJ114" s="2" t="str" cm="1">
        <f t="array" ref="BJ114">IF(B114="","",SUMPRODUCT(($D$1:$AB$4=$BJ$4)*$D114:$AB114))</f>
        <v/>
      </c>
      <c r="BK114" s="15" t="str">
        <f t="shared" si="52"/>
        <v/>
      </c>
      <c r="BL114" s="2" t="str" cm="1">
        <f t="array" ref="BL114">IF(B114="","",SUMPRODUCT(($D$1:$AB$4=$BL$4)*$D114:$AB114))</f>
        <v/>
      </c>
      <c r="BM114" s="15" t="str">
        <f t="shared" si="53"/>
        <v/>
      </c>
      <c r="BN114" s="2" t="str" cm="1">
        <f t="array" ref="BN114">IF(B114="","",SUMPRODUCT(($D$1:$AB$4=$BN$4)*$D114:$AB114))</f>
        <v/>
      </c>
      <c r="BO114" s="15" t="str">
        <f t="shared" si="54"/>
        <v/>
      </c>
      <c r="BP114" s="2" t="str" cm="1">
        <f t="array" ref="BP114">IF(B114="","",SUMPRODUCT(($D$1:$AB$4=$BP$4)*$D114:$AB114))</f>
        <v/>
      </c>
      <c r="BQ114" s="15" t="str">
        <f t="shared" si="55"/>
        <v/>
      </c>
      <c r="BR114" s="2" t="str" cm="1">
        <f t="array" ref="BR114">IF(B114="","",SUMPRODUCT(($D$1:$AB$4=$BR$4)*$D114:$AB114))</f>
        <v/>
      </c>
      <c r="BS114" s="15" t="str">
        <f t="shared" si="56"/>
        <v/>
      </c>
      <c r="BT114" s="2" t="str" cm="1">
        <f t="array" ref="BT114">IF(B114="","",SUMPRODUCT(($D$1:$AB$4=$BT$4)*$D114:$AB114))</f>
        <v/>
      </c>
      <c r="BU114" s="15" t="str">
        <f t="shared" si="57"/>
        <v/>
      </c>
      <c r="BV114" s="2" t="str" cm="1">
        <f t="array" ref="BV114">IF(B114="","",SUMPRODUCT(($D$1:$AB$4=$BV$4)*$D114:$AB114))</f>
        <v/>
      </c>
      <c r="BW114" s="15" t="str">
        <f t="shared" si="58"/>
        <v/>
      </c>
      <c r="BX114" s="2" t="str" cm="1">
        <f t="array" ref="BX114">IF(B114="","",SUMPRODUCT(($D$1:$AB$4=$BX$4)*$D114:$AB114))</f>
        <v/>
      </c>
      <c r="BY114" s="15" t="str">
        <f t="shared" si="59"/>
        <v/>
      </c>
      <c r="BZ114" s="2" t="str" cm="1">
        <f t="array" ref="BZ114">IF(B114="","",SUMPRODUCT(($D$1:$AB$4=$BZ$4)*$D114:$AB114))</f>
        <v/>
      </c>
      <c r="CA114" s="15" t="str">
        <f t="shared" si="60"/>
        <v/>
      </c>
      <c r="CB114" s="2" t="str" cm="1">
        <f t="array" ref="CB114">IF(B114="","",SUMPRODUCT(($D$1:$AB$4=$CB$4)*$D114:$AB114))</f>
        <v/>
      </c>
      <c r="CC114" s="15" t="str">
        <f t="shared" si="61"/>
        <v/>
      </c>
      <c r="CD114" s="2" t="str" cm="1">
        <f t="array" ref="CD114">IF(B114="","",SUMPRODUCT(($D$1:$AB$4=$CD$4)*$D114:$AB114))</f>
        <v/>
      </c>
      <c r="CE114" s="15" t="str">
        <f t="shared" si="62"/>
        <v/>
      </c>
      <c r="CF114" s="2" t="str" cm="1">
        <f t="array" ref="CF114">IF(B114="","",SUMPRODUCT(($D$1:$AB$4=$CF$4)*$D114:$AB114))</f>
        <v/>
      </c>
      <c r="CG114" s="15" t="str">
        <f t="shared" si="63"/>
        <v/>
      </c>
      <c r="CH114" s="2" t="str" cm="1">
        <f t="array" ref="CH114">IF(B114="","",SUMPRODUCT(($D$1:$AB$4=$CH$4)*$D114:$AB114))</f>
        <v/>
      </c>
      <c r="CI114" s="15" t="str">
        <f t="shared" si="64"/>
        <v/>
      </c>
    </row>
    <row r="115" spans="1:127">
      <c r="A115" s="7">
        <v>110</v>
      </c>
      <c r="D115" s="97"/>
      <c r="E115" s="86"/>
      <c r="F115" s="86"/>
      <c r="G115" s="86"/>
      <c r="H115" s="86"/>
      <c r="I115" s="98"/>
      <c r="J115" s="102"/>
      <c r="K115" s="87"/>
      <c r="L115" s="87"/>
      <c r="M115" s="87"/>
      <c r="N115" s="87"/>
      <c r="O115" s="103"/>
      <c r="P115" s="107"/>
      <c r="Q115" s="88"/>
      <c r="R115" s="88"/>
      <c r="S115" s="88"/>
      <c r="T115" s="88"/>
      <c r="U115" s="108"/>
      <c r="V115" s="113"/>
      <c r="W115" s="89"/>
      <c r="X115" s="89"/>
      <c r="Y115" s="89"/>
      <c r="Z115" s="89"/>
      <c r="AA115" s="89"/>
      <c r="AB115" s="169"/>
      <c r="AC115" s="171" t="str">
        <f t="shared" si="65"/>
        <v/>
      </c>
      <c r="AD115" s="172" t="str">
        <f t="shared" si="39"/>
        <v/>
      </c>
      <c r="AL115" s="2" t="str" cm="1">
        <f t="array" ref="AL115">IF(B115="","",SUMPRODUCT(($D$1:$AB$4=$AL$4)*D115:AB115))</f>
        <v/>
      </c>
      <c r="AM115" s="15" t="str">
        <f t="shared" si="40"/>
        <v/>
      </c>
      <c r="AN115" s="2" t="str" cm="1">
        <f t="array" ref="AN115">IF(B115="","",SUMPRODUCT(($D$1:$AB$4=$AN$4)*D115:AB115))</f>
        <v/>
      </c>
      <c r="AO115" s="15" t="str">
        <f t="shared" si="41"/>
        <v/>
      </c>
      <c r="AP115" s="2" t="str" cm="1">
        <f t="array" ref="AP115">IF(B115="","",SUMPRODUCT(($D$1:$AB$4=$AP$4)*D115:AB115))</f>
        <v/>
      </c>
      <c r="AQ115" s="15" t="str">
        <f t="shared" si="42"/>
        <v/>
      </c>
      <c r="AR115" s="2" t="str" cm="1">
        <f t="array" ref="AR115">IF(B115="","",SUMPRODUCT(($D$1:$AB$4=$AR$4)*D115:AB115))</f>
        <v/>
      </c>
      <c r="AS115" s="15" t="str">
        <f t="shared" si="43"/>
        <v/>
      </c>
      <c r="AT115" s="2" t="str" cm="1">
        <f t="array" ref="AT115">IF(B115="","",SUMPRODUCT(($D$1:$AB$4=$AT$4)*$D115:$AB115))</f>
        <v/>
      </c>
      <c r="AU115" s="15" t="str">
        <f t="shared" si="44"/>
        <v/>
      </c>
      <c r="AV115" s="2" t="str" cm="1">
        <f t="array" ref="AV115">IF(B115="","",SUMPRODUCT(($D$1:$AB$4=$AV$4)*$D115:$AB115))</f>
        <v/>
      </c>
      <c r="AW115" s="15" t="str">
        <f t="shared" si="45"/>
        <v/>
      </c>
      <c r="AX115" s="2" t="str" cm="1">
        <f t="array" ref="AX115">IF(B115="","",SUMPRODUCT(($D$1:$AB$4=$AX$4)*$D115:$AB115))</f>
        <v/>
      </c>
      <c r="AY115" s="15" t="str">
        <f t="shared" si="46"/>
        <v/>
      </c>
      <c r="AZ115" s="2" t="str" cm="1">
        <f t="array" ref="AZ115">IF(B115="","",SUMPRODUCT(($D$1:$AB$4=$AZ$4)*$D115:$AB115))</f>
        <v/>
      </c>
      <c r="BA115" s="15" t="str">
        <f t="shared" si="47"/>
        <v/>
      </c>
      <c r="BB115" s="2" t="str" cm="1">
        <f t="array" ref="BB115">IF(B115="","",SUMPRODUCT(($D$1:$AB$4=$BB$4)*$D115:$AB115))</f>
        <v/>
      </c>
      <c r="BC115" s="15" t="str">
        <f t="shared" si="48"/>
        <v/>
      </c>
      <c r="BD115" s="2" t="str" cm="1">
        <f t="array" ref="BD115">IF(B115="","",SUMPRODUCT(($D$1:$AB$4=$BD$4)*$D115:$AB115))</f>
        <v/>
      </c>
      <c r="BE115" s="15" t="str">
        <f t="shared" si="49"/>
        <v/>
      </c>
      <c r="BF115" s="2" t="str" cm="1">
        <f t="array" ref="BF115">IF(B115="","",SUMPRODUCT(($D$1:$AB$4=$BF$4)*$D115:$AB115))</f>
        <v/>
      </c>
      <c r="BG115" s="15" t="str">
        <f t="shared" si="50"/>
        <v/>
      </c>
      <c r="BH115" s="2" t="str" cm="1">
        <f t="array" ref="BH115">IF(B115="","",SUMPRODUCT(($D$1:$AB$4=$BH$4)*$D115:$AB115))</f>
        <v/>
      </c>
      <c r="BI115" s="15" t="str">
        <f t="shared" si="51"/>
        <v/>
      </c>
      <c r="BJ115" s="2" t="str" cm="1">
        <f t="array" ref="BJ115">IF(B115="","",SUMPRODUCT(($D$1:$AB$4=$BJ$4)*$D115:$AB115))</f>
        <v/>
      </c>
      <c r="BK115" s="15" t="str">
        <f t="shared" si="52"/>
        <v/>
      </c>
      <c r="BL115" s="2" t="str" cm="1">
        <f t="array" ref="BL115">IF(B115="","",SUMPRODUCT(($D$1:$AB$4=$BL$4)*$D115:$AB115))</f>
        <v/>
      </c>
      <c r="BM115" s="15" t="str">
        <f t="shared" si="53"/>
        <v/>
      </c>
      <c r="BN115" s="2" t="str" cm="1">
        <f t="array" ref="BN115">IF(B115="","",SUMPRODUCT(($D$1:$AB$4=$BN$4)*$D115:$AB115))</f>
        <v/>
      </c>
      <c r="BO115" s="15" t="str">
        <f t="shared" si="54"/>
        <v/>
      </c>
      <c r="BP115" s="2" t="str" cm="1">
        <f t="array" ref="BP115">IF(B115="","",SUMPRODUCT(($D$1:$AB$4=$BP$4)*$D115:$AB115))</f>
        <v/>
      </c>
      <c r="BQ115" s="15" t="str">
        <f t="shared" si="55"/>
        <v/>
      </c>
      <c r="BR115" s="2" t="str" cm="1">
        <f t="array" ref="BR115">IF(B115="","",SUMPRODUCT(($D$1:$AB$4=$BR$4)*$D115:$AB115))</f>
        <v/>
      </c>
      <c r="BS115" s="15" t="str">
        <f t="shared" si="56"/>
        <v/>
      </c>
      <c r="BT115" s="2" t="str" cm="1">
        <f t="array" ref="BT115">IF(B115="","",SUMPRODUCT(($D$1:$AB$4=$BT$4)*$D115:$AB115))</f>
        <v/>
      </c>
      <c r="BU115" s="15" t="str">
        <f t="shared" si="57"/>
        <v/>
      </c>
      <c r="BV115" s="2" t="str" cm="1">
        <f t="array" ref="BV115">IF(B115="","",SUMPRODUCT(($D$1:$AB$4=$BV$4)*$D115:$AB115))</f>
        <v/>
      </c>
      <c r="BW115" s="15" t="str">
        <f t="shared" si="58"/>
        <v/>
      </c>
      <c r="BX115" s="2" t="str" cm="1">
        <f t="array" ref="BX115">IF(B115="","",SUMPRODUCT(($D$1:$AB$4=$BX$4)*$D115:$AB115))</f>
        <v/>
      </c>
      <c r="BY115" s="15" t="str">
        <f t="shared" si="59"/>
        <v/>
      </c>
      <c r="BZ115" s="2" t="str" cm="1">
        <f t="array" ref="BZ115">IF(B115="","",SUMPRODUCT(($D$1:$AB$4=$BZ$4)*$D115:$AB115))</f>
        <v/>
      </c>
      <c r="CA115" s="15" t="str">
        <f t="shared" si="60"/>
        <v/>
      </c>
      <c r="CB115" s="2" t="str" cm="1">
        <f t="array" ref="CB115">IF(B115="","",SUMPRODUCT(($D$1:$AB$4=$CB$4)*$D115:$AB115))</f>
        <v/>
      </c>
      <c r="CC115" s="15" t="str">
        <f t="shared" si="61"/>
        <v/>
      </c>
      <c r="CD115" s="2" t="str" cm="1">
        <f t="array" ref="CD115">IF(B115="","",SUMPRODUCT(($D$1:$AB$4=$CD$4)*$D115:$AB115))</f>
        <v/>
      </c>
      <c r="CE115" s="15" t="str">
        <f t="shared" si="62"/>
        <v/>
      </c>
      <c r="CF115" s="2" t="str" cm="1">
        <f t="array" ref="CF115">IF(B115="","",SUMPRODUCT(($D$1:$AB$4=$CF$4)*$D115:$AB115))</f>
        <v/>
      </c>
      <c r="CG115" s="15" t="str">
        <f t="shared" si="63"/>
        <v/>
      </c>
      <c r="CH115" s="2" t="str" cm="1">
        <f t="array" ref="CH115">IF(B115="","",SUMPRODUCT(($D$1:$AB$4=$CH$4)*$D115:$AB115))</f>
        <v/>
      </c>
      <c r="CI115" s="15" t="str">
        <f t="shared" si="64"/>
        <v/>
      </c>
    </row>
    <row r="116" spans="1:127">
      <c r="A116" s="6">
        <v>111</v>
      </c>
      <c r="D116" s="97"/>
      <c r="E116" s="86"/>
      <c r="F116" s="86"/>
      <c r="G116" s="86"/>
      <c r="H116" s="86"/>
      <c r="I116" s="98"/>
      <c r="J116" s="102"/>
      <c r="K116" s="87"/>
      <c r="L116" s="87"/>
      <c r="M116" s="87"/>
      <c r="N116" s="87"/>
      <c r="O116" s="103"/>
      <c r="P116" s="107"/>
      <c r="Q116" s="88"/>
      <c r="R116" s="88"/>
      <c r="S116" s="88"/>
      <c r="T116" s="88"/>
      <c r="U116" s="108"/>
      <c r="V116" s="113"/>
      <c r="W116" s="89"/>
      <c r="X116" s="89"/>
      <c r="Y116" s="89"/>
      <c r="Z116" s="89"/>
      <c r="AA116" s="89"/>
      <c r="AB116" s="169"/>
      <c r="AC116" s="171" t="str">
        <f t="shared" si="65"/>
        <v/>
      </c>
      <c r="AD116" s="172" t="str">
        <f t="shared" si="39"/>
        <v/>
      </c>
      <c r="AL116" s="2" t="str" cm="1">
        <f t="array" ref="AL116">IF(B116="","",SUMPRODUCT(($D$1:$AB$4=$AL$4)*D116:AB116))</f>
        <v/>
      </c>
      <c r="AM116" s="15" t="str">
        <f t="shared" si="40"/>
        <v/>
      </c>
      <c r="AN116" s="2" t="str" cm="1">
        <f t="array" ref="AN116">IF(B116="","",SUMPRODUCT(($D$1:$AB$4=$AN$4)*D116:AB116))</f>
        <v/>
      </c>
      <c r="AO116" s="15" t="str">
        <f t="shared" si="41"/>
        <v/>
      </c>
      <c r="AP116" s="2" t="str" cm="1">
        <f t="array" ref="AP116">IF(B116="","",SUMPRODUCT(($D$1:$AB$4=$AP$4)*D116:AB116))</f>
        <v/>
      </c>
      <c r="AQ116" s="15" t="str">
        <f t="shared" si="42"/>
        <v/>
      </c>
      <c r="AR116" s="2" t="str" cm="1">
        <f t="array" ref="AR116">IF(B116="","",SUMPRODUCT(($D$1:$AB$4=$AR$4)*D116:AB116))</f>
        <v/>
      </c>
      <c r="AS116" s="15" t="str">
        <f t="shared" si="43"/>
        <v/>
      </c>
      <c r="AT116" s="2" t="str" cm="1">
        <f t="array" ref="AT116">IF(B116="","",SUMPRODUCT(($D$1:$AB$4=$AT$4)*$D116:$AB116))</f>
        <v/>
      </c>
      <c r="AU116" s="15" t="str">
        <f t="shared" si="44"/>
        <v/>
      </c>
      <c r="AV116" s="2" t="str" cm="1">
        <f t="array" ref="AV116">IF(B116="","",SUMPRODUCT(($D$1:$AB$4=$AV$4)*$D116:$AB116))</f>
        <v/>
      </c>
      <c r="AW116" s="15" t="str">
        <f t="shared" si="45"/>
        <v/>
      </c>
      <c r="AX116" s="2" t="str" cm="1">
        <f t="array" ref="AX116">IF(B116="","",SUMPRODUCT(($D$1:$AB$4=$AX$4)*$D116:$AB116))</f>
        <v/>
      </c>
      <c r="AY116" s="15" t="str">
        <f t="shared" si="46"/>
        <v/>
      </c>
      <c r="AZ116" s="2" t="str" cm="1">
        <f t="array" ref="AZ116">IF(B116="","",SUMPRODUCT(($D$1:$AB$4=$AZ$4)*$D116:$AB116))</f>
        <v/>
      </c>
      <c r="BA116" s="15" t="str">
        <f t="shared" si="47"/>
        <v/>
      </c>
      <c r="BB116" s="2" t="str" cm="1">
        <f t="array" ref="BB116">IF(B116="","",SUMPRODUCT(($D$1:$AB$4=$BB$4)*$D116:$AB116))</f>
        <v/>
      </c>
      <c r="BC116" s="15" t="str">
        <f t="shared" si="48"/>
        <v/>
      </c>
      <c r="BD116" s="2" t="str" cm="1">
        <f t="array" ref="BD116">IF(B116="","",SUMPRODUCT(($D$1:$AB$4=$BD$4)*$D116:$AB116))</f>
        <v/>
      </c>
      <c r="BE116" s="15" t="str">
        <f t="shared" si="49"/>
        <v/>
      </c>
      <c r="BF116" s="2" t="str" cm="1">
        <f t="array" ref="BF116">IF(B116="","",SUMPRODUCT(($D$1:$AB$4=$BF$4)*$D116:$AB116))</f>
        <v/>
      </c>
      <c r="BG116" s="15" t="str">
        <f t="shared" si="50"/>
        <v/>
      </c>
      <c r="BH116" s="2" t="str" cm="1">
        <f t="array" ref="BH116">IF(B116="","",SUMPRODUCT(($D$1:$AB$4=$BH$4)*$D116:$AB116))</f>
        <v/>
      </c>
      <c r="BI116" s="15" t="str">
        <f t="shared" si="51"/>
        <v/>
      </c>
      <c r="BJ116" s="2" t="str" cm="1">
        <f t="array" ref="BJ116">IF(B116="","",SUMPRODUCT(($D$1:$AB$4=$BJ$4)*$D116:$AB116))</f>
        <v/>
      </c>
      <c r="BK116" s="15" t="str">
        <f t="shared" si="52"/>
        <v/>
      </c>
      <c r="BL116" s="2" t="str" cm="1">
        <f t="array" ref="BL116">IF(B116="","",SUMPRODUCT(($D$1:$AB$4=$BL$4)*$D116:$AB116))</f>
        <v/>
      </c>
      <c r="BM116" s="15" t="str">
        <f t="shared" si="53"/>
        <v/>
      </c>
      <c r="BN116" s="2" t="str" cm="1">
        <f t="array" ref="BN116">IF(B116="","",SUMPRODUCT(($D$1:$AB$4=$BN$4)*$D116:$AB116))</f>
        <v/>
      </c>
      <c r="BO116" s="15" t="str">
        <f t="shared" si="54"/>
        <v/>
      </c>
      <c r="BP116" s="2" t="str" cm="1">
        <f t="array" ref="BP116">IF(B116="","",SUMPRODUCT(($D$1:$AB$4=$BP$4)*$D116:$AB116))</f>
        <v/>
      </c>
      <c r="BQ116" s="15" t="str">
        <f t="shared" si="55"/>
        <v/>
      </c>
      <c r="BR116" s="2" t="str" cm="1">
        <f t="array" ref="BR116">IF(B116="","",SUMPRODUCT(($D$1:$AB$4=$BR$4)*$D116:$AB116))</f>
        <v/>
      </c>
      <c r="BS116" s="15" t="str">
        <f t="shared" si="56"/>
        <v/>
      </c>
      <c r="BT116" s="2" t="str" cm="1">
        <f t="array" ref="BT116">IF(B116="","",SUMPRODUCT(($D$1:$AB$4=$BT$4)*$D116:$AB116))</f>
        <v/>
      </c>
      <c r="BU116" s="15" t="str">
        <f t="shared" si="57"/>
        <v/>
      </c>
      <c r="BV116" s="2" t="str" cm="1">
        <f t="array" ref="BV116">IF(B116="","",SUMPRODUCT(($D$1:$AB$4=$BV$4)*$D116:$AB116))</f>
        <v/>
      </c>
      <c r="BW116" s="15" t="str">
        <f t="shared" si="58"/>
        <v/>
      </c>
      <c r="BX116" s="2" t="str" cm="1">
        <f t="array" ref="BX116">IF(B116="","",SUMPRODUCT(($D$1:$AB$4=$BX$4)*$D116:$AB116))</f>
        <v/>
      </c>
      <c r="BY116" s="15" t="str">
        <f t="shared" si="59"/>
        <v/>
      </c>
      <c r="BZ116" s="2" t="str" cm="1">
        <f t="array" ref="BZ116">IF(B116="","",SUMPRODUCT(($D$1:$AB$4=$BZ$4)*$D116:$AB116))</f>
        <v/>
      </c>
      <c r="CA116" s="15" t="str">
        <f t="shared" si="60"/>
        <v/>
      </c>
      <c r="CB116" s="2" t="str" cm="1">
        <f t="array" ref="CB116">IF(B116="","",SUMPRODUCT(($D$1:$AB$4=$CB$4)*$D116:$AB116))</f>
        <v/>
      </c>
      <c r="CC116" s="15" t="str">
        <f t="shared" si="61"/>
        <v/>
      </c>
      <c r="CD116" s="2" t="str" cm="1">
        <f t="array" ref="CD116">IF(B116="","",SUMPRODUCT(($D$1:$AB$4=$CD$4)*$D116:$AB116))</f>
        <v/>
      </c>
      <c r="CE116" s="15" t="str">
        <f t="shared" si="62"/>
        <v/>
      </c>
      <c r="CF116" s="2" t="str" cm="1">
        <f t="array" ref="CF116">IF(B116="","",SUMPRODUCT(($D$1:$AB$4=$CF$4)*$D116:$AB116))</f>
        <v/>
      </c>
      <c r="CG116" s="15" t="str">
        <f t="shared" si="63"/>
        <v/>
      </c>
      <c r="CH116" s="2" t="str" cm="1">
        <f t="array" ref="CH116">IF(B116="","",SUMPRODUCT(($D$1:$AB$4=$CH$4)*$D116:$AB116))</f>
        <v/>
      </c>
      <c r="CI116" s="15" t="str">
        <f t="shared" si="64"/>
        <v/>
      </c>
    </row>
    <row r="117" spans="1:127">
      <c r="A117" s="7">
        <v>112</v>
      </c>
      <c r="D117" s="97"/>
      <c r="E117" s="86"/>
      <c r="F117" s="86"/>
      <c r="G117" s="86"/>
      <c r="H117" s="86"/>
      <c r="I117" s="98"/>
      <c r="J117" s="102"/>
      <c r="K117" s="87"/>
      <c r="L117" s="87"/>
      <c r="M117" s="87"/>
      <c r="N117" s="87"/>
      <c r="O117" s="103"/>
      <c r="P117" s="107"/>
      <c r="Q117" s="88"/>
      <c r="R117" s="88"/>
      <c r="S117" s="88"/>
      <c r="T117" s="88"/>
      <c r="U117" s="108"/>
      <c r="V117" s="113"/>
      <c r="W117" s="89"/>
      <c r="X117" s="89"/>
      <c r="Y117" s="89"/>
      <c r="Z117" s="89"/>
      <c r="AA117" s="89"/>
      <c r="AB117" s="169"/>
      <c r="AC117" s="171" t="str">
        <f t="shared" si="65"/>
        <v/>
      </c>
      <c r="AD117" s="172" t="str">
        <f t="shared" si="39"/>
        <v/>
      </c>
      <c r="AL117" s="2" t="str" cm="1">
        <f t="array" ref="AL117">IF(B117="","",SUMPRODUCT(($D$1:$AB$4=$AL$4)*D117:AB117))</f>
        <v/>
      </c>
      <c r="AM117" s="15" t="str">
        <f t="shared" si="40"/>
        <v/>
      </c>
      <c r="AN117" s="2" t="str" cm="1">
        <f t="array" ref="AN117">IF(B117="","",SUMPRODUCT(($D$1:$AB$4=$AN$4)*D117:AB117))</f>
        <v/>
      </c>
      <c r="AO117" s="15" t="str">
        <f t="shared" si="41"/>
        <v/>
      </c>
      <c r="AP117" s="2" t="str" cm="1">
        <f t="array" ref="AP117">IF(B117="","",SUMPRODUCT(($D$1:$AB$4=$AP$4)*D117:AB117))</f>
        <v/>
      </c>
      <c r="AQ117" s="15" t="str">
        <f t="shared" si="42"/>
        <v/>
      </c>
      <c r="AR117" s="2" t="str" cm="1">
        <f t="array" ref="AR117">IF(B117="","",SUMPRODUCT(($D$1:$AB$4=$AR$4)*D117:AB117))</f>
        <v/>
      </c>
      <c r="AS117" s="15" t="str">
        <f t="shared" si="43"/>
        <v/>
      </c>
      <c r="AT117" s="2" t="str" cm="1">
        <f t="array" ref="AT117">IF(B117="","",SUMPRODUCT(($D$1:$AB$4=$AT$4)*$D117:$AB117))</f>
        <v/>
      </c>
      <c r="AU117" s="15" t="str">
        <f t="shared" si="44"/>
        <v/>
      </c>
      <c r="AV117" s="2" t="str" cm="1">
        <f t="array" ref="AV117">IF(B117="","",SUMPRODUCT(($D$1:$AB$4=$AV$4)*$D117:$AB117))</f>
        <v/>
      </c>
      <c r="AW117" s="15" t="str">
        <f t="shared" si="45"/>
        <v/>
      </c>
      <c r="AX117" s="2" t="str" cm="1">
        <f t="array" ref="AX117">IF(B117="","",SUMPRODUCT(($D$1:$AB$4=$AX$4)*$D117:$AB117))</f>
        <v/>
      </c>
      <c r="AY117" s="15" t="str">
        <f t="shared" si="46"/>
        <v/>
      </c>
      <c r="AZ117" s="2" t="str" cm="1">
        <f t="array" ref="AZ117">IF(B117="","",SUMPRODUCT(($D$1:$AB$4=$AZ$4)*$D117:$AB117))</f>
        <v/>
      </c>
      <c r="BA117" s="15" t="str">
        <f t="shared" si="47"/>
        <v/>
      </c>
      <c r="BB117" s="2" t="str" cm="1">
        <f t="array" ref="BB117">IF(B117="","",SUMPRODUCT(($D$1:$AB$4=$BB$4)*$D117:$AB117))</f>
        <v/>
      </c>
      <c r="BC117" s="15" t="str">
        <f t="shared" si="48"/>
        <v/>
      </c>
      <c r="BD117" s="2" t="str" cm="1">
        <f t="array" ref="BD117">IF(B117="","",SUMPRODUCT(($D$1:$AB$4=$BD$4)*$D117:$AB117))</f>
        <v/>
      </c>
      <c r="BE117" s="15" t="str">
        <f t="shared" si="49"/>
        <v/>
      </c>
      <c r="BF117" s="2" t="str" cm="1">
        <f t="array" ref="BF117">IF(B117="","",SUMPRODUCT(($D$1:$AB$4=$BF$4)*$D117:$AB117))</f>
        <v/>
      </c>
      <c r="BG117" s="15" t="str">
        <f t="shared" si="50"/>
        <v/>
      </c>
      <c r="BH117" s="2" t="str" cm="1">
        <f t="array" ref="BH117">IF(B117="","",SUMPRODUCT(($D$1:$AB$4=$BH$4)*$D117:$AB117))</f>
        <v/>
      </c>
      <c r="BI117" s="15" t="str">
        <f t="shared" si="51"/>
        <v/>
      </c>
      <c r="BJ117" s="2" t="str" cm="1">
        <f t="array" ref="BJ117">IF(B117="","",SUMPRODUCT(($D$1:$AB$4=$BJ$4)*$D117:$AB117))</f>
        <v/>
      </c>
      <c r="BK117" s="15" t="str">
        <f t="shared" si="52"/>
        <v/>
      </c>
      <c r="BL117" s="2" t="str" cm="1">
        <f t="array" ref="BL117">IF(B117="","",SUMPRODUCT(($D$1:$AB$4=$BL$4)*$D117:$AB117))</f>
        <v/>
      </c>
      <c r="BM117" s="15" t="str">
        <f t="shared" si="53"/>
        <v/>
      </c>
      <c r="BN117" s="2" t="str" cm="1">
        <f t="array" ref="BN117">IF(B117="","",SUMPRODUCT(($D$1:$AB$4=$BN$4)*$D117:$AB117))</f>
        <v/>
      </c>
      <c r="BO117" s="15" t="str">
        <f t="shared" si="54"/>
        <v/>
      </c>
      <c r="BP117" s="2" t="str" cm="1">
        <f t="array" ref="BP117">IF(B117="","",SUMPRODUCT(($D$1:$AB$4=$BP$4)*$D117:$AB117))</f>
        <v/>
      </c>
      <c r="BQ117" s="15" t="str">
        <f t="shared" si="55"/>
        <v/>
      </c>
      <c r="BR117" s="2" t="str" cm="1">
        <f t="array" ref="BR117">IF(B117="","",SUMPRODUCT(($D$1:$AB$4=$BR$4)*$D117:$AB117))</f>
        <v/>
      </c>
      <c r="BS117" s="15" t="str">
        <f t="shared" si="56"/>
        <v/>
      </c>
      <c r="BT117" s="2" t="str" cm="1">
        <f t="array" ref="BT117">IF(B117="","",SUMPRODUCT(($D$1:$AB$4=$BT$4)*$D117:$AB117))</f>
        <v/>
      </c>
      <c r="BU117" s="15" t="str">
        <f t="shared" si="57"/>
        <v/>
      </c>
      <c r="BV117" s="2" t="str" cm="1">
        <f t="array" ref="BV117">IF(B117="","",SUMPRODUCT(($D$1:$AB$4=$BV$4)*$D117:$AB117))</f>
        <v/>
      </c>
      <c r="BW117" s="15" t="str">
        <f t="shared" si="58"/>
        <v/>
      </c>
      <c r="BX117" s="2" t="str" cm="1">
        <f t="array" ref="BX117">IF(B117="","",SUMPRODUCT(($D$1:$AB$4=$BX$4)*$D117:$AB117))</f>
        <v/>
      </c>
      <c r="BY117" s="15" t="str">
        <f t="shared" si="59"/>
        <v/>
      </c>
      <c r="BZ117" s="2" t="str" cm="1">
        <f t="array" ref="BZ117">IF(B117="","",SUMPRODUCT(($D$1:$AB$4=$BZ$4)*$D117:$AB117))</f>
        <v/>
      </c>
      <c r="CA117" s="15" t="str">
        <f t="shared" si="60"/>
        <v/>
      </c>
      <c r="CB117" s="2" t="str" cm="1">
        <f t="array" ref="CB117">IF(B117="","",SUMPRODUCT(($D$1:$AB$4=$CB$4)*$D117:$AB117))</f>
        <v/>
      </c>
      <c r="CC117" s="15" t="str">
        <f t="shared" si="61"/>
        <v/>
      </c>
      <c r="CD117" s="2" t="str" cm="1">
        <f t="array" ref="CD117">IF(B117="","",SUMPRODUCT(($D$1:$AB$4=$CD$4)*$D117:$AB117))</f>
        <v/>
      </c>
      <c r="CE117" s="15" t="str">
        <f t="shared" si="62"/>
        <v/>
      </c>
      <c r="CF117" s="2" t="str" cm="1">
        <f t="array" ref="CF117">IF(B117="","",SUMPRODUCT(($D$1:$AB$4=$CF$4)*$D117:$AB117))</f>
        <v/>
      </c>
      <c r="CG117" s="15" t="str">
        <f t="shared" si="63"/>
        <v/>
      </c>
      <c r="CH117" s="2" t="str" cm="1">
        <f t="array" ref="CH117">IF(B117="","",SUMPRODUCT(($D$1:$AB$4=$CH$4)*$D117:$AB117))</f>
        <v/>
      </c>
      <c r="CI117" s="15" t="str">
        <f t="shared" si="64"/>
        <v/>
      </c>
    </row>
    <row r="118" spans="1:127">
      <c r="A118" s="6">
        <v>113</v>
      </c>
      <c r="D118" s="97"/>
      <c r="E118" s="86"/>
      <c r="F118" s="86"/>
      <c r="G118" s="86"/>
      <c r="H118" s="86"/>
      <c r="I118" s="98"/>
      <c r="J118" s="102"/>
      <c r="K118" s="87"/>
      <c r="L118" s="87"/>
      <c r="M118" s="87"/>
      <c r="N118" s="87"/>
      <c r="O118" s="103"/>
      <c r="P118" s="107"/>
      <c r="Q118" s="88"/>
      <c r="R118" s="88"/>
      <c r="S118" s="88"/>
      <c r="T118" s="88"/>
      <c r="U118" s="108"/>
      <c r="V118" s="113"/>
      <c r="W118" s="89"/>
      <c r="X118" s="89"/>
      <c r="Y118" s="89"/>
      <c r="Z118" s="89"/>
      <c r="AA118" s="89"/>
      <c r="AB118" s="169"/>
      <c r="AC118" s="171" t="str">
        <f t="shared" si="65"/>
        <v/>
      </c>
      <c r="AD118" s="172" t="str">
        <f t="shared" si="39"/>
        <v/>
      </c>
      <c r="AL118" s="2" t="str" cm="1">
        <f t="array" ref="AL118">IF(B118="","",SUMPRODUCT(($D$1:$AB$4=$AL$4)*D118:AB118))</f>
        <v/>
      </c>
      <c r="AM118" s="15" t="str">
        <f t="shared" si="40"/>
        <v/>
      </c>
      <c r="AN118" s="2" t="str" cm="1">
        <f t="array" ref="AN118">IF(B118="","",SUMPRODUCT(($D$1:$AB$4=$AN$4)*D118:AB118))</f>
        <v/>
      </c>
      <c r="AO118" s="15" t="str">
        <f t="shared" si="41"/>
        <v/>
      </c>
      <c r="AP118" s="2" t="str" cm="1">
        <f t="array" ref="AP118">IF(B118="","",SUMPRODUCT(($D$1:$AB$4=$AP$4)*D118:AB118))</f>
        <v/>
      </c>
      <c r="AQ118" s="15" t="str">
        <f t="shared" si="42"/>
        <v/>
      </c>
      <c r="AR118" s="2" t="str" cm="1">
        <f t="array" ref="AR118">IF(B118="","",SUMPRODUCT(($D$1:$AB$4=$AR$4)*D118:AB118))</f>
        <v/>
      </c>
      <c r="AS118" s="15" t="str">
        <f t="shared" si="43"/>
        <v/>
      </c>
      <c r="AT118" s="2" t="str" cm="1">
        <f t="array" ref="AT118">IF(B118="","",SUMPRODUCT(($D$1:$AB$4=$AT$4)*$D118:$AB118))</f>
        <v/>
      </c>
      <c r="AU118" s="15" t="str">
        <f t="shared" si="44"/>
        <v/>
      </c>
      <c r="AV118" s="2" t="str" cm="1">
        <f t="array" ref="AV118">IF(B118="","",SUMPRODUCT(($D$1:$AB$4=$AV$4)*$D118:$AB118))</f>
        <v/>
      </c>
      <c r="AW118" s="15" t="str">
        <f t="shared" si="45"/>
        <v/>
      </c>
      <c r="AX118" s="2" t="str" cm="1">
        <f t="array" ref="AX118">IF(B118="","",SUMPRODUCT(($D$1:$AB$4=$AX$4)*$D118:$AB118))</f>
        <v/>
      </c>
      <c r="AY118" s="15" t="str">
        <f t="shared" si="46"/>
        <v/>
      </c>
      <c r="AZ118" s="2" t="str" cm="1">
        <f t="array" ref="AZ118">IF(B118="","",SUMPRODUCT(($D$1:$AB$4=$AZ$4)*$D118:$AB118))</f>
        <v/>
      </c>
      <c r="BA118" s="15" t="str">
        <f t="shared" si="47"/>
        <v/>
      </c>
      <c r="BB118" s="2" t="str" cm="1">
        <f t="array" ref="BB118">IF(B118="","",SUMPRODUCT(($D$1:$AB$4=$BB$4)*$D118:$AB118))</f>
        <v/>
      </c>
      <c r="BC118" s="15" t="str">
        <f t="shared" si="48"/>
        <v/>
      </c>
      <c r="BD118" s="2" t="str" cm="1">
        <f t="array" ref="BD118">IF(B118="","",SUMPRODUCT(($D$1:$AB$4=$BD$4)*$D118:$AB118))</f>
        <v/>
      </c>
      <c r="BE118" s="15" t="str">
        <f t="shared" si="49"/>
        <v/>
      </c>
      <c r="BF118" s="2" t="str" cm="1">
        <f t="array" ref="BF118">IF(B118="","",SUMPRODUCT(($D$1:$AB$4=$BF$4)*$D118:$AB118))</f>
        <v/>
      </c>
      <c r="BG118" s="15" t="str">
        <f t="shared" si="50"/>
        <v/>
      </c>
      <c r="BH118" s="2" t="str" cm="1">
        <f t="array" ref="BH118">IF(B118="","",SUMPRODUCT(($D$1:$AB$4=$BH$4)*$D118:$AB118))</f>
        <v/>
      </c>
      <c r="BI118" s="15" t="str">
        <f t="shared" si="51"/>
        <v/>
      </c>
      <c r="BJ118" s="2" t="str" cm="1">
        <f t="array" ref="BJ118">IF(B118="","",SUMPRODUCT(($D$1:$AB$4=$BJ$4)*$D118:$AB118))</f>
        <v/>
      </c>
      <c r="BK118" s="15" t="str">
        <f t="shared" si="52"/>
        <v/>
      </c>
      <c r="BL118" s="2" t="str" cm="1">
        <f t="array" ref="BL118">IF(B118="","",SUMPRODUCT(($D$1:$AB$4=$BL$4)*$D118:$AB118))</f>
        <v/>
      </c>
      <c r="BM118" s="15" t="str">
        <f t="shared" si="53"/>
        <v/>
      </c>
      <c r="BN118" s="2" t="str" cm="1">
        <f t="array" ref="BN118">IF(B118="","",SUMPRODUCT(($D$1:$AB$4=$BN$4)*$D118:$AB118))</f>
        <v/>
      </c>
      <c r="BO118" s="15" t="str">
        <f t="shared" si="54"/>
        <v/>
      </c>
      <c r="BP118" s="2" t="str" cm="1">
        <f t="array" ref="BP118">IF(B118="","",SUMPRODUCT(($D$1:$AB$4=$BP$4)*$D118:$AB118))</f>
        <v/>
      </c>
      <c r="BQ118" s="15" t="str">
        <f t="shared" si="55"/>
        <v/>
      </c>
      <c r="BR118" s="2" t="str" cm="1">
        <f t="array" ref="BR118">IF(B118="","",SUMPRODUCT(($D$1:$AB$4=$BR$4)*$D118:$AB118))</f>
        <v/>
      </c>
      <c r="BS118" s="15" t="str">
        <f t="shared" si="56"/>
        <v/>
      </c>
      <c r="BT118" s="2" t="str" cm="1">
        <f t="array" ref="BT118">IF(B118="","",SUMPRODUCT(($D$1:$AB$4=$BT$4)*$D118:$AB118))</f>
        <v/>
      </c>
      <c r="BU118" s="15" t="str">
        <f t="shared" si="57"/>
        <v/>
      </c>
      <c r="BV118" s="2" t="str" cm="1">
        <f t="array" ref="BV118">IF(B118="","",SUMPRODUCT(($D$1:$AB$4=$BV$4)*$D118:$AB118))</f>
        <v/>
      </c>
      <c r="BW118" s="15" t="str">
        <f t="shared" si="58"/>
        <v/>
      </c>
      <c r="BX118" s="2" t="str" cm="1">
        <f t="array" ref="BX118">IF(B118="","",SUMPRODUCT(($D$1:$AB$4=$BX$4)*$D118:$AB118))</f>
        <v/>
      </c>
      <c r="BY118" s="15" t="str">
        <f t="shared" si="59"/>
        <v/>
      </c>
      <c r="BZ118" s="2" t="str" cm="1">
        <f t="array" ref="BZ118">IF(B118="","",SUMPRODUCT(($D$1:$AB$4=$BZ$4)*$D118:$AB118))</f>
        <v/>
      </c>
      <c r="CA118" s="15" t="str">
        <f t="shared" si="60"/>
        <v/>
      </c>
      <c r="CB118" s="2" t="str" cm="1">
        <f t="array" ref="CB118">IF(B118="","",SUMPRODUCT(($D$1:$AB$4=$CB$4)*$D118:$AB118))</f>
        <v/>
      </c>
      <c r="CC118" s="15" t="str">
        <f t="shared" si="61"/>
        <v/>
      </c>
      <c r="CD118" s="2" t="str" cm="1">
        <f t="array" ref="CD118">IF(B118="","",SUMPRODUCT(($D$1:$AB$4=$CD$4)*$D118:$AB118))</f>
        <v/>
      </c>
      <c r="CE118" s="15" t="str">
        <f t="shared" si="62"/>
        <v/>
      </c>
      <c r="CF118" s="2" t="str" cm="1">
        <f t="array" ref="CF118">IF(B118="","",SUMPRODUCT(($D$1:$AB$4=$CF$4)*$D118:$AB118))</f>
        <v/>
      </c>
      <c r="CG118" s="15" t="str">
        <f t="shared" si="63"/>
        <v/>
      </c>
      <c r="CH118" s="2" t="str" cm="1">
        <f t="array" ref="CH118">IF(B118="","",SUMPRODUCT(($D$1:$AB$4=$CH$4)*$D118:$AB118))</f>
        <v/>
      </c>
      <c r="CI118" s="15" t="str">
        <f t="shared" si="64"/>
        <v/>
      </c>
    </row>
    <row r="119" spans="1:127">
      <c r="A119" s="7">
        <v>114</v>
      </c>
      <c r="D119" s="97"/>
      <c r="E119" s="86"/>
      <c r="F119" s="86"/>
      <c r="G119" s="86"/>
      <c r="H119" s="86"/>
      <c r="I119" s="98"/>
      <c r="J119" s="102"/>
      <c r="K119" s="87"/>
      <c r="L119" s="87"/>
      <c r="M119" s="87"/>
      <c r="N119" s="87"/>
      <c r="O119" s="103"/>
      <c r="P119" s="107"/>
      <c r="Q119" s="88"/>
      <c r="R119" s="88"/>
      <c r="S119" s="88"/>
      <c r="T119" s="88"/>
      <c r="U119" s="108"/>
      <c r="V119" s="113"/>
      <c r="W119" s="89"/>
      <c r="X119" s="89"/>
      <c r="Y119" s="89"/>
      <c r="Z119" s="89"/>
      <c r="AA119" s="89"/>
      <c r="AB119" s="169"/>
      <c r="AC119" s="171" t="str">
        <f t="shared" si="65"/>
        <v/>
      </c>
      <c r="AD119" s="172" t="str">
        <f t="shared" si="39"/>
        <v/>
      </c>
      <c r="AL119" s="2" t="str" cm="1">
        <f t="array" ref="AL119">IF(B119="","",SUMPRODUCT(($D$1:$AB$4=$AL$4)*D119:AB119))</f>
        <v/>
      </c>
      <c r="AM119" s="15" t="str">
        <f t="shared" si="40"/>
        <v/>
      </c>
      <c r="AN119" s="2" t="str" cm="1">
        <f t="array" ref="AN119">IF(B119="","",SUMPRODUCT(($D$1:$AB$4=$AN$4)*D119:AB119))</f>
        <v/>
      </c>
      <c r="AO119" s="15" t="str">
        <f t="shared" si="41"/>
        <v/>
      </c>
      <c r="AP119" s="2" t="str" cm="1">
        <f t="array" ref="AP119">IF(B119="","",SUMPRODUCT(($D$1:$AB$4=$AP$4)*D119:AB119))</f>
        <v/>
      </c>
      <c r="AQ119" s="15" t="str">
        <f t="shared" si="42"/>
        <v/>
      </c>
      <c r="AR119" s="2" t="str" cm="1">
        <f t="array" ref="AR119">IF(B119="","",SUMPRODUCT(($D$1:$AB$4=$AR$4)*D119:AB119))</f>
        <v/>
      </c>
      <c r="AS119" s="15" t="str">
        <f t="shared" si="43"/>
        <v/>
      </c>
      <c r="AT119" s="2" t="str" cm="1">
        <f t="array" ref="AT119">IF(B119="","",SUMPRODUCT(($D$1:$AB$4=$AT$4)*$D119:$AB119))</f>
        <v/>
      </c>
      <c r="AU119" s="15" t="str">
        <f t="shared" si="44"/>
        <v/>
      </c>
      <c r="AV119" s="2" t="str" cm="1">
        <f t="array" ref="AV119">IF(B119="","",SUMPRODUCT(($D$1:$AB$4=$AV$4)*$D119:$AB119))</f>
        <v/>
      </c>
      <c r="AW119" s="15" t="str">
        <f t="shared" si="45"/>
        <v/>
      </c>
      <c r="AX119" s="2" t="str" cm="1">
        <f t="array" ref="AX119">IF(B119="","",SUMPRODUCT(($D$1:$AB$4=$AX$4)*$D119:$AB119))</f>
        <v/>
      </c>
      <c r="AY119" s="15" t="str">
        <f t="shared" si="46"/>
        <v/>
      </c>
      <c r="AZ119" s="2" t="str" cm="1">
        <f t="array" ref="AZ119">IF(B119="","",SUMPRODUCT(($D$1:$AB$4=$AZ$4)*$D119:$AB119))</f>
        <v/>
      </c>
      <c r="BA119" s="15" t="str">
        <f t="shared" si="47"/>
        <v/>
      </c>
      <c r="BB119" s="2" t="str" cm="1">
        <f t="array" ref="BB119">IF(B119="","",SUMPRODUCT(($D$1:$AB$4=$BB$4)*$D119:$AB119))</f>
        <v/>
      </c>
      <c r="BC119" s="15" t="str">
        <f t="shared" si="48"/>
        <v/>
      </c>
      <c r="BD119" s="2" t="str" cm="1">
        <f t="array" ref="BD119">IF(B119="","",SUMPRODUCT(($D$1:$AB$4=$BD$4)*$D119:$AB119))</f>
        <v/>
      </c>
      <c r="BE119" s="15" t="str">
        <f t="shared" si="49"/>
        <v/>
      </c>
      <c r="BF119" s="2" t="str" cm="1">
        <f t="array" ref="BF119">IF(B119="","",SUMPRODUCT(($D$1:$AB$4=$BF$4)*$D119:$AB119))</f>
        <v/>
      </c>
      <c r="BG119" s="15" t="str">
        <f t="shared" si="50"/>
        <v/>
      </c>
      <c r="BH119" s="2" t="str" cm="1">
        <f t="array" ref="BH119">IF(B119="","",SUMPRODUCT(($D$1:$AB$4=$BH$4)*$D119:$AB119))</f>
        <v/>
      </c>
      <c r="BI119" s="15" t="str">
        <f t="shared" si="51"/>
        <v/>
      </c>
      <c r="BJ119" s="2" t="str" cm="1">
        <f t="array" ref="BJ119">IF(B119="","",SUMPRODUCT(($D$1:$AB$4=$BJ$4)*$D119:$AB119))</f>
        <v/>
      </c>
      <c r="BK119" s="15" t="str">
        <f t="shared" si="52"/>
        <v/>
      </c>
      <c r="BL119" s="2" t="str" cm="1">
        <f t="array" ref="BL119">IF(B119="","",SUMPRODUCT(($D$1:$AB$4=$BL$4)*$D119:$AB119))</f>
        <v/>
      </c>
      <c r="BM119" s="15" t="str">
        <f t="shared" si="53"/>
        <v/>
      </c>
      <c r="BN119" s="2" t="str" cm="1">
        <f t="array" ref="BN119">IF(B119="","",SUMPRODUCT(($D$1:$AB$4=$BN$4)*$D119:$AB119))</f>
        <v/>
      </c>
      <c r="BO119" s="15" t="str">
        <f t="shared" si="54"/>
        <v/>
      </c>
      <c r="BP119" s="2" t="str" cm="1">
        <f t="array" ref="BP119">IF(B119="","",SUMPRODUCT(($D$1:$AB$4=$BP$4)*$D119:$AB119))</f>
        <v/>
      </c>
      <c r="BQ119" s="15" t="str">
        <f t="shared" si="55"/>
        <v/>
      </c>
      <c r="BR119" s="2" t="str" cm="1">
        <f t="array" ref="BR119">IF(B119="","",SUMPRODUCT(($D$1:$AB$4=$BR$4)*$D119:$AB119))</f>
        <v/>
      </c>
      <c r="BS119" s="15" t="str">
        <f t="shared" si="56"/>
        <v/>
      </c>
      <c r="BT119" s="2" t="str" cm="1">
        <f t="array" ref="BT119">IF(B119="","",SUMPRODUCT(($D$1:$AB$4=$BT$4)*$D119:$AB119))</f>
        <v/>
      </c>
      <c r="BU119" s="15" t="str">
        <f t="shared" si="57"/>
        <v/>
      </c>
      <c r="BV119" s="2" t="str" cm="1">
        <f t="array" ref="BV119">IF(B119="","",SUMPRODUCT(($D$1:$AB$4=$BV$4)*$D119:$AB119))</f>
        <v/>
      </c>
      <c r="BW119" s="15" t="str">
        <f t="shared" si="58"/>
        <v/>
      </c>
      <c r="BX119" s="2" t="str" cm="1">
        <f t="array" ref="BX119">IF(B119="","",SUMPRODUCT(($D$1:$AB$4=$BX$4)*$D119:$AB119))</f>
        <v/>
      </c>
      <c r="BY119" s="15" t="str">
        <f t="shared" si="59"/>
        <v/>
      </c>
      <c r="BZ119" s="2" t="str" cm="1">
        <f t="array" ref="BZ119">IF(B119="","",SUMPRODUCT(($D$1:$AB$4=$BZ$4)*$D119:$AB119))</f>
        <v/>
      </c>
      <c r="CA119" s="15" t="str">
        <f t="shared" si="60"/>
        <v/>
      </c>
      <c r="CB119" s="2" t="str" cm="1">
        <f t="array" ref="CB119">IF(B119="","",SUMPRODUCT(($D$1:$AB$4=$CB$4)*$D119:$AB119))</f>
        <v/>
      </c>
      <c r="CC119" s="15" t="str">
        <f t="shared" si="61"/>
        <v/>
      </c>
      <c r="CD119" s="2" t="str" cm="1">
        <f t="array" ref="CD119">IF(B119="","",SUMPRODUCT(($D$1:$AB$4=$CD$4)*$D119:$AB119))</f>
        <v/>
      </c>
      <c r="CE119" s="15" t="str">
        <f t="shared" si="62"/>
        <v/>
      </c>
      <c r="CF119" s="2" t="str" cm="1">
        <f t="array" ref="CF119">IF(B119="","",SUMPRODUCT(($D$1:$AB$4=$CF$4)*$D119:$AB119))</f>
        <v/>
      </c>
      <c r="CG119" s="15" t="str">
        <f t="shared" si="63"/>
        <v/>
      </c>
      <c r="CH119" s="2" t="str" cm="1">
        <f t="array" ref="CH119">IF(B119="","",SUMPRODUCT(($D$1:$AB$4=$CH$4)*$D119:$AB119))</f>
        <v/>
      </c>
      <c r="CI119" s="15" t="str">
        <f t="shared" si="64"/>
        <v/>
      </c>
    </row>
    <row r="120" spans="1:127">
      <c r="A120" s="6">
        <v>115</v>
      </c>
      <c r="D120" s="97"/>
      <c r="E120" s="86"/>
      <c r="F120" s="86"/>
      <c r="G120" s="86"/>
      <c r="H120" s="86"/>
      <c r="I120" s="98"/>
      <c r="J120" s="102"/>
      <c r="K120" s="87"/>
      <c r="L120" s="87"/>
      <c r="M120" s="87"/>
      <c r="N120" s="87"/>
      <c r="O120" s="103"/>
      <c r="P120" s="107"/>
      <c r="Q120" s="88"/>
      <c r="R120" s="88"/>
      <c r="S120" s="88"/>
      <c r="T120" s="88"/>
      <c r="U120" s="108"/>
      <c r="V120" s="113"/>
      <c r="W120" s="89"/>
      <c r="X120" s="89"/>
      <c r="Y120" s="89"/>
      <c r="Z120" s="89"/>
      <c r="AA120" s="89"/>
      <c r="AB120" s="169"/>
      <c r="AC120" s="171" t="str">
        <f t="shared" si="65"/>
        <v/>
      </c>
      <c r="AD120" s="172" t="str">
        <f t="shared" si="39"/>
        <v/>
      </c>
      <c r="AL120" s="2" t="str" cm="1">
        <f t="array" ref="AL120">IF(B120="","",SUMPRODUCT(($D$1:$AB$4=$AL$4)*D120:AB120))</f>
        <v/>
      </c>
      <c r="AM120" s="15" t="str">
        <f t="shared" si="40"/>
        <v/>
      </c>
      <c r="AN120" s="2" t="str" cm="1">
        <f t="array" ref="AN120">IF(B120="","",SUMPRODUCT(($D$1:$AB$4=$AN$4)*D120:AB120))</f>
        <v/>
      </c>
      <c r="AO120" s="15" t="str">
        <f t="shared" si="41"/>
        <v/>
      </c>
      <c r="AP120" s="2" t="str" cm="1">
        <f t="array" ref="AP120">IF(B120="","",SUMPRODUCT(($D$1:$AB$4=$AP$4)*D120:AB120))</f>
        <v/>
      </c>
      <c r="AQ120" s="15" t="str">
        <f t="shared" si="42"/>
        <v/>
      </c>
      <c r="AR120" s="2" t="str" cm="1">
        <f t="array" ref="AR120">IF(B120="","",SUMPRODUCT(($D$1:$AB$4=$AR$4)*D120:AB120))</f>
        <v/>
      </c>
      <c r="AS120" s="15" t="str">
        <f t="shared" si="43"/>
        <v/>
      </c>
      <c r="AT120" s="2" t="str" cm="1">
        <f t="array" ref="AT120">IF(B120="","",SUMPRODUCT(($D$1:$AB$4=$AT$4)*$D120:$AB120))</f>
        <v/>
      </c>
      <c r="AU120" s="15" t="str">
        <f t="shared" si="44"/>
        <v/>
      </c>
      <c r="AV120" s="2" t="str" cm="1">
        <f t="array" ref="AV120">IF(B120="","",SUMPRODUCT(($D$1:$AB$4=$AV$4)*$D120:$AB120))</f>
        <v/>
      </c>
      <c r="AW120" s="15" t="str">
        <f t="shared" si="45"/>
        <v/>
      </c>
      <c r="AX120" s="2" t="str" cm="1">
        <f t="array" ref="AX120">IF(B120="","",SUMPRODUCT(($D$1:$AB$4=$AX$4)*$D120:$AB120))</f>
        <v/>
      </c>
      <c r="AY120" s="15" t="str">
        <f t="shared" si="46"/>
        <v/>
      </c>
      <c r="AZ120" s="2" t="str" cm="1">
        <f t="array" ref="AZ120">IF(B120="","",SUMPRODUCT(($D$1:$AB$4=$AZ$4)*$D120:$AB120))</f>
        <v/>
      </c>
      <c r="BA120" s="15" t="str">
        <f t="shared" si="47"/>
        <v/>
      </c>
      <c r="BB120" s="2" t="str" cm="1">
        <f t="array" ref="BB120">IF(B120="","",SUMPRODUCT(($D$1:$AB$4=$BB$4)*$D120:$AB120))</f>
        <v/>
      </c>
      <c r="BC120" s="15" t="str">
        <f t="shared" si="48"/>
        <v/>
      </c>
      <c r="BD120" s="2" t="str" cm="1">
        <f t="array" ref="BD120">IF(B120="","",SUMPRODUCT(($D$1:$AB$4=$BD$4)*$D120:$AB120))</f>
        <v/>
      </c>
      <c r="BE120" s="15" t="str">
        <f t="shared" si="49"/>
        <v/>
      </c>
      <c r="BF120" s="2" t="str" cm="1">
        <f t="array" ref="BF120">IF(B120="","",SUMPRODUCT(($D$1:$AB$4=$BF$4)*$D120:$AB120))</f>
        <v/>
      </c>
      <c r="BG120" s="15" t="str">
        <f t="shared" si="50"/>
        <v/>
      </c>
      <c r="BH120" s="2" t="str" cm="1">
        <f t="array" ref="BH120">IF(B120="","",SUMPRODUCT(($D$1:$AB$4=$BH$4)*$D120:$AB120))</f>
        <v/>
      </c>
      <c r="BI120" s="15" t="str">
        <f t="shared" si="51"/>
        <v/>
      </c>
      <c r="BJ120" s="2" t="str" cm="1">
        <f t="array" ref="BJ120">IF(B120="","",SUMPRODUCT(($D$1:$AB$4=$BJ$4)*$D120:$AB120))</f>
        <v/>
      </c>
      <c r="BK120" s="15" t="str">
        <f t="shared" si="52"/>
        <v/>
      </c>
      <c r="BL120" s="2" t="str" cm="1">
        <f t="array" ref="BL120">IF(B120="","",SUMPRODUCT(($D$1:$AB$4=$BL$4)*$D120:$AB120))</f>
        <v/>
      </c>
      <c r="BM120" s="15" t="str">
        <f t="shared" si="53"/>
        <v/>
      </c>
      <c r="BN120" s="2" t="str" cm="1">
        <f t="array" ref="BN120">IF(B120="","",SUMPRODUCT(($D$1:$AB$4=$BN$4)*$D120:$AB120))</f>
        <v/>
      </c>
      <c r="BO120" s="15" t="str">
        <f t="shared" si="54"/>
        <v/>
      </c>
      <c r="BP120" s="2" t="str" cm="1">
        <f t="array" ref="BP120">IF(B120="","",SUMPRODUCT(($D$1:$AB$4=$BP$4)*$D120:$AB120))</f>
        <v/>
      </c>
      <c r="BQ120" s="15" t="str">
        <f t="shared" si="55"/>
        <v/>
      </c>
      <c r="BR120" s="2" t="str" cm="1">
        <f t="array" ref="BR120">IF(B120="","",SUMPRODUCT(($D$1:$AB$4=$BR$4)*$D120:$AB120))</f>
        <v/>
      </c>
      <c r="BS120" s="15" t="str">
        <f t="shared" si="56"/>
        <v/>
      </c>
      <c r="BT120" s="2" t="str" cm="1">
        <f t="array" ref="BT120">IF(B120="","",SUMPRODUCT(($D$1:$AB$4=$BT$4)*$D120:$AB120))</f>
        <v/>
      </c>
      <c r="BU120" s="15" t="str">
        <f t="shared" si="57"/>
        <v/>
      </c>
      <c r="BV120" s="2" t="str" cm="1">
        <f t="array" ref="BV120">IF(B120="","",SUMPRODUCT(($D$1:$AB$4=$BV$4)*$D120:$AB120))</f>
        <v/>
      </c>
      <c r="BW120" s="15" t="str">
        <f t="shared" si="58"/>
        <v/>
      </c>
      <c r="BX120" s="2" t="str" cm="1">
        <f t="array" ref="BX120">IF(B120="","",SUMPRODUCT(($D$1:$AB$4=$BX$4)*$D120:$AB120))</f>
        <v/>
      </c>
      <c r="BY120" s="15" t="str">
        <f t="shared" si="59"/>
        <v/>
      </c>
      <c r="BZ120" s="2" t="str" cm="1">
        <f t="array" ref="BZ120">IF(B120="","",SUMPRODUCT(($D$1:$AB$4=$BZ$4)*$D120:$AB120))</f>
        <v/>
      </c>
      <c r="CA120" s="15" t="str">
        <f t="shared" si="60"/>
        <v/>
      </c>
      <c r="CB120" s="2" t="str" cm="1">
        <f t="array" ref="CB120">IF(B120="","",SUMPRODUCT(($D$1:$AB$4=$CB$4)*$D120:$AB120))</f>
        <v/>
      </c>
      <c r="CC120" s="15" t="str">
        <f t="shared" si="61"/>
        <v/>
      </c>
      <c r="CD120" s="2" t="str" cm="1">
        <f t="array" ref="CD120">IF(B120="","",SUMPRODUCT(($D$1:$AB$4=$CD$4)*$D120:$AB120))</f>
        <v/>
      </c>
      <c r="CE120" s="15" t="str">
        <f t="shared" si="62"/>
        <v/>
      </c>
      <c r="CF120" s="2" t="str" cm="1">
        <f t="array" ref="CF120">IF(B120="","",SUMPRODUCT(($D$1:$AB$4=$CF$4)*$D120:$AB120))</f>
        <v/>
      </c>
      <c r="CG120" s="15" t="str">
        <f t="shared" si="63"/>
        <v/>
      </c>
      <c r="CH120" s="2" t="str" cm="1">
        <f t="array" ref="CH120">IF(B120="","",SUMPRODUCT(($D$1:$AB$4=$CH$4)*$D120:$AB120))</f>
        <v/>
      </c>
      <c r="CI120" s="15" t="str">
        <f t="shared" si="64"/>
        <v/>
      </c>
    </row>
    <row r="121" spans="1:127">
      <c r="A121" s="7">
        <v>116</v>
      </c>
      <c r="D121" s="97"/>
      <c r="E121" s="86"/>
      <c r="F121" s="86"/>
      <c r="G121" s="86"/>
      <c r="H121" s="86"/>
      <c r="I121" s="98"/>
      <c r="J121" s="102"/>
      <c r="K121" s="87"/>
      <c r="L121" s="87"/>
      <c r="M121" s="87"/>
      <c r="N121" s="87"/>
      <c r="O121" s="103"/>
      <c r="P121" s="107"/>
      <c r="Q121" s="88"/>
      <c r="R121" s="88"/>
      <c r="S121" s="88"/>
      <c r="T121" s="88"/>
      <c r="U121" s="108"/>
      <c r="V121" s="113"/>
      <c r="W121" s="89"/>
      <c r="X121" s="89"/>
      <c r="Y121" s="89"/>
      <c r="Z121" s="89"/>
      <c r="AA121" s="89"/>
      <c r="AB121" s="169"/>
      <c r="AC121" s="171" t="str">
        <f t="shared" si="65"/>
        <v/>
      </c>
      <c r="AD121" s="172" t="str">
        <f t="shared" si="39"/>
        <v/>
      </c>
      <c r="AL121" s="2" t="str" cm="1">
        <f t="array" ref="AL121">IF(B121="","",SUMPRODUCT(($D$1:$AB$4=$AL$4)*D121:AB121))</f>
        <v/>
      </c>
      <c r="AM121" s="15" t="str">
        <f t="shared" si="40"/>
        <v/>
      </c>
      <c r="AN121" s="2" t="str" cm="1">
        <f t="array" ref="AN121">IF(B121="","",SUMPRODUCT(($D$1:$AB$4=$AN$4)*D121:AB121))</f>
        <v/>
      </c>
      <c r="AO121" s="15" t="str">
        <f t="shared" si="41"/>
        <v/>
      </c>
      <c r="AP121" s="2" t="str" cm="1">
        <f t="array" ref="AP121">IF(B121="","",SUMPRODUCT(($D$1:$AB$4=$AP$4)*D121:AB121))</f>
        <v/>
      </c>
      <c r="AQ121" s="15" t="str">
        <f t="shared" si="42"/>
        <v/>
      </c>
      <c r="AR121" s="2" t="str" cm="1">
        <f t="array" ref="AR121">IF(B121="","",SUMPRODUCT(($D$1:$AB$4=$AR$4)*D121:AB121))</f>
        <v/>
      </c>
      <c r="AS121" s="15" t="str">
        <f t="shared" si="43"/>
        <v/>
      </c>
      <c r="AT121" s="2" t="str" cm="1">
        <f t="array" ref="AT121">IF(B121="","",SUMPRODUCT(($D$1:$AB$4=$AT$4)*$D121:$AB121))</f>
        <v/>
      </c>
      <c r="AU121" s="15" t="str">
        <f t="shared" si="44"/>
        <v/>
      </c>
      <c r="AV121" s="2" t="str" cm="1">
        <f t="array" ref="AV121">IF(B121="","",SUMPRODUCT(($D$1:$AB$4=$AV$4)*$D121:$AB121))</f>
        <v/>
      </c>
      <c r="AW121" s="15" t="str">
        <f t="shared" si="45"/>
        <v/>
      </c>
      <c r="AX121" s="2" t="str" cm="1">
        <f t="array" ref="AX121">IF(B121="","",SUMPRODUCT(($D$1:$AB$4=$AX$4)*$D121:$AB121))</f>
        <v/>
      </c>
      <c r="AY121" s="15" t="str">
        <f t="shared" si="46"/>
        <v/>
      </c>
      <c r="AZ121" s="2" t="str" cm="1">
        <f t="array" ref="AZ121">IF(B121="","",SUMPRODUCT(($D$1:$AB$4=$AZ$4)*$D121:$AB121))</f>
        <v/>
      </c>
      <c r="BA121" s="15" t="str">
        <f t="shared" si="47"/>
        <v/>
      </c>
      <c r="BB121" s="2" t="str" cm="1">
        <f t="array" ref="BB121">IF(B121="","",SUMPRODUCT(($D$1:$AB$4=$BB$4)*$D121:$AB121))</f>
        <v/>
      </c>
      <c r="BC121" s="15" t="str">
        <f t="shared" si="48"/>
        <v/>
      </c>
      <c r="BD121" s="2" t="str" cm="1">
        <f t="array" ref="BD121">IF(B121="","",SUMPRODUCT(($D$1:$AB$4=$BD$4)*$D121:$AB121))</f>
        <v/>
      </c>
      <c r="BE121" s="15" t="str">
        <f t="shared" si="49"/>
        <v/>
      </c>
      <c r="BF121" s="2" t="str" cm="1">
        <f t="array" ref="BF121">IF(B121="","",SUMPRODUCT(($D$1:$AB$4=$BF$4)*$D121:$AB121))</f>
        <v/>
      </c>
      <c r="BG121" s="15" t="str">
        <f t="shared" si="50"/>
        <v/>
      </c>
      <c r="BH121" s="2" t="str" cm="1">
        <f t="array" ref="BH121">IF(B121="","",SUMPRODUCT(($D$1:$AB$4=$BH$4)*$D121:$AB121))</f>
        <v/>
      </c>
      <c r="BI121" s="15" t="str">
        <f t="shared" si="51"/>
        <v/>
      </c>
      <c r="BJ121" s="2" t="str" cm="1">
        <f t="array" ref="BJ121">IF(B121="","",SUMPRODUCT(($D$1:$AB$4=$BJ$4)*$D121:$AB121))</f>
        <v/>
      </c>
      <c r="BK121" s="15" t="str">
        <f t="shared" si="52"/>
        <v/>
      </c>
      <c r="BL121" s="2" t="str" cm="1">
        <f t="array" ref="BL121">IF(B121="","",SUMPRODUCT(($D$1:$AB$4=$BL$4)*$D121:$AB121))</f>
        <v/>
      </c>
      <c r="BM121" s="15" t="str">
        <f t="shared" si="53"/>
        <v/>
      </c>
      <c r="BN121" s="2" t="str" cm="1">
        <f t="array" ref="BN121">IF(B121="","",SUMPRODUCT(($D$1:$AB$4=$BN$4)*$D121:$AB121))</f>
        <v/>
      </c>
      <c r="BO121" s="15" t="str">
        <f t="shared" si="54"/>
        <v/>
      </c>
      <c r="BP121" s="2" t="str" cm="1">
        <f t="array" ref="BP121">IF(B121="","",SUMPRODUCT(($D$1:$AB$4=$BP$4)*$D121:$AB121))</f>
        <v/>
      </c>
      <c r="BQ121" s="15" t="str">
        <f t="shared" si="55"/>
        <v/>
      </c>
      <c r="BR121" s="2" t="str" cm="1">
        <f t="array" ref="BR121">IF(B121="","",SUMPRODUCT(($D$1:$AB$4=$BR$4)*$D121:$AB121))</f>
        <v/>
      </c>
      <c r="BS121" s="15" t="str">
        <f t="shared" si="56"/>
        <v/>
      </c>
      <c r="BT121" s="2" t="str" cm="1">
        <f t="array" ref="BT121">IF(B121="","",SUMPRODUCT(($D$1:$AB$4=$BT$4)*$D121:$AB121))</f>
        <v/>
      </c>
      <c r="BU121" s="15" t="str">
        <f t="shared" si="57"/>
        <v/>
      </c>
      <c r="BV121" s="2" t="str" cm="1">
        <f t="array" ref="BV121">IF(B121="","",SUMPRODUCT(($D$1:$AB$4=$BV$4)*$D121:$AB121))</f>
        <v/>
      </c>
      <c r="BW121" s="15" t="str">
        <f t="shared" si="58"/>
        <v/>
      </c>
      <c r="BX121" s="2" t="str" cm="1">
        <f t="array" ref="BX121">IF(B121="","",SUMPRODUCT(($D$1:$AB$4=$BX$4)*$D121:$AB121))</f>
        <v/>
      </c>
      <c r="BY121" s="15" t="str">
        <f t="shared" si="59"/>
        <v/>
      </c>
      <c r="BZ121" s="2" t="str" cm="1">
        <f t="array" ref="BZ121">IF(B121="","",SUMPRODUCT(($D$1:$AB$4=$BZ$4)*$D121:$AB121))</f>
        <v/>
      </c>
      <c r="CA121" s="15" t="str">
        <f t="shared" si="60"/>
        <v/>
      </c>
      <c r="CB121" s="2" t="str" cm="1">
        <f t="array" ref="CB121">IF(B121="","",SUMPRODUCT(($D$1:$AB$4=$CB$4)*$D121:$AB121))</f>
        <v/>
      </c>
      <c r="CC121" s="15" t="str">
        <f t="shared" si="61"/>
        <v/>
      </c>
      <c r="CD121" s="2" t="str" cm="1">
        <f t="array" ref="CD121">IF(B121="","",SUMPRODUCT(($D$1:$AB$4=$CD$4)*$D121:$AB121))</f>
        <v/>
      </c>
      <c r="CE121" s="15" t="str">
        <f t="shared" si="62"/>
        <v/>
      </c>
      <c r="CF121" s="2" t="str" cm="1">
        <f t="array" ref="CF121">IF(B121="","",SUMPRODUCT(($D$1:$AB$4=$CF$4)*$D121:$AB121))</f>
        <v/>
      </c>
      <c r="CG121" s="15" t="str">
        <f t="shared" si="63"/>
        <v/>
      </c>
      <c r="CH121" s="2" t="str" cm="1">
        <f t="array" ref="CH121">IF(B121="","",SUMPRODUCT(($D$1:$AB$4=$CH$4)*$D121:$AB121))</f>
        <v/>
      </c>
      <c r="CI121" s="15" t="str">
        <f t="shared" si="64"/>
        <v/>
      </c>
    </row>
    <row r="122" spans="1:127">
      <c r="A122" s="6">
        <v>117</v>
      </c>
      <c r="D122" s="97"/>
      <c r="E122" s="86"/>
      <c r="F122" s="86"/>
      <c r="G122" s="86"/>
      <c r="H122" s="86"/>
      <c r="I122" s="98"/>
      <c r="J122" s="102"/>
      <c r="K122" s="87"/>
      <c r="L122" s="87"/>
      <c r="M122" s="87"/>
      <c r="N122" s="87"/>
      <c r="O122" s="103"/>
      <c r="P122" s="107"/>
      <c r="Q122" s="88"/>
      <c r="R122" s="88"/>
      <c r="S122" s="88"/>
      <c r="T122" s="88"/>
      <c r="U122" s="108"/>
      <c r="V122" s="113"/>
      <c r="W122" s="89"/>
      <c r="X122" s="89"/>
      <c r="Y122" s="89"/>
      <c r="Z122" s="89"/>
      <c r="AA122" s="89"/>
      <c r="AB122" s="169"/>
      <c r="AC122" s="171" t="str">
        <f t="shared" si="65"/>
        <v/>
      </c>
      <c r="AD122" s="172" t="str">
        <f t="shared" si="39"/>
        <v/>
      </c>
      <c r="AL122" s="2" t="str" cm="1">
        <f t="array" ref="AL122">IF(B122="","",SUMPRODUCT(($D$1:$AB$4=$AL$4)*D122:AB122))</f>
        <v/>
      </c>
      <c r="AM122" s="15" t="str">
        <f t="shared" si="40"/>
        <v/>
      </c>
      <c r="AN122" s="2" t="str" cm="1">
        <f t="array" ref="AN122">IF(B122="","",SUMPRODUCT(($D$1:$AB$4=$AN$4)*D122:AB122))</f>
        <v/>
      </c>
      <c r="AO122" s="15" t="str">
        <f t="shared" si="41"/>
        <v/>
      </c>
      <c r="AP122" s="2" t="str" cm="1">
        <f t="array" ref="AP122">IF(B122="","",SUMPRODUCT(($D$1:$AB$4=$AP$4)*D122:AB122))</f>
        <v/>
      </c>
      <c r="AQ122" s="15" t="str">
        <f t="shared" si="42"/>
        <v/>
      </c>
      <c r="AR122" s="2" t="str" cm="1">
        <f t="array" ref="AR122">IF(B122="","",SUMPRODUCT(($D$1:$AB$4=$AR$4)*D122:AB122))</f>
        <v/>
      </c>
      <c r="AS122" s="15" t="str">
        <f t="shared" si="43"/>
        <v/>
      </c>
      <c r="AT122" s="2" t="str" cm="1">
        <f t="array" ref="AT122">IF(B122="","",SUMPRODUCT(($D$1:$AB$4=$AT$4)*$D122:$AB122))</f>
        <v/>
      </c>
      <c r="AU122" s="15" t="str">
        <f t="shared" si="44"/>
        <v/>
      </c>
      <c r="AV122" s="2" t="str" cm="1">
        <f t="array" ref="AV122">IF(B122="","",SUMPRODUCT(($D$1:$AB$4=$AV$4)*$D122:$AB122))</f>
        <v/>
      </c>
      <c r="AW122" s="15" t="str">
        <f t="shared" si="45"/>
        <v/>
      </c>
      <c r="AX122" s="2" t="str" cm="1">
        <f t="array" ref="AX122">IF(B122="","",SUMPRODUCT(($D$1:$AB$4=$AX$4)*$D122:$AB122))</f>
        <v/>
      </c>
      <c r="AY122" s="15" t="str">
        <f t="shared" si="46"/>
        <v/>
      </c>
      <c r="AZ122" s="2" t="str" cm="1">
        <f t="array" ref="AZ122">IF(B122="","",SUMPRODUCT(($D$1:$AB$4=$AZ$4)*$D122:$AB122))</f>
        <v/>
      </c>
      <c r="BA122" s="15" t="str">
        <f t="shared" si="47"/>
        <v/>
      </c>
      <c r="BB122" s="2" t="str" cm="1">
        <f t="array" ref="BB122">IF(B122="","",SUMPRODUCT(($D$1:$AB$4=$BB$4)*$D122:$AB122))</f>
        <v/>
      </c>
      <c r="BC122" s="15" t="str">
        <f t="shared" si="48"/>
        <v/>
      </c>
      <c r="BD122" s="2" t="str" cm="1">
        <f t="array" ref="BD122">IF(B122="","",SUMPRODUCT(($D$1:$AB$4=$BD$4)*$D122:$AB122))</f>
        <v/>
      </c>
      <c r="BE122" s="15" t="str">
        <f t="shared" si="49"/>
        <v/>
      </c>
      <c r="BF122" s="2" t="str" cm="1">
        <f t="array" ref="BF122">IF(B122="","",SUMPRODUCT(($D$1:$AB$4=$BF$4)*$D122:$AB122))</f>
        <v/>
      </c>
      <c r="BG122" s="15" t="str">
        <f t="shared" si="50"/>
        <v/>
      </c>
      <c r="BH122" s="2" t="str" cm="1">
        <f t="array" ref="BH122">IF(B122="","",SUMPRODUCT(($D$1:$AB$4=$BH$4)*$D122:$AB122))</f>
        <v/>
      </c>
      <c r="BI122" s="15" t="str">
        <f t="shared" si="51"/>
        <v/>
      </c>
      <c r="BJ122" s="2" t="str" cm="1">
        <f t="array" ref="BJ122">IF(B122="","",SUMPRODUCT(($D$1:$AB$4=$BJ$4)*$D122:$AB122))</f>
        <v/>
      </c>
      <c r="BK122" s="15" t="str">
        <f t="shared" si="52"/>
        <v/>
      </c>
      <c r="BL122" s="2" t="str" cm="1">
        <f t="array" ref="BL122">IF(B122="","",SUMPRODUCT(($D$1:$AB$4=$BL$4)*$D122:$AB122))</f>
        <v/>
      </c>
      <c r="BM122" s="15" t="str">
        <f t="shared" si="53"/>
        <v/>
      </c>
      <c r="BN122" s="2" t="str" cm="1">
        <f t="array" ref="BN122">IF(B122="","",SUMPRODUCT(($D$1:$AB$4=$BN$4)*$D122:$AB122))</f>
        <v/>
      </c>
      <c r="BO122" s="15" t="str">
        <f t="shared" si="54"/>
        <v/>
      </c>
      <c r="BP122" s="2" t="str" cm="1">
        <f t="array" ref="BP122">IF(B122="","",SUMPRODUCT(($D$1:$AB$4=$BP$4)*$D122:$AB122))</f>
        <v/>
      </c>
      <c r="BQ122" s="15" t="str">
        <f t="shared" si="55"/>
        <v/>
      </c>
      <c r="BR122" s="2" t="str" cm="1">
        <f t="array" ref="BR122">IF(B122="","",SUMPRODUCT(($D$1:$AB$4=$BR$4)*$D122:$AB122))</f>
        <v/>
      </c>
      <c r="BS122" s="15" t="str">
        <f t="shared" si="56"/>
        <v/>
      </c>
      <c r="BT122" s="2" t="str" cm="1">
        <f t="array" ref="BT122">IF(B122="","",SUMPRODUCT(($D$1:$AB$4=$BT$4)*$D122:$AB122))</f>
        <v/>
      </c>
      <c r="BU122" s="15" t="str">
        <f t="shared" si="57"/>
        <v/>
      </c>
      <c r="BV122" s="2" t="str" cm="1">
        <f t="array" ref="BV122">IF(B122="","",SUMPRODUCT(($D$1:$AB$4=$BV$4)*$D122:$AB122))</f>
        <v/>
      </c>
      <c r="BW122" s="15" t="str">
        <f t="shared" si="58"/>
        <v/>
      </c>
      <c r="BX122" s="2" t="str" cm="1">
        <f t="array" ref="BX122">IF(B122="","",SUMPRODUCT(($D$1:$AB$4=$BX$4)*$D122:$AB122))</f>
        <v/>
      </c>
      <c r="BY122" s="15" t="str">
        <f t="shared" si="59"/>
        <v/>
      </c>
      <c r="BZ122" s="2" t="str" cm="1">
        <f t="array" ref="BZ122">IF(B122="","",SUMPRODUCT(($D$1:$AB$4=$BZ$4)*$D122:$AB122))</f>
        <v/>
      </c>
      <c r="CA122" s="15" t="str">
        <f t="shared" si="60"/>
        <v/>
      </c>
      <c r="CB122" s="2" t="str" cm="1">
        <f t="array" ref="CB122">IF(B122="","",SUMPRODUCT(($D$1:$AB$4=$CB$4)*$D122:$AB122))</f>
        <v/>
      </c>
      <c r="CC122" s="15" t="str">
        <f t="shared" si="61"/>
        <v/>
      </c>
      <c r="CD122" s="2" t="str" cm="1">
        <f t="array" ref="CD122">IF(B122="","",SUMPRODUCT(($D$1:$AB$4=$CD$4)*$D122:$AB122))</f>
        <v/>
      </c>
      <c r="CE122" s="15" t="str">
        <f t="shared" si="62"/>
        <v/>
      </c>
      <c r="CF122" s="2" t="str" cm="1">
        <f t="array" ref="CF122">IF(B122="","",SUMPRODUCT(($D$1:$AB$4=$CF$4)*$D122:$AB122))</f>
        <v/>
      </c>
      <c r="CG122" s="15" t="str">
        <f t="shared" si="63"/>
        <v/>
      </c>
      <c r="CH122" s="2" t="str" cm="1">
        <f t="array" ref="CH122">IF(B122="","",SUMPRODUCT(($D$1:$AB$4=$CH$4)*$D122:$AB122))</f>
        <v/>
      </c>
      <c r="CI122" s="15" t="str">
        <f t="shared" si="64"/>
        <v/>
      </c>
    </row>
    <row r="123" spans="1:127">
      <c r="A123" s="7">
        <v>118</v>
      </c>
      <c r="D123" s="97"/>
      <c r="E123" s="86"/>
      <c r="F123" s="86"/>
      <c r="G123" s="86"/>
      <c r="H123" s="86"/>
      <c r="I123" s="98"/>
      <c r="J123" s="102"/>
      <c r="K123" s="87"/>
      <c r="L123" s="87"/>
      <c r="M123" s="87"/>
      <c r="N123" s="87"/>
      <c r="O123" s="103"/>
      <c r="P123" s="107"/>
      <c r="Q123" s="88"/>
      <c r="R123" s="88"/>
      <c r="S123" s="88"/>
      <c r="T123" s="88"/>
      <c r="U123" s="108"/>
      <c r="V123" s="113"/>
      <c r="W123" s="89"/>
      <c r="X123" s="89"/>
      <c r="Y123" s="89"/>
      <c r="Z123" s="89"/>
      <c r="AA123" s="89"/>
      <c r="AB123" s="169"/>
      <c r="AC123" s="171" t="str">
        <f t="shared" si="65"/>
        <v/>
      </c>
      <c r="AD123" s="172" t="str">
        <f t="shared" si="39"/>
        <v/>
      </c>
      <c r="AL123" s="2" t="str" cm="1">
        <f t="array" ref="AL123">IF(B123="","",SUMPRODUCT(($D$1:$AB$4=$AL$4)*D123:AB123))</f>
        <v/>
      </c>
      <c r="AM123" s="15" t="str">
        <f t="shared" si="40"/>
        <v/>
      </c>
      <c r="AN123" s="2" t="str" cm="1">
        <f t="array" ref="AN123">IF(B123="","",SUMPRODUCT(($D$1:$AB$4=$AN$4)*D123:AB123))</f>
        <v/>
      </c>
      <c r="AO123" s="15" t="str">
        <f t="shared" si="41"/>
        <v/>
      </c>
      <c r="AP123" s="2" t="str" cm="1">
        <f t="array" ref="AP123">IF(B123="","",SUMPRODUCT(($D$1:$AB$4=$AP$4)*D123:AB123))</f>
        <v/>
      </c>
      <c r="AQ123" s="15" t="str">
        <f t="shared" si="42"/>
        <v/>
      </c>
      <c r="AR123" s="2" t="str" cm="1">
        <f t="array" ref="AR123">IF(B123="","",SUMPRODUCT(($D$1:$AB$4=$AR$4)*D123:AB123))</f>
        <v/>
      </c>
      <c r="AS123" s="15" t="str">
        <f t="shared" si="43"/>
        <v/>
      </c>
      <c r="AT123" s="2" t="str" cm="1">
        <f t="array" ref="AT123">IF(B123="","",SUMPRODUCT(($D$1:$AB$4=$AT$4)*$D123:$AB123))</f>
        <v/>
      </c>
      <c r="AU123" s="15" t="str">
        <f t="shared" si="44"/>
        <v/>
      </c>
      <c r="AV123" s="2" t="str" cm="1">
        <f t="array" ref="AV123">IF(B123="","",SUMPRODUCT(($D$1:$AB$4=$AV$4)*$D123:$AB123))</f>
        <v/>
      </c>
      <c r="AW123" s="15" t="str">
        <f t="shared" si="45"/>
        <v/>
      </c>
      <c r="AX123" s="2" t="str" cm="1">
        <f t="array" ref="AX123">IF(B123="","",SUMPRODUCT(($D$1:$AB$4=$AX$4)*$D123:$AB123))</f>
        <v/>
      </c>
      <c r="AY123" s="15" t="str">
        <f t="shared" si="46"/>
        <v/>
      </c>
      <c r="AZ123" s="2" t="str" cm="1">
        <f t="array" ref="AZ123">IF(B123="","",SUMPRODUCT(($D$1:$AB$4=$AZ$4)*$D123:$AB123))</f>
        <v/>
      </c>
      <c r="BA123" s="15" t="str">
        <f t="shared" si="47"/>
        <v/>
      </c>
      <c r="BB123" s="2" t="str" cm="1">
        <f t="array" ref="BB123">IF(B123="","",SUMPRODUCT(($D$1:$AB$4=$BB$4)*$D123:$AB123))</f>
        <v/>
      </c>
      <c r="BC123" s="15" t="str">
        <f t="shared" si="48"/>
        <v/>
      </c>
      <c r="BD123" s="2" t="str" cm="1">
        <f t="array" ref="BD123">IF(B123="","",SUMPRODUCT(($D$1:$AB$4=$BD$4)*$D123:$AB123))</f>
        <v/>
      </c>
      <c r="BE123" s="15" t="str">
        <f t="shared" si="49"/>
        <v/>
      </c>
      <c r="BF123" s="2" t="str" cm="1">
        <f t="array" ref="BF123">IF(B123="","",SUMPRODUCT(($D$1:$AB$4=$BF$4)*$D123:$AB123))</f>
        <v/>
      </c>
      <c r="BG123" s="15" t="str">
        <f t="shared" si="50"/>
        <v/>
      </c>
      <c r="BH123" s="2" t="str" cm="1">
        <f t="array" ref="BH123">IF(B123="","",SUMPRODUCT(($D$1:$AB$4=$BH$4)*$D123:$AB123))</f>
        <v/>
      </c>
      <c r="BI123" s="15" t="str">
        <f t="shared" si="51"/>
        <v/>
      </c>
      <c r="BJ123" s="2" t="str" cm="1">
        <f t="array" ref="BJ123">IF(B123="","",SUMPRODUCT(($D$1:$AB$4=$BJ$4)*$D123:$AB123))</f>
        <v/>
      </c>
      <c r="BK123" s="15" t="str">
        <f t="shared" si="52"/>
        <v/>
      </c>
      <c r="BL123" s="2" t="str" cm="1">
        <f t="array" ref="BL123">IF(B123="","",SUMPRODUCT(($D$1:$AB$4=$BL$4)*$D123:$AB123))</f>
        <v/>
      </c>
      <c r="BM123" s="15" t="str">
        <f t="shared" si="53"/>
        <v/>
      </c>
      <c r="BN123" s="2" t="str" cm="1">
        <f t="array" ref="BN123">IF(B123="","",SUMPRODUCT(($D$1:$AB$4=$BN$4)*$D123:$AB123))</f>
        <v/>
      </c>
      <c r="BO123" s="15" t="str">
        <f t="shared" si="54"/>
        <v/>
      </c>
      <c r="BP123" s="2" t="str" cm="1">
        <f t="array" ref="BP123">IF(B123="","",SUMPRODUCT(($D$1:$AB$4=$BP$4)*$D123:$AB123))</f>
        <v/>
      </c>
      <c r="BQ123" s="15" t="str">
        <f t="shared" si="55"/>
        <v/>
      </c>
      <c r="BR123" s="2" t="str" cm="1">
        <f t="array" ref="BR123">IF(B123="","",SUMPRODUCT(($D$1:$AB$4=$BR$4)*$D123:$AB123))</f>
        <v/>
      </c>
      <c r="BS123" s="15" t="str">
        <f t="shared" si="56"/>
        <v/>
      </c>
      <c r="BT123" s="2" t="str" cm="1">
        <f t="array" ref="BT123">IF(B123="","",SUMPRODUCT(($D$1:$AB$4=$BT$4)*$D123:$AB123))</f>
        <v/>
      </c>
      <c r="BU123" s="15" t="str">
        <f t="shared" si="57"/>
        <v/>
      </c>
      <c r="BV123" s="2" t="str" cm="1">
        <f t="array" ref="BV123">IF(B123="","",SUMPRODUCT(($D$1:$AB$4=$BV$4)*$D123:$AB123))</f>
        <v/>
      </c>
      <c r="BW123" s="15" t="str">
        <f t="shared" si="58"/>
        <v/>
      </c>
      <c r="BX123" s="2" t="str" cm="1">
        <f t="array" ref="BX123">IF(B123="","",SUMPRODUCT(($D$1:$AB$4=$BX$4)*$D123:$AB123))</f>
        <v/>
      </c>
      <c r="BY123" s="15" t="str">
        <f t="shared" si="59"/>
        <v/>
      </c>
      <c r="BZ123" s="2" t="str" cm="1">
        <f t="array" ref="BZ123">IF(B123="","",SUMPRODUCT(($D$1:$AB$4=$BZ$4)*$D123:$AB123))</f>
        <v/>
      </c>
      <c r="CA123" s="15" t="str">
        <f t="shared" si="60"/>
        <v/>
      </c>
      <c r="CB123" s="2" t="str" cm="1">
        <f t="array" ref="CB123">IF(B123="","",SUMPRODUCT(($D$1:$AB$4=$CB$4)*$D123:$AB123))</f>
        <v/>
      </c>
      <c r="CC123" s="15" t="str">
        <f t="shared" si="61"/>
        <v/>
      </c>
      <c r="CD123" s="2" t="str" cm="1">
        <f t="array" ref="CD123">IF(B123="","",SUMPRODUCT(($D$1:$AB$4=$CD$4)*$D123:$AB123))</f>
        <v/>
      </c>
      <c r="CE123" s="15" t="str">
        <f t="shared" si="62"/>
        <v/>
      </c>
      <c r="CF123" s="2" t="str" cm="1">
        <f t="array" ref="CF123">IF(B123="","",SUMPRODUCT(($D$1:$AB$4=$CF$4)*$D123:$AB123))</f>
        <v/>
      </c>
      <c r="CG123" s="15" t="str">
        <f t="shared" si="63"/>
        <v/>
      </c>
      <c r="CH123" s="2" t="str" cm="1">
        <f t="array" ref="CH123">IF(B123="","",SUMPRODUCT(($D$1:$AB$4=$CH$4)*$D123:$AB123))</f>
        <v/>
      </c>
      <c r="CI123" s="15" t="str">
        <f t="shared" si="64"/>
        <v/>
      </c>
    </row>
    <row r="124" spans="1:127">
      <c r="A124" s="6">
        <v>119</v>
      </c>
      <c r="D124" s="97"/>
      <c r="E124" s="86"/>
      <c r="F124" s="86"/>
      <c r="G124" s="86"/>
      <c r="H124" s="86"/>
      <c r="I124" s="98"/>
      <c r="J124" s="102"/>
      <c r="K124" s="87"/>
      <c r="L124" s="87"/>
      <c r="M124" s="87"/>
      <c r="N124" s="87"/>
      <c r="O124" s="103"/>
      <c r="P124" s="107"/>
      <c r="Q124" s="88"/>
      <c r="R124" s="88"/>
      <c r="S124" s="88"/>
      <c r="T124" s="88"/>
      <c r="U124" s="108"/>
      <c r="V124" s="113"/>
      <c r="W124" s="89"/>
      <c r="X124" s="89"/>
      <c r="Y124" s="89"/>
      <c r="Z124" s="89"/>
      <c r="AA124" s="89"/>
      <c r="AB124" s="169"/>
      <c r="AC124" s="171" t="str">
        <f t="shared" si="65"/>
        <v/>
      </c>
      <c r="AD124" s="172" t="str">
        <f t="shared" si="39"/>
        <v/>
      </c>
      <c r="AL124" s="2" t="str" cm="1">
        <f t="array" ref="AL124">IF(B124="","",SUMPRODUCT(($D$1:$AB$4=$AL$4)*D124:AB124))</f>
        <v/>
      </c>
      <c r="AM124" s="15" t="str">
        <f t="shared" si="40"/>
        <v/>
      </c>
      <c r="AN124" s="2" t="str" cm="1">
        <f t="array" ref="AN124">IF(B124="","",SUMPRODUCT(($D$1:$AB$4=$AN$4)*D124:AB124))</f>
        <v/>
      </c>
      <c r="AO124" s="15" t="str">
        <f t="shared" si="41"/>
        <v/>
      </c>
      <c r="AP124" s="2" t="str" cm="1">
        <f t="array" ref="AP124">IF(B124="","",SUMPRODUCT(($D$1:$AB$4=$AP$4)*D124:AB124))</f>
        <v/>
      </c>
      <c r="AQ124" s="15" t="str">
        <f t="shared" si="42"/>
        <v/>
      </c>
      <c r="AR124" s="2" t="str" cm="1">
        <f t="array" ref="AR124">IF(B124="","",SUMPRODUCT(($D$1:$AB$4=$AR$4)*D124:AB124))</f>
        <v/>
      </c>
      <c r="AS124" s="15" t="str">
        <f t="shared" si="43"/>
        <v/>
      </c>
      <c r="AT124" s="2" t="str" cm="1">
        <f t="array" ref="AT124">IF(B124="","",SUMPRODUCT(($D$1:$AB$4=$AT$4)*$D124:$AB124))</f>
        <v/>
      </c>
      <c r="AU124" s="15" t="str">
        <f t="shared" si="44"/>
        <v/>
      </c>
      <c r="AV124" s="2" t="str" cm="1">
        <f t="array" ref="AV124">IF(B124="","",SUMPRODUCT(($D$1:$AB$4=$AV$4)*$D124:$AB124))</f>
        <v/>
      </c>
      <c r="AW124" s="15" t="str">
        <f t="shared" si="45"/>
        <v/>
      </c>
      <c r="AX124" s="2" t="str" cm="1">
        <f t="array" ref="AX124">IF(B124="","",SUMPRODUCT(($D$1:$AB$4=$AX$4)*$D124:$AB124))</f>
        <v/>
      </c>
      <c r="AY124" s="15" t="str">
        <f t="shared" si="46"/>
        <v/>
      </c>
      <c r="AZ124" s="2" t="str" cm="1">
        <f t="array" ref="AZ124">IF(B124="","",SUMPRODUCT(($D$1:$AB$4=$AZ$4)*$D124:$AB124))</f>
        <v/>
      </c>
      <c r="BA124" s="15" t="str">
        <f t="shared" si="47"/>
        <v/>
      </c>
      <c r="BB124" s="2" t="str" cm="1">
        <f t="array" ref="BB124">IF(B124="","",SUMPRODUCT(($D$1:$AB$4=$BB$4)*$D124:$AB124))</f>
        <v/>
      </c>
      <c r="BC124" s="15" t="str">
        <f t="shared" si="48"/>
        <v/>
      </c>
      <c r="BD124" s="2" t="str" cm="1">
        <f t="array" ref="BD124">IF(B124="","",SUMPRODUCT(($D$1:$AB$4=$BD$4)*$D124:$AB124))</f>
        <v/>
      </c>
      <c r="BE124" s="15" t="str">
        <f t="shared" si="49"/>
        <v/>
      </c>
      <c r="BF124" s="2" t="str" cm="1">
        <f t="array" ref="BF124">IF(B124="","",SUMPRODUCT(($D$1:$AB$4=$BF$4)*$D124:$AB124))</f>
        <v/>
      </c>
      <c r="BG124" s="15" t="str">
        <f t="shared" si="50"/>
        <v/>
      </c>
      <c r="BH124" s="2" t="str" cm="1">
        <f t="array" ref="BH124">IF(B124="","",SUMPRODUCT(($D$1:$AB$4=$BH$4)*$D124:$AB124))</f>
        <v/>
      </c>
      <c r="BI124" s="15" t="str">
        <f t="shared" si="51"/>
        <v/>
      </c>
      <c r="BJ124" s="2" t="str" cm="1">
        <f t="array" ref="BJ124">IF(B124="","",SUMPRODUCT(($D$1:$AB$4=$BJ$4)*$D124:$AB124))</f>
        <v/>
      </c>
      <c r="BK124" s="15" t="str">
        <f t="shared" si="52"/>
        <v/>
      </c>
      <c r="BL124" s="2" t="str" cm="1">
        <f t="array" ref="BL124">IF(B124="","",SUMPRODUCT(($D$1:$AB$4=$BL$4)*$D124:$AB124))</f>
        <v/>
      </c>
      <c r="BM124" s="15" t="str">
        <f t="shared" si="53"/>
        <v/>
      </c>
      <c r="BN124" s="2" t="str" cm="1">
        <f t="array" ref="BN124">IF(B124="","",SUMPRODUCT(($D$1:$AB$4=$BN$4)*$D124:$AB124))</f>
        <v/>
      </c>
      <c r="BO124" s="15" t="str">
        <f t="shared" si="54"/>
        <v/>
      </c>
      <c r="BP124" s="2" t="str" cm="1">
        <f t="array" ref="BP124">IF(B124="","",SUMPRODUCT(($D$1:$AB$4=$BP$4)*$D124:$AB124))</f>
        <v/>
      </c>
      <c r="BQ124" s="15" t="str">
        <f t="shared" si="55"/>
        <v/>
      </c>
      <c r="BR124" s="2" t="str" cm="1">
        <f t="array" ref="BR124">IF(B124="","",SUMPRODUCT(($D$1:$AB$4=$BR$4)*$D124:$AB124))</f>
        <v/>
      </c>
      <c r="BS124" s="15" t="str">
        <f t="shared" si="56"/>
        <v/>
      </c>
      <c r="BT124" s="2" t="str" cm="1">
        <f t="array" ref="BT124">IF(B124="","",SUMPRODUCT(($D$1:$AB$4=$BT$4)*$D124:$AB124))</f>
        <v/>
      </c>
      <c r="BU124" s="15" t="str">
        <f t="shared" si="57"/>
        <v/>
      </c>
      <c r="BV124" s="2" t="str" cm="1">
        <f t="array" ref="BV124">IF(B124="","",SUMPRODUCT(($D$1:$AB$4=$BV$4)*$D124:$AB124))</f>
        <v/>
      </c>
      <c r="BW124" s="15" t="str">
        <f t="shared" si="58"/>
        <v/>
      </c>
      <c r="BX124" s="2" t="str" cm="1">
        <f t="array" ref="BX124">IF(B124="","",SUMPRODUCT(($D$1:$AB$4=$BX$4)*$D124:$AB124))</f>
        <v/>
      </c>
      <c r="BY124" s="15" t="str">
        <f t="shared" si="59"/>
        <v/>
      </c>
      <c r="BZ124" s="2" t="str" cm="1">
        <f t="array" ref="BZ124">IF(B124="","",SUMPRODUCT(($D$1:$AB$4=$BZ$4)*$D124:$AB124))</f>
        <v/>
      </c>
      <c r="CA124" s="15" t="str">
        <f t="shared" si="60"/>
        <v/>
      </c>
      <c r="CB124" s="2" t="str" cm="1">
        <f t="array" ref="CB124">IF(B124="","",SUMPRODUCT(($D$1:$AB$4=$CB$4)*$D124:$AB124))</f>
        <v/>
      </c>
      <c r="CC124" s="15" t="str">
        <f t="shared" si="61"/>
        <v/>
      </c>
      <c r="CD124" s="2" t="str" cm="1">
        <f t="array" ref="CD124">IF(B124="","",SUMPRODUCT(($D$1:$AB$4=$CD$4)*$D124:$AB124))</f>
        <v/>
      </c>
      <c r="CE124" s="15" t="str">
        <f t="shared" si="62"/>
        <v/>
      </c>
      <c r="CF124" s="2" t="str" cm="1">
        <f t="array" ref="CF124">IF(B124="","",SUMPRODUCT(($D$1:$AB$4=$CF$4)*$D124:$AB124))</f>
        <v/>
      </c>
      <c r="CG124" s="15" t="str">
        <f t="shared" si="63"/>
        <v/>
      </c>
      <c r="CH124" s="2" t="str" cm="1">
        <f t="array" ref="CH124">IF(B124="","",SUMPRODUCT(($D$1:$AB$4=$CH$4)*$D124:$AB124))</f>
        <v/>
      </c>
      <c r="CI124" s="15" t="str">
        <f t="shared" si="64"/>
        <v/>
      </c>
    </row>
    <row r="125" spans="1:127" ht="15.75" thickBot="1">
      <c r="A125" s="7">
        <v>120</v>
      </c>
      <c r="D125" s="99"/>
      <c r="E125" s="100"/>
      <c r="F125" s="100"/>
      <c r="G125" s="100"/>
      <c r="H125" s="100"/>
      <c r="I125" s="101"/>
      <c r="J125" s="104"/>
      <c r="K125" s="105"/>
      <c r="L125" s="105"/>
      <c r="M125" s="105"/>
      <c r="N125" s="105"/>
      <c r="O125" s="106"/>
      <c r="P125" s="109"/>
      <c r="Q125" s="110"/>
      <c r="R125" s="110"/>
      <c r="S125" s="110"/>
      <c r="T125" s="110"/>
      <c r="U125" s="111"/>
      <c r="V125" s="115"/>
      <c r="W125" s="116"/>
      <c r="X125" s="116"/>
      <c r="Y125" s="116"/>
      <c r="Z125" s="116"/>
      <c r="AA125" s="116"/>
      <c r="AB125" s="170"/>
      <c r="AC125" s="171" t="str">
        <f t="shared" si="65"/>
        <v/>
      </c>
      <c r="AD125" s="172" t="str">
        <f t="shared" si="39"/>
        <v/>
      </c>
      <c r="AL125" s="2" t="str" cm="1">
        <f t="array" ref="AL125">IF(B125="","",SUMPRODUCT(($D$1:$AB$4=$AL$4)*D125:AB125))</f>
        <v/>
      </c>
      <c r="AM125" s="15" t="str">
        <f t="shared" si="40"/>
        <v/>
      </c>
      <c r="AN125" s="2" t="str" cm="1">
        <f t="array" ref="AN125">IF(B125="","",SUMPRODUCT(($D$1:$AB$4=$AN$4)*D125:AB125))</f>
        <v/>
      </c>
      <c r="AO125" s="15" t="str">
        <f t="shared" si="41"/>
        <v/>
      </c>
      <c r="AP125" s="2" t="str" cm="1">
        <f t="array" ref="AP125">IF(B125="","",SUMPRODUCT(($D$1:$AB$4=$AP$4)*D125:AB125))</f>
        <v/>
      </c>
      <c r="AQ125" s="15" t="str">
        <f t="shared" si="42"/>
        <v/>
      </c>
      <c r="AR125" s="2" t="str" cm="1">
        <f t="array" ref="AR125">IF(B125="","",SUMPRODUCT(($D$1:$AB$4=$AR$4)*D125:AB125))</f>
        <v/>
      </c>
      <c r="AS125" s="15" t="str">
        <f t="shared" si="43"/>
        <v/>
      </c>
      <c r="AT125" s="2" t="str" cm="1">
        <f t="array" ref="AT125">IF(B125="","",SUMPRODUCT(($D$1:$AB$4=$AT$4)*$D125:$AB125))</f>
        <v/>
      </c>
      <c r="AU125" s="15" t="str">
        <f t="shared" si="44"/>
        <v/>
      </c>
      <c r="AV125" s="2" t="str" cm="1">
        <f t="array" ref="AV125">IF(B125="","",SUMPRODUCT(($D$1:$AB$4=$AV$4)*$D125:$AB125))</f>
        <v/>
      </c>
      <c r="AW125" s="15" t="str">
        <f t="shared" si="45"/>
        <v/>
      </c>
      <c r="AX125" s="2" t="str" cm="1">
        <f t="array" ref="AX125">IF(B125="","",SUMPRODUCT(($D$1:$AB$4=$AX$4)*$D125:$AB125))</f>
        <v/>
      </c>
      <c r="AY125" s="15" t="str">
        <f t="shared" si="46"/>
        <v/>
      </c>
      <c r="AZ125" s="2" t="str" cm="1">
        <f t="array" ref="AZ125">IF(B125="","",SUMPRODUCT(($D$1:$AB$4=$AZ$4)*$D125:$AB125))</f>
        <v/>
      </c>
      <c r="BA125" s="15" t="str">
        <f t="shared" si="47"/>
        <v/>
      </c>
      <c r="BB125" s="2" t="str" cm="1">
        <f t="array" ref="BB125">IF(B125="","",SUMPRODUCT(($D$1:$AB$4=$BB$4)*$D125:$AB125))</f>
        <v/>
      </c>
      <c r="BC125" s="15" t="str">
        <f t="shared" si="48"/>
        <v/>
      </c>
      <c r="BD125" s="2" t="str" cm="1">
        <f t="array" ref="BD125">IF(B125="","",SUMPRODUCT(($D$1:$AB$4=$BD$4)*$D125:$AB125))</f>
        <v/>
      </c>
      <c r="BE125" s="15" t="str">
        <f t="shared" si="49"/>
        <v/>
      </c>
      <c r="BF125" s="2" t="str" cm="1">
        <f t="array" ref="BF125">IF(B125="","",SUMPRODUCT(($D$1:$AB$4=$BF$4)*$D125:$AB125))</f>
        <v/>
      </c>
      <c r="BG125" s="15" t="str">
        <f t="shared" si="50"/>
        <v/>
      </c>
      <c r="BH125" s="2" t="str" cm="1">
        <f t="array" ref="BH125">IF(B125="","",SUMPRODUCT(($D$1:$AB$4=$BH$4)*$D125:$AB125))</f>
        <v/>
      </c>
      <c r="BI125" s="15" t="str">
        <f t="shared" si="51"/>
        <v/>
      </c>
      <c r="BJ125" s="2" t="str" cm="1">
        <f t="array" ref="BJ125">IF(B125="","",SUMPRODUCT(($D$1:$AB$4=$BJ$4)*$D125:$AB125))</f>
        <v/>
      </c>
      <c r="BK125" s="15" t="str">
        <f t="shared" si="52"/>
        <v/>
      </c>
      <c r="BL125" s="2" t="str" cm="1">
        <f t="array" ref="BL125">IF(B125="","",SUMPRODUCT(($D$1:$AB$4=$BL$4)*$D125:$AB125))</f>
        <v/>
      </c>
      <c r="BM125" s="15" t="str">
        <f t="shared" si="53"/>
        <v/>
      </c>
      <c r="BN125" s="2" t="str" cm="1">
        <f t="array" ref="BN125">IF(B125="","",SUMPRODUCT(($D$1:$AB$4=$BN$4)*$D125:$AB125))</f>
        <v/>
      </c>
      <c r="BO125" s="15" t="str">
        <f t="shared" si="54"/>
        <v/>
      </c>
      <c r="BP125" s="2" t="str" cm="1">
        <f t="array" ref="BP125">IF(B125="","",SUMPRODUCT(($D$1:$AB$4=$BP$4)*$D125:$AB125))</f>
        <v/>
      </c>
      <c r="BQ125" s="15" t="str">
        <f t="shared" si="55"/>
        <v/>
      </c>
      <c r="BR125" s="2" t="str" cm="1">
        <f t="array" ref="BR125">IF(B125="","",SUMPRODUCT(($D$1:$AB$4=$BR$4)*$D125:$AB125))</f>
        <v/>
      </c>
      <c r="BS125" s="15" t="str">
        <f t="shared" si="56"/>
        <v/>
      </c>
      <c r="BT125" s="2" t="str" cm="1">
        <f t="array" ref="BT125">IF(B125="","",SUMPRODUCT(($D$1:$AB$4=$BT$4)*$D125:$AB125))</f>
        <v/>
      </c>
      <c r="BU125" s="15" t="str">
        <f t="shared" si="57"/>
        <v/>
      </c>
      <c r="BV125" s="2" t="str" cm="1">
        <f t="array" ref="BV125">IF(B125="","",SUMPRODUCT(($D$1:$AB$4=$BV$4)*$D125:$AB125))</f>
        <v/>
      </c>
      <c r="BW125" s="15" t="str">
        <f t="shared" si="58"/>
        <v/>
      </c>
      <c r="BX125" s="2" t="str" cm="1">
        <f t="array" ref="BX125">IF(B125="","",SUMPRODUCT(($D$1:$AB$4=$BX$4)*$D125:$AB125))</f>
        <v/>
      </c>
      <c r="BY125" s="15" t="str">
        <f t="shared" si="59"/>
        <v/>
      </c>
      <c r="BZ125" s="2" t="str" cm="1">
        <f t="array" ref="BZ125">IF(B125="","",SUMPRODUCT(($D$1:$AB$4=$BZ$4)*$D125:$AB125))</f>
        <v/>
      </c>
      <c r="CA125" s="15" t="str">
        <f t="shared" si="60"/>
        <v/>
      </c>
      <c r="CB125" s="2" t="str" cm="1">
        <f t="array" ref="CB125">IF(B125="","",SUMPRODUCT(($D$1:$AB$4=$CB$4)*$D125:$AB125))</f>
        <v/>
      </c>
      <c r="CC125" s="15" t="str">
        <f t="shared" si="61"/>
        <v/>
      </c>
      <c r="CD125" s="2" t="str" cm="1">
        <f t="array" ref="CD125">IF(B125="","",SUMPRODUCT(($D$1:$AB$4=$CD$4)*$D125:$AB125))</f>
        <v/>
      </c>
      <c r="CE125" s="15" t="str">
        <f t="shared" si="62"/>
        <v/>
      </c>
      <c r="CF125" s="2" t="str" cm="1">
        <f t="array" ref="CF125">IF(B125="","",SUMPRODUCT(($D$1:$AB$4=$CF$4)*$D125:$AB125))</f>
        <v/>
      </c>
      <c r="CG125" s="15" t="str">
        <f t="shared" si="63"/>
        <v/>
      </c>
      <c r="CH125" s="2" t="str" cm="1">
        <f t="array" ref="CH125">IF(B125="","",SUMPRODUCT(($D$1:$AB$4=$CH$4)*$D125:$AB125))</f>
        <v/>
      </c>
      <c r="CI125" s="15" t="str">
        <f t="shared" si="64"/>
        <v/>
      </c>
    </row>
    <row r="126" spans="1:127" s="3" customFormat="1" ht="15.75" thickBot="1">
      <c r="A126" s="7">
        <v>121</v>
      </c>
      <c r="B126" s="1"/>
      <c r="D126" s="99"/>
      <c r="E126" s="100"/>
      <c r="F126" s="100"/>
      <c r="G126" s="100"/>
      <c r="H126" s="100"/>
      <c r="I126" s="101"/>
      <c r="J126" s="104"/>
      <c r="K126" s="105"/>
      <c r="L126" s="105"/>
      <c r="M126" s="105"/>
      <c r="N126" s="105"/>
      <c r="O126" s="106"/>
      <c r="P126" s="109"/>
      <c r="Q126" s="110"/>
      <c r="R126" s="110"/>
      <c r="S126" s="110"/>
      <c r="T126" s="110"/>
      <c r="U126" s="111"/>
      <c r="V126" s="115"/>
      <c r="W126" s="116"/>
      <c r="X126" s="116"/>
      <c r="Y126" s="116"/>
      <c r="Z126" s="116"/>
      <c r="AA126" s="116"/>
      <c r="AB126" s="170"/>
      <c r="AC126" s="171" t="str">
        <f t="shared" ref="AC126:AC189" si="66">IF(B126="","",SUM(D126:AB126))</f>
        <v/>
      </c>
      <c r="AD126" s="172" t="str">
        <f t="shared" ref="AD126:AD189" si="67">IF(AC126="","",SUM(D126:AB126)/$AE$3)</f>
        <v/>
      </c>
      <c r="AE126" s="4"/>
      <c r="AF126" s="4"/>
      <c r="AG126" s="4"/>
      <c r="AH126" s="4"/>
      <c r="AI126" s="4"/>
      <c r="AJ126" s="4"/>
      <c r="AK126" s="4"/>
      <c r="AL126" s="2" t="str" cm="1">
        <f t="array" ref="AL126">IF(B126="","",SUMPRODUCT(($D$1:$AB$4=$AL$4)*D126:AB126))</f>
        <v/>
      </c>
      <c r="AM126" s="15" t="str">
        <f t="shared" si="40"/>
        <v/>
      </c>
      <c r="AN126" s="2" t="str" cm="1">
        <f t="array" ref="AN126">IF(B126="","",SUMPRODUCT(($D$1:$AB$4=$AN$4)*D126:AB126))</f>
        <v/>
      </c>
      <c r="AO126" s="15" t="str">
        <f t="shared" si="41"/>
        <v/>
      </c>
      <c r="AP126" s="2" t="str" cm="1">
        <f t="array" ref="AP126">IF(B126="","",SUMPRODUCT(($D$1:$AB$4=$AP$4)*D126:AB126))</f>
        <v/>
      </c>
      <c r="AQ126" s="15" t="str">
        <f t="shared" si="42"/>
        <v/>
      </c>
      <c r="AR126" s="2" t="str" cm="1">
        <f t="array" ref="AR126">IF(B126="","",SUMPRODUCT(($D$1:$AB$4=$AR$4)*D126:AB126))</f>
        <v/>
      </c>
      <c r="AS126" s="15" t="str">
        <f t="shared" si="43"/>
        <v/>
      </c>
      <c r="AT126" s="2" t="str" cm="1">
        <f t="array" ref="AT126">IF(B126="","",SUMPRODUCT(($D$1:$AB$4=$AT$4)*$D126:$AB126))</f>
        <v/>
      </c>
      <c r="AU126" s="15" t="str">
        <f t="shared" si="44"/>
        <v/>
      </c>
      <c r="AV126" s="2" t="str" cm="1">
        <f t="array" ref="AV126">IF(B126="","",SUMPRODUCT(($D$1:$AB$4=$AV$4)*$D126:$AB126))</f>
        <v/>
      </c>
      <c r="AW126" s="15" t="str">
        <f t="shared" si="45"/>
        <v/>
      </c>
      <c r="AX126" s="2" t="str" cm="1">
        <f t="array" ref="AX126">IF(B126="","",SUMPRODUCT(($D$1:$AB$4=$AX$4)*$D126:$AB126))</f>
        <v/>
      </c>
      <c r="AY126" s="15" t="str">
        <f t="shared" si="46"/>
        <v/>
      </c>
      <c r="AZ126" s="2" t="str" cm="1">
        <f t="array" ref="AZ126">IF(B126="","",SUMPRODUCT(($D$1:$AB$4=$AZ$4)*$D126:$AB126))</f>
        <v/>
      </c>
      <c r="BA126" s="15" t="str">
        <f t="shared" si="47"/>
        <v/>
      </c>
      <c r="BB126" s="2" t="str" cm="1">
        <f t="array" ref="BB126">IF(B126="","",SUMPRODUCT(($D$1:$AB$4=$BB$4)*$D126:$AB126))</f>
        <v/>
      </c>
      <c r="BC126" s="15" t="str">
        <f t="shared" si="48"/>
        <v/>
      </c>
      <c r="BD126" s="2" t="str" cm="1">
        <f t="array" ref="BD126">IF(B126="","",SUMPRODUCT(($D$1:$AB$4=$BD$4)*$D126:$AB126))</f>
        <v/>
      </c>
      <c r="BE126" s="15" t="str">
        <f t="shared" si="49"/>
        <v/>
      </c>
      <c r="BF126" s="2" t="str" cm="1">
        <f t="array" ref="BF126">IF(B126="","",SUMPRODUCT(($D$1:$AB$4=$BF$4)*$D126:$AB126))</f>
        <v/>
      </c>
      <c r="BG126" s="15" t="str">
        <f t="shared" si="50"/>
        <v/>
      </c>
      <c r="BH126" s="2" t="str" cm="1">
        <f t="array" ref="BH126">IF(B126="","",SUMPRODUCT(($D$1:$AB$4=$BH$4)*$D126:$AB126))</f>
        <v/>
      </c>
      <c r="BI126" s="15" t="str">
        <f t="shared" si="51"/>
        <v/>
      </c>
      <c r="BJ126" s="2" t="str" cm="1">
        <f t="array" ref="BJ126">IF(B126="","",SUMPRODUCT(($D$1:$AB$4=$BJ$4)*$D126:$AB126))</f>
        <v/>
      </c>
      <c r="BK126" s="15" t="str">
        <f t="shared" si="52"/>
        <v/>
      </c>
      <c r="BL126" s="2" t="str" cm="1">
        <f t="array" ref="BL126">IF(B126="","",SUMPRODUCT(($D$1:$AB$4=$BL$4)*$D126:$AB126))</f>
        <v/>
      </c>
      <c r="BM126" s="15" t="str">
        <f t="shared" si="53"/>
        <v/>
      </c>
      <c r="BN126" s="2" t="str" cm="1">
        <f t="array" ref="BN126">IF(B126="","",SUMPRODUCT(($D$1:$AB$4=$BN$4)*$D126:$AB126))</f>
        <v/>
      </c>
      <c r="BO126" s="15" t="str">
        <f t="shared" si="54"/>
        <v/>
      </c>
      <c r="BP126" s="2" t="str" cm="1">
        <f t="array" ref="BP126">IF(B126="","",SUMPRODUCT(($D$1:$AB$4=$BP$4)*$D126:$AB126))</f>
        <v/>
      </c>
      <c r="BQ126" s="15" t="str">
        <f t="shared" si="55"/>
        <v/>
      </c>
      <c r="BR126" s="2" t="str" cm="1">
        <f t="array" ref="BR126">IF(B126="","",SUMPRODUCT(($D$1:$AB$4=$BR$4)*$D126:$AB126))</f>
        <v/>
      </c>
      <c r="BS126" s="15" t="str">
        <f t="shared" si="56"/>
        <v/>
      </c>
      <c r="BT126" s="2" t="str" cm="1">
        <f t="array" ref="BT126">IF(B126="","",SUMPRODUCT(($D$1:$AB$4=$BT$4)*$D126:$AB126))</f>
        <v/>
      </c>
      <c r="BU126" s="15" t="str">
        <f t="shared" si="57"/>
        <v/>
      </c>
      <c r="BV126" s="2" t="str" cm="1">
        <f t="array" ref="BV126">IF(B126="","",SUMPRODUCT(($D$1:$AB$4=$BV$4)*$D126:$AB126))</f>
        <v/>
      </c>
      <c r="BW126" s="15" t="str">
        <f t="shared" si="58"/>
        <v/>
      </c>
      <c r="BX126" s="2" t="str" cm="1">
        <f t="array" ref="BX126">IF(B126="","",SUMPRODUCT(($D$1:$AB$4=$BX$4)*$D126:$AB126))</f>
        <v/>
      </c>
      <c r="BY126" s="15" t="str">
        <f t="shared" si="59"/>
        <v/>
      </c>
      <c r="BZ126" s="2" t="str" cm="1">
        <f t="array" ref="BZ126">IF(B126="","",SUMPRODUCT(($D$1:$AB$4=$BZ$4)*$D126:$AB126))</f>
        <v/>
      </c>
      <c r="CA126" s="15" t="str">
        <f t="shared" si="60"/>
        <v/>
      </c>
      <c r="CB126" s="2" t="str" cm="1">
        <f t="array" ref="CB126">IF(B126="","",SUMPRODUCT(($D$1:$AB$4=$CB$4)*$D126:$AB126))</f>
        <v/>
      </c>
      <c r="CC126" s="15" t="str">
        <f t="shared" si="61"/>
        <v/>
      </c>
      <c r="CD126" s="2" t="str" cm="1">
        <f t="array" ref="CD126">IF(B126="","",SUMPRODUCT(($D$1:$AB$4=$CD$4)*$D126:$AB126))</f>
        <v/>
      </c>
      <c r="CE126" s="15" t="str">
        <f t="shared" si="62"/>
        <v/>
      </c>
      <c r="CF126" s="2" t="str" cm="1">
        <f t="array" ref="CF126">IF(B126="","",SUMPRODUCT(($D$1:$AB$4=$CF$4)*$D126:$AB126))</f>
        <v/>
      </c>
      <c r="CG126" s="15" t="str">
        <f t="shared" si="63"/>
        <v/>
      </c>
      <c r="CH126" s="2" t="str" cm="1">
        <f t="array" ref="CH126">IF(B126="","",SUMPRODUCT(($D$1:$AB$4=$CH$4)*$D126:$AB126))</f>
        <v/>
      </c>
      <c r="CI126" s="15" t="str">
        <f t="shared" si="64"/>
        <v/>
      </c>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row>
    <row r="127" spans="1:127" s="3" customFormat="1" ht="15.75" thickBot="1">
      <c r="A127" s="7">
        <v>122</v>
      </c>
      <c r="B127" s="1"/>
      <c r="D127" s="99"/>
      <c r="E127" s="100"/>
      <c r="F127" s="100"/>
      <c r="G127" s="100"/>
      <c r="H127" s="100"/>
      <c r="I127" s="101"/>
      <c r="J127" s="104"/>
      <c r="K127" s="105"/>
      <c r="L127" s="105"/>
      <c r="M127" s="105"/>
      <c r="N127" s="105"/>
      <c r="O127" s="106"/>
      <c r="P127" s="109"/>
      <c r="Q127" s="110"/>
      <c r="R127" s="110"/>
      <c r="S127" s="110"/>
      <c r="T127" s="110"/>
      <c r="U127" s="111"/>
      <c r="V127" s="115"/>
      <c r="W127" s="116"/>
      <c r="X127" s="116"/>
      <c r="Y127" s="116"/>
      <c r="Z127" s="116"/>
      <c r="AA127" s="116"/>
      <c r="AB127" s="170"/>
      <c r="AC127" s="171" t="str">
        <f t="shared" si="66"/>
        <v/>
      </c>
      <c r="AD127" s="172" t="str">
        <f t="shared" si="67"/>
        <v/>
      </c>
      <c r="AE127" s="4"/>
      <c r="AF127" s="4"/>
      <c r="AG127" s="4"/>
      <c r="AH127" s="4"/>
      <c r="AI127" s="4"/>
      <c r="AJ127" s="4"/>
      <c r="AK127" s="4"/>
      <c r="AL127" s="2" t="str" cm="1">
        <f t="array" ref="AL127">IF(B127="","",SUMPRODUCT(($D$1:$AB$4=$AL$4)*D127:AB127))</f>
        <v/>
      </c>
      <c r="AM127" s="15" t="str">
        <f t="shared" si="40"/>
        <v/>
      </c>
      <c r="AN127" s="2" t="str" cm="1">
        <f t="array" ref="AN127">IF(B127="","",SUMPRODUCT(($D$1:$AB$4=$AN$4)*D127:AB127))</f>
        <v/>
      </c>
      <c r="AO127" s="15" t="str">
        <f t="shared" si="41"/>
        <v/>
      </c>
      <c r="AP127" s="2" t="str" cm="1">
        <f t="array" ref="AP127">IF(B127="","",SUMPRODUCT(($D$1:$AB$4=$AP$4)*D127:AB127))</f>
        <v/>
      </c>
      <c r="AQ127" s="15" t="str">
        <f t="shared" si="42"/>
        <v/>
      </c>
      <c r="AR127" s="2" t="str" cm="1">
        <f t="array" ref="AR127">IF(B127="","",SUMPRODUCT(($D$1:$AB$4=$AR$4)*D127:AB127))</f>
        <v/>
      </c>
      <c r="AS127" s="15" t="str">
        <f t="shared" si="43"/>
        <v/>
      </c>
      <c r="AT127" s="2" t="str" cm="1">
        <f t="array" ref="AT127">IF(B127="","",SUMPRODUCT(($D$1:$AB$4=$AT$4)*$D127:$AB127))</f>
        <v/>
      </c>
      <c r="AU127" s="15" t="str">
        <f t="shared" si="44"/>
        <v/>
      </c>
      <c r="AV127" s="2" t="str" cm="1">
        <f t="array" ref="AV127">IF(B127="","",SUMPRODUCT(($D$1:$AB$4=$AV$4)*$D127:$AB127))</f>
        <v/>
      </c>
      <c r="AW127" s="15" t="str">
        <f t="shared" si="45"/>
        <v/>
      </c>
      <c r="AX127" s="2" t="str" cm="1">
        <f t="array" ref="AX127">IF(B127="","",SUMPRODUCT(($D$1:$AB$4=$AX$4)*$D127:$AB127))</f>
        <v/>
      </c>
      <c r="AY127" s="15" t="str">
        <f t="shared" si="46"/>
        <v/>
      </c>
      <c r="AZ127" s="2" t="str" cm="1">
        <f t="array" ref="AZ127">IF(B127="","",SUMPRODUCT(($D$1:$AB$4=$AZ$4)*$D127:$AB127))</f>
        <v/>
      </c>
      <c r="BA127" s="15" t="str">
        <f t="shared" si="47"/>
        <v/>
      </c>
      <c r="BB127" s="2" t="str" cm="1">
        <f t="array" ref="BB127">IF(B127="","",SUMPRODUCT(($D$1:$AB$4=$BB$4)*$D127:$AB127))</f>
        <v/>
      </c>
      <c r="BC127" s="15" t="str">
        <f t="shared" si="48"/>
        <v/>
      </c>
      <c r="BD127" s="2" t="str" cm="1">
        <f t="array" ref="BD127">IF(B127="","",SUMPRODUCT(($D$1:$AB$4=$BD$4)*$D127:$AB127))</f>
        <v/>
      </c>
      <c r="BE127" s="15" t="str">
        <f t="shared" si="49"/>
        <v/>
      </c>
      <c r="BF127" s="2" t="str" cm="1">
        <f t="array" ref="BF127">IF(B127="","",SUMPRODUCT(($D$1:$AB$4=$BF$4)*$D127:$AB127))</f>
        <v/>
      </c>
      <c r="BG127" s="15" t="str">
        <f t="shared" si="50"/>
        <v/>
      </c>
      <c r="BH127" s="2" t="str" cm="1">
        <f t="array" ref="BH127">IF(B127="","",SUMPRODUCT(($D$1:$AB$4=$BH$4)*$D127:$AB127))</f>
        <v/>
      </c>
      <c r="BI127" s="15" t="str">
        <f t="shared" si="51"/>
        <v/>
      </c>
      <c r="BJ127" s="2" t="str" cm="1">
        <f t="array" ref="BJ127">IF(B127="","",SUMPRODUCT(($D$1:$AB$4=$BJ$4)*$D127:$AB127))</f>
        <v/>
      </c>
      <c r="BK127" s="15" t="str">
        <f t="shared" si="52"/>
        <v/>
      </c>
      <c r="BL127" s="2" t="str" cm="1">
        <f t="array" ref="BL127">IF(B127="","",SUMPRODUCT(($D$1:$AB$4=$BL$4)*$D127:$AB127))</f>
        <v/>
      </c>
      <c r="BM127" s="15" t="str">
        <f t="shared" si="53"/>
        <v/>
      </c>
      <c r="BN127" s="2" t="str" cm="1">
        <f t="array" ref="BN127">IF(B127="","",SUMPRODUCT(($D$1:$AB$4=$BN$4)*$D127:$AB127))</f>
        <v/>
      </c>
      <c r="BO127" s="15" t="str">
        <f t="shared" si="54"/>
        <v/>
      </c>
      <c r="BP127" s="2" t="str" cm="1">
        <f t="array" ref="BP127">IF(B127="","",SUMPRODUCT(($D$1:$AB$4=$BP$4)*$D127:$AB127))</f>
        <v/>
      </c>
      <c r="BQ127" s="15" t="str">
        <f t="shared" si="55"/>
        <v/>
      </c>
      <c r="BR127" s="2" t="str" cm="1">
        <f t="array" ref="BR127">IF(B127="","",SUMPRODUCT(($D$1:$AB$4=$BR$4)*$D127:$AB127))</f>
        <v/>
      </c>
      <c r="BS127" s="15" t="str">
        <f t="shared" si="56"/>
        <v/>
      </c>
      <c r="BT127" s="2" t="str" cm="1">
        <f t="array" ref="BT127">IF(B127="","",SUMPRODUCT(($D$1:$AB$4=$BT$4)*$D127:$AB127))</f>
        <v/>
      </c>
      <c r="BU127" s="15" t="str">
        <f t="shared" si="57"/>
        <v/>
      </c>
      <c r="BV127" s="2" t="str" cm="1">
        <f t="array" ref="BV127">IF(B127="","",SUMPRODUCT(($D$1:$AB$4=$BV$4)*$D127:$AB127))</f>
        <v/>
      </c>
      <c r="BW127" s="15" t="str">
        <f t="shared" si="58"/>
        <v/>
      </c>
      <c r="BX127" s="2" t="str" cm="1">
        <f t="array" ref="BX127">IF(B127="","",SUMPRODUCT(($D$1:$AB$4=$BX$4)*$D127:$AB127))</f>
        <v/>
      </c>
      <c r="BY127" s="15" t="str">
        <f t="shared" si="59"/>
        <v/>
      </c>
      <c r="BZ127" s="2" t="str" cm="1">
        <f t="array" ref="BZ127">IF(B127="","",SUMPRODUCT(($D$1:$AB$4=$BZ$4)*$D127:$AB127))</f>
        <v/>
      </c>
      <c r="CA127" s="15" t="str">
        <f t="shared" si="60"/>
        <v/>
      </c>
      <c r="CB127" s="2" t="str" cm="1">
        <f t="array" ref="CB127">IF(B127="","",SUMPRODUCT(($D$1:$AB$4=$CB$4)*$D127:$AB127))</f>
        <v/>
      </c>
      <c r="CC127" s="15" t="str">
        <f t="shared" si="61"/>
        <v/>
      </c>
      <c r="CD127" s="2" t="str" cm="1">
        <f t="array" ref="CD127">IF(B127="","",SUMPRODUCT(($D$1:$AB$4=$CD$4)*$D127:$AB127))</f>
        <v/>
      </c>
      <c r="CE127" s="15" t="str">
        <f t="shared" si="62"/>
        <v/>
      </c>
      <c r="CF127" s="2" t="str" cm="1">
        <f t="array" ref="CF127">IF(B127="","",SUMPRODUCT(($D$1:$AB$4=$CF$4)*$D127:$AB127))</f>
        <v/>
      </c>
      <c r="CG127" s="15" t="str">
        <f t="shared" si="63"/>
        <v/>
      </c>
      <c r="CH127" s="2" t="str" cm="1">
        <f t="array" ref="CH127">IF(B127="","",SUMPRODUCT(($D$1:$AB$4=$CH$4)*$D127:$AB127))</f>
        <v/>
      </c>
      <c r="CI127" s="15" t="str">
        <f t="shared" si="64"/>
        <v/>
      </c>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row>
    <row r="128" spans="1:127" s="3" customFormat="1" ht="15.75" thickBot="1">
      <c r="A128" s="7">
        <v>123</v>
      </c>
      <c r="B128" s="1"/>
      <c r="D128" s="99"/>
      <c r="E128" s="100"/>
      <c r="F128" s="100"/>
      <c r="G128" s="100"/>
      <c r="H128" s="100"/>
      <c r="I128" s="101"/>
      <c r="J128" s="104"/>
      <c r="K128" s="105"/>
      <c r="L128" s="105"/>
      <c r="M128" s="105"/>
      <c r="N128" s="105"/>
      <c r="O128" s="106"/>
      <c r="P128" s="109"/>
      <c r="Q128" s="110"/>
      <c r="R128" s="110"/>
      <c r="S128" s="110"/>
      <c r="T128" s="110"/>
      <c r="U128" s="111"/>
      <c r="V128" s="115"/>
      <c r="W128" s="116"/>
      <c r="X128" s="116"/>
      <c r="Y128" s="116"/>
      <c r="Z128" s="116"/>
      <c r="AA128" s="116"/>
      <c r="AB128" s="170"/>
      <c r="AC128" s="171" t="str">
        <f t="shared" si="66"/>
        <v/>
      </c>
      <c r="AD128" s="172" t="str">
        <f t="shared" si="67"/>
        <v/>
      </c>
      <c r="AE128" s="4"/>
      <c r="AF128" s="4"/>
      <c r="AG128" s="4"/>
      <c r="AH128" s="4"/>
      <c r="AI128" s="4"/>
      <c r="AJ128" s="4"/>
      <c r="AK128" s="4"/>
      <c r="AL128" s="2" t="str" cm="1">
        <f t="array" ref="AL128">IF(B128="","",SUMPRODUCT(($D$1:$AB$4=$AL$4)*D128:AB128))</f>
        <v/>
      </c>
      <c r="AM128" s="15" t="str">
        <f t="shared" si="40"/>
        <v/>
      </c>
      <c r="AN128" s="2" t="str" cm="1">
        <f t="array" ref="AN128">IF(B128="","",SUMPRODUCT(($D$1:$AB$4=$AN$4)*D128:AB128))</f>
        <v/>
      </c>
      <c r="AO128" s="15" t="str">
        <f t="shared" si="41"/>
        <v/>
      </c>
      <c r="AP128" s="2" t="str" cm="1">
        <f t="array" ref="AP128">IF(B128="","",SUMPRODUCT(($D$1:$AB$4=$AP$4)*D128:AB128))</f>
        <v/>
      </c>
      <c r="AQ128" s="15" t="str">
        <f t="shared" si="42"/>
        <v/>
      </c>
      <c r="AR128" s="2" t="str" cm="1">
        <f t="array" ref="AR128">IF(B128="","",SUMPRODUCT(($D$1:$AB$4=$AR$4)*D128:AB128))</f>
        <v/>
      </c>
      <c r="AS128" s="15" t="str">
        <f t="shared" si="43"/>
        <v/>
      </c>
      <c r="AT128" s="2" t="str" cm="1">
        <f t="array" ref="AT128">IF(B128="","",SUMPRODUCT(($D$1:$AB$4=$AT$4)*$D128:$AB128))</f>
        <v/>
      </c>
      <c r="AU128" s="15" t="str">
        <f t="shared" si="44"/>
        <v/>
      </c>
      <c r="AV128" s="2" t="str" cm="1">
        <f t="array" ref="AV128">IF(B128="","",SUMPRODUCT(($D$1:$AB$4=$AV$4)*$D128:$AB128))</f>
        <v/>
      </c>
      <c r="AW128" s="15" t="str">
        <f t="shared" si="45"/>
        <v/>
      </c>
      <c r="AX128" s="2" t="str" cm="1">
        <f t="array" ref="AX128">IF(B128="","",SUMPRODUCT(($D$1:$AB$4=$AX$4)*$D128:$AB128))</f>
        <v/>
      </c>
      <c r="AY128" s="15" t="str">
        <f t="shared" si="46"/>
        <v/>
      </c>
      <c r="AZ128" s="2" t="str" cm="1">
        <f t="array" ref="AZ128">IF(B128="","",SUMPRODUCT(($D$1:$AB$4=$AZ$4)*$D128:$AB128))</f>
        <v/>
      </c>
      <c r="BA128" s="15" t="str">
        <f t="shared" si="47"/>
        <v/>
      </c>
      <c r="BB128" s="2" t="str" cm="1">
        <f t="array" ref="BB128">IF(B128="","",SUMPRODUCT(($D$1:$AB$4=$BB$4)*$D128:$AB128))</f>
        <v/>
      </c>
      <c r="BC128" s="15" t="str">
        <f t="shared" si="48"/>
        <v/>
      </c>
      <c r="BD128" s="2" t="str" cm="1">
        <f t="array" ref="BD128">IF(B128="","",SUMPRODUCT(($D$1:$AB$4=$BD$4)*$D128:$AB128))</f>
        <v/>
      </c>
      <c r="BE128" s="15" t="str">
        <f t="shared" si="49"/>
        <v/>
      </c>
      <c r="BF128" s="2" t="str" cm="1">
        <f t="array" ref="BF128">IF(B128="","",SUMPRODUCT(($D$1:$AB$4=$BF$4)*$D128:$AB128))</f>
        <v/>
      </c>
      <c r="BG128" s="15" t="str">
        <f t="shared" si="50"/>
        <v/>
      </c>
      <c r="BH128" s="2" t="str" cm="1">
        <f t="array" ref="BH128">IF(B128="","",SUMPRODUCT(($D$1:$AB$4=$BH$4)*$D128:$AB128))</f>
        <v/>
      </c>
      <c r="BI128" s="15" t="str">
        <f t="shared" si="51"/>
        <v/>
      </c>
      <c r="BJ128" s="2" t="str" cm="1">
        <f t="array" ref="BJ128">IF(B128="","",SUMPRODUCT(($D$1:$AB$4=$BJ$4)*$D128:$AB128))</f>
        <v/>
      </c>
      <c r="BK128" s="15" t="str">
        <f t="shared" si="52"/>
        <v/>
      </c>
      <c r="BL128" s="2" t="str" cm="1">
        <f t="array" ref="BL128">IF(B128="","",SUMPRODUCT(($D$1:$AB$4=$BL$4)*$D128:$AB128))</f>
        <v/>
      </c>
      <c r="BM128" s="15" t="str">
        <f t="shared" si="53"/>
        <v/>
      </c>
      <c r="BN128" s="2" t="str" cm="1">
        <f t="array" ref="BN128">IF(B128="","",SUMPRODUCT(($D$1:$AB$4=$BN$4)*$D128:$AB128))</f>
        <v/>
      </c>
      <c r="BO128" s="15" t="str">
        <f t="shared" si="54"/>
        <v/>
      </c>
      <c r="BP128" s="2" t="str" cm="1">
        <f t="array" ref="BP128">IF(B128="","",SUMPRODUCT(($D$1:$AB$4=$BP$4)*$D128:$AB128))</f>
        <v/>
      </c>
      <c r="BQ128" s="15" t="str">
        <f t="shared" si="55"/>
        <v/>
      </c>
      <c r="BR128" s="2" t="str" cm="1">
        <f t="array" ref="BR128">IF(B128="","",SUMPRODUCT(($D$1:$AB$4=$BR$4)*$D128:$AB128))</f>
        <v/>
      </c>
      <c r="BS128" s="15" t="str">
        <f t="shared" si="56"/>
        <v/>
      </c>
      <c r="BT128" s="2" t="str" cm="1">
        <f t="array" ref="BT128">IF(B128="","",SUMPRODUCT(($D$1:$AB$4=$BT$4)*$D128:$AB128))</f>
        <v/>
      </c>
      <c r="BU128" s="15" t="str">
        <f t="shared" si="57"/>
        <v/>
      </c>
      <c r="BV128" s="2" t="str" cm="1">
        <f t="array" ref="BV128">IF(B128="","",SUMPRODUCT(($D$1:$AB$4=$BV$4)*$D128:$AB128))</f>
        <v/>
      </c>
      <c r="BW128" s="15" t="str">
        <f t="shared" si="58"/>
        <v/>
      </c>
      <c r="BX128" s="2" t="str" cm="1">
        <f t="array" ref="BX128">IF(B128="","",SUMPRODUCT(($D$1:$AB$4=$BX$4)*$D128:$AB128))</f>
        <v/>
      </c>
      <c r="BY128" s="15" t="str">
        <f t="shared" si="59"/>
        <v/>
      </c>
      <c r="BZ128" s="2" t="str" cm="1">
        <f t="array" ref="BZ128">IF(B128="","",SUMPRODUCT(($D$1:$AB$4=$BZ$4)*$D128:$AB128))</f>
        <v/>
      </c>
      <c r="CA128" s="15" t="str">
        <f t="shared" si="60"/>
        <v/>
      </c>
      <c r="CB128" s="2" t="str" cm="1">
        <f t="array" ref="CB128">IF(B128="","",SUMPRODUCT(($D$1:$AB$4=$CB$4)*$D128:$AB128))</f>
        <v/>
      </c>
      <c r="CC128" s="15" t="str">
        <f t="shared" si="61"/>
        <v/>
      </c>
      <c r="CD128" s="2" t="str" cm="1">
        <f t="array" ref="CD128">IF(B128="","",SUMPRODUCT(($D$1:$AB$4=$CD$4)*$D128:$AB128))</f>
        <v/>
      </c>
      <c r="CE128" s="15" t="str">
        <f t="shared" si="62"/>
        <v/>
      </c>
      <c r="CF128" s="2" t="str" cm="1">
        <f t="array" ref="CF128">IF(B128="","",SUMPRODUCT(($D$1:$AB$4=$CF$4)*$D128:$AB128))</f>
        <v/>
      </c>
      <c r="CG128" s="15" t="str">
        <f t="shared" si="63"/>
        <v/>
      </c>
      <c r="CH128" s="2" t="str" cm="1">
        <f t="array" ref="CH128">IF(B128="","",SUMPRODUCT(($D$1:$AB$4=$CH$4)*$D128:$AB128))</f>
        <v/>
      </c>
      <c r="CI128" s="15" t="str">
        <f t="shared" si="64"/>
        <v/>
      </c>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row>
    <row r="129" spans="1:127" s="3" customFormat="1" ht="15.75" thickBot="1">
      <c r="A129" s="7">
        <v>124</v>
      </c>
      <c r="B129" s="1"/>
      <c r="D129" s="99"/>
      <c r="E129" s="100"/>
      <c r="F129" s="100"/>
      <c r="G129" s="100"/>
      <c r="H129" s="100"/>
      <c r="I129" s="101"/>
      <c r="J129" s="104"/>
      <c r="K129" s="105"/>
      <c r="L129" s="105"/>
      <c r="M129" s="105"/>
      <c r="N129" s="105"/>
      <c r="O129" s="106"/>
      <c r="P129" s="109"/>
      <c r="Q129" s="110"/>
      <c r="R129" s="110"/>
      <c r="S129" s="110"/>
      <c r="T129" s="110"/>
      <c r="U129" s="111"/>
      <c r="V129" s="115"/>
      <c r="W129" s="116"/>
      <c r="X129" s="116"/>
      <c r="Y129" s="116"/>
      <c r="Z129" s="116"/>
      <c r="AA129" s="116"/>
      <c r="AB129" s="170"/>
      <c r="AC129" s="171" t="str">
        <f t="shared" si="66"/>
        <v/>
      </c>
      <c r="AD129" s="172" t="str">
        <f t="shared" si="67"/>
        <v/>
      </c>
      <c r="AE129" s="4"/>
      <c r="AF129" s="4"/>
      <c r="AG129" s="4"/>
      <c r="AH129" s="4"/>
      <c r="AI129" s="4"/>
      <c r="AJ129" s="4"/>
      <c r="AK129" s="4"/>
      <c r="AL129" s="2" t="str" cm="1">
        <f t="array" ref="AL129">IF(B129="","",SUMPRODUCT(($D$1:$AB$4=$AL$4)*D129:AB129))</f>
        <v/>
      </c>
      <c r="AM129" s="15" t="str">
        <f t="shared" si="40"/>
        <v/>
      </c>
      <c r="AN129" s="2" t="str" cm="1">
        <f t="array" ref="AN129">IF(B129="","",SUMPRODUCT(($D$1:$AB$4=$AN$4)*D129:AB129))</f>
        <v/>
      </c>
      <c r="AO129" s="15" t="str">
        <f t="shared" si="41"/>
        <v/>
      </c>
      <c r="AP129" s="2" t="str" cm="1">
        <f t="array" ref="AP129">IF(B129="","",SUMPRODUCT(($D$1:$AB$4=$AP$4)*D129:AB129))</f>
        <v/>
      </c>
      <c r="AQ129" s="15" t="str">
        <f t="shared" si="42"/>
        <v/>
      </c>
      <c r="AR129" s="2" t="str" cm="1">
        <f t="array" ref="AR129">IF(B129="","",SUMPRODUCT(($D$1:$AB$4=$AR$4)*D129:AB129))</f>
        <v/>
      </c>
      <c r="AS129" s="15" t="str">
        <f t="shared" si="43"/>
        <v/>
      </c>
      <c r="AT129" s="2" t="str" cm="1">
        <f t="array" ref="AT129">IF(B129="","",SUMPRODUCT(($D$1:$AB$4=$AT$4)*$D129:$AB129))</f>
        <v/>
      </c>
      <c r="AU129" s="15" t="str">
        <f t="shared" si="44"/>
        <v/>
      </c>
      <c r="AV129" s="2" t="str" cm="1">
        <f t="array" ref="AV129">IF(B129="","",SUMPRODUCT(($D$1:$AB$4=$AV$4)*$D129:$AB129))</f>
        <v/>
      </c>
      <c r="AW129" s="15" t="str">
        <f t="shared" si="45"/>
        <v/>
      </c>
      <c r="AX129" s="2" t="str" cm="1">
        <f t="array" ref="AX129">IF(B129="","",SUMPRODUCT(($D$1:$AB$4=$AX$4)*$D129:$AB129))</f>
        <v/>
      </c>
      <c r="AY129" s="15" t="str">
        <f t="shared" si="46"/>
        <v/>
      </c>
      <c r="AZ129" s="2" t="str" cm="1">
        <f t="array" ref="AZ129">IF(B129="","",SUMPRODUCT(($D$1:$AB$4=$AZ$4)*$D129:$AB129))</f>
        <v/>
      </c>
      <c r="BA129" s="15" t="str">
        <f t="shared" si="47"/>
        <v/>
      </c>
      <c r="BB129" s="2" t="str" cm="1">
        <f t="array" ref="BB129">IF(B129="","",SUMPRODUCT(($D$1:$AB$4=$BB$4)*$D129:$AB129))</f>
        <v/>
      </c>
      <c r="BC129" s="15" t="str">
        <f t="shared" si="48"/>
        <v/>
      </c>
      <c r="BD129" s="2" t="str" cm="1">
        <f t="array" ref="BD129">IF(B129="","",SUMPRODUCT(($D$1:$AB$4=$BD$4)*$D129:$AB129))</f>
        <v/>
      </c>
      <c r="BE129" s="15" t="str">
        <f t="shared" si="49"/>
        <v/>
      </c>
      <c r="BF129" s="2" t="str" cm="1">
        <f t="array" ref="BF129">IF(B129="","",SUMPRODUCT(($D$1:$AB$4=$BF$4)*$D129:$AB129))</f>
        <v/>
      </c>
      <c r="BG129" s="15" t="str">
        <f t="shared" si="50"/>
        <v/>
      </c>
      <c r="BH129" s="2" t="str" cm="1">
        <f t="array" ref="BH129">IF(B129="","",SUMPRODUCT(($D$1:$AB$4=$BH$4)*$D129:$AB129))</f>
        <v/>
      </c>
      <c r="BI129" s="15" t="str">
        <f t="shared" si="51"/>
        <v/>
      </c>
      <c r="BJ129" s="2" t="str" cm="1">
        <f t="array" ref="BJ129">IF(B129="","",SUMPRODUCT(($D$1:$AB$4=$BJ$4)*$D129:$AB129))</f>
        <v/>
      </c>
      <c r="BK129" s="15" t="str">
        <f t="shared" si="52"/>
        <v/>
      </c>
      <c r="BL129" s="2" t="str" cm="1">
        <f t="array" ref="BL129">IF(B129="","",SUMPRODUCT(($D$1:$AB$4=$BL$4)*$D129:$AB129))</f>
        <v/>
      </c>
      <c r="BM129" s="15" t="str">
        <f t="shared" si="53"/>
        <v/>
      </c>
      <c r="BN129" s="2" t="str" cm="1">
        <f t="array" ref="BN129">IF(B129="","",SUMPRODUCT(($D$1:$AB$4=$BN$4)*$D129:$AB129))</f>
        <v/>
      </c>
      <c r="BO129" s="15" t="str">
        <f t="shared" si="54"/>
        <v/>
      </c>
      <c r="BP129" s="2" t="str" cm="1">
        <f t="array" ref="BP129">IF(B129="","",SUMPRODUCT(($D$1:$AB$4=$BP$4)*$D129:$AB129))</f>
        <v/>
      </c>
      <c r="BQ129" s="15" t="str">
        <f t="shared" si="55"/>
        <v/>
      </c>
      <c r="BR129" s="2" t="str" cm="1">
        <f t="array" ref="BR129">IF(B129="","",SUMPRODUCT(($D$1:$AB$4=$BR$4)*$D129:$AB129))</f>
        <v/>
      </c>
      <c r="BS129" s="15" t="str">
        <f t="shared" si="56"/>
        <v/>
      </c>
      <c r="BT129" s="2" t="str" cm="1">
        <f t="array" ref="BT129">IF(B129="","",SUMPRODUCT(($D$1:$AB$4=$BT$4)*$D129:$AB129))</f>
        <v/>
      </c>
      <c r="BU129" s="15" t="str">
        <f t="shared" si="57"/>
        <v/>
      </c>
      <c r="BV129" s="2" t="str" cm="1">
        <f t="array" ref="BV129">IF(B129="","",SUMPRODUCT(($D$1:$AB$4=$BV$4)*$D129:$AB129))</f>
        <v/>
      </c>
      <c r="BW129" s="15" t="str">
        <f t="shared" si="58"/>
        <v/>
      </c>
      <c r="BX129" s="2" t="str" cm="1">
        <f t="array" ref="BX129">IF(B129="","",SUMPRODUCT(($D$1:$AB$4=$BX$4)*$D129:$AB129))</f>
        <v/>
      </c>
      <c r="BY129" s="15" t="str">
        <f t="shared" si="59"/>
        <v/>
      </c>
      <c r="BZ129" s="2" t="str" cm="1">
        <f t="array" ref="BZ129">IF(B129="","",SUMPRODUCT(($D$1:$AB$4=$BZ$4)*$D129:$AB129))</f>
        <v/>
      </c>
      <c r="CA129" s="15" t="str">
        <f t="shared" si="60"/>
        <v/>
      </c>
      <c r="CB129" s="2" t="str" cm="1">
        <f t="array" ref="CB129">IF(B129="","",SUMPRODUCT(($D$1:$AB$4=$CB$4)*$D129:$AB129))</f>
        <v/>
      </c>
      <c r="CC129" s="15" t="str">
        <f t="shared" si="61"/>
        <v/>
      </c>
      <c r="CD129" s="2" t="str" cm="1">
        <f t="array" ref="CD129">IF(B129="","",SUMPRODUCT(($D$1:$AB$4=$CD$4)*$D129:$AB129))</f>
        <v/>
      </c>
      <c r="CE129" s="15" t="str">
        <f t="shared" si="62"/>
        <v/>
      </c>
      <c r="CF129" s="2" t="str" cm="1">
        <f t="array" ref="CF129">IF(B129="","",SUMPRODUCT(($D$1:$AB$4=$CF$4)*$D129:$AB129))</f>
        <v/>
      </c>
      <c r="CG129" s="15" t="str">
        <f t="shared" si="63"/>
        <v/>
      </c>
      <c r="CH129" s="2" t="str" cm="1">
        <f t="array" ref="CH129">IF(B129="","",SUMPRODUCT(($D$1:$AB$4=$CH$4)*$D129:$AB129))</f>
        <v/>
      </c>
      <c r="CI129" s="15" t="str">
        <f t="shared" si="64"/>
        <v/>
      </c>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row>
    <row r="130" spans="1:127" s="3" customFormat="1" ht="15.75" thickBot="1">
      <c r="A130" s="7">
        <v>125</v>
      </c>
      <c r="B130" s="1"/>
      <c r="D130" s="99"/>
      <c r="E130" s="100"/>
      <c r="F130" s="100"/>
      <c r="G130" s="100"/>
      <c r="H130" s="100"/>
      <c r="I130" s="101"/>
      <c r="J130" s="104"/>
      <c r="K130" s="105"/>
      <c r="L130" s="105"/>
      <c r="M130" s="105"/>
      <c r="N130" s="105"/>
      <c r="O130" s="106"/>
      <c r="P130" s="109"/>
      <c r="Q130" s="110"/>
      <c r="R130" s="110"/>
      <c r="S130" s="110"/>
      <c r="T130" s="110"/>
      <c r="U130" s="111"/>
      <c r="V130" s="115"/>
      <c r="W130" s="116"/>
      <c r="X130" s="116"/>
      <c r="Y130" s="116"/>
      <c r="Z130" s="116"/>
      <c r="AA130" s="116"/>
      <c r="AB130" s="170"/>
      <c r="AC130" s="171" t="str">
        <f t="shared" si="66"/>
        <v/>
      </c>
      <c r="AD130" s="172" t="str">
        <f t="shared" si="67"/>
        <v/>
      </c>
      <c r="AE130" s="4"/>
      <c r="AF130" s="4"/>
      <c r="AG130" s="4"/>
      <c r="AH130" s="4"/>
      <c r="AI130" s="4"/>
      <c r="AJ130" s="4"/>
      <c r="AK130" s="4"/>
      <c r="AL130" s="2" t="str" cm="1">
        <f t="array" ref="AL130">IF(B130="","",SUMPRODUCT(($D$1:$AB$4=$AL$4)*D130:AB130))</f>
        <v/>
      </c>
      <c r="AM130" s="15" t="str">
        <f t="shared" si="40"/>
        <v/>
      </c>
      <c r="AN130" s="2" t="str" cm="1">
        <f t="array" ref="AN130">IF(B130="","",SUMPRODUCT(($D$1:$AB$4=$AN$4)*D130:AB130))</f>
        <v/>
      </c>
      <c r="AO130" s="15" t="str">
        <f t="shared" si="41"/>
        <v/>
      </c>
      <c r="AP130" s="2" t="str" cm="1">
        <f t="array" ref="AP130">IF(B130="","",SUMPRODUCT(($D$1:$AB$4=$AP$4)*D130:AB130))</f>
        <v/>
      </c>
      <c r="AQ130" s="15" t="str">
        <f t="shared" si="42"/>
        <v/>
      </c>
      <c r="AR130" s="2" t="str" cm="1">
        <f t="array" ref="AR130">IF(B130="","",SUMPRODUCT(($D$1:$AB$4=$AR$4)*D130:AB130))</f>
        <v/>
      </c>
      <c r="AS130" s="15" t="str">
        <f t="shared" si="43"/>
        <v/>
      </c>
      <c r="AT130" s="2" t="str" cm="1">
        <f t="array" ref="AT130">IF(B130="","",SUMPRODUCT(($D$1:$AB$4=$AT$4)*$D130:$AB130))</f>
        <v/>
      </c>
      <c r="AU130" s="15" t="str">
        <f t="shared" si="44"/>
        <v/>
      </c>
      <c r="AV130" s="2" t="str" cm="1">
        <f t="array" ref="AV130">IF(B130="","",SUMPRODUCT(($D$1:$AB$4=$AV$4)*$D130:$AB130))</f>
        <v/>
      </c>
      <c r="AW130" s="15" t="str">
        <f t="shared" si="45"/>
        <v/>
      </c>
      <c r="AX130" s="2" t="str" cm="1">
        <f t="array" ref="AX130">IF(B130="","",SUMPRODUCT(($D$1:$AB$4=$AX$4)*$D130:$AB130))</f>
        <v/>
      </c>
      <c r="AY130" s="15" t="str">
        <f t="shared" si="46"/>
        <v/>
      </c>
      <c r="AZ130" s="2" t="str" cm="1">
        <f t="array" ref="AZ130">IF(B130="","",SUMPRODUCT(($D$1:$AB$4=$AZ$4)*$D130:$AB130))</f>
        <v/>
      </c>
      <c r="BA130" s="15" t="str">
        <f t="shared" si="47"/>
        <v/>
      </c>
      <c r="BB130" s="2" t="str" cm="1">
        <f t="array" ref="BB130">IF(B130="","",SUMPRODUCT(($D$1:$AB$4=$BB$4)*$D130:$AB130))</f>
        <v/>
      </c>
      <c r="BC130" s="15" t="str">
        <f t="shared" si="48"/>
        <v/>
      </c>
      <c r="BD130" s="2" t="str" cm="1">
        <f t="array" ref="BD130">IF(B130="","",SUMPRODUCT(($D$1:$AB$4=$BD$4)*$D130:$AB130))</f>
        <v/>
      </c>
      <c r="BE130" s="15" t="str">
        <f t="shared" si="49"/>
        <v/>
      </c>
      <c r="BF130" s="2" t="str" cm="1">
        <f t="array" ref="BF130">IF(B130="","",SUMPRODUCT(($D$1:$AB$4=$BF$4)*$D130:$AB130))</f>
        <v/>
      </c>
      <c r="BG130" s="15" t="str">
        <f t="shared" si="50"/>
        <v/>
      </c>
      <c r="BH130" s="2" t="str" cm="1">
        <f t="array" ref="BH130">IF(B130="","",SUMPRODUCT(($D$1:$AB$4=$BH$4)*$D130:$AB130))</f>
        <v/>
      </c>
      <c r="BI130" s="15" t="str">
        <f t="shared" si="51"/>
        <v/>
      </c>
      <c r="BJ130" s="2" t="str" cm="1">
        <f t="array" ref="BJ130">IF(B130="","",SUMPRODUCT(($D$1:$AB$4=$BJ$4)*$D130:$AB130))</f>
        <v/>
      </c>
      <c r="BK130" s="15" t="str">
        <f t="shared" si="52"/>
        <v/>
      </c>
      <c r="BL130" s="2" t="str" cm="1">
        <f t="array" ref="BL130">IF(B130="","",SUMPRODUCT(($D$1:$AB$4=$BL$4)*$D130:$AB130))</f>
        <v/>
      </c>
      <c r="BM130" s="15" t="str">
        <f t="shared" si="53"/>
        <v/>
      </c>
      <c r="BN130" s="2" t="str" cm="1">
        <f t="array" ref="BN130">IF(B130="","",SUMPRODUCT(($D$1:$AB$4=$BN$4)*$D130:$AB130))</f>
        <v/>
      </c>
      <c r="BO130" s="15" t="str">
        <f t="shared" si="54"/>
        <v/>
      </c>
      <c r="BP130" s="2" t="str" cm="1">
        <f t="array" ref="BP130">IF(B130="","",SUMPRODUCT(($D$1:$AB$4=$BP$4)*$D130:$AB130))</f>
        <v/>
      </c>
      <c r="BQ130" s="15" t="str">
        <f t="shared" si="55"/>
        <v/>
      </c>
      <c r="BR130" s="2" t="str" cm="1">
        <f t="array" ref="BR130">IF(B130="","",SUMPRODUCT(($D$1:$AB$4=$BR$4)*$D130:$AB130))</f>
        <v/>
      </c>
      <c r="BS130" s="15" t="str">
        <f t="shared" si="56"/>
        <v/>
      </c>
      <c r="BT130" s="2" t="str" cm="1">
        <f t="array" ref="BT130">IF(B130="","",SUMPRODUCT(($D$1:$AB$4=$BT$4)*$D130:$AB130))</f>
        <v/>
      </c>
      <c r="BU130" s="15" t="str">
        <f t="shared" si="57"/>
        <v/>
      </c>
      <c r="BV130" s="2" t="str" cm="1">
        <f t="array" ref="BV130">IF(B130="","",SUMPRODUCT(($D$1:$AB$4=$BV$4)*$D130:$AB130))</f>
        <v/>
      </c>
      <c r="BW130" s="15" t="str">
        <f t="shared" si="58"/>
        <v/>
      </c>
      <c r="BX130" s="2" t="str" cm="1">
        <f t="array" ref="BX130">IF(B130="","",SUMPRODUCT(($D$1:$AB$4=$BX$4)*$D130:$AB130))</f>
        <v/>
      </c>
      <c r="BY130" s="15" t="str">
        <f t="shared" si="59"/>
        <v/>
      </c>
      <c r="BZ130" s="2" t="str" cm="1">
        <f t="array" ref="BZ130">IF(B130="","",SUMPRODUCT(($D$1:$AB$4=$BZ$4)*$D130:$AB130))</f>
        <v/>
      </c>
      <c r="CA130" s="15" t="str">
        <f t="shared" si="60"/>
        <v/>
      </c>
      <c r="CB130" s="2" t="str" cm="1">
        <f t="array" ref="CB130">IF(B130="","",SUMPRODUCT(($D$1:$AB$4=$CB$4)*$D130:$AB130))</f>
        <v/>
      </c>
      <c r="CC130" s="15" t="str">
        <f t="shared" si="61"/>
        <v/>
      </c>
      <c r="CD130" s="2" t="str" cm="1">
        <f t="array" ref="CD130">IF(B130="","",SUMPRODUCT(($D$1:$AB$4=$CD$4)*$D130:$AB130))</f>
        <v/>
      </c>
      <c r="CE130" s="15" t="str">
        <f t="shared" si="62"/>
        <v/>
      </c>
      <c r="CF130" s="2" t="str" cm="1">
        <f t="array" ref="CF130">IF(B130="","",SUMPRODUCT(($D$1:$AB$4=$CF$4)*$D130:$AB130))</f>
        <v/>
      </c>
      <c r="CG130" s="15" t="str">
        <f t="shared" si="63"/>
        <v/>
      </c>
      <c r="CH130" s="2" t="str" cm="1">
        <f t="array" ref="CH130">IF(B130="","",SUMPRODUCT(($D$1:$AB$4=$CH$4)*$D130:$AB130))</f>
        <v/>
      </c>
      <c r="CI130" s="15" t="str">
        <f t="shared" si="64"/>
        <v/>
      </c>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row>
    <row r="131" spans="1:127" s="3" customFormat="1" ht="15.75" thickBot="1">
      <c r="A131" s="7">
        <v>126</v>
      </c>
      <c r="B131" s="1"/>
      <c r="D131" s="99"/>
      <c r="E131" s="100"/>
      <c r="F131" s="100"/>
      <c r="G131" s="100"/>
      <c r="H131" s="100"/>
      <c r="I131" s="101"/>
      <c r="J131" s="104"/>
      <c r="K131" s="105"/>
      <c r="L131" s="105"/>
      <c r="M131" s="105"/>
      <c r="N131" s="105"/>
      <c r="O131" s="106"/>
      <c r="P131" s="109"/>
      <c r="Q131" s="110"/>
      <c r="R131" s="110"/>
      <c r="S131" s="110"/>
      <c r="T131" s="110"/>
      <c r="U131" s="111"/>
      <c r="V131" s="115"/>
      <c r="W131" s="116"/>
      <c r="X131" s="116"/>
      <c r="Y131" s="116"/>
      <c r="Z131" s="116"/>
      <c r="AA131" s="116"/>
      <c r="AB131" s="170"/>
      <c r="AC131" s="171" t="str">
        <f t="shared" si="66"/>
        <v/>
      </c>
      <c r="AD131" s="172" t="str">
        <f t="shared" si="67"/>
        <v/>
      </c>
      <c r="AE131" s="4"/>
      <c r="AF131" s="4"/>
      <c r="AG131" s="4"/>
      <c r="AH131" s="4"/>
      <c r="AI131" s="4"/>
      <c r="AJ131" s="4"/>
      <c r="AK131" s="4"/>
      <c r="AL131" s="2" t="str" cm="1">
        <f t="array" ref="AL131">IF(B131="","",SUMPRODUCT(($D$1:$AB$4=$AL$4)*D131:AB131))</f>
        <v/>
      </c>
      <c r="AM131" s="15" t="str">
        <f t="shared" si="40"/>
        <v/>
      </c>
      <c r="AN131" s="2" t="str" cm="1">
        <f t="array" ref="AN131">IF(B131="","",SUMPRODUCT(($D$1:$AB$4=$AN$4)*D131:AB131))</f>
        <v/>
      </c>
      <c r="AO131" s="15" t="str">
        <f t="shared" si="41"/>
        <v/>
      </c>
      <c r="AP131" s="2" t="str" cm="1">
        <f t="array" ref="AP131">IF(B131="","",SUMPRODUCT(($D$1:$AB$4=$AP$4)*D131:AB131))</f>
        <v/>
      </c>
      <c r="AQ131" s="15" t="str">
        <f t="shared" si="42"/>
        <v/>
      </c>
      <c r="AR131" s="2" t="str" cm="1">
        <f t="array" ref="AR131">IF(B131="","",SUMPRODUCT(($D$1:$AB$4=$AR$4)*D131:AB131))</f>
        <v/>
      </c>
      <c r="AS131" s="15" t="str">
        <f t="shared" si="43"/>
        <v/>
      </c>
      <c r="AT131" s="2" t="str" cm="1">
        <f t="array" ref="AT131">IF(B131="","",SUMPRODUCT(($D$1:$AB$4=$AT$4)*$D131:$AB131))</f>
        <v/>
      </c>
      <c r="AU131" s="15" t="str">
        <f t="shared" si="44"/>
        <v/>
      </c>
      <c r="AV131" s="2" t="str" cm="1">
        <f t="array" ref="AV131">IF(B131="","",SUMPRODUCT(($D$1:$AB$4=$AV$4)*$D131:$AB131))</f>
        <v/>
      </c>
      <c r="AW131" s="15" t="str">
        <f t="shared" si="45"/>
        <v/>
      </c>
      <c r="AX131" s="2" t="str" cm="1">
        <f t="array" ref="AX131">IF(B131="","",SUMPRODUCT(($D$1:$AB$4=$AX$4)*$D131:$AB131))</f>
        <v/>
      </c>
      <c r="AY131" s="15" t="str">
        <f t="shared" si="46"/>
        <v/>
      </c>
      <c r="AZ131" s="2" t="str" cm="1">
        <f t="array" ref="AZ131">IF(B131="","",SUMPRODUCT(($D$1:$AB$4=$AZ$4)*$D131:$AB131))</f>
        <v/>
      </c>
      <c r="BA131" s="15" t="str">
        <f t="shared" si="47"/>
        <v/>
      </c>
      <c r="BB131" s="2" t="str" cm="1">
        <f t="array" ref="BB131">IF(B131="","",SUMPRODUCT(($D$1:$AB$4=$BB$4)*$D131:$AB131))</f>
        <v/>
      </c>
      <c r="BC131" s="15" t="str">
        <f t="shared" si="48"/>
        <v/>
      </c>
      <c r="BD131" s="2" t="str" cm="1">
        <f t="array" ref="BD131">IF(B131="","",SUMPRODUCT(($D$1:$AB$4=$BD$4)*$D131:$AB131))</f>
        <v/>
      </c>
      <c r="BE131" s="15" t="str">
        <f t="shared" si="49"/>
        <v/>
      </c>
      <c r="BF131" s="2" t="str" cm="1">
        <f t="array" ref="BF131">IF(B131="","",SUMPRODUCT(($D$1:$AB$4=$BF$4)*$D131:$AB131))</f>
        <v/>
      </c>
      <c r="BG131" s="15" t="str">
        <f t="shared" si="50"/>
        <v/>
      </c>
      <c r="BH131" s="2" t="str" cm="1">
        <f t="array" ref="BH131">IF(B131="","",SUMPRODUCT(($D$1:$AB$4=$BH$4)*$D131:$AB131))</f>
        <v/>
      </c>
      <c r="BI131" s="15" t="str">
        <f t="shared" si="51"/>
        <v/>
      </c>
      <c r="BJ131" s="2" t="str" cm="1">
        <f t="array" ref="BJ131">IF(B131="","",SUMPRODUCT(($D$1:$AB$4=$BJ$4)*$D131:$AB131))</f>
        <v/>
      </c>
      <c r="BK131" s="15" t="str">
        <f t="shared" si="52"/>
        <v/>
      </c>
      <c r="BL131" s="2" t="str" cm="1">
        <f t="array" ref="BL131">IF(B131="","",SUMPRODUCT(($D$1:$AB$4=$BL$4)*$D131:$AB131))</f>
        <v/>
      </c>
      <c r="BM131" s="15" t="str">
        <f t="shared" si="53"/>
        <v/>
      </c>
      <c r="BN131" s="2" t="str" cm="1">
        <f t="array" ref="BN131">IF(B131="","",SUMPRODUCT(($D$1:$AB$4=$BN$4)*$D131:$AB131))</f>
        <v/>
      </c>
      <c r="BO131" s="15" t="str">
        <f t="shared" si="54"/>
        <v/>
      </c>
      <c r="BP131" s="2" t="str" cm="1">
        <f t="array" ref="BP131">IF(B131="","",SUMPRODUCT(($D$1:$AB$4=$BP$4)*$D131:$AB131))</f>
        <v/>
      </c>
      <c r="BQ131" s="15" t="str">
        <f t="shared" si="55"/>
        <v/>
      </c>
      <c r="BR131" s="2" t="str" cm="1">
        <f t="array" ref="BR131">IF(B131="","",SUMPRODUCT(($D$1:$AB$4=$BR$4)*$D131:$AB131))</f>
        <v/>
      </c>
      <c r="BS131" s="15" t="str">
        <f t="shared" si="56"/>
        <v/>
      </c>
      <c r="BT131" s="2" t="str" cm="1">
        <f t="array" ref="BT131">IF(B131="","",SUMPRODUCT(($D$1:$AB$4=$BT$4)*$D131:$AB131))</f>
        <v/>
      </c>
      <c r="BU131" s="15" t="str">
        <f t="shared" si="57"/>
        <v/>
      </c>
      <c r="BV131" s="2" t="str" cm="1">
        <f t="array" ref="BV131">IF(B131="","",SUMPRODUCT(($D$1:$AB$4=$BV$4)*$D131:$AB131))</f>
        <v/>
      </c>
      <c r="BW131" s="15" t="str">
        <f t="shared" si="58"/>
        <v/>
      </c>
      <c r="BX131" s="2" t="str" cm="1">
        <f t="array" ref="BX131">IF(B131="","",SUMPRODUCT(($D$1:$AB$4=$BX$4)*$D131:$AB131))</f>
        <v/>
      </c>
      <c r="BY131" s="15" t="str">
        <f t="shared" si="59"/>
        <v/>
      </c>
      <c r="BZ131" s="2" t="str" cm="1">
        <f t="array" ref="BZ131">IF(B131="","",SUMPRODUCT(($D$1:$AB$4=$BZ$4)*$D131:$AB131))</f>
        <v/>
      </c>
      <c r="CA131" s="15" t="str">
        <f t="shared" si="60"/>
        <v/>
      </c>
      <c r="CB131" s="2" t="str" cm="1">
        <f t="array" ref="CB131">IF(B131="","",SUMPRODUCT(($D$1:$AB$4=$CB$4)*$D131:$AB131))</f>
        <v/>
      </c>
      <c r="CC131" s="15" t="str">
        <f t="shared" si="61"/>
        <v/>
      </c>
      <c r="CD131" s="2" t="str" cm="1">
        <f t="array" ref="CD131">IF(B131="","",SUMPRODUCT(($D$1:$AB$4=$CD$4)*$D131:$AB131))</f>
        <v/>
      </c>
      <c r="CE131" s="15" t="str">
        <f t="shared" si="62"/>
        <v/>
      </c>
      <c r="CF131" s="2" t="str" cm="1">
        <f t="array" ref="CF131">IF(B131="","",SUMPRODUCT(($D$1:$AB$4=$CF$4)*$D131:$AB131))</f>
        <v/>
      </c>
      <c r="CG131" s="15" t="str">
        <f t="shared" si="63"/>
        <v/>
      </c>
      <c r="CH131" s="2" t="str" cm="1">
        <f t="array" ref="CH131">IF(B131="","",SUMPRODUCT(($D$1:$AB$4=$CH$4)*$D131:$AB131))</f>
        <v/>
      </c>
      <c r="CI131" s="15" t="str">
        <f t="shared" si="64"/>
        <v/>
      </c>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row>
    <row r="132" spans="1:127" s="3" customFormat="1" ht="15.75" thickBot="1">
      <c r="A132" s="7">
        <v>127</v>
      </c>
      <c r="B132" s="1"/>
      <c r="D132" s="99"/>
      <c r="E132" s="100"/>
      <c r="F132" s="100"/>
      <c r="G132" s="100"/>
      <c r="H132" s="100"/>
      <c r="I132" s="101"/>
      <c r="J132" s="104"/>
      <c r="K132" s="105"/>
      <c r="L132" s="105"/>
      <c r="M132" s="105"/>
      <c r="N132" s="105"/>
      <c r="O132" s="106"/>
      <c r="P132" s="109"/>
      <c r="Q132" s="110"/>
      <c r="R132" s="110"/>
      <c r="S132" s="110"/>
      <c r="T132" s="110"/>
      <c r="U132" s="111"/>
      <c r="V132" s="115"/>
      <c r="W132" s="116"/>
      <c r="X132" s="116"/>
      <c r="Y132" s="116"/>
      <c r="Z132" s="116"/>
      <c r="AA132" s="116"/>
      <c r="AB132" s="170"/>
      <c r="AC132" s="171" t="str">
        <f t="shared" si="66"/>
        <v/>
      </c>
      <c r="AD132" s="172" t="str">
        <f t="shared" si="67"/>
        <v/>
      </c>
      <c r="AE132" s="4"/>
      <c r="AF132" s="4"/>
      <c r="AG132" s="4"/>
      <c r="AH132" s="4"/>
      <c r="AI132" s="4"/>
      <c r="AJ132" s="4"/>
      <c r="AK132" s="4"/>
      <c r="AL132" s="2" t="str" cm="1">
        <f t="array" ref="AL132">IF(B132="","",SUMPRODUCT(($D$1:$AB$4=$AL$4)*D132:AB132))</f>
        <v/>
      </c>
      <c r="AM132" s="15" t="str">
        <f t="shared" si="40"/>
        <v/>
      </c>
      <c r="AN132" s="2" t="str" cm="1">
        <f t="array" ref="AN132">IF(B132="","",SUMPRODUCT(($D$1:$AB$4=$AN$4)*D132:AB132))</f>
        <v/>
      </c>
      <c r="AO132" s="15" t="str">
        <f t="shared" si="41"/>
        <v/>
      </c>
      <c r="AP132" s="2" t="str" cm="1">
        <f t="array" ref="AP132">IF(B132="","",SUMPRODUCT(($D$1:$AB$4=$AP$4)*D132:AB132))</f>
        <v/>
      </c>
      <c r="AQ132" s="15" t="str">
        <f t="shared" si="42"/>
        <v/>
      </c>
      <c r="AR132" s="2" t="str" cm="1">
        <f t="array" ref="AR132">IF(B132="","",SUMPRODUCT(($D$1:$AB$4=$AR$4)*D132:AB132))</f>
        <v/>
      </c>
      <c r="AS132" s="15" t="str">
        <f t="shared" si="43"/>
        <v/>
      </c>
      <c r="AT132" s="2" t="str" cm="1">
        <f t="array" ref="AT132">IF(B132="","",SUMPRODUCT(($D$1:$AB$4=$AT$4)*$D132:$AB132))</f>
        <v/>
      </c>
      <c r="AU132" s="15" t="str">
        <f t="shared" si="44"/>
        <v/>
      </c>
      <c r="AV132" s="2" t="str" cm="1">
        <f t="array" ref="AV132">IF(B132="","",SUMPRODUCT(($D$1:$AB$4=$AV$4)*$D132:$AB132))</f>
        <v/>
      </c>
      <c r="AW132" s="15" t="str">
        <f t="shared" si="45"/>
        <v/>
      </c>
      <c r="AX132" s="2" t="str" cm="1">
        <f t="array" ref="AX132">IF(B132="","",SUMPRODUCT(($D$1:$AB$4=$AX$4)*$D132:$AB132))</f>
        <v/>
      </c>
      <c r="AY132" s="15" t="str">
        <f t="shared" si="46"/>
        <v/>
      </c>
      <c r="AZ132" s="2" t="str" cm="1">
        <f t="array" ref="AZ132">IF(B132="","",SUMPRODUCT(($D$1:$AB$4=$AZ$4)*$D132:$AB132))</f>
        <v/>
      </c>
      <c r="BA132" s="15" t="str">
        <f t="shared" si="47"/>
        <v/>
      </c>
      <c r="BB132" s="2" t="str" cm="1">
        <f t="array" ref="BB132">IF(B132="","",SUMPRODUCT(($D$1:$AB$4=$BB$4)*$D132:$AB132))</f>
        <v/>
      </c>
      <c r="BC132" s="15" t="str">
        <f t="shared" si="48"/>
        <v/>
      </c>
      <c r="BD132" s="2" t="str" cm="1">
        <f t="array" ref="BD132">IF(B132="","",SUMPRODUCT(($D$1:$AB$4=$BD$4)*$D132:$AB132))</f>
        <v/>
      </c>
      <c r="BE132" s="15" t="str">
        <f t="shared" si="49"/>
        <v/>
      </c>
      <c r="BF132" s="2" t="str" cm="1">
        <f t="array" ref="BF132">IF(B132="","",SUMPRODUCT(($D$1:$AB$4=$BF$4)*$D132:$AB132))</f>
        <v/>
      </c>
      <c r="BG132" s="15" t="str">
        <f t="shared" si="50"/>
        <v/>
      </c>
      <c r="BH132" s="2" t="str" cm="1">
        <f t="array" ref="BH132">IF(B132="","",SUMPRODUCT(($D$1:$AB$4=$BH$4)*$D132:$AB132))</f>
        <v/>
      </c>
      <c r="BI132" s="15" t="str">
        <f t="shared" si="51"/>
        <v/>
      </c>
      <c r="BJ132" s="2" t="str" cm="1">
        <f t="array" ref="BJ132">IF(B132="","",SUMPRODUCT(($D$1:$AB$4=$BJ$4)*$D132:$AB132))</f>
        <v/>
      </c>
      <c r="BK132" s="15" t="str">
        <f t="shared" si="52"/>
        <v/>
      </c>
      <c r="BL132" s="2" t="str" cm="1">
        <f t="array" ref="BL132">IF(B132="","",SUMPRODUCT(($D$1:$AB$4=$BL$4)*$D132:$AB132))</f>
        <v/>
      </c>
      <c r="BM132" s="15" t="str">
        <f t="shared" si="53"/>
        <v/>
      </c>
      <c r="BN132" s="2" t="str" cm="1">
        <f t="array" ref="BN132">IF(B132="","",SUMPRODUCT(($D$1:$AB$4=$BN$4)*$D132:$AB132))</f>
        <v/>
      </c>
      <c r="BO132" s="15" t="str">
        <f t="shared" si="54"/>
        <v/>
      </c>
      <c r="BP132" s="2" t="str" cm="1">
        <f t="array" ref="BP132">IF(B132="","",SUMPRODUCT(($D$1:$AB$4=$BP$4)*$D132:$AB132))</f>
        <v/>
      </c>
      <c r="BQ132" s="15" t="str">
        <f t="shared" si="55"/>
        <v/>
      </c>
      <c r="BR132" s="2" t="str" cm="1">
        <f t="array" ref="BR132">IF(B132="","",SUMPRODUCT(($D$1:$AB$4=$BR$4)*$D132:$AB132))</f>
        <v/>
      </c>
      <c r="BS132" s="15" t="str">
        <f t="shared" si="56"/>
        <v/>
      </c>
      <c r="BT132" s="2" t="str" cm="1">
        <f t="array" ref="BT132">IF(B132="","",SUMPRODUCT(($D$1:$AB$4=$BT$4)*$D132:$AB132))</f>
        <v/>
      </c>
      <c r="BU132" s="15" t="str">
        <f t="shared" si="57"/>
        <v/>
      </c>
      <c r="BV132" s="2" t="str" cm="1">
        <f t="array" ref="BV132">IF(B132="","",SUMPRODUCT(($D$1:$AB$4=$BV$4)*$D132:$AB132))</f>
        <v/>
      </c>
      <c r="BW132" s="15" t="str">
        <f t="shared" si="58"/>
        <v/>
      </c>
      <c r="BX132" s="2" t="str" cm="1">
        <f t="array" ref="BX132">IF(B132="","",SUMPRODUCT(($D$1:$AB$4=$BX$4)*$D132:$AB132))</f>
        <v/>
      </c>
      <c r="BY132" s="15" t="str">
        <f t="shared" si="59"/>
        <v/>
      </c>
      <c r="BZ132" s="2" t="str" cm="1">
        <f t="array" ref="BZ132">IF(B132="","",SUMPRODUCT(($D$1:$AB$4=$BZ$4)*$D132:$AB132))</f>
        <v/>
      </c>
      <c r="CA132" s="15" t="str">
        <f t="shared" si="60"/>
        <v/>
      </c>
      <c r="CB132" s="2" t="str" cm="1">
        <f t="array" ref="CB132">IF(B132="","",SUMPRODUCT(($D$1:$AB$4=$CB$4)*$D132:$AB132))</f>
        <v/>
      </c>
      <c r="CC132" s="15" t="str">
        <f t="shared" si="61"/>
        <v/>
      </c>
      <c r="CD132" s="2" t="str" cm="1">
        <f t="array" ref="CD132">IF(B132="","",SUMPRODUCT(($D$1:$AB$4=$CD$4)*$D132:$AB132))</f>
        <v/>
      </c>
      <c r="CE132" s="15" t="str">
        <f t="shared" si="62"/>
        <v/>
      </c>
      <c r="CF132" s="2" t="str" cm="1">
        <f t="array" ref="CF132">IF(B132="","",SUMPRODUCT(($D$1:$AB$4=$CF$4)*$D132:$AB132))</f>
        <v/>
      </c>
      <c r="CG132" s="15" t="str">
        <f t="shared" si="63"/>
        <v/>
      </c>
      <c r="CH132" s="2" t="str" cm="1">
        <f t="array" ref="CH132">IF(B132="","",SUMPRODUCT(($D$1:$AB$4=$CH$4)*$D132:$AB132))</f>
        <v/>
      </c>
      <c r="CI132" s="15" t="str">
        <f t="shared" si="64"/>
        <v/>
      </c>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row>
    <row r="133" spans="1:127" s="3" customFormat="1" ht="15.75" thickBot="1">
      <c r="A133" s="7">
        <v>128</v>
      </c>
      <c r="B133" s="1"/>
      <c r="D133" s="99"/>
      <c r="E133" s="100"/>
      <c r="F133" s="100"/>
      <c r="G133" s="100"/>
      <c r="H133" s="100"/>
      <c r="I133" s="101"/>
      <c r="J133" s="104"/>
      <c r="K133" s="105"/>
      <c r="L133" s="105"/>
      <c r="M133" s="105"/>
      <c r="N133" s="105"/>
      <c r="O133" s="106"/>
      <c r="P133" s="109"/>
      <c r="Q133" s="110"/>
      <c r="R133" s="110"/>
      <c r="S133" s="110"/>
      <c r="T133" s="110"/>
      <c r="U133" s="111"/>
      <c r="V133" s="115"/>
      <c r="W133" s="116"/>
      <c r="X133" s="116"/>
      <c r="Y133" s="116"/>
      <c r="Z133" s="116"/>
      <c r="AA133" s="116"/>
      <c r="AB133" s="170"/>
      <c r="AC133" s="171" t="str">
        <f t="shared" si="66"/>
        <v/>
      </c>
      <c r="AD133" s="172" t="str">
        <f t="shared" si="67"/>
        <v/>
      </c>
      <c r="AE133" s="4"/>
      <c r="AF133" s="4"/>
      <c r="AG133" s="4"/>
      <c r="AH133" s="4"/>
      <c r="AI133" s="4"/>
      <c r="AJ133" s="4"/>
      <c r="AK133" s="4"/>
      <c r="AL133" s="2" t="str" cm="1">
        <f t="array" ref="AL133">IF(B133="","",SUMPRODUCT(($D$1:$AB$4=$AL$4)*D133:AB133))</f>
        <v/>
      </c>
      <c r="AM133" s="15" t="str">
        <f t="shared" si="40"/>
        <v/>
      </c>
      <c r="AN133" s="2" t="str" cm="1">
        <f t="array" ref="AN133">IF(B133="","",SUMPRODUCT(($D$1:$AB$4=$AN$4)*D133:AB133))</f>
        <v/>
      </c>
      <c r="AO133" s="15" t="str">
        <f t="shared" si="41"/>
        <v/>
      </c>
      <c r="AP133" s="2" t="str" cm="1">
        <f t="array" ref="AP133">IF(B133="","",SUMPRODUCT(($D$1:$AB$4=$AP$4)*D133:AB133))</f>
        <v/>
      </c>
      <c r="AQ133" s="15" t="str">
        <f t="shared" si="42"/>
        <v/>
      </c>
      <c r="AR133" s="2" t="str" cm="1">
        <f t="array" ref="AR133">IF(B133="","",SUMPRODUCT(($D$1:$AB$4=$AR$4)*D133:AB133))</f>
        <v/>
      </c>
      <c r="AS133" s="15" t="str">
        <f t="shared" si="43"/>
        <v/>
      </c>
      <c r="AT133" s="2" t="str" cm="1">
        <f t="array" ref="AT133">IF(B133="","",SUMPRODUCT(($D$1:$AB$4=$AT$4)*$D133:$AB133))</f>
        <v/>
      </c>
      <c r="AU133" s="15" t="str">
        <f t="shared" si="44"/>
        <v/>
      </c>
      <c r="AV133" s="2" t="str" cm="1">
        <f t="array" ref="AV133">IF(B133="","",SUMPRODUCT(($D$1:$AB$4=$AV$4)*$D133:$AB133))</f>
        <v/>
      </c>
      <c r="AW133" s="15" t="str">
        <f t="shared" si="45"/>
        <v/>
      </c>
      <c r="AX133" s="2" t="str" cm="1">
        <f t="array" ref="AX133">IF(B133="","",SUMPRODUCT(($D$1:$AB$4=$AX$4)*$D133:$AB133))</f>
        <v/>
      </c>
      <c r="AY133" s="15" t="str">
        <f t="shared" si="46"/>
        <v/>
      </c>
      <c r="AZ133" s="2" t="str" cm="1">
        <f t="array" ref="AZ133">IF(B133="","",SUMPRODUCT(($D$1:$AB$4=$AZ$4)*$D133:$AB133))</f>
        <v/>
      </c>
      <c r="BA133" s="15" t="str">
        <f t="shared" si="47"/>
        <v/>
      </c>
      <c r="BB133" s="2" t="str" cm="1">
        <f t="array" ref="BB133">IF(B133="","",SUMPRODUCT(($D$1:$AB$4=$BB$4)*$D133:$AB133))</f>
        <v/>
      </c>
      <c r="BC133" s="15" t="str">
        <f t="shared" si="48"/>
        <v/>
      </c>
      <c r="BD133" s="2" t="str" cm="1">
        <f t="array" ref="BD133">IF(B133="","",SUMPRODUCT(($D$1:$AB$4=$BD$4)*$D133:$AB133))</f>
        <v/>
      </c>
      <c r="BE133" s="15" t="str">
        <f t="shared" si="49"/>
        <v/>
      </c>
      <c r="BF133" s="2" t="str" cm="1">
        <f t="array" ref="BF133">IF(B133="","",SUMPRODUCT(($D$1:$AB$4=$BF$4)*$D133:$AB133))</f>
        <v/>
      </c>
      <c r="BG133" s="15" t="str">
        <f t="shared" si="50"/>
        <v/>
      </c>
      <c r="BH133" s="2" t="str" cm="1">
        <f t="array" ref="BH133">IF(B133="","",SUMPRODUCT(($D$1:$AB$4=$BH$4)*$D133:$AB133))</f>
        <v/>
      </c>
      <c r="BI133" s="15" t="str">
        <f t="shared" si="51"/>
        <v/>
      </c>
      <c r="BJ133" s="2" t="str" cm="1">
        <f t="array" ref="BJ133">IF(B133="","",SUMPRODUCT(($D$1:$AB$4=$BJ$4)*$D133:$AB133))</f>
        <v/>
      </c>
      <c r="BK133" s="15" t="str">
        <f t="shared" si="52"/>
        <v/>
      </c>
      <c r="BL133" s="2" t="str" cm="1">
        <f t="array" ref="BL133">IF(B133="","",SUMPRODUCT(($D$1:$AB$4=$BL$4)*$D133:$AB133))</f>
        <v/>
      </c>
      <c r="BM133" s="15" t="str">
        <f t="shared" si="53"/>
        <v/>
      </c>
      <c r="BN133" s="2" t="str" cm="1">
        <f t="array" ref="BN133">IF(B133="","",SUMPRODUCT(($D$1:$AB$4=$BN$4)*$D133:$AB133))</f>
        <v/>
      </c>
      <c r="BO133" s="15" t="str">
        <f t="shared" si="54"/>
        <v/>
      </c>
      <c r="BP133" s="2" t="str" cm="1">
        <f t="array" ref="BP133">IF(B133="","",SUMPRODUCT(($D$1:$AB$4=$BP$4)*$D133:$AB133))</f>
        <v/>
      </c>
      <c r="BQ133" s="15" t="str">
        <f t="shared" si="55"/>
        <v/>
      </c>
      <c r="BR133" s="2" t="str" cm="1">
        <f t="array" ref="BR133">IF(B133="","",SUMPRODUCT(($D$1:$AB$4=$BR$4)*$D133:$AB133))</f>
        <v/>
      </c>
      <c r="BS133" s="15" t="str">
        <f t="shared" si="56"/>
        <v/>
      </c>
      <c r="BT133" s="2" t="str" cm="1">
        <f t="array" ref="BT133">IF(B133="","",SUMPRODUCT(($D$1:$AB$4=$BT$4)*$D133:$AB133))</f>
        <v/>
      </c>
      <c r="BU133" s="15" t="str">
        <f t="shared" si="57"/>
        <v/>
      </c>
      <c r="BV133" s="2" t="str" cm="1">
        <f t="array" ref="BV133">IF(B133="","",SUMPRODUCT(($D$1:$AB$4=$BV$4)*$D133:$AB133))</f>
        <v/>
      </c>
      <c r="BW133" s="15" t="str">
        <f t="shared" si="58"/>
        <v/>
      </c>
      <c r="BX133" s="2" t="str" cm="1">
        <f t="array" ref="BX133">IF(B133="","",SUMPRODUCT(($D$1:$AB$4=$BX$4)*$D133:$AB133))</f>
        <v/>
      </c>
      <c r="BY133" s="15" t="str">
        <f t="shared" si="59"/>
        <v/>
      </c>
      <c r="BZ133" s="2" t="str" cm="1">
        <f t="array" ref="BZ133">IF(B133="","",SUMPRODUCT(($D$1:$AB$4=$BZ$4)*$D133:$AB133))</f>
        <v/>
      </c>
      <c r="CA133" s="15" t="str">
        <f t="shared" si="60"/>
        <v/>
      </c>
      <c r="CB133" s="2" t="str" cm="1">
        <f t="array" ref="CB133">IF(B133="","",SUMPRODUCT(($D$1:$AB$4=$CB$4)*$D133:$AB133))</f>
        <v/>
      </c>
      <c r="CC133" s="15" t="str">
        <f t="shared" si="61"/>
        <v/>
      </c>
      <c r="CD133" s="2" t="str" cm="1">
        <f t="array" ref="CD133">IF(B133="","",SUMPRODUCT(($D$1:$AB$4=$CD$4)*$D133:$AB133))</f>
        <v/>
      </c>
      <c r="CE133" s="15" t="str">
        <f t="shared" si="62"/>
        <v/>
      </c>
      <c r="CF133" s="2" t="str" cm="1">
        <f t="array" ref="CF133">IF(B133="","",SUMPRODUCT(($D$1:$AB$4=$CF$4)*$D133:$AB133))</f>
        <v/>
      </c>
      <c r="CG133" s="15" t="str">
        <f t="shared" si="63"/>
        <v/>
      </c>
      <c r="CH133" s="2" t="str" cm="1">
        <f t="array" ref="CH133">IF(B133="","",SUMPRODUCT(($D$1:$AB$4=$CH$4)*$D133:$AB133))</f>
        <v/>
      </c>
      <c r="CI133" s="15" t="str">
        <f t="shared" si="64"/>
        <v/>
      </c>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row>
    <row r="134" spans="1:127" s="3" customFormat="1" ht="15.75" thickBot="1">
      <c r="A134" s="7">
        <v>129</v>
      </c>
      <c r="B134" s="1"/>
      <c r="D134" s="99"/>
      <c r="E134" s="100"/>
      <c r="F134" s="100"/>
      <c r="G134" s="100"/>
      <c r="H134" s="100"/>
      <c r="I134" s="101"/>
      <c r="J134" s="104"/>
      <c r="K134" s="105"/>
      <c r="L134" s="105"/>
      <c r="M134" s="105"/>
      <c r="N134" s="105"/>
      <c r="O134" s="106"/>
      <c r="P134" s="109"/>
      <c r="Q134" s="110"/>
      <c r="R134" s="110"/>
      <c r="S134" s="110"/>
      <c r="T134" s="110"/>
      <c r="U134" s="111"/>
      <c r="V134" s="115"/>
      <c r="W134" s="116"/>
      <c r="X134" s="116"/>
      <c r="Y134" s="116"/>
      <c r="Z134" s="116"/>
      <c r="AA134" s="116"/>
      <c r="AB134" s="170"/>
      <c r="AC134" s="171" t="str">
        <f t="shared" si="66"/>
        <v/>
      </c>
      <c r="AD134" s="172" t="str">
        <f t="shared" si="67"/>
        <v/>
      </c>
      <c r="AE134" s="4"/>
      <c r="AF134" s="4"/>
      <c r="AG134" s="4"/>
      <c r="AH134" s="4"/>
      <c r="AI134" s="4"/>
      <c r="AJ134" s="4"/>
      <c r="AK134" s="4"/>
      <c r="AL134" s="2" t="str" cm="1">
        <f t="array" ref="AL134">IF(B134="","",SUMPRODUCT(($D$1:$AB$4=$AL$4)*D134:AB134))</f>
        <v/>
      </c>
      <c r="AM134" s="15" t="str">
        <f t="shared" si="40"/>
        <v/>
      </c>
      <c r="AN134" s="2" t="str" cm="1">
        <f t="array" ref="AN134">IF(B134="","",SUMPRODUCT(($D$1:$AB$4=$AN$4)*D134:AB134))</f>
        <v/>
      </c>
      <c r="AO134" s="15" t="str">
        <f t="shared" si="41"/>
        <v/>
      </c>
      <c r="AP134" s="2" t="str" cm="1">
        <f t="array" ref="AP134">IF(B134="","",SUMPRODUCT(($D$1:$AB$4=$AP$4)*D134:AB134))</f>
        <v/>
      </c>
      <c r="AQ134" s="15" t="str">
        <f t="shared" si="42"/>
        <v/>
      </c>
      <c r="AR134" s="2" t="str" cm="1">
        <f t="array" ref="AR134">IF(B134="","",SUMPRODUCT(($D$1:$AB$4=$AR$4)*D134:AB134))</f>
        <v/>
      </c>
      <c r="AS134" s="15" t="str">
        <f t="shared" si="43"/>
        <v/>
      </c>
      <c r="AT134" s="2" t="str" cm="1">
        <f t="array" ref="AT134">IF(B134="","",SUMPRODUCT(($D$1:$AB$4=$AT$4)*$D134:$AB134))</f>
        <v/>
      </c>
      <c r="AU134" s="15" t="str">
        <f t="shared" si="44"/>
        <v/>
      </c>
      <c r="AV134" s="2" t="str" cm="1">
        <f t="array" ref="AV134">IF(B134="","",SUMPRODUCT(($D$1:$AB$4=$AV$4)*$D134:$AB134))</f>
        <v/>
      </c>
      <c r="AW134" s="15" t="str">
        <f t="shared" si="45"/>
        <v/>
      </c>
      <c r="AX134" s="2" t="str" cm="1">
        <f t="array" ref="AX134">IF(B134="","",SUMPRODUCT(($D$1:$AB$4=$AX$4)*$D134:$AB134))</f>
        <v/>
      </c>
      <c r="AY134" s="15" t="str">
        <f t="shared" si="46"/>
        <v/>
      </c>
      <c r="AZ134" s="2" t="str" cm="1">
        <f t="array" ref="AZ134">IF(B134="","",SUMPRODUCT(($D$1:$AB$4=$AZ$4)*$D134:$AB134))</f>
        <v/>
      </c>
      <c r="BA134" s="15" t="str">
        <f t="shared" si="47"/>
        <v/>
      </c>
      <c r="BB134" s="2" t="str" cm="1">
        <f t="array" ref="BB134">IF(B134="","",SUMPRODUCT(($D$1:$AB$4=$BB$4)*$D134:$AB134))</f>
        <v/>
      </c>
      <c r="BC134" s="15" t="str">
        <f t="shared" si="48"/>
        <v/>
      </c>
      <c r="BD134" s="2" t="str" cm="1">
        <f t="array" ref="BD134">IF(B134="","",SUMPRODUCT(($D$1:$AB$4=$BD$4)*$D134:$AB134))</f>
        <v/>
      </c>
      <c r="BE134" s="15" t="str">
        <f t="shared" si="49"/>
        <v/>
      </c>
      <c r="BF134" s="2" t="str" cm="1">
        <f t="array" ref="BF134">IF(B134="","",SUMPRODUCT(($D$1:$AB$4=$BF$4)*$D134:$AB134))</f>
        <v/>
      </c>
      <c r="BG134" s="15" t="str">
        <f t="shared" si="50"/>
        <v/>
      </c>
      <c r="BH134" s="2" t="str" cm="1">
        <f t="array" ref="BH134">IF(B134="","",SUMPRODUCT(($D$1:$AB$4=$BH$4)*$D134:$AB134))</f>
        <v/>
      </c>
      <c r="BI134" s="15" t="str">
        <f t="shared" si="51"/>
        <v/>
      </c>
      <c r="BJ134" s="2" t="str" cm="1">
        <f t="array" ref="BJ134">IF(B134="","",SUMPRODUCT(($D$1:$AB$4=$BJ$4)*$D134:$AB134))</f>
        <v/>
      </c>
      <c r="BK134" s="15" t="str">
        <f t="shared" si="52"/>
        <v/>
      </c>
      <c r="BL134" s="2" t="str" cm="1">
        <f t="array" ref="BL134">IF(B134="","",SUMPRODUCT(($D$1:$AB$4=$BL$4)*$D134:$AB134))</f>
        <v/>
      </c>
      <c r="BM134" s="15" t="str">
        <f t="shared" si="53"/>
        <v/>
      </c>
      <c r="BN134" s="2" t="str" cm="1">
        <f t="array" ref="BN134">IF(B134="","",SUMPRODUCT(($D$1:$AB$4=$BN$4)*$D134:$AB134))</f>
        <v/>
      </c>
      <c r="BO134" s="15" t="str">
        <f t="shared" si="54"/>
        <v/>
      </c>
      <c r="BP134" s="2" t="str" cm="1">
        <f t="array" ref="BP134">IF(B134="","",SUMPRODUCT(($D$1:$AB$4=$BP$4)*$D134:$AB134))</f>
        <v/>
      </c>
      <c r="BQ134" s="15" t="str">
        <f t="shared" si="55"/>
        <v/>
      </c>
      <c r="BR134" s="2" t="str" cm="1">
        <f t="array" ref="BR134">IF(B134="","",SUMPRODUCT(($D$1:$AB$4=$BR$4)*$D134:$AB134))</f>
        <v/>
      </c>
      <c r="BS134" s="15" t="str">
        <f t="shared" si="56"/>
        <v/>
      </c>
      <c r="BT134" s="2" t="str" cm="1">
        <f t="array" ref="BT134">IF(B134="","",SUMPRODUCT(($D$1:$AB$4=$BT$4)*$D134:$AB134))</f>
        <v/>
      </c>
      <c r="BU134" s="15" t="str">
        <f t="shared" si="57"/>
        <v/>
      </c>
      <c r="BV134" s="2" t="str" cm="1">
        <f t="array" ref="BV134">IF(B134="","",SUMPRODUCT(($D$1:$AB$4=$BV$4)*$D134:$AB134))</f>
        <v/>
      </c>
      <c r="BW134" s="15" t="str">
        <f t="shared" si="58"/>
        <v/>
      </c>
      <c r="BX134" s="2" t="str" cm="1">
        <f t="array" ref="BX134">IF(B134="","",SUMPRODUCT(($D$1:$AB$4=$BX$4)*$D134:$AB134))</f>
        <v/>
      </c>
      <c r="BY134" s="15" t="str">
        <f t="shared" si="59"/>
        <v/>
      </c>
      <c r="BZ134" s="2" t="str" cm="1">
        <f t="array" ref="BZ134">IF(B134="","",SUMPRODUCT(($D$1:$AB$4=$BZ$4)*$D134:$AB134))</f>
        <v/>
      </c>
      <c r="CA134" s="15" t="str">
        <f t="shared" si="60"/>
        <v/>
      </c>
      <c r="CB134" s="2" t="str" cm="1">
        <f t="array" ref="CB134">IF(B134="","",SUMPRODUCT(($D$1:$AB$4=$CB$4)*$D134:$AB134))</f>
        <v/>
      </c>
      <c r="CC134" s="15" t="str">
        <f t="shared" si="61"/>
        <v/>
      </c>
      <c r="CD134" s="2" t="str" cm="1">
        <f t="array" ref="CD134">IF(B134="","",SUMPRODUCT(($D$1:$AB$4=$CD$4)*$D134:$AB134))</f>
        <v/>
      </c>
      <c r="CE134" s="15" t="str">
        <f t="shared" si="62"/>
        <v/>
      </c>
      <c r="CF134" s="2" t="str" cm="1">
        <f t="array" ref="CF134">IF(B134="","",SUMPRODUCT(($D$1:$AB$4=$CF$4)*$D134:$AB134))</f>
        <v/>
      </c>
      <c r="CG134" s="15" t="str">
        <f t="shared" si="63"/>
        <v/>
      </c>
      <c r="CH134" s="2" t="str" cm="1">
        <f t="array" ref="CH134">IF(B134="","",SUMPRODUCT(($D$1:$AB$4=$CH$4)*$D134:$AB134))</f>
        <v/>
      </c>
      <c r="CI134" s="15" t="str">
        <f t="shared" si="64"/>
        <v/>
      </c>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row>
    <row r="135" spans="1:127" s="3" customFormat="1" ht="15.75" thickBot="1">
      <c r="A135" s="7">
        <v>130</v>
      </c>
      <c r="B135" s="1"/>
      <c r="D135" s="99"/>
      <c r="E135" s="100"/>
      <c r="F135" s="100"/>
      <c r="G135" s="100"/>
      <c r="H135" s="100"/>
      <c r="I135" s="101"/>
      <c r="J135" s="104"/>
      <c r="K135" s="105"/>
      <c r="L135" s="105"/>
      <c r="M135" s="105"/>
      <c r="N135" s="105"/>
      <c r="O135" s="106"/>
      <c r="P135" s="109"/>
      <c r="Q135" s="110"/>
      <c r="R135" s="110"/>
      <c r="S135" s="110"/>
      <c r="T135" s="110"/>
      <c r="U135" s="111"/>
      <c r="V135" s="115"/>
      <c r="W135" s="116"/>
      <c r="X135" s="116"/>
      <c r="Y135" s="116"/>
      <c r="Z135" s="116"/>
      <c r="AA135" s="116"/>
      <c r="AB135" s="170"/>
      <c r="AC135" s="171" t="str">
        <f t="shared" si="66"/>
        <v/>
      </c>
      <c r="AD135" s="172" t="str">
        <f t="shared" si="67"/>
        <v/>
      </c>
      <c r="AE135" s="4"/>
      <c r="AF135" s="4"/>
      <c r="AG135" s="4"/>
      <c r="AH135" s="4"/>
      <c r="AI135" s="4"/>
      <c r="AJ135" s="4"/>
      <c r="AK135" s="4"/>
      <c r="AL135" s="2" t="str" cm="1">
        <f t="array" ref="AL135">IF(B135="","",SUMPRODUCT(($D$1:$AB$4=$AL$4)*D135:AB135))</f>
        <v/>
      </c>
      <c r="AM135" s="15" t="str">
        <f t="shared" ref="AM135:AM198" si="68">IFERROR(IF($AM$3=0,"",AL135/$AM$3),"")</f>
        <v/>
      </c>
      <c r="AN135" s="2" t="str" cm="1">
        <f t="array" ref="AN135">IF(B135="","",SUMPRODUCT(($D$1:$AB$4=$AN$4)*D135:AB135))</f>
        <v/>
      </c>
      <c r="AO135" s="15" t="str">
        <f t="shared" ref="AO135:AO198" si="69">IFERROR(IF($AO$3=0,"",AN135/$AO$3),"")</f>
        <v/>
      </c>
      <c r="AP135" s="2" t="str" cm="1">
        <f t="array" ref="AP135">IF(B135="","",SUMPRODUCT(($D$1:$AB$4=$AP$4)*D135:AB135))</f>
        <v/>
      </c>
      <c r="AQ135" s="15" t="str">
        <f t="shared" ref="AQ135:AQ198" si="70">IFERROR(IF($AQ$3=0,"",AP135/$AQ$3),"")</f>
        <v/>
      </c>
      <c r="AR135" s="2" t="str" cm="1">
        <f t="array" ref="AR135">IF(B135="","",SUMPRODUCT(($D$1:$AB$4=$AR$4)*D135:AB135))</f>
        <v/>
      </c>
      <c r="AS135" s="15" t="str">
        <f t="shared" ref="AS135:AS198" si="71">IFERROR(IF($AS$3=0,"",AR135/$AS$3),"")</f>
        <v/>
      </c>
      <c r="AT135" s="2" t="str" cm="1">
        <f t="array" ref="AT135">IF(B135="","",SUMPRODUCT(($D$1:$AB$4=$AT$4)*$D135:$AB135))</f>
        <v/>
      </c>
      <c r="AU135" s="15" t="str">
        <f t="shared" ref="AU135:AU198" si="72">IFERROR(IF($AU$3=0,"",AT135/$AU$3),"")</f>
        <v/>
      </c>
      <c r="AV135" s="2" t="str" cm="1">
        <f t="array" ref="AV135">IF(B135="","",SUMPRODUCT(($D$1:$AB$4=$AV$4)*$D135:$AB135))</f>
        <v/>
      </c>
      <c r="AW135" s="15" t="str">
        <f t="shared" ref="AW135:AW198" si="73">IFERROR(IF($AW$3=0,"",AV135/$AW$3),"")</f>
        <v/>
      </c>
      <c r="AX135" s="2" t="str" cm="1">
        <f t="array" ref="AX135">IF(B135="","",SUMPRODUCT(($D$1:$AB$4=$AX$4)*$D135:$AB135))</f>
        <v/>
      </c>
      <c r="AY135" s="15" t="str">
        <f t="shared" ref="AY135:AY198" si="74">IFERROR(IF($AY$3=0,"",AX135/$AY$3),"")</f>
        <v/>
      </c>
      <c r="AZ135" s="2" t="str" cm="1">
        <f t="array" ref="AZ135">IF(B135="","",SUMPRODUCT(($D$1:$AB$4=$AZ$4)*$D135:$AB135))</f>
        <v/>
      </c>
      <c r="BA135" s="15" t="str">
        <f t="shared" ref="BA135:BA198" si="75">IFERROR(IF($BA$3=0,"",AZ135/$BA$3),"")</f>
        <v/>
      </c>
      <c r="BB135" s="2" t="str" cm="1">
        <f t="array" ref="BB135">IF(B135="","",SUMPRODUCT(($D$1:$AB$4=$BB$4)*$D135:$AB135))</f>
        <v/>
      </c>
      <c r="BC135" s="15" t="str">
        <f t="shared" ref="BC135:BC198" si="76">IFERROR(IF($BC$3=0,"",BB135/$BC$3),"")</f>
        <v/>
      </c>
      <c r="BD135" s="2" t="str" cm="1">
        <f t="array" ref="BD135">IF(B135="","",SUMPRODUCT(($D$1:$AB$4=$BD$4)*$D135:$AB135))</f>
        <v/>
      </c>
      <c r="BE135" s="15" t="str">
        <f t="shared" ref="BE135:BE198" si="77">IFERROR(IF($BE$3=0,"",BD135/$BE$3),"")</f>
        <v/>
      </c>
      <c r="BF135" s="2" t="str" cm="1">
        <f t="array" ref="BF135">IF(B135="","",SUMPRODUCT(($D$1:$AB$4=$BF$4)*$D135:$AB135))</f>
        <v/>
      </c>
      <c r="BG135" s="15" t="str">
        <f t="shared" ref="BG135:BG198" si="78">IFERROR(IF($BG$3=0,"",BF135/$BG$3),"")</f>
        <v/>
      </c>
      <c r="BH135" s="2" t="str" cm="1">
        <f t="array" ref="BH135">IF(B135="","",SUMPRODUCT(($D$1:$AB$4=$BH$4)*$D135:$AB135))</f>
        <v/>
      </c>
      <c r="BI135" s="15" t="str">
        <f t="shared" ref="BI135:BI198" si="79">IFERROR(IF($BI$3=0,"",BH135/$BI$3),"")</f>
        <v/>
      </c>
      <c r="BJ135" s="2" t="str" cm="1">
        <f t="array" ref="BJ135">IF(B135="","",SUMPRODUCT(($D$1:$AB$4=$BJ$4)*$D135:$AB135))</f>
        <v/>
      </c>
      <c r="BK135" s="15" t="str">
        <f t="shared" ref="BK135:BK198" si="80">IFERROR(IF($BK$3=0,"",BJ135/$BK$3),"")</f>
        <v/>
      </c>
      <c r="BL135" s="2" t="str" cm="1">
        <f t="array" ref="BL135">IF(B135="","",SUMPRODUCT(($D$1:$AB$4=$BL$4)*$D135:$AB135))</f>
        <v/>
      </c>
      <c r="BM135" s="15" t="str">
        <f t="shared" ref="BM135:BM198" si="81">IFERROR(IF($BM$3=0,"",BL135/$BM$3),"")</f>
        <v/>
      </c>
      <c r="BN135" s="2" t="str" cm="1">
        <f t="array" ref="BN135">IF(B135="","",SUMPRODUCT(($D$1:$AB$4=$BN$4)*$D135:$AB135))</f>
        <v/>
      </c>
      <c r="BO135" s="15" t="str">
        <f t="shared" ref="BO135:BO198" si="82">IFERROR(IF($BO$3=0,"",BN135/$BO$3),"")</f>
        <v/>
      </c>
      <c r="BP135" s="2" t="str" cm="1">
        <f t="array" ref="BP135">IF(B135="","",SUMPRODUCT(($D$1:$AB$4=$BP$4)*$D135:$AB135))</f>
        <v/>
      </c>
      <c r="BQ135" s="15" t="str">
        <f t="shared" ref="BQ135:BQ198" si="83">IFERROR(IF($BQ$3=0,"",BP135/$BQ$3),"")</f>
        <v/>
      </c>
      <c r="BR135" s="2" t="str" cm="1">
        <f t="array" ref="BR135">IF(B135="","",SUMPRODUCT(($D$1:$AB$4=$BR$4)*$D135:$AB135))</f>
        <v/>
      </c>
      <c r="BS135" s="15" t="str">
        <f t="shared" ref="BS135:BS198" si="84">IFERROR(IF($BS$3=0,"",BR135/$BS$3),"")</f>
        <v/>
      </c>
      <c r="BT135" s="2" t="str" cm="1">
        <f t="array" ref="BT135">IF(B135="","",SUMPRODUCT(($D$1:$AB$4=$BT$4)*$D135:$AB135))</f>
        <v/>
      </c>
      <c r="BU135" s="15" t="str">
        <f t="shared" ref="BU135:BU198" si="85">IFERROR(IF($BU$3=0,"",BT135/$BU$3),"")</f>
        <v/>
      </c>
      <c r="BV135" s="2" t="str" cm="1">
        <f t="array" ref="BV135">IF(B135="","",SUMPRODUCT(($D$1:$AB$4=$BV$4)*$D135:$AB135))</f>
        <v/>
      </c>
      <c r="BW135" s="15" t="str">
        <f t="shared" ref="BW135:BW198" si="86">IFERROR(IF($BW$3=0,"",BV135/$BW$3),"")</f>
        <v/>
      </c>
      <c r="BX135" s="2" t="str" cm="1">
        <f t="array" ref="BX135">IF(B135="","",SUMPRODUCT(($D$1:$AB$4=$BX$4)*$D135:$AB135))</f>
        <v/>
      </c>
      <c r="BY135" s="15" t="str">
        <f t="shared" ref="BY135:BY198" si="87">IFERROR(IF($BY$3=0,"",BX135/$BY$3),"")</f>
        <v/>
      </c>
      <c r="BZ135" s="2" t="str" cm="1">
        <f t="array" ref="BZ135">IF(B135="","",SUMPRODUCT(($D$1:$AB$4=$BZ$4)*$D135:$AB135))</f>
        <v/>
      </c>
      <c r="CA135" s="15" t="str">
        <f t="shared" ref="CA135:CA198" si="88">IFERROR(IF($CA$3=0,"",BZ135/$CA$3),"")</f>
        <v/>
      </c>
      <c r="CB135" s="2" t="str" cm="1">
        <f t="array" ref="CB135">IF(B135="","",SUMPRODUCT(($D$1:$AB$4=$CB$4)*$D135:$AB135))</f>
        <v/>
      </c>
      <c r="CC135" s="15" t="str">
        <f t="shared" ref="CC135:CC198" si="89">IFERROR(IF($CC$3=0,"",CB135/$CC$3),"")</f>
        <v/>
      </c>
      <c r="CD135" s="2" t="str" cm="1">
        <f t="array" ref="CD135">IF(B135="","",SUMPRODUCT(($D$1:$AB$4=$CD$4)*$D135:$AB135))</f>
        <v/>
      </c>
      <c r="CE135" s="15" t="str">
        <f t="shared" ref="CE135:CE198" si="90">IFERROR(IF($CE$3=0,"",CD135/$CE$3),"")</f>
        <v/>
      </c>
      <c r="CF135" s="2" t="str" cm="1">
        <f t="array" ref="CF135">IF(B135="","",SUMPRODUCT(($D$1:$AB$4=$CF$4)*$D135:$AB135))</f>
        <v/>
      </c>
      <c r="CG135" s="15" t="str">
        <f t="shared" ref="CG135:CG198" si="91">IFERROR(IF($CG$3=0,"",CF135/$CG$3),"")</f>
        <v/>
      </c>
      <c r="CH135" s="2" t="str" cm="1">
        <f t="array" ref="CH135">IF(B135="","",SUMPRODUCT(($D$1:$AB$4=$CH$4)*$D135:$AB135))</f>
        <v/>
      </c>
      <c r="CI135" s="15" t="str">
        <f t="shared" ref="CI135:CI198" si="92">IFERROR(IF($CI$3=0,"",CH135/$CI$3),"")</f>
        <v/>
      </c>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row>
    <row r="136" spans="1:127" s="3" customFormat="1" ht="15.75" thickBot="1">
      <c r="A136" s="7">
        <v>131</v>
      </c>
      <c r="B136" s="1"/>
      <c r="D136" s="99"/>
      <c r="E136" s="100"/>
      <c r="F136" s="100"/>
      <c r="G136" s="100"/>
      <c r="H136" s="100"/>
      <c r="I136" s="101"/>
      <c r="J136" s="104"/>
      <c r="K136" s="105"/>
      <c r="L136" s="105"/>
      <c r="M136" s="105"/>
      <c r="N136" s="105"/>
      <c r="O136" s="106"/>
      <c r="P136" s="109"/>
      <c r="Q136" s="110"/>
      <c r="R136" s="110"/>
      <c r="S136" s="110"/>
      <c r="T136" s="110"/>
      <c r="U136" s="111"/>
      <c r="V136" s="115"/>
      <c r="W136" s="116"/>
      <c r="X136" s="116"/>
      <c r="Y136" s="116"/>
      <c r="Z136" s="116"/>
      <c r="AA136" s="116"/>
      <c r="AB136" s="170"/>
      <c r="AC136" s="171" t="str">
        <f t="shared" si="66"/>
        <v/>
      </c>
      <c r="AD136" s="172" t="str">
        <f t="shared" si="67"/>
        <v/>
      </c>
      <c r="AE136" s="4"/>
      <c r="AF136" s="4"/>
      <c r="AG136" s="4"/>
      <c r="AH136" s="4"/>
      <c r="AI136" s="4"/>
      <c r="AJ136" s="4"/>
      <c r="AK136" s="4"/>
      <c r="AL136" s="2" t="str" cm="1">
        <f t="array" ref="AL136">IF(B136="","",SUMPRODUCT(($D$1:$AB$4=$AL$4)*D136:AB136))</f>
        <v/>
      </c>
      <c r="AM136" s="15" t="str">
        <f t="shared" si="68"/>
        <v/>
      </c>
      <c r="AN136" s="2" t="str" cm="1">
        <f t="array" ref="AN136">IF(B136="","",SUMPRODUCT(($D$1:$AB$4=$AN$4)*D136:AB136))</f>
        <v/>
      </c>
      <c r="AO136" s="15" t="str">
        <f t="shared" si="69"/>
        <v/>
      </c>
      <c r="AP136" s="2" t="str" cm="1">
        <f t="array" ref="AP136">IF(B136="","",SUMPRODUCT(($D$1:$AB$4=$AP$4)*D136:AB136))</f>
        <v/>
      </c>
      <c r="AQ136" s="15" t="str">
        <f t="shared" si="70"/>
        <v/>
      </c>
      <c r="AR136" s="2" t="str" cm="1">
        <f t="array" ref="AR136">IF(B136="","",SUMPRODUCT(($D$1:$AB$4=$AR$4)*D136:AB136))</f>
        <v/>
      </c>
      <c r="AS136" s="15" t="str">
        <f t="shared" si="71"/>
        <v/>
      </c>
      <c r="AT136" s="2" t="str" cm="1">
        <f t="array" ref="AT136">IF(B136="","",SUMPRODUCT(($D$1:$AB$4=$AT$4)*$D136:$AB136))</f>
        <v/>
      </c>
      <c r="AU136" s="15" t="str">
        <f t="shared" si="72"/>
        <v/>
      </c>
      <c r="AV136" s="2" t="str" cm="1">
        <f t="array" ref="AV136">IF(B136="","",SUMPRODUCT(($D$1:$AB$4=$AV$4)*$D136:$AB136))</f>
        <v/>
      </c>
      <c r="AW136" s="15" t="str">
        <f t="shared" si="73"/>
        <v/>
      </c>
      <c r="AX136" s="2" t="str" cm="1">
        <f t="array" ref="AX136">IF(B136="","",SUMPRODUCT(($D$1:$AB$4=$AX$4)*$D136:$AB136))</f>
        <v/>
      </c>
      <c r="AY136" s="15" t="str">
        <f t="shared" si="74"/>
        <v/>
      </c>
      <c r="AZ136" s="2" t="str" cm="1">
        <f t="array" ref="AZ136">IF(B136="","",SUMPRODUCT(($D$1:$AB$4=$AZ$4)*$D136:$AB136))</f>
        <v/>
      </c>
      <c r="BA136" s="15" t="str">
        <f t="shared" si="75"/>
        <v/>
      </c>
      <c r="BB136" s="2" t="str" cm="1">
        <f t="array" ref="BB136">IF(B136="","",SUMPRODUCT(($D$1:$AB$4=$BB$4)*$D136:$AB136))</f>
        <v/>
      </c>
      <c r="BC136" s="15" t="str">
        <f t="shared" si="76"/>
        <v/>
      </c>
      <c r="BD136" s="2" t="str" cm="1">
        <f t="array" ref="BD136">IF(B136="","",SUMPRODUCT(($D$1:$AB$4=$BD$4)*$D136:$AB136))</f>
        <v/>
      </c>
      <c r="BE136" s="15" t="str">
        <f t="shared" si="77"/>
        <v/>
      </c>
      <c r="BF136" s="2" t="str" cm="1">
        <f t="array" ref="BF136">IF(B136="","",SUMPRODUCT(($D$1:$AB$4=$BF$4)*$D136:$AB136))</f>
        <v/>
      </c>
      <c r="BG136" s="15" t="str">
        <f t="shared" si="78"/>
        <v/>
      </c>
      <c r="BH136" s="2" t="str" cm="1">
        <f t="array" ref="BH136">IF(B136="","",SUMPRODUCT(($D$1:$AB$4=$BH$4)*$D136:$AB136))</f>
        <v/>
      </c>
      <c r="BI136" s="15" t="str">
        <f t="shared" si="79"/>
        <v/>
      </c>
      <c r="BJ136" s="2" t="str" cm="1">
        <f t="array" ref="BJ136">IF(B136="","",SUMPRODUCT(($D$1:$AB$4=$BJ$4)*$D136:$AB136))</f>
        <v/>
      </c>
      <c r="BK136" s="15" t="str">
        <f t="shared" si="80"/>
        <v/>
      </c>
      <c r="BL136" s="2" t="str" cm="1">
        <f t="array" ref="BL136">IF(B136="","",SUMPRODUCT(($D$1:$AB$4=$BL$4)*$D136:$AB136))</f>
        <v/>
      </c>
      <c r="BM136" s="15" t="str">
        <f t="shared" si="81"/>
        <v/>
      </c>
      <c r="BN136" s="2" t="str" cm="1">
        <f t="array" ref="BN136">IF(B136="","",SUMPRODUCT(($D$1:$AB$4=$BN$4)*$D136:$AB136))</f>
        <v/>
      </c>
      <c r="BO136" s="15" t="str">
        <f t="shared" si="82"/>
        <v/>
      </c>
      <c r="BP136" s="2" t="str" cm="1">
        <f t="array" ref="BP136">IF(B136="","",SUMPRODUCT(($D$1:$AB$4=$BP$4)*$D136:$AB136))</f>
        <v/>
      </c>
      <c r="BQ136" s="15" t="str">
        <f t="shared" si="83"/>
        <v/>
      </c>
      <c r="BR136" s="2" t="str" cm="1">
        <f t="array" ref="BR136">IF(B136="","",SUMPRODUCT(($D$1:$AB$4=$BR$4)*$D136:$AB136))</f>
        <v/>
      </c>
      <c r="BS136" s="15" t="str">
        <f t="shared" si="84"/>
        <v/>
      </c>
      <c r="BT136" s="2" t="str" cm="1">
        <f t="array" ref="BT136">IF(B136="","",SUMPRODUCT(($D$1:$AB$4=$BT$4)*$D136:$AB136))</f>
        <v/>
      </c>
      <c r="BU136" s="15" t="str">
        <f t="shared" si="85"/>
        <v/>
      </c>
      <c r="BV136" s="2" t="str" cm="1">
        <f t="array" ref="BV136">IF(B136="","",SUMPRODUCT(($D$1:$AB$4=$BV$4)*$D136:$AB136))</f>
        <v/>
      </c>
      <c r="BW136" s="15" t="str">
        <f t="shared" si="86"/>
        <v/>
      </c>
      <c r="BX136" s="2" t="str" cm="1">
        <f t="array" ref="BX136">IF(B136="","",SUMPRODUCT(($D$1:$AB$4=$BX$4)*$D136:$AB136))</f>
        <v/>
      </c>
      <c r="BY136" s="15" t="str">
        <f t="shared" si="87"/>
        <v/>
      </c>
      <c r="BZ136" s="2" t="str" cm="1">
        <f t="array" ref="BZ136">IF(B136="","",SUMPRODUCT(($D$1:$AB$4=$BZ$4)*$D136:$AB136))</f>
        <v/>
      </c>
      <c r="CA136" s="15" t="str">
        <f t="shared" si="88"/>
        <v/>
      </c>
      <c r="CB136" s="2" t="str" cm="1">
        <f t="array" ref="CB136">IF(B136="","",SUMPRODUCT(($D$1:$AB$4=$CB$4)*$D136:$AB136))</f>
        <v/>
      </c>
      <c r="CC136" s="15" t="str">
        <f t="shared" si="89"/>
        <v/>
      </c>
      <c r="CD136" s="2" t="str" cm="1">
        <f t="array" ref="CD136">IF(B136="","",SUMPRODUCT(($D$1:$AB$4=$CD$4)*$D136:$AB136))</f>
        <v/>
      </c>
      <c r="CE136" s="15" t="str">
        <f t="shared" si="90"/>
        <v/>
      </c>
      <c r="CF136" s="2" t="str" cm="1">
        <f t="array" ref="CF136">IF(B136="","",SUMPRODUCT(($D$1:$AB$4=$CF$4)*$D136:$AB136))</f>
        <v/>
      </c>
      <c r="CG136" s="15" t="str">
        <f t="shared" si="91"/>
        <v/>
      </c>
      <c r="CH136" s="2" t="str" cm="1">
        <f t="array" ref="CH136">IF(B136="","",SUMPRODUCT(($D$1:$AB$4=$CH$4)*$D136:$AB136))</f>
        <v/>
      </c>
      <c r="CI136" s="15" t="str">
        <f t="shared" si="92"/>
        <v/>
      </c>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row>
    <row r="137" spans="1:127" s="3" customFormat="1" ht="15.75" thickBot="1">
      <c r="A137" s="7">
        <v>132</v>
      </c>
      <c r="B137" s="1"/>
      <c r="D137" s="99"/>
      <c r="E137" s="100"/>
      <c r="F137" s="100"/>
      <c r="G137" s="100"/>
      <c r="H137" s="100"/>
      <c r="I137" s="101"/>
      <c r="J137" s="104"/>
      <c r="K137" s="105"/>
      <c r="L137" s="105"/>
      <c r="M137" s="105"/>
      <c r="N137" s="105"/>
      <c r="O137" s="106"/>
      <c r="P137" s="109"/>
      <c r="Q137" s="110"/>
      <c r="R137" s="110"/>
      <c r="S137" s="110"/>
      <c r="T137" s="110"/>
      <c r="U137" s="111"/>
      <c r="V137" s="115"/>
      <c r="W137" s="116"/>
      <c r="X137" s="116"/>
      <c r="Y137" s="116"/>
      <c r="Z137" s="116"/>
      <c r="AA137" s="116"/>
      <c r="AB137" s="170"/>
      <c r="AC137" s="171" t="str">
        <f t="shared" si="66"/>
        <v/>
      </c>
      <c r="AD137" s="172" t="str">
        <f t="shared" si="67"/>
        <v/>
      </c>
      <c r="AE137" s="4"/>
      <c r="AF137" s="4"/>
      <c r="AG137" s="4"/>
      <c r="AH137" s="4"/>
      <c r="AI137" s="4"/>
      <c r="AJ137" s="4"/>
      <c r="AK137" s="4"/>
      <c r="AL137" s="2" t="str" cm="1">
        <f t="array" ref="AL137">IF(B137="","",SUMPRODUCT(($D$1:$AB$4=$AL$4)*D137:AB137))</f>
        <v/>
      </c>
      <c r="AM137" s="15" t="str">
        <f t="shared" si="68"/>
        <v/>
      </c>
      <c r="AN137" s="2" t="str" cm="1">
        <f t="array" ref="AN137">IF(B137="","",SUMPRODUCT(($D$1:$AB$4=$AN$4)*D137:AB137))</f>
        <v/>
      </c>
      <c r="AO137" s="15" t="str">
        <f t="shared" si="69"/>
        <v/>
      </c>
      <c r="AP137" s="2" t="str" cm="1">
        <f t="array" ref="AP137">IF(B137="","",SUMPRODUCT(($D$1:$AB$4=$AP$4)*D137:AB137))</f>
        <v/>
      </c>
      <c r="AQ137" s="15" t="str">
        <f t="shared" si="70"/>
        <v/>
      </c>
      <c r="AR137" s="2" t="str" cm="1">
        <f t="array" ref="AR137">IF(B137="","",SUMPRODUCT(($D$1:$AB$4=$AR$4)*D137:AB137))</f>
        <v/>
      </c>
      <c r="AS137" s="15" t="str">
        <f t="shared" si="71"/>
        <v/>
      </c>
      <c r="AT137" s="2" t="str" cm="1">
        <f t="array" ref="AT137">IF(B137="","",SUMPRODUCT(($D$1:$AB$4=$AT$4)*$D137:$AB137))</f>
        <v/>
      </c>
      <c r="AU137" s="15" t="str">
        <f t="shared" si="72"/>
        <v/>
      </c>
      <c r="AV137" s="2" t="str" cm="1">
        <f t="array" ref="AV137">IF(B137="","",SUMPRODUCT(($D$1:$AB$4=$AV$4)*$D137:$AB137))</f>
        <v/>
      </c>
      <c r="AW137" s="15" t="str">
        <f t="shared" si="73"/>
        <v/>
      </c>
      <c r="AX137" s="2" t="str" cm="1">
        <f t="array" ref="AX137">IF(B137="","",SUMPRODUCT(($D$1:$AB$4=$AX$4)*$D137:$AB137))</f>
        <v/>
      </c>
      <c r="AY137" s="15" t="str">
        <f t="shared" si="74"/>
        <v/>
      </c>
      <c r="AZ137" s="2" t="str" cm="1">
        <f t="array" ref="AZ137">IF(B137="","",SUMPRODUCT(($D$1:$AB$4=$AZ$4)*$D137:$AB137))</f>
        <v/>
      </c>
      <c r="BA137" s="15" t="str">
        <f t="shared" si="75"/>
        <v/>
      </c>
      <c r="BB137" s="2" t="str" cm="1">
        <f t="array" ref="BB137">IF(B137="","",SUMPRODUCT(($D$1:$AB$4=$BB$4)*$D137:$AB137))</f>
        <v/>
      </c>
      <c r="BC137" s="15" t="str">
        <f t="shared" si="76"/>
        <v/>
      </c>
      <c r="BD137" s="2" t="str" cm="1">
        <f t="array" ref="BD137">IF(B137="","",SUMPRODUCT(($D$1:$AB$4=$BD$4)*$D137:$AB137))</f>
        <v/>
      </c>
      <c r="BE137" s="15" t="str">
        <f t="shared" si="77"/>
        <v/>
      </c>
      <c r="BF137" s="2" t="str" cm="1">
        <f t="array" ref="BF137">IF(B137="","",SUMPRODUCT(($D$1:$AB$4=$BF$4)*$D137:$AB137))</f>
        <v/>
      </c>
      <c r="BG137" s="15" t="str">
        <f t="shared" si="78"/>
        <v/>
      </c>
      <c r="BH137" s="2" t="str" cm="1">
        <f t="array" ref="BH137">IF(B137="","",SUMPRODUCT(($D$1:$AB$4=$BH$4)*$D137:$AB137))</f>
        <v/>
      </c>
      <c r="BI137" s="15" t="str">
        <f t="shared" si="79"/>
        <v/>
      </c>
      <c r="BJ137" s="2" t="str" cm="1">
        <f t="array" ref="BJ137">IF(B137="","",SUMPRODUCT(($D$1:$AB$4=$BJ$4)*$D137:$AB137))</f>
        <v/>
      </c>
      <c r="BK137" s="15" t="str">
        <f t="shared" si="80"/>
        <v/>
      </c>
      <c r="BL137" s="2" t="str" cm="1">
        <f t="array" ref="BL137">IF(B137="","",SUMPRODUCT(($D$1:$AB$4=$BL$4)*$D137:$AB137))</f>
        <v/>
      </c>
      <c r="BM137" s="15" t="str">
        <f t="shared" si="81"/>
        <v/>
      </c>
      <c r="BN137" s="2" t="str" cm="1">
        <f t="array" ref="BN137">IF(B137="","",SUMPRODUCT(($D$1:$AB$4=$BN$4)*$D137:$AB137))</f>
        <v/>
      </c>
      <c r="BO137" s="15" t="str">
        <f t="shared" si="82"/>
        <v/>
      </c>
      <c r="BP137" s="2" t="str" cm="1">
        <f t="array" ref="BP137">IF(B137="","",SUMPRODUCT(($D$1:$AB$4=$BP$4)*$D137:$AB137))</f>
        <v/>
      </c>
      <c r="BQ137" s="15" t="str">
        <f t="shared" si="83"/>
        <v/>
      </c>
      <c r="BR137" s="2" t="str" cm="1">
        <f t="array" ref="BR137">IF(B137="","",SUMPRODUCT(($D$1:$AB$4=$BR$4)*$D137:$AB137))</f>
        <v/>
      </c>
      <c r="BS137" s="15" t="str">
        <f t="shared" si="84"/>
        <v/>
      </c>
      <c r="BT137" s="2" t="str" cm="1">
        <f t="array" ref="BT137">IF(B137="","",SUMPRODUCT(($D$1:$AB$4=$BT$4)*$D137:$AB137))</f>
        <v/>
      </c>
      <c r="BU137" s="15" t="str">
        <f t="shared" si="85"/>
        <v/>
      </c>
      <c r="BV137" s="2" t="str" cm="1">
        <f t="array" ref="BV137">IF(B137="","",SUMPRODUCT(($D$1:$AB$4=$BV$4)*$D137:$AB137))</f>
        <v/>
      </c>
      <c r="BW137" s="15" t="str">
        <f t="shared" si="86"/>
        <v/>
      </c>
      <c r="BX137" s="2" t="str" cm="1">
        <f t="array" ref="BX137">IF(B137="","",SUMPRODUCT(($D$1:$AB$4=$BX$4)*$D137:$AB137))</f>
        <v/>
      </c>
      <c r="BY137" s="15" t="str">
        <f t="shared" si="87"/>
        <v/>
      </c>
      <c r="BZ137" s="2" t="str" cm="1">
        <f t="array" ref="BZ137">IF(B137="","",SUMPRODUCT(($D$1:$AB$4=$BZ$4)*$D137:$AB137))</f>
        <v/>
      </c>
      <c r="CA137" s="15" t="str">
        <f t="shared" si="88"/>
        <v/>
      </c>
      <c r="CB137" s="2" t="str" cm="1">
        <f t="array" ref="CB137">IF(B137="","",SUMPRODUCT(($D$1:$AB$4=$CB$4)*$D137:$AB137))</f>
        <v/>
      </c>
      <c r="CC137" s="15" t="str">
        <f t="shared" si="89"/>
        <v/>
      </c>
      <c r="CD137" s="2" t="str" cm="1">
        <f t="array" ref="CD137">IF(B137="","",SUMPRODUCT(($D$1:$AB$4=$CD$4)*$D137:$AB137))</f>
        <v/>
      </c>
      <c r="CE137" s="15" t="str">
        <f t="shared" si="90"/>
        <v/>
      </c>
      <c r="CF137" s="2" t="str" cm="1">
        <f t="array" ref="CF137">IF(B137="","",SUMPRODUCT(($D$1:$AB$4=$CF$4)*$D137:$AB137))</f>
        <v/>
      </c>
      <c r="CG137" s="15" t="str">
        <f t="shared" si="91"/>
        <v/>
      </c>
      <c r="CH137" s="2" t="str" cm="1">
        <f t="array" ref="CH137">IF(B137="","",SUMPRODUCT(($D$1:$AB$4=$CH$4)*$D137:$AB137))</f>
        <v/>
      </c>
      <c r="CI137" s="15" t="str">
        <f t="shared" si="92"/>
        <v/>
      </c>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row>
    <row r="138" spans="1:127" s="3" customFormat="1" ht="15.75" thickBot="1">
      <c r="A138" s="7">
        <v>133</v>
      </c>
      <c r="B138" s="1"/>
      <c r="D138" s="99"/>
      <c r="E138" s="100"/>
      <c r="F138" s="100"/>
      <c r="G138" s="100"/>
      <c r="H138" s="100"/>
      <c r="I138" s="101"/>
      <c r="J138" s="104"/>
      <c r="K138" s="105"/>
      <c r="L138" s="105"/>
      <c r="M138" s="105"/>
      <c r="N138" s="105"/>
      <c r="O138" s="106"/>
      <c r="P138" s="109"/>
      <c r="Q138" s="110"/>
      <c r="R138" s="110"/>
      <c r="S138" s="110"/>
      <c r="T138" s="110"/>
      <c r="U138" s="111"/>
      <c r="V138" s="115"/>
      <c r="W138" s="116"/>
      <c r="X138" s="116"/>
      <c r="Y138" s="116"/>
      <c r="Z138" s="116"/>
      <c r="AA138" s="116"/>
      <c r="AB138" s="170"/>
      <c r="AC138" s="171" t="str">
        <f t="shared" si="66"/>
        <v/>
      </c>
      <c r="AD138" s="172" t="str">
        <f t="shared" si="67"/>
        <v/>
      </c>
      <c r="AE138" s="4"/>
      <c r="AF138" s="4"/>
      <c r="AG138" s="4"/>
      <c r="AH138" s="4"/>
      <c r="AI138" s="4"/>
      <c r="AJ138" s="4"/>
      <c r="AK138" s="4"/>
      <c r="AL138" s="2" t="str" cm="1">
        <f t="array" ref="AL138">IF(B138="","",SUMPRODUCT(($D$1:$AB$4=$AL$4)*D138:AB138))</f>
        <v/>
      </c>
      <c r="AM138" s="15" t="str">
        <f t="shared" si="68"/>
        <v/>
      </c>
      <c r="AN138" s="2" t="str" cm="1">
        <f t="array" ref="AN138">IF(B138="","",SUMPRODUCT(($D$1:$AB$4=$AN$4)*D138:AB138))</f>
        <v/>
      </c>
      <c r="AO138" s="15" t="str">
        <f t="shared" si="69"/>
        <v/>
      </c>
      <c r="AP138" s="2" t="str" cm="1">
        <f t="array" ref="AP138">IF(B138="","",SUMPRODUCT(($D$1:$AB$4=$AP$4)*D138:AB138))</f>
        <v/>
      </c>
      <c r="AQ138" s="15" t="str">
        <f t="shared" si="70"/>
        <v/>
      </c>
      <c r="AR138" s="2" t="str" cm="1">
        <f t="array" ref="AR138">IF(B138="","",SUMPRODUCT(($D$1:$AB$4=$AR$4)*D138:AB138))</f>
        <v/>
      </c>
      <c r="AS138" s="15" t="str">
        <f t="shared" si="71"/>
        <v/>
      </c>
      <c r="AT138" s="2" t="str" cm="1">
        <f t="array" ref="AT138">IF(B138="","",SUMPRODUCT(($D$1:$AB$4=$AT$4)*$D138:$AB138))</f>
        <v/>
      </c>
      <c r="AU138" s="15" t="str">
        <f t="shared" si="72"/>
        <v/>
      </c>
      <c r="AV138" s="2" t="str" cm="1">
        <f t="array" ref="AV138">IF(B138="","",SUMPRODUCT(($D$1:$AB$4=$AV$4)*$D138:$AB138))</f>
        <v/>
      </c>
      <c r="AW138" s="15" t="str">
        <f t="shared" si="73"/>
        <v/>
      </c>
      <c r="AX138" s="2" t="str" cm="1">
        <f t="array" ref="AX138">IF(B138="","",SUMPRODUCT(($D$1:$AB$4=$AX$4)*$D138:$AB138))</f>
        <v/>
      </c>
      <c r="AY138" s="15" t="str">
        <f t="shared" si="74"/>
        <v/>
      </c>
      <c r="AZ138" s="2" t="str" cm="1">
        <f t="array" ref="AZ138">IF(B138="","",SUMPRODUCT(($D$1:$AB$4=$AZ$4)*$D138:$AB138))</f>
        <v/>
      </c>
      <c r="BA138" s="15" t="str">
        <f t="shared" si="75"/>
        <v/>
      </c>
      <c r="BB138" s="2" t="str" cm="1">
        <f t="array" ref="BB138">IF(B138="","",SUMPRODUCT(($D$1:$AB$4=$BB$4)*$D138:$AB138))</f>
        <v/>
      </c>
      <c r="BC138" s="15" t="str">
        <f t="shared" si="76"/>
        <v/>
      </c>
      <c r="BD138" s="2" t="str" cm="1">
        <f t="array" ref="BD138">IF(B138="","",SUMPRODUCT(($D$1:$AB$4=$BD$4)*$D138:$AB138))</f>
        <v/>
      </c>
      <c r="BE138" s="15" t="str">
        <f t="shared" si="77"/>
        <v/>
      </c>
      <c r="BF138" s="2" t="str" cm="1">
        <f t="array" ref="BF138">IF(B138="","",SUMPRODUCT(($D$1:$AB$4=$BF$4)*$D138:$AB138))</f>
        <v/>
      </c>
      <c r="BG138" s="15" t="str">
        <f t="shared" si="78"/>
        <v/>
      </c>
      <c r="BH138" s="2" t="str" cm="1">
        <f t="array" ref="BH138">IF(B138="","",SUMPRODUCT(($D$1:$AB$4=$BH$4)*$D138:$AB138))</f>
        <v/>
      </c>
      <c r="BI138" s="15" t="str">
        <f t="shared" si="79"/>
        <v/>
      </c>
      <c r="BJ138" s="2" t="str" cm="1">
        <f t="array" ref="BJ138">IF(B138="","",SUMPRODUCT(($D$1:$AB$4=$BJ$4)*$D138:$AB138))</f>
        <v/>
      </c>
      <c r="BK138" s="15" t="str">
        <f t="shared" si="80"/>
        <v/>
      </c>
      <c r="BL138" s="2" t="str" cm="1">
        <f t="array" ref="BL138">IF(B138="","",SUMPRODUCT(($D$1:$AB$4=$BL$4)*$D138:$AB138))</f>
        <v/>
      </c>
      <c r="BM138" s="15" t="str">
        <f t="shared" si="81"/>
        <v/>
      </c>
      <c r="BN138" s="2" t="str" cm="1">
        <f t="array" ref="BN138">IF(B138="","",SUMPRODUCT(($D$1:$AB$4=$BN$4)*$D138:$AB138))</f>
        <v/>
      </c>
      <c r="BO138" s="15" t="str">
        <f t="shared" si="82"/>
        <v/>
      </c>
      <c r="BP138" s="2" t="str" cm="1">
        <f t="array" ref="BP138">IF(B138="","",SUMPRODUCT(($D$1:$AB$4=$BP$4)*$D138:$AB138))</f>
        <v/>
      </c>
      <c r="BQ138" s="15" t="str">
        <f t="shared" si="83"/>
        <v/>
      </c>
      <c r="BR138" s="2" t="str" cm="1">
        <f t="array" ref="BR138">IF(B138="","",SUMPRODUCT(($D$1:$AB$4=$BR$4)*$D138:$AB138))</f>
        <v/>
      </c>
      <c r="BS138" s="15" t="str">
        <f t="shared" si="84"/>
        <v/>
      </c>
      <c r="BT138" s="2" t="str" cm="1">
        <f t="array" ref="BT138">IF(B138="","",SUMPRODUCT(($D$1:$AB$4=$BT$4)*$D138:$AB138))</f>
        <v/>
      </c>
      <c r="BU138" s="15" t="str">
        <f t="shared" si="85"/>
        <v/>
      </c>
      <c r="BV138" s="2" t="str" cm="1">
        <f t="array" ref="BV138">IF(B138="","",SUMPRODUCT(($D$1:$AB$4=$BV$4)*$D138:$AB138))</f>
        <v/>
      </c>
      <c r="BW138" s="15" t="str">
        <f t="shared" si="86"/>
        <v/>
      </c>
      <c r="BX138" s="2" t="str" cm="1">
        <f t="array" ref="BX138">IF(B138="","",SUMPRODUCT(($D$1:$AB$4=$BX$4)*$D138:$AB138))</f>
        <v/>
      </c>
      <c r="BY138" s="15" t="str">
        <f t="shared" si="87"/>
        <v/>
      </c>
      <c r="BZ138" s="2" t="str" cm="1">
        <f t="array" ref="BZ138">IF(B138="","",SUMPRODUCT(($D$1:$AB$4=$BZ$4)*$D138:$AB138))</f>
        <v/>
      </c>
      <c r="CA138" s="15" t="str">
        <f t="shared" si="88"/>
        <v/>
      </c>
      <c r="CB138" s="2" t="str" cm="1">
        <f t="array" ref="CB138">IF(B138="","",SUMPRODUCT(($D$1:$AB$4=$CB$4)*$D138:$AB138))</f>
        <v/>
      </c>
      <c r="CC138" s="15" t="str">
        <f t="shared" si="89"/>
        <v/>
      </c>
      <c r="CD138" s="2" t="str" cm="1">
        <f t="array" ref="CD138">IF(B138="","",SUMPRODUCT(($D$1:$AB$4=$CD$4)*$D138:$AB138))</f>
        <v/>
      </c>
      <c r="CE138" s="15" t="str">
        <f t="shared" si="90"/>
        <v/>
      </c>
      <c r="CF138" s="2" t="str" cm="1">
        <f t="array" ref="CF138">IF(B138="","",SUMPRODUCT(($D$1:$AB$4=$CF$4)*$D138:$AB138))</f>
        <v/>
      </c>
      <c r="CG138" s="15" t="str">
        <f t="shared" si="91"/>
        <v/>
      </c>
      <c r="CH138" s="2" t="str" cm="1">
        <f t="array" ref="CH138">IF(B138="","",SUMPRODUCT(($D$1:$AB$4=$CH$4)*$D138:$AB138))</f>
        <v/>
      </c>
      <c r="CI138" s="15" t="str">
        <f t="shared" si="92"/>
        <v/>
      </c>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row>
    <row r="139" spans="1:127" s="3" customFormat="1" ht="15.75" thickBot="1">
      <c r="A139" s="7">
        <v>134</v>
      </c>
      <c r="B139" s="1"/>
      <c r="D139" s="99"/>
      <c r="E139" s="100"/>
      <c r="F139" s="100"/>
      <c r="G139" s="100"/>
      <c r="H139" s="100"/>
      <c r="I139" s="101"/>
      <c r="J139" s="104"/>
      <c r="K139" s="105"/>
      <c r="L139" s="105"/>
      <c r="M139" s="105"/>
      <c r="N139" s="105"/>
      <c r="O139" s="106"/>
      <c r="P139" s="109"/>
      <c r="Q139" s="110"/>
      <c r="R139" s="110"/>
      <c r="S139" s="110"/>
      <c r="T139" s="110"/>
      <c r="U139" s="111"/>
      <c r="V139" s="115"/>
      <c r="W139" s="116"/>
      <c r="X139" s="116"/>
      <c r="Y139" s="116"/>
      <c r="Z139" s="116"/>
      <c r="AA139" s="116"/>
      <c r="AB139" s="170"/>
      <c r="AC139" s="171" t="str">
        <f t="shared" si="66"/>
        <v/>
      </c>
      <c r="AD139" s="172" t="str">
        <f t="shared" si="67"/>
        <v/>
      </c>
      <c r="AE139" s="4"/>
      <c r="AF139" s="4"/>
      <c r="AG139" s="4"/>
      <c r="AH139" s="4"/>
      <c r="AI139" s="4"/>
      <c r="AJ139" s="4"/>
      <c r="AK139" s="4"/>
      <c r="AL139" s="2" t="str" cm="1">
        <f t="array" ref="AL139">IF(B139="","",SUMPRODUCT(($D$1:$AB$4=$AL$4)*D139:AB139))</f>
        <v/>
      </c>
      <c r="AM139" s="15" t="str">
        <f t="shared" si="68"/>
        <v/>
      </c>
      <c r="AN139" s="2" t="str" cm="1">
        <f t="array" ref="AN139">IF(B139="","",SUMPRODUCT(($D$1:$AB$4=$AN$4)*D139:AB139))</f>
        <v/>
      </c>
      <c r="AO139" s="15" t="str">
        <f t="shared" si="69"/>
        <v/>
      </c>
      <c r="AP139" s="2" t="str" cm="1">
        <f t="array" ref="AP139">IF(B139="","",SUMPRODUCT(($D$1:$AB$4=$AP$4)*D139:AB139))</f>
        <v/>
      </c>
      <c r="AQ139" s="15" t="str">
        <f t="shared" si="70"/>
        <v/>
      </c>
      <c r="AR139" s="2" t="str" cm="1">
        <f t="array" ref="AR139">IF(B139="","",SUMPRODUCT(($D$1:$AB$4=$AR$4)*D139:AB139))</f>
        <v/>
      </c>
      <c r="AS139" s="15" t="str">
        <f t="shared" si="71"/>
        <v/>
      </c>
      <c r="AT139" s="2" t="str" cm="1">
        <f t="array" ref="AT139">IF(B139="","",SUMPRODUCT(($D$1:$AB$4=$AT$4)*$D139:$AB139))</f>
        <v/>
      </c>
      <c r="AU139" s="15" t="str">
        <f t="shared" si="72"/>
        <v/>
      </c>
      <c r="AV139" s="2" t="str" cm="1">
        <f t="array" ref="AV139">IF(B139="","",SUMPRODUCT(($D$1:$AB$4=$AV$4)*$D139:$AB139))</f>
        <v/>
      </c>
      <c r="AW139" s="15" t="str">
        <f t="shared" si="73"/>
        <v/>
      </c>
      <c r="AX139" s="2" t="str" cm="1">
        <f t="array" ref="AX139">IF(B139="","",SUMPRODUCT(($D$1:$AB$4=$AX$4)*$D139:$AB139))</f>
        <v/>
      </c>
      <c r="AY139" s="15" t="str">
        <f t="shared" si="74"/>
        <v/>
      </c>
      <c r="AZ139" s="2" t="str" cm="1">
        <f t="array" ref="AZ139">IF(B139="","",SUMPRODUCT(($D$1:$AB$4=$AZ$4)*$D139:$AB139))</f>
        <v/>
      </c>
      <c r="BA139" s="15" t="str">
        <f t="shared" si="75"/>
        <v/>
      </c>
      <c r="BB139" s="2" t="str" cm="1">
        <f t="array" ref="BB139">IF(B139="","",SUMPRODUCT(($D$1:$AB$4=$BB$4)*$D139:$AB139))</f>
        <v/>
      </c>
      <c r="BC139" s="15" t="str">
        <f t="shared" si="76"/>
        <v/>
      </c>
      <c r="BD139" s="2" t="str" cm="1">
        <f t="array" ref="BD139">IF(B139="","",SUMPRODUCT(($D$1:$AB$4=$BD$4)*$D139:$AB139))</f>
        <v/>
      </c>
      <c r="BE139" s="15" t="str">
        <f t="shared" si="77"/>
        <v/>
      </c>
      <c r="BF139" s="2" t="str" cm="1">
        <f t="array" ref="BF139">IF(B139="","",SUMPRODUCT(($D$1:$AB$4=$BF$4)*$D139:$AB139))</f>
        <v/>
      </c>
      <c r="BG139" s="15" t="str">
        <f t="shared" si="78"/>
        <v/>
      </c>
      <c r="BH139" s="2" t="str" cm="1">
        <f t="array" ref="BH139">IF(B139="","",SUMPRODUCT(($D$1:$AB$4=$BH$4)*$D139:$AB139))</f>
        <v/>
      </c>
      <c r="BI139" s="15" t="str">
        <f t="shared" si="79"/>
        <v/>
      </c>
      <c r="BJ139" s="2" t="str" cm="1">
        <f t="array" ref="BJ139">IF(B139="","",SUMPRODUCT(($D$1:$AB$4=$BJ$4)*$D139:$AB139))</f>
        <v/>
      </c>
      <c r="BK139" s="15" t="str">
        <f t="shared" si="80"/>
        <v/>
      </c>
      <c r="BL139" s="2" t="str" cm="1">
        <f t="array" ref="BL139">IF(B139="","",SUMPRODUCT(($D$1:$AB$4=$BL$4)*$D139:$AB139))</f>
        <v/>
      </c>
      <c r="BM139" s="15" t="str">
        <f t="shared" si="81"/>
        <v/>
      </c>
      <c r="BN139" s="2" t="str" cm="1">
        <f t="array" ref="BN139">IF(B139="","",SUMPRODUCT(($D$1:$AB$4=$BN$4)*$D139:$AB139))</f>
        <v/>
      </c>
      <c r="BO139" s="15" t="str">
        <f t="shared" si="82"/>
        <v/>
      </c>
      <c r="BP139" s="2" t="str" cm="1">
        <f t="array" ref="BP139">IF(B139="","",SUMPRODUCT(($D$1:$AB$4=$BP$4)*$D139:$AB139))</f>
        <v/>
      </c>
      <c r="BQ139" s="15" t="str">
        <f t="shared" si="83"/>
        <v/>
      </c>
      <c r="BR139" s="2" t="str" cm="1">
        <f t="array" ref="BR139">IF(B139="","",SUMPRODUCT(($D$1:$AB$4=$BR$4)*$D139:$AB139))</f>
        <v/>
      </c>
      <c r="BS139" s="15" t="str">
        <f t="shared" si="84"/>
        <v/>
      </c>
      <c r="BT139" s="2" t="str" cm="1">
        <f t="array" ref="BT139">IF(B139="","",SUMPRODUCT(($D$1:$AB$4=$BT$4)*$D139:$AB139))</f>
        <v/>
      </c>
      <c r="BU139" s="15" t="str">
        <f t="shared" si="85"/>
        <v/>
      </c>
      <c r="BV139" s="2" t="str" cm="1">
        <f t="array" ref="BV139">IF(B139="","",SUMPRODUCT(($D$1:$AB$4=$BV$4)*$D139:$AB139))</f>
        <v/>
      </c>
      <c r="BW139" s="15" t="str">
        <f t="shared" si="86"/>
        <v/>
      </c>
      <c r="BX139" s="2" t="str" cm="1">
        <f t="array" ref="BX139">IF(B139="","",SUMPRODUCT(($D$1:$AB$4=$BX$4)*$D139:$AB139))</f>
        <v/>
      </c>
      <c r="BY139" s="15" t="str">
        <f t="shared" si="87"/>
        <v/>
      </c>
      <c r="BZ139" s="2" t="str" cm="1">
        <f t="array" ref="BZ139">IF(B139="","",SUMPRODUCT(($D$1:$AB$4=$BZ$4)*$D139:$AB139))</f>
        <v/>
      </c>
      <c r="CA139" s="15" t="str">
        <f t="shared" si="88"/>
        <v/>
      </c>
      <c r="CB139" s="2" t="str" cm="1">
        <f t="array" ref="CB139">IF(B139="","",SUMPRODUCT(($D$1:$AB$4=$CB$4)*$D139:$AB139))</f>
        <v/>
      </c>
      <c r="CC139" s="15" t="str">
        <f t="shared" si="89"/>
        <v/>
      </c>
      <c r="CD139" s="2" t="str" cm="1">
        <f t="array" ref="CD139">IF(B139="","",SUMPRODUCT(($D$1:$AB$4=$CD$4)*$D139:$AB139))</f>
        <v/>
      </c>
      <c r="CE139" s="15" t="str">
        <f t="shared" si="90"/>
        <v/>
      </c>
      <c r="CF139" s="2" t="str" cm="1">
        <f t="array" ref="CF139">IF(B139="","",SUMPRODUCT(($D$1:$AB$4=$CF$4)*$D139:$AB139))</f>
        <v/>
      </c>
      <c r="CG139" s="15" t="str">
        <f t="shared" si="91"/>
        <v/>
      </c>
      <c r="CH139" s="2" t="str" cm="1">
        <f t="array" ref="CH139">IF(B139="","",SUMPRODUCT(($D$1:$AB$4=$CH$4)*$D139:$AB139))</f>
        <v/>
      </c>
      <c r="CI139" s="15" t="str">
        <f t="shared" si="92"/>
        <v/>
      </c>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row>
    <row r="140" spans="1:127" s="3" customFormat="1" ht="15.75" thickBot="1">
      <c r="A140" s="7">
        <v>135</v>
      </c>
      <c r="B140" s="1"/>
      <c r="D140" s="99"/>
      <c r="E140" s="100"/>
      <c r="F140" s="100"/>
      <c r="G140" s="100"/>
      <c r="H140" s="100"/>
      <c r="I140" s="101"/>
      <c r="J140" s="104"/>
      <c r="K140" s="105"/>
      <c r="L140" s="105"/>
      <c r="M140" s="105"/>
      <c r="N140" s="105"/>
      <c r="O140" s="106"/>
      <c r="P140" s="109"/>
      <c r="Q140" s="110"/>
      <c r="R140" s="110"/>
      <c r="S140" s="110"/>
      <c r="T140" s="110"/>
      <c r="U140" s="111"/>
      <c r="V140" s="115"/>
      <c r="W140" s="116"/>
      <c r="X140" s="116"/>
      <c r="Y140" s="116"/>
      <c r="Z140" s="116"/>
      <c r="AA140" s="116"/>
      <c r="AB140" s="170"/>
      <c r="AC140" s="171" t="str">
        <f t="shared" si="66"/>
        <v/>
      </c>
      <c r="AD140" s="172" t="str">
        <f t="shared" si="67"/>
        <v/>
      </c>
      <c r="AE140" s="4"/>
      <c r="AF140" s="4"/>
      <c r="AG140" s="4"/>
      <c r="AH140" s="4"/>
      <c r="AI140" s="4"/>
      <c r="AJ140" s="4"/>
      <c r="AK140" s="4"/>
      <c r="AL140" s="2" t="str" cm="1">
        <f t="array" ref="AL140">IF(B140="","",SUMPRODUCT(($D$1:$AB$4=$AL$4)*D140:AB140))</f>
        <v/>
      </c>
      <c r="AM140" s="15" t="str">
        <f t="shared" si="68"/>
        <v/>
      </c>
      <c r="AN140" s="2" t="str" cm="1">
        <f t="array" ref="AN140">IF(B140="","",SUMPRODUCT(($D$1:$AB$4=$AN$4)*D140:AB140))</f>
        <v/>
      </c>
      <c r="AO140" s="15" t="str">
        <f t="shared" si="69"/>
        <v/>
      </c>
      <c r="AP140" s="2" t="str" cm="1">
        <f t="array" ref="AP140">IF(B140="","",SUMPRODUCT(($D$1:$AB$4=$AP$4)*D140:AB140))</f>
        <v/>
      </c>
      <c r="AQ140" s="15" t="str">
        <f t="shared" si="70"/>
        <v/>
      </c>
      <c r="AR140" s="2" t="str" cm="1">
        <f t="array" ref="AR140">IF(B140="","",SUMPRODUCT(($D$1:$AB$4=$AR$4)*D140:AB140))</f>
        <v/>
      </c>
      <c r="AS140" s="15" t="str">
        <f t="shared" si="71"/>
        <v/>
      </c>
      <c r="AT140" s="2" t="str" cm="1">
        <f t="array" ref="AT140">IF(B140="","",SUMPRODUCT(($D$1:$AB$4=$AT$4)*$D140:$AB140))</f>
        <v/>
      </c>
      <c r="AU140" s="15" t="str">
        <f t="shared" si="72"/>
        <v/>
      </c>
      <c r="AV140" s="2" t="str" cm="1">
        <f t="array" ref="AV140">IF(B140="","",SUMPRODUCT(($D$1:$AB$4=$AV$4)*$D140:$AB140))</f>
        <v/>
      </c>
      <c r="AW140" s="15" t="str">
        <f t="shared" si="73"/>
        <v/>
      </c>
      <c r="AX140" s="2" t="str" cm="1">
        <f t="array" ref="AX140">IF(B140="","",SUMPRODUCT(($D$1:$AB$4=$AX$4)*$D140:$AB140))</f>
        <v/>
      </c>
      <c r="AY140" s="15" t="str">
        <f t="shared" si="74"/>
        <v/>
      </c>
      <c r="AZ140" s="2" t="str" cm="1">
        <f t="array" ref="AZ140">IF(B140="","",SUMPRODUCT(($D$1:$AB$4=$AZ$4)*$D140:$AB140))</f>
        <v/>
      </c>
      <c r="BA140" s="15" t="str">
        <f t="shared" si="75"/>
        <v/>
      </c>
      <c r="BB140" s="2" t="str" cm="1">
        <f t="array" ref="BB140">IF(B140="","",SUMPRODUCT(($D$1:$AB$4=$BB$4)*$D140:$AB140))</f>
        <v/>
      </c>
      <c r="BC140" s="15" t="str">
        <f t="shared" si="76"/>
        <v/>
      </c>
      <c r="BD140" s="2" t="str" cm="1">
        <f t="array" ref="BD140">IF(B140="","",SUMPRODUCT(($D$1:$AB$4=$BD$4)*$D140:$AB140))</f>
        <v/>
      </c>
      <c r="BE140" s="15" t="str">
        <f t="shared" si="77"/>
        <v/>
      </c>
      <c r="BF140" s="2" t="str" cm="1">
        <f t="array" ref="BF140">IF(B140="","",SUMPRODUCT(($D$1:$AB$4=$BF$4)*$D140:$AB140))</f>
        <v/>
      </c>
      <c r="BG140" s="15" t="str">
        <f t="shared" si="78"/>
        <v/>
      </c>
      <c r="BH140" s="2" t="str" cm="1">
        <f t="array" ref="BH140">IF(B140="","",SUMPRODUCT(($D$1:$AB$4=$BH$4)*$D140:$AB140))</f>
        <v/>
      </c>
      <c r="BI140" s="15" t="str">
        <f t="shared" si="79"/>
        <v/>
      </c>
      <c r="BJ140" s="2" t="str" cm="1">
        <f t="array" ref="BJ140">IF(B140="","",SUMPRODUCT(($D$1:$AB$4=$BJ$4)*$D140:$AB140))</f>
        <v/>
      </c>
      <c r="BK140" s="15" t="str">
        <f t="shared" si="80"/>
        <v/>
      </c>
      <c r="BL140" s="2" t="str" cm="1">
        <f t="array" ref="BL140">IF(B140="","",SUMPRODUCT(($D$1:$AB$4=$BL$4)*$D140:$AB140))</f>
        <v/>
      </c>
      <c r="BM140" s="15" t="str">
        <f t="shared" si="81"/>
        <v/>
      </c>
      <c r="BN140" s="2" t="str" cm="1">
        <f t="array" ref="BN140">IF(B140="","",SUMPRODUCT(($D$1:$AB$4=$BN$4)*$D140:$AB140))</f>
        <v/>
      </c>
      <c r="BO140" s="15" t="str">
        <f t="shared" si="82"/>
        <v/>
      </c>
      <c r="BP140" s="2" t="str" cm="1">
        <f t="array" ref="BP140">IF(B140="","",SUMPRODUCT(($D$1:$AB$4=$BP$4)*$D140:$AB140))</f>
        <v/>
      </c>
      <c r="BQ140" s="15" t="str">
        <f t="shared" si="83"/>
        <v/>
      </c>
      <c r="BR140" s="2" t="str" cm="1">
        <f t="array" ref="BR140">IF(B140="","",SUMPRODUCT(($D$1:$AB$4=$BR$4)*$D140:$AB140))</f>
        <v/>
      </c>
      <c r="BS140" s="15" t="str">
        <f t="shared" si="84"/>
        <v/>
      </c>
      <c r="BT140" s="2" t="str" cm="1">
        <f t="array" ref="BT140">IF(B140="","",SUMPRODUCT(($D$1:$AB$4=$BT$4)*$D140:$AB140))</f>
        <v/>
      </c>
      <c r="BU140" s="15" t="str">
        <f t="shared" si="85"/>
        <v/>
      </c>
      <c r="BV140" s="2" t="str" cm="1">
        <f t="array" ref="BV140">IF(B140="","",SUMPRODUCT(($D$1:$AB$4=$BV$4)*$D140:$AB140))</f>
        <v/>
      </c>
      <c r="BW140" s="15" t="str">
        <f t="shared" si="86"/>
        <v/>
      </c>
      <c r="BX140" s="2" t="str" cm="1">
        <f t="array" ref="BX140">IF(B140="","",SUMPRODUCT(($D$1:$AB$4=$BX$4)*$D140:$AB140))</f>
        <v/>
      </c>
      <c r="BY140" s="15" t="str">
        <f t="shared" si="87"/>
        <v/>
      </c>
      <c r="BZ140" s="2" t="str" cm="1">
        <f t="array" ref="BZ140">IF(B140="","",SUMPRODUCT(($D$1:$AB$4=$BZ$4)*$D140:$AB140))</f>
        <v/>
      </c>
      <c r="CA140" s="15" t="str">
        <f t="shared" si="88"/>
        <v/>
      </c>
      <c r="CB140" s="2" t="str" cm="1">
        <f t="array" ref="CB140">IF(B140="","",SUMPRODUCT(($D$1:$AB$4=$CB$4)*$D140:$AB140))</f>
        <v/>
      </c>
      <c r="CC140" s="15" t="str">
        <f t="shared" si="89"/>
        <v/>
      </c>
      <c r="CD140" s="2" t="str" cm="1">
        <f t="array" ref="CD140">IF(B140="","",SUMPRODUCT(($D$1:$AB$4=$CD$4)*$D140:$AB140))</f>
        <v/>
      </c>
      <c r="CE140" s="15" t="str">
        <f t="shared" si="90"/>
        <v/>
      </c>
      <c r="CF140" s="2" t="str" cm="1">
        <f t="array" ref="CF140">IF(B140="","",SUMPRODUCT(($D$1:$AB$4=$CF$4)*$D140:$AB140))</f>
        <v/>
      </c>
      <c r="CG140" s="15" t="str">
        <f t="shared" si="91"/>
        <v/>
      </c>
      <c r="CH140" s="2" t="str" cm="1">
        <f t="array" ref="CH140">IF(B140="","",SUMPRODUCT(($D$1:$AB$4=$CH$4)*$D140:$AB140))</f>
        <v/>
      </c>
      <c r="CI140" s="15" t="str">
        <f t="shared" si="92"/>
        <v/>
      </c>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row>
    <row r="141" spans="1:127" s="3" customFormat="1" ht="15.75" thickBot="1">
      <c r="A141" s="7">
        <v>136</v>
      </c>
      <c r="B141" s="1"/>
      <c r="D141" s="99"/>
      <c r="E141" s="100"/>
      <c r="F141" s="100"/>
      <c r="G141" s="100"/>
      <c r="H141" s="100"/>
      <c r="I141" s="101"/>
      <c r="J141" s="104"/>
      <c r="K141" s="105"/>
      <c r="L141" s="105"/>
      <c r="M141" s="105"/>
      <c r="N141" s="105"/>
      <c r="O141" s="106"/>
      <c r="P141" s="109"/>
      <c r="Q141" s="110"/>
      <c r="R141" s="110"/>
      <c r="S141" s="110"/>
      <c r="T141" s="110"/>
      <c r="U141" s="111"/>
      <c r="V141" s="115"/>
      <c r="W141" s="116"/>
      <c r="X141" s="116"/>
      <c r="Y141" s="116"/>
      <c r="Z141" s="116"/>
      <c r="AA141" s="116"/>
      <c r="AB141" s="170"/>
      <c r="AC141" s="171" t="str">
        <f t="shared" si="66"/>
        <v/>
      </c>
      <c r="AD141" s="172" t="str">
        <f t="shared" si="67"/>
        <v/>
      </c>
      <c r="AE141" s="4"/>
      <c r="AF141" s="4"/>
      <c r="AG141" s="4"/>
      <c r="AH141" s="4"/>
      <c r="AI141" s="4"/>
      <c r="AJ141" s="4"/>
      <c r="AK141" s="4"/>
      <c r="AL141" s="2" t="str" cm="1">
        <f t="array" ref="AL141">IF(B141="","",SUMPRODUCT(($D$1:$AB$4=$AL$4)*D141:AB141))</f>
        <v/>
      </c>
      <c r="AM141" s="15" t="str">
        <f t="shared" si="68"/>
        <v/>
      </c>
      <c r="AN141" s="2" t="str" cm="1">
        <f t="array" ref="AN141">IF(B141="","",SUMPRODUCT(($D$1:$AB$4=$AN$4)*D141:AB141))</f>
        <v/>
      </c>
      <c r="AO141" s="15" t="str">
        <f t="shared" si="69"/>
        <v/>
      </c>
      <c r="AP141" s="2" t="str" cm="1">
        <f t="array" ref="AP141">IF(B141="","",SUMPRODUCT(($D$1:$AB$4=$AP$4)*D141:AB141))</f>
        <v/>
      </c>
      <c r="AQ141" s="15" t="str">
        <f t="shared" si="70"/>
        <v/>
      </c>
      <c r="AR141" s="2" t="str" cm="1">
        <f t="array" ref="AR141">IF(B141="","",SUMPRODUCT(($D$1:$AB$4=$AR$4)*D141:AB141))</f>
        <v/>
      </c>
      <c r="AS141" s="15" t="str">
        <f t="shared" si="71"/>
        <v/>
      </c>
      <c r="AT141" s="2" t="str" cm="1">
        <f t="array" ref="AT141">IF(B141="","",SUMPRODUCT(($D$1:$AB$4=$AT$4)*$D141:$AB141))</f>
        <v/>
      </c>
      <c r="AU141" s="15" t="str">
        <f t="shared" si="72"/>
        <v/>
      </c>
      <c r="AV141" s="2" t="str" cm="1">
        <f t="array" ref="AV141">IF(B141="","",SUMPRODUCT(($D$1:$AB$4=$AV$4)*$D141:$AB141))</f>
        <v/>
      </c>
      <c r="AW141" s="15" t="str">
        <f t="shared" si="73"/>
        <v/>
      </c>
      <c r="AX141" s="2" t="str" cm="1">
        <f t="array" ref="AX141">IF(B141="","",SUMPRODUCT(($D$1:$AB$4=$AX$4)*$D141:$AB141))</f>
        <v/>
      </c>
      <c r="AY141" s="15" t="str">
        <f t="shared" si="74"/>
        <v/>
      </c>
      <c r="AZ141" s="2" t="str" cm="1">
        <f t="array" ref="AZ141">IF(B141="","",SUMPRODUCT(($D$1:$AB$4=$AZ$4)*$D141:$AB141))</f>
        <v/>
      </c>
      <c r="BA141" s="15" t="str">
        <f t="shared" si="75"/>
        <v/>
      </c>
      <c r="BB141" s="2" t="str" cm="1">
        <f t="array" ref="BB141">IF(B141="","",SUMPRODUCT(($D$1:$AB$4=$BB$4)*$D141:$AB141))</f>
        <v/>
      </c>
      <c r="BC141" s="15" t="str">
        <f t="shared" si="76"/>
        <v/>
      </c>
      <c r="BD141" s="2" t="str" cm="1">
        <f t="array" ref="BD141">IF(B141="","",SUMPRODUCT(($D$1:$AB$4=$BD$4)*$D141:$AB141))</f>
        <v/>
      </c>
      <c r="BE141" s="15" t="str">
        <f t="shared" si="77"/>
        <v/>
      </c>
      <c r="BF141" s="2" t="str" cm="1">
        <f t="array" ref="BF141">IF(B141="","",SUMPRODUCT(($D$1:$AB$4=$BF$4)*$D141:$AB141))</f>
        <v/>
      </c>
      <c r="BG141" s="15" t="str">
        <f t="shared" si="78"/>
        <v/>
      </c>
      <c r="BH141" s="2" t="str" cm="1">
        <f t="array" ref="BH141">IF(B141="","",SUMPRODUCT(($D$1:$AB$4=$BH$4)*$D141:$AB141))</f>
        <v/>
      </c>
      <c r="BI141" s="15" t="str">
        <f t="shared" si="79"/>
        <v/>
      </c>
      <c r="BJ141" s="2" t="str" cm="1">
        <f t="array" ref="BJ141">IF(B141="","",SUMPRODUCT(($D$1:$AB$4=$BJ$4)*$D141:$AB141))</f>
        <v/>
      </c>
      <c r="BK141" s="15" t="str">
        <f t="shared" si="80"/>
        <v/>
      </c>
      <c r="BL141" s="2" t="str" cm="1">
        <f t="array" ref="BL141">IF(B141="","",SUMPRODUCT(($D$1:$AB$4=$BL$4)*$D141:$AB141))</f>
        <v/>
      </c>
      <c r="BM141" s="15" t="str">
        <f t="shared" si="81"/>
        <v/>
      </c>
      <c r="BN141" s="2" t="str" cm="1">
        <f t="array" ref="BN141">IF(B141="","",SUMPRODUCT(($D$1:$AB$4=$BN$4)*$D141:$AB141))</f>
        <v/>
      </c>
      <c r="BO141" s="15" t="str">
        <f t="shared" si="82"/>
        <v/>
      </c>
      <c r="BP141" s="2" t="str" cm="1">
        <f t="array" ref="BP141">IF(B141="","",SUMPRODUCT(($D$1:$AB$4=$BP$4)*$D141:$AB141))</f>
        <v/>
      </c>
      <c r="BQ141" s="15" t="str">
        <f t="shared" si="83"/>
        <v/>
      </c>
      <c r="BR141" s="2" t="str" cm="1">
        <f t="array" ref="BR141">IF(B141="","",SUMPRODUCT(($D$1:$AB$4=$BR$4)*$D141:$AB141))</f>
        <v/>
      </c>
      <c r="BS141" s="15" t="str">
        <f t="shared" si="84"/>
        <v/>
      </c>
      <c r="BT141" s="2" t="str" cm="1">
        <f t="array" ref="BT141">IF(B141="","",SUMPRODUCT(($D$1:$AB$4=$BT$4)*$D141:$AB141))</f>
        <v/>
      </c>
      <c r="BU141" s="15" t="str">
        <f t="shared" si="85"/>
        <v/>
      </c>
      <c r="BV141" s="2" t="str" cm="1">
        <f t="array" ref="BV141">IF(B141="","",SUMPRODUCT(($D$1:$AB$4=$BV$4)*$D141:$AB141))</f>
        <v/>
      </c>
      <c r="BW141" s="15" t="str">
        <f t="shared" si="86"/>
        <v/>
      </c>
      <c r="BX141" s="2" t="str" cm="1">
        <f t="array" ref="BX141">IF(B141="","",SUMPRODUCT(($D$1:$AB$4=$BX$4)*$D141:$AB141))</f>
        <v/>
      </c>
      <c r="BY141" s="15" t="str">
        <f t="shared" si="87"/>
        <v/>
      </c>
      <c r="BZ141" s="2" t="str" cm="1">
        <f t="array" ref="BZ141">IF(B141="","",SUMPRODUCT(($D$1:$AB$4=$BZ$4)*$D141:$AB141))</f>
        <v/>
      </c>
      <c r="CA141" s="15" t="str">
        <f t="shared" si="88"/>
        <v/>
      </c>
      <c r="CB141" s="2" t="str" cm="1">
        <f t="array" ref="CB141">IF(B141="","",SUMPRODUCT(($D$1:$AB$4=$CB$4)*$D141:$AB141))</f>
        <v/>
      </c>
      <c r="CC141" s="15" t="str">
        <f t="shared" si="89"/>
        <v/>
      </c>
      <c r="CD141" s="2" t="str" cm="1">
        <f t="array" ref="CD141">IF(B141="","",SUMPRODUCT(($D$1:$AB$4=$CD$4)*$D141:$AB141))</f>
        <v/>
      </c>
      <c r="CE141" s="15" t="str">
        <f t="shared" si="90"/>
        <v/>
      </c>
      <c r="CF141" s="2" t="str" cm="1">
        <f t="array" ref="CF141">IF(B141="","",SUMPRODUCT(($D$1:$AB$4=$CF$4)*$D141:$AB141))</f>
        <v/>
      </c>
      <c r="CG141" s="15" t="str">
        <f t="shared" si="91"/>
        <v/>
      </c>
      <c r="CH141" s="2" t="str" cm="1">
        <f t="array" ref="CH141">IF(B141="","",SUMPRODUCT(($D$1:$AB$4=$CH$4)*$D141:$AB141))</f>
        <v/>
      </c>
      <c r="CI141" s="15" t="str">
        <f t="shared" si="92"/>
        <v/>
      </c>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row>
    <row r="142" spans="1:127" s="3" customFormat="1" ht="15.75" thickBot="1">
      <c r="A142" s="7">
        <v>137</v>
      </c>
      <c r="B142" s="1"/>
      <c r="D142" s="99"/>
      <c r="E142" s="100"/>
      <c r="F142" s="100"/>
      <c r="G142" s="100"/>
      <c r="H142" s="100"/>
      <c r="I142" s="101"/>
      <c r="J142" s="104"/>
      <c r="K142" s="105"/>
      <c r="L142" s="105"/>
      <c r="M142" s="105"/>
      <c r="N142" s="105"/>
      <c r="O142" s="106"/>
      <c r="P142" s="109"/>
      <c r="Q142" s="110"/>
      <c r="R142" s="110"/>
      <c r="S142" s="110"/>
      <c r="T142" s="110"/>
      <c r="U142" s="111"/>
      <c r="V142" s="115"/>
      <c r="W142" s="116"/>
      <c r="X142" s="116"/>
      <c r="Y142" s="116"/>
      <c r="Z142" s="116"/>
      <c r="AA142" s="116"/>
      <c r="AB142" s="170"/>
      <c r="AC142" s="171" t="str">
        <f t="shared" si="66"/>
        <v/>
      </c>
      <c r="AD142" s="172" t="str">
        <f t="shared" si="67"/>
        <v/>
      </c>
      <c r="AE142" s="4"/>
      <c r="AF142" s="4"/>
      <c r="AG142" s="4"/>
      <c r="AH142" s="4"/>
      <c r="AI142" s="4"/>
      <c r="AJ142" s="4"/>
      <c r="AK142" s="4"/>
      <c r="AL142" s="2" t="str" cm="1">
        <f t="array" ref="AL142">IF(B142="","",SUMPRODUCT(($D$1:$AB$4=$AL$4)*D142:AB142))</f>
        <v/>
      </c>
      <c r="AM142" s="15" t="str">
        <f t="shared" si="68"/>
        <v/>
      </c>
      <c r="AN142" s="2" t="str" cm="1">
        <f t="array" ref="AN142">IF(B142="","",SUMPRODUCT(($D$1:$AB$4=$AN$4)*D142:AB142))</f>
        <v/>
      </c>
      <c r="AO142" s="15" t="str">
        <f t="shared" si="69"/>
        <v/>
      </c>
      <c r="AP142" s="2" t="str" cm="1">
        <f t="array" ref="AP142">IF(B142="","",SUMPRODUCT(($D$1:$AB$4=$AP$4)*D142:AB142))</f>
        <v/>
      </c>
      <c r="AQ142" s="15" t="str">
        <f t="shared" si="70"/>
        <v/>
      </c>
      <c r="AR142" s="2" t="str" cm="1">
        <f t="array" ref="AR142">IF(B142="","",SUMPRODUCT(($D$1:$AB$4=$AR$4)*D142:AB142))</f>
        <v/>
      </c>
      <c r="AS142" s="15" t="str">
        <f t="shared" si="71"/>
        <v/>
      </c>
      <c r="AT142" s="2" t="str" cm="1">
        <f t="array" ref="AT142">IF(B142="","",SUMPRODUCT(($D$1:$AB$4=$AT$4)*$D142:$AB142))</f>
        <v/>
      </c>
      <c r="AU142" s="15" t="str">
        <f t="shared" si="72"/>
        <v/>
      </c>
      <c r="AV142" s="2" t="str" cm="1">
        <f t="array" ref="AV142">IF(B142="","",SUMPRODUCT(($D$1:$AB$4=$AV$4)*$D142:$AB142))</f>
        <v/>
      </c>
      <c r="AW142" s="15" t="str">
        <f t="shared" si="73"/>
        <v/>
      </c>
      <c r="AX142" s="2" t="str" cm="1">
        <f t="array" ref="AX142">IF(B142="","",SUMPRODUCT(($D$1:$AB$4=$AX$4)*$D142:$AB142))</f>
        <v/>
      </c>
      <c r="AY142" s="15" t="str">
        <f t="shared" si="74"/>
        <v/>
      </c>
      <c r="AZ142" s="2" t="str" cm="1">
        <f t="array" ref="AZ142">IF(B142="","",SUMPRODUCT(($D$1:$AB$4=$AZ$4)*$D142:$AB142))</f>
        <v/>
      </c>
      <c r="BA142" s="15" t="str">
        <f t="shared" si="75"/>
        <v/>
      </c>
      <c r="BB142" s="2" t="str" cm="1">
        <f t="array" ref="BB142">IF(B142="","",SUMPRODUCT(($D$1:$AB$4=$BB$4)*$D142:$AB142))</f>
        <v/>
      </c>
      <c r="BC142" s="15" t="str">
        <f t="shared" si="76"/>
        <v/>
      </c>
      <c r="BD142" s="2" t="str" cm="1">
        <f t="array" ref="BD142">IF(B142="","",SUMPRODUCT(($D$1:$AB$4=$BD$4)*$D142:$AB142))</f>
        <v/>
      </c>
      <c r="BE142" s="15" t="str">
        <f t="shared" si="77"/>
        <v/>
      </c>
      <c r="BF142" s="2" t="str" cm="1">
        <f t="array" ref="BF142">IF(B142="","",SUMPRODUCT(($D$1:$AB$4=$BF$4)*$D142:$AB142))</f>
        <v/>
      </c>
      <c r="BG142" s="15" t="str">
        <f t="shared" si="78"/>
        <v/>
      </c>
      <c r="BH142" s="2" t="str" cm="1">
        <f t="array" ref="BH142">IF(B142="","",SUMPRODUCT(($D$1:$AB$4=$BH$4)*$D142:$AB142))</f>
        <v/>
      </c>
      <c r="BI142" s="15" t="str">
        <f t="shared" si="79"/>
        <v/>
      </c>
      <c r="BJ142" s="2" t="str" cm="1">
        <f t="array" ref="BJ142">IF(B142="","",SUMPRODUCT(($D$1:$AB$4=$BJ$4)*$D142:$AB142))</f>
        <v/>
      </c>
      <c r="BK142" s="15" t="str">
        <f t="shared" si="80"/>
        <v/>
      </c>
      <c r="BL142" s="2" t="str" cm="1">
        <f t="array" ref="BL142">IF(B142="","",SUMPRODUCT(($D$1:$AB$4=$BL$4)*$D142:$AB142))</f>
        <v/>
      </c>
      <c r="BM142" s="15" t="str">
        <f t="shared" si="81"/>
        <v/>
      </c>
      <c r="BN142" s="2" t="str" cm="1">
        <f t="array" ref="BN142">IF(B142="","",SUMPRODUCT(($D$1:$AB$4=$BN$4)*$D142:$AB142))</f>
        <v/>
      </c>
      <c r="BO142" s="15" t="str">
        <f t="shared" si="82"/>
        <v/>
      </c>
      <c r="BP142" s="2" t="str" cm="1">
        <f t="array" ref="BP142">IF(B142="","",SUMPRODUCT(($D$1:$AB$4=$BP$4)*$D142:$AB142))</f>
        <v/>
      </c>
      <c r="BQ142" s="15" t="str">
        <f t="shared" si="83"/>
        <v/>
      </c>
      <c r="BR142" s="2" t="str" cm="1">
        <f t="array" ref="BR142">IF(B142="","",SUMPRODUCT(($D$1:$AB$4=$BR$4)*$D142:$AB142))</f>
        <v/>
      </c>
      <c r="BS142" s="15" t="str">
        <f t="shared" si="84"/>
        <v/>
      </c>
      <c r="BT142" s="2" t="str" cm="1">
        <f t="array" ref="BT142">IF(B142="","",SUMPRODUCT(($D$1:$AB$4=$BT$4)*$D142:$AB142))</f>
        <v/>
      </c>
      <c r="BU142" s="15" t="str">
        <f t="shared" si="85"/>
        <v/>
      </c>
      <c r="BV142" s="2" t="str" cm="1">
        <f t="array" ref="BV142">IF(B142="","",SUMPRODUCT(($D$1:$AB$4=$BV$4)*$D142:$AB142))</f>
        <v/>
      </c>
      <c r="BW142" s="15" t="str">
        <f t="shared" si="86"/>
        <v/>
      </c>
      <c r="BX142" s="2" t="str" cm="1">
        <f t="array" ref="BX142">IF(B142="","",SUMPRODUCT(($D$1:$AB$4=$BX$4)*$D142:$AB142))</f>
        <v/>
      </c>
      <c r="BY142" s="15" t="str">
        <f t="shared" si="87"/>
        <v/>
      </c>
      <c r="BZ142" s="2" t="str" cm="1">
        <f t="array" ref="BZ142">IF(B142="","",SUMPRODUCT(($D$1:$AB$4=$BZ$4)*$D142:$AB142))</f>
        <v/>
      </c>
      <c r="CA142" s="15" t="str">
        <f t="shared" si="88"/>
        <v/>
      </c>
      <c r="CB142" s="2" t="str" cm="1">
        <f t="array" ref="CB142">IF(B142="","",SUMPRODUCT(($D$1:$AB$4=$CB$4)*$D142:$AB142))</f>
        <v/>
      </c>
      <c r="CC142" s="15" t="str">
        <f t="shared" si="89"/>
        <v/>
      </c>
      <c r="CD142" s="2" t="str" cm="1">
        <f t="array" ref="CD142">IF(B142="","",SUMPRODUCT(($D$1:$AB$4=$CD$4)*$D142:$AB142))</f>
        <v/>
      </c>
      <c r="CE142" s="15" t="str">
        <f t="shared" si="90"/>
        <v/>
      </c>
      <c r="CF142" s="2" t="str" cm="1">
        <f t="array" ref="CF142">IF(B142="","",SUMPRODUCT(($D$1:$AB$4=$CF$4)*$D142:$AB142))</f>
        <v/>
      </c>
      <c r="CG142" s="15" t="str">
        <f t="shared" si="91"/>
        <v/>
      </c>
      <c r="CH142" s="2" t="str" cm="1">
        <f t="array" ref="CH142">IF(B142="","",SUMPRODUCT(($D$1:$AB$4=$CH$4)*$D142:$AB142))</f>
        <v/>
      </c>
      <c r="CI142" s="15" t="str">
        <f t="shared" si="92"/>
        <v/>
      </c>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row>
    <row r="143" spans="1:127" s="3" customFormat="1" ht="15.75" thickBot="1">
      <c r="A143" s="7">
        <v>138</v>
      </c>
      <c r="B143" s="1"/>
      <c r="D143" s="99"/>
      <c r="E143" s="100"/>
      <c r="F143" s="100"/>
      <c r="G143" s="100"/>
      <c r="H143" s="100"/>
      <c r="I143" s="101"/>
      <c r="J143" s="104"/>
      <c r="K143" s="105"/>
      <c r="L143" s="105"/>
      <c r="M143" s="105"/>
      <c r="N143" s="105"/>
      <c r="O143" s="106"/>
      <c r="P143" s="109"/>
      <c r="Q143" s="110"/>
      <c r="R143" s="110"/>
      <c r="S143" s="110"/>
      <c r="T143" s="110"/>
      <c r="U143" s="111"/>
      <c r="V143" s="115"/>
      <c r="W143" s="116"/>
      <c r="X143" s="116"/>
      <c r="Y143" s="116"/>
      <c r="Z143" s="116"/>
      <c r="AA143" s="116"/>
      <c r="AB143" s="170"/>
      <c r="AC143" s="171" t="str">
        <f t="shared" si="66"/>
        <v/>
      </c>
      <c r="AD143" s="172" t="str">
        <f t="shared" si="67"/>
        <v/>
      </c>
      <c r="AE143" s="4"/>
      <c r="AF143" s="4"/>
      <c r="AG143" s="4"/>
      <c r="AH143" s="4"/>
      <c r="AI143" s="4"/>
      <c r="AJ143" s="4"/>
      <c r="AK143" s="4"/>
      <c r="AL143" s="2" t="str" cm="1">
        <f t="array" ref="AL143">IF(B143="","",SUMPRODUCT(($D$1:$AB$4=$AL$4)*D143:AB143))</f>
        <v/>
      </c>
      <c r="AM143" s="15" t="str">
        <f t="shared" si="68"/>
        <v/>
      </c>
      <c r="AN143" s="2" t="str" cm="1">
        <f t="array" ref="AN143">IF(B143="","",SUMPRODUCT(($D$1:$AB$4=$AN$4)*D143:AB143))</f>
        <v/>
      </c>
      <c r="AO143" s="15" t="str">
        <f t="shared" si="69"/>
        <v/>
      </c>
      <c r="AP143" s="2" t="str" cm="1">
        <f t="array" ref="AP143">IF(B143="","",SUMPRODUCT(($D$1:$AB$4=$AP$4)*D143:AB143))</f>
        <v/>
      </c>
      <c r="AQ143" s="15" t="str">
        <f t="shared" si="70"/>
        <v/>
      </c>
      <c r="AR143" s="2" t="str" cm="1">
        <f t="array" ref="AR143">IF(B143="","",SUMPRODUCT(($D$1:$AB$4=$AR$4)*D143:AB143))</f>
        <v/>
      </c>
      <c r="AS143" s="15" t="str">
        <f t="shared" si="71"/>
        <v/>
      </c>
      <c r="AT143" s="2" t="str" cm="1">
        <f t="array" ref="AT143">IF(B143="","",SUMPRODUCT(($D$1:$AB$4=$AT$4)*$D143:$AB143))</f>
        <v/>
      </c>
      <c r="AU143" s="15" t="str">
        <f t="shared" si="72"/>
        <v/>
      </c>
      <c r="AV143" s="2" t="str" cm="1">
        <f t="array" ref="AV143">IF(B143="","",SUMPRODUCT(($D$1:$AB$4=$AV$4)*$D143:$AB143))</f>
        <v/>
      </c>
      <c r="AW143" s="15" t="str">
        <f t="shared" si="73"/>
        <v/>
      </c>
      <c r="AX143" s="2" t="str" cm="1">
        <f t="array" ref="AX143">IF(B143="","",SUMPRODUCT(($D$1:$AB$4=$AX$4)*$D143:$AB143))</f>
        <v/>
      </c>
      <c r="AY143" s="15" t="str">
        <f t="shared" si="74"/>
        <v/>
      </c>
      <c r="AZ143" s="2" t="str" cm="1">
        <f t="array" ref="AZ143">IF(B143="","",SUMPRODUCT(($D$1:$AB$4=$AZ$4)*$D143:$AB143))</f>
        <v/>
      </c>
      <c r="BA143" s="15" t="str">
        <f t="shared" si="75"/>
        <v/>
      </c>
      <c r="BB143" s="2" t="str" cm="1">
        <f t="array" ref="BB143">IF(B143="","",SUMPRODUCT(($D$1:$AB$4=$BB$4)*$D143:$AB143))</f>
        <v/>
      </c>
      <c r="BC143" s="15" t="str">
        <f t="shared" si="76"/>
        <v/>
      </c>
      <c r="BD143" s="2" t="str" cm="1">
        <f t="array" ref="BD143">IF(B143="","",SUMPRODUCT(($D$1:$AB$4=$BD$4)*$D143:$AB143))</f>
        <v/>
      </c>
      <c r="BE143" s="15" t="str">
        <f t="shared" si="77"/>
        <v/>
      </c>
      <c r="BF143" s="2" t="str" cm="1">
        <f t="array" ref="BF143">IF(B143="","",SUMPRODUCT(($D$1:$AB$4=$BF$4)*$D143:$AB143))</f>
        <v/>
      </c>
      <c r="BG143" s="15" t="str">
        <f t="shared" si="78"/>
        <v/>
      </c>
      <c r="BH143" s="2" t="str" cm="1">
        <f t="array" ref="BH143">IF(B143="","",SUMPRODUCT(($D$1:$AB$4=$BH$4)*$D143:$AB143))</f>
        <v/>
      </c>
      <c r="BI143" s="15" t="str">
        <f t="shared" si="79"/>
        <v/>
      </c>
      <c r="BJ143" s="2" t="str" cm="1">
        <f t="array" ref="BJ143">IF(B143="","",SUMPRODUCT(($D$1:$AB$4=$BJ$4)*$D143:$AB143))</f>
        <v/>
      </c>
      <c r="BK143" s="15" t="str">
        <f t="shared" si="80"/>
        <v/>
      </c>
      <c r="BL143" s="2" t="str" cm="1">
        <f t="array" ref="BL143">IF(B143="","",SUMPRODUCT(($D$1:$AB$4=$BL$4)*$D143:$AB143))</f>
        <v/>
      </c>
      <c r="BM143" s="15" t="str">
        <f t="shared" si="81"/>
        <v/>
      </c>
      <c r="BN143" s="2" t="str" cm="1">
        <f t="array" ref="BN143">IF(B143="","",SUMPRODUCT(($D$1:$AB$4=$BN$4)*$D143:$AB143))</f>
        <v/>
      </c>
      <c r="BO143" s="15" t="str">
        <f t="shared" si="82"/>
        <v/>
      </c>
      <c r="BP143" s="2" t="str" cm="1">
        <f t="array" ref="BP143">IF(B143="","",SUMPRODUCT(($D$1:$AB$4=$BP$4)*$D143:$AB143))</f>
        <v/>
      </c>
      <c r="BQ143" s="15" t="str">
        <f t="shared" si="83"/>
        <v/>
      </c>
      <c r="BR143" s="2" t="str" cm="1">
        <f t="array" ref="BR143">IF(B143="","",SUMPRODUCT(($D$1:$AB$4=$BR$4)*$D143:$AB143))</f>
        <v/>
      </c>
      <c r="BS143" s="15" t="str">
        <f t="shared" si="84"/>
        <v/>
      </c>
      <c r="BT143" s="2" t="str" cm="1">
        <f t="array" ref="BT143">IF(B143="","",SUMPRODUCT(($D$1:$AB$4=$BT$4)*$D143:$AB143))</f>
        <v/>
      </c>
      <c r="BU143" s="15" t="str">
        <f t="shared" si="85"/>
        <v/>
      </c>
      <c r="BV143" s="2" t="str" cm="1">
        <f t="array" ref="BV143">IF(B143="","",SUMPRODUCT(($D$1:$AB$4=$BV$4)*$D143:$AB143))</f>
        <v/>
      </c>
      <c r="BW143" s="15" t="str">
        <f t="shared" si="86"/>
        <v/>
      </c>
      <c r="BX143" s="2" t="str" cm="1">
        <f t="array" ref="BX143">IF(B143="","",SUMPRODUCT(($D$1:$AB$4=$BX$4)*$D143:$AB143))</f>
        <v/>
      </c>
      <c r="BY143" s="15" t="str">
        <f t="shared" si="87"/>
        <v/>
      </c>
      <c r="BZ143" s="2" t="str" cm="1">
        <f t="array" ref="BZ143">IF(B143="","",SUMPRODUCT(($D$1:$AB$4=$BZ$4)*$D143:$AB143))</f>
        <v/>
      </c>
      <c r="CA143" s="15" t="str">
        <f t="shared" si="88"/>
        <v/>
      </c>
      <c r="CB143" s="2" t="str" cm="1">
        <f t="array" ref="CB143">IF(B143="","",SUMPRODUCT(($D$1:$AB$4=$CB$4)*$D143:$AB143))</f>
        <v/>
      </c>
      <c r="CC143" s="15" t="str">
        <f t="shared" si="89"/>
        <v/>
      </c>
      <c r="CD143" s="2" t="str" cm="1">
        <f t="array" ref="CD143">IF(B143="","",SUMPRODUCT(($D$1:$AB$4=$CD$4)*$D143:$AB143))</f>
        <v/>
      </c>
      <c r="CE143" s="15" t="str">
        <f t="shared" si="90"/>
        <v/>
      </c>
      <c r="CF143" s="2" t="str" cm="1">
        <f t="array" ref="CF143">IF(B143="","",SUMPRODUCT(($D$1:$AB$4=$CF$4)*$D143:$AB143))</f>
        <v/>
      </c>
      <c r="CG143" s="15" t="str">
        <f t="shared" si="91"/>
        <v/>
      </c>
      <c r="CH143" s="2" t="str" cm="1">
        <f t="array" ref="CH143">IF(B143="","",SUMPRODUCT(($D$1:$AB$4=$CH$4)*$D143:$AB143))</f>
        <v/>
      </c>
      <c r="CI143" s="15" t="str">
        <f t="shared" si="92"/>
        <v/>
      </c>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row>
    <row r="144" spans="1:127" s="3" customFormat="1" ht="15.75" thickBot="1">
      <c r="A144" s="7">
        <v>139</v>
      </c>
      <c r="B144" s="1"/>
      <c r="D144" s="99"/>
      <c r="E144" s="100"/>
      <c r="F144" s="100"/>
      <c r="G144" s="100"/>
      <c r="H144" s="100"/>
      <c r="I144" s="101"/>
      <c r="J144" s="104"/>
      <c r="K144" s="105"/>
      <c r="L144" s="105"/>
      <c r="M144" s="105"/>
      <c r="N144" s="105"/>
      <c r="O144" s="106"/>
      <c r="P144" s="109"/>
      <c r="Q144" s="110"/>
      <c r="R144" s="110"/>
      <c r="S144" s="110"/>
      <c r="T144" s="110"/>
      <c r="U144" s="111"/>
      <c r="V144" s="115"/>
      <c r="W144" s="116"/>
      <c r="X144" s="116"/>
      <c r="Y144" s="116"/>
      <c r="Z144" s="116"/>
      <c r="AA144" s="116"/>
      <c r="AB144" s="170"/>
      <c r="AC144" s="171" t="str">
        <f t="shared" si="66"/>
        <v/>
      </c>
      <c r="AD144" s="172" t="str">
        <f t="shared" si="67"/>
        <v/>
      </c>
      <c r="AE144" s="4"/>
      <c r="AF144" s="4"/>
      <c r="AG144" s="4"/>
      <c r="AH144" s="4"/>
      <c r="AI144" s="4"/>
      <c r="AJ144" s="4"/>
      <c r="AK144" s="4"/>
      <c r="AL144" s="2" t="str" cm="1">
        <f t="array" ref="AL144">IF(B144="","",SUMPRODUCT(($D$1:$AB$4=$AL$4)*D144:AB144))</f>
        <v/>
      </c>
      <c r="AM144" s="15" t="str">
        <f t="shared" si="68"/>
        <v/>
      </c>
      <c r="AN144" s="2" t="str" cm="1">
        <f t="array" ref="AN144">IF(B144="","",SUMPRODUCT(($D$1:$AB$4=$AN$4)*D144:AB144))</f>
        <v/>
      </c>
      <c r="AO144" s="15" t="str">
        <f t="shared" si="69"/>
        <v/>
      </c>
      <c r="AP144" s="2" t="str" cm="1">
        <f t="array" ref="AP144">IF(B144="","",SUMPRODUCT(($D$1:$AB$4=$AP$4)*D144:AB144))</f>
        <v/>
      </c>
      <c r="AQ144" s="15" t="str">
        <f t="shared" si="70"/>
        <v/>
      </c>
      <c r="AR144" s="2" t="str" cm="1">
        <f t="array" ref="AR144">IF(B144="","",SUMPRODUCT(($D$1:$AB$4=$AR$4)*D144:AB144))</f>
        <v/>
      </c>
      <c r="AS144" s="15" t="str">
        <f t="shared" si="71"/>
        <v/>
      </c>
      <c r="AT144" s="2" t="str" cm="1">
        <f t="array" ref="AT144">IF(B144="","",SUMPRODUCT(($D$1:$AB$4=$AT$4)*$D144:$AB144))</f>
        <v/>
      </c>
      <c r="AU144" s="15" t="str">
        <f t="shared" si="72"/>
        <v/>
      </c>
      <c r="AV144" s="2" t="str" cm="1">
        <f t="array" ref="AV144">IF(B144="","",SUMPRODUCT(($D$1:$AB$4=$AV$4)*$D144:$AB144))</f>
        <v/>
      </c>
      <c r="AW144" s="15" t="str">
        <f t="shared" si="73"/>
        <v/>
      </c>
      <c r="AX144" s="2" t="str" cm="1">
        <f t="array" ref="AX144">IF(B144="","",SUMPRODUCT(($D$1:$AB$4=$AX$4)*$D144:$AB144))</f>
        <v/>
      </c>
      <c r="AY144" s="15" t="str">
        <f t="shared" si="74"/>
        <v/>
      </c>
      <c r="AZ144" s="2" t="str" cm="1">
        <f t="array" ref="AZ144">IF(B144="","",SUMPRODUCT(($D$1:$AB$4=$AZ$4)*$D144:$AB144))</f>
        <v/>
      </c>
      <c r="BA144" s="15" t="str">
        <f t="shared" si="75"/>
        <v/>
      </c>
      <c r="BB144" s="2" t="str" cm="1">
        <f t="array" ref="BB144">IF(B144="","",SUMPRODUCT(($D$1:$AB$4=$BB$4)*$D144:$AB144))</f>
        <v/>
      </c>
      <c r="BC144" s="15" t="str">
        <f t="shared" si="76"/>
        <v/>
      </c>
      <c r="BD144" s="2" t="str" cm="1">
        <f t="array" ref="BD144">IF(B144="","",SUMPRODUCT(($D$1:$AB$4=$BD$4)*$D144:$AB144))</f>
        <v/>
      </c>
      <c r="BE144" s="15" t="str">
        <f t="shared" si="77"/>
        <v/>
      </c>
      <c r="BF144" s="2" t="str" cm="1">
        <f t="array" ref="BF144">IF(B144="","",SUMPRODUCT(($D$1:$AB$4=$BF$4)*$D144:$AB144))</f>
        <v/>
      </c>
      <c r="BG144" s="15" t="str">
        <f t="shared" si="78"/>
        <v/>
      </c>
      <c r="BH144" s="2" t="str" cm="1">
        <f t="array" ref="BH144">IF(B144="","",SUMPRODUCT(($D$1:$AB$4=$BH$4)*$D144:$AB144))</f>
        <v/>
      </c>
      <c r="BI144" s="15" t="str">
        <f t="shared" si="79"/>
        <v/>
      </c>
      <c r="BJ144" s="2" t="str" cm="1">
        <f t="array" ref="BJ144">IF(B144="","",SUMPRODUCT(($D$1:$AB$4=$BJ$4)*$D144:$AB144))</f>
        <v/>
      </c>
      <c r="BK144" s="15" t="str">
        <f t="shared" si="80"/>
        <v/>
      </c>
      <c r="BL144" s="2" t="str" cm="1">
        <f t="array" ref="BL144">IF(B144="","",SUMPRODUCT(($D$1:$AB$4=$BL$4)*$D144:$AB144))</f>
        <v/>
      </c>
      <c r="BM144" s="15" t="str">
        <f t="shared" si="81"/>
        <v/>
      </c>
      <c r="BN144" s="2" t="str" cm="1">
        <f t="array" ref="BN144">IF(B144="","",SUMPRODUCT(($D$1:$AB$4=$BN$4)*$D144:$AB144))</f>
        <v/>
      </c>
      <c r="BO144" s="15" t="str">
        <f t="shared" si="82"/>
        <v/>
      </c>
      <c r="BP144" s="2" t="str" cm="1">
        <f t="array" ref="BP144">IF(B144="","",SUMPRODUCT(($D$1:$AB$4=$BP$4)*$D144:$AB144))</f>
        <v/>
      </c>
      <c r="BQ144" s="15" t="str">
        <f t="shared" si="83"/>
        <v/>
      </c>
      <c r="BR144" s="2" t="str" cm="1">
        <f t="array" ref="BR144">IF(B144="","",SUMPRODUCT(($D$1:$AB$4=$BR$4)*$D144:$AB144))</f>
        <v/>
      </c>
      <c r="BS144" s="15" t="str">
        <f t="shared" si="84"/>
        <v/>
      </c>
      <c r="BT144" s="2" t="str" cm="1">
        <f t="array" ref="BT144">IF(B144="","",SUMPRODUCT(($D$1:$AB$4=$BT$4)*$D144:$AB144))</f>
        <v/>
      </c>
      <c r="BU144" s="15" t="str">
        <f t="shared" si="85"/>
        <v/>
      </c>
      <c r="BV144" s="2" t="str" cm="1">
        <f t="array" ref="BV144">IF(B144="","",SUMPRODUCT(($D$1:$AB$4=$BV$4)*$D144:$AB144))</f>
        <v/>
      </c>
      <c r="BW144" s="15" t="str">
        <f t="shared" si="86"/>
        <v/>
      </c>
      <c r="BX144" s="2" t="str" cm="1">
        <f t="array" ref="BX144">IF(B144="","",SUMPRODUCT(($D$1:$AB$4=$BX$4)*$D144:$AB144))</f>
        <v/>
      </c>
      <c r="BY144" s="15" t="str">
        <f t="shared" si="87"/>
        <v/>
      </c>
      <c r="BZ144" s="2" t="str" cm="1">
        <f t="array" ref="BZ144">IF(B144="","",SUMPRODUCT(($D$1:$AB$4=$BZ$4)*$D144:$AB144))</f>
        <v/>
      </c>
      <c r="CA144" s="15" t="str">
        <f t="shared" si="88"/>
        <v/>
      </c>
      <c r="CB144" s="2" t="str" cm="1">
        <f t="array" ref="CB144">IF(B144="","",SUMPRODUCT(($D$1:$AB$4=$CB$4)*$D144:$AB144))</f>
        <v/>
      </c>
      <c r="CC144" s="15" t="str">
        <f t="shared" si="89"/>
        <v/>
      </c>
      <c r="CD144" s="2" t="str" cm="1">
        <f t="array" ref="CD144">IF(B144="","",SUMPRODUCT(($D$1:$AB$4=$CD$4)*$D144:$AB144))</f>
        <v/>
      </c>
      <c r="CE144" s="15" t="str">
        <f t="shared" si="90"/>
        <v/>
      </c>
      <c r="CF144" s="2" t="str" cm="1">
        <f t="array" ref="CF144">IF(B144="","",SUMPRODUCT(($D$1:$AB$4=$CF$4)*$D144:$AB144))</f>
        <v/>
      </c>
      <c r="CG144" s="15" t="str">
        <f t="shared" si="91"/>
        <v/>
      </c>
      <c r="CH144" s="2" t="str" cm="1">
        <f t="array" ref="CH144">IF(B144="","",SUMPRODUCT(($D$1:$AB$4=$CH$4)*$D144:$AB144))</f>
        <v/>
      </c>
      <c r="CI144" s="15" t="str">
        <f t="shared" si="92"/>
        <v/>
      </c>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row>
    <row r="145" spans="1:127" s="3" customFormat="1" ht="15.75" thickBot="1">
      <c r="A145" s="7">
        <v>140</v>
      </c>
      <c r="B145" s="1"/>
      <c r="D145" s="99"/>
      <c r="E145" s="100"/>
      <c r="F145" s="100"/>
      <c r="G145" s="100"/>
      <c r="H145" s="100"/>
      <c r="I145" s="101"/>
      <c r="J145" s="104"/>
      <c r="K145" s="105"/>
      <c r="L145" s="105"/>
      <c r="M145" s="105"/>
      <c r="N145" s="105"/>
      <c r="O145" s="106"/>
      <c r="P145" s="109"/>
      <c r="Q145" s="110"/>
      <c r="R145" s="110"/>
      <c r="S145" s="110"/>
      <c r="T145" s="110"/>
      <c r="U145" s="111"/>
      <c r="V145" s="115"/>
      <c r="W145" s="116"/>
      <c r="X145" s="116"/>
      <c r="Y145" s="116"/>
      <c r="Z145" s="116"/>
      <c r="AA145" s="116"/>
      <c r="AB145" s="170"/>
      <c r="AC145" s="171" t="str">
        <f t="shared" si="66"/>
        <v/>
      </c>
      <c r="AD145" s="172" t="str">
        <f t="shared" si="67"/>
        <v/>
      </c>
      <c r="AE145" s="4"/>
      <c r="AF145" s="4"/>
      <c r="AG145" s="4"/>
      <c r="AH145" s="4"/>
      <c r="AI145" s="4"/>
      <c r="AJ145" s="4"/>
      <c r="AK145" s="4"/>
      <c r="AL145" s="2" t="str" cm="1">
        <f t="array" ref="AL145">IF(B145="","",SUMPRODUCT(($D$1:$AB$4=$AL$4)*D145:AB145))</f>
        <v/>
      </c>
      <c r="AM145" s="15" t="str">
        <f t="shared" si="68"/>
        <v/>
      </c>
      <c r="AN145" s="2" t="str" cm="1">
        <f t="array" ref="AN145">IF(B145="","",SUMPRODUCT(($D$1:$AB$4=$AN$4)*D145:AB145))</f>
        <v/>
      </c>
      <c r="AO145" s="15" t="str">
        <f t="shared" si="69"/>
        <v/>
      </c>
      <c r="AP145" s="2" t="str" cm="1">
        <f t="array" ref="AP145">IF(B145="","",SUMPRODUCT(($D$1:$AB$4=$AP$4)*D145:AB145))</f>
        <v/>
      </c>
      <c r="AQ145" s="15" t="str">
        <f t="shared" si="70"/>
        <v/>
      </c>
      <c r="AR145" s="2" t="str" cm="1">
        <f t="array" ref="AR145">IF(B145="","",SUMPRODUCT(($D$1:$AB$4=$AR$4)*D145:AB145))</f>
        <v/>
      </c>
      <c r="AS145" s="15" t="str">
        <f t="shared" si="71"/>
        <v/>
      </c>
      <c r="AT145" s="2" t="str" cm="1">
        <f t="array" ref="AT145">IF(B145="","",SUMPRODUCT(($D$1:$AB$4=$AT$4)*$D145:$AB145))</f>
        <v/>
      </c>
      <c r="AU145" s="15" t="str">
        <f t="shared" si="72"/>
        <v/>
      </c>
      <c r="AV145" s="2" t="str" cm="1">
        <f t="array" ref="AV145">IF(B145="","",SUMPRODUCT(($D$1:$AB$4=$AV$4)*$D145:$AB145))</f>
        <v/>
      </c>
      <c r="AW145" s="15" t="str">
        <f t="shared" si="73"/>
        <v/>
      </c>
      <c r="AX145" s="2" t="str" cm="1">
        <f t="array" ref="AX145">IF(B145="","",SUMPRODUCT(($D$1:$AB$4=$AX$4)*$D145:$AB145))</f>
        <v/>
      </c>
      <c r="AY145" s="15" t="str">
        <f t="shared" si="74"/>
        <v/>
      </c>
      <c r="AZ145" s="2" t="str" cm="1">
        <f t="array" ref="AZ145">IF(B145="","",SUMPRODUCT(($D$1:$AB$4=$AZ$4)*$D145:$AB145))</f>
        <v/>
      </c>
      <c r="BA145" s="15" t="str">
        <f t="shared" si="75"/>
        <v/>
      </c>
      <c r="BB145" s="2" t="str" cm="1">
        <f t="array" ref="BB145">IF(B145="","",SUMPRODUCT(($D$1:$AB$4=$BB$4)*$D145:$AB145))</f>
        <v/>
      </c>
      <c r="BC145" s="15" t="str">
        <f t="shared" si="76"/>
        <v/>
      </c>
      <c r="BD145" s="2" t="str" cm="1">
        <f t="array" ref="BD145">IF(B145="","",SUMPRODUCT(($D$1:$AB$4=$BD$4)*$D145:$AB145))</f>
        <v/>
      </c>
      <c r="BE145" s="15" t="str">
        <f t="shared" si="77"/>
        <v/>
      </c>
      <c r="BF145" s="2" t="str" cm="1">
        <f t="array" ref="BF145">IF(B145="","",SUMPRODUCT(($D$1:$AB$4=$BF$4)*$D145:$AB145))</f>
        <v/>
      </c>
      <c r="BG145" s="15" t="str">
        <f t="shared" si="78"/>
        <v/>
      </c>
      <c r="BH145" s="2" t="str" cm="1">
        <f t="array" ref="BH145">IF(B145="","",SUMPRODUCT(($D$1:$AB$4=$BH$4)*$D145:$AB145))</f>
        <v/>
      </c>
      <c r="BI145" s="15" t="str">
        <f t="shared" si="79"/>
        <v/>
      </c>
      <c r="BJ145" s="2" t="str" cm="1">
        <f t="array" ref="BJ145">IF(B145="","",SUMPRODUCT(($D$1:$AB$4=$BJ$4)*$D145:$AB145))</f>
        <v/>
      </c>
      <c r="BK145" s="15" t="str">
        <f t="shared" si="80"/>
        <v/>
      </c>
      <c r="BL145" s="2" t="str" cm="1">
        <f t="array" ref="BL145">IF(B145="","",SUMPRODUCT(($D$1:$AB$4=$BL$4)*$D145:$AB145))</f>
        <v/>
      </c>
      <c r="BM145" s="15" t="str">
        <f t="shared" si="81"/>
        <v/>
      </c>
      <c r="BN145" s="2" t="str" cm="1">
        <f t="array" ref="BN145">IF(B145="","",SUMPRODUCT(($D$1:$AB$4=$BN$4)*$D145:$AB145))</f>
        <v/>
      </c>
      <c r="BO145" s="15" t="str">
        <f t="shared" si="82"/>
        <v/>
      </c>
      <c r="BP145" s="2" t="str" cm="1">
        <f t="array" ref="BP145">IF(B145="","",SUMPRODUCT(($D$1:$AB$4=$BP$4)*$D145:$AB145))</f>
        <v/>
      </c>
      <c r="BQ145" s="15" t="str">
        <f t="shared" si="83"/>
        <v/>
      </c>
      <c r="BR145" s="2" t="str" cm="1">
        <f t="array" ref="BR145">IF(B145="","",SUMPRODUCT(($D$1:$AB$4=$BR$4)*$D145:$AB145))</f>
        <v/>
      </c>
      <c r="BS145" s="15" t="str">
        <f t="shared" si="84"/>
        <v/>
      </c>
      <c r="BT145" s="2" t="str" cm="1">
        <f t="array" ref="BT145">IF(B145="","",SUMPRODUCT(($D$1:$AB$4=$BT$4)*$D145:$AB145))</f>
        <v/>
      </c>
      <c r="BU145" s="15" t="str">
        <f t="shared" si="85"/>
        <v/>
      </c>
      <c r="BV145" s="2" t="str" cm="1">
        <f t="array" ref="BV145">IF(B145="","",SUMPRODUCT(($D$1:$AB$4=$BV$4)*$D145:$AB145))</f>
        <v/>
      </c>
      <c r="BW145" s="15" t="str">
        <f t="shared" si="86"/>
        <v/>
      </c>
      <c r="BX145" s="2" t="str" cm="1">
        <f t="array" ref="BX145">IF(B145="","",SUMPRODUCT(($D$1:$AB$4=$BX$4)*$D145:$AB145))</f>
        <v/>
      </c>
      <c r="BY145" s="15" t="str">
        <f t="shared" si="87"/>
        <v/>
      </c>
      <c r="BZ145" s="2" t="str" cm="1">
        <f t="array" ref="BZ145">IF(B145="","",SUMPRODUCT(($D$1:$AB$4=$BZ$4)*$D145:$AB145))</f>
        <v/>
      </c>
      <c r="CA145" s="15" t="str">
        <f t="shared" si="88"/>
        <v/>
      </c>
      <c r="CB145" s="2" t="str" cm="1">
        <f t="array" ref="CB145">IF(B145="","",SUMPRODUCT(($D$1:$AB$4=$CB$4)*$D145:$AB145))</f>
        <v/>
      </c>
      <c r="CC145" s="15" t="str">
        <f t="shared" si="89"/>
        <v/>
      </c>
      <c r="CD145" s="2" t="str" cm="1">
        <f t="array" ref="CD145">IF(B145="","",SUMPRODUCT(($D$1:$AB$4=$CD$4)*$D145:$AB145))</f>
        <v/>
      </c>
      <c r="CE145" s="15" t="str">
        <f t="shared" si="90"/>
        <v/>
      </c>
      <c r="CF145" s="2" t="str" cm="1">
        <f t="array" ref="CF145">IF(B145="","",SUMPRODUCT(($D$1:$AB$4=$CF$4)*$D145:$AB145))</f>
        <v/>
      </c>
      <c r="CG145" s="15" t="str">
        <f t="shared" si="91"/>
        <v/>
      </c>
      <c r="CH145" s="2" t="str" cm="1">
        <f t="array" ref="CH145">IF(B145="","",SUMPRODUCT(($D$1:$AB$4=$CH$4)*$D145:$AB145))</f>
        <v/>
      </c>
      <c r="CI145" s="15" t="str">
        <f t="shared" si="92"/>
        <v/>
      </c>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row>
    <row r="146" spans="1:127" s="3" customFormat="1" ht="15.75" thickBot="1">
      <c r="A146" s="7">
        <v>141</v>
      </c>
      <c r="B146" s="1"/>
      <c r="D146" s="99"/>
      <c r="E146" s="100"/>
      <c r="F146" s="100"/>
      <c r="G146" s="100"/>
      <c r="H146" s="100"/>
      <c r="I146" s="101"/>
      <c r="J146" s="104"/>
      <c r="K146" s="105"/>
      <c r="L146" s="105"/>
      <c r="M146" s="105"/>
      <c r="N146" s="105"/>
      <c r="O146" s="106"/>
      <c r="P146" s="109"/>
      <c r="Q146" s="110"/>
      <c r="R146" s="110"/>
      <c r="S146" s="110"/>
      <c r="T146" s="110"/>
      <c r="U146" s="111"/>
      <c r="V146" s="115"/>
      <c r="W146" s="116"/>
      <c r="X146" s="116"/>
      <c r="Y146" s="116"/>
      <c r="Z146" s="116"/>
      <c r="AA146" s="116"/>
      <c r="AB146" s="170"/>
      <c r="AC146" s="171" t="str">
        <f t="shared" si="66"/>
        <v/>
      </c>
      <c r="AD146" s="172" t="str">
        <f t="shared" si="67"/>
        <v/>
      </c>
      <c r="AE146" s="4"/>
      <c r="AF146" s="4"/>
      <c r="AG146" s="4"/>
      <c r="AH146" s="4"/>
      <c r="AI146" s="4"/>
      <c r="AJ146" s="4"/>
      <c r="AK146" s="4"/>
      <c r="AL146" s="2" t="str" cm="1">
        <f t="array" ref="AL146">IF(B146="","",SUMPRODUCT(($D$1:$AB$4=$AL$4)*D146:AB146))</f>
        <v/>
      </c>
      <c r="AM146" s="15" t="str">
        <f t="shared" si="68"/>
        <v/>
      </c>
      <c r="AN146" s="2" t="str" cm="1">
        <f t="array" ref="AN146">IF(B146="","",SUMPRODUCT(($D$1:$AB$4=$AN$4)*D146:AB146))</f>
        <v/>
      </c>
      <c r="AO146" s="15" t="str">
        <f t="shared" si="69"/>
        <v/>
      </c>
      <c r="AP146" s="2" t="str" cm="1">
        <f t="array" ref="AP146">IF(B146="","",SUMPRODUCT(($D$1:$AB$4=$AP$4)*D146:AB146))</f>
        <v/>
      </c>
      <c r="AQ146" s="15" t="str">
        <f t="shared" si="70"/>
        <v/>
      </c>
      <c r="AR146" s="2" t="str" cm="1">
        <f t="array" ref="AR146">IF(B146="","",SUMPRODUCT(($D$1:$AB$4=$AR$4)*D146:AB146))</f>
        <v/>
      </c>
      <c r="AS146" s="15" t="str">
        <f t="shared" si="71"/>
        <v/>
      </c>
      <c r="AT146" s="2" t="str" cm="1">
        <f t="array" ref="AT146">IF(B146="","",SUMPRODUCT(($D$1:$AB$4=$AT$4)*$D146:$AB146))</f>
        <v/>
      </c>
      <c r="AU146" s="15" t="str">
        <f t="shared" si="72"/>
        <v/>
      </c>
      <c r="AV146" s="2" t="str" cm="1">
        <f t="array" ref="AV146">IF(B146="","",SUMPRODUCT(($D$1:$AB$4=$AV$4)*$D146:$AB146))</f>
        <v/>
      </c>
      <c r="AW146" s="15" t="str">
        <f t="shared" si="73"/>
        <v/>
      </c>
      <c r="AX146" s="2" t="str" cm="1">
        <f t="array" ref="AX146">IF(B146="","",SUMPRODUCT(($D$1:$AB$4=$AX$4)*$D146:$AB146))</f>
        <v/>
      </c>
      <c r="AY146" s="15" t="str">
        <f t="shared" si="74"/>
        <v/>
      </c>
      <c r="AZ146" s="2" t="str" cm="1">
        <f t="array" ref="AZ146">IF(B146="","",SUMPRODUCT(($D$1:$AB$4=$AZ$4)*$D146:$AB146))</f>
        <v/>
      </c>
      <c r="BA146" s="15" t="str">
        <f t="shared" si="75"/>
        <v/>
      </c>
      <c r="BB146" s="2" t="str" cm="1">
        <f t="array" ref="BB146">IF(B146="","",SUMPRODUCT(($D$1:$AB$4=$BB$4)*$D146:$AB146))</f>
        <v/>
      </c>
      <c r="BC146" s="15" t="str">
        <f t="shared" si="76"/>
        <v/>
      </c>
      <c r="BD146" s="2" t="str" cm="1">
        <f t="array" ref="BD146">IF(B146="","",SUMPRODUCT(($D$1:$AB$4=$BD$4)*$D146:$AB146))</f>
        <v/>
      </c>
      <c r="BE146" s="15" t="str">
        <f t="shared" si="77"/>
        <v/>
      </c>
      <c r="BF146" s="2" t="str" cm="1">
        <f t="array" ref="BF146">IF(B146="","",SUMPRODUCT(($D$1:$AB$4=$BF$4)*$D146:$AB146))</f>
        <v/>
      </c>
      <c r="BG146" s="15" t="str">
        <f t="shared" si="78"/>
        <v/>
      </c>
      <c r="BH146" s="2" t="str" cm="1">
        <f t="array" ref="BH146">IF(B146="","",SUMPRODUCT(($D$1:$AB$4=$BH$4)*$D146:$AB146))</f>
        <v/>
      </c>
      <c r="BI146" s="15" t="str">
        <f t="shared" si="79"/>
        <v/>
      </c>
      <c r="BJ146" s="2" t="str" cm="1">
        <f t="array" ref="BJ146">IF(B146="","",SUMPRODUCT(($D$1:$AB$4=$BJ$4)*$D146:$AB146))</f>
        <v/>
      </c>
      <c r="BK146" s="15" t="str">
        <f t="shared" si="80"/>
        <v/>
      </c>
      <c r="BL146" s="2" t="str" cm="1">
        <f t="array" ref="BL146">IF(B146="","",SUMPRODUCT(($D$1:$AB$4=$BL$4)*$D146:$AB146))</f>
        <v/>
      </c>
      <c r="BM146" s="15" t="str">
        <f t="shared" si="81"/>
        <v/>
      </c>
      <c r="BN146" s="2" t="str" cm="1">
        <f t="array" ref="BN146">IF(B146="","",SUMPRODUCT(($D$1:$AB$4=$BN$4)*$D146:$AB146))</f>
        <v/>
      </c>
      <c r="BO146" s="15" t="str">
        <f t="shared" si="82"/>
        <v/>
      </c>
      <c r="BP146" s="2" t="str" cm="1">
        <f t="array" ref="BP146">IF(B146="","",SUMPRODUCT(($D$1:$AB$4=$BP$4)*$D146:$AB146))</f>
        <v/>
      </c>
      <c r="BQ146" s="15" t="str">
        <f t="shared" si="83"/>
        <v/>
      </c>
      <c r="BR146" s="2" t="str" cm="1">
        <f t="array" ref="BR146">IF(B146="","",SUMPRODUCT(($D$1:$AB$4=$BR$4)*$D146:$AB146))</f>
        <v/>
      </c>
      <c r="BS146" s="15" t="str">
        <f t="shared" si="84"/>
        <v/>
      </c>
      <c r="BT146" s="2" t="str" cm="1">
        <f t="array" ref="BT146">IF(B146="","",SUMPRODUCT(($D$1:$AB$4=$BT$4)*$D146:$AB146))</f>
        <v/>
      </c>
      <c r="BU146" s="15" t="str">
        <f t="shared" si="85"/>
        <v/>
      </c>
      <c r="BV146" s="2" t="str" cm="1">
        <f t="array" ref="BV146">IF(B146="","",SUMPRODUCT(($D$1:$AB$4=$BV$4)*$D146:$AB146))</f>
        <v/>
      </c>
      <c r="BW146" s="15" t="str">
        <f t="shared" si="86"/>
        <v/>
      </c>
      <c r="BX146" s="2" t="str" cm="1">
        <f t="array" ref="BX146">IF(B146="","",SUMPRODUCT(($D$1:$AB$4=$BX$4)*$D146:$AB146))</f>
        <v/>
      </c>
      <c r="BY146" s="15" t="str">
        <f t="shared" si="87"/>
        <v/>
      </c>
      <c r="BZ146" s="2" t="str" cm="1">
        <f t="array" ref="BZ146">IF(B146="","",SUMPRODUCT(($D$1:$AB$4=$BZ$4)*$D146:$AB146))</f>
        <v/>
      </c>
      <c r="CA146" s="15" t="str">
        <f t="shared" si="88"/>
        <v/>
      </c>
      <c r="CB146" s="2" t="str" cm="1">
        <f t="array" ref="CB146">IF(B146="","",SUMPRODUCT(($D$1:$AB$4=$CB$4)*$D146:$AB146))</f>
        <v/>
      </c>
      <c r="CC146" s="15" t="str">
        <f t="shared" si="89"/>
        <v/>
      </c>
      <c r="CD146" s="2" t="str" cm="1">
        <f t="array" ref="CD146">IF(B146="","",SUMPRODUCT(($D$1:$AB$4=$CD$4)*$D146:$AB146))</f>
        <v/>
      </c>
      <c r="CE146" s="15" t="str">
        <f t="shared" si="90"/>
        <v/>
      </c>
      <c r="CF146" s="2" t="str" cm="1">
        <f t="array" ref="CF146">IF(B146="","",SUMPRODUCT(($D$1:$AB$4=$CF$4)*$D146:$AB146))</f>
        <v/>
      </c>
      <c r="CG146" s="15" t="str">
        <f t="shared" si="91"/>
        <v/>
      </c>
      <c r="CH146" s="2" t="str" cm="1">
        <f t="array" ref="CH146">IF(B146="","",SUMPRODUCT(($D$1:$AB$4=$CH$4)*$D146:$AB146))</f>
        <v/>
      </c>
      <c r="CI146" s="15" t="str">
        <f t="shared" si="92"/>
        <v/>
      </c>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row>
    <row r="147" spans="1:127" s="3" customFormat="1" ht="15.75" thickBot="1">
      <c r="A147" s="7">
        <v>142</v>
      </c>
      <c r="B147" s="1"/>
      <c r="D147" s="99"/>
      <c r="E147" s="100"/>
      <c r="F147" s="100"/>
      <c r="G147" s="100"/>
      <c r="H147" s="100"/>
      <c r="I147" s="101"/>
      <c r="J147" s="104"/>
      <c r="K147" s="105"/>
      <c r="L147" s="105"/>
      <c r="M147" s="105"/>
      <c r="N147" s="105"/>
      <c r="O147" s="106"/>
      <c r="P147" s="109"/>
      <c r="Q147" s="110"/>
      <c r="R147" s="110"/>
      <c r="S147" s="110"/>
      <c r="T147" s="110"/>
      <c r="U147" s="111"/>
      <c r="V147" s="115"/>
      <c r="W147" s="116"/>
      <c r="X147" s="116"/>
      <c r="Y147" s="116"/>
      <c r="Z147" s="116"/>
      <c r="AA147" s="116"/>
      <c r="AB147" s="170"/>
      <c r="AC147" s="171" t="str">
        <f t="shared" si="66"/>
        <v/>
      </c>
      <c r="AD147" s="172" t="str">
        <f t="shared" si="67"/>
        <v/>
      </c>
      <c r="AE147" s="4"/>
      <c r="AF147" s="4"/>
      <c r="AG147" s="4"/>
      <c r="AH147" s="4"/>
      <c r="AI147" s="4"/>
      <c r="AJ147" s="4"/>
      <c r="AK147" s="4"/>
      <c r="AL147" s="2" t="str" cm="1">
        <f t="array" ref="AL147">IF(B147="","",SUMPRODUCT(($D$1:$AB$4=$AL$4)*D147:AB147))</f>
        <v/>
      </c>
      <c r="AM147" s="15" t="str">
        <f t="shared" si="68"/>
        <v/>
      </c>
      <c r="AN147" s="2" t="str" cm="1">
        <f t="array" ref="AN147">IF(B147="","",SUMPRODUCT(($D$1:$AB$4=$AN$4)*D147:AB147))</f>
        <v/>
      </c>
      <c r="AO147" s="15" t="str">
        <f t="shared" si="69"/>
        <v/>
      </c>
      <c r="AP147" s="2" t="str" cm="1">
        <f t="array" ref="AP147">IF(B147="","",SUMPRODUCT(($D$1:$AB$4=$AP$4)*D147:AB147))</f>
        <v/>
      </c>
      <c r="AQ147" s="15" t="str">
        <f t="shared" si="70"/>
        <v/>
      </c>
      <c r="AR147" s="2" t="str" cm="1">
        <f t="array" ref="AR147">IF(B147="","",SUMPRODUCT(($D$1:$AB$4=$AR$4)*D147:AB147))</f>
        <v/>
      </c>
      <c r="AS147" s="15" t="str">
        <f t="shared" si="71"/>
        <v/>
      </c>
      <c r="AT147" s="2" t="str" cm="1">
        <f t="array" ref="AT147">IF(B147="","",SUMPRODUCT(($D$1:$AB$4=$AT$4)*$D147:$AB147))</f>
        <v/>
      </c>
      <c r="AU147" s="15" t="str">
        <f t="shared" si="72"/>
        <v/>
      </c>
      <c r="AV147" s="2" t="str" cm="1">
        <f t="array" ref="AV147">IF(B147="","",SUMPRODUCT(($D$1:$AB$4=$AV$4)*$D147:$AB147))</f>
        <v/>
      </c>
      <c r="AW147" s="15" t="str">
        <f t="shared" si="73"/>
        <v/>
      </c>
      <c r="AX147" s="2" t="str" cm="1">
        <f t="array" ref="AX147">IF(B147="","",SUMPRODUCT(($D$1:$AB$4=$AX$4)*$D147:$AB147))</f>
        <v/>
      </c>
      <c r="AY147" s="15" t="str">
        <f t="shared" si="74"/>
        <v/>
      </c>
      <c r="AZ147" s="2" t="str" cm="1">
        <f t="array" ref="AZ147">IF(B147="","",SUMPRODUCT(($D$1:$AB$4=$AZ$4)*$D147:$AB147))</f>
        <v/>
      </c>
      <c r="BA147" s="15" t="str">
        <f t="shared" si="75"/>
        <v/>
      </c>
      <c r="BB147" s="2" t="str" cm="1">
        <f t="array" ref="BB147">IF(B147="","",SUMPRODUCT(($D$1:$AB$4=$BB$4)*$D147:$AB147))</f>
        <v/>
      </c>
      <c r="BC147" s="15" t="str">
        <f t="shared" si="76"/>
        <v/>
      </c>
      <c r="BD147" s="2" t="str" cm="1">
        <f t="array" ref="BD147">IF(B147="","",SUMPRODUCT(($D$1:$AB$4=$BD$4)*$D147:$AB147))</f>
        <v/>
      </c>
      <c r="BE147" s="15" t="str">
        <f t="shared" si="77"/>
        <v/>
      </c>
      <c r="BF147" s="2" t="str" cm="1">
        <f t="array" ref="BF147">IF(B147="","",SUMPRODUCT(($D$1:$AB$4=$BF$4)*$D147:$AB147))</f>
        <v/>
      </c>
      <c r="BG147" s="15" t="str">
        <f t="shared" si="78"/>
        <v/>
      </c>
      <c r="BH147" s="2" t="str" cm="1">
        <f t="array" ref="BH147">IF(B147="","",SUMPRODUCT(($D$1:$AB$4=$BH$4)*$D147:$AB147))</f>
        <v/>
      </c>
      <c r="BI147" s="15" t="str">
        <f t="shared" si="79"/>
        <v/>
      </c>
      <c r="BJ147" s="2" t="str" cm="1">
        <f t="array" ref="BJ147">IF(B147="","",SUMPRODUCT(($D$1:$AB$4=$BJ$4)*$D147:$AB147))</f>
        <v/>
      </c>
      <c r="BK147" s="15" t="str">
        <f t="shared" si="80"/>
        <v/>
      </c>
      <c r="BL147" s="2" t="str" cm="1">
        <f t="array" ref="BL147">IF(B147="","",SUMPRODUCT(($D$1:$AB$4=$BL$4)*$D147:$AB147))</f>
        <v/>
      </c>
      <c r="BM147" s="15" t="str">
        <f t="shared" si="81"/>
        <v/>
      </c>
      <c r="BN147" s="2" t="str" cm="1">
        <f t="array" ref="BN147">IF(B147="","",SUMPRODUCT(($D$1:$AB$4=$BN$4)*$D147:$AB147))</f>
        <v/>
      </c>
      <c r="BO147" s="15" t="str">
        <f t="shared" si="82"/>
        <v/>
      </c>
      <c r="BP147" s="2" t="str" cm="1">
        <f t="array" ref="BP147">IF(B147="","",SUMPRODUCT(($D$1:$AB$4=$BP$4)*$D147:$AB147))</f>
        <v/>
      </c>
      <c r="BQ147" s="15" t="str">
        <f t="shared" si="83"/>
        <v/>
      </c>
      <c r="BR147" s="2" t="str" cm="1">
        <f t="array" ref="BR147">IF(B147="","",SUMPRODUCT(($D$1:$AB$4=$BR$4)*$D147:$AB147))</f>
        <v/>
      </c>
      <c r="BS147" s="15" t="str">
        <f t="shared" si="84"/>
        <v/>
      </c>
      <c r="BT147" s="2" t="str" cm="1">
        <f t="array" ref="BT147">IF(B147="","",SUMPRODUCT(($D$1:$AB$4=$BT$4)*$D147:$AB147))</f>
        <v/>
      </c>
      <c r="BU147" s="15" t="str">
        <f t="shared" si="85"/>
        <v/>
      </c>
      <c r="BV147" s="2" t="str" cm="1">
        <f t="array" ref="BV147">IF(B147="","",SUMPRODUCT(($D$1:$AB$4=$BV$4)*$D147:$AB147))</f>
        <v/>
      </c>
      <c r="BW147" s="15" t="str">
        <f t="shared" si="86"/>
        <v/>
      </c>
      <c r="BX147" s="2" t="str" cm="1">
        <f t="array" ref="BX147">IF(B147="","",SUMPRODUCT(($D$1:$AB$4=$BX$4)*$D147:$AB147))</f>
        <v/>
      </c>
      <c r="BY147" s="15" t="str">
        <f t="shared" si="87"/>
        <v/>
      </c>
      <c r="BZ147" s="2" t="str" cm="1">
        <f t="array" ref="BZ147">IF(B147="","",SUMPRODUCT(($D$1:$AB$4=$BZ$4)*$D147:$AB147))</f>
        <v/>
      </c>
      <c r="CA147" s="15" t="str">
        <f t="shared" si="88"/>
        <v/>
      </c>
      <c r="CB147" s="2" t="str" cm="1">
        <f t="array" ref="CB147">IF(B147="","",SUMPRODUCT(($D$1:$AB$4=$CB$4)*$D147:$AB147))</f>
        <v/>
      </c>
      <c r="CC147" s="15" t="str">
        <f t="shared" si="89"/>
        <v/>
      </c>
      <c r="CD147" s="2" t="str" cm="1">
        <f t="array" ref="CD147">IF(B147="","",SUMPRODUCT(($D$1:$AB$4=$CD$4)*$D147:$AB147))</f>
        <v/>
      </c>
      <c r="CE147" s="15" t="str">
        <f t="shared" si="90"/>
        <v/>
      </c>
      <c r="CF147" s="2" t="str" cm="1">
        <f t="array" ref="CF147">IF(B147="","",SUMPRODUCT(($D$1:$AB$4=$CF$4)*$D147:$AB147))</f>
        <v/>
      </c>
      <c r="CG147" s="15" t="str">
        <f t="shared" si="91"/>
        <v/>
      </c>
      <c r="CH147" s="2" t="str" cm="1">
        <f t="array" ref="CH147">IF(B147="","",SUMPRODUCT(($D$1:$AB$4=$CH$4)*$D147:$AB147))</f>
        <v/>
      </c>
      <c r="CI147" s="15" t="str">
        <f t="shared" si="92"/>
        <v/>
      </c>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row>
    <row r="148" spans="1:127" s="3" customFormat="1" ht="15.75" thickBot="1">
      <c r="A148" s="7">
        <v>143</v>
      </c>
      <c r="B148" s="1"/>
      <c r="D148" s="99"/>
      <c r="E148" s="100"/>
      <c r="F148" s="100"/>
      <c r="G148" s="100"/>
      <c r="H148" s="100"/>
      <c r="I148" s="101"/>
      <c r="J148" s="104"/>
      <c r="K148" s="105"/>
      <c r="L148" s="105"/>
      <c r="M148" s="105"/>
      <c r="N148" s="105"/>
      <c r="O148" s="106"/>
      <c r="P148" s="109"/>
      <c r="Q148" s="110"/>
      <c r="R148" s="110"/>
      <c r="S148" s="110"/>
      <c r="T148" s="110"/>
      <c r="U148" s="111"/>
      <c r="V148" s="115"/>
      <c r="W148" s="116"/>
      <c r="X148" s="116"/>
      <c r="Y148" s="116"/>
      <c r="Z148" s="116"/>
      <c r="AA148" s="116"/>
      <c r="AB148" s="170"/>
      <c r="AC148" s="171" t="str">
        <f t="shared" si="66"/>
        <v/>
      </c>
      <c r="AD148" s="172" t="str">
        <f t="shared" si="67"/>
        <v/>
      </c>
      <c r="AE148" s="4"/>
      <c r="AF148" s="4"/>
      <c r="AG148" s="4"/>
      <c r="AH148" s="4"/>
      <c r="AI148" s="4"/>
      <c r="AJ148" s="4"/>
      <c r="AK148" s="4"/>
      <c r="AL148" s="2" t="str" cm="1">
        <f t="array" ref="AL148">IF(B148="","",SUMPRODUCT(($D$1:$AB$4=$AL$4)*D148:AB148))</f>
        <v/>
      </c>
      <c r="AM148" s="15" t="str">
        <f t="shared" si="68"/>
        <v/>
      </c>
      <c r="AN148" s="2" t="str" cm="1">
        <f t="array" ref="AN148">IF(B148="","",SUMPRODUCT(($D$1:$AB$4=$AN$4)*D148:AB148))</f>
        <v/>
      </c>
      <c r="AO148" s="15" t="str">
        <f t="shared" si="69"/>
        <v/>
      </c>
      <c r="AP148" s="2" t="str" cm="1">
        <f t="array" ref="AP148">IF(B148="","",SUMPRODUCT(($D$1:$AB$4=$AP$4)*D148:AB148))</f>
        <v/>
      </c>
      <c r="AQ148" s="15" t="str">
        <f t="shared" si="70"/>
        <v/>
      </c>
      <c r="AR148" s="2" t="str" cm="1">
        <f t="array" ref="AR148">IF(B148="","",SUMPRODUCT(($D$1:$AB$4=$AR$4)*D148:AB148))</f>
        <v/>
      </c>
      <c r="AS148" s="15" t="str">
        <f t="shared" si="71"/>
        <v/>
      </c>
      <c r="AT148" s="2" t="str" cm="1">
        <f t="array" ref="AT148">IF(B148="","",SUMPRODUCT(($D$1:$AB$4=$AT$4)*$D148:$AB148))</f>
        <v/>
      </c>
      <c r="AU148" s="15" t="str">
        <f t="shared" si="72"/>
        <v/>
      </c>
      <c r="AV148" s="2" t="str" cm="1">
        <f t="array" ref="AV148">IF(B148="","",SUMPRODUCT(($D$1:$AB$4=$AV$4)*$D148:$AB148))</f>
        <v/>
      </c>
      <c r="AW148" s="15" t="str">
        <f t="shared" si="73"/>
        <v/>
      </c>
      <c r="AX148" s="2" t="str" cm="1">
        <f t="array" ref="AX148">IF(B148="","",SUMPRODUCT(($D$1:$AB$4=$AX$4)*$D148:$AB148))</f>
        <v/>
      </c>
      <c r="AY148" s="15" t="str">
        <f t="shared" si="74"/>
        <v/>
      </c>
      <c r="AZ148" s="2" t="str" cm="1">
        <f t="array" ref="AZ148">IF(B148="","",SUMPRODUCT(($D$1:$AB$4=$AZ$4)*$D148:$AB148))</f>
        <v/>
      </c>
      <c r="BA148" s="15" t="str">
        <f t="shared" si="75"/>
        <v/>
      </c>
      <c r="BB148" s="2" t="str" cm="1">
        <f t="array" ref="BB148">IF(B148="","",SUMPRODUCT(($D$1:$AB$4=$BB$4)*$D148:$AB148))</f>
        <v/>
      </c>
      <c r="BC148" s="15" t="str">
        <f t="shared" si="76"/>
        <v/>
      </c>
      <c r="BD148" s="2" t="str" cm="1">
        <f t="array" ref="BD148">IF(B148="","",SUMPRODUCT(($D$1:$AB$4=$BD$4)*$D148:$AB148))</f>
        <v/>
      </c>
      <c r="BE148" s="15" t="str">
        <f t="shared" si="77"/>
        <v/>
      </c>
      <c r="BF148" s="2" t="str" cm="1">
        <f t="array" ref="BF148">IF(B148="","",SUMPRODUCT(($D$1:$AB$4=$BF$4)*$D148:$AB148))</f>
        <v/>
      </c>
      <c r="BG148" s="15" t="str">
        <f t="shared" si="78"/>
        <v/>
      </c>
      <c r="BH148" s="2" t="str" cm="1">
        <f t="array" ref="BH148">IF(B148="","",SUMPRODUCT(($D$1:$AB$4=$BH$4)*$D148:$AB148))</f>
        <v/>
      </c>
      <c r="BI148" s="15" t="str">
        <f t="shared" si="79"/>
        <v/>
      </c>
      <c r="BJ148" s="2" t="str" cm="1">
        <f t="array" ref="BJ148">IF(B148="","",SUMPRODUCT(($D$1:$AB$4=$BJ$4)*$D148:$AB148))</f>
        <v/>
      </c>
      <c r="BK148" s="15" t="str">
        <f t="shared" si="80"/>
        <v/>
      </c>
      <c r="BL148" s="2" t="str" cm="1">
        <f t="array" ref="BL148">IF(B148="","",SUMPRODUCT(($D$1:$AB$4=$BL$4)*$D148:$AB148))</f>
        <v/>
      </c>
      <c r="BM148" s="15" t="str">
        <f t="shared" si="81"/>
        <v/>
      </c>
      <c r="BN148" s="2" t="str" cm="1">
        <f t="array" ref="BN148">IF(B148="","",SUMPRODUCT(($D$1:$AB$4=$BN$4)*$D148:$AB148))</f>
        <v/>
      </c>
      <c r="BO148" s="15" t="str">
        <f t="shared" si="82"/>
        <v/>
      </c>
      <c r="BP148" s="2" t="str" cm="1">
        <f t="array" ref="BP148">IF(B148="","",SUMPRODUCT(($D$1:$AB$4=$BP$4)*$D148:$AB148))</f>
        <v/>
      </c>
      <c r="BQ148" s="15" t="str">
        <f t="shared" si="83"/>
        <v/>
      </c>
      <c r="BR148" s="2" t="str" cm="1">
        <f t="array" ref="BR148">IF(B148="","",SUMPRODUCT(($D$1:$AB$4=$BR$4)*$D148:$AB148))</f>
        <v/>
      </c>
      <c r="BS148" s="15" t="str">
        <f t="shared" si="84"/>
        <v/>
      </c>
      <c r="BT148" s="2" t="str" cm="1">
        <f t="array" ref="BT148">IF(B148="","",SUMPRODUCT(($D$1:$AB$4=$BT$4)*$D148:$AB148))</f>
        <v/>
      </c>
      <c r="BU148" s="15" t="str">
        <f t="shared" si="85"/>
        <v/>
      </c>
      <c r="BV148" s="2" t="str" cm="1">
        <f t="array" ref="BV148">IF(B148="","",SUMPRODUCT(($D$1:$AB$4=$BV$4)*$D148:$AB148))</f>
        <v/>
      </c>
      <c r="BW148" s="15" t="str">
        <f t="shared" si="86"/>
        <v/>
      </c>
      <c r="BX148" s="2" t="str" cm="1">
        <f t="array" ref="BX148">IF(B148="","",SUMPRODUCT(($D$1:$AB$4=$BX$4)*$D148:$AB148))</f>
        <v/>
      </c>
      <c r="BY148" s="15" t="str">
        <f t="shared" si="87"/>
        <v/>
      </c>
      <c r="BZ148" s="2" t="str" cm="1">
        <f t="array" ref="BZ148">IF(B148="","",SUMPRODUCT(($D$1:$AB$4=$BZ$4)*$D148:$AB148))</f>
        <v/>
      </c>
      <c r="CA148" s="15" t="str">
        <f t="shared" si="88"/>
        <v/>
      </c>
      <c r="CB148" s="2" t="str" cm="1">
        <f t="array" ref="CB148">IF(B148="","",SUMPRODUCT(($D$1:$AB$4=$CB$4)*$D148:$AB148))</f>
        <v/>
      </c>
      <c r="CC148" s="15" t="str">
        <f t="shared" si="89"/>
        <v/>
      </c>
      <c r="CD148" s="2" t="str" cm="1">
        <f t="array" ref="CD148">IF(B148="","",SUMPRODUCT(($D$1:$AB$4=$CD$4)*$D148:$AB148))</f>
        <v/>
      </c>
      <c r="CE148" s="15" t="str">
        <f t="shared" si="90"/>
        <v/>
      </c>
      <c r="CF148" s="2" t="str" cm="1">
        <f t="array" ref="CF148">IF(B148="","",SUMPRODUCT(($D$1:$AB$4=$CF$4)*$D148:$AB148))</f>
        <v/>
      </c>
      <c r="CG148" s="15" t="str">
        <f t="shared" si="91"/>
        <v/>
      </c>
      <c r="CH148" s="2" t="str" cm="1">
        <f t="array" ref="CH148">IF(B148="","",SUMPRODUCT(($D$1:$AB$4=$CH$4)*$D148:$AB148))</f>
        <v/>
      </c>
      <c r="CI148" s="15" t="str">
        <f t="shared" si="92"/>
        <v/>
      </c>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row>
    <row r="149" spans="1:127" s="3" customFormat="1" ht="15.75" thickBot="1">
      <c r="A149" s="7">
        <v>144</v>
      </c>
      <c r="B149" s="1"/>
      <c r="D149" s="99"/>
      <c r="E149" s="100"/>
      <c r="F149" s="100"/>
      <c r="G149" s="100"/>
      <c r="H149" s="100"/>
      <c r="I149" s="101"/>
      <c r="J149" s="104"/>
      <c r="K149" s="105"/>
      <c r="L149" s="105"/>
      <c r="M149" s="105"/>
      <c r="N149" s="105"/>
      <c r="O149" s="106"/>
      <c r="P149" s="109"/>
      <c r="Q149" s="110"/>
      <c r="R149" s="110"/>
      <c r="S149" s="110"/>
      <c r="T149" s="110"/>
      <c r="U149" s="111"/>
      <c r="V149" s="115"/>
      <c r="W149" s="116"/>
      <c r="X149" s="116"/>
      <c r="Y149" s="116"/>
      <c r="Z149" s="116"/>
      <c r="AA149" s="116"/>
      <c r="AB149" s="170"/>
      <c r="AC149" s="171" t="str">
        <f t="shared" si="66"/>
        <v/>
      </c>
      <c r="AD149" s="172" t="str">
        <f t="shared" si="67"/>
        <v/>
      </c>
      <c r="AE149" s="4"/>
      <c r="AF149" s="4"/>
      <c r="AG149" s="4"/>
      <c r="AH149" s="4"/>
      <c r="AI149" s="4"/>
      <c r="AJ149" s="4"/>
      <c r="AK149" s="4"/>
      <c r="AL149" s="2" t="str" cm="1">
        <f t="array" ref="AL149">IF(B149="","",SUMPRODUCT(($D$1:$AB$4=$AL$4)*D149:AB149))</f>
        <v/>
      </c>
      <c r="AM149" s="15" t="str">
        <f t="shared" si="68"/>
        <v/>
      </c>
      <c r="AN149" s="2" t="str" cm="1">
        <f t="array" ref="AN149">IF(B149="","",SUMPRODUCT(($D$1:$AB$4=$AN$4)*D149:AB149))</f>
        <v/>
      </c>
      <c r="AO149" s="15" t="str">
        <f t="shared" si="69"/>
        <v/>
      </c>
      <c r="AP149" s="2" t="str" cm="1">
        <f t="array" ref="AP149">IF(B149="","",SUMPRODUCT(($D$1:$AB$4=$AP$4)*D149:AB149))</f>
        <v/>
      </c>
      <c r="AQ149" s="15" t="str">
        <f t="shared" si="70"/>
        <v/>
      </c>
      <c r="AR149" s="2" t="str" cm="1">
        <f t="array" ref="AR149">IF(B149="","",SUMPRODUCT(($D$1:$AB$4=$AR$4)*D149:AB149))</f>
        <v/>
      </c>
      <c r="AS149" s="15" t="str">
        <f t="shared" si="71"/>
        <v/>
      </c>
      <c r="AT149" s="2" t="str" cm="1">
        <f t="array" ref="AT149">IF(B149="","",SUMPRODUCT(($D$1:$AB$4=$AT$4)*$D149:$AB149))</f>
        <v/>
      </c>
      <c r="AU149" s="15" t="str">
        <f t="shared" si="72"/>
        <v/>
      </c>
      <c r="AV149" s="2" t="str" cm="1">
        <f t="array" ref="AV149">IF(B149="","",SUMPRODUCT(($D$1:$AB$4=$AV$4)*$D149:$AB149))</f>
        <v/>
      </c>
      <c r="AW149" s="15" t="str">
        <f t="shared" si="73"/>
        <v/>
      </c>
      <c r="AX149" s="2" t="str" cm="1">
        <f t="array" ref="AX149">IF(B149="","",SUMPRODUCT(($D$1:$AB$4=$AX$4)*$D149:$AB149))</f>
        <v/>
      </c>
      <c r="AY149" s="15" t="str">
        <f t="shared" si="74"/>
        <v/>
      </c>
      <c r="AZ149" s="2" t="str" cm="1">
        <f t="array" ref="AZ149">IF(B149="","",SUMPRODUCT(($D$1:$AB$4=$AZ$4)*$D149:$AB149))</f>
        <v/>
      </c>
      <c r="BA149" s="15" t="str">
        <f t="shared" si="75"/>
        <v/>
      </c>
      <c r="BB149" s="2" t="str" cm="1">
        <f t="array" ref="BB149">IF(B149="","",SUMPRODUCT(($D$1:$AB$4=$BB$4)*$D149:$AB149))</f>
        <v/>
      </c>
      <c r="BC149" s="15" t="str">
        <f t="shared" si="76"/>
        <v/>
      </c>
      <c r="BD149" s="2" t="str" cm="1">
        <f t="array" ref="BD149">IF(B149="","",SUMPRODUCT(($D$1:$AB$4=$BD$4)*$D149:$AB149))</f>
        <v/>
      </c>
      <c r="BE149" s="15" t="str">
        <f t="shared" si="77"/>
        <v/>
      </c>
      <c r="BF149" s="2" t="str" cm="1">
        <f t="array" ref="BF149">IF(B149="","",SUMPRODUCT(($D$1:$AB$4=$BF$4)*$D149:$AB149))</f>
        <v/>
      </c>
      <c r="BG149" s="15" t="str">
        <f t="shared" si="78"/>
        <v/>
      </c>
      <c r="BH149" s="2" t="str" cm="1">
        <f t="array" ref="BH149">IF(B149="","",SUMPRODUCT(($D$1:$AB$4=$BH$4)*$D149:$AB149))</f>
        <v/>
      </c>
      <c r="BI149" s="15" t="str">
        <f t="shared" si="79"/>
        <v/>
      </c>
      <c r="BJ149" s="2" t="str" cm="1">
        <f t="array" ref="BJ149">IF(B149="","",SUMPRODUCT(($D$1:$AB$4=$BJ$4)*$D149:$AB149))</f>
        <v/>
      </c>
      <c r="BK149" s="15" t="str">
        <f t="shared" si="80"/>
        <v/>
      </c>
      <c r="BL149" s="2" t="str" cm="1">
        <f t="array" ref="BL149">IF(B149="","",SUMPRODUCT(($D$1:$AB$4=$BL$4)*$D149:$AB149))</f>
        <v/>
      </c>
      <c r="BM149" s="15" t="str">
        <f t="shared" si="81"/>
        <v/>
      </c>
      <c r="BN149" s="2" t="str" cm="1">
        <f t="array" ref="BN149">IF(B149="","",SUMPRODUCT(($D$1:$AB$4=$BN$4)*$D149:$AB149))</f>
        <v/>
      </c>
      <c r="BO149" s="15" t="str">
        <f t="shared" si="82"/>
        <v/>
      </c>
      <c r="BP149" s="2" t="str" cm="1">
        <f t="array" ref="BP149">IF(B149="","",SUMPRODUCT(($D$1:$AB$4=$BP$4)*$D149:$AB149))</f>
        <v/>
      </c>
      <c r="BQ149" s="15" t="str">
        <f t="shared" si="83"/>
        <v/>
      </c>
      <c r="BR149" s="2" t="str" cm="1">
        <f t="array" ref="BR149">IF(B149="","",SUMPRODUCT(($D$1:$AB$4=$BR$4)*$D149:$AB149))</f>
        <v/>
      </c>
      <c r="BS149" s="15" t="str">
        <f t="shared" si="84"/>
        <v/>
      </c>
      <c r="BT149" s="2" t="str" cm="1">
        <f t="array" ref="BT149">IF(B149="","",SUMPRODUCT(($D$1:$AB$4=$BT$4)*$D149:$AB149))</f>
        <v/>
      </c>
      <c r="BU149" s="15" t="str">
        <f t="shared" si="85"/>
        <v/>
      </c>
      <c r="BV149" s="2" t="str" cm="1">
        <f t="array" ref="BV149">IF(B149="","",SUMPRODUCT(($D$1:$AB$4=$BV$4)*$D149:$AB149))</f>
        <v/>
      </c>
      <c r="BW149" s="15" t="str">
        <f t="shared" si="86"/>
        <v/>
      </c>
      <c r="BX149" s="2" t="str" cm="1">
        <f t="array" ref="BX149">IF(B149="","",SUMPRODUCT(($D$1:$AB$4=$BX$4)*$D149:$AB149))</f>
        <v/>
      </c>
      <c r="BY149" s="15" t="str">
        <f t="shared" si="87"/>
        <v/>
      </c>
      <c r="BZ149" s="2" t="str" cm="1">
        <f t="array" ref="BZ149">IF(B149="","",SUMPRODUCT(($D$1:$AB$4=$BZ$4)*$D149:$AB149))</f>
        <v/>
      </c>
      <c r="CA149" s="15" t="str">
        <f t="shared" si="88"/>
        <v/>
      </c>
      <c r="CB149" s="2" t="str" cm="1">
        <f t="array" ref="CB149">IF(B149="","",SUMPRODUCT(($D$1:$AB$4=$CB$4)*$D149:$AB149))</f>
        <v/>
      </c>
      <c r="CC149" s="15" t="str">
        <f t="shared" si="89"/>
        <v/>
      </c>
      <c r="CD149" s="2" t="str" cm="1">
        <f t="array" ref="CD149">IF(B149="","",SUMPRODUCT(($D$1:$AB$4=$CD$4)*$D149:$AB149))</f>
        <v/>
      </c>
      <c r="CE149" s="15" t="str">
        <f t="shared" si="90"/>
        <v/>
      </c>
      <c r="CF149" s="2" t="str" cm="1">
        <f t="array" ref="CF149">IF(B149="","",SUMPRODUCT(($D$1:$AB$4=$CF$4)*$D149:$AB149))</f>
        <v/>
      </c>
      <c r="CG149" s="15" t="str">
        <f t="shared" si="91"/>
        <v/>
      </c>
      <c r="CH149" s="2" t="str" cm="1">
        <f t="array" ref="CH149">IF(B149="","",SUMPRODUCT(($D$1:$AB$4=$CH$4)*$D149:$AB149))</f>
        <v/>
      </c>
      <c r="CI149" s="15" t="str">
        <f t="shared" si="92"/>
        <v/>
      </c>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row>
    <row r="150" spans="1:127" s="3" customFormat="1" ht="15.75" thickBot="1">
      <c r="A150" s="7">
        <v>145</v>
      </c>
      <c r="B150" s="1"/>
      <c r="D150" s="99"/>
      <c r="E150" s="100"/>
      <c r="F150" s="100"/>
      <c r="G150" s="100"/>
      <c r="H150" s="100"/>
      <c r="I150" s="101"/>
      <c r="J150" s="104"/>
      <c r="K150" s="105"/>
      <c r="L150" s="105"/>
      <c r="M150" s="105"/>
      <c r="N150" s="105"/>
      <c r="O150" s="106"/>
      <c r="P150" s="109"/>
      <c r="Q150" s="110"/>
      <c r="R150" s="110"/>
      <c r="S150" s="110"/>
      <c r="T150" s="110"/>
      <c r="U150" s="111"/>
      <c r="V150" s="115"/>
      <c r="W150" s="116"/>
      <c r="X150" s="116"/>
      <c r="Y150" s="116"/>
      <c r="Z150" s="116"/>
      <c r="AA150" s="116"/>
      <c r="AB150" s="170"/>
      <c r="AC150" s="171" t="str">
        <f t="shared" si="66"/>
        <v/>
      </c>
      <c r="AD150" s="172" t="str">
        <f t="shared" si="67"/>
        <v/>
      </c>
      <c r="AE150" s="4"/>
      <c r="AF150" s="4"/>
      <c r="AG150" s="4"/>
      <c r="AH150" s="4"/>
      <c r="AI150" s="4"/>
      <c r="AJ150" s="4"/>
      <c r="AK150" s="4"/>
      <c r="AL150" s="2" t="str" cm="1">
        <f t="array" ref="AL150">IF(B150="","",SUMPRODUCT(($D$1:$AB$4=$AL$4)*D150:AB150))</f>
        <v/>
      </c>
      <c r="AM150" s="15" t="str">
        <f t="shared" si="68"/>
        <v/>
      </c>
      <c r="AN150" s="2" t="str" cm="1">
        <f t="array" ref="AN150">IF(B150="","",SUMPRODUCT(($D$1:$AB$4=$AN$4)*D150:AB150))</f>
        <v/>
      </c>
      <c r="AO150" s="15" t="str">
        <f t="shared" si="69"/>
        <v/>
      </c>
      <c r="AP150" s="2" t="str" cm="1">
        <f t="array" ref="AP150">IF(B150="","",SUMPRODUCT(($D$1:$AB$4=$AP$4)*D150:AB150))</f>
        <v/>
      </c>
      <c r="AQ150" s="15" t="str">
        <f t="shared" si="70"/>
        <v/>
      </c>
      <c r="AR150" s="2" t="str" cm="1">
        <f t="array" ref="AR150">IF(B150="","",SUMPRODUCT(($D$1:$AB$4=$AR$4)*D150:AB150))</f>
        <v/>
      </c>
      <c r="AS150" s="15" t="str">
        <f t="shared" si="71"/>
        <v/>
      </c>
      <c r="AT150" s="2" t="str" cm="1">
        <f t="array" ref="AT150">IF(B150="","",SUMPRODUCT(($D$1:$AB$4=$AT$4)*$D150:$AB150))</f>
        <v/>
      </c>
      <c r="AU150" s="15" t="str">
        <f t="shared" si="72"/>
        <v/>
      </c>
      <c r="AV150" s="2" t="str" cm="1">
        <f t="array" ref="AV150">IF(B150="","",SUMPRODUCT(($D$1:$AB$4=$AV$4)*$D150:$AB150))</f>
        <v/>
      </c>
      <c r="AW150" s="15" t="str">
        <f t="shared" si="73"/>
        <v/>
      </c>
      <c r="AX150" s="2" t="str" cm="1">
        <f t="array" ref="AX150">IF(B150="","",SUMPRODUCT(($D$1:$AB$4=$AX$4)*$D150:$AB150))</f>
        <v/>
      </c>
      <c r="AY150" s="15" t="str">
        <f t="shared" si="74"/>
        <v/>
      </c>
      <c r="AZ150" s="2" t="str" cm="1">
        <f t="array" ref="AZ150">IF(B150="","",SUMPRODUCT(($D$1:$AB$4=$AZ$4)*$D150:$AB150))</f>
        <v/>
      </c>
      <c r="BA150" s="15" t="str">
        <f t="shared" si="75"/>
        <v/>
      </c>
      <c r="BB150" s="2" t="str" cm="1">
        <f t="array" ref="BB150">IF(B150="","",SUMPRODUCT(($D$1:$AB$4=$BB$4)*$D150:$AB150))</f>
        <v/>
      </c>
      <c r="BC150" s="15" t="str">
        <f t="shared" si="76"/>
        <v/>
      </c>
      <c r="BD150" s="2" t="str" cm="1">
        <f t="array" ref="BD150">IF(B150="","",SUMPRODUCT(($D$1:$AB$4=$BD$4)*$D150:$AB150))</f>
        <v/>
      </c>
      <c r="BE150" s="15" t="str">
        <f t="shared" si="77"/>
        <v/>
      </c>
      <c r="BF150" s="2" t="str" cm="1">
        <f t="array" ref="BF150">IF(B150="","",SUMPRODUCT(($D$1:$AB$4=$BF$4)*$D150:$AB150))</f>
        <v/>
      </c>
      <c r="BG150" s="15" t="str">
        <f t="shared" si="78"/>
        <v/>
      </c>
      <c r="BH150" s="2" t="str" cm="1">
        <f t="array" ref="BH150">IF(B150="","",SUMPRODUCT(($D$1:$AB$4=$BH$4)*$D150:$AB150))</f>
        <v/>
      </c>
      <c r="BI150" s="15" t="str">
        <f t="shared" si="79"/>
        <v/>
      </c>
      <c r="BJ150" s="2" t="str" cm="1">
        <f t="array" ref="BJ150">IF(B150="","",SUMPRODUCT(($D$1:$AB$4=$BJ$4)*$D150:$AB150))</f>
        <v/>
      </c>
      <c r="BK150" s="15" t="str">
        <f t="shared" si="80"/>
        <v/>
      </c>
      <c r="BL150" s="2" t="str" cm="1">
        <f t="array" ref="BL150">IF(B150="","",SUMPRODUCT(($D$1:$AB$4=$BL$4)*$D150:$AB150))</f>
        <v/>
      </c>
      <c r="BM150" s="15" t="str">
        <f t="shared" si="81"/>
        <v/>
      </c>
      <c r="BN150" s="2" t="str" cm="1">
        <f t="array" ref="BN150">IF(B150="","",SUMPRODUCT(($D$1:$AB$4=$BN$4)*$D150:$AB150))</f>
        <v/>
      </c>
      <c r="BO150" s="15" t="str">
        <f t="shared" si="82"/>
        <v/>
      </c>
      <c r="BP150" s="2" t="str" cm="1">
        <f t="array" ref="BP150">IF(B150="","",SUMPRODUCT(($D$1:$AB$4=$BP$4)*$D150:$AB150))</f>
        <v/>
      </c>
      <c r="BQ150" s="15" t="str">
        <f t="shared" si="83"/>
        <v/>
      </c>
      <c r="BR150" s="2" t="str" cm="1">
        <f t="array" ref="BR150">IF(B150="","",SUMPRODUCT(($D$1:$AB$4=$BR$4)*$D150:$AB150))</f>
        <v/>
      </c>
      <c r="BS150" s="15" t="str">
        <f t="shared" si="84"/>
        <v/>
      </c>
      <c r="BT150" s="2" t="str" cm="1">
        <f t="array" ref="BT150">IF(B150="","",SUMPRODUCT(($D$1:$AB$4=$BT$4)*$D150:$AB150))</f>
        <v/>
      </c>
      <c r="BU150" s="15" t="str">
        <f t="shared" si="85"/>
        <v/>
      </c>
      <c r="BV150" s="2" t="str" cm="1">
        <f t="array" ref="BV150">IF(B150="","",SUMPRODUCT(($D$1:$AB$4=$BV$4)*$D150:$AB150))</f>
        <v/>
      </c>
      <c r="BW150" s="15" t="str">
        <f t="shared" si="86"/>
        <v/>
      </c>
      <c r="BX150" s="2" t="str" cm="1">
        <f t="array" ref="BX150">IF(B150="","",SUMPRODUCT(($D$1:$AB$4=$BX$4)*$D150:$AB150))</f>
        <v/>
      </c>
      <c r="BY150" s="15" t="str">
        <f t="shared" si="87"/>
        <v/>
      </c>
      <c r="BZ150" s="2" t="str" cm="1">
        <f t="array" ref="BZ150">IF(B150="","",SUMPRODUCT(($D$1:$AB$4=$BZ$4)*$D150:$AB150))</f>
        <v/>
      </c>
      <c r="CA150" s="15" t="str">
        <f t="shared" si="88"/>
        <v/>
      </c>
      <c r="CB150" s="2" t="str" cm="1">
        <f t="array" ref="CB150">IF(B150="","",SUMPRODUCT(($D$1:$AB$4=$CB$4)*$D150:$AB150))</f>
        <v/>
      </c>
      <c r="CC150" s="15" t="str">
        <f t="shared" si="89"/>
        <v/>
      </c>
      <c r="CD150" s="2" t="str" cm="1">
        <f t="array" ref="CD150">IF(B150="","",SUMPRODUCT(($D$1:$AB$4=$CD$4)*$D150:$AB150))</f>
        <v/>
      </c>
      <c r="CE150" s="15" t="str">
        <f t="shared" si="90"/>
        <v/>
      </c>
      <c r="CF150" s="2" t="str" cm="1">
        <f t="array" ref="CF150">IF(B150="","",SUMPRODUCT(($D$1:$AB$4=$CF$4)*$D150:$AB150))</f>
        <v/>
      </c>
      <c r="CG150" s="15" t="str">
        <f t="shared" si="91"/>
        <v/>
      </c>
      <c r="CH150" s="2" t="str" cm="1">
        <f t="array" ref="CH150">IF(B150="","",SUMPRODUCT(($D$1:$AB$4=$CH$4)*$D150:$AB150))</f>
        <v/>
      </c>
      <c r="CI150" s="15" t="str">
        <f t="shared" si="92"/>
        <v/>
      </c>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row>
    <row r="151" spans="1:127" s="3" customFormat="1" ht="15.75" thickBot="1">
      <c r="A151" s="7">
        <v>146</v>
      </c>
      <c r="B151" s="1"/>
      <c r="D151" s="99"/>
      <c r="E151" s="100"/>
      <c r="F151" s="100"/>
      <c r="G151" s="100"/>
      <c r="H151" s="100"/>
      <c r="I151" s="101"/>
      <c r="J151" s="104"/>
      <c r="K151" s="105"/>
      <c r="L151" s="105"/>
      <c r="M151" s="105"/>
      <c r="N151" s="105"/>
      <c r="O151" s="106"/>
      <c r="P151" s="109"/>
      <c r="Q151" s="110"/>
      <c r="R151" s="110"/>
      <c r="S151" s="110"/>
      <c r="T151" s="110"/>
      <c r="U151" s="111"/>
      <c r="V151" s="115"/>
      <c r="W151" s="116"/>
      <c r="X151" s="116"/>
      <c r="Y151" s="116"/>
      <c r="Z151" s="116"/>
      <c r="AA151" s="116"/>
      <c r="AB151" s="170"/>
      <c r="AC151" s="171" t="str">
        <f t="shared" si="66"/>
        <v/>
      </c>
      <c r="AD151" s="172" t="str">
        <f t="shared" si="67"/>
        <v/>
      </c>
      <c r="AE151" s="4"/>
      <c r="AF151" s="4"/>
      <c r="AG151" s="4"/>
      <c r="AH151" s="4"/>
      <c r="AI151" s="4"/>
      <c r="AJ151" s="4"/>
      <c r="AK151" s="4"/>
      <c r="AL151" s="2" t="str" cm="1">
        <f t="array" ref="AL151">IF(B151="","",SUMPRODUCT(($D$1:$AB$4=$AL$4)*D151:AB151))</f>
        <v/>
      </c>
      <c r="AM151" s="15" t="str">
        <f t="shared" si="68"/>
        <v/>
      </c>
      <c r="AN151" s="2" t="str" cm="1">
        <f t="array" ref="AN151">IF(B151="","",SUMPRODUCT(($D$1:$AB$4=$AN$4)*D151:AB151))</f>
        <v/>
      </c>
      <c r="AO151" s="15" t="str">
        <f t="shared" si="69"/>
        <v/>
      </c>
      <c r="AP151" s="2" t="str" cm="1">
        <f t="array" ref="AP151">IF(B151="","",SUMPRODUCT(($D$1:$AB$4=$AP$4)*D151:AB151))</f>
        <v/>
      </c>
      <c r="AQ151" s="15" t="str">
        <f t="shared" si="70"/>
        <v/>
      </c>
      <c r="AR151" s="2" t="str" cm="1">
        <f t="array" ref="AR151">IF(B151="","",SUMPRODUCT(($D$1:$AB$4=$AR$4)*D151:AB151))</f>
        <v/>
      </c>
      <c r="AS151" s="15" t="str">
        <f t="shared" si="71"/>
        <v/>
      </c>
      <c r="AT151" s="2" t="str" cm="1">
        <f t="array" ref="AT151">IF(B151="","",SUMPRODUCT(($D$1:$AB$4=$AT$4)*$D151:$AB151))</f>
        <v/>
      </c>
      <c r="AU151" s="15" t="str">
        <f t="shared" si="72"/>
        <v/>
      </c>
      <c r="AV151" s="2" t="str" cm="1">
        <f t="array" ref="AV151">IF(B151="","",SUMPRODUCT(($D$1:$AB$4=$AV$4)*$D151:$AB151))</f>
        <v/>
      </c>
      <c r="AW151" s="15" t="str">
        <f t="shared" si="73"/>
        <v/>
      </c>
      <c r="AX151" s="2" t="str" cm="1">
        <f t="array" ref="AX151">IF(B151="","",SUMPRODUCT(($D$1:$AB$4=$AX$4)*$D151:$AB151))</f>
        <v/>
      </c>
      <c r="AY151" s="15" t="str">
        <f t="shared" si="74"/>
        <v/>
      </c>
      <c r="AZ151" s="2" t="str" cm="1">
        <f t="array" ref="AZ151">IF(B151="","",SUMPRODUCT(($D$1:$AB$4=$AZ$4)*$D151:$AB151))</f>
        <v/>
      </c>
      <c r="BA151" s="15" t="str">
        <f t="shared" si="75"/>
        <v/>
      </c>
      <c r="BB151" s="2" t="str" cm="1">
        <f t="array" ref="BB151">IF(B151="","",SUMPRODUCT(($D$1:$AB$4=$BB$4)*$D151:$AB151))</f>
        <v/>
      </c>
      <c r="BC151" s="15" t="str">
        <f t="shared" si="76"/>
        <v/>
      </c>
      <c r="BD151" s="2" t="str" cm="1">
        <f t="array" ref="BD151">IF(B151="","",SUMPRODUCT(($D$1:$AB$4=$BD$4)*$D151:$AB151))</f>
        <v/>
      </c>
      <c r="BE151" s="15" t="str">
        <f t="shared" si="77"/>
        <v/>
      </c>
      <c r="BF151" s="2" t="str" cm="1">
        <f t="array" ref="BF151">IF(B151="","",SUMPRODUCT(($D$1:$AB$4=$BF$4)*$D151:$AB151))</f>
        <v/>
      </c>
      <c r="BG151" s="15" t="str">
        <f t="shared" si="78"/>
        <v/>
      </c>
      <c r="BH151" s="2" t="str" cm="1">
        <f t="array" ref="BH151">IF(B151="","",SUMPRODUCT(($D$1:$AB$4=$BH$4)*$D151:$AB151))</f>
        <v/>
      </c>
      <c r="BI151" s="15" t="str">
        <f t="shared" si="79"/>
        <v/>
      </c>
      <c r="BJ151" s="2" t="str" cm="1">
        <f t="array" ref="BJ151">IF(B151="","",SUMPRODUCT(($D$1:$AB$4=$BJ$4)*$D151:$AB151))</f>
        <v/>
      </c>
      <c r="BK151" s="15" t="str">
        <f t="shared" si="80"/>
        <v/>
      </c>
      <c r="BL151" s="2" t="str" cm="1">
        <f t="array" ref="BL151">IF(B151="","",SUMPRODUCT(($D$1:$AB$4=$BL$4)*$D151:$AB151))</f>
        <v/>
      </c>
      <c r="BM151" s="15" t="str">
        <f t="shared" si="81"/>
        <v/>
      </c>
      <c r="BN151" s="2" t="str" cm="1">
        <f t="array" ref="BN151">IF(B151="","",SUMPRODUCT(($D$1:$AB$4=$BN$4)*$D151:$AB151))</f>
        <v/>
      </c>
      <c r="BO151" s="15" t="str">
        <f t="shared" si="82"/>
        <v/>
      </c>
      <c r="BP151" s="2" t="str" cm="1">
        <f t="array" ref="BP151">IF(B151="","",SUMPRODUCT(($D$1:$AB$4=$BP$4)*$D151:$AB151))</f>
        <v/>
      </c>
      <c r="BQ151" s="15" t="str">
        <f t="shared" si="83"/>
        <v/>
      </c>
      <c r="BR151" s="2" t="str" cm="1">
        <f t="array" ref="BR151">IF(B151="","",SUMPRODUCT(($D$1:$AB$4=$BR$4)*$D151:$AB151))</f>
        <v/>
      </c>
      <c r="BS151" s="15" t="str">
        <f t="shared" si="84"/>
        <v/>
      </c>
      <c r="BT151" s="2" t="str" cm="1">
        <f t="array" ref="BT151">IF(B151="","",SUMPRODUCT(($D$1:$AB$4=$BT$4)*$D151:$AB151))</f>
        <v/>
      </c>
      <c r="BU151" s="15" t="str">
        <f t="shared" si="85"/>
        <v/>
      </c>
      <c r="BV151" s="2" t="str" cm="1">
        <f t="array" ref="BV151">IF(B151="","",SUMPRODUCT(($D$1:$AB$4=$BV$4)*$D151:$AB151))</f>
        <v/>
      </c>
      <c r="BW151" s="15" t="str">
        <f t="shared" si="86"/>
        <v/>
      </c>
      <c r="BX151" s="2" t="str" cm="1">
        <f t="array" ref="BX151">IF(B151="","",SUMPRODUCT(($D$1:$AB$4=$BX$4)*$D151:$AB151))</f>
        <v/>
      </c>
      <c r="BY151" s="15" t="str">
        <f t="shared" si="87"/>
        <v/>
      </c>
      <c r="BZ151" s="2" t="str" cm="1">
        <f t="array" ref="BZ151">IF(B151="","",SUMPRODUCT(($D$1:$AB$4=$BZ$4)*$D151:$AB151))</f>
        <v/>
      </c>
      <c r="CA151" s="15" t="str">
        <f t="shared" si="88"/>
        <v/>
      </c>
      <c r="CB151" s="2" t="str" cm="1">
        <f t="array" ref="CB151">IF(B151="","",SUMPRODUCT(($D$1:$AB$4=$CB$4)*$D151:$AB151))</f>
        <v/>
      </c>
      <c r="CC151" s="15" t="str">
        <f t="shared" si="89"/>
        <v/>
      </c>
      <c r="CD151" s="2" t="str" cm="1">
        <f t="array" ref="CD151">IF(B151="","",SUMPRODUCT(($D$1:$AB$4=$CD$4)*$D151:$AB151))</f>
        <v/>
      </c>
      <c r="CE151" s="15" t="str">
        <f t="shared" si="90"/>
        <v/>
      </c>
      <c r="CF151" s="2" t="str" cm="1">
        <f t="array" ref="CF151">IF(B151="","",SUMPRODUCT(($D$1:$AB$4=$CF$4)*$D151:$AB151))</f>
        <v/>
      </c>
      <c r="CG151" s="15" t="str">
        <f t="shared" si="91"/>
        <v/>
      </c>
      <c r="CH151" s="2" t="str" cm="1">
        <f t="array" ref="CH151">IF(B151="","",SUMPRODUCT(($D$1:$AB$4=$CH$4)*$D151:$AB151))</f>
        <v/>
      </c>
      <c r="CI151" s="15" t="str">
        <f t="shared" si="92"/>
        <v/>
      </c>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row>
    <row r="152" spans="1:127" s="3" customFormat="1" ht="15.75" thickBot="1">
      <c r="A152" s="7">
        <v>147</v>
      </c>
      <c r="B152" s="1"/>
      <c r="D152" s="99"/>
      <c r="E152" s="100"/>
      <c r="F152" s="100"/>
      <c r="G152" s="100"/>
      <c r="H152" s="100"/>
      <c r="I152" s="101"/>
      <c r="J152" s="104"/>
      <c r="K152" s="105"/>
      <c r="L152" s="105"/>
      <c r="M152" s="105"/>
      <c r="N152" s="105"/>
      <c r="O152" s="106"/>
      <c r="P152" s="109"/>
      <c r="Q152" s="110"/>
      <c r="R152" s="110"/>
      <c r="S152" s="110"/>
      <c r="T152" s="110"/>
      <c r="U152" s="111"/>
      <c r="V152" s="115"/>
      <c r="W152" s="116"/>
      <c r="X152" s="116"/>
      <c r="Y152" s="116"/>
      <c r="Z152" s="116"/>
      <c r="AA152" s="116"/>
      <c r="AB152" s="170"/>
      <c r="AC152" s="171" t="str">
        <f t="shared" si="66"/>
        <v/>
      </c>
      <c r="AD152" s="172" t="str">
        <f t="shared" si="67"/>
        <v/>
      </c>
      <c r="AE152" s="4"/>
      <c r="AF152" s="4"/>
      <c r="AG152" s="4"/>
      <c r="AH152" s="4"/>
      <c r="AI152" s="4"/>
      <c r="AJ152" s="4"/>
      <c r="AK152" s="4"/>
      <c r="AL152" s="2" t="str" cm="1">
        <f t="array" ref="AL152">IF(B152="","",SUMPRODUCT(($D$1:$AB$4=$AL$4)*D152:AB152))</f>
        <v/>
      </c>
      <c r="AM152" s="15" t="str">
        <f t="shared" si="68"/>
        <v/>
      </c>
      <c r="AN152" s="2" t="str" cm="1">
        <f t="array" ref="AN152">IF(B152="","",SUMPRODUCT(($D$1:$AB$4=$AN$4)*D152:AB152))</f>
        <v/>
      </c>
      <c r="AO152" s="15" t="str">
        <f t="shared" si="69"/>
        <v/>
      </c>
      <c r="AP152" s="2" t="str" cm="1">
        <f t="array" ref="AP152">IF(B152="","",SUMPRODUCT(($D$1:$AB$4=$AP$4)*D152:AB152))</f>
        <v/>
      </c>
      <c r="AQ152" s="15" t="str">
        <f t="shared" si="70"/>
        <v/>
      </c>
      <c r="AR152" s="2" t="str" cm="1">
        <f t="array" ref="AR152">IF(B152="","",SUMPRODUCT(($D$1:$AB$4=$AR$4)*D152:AB152))</f>
        <v/>
      </c>
      <c r="AS152" s="15" t="str">
        <f t="shared" si="71"/>
        <v/>
      </c>
      <c r="AT152" s="2" t="str" cm="1">
        <f t="array" ref="AT152">IF(B152="","",SUMPRODUCT(($D$1:$AB$4=$AT$4)*$D152:$AB152))</f>
        <v/>
      </c>
      <c r="AU152" s="15" t="str">
        <f t="shared" si="72"/>
        <v/>
      </c>
      <c r="AV152" s="2" t="str" cm="1">
        <f t="array" ref="AV152">IF(B152="","",SUMPRODUCT(($D$1:$AB$4=$AV$4)*$D152:$AB152))</f>
        <v/>
      </c>
      <c r="AW152" s="15" t="str">
        <f t="shared" si="73"/>
        <v/>
      </c>
      <c r="AX152" s="2" t="str" cm="1">
        <f t="array" ref="AX152">IF(B152="","",SUMPRODUCT(($D$1:$AB$4=$AX$4)*$D152:$AB152))</f>
        <v/>
      </c>
      <c r="AY152" s="15" t="str">
        <f t="shared" si="74"/>
        <v/>
      </c>
      <c r="AZ152" s="2" t="str" cm="1">
        <f t="array" ref="AZ152">IF(B152="","",SUMPRODUCT(($D$1:$AB$4=$AZ$4)*$D152:$AB152))</f>
        <v/>
      </c>
      <c r="BA152" s="15" t="str">
        <f t="shared" si="75"/>
        <v/>
      </c>
      <c r="BB152" s="2" t="str" cm="1">
        <f t="array" ref="BB152">IF(B152="","",SUMPRODUCT(($D$1:$AB$4=$BB$4)*$D152:$AB152))</f>
        <v/>
      </c>
      <c r="BC152" s="15" t="str">
        <f t="shared" si="76"/>
        <v/>
      </c>
      <c r="BD152" s="2" t="str" cm="1">
        <f t="array" ref="BD152">IF(B152="","",SUMPRODUCT(($D$1:$AB$4=$BD$4)*$D152:$AB152))</f>
        <v/>
      </c>
      <c r="BE152" s="15" t="str">
        <f t="shared" si="77"/>
        <v/>
      </c>
      <c r="BF152" s="2" t="str" cm="1">
        <f t="array" ref="BF152">IF(B152="","",SUMPRODUCT(($D$1:$AB$4=$BF$4)*$D152:$AB152))</f>
        <v/>
      </c>
      <c r="BG152" s="15" t="str">
        <f t="shared" si="78"/>
        <v/>
      </c>
      <c r="BH152" s="2" t="str" cm="1">
        <f t="array" ref="BH152">IF(B152="","",SUMPRODUCT(($D$1:$AB$4=$BH$4)*$D152:$AB152))</f>
        <v/>
      </c>
      <c r="BI152" s="15" t="str">
        <f t="shared" si="79"/>
        <v/>
      </c>
      <c r="BJ152" s="2" t="str" cm="1">
        <f t="array" ref="BJ152">IF(B152="","",SUMPRODUCT(($D$1:$AB$4=$BJ$4)*$D152:$AB152))</f>
        <v/>
      </c>
      <c r="BK152" s="15" t="str">
        <f t="shared" si="80"/>
        <v/>
      </c>
      <c r="BL152" s="2" t="str" cm="1">
        <f t="array" ref="BL152">IF(B152="","",SUMPRODUCT(($D$1:$AB$4=$BL$4)*$D152:$AB152))</f>
        <v/>
      </c>
      <c r="BM152" s="15" t="str">
        <f t="shared" si="81"/>
        <v/>
      </c>
      <c r="BN152" s="2" t="str" cm="1">
        <f t="array" ref="BN152">IF(B152="","",SUMPRODUCT(($D$1:$AB$4=$BN$4)*$D152:$AB152))</f>
        <v/>
      </c>
      <c r="BO152" s="15" t="str">
        <f t="shared" si="82"/>
        <v/>
      </c>
      <c r="BP152" s="2" t="str" cm="1">
        <f t="array" ref="BP152">IF(B152="","",SUMPRODUCT(($D$1:$AB$4=$BP$4)*$D152:$AB152))</f>
        <v/>
      </c>
      <c r="BQ152" s="15" t="str">
        <f t="shared" si="83"/>
        <v/>
      </c>
      <c r="BR152" s="2" t="str" cm="1">
        <f t="array" ref="BR152">IF(B152="","",SUMPRODUCT(($D$1:$AB$4=$BR$4)*$D152:$AB152))</f>
        <v/>
      </c>
      <c r="BS152" s="15" t="str">
        <f t="shared" si="84"/>
        <v/>
      </c>
      <c r="BT152" s="2" t="str" cm="1">
        <f t="array" ref="BT152">IF(B152="","",SUMPRODUCT(($D$1:$AB$4=$BT$4)*$D152:$AB152))</f>
        <v/>
      </c>
      <c r="BU152" s="15" t="str">
        <f t="shared" si="85"/>
        <v/>
      </c>
      <c r="BV152" s="2" t="str" cm="1">
        <f t="array" ref="BV152">IF(B152="","",SUMPRODUCT(($D$1:$AB$4=$BV$4)*$D152:$AB152))</f>
        <v/>
      </c>
      <c r="BW152" s="15" t="str">
        <f t="shared" si="86"/>
        <v/>
      </c>
      <c r="BX152" s="2" t="str" cm="1">
        <f t="array" ref="BX152">IF(B152="","",SUMPRODUCT(($D$1:$AB$4=$BX$4)*$D152:$AB152))</f>
        <v/>
      </c>
      <c r="BY152" s="15" t="str">
        <f t="shared" si="87"/>
        <v/>
      </c>
      <c r="BZ152" s="2" t="str" cm="1">
        <f t="array" ref="BZ152">IF(B152="","",SUMPRODUCT(($D$1:$AB$4=$BZ$4)*$D152:$AB152))</f>
        <v/>
      </c>
      <c r="CA152" s="15" t="str">
        <f t="shared" si="88"/>
        <v/>
      </c>
      <c r="CB152" s="2" t="str" cm="1">
        <f t="array" ref="CB152">IF(B152="","",SUMPRODUCT(($D$1:$AB$4=$CB$4)*$D152:$AB152))</f>
        <v/>
      </c>
      <c r="CC152" s="15" t="str">
        <f t="shared" si="89"/>
        <v/>
      </c>
      <c r="CD152" s="2" t="str" cm="1">
        <f t="array" ref="CD152">IF(B152="","",SUMPRODUCT(($D$1:$AB$4=$CD$4)*$D152:$AB152))</f>
        <v/>
      </c>
      <c r="CE152" s="15" t="str">
        <f t="shared" si="90"/>
        <v/>
      </c>
      <c r="CF152" s="2" t="str" cm="1">
        <f t="array" ref="CF152">IF(B152="","",SUMPRODUCT(($D$1:$AB$4=$CF$4)*$D152:$AB152))</f>
        <v/>
      </c>
      <c r="CG152" s="15" t="str">
        <f t="shared" si="91"/>
        <v/>
      </c>
      <c r="CH152" s="2" t="str" cm="1">
        <f t="array" ref="CH152">IF(B152="","",SUMPRODUCT(($D$1:$AB$4=$CH$4)*$D152:$AB152))</f>
        <v/>
      </c>
      <c r="CI152" s="15" t="str">
        <f t="shared" si="92"/>
        <v/>
      </c>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row>
    <row r="153" spans="1:127" s="3" customFormat="1" ht="15.75" thickBot="1">
      <c r="A153" s="7">
        <v>148</v>
      </c>
      <c r="B153" s="1"/>
      <c r="D153" s="99"/>
      <c r="E153" s="100"/>
      <c r="F153" s="100"/>
      <c r="G153" s="100"/>
      <c r="H153" s="100"/>
      <c r="I153" s="101"/>
      <c r="J153" s="104"/>
      <c r="K153" s="105"/>
      <c r="L153" s="105"/>
      <c r="M153" s="105"/>
      <c r="N153" s="105"/>
      <c r="O153" s="106"/>
      <c r="P153" s="109"/>
      <c r="Q153" s="110"/>
      <c r="R153" s="110"/>
      <c r="S153" s="110"/>
      <c r="T153" s="110"/>
      <c r="U153" s="111"/>
      <c r="V153" s="115"/>
      <c r="W153" s="116"/>
      <c r="X153" s="116"/>
      <c r="Y153" s="116"/>
      <c r="Z153" s="116"/>
      <c r="AA153" s="116"/>
      <c r="AB153" s="170"/>
      <c r="AC153" s="171" t="str">
        <f t="shared" si="66"/>
        <v/>
      </c>
      <c r="AD153" s="172" t="str">
        <f t="shared" si="67"/>
        <v/>
      </c>
      <c r="AE153" s="4"/>
      <c r="AF153" s="4"/>
      <c r="AG153" s="4"/>
      <c r="AH153" s="4"/>
      <c r="AI153" s="4"/>
      <c r="AJ153" s="4"/>
      <c r="AK153" s="4"/>
      <c r="AL153" s="2" t="str" cm="1">
        <f t="array" ref="AL153">IF(B153="","",SUMPRODUCT(($D$1:$AB$4=$AL$4)*D153:AB153))</f>
        <v/>
      </c>
      <c r="AM153" s="15" t="str">
        <f t="shared" si="68"/>
        <v/>
      </c>
      <c r="AN153" s="2" t="str" cm="1">
        <f t="array" ref="AN153">IF(B153="","",SUMPRODUCT(($D$1:$AB$4=$AN$4)*D153:AB153))</f>
        <v/>
      </c>
      <c r="AO153" s="15" t="str">
        <f t="shared" si="69"/>
        <v/>
      </c>
      <c r="AP153" s="2" t="str" cm="1">
        <f t="array" ref="AP153">IF(B153="","",SUMPRODUCT(($D$1:$AB$4=$AP$4)*D153:AB153))</f>
        <v/>
      </c>
      <c r="AQ153" s="15" t="str">
        <f t="shared" si="70"/>
        <v/>
      </c>
      <c r="AR153" s="2" t="str" cm="1">
        <f t="array" ref="AR153">IF(B153="","",SUMPRODUCT(($D$1:$AB$4=$AR$4)*D153:AB153))</f>
        <v/>
      </c>
      <c r="AS153" s="15" t="str">
        <f t="shared" si="71"/>
        <v/>
      </c>
      <c r="AT153" s="2" t="str" cm="1">
        <f t="array" ref="AT153">IF(B153="","",SUMPRODUCT(($D$1:$AB$4=$AT$4)*$D153:$AB153))</f>
        <v/>
      </c>
      <c r="AU153" s="15" t="str">
        <f t="shared" si="72"/>
        <v/>
      </c>
      <c r="AV153" s="2" t="str" cm="1">
        <f t="array" ref="AV153">IF(B153="","",SUMPRODUCT(($D$1:$AB$4=$AV$4)*$D153:$AB153))</f>
        <v/>
      </c>
      <c r="AW153" s="15" t="str">
        <f t="shared" si="73"/>
        <v/>
      </c>
      <c r="AX153" s="2" t="str" cm="1">
        <f t="array" ref="AX153">IF(B153="","",SUMPRODUCT(($D$1:$AB$4=$AX$4)*$D153:$AB153))</f>
        <v/>
      </c>
      <c r="AY153" s="15" t="str">
        <f t="shared" si="74"/>
        <v/>
      </c>
      <c r="AZ153" s="2" t="str" cm="1">
        <f t="array" ref="AZ153">IF(B153="","",SUMPRODUCT(($D$1:$AB$4=$AZ$4)*$D153:$AB153))</f>
        <v/>
      </c>
      <c r="BA153" s="15" t="str">
        <f t="shared" si="75"/>
        <v/>
      </c>
      <c r="BB153" s="2" t="str" cm="1">
        <f t="array" ref="BB153">IF(B153="","",SUMPRODUCT(($D$1:$AB$4=$BB$4)*$D153:$AB153))</f>
        <v/>
      </c>
      <c r="BC153" s="15" t="str">
        <f t="shared" si="76"/>
        <v/>
      </c>
      <c r="BD153" s="2" t="str" cm="1">
        <f t="array" ref="BD153">IF(B153="","",SUMPRODUCT(($D$1:$AB$4=$BD$4)*$D153:$AB153))</f>
        <v/>
      </c>
      <c r="BE153" s="15" t="str">
        <f t="shared" si="77"/>
        <v/>
      </c>
      <c r="BF153" s="2" t="str" cm="1">
        <f t="array" ref="BF153">IF(B153="","",SUMPRODUCT(($D$1:$AB$4=$BF$4)*$D153:$AB153))</f>
        <v/>
      </c>
      <c r="BG153" s="15" t="str">
        <f t="shared" si="78"/>
        <v/>
      </c>
      <c r="BH153" s="2" t="str" cm="1">
        <f t="array" ref="BH153">IF(B153="","",SUMPRODUCT(($D$1:$AB$4=$BH$4)*$D153:$AB153))</f>
        <v/>
      </c>
      <c r="BI153" s="15" t="str">
        <f t="shared" si="79"/>
        <v/>
      </c>
      <c r="BJ153" s="2" t="str" cm="1">
        <f t="array" ref="BJ153">IF(B153="","",SUMPRODUCT(($D$1:$AB$4=$BJ$4)*$D153:$AB153))</f>
        <v/>
      </c>
      <c r="BK153" s="15" t="str">
        <f t="shared" si="80"/>
        <v/>
      </c>
      <c r="BL153" s="2" t="str" cm="1">
        <f t="array" ref="BL153">IF(B153="","",SUMPRODUCT(($D$1:$AB$4=$BL$4)*$D153:$AB153))</f>
        <v/>
      </c>
      <c r="BM153" s="15" t="str">
        <f t="shared" si="81"/>
        <v/>
      </c>
      <c r="BN153" s="2" t="str" cm="1">
        <f t="array" ref="BN153">IF(B153="","",SUMPRODUCT(($D$1:$AB$4=$BN$4)*$D153:$AB153))</f>
        <v/>
      </c>
      <c r="BO153" s="15" t="str">
        <f t="shared" si="82"/>
        <v/>
      </c>
      <c r="BP153" s="2" t="str" cm="1">
        <f t="array" ref="BP153">IF(B153="","",SUMPRODUCT(($D$1:$AB$4=$BP$4)*$D153:$AB153))</f>
        <v/>
      </c>
      <c r="BQ153" s="15" t="str">
        <f t="shared" si="83"/>
        <v/>
      </c>
      <c r="BR153" s="2" t="str" cm="1">
        <f t="array" ref="BR153">IF(B153="","",SUMPRODUCT(($D$1:$AB$4=$BR$4)*$D153:$AB153))</f>
        <v/>
      </c>
      <c r="BS153" s="15" t="str">
        <f t="shared" si="84"/>
        <v/>
      </c>
      <c r="BT153" s="2" t="str" cm="1">
        <f t="array" ref="BT153">IF(B153="","",SUMPRODUCT(($D$1:$AB$4=$BT$4)*$D153:$AB153))</f>
        <v/>
      </c>
      <c r="BU153" s="15" t="str">
        <f t="shared" si="85"/>
        <v/>
      </c>
      <c r="BV153" s="2" t="str" cm="1">
        <f t="array" ref="BV153">IF(B153="","",SUMPRODUCT(($D$1:$AB$4=$BV$4)*$D153:$AB153))</f>
        <v/>
      </c>
      <c r="BW153" s="15" t="str">
        <f t="shared" si="86"/>
        <v/>
      </c>
      <c r="BX153" s="2" t="str" cm="1">
        <f t="array" ref="BX153">IF(B153="","",SUMPRODUCT(($D$1:$AB$4=$BX$4)*$D153:$AB153))</f>
        <v/>
      </c>
      <c r="BY153" s="15" t="str">
        <f t="shared" si="87"/>
        <v/>
      </c>
      <c r="BZ153" s="2" t="str" cm="1">
        <f t="array" ref="BZ153">IF(B153="","",SUMPRODUCT(($D$1:$AB$4=$BZ$4)*$D153:$AB153))</f>
        <v/>
      </c>
      <c r="CA153" s="15" t="str">
        <f t="shared" si="88"/>
        <v/>
      </c>
      <c r="CB153" s="2" t="str" cm="1">
        <f t="array" ref="CB153">IF(B153="","",SUMPRODUCT(($D$1:$AB$4=$CB$4)*$D153:$AB153))</f>
        <v/>
      </c>
      <c r="CC153" s="15" t="str">
        <f t="shared" si="89"/>
        <v/>
      </c>
      <c r="CD153" s="2" t="str" cm="1">
        <f t="array" ref="CD153">IF(B153="","",SUMPRODUCT(($D$1:$AB$4=$CD$4)*$D153:$AB153))</f>
        <v/>
      </c>
      <c r="CE153" s="15" t="str">
        <f t="shared" si="90"/>
        <v/>
      </c>
      <c r="CF153" s="2" t="str" cm="1">
        <f t="array" ref="CF153">IF(B153="","",SUMPRODUCT(($D$1:$AB$4=$CF$4)*$D153:$AB153))</f>
        <v/>
      </c>
      <c r="CG153" s="15" t="str">
        <f t="shared" si="91"/>
        <v/>
      </c>
      <c r="CH153" s="2" t="str" cm="1">
        <f t="array" ref="CH153">IF(B153="","",SUMPRODUCT(($D$1:$AB$4=$CH$4)*$D153:$AB153))</f>
        <v/>
      </c>
      <c r="CI153" s="15" t="str">
        <f t="shared" si="92"/>
        <v/>
      </c>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row>
    <row r="154" spans="1:127" s="3" customFormat="1" ht="15.75" thickBot="1">
      <c r="A154" s="7">
        <v>149</v>
      </c>
      <c r="B154" s="1"/>
      <c r="D154" s="99"/>
      <c r="E154" s="100"/>
      <c r="F154" s="100"/>
      <c r="G154" s="100"/>
      <c r="H154" s="100"/>
      <c r="I154" s="101"/>
      <c r="J154" s="104"/>
      <c r="K154" s="105"/>
      <c r="L154" s="105"/>
      <c r="M154" s="105"/>
      <c r="N154" s="105"/>
      <c r="O154" s="106"/>
      <c r="P154" s="109"/>
      <c r="Q154" s="110"/>
      <c r="R154" s="110"/>
      <c r="S154" s="110"/>
      <c r="T154" s="110"/>
      <c r="U154" s="111"/>
      <c r="V154" s="115"/>
      <c r="W154" s="116"/>
      <c r="X154" s="116"/>
      <c r="Y154" s="116"/>
      <c r="Z154" s="116"/>
      <c r="AA154" s="116"/>
      <c r="AB154" s="170"/>
      <c r="AC154" s="171" t="str">
        <f t="shared" si="66"/>
        <v/>
      </c>
      <c r="AD154" s="172" t="str">
        <f t="shared" si="67"/>
        <v/>
      </c>
      <c r="AE154" s="4"/>
      <c r="AF154" s="4"/>
      <c r="AG154" s="4"/>
      <c r="AH154" s="4"/>
      <c r="AI154" s="4"/>
      <c r="AJ154" s="4"/>
      <c r="AK154" s="4"/>
      <c r="AL154" s="2" t="str" cm="1">
        <f t="array" ref="AL154">IF(B154="","",SUMPRODUCT(($D$1:$AB$4=$AL$4)*D154:AB154))</f>
        <v/>
      </c>
      <c r="AM154" s="15" t="str">
        <f t="shared" si="68"/>
        <v/>
      </c>
      <c r="AN154" s="2" t="str" cm="1">
        <f t="array" ref="AN154">IF(B154="","",SUMPRODUCT(($D$1:$AB$4=$AN$4)*D154:AB154))</f>
        <v/>
      </c>
      <c r="AO154" s="15" t="str">
        <f t="shared" si="69"/>
        <v/>
      </c>
      <c r="AP154" s="2" t="str" cm="1">
        <f t="array" ref="AP154">IF(B154="","",SUMPRODUCT(($D$1:$AB$4=$AP$4)*D154:AB154))</f>
        <v/>
      </c>
      <c r="AQ154" s="15" t="str">
        <f t="shared" si="70"/>
        <v/>
      </c>
      <c r="AR154" s="2" t="str" cm="1">
        <f t="array" ref="AR154">IF(B154="","",SUMPRODUCT(($D$1:$AB$4=$AR$4)*D154:AB154))</f>
        <v/>
      </c>
      <c r="AS154" s="15" t="str">
        <f t="shared" si="71"/>
        <v/>
      </c>
      <c r="AT154" s="2" t="str" cm="1">
        <f t="array" ref="AT154">IF(B154="","",SUMPRODUCT(($D$1:$AB$4=$AT$4)*$D154:$AB154))</f>
        <v/>
      </c>
      <c r="AU154" s="15" t="str">
        <f t="shared" si="72"/>
        <v/>
      </c>
      <c r="AV154" s="2" t="str" cm="1">
        <f t="array" ref="AV154">IF(B154="","",SUMPRODUCT(($D$1:$AB$4=$AV$4)*$D154:$AB154))</f>
        <v/>
      </c>
      <c r="AW154" s="15" t="str">
        <f t="shared" si="73"/>
        <v/>
      </c>
      <c r="AX154" s="2" t="str" cm="1">
        <f t="array" ref="AX154">IF(B154="","",SUMPRODUCT(($D$1:$AB$4=$AX$4)*$D154:$AB154))</f>
        <v/>
      </c>
      <c r="AY154" s="15" t="str">
        <f t="shared" si="74"/>
        <v/>
      </c>
      <c r="AZ154" s="2" t="str" cm="1">
        <f t="array" ref="AZ154">IF(B154="","",SUMPRODUCT(($D$1:$AB$4=$AZ$4)*$D154:$AB154))</f>
        <v/>
      </c>
      <c r="BA154" s="15" t="str">
        <f t="shared" si="75"/>
        <v/>
      </c>
      <c r="BB154" s="2" t="str" cm="1">
        <f t="array" ref="BB154">IF(B154="","",SUMPRODUCT(($D$1:$AB$4=$BB$4)*$D154:$AB154))</f>
        <v/>
      </c>
      <c r="BC154" s="15" t="str">
        <f t="shared" si="76"/>
        <v/>
      </c>
      <c r="BD154" s="2" t="str" cm="1">
        <f t="array" ref="BD154">IF(B154="","",SUMPRODUCT(($D$1:$AB$4=$BD$4)*$D154:$AB154))</f>
        <v/>
      </c>
      <c r="BE154" s="15" t="str">
        <f t="shared" si="77"/>
        <v/>
      </c>
      <c r="BF154" s="2" t="str" cm="1">
        <f t="array" ref="BF154">IF(B154="","",SUMPRODUCT(($D$1:$AB$4=$BF$4)*$D154:$AB154))</f>
        <v/>
      </c>
      <c r="BG154" s="15" t="str">
        <f t="shared" si="78"/>
        <v/>
      </c>
      <c r="BH154" s="2" t="str" cm="1">
        <f t="array" ref="BH154">IF(B154="","",SUMPRODUCT(($D$1:$AB$4=$BH$4)*$D154:$AB154))</f>
        <v/>
      </c>
      <c r="BI154" s="15" t="str">
        <f t="shared" si="79"/>
        <v/>
      </c>
      <c r="BJ154" s="2" t="str" cm="1">
        <f t="array" ref="BJ154">IF(B154="","",SUMPRODUCT(($D$1:$AB$4=$BJ$4)*$D154:$AB154))</f>
        <v/>
      </c>
      <c r="BK154" s="15" t="str">
        <f t="shared" si="80"/>
        <v/>
      </c>
      <c r="BL154" s="2" t="str" cm="1">
        <f t="array" ref="BL154">IF(B154="","",SUMPRODUCT(($D$1:$AB$4=$BL$4)*$D154:$AB154))</f>
        <v/>
      </c>
      <c r="BM154" s="15" t="str">
        <f t="shared" si="81"/>
        <v/>
      </c>
      <c r="BN154" s="2" t="str" cm="1">
        <f t="array" ref="BN154">IF(B154="","",SUMPRODUCT(($D$1:$AB$4=$BN$4)*$D154:$AB154))</f>
        <v/>
      </c>
      <c r="BO154" s="15" t="str">
        <f t="shared" si="82"/>
        <v/>
      </c>
      <c r="BP154" s="2" t="str" cm="1">
        <f t="array" ref="BP154">IF(B154="","",SUMPRODUCT(($D$1:$AB$4=$BP$4)*$D154:$AB154))</f>
        <v/>
      </c>
      <c r="BQ154" s="15" t="str">
        <f t="shared" si="83"/>
        <v/>
      </c>
      <c r="BR154" s="2" t="str" cm="1">
        <f t="array" ref="BR154">IF(B154="","",SUMPRODUCT(($D$1:$AB$4=$BR$4)*$D154:$AB154))</f>
        <v/>
      </c>
      <c r="BS154" s="15" t="str">
        <f t="shared" si="84"/>
        <v/>
      </c>
      <c r="BT154" s="2" t="str" cm="1">
        <f t="array" ref="BT154">IF(B154="","",SUMPRODUCT(($D$1:$AB$4=$BT$4)*$D154:$AB154))</f>
        <v/>
      </c>
      <c r="BU154" s="15" t="str">
        <f t="shared" si="85"/>
        <v/>
      </c>
      <c r="BV154" s="2" t="str" cm="1">
        <f t="array" ref="BV154">IF(B154="","",SUMPRODUCT(($D$1:$AB$4=$BV$4)*$D154:$AB154))</f>
        <v/>
      </c>
      <c r="BW154" s="15" t="str">
        <f t="shared" si="86"/>
        <v/>
      </c>
      <c r="BX154" s="2" t="str" cm="1">
        <f t="array" ref="BX154">IF(B154="","",SUMPRODUCT(($D$1:$AB$4=$BX$4)*$D154:$AB154))</f>
        <v/>
      </c>
      <c r="BY154" s="15" t="str">
        <f t="shared" si="87"/>
        <v/>
      </c>
      <c r="BZ154" s="2" t="str" cm="1">
        <f t="array" ref="BZ154">IF(B154="","",SUMPRODUCT(($D$1:$AB$4=$BZ$4)*$D154:$AB154))</f>
        <v/>
      </c>
      <c r="CA154" s="15" t="str">
        <f t="shared" si="88"/>
        <v/>
      </c>
      <c r="CB154" s="2" t="str" cm="1">
        <f t="array" ref="CB154">IF(B154="","",SUMPRODUCT(($D$1:$AB$4=$CB$4)*$D154:$AB154))</f>
        <v/>
      </c>
      <c r="CC154" s="15" t="str">
        <f t="shared" si="89"/>
        <v/>
      </c>
      <c r="CD154" s="2" t="str" cm="1">
        <f t="array" ref="CD154">IF(B154="","",SUMPRODUCT(($D$1:$AB$4=$CD$4)*$D154:$AB154))</f>
        <v/>
      </c>
      <c r="CE154" s="15" t="str">
        <f t="shared" si="90"/>
        <v/>
      </c>
      <c r="CF154" s="2" t="str" cm="1">
        <f t="array" ref="CF154">IF(B154="","",SUMPRODUCT(($D$1:$AB$4=$CF$4)*$D154:$AB154))</f>
        <v/>
      </c>
      <c r="CG154" s="15" t="str">
        <f t="shared" si="91"/>
        <v/>
      </c>
      <c r="CH154" s="2" t="str" cm="1">
        <f t="array" ref="CH154">IF(B154="","",SUMPRODUCT(($D$1:$AB$4=$CH$4)*$D154:$AB154))</f>
        <v/>
      </c>
      <c r="CI154" s="15" t="str">
        <f t="shared" si="92"/>
        <v/>
      </c>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row>
    <row r="155" spans="1:127" s="3" customFormat="1" ht="15.75" thickBot="1">
      <c r="A155" s="7">
        <v>150</v>
      </c>
      <c r="B155" s="1"/>
      <c r="D155" s="99"/>
      <c r="E155" s="100"/>
      <c r="F155" s="100"/>
      <c r="G155" s="100"/>
      <c r="H155" s="100"/>
      <c r="I155" s="101"/>
      <c r="J155" s="104"/>
      <c r="K155" s="105"/>
      <c r="L155" s="105"/>
      <c r="M155" s="105"/>
      <c r="N155" s="105"/>
      <c r="O155" s="106"/>
      <c r="P155" s="109"/>
      <c r="Q155" s="110"/>
      <c r="R155" s="110"/>
      <c r="S155" s="110"/>
      <c r="T155" s="110"/>
      <c r="U155" s="111"/>
      <c r="V155" s="115"/>
      <c r="W155" s="116"/>
      <c r="X155" s="116"/>
      <c r="Y155" s="116"/>
      <c r="Z155" s="116"/>
      <c r="AA155" s="116"/>
      <c r="AB155" s="170"/>
      <c r="AC155" s="171" t="str">
        <f t="shared" si="66"/>
        <v/>
      </c>
      <c r="AD155" s="172" t="str">
        <f t="shared" si="67"/>
        <v/>
      </c>
      <c r="AE155" s="4"/>
      <c r="AF155" s="4"/>
      <c r="AG155" s="4"/>
      <c r="AH155" s="4"/>
      <c r="AI155" s="4"/>
      <c r="AJ155" s="4"/>
      <c r="AK155" s="4"/>
      <c r="AL155" s="2" t="str" cm="1">
        <f t="array" ref="AL155">IF(B155="","",SUMPRODUCT(($D$1:$AB$4=$AL$4)*D155:AB155))</f>
        <v/>
      </c>
      <c r="AM155" s="15" t="str">
        <f t="shared" si="68"/>
        <v/>
      </c>
      <c r="AN155" s="2" t="str" cm="1">
        <f t="array" ref="AN155">IF(B155="","",SUMPRODUCT(($D$1:$AB$4=$AN$4)*D155:AB155))</f>
        <v/>
      </c>
      <c r="AO155" s="15" t="str">
        <f t="shared" si="69"/>
        <v/>
      </c>
      <c r="AP155" s="2" t="str" cm="1">
        <f t="array" ref="AP155">IF(B155="","",SUMPRODUCT(($D$1:$AB$4=$AP$4)*D155:AB155))</f>
        <v/>
      </c>
      <c r="AQ155" s="15" t="str">
        <f t="shared" si="70"/>
        <v/>
      </c>
      <c r="AR155" s="2" t="str" cm="1">
        <f t="array" ref="AR155">IF(B155="","",SUMPRODUCT(($D$1:$AB$4=$AR$4)*D155:AB155))</f>
        <v/>
      </c>
      <c r="AS155" s="15" t="str">
        <f t="shared" si="71"/>
        <v/>
      </c>
      <c r="AT155" s="2" t="str" cm="1">
        <f t="array" ref="AT155">IF(B155="","",SUMPRODUCT(($D$1:$AB$4=$AT$4)*$D155:$AB155))</f>
        <v/>
      </c>
      <c r="AU155" s="15" t="str">
        <f t="shared" si="72"/>
        <v/>
      </c>
      <c r="AV155" s="2" t="str" cm="1">
        <f t="array" ref="AV155">IF(B155="","",SUMPRODUCT(($D$1:$AB$4=$AV$4)*$D155:$AB155))</f>
        <v/>
      </c>
      <c r="AW155" s="15" t="str">
        <f t="shared" si="73"/>
        <v/>
      </c>
      <c r="AX155" s="2" t="str" cm="1">
        <f t="array" ref="AX155">IF(B155="","",SUMPRODUCT(($D$1:$AB$4=$AX$4)*$D155:$AB155))</f>
        <v/>
      </c>
      <c r="AY155" s="15" t="str">
        <f t="shared" si="74"/>
        <v/>
      </c>
      <c r="AZ155" s="2" t="str" cm="1">
        <f t="array" ref="AZ155">IF(B155="","",SUMPRODUCT(($D$1:$AB$4=$AZ$4)*$D155:$AB155))</f>
        <v/>
      </c>
      <c r="BA155" s="15" t="str">
        <f t="shared" si="75"/>
        <v/>
      </c>
      <c r="BB155" s="2" t="str" cm="1">
        <f t="array" ref="BB155">IF(B155="","",SUMPRODUCT(($D$1:$AB$4=$BB$4)*$D155:$AB155))</f>
        <v/>
      </c>
      <c r="BC155" s="15" t="str">
        <f t="shared" si="76"/>
        <v/>
      </c>
      <c r="BD155" s="2" t="str" cm="1">
        <f t="array" ref="BD155">IF(B155="","",SUMPRODUCT(($D$1:$AB$4=$BD$4)*$D155:$AB155))</f>
        <v/>
      </c>
      <c r="BE155" s="15" t="str">
        <f t="shared" si="77"/>
        <v/>
      </c>
      <c r="BF155" s="2" t="str" cm="1">
        <f t="array" ref="BF155">IF(B155="","",SUMPRODUCT(($D$1:$AB$4=$BF$4)*$D155:$AB155))</f>
        <v/>
      </c>
      <c r="BG155" s="15" t="str">
        <f t="shared" si="78"/>
        <v/>
      </c>
      <c r="BH155" s="2" t="str" cm="1">
        <f t="array" ref="BH155">IF(B155="","",SUMPRODUCT(($D$1:$AB$4=$BH$4)*$D155:$AB155))</f>
        <v/>
      </c>
      <c r="BI155" s="15" t="str">
        <f t="shared" si="79"/>
        <v/>
      </c>
      <c r="BJ155" s="2" t="str" cm="1">
        <f t="array" ref="BJ155">IF(B155="","",SUMPRODUCT(($D$1:$AB$4=$BJ$4)*$D155:$AB155))</f>
        <v/>
      </c>
      <c r="BK155" s="15" t="str">
        <f t="shared" si="80"/>
        <v/>
      </c>
      <c r="BL155" s="2" t="str" cm="1">
        <f t="array" ref="BL155">IF(B155="","",SUMPRODUCT(($D$1:$AB$4=$BL$4)*$D155:$AB155))</f>
        <v/>
      </c>
      <c r="BM155" s="15" t="str">
        <f t="shared" si="81"/>
        <v/>
      </c>
      <c r="BN155" s="2" t="str" cm="1">
        <f t="array" ref="BN155">IF(B155="","",SUMPRODUCT(($D$1:$AB$4=$BN$4)*$D155:$AB155))</f>
        <v/>
      </c>
      <c r="BO155" s="15" t="str">
        <f t="shared" si="82"/>
        <v/>
      </c>
      <c r="BP155" s="2" t="str" cm="1">
        <f t="array" ref="BP155">IF(B155="","",SUMPRODUCT(($D$1:$AB$4=$BP$4)*$D155:$AB155))</f>
        <v/>
      </c>
      <c r="BQ155" s="15" t="str">
        <f t="shared" si="83"/>
        <v/>
      </c>
      <c r="BR155" s="2" t="str" cm="1">
        <f t="array" ref="BR155">IF(B155="","",SUMPRODUCT(($D$1:$AB$4=$BR$4)*$D155:$AB155))</f>
        <v/>
      </c>
      <c r="BS155" s="15" t="str">
        <f t="shared" si="84"/>
        <v/>
      </c>
      <c r="BT155" s="2" t="str" cm="1">
        <f t="array" ref="BT155">IF(B155="","",SUMPRODUCT(($D$1:$AB$4=$BT$4)*$D155:$AB155))</f>
        <v/>
      </c>
      <c r="BU155" s="15" t="str">
        <f t="shared" si="85"/>
        <v/>
      </c>
      <c r="BV155" s="2" t="str" cm="1">
        <f t="array" ref="BV155">IF(B155="","",SUMPRODUCT(($D$1:$AB$4=$BV$4)*$D155:$AB155))</f>
        <v/>
      </c>
      <c r="BW155" s="15" t="str">
        <f t="shared" si="86"/>
        <v/>
      </c>
      <c r="BX155" s="2" t="str" cm="1">
        <f t="array" ref="BX155">IF(B155="","",SUMPRODUCT(($D$1:$AB$4=$BX$4)*$D155:$AB155))</f>
        <v/>
      </c>
      <c r="BY155" s="15" t="str">
        <f t="shared" si="87"/>
        <v/>
      </c>
      <c r="BZ155" s="2" t="str" cm="1">
        <f t="array" ref="BZ155">IF(B155="","",SUMPRODUCT(($D$1:$AB$4=$BZ$4)*$D155:$AB155))</f>
        <v/>
      </c>
      <c r="CA155" s="15" t="str">
        <f t="shared" si="88"/>
        <v/>
      </c>
      <c r="CB155" s="2" t="str" cm="1">
        <f t="array" ref="CB155">IF(B155="","",SUMPRODUCT(($D$1:$AB$4=$CB$4)*$D155:$AB155))</f>
        <v/>
      </c>
      <c r="CC155" s="15" t="str">
        <f t="shared" si="89"/>
        <v/>
      </c>
      <c r="CD155" s="2" t="str" cm="1">
        <f t="array" ref="CD155">IF(B155="","",SUMPRODUCT(($D$1:$AB$4=$CD$4)*$D155:$AB155))</f>
        <v/>
      </c>
      <c r="CE155" s="15" t="str">
        <f t="shared" si="90"/>
        <v/>
      </c>
      <c r="CF155" s="2" t="str" cm="1">
        <f t="array" ref="CF155">IF(B155="","",SUMPRODUCT(($D$1:$AB$4=$CF$4)*$D155:$AB155))</f>
        <v/>
      </c>
      <c r="CG155" s="15" t="str">
        <f t="shared" si="91"/>
        <v/>
      </c>
      <c r="CH155" s="2" t="str" cm="1">
        <f t="array" ref="CH155">IF(B155="","",SUMPRODUCT(($D$1:$AB$4=$CH$4)*$D155:$AB155))</f>
        <v/>
      </c>
      <c r="CI155" s="15" t="str">
        <f t="shared" si="92"/>
        <v/>
      </c>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row>
    <row r="156" spans="1:127" s="3" customFormat="1" ht="15.75" thickBot="1">
      <c r="A156" s="7">
        <v>151</v>
      </c>
      <c r="B156" s="1"/>
      <c r="D156" s="99"/>
      <c r="E156" s="100"/>
      <c r="F156" s="100"/>
      <c r="G156" s="100"/>
      <c r="H156" s="100"/>
      <c r="I156" s="101"/>
      <c r="J156" s="104"/>
      <c r="K156" s="105"/>
      <c r="L156" s="105"/>
      <c r="M156" s="105"/>
      <c r="N156" s="105"/>
      <c r="O156" s="106"/>
      <c r="P156" s="109"/>
      <c r="Q156" s="110"/>
      <c r="R156" s="110"/>
      <c r="S156" s="110"/>
      <c r="T156" s="110"/>
      <c r="U156" s="111"/>
      <c r="V156" s="115"/>
      <c r="W156" s="116"/>
      <c r="X156" s="116"/>
      <c r="Y156" s="116"/>
      <c r="Z156" s="116"/>
      <c r="AA156" s="116"/>
      <c r="AB156" s="170"/>
      <c r="AC156" s="171" t="str">
        <f t="shared" si="66"/>
        <v/>
      </c>
      <c r="AD156" s="172" t="str">
        <f t="shared" si="67"/>
        <v/>
      </c>
      <c r="AE156" s="4"/>
      <c r="AF156" s="4"/>
      <c r="AG156" s="4"/>
      <c r="AH156" s="4"/>
      <c r="AI156" s="4"/>
      <c r="AJ156" s="4"/>
      <c r="AK156" s="4"/>
      <c r="AL156" s="2" t="str" cm="1">
        <f t="array" ref="AL156">IF(B156="","",SUMPRODUCT(($D$1:$AB$4=$AL$4)*D156:AB156))</f>
        <v/>
      </c>
      <c r="AM156" s="15" t="str">
        <f t="shared" si="68"/>
        <v/>
      </c>
      <c r="AN156" s="2" t="str" cm="1">
        <f t="array" ref="AN156">IF(B156="","",SUMPRODUCT(($D$1:$AB$4=$AN$4)*D156:AB156))</f>
        <v/>
      </c>
      <c r="AO156" s="15" t="str">
        <f t="shared" si="69"/>
        <v/>
      </c>
      <c r="AP156" s="2" t="str" cm="1">
        <f t="array" ref="AP156">IF(B156="","",SUMPRODUCT(($D$1:$AB$4=$AP$4)*D156:AB156))</f>
        <v/>
      </c>
      <c r="AQ156" s="15" t="str">
        <f t="shared" si="70"/>
        <v/>
      </c>
      <c r="AR156" s="2" t="str" cm="1">
        <f t="array" ref="AR156">IF(B156="","",SUMPRODUCT(($D$1:$AB$4=$AR$4)*D156:AB156))</f>
        <v/>
      </c>
      <c r="AS156" s="15" t="str">
        <f t="shared" si="71"/>
        <v/>
      </c>
      <c r="AT156" s="2" t="str" cm="1">
        <f t="array" ref="AT156">IF(B156="","",SUMPRODUCT(($D$1:$AB$4=$AT$4)*$D156:$AB156))</f>
        <v/>
      </c>
      <c r="AU156" s="15" t="str">
        <f t="shared" si="72"/>
        <v/>
      </c>
      <c r="AV156" s="2" t="str" cm="1">
        <f t="array" ref="AV156">IF(B156="","",SUMPRODUCT(($D$1:$AB$4=$AV$4)*$D156:$AB156))</f>
        <v/>
      </c>
      <c r="AW156" s="15" t="str">
        <f t="shared" si="73"/>
        <v/>
      </c>
      <c r="AX156" s="2" t="str" cm="1">
        <f t="array" ref="AX156">IF(B156="","",SUMPRODUCT(($D$1:$AB$4=$AX$4)*$D156:$AB156))</f>
        <v/>
      </c>
      <c r="AY156" s="15" t="str">
        <f t="shared" si="74"/>
        <v/>
      </c>
      <c r="AZ156" s="2" t="str" cm="1">
        <f t="array" ref="AZ156">IF(B156="","",SUMPRODUCT(($D$1:$AB$4=$AZ$4)*$D156:$AB156))</f>
        <v/>
      </c>
      <c r="BA156" s="15" t="str">
        <f t="shared" si="75"/>
        <v/>
      </c>
      <c r="BB156" s="2" t="str" cm="1">
        <f t="array" ref="BB156">IF(B156="","",SUMPRODUCT(($D$1:$AB$4=$BB$4)*$D156:$AB156))</f>
        <v/>
      </c>
      <c r="BC156" s="15" t="str">
        <f t="shared" si="76"/>
        <v/>
      </c>
      <c r="BD156" s="2" t="str" cm="1">
        <f t="array" ref="BD156">IF(B156="","",SUMPRODUCT(($D$1:$AB$4=$BD$4)*$D156:$AB156))</f>
        <v/>
      </c>
      <c r="BE156" s="15" t="str">
        <f t="shared" si="77"/>
        <v/>
      </c>
      <c r="BF156" s="2" t="str" cm="1">
        <f t="array" ref="BF156">IF(B156="","",SUMPRODUCT(($D$1:$AB$4=$BF$4)*$D156:$AB156))</f>
        <v/>
      </c>
      <c r="BG156" s="15" t="str">
        <f t="shared" si="78"/>
        <v/>
      </c>
      <c r="BH156" s="2" t="str" cm="1">
        <f t="array" ref="BH156">IF(B156="","",SUMPRODUCT(($D$1:$AB$4=$BH$4)*$D156:$AB156))</f>
        <v/>
      </c>
      <c r="BI156" s="15" t="str">
        <f t="shared" si="79"/>
        <v/>
      </c>
      <c r="BJ156" s="2" t="str" cm="1">
        <f t="array" ref="BJ156">IF(B156="","",SUMPRODUCT(($D$1:$AB$4=$BJ$4)*$D156:$AB156))</f>
        <v/>
      </c>
      <c r="BK156" s="15" t="str">
        <f t="shared" si="80"/>
        <v/>
      </c>
      <c r="BL156" s="2" t="str" cm="1">
        <f t="array" ref="BL156">IF(B156="","",SUMPRODUCT(($D$1:$AB$4=$BL$4)*$D156:$AB156))</f>
        <v/>
      </c>
      <c r="BM156" s="15" t="str">
        <f t="shared" si="81"/>
        <v/>
      </c>
      <c r="BN156" s="2" t="str" cm="1">
        <f t="array" ref="BN156">IF(B156="","",SUMPRODUCT(($D$1:$AB$4=$BN$4)*$D156:$AB156))</f>
        <v/>
      </c>
      <c r="BO156" s="15" t="str">
        <f t="shared" si="82"/>
        <v/>
      </c>
      <c r="BP156" s="2" t="str" cm="1">
        <f t="array" ref="BP156">IF(B156="","",SUMPRODUCT(($D$1:$AB$4=$BP$4)*$D156:$AB156))</f>
        <v/>
      </c>
      <c r="BQ156" s="15" t="str">
        <f t="shared" si="83"/>
        <v/>
      </c>
      <c r="BR156" s="2" t="str" cm="1">
        <f t="array" ref="BR156">IF(B156="","",SUMPRODUCT(($D$1:$AB$4=$BR$4)*$D156:$AB156))</f>
        <v/>
      </c>
      <c r="BS156" s="15" t="str">
        <f t="shared" si="84"/>
        <v/>
      </c>
      <c r="BT156" s="2" t="str" cm="1">
        <f t="array" ref="BT156">IF(B156="","",SUMPRODUCT(($D$1:$AB$4=$BT$4)*$D156:$AB156))</f>
        <v/>
      </c>
      <c r="BU156" s="15" t="str">
        <f t="shared" si="85"/>
        <v/>
      </c>
      <c r="BV156" s="2" t="str" cm="1">
        <f t="array" ref="BV156">IF(B156="","",SUMPRODUCT(($D$1:$AB$4=$BV$4)*$D156:$AB156))</f>
        <v/>
      </c>
      <c r="BW156" s="15" t="str">
        <f t="shared" si="86"/>
        <v/>
      </c>
      <c r="BX156" s="2" t="str" cm="1">
        <f t="array" ref="BX156">IF(B156="","",SUMPRODUCT(($D$1:$AB$4=$BX$4)*$D156:$AB156))</f>
        <v/>
      </c>
      <c r="BY156" s="15" t="str">
        <f t="shared" si="87"/>
        <v/>
      </c>
      <c r="BZ156" s="2" t="str" cm="1">
        <f t="array" ref="BZ156">IF(B156="","",SUMPRODUCT(($D$1:$AB$4=$BZ$4)*$D156:$AB156))</f>
        <v/>
      </c>
      <c r="CA156" s="15" t="str">
        <f t="shared" si="88"/>
        <v/>
      </c>
      <c r="CB156" s="2" t="str" cm="1">
        <f t="array" ref="CB156">IF(B156="","",SUMPRODUCT(($D$1:$AB$4=$CB$4)*$D156:$AB156))</f>
        <v/>
      </c>
      <c r="CC156" s="15" t="str">
        <f t="shared" si="89"/>
        <v/>
      </c>
      <c r="CD156" s="2" t="str" cm="1">
        <f t="array" ref="CD156">IF(B156="","",SUMPRODUCT(($D$1:$AB$4=$CD$4)*$D156:$AB156))</f>
        <v/>
      </c>
      <c r="CE156" s="15" t="str">
        <f t="shared" si="90"/>
        <v/>
      </c>
      <c r="CF156" s="2" t="str" cm="1">
        <f t="array" ref="CF156">IF(B156="","",SUMPRODUCT(($D$1:$AB$4=$CF$4)*$D156:$AB156))</f>
        <v/>
      </c>
      <c r="CG156" s="15" t="str">
        <f t="shared" si="91"/>
        <v/>
      </c>
      <c r="CH156" s="2" t="str" cm="1">
        <f t="array" ref="CH156">IF(B156="","",SUMPRODUCT(($D$1:$AB$4=$CH$4)*$D156:$AB156))</f>
        <v/>
      </c>
      <c r="CI156" s="15" t="str">
        <f t="shared" si="92"/>
        <v/>
      </c>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row>
    <row r="157" spans="1:127" s="3" customFormat="1" ht="15.75" thickBot="1">
      <c r="A157" s="7">
        <v>152</v>
      </c>
      <c r="B157" s="1"/>
      <c r="D157" s="99"/>
      <c r="E157" s="100"/>
      <c r="F157" s="100"/>
      <c r="G157" s="100"/>
      <c r="H157" s="100"/>
      <c r="I157" s="101"/>
      <c r="J157" s="104"/>
      <c r="K157" s="105"/>
      <c r="L157" s="105"/>
      <c r="M157" s="105"/>
      <c r="N157" s="105"/>
      <c r="O157" s="106"/>
      <c r="P157" s="109"/>
      <c r="Q157" s="110"/>
      <c r="R157" s="110"/>
      <c r="S157" s="110"/>
      <c r="T157" s="110"/>
      <c r="U157" s="111"/>
      <c r="V157" s="115"/>
      <c r="W157" s="116"/>
      <c r="X157" s="116"/>
      <c r="Y157" s="116"/>
      <c r="Z157" s="116"/>
      <c r="AA157" s="116"/>
      <c r="AB157" s="170"/>
      <c r="AC157" s="171" t="str">
        <f t="shared" si="66"/>
        <v/>
      </c>
      <c r="AD157" s="172" t="str">
        <f t="shared" si="67"/>
        <v/>
      </c>
      <c r="AE157" s="4"/>
      <c r="AF157" s="4"/>
      <c r="AG157" s="4"/>
      <c r="AH157" s="4"/>
      <c r="AI157" s="4"/>
      <c r="AJ157" s="4"/>
      <c r="AK157" s="4"/>
      <c r="AL157" s="2" t="str" cm="1">
        <f t="array" ref="AL157">IF(B157="","",SUMPRODUCT(($D$1:$AB$4=$AL$4)*D157:AB157))</f>
        <v/>
      </c>
      <c r="AM157" s="15" t="str">
        <f t="shared" si="68"/>
        <v/>
      </c>
      <c r="AN157" s="2" t="str" cm="1">
        <f t="array" ref="AN157">IF(B157="","",SUMPRODUCT(($D$1:$AB$4=$AN$4)*D157:AB157))</f>
        <v/>
      </c>
      <c r="AO157" s="15" t="str">
        <f t="shared" si="69"/>
        <v/>
      </c>
      <c r="AP157" s="2" t="str" cm="1">
        <f t="array" ref="AP157">IF(B157="","",SUMPRODUCT(($D$1:$AB$4=$AP$4)*D157:AB157))</f>
        <v/>
      </c>
      <c r="AQ157" s="15" t="str">
        <f t="shared" si="70"/>
        <v/>
      </c>
      <c r="AR157" s="2" t="str" cm="1">
        <f t="array" ref="AR157">IF(B157="","",SUMPRODUCT(($D$1:$AB$4=$AR$4)*D157:AB157))</f>
        <v/>
      </c>
      <c r="AS157" s="15" t="str">
        <f t="shared" si="71"/>
        <v/>
      </c>
      <c r="AT157" s="2" t="str" cm="1">
        <f t="array" ref="AT157">IF(B157="","",SUMPRODUCT(($D$1:$AB$4=$AT$4)*$D157:$AB157))</f>
        <v/>
      </c>
      <c r="AU157" s="15" t="str">
        <f t="shared" si="72"/>
        <v/>
      </c>
      <c r="AV157" s="2" t="str" cm="1">
        <f t="array" ref="AV157">IF(B157="","",SUMPRODUCT(($D$1:$AB$4=$AV$4)*$D157:$AB157))</f>
        <v/>
      </c>
      <c r="AW157" s="15" t="str">
        <f t="shared" si="73"/>
        <v/>
      </c>
      <c r="AX157" s="2" t="str" cm="1">
        <f t="array" ref="AX157">IF(B157="","",SUMPRODUCT(($D$1:$AB$4=$AX$4)*$D157:$AB157))</f>
        <v/>
      </c>
      <c r="AY157" s="15" t="str">
        <f t="shared" si="74"/>
        <v/>
      </c>
      <c r="AZ157" s="2" t="str" cm="1">
        <f t="array" ref="AZ157">IF(B157="","",SUMPRODUCT(($D$1:$AB$4=$AZ$4)*$D157:$AB157))</f>
        <v/>
      </c>
      <c r="BA157" s="15" t="str">
        <f t="shared" si="75"/>
        <v/>
      </c>
      <c r="BB157" s="2" t="str" cm="1">
        <f t="array" ref="BB157">IF(B157="","",SUMPRODUCT(($D$1:$AB$4=$BB$4)*$D157:$AB157))</f>
        <v/>
      </c>
      <c r="BC157" s="15" t="str">
        <f t="shared" si="76"/>
        <v/>
      </c>
      <c r="BD157" s="2" t="str" cm="1">
        <f t="array" ref="BD157">IF(B157="","",SUMPRODUCT(($D$1:$AB$4=$BD$4)*$D157:$AB157))</f>
        <v/>
      </c>
      <c r="BE157" s="15" t="str">
        <f t="shared" si="77"/>
        <v/>
      </c>
      <c r="BF157" s="2" t="str" cm="1">
        <f t="array" ref="BF157">IF(B157="","",SUMPRODUCT(($D$1:$AB$4=$BF$4)*$D157:$AB157))</f>
        <v/>
      </c>
      <c r="BG157" s="15" t="str">
        <f t="shared" si="78"/>
        <v/>
      </c>
      <c r="BH157" s="2" t="str" cm="1">
        <f t="array" ref="BH157">IF(B157="","",SUMPRODUCT(($D$1:$AB$4=$BH$4)*$D157:$AB157))</f>
        <v/>
      </c>
      <c r="BI157" s="15" t="str">
        <f t="shared" si="79"/>
        <v/>
      </c>
      <c r="BJ157" s="2" t="str" cm="1">
        <f t="array" ref="BJ157">IF(B157="","",SUMPRODUCT(($D$1:$AB$4=$BJ$4)*$D157:$AB157))</f>
        <v/>
      </c>
      <c r="BK157" s="15" t="str">
        <f t="shared" si="80"/>
        <v/>
      </c>
      <c r="BL157" s="2" t="str" cm="1">
        <f t="array" ref="BL157">IF(B157="","",SUMPRODUCT(($D$1:$AB$4=$BL$4)*$D157:$AB157))</f>
        <v/>
      </c>
      <c r="BM157" s="15" t="str">
        <f t="shared" si="81"/>
        <v/>
      </c>
      <c r="BN157" s="2" t="str" cm="1">
        <f t="array" ref="BN157">IF(B157="","",SUMPRODUCT(($D$1:$AB$4=$BN$4)*$D157:$AB157))</f>
        <v/>
      </c>
      <c r="BO157" s="15" t="str">
        <f t="shared" si="82"/>
        <v/>
      </c>
      <c r="BP157" s="2" t="str" cm="1">
        <f t="array" ref="BP157">IF(B157="","",SUMPRODUCT(($D$1:$AB$4=$BP$4)*$D157:$AB157))</f>
        <v/>
      </c>
      <c r="BQ157" s="15" t="str">
        <f t="shared" si="83"/>
        <v/>
      </c>
      <c r="BR157" s="2" t="str" cm="1">
        <f t="array" ref="BR157">IF(B157="","",SUMPRODUCT(($D$1:$AB$4=$BR$4)*$D157:$AB157))</f>
        <v/>
      </c>
      <c r="BS157" s="15" t="str">
        <f t="shared" si="84"/>
        <v/>
      </c>
      <c r="BT157" s="2" t="str" cm="1">
        <f t="array" ref="BT157">IF(B157="","",SUMPRODUCT(($D$1:$AB$4=$BT$4)*$D157:$AB157))</f>
        <v/>
      </c>
      <c r="BU157" s="15" t="str">
        <f t="shared" si="85"/>
        <v/>
      </c>
      <c r="BV157" s="2" t="str" cm="1">
        <f t="array" ref="BV157">IF(B157="","",SUMPRODUCT(($D$1:$AB$4=$BV$4)*$D157:$AB157))</f>
        <v/>
      </c>
      <c r="BW157" s="15" t="str">
        <f t="shared" si="86"/>
        <v/>
      </c>
      <c r="BX157" s="2" t="str" cm="1">
        <f t="array" ref="BX157">IF(B157="","",SUMPRODUCT(($D$1:$AB$4=$BX$4)*$D157:$AB157))</f>
        <v/>
      </c>
      <c r="BY157" s="15" t="str">
        <f t="shared" si="87"/>
        <v/>
      </c>
      <c r="BZ157" s="2" t="str" cm="1">
        <f t="array" ref="BZ157">IF(B157="","",SUMPRODUCT(($D$1:$AB$4=$BZ$4)*$D157:$AB157))</f>
        <v/>
      </c>
      <c r="CA157" s="15" t="str">
        <f t="shared" si="88"/>
        <v/>
      </c>
      <c r="CB157" s="2" t="str" cm="1">
        <f t="array" ref="CB157">IF(B157="","",SUMPRODUCT(($D$1:$AB$4=$CB$4)*$D157:$AB157))</f>
        <v/>
      </c>
      <c r="CC157" s="15" t="str">
        <f t="shared" si="89"/>
        <v/>
      </c>
      <c r="CD157" s="2" t="str" cm="1">
        <f t="array" ref="CD157">IF(B157="","",SUMPRODUCT(($D$1:$AB$4=$CD$4)*$D157:$AB157))</f>
        <v/>
      </c>
      <c r="CE157" s="15" t="str">
        <f t="shared" si="90"/>
        <v/>
      </c>
      <c r="CF157" s="2" t="str" cm="1">
        <f t="array" ref="CF157">IF(B157="","",SUMPRODUCT(($D$1:$AB$4=$CF$4)*$D157:$AB157))</f>
        <v/>
      </c>
      <c r="CG157" s="15" t="str">
        <f t="shared" si="91"/>
        <v/>
      </c>
      <c r="CH157" s="2" t="str" cm="1">
        <f t="array" ref="CH157">IF(B157="","",SUMPRODUCT(($D$1:$AB$4=$CH$4)*$D157:$AB157))</f>
        <v/>
      </c>
      <c r="CI157" s="15" t="str">
        <f t="shared" si="92"/>
        <v/>
      </c>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row>
    <row r="158" spans="1:127" s="3" customFormat="1" ht="15.75" thickBot="1">
      <c r="A158" s="7">
        <v>153</v>
      </c>
      <c r="B158" s="1"/>
      <c r="D158" s="99"/>
      <c r="E158" s="100"/>
      <c r="F158" s="100"/>
      <c r="G158" s="100"/>
      <c r="H158" s="100"/>
      <c r="I158" s="101"/>
      <c r="J158" s="104"/>
      <c r="K158" s="105"/>
      <c r="L158" s="105"/>
      <c r="M158" s="105"/>
      <c r="N158" s="105"/>
      <c r="O158" s="106"/>
      <c r="P158" s="109"/>
      <c r="Q158" s="110"/>
      <c r="R158" s="110"/>
      <c r="S158" s="110"/>
      <c r="T158" s="110"/>
      <c r="U158" s="111"/>
      <c r="V158" s="115"/>
      <c r="W158" s="116"/>
      <c r="X158" s="116"/>
      <c r="Y158" s="116"/>
      <c r="Z158" s="116"/>
      <c r="AA158" s="116"/>
      <c r="AB158" s="170"/>
      <c r="AC158" s="171" t="str">
        <f t="shared" si="66"/>
        <v/>
      </c>
      <c r="AD158" s="172" t="str">
        <f t="shared" si="67"/>
        <v/>
      </c>
      <c r="AE158" s="4"/>
      <c r="AF158" s="4"/>
      <c r="AG158" s="4"/>
      <c r="AH158" s="4"/>
      <c r="AI158" s="4"/>
      <c r="AJ158" s="4"/>
      <c r="AK158" s="4"/>
      <c r="AL158" s="2" t="str" cm="1">
        <f t="array" ref="AL158">IF(B158="","",SUMPRODUCT(($D$1:$AB$4=$AL$4)*D158:AB158))</f>
        <v/>
      </c>
      <c r="AM158" s="15" t="str">
        <f t="shared" si="68"/>
        <v/>
      </c>
      <c r="AN158" s="2" t="str" cm="1">
        <f t="array" ref="AN158">IF(B158="","",SUMPRODUCT(($D$1:$AB$4=$AN$4)*D158:AB158))</f>
        <v/>
      </c>
      <c r="AO158" s="15" t="str">
        <f t="shared" si="69"/>
        <v/>
      </c>
      <c r="AP158" s="2" t="str" cm="1">
        <f t="array" ref="AP158">IF(B158="","",SUMPRODUCT(($D$1:$AB$4=$AP$4)*D158:AB158))</f>
        <v/>
      </c>
      <c r="AQ158" s="15" t="str">
        <f t="shared" si="70"/>
        <v/>
      </c>
      <c r="AR158" s="2" t="str" cm="1">
        <f t="array" ref="AR158">IF(B158="","",SUMPRODUCT(($D$1:$AB$4=$AR$4)*D158:AB158))</f>
        <v/>
      </c>
      <c r="AS158" s="15" t="str">
        <f t="shared" si="71"/>
        <v/>
      </c>
      <c r="AT158" s="2" t="str" cm="1">
        <f t="array" ref="AT158">IF(B158="","",SUMPRODUCT(($D$1:$AB$4=$AT$4)*$D158:$AB158))</f>
        <v/>
      </c>
      <c r="AU158" s="15" t="str">
        <f t="shared" si="72"/>
        <v/>
      </c>
      <c r="AV158" s="2" t="str" cm="1">
        <f t="array" ref="AV158">IF(B158="","",SUMPRODUCT(($D$1:$AB$4=$AV$4)*$D158:$AB158))</f>
        <v/>
      </c>
      <c r="AW158" s="15" t="str">
        <f t="shared" si="73"/>
        <v/>
      </c>
      <c r="AX158" s="2" t="str" cm="1">
        <f t="array" ref="AX158">IF(B158="","",SUMPRODUCT(($D$1:$AB$4=$AX$4)*$D158:$AB158))</f>
        <v/>
      </c>
      <c r="AY158" s="15" t="str">
        <f t="shared" si="74"/>
        <v/>
      </c>
      <c r="AZ158" s="2" t="str" cm="1">
        <f t="array" ref="AZ158">IF(B158="","",SUMPRODUCT(($D$1:$AB$4=$AZ$4)*$D158:$AB158))</f>
        <v/>
      </c>
      <c r="BA158" s="15" t="str">
        <f t="shared" si="75"/>
        <v/>
      </c>
      <c r="BB158" s="2" t="str" cm="1">
        <f t="array" ref="BB158">IF(B158="","",SUMPRODUCT(($D$1:$AB$4=$BB$4)*$D158:$AB158))</f>
        <v/>
      </c>
      <c r="BC158" s="15" t="str">
        <f t="shared" si="76"/>
        <v/>
      </c>
      <c r="BD158" s="2" t="str" cm="1">
        <f t="array" ref="BD158">IF(B158="","",SUMPRODUCT(($D$1:$AB$4=$BD$4)*$D158:$AB158))</f>
        <v/>
      </c>
      <c r="BE158" s="15" t="str">
        <f t="shared" si="77"/>
        <v/>
      </c>
      <c r="BF158" s="2" t="str" cm="1">
        <f t="array" ref="BF158">IF(B158="","",SUMPRODUCT(($D$1:$AB$4=$BF$4)*$D158:$AB158))</f>
        <v/>
      </c>
      <c r="BG158" s="15" t="str">
        <f t="shared" si="78"/>
        <v/>
      </c>
      <c r="BH158" s="2" t="str" cm="1">
        <f t="array" ref="BH158">IF(B158="","",SUMPRODUCT(($D$1:$AB$4=$BH$4)*$D158:$AB158))</f>
        <v/>
      </c>
      <c r="BI158" s="15" t="str">
        <f t="shared" si="79"/>
        <v/>
      </c>
      <c r="BJ158" s="2" t="str" cm="1">
        <f t="array" ref="BJ158">IF(B158="","",SUMPRODUCT(($D$1:$AB$4=$BJ$4)*$D158:$AB158))</f>
        <v/>
      </c>
      <c r="BK158" s="15" t="str">
        <f t="shared" si="80"/>
        <v/>
      </c>
      <c r="BL158" s="2" t="str" cm="1">
        <f t="array" ref="BL158">IF(B158="","",SUMPRODUCT(($D$1:$AB$4=$BL$4)*$D158:$AB158))</f>
        <v/>
      </c>
      <c r="BM158" s="15" t="str">
        <f t="shared" si="81"/>
        <v/>
      </c>
      <c r="BN158" s="2" t="str" cm="1">
        <f t="array" ref="BN158">IF(B158="","",SUMPRODUCT(($D$1:$AB$4=$BN$4)*$D158:$AB158))</f>
        <v/>
      </c>
      <c r="BO158" s="15" t="str">
        <f t="shared" si="82"/>
        <v/>
      </c>
      <c r="BP158" s="2" t="str" cm="1">
        <f t="array" ref="BP158">IF(B158="","",SUMPRODUCT(($D$1:$AB$4=$BP$4)*$D158:$AB158))</f>
        <v/>
      </c>
      <c r="BQ158" s="15" t="str">
        <f t="shared" si="83"/>
        <v/>
      </c>
      <c r="BR158" s="2" t="str" cm="1">
        <f t="array" ref="BR158">IF(B158="","",SUMPRODUCT(($D$1:$AB$4=$BR$4)*$D158:$AB158))</f>
        <v/>
      </c>
      <c r="BS158" s="15" t="str">
        <f t="shared" si="84"/>
        <v/>
      </c>
      <c r="BT158" s="2" t="str" cm="1">
        <f t="array" ref="BT158">IF(B158="","",SUMPRODUCT(($D$1:$AB$4=$BT$4)*$D158:$AB158))</f>
        <v/>
      </c>
      <c r="BU158" s="15" t="str">
        <f t="shared" si="85"/>
        <v/>
      </c>
      <c r="BV158" s="2" t="str" cm="1">
        <f t="array" ref="BV158">IF(B158="","",SUMPRODUCT(($D$1:$AB$4=$BV$4)*$D158:$AB158))</f>
        <v/>
      </c>
      <c r="BW158" s="15" t="str">
        <f t="shared" si="86"/>
        <v/>
      </c>
      <c r="BX158" s="2" t="str" cm="1">
        <f t="array" ref="BX158">IF(B158="","",SUMPRODUCT(($D$1:$AB$4=$BX$4)*$D158:$AB158))</f>
        <v/>
      </c>
      <c r="BY158" s="15" t="str">
        <f t="shared" si="87"/>
        <v/>
      </c>
      <c r="BZ158" s="2" t="str" cm="1">
        <f t="array" ref="BZ158">IF(B158="","",SUMPRODUCT(($D$1:$AB$4=$BZ$4)*$D158:$AB158))</f>
        <v/>
      </c>
      <c r="CA158" s="15" t="str">
        <f t="shared" si="88"/>
        <v/>
      </c>
      <c r="CB158" s="2" t="str" cm="1">
        <f t="array" ref="CB158">IF(B158="","",SUMPRODUCT(($D$1:$AB$4=$CB$4)*$D158:$AB158))</f>
        <v/>
      </c>
      <c r="CC158" s="15" t="str">
        <f t="shared" si="89"/>
        <v/>
      </c>
      <c r="CD158" s="2" t="str" cm="1">
        <f t="array" ref="CD158">IF(B158="","",SUMPRODUCT(($D$1:$AB$4=$CD$4)*$D158:$AB158))</f>
        <v/>
      </c>
      <c r="CE158" s="15" t="str">
        <f t="shared" si="90"/>
        <v/>
      </c>
      <c r="CF158" s="2" t="str" cm="1">
        <f t="array" ref="CF158">IF(B158="","",SUMPRODUCT(($D$1:$AB$4=$CF$4)*$D158:$AB158))</f>
        <v/>
      </c>
      <c r="CG158" s="15" t="str">
        <f t="shared" si="91"/>
        <v/>
      </c>
      <c r="CH158" s="2" t="str" cm="1">
        <f t="array" ref="CH158">IF(B158="","",SUMPRODUCT(($D$1:$AB$4=$CH$4)*$D158:$AB158))</f>
        <v/>
      </c>
      <c r="CI158" s="15" t="str">
        <f t="shared" si="92"/>
        <v/>
      </c>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row>
    <row r="159" spans="1:127" s="3" customFormat="1" ht="15.75" thickBot="1">
      <c r="A159" s="7">
        <v>154</v>
      </c>
      <c r="B159" s="1"/>
      <c r="D159" s="99"/>
      <c r="E159" s="100"/>
      <c r="F159" s="100"/>
      <c r="G159" s="100"/>
      <c r="H159" s="100"/>
      <c r="I159" s="101"/>
      <c r="J159" s="104"/>
      <c r="K159" s="105"/>
      <c r="L159" s="105"/>
      <c r="M159" s="105"/>
      <c r="N159" s="105"/>
      <c r="O159" s="106"/>
      <c r="P159" s="109"/>
      <c r="Q159" s="110"/>
      <c r="R159" s="110"/>
      <c r="S159" s="110"/>
      <c r="T159" s="110"/>
      <c r="U159" s="111"/>
      <c r="V159" s="115"/>
      <c r="W159" s="116"/>
      <c r="X159" s="116"/>
      <c r="Y159" s="116"/>
      <c r="Z159" s="116"/>
      <c r="AA159" s="116"/>
      <c r="AB159" s="170"/>
      <c r="AC159" s="171" t="str">
        <f t="shared" si="66"/>
        <v/>
      </c>
      <c r="AD159" s="172" t="str">
        <f t="shared" si="67"/>
        <v/>
      </c>
      <c r="AE159" s="4"/>
      <c r="AF159" s="4"/>
      <c r="AG159" s="4"/>
      <c r="AH159" s="4"/>
      <c r="AI159" s="4"/>
      <c r="AJ159" s="4"/>
      <c r="AK159" s="4"/>
      <c r="AL159" s="2" t="str" cm="1">
        <f t="array" ref="AL159">IF(B159="","",SUMPRODUCT(($D$1:$AB$4=$AL$4)*D159:AB159))</f>
        <v/>
      </c>
      <c r="AM159" s="15" t="str">
        <f t="shared" si="68"/>
        <v/>
      </c>
      <c r="AN159" s="2" t="str" cm="1">
        <f t="array" ref="AN159">IF(B159="","",SUMPRODUCT(($D$1:$AB$4=$AN$4)*D159:AB159))</f>
        <v/>
      </c>
      <c r="AO159" s="15" t="str">
        <f t="shared" si="69"/>
        <v/>
      </c>
      <c r="AP159" s="2" t="str" cm="1">
        <f t="array" ref="AP159">IF(B159="","",SUMPRODUCT(($D$1:$AB$4=$AP$4)*D159:AB159))</f>
        <v/>
      </c>
      <c r="AQ159" s="15" t="str">
        <f t="shared" si="70"/>
        <v/>
      </c>
      <c r="AR159" s="2" t="str" cm="1">
        <f t="array" ref="AR159">IF(B159="","",SUMPRODUCT(($D$1:$AB$4=$AR$4)*D159:AB159))</f>
        <v/>
      </c>
      <c r="AS159" s="15" t="str">
        <f t="shared" si="71"/>
        <v/>
      </c>
      <c r="AT159" s="2" t="str" cm="1">
        <f t="array" ref="AT159">IF(B159="","",SUMPRODUCT(($D$1:$AB$4=$AT$4)*$D159:$AB159))</f>
        <v/>
      </c>
      <c r="AU159" s="15" t="str">
        <f t="shared" si="72"/>
        <v/>
      </c>
      <c r="AV159" s="2" t="str" cm="1">
        <f t="array" ref="AV159">IF(B159="","",SUMPRODUCT(($D$1:$AB$4=$AV$4)*$D159:$AB159))</f>
        <v/>
      </c>
      <c r="AW159" s="15" t="str">
        <f t="shared" si="73"/>
        <v/>
      </c>
      <c r="AX159" s="2" t="str" cm="1">
        <f t="array" ref="AX159">IF(B159="","",SUMPRODUCT(($D$1:$AB$4=$AX$4)*$D159:$AB159))</f>
        <v/>
      </c>
      <c r="AY159" s="15" t="str">
        <f t="shared" si="74"/>
        <v/>
      </c>
      <c r="AZ159" s="2" t="str" cm="1">
        <f t="array" ref="AZ159">IF(B159="","",SUMPRODUCT(($D$1:$AB$4=$AZ$4)*$D159:$AB159))</f>
        <v/>
      </c>
      <c r="BA159" s="15" t="str">
        <f t="shared" si="75"/>
        <v/>
      </c>
      <c r="BB159" s="2" t="str" cm="1">
        <f t="array" ref="BB159">IF(B159="","",SUMPRODUCT(($D$1:$AB$4=$BB$4)*$D159:$AB159))</f>
        <v/>
      </c>
      <c r="BC159" s="15" t="str">
        <f t="shared" si="76"/>
        <v/>
      </c>
      <c r="BD159" s="2" t="str" cm="1">
        <f t="array" ref="BD159">IF(B159="","",SUMPRODUCT(($D$1:$AB$4=$BD$4)*$D159:$AB159))</f>
        <v/>
      </c>
      <c r="BE159" s="15" t="str">
        <f t="shared" si="77"/>
        <v/>
      </c>
      <c r="BF159" s="2" t="str" cm="1">
        <f t="array" ref="BF159">IF(B159="","",SUMPRODUCT(($D$1:$AB$4=$BF$4)*$D159:$AB159))</f>
        <v/>
      </c>
      <c r="BG159" s="15" t="str">
        <f t="shared" si="78"/>
        <v/>
      </c>
      <c r="BH159" s="2" t="str" cm="1">
        <f t="array" ref="BH159">IF(B159="","",SUMPRODUCT(($D$1:$AB$4=$BH$4)*$D159:$AB159))</f>
        <v/>
      </c>
      <c r="BI159" s="15" t="str">
        <f t="shared" si="79"/>
        <v/>
      </c>
      <c r="BJ159" s="2" t="str" cm="1">
        <f t="array" ref="BJ159">IF(B159="","",SUMPRODUCT(($D$1:$AB$4=$BJ$4)*$D159:$AB159))</f>
        <v/>
      </c>
      <c r="BK159" s="15" t="str">
        <f t="shared" si="80"/>
        <v/>
      </c>
      <c r="BL159" s="2" t="str" cm="1">
        <f t="array" ref="BL159">IF(B159="","",SUMPRODUCT(($D$1:$AB$4=$BL$4)*$D159:$AB159))</f>
        <v/>
      </c>
      <c r="BM159" s="15" t="str">
        <f t="shared" si="81"/>
        <v/>
      </c>
      <c r="BN159" s="2" t="str" cm="1">
        <f t="array" ref="BN159">IF(B159="","",SUMPRODUCT(($D$1:$AB$4=$BN$4)*$D159:$AB159))</f>
        <v/>
      </c>
      <c r="BO159" s="15" t="str">
        <f t="shared" si="82"/>
        <v/>
      </c>
      <c r="BP159" s="2" t="str" cm="1">
        <f t="array" ref="BP159">IF(B159="","",SUMPRODUCT(($D$1:$AB$4=$BP$4)*$D159:$AB159))</f>
        <v/>
      </c>
      <c r="BQ159" s="15" t="str">
        <f t="shared" si="83"/>
        <v/>
      </c>
      <c r="BR159" s="2" t="str" cm="1">
        <f t="array" ref="BR159">IF(B159="","",SUMPRODUCT(($D$1:$AB$4=$BR$4)*$D159:$AB159))</f>
        <v/>
      </c>
      <c r="BS159" s="15" t="str">
        <f t="shared" si="84"/>
        <v/>
      </c>
      <c r="BT159" s="2" t="str" cm="1">
        <f t="array" ref="BT159">IF(B159="","",SUMPRODUCT(($D$1:$AB$4=$BT$4)*$D159:$AB159))</f>
        <v/>
      </c>
      <c r="BU159" s="15" t="str">
        <f t="shared" si="85"/>
        <v/>
      </c>
      <c r="BV159" s="2" t="str" cm="1">
        <f t="array" ref="BV159">IF(B159="","",SUMPRODUCT(($D$1:$AB$4=$BV$4)*$D159:$AB159))</f>
        <v/>
      </c>
      <c r="BW159" s="15" t="str">
        <f t="shared" si="86"/>
        <v/>
      </c>
      <c r="BX159" s="2" t="str" cm="1">
        <f t="array" ref="BX159">IF(B159="","",SUMPRODUCT(($D$1:$AB$4=$BX$4)*$D159:$AB159))</f>
        <v/>
      </c>
      <c r="BY159" s="15" t="str">
        <f t="shared" si="87"/>
        <v/>
      </c>
      <c r="BZ159" s="2" t="str" cm="1">
        <f t="array" ref="BZ159">IF(B159="","",SUMPRODUCT(($D$1:$AB$4=$BZ$4)*$D159:$AB159))</f>
        <v/>
      </c>
      <c r="CA159" s="15" t="str">
        <f t="shared" si="88"/>
        <v/>
      </c>
      <c r="CB159" s="2" t="str" cm="1">
        <f t="array" ref="CB159">IF(B159="","",SUMPRODUCT(($D$1:$AB$4=$CB$4)*$D159:$AB159))</f>
        <v/>
      </c>
      <c r="CC159" s="15" t="str">
        <f t="shared" si="89"/>
        <v/>
      </c>
      <c r="CD159" s="2" t="str" cm="1">
        <f t="array" ref="CD159">IF(B159="","",SUMPRODUCT(($D$1:$AB$4=$CD$4)*$D159:$AB159))</f>
        <v/>
      </c>
      <c r="CE159" s="15" t="str">
        <f t="shared" si="90"/>
        <v/>
      </c>
      <c r="CF159" s="2" t="str" cm="1">
        <f t="array" ref="CF159">IF(B159="","",SUMPRODUCT(($D$1:$AB$4=$CF$4)*$D159:$AB159))</f>
        <v/>
      </c>
      <c r="CG159" s="15" t="str">
        <f t="shared" si="91"/>
        <v/>
      </c>
      <c r="CH159" s="2" t="str" cm="1">
        <f t="array" ref="CH159">IF(B159="","",SUMPRODUCT(($D$1:$AB$4=$CH$4)*$D159:$AB159))</f>
        <v/>
      </c>
      <c r="CI159" s="15" t="str">
        <f t="shared" si="92"/>
        <v/>
      </c>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row>
    <row r="160" spans="1:127" s="3" customFormat="1" ht="15.75" thickBot="1">
      <c r="A160" s="7">
        <v>155</v>
      </c>
      <c r="B160" s="1"/>
      <c r="D160" s="99"/>
      <c r="E160" s="100"/>
      <c r="F160" s="100"/>
      <c r="G160" s="100"/>
      <c r="H160" s="100"/>
      <c r="I160" s="101"/>
      <c r="J160" s="104"/>
      <c r="K160" s="105"/>
      <c r="L160" s="105"/>
      <c r="M160" s="105"/>
      <c r="N160" s="105"/>
      <c r="O160" s="106"/>
      <c r="P160" s="109"/>
      <c r="Q160" s="110"/>
      <c r="R160" s="110"/>
      <c r="S160" s="110"/>
      <c r="T160" s="110"/>
      <c r="U160" s="111"/>
      <c r="V160" s="115"/>
      <c r="W160" s="116"/>
      <c r="X160" s="116"/>
      <c r="Y160" s="116"/>
      <c r="Z160" s="116"/>
      <c r="AA160" s="116"/>
      <c r="AB160" s="170"/>
      <c r="AC160" s="171" t="str">
        <f t="shared" si="66"/>
        <v/>
      </c>
      <c r="AD160" s="172" t="str">
        <f t="shared" si="67"/>
        <v/>
      </c>
      <c r="AE160" s="4"/>
      <c r="AF160" s="4"/>
      <c r="AG160" s="4"/>
      <c r="AH160" s="4"/>
      <c r="AI160" s="4"/>
      <c r="AJ160" s="4"/>
      <c r="AK160" s="4"/>
      <c r="AL160" s="2" t="str" cm="1">
        <f t="array" ref="AL160">IF(B160="","",SUMPRODUCT(($D$1:$AB$4=$AL$4)*D160:AB160))</f>
        <v/>
      </c>
      <c r="AM160" s="15" t="str">
        <f t="shared" si="68"/>
        <v/>
      </c>
      <c r="AN160" s="2" t="str" cm="1">
        <f t="array" ref="AN160">IF(B160="","",SUMPRODUCT(($D$1:$AB$4=$AN$4)*D160:AB160))</f>
        <v/>
      </c>
      <c r="AO160" s="15" t="str">
        <f t="shared" si="69"/>
        <v/>
      </c>
      <c r="AP160" s="2" t="str" cm="1">
        <f t="array" ref="AP160">IF(B160="","",SUMPRODUCT(($D$1:$AB$4=$AP$4)*D160:AB160))</f>
        <v/>
      </c>
      <c r="AQ160" s="15" t="str">
        <f t="shared" si="70"/>
        <v/>
      </c>
      <c r="AR160" s="2" t="str" cm="1">
        <f t="array" ref="AR160">IF(B160="","",SUMPRODUCT(($D$1:$AB$4=$AR$4)*D160:AB160))</f>
        <v/>
      </c>
      <c r="AS160" s="15" t="str">
        <f t="shared" si="71"/>
        <v/>
      </c>
      <c r="AT160" s="2" t="str" cm="1">
        <f t="array" ref="AT160">IF(B160="","",SUMPRODUCT(($D$1:$AB$4=$AT$4)*$D160:$AB160))</f>
        <v/>
      </c>
      <c r="AU160" s="15" t="str">
        <f t="shared" si="72"/>
        <v/>
      </c>
      <c r="AV160" s="2" t="str" cm="1">
        <f t="array" ref="AV160">IF(B160="","",SUMPRODUCT(($D$1:$AB$4=$AV$4)*$D160:$AB160))</f>
        <v/>
      </c>
      <c r="AW160" s="15" t="str">
        <f t="shared" si="73"/>
        <v/>
      </c>
      <c r="AX160" s="2" t="str" cm="1">
        <f t="array" ref="AX160">IF(B160="","",SUMPRODUCT(($D$1:$AB$4=$AX$4)*$D160:$AB160))</f>
        <v/>
      </c>
      <c r="AY160" s="15" t="str">
        <f t="shared" si="74"/>
        <v/>
      </c>
      <c r="AZ160" s="2" t="str" cm="1">
        <f t="array" ref="AZ160">IF(B160="","",SUMPRODUCT(($D$1:$AB$4=$AZ$4)*$D160:$AB160))</f>
        <v/>
      </c>
      <c r="BA160" s="15" t="str">
        <f t="shared" si="75"/>
        <v/>
      </c>
      <c r="BB160" s="2" t="str" cm="1">
        <f t="array" ref="BB160">IF(B160="","",SUMPRODUCT(($D$1:$AB$4=$BB$4)*$D160:$AB160))</f>
        <v/>
      </c>
      <c r="BC160" s="15" t="str">
        <f t="shared" si="76"/>
        <v/>
      </c>
      <c r="BD160" s="2" t="str" cm="1">
        <f t="array" ref="BD160">IF(B160="","",SUMPRODUCT(($D$1:$AB$4=$BD$4)*$D160:$AB160))</f>
        <v/>
      </c>
      <c r="BE160" s="15" t="str">
        <f t="shared" si="77"/>
        <v/>
      </c>
      <c r="BF160" s="2" t="str" cm="1">
        <f t="array" ref="BF160">IF(B160="","",SUMPRODUCT(($D$1:$AB$4=$BF$4)*$D160:$AB160))</f>
        <v/>
      </c>
      <c r="BG160" s="15" t="str">
        <f t="shared" si="78"/>
        <v/>
      </c>
      <c r="BH160" s="2" t="str" cm="1">
        <f t="array" ref="BH160">IF(B160="","",SUMPRODUCT(($D$1:$AB$4=$BH$4)*$D160:$AB160))</f>
        <v/>
      </c>
      <c r="BI160" s="15" t="str">
        <f t="shared" si="79"/>
        <v/>
      </c>
      <c r="BJ160" s="2" t="str" cm="1">
        <f t="array" ref="BJ160">IF(B160="","",SUMPRODUCT(($D$1:$AB$4=$BJ$4)*$D160:$AB160))</f>
        <v/>
      </c>
      <c r="BK160" s="15" t="str">
        <f t="shared" si="80"/>
        <v/>
      </c>
      <c r="BL160" s="2" t="str" cm="1">
        <f t="array" ref="BL160">IF(B160="","",SUMPRODUCT(($D$1:$AB$4=$BL$4)*$D160:$AB160))</f>
        <v/>
      </c>
      <c r="BM160" s="15" t="str">
        <f t="shared" si="81"/>
        <v/>
      </c>
      <c r="BN160" s="2" t="str" cm="1">
        <f t="array" ref="BN160">IF(B160="","",SUMPRODUCT(($D$1:$AB$4=$BN$4)*$D160:$AB160))</f>
        <v/>
      </c>
      <c r="BO160" s="15" t="str">
        <f t="shared" si="82"/>
        <v/>
      </c>
      <c r="BP160" s="2" t="str" cm="1">
        <f t="array" ref="BP160">IF(B160="","",SUMPRODUCT(($D$1:$AB$4=$BP$4)*$D160:$AB160))</f>
        <v/>
      </c>
      <c r="BQ160" s="15" t="str">
        <f t="shared" si="83"/>
        <v/>
      </c>
      <c r="BR160" s="2" t="str" cm="1">
        <f t="array" ref="BR160">IF(B160="","",SUMPRODUCT(($D$1:$AB$4=$BR$4)*$D160:$AB160))</f>
        <v/>
      </c>
      <c r="BS160" s="15" t="str">
        <f t="shared" si="84"/>
        <v/>
      </c>
      <c r="BT160" s="2" t="str" cm="1">
        <f t="array" ref="BT160">IF(B160="","",SUMPRODUCT(($D$1:$AB$4=$BT$4)*$D160:$AB160))</f>
        <v/>
      </c>
      <c r="BU160" s="15" t="str">
        <f t="shared" si="85"/>
        <v/>
      </c>
      <c r="BV160" s="2" t="str" cm="1">
        <f t="array" ref="BV160">IF(B160="","",SUMPRODUCT(($D$1:$AB$4=$BV$4)*$D160:$AB160))</f>
        <v/>
      </c>
      <c r="BW160" s="15" t="str">
        <f t="shared" si="86"/>
        <v/>
      </c>
      <c r="BX160" s="2" t="str" cm="1">
        <f t="array" ref="BX160">IF(B160="","",SUMPRODUCT(($D$1:$AB$4=$BX$4)*$D160:$AB160))</f>
        <v/>
      </c>
      <c r="BY160" s="15" t="str">
        <f t="shared" si="87"/>
        <v/>
      </c>
      <c r="BZ160" s="2" t="str" cm="1">
        <f t="array" ref="BZ160">IF(B160="","",SUMPRODUCT(($D$1:$AB$4=$BZ$4)*$D160:$AB160))</f>
        <v/>
      </c>
      <c r="CA160" s="15" t="str">
        <f t="shared" si="88"/>
        <v/>
      </c>
      <c r="CB160" s="2" t="str" cm="1">
        <f t="array" ref="CB160">IF(B160="","",SUMPRODUCT(($D$1:$AB$4=$CB$4)*$D160:$AB160))</f>
        <v/>
      </c>
      <c r="CC160" s="15" t="str">
        <f t="shared" si="89"/>
        <v/>
      </c>
      <c r="CD160" s="2" t="str" cm="1">
        <f t="array" ref="CD160">IF(B160="","",SUMPRODUCT(($D$1:$AB$4=$CD$4)*$D160:$AB160))</f>
        <v/>
      </c>
      <c r="CE160" s="15" t="str">
        <f t="shared" si="90"/>
        <v/>
      </c>
      <c r="CF160" s="2" t="str" cm="1">
        <f t="array" ref="CF160">IF(B160="","",SUMPRODUCT(($D$1:$AB$4=$CF$4)*$D160:$AB160))</f>
        <v/>
      </c>
      <c r="CG160" s="15" t="str">
        <f t="shared" si="91"/>
        <v/>
      </c>
      <c r="CH160" s="2" t="str" cm="1">
        <f t="array" ref="CH160">IF(B160="","",SUMPRODUCT(($D$1:$AB$4=$CH$4)*$D160:$AB160))</f>
        <v/>
      </c>
      <c r="CI160" s="15" t="str">
        <f t="shared" si="92"/>
        <v/>
      </c>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row>
    <row r="161" spans="1:127" s="3" customFormat="1" ht="15.75" thickBot="1">
      <c r="A161" s="7">
        <v>156</v>
      </c>
      <c r="B161" s="1"/>
      <c r="D161" s="99"/>
      <c r="E161" s="100"/>
      <c r="F161" s="100"/>
      <c r="G161" s="100"/>
      <c r="H161" s="100"/>
      <c r="I161" s="101"/>
      <c r="J161" s="104"/>
      <c r="K161" s="105"/>
      <c r="L161" s="105"/>
      <c r="M161" s="105"/>
      <c r="N161" s="105"/>
      <c r="O161" s="106"/>
      <c r="P161" s="109"/>
      <c r="Q161" s="110"/>
      <c r="R161" s="110"/>
      <c r="S161" s="110"/>
      <c r="T161" s="110"/>
      <c r="U161" s="111"/>
      <c r="V161" s="115"/>
      <c r="W161" s="116"/>
      <c r="X161" s="116"/>
      <c r="Y161" s="116"/>
      <c r="Z161" s="116"/>
      <c r="AA161" s="116"/>
      <c r="AB161" s="170"/>
      <c r="AC161" s="171" t="str">
        <f t="shared" si="66"/>
        <v/>
      </c>
      <c r="AD161" s="172" t="str">
        <f t="shared" si="67"/>
        <v/>
      </c>
      <c r="AE161" s="4"/>
      <c r="AF161" s="4"/>
      <c r="AG161" s="4"/>
      <c r="AH161" s="4"/>
      <c r="AI161" s="4"/>
      <c r="AJ161" s="4"/>
      <c r="AK161" s="4"/>
      <c r="AL161" s="2" t="str" cm="1">
        <f t="array" ref="AL161">IF(B161="","",SUMPRODUCT(($D$1:$AB$4=$AL$4)*D161:AB161))</f>
        <v/>
      </c>
      <c r="AM161" s="15" t="str">
        <f t="shared" si="68"/>
        <v/>
      </c>
      <c r="AN161" s="2" t="str" cm="1">
        <f t="array" ref="AN161">IF(B161="","",SUMPRODUCT(($D$1:$AB$4=$AN$4)*D161:AB161))</f>
        <v/>
      </c>
      <c r="AO161" s="15" t="str">
        <f t="shared" si="69"/>
        <v/>
      </c>
      <c r="AP161" s="2" t="str" cm="1">
        <f t="array" ref="AP161">IF(B161="","",SUMPRODUCT(($D$1:$AB$4=$AP$4)*D161:AB161))</f>
        <v/>
      </c>
      <c r="AQ161" s="15" t="str">
        <f t="shared" si="70"/>
        <v/>
      </c>
      <c r="AR161" s="2" t="str" cm="1">
        <f t="array" ref="AR161">IF(B161="","",SUMPRODUCT(($D$1:$AB$4=$AR$4)*D161:AB161))</f>
        <v/>
      </c>
      <c r="AS161" s="15" t="str">
        <f t="shared" si="71"/>
        <v/>
      </c>
      <c r="AT161" s="2" t="str" cm="1">
        <f t="array" ref="AT161">IF(B161="","",SUMPRODUCT(($D$1:$AB$4=$AT$4)*$D161:$AB161))</f>
        <v/>
      </c>
      <c r="AU161" s="15" t="str">
        <f t="shared" si="72"/>
        <v/>
      </c>
      <c r="AV161" s="2" t="str" cm="1">
        <f t="array" ref="AV161">IF(B161="","",SUMPRODUCT(($D$1:$AB$4=$AV$4)*$D161:$AB161))</f>
        <v/>
      </c>
      <c r="AW161" s="15" t="str">
        <f t="shared" si="73"/>
        <v/>
      </c>
      <c r="AX161" s="2" t="str" cm="1">
        <f t="array" ref="AX161">IF(B161="","",SUMPRODUCT(($D$1:$AB$4=$AX$4)*$D161:$AB161))</f>
        <v/>
      </c>
      <c r="AY161" s="15" t="str">
        <f t="shared" si="74"/>
        <v/>
      </c>
      <c r="AZ161" s="2" t="str" cm="1">
        <f t="array" ref="AZ161">IF(B161="","",SUMPRODUCT(($D$1:$AB$4=$AZ$4)*$D161:$AB161))</f>
        <v/>
      </c>
      <c r="BA161" s="15" t="str">
        <f t="shared" si="75"/>
        <v/>
      </c>
      <c r="BB161" s="2" t="str" cm="1">
        <f t="array" ref="BB161">IF(B161="","",SUMPRODUCT(($D$1:$AB$4=$BB$4)*$D161:$AB161))</f>
        <v/>
      </c>
      <c r="BC161" s="15" t="str">
        <f t="shared" si="76"/>
        <v/>
      </c>
      <c r="BD161" s="2" t="str" cm="1">
        <f t="array" ref="BD161">IF(B161="","",SUMPRODUCT(($D$1:$AB$4=$BD$4)*$D161:$AB161))</f>
        <v/>
      </c>
      <c r="BE161" s="15" t="str">
        <f t="shared" si="77"/>
        <v/>
      </c>
      <c r="BF161" s="2" t="str" cm="1">
        <f t="array" ref="BF161">IF(B161="","",SUMPRODUCT(($D$1:$AB$4=$BF$4)*$D161:$AB161))</f>
        <v/>
      </c>
      <c r="BG161" s="15" t="str">
        <f t="shared" si="78"/>
        <v/>
      </c>
      <c r="BH161" s="2" t="str" cm="1">
        <f t="array" ref="BH161">IF(B161="","",SUMPRODUCT(($D$1:$AB$4=$BH$4)*$D161:$AB161))</f>
        <v/>
      </c>
      <c r="BI161" s="15" t="str">
        <f t="shared" si="79"/>
        <v/>
      </c>
      <c r="BJ161" s="2" t="str" cm="1">
        <f t="array" ref="BJ161">IF(B161="","",SUMPRODUCT(($D$1:$AB$4=$BJ$4)*$D161:$AB161))</f>
        <v/>
      </c>
      <c r="BK161" s="15" t="str">
        <f t="shared" si="80"/>
        <v/>
      </c>
      <c r="BL161" s="2" t="str" cm="1">
        <f t="array" ref="BL161">IF(B161="","",SUMPRODUCT(($D$1:$AB$4=$BL$4)*$D161:$AB161))</f>
        <v/>
      </c>
      <c r="BM161" s="15" t="str">
        <f t="shared" si="81"/>
        <v/>
      </c>
      <c r="BN161" s="2" t="str" cm="1">
        <f t="array" ref="BN161">IF(B161="","",SUMPRODUCT(($D$1:$AB$4=$BN$4)*$D161:$AB161))</f>
        <v/>
      </c>
      <c r="BO161" s="15" t="str">
        <f t="shared" si="82"/>
        <v/>
      </c>
      <c r="BP161" s="2" t="str" cm="1">
        <f t="array" ref="BP161">IF(B161="","",SUMPRODUCT(($D$1:$AB$4=$BP$4)*$D161:$AB161))</f>
        <v/>
      </c>
      <c r="BQ161" s="15" t="str">
        <f t="shared" si="83"/>
        <v/>
      </c>
      <c r="BR161" s="2" t="str" cm="1">
        <f t="array" ref="BR161">IF(B161="","",SUMPRODUCT(($D$1:$AB$4=$BR$4)*$D161:$AB161))</f>
        <v/>
      </c>
      <c r="BS161" s="15" t="str">
        <f t="shared" si="84"/>
        <v/>
      </c>
      <c r="BT161" s="2" t="str" cm="1">
        <f t="array" ref="BT161">IF(B161="","",SUMPRODUCT(($D$1:$AB$4=$BT$4)*$D161:$AB161))</f>
        <v/>
      </c>
      <c r="BU161" s="15" t="str">
        <f t="shared" si="85"/>
        <v/>
      </c>
      <c r="BV161" s="2" t="str" cm="1">
        <f t="array" ref="BV161">IF(B161="","",SUMPRODUCT(($D$1:$AB$4=$BV$4)*$D161:$AB161))</f>
        <v/>
      </c>
      <c r="BW161" s="15" t="str">
        <f t="shared" si="86"/>
        <v/>
      </c>
      <c r="BX161" s="2" t="str" cm="1">
        <f t="array" ref="BX161">IF(B161="","",SUMPRODUCT(($D$1:$AB$4=$BX$4)*$D161:$AB161))</f>
        <v/>
      </c>
      <c r="BY161" s="15" t="str">
        <f t="shared" si="87"/>
        <v/>
      </c>
      <c r="BZ161" s="2" t="str" cm="1">
        <f t="array" ref="BZ161">IF(B161="","",SUMPRODUCT(($D$1:$AB$4=$BZ$4)*$D161:$AB161))</f>
        <v/>
      </c>
      <c r="CA161" s="15" t="str">
        <f t="shared" si="88"/>
        <v/>
      </c>
      <c r="CB161" s="2" t="str" cm="1">
        <f t="array" ref="CB161">IF(B161="","",SUMPRODUCT(($D$1:$AB$4=$CB$4)*$D161:$AB161))</f>
        <v/>
      </c>
      <c r="CC161" s="15" t="str">
        <f t="shared" si="89"/>
        <v/>
      </c>
      <c r="CD161" s="2" t="str" cm="1">
        <f t="array" ref="CD161">IF(B161="","",SUMPRODUCT(($D$1:$AB$4=$CD$4)*$D161:$AB161))</f>
        <v/>
      </c>
      <c r="CE161" s="15" t="str">
        <f t="shared" si="90"/>
        <v/>
      </c>
      <c r="CF161" s="2" t="str" cm="1">
        <f t="array" ref="CF161">IF(B161="","",SUMPRODUCT(($D$1:$AB$4=$CF$4)*$D161:$AB161))</f>
        <v/>
      </c>
      <c r="CG161" s="15" t="str">
        <f t="shared" si="91"/>
        <v/>
      </c>
      <c r="CH161" s="2" t="str" cm="1">
        <f t="array" ref="CH161">IF(B161="","",SUMPRODUCT(($D$1:$AB$4=$CH$4)*$D161:$AB161))</f>
        <v/>
      </c>
      <c r="CI161" s="15" t="str">
        <f t="shared" si="92"/>
        <v/>
      </c>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row>
    <row r="162" spans="1:127" s="3" customFormat="1" ht="15.75" thickBot="1">
      <c r="A162" s="7">
        <v>157</v>
      </c>
      <c r="B162" s="1"/>
      <c r="D162" s="99"/>
      <c r="E162" s="100"/>
      <c r="F162" s="100"/>
      <c r="G162" s="100"/>
      <c r="H162" s="100"/>
      <c r="I162" s="101"/>
      <c r="J162" s="104"/>
      <c r="K162" s="105"/>
      <c r="L162" s="105"/>
      <c r="M162" s="105"/>
      <c r="N162" s="105"/>
      <c r="O162" s="106"/>
      <c r="P162" s="109"/>
      <c r="Q162" s="110"/>
      <c r="R162" s="110"/>
      <c r="S162" s="110"/>
      <c r="T162" s="110"/>
      <c r="U162" s="111"/>
      <c r="V162" s="115"/>
      <c r="W162" s="116"/>
      <c r="X162" s="116"/>
      <c r="Y162" s="116"/>
      <c r="Z162" s="116"/>
      <c r="AA162" s="116"/>
      <c r="AB162" s="170"/>
      <c r="AC162" s="171" t="str">
        <f t="shared" si="66"/>
        <v/>
      </c>
      <c r="AD162" s="172" t="str">
        <f t="shared" si="67"/>
        <v/>
      </c>
      <c r="AE162" s="4"/>
      <c r="AF162" s="4"/>
      <c r="AG162" s="4"/>
      <c r="AH162" s="4"/>
      <c r="AI162" s="4"/>
      <c r="AJ162" s="4"/>
      <c r="AK162" s="4"/>
      <c r="AL162" s="2" t="str" cm="1">
        <f t="array" ref="AL162">IF(B162="","",SUMPRODUCT(($D$1:$AB$4=$AL$4)*D162:AB162))</f>
        <v/>
      </c>
      <c r="AM162" s="15" t="str">
        <f t="shared" si="68"/>
        <v/>
      </c>
      <c r="AN162" s="2" t="str" cm="1">
        <f t="array" ref="AN162">IF(B162="","",SUMPRODUCT(($D$1:$AB$4=$AN$4)*D162:AB162))</f>
        <v/>
      </c>
      <c r="AO162" s="15" t="str">
        <f t="shared" si="69"/>
        <v/>
      </c>
      <c r="AP162" s="2" t="str" cm="1">
        <f t="array" ref="AP162">IF(B162="","",SUMPRODUCT(($D$1:$AB$4=$AP$4)*D162:AB162))</f>
        <v/>
      </c>
      <c r="AQ162" s="15" t="str">
        <f t="shared" si="70"/>
        <v/>
      </c>
      <c r="AR162" s="2" t="str" cm="1">
        <f t="array" ref="AR162">IF(B162="","",SUMPRODUCT(($D$1:$AB$4=$AR$4)*D162:AB162))</f>
        <v/>
      </c>
      <c r="AS162" s="15" t="str">
        <f t="shared" si="71"/>
        <v/>
      </c>
      <c r="AT162" s="2" t="str" cm="1">
        <f t="array" ref="AT162">IF(B162="","",SUMPRODUCT(($D$1:$AB$4=$AT$4)*$D162:$AB162))</f>
        <v/>
      </c>
      <c r="AU162" s="15" t="str">
        <f t="shared" si="72"/>
        <v/>
      </c>
      <c r="AV162" s="2" t="str" cm="1">
        <f t="array" ref="AV162">IF(B162="","",SUMPRODUCT(($D$1:$AB$4=$AV$4)*$D162:$AB162))</f>
        <v/>
      </c>
      <c r="AW162" s="15" t="str">
        <f t="shared" si="73"/>
        <v/>
      </c>
      <c r="AX162" s="2" t="str" cm="1">
        <f t="array" ref="AX162">IF(B162="","",SUMPRODUCT(($D$1:$AB$4=$AX$4)*$D162:$AB162))</f>
        <v/>
      </c>
      <c r="AY162" s="15" t="str">
        <f t="shared" si="74"/>
        <v/>
      </c>
      <c r="AZ162" s="2" t="str" cm="1">
        <f t="array" ref="AZ162">IF(B162="","",SUMPRODUCT(($D$1:$AB$4=$AZ$4)*$D162:$AB162))</f>
        <v/>
      </c>
      <c r="BA162" s="15" t="str">
        <f t="shared" si="75"/>
        <v/>
      </c>
      <c r="BB162" s="2" t="str" cm="1">
        <f t="array" ref="BB162">IF(B162="","",SUMPRODUCT(($D$1:$AB$4=$BB$4)*$D162:$AB162))</f>
        <v/>
      </c>
      <c r="BC162" s="15" t="str">
        <f t="shared" si="76"/>
        <v/>
      </c>
      <c r="BD162" s="2" t="str" cm="1">
        <f t="array" ref="BD162">IF(B162="","",SUMPRODUCT(($D$1:$AB$4=$BD$4)*$D162:$AB162))</f>
        <v/>
      </c>
      <c r="BE162" s="15" t="str">
        <f t="shared" si="77"/>
        <v/>
      </c>
      <c r="BF162" s="2" t="str" cm="1">
        <f t="array" ref="BF162">IF(B162="","",SUMPRODUCT(($D$1:$AB$4=$BF$4)*$D162:$AB162))</f>
        <v/>
      </c>
      <c r="BG162" s="15" t="str">
        <f t="shared" si="78"/>
        <v/>
      </c>
      <c r="BH162" s="2" t="str" cm="1">
        <f t="array" ref="BH162">IF(B162="","",SUMPRODUCT(($D$1:$AB$4=$BH$4)*$D162:$AB162))</f>
        <v/>
      </c>
      <c r="BI162" s="15" t="str">
        <f t="shared" si="79"/>
        <v/>
      </c>
      <c r="BJ162" s="2" t="str" cm="1">
        <f t="array" ref="BJ162">IF(B162="","",SUMPRODUCT(($D$1:$AB$4=$BJ$4)*$D162:$AB162))</f>
        <v/>
      </c>
      <c r="BK162" s="15" t="str">
        <f t="shared" si="80"/>
        <v/>
      </c>
      <c r="BL162" s="2" t="str" cm="1">
        <f t="array" ref="BL162">IF(B162="","",SUMPRODUCT(($D$1:$AB$4=$BL$4)*$D162:$AB162))</f>
        <v/>
      </c>
      <c r="BM162" s="15" t="str">
        <f t="shared" si="81"/>
        <v/>
      </c>
      <c r="BN162" s="2" t="str" cm="1">
        <f t="array" ref="BN162">IF(B162="","",SUMPRODUCT(($D$1:$AB$4=$BN$4)*$D162:$AB162))</f>
        <v/>
      </c>
      <c r="BO162" s="15" t="str">
        <f t="shared" si="82"/>
        <v/>
      </c>
      <c r="BP162" s="2" t="str" cm="1">
        <f t="array" ref="BP162">IF(B162="","",SUMPRODUCT(($D$1:$AB$4=$BP$4)*$D162:$AB162))</f>
        <v/>
      </c>
      <c r="BQ162" s="15" t="str">
        <f t="shared" si="83"/>
        <v/>
      </c>
      <c r="BR162" s="2" t="str" cm="1">
        <f t="array" ref="BR162">IF(B162="","",SUMPRODUCT(($D$1:$AB$4=$BR$4)*$D162:$AB162))</f>
        <v/>
      </c>
      <c r="BS162" s="15" t="str">
        <f t="shared" si="84"/>
        <v/>
      </c>
      <c r="BT162" s="2" t="str" cm="1">
        <f t="array" ref="BT162">IF(B162="","",SUMPRODUCT(($D$1:$AB$4=$BT$4)*$D162:$AB162))</f>
        <v/>
      </c>
      <c r="BU162" s="15" t="str">
        <f t="shared" si="85"/>
        <v/>
      </c>
      <c r="BV162" s="2" t="str" cm="1">
        <f t="array" ref="BV162">IF(B162="","",SUMPRODUCT(($D$1:$AB$4=$BV$4)*$D162:$AB162))</f>
        <v/>
      </c>
      <c r="BW162" s="15" t="str">
        <f t="shared" si="86"/>
        <v/>
      </c>
      <c r="BX162" s="2" t="str" cm="1">
        <f t="array" ref="BX162">IF(B162="","",SUMPRODUCT(($D$1:$AB$4=$BX$4)*$D162:$AB162))</f>
        <v/>
      </c>
      <c r="BY162" s="15" t="str">
        <f t="shared" si="87"/>
        <v/>
      </c>
      <c r="BZ162" s="2" t="str" cm="1">
        <f t="array" ref="BZ162">IF(B162="","",SUMPRODUCT(($D$1:$AB$4=$BZ$4)*$D162:$AB162))</f>
        <v/>
      </c>
      <c r="CA162" s="15" t="str">
        <f t="shared" si="88"/>
        <v/>
      </c>
      <c r="CB162" s="2" t="str" cm="1">
        <f t="array" ref="CB162">IF(B162="","",SUMPRODUCT(($D$1:$AB$4=$CB$4)*$D162:$AB162))</f>
        <v/>
      </c>
      <c r="CC162" s="15" t="str">
        <f t="shared" si="89"/>
        <v/>
      </c>
      <c r="CD162" s="2" t="str" cm="1">
        <f t="array" ref="CD162">IF(B162="","",SUMPRODUCT(($D$1:$AB$4=$CD$4)*$D162:$AB162))</f>
        <v/>
      </c>
      <c r="CE162" s="15" t="str">
        <f t="shared" si="90"/>
        <v/>
      </c>
      <c r="CF162" s="2" t="str" cm="1">
        <f t="array" ref="CF162">IF(B162="","",SUMPRODUCT(($D$1:$AB$4=$CF$4)*$D162:$AB162))</f>
        <v/>
      </c>
      <c r="CG162" s="15" t="str">
        <f t="shared" si="91"/>
        <v/>
      </c>
      <c r="CH162" s="2" t="str" cm="1">
        <f t="array" ref="CH162">IF(B162="","",SUMPRODUCT(($D$1:$AB$4=$CH$4)*$D162:$AB162))</f>
        <v/>
      </c>
      <c r="CI162" s="15" t="str">
        <f t="shared" si="92"/>
        <v/>
      </c>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row>
    <row r="163" spans="1:127" s="3" customFormat="1" ht="15.75" thickBot="1">
      <c r="A163" s="7">
        <v>158</v>
      </c>
      <c r="B163" s="1"/>
      <c r="D163" s="99"/>
      <c r="E163" s="100"/>
      <c r="F163" s="100"/>
      <c r="G163" s="100"/>
      <c r="H163" s="100"/>
      <c r="I163" s="101"/>
      <c r="J163" s="104"/>
      <c r="K163" s="105"/>
      <c r="L163" s="105"/>
      <c r="M163" s="105"/>
      <c r="N163" s="105"/>
      <c r="O163" s="106"/>
      <c r="P163" s="109"/>
      <c r="Q163" s="110"/>
      <c r="R163" s="110"/>
      <c r="S163" s="110"/>
      <c r="T163" s="110"/>
      <c r="U163" s="111"/>
      <c r="V163" s="115"/>
      <c r="W163" s="116"/>
      <c r="X163" s="116"/>
      <c r="Y163" s="116"/>
      <c r="Z163" s="116"/>
      <c r="AA163" s="116"/>
      <c r="AB163" s="170"/>
      <c r="AC163" s="171" t="str">
        <f t="shared" si="66"/>
        <v/>
      </c>
      <c r="AD163" s="172" t="str">
        <f t="shared" si="67"/>
        <v/>
      </c>
      <c r="AE163" s="4"/>
      <c r="AF163" s="4"/>
      <c r="AG163" s="4"/>
      <c r="AH163" s="4"/>
      <c r="AI163" s="4"/>
      <c r="AJ163" s="4"/>
      <c r="AK163" s="4"/>
      <c r="AL163" s="2" t="str" cm="1">
        <f t="array" ref="AL163">IF(B163="","",SUMPRODUCT(($D$1:$AB$4=$AL$4)*D163:AB163))</f>
        <v/>
      </c>
      <c r="AM163" s="15" t="str">
        <f t="shared" si="68"/>
        <v/>
      </c>
      <c r="AN163" s="2" t="str" cm="1">
        <f t="array" ref="AN163">IF(B163="","",SUMPRODUCT(($D$1:$AB$4=$AN$4)*D163:AB163))</f>
        <v/>
      </c>
      <c r="AO163" s="15" t="str">
        <f t="shared" si="69"/>
        <v/>
      </c>
      <c r="AP163" s="2" t="str" cm="1">
        <f t="array" ref="AP163">IF(B163="","",SUMPRODUCT(($D$1:$AB$4=$AP$4)*D163:AB163))</f>
        <v/>
      </c>
      <c r="AQ163" s="15" t="str">
        <f t="shared" si="70"/>
        <v/>
      </c>
      <c r="AR163" s="2" t="str" cm="1">
        <f t="array" ref="AR163">IF(B163="","",SUMPRODUCT(($D$1:$AB$4=$AR$4)*D163:AB163))</f>
        <v/>
      </c>
      <c r="AS163" s="15" t="str">
        <f t="shared" si="71"/>
        <v/>
      </c>
      <c r="AT163" s="2" t="str" cm="1">
        <f t="array" ref="AT163">IF(B163="","",SUMPRODUCT(($D$1:$AB$4=$AT$4)*$D163:$AB163))</f>
        <v/>
      </c>
      <c r="AU163" s="15" t="str">
        <f t="shared" si="72"/>
        <v/>
      </c>
      <c r="AV163" s="2" t="str" cm="1">
        <f t="array" ref="AV163">IF(B163="","",SUMPRODUCT(($D$1:$AB$4=$AV$4)*$D163:$AB163))</f>
        <v/>
      </c>
      <c r="AW163" s="15" t="str">
        <f t="shared" si="73"/>
        <v/>
      </c>
      <c r="AX163" s="2" t="str" cm="1">
        <f t="array" ref="AX163">IF(B163="","",SUMPRODUCT(($D$1:$AB$4=$AX$4)*$D163:$AB163))</f>
        <v/>
      </c>
      <c r="AY163" s="15" t="str">
        <f t="shared" si="74"/>
        <v/>
      </c>
      <c r="AZ163" s="2" t="str" cm="1">
        <f t="array" ref="AZ163">IF(B163="","",SUMPRODUCT(($D$1:$AB$4=$AZ$4)*$D163:$AB163))</f>
        <v/>
      </c>
      <c r="BA163" s="15" t="str">
        <f t="shared" si="75"/>
        <v/>
      </c>
      <c r="BB163" s="2" t="str" cm="1">
        <f t="array" ref="BB163">IF(B163="","",SUMPRODUCT(($D$1:$AB$4=$BB$4)*$D163:$AB163))</f>
        <v/>
      </c>
      <c r="BC163" s="15" t="str">
        <f t="shared" si="76"/>
        <v/>
      </c>
      <c r="BD163" s="2" t="str" cm="1">
        <f t="array" ref="BD163">IF(B163="","",SUMPRODUCT(($D$1:$AB$4=$BD$4)*$D163:$AB163))</f>
        <v/>
      </c>
      <c r="BE163" s="15" t="str">
        <f t="shared" si="77"/>
        <v/>
      </c>
      <c r="BF163" s="2" t="str" cm="1">
        <f t="array" ref="BF163">IF(B163="","",SUMPRODUCT(($D$1:$AB$4=$BF$4)*$D163:$AB163))</f>
        <v/>
      </c>
      <c r="BG163" s="15" t="str">
        <f t="shared" si="78"/>
        <v/>
      </c>
      <c r="BH163" s="2" t="str" cm="1">
        <f t="array" ref="BH163">IF(B163="","",SUMPRODUCT(($D$1:$AB$4=$BH$4)*$D163:$AB163))</f>
        <v/>
      </c>
      <c r="BI163" s="15" t="str">
        <f t="shared" si="79"/>
        <v/>
      </c>
      <c r="BJ163" s="2" t="str" cm="1">
        <f t="array" ref="BJ163">IF(B163="","",SUMPRODUCT(($D$1:$AB$4=$BJ$4)*$D163:$AB163))</f>
        <v/>
      </c>
      <c r="BK163" s="15" t="str">
        <f t="shared" si="80"/>
        <v/>
      </c>
      <c r="BL163" s="2" t="str" cm="1">
        <f t="array" ref="BL163">IF(B163="","",SUMPRODUCT(($D$1:$AB$4=$BL$4)*$D163:$AB163))</f>
        <v/>
      </c>
      <c r="BM163" s="15" t="str">
        <f t="shared" si="81"/>
        <v/>
      </c>
      <c r="BN163" s="2" t="str" cm="1">
        <f t="array" ref="BN163">IF(B163="","",SUMPRODUCT(($D$1:$AB$4=$BN$4)*$D163:$AB163))</f>
        <v/>
      </c>
      <c r="BO163" s="15" t="str">
        <f t="shared" si="82"/>
        <v/>
      </c>
      <c r="BP163" s="2" t="str" cm="1">
        <f t="array" ref="BP163">IF(B163="","",SUMPRODUCT(($D$1:$AB$4=$BP$4)*$D163:$AB163))</f>
        <v/>
      </c>
      <c r="BQ163" s="15" t="str">
        <f t="shared" si="83"/>
        <v/>
      </c>
      <c r="BR163" s="2" t="str" cm="1">
        <f t="array" ref="BR163">IF(B163="","",SUMPRODUCT(($D$1:$AB$4=$BR$4)*$D163:$AB163))</f>
        <v/>
      </c>
      <c r="BS163" s="15" t="str">
        <f t="shared" si="84"/>
        <v/>
      </c>
      <c r="BT163" s="2" t="str" cm="1">
        <f t="array" ref="BT163">IF(B163="","",SUMPRODUCT(($D$1:$AB$4=$BT$4)*$D163:$AB163))</f>
        <v/>
      </c>
      <c r="BU163" s="15" t="str">
        <f t="shared" si="85"/>
        <v/>
      </c>
      <c r="BV163" s="2" t="str" cm="1">
        <f t="array" ref="BV163">IF(B163="","",SUMPRODUCT(($D$1:$AB$4=$BV$4)*$D163:$AB163))</f>
        <v/>
      </c>
      <c r="BW163" s="15" t="str">
        <f t="shared" si="86"/>
        <v/>
      </c>
      <c r="BX163" s="2" t="str" cm="1">
        <f t="array" ref="BX163">IF(B163="","",SUMPRODUCT(($D$1:$AB$4=$BX$4)*$D163:$AB163))</f>
        <v/>
      </c>
      <c r="BY163" s="15" t="str">
        <f t="shared" si="87"/>
        <v/>
      </c>
      <c r="BZ163" s="2" t="str" cm="1">
        <f t="array" ref="BZ163">IF(B163="","",SUMPRODUCT(($D$1:$AB$4=$BZ$4)*$D163:$AB163))</f>
        <v/>
      </c>
      <c r="CA163" s="15" t="str">
        <f t="shared" si="88"/>
        <v/>
      </c>
      <c r="CB163" s="2" t="str" cm="1">
        <f t="array" ref="CB163">IF(B163="","",SUMPRODUCT(($D$1:$AB$4=$CB$4)*$D163:$AB163))</f>
        <v/>
      </c>
      <c r="CC163" s="15" t="str">
        <f t="shared" si="89"/>
        <v/>
      </c>
      <c r="CD163" s="2" t="str" cm="1">
        <f t="array" ref="CD163">IF(B163="","",SUMPRODUCT(($D$1:$AB$4=$CD$4)*$D163:$AB163))</f>
        <v/>
      </c>
      <c r="CE163" s="15" t="str">
        <f t="shared" si="90"/>
        <v/>
      </c>
      <c r="CF163" s="2" t="str" cm="1">
        <f t="array" ref="CF163">IF(B163="","",SUMPRODUCT(($D$1:$AB$4=$CF$4)*$D163:$AB163))</f>
        <v/>
      </c>
      <c r="CG163" s="15" t="str">
        <f t="shared" si="91"/>
        <v/>
      </c>
      <c r="CH163" s="2" t="str" cm="1">
        <f t="array" ref="CH163">IF(B163="","",SUMPRODUCT(($D$1:$AB$4=$CH$4)*$D163:$AB163))</f>
        <v/>
      </c>
      <c r="CI163" s="15" t="str">
        <f t="shared" si="92"/>
        <v/>
      </c>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row>
    <row r="164" spans="1:127" s="3" customFormat="1" ht="15.75" thickBot="1">
      <c r="A164" s="7">
        <v>159</v>
      </c>
      <c r="B164" s="1"/>
      <c r="D164" s="99"/>
      <c r="E164" s="100"/>
      <c r="F164" s="100"/>
      <c r="G164" s="100"/>
      <c r="H164" s="100"/>
      <c r="I164" s="101"/>
      <c r="J164" s="104"/>
      <c r="K164" s="105"/>
      <c r="L164" s="105"/>
      <c r="M164" s="105"/>
      <c r="N164" s="105"/>
      <c r="O164" s="106"/>
      <c r="P164" s="109"/>
      <c r="Q164" s="110"/>
      <c r="R164" s="110"/>
      <c r="S164" s="110"/>
      <c r="T164" s="110"/>
      <c r="U164" s="111"/>
      <c r="V164" s="115"/>
      <c r="W164" s="116"/>
      <c r="X164" s="116"/>
      <c r="Y164" s="116"/>
      <c r="Z164" s="116"/>
      <c r="AA164" s="116"/>
      <c r="AB164" s="170"/>
      <c r="AC164" s="171" t="str">
        <f t="shared" si="66"/>
        <v/>
      </c>
      <c r="AD164" s="172" t="str">
        <f t="shared" si="67"/>
        <v/>
      </c>
      <c r="AE164" s="4"/>
      <c r="AF164" s="4"/>
      <c r="AG164" s="4"/>
      <c r="AH164" s="4"/>
      <c r="AI164" s="4"/>
      <c r="AJ164" s="4"/>
      <c r="AK164" s="4"/>
      <c r="AL164" s="2" t="str" cm="1">
        <f t="array" ref="AL164">IF(B164="","",SUMPRODUCT(($D$1:$AB$4=$AL$4)*D164:AB164))</f>
        <v/>
      </c>
      <c r="AM164" s="15" t="str">
        <f t="shared" si="68"/>
        <v/>
      </c>
      <c r="AN164" s="2" t="str" cm="1">
        <f t="array" ref="AN164">IF(B164="","",SUMPRODUCT(($D$1:$AB$4=$AN$4)*D164:AB164))</f>
        <v/>
      </c>
      <c r="AO164" s="15" t="str">
        <f t="shared" si="69"/>
        <v/>
      </c>
      <c r="AP164" s="2" t="str" cm="1">
        <f t="array" ref="AP164">IF(B164="","",SUMPRODUCT(($D$1:$AB$4=$AP$4)*D164:AB164))</f>
        <v/>
      </c>
      <c r="AQ164" s="15" t="str">
        <f t="shared" si="70"/>
        <v/>
      </c>
      <c r="AR164" s="2" t="str" cm="1">
        <f t="array" ref="AR164">IF(B164="","",SUMPRODUCT(($D$1:$AB$4=$AR$4)*D164:AB164))</f>
        <v/>
      </c>
      <c r="AS164" s="15" t="str">
        <f t="shared" si="71"/>
        <v/>
      </c>
      <c r="AT164" s="2" t="str" cm="1">
        <f t="array" ref="AT164">IF(B164="","",SUMPRODUCT(($D$1:$AB$4=$AT$4)*$D164:$AB164))</f>
        <v/>
      </c>
      <c r="AU164" s="15" t="str">
        <f t="shared" si="72"/>
        <v/>
      </c>
      <c r="AV164" s="2" t="str" cm="1">
        <f t="array" ref="AV164">IF(B164="","",SUMPRODUCT(($D$1:$AB$4=$AV$4)*$D164:$AB164))</f>
        <v/>
      </c>
      <c r="AW164" s="15" t="str">
        <f t="shared" si="73"/>
        <v/>
      </c>
      <c r="AX164" s="2" t="str" cm="1">
        <f t="array" ref="AX164">IF(B164="","",SUMPRODUCT(($D$1:$AB$4=$AX$4)*$D164:$AB164))</f>
        <v/>
      </c>
      <c r="AY164" s="15" t="str">
        <f t="shared" si="74"/>
        <v/>
      </c>
      <c r="AZ164" s="2" t="str" cm="1">
        <f t="array" ref="AZ164">IF(B164="","",SUMPRODUCT(($D$1:$AB$4=$AZ$4)*$D164:$AB164))</f>
        <v/>
      </c>
      <c r="BA164" s="15" t="str">
        <f t="shared" si="75"/>
        <v/>
      </c>
      <c r="BB164" s="2" t="str" cm="1">
        <f t="array" ref="BB164">IF(B164="","",SUMPRODUCT(($D$1:$AB$4=$BB$4)*$D164:$AB164))</f>
        <v/>
      </c>
      <c r="BC164" s="15" t="str">
        <f t="shared" si="76"/>
        <v/>
      </c>
      <c r="BD164" s="2" t="str" cm="1">
        <f t="array" ref="BD164">IF(B164="","",SUMPRODUCT(($D$1:$AB$4=$BD$4)*$D164:$AB164))</f>
        <v/>
      </c>
      <c r="BE164" s="15" t="str">
        <f t="shared" si="77"/>
        <v/>
      </c>
      <c r="BF164" s="2" t="str" cm="1">
        <f t="array" ref="BF164">IF(B164="","",SUMPRODUCT(($D$1:$AB$4=$BF$4)*$D164:$AB164))</f>
        <v/>
      </c>
      <c r="BG164" s="15" t="str">
        <f t="shared" si="78"/>
        <v/>
      </c>
      <c r="BH164" s="2" t="str" cm="1">
        <f t="array" ref="BH164">IF(B164="","",SUMPRODUCT(($D$1:$AB$4=$BH$4)*$D164:$AB164))</f>
        <v/>
      </c>
      <c r="BI164" s="15" t="str">
        <f t="shared" si="79"/>
        <v/>
      </c>
      <c r="BJ164" s="2" t="str" cm="1">
        <f t="array" ref="BJ164">IF(B164="","",SUMPRODUCT(($D$1:$AB$4=$BJ$4)*$D164:$AB164))</f>
        <v/>
      </c>
      <c r="BK164" s="15" t="str">
        <f t="shared" si="80"/>
        <v/>
      </c>
      <c r="BL164" s="2" t="str" cm="1">
        <f t="array" ref="BL164">IF(B164="","",SUMPRODUCT(($D$1:$AB$4=$BL$4)*$D164:$AB164))</f>
        <v/>
      </c>
      <c r="BM164" s="15" t="str">
        <f t="shared" si="81"/>
        <v/>
      </c>
      <c r="BN164" s="2" t="str" cm="1">
        <f t="array" ref="BN164">IF(B164="","",SUMPRODUCT(($D$1:$AB$4=$BN$4)*$D164:$AB164))</f>
        <v/>
      </c>
      <c r="BO164" s="15" t="str">
        <f t="shared" si="82"/>
        <v/>
      </c>
      <c r="BP164" s="2" t="str" cm="1">
        <f t="array" ref="BP164">IF(B164="","",SUMPRODUCT(($D$1:$AB$4=$BP$4)*$D164:$AB164))</f>
        <v/>
      </c>
      <c r="BQ164" s="15" t="str">
        <f t="shared" si="83"/>
        <v/>
      </c>
      <c r="BR164" s="2" t="str" cm="1">
        <f t="array" ref="BR164">IF(B164="","",SUMPRODUCT(($D$1:$AB$4=$BR$4)*$D164:$AB164))</f>
        <v/>
      </c>
      <c r="BS164" s="15" t="str">
        <f t="shared" si="84"/>
        <v/>
      </c>
      <c r="BT164" s="2" t="str" cm="1">
        <f t="array" ref="BT164">IF(B164="","",SUMPRODUCT(($D$1:$AB$4=$BT$4)*$D164:$AB164))</f>
        <v/>
      </c>
      <c r="BU164" s="15" t="str">
        <f t="shared" si="85"/>
        <v/>
      </c>
      <c r="BV164" s="2" t="str" cm="1">
        <f t="array" ref="BV164">IF(B164="","",SUMPRODUCT(($D$1:$AB$4=$BV$4)*$D164:$AB164))</f>
        <v/>
      </c>
      <c r="BW164" s="15" t="str">
        <f t="shared" si="86"/>
        <v/>
      </c>
      <c r="BX164" s="2" t="str" cm="1">
        <f t="array" ref="BX164">IF(B164="","",SUMPRODUCT(($D$1:$AB$4=$BX$4)*$D164:$AB164))</f>
        <v/>
      </c>
      <c r="BY164" s="15" t="str">
        <f t="shared" si="87"/>
        <v/>
      </c>
      <c r="BZ164" s="2" t="str" cm="1">
        <f t="array" ref="BZ164">IF(B164="","",SUMPRODUCT(($D$1:$AB$4=$BZ$4)*$D164:$AB164))</f>
        <v/>
      </c>
      <c r="CA164" s="15" t="str">
        <f t="shared" si="88"/>
        <v/>
      </c>
      <c r="CB164" s="2" t="str" cm="1">
        <f t="array" ref="CB164">IF(B164="","",SUMPRODUCT(($D$1:$AB$4=$CB$4)*$D164:$AB164))</f>
        <v/>
      </c>
      <c r="CC164" s="15" t="str">
        <f t="shared" si="89"/>
        <v/>
      </c>
      <c r="CD164" s="2" t="str" cm="1">
        <f t="array" ref="CD164">IF(B164="","",SUMPRODUCT(($D$1:$AB$4=$CD$4)*$D164:$AB164))</f>
        <v/>
      </c>
      <c r="CE164" s="15" t="str">
        <f t="shared" si="90"/>
        <v/>
      </c>
      <c r="CF164" s="2" t="str" cm="1">
        <f t="array" ref="CF164">IF(B164="","",SUMPRODUCT(($D$1:$AB$4=$CF$4)*$D164:$AB164))</f>
        <v/>
      </c>
      <c r="CG164" s="15" t="str">
        <f t="shared" si="91"/>
        <v/>
      </c>
      <c r="CH164" s="2" t="str" cm="1">
        <f t="array" ref="CH164">IF(B164="","",SUMPRODUCT(($D$1:$AB$4=$CH$4)*$D164:$AB164))</f>
        <v/>
      </c>
      <c r="CI164" s="15" t="str">
        <f t="shared" si="92"/>
        <v/>
      </c>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row>
    <row r="165" spans="1:127" s="3" customFormat="1" ht="15.75" thickBot="1">
      <c r="A165" s="7">
        <v>160</v>
      </c>
      <c r="B165" s="1"/>
      <c r="D165" s="99"/>
      <c r="E165" s="100"/>
      <c r="F165" s="100"/>
      <c r="G165" s="100"/>
      <c r="H165" s="100"/>
      <c r="I165" s="101"/>
      <c r="J165" s="104"/>
      <c r="K165" s="105"/>
      <c r="L165" s="105"/>
      <c r="M165" s="105"/>
      <c r="N165" s="105"/>
      <c r="O165" s="106"/>
      <c r="P165" s="109"/>
      <c r="Q165" s="110"/>
      <c r="R165" s="110"/>
      <c r="S165" s="110"/>
      <c r="T165" s="110"/>
      <c r="U165" s="111"/>
      <c r="V165" s="115"/>
      <c r="W165" s="116"/>
      <c r="X165" s="116"/>
      <c r="Y165" s="116"/>
      <c r="Z165" s="116"/>
      <c r="AA165" s="116"/>
      <c r="AB165" s="170"/>
      <c r="AC165" s="171" t="str">
        <f t="shared" si="66"/>
        <v/>
      </c>
      <c r="AD165" s="172" t="str">
        <f t="shared" si="67"/>
        <v/>
      </c>
      <c r="AE165" s="4"/>
      <c r="AF165" s="4"/>
      <c r="AG165" s="4"/>
      <c r="AH165" s="4"/>
      <c r="AI165" s="4"/>
      <c r="AJ165" s="4"/>
      <c r="AK165" s="4"/>
      <c r="AL165" s="2" t="str" cm="1">
        <f t="array" ref="AL165">IF(B165="","",SUMPRODUCT(($D$1:$AB$4=$AL$4)*D165:AB165))</f>
        <v/>
      </c>
      <c r="AM165" s="15" t="str">
        <f t="shared" si="68"/>
        <v/>
      </c>
      <c r="AN165" s="2" t="str" cm="1">
        <f t="array" ref="AN165">IF(B165="","",SUMPRODUCT(($D$1:$AB$4=$AN$4)*D165:AB165))</f>
        <v/>
      </c>
      <c r="AO165" s="15" t="str">
        <f t="shared" si="69"/>
        <v/>
      </c>
      <c r="AP165" s="2" t="str" cm="1">
        <f t="array" ref="AP165">IF(B165="","",SUMPRODUCT(($D$1:$AB$4=$AP$4)*D165:AB165))</f>
        <v/>
      </c>
      <c r="AQ165" s="15" t="str">
        <f t="shared" si="70"/>
        <v/>
      </c>
      <c r="AR165" s="2" t="str" cm="1">
        <f t="array" ref="AR165">IF(B165="","",SUMPRODUCT(($D$1:$AB$4=$AR$4)*D165:AB165))</f>
        <v/>
      </c>
      <c r="AS165" s="15" t="str">
        <f t="shared" si="71"/>
        <v/>
      </c>
      <c r="AT165" s="2" t="str" cm="1">
        <f t="array" ref="AT165">IF(B165="","",SUMPRODUCT(($D$1:$AB$4=$AT$4)*$D165:$AB165))</f>
        <v/>
      </c>
      <c r="AU165" s="15" t="str">
        <f t="shared" si="72"/>
        <v/>
      </c>
      <c r="AV165" s="2" t="str" cm="1">
        <f t="array" ref="AV165">IF(B165="","",SUMPRODUCT(($D$1:$AB$4=$AV$4)*$D165:$AB165))</f>
        <v/>
      </c>
      <c r="AW165" s="15" t="str">
        <f t="shared" si="73"/>
        <v/>
      </c>
      <c r="AX165" s="2" t="str" cm="1">
        <f t="array" ref="AX165">IF(B165="","",SUMPRODUCT(($D$1:$AB$4=$AX$4)*$D165:$AB165))</f>
        <v/>
      </c>
      <c r="AY165" s="15" t="str">
        <f t="shared" si="74"/>
        <v/>
      </c>
      <c r="AZ165" s="2" t="str" cm="1">
        <f t="array" ref="AZ165">IF(B165="","",SUMPRODUCT(($D$1:$AB$4=$AZ$4)*$D165:$AB165))</f>
        <v/>
      </c>
      <c r="BA165" s="15" t="str">
        <f t="shared" si="75"/>
        <v/>
      </c>
      <c r="BB165" s="2" t="str" cm="1">
        <f t="array" ref="BB165">IF(B165="","",SUMPRODUCT(($D$1:$AB$4=$BB$4)*$D165:$AB165))</f>
        <v/>
      </c>
      <c r="BC165" s="15" t="str">
        <f t="shared" si="76"/>
        <v/>
      </c>
      <c r="BD165" s="2" t="str" cm="1">
        <f t="array" ref="BD165">IF(B165="","",SUMPRODUCT(($D$1:$AB$4=$BD$4)*$D165:$AB165))</f>
        <v/>
      </c>
      <c r="BE165" s="15" t="str">
        <f t="shared" si="77"/>
        <v/>
      </c>
      <c r="BF165" s="2" t="str" cm="1">
        <f t="array" ref="BF165">IF(B165="","",SUMPRODUCT(($D$1:$AB$4=$BF$4)*$D165:$AB165))</f>
        <v/>
      </c>
      <c r="BG165" s="15" t="str">
        <f t="shared" si="78"/>
        <v/>
      </c>
      <c r="BH165" s="2" t="str" cm="1">
        <f t="array" ref="BH165">IF(B165="","",SUMPRODUCT(($D$1:$AB$4=$BH$4)*$D165:$AB165))</f>
        <v/>
      </c>
      <c r="BI165" s="15" t="str">
        <f t="shared" si="79"/>
        <v/>
      </c>
      <c r="BJ165" s="2" t="str" cm="1">
        <f t="array" ref="BJ165">IF(B165="","",SUMPRODUCT(($D$1:$AB$4=$BJ$4)*$D165:$AB165))</f>
        <v/>
      </c>
      <c r="BK165" s="15" t="str">
        <f t="shared" si="80"/>
        <v/>
      </c>
      <c r="BL165" s="2" t="str" cm="1">
        <f t="array" ref="BL165">IF(B165="","",SUMPRODUCT(($D$1:$AB$4=$BL$4)*$D165:$AB165))</f>
        <v/>
      </c>
      <c r="BM165" s="15" t="str">
        <f t="shared" si="81"/>
        <v/>
      </c>
      <c r="BN165" s="2" t="str" cm="1">
        <f t="array" ref="BN165">IF(B165="","",SUMPRODUCT(($D$1:$AB$4=$BN$4)*$D165:$AB165))</f>
        <v/>
      </c>
      <c r="BO165" s="15" t="str">
        <f t="shared" si="82"/>
        <v/>
      </c>
      <c r="BP165" s="2" t="str" cm="1">
        <f t="array" ref="BP165">IF(B165="","",SUMPRODUCT(($D$1:$AB$4=$BP$4)*$D165:$AB165))</f>
        <v/>
      </c>
      <c r="BQ165" s="15" t="str">
        <f t="shared" si="83"/>
        <v/>
      </c>
      <c r="BR165" s="2" t="str" cm="1">
        <f t="array" ref="BR165">IF(B165="","",SUMPRODUCT(($D$1:$AB$4=$BR$4)*$D165:$AB165))</f>
        <v/>
      </c>
      <c r="BS165" s="15" t="str">
        <f t="shared" si="84"/>
        <v/>
      </c>
      <c r="BT165" s="2" t="str" cm="1">
        <f t="array" ref="BT165">IF(B165="","",SUMPRODUCT(($D$1:$AB$4=$BT$4)*$D165:$AB165))</f>
        <v/>
      </c>
      <c r="BU165" s="15" t="str">
        <f t="shared" si="85"/>
        <v/>
      </c>
      <c r="BV165" s="2" t="str" cm="1">
        <f t="array" ref="BV165">IF(B165="","",SUMPRODUCT(($D$1:$AB$4=$BV$4)*$D165:$AB165))</f>
        <v/>
      </c>
      <c r="BW165" s="15" t="str">
        <f t="shared" si="86"/>
        <v/>
      </c>
      <c r="BX165" s="2" t="str" cm="1">
        <f t="array" ref="BX165">IF(B165="","",SUMPRODUCT(($D$1:$AB$4=$BX$4)*$D165:$AB165))</f>
        <v/>
      </c>
      <c r="BY165" s="15" t="str">
        <f t="shared" si="87"/>
        <v/>
      </c>
      <c r="BZ165" s="2" t="str" cm="1">
        <f t="array" ref="BZ165">IF(B165="","",SUMPRODUCT(($D$1:$AB$4=$BZ$4)*$D165:$AB165))</f>
        <v/>
      </c>
      <c r="CA165" s="15" t="str">
        <f t="shared" si="88"/>
        <v/>
      </c>
      <c r="CB165" s="2" t="str" cm="1">
        <f t="array" ref="CB165">IF(B165="","",SUMPRODUCT(($D$1:$AB$4=$CB$4)*$D165:$AB165))</f>
        <v/>
      </c>
      <c r="CC165" s="15" t="str">
        <f t="shared" si="89"/>
        <v/>
      </c>
      <c r="CD165" s="2" t="str" cm="1">
        <f t="array" ref="CD165">IF(B165="","",SUMPRODUCT(($D$1:$AB$4=$CD$4)*$D165:$AB165))</f>
        <v/>
      </c>
      <c r="CE165" s="15" t="str">
        <f t="shared" si="90"/>
        <v/>
      </c>
      <c r="CF165" s="2" t="str" cm="1">
        <f t="array" ref="CF165">IF(B165="","",SUMPRODUCT(($D$1:$AB$4=$CF$4)*$D165:$AB165))</f>
        <v/>
      </c>
      <c r="CG165" s="15" t="str">
        <f t="shared" si="91"/>
        <v/>
      </c>
      <c r="CH165" s="2" t="str" cm="1">
        <f t="array" ref="CH165">IF(B165="","",SUMPRODUCT(($D$1:$AB$4=$CH$4)*$D165:$AB165))</f>
        <v/>
      </c>
      <c r="CI165" s="15" t="str">
        <f t="shared" si="92"/>
        <v/>
      </c>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row>
    <row r="166" spans="1:127" s="3" customFormat="1" ht="15.75" thickBot="1">
      <c r="A166" s="7">
        <v>161</v>
      </c>
      <c r="B166" s="1"/>
      <c r="D166" s="99"/>
      <c r="E166" s="100"/>
      <c r="F166" s="100"/>
      <c r="G166" s="100"/>
      <c r="H166" s="100"/>
      <c r="I166" s="101"/>
      <c r="J166" s="104"/>
      <c r="K166" s="105"/>
      <c r="L166" s="105"/>
      <c r="M166" s="105"/>
      <c r="N166" s="105"/>
      <c r="O166" s="106"/>
      <c r="P166" s="109"/>
      <c r="Q166" s="110"/>
      <c r="R166" s="110"/>
      <c r="S166" s="110"/>
      <c r="T166" s="110"/>
      <c r="U166" s="111"/>
      <c r="V166" s="115"/>
      <c r="W166" s="116"/>
      <c r="X166" s="116"/>
      <c r="Y166" s="116"/>
      <c r="Z166" s="116"/>
      <c r="AA166" s="116"/>
      <c r="AB166" s="170"/>
      <c r="AC166" s="171" t="str">
        <f t="shared" si="66"/>
        <v/>
      </c>
      <c r="AD166" s="172" t="str">
        <f t="shared" si="67"/>
        <v/>
      </c>
      <c r="AE166" s="4"/>
      <c r="AF166" s="4"/>
      <c r="AG166" s="4"/>
      <c r="AH166" s="4"/>
      <c r="AI166" s="4"/>
      <c r="AJ166" s="4"/>
      <c r="AK166" s="4"/>
      <c r="AL166" s="2" t="str" cm="1">
        <f t="array" ref="AL166">IF(B166="","",SUMPRODUCT(($D$1:$AB$4=$AL$4)*D166:AB166))</f>
        <v/>
      </c>
      <c r="AM166" s="15" t="str">
        <f t="shared" si="68"/>
        <v/>
      </c>
      <c r="AN166" s="2" t="str" cm="1">
        <f t="array" ref="AN166">IF(B166="","",SUMPRODUCT(($D$1:$AB$4=$AN$4)*D166:AB166))</f>
        <v/>
      </c>
      <c r="AO166" s="15" t="str">
        <f t="shared" si="69"/>
        <v/>
      </c>
      <c r="AP166" s="2" t="str" cm="1">
        <f t="array" ref="AP166">IF(B166="","",SUMPRODUCT(($D$1:$AB$4=$AP$4)*D166:AB166))</f>
        <v/>
      </c>
      <c r="AQ166" s="15" t="str">
        <f t="shared" si="70"/>
        <v/>
      </c>
      <c r="AR166" s="2" t="str" cm="1">
        <f t="array" ref="AR166">IF(B166="","",SUMPRODUCT(($D$1:$AB$4=$AR$4)*D166:AB166))</f>
        <v/>
      </c>
      <c r="AS166" s="15" t="str">
        <f t="shared" si="71"/>
        <v/>
      </c>
      <c r="AT166" s="2" t="str" cm="1">
        <f t="array" ref="AT166">IF(B166="","",SUMPRODUCT(($D$1:$AB$4=$AT$4)*$D166:$AB166))</f>
        <v/>
      </c>
      <c r="AU166" s="15" t="str">
        <f t="shared" si="72"/>
        <v/>
      </c>
      <c r="AV166" s="2" t="str" cm="1">
        <f t="array" ref="AV166">IF(B166="","",SUMPRODUCT(($D$1:$AB$4=$AV$4)*$D166:$AB166))</f>
        <v/>
      </c>
      <c r="AW166" s="15" t="str">
        <f t="shared" si="73"/>
        <v/>
      </c>
      <c r="AX166" s="2" t="str" cm="1">
        <f t="array" ref="AX166">IF(B166="","",SUMPRODUCT(($D$1:$AB$4=$AX$4)*$D166:$AB166))</f>
        <v/>
      </c>
      <c r="AY166" s="15" t="str">
        <f t="shared" si="74"/>
        <v/>
      </c>
      <c r="AZ166" s="2" t="str" cm="1">
        <f t="array" ref="AZ166">IF(B166="","",SUMPRODUCT(($D$1:$AB$4=$AZ$4)*$D166:$AB166))</f>
        <v/>
      </c>
      <c r="BA166" s="15" t="str">
        <f t="shared" si="75"/>
        <v/>
      </c>
      <c r="BB166" s="2" t="str" cm="1">
        <f t="array" ref="BB166">IF(B166="","",SUMPRODUCT(($D$1:$AB$4=$BB$4)*$D166:$AB166))</f>
        <v/>
      </c>
      <c r="BC166" s="15" t="str">
        <f t="shared" si="76"/>
        <v/>
      </c>
      <c r="BD166" s="2" t="str" cm="1">
        <f t="array" ref="BD166">IF(B166="","",SUMPRODUCT(($D$1:$AB$4=$BD$4)*$D166:$AB166))</f>
        <v/>
      </c>
      <c r="BE166" s="15" t="str">
        <f t="shared" si="77"/>
        <v/>
      </c>
      <c r="BF166" s="2" t="str" cm="1">
        <f t="array" ref="BF166">IF(B166="","",SUMPRODUCT(($D$1:$AB$4=$BF$4)*$D166:$AB166))</f>
        <v/>
      </c>
      <c r="BG166" s="15" t="str">
        <f t="shared" si="78"/>
        <v/>
      </c>
      <c r="BH166" s="2" t="str" cm="1">
        <f t="array" ref="BH166">IF(B166="","",SUMPRODUCT(($D$1:$AB$4=$BH$4)*$D166:$AB166))</f>
        <v/>
      </c>
      <c r="BI166" s="15" t="str">
        <f t="shared" si="79"/>
        <v/>
      </c>
      <c r="BJ166" s="2" t="str" cm="1">
        <f t="array" ref="BJ166">IF(B166="","",SUMPRODUCT(($D$1:$AB$4=$BJ$4)*$D166:$AB166))</f>
        <v/>
      </c>
      <c r="BK166" s="15" t="str">
        <f t="shared" si="80"/>
        <v/>
      </c>
      <c r="BL166" s="2" t="str" cm="1">
        <f t="array" ref="BL166">IF(B166="","",SUMPRODUCT(($D$1:$AB$4=$BL$4)*$D166:$AB166))</f>
        <v/>
      </c>
      <c r="BM166" s="15" t="str">
        <f t="shared" si="81"/>
        <v/>
      </c>
      <c r="BN166" s="2" t="str" cm="1">
        <f t="array" ref="BN166">IF(B166="","",SUMPRODUCT(($D$1:$AB$4=$BN$4)*$D166:$AB166))</f>
        <v/>
      </c>
      <c r="BO166" s="15" t="str">
        <f t="shared" si="82"/>
        <v/>
      </c>
      <c r="BP166" s="2" t="str" cm="1">
        <f t="array" ref="BP166">IF(B166="","",SUMPRODUCT(($D$1:$AB$4=$BP$4)*$D166:$AB166))</f>
        <v/>
      </c>
      <c r="BQ166" s="15" t="str">
        <f t="shared" si="83"/>
        <v/>
      </c>
      <c r="BR166" s="2" t="str" cm="1">
        <f t="array" ref="BR166">IF(B166="","",SUMPRODUCT(($D$1:$AB$4=$BR$4)*$D166:$AB166))</f>
        <v/>
      </c>
      <c r="BS166" s="15" t="str">
        <f t="shared" si="84"/>
        <v/>
      </c>
      <c r="BT166" s="2" t="str" cm="1">
        <f t="array" ref="BT166">IF(B166="","",SUMPRODUCT(($D$1:$AB$4=$BT$4)*$D166:$AB166))</f>
        <v/>
      </c>
      <c r="BU166" s="15" t="str">
        <f t="shared" si="85"/>
        <v/>
      </c>
      <c r="BV166" s="2" t="str" cm="1">
        <f t="array" ref="BV166">IF(B166="","",SUMPRODUCT(($D$1:$AB$4=$BV$4)*$D166:$AB166))</f>
        <v/>
      </c>
      <c r="BW166" s="15" t="str">
        <f t="shared" si="86"/>
        <v/>
      </c>
      <c r="BX166" s="2" t="str" cm="1">
        <f t="array" ref="BX166">IF(B166="","",SUMPRODUCT(($D$1:$AB$4=$BX$4)*$D166:$AB166))</f>
        <v/>
      </c>
      <c r="BY166" s="15" t="str">
        <f t="shared" si="87"/>
        <v/>
      </c>
      <c r="BZ166" s="2" t="str" cm="1">
        <f t="array" ref="BZ166">IF(B166="","",SUMPRODUCT(($D$1:$AB$4=$BZ$4)*$D166:$AB166))</f>
        <v/>
      </c>
      <c r="CA166" s="15" t="str">
        <f t="shared" si="88"/>
        <v/>
      </c>
      <c r="CB166" s="2" t="str" cm="1">
        <f t="array" ref="CB166">IF(B166="","",SUMPRODUCT(($D$1:$AB$4=$CB$4)*$D166:$AB166))</f>
        <v/>
      </c>
      <c r="CC166" s="15" t="str">
        <f t="shared" si="89"/>
        <v/>
      </c>
      <c r="CD166" s="2" t="str" cm="1">
        <f t="array" ref="CD166">IF(B166="","",SUMPRODUCT(($D$1:$AB$4=$CD$4)*$D166:$AB166))</f>
        <v/>
      </c>
      <c r="CE166" s="15" t="str">
        <f t="shared" si="90"/>
        <v/>
      </c>
      <c r="CF166" s="2" t="str" cm="1">
        <f t="array" ref="CF166">IF(B166="","",SUMPRODUCT(($D$1:$AB$4=$CF$4)*$D166:$AB166))</f>
        <v/>
      </c>
      <c r="CG166" s="15" t="str">
        <f t="shared" si="91"/>
        <v/>
      </c>
      <c r="CH166" s="2" t="str" cm="1">
        <f t="array" ref="CH166">IF(B166="","",SUMPRODUCT(($D$1:$AB$4=$CH$4)*$D166:$AB166))</f>
        <v/>
      </c>
      <c r="CI166" s="15" t="str">
        <f t="shared" si="92"/>
        <v/>
      </c>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row>
    <row r="167" spans="1:127" s="3" customFormat="1" ht="15.75" thickBot="1">
      <c r="A167" s="7">
        <v>162</v>
      </c>
      <c r="B167" s="1"/>
      <c r="D167" s="99"/>
      <c r="E167" s="100"/>
      <c r="F167" s="100"/>
      <c r="G167" s="100"/>
      <c r="H167" s="100"/>
      <c r="I167" s="101"/>
      <c r="J167" s="104"/>
      <c r="K167" s="105"/>
      <c r="L167" s="105"/>
      <c r="M167" s="105"/>
      <c r="N167" s="105"/>
      <c r="O167" s="106"/>
      <c r="P167" s="109"/>
      <c r="Q167" s="110"/>
      <c r="R167" s="110"/>
      <c r="S167" s="110"/>
      <c r="T167" s="110"/>
      <c r="U167" s="111"/>
      <c r="V167" s="115"/>
      <c r="W167" s="116"/>
      <c r="X167" s="116"/>
      <c r="Y167" s="116"/>
      <c r="Z167" s="116"/>
      <c r="AA167" s="116"/>
      <c r="AB167" s="170"/>
      <c r="AC167" s="171" t="str">
        <f t="shared" si="66"/>
        <v/>
      </c>
      <c r="AD167" s="172" t="str">
        <f t="shared" si="67"/>
        <v/>
      </c>
      <c r="AE167" s="4"/>
      <c r="AF167" s="4"/>
      <c r="AG167" s="4"/>
      <c r="AH167" s="4"/>
      <c r="AI167" s="4"/>
      <c r="AJ167" s="4"/>
      <c r="AK167" s="4"/>
      <c r="AL167" s="2" t="str" cm="1">
        <f t="array" ref="AL167">IF(B167="","",SUMPRODUCT(($D$1:$AB$4=$AL$4)*D167:AB167))</f>
        <v/>
      </c>
      <c r="AM167" s="15" t="str">
        <f t="shared" si="68"/>
        <v/>
      </c>
      <c r="AN167" s="2" t="str" cm="1">
        <f t="array" ref="AN167">IF(B167="","",SUMPRODUCT(($D$1:$AB$4=$AN$4)*D167:AB167))</f>
        <v/>
      </c>
      <c r="AO167" s="15" t="str">
        <f t="shared" si="69"/>
        <v/>
      </c>
      <c r="AP167" s="2" t="str" cm="1">
        <f t="array" ref="AP167">IF(B167="","",SUMPRODUCT(($D$1:$AB$4=$AP$4)*D167:AB167))</f>
        <v/>
      </c>
      <c r="AQ167" s="15" t="str">
        <f t="shared" si="70"/>
        <v/>
      </c>
      <c r="AR167" s="2" t="str" cm="1">
        <f t="array" ref="AR167">IF(B167="","",SUMPRODUCT(($D$1:$AB$4=$AR$4)*D167:AB167))</f>
        <v/>
      </c>
      <c r="AS167" s="15" t="str">
        <f t="shared" si="71"/>
        <v/>
      </c>
      <c r="AT167" s="2" t="str" cm="1">
        <f t="array" ref="AT167">IF(B167="","",SUMPRODUCT(($D$1:$AB$4=$AT$4)*$D167:$AB167))</f>
        <v/>
      </c>
      <c r="AU167" s="15" t="str">
        <f t="shared" si="72"/>
        <v/>
      </c>
      <c r="AV167" s="2" t="str" cm="1">
        <f t="array" ref="AV167">IF(B167="","",SUMPRODUCT(($D$1:$AB$4=$AV$4)*$D167:$AB167))</f>
        <v/>
      </c>
      <c r="AW167" s="15" t="str">
        <f t="shared" si="73"/>
        <v/>
      </c>
      <c r="AX167" s="2" t="str" cm="1">
        <f t="array" ref="AX167">IF(B167="","",SUMPRODUCT(($D$1:$AB$4=$AX$4)*$D167:$AB167))</f>
        <v/>
      </c>
      <c r="AY167" s="15" t="str">
        <f t="shared" si="74"/>
        <v/>
      </c>
      <c r="AZ167" s="2" t="str" cm="1">
        <f t="array" ref="AZ167">IF(B167="","",SUMPRODUCT(($D$1:$AB$4=$AZ$4)*$D167:$AB167))</f>
        <v/>
      </c>
      <c r="BA167" s="15" t="str">
        <f t="shared" si="75"/>
        <v/>
      </c>
      <c r="BB167" s="2" t="str" cm="1">
        <f t="array" ref="BB167">IF(B167="","",SUMPRODUCT(($D$1:$AB$4=$BB$4)*$D167:$AB167))</f>
        <v/>
      </c>
      <c r="BC167" s="15" t="str">
        <f t="shared" si="76"/>
        <v/>
      </c>
      <c r="BD167" s="2" t="str" cm="1">
        <f t="array" ref="BD167">IF(B167="","",SUMPRODUCT(($D$1:$AB$4=$BD$4)*$D167:$AB167))</f>
        <v/>
      </c>
      <c r="BE167" s="15" t="str">
        <f t="shared" si="77"/>
        <v/>
      </c>
      <c r="BF167" s="2" t="str" cm="1">
        <f t="array" ref="BF167">IF(B167="","",SUMPRODUCT(($D$1:$AB$4=$BF$4)*$D167:$AB167))</f>
        <v/>
      </c>
      <c r="BG167" s="15" t="str">
        <f t="shared" si="78"/>
        <v/>
      </c>
      <c r="BH167" s="2" t="str" cm="1">
        <f t="array" ref="BH167">IF(B167="","",SUMPRODUCT(($D$1:$AB$4=$BH$4)*$D167:$AB167))</f>
        <v/>
      </c>
      <c r="BI167" s="15" t="str">
        <f t="shared" si="79"/>
        <v/>
      </c>
      <c r="BJ167" s="2" t="str" cm="1">
        <f t="array" ref="BJ167">IF(B167="","",SUMPRODUCT(($D$1:$AB$4=$BJ$4)*$D167:$AB167))</f>
        <v/>
      </c>
      <c r="BK167" s="15" t="str">
        <f t="shared" si="80"/>
        <v/>
      </c>
      <c r="BL167" s="2" t="str" cm="1">
        <f t="array" ref="BL167">IF(B167="","",SUMPRODUCT(($D$1:$AB$4=$BL$4)*$D167:$AB167))</f>
        <v/>
      </c>
      <c r="BM167" s="15" t="str">
        <f t="shared" si="81"/>
        <v/>
      </c>
      <c r="BN167" s="2" t="str" cm="1">
        <f t="array" ref="BN167">IF(B167="","",SUMPRODUCT(($D$1:$AB$4=$BN$4)*$D167:$AB167))</f>
        <v/>
      </c>
      <c r="BO167" s="15" t="str">
        <f t="shared" si="82"/>
        <v/>
      </c>
      <c r="BP167" s="2" t="str" cm="1">
        <f t="array" ref="BP167">IF(B167="","",SUMPRODUCT(($D$1:$AB$4=$BP$4)*$D167:$AB167))</f>
        <v/>
      </c>
      <c r="BQ167" s="15" t="str">
        <f t="shared" si="83"/>
        <v/>
      </c>
      <c r="BR167" s="2" t="str" cm="1">
        <f t="array" ref="BR167">IF(B167="","",SUMPRODUCT(($D$1:$AB$4=$BR$4)*$D167:$AB167))</f>
        <v/>
      </c>
      <c r="BS167" s="15" t="str">
        <f t="shared" si="84"/>
        <v/>
      </c>
      <c r="BT167" s="2" t="str" cm="1">
        <f t="array" ref="BT167">IF(B167="","",SUMPRODUCT(($D$1:$AB$4=$BT$4)*$D167:$AB167))</f>
        <v/>
      </c>
      <c r="BU167" s="15" t="str">
        <f t="shared" si="85"/>
        <v/>
      </c>
      <c r="BV167" s="2" t="str" cm="1">
        <f t="array" ref="BV167">IF(B167="","",SUMPRODUCT(($D$1:$AB$4=$BV$4)*$D167:$AB167))</f>
        <v/>
      </c>
      <c r="BW167" s="15" t="str">
        <f t="shared" si="86"/>
        <v/>
      </c>
      <c r="BX167" s="2" t="str" cm="1">
        <f t="array" ref="BX167">IF(B167="","",SUMPRODUCT(($D$1:$AB$4=$BX$4)*$D167:$AB167))</f>
        <v/>
      </c>
      <c r="BY167" s="15" t="str">
        <f t="shared" si="87"/>
        <v/>
      </c>
      <c r="BZ167" s="2" t="str" cm="1">
        <f t="array" ref="BZ167">IF(B167="","",SUMPRODUCT(($D$1:$AB$4=$BZ$4)*$D167:$AB167))</f>
        <v/>
      </c>
      <c r="CA167" s="15" t="str">
        <f t="shared" si="88"/>
        <v/>
      </c>
      <c r="CB167" s="2" t="str" cm="1">
        <f t="array" ref="CB167">IF(B167="","",SUMPRODUCT(($D$1:$AB$4=$CB$4)*$D167:$AB167))</f>
        <v/>
      </c>
      <c r="CC167" s="15" t="str">
        <f t="shared" si="89"/>
        <v/>
      </c>
      <c r="CD167" s="2" t="str" cm="1">
        <f t="array" ref="CD167">IF(B167="","",SUMPRODUCT(($D$1:$AB$4=$CD$4)*$D167:$AB167))</f>
        <v/>
      </c>
      <c r="CE167" s="15" t="str">
        <f t="shared" si="90"/>
        <v/>
      </c>
      <c r="CF167" s="2" t="str" cm="1">
        <f t="array" ref="CF167">IF(B167="","",SUMPRODUCT(($D$1:$AB$4=$CF$4)*$D167:$AB167))</f>
        <v/>
      </c>
      <c r="CG167" s="15" t="str">
        <f t="shared" si="91"/>
        <v/>
      </c>
      <c r="CH167" s="2" t="str" cm="1">
        <f t="array" ref="CH167">IF(B167="","",SUMPRODUCT(($D$1:$AB$4=$CH$4)*$D167:$AB167))</f>
        <v/>
      </c>
      <c r="CI167" s="15" t="str">
        <f t="shared" si="92"/>
        <v/>
      </c>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row>
    <row r="168" spans="1:127" s="3" customFormat="1" ht="15.75" thickBot="1">
      <c r="A168" s="7">
        <v>163</v>
      </c>
      <c r="B168" s="1"/>
      <c r="D168" s="99"/>
      <c r="E168" s="100"/>
      <c r="F168" s="100"/>
      <c r="G168" s="100"/>
      <c r="H168" s="100"/>
      <c r="I168" s="101"/>
      <c r="J168" s="104"/>
      <c r="K168" s="105"/>
      <c r="L168" s="105"/>
      <c r="M168" s="105"/>
      <c r="N168" s="105"/>
      <c r="O168" s="106"/>
      <c r="P168" s="109"/>
      <c r="Q168" s="110"/>
      <c r="R168" s="110"/>
      <c r="S168" s="110"/>
      <c r="T168" s="110"/>
      <c r="U168" s="111"/>
      <c r="V168" s="115"/>
      <c r="W168" s="116"/>
      <c r="X168" s="116"/>
      <c r="Y168" s="116"/>
      <c r="Z168" s="116"/>
      <c r="AA168" s="116"/>
      <c r="AB168" s="170"/>
      <c r="AC168" s="171" t="str">
        <f t="shared" si="66"/>
        <v/>
      </c>
      <c r="AD168" s="172" t="str">
        <f t="shared" si="67"/>
        <v/>
      </c>
      <c r="AE168" s="4"/>
      <c r="AF168" s="4"/>
      <c r="AG168" s="4"/>
      <c r="AH168" s="4"/>
      <c r="AI168" s="4"/>
      <c r="AJ168" s="4"/>
      <c r="AK168" s="4"/>
      <c r="AL168" s="2" t="str" cm="1">
        <f t="array" ref="AL168">IF(B168="","",SUMPRODUCT(($D$1:$AB$4=$AL$4)*D168:AB168))</f>
        <v/>
      </c>
      <c r="AM168" s="15" t="str">
        <f t="shared" si="68"/>
        <v/>
      </c>
      <c r="AN168" s="2" t="str" cm="1">
        <f t="array" ref="AN168">IF(B168="","",SUMPRODUCT(($D$1:$AB$4=$AN$4)*D168:AB168))</f>
        <v/>
      </c>
      <c r="AO168" s="15" t="str">
        <f t="shared" si="69"/>
        <v/>
      </c>
      <c r="AP168" s="2" t="str" cm="1">
        <f t="array" ref="AP168">IF(B168="","",SUMPRODUCT(($D$1:$AB$4=$AP$4)*D168:AB168))</f>
        <v/>
      </c>
      <c r="AQ168" s="15" t="str">
        <f t="shared" si="70"/>
        <v/>
      </c>
      <c r="AR168" s="2" t="str" cm="1">
        <f t="array" ref="AR168">IF(B168="","",SUMPRODUCT(($D$1:$AB$4=$AR$4)*D168:AB168))</f>
        <v/>
      </c>
      <c r="AS168" s="15" t="str">
        <f t="shared" si="71"/>
        <v/>
      </c>
      <c r="AT168" s="2" t="str" cm="1">
        <f t="array" ref="AT168">IF(B168="","",SUMPRODUCT(($D$1:$AB$4=$AT$4)*$D168:$AB168))</f>
        <v/>
      </c>
      <c r="AU168" s="15" t="str">
        <f t="shared" si="72"/>
        <v/>
      </c>
      <c r="AV168" s="2" t="str" cm="1">
        <f t="array" ref="AV168">IF(B168="","",SUMPRODUCT(($D$1:$AB$4=$AV$4)*$D168:$AB168))</f>
        <v/>
      </c>
      <c r="AW168" s="15" t="str">
        <f t="shared" si="73"/>
        <v/>
      </c>
      <c r="AX168" s="2" t="str" cm="1">
        <f t="array" ref="AX168">IF(B168="","",SUMPRODUCT(($D$1:$AB$4=$AX$4)*$D168:$AB168))</f>
        <v/>
      </c>
      <c r="AY168" s="15" t="str">
        <f t="shared" si="74"/>
        <v/>
      </c>
      <c r="AZ168" s="2" t="str" cm="1">
        <f t="array" ref="AZ168">IF(B168="","",SUMPRODUCT(($D$1:$AB$4=$AZ$4)*$D168:$AB168))</f>
        <v/>
      </c>
      <c r="BA168" s="15" t="str">
        <f t="shared" si="75"/>
        <v/>
      </c>
      <c r="BB168" s="2" t="str" cm="1">
        <f t="array" ref="BB168">IF(B168="","",SUMPRODUCT(($D$1:$AB$4=$BB$4)*$D168:$AB168))</f>
        <v/>
      </c>
      <c r="BC168" s="15" t="str">
        <f t="shared" si="76"/>
        <v/>
      </c>
      <c r="BD168" s="2" t="str" cm="1">
        <f t="array" ref="BD168">IF(B168="","",SUMPRODUCT(($D$1:$AB$4=$BD$4)*$D168:$AB168))</f>
        <v/>
      </c>
      <c r="BE168" s="15" t="str">
        <f t="shared" si="77"/>
        <v/>
      </c>
      <c r="BF168" s="2" t="str" cm="1">
        <f t="array" ref="BF168">IF(B168="","",SUMPRODUCT(($D$1:$AB$4=$BF$4)*$D168:$AB168))</f>
        <v/>
      </c>
      <c r="BG168" s="15" t="str">
        <f t="shared" si="78"/>
        <v/>
      </c>
      <c r="BH168" s="2" t="str" cm="1">
        <f t="array" ref="BH168">IF(B168="","",SUMPRODUCT(($D$1:$AB$4=$BH$4)*$D168:$AB168))</f>
        <v/>
      </c>
      <c r="BI168" s="15" t="str">
        <f t="shared" si="79"/>
        <v/>
      </c>
      <c r="BJ168" s="2" t="str" cm="1">
        <f t="array" ref="BJ168">IF(B168="","",SUMPRODUCT(($D$1:$AB$4=$BJ$4)*$D168:$AB168))</f>
        <v/>
      </c>
      <c r="BK168" s="15" t="str">
        <f t="shared" si="80"/>
        <v/>
      </c>
      <c r="BL168" s="2" t="str" cm="1">
        <f t="array" ref="BL168">IF(B168="","",SUMPRODUCT(($D$1:$AB$4=$BL$4)*$D168:$AB168))</f>
        <v/>
      </c>
      <c r="BM168" s="15" t="str">
        <f t="shared" si="81"/>
        <v/>
      </c>
      <c r="BN168" s="2" t="str" cm="1">
        <f t="array" ref="BN168">IF(B168="","",SUMPRODUCT(($D$1:$AB$4=$BN$4)*$D168:$AB168))</f>
        <v/>
      </c>
      <c r="BO168" s="15" t="str">
        <f t="shared" si="82"/>
        <v/>
      </c>
      <c r="BP168" s="2" t="str" cm="1">
        <f t="array" ref="BP168">IF(B168="","",SUMPRODUCT(($D$1:$AB$4=$BP$4)*$D168:$AB168))</f>
        <v/>
      </c>
      <c r="BQ168" s="15" t="str">
        <f t="shared" si="83"/>
        <v/>
      </c>
      <c r="BR168" s="2" t="str" cm="1">
        <f t="array" ref="BR168">IF(B168="","",SUMPRODUCT(($D$1:$AB$4=$BR$4)*$D168:$AB168))</f>
        <v/>
      </c>
      <c r="BS168" s="15" t="str">
        <f t="shared" si="84"/>
        <v/>
      </c>
      <c r="BT168" s="2" t="str" cm="1">
        <f t="array" ref="BT168">IF(B168="","",SUMPRODUCT(($D$1:$AB$4=$BT$4)*$D168:$AB168))</f>
        <v/>
      </c>
      <c r="BU168" s="15" t="str">
        <f t="shared" si="85"/>
        <v/>
      </c>
      <c r="BV168" s="2" t="str" cm="1">
        <f t="array" ref="BV168">IF(B168="","",SUMPRODUCT(($D$1:$AB$4=$BV$4)*$D168:$AB168))</f>
        <v/>
      </c>
      <c r="BW168" s="15" t="str">
        <f t="shared" si="86"/>
        <v/>
      </c>
      <c r="BX168" s="2" t="str" cm="1">
        <f t="array" ref="BX168">IF(B168="","",SUMPRODUCT(($D$1:$AB$4=$BX$4)*$D168:$AB168))</f>
        <v/>
      </c>
      <c r="BY168" s="15" t="str">
        <f t="shared" si="87"/>
        <v/>
      </c>
      <c r="BZ168" s="2" t="str" cm="1">
        <f t="array" ref="BZ168">IF(B168="","",SUMPRODUCT(($D$1:$AB$4=$BZ$4)*$D168:$AB168))</f>
        <v/>
      </c>
      <c r="CA168" s="15" t="str">
        <f t="shared" si="88"/>
        <v/>
      </c>
      <c r="CB168" s="2" t="str" cm="1">
        <f t="array" ref="CB168">IF(B168="","",SUMPRODUCT(($D$1:$AB$4=$CB$4)*$D168:$AB168))</f>
        <v/>
      </c>
      <c r="CC168" s="15" t="str">
        <f t="shared" si="89"/>
        <v/>
      </c>
      <c r="CD168" s="2" t="str" cm="1">
        <f t="array" ref="CD168">IF(B168="","",SUMPRODUCT(($D$1:$AB$4=$CD$4)*$D168:$AB168))</f>
        <v/>
      </c>
      <c r="CE168" s="15" t="str">
        <f t="shared" si="90"/>
        <v/>
      </c>
      <c r="CF168" s="2" t="str" cm="1">
        <f t="array" ref="CF168">IF(B168="","",SUMPRODUCT(($D$1:$AB$4=$CF$4)*$D168:$AB168))</f>
        <v/>
      </c>
      <c r="CG168" s="15" t="str">
        <f t="shared" si="91"/>
        <v/>
      </c>
      <c r="CH168" s="2" t="str" cm="1">
        <f t="array" ref="CH168">IF(B168="","",SUMPRODUCT(($D$1:$AB$4=$CH$4)*$D168:$AB168))</f>
        <v/>
      </c>
      <c r="CI168" s="15" t="str">
        <f t="shared" si="92"/>
        <v/>
      </c>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row>
    <row r="169" spans="1:127" s="3" customFormat="1" ht="15.75" thickBot="1">
      <c r="A169" s="7">
        <v>164</v>
      </c>
      <c r="B169" s="1"/>
      <c r="D169" s="99"/>
      <c r="E169" s="100"/>
      <c r="F169" s="100"/>
      <c r="G169" s="100"/>
      <c r="H169" s="100"/>
      <c r="I169" s="101"/>
      <c r="J169" s="104"/>
      <c r="K169" s="105"/>
      <c r="L169" s="105"/>
      <c r="M169" s="105"/>
      <c r="N169" s="105"/>
      <c r="O169" s="106"/>
      <c r="P169" s="109"/>
      <c r="Q169" s="110"/>
      <c r="R169" s="110"/>
      <c r="S169" s="110"/>
      <c r="T169" s="110"/>
      <c r="U169" s="111"/>
      <c r="V169" s="115"/>
      <c r="W169" s="116"/>
      <c r="X169" s="116"/>
      <c r="Y169" s="116"/>
      <c r="Z169" s="116"/>
      <c r="AA169" s="116"/>
      <c r="AB169" s="170"/>
      <c r="AC169" s="171" t="str">
        <f t="shared" si="66"/>
        <v/>
      </c>
      <c r="AD169" s="172" t="str">
        <f t="shared" si="67"/>
        <v/>
      </c>
      <c r="AE169" s="4"/>
      <c r="AF169" s="4"/>
      <c r="AG169" s="4"/>
      <c r="AH169" s="4"/>
      <c r="AI169" s="4"/>
      <c r="AJ169" s="4"/>
      <c r="AK169" s="4"/>
      <c r="AL169" s="2" t="str" cm="1">
        <f t="array" ref="AL169">IF(B169="","",SUMPRODUCT(($D$1:$AB$4=$AL$4)*D169:AB169))</f>
        <v/>
      </c>
      <c r="AM169" s="15" t="str">
        <f t="shared" si="68"/>
        <v/>
      </c>
      <c r="AN169" s="2" t="str" cm="1">
        <f t="array" ref="AN169">IF(B169="","",SUMPRODUCT(($D$1:$AB$4=$AN$4)*D169:AB169))</f>
        <v/>
      </c>
      <c r="AO169" s="15" t="str">
        <f t="shared" si="69"/>
        <v/>
      </c>
      <c r="AP169" s="2" t="str" cm="1">
        <f t="array" ref="AP169">IF(B169="","",SUMPRODUCT(($D$1:$AB$4=$AP$4)*D169:AB169))</f>
        <v/>
      </c>
      <c r="AQ169" s="15" t="str">
        <f t="shared" si="70"/>
        <v/>
      </c>
      <c r="AR169" s="2" t="str" cm="1">
        <f t="array" ref="AR169">IF(B169="","",SUMPRODUCT(($D$1:$AB$4=$AR$4)*D169:AB169))</f>
        <v/>
      </c>
      <c r="AS169" s="15" t="str">
        <f t="shared" si="71"/>
        <v/>
      </c>
      <c r="AT169" s="2" t="str" cm="1">
        <f t="array" ref="AT169">IF(B169="","",SUMPRODUCT(($D$1:$AB$4=$AT$4)*$D169:$AB169))</f>
        <v/>
      </c>
      <c r="AU169" s="15" t="str">
        <f t="shared" si="72"/>
        <v/>
      </c>
      <c r="AV169" s="2" t="str" cm="1">
        <f t="array" ref="AV169">IF(B169="","",SUMPRODUCT(($D$1:$AB$4=$AV$4)*$D169:$AB169))</f>
        <v/>
      </c>
      <c r="AW169" s="15" t="str">
        <f t="shared" si="73"/>
        <v/>
      </c>
      <c r="AX169" s="2" t="str" cm="1">
        <f t="array" ref="AX169">IF(B169="","",SUMPRODUCT(($D$1:$AB$4=$AX$4)*$D169:$AB169))</f>
        <v/>
      </c>
      <c r="AY169" s="15" t="str">
        <f t="shared" si="74"/>
        <v/>
      </c>
      <c r="AZ169" s="2" t="str" cm="1">
        <f t="array" ref="AZ169">IF(B169="","",SUMPRODUCT(($D$1:$AB$4=$AZ$4)*$D169:$AB169))</f>
        <v/>
      </c>
      <c r="BA169" s="15" t="str">
        <f t="shared" si="75"/>
        <v/>
      </c>
      <c r="BB169" s="2" t="str" cm="1">
        <f t="array" ref="BB169">IF(B169="","",SUMPRODUCT(($D$1:$AB$4=$BB$4)*$D169:$AB169))</f>
        <v/>
      </c>
      <c r="BC169" s="15" t="str">
        <f t="shared" si="76"/>
        <v/>
      </c>
      <c r="BD169" s="2" t="str" cm="1">
        <f t="array" ref="BD169">IF(B169="","",SUMPRODUCT(($D$1:$AB$4=$BD$4)*$D169:$AB169))</f>
        <v/>
      </c>
      <c r="BE169" s="15" t="str">
        <f t="shared" si="77"/>
        <v/>
      </c>
      <c r="BF169" s="2" t="str" cm="1">
        <f t="array" ref="BF169">IF(B169="","",SUMPRODUCT(($D$1:$AB$4=$BF$4)*$D169:$AB169))</f>
        <v/>
      </c>
      <c r="BG169" s="15" t="str">
        <f t="shared" si="78"/>
        <v/>
      </c>
      <c r="BH169" s="2" t="str" cm="1">
        <f t="array" ref="BH169">IF(B169="","",SUMPRODUCT(($D$1:$AB$4=$BH$4)*$D169:$AB169))</f>
        <v/>
      </c>
      <c r="BI169" s="15" t="str">
        <f t="shared" si="79"/>
        <v/>
      </c>
      <c r="BJ169" s="2" t="str" cm="1">
        <f t="array" ref="BJ169">IF(B169="","",SUMPRODUCT(($D$1:$AB$4=$BJ$4)*$D169:$AB169))</f>
        <v/>
      </c>
      <c r="BK169" s="15" t="str">
        <f t="shared" si="80"/>
        <v/>
      </c>
      <c r="BL169" s="2" t="str" cm="1">
        <f t="array" ref="BL169">IF(B169="","",SUMPRODUCT(($D$1:$AB$4=$BL$4)*$D169:$AB169))</f>
        <v/>
      </c>
      <c r="BM169" s="15" t="str">
        <f t="shared" si="81"/>
        <v/>
      </c>
      <c r="BN169" s="2" t="str" cm="1">
        <f t="array" ref="BN169">IF(B169="","",SUMPRODUCT(($D$1:$AB$4=$BN$4)*$D169:$AB169))</f>
        <v/>
      </c>
      <c r="BO169" s="15" t="str">
        <f t="shared" si="82"/>
        <v/>
      </c>
      <c r="BP169" s="2" t="str" cm="1">
        <f t="array" ref="BP169">IF(B169="","",SUMPRODUCT(($D$1:$AB$4=$BP$4)*$D169:$AB169))</f>
        <v/>
      </c>
      <c r="BQ169" s="15" t="str">
        <f t="shared" si="83"/>
        <v/>
      </c>
      <c r="BR169" s="2" t="str" cm="1">
        <f t="array" ref="BR169">IF(B169="","",SUMPRODUCT(($D$1:$AB$4=$BR$4)*$D169:$AB169))</f>
        <v/>
      </c>
      <c r="BS169" s="15" t="str">
        <f t="shared" si="84"/>
        <v/>
      </c>
      <c r="BT169" s="2" t="str" cm="1">
        <f t="array" ref="BT169">IF(B169="","",SUMPRODUCT(($D$1:$AB$4=$BT$4)*$D169:$AB169))</f>
        <v/>
      </c>
      <c r="BU169" s="15" t="str">
        <f t="shared" si="85"/>
        <v/>
      </c>
      <c r="BV169" s="2" t="str" cm="1">
        <f t="array" ref="BV169">IF(B169="","",SUMPRODUCT(($D$1:$AB$4=$BV$4)*$D169:$AB169))</f>
        <v/>
      </c>
      <c r="BW169" s="15" t="str">
        <f t="shared" si="86"/>
        <v/>
      </c>
      <c r="BX169" s="2" t="str" cm="1">
        <f t="array" ref="BX169">IF(B169="","",SUMPRODUCT(($D$1:$AB$4=$BX$4)*$D169:$AB169))</f>
        <v/>
      </c>
      <c r="BY169" s="15" t="str">
        <f t="shared" si="87"/>
        <v/>
      </c>
      <c r="BZ169" s="2" t="str" cm="1">
        <f t="array" ref="BZ169">IF(B169="","",SUMPRODUCT(($D$1:$AB$4=$BZ$4)*$D169:$AB169))</f>
        <v/>
      </c>
      <c r="CA169" s="15" t="str">
        <f t="shared" si="88"/>
        <v/>
      </c>
      <c r="CB169" s="2" t="str" cm="1">
        <f t="array" ref="CB169">IF(B169="","",SUMPRODUCT(($D$1:$AB$4=$CB$4)*$D169:$AB169))</f>
        <v/>
      </c>
      <c r="CC169" s="15" t="str">
        <f t="shared" si="89"/>
        <v/>
      </c>
      <c r="CD169" s="2" t="str" cm="1">
        <f t="array" ref="CD169">IF(B169="","",SUMPRODUCT(($D$1:$AB$4=$CD$4)*$D169:$AB169))</f>
        <v/>
      </c>
      <c r="CE169" s="15" t="str">
        <f t="shared" si="90"/>
        <v/>
      </c>
      <c r="CF169" s="2" t="str" cm="1">
        <f t="array" ref="CF169">IF(B169="","",SUMPRODUCT(($D$1:$AB$4=$CF$4)*$D169:$AB169))</f>
        <v/>
      </c>
      <c r="CG169" s="15" t="str">
        <f t="shared" si="91"/>
        <v/>
      </c>
      <c r="CH169" s="2" t="str" cm="1">
        <f t="array" ref="CH169">IF(B169="","",SUMPRODUCT(($D$1:$AB$4=$CH$4)*$D169:$AB169))</f>
        <v/>
      </c>
      <c r="CI169" s="15" t="str">
        <f t="shared" si="92"/>
        <v/>
      </c>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row>
    <row r="170" spans="1:127" s="3" customFormat="1" ht="15.75" thickBot="1">
      <c r="A170" s="7">
        <v>165</v>
      </c>
      <c r="B170" s="1"/>
      <c r="D170" s="99"/>
      <c r="E170" s="100"/>
      <c r="F170" s="100"/>
      <c r="G170" s="100"/>
      <c r="H170" s="100"/>
      <c r="I170" s="101"/>
      <c r="J170" s="104"/>
      <c r="K170" s="105"/>
      <c r="L170" s="105"/>
      <c r="M170" s="105"/>
      <c r="N170" s="105"/>
      <c r="O170" s="106"/>
      <c r="P170" s="109"/>
      <c r="Q170" s="110"/>
      <c r="R170" s="110"/>
      <c r="S170" s="110"/>
      <c r="T170" s="110"/>
      <c r="U170" s="111"/>
      <c r="V170" s="115"/>
      <c r="W170" s="116"/>
      <c r="X170" s="116"/>
      <c r="Y170" s="116"/>
      <c r="Z170" s="116"/>
      <c r="AA170" s="116"/>
      <c r="AB170" s="170"/>
      <c r="AC170" s="171" t="str">
        <f t="shared" si="66"/>
        <v/>
      </c>
      <c r="AD170" s="172" t="str">
        <f t="shared" si="67"/>
        <v/>
      </c>
      <c r="AE170" s="4"/>
      <c r="AF170" s="4"/>
      <c r="AG170" s="4"/>
      <c r="AH170" s="4"/>
      <c r="AI170" s="4"/>
      <c r="AJ170" s="4"/>
      <c r="AK170" s="4"/>
      <c r="AL170" s="2" t="str" cm="1">
        <f t="array" ref="AL170">IF(B170="","",SUMPRODUCT(($D$1:$AB$4=$AL$4)*D170:AB170))</f>
        <v/>
      </c>
      <c r="AM170" s="15" t="str">
        <f t="shared" si="68"/>
        <v/>
      </c>
      <c r="AN170" s="2" t="str" cm="1">
        <f t="array" ref="AN170">IF(B170="","",SUMPRODUCT(($D$1:$AB$4=$AN$4)*D170:AB170))</f>
        <v/>
      </c>
      <c r="AO170" s="15" t="str">
        <f t="shared" si="69"/>
        <v/>
      </c>
      <c r="AP170" s="2" t="str" cm="1">
        <f t="array" ref="AP170">IF(B170="","",SUMPRODUCT(($D$1:$AB$4=$AP$4)*D170:AB170))</f>
        <v/>
      </c>
      <c r="AQ170" s="15" t="str">
        <f t="shared" si="70"/>
        <v/>
      </c>
      <c r="AR170" s="2" t="str" cm="1">
        <f t="array" ref="AR170">IF(B170="","",SUMPRODUCT(($D$1:$AB$4=$AR$4)*D170:AB170))</f>
        <v/>
      </c>
      <c r="AS170" s="15" t="str">
        <f t="shared" si="71"/>
        <v/>
      </c>
      <c r="AT170" s="2" t="str" cm="1">
        <f t="array" ref="AT170">IF(B170="","",SUMPRODUCT(($D$1:$AB$4=$AT$4)*$D170:$AB170))</f>
        <v/>
      </c>
      <c r="AU170" s="15" t="str">
        <f t="shared" si="72"/>
        <v/>
      </c>
      <c r="AV170" s="2" t="str" cm="1">
        <f t="array" ref="AV170">IF(B170="","",SUMPRODUCT(($D$1:$AB$4=$AV$4)*$D170:$AB170))</f>
        <v/>
      </c>
      <c r="AW170" s="15" t="str">
        <f t="shared" si="73"/>
        <v/>
      </c>
      <c r="AX170" s="2" t="str" cm="1">
        <f t="array" ref="AX170">IF(B170="","",SUMPRODUCT(($D$1:$AB$4=$AX$4)*$D170:$AB170))</f>
        <v/>
      </c>
      <c r="AY170" s="15" t="str">
        <f t="shared" si="74"/>
        <v/>
      </c>
      <c r="AZ170" s="2" t="str" cm="1">
        <f t="array" ref="AZ170">IF(B170="","",SUMPRODUCT(($D$1:$AB$4=$AZ$4)*$D170:$AB170))</f>
        <v/>
      </c>
      <c r="BA170" s="15" t="str">
        <f t="shared" si="75"/>
        <v/>
      </c>
      <c r="BB170" s="2" t="str" cm="1">
        <f t="array" ref="BB170">IF(B170="","",SUMPRODUCT(($D$1:$AB$4=$BB$4)*$D170:$AB170))</f>
        <v/>
      </c>
      <c r="BC170" s="15" t="str">
        <f t="shared" si="76"/>
        <v/>
      </c>
      <c r="BD170" s="2" t="str" cm="1">
        <f t="array" ref="BD170">IF(B170="","",SUMPRODUCT(($D$1:$AB$4=$BD$4)*$D170:$AB170))</f>
        <v/>
      </c>
      <c r="BE170" s="15" t="str">
        <f t="shared" si="77"/>
        <v/>
      </c>
      <c r="BF170" s="2" t="str" cm="1">
        <f t="array" ref="BF170">IF(B170="","",SUMPRODUCT(($D$1:$AB$4=$BF$4)*$D170:$AB170))</f>
        <v/>
      </c>
      <c r="BG170" s="15" t="str">
        <f t="shared" si="78"/>
        <v/>
      </c>
      <c r="BH170" s="2" t="str" cm="1">
        <f t="array" ref="BH170">IF(B170="","",SUMPRODUCT(($D$1:$AB$4=$BH$4)*$D170:$AB170))</f>
        <v/>
      </c>
      <c r="BI170" s="15" t="str">
        <f t="shared" si="79"/>
        <v/>
      </c>
      <c r="BJ170" s="2" t="str" cm="1">
        <f t="array" ref="BJ170">IF(B170="","",SUMPRODUCT(($D$1:$AB$4=$BJ$4)*$D170:$AB170))</f>
        <v/>
      </c>
      <c r="BK170" s="15" t="str">
        <f t="shared" si="80"/>
        <v/>
      </c>
      <c r="BL170" s="2" t="str" cm="1">
        <f t="array" ref="BL170">IF(B170="","",SUMPRODUCT(($D$1:$AB$4=$BL$4)*$D170:$AB170))</f>
        <v/>
      </c>
      <c r="BM170" s="15" t="str">
        <f t="shared" si="81"/>
        <v/>
      </c>
      <c r="BN170" s="2" t="str" cm="1">
        <f t="array" ref="BN170">IF(B170="","",SUMPRODUCT(($D$1:$AB$4=$BN$4)*$D170:$AB170))</f>
        <v/>
      </c>
      <c r="BO170" s="15" t="str">
        <f t="shared" si="82"/>
        <v/>
      </c>
      <c r="BP170" s="2" t="str" cm="1">
        <f t="array" ref="BP170">IF(B170="","",SUMPRODUCT(($D$1:$AB$4=$BP$4)*$D170:$AB170))</f>
        <v/>
      </c>
      <c r="BQ170" s="15" t="str">
        <f t="shared" si="83"/>
        <v/>
      </c>
      <c r="BR170" s="2" t="str" cm="1">
        <f t="array" ref="BR170">IF(B170="","",SUMPRODUCT(($D$1:$AB$4=$BR$4)*$D170:$AB170))</f>
        <v/>
      </c>
      <c r="BS170" s="15" t="str">
        <f t="shared" si="84"/>
        <v/>
      </c>
      <c r="BT170" s="2" t="str" cm="1">
        <f t="array" ref="BT170">IF(B170="","",SUMPRODUCT(($D$1:$AB$4=$BT$4)*$D170:$AB170))</f>
        <v/>
      </c>
      <c r="BU170" s="15" t="str">
        <f t="shared" si="85"/>
        <v/>
      </c>
      <c r="BV170" s="2" t="str" cm="1">
        <f t="array" ref="BV170">IF(B170="","",SUMPRODUCT(($D$1:$AB$4=$BV$4)*$D170:$AB170))</f>
        <v/>
      </c>
      <c r="BW170" s="15" t="str">
        <f t="shared" si="86"/>
        <v/>
      </c>
      <c r="BX170" s="2" t="str" cm="1">
        <f t="array" ref="BX170">IF(B170="","",SUMPRODUCT(($D$1:$AB$4=$BX$4)*$D170:$AB170))</f>
        <v/>
      </c>
      <c r="BY170" s="15" t="str">
        <f t="shared" si="87"/>
        <v/>
      </c>
      <c r="BZ170" s="2" t="str" cm="1">
        <f t="array" ref="BZ170">IF(B170="","",SUMPRODUCT(($D$1:$AB$4=$BZ$4)*$D170:$AB170))</f>
        <v/>
      </c>
      <c r="CA170" s="15" t="str">
        <f t="shared" si="88"/>
        <v/>
      </c>
      <c r="CB170" s="2" t="str" cm="1">
        <f t="array" ref="CB170">IF(B170="","",SUMPRODUCT(($D$1:$AB$4=$CB$4)*$D170:$AB170))</f>
        <v/>
      </c>
      <c r="CC170" s="15" t="str">
        <f t="shared" si="89"/>
        <v/>
      </c>
      <c r="CD170" s="2" t="str" cm="1">
        <f t="array" ref="CD170">IF(B170="","",SUMPRODUCT(($D$1:$AB$4=$CD$4)*$D170:$AB170))</f>
        <v/>
      </c>
      <c r="CE170" s="15" t="str">
        <f t="shared" si="90"/>
        <v/>
      </c>
      <c r="CF170" s="2" t="str" cm="1">
        <f t="array" ref="CF170">IF(B170="","",SUMPRODUCT(($D$1:$AB$4=$CF$4)*$D170:$AB170))</f>
        <v/>
      </c>
      <c r="CG170" s="15" t="str">
        <f t="shared" si="91"/>
        <v/>
      </c>
      <c r="CH170" s="2" t="str" cm="1">
        <f t="array" ref="CH170">IF(B170="","",SUMPRODUCT(($D$1:$AB$4=$CH$4)*$D170:$AB170))</f>
        <v/>
      </c>
      <c r="CI170" s="15" t="str">
        <f t="shared" si="92"/>
        <v/>
      </c>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row>
    <row r="171" spans="1:127" s="3" customFormat="1" ht="15.75" thickBot="1">
      <c r="A171" s="7">
        <v>166</v>
      </c>
      <c r="B171" s="1"/>
      <c r="D171" s="99"/>
      <c r="E171" s="100"/>
      <c r="F171" s="100"/>
      <c r="G171" s="100"/>
      <c r="H171" s="100"/>
      <c r="I171" s="101"/>
      <c r="J171" s="104"/>
      <c r="K171" s="105"/>
      <c r="L171" s="105"/>
      <c r="M171" s="105"/>
      <c r="N171" s="105"/>
      <c r="O171" s="106"/>
      <c r="P171" s="109"/>
      <c r="Q171" s="110"/>
      <c r="R171" s="110"/>
      <c r="S171" s="110"/>
      <c r="T171" s="110"/>
      <c r="U171" s="111"/>
      <c r="V171" s="115"/>
      <c r="W171" s="116"/>
      <c r="X171" s="116"/>
      <c r="Y171" s="116"/>
      <c r="Z171" s="116"/>
      <c r="AA171" s="116"/>
      <c r="AB171" s="170"/>
      <c r="AC171" s="171" t="str">
        <f t="shared" si="66"/>
        <v/>
      </c>
      <c r="AD171" s="172" t="str">
        <f t="shared" si="67"/>
        <v/>
      </c>
      <c r="AE171" s="4"/>
      <c r="AF171" s="4"/>
      <c r="AG171" s="4"/>
      <c r="AH171" s="4"/>
      <c r="AI171" s="4"/>
      <c r="AJ171" s="4"/>
      <c r="AK171" s="4"/>
      <c r="AL171" s="2" t="str" cm="1">
        <f t="array" ref="AL171">IF(B171="","",SUMPRODUCT(($D$1:$AB$4=$AL$4)*D171:AB171))</f>
        <v/>
      </c>
      <c r="AM171" s="15" t="str">
        <f t="shared" si="68"/>
        <v/>
      </c>
      <c r="AN171" s="2" t="str" cm="1">
        <f t="array" ref="AN171">IF(B171="","",SUMPRODUCT(($D$1:$AB$4=$AN$4)*D171:AB171))</f>
        <v/>
      </c>
      <c r="AO171" s="15" t="str">
        <f t="shared" si="69"/>
        <v/>
      </c>
      <c r="AP171" s="2" t="str" cm="1">
        <f t="array" ref="AP171">IF(B171="","",SUMPRODUCT(($D$1:$AB$4=$AP$4)*D171:AB171))</f>
        <v/>
      </c>
      <c r="AQ171" s="15" t="str">
        <f t="shared" si="70"/>
        <v/>
      </c>
      <c r="AR171" s="2" t="str" cm="1">
        <f t="array" ref="AR171">IF(B171="","",SUMPRODUCT(($D$1:$AB$4=$AR$4)*D171:AB171))</f>
        <v/>
      </c>
      <c r="AS171" s="15" t="str">
        <f t="shared" si="71"/>
        <v/>
      </c>
      <c r="AT171" s="2" t="str" cm="1">
        <f t="array" ref="AT171">IF(B171="","",SUMPRODUCT(($D$1:$AB$4=$AT$4)*$D171:$AB171))</f>
        <v/>
      </c>
      <c r="AU171" s="15" t="str">
        <f t="shared" si="72"/>
        <v/>
      </c>
      <c r="AV171" s="2" t="str" cm="1">
        <f t="array" ref="AV171">IF(B171="","",SUMPRODUCT(($D$1:$AB$4=$AV$4)*$D171:$AB171))</f>
        <v/>
      </c>
      <c r="AW171" s="15" t="str">
        <f t="shared" si="73"/>
        <v/>
      </c>
      <c r="AX171" s="2" t="str" cm="1">
        <f t="array" ref="AX171">IF(B171="","",SUMPRODUCT(($D$1:$AB$4=$AX$4)*$D171:$AB171))</f>
        <v/>
      </c>
      <c r="AY171" s="15" t="str">
        <f t="shared" si="74"/>
        <v/>
      </c>
      <c r="AZ171" s="2" t="str" cm="1">
        <f t="array" ref="AZ171">IF(B171="","",SUMPRODUCT(($D$1:$AB$4=$AZ$4)*$D171:$AB171))</f>
        <v/>
      </c>
      <c r="BA171" s="15" t="str">
        <f t="shared" si="75"/>
        <v/>
      </c>
      <c r="BB171" s="2" t="str" cm="1">
        <f t="array" ref="BB171">IF(B171="","",SUMPRODUCT(($D$1:$AB$4=$BB$4)*$D171:$AB171))</f>
        <v/>
      </c>
      <c r="BC171" s="15" t="str">
        <f t="shared" si="76"/>
        <v/>
      </c>
      <c r="BD171" s="2" t="str" cm="1">
        <f t="array" ref="BD171">IF(B171="","",SUMPRODUCT(($D$1:$AB$4=$BD$4)*$D171:$AB171))</f>
        <v/>
      </c>
      <c r="BE171" s="15" t="str">
        <f t="shared" si="77"/>
        <v/>
      </c>
      <c r="BF171" s="2" t="str" cm="1">
        <f t="array" ref="BF171">IF(B171="","",SUMPRODUCT(($D$1:$AB$4=$BF$4)*$D171:$AB171))</f>
        <v/>
      </c>
      <c r="BG171" s="15" t="str">
        <f t="shared" si="78"/>
        <v/>
      </c>
      <c r="BH171" s="2" t="str" cm="1">
        <f t="array" ref="BH171">IF(B171="","",SUMPRODUCT(($D$1:$AB$4=$BH$4)*$D171:$AB171))</f>
        <v/>
      </c>
      <c r="BI171" s="15" t="str">
        <f t="shared" si="79"/>
        <v/>
      </c>
      <c r="BJ171" s="2" t="str" cm="1">
        <f t="array" ref="BJ171">IF(B171="","",SUMPRODUCT(($D$1:$AB$4=$BJ$4)*$D171:$AB171))</f>
        <v/>
      </c>
      <c r="BK171" s="15" t="str">
        <f t="shared" si="80"/>
        <v/>
      </c>
      <c r="BL171" s="2" t="str" cm="1">
        <f t="array" ref="BL171">IF(B171="","",SUMPRODUCT(($D$1:$AB$4=$BL$4)*$D171:$AB171))</f>
        <v/>
      </c>
      <c r="BM171" s="15" t="str">
        <f t="shared" si="81"/>
        <v/>
      </c>
      <c r="BN171" s="2" t="str" cm="1">
        <f t="array" ref="BN171">IF(B171="","",SUMPRODUCT(($D$1:$AB$4=$BN$4)*$D171:$AB171))</f>
        <v/>
      </c>
      <c r="BO171" s="15" t="str">
        <f t="shared" si="82"/>
        <v/>
      </c>
      <c r="BP171" s="2" t="str" cm="1">
        <f t="array" ref="BP171">IF(B171="","",SUMPRODUCT(($D$1:$AB$4=$BP$4)*$D171:$AB171))</f>
        <v/>
      </c>
      <c r="BQ171" s="15" t="str">
        <f t="shared" si="83"/>
        <v/>
      </c>
      <c r="BR171" s="2" t="str" cm="1">
        <f t="array" ref="BR171">IF(B171="","",SUMPRODUCT(($D$1:$AB$4=$BR$4)*$D171:$AB171))</f>
        <v/>
      </c>
      <c r="BS171" s="15" t="str">
        <f t="shared" si="84"/>
        <v/>
      </c>
      <c r="BT171" s="2" t="str" cm="1">
        <f t="array" ref="BT171">IF(B171="","",SUMPRODUCT(($D$1:$AB$4=$BT$4)*$D171:$AB171))</f>
        <v/>
      </c>
      <c r="BU171" s="15" t="str">
        <f t="shared" si="85"/>
        <v/>
      </c>
      <c r="BV171" s="2" t="str" cm="1">
        <f t="array" ref="BV171">IF(B171="","",SUMPRODUCT(($D$1:$AB$4=$BV$4)*$D171:$AB171))</f>
        <v/>
      </c>
      <c r="BW171" s="15" t="str">
        <f t="shared" si="86"/>
        <v/>
      </c>
      <c r="BX171" s="2" t="str" cm="1">
        <f t="array" ref="BX171">IF(B171="","",SUMPRODUCT(($D$1:$AB$4=$BX$4)*$D171:$AB171))</f>
        <v/>
      </c>
      <c r="BY171" s="15" t="str">
        <f t="shared" si="87"/>
        <v/>
      </c>
      <c r="BZ171" s="2" t="str" cm="1">
        <f t="array" ref="BZ171">IF(B171="","",SUMPRODUCT(($D$1:$AB$4=$BZ$4)*$D171:$AB171))</f>
        <v/>
      </c>
      <c r="CA171" s="15" t="str">
        <f t="shared" si="88"/>
        <v/>
      </c>
      <c r="CB171" s="2" t="str" cm="1">
        <f t="array" ref="CB171">IF(B171="","",SUMPRODUCT(($D$1:$AB$4=$CB$4)*$D171:$AB171))</f>
        <v/>
      </c>
      <c r="CC171" s="15" t="str">
        <f t="shared" si="89"/>
        <v/>
      </c>
      <c r="CD171" s="2" t="str" cm="1">
        <f t="array" ref="CD171">IF(B171="","",SUMPRODUCT(($D$1:$AB$4=$CD$4)*$D171:$AB171))</f>
        <v/>
      </c>
      <c r="CE171" s="15" t="str">
        <f t="shared" si="90"/>
        <v/>
      </c>
      <c r="CF171" s="2" t="str" cm="1">
        <f t="array" ref="CF171">IF(B171="","",SUMPRODUCT(($D$1:$AB$4=$CF$4)*$D171:$AB171))</f>
        <v/>
      </c>
      <c r="CG171" s="15" t="str">
        <f t="shared" si="91"/>
        <v/>
      </c>
      <c r="CH171" s="2" t="str" cm="1">
        <f t="array" ref="CH171">IF(B171="","",SUMPRODUCT(($D$1:$AB$4=$CH$4)*$D171:$AB171))</f>
        <v/>
      </c>
      <c r="CI171" s="15" t="str">
        <f t="shared" si="92"/>
        <v/>
      </c>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row>
    <row r="172" spans="1:127" s="3" customFormat="1" ht="15.75" thickBot="1">
      <c r="A172" s="7">
        <v>167</v>
      </c>
      <c r="B172" s="1"/>
      <c r="D172" s="99"/>
      <c r="E172" s="100"/>
      <c r="F172" s="100"/>
      <c r="G172" s="100"/>
      <c r="H172" s="100"/>
      <c r="I172" s="101"/>
      <c r="J172" s="104"/>
      <c r="K172" s="105"/>
      <c r="L172" s="105"/>
      <c r="M172" s="105"/>
      <c r="N172" s="105"/>
      <c r="O172" s="106"/>
      <c r="P172" s="109"/>
      <c r="Q172" s="110"/>
      <c r="R172" s="110"/>
      <c r="S172" s="110"/>
      <c r="T172" s="110"/>
      <c r="U172" s="111"/>
      <c r="V172" s="115"/>
      <c r="W172" s="116"/>
      <c r="X172" s="116"/>
      <c r="Y172" s="116"/>
      <c r="Z172" s="116"/>
      <c r="AA172" s="116"/>
      <c r="AB172" s="170"/>
      <c r="AC172" s="171" t="str">
        <f t="shared" si="66"/>
        <v/>
      </c>
      <c r="AD172" s="172" t="str">
        <f t="shared" si="67"/>
        <v/>
      </c>
      <c r="AE172" s="4"/>
      <c r="AF172" s="4"/>
      <c r="AG172" s="4"/>
      <c r="AH172" s="4"/>
      <c r="AI172" s="4"/>
      <c r="AJ172" s="4"/>
      <c r="AK172" s="4"/>
      <c r="AL172" s="2" t="str" cm="1">
        <f t="array" ref="AL172">IF(B172="","",SUMPRODUCT(($D$1:$AB$4=$AL$4)*D172:AB172))</f>
        <v/>
      </c>
      <c r="AM172" s="15" t="str">
        <f t="shared" si="68"/>
        <v/>
      </c>
      <c r="AN172" s="2" t="str" cm="1">
        <f t="array" ref="AN172">IF(B172="","",SUMPRODUCT(($D$1:$AB$4=$AN$4)*D172:AB172))</f>
        <v/>
      </c>
      <c r="AO172" s="15" t="str">
        <f t="shared" si="69"/>
        <v/>
      </c>
      <c r="AP172" s="2" t="str" cm="1">
        <f t="array" ref="AP172">IF(B172="","",SUMPRODUCT(($D$1:$AB$4=$AP$4)*D172:AB172))</f>
        <v/>
      </c>
      <c r="AQ172" s="15" t="str">
        <f t="shared" si="70"/>
        <v/>
      </c>
      <c r="AR172" s="2" t="str" cm="1">
        <f t="array" ref="AR172">IF(B172="","",SUMPRODUCT(($D$1:$AB$4=$AR$4)*D172:AB172))</f>
        <v/>
      </c>
      <c r="AS172" s="15" t="str">
        <f t="shared" si="71"/>
        <v/>
      </c>
      <c r="AT172" s="2" t="str" cm="1">
        <f t="array" ref="AT172">IF(B172="","",SUMPRODUCT(($D$1:$AB$4=$AT$4)*$D172:$AB172))</f>
        <v/>
      </c>
      <c r="AU172" s="15" t="str">
        <f t="shared" si="72"/>
        <v/>
      </c>
      <c r="AV172" s="2" t="str" cm="1">
        <f t="array" ref="AV172">IF(B172="","",SUMPRODUCT(($D$1:$AB$4=$AV$4)*$D172:$AB172))</f>
        <v/>
      </c>
      <c r="AW172" s="15" t="str">
        <f t="shared" si="73"/>
        <v/>
      </c>
      <c r="AX172" s="2" t="str" cm="1">
        <f t="array" ref="AX172">IF(B172="","",SUMPRODUCT(($D$1:$AB$4=$AX$4)*$D172:$AB172))</f>
        <v/>
      </c>
      <c r="AY172" s="15" t="str">
        <f t="shared" si="74"/>
        <v/>
      </c>
      <c r="AZ172" s="2" t="str" cm="1">
        <f t="array" ref="AZ172">IF(B172="","",SUMPRODUCT(($D$1:$AB$4=$AZ$4)*$D172:$AB172))</f>
        <v/>
      </c>
      <c r="BA172" s="15" t="str">
        <f t="shared" si="75"/>
        <v/>
      </c>
      <c r="BB172" s="2" t="str" cm="1">
        <f t="array" ref="BB172">IF(B172="","",SUMPRODUCT(($D$1:$AB$4=$BB$4)*$D172:$AB172))</f>
        <v/>
      </c>
      <c r="BC172" s="15" t="str">
        <f t="shared" si="76"/>
        <v/>
      </c>
      <c r="BD172" s="2" t="str" cm="1">
        <f t="array" ref="BD172">IF(B172="","",SUMPRODUCT(($D$1:$AB$4=$BD$4)*$D172:$AB172))</f>
        <v/>
      </c>
      <c r="BE172" s="15" t="str">
        <f t="shared" si="77"/>
        <v/>
      </c>
      <c r="BF172" s="2" t="str" cm="1">
        <f t="array" ref="BF172">IF(B172="","",SUMPRODUCT(($D$1:$AB$4=$BF$4)*$D172:$AB172))</f>
        <v/>
      </c>
      <c r="BG172" s="15" t="str">
        <f t="shared" si="78"/>
        <v/>
      </c>
      <c r="BH172" s="2" t="str" cm="1">
        <f t="array" ref="BH172">IF(B172="","",SUMPRODUCT(($D$1:$AB$4=$BH$4)*$D172:$AB172))</f>
        <v/>
      </c>
      <c r="BI172" s="15" t="str">
        <f t="shared" si="79"/>
        <v/>
      </c>
      <c r="BJ172" s="2" t="str" cm="1">
        <f t="array" ref="BJ172">IF(B172="","",SUMPRODUCT(($D$1:$AB$4=$BJ$4)*$D172:$AB172))</f>
        <v/>
      </c>
      <c r="BK172" s="15" t="str">
        <f t="shared" si="80"/>
        <v/>
      </c>
      <c r="BL172" s="2" t="str" cm="1">
        <f t="array" ref="BL172">IF(B172="","",SUMPRODUCT(($D$1:$AB$4=$BL$4)*$D172:$AB172))</f>
        <v/>
      </c>
      <c r="BM172" s="15" t="str">
        <f t="shared" si="81"/>
        <v/>
      </c>
      <c r="BN172" s="2" t="str" cm="1">
        <f t="array" ref="BN172">IF(B172="","",SUMPRODUCT(($D$1:$AB$4=$BN$4)*$D172:$AB172))</f>
        <v/>
      </c>
      <c r="BO172" s="15" t="str">
        <f t="shared" si="82"/>
        <v/>
      </c>
      <c r="BP172" s="2" t="str" cm="1">
        <f t="array" ref="BP172">IF(B172="","",SUMPRODUCT(($D$1:$AB$4=$BP$4)*$D172:$AB172))</f>
        <v/>
      </c>
      <c r="BQ172" s="15" t="str">
        <f t="shared" si="83"/>
        <v/>
      </c>
      <c r="BR172" s="2" t="str" cm="1">
        <f t="array" ref="BR172">IF(B172="","",SUMPRODUCT(($D$1:$AB$4=$BR$4)*$D172:$AB172))</f>
        <v/>
      </c>
      <c r="BS172" s="15" t="str">
        <f t="shared" si="84"/>
        <v/>
      </c>
      <c r="BT172" s="2" t="str" cm="1">
        <f t="array" ref="BT172">IF(B172="","",SUMPRODUCT(($D$1:$AB$4=$BT$4)*$D172:$AB172))</f>
        <v/>
      </c>
      <c r="BU172" s="15" t="str">
        <f t="shared" si="85"/>
        <v/>
      </c>
      <c r="BV172" s="2" t="str" cm="1">
        <f t="array" ref="BV172">IF(B172="","",SUMPRODUCT(($D$1:$AB$4=$BV$4)*$D172:$AB172))</f>
        <v/>
      </c>
      <c r="BW172" s="15" t="str">
        <f t="shared" si="86"/>
        <v/>
      </c>
      <c r="BX172" s="2" t="str" cm="1">
        <f t="array" ref="BX172">IF(B172="","",SUMPRODUCT(($D$1:$AB$4=$BX$4)*$D172:$AB172))</f>
        <v/>
      </c>
      <c r="BY172" s="15" t="str">
        <f t="shared" si="87"/>
        <v/>
      </c>
      <c r="BZ172" s="2" t="str" cm="1">
        <f t="array" ref="BZ172">IF(B172="","",SUMPRODUCT(($D$1:$AB$4=$BZ$4)*$D172:$AB172))</f>
        <v/>
      </c>
      <c r="CA172" s="15" t="str">
        <f t="shared" si="88"/>
        <v/>
      </c>
      <c r="CB172" s="2" t="str" cm="1">
        <f t="array" ref="CB172">IF(B172="","",SUMPRODUCT(($D$1:$AB$4=$CB$4)*$D172:$AB172))</f>
        <v/>
      </c>
      <c r="CC172" s="15" t="str">
        <f t="shared" si="89"/>
        <v/>
      </c>
      <c r="CD172" s="2" t="str" cm="1">
        <f t="array" ref="CD172">IF(B172="","",SUMPRODUCT(($D$1:$AB$4=$CD$4)*$D172:$AB172))</f>
        <v/>
      </c>
      <c r="CE172" s="15" t="str">
        <f t="shared" si="90"/>
        <v/>
      </c>
      <c r="CF172" s="2" t="str" cm="1">
        <f t="array" ref="CF172">IF(B172="","",SUMPRODUCT(($D$1:$AB$4=$CF$4)*$D172:$AB172))</f>
        <v/>
      </c>
      <c r="CG172" s="15" t="str">
        <f t="shared" si="91"/>
        <v/>
      </c>
      <c r="CH172" s="2" t="str" cm="1">
        <f t="array" ref="CH172">IF(B172="","",SUMPRODUCT(($D$1:$AB$4=$CH$4)*$D172:$AB172))</f>
        <v/>
      </c>
      <c r="CI172" s="15" t="str">
        <f t="shared" si="92"/>
        <v/>
      </c>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row>
    <row r="173" spans="1:127" s="3" customFormat="1" ht="15.75" thickBot="1">
      <c r="A173" s="7">
        <v>168</v>
      </c>
      <c r="B173" s="1"/>
      <c r="D173" s="99"/>
      <c r="E173" s="100"/>
      <c r="F173" s="100"/>
      <c r="G173" s="100"/>
      <c r="H173" s="100"/>
      <c r="I173" s="101"/>
      <c r="J173" s="104"/>
      <c r="K173" s="105"/>
      <c r="L173" s="105"/>
      <c r="M173" s="105"/>
      <c r="N173" s="105"/>
      <c r="O173" s="106"/>
      <c r="P173" s="109"/>
      <c r="Q173" s="110"/>
      <c r="R173" s="110"/>
      <c r="S173" s="110"/>
      <c r="T173" s="110"/>
      <c r="U173" s="111"/>
      <c r="V173" s="115"/>
      <c r="W173" s="116"/>
      <c r="X173" s="116"/>
      <c r="Y173" s="116"/>
      <c r="Z173" s="116"/>
      <c r="AA173" s="116"/>
      <c r="AB173" s="170"/>
      <c r="AC173" s="171" t="str">
        <f t="shared" si="66"/>
        <v/>
      </c>
      <c r="AD173" s="172" t="str">
        <f t="shared" si="67"/>
        <v/>
      </c>
      <c r="AE173" s="4"/>
      <c r="AF173" s="4"/>
      <c r="AG173" s="4"/>
      <c r="AH173" s="4"/>
      <c r="AI173" s="4"/>
      <c r="AJ173" s="4"/>
      <c r="AK173" s="4"/>
      <c r="AL173" s="2" t="str" cm="1">
        <f t="array" ref="AL173">IF(B173="","",SUMPRODUCT(($D$1:$AB$4=$AL$4)*D173:AB173))</f>
        <v/>
      </c>
      <c r="AM173" s="15" t="str">
        <f t="shared" si="68"/>
        <v/>
      </c>
      <c r="AN173" s="2" t="str" cm="1">
        <f t="array" ref="AN173">IF(B173="","",SUMPRODUCT(($D$1:$AB$4=$AN$4)*D173:AB173))</f>
        <v/>
      </c>
      <c r="AO173" s="15" t="str">
        <f t="shared" si="69"/>
        <v/>
      </c>
      <c r="AP173" s="2" t="str" cm="1">
        <f t="array" ref="AP173">IF(B173="","",SUMPRODUCT(($D$1:$AB$4=$AP$4)*D173:AB173))</f>
        <v/>
      </c>
      <c r="AQ173" s="15" t="str">
        <f t="shared" si="70"/>
        <v/>
      </c>
      <c r="AR173" s="2" t="str" cm="1">
        <f t="array" ref="AR173">IF(B173="","",SUMPRODUCT(($D$1:$AB$4=$AR$4)*D173:AB173))</f>
        <v/>
      </c>
      <c r="AS173" s="15" t="str">
        <f t="shared" si="71"/>
        <v/>
      </c>
      <c r="AT173" s="2" t="str" cm="1">
        <f t="array" ref="AT173">IF(B173="","",SUMPRODUCT(($D$1:$AB$4=$AT$4)*$D173:$AB173))</f>
        <v/>
      </c>
      <c r="AU173" s="15" t="str">
        <f t="shared" si="72"/>
        <v/>
      </c>
      <c r="AV173" s="2" t="str" cm="1">
        <f t="array" ref="AV173">IF(B173="","",SUMPRODUCT(($D$1:$AB$4=$AV$4)*$D173:$AB173))</f>
        <v/>
      </c>
      <c r="AW173" s="15" t="str">
        <f t="shared" si="73"/>
        <v/>
      </c>
      <c r="AX173" s="2" t="str" cm="1">
        <f t="array" ref="AX173">IF(B173="","",SUMPRODUCT(($D$1:$AB$4=$AX$4)*$D173:$AB173))</f>
        <v/>
      </c>
      <c r="AY173" s="15" t="str">
        <f t="shared" si="74"/>
        <v/>
      </c>
      <c r="AZ173" s="2" t="str" cm="1">
        <f t="array" ref="AZ173">IF(B173="","",SUMPRODUCT(($D$1:$AB$4=$AZ$4)*$D173:$AB173))</f>
        <v/>
      </c>
      <c r="BA173" s="15" t="str">
        <f t="shared" si="75"/>
        <v/>
      </c>
      <c r="BB173" s="2" t="str" cm="1">
        <f t="array" ref="BB173">IF(B173="","",SUMPRODUCT(($D$1:$AB$4=$BB$4)*$D173:$AB173))</f>
        <v/>
      </c>
      <c r="BC173" s="15" t="str">
        <f t="shared" si="76"/>
        <v/>
      </c>
      <c r="BD173" s="2" t="str" cm="1">
        <f t="array" ref="BD173">IF(B173="","",SUMPRODUCT(($D$1:$AB$4=$BD$4)*$D173:$AB173))</f>
        <v/>
      </c>
      <c r="BE173" s="15" t="str">
        <f t="shared" si="77"/>
        <v/>
      </c>
      <c r="BF173" s="2" t="str" cm="1">
        <f t="array" ref="BF173">IF(B173="","",SUMPRODUCT(($D$1:$AB$4=$BF$4)*$D173:$AB173))</f>
        <v/>
      </c>
      <c r="BG173" s="15" t="str">
        <f t="shared" si="78"/>
        <v/>
      </c>
      <c r="BH173" s="2" t="str" cm="1">
        <f t="array" ref="BH173">IF(B173="","",SUMPRODUCT(($D$1:$AB$4=$BH$4)*$D173:$AB173))</f>
        <v/>
      </c>
      <c r="BI173" s="15" t="str">
        <f t="shared" si="79"/>
        <v/>
      </c>
      <c r="BJ173" s="2" t="str" cm="1">
        <f t="array" ref="BJ173">IF(B173="","",SUMPRODUCT(($D$1:$AB$4=$BJ$4)*$D173:$AB173))</f>
        <v/>
      </c>
      <c r="BK173" s="15" t="str">
        <f t="shared" si="80"/>
        <v/>
      </c>
      <c r="BL173" s="2" t="str" cm="1">
        <f t="array" ref="BL173">IF(B173="","",SUMPRODUCT(($D$1:$AB$4=$BL$4)*$D173:$AB173))</f>
        <v/>
      </c>
      <c r="BM173" s="15" t="str">
        <f t="shared" si="81"/>
        <v/>
      </c>
      <c r="BN173" s="2" t="str" cm="1">
        <f t="array" ref="BN173">IF(B173="","",SUMPRODUCT(($D$1:$AB$4=$BN$4)*$D173:$AB173))</f>
        <v/>
      </c>
      <c r="BO173" s="15" t="str">
        <f t="shared" si="82"/>
        <v/>
      </c>
      <c r="BP173" s="2" t="str" cm="1">
        <f t="array" ref="BP173">IF(B173="","",SUMPRODUCT(($D$1:$AB$4=$BP$4)*$D173:$AB173))</f>
        <v/>
      </c>
      <c r="BQ173" s="15" t="str">
        <f t="shared" si="83"/>
        <v/>
      </c>
      <c r="BR173" s="2" t="str" cm="1">
        <f t="array" ref="BR173">IF(B173="","",SUMPRODUCT(($D$1:$AB$4=$BR$4)*$D173:$AB173))</f>
        <v/>
      </c>
      <c r="BS173" s="15" t="str">
        <f t="shared" si="84"/>
        <v/>
      </c>
      <c r="BT173" s="2" t="str" cm="1">
        <f t="array" ref="BT173">IF(B173="","",SUMPRODUCT(($D$1:$AB$4=$BT$4)*$D173:$AB173))</f>
        <v/>
      </c>
      <c r="BU173" s="15" t="str">
        <f t="shared" si="85"/>
        <v/>
      </c>
      <c r="BV173" s="2" t="str" cm="1">
        <f t="array" ref="BV173">IF(B173="","",SUMPRODUCT(($D$1:$AB$4=$BV$4)*$D173:$AB173))</f>
        <v/>
      </c>
      <c r="BW173" s="15" t="str">
        <f t="shared" si="86"/>
        <v/>
      </c>
      <c r="BX173" s="2" t="str" cm="1">
        <f t="array" ref="BX173">IF(B173="","",SUMPRODUCT(($D$1:$AB$4=$BX$4)*$D173:$AB173))</f>
        <v/>
      </c>
      <c r="BY173" s="15" t="str">
        <f t="shared" si="87"/>
        <v/>
      </c>
      <c r="BZ173" s="2" t="str" cm="1">
        <f t="array" ref="BZ173">IF(B173="","",SUMPRODUCT(($D$1:$AB$4=$BZ$4)*$D173:$AB173))</f>
        <v/>
      </c>
      <c r="CA173" s="15" t="str">
        <f t="shared" si="88"/>
        <v/>
      </c>
      <c r="CB173" s="2" t="str" cm="1">
        <f t="array" ref="CB173">IF(B173="","",SUMPRODUCT(($D$1:$AB$4=$CB$4)*$D173:$AB173))</f>
        <v/>
      </c>
      <c r="CC173" s="15" t="str">
        <f t="shared" si="89"/>
        <v/>
      </c>
      <c r="CD173" s="2" t="str" cm="1">
        <f t="array" ref="CD173">IF(B173="","",SUMPRODUCT(($D$1:$AB$4=$CD$4)*$D173:$AB173))</f>
        <v/>
      </c>
      <c r="CE173" s="15" t="str">
        <f t="shared" si="90"/>
        <v/>
      </c>
      <c r="CF173" s="2" t="str" cm="1">
        <f t="array" ref="CF173">IF(B173="","",SUMPRODUCT(($D$1:$AB$4=$CF$4)*$D173:$AB173))</f>
        <v/>
      </c>
      <c r="CG173" s="15" t="str">
        <f t="shared" si="91"/>
        <v/>
      </c>
      <c r="CH173" s="2" t="str" cm="1">
        <f t="array" ref="CH173">IF(B173="","",SUMPRODUCT(($D$1:$AB$4=$CH$4)*$D173:$AB173))</f>
        <v/>
      </c>
      <c r="CI173" s="15" t="str">
        <f t="shared" si="92"/>
        <v/>
      </c>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row>
    <row r="174" spans="1:127" s="3" customFormat="1" ht="15.75" thickBot="1">
      <c r="A174" s="7">
        <v>169</v>
      </c>
      <c r="B174" s="1"/>
      <c r="D174" s="99"/>
      <c r="E174" s="100"/>
      <c r="F174" s="100"/>
      <c r="G174" s="100"/>
      <c r="H174" s="100"/>
      <c r="I174" s="101"/>
      <c r="J174" s="104"/>
      <c r="K174" s="105"/>
      <c r="L174" s="105"/>
      <c r="M174" s="105"/>
      <c r="N174" s="105"/>
      <c r="O174" s="106"/>
      <c r="P174" s="109"/>
      <c r="Q174" s="110"/>
      <c r="R174" s="110"/>
      <c r="S174" s="110"/>
      <c r="T174" s="110"/>
      <c r="U174" s="111"/>
      <c r="V174" s="115"/>
      <c r="W174" s="116"/>
      <c r="X174" s="116"/>
      <c r="Y174" s="116"/>
      <c r="Z174" s="116"/>
      <c r="AA174" s="116"/>
      <c r="AB174" s="170"/>
      <c r="AC174" s="171" t="str">
        <f t="shared" si="66"/>
        <v/>
      </c>
      <c r="AD174" s="172" t="str">
        <f t="shared" si="67"/>
        <v/>
      </c>
      <c r="AE174" s="4"/>
      <c r="AF174" s="4"/>
      <c r="AG174" s="4"/>
      <c r="AH174" s="4"/>
      <c r="AI174" s="4"/>
      <c r="AJ174" s="4"/>
      <c r="AK174" s="4"/>
      <c r="AL174" s="2" t="str" cm="1">
        <f t="array" ref="AL174">IF(B174="","",SUMPRODUCT(($D$1:$AB$4=$AL$4)*D174:AB174))</f>
        <v/>
      </c>
      <c r="AM174" s="15" t="str">
        <f t="shared" si="68"/>
        <v/>
      </c>
      <c r="AN174" s="2" t="str" cm="1">
        <f t="array" ref="AN174">IF(B174="","",SUMPRODUCT(($D$1:$AB$4=$AN$4)*D174:AB174))</f>
        <v/>
      </c>
      <c r="AO174" s="15" t="str">
        <f t="shared" si="69"/>
        <v/>
      </c>
      <c r="AP174" s="2" t="str" cm="1">
        <f t="array" ref="AP174">IF(B174="","",SUMPRODUCT(($D$1:$AB$4=$AP$4)*D174:AB174))</f>
        <v/>
      </c>
      <c r="AQ174" s="15" t="str">
        <f t="shared" si="70"/>
        <v/>
      </c>
      <c r="AR174" s="2" t="str" cm="1">
        <f t="array" ref="AR174">IF(B174="","",SUMPRODUCT(($D$1:$AB$4=$AR$4)*D174:AB174))</f>
        <v/>
      </c>
      <c r="AS174" s="15" t="str">
        <f t="shared" si="71"/>
        <v/>
      </c>
      <c r="AT174" s="2" t="str" cm="1">
        <f t="array" ref="AT174">IF(B174="","",SUMPRODUCT(($D$1:$AB$4=$AT$4)*$D174:$AB174))</f>
        <v/>
      </c>
      <c r="AU174" s="15" t="str">
        <f t="shared" si="72"/>
        <v/>
      </c>
      <c r="AV174" s="2" t="str" cm="1">
        <f t="array" ref="AV174">IF(B174="","",SUMPRODUCT(($D$1:$AB$4=$AV$4)*$D174:$AB174))</f>
        <v/>
      </c>
      <c r="AW174" s="15" t="str">
        <f t="shared" si="73"/>
        <v/>
      </c>
      <c r="AX174" s="2" t="str" cm="1">
        <f t="array" ref="AX174">IF(B174="","",SUMPRODUCT(($D$1:$AB$4=$AX$4)*$D174:$AB174))</f>
        <v/>
      </c>
      <c r="AY174" s="15" t="str">
        <f t="shared" si="74"/>
        <v/>
      </c>
      <c r="AZ174" s="2" t="str" cm="1">
        <f t="array" ref="AZ174">IF(B174="","",SUMPRODUCT(($D$1:$AB$4=$AZ$4)*$D174:$AB174))</f>
        <v/>
      </c>
      <c r="BA174" s="15" t="str">
        <f t="shared" si="75"/>
        <v/>
      </c>
      <c r="BB174" s="2" t="str" cm="1">
        <f t="array" ref="BB174">IF(B174="","",SUMPRODUCT(($D$1:$AB$4=$BB$4)*$D174:$AB174))</f>
        <v/>
      </c>
      <c r="BC174" s="15" t="str">
        <f t="shared" si="76"/>
        <v/>
      </c>
      <c r="BD174" s="2" t="str" cm="1">
        <f t="array" ref="BD174">IF(B174="","",SUMPRODUCT(($D$1:$AB$4=$BD$4)*$D174:$AB174))</f>
        <v/>
      </c>
      <c r="BE174" s="15" t="str">
        <f t="shared" si="77"/>
        <v/>
      </c>
      <c r="BF174" s="2" t="str" cm="1">
        <f t="array" ref="BF174">IF(B174="","",SUMPRODUCT(($D$1:$AB$4=$BF$4)*$D174:$AB174))</f>
        <v/>
      </c>
      <c r="BG174" s="15" t="str">
        <f t="shared" si="78"/>
        <v/>
      </c>
      <c r="BH174" s="2" t="str" cm="1">
        <f t="array" ref="BH174">IF(B174="","",SUMPRODUCT(($D$1:$AB$4=$BH$4)*$D174:$AB174))</f>
        <v/>
      </c>
      <c r="BI174" s="15" t="str">
        <f t="shared" si="79"/>
        <v/>
      </c>
      <c r="BJ174" s="2" t="str" cm="1">
        <f t="array" ref="BJ174">IF(B174="","",SUMPRODUCT(($D$1:$AB$4=$BJ$4)*$D174:$AB174))</f>
        <v/>
      </c>
      <c r="BK174" s="15" t="str">
        <f t="shared" si="80"/>
        <v/>
      </c>
      <c r="BL174" s="2" t="str" cm="1">
        <f t="array" ref="BL174">IF(B174="","",SUMPRODUCT(($D$1:$AB$4=$BL$4)*$D174:$AB174))</f>
        <v/>
      </c>
      <c r="BM174" s="15" t="str">
        <f t="shared" si="81"/>
        <v/>
      </c>
      <c r="BN174" s="2" t="str" cm="1">
        <f t="array" ref="BN174">IF(B174="","",SUMPRODUCT(($D$1:$AB$4=$BN$4)*$D174:$AB174))</f>
        <v/>
      </c>
      <c r="BO174" s="15" t="str">
        <f t="shared" si="82"/>
        <v/>
      </c>
      <c r="BP174" s="2" t="str" cm="1">
        <f t="array" ref="BP174">IF(B174="","",SUMPRODUCT(($D$1:$AB$4=$BP$4)*$D174:$AB174))</f>
        <v/>
      </c>
      <c r="BQ174" s="15" t="str">
        <f t="shared" si="83"/>
        <v/>
      </c>
      <c r="BR174" s="2" t="str" cm="1">
        <f t="array" ref="BR174">IF(B174="","",SUMPRODUCT(($D$1:$AB$4=$BR$4)*$D174:$AB174))</f>
        <v/>
      </c>
      <c r="BS174" s="15" t="str">
        <f t="shared" si="84"/>
        <v/>
      </c>
      <c r="BT174" s="2" t="str" cm="1">
        <f t="array" ref="BT174">IF(B174="","",SUMPRODUCT(($D$1:$AB$4=$BT$4)*$D174:$AB174))</f>
        <v/>
      </c>
      <c r="BU174" s="15" t="str">
        <f t="shared" si="85"/>
        <v/>
      </c>
      <c r="BV174" s="2" t="str" cm="1">
        <f t="array" ref="BV174">IF(B174="","",SUMPRODUCT(($D$1:$AB$4=$BV$4)*$D174:$AB174))</f>
        <v/>
      </c>
      <c r="BW174" s="15" t="str">
        <f t="shared" si="86"/>
        <v/>
      </c>
      <c r="BX174" s="2" t="str" cm="1">
        <f t="array" ref="BX174">IF(B174="","",SUMPRODUCT(($D$1:$AB$4=$BX$4)*$D174:$AB174))</f>
        <v/>
      </c>
      <c r="BY174" s="15" t="str">
        <f t="shared" si="87"/>
        <v/>
      </c>
      <c r="BZ174" s="2" t="str" cm="1">
        <f t="array" ref="BZ174">IF(B174="","",SUMPRODUCT(($D$1:$AB$4=$BZ$4)*$D174:$AB174))</f>
        <v/>
      </c>
      <c r="CA174" s="15" t="str">
        <f t="shared" si="88"/>
        <v/>
      </c>
      <c r="CB174" s="2" t="str" cm="1">
        <f t="array" ref="CB174">IF(B174="","",SUMPRODUCT(($D$1:$AB$4=$CB$4)*$D174:$AB174))</f>
        <v/>
      </c>
      <c r="CC174" s="15" t="str">
        <f t="shared" si="89"/>
        <v/>
      </c>
      <c r="CD174" s="2" t="str" cm="1">
        <f t="array" ref="CD174">IF(B174="","",SUMPRODUCT(($D$1:$AB$4=$CD$4)*$D174:$AB174))</f>
        <v/>
      </c>
      <c r="CE174" s="15" t="str">
        <f t="shared" si="90"/>
        <v/>
      </c>
      <c r="CF174" s="2" t="str" cm="1">
        <f t="array" ref="CF174">IF(B174="","",SUMPRODUCT(($D$1:$AB$4=$CF$4)*$D174:$AB174))</f>
        <v/>
      </c>
      <c r="CG174" s="15" t="str">
        <f t="shared" si="91"/>
        <v/>
      </c>
      <c r="CH174" s="2" t="str" cm="1">
        <f t="array" ref="CH174">IF(B174="","",SUMPRODUCT(($D$1:$AB$4=$CH$4)*$D174:$AB174))</f>
        <v/>
      </c>
      <c r="CI174" s="15" t="str">
        <f t="shared" si="92"/>
        <v/>
      </c>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row>
    <row r="175" spans="1:127" s="3" customFormat="1" ht="15.75" thickBot="1">
      <c r="A175" s="7">
        <v>170</v>
      </c>
      <c r="B175" s="1"/>
      <c r="D175" s="99"/>
      <c r="E175" s="100"/>
      <c r="F175" s="100"/>
      <c r="G175" s="100"/>
      <c r="H175" s="100"/>
      <c r="I175" s="101"/>
      <c r="J175" s="104"/>
      <c r="K175" s="105"/>
      <c r="L175" s="105"/>
      <c r="M175" s="105"/>
      <c r="N175" s="105"/>
      <c r="O175" s="106"/>
      <c r="P175" s="109"/>
      <c r="Q175" s="110"/>
      <c r="R175" s="110"/>
      <c r="S175" s="110"/>
      <c r="T175" s="110"/>
      <c r="U175" s="111"/>
      <c r="V175" s="115"/>
      <c r="W175" s="116"/>
      <c r="X175" s="116"/>
      <c r="Y175" s="116"/>
      <c r="Z175" s="116"/>
      <c r="AA175" s="116"/>
      <c r="AB175" s="170"/>
      <c r="AC175" s="171" t="str">
        <f t="shared" si="66"/>
        <v/>
      </c>
      <c r="AD175" s="172" t="str">
        <f t="shared" si="67"/>
        <v/>
      </c>
      <c r="AE175" s="4"/>
      <c r="AF175" s="4"/>
      <c r="AG175" s="4"/>
      <c r="AH175" s="4"/>
      <c r="AI175" s="4"/>
      <c r="AJ175" s="4"/>
      <c r="AK175" s="4"/>
      <c r="AL175" s="2" t="str" cm="1">
        <f t="array" ref="AL175">IF(B175="","",SUMPRODUCT(($D$1:$AB$4=$AL$4)*D175:AB175))</f>
        <v/>
      </c>
      <c r="AM175" s="15" t="str">
        <f t="shared" si="68"/>
        <v/>
      </c>
      <c r="AN175" s="2" t="str" cm="1">
        <f t="array" ref="AN175">IF(B175="","",SUMPRODUCT(($D$1:$AB$4=$AN$4)*D175:AB175))</f>
        <v/>
      </c>
      <c r="AO175" s="15" t="str">
        <f t="shared" si="69"/>
        <v/>
      </c>
      <c r="AP175" s="2" t="str" cm="1">
        <f t="array" ref="AP175">IF(B175="","",SUMPRODUCT(($D$1:$AB$4=$AP$4)*D175:AB175))</f>
        <v/>
      </c>
      <c r="AQ175" s="15" t="str">
        <f t="shared" si="70"/>
        <v/>
      </c>
      <c r="AR175" s="2" t="str" cm="1">
        <f t="array" ref="AR175">IF(B175="","",SUMPRODUCT(($D$1:$AB$4=$AR$4)*D175:AB175))</f>
        <v/>
      </c>
      <c r="AS175" s="15" t="str">
        <f t="shared" si="71"/>
        <v/>
      </c>
      <c r="AT175" s="2" t="str" cm="1">
        <f t="array" ref="AT175">IF(B175="","",SUMPRODUCT(($D$1:$AB$4=$AT$4)*$D175:$AB175))</f>
        <v/>
      </c>
      <c r="AU175" s="15" t="str">
        <f t="shared" si="72"/>
        <v/>
      </c>
      <c r="AV175" s="2" t="str" cm="1">
        <f t="array" ref="AV175">IF(B175="","",SUMPRODUCT(($D$1:$AB$4=$AV$4)*$D175:$AB175))</f>
        <v/>
      </c>
      <c r="AW175" s="15" t="str">
        <f t="shared" si="73"/>
        <v/>
      </c>
      <c r="AX175" s="2" t="str" cm="1">
        <f t="array" ref="AX175">IF(B175="","",SUMPRODUCT(($D$1:$AB$4=$AX$4)*$D175:$AB175))</f>
        <v/>
      </c>
      <c r="AY175" s="15" t="str">
        <f t="shared" si="74"/>
        <v/>
      </c>
      <c r="AZ175" s="2" t="str" cm="1">
        <f t="array" ref="AZ175">IF(B175="","",SUMPRODUCT(($D$1:$AB$4=$AZ$4)*$D175:$AB175))</f>
        <v/>
      </c>
      <c r="BA175" s="15" t="str">
        <f t="shared" si="75"/>
        <v/>
      </c>
      <c r="BB175" s="2" t="str" cm="1">
        <f t="array" ref="BB175">IF(B175="","",SUMPRODUCT(($D$1:$AB$4=$BB$4)*$D175:$AB175))</f>
        <v/>
      </c>
      <c r="BC175" s="15" t="str">
        <f t="shared" si="76"/>
        <v/>
      </c>
      <c r="BD175" s="2" t="str" cm="1">
        <f t="array" ref="BD175">IF(B175="","",SUMPRODUCT(($D$1:$AB$4=$BD$4)*$D175:$AB175))</f>
        <v/>
      </c>
      <c r="BE175" s="15" t="str">
        <f t="shared" si="77"/>
        <v/>
      </c>
      <c r="BF175" s="2" t="str" cm="1">
        <f t="array" ref="BF175">IF(B175="","",SUMPRODUCT(($D$1:$AB$4=$BF$4)*$D175:$AB175))</f>
        <v/>
      </c>
      <c r="BG175" s="15" t="str">
        <f t="shared" si="78"/>
        <v/>
      </c>
      <c r="BH175" s="2" t="str" cm="1">
        <f t="array" ref="BH175">IF(B175="","",SUMPRODUCT(($D$1:$AB$4=$BH$4)*$D175:$AB175))</f>
        <v/>
      </c>
      <c r="BI175" s="15" t="str">
        <f t="shared" si="79"/>
        <v/>
      </c>
      <c r="BJ175" s="2" t="str" cm="1">
        <f t="array" ref="BJ175">IF(B175="","",SUMPRODUCT(($D$1:$AB$4=$BJ$4)*$D175:$AB175))</f>
        <v/>
      </c>
      <c r="BK175" s="15" t="str">
        <f t="shared" si="80"/>
        <v/>
      </c>
      <c r="BL175" s="2" t="str" cm="1">
        <f t="array" ref="BL175">IF(B175="","",SUMPRODUCT(($D$1:$AB$4=$BL$4)*$D175:$AB175))</f>
        <v/>
      </c>
      <c r="BM175" s="15" t="str">
        <f t="shared" si="81"/>
        <v/>
      </c>
      <c r="BN175" s="2" t="str" cm="1">
        <f t="array" ref="BN175">IF(B175="","",SUMPRODUCT(($D$1:$AB$4=$BN$4)*$D175:$AB175))</f>
        <v/>
      </c>
      <c r="BO175" s="15" t="str">
        <f t="shared" si="82"/>
        <v/>
      </c>
      <c r="BP175" s="2" t="str" cm="1">
        <f t="array" ref="BP175">IF(B175="","",SUMPRODUCT(($D$1:$AB$4=$BP$4)*$D175:$AB175))</f>
        <v/>
      </c>
      <c r="BQ175" s="15" t="str">
        <f t="shared" si="83"/>
        <v/>
      </c>
      <c r="BR175" s="2" t="str" cm="1">
        <f t="array" ref="BR175">IF(B175="","",SUMPRODUCT(($D$1:$AB$4=$BR$4)*$D175:$AB175))</f>
        <v/>
      </c>
      <c r="BS175" s="15" t="str">
        <f t="shared" si="84"/>
        <v/>
      </c>
      <c r="BT175" s="2" t="str" cm="1">
        <f t="array" ref="BT175">IF(B175="","",SUMPRODUCT(($D$1:$AB$4=$BT$4)*$D175:$AB175))</f>
        <v/>
      </c>
      <c r="BU175" s="15" t="str">
        <f t="shared" si="85"/>
        <v/>
      </c>
      <c r="BV175" s="2" t="str" cm="1">
        <f t="array" ref="BV175">IF(B175="","",SUMPRODUCT(($D$1:$AB$4=$BV$4)*$D175:$AB175))</f>
        <v/>
      </c>
      <c r="BW175" s="15" t="str">
        <f t="shared" si="86"/>
        <v/>
      </c>
      <c r="BX175" s="2" t="str" cm="1">
        <f t="array" ref="BX175">IF(B175="","",SUMPRODUCT(($D$1:$AB$4=$BX$4)*$D175:$AB175))</f>
        <v/>
      </c>
      <c r="BY175" s="15" t="str">
        <f t="shared" si="87"/>
        <v/>
      </c>
      <c r="BZ175" s="2" t="str" cm="1">
        <f t="array" ref="BZ175">IF(B175="","",SUMPRODUCT(($D$1:$AB$4=$BZ$4)*$D175:$AB175))</f>
        <v/>
      </c>
      <c r="CA175" s="15" t="str">
        <f t="shared" si="88"/>
        <v/>
      </c>
      <c r="CB175" s="2" t="str" cm="1">
        <f t="array" ref="CB175">IF(B175="","",SUMPRODUCT(($D$1:$AB$4=$CB$4)*$D175:$AB175))</f>
        <v/>
      </c>
      <c r="CC175" s="15" t="str">
        <f t="shared" si="89"/>
        <v/>
      </c>
      <c r="CD175" s="2" t="str" cm="1">
        <f t="array" ref="CD175">IF(B175="","",SUMPRODUCT(($D$1:$AB$4=$CD$4)*$D175:$AB175))</f>
        <v/>
      </c>
      <c r="CE175" s="15" t="str">
        <f t="shared" si="90"/>
        <v/>
      </c>
      <c r="CF175" s="2" t="str" cm="1">
        <f t="array" ref="CF175">IF(B175="","",SUMPRODUCT(($D$1:$AB$4=$CF$4)*$D175:$AB175))</f>
        <v/>
      </c>
      <c r="CG175" s="15" t="str">
        <f t="shared" si="91"/>
        <v/>
      </c>
      <c r="CH175" s="2" t="str" cm="1">
        <f t="array" ref="CH175">IF(B175="","",SUMPRODUCT(($D$1:$AB$4=$CH$4)*$D175:$AB175))</f>
        <v/>
      </c>
      <c r="CI175" s="15" t="str">
        <f t="shared" si="92"/>
        <v/>
      </c>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row>
    <row r="176" spans="1:127" s="3" customFormat="1" ht="15.75" thickBot="1">
      <c r="A176" s="7">
        <v>171</v>
      </c>
      <c r="B176" s="1"/>
      <c r="D176" s="99"/>
      <c r="E176" s="100"/>
      <c r="F176" s="100"/>
      <c r="G176" s="100"/>
      <c r="H176" s="100"/>
      <c r="I176" s="101"/>
      <c r="J176" s="104"/>
      <c r="K176" s="105"/>
      <c r="L176" s="105"/>
      <c r="M176" s="105"/>
      <c r="N176" s="105"/>
      <c r="O176" s="106"/>
      <c r="P176" s="109"/>
      <c r="Q176" s="110"/>
      <c r="R176" s="110"/>
      <c r="S176" s="110"/>
      <c r="T176" s="110"/>
      <c r="U176" s="111"/>
      <c r="V176" s="115"/>
      <c r="W176" s="116"/>
      <c r="X176" s="116"/>
      <c r="Y176" s="116"/>
      <c r="Z176" s="116"/>
      <c r="AA176" s="116"/>
      <c r="AB176" s="170"/>
      <c r="AC176" s="171" t="str">
        <f t="shared" si="66"/>
        <v/>
      </c>
      <c r="AD176" s="172" t="str">
        <f t="shared" si="67"/>
        <v/>
      </c>
      <c r="AE176" s="4"/>
      <c r="AF176" s="4"/>
      <c r="AG176" s="4"/>
      <c r="AH176" s="4"/>
      <c r="AI176" s="4"/>
      <c r="AJ176" s="4"/>
      <c r="AK176" s="4"/>
      <c r="AL176" s="2" t="str" cm="1">
        <f t="array" ref="AL176">IF(B176="","",SUMPRODUCT(($D$1:$AB$4=$AL$4)*D176:AB176))</f>
        <v/>
      </c>
      <c r="AM176" s="15" t="str">
        <f t="shared" si="68"/>
        <v/>
      </c>
      <c r="AN176" s="2" t="str" cm="1">
        <f t="array" ref="AN176">IF(B176="","",SUMPRODUCT(($D$1:$AB$4=$AN$4)*D176:AB176))</f>
        <v/>
      </c>
      <c r="AO176" s="15" t="str">
        <f t="shared" si="69"/>
        <v/>
      </c>
      <c r="AP176" s="2" t="str" cm="1">
        <f t="array" ref="AP176">IF(B176="","",SUMPRODUCT(($D$1:$AB$4=$AP$4)*D176:AB176))</f>
        <v/>
      </c>
      <c r="AQ176" s="15" t="str">
        <f t="shared" si="70"/>
        <v/>
      </c>
      <c r="AR176" s="2" t="str" cm="1">
        <f t="array" ref="AR176">IF(B176="","",SUMPRODUCT(($D$1:$AB$4=$AR$4)*D176:AB176))</f>
        <v/>
      </c>
      <c r="AS176" s="15" t="str">
        <f t="shared" si="71"/>
        <v/>
      </c>
      <c r="AT176" s="2" t="str" cm="1">
        <f t="array" ref="AT176">IF(B176="","",SUMPRODUCT(($D$1:$AB$4=$AT$4)*$D176:$AB176))</f>
        <v/>
      </c>
      <c r="AU176" s="15" t="str">
        <f t="shared" si="72"/>
        <v/>
      </c>
      <c r="AV176" s="2" t="str" cm="1">
        <f t="array" ref="AV176">IF(B176="","",SUMPRODUCT(($D$1:$AB$4=$AV$4)*$D176:$AB176))</f>
        <v/>
      </c>
      <c r="AW176" s="15" t="str">
        <f t="shared" si="73"/>
        <v/>
      </c>
      <c r="AX176" s="2" t="str" cm="1">
        <f t="array" ref="AX176">IF(B176="","",SUMPRODUCT(($D$1:$AB$4=$AX$4)*$D176:$AB176))</f>
        <v/>
      </c>
      <c r="AY176" s="15" t="str">
        <f t="shared" si="74"/>
        <v/>
      </c>
      <c r="AZ176" s="2" t="str" cm="1">
        <f t="array" ref="AZ176">IF(B176="","",SUMPRODUCT(($D$1:$AB$4=$AZ$4)*$D176:$AB176))</f>
        <v/>
      </c>
      <c r="BA176" s="15" t="str">
        <f t="shared" si="75"/>
        <v/>
      </c>
      <c r="BB176" s="2" t="str" cm="1">
        <f t="array" ref="BB176">IF(B176="","",SUMPRODUCT(($D$1:$AB$4=$BB$4)*$D176:$AB176))</f>
        <v/>
      </c>
      <c r="BC176" s="15" t="str">
        <f t="shared" si="76"/>
        <v/>
      </c>
      <c r="BD176" s="2" t="str" cm="1">
        <f t="array" ref="BD176">IF(B176="","",SUMPRODUCT(($D$1:$AB$4=$BD$4)*$D176:$AB176))</f>
        <v/>
      </c>
      <c r="BE176" s="15" t="str">
        <f t="shared" si="77"/>
        <v/>
      </c>
      <c r="BF176" s="2" t="str" cm="1">
        <f t="array" ref="BF176">IF(B176="","",SUMPRODUCT(($D$1:$AB$4=$BF$4)*$D176:$AB176))</f>
        <v/>
      </c>
      <c r="BG176" s="15" t="str">
        <f t="shared" si="78"/>
        <v/>
      </c>
      <c r="BH176" s="2" t="str" cm="1">
        <f t="array" ref="BH176">IF(B176="","",SUMPRODUCT(($D$1:$AB$4=$BH$4)*$D176:$AB176))</f>
        <v/>
      </c>
      <c r="BI176" s="15" t="str">
        <f t="shared" si="79"/>
        <v/>
      </c>
      <c r="BJ176" s="2" t="str" cm="1">
        <f t="array" ref="BJ176">IF(B176="","",SUMPRODUCT(($D$1:$AB$4=$BJ$4)*$D176:$AB176))</f>
        <v/>
      </c>
      <c r="BK176" s="15" t="str">
        <f t="shared" si="80"/>
        <v/>
      </c>
      <c r="BL176" s="2" t="str" cm="1">
        <f t="array" ref="BL176">IF(B176="","",SUMPRODUCT(($D$1:$AB$4=$BL$4)*$D176:$AB176))</f>
        <v/>
      </c>
      <c r="BM176" s="15" t="str">
        <f t="shared" si="81"/>
        <v/>
      </c>
      <c r="BN176" s="2" t="str" cm="1">
        <f t="array" ref="BN176">IF(B176="","",SUMPRODUCT(($D$1:$AB$4=$BN$4)*$D176:$AB176))</f>
        <v/>
      </c>
      <c r="BO176" s="15" t="str">
        <f t="shared" si="82"/>
        <v/>
      </c>
      <c r="BP176" s="2" t="str" cm="1">
        <f t="array" ref="BP176">IF(B176="","",SUMPRODUCT(($D$1:$AB$4=$BP$4)*$D176:$AB176))</f>
        <v/>
      </c>
      <c r="BQ176" s="15" t="str">
        <f t="shared" si="83"/>
        <v/>
      </c>
      <c r="BR176" s="2" t="str" cm="1">
        <f t="array" ref="BR176">IF(B176="","",SUMPRODUCT(($D$1:$AB$4=$BR$4)*$D176:$AB176))</f>
        <v/>
      </c>
      <c r="BS176" s="15" t="str">
        <f t="shared" si="84"/>
        <v/>
      </c>
      <c r="BT176" s="2" t="str" cm="1">
        <f t="array" ref="BT176">IF(B176="","",SUMPRODUCT(($D$1:$AB$4=$BT$4)*$D176:$AB176))</f>
        <v/>
      </c>
      <c r="BU176" s="15" t="str">
        <f t="shared" si="85"/>
        <v/>
      </c>
      <c r="BV176" s="2" t="str" cm="1">
        <f t="array" ref="BV176">IF(B176="","",SUMPRODUCT(($D$1:$AB$4=$BV$4)*$D176:$AB176))</f>
        <v/>
      </c>
      <c r="BW176" s="15" t="str">
        <f t="shared" si="86"/>
        <v/>
      </c>
      <c r="BX176" s="2" t="str" cm="1">
        <f t="array" ref="BX176">IF(B176="","",SUMPRODUCT(($D$1:$AB$4=$BX$4)*$D176:$AB176))</f>
        <v/>
      </c>
      <c r="BY176" s="15" t="str">
        <f t="shared" si="87"/>
        <v/>
      </c>
      <c r="BZ176" s="2" t="str" cm="1">
        <f t="array" ref="BZ176">IF(B176="","",SUMPRODUCT(($D$1:$AB$4=$BZ$4)*$D176:$AB176))</f>
        <v/>
      </c>
      <c r="CA176" s="15" t="str">
        <f t="shared" si="88"/>
        <v/>
      </c>
      <c r="CB176" s="2" t="str" cm="1">
        <f t="array" ref="CB176">IF(B176="","",SUMPRODUCT(($D$1:$AB$4=$CB$4)*$D176:$AB176))</f>
        <v/>
      </c>
      <c r="CC176" s="15" t="str">
        <f t="shared" si="89"/>
        <v/>
      </c>
      <c r="CD176" s="2" t="str" cm="1">
        <f t="array" ref="CD176">IF(B176="","",SUMPRODUCT(($D$1:$AB$4=$CD$4)*$D176:$AB176))</f>
        <v/>
      </c>
      <c r="CE176" s="15" t="str">
        <f t="shared" si="90"/>
        <v/>
      </c>
      <c r="CF176" s="2" t="str" cm="1">
        <f t="array" ref="CF176">IF(B176="","",SUMPRODUCT(($D$1:$AB$4=$CF$4)*$D176:$AB176))</f>
        <v/>
      </c>
      <c r="CG176" s="15" t="str">
        <f t="shared" si="91"/>
        <v/>
      </c>
      <c r="CH176" s="2" t="str" cm="1">
        <f t="array" ref="CH176">IF(B176="","",SUMPRODUCT(($D$1:$AB$4=$CH$4)*$D176:$AB176))</f>
        <v/>
      </c>
      <c r="CI176" s="15" t="str">
        <f t="shared" si="92"/>
        <v/>
      </c>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row>
    <row r="177" spans="1:127" s="3" customFormat="1" ht="15.75" thickBot="1">
      <c r="A177" s="7">
        <v>172</v>
      </c>
      <c r="B177" s="1"/>
      <c r="D177" s="99"/>
      <c r="E177" s="100"/>
      <c r="F177" s="100"/>
      <c r="G177" s="100"/>
      <c r="H177" s="100"/>
      <c r="I177" s="101"/>
      <c r="J177" s="104"/>
      <c r="K177" s="105"/>
      <c r="L177" s="105"/>
      <c r="M177" s="105"/>
      <c r="N177" s="105"/>
      <c r="O177" s="106"/>
      <c r="P177" s="109"/>
      <c r="Q177" s="110"/>
      <c r="R177" s="110"/>
      <c r="S177" s="110"/>
      <c r="T177" s="110"/>
      <c r="U177" s="111"/>
      <c r="V177" s="115"/>
      <c r="W177" s="116"/>
      <c r="X177" s="116"/>
      <c r="Y177" s="116"/>
      <c r="Z177" s="116"/>
      <c r="AA177" s="116"/>
      <c r="AB177" s="170"/>
      <c r="AC177" s="171" t="str">
        <f t="shared" si="66"/>
        <v/>
      </c>
      <c r="AD177" s="172" t="str">
        <f t="shared" si="67"/>
        <v/>
      </c>
      <c r="AE177" s="4"/>
      <c r="AF177" s="4"/>
      <c r="AG177" s="4"/>
      <c r="AH177" s="4"/>
      <c r="AI177" s="4"/>
      <c r="AJ177" s="4"/>
      <c r="AK177" s="4"/>
      <c r="AL177" s="2" t="str" cm="1">
        <f t="array" ref="AL177">IF(B177="","",SUMPRODUCT(($D$1:$AB$4=$AL$4)*D177:AB177))</f>
        <v/>
      </c>
      <c r="AM177" s="15" t="str">
        <f t="shared" si="68"/>
        <v/>
      </c>
      <c r="AN177" s="2" t="str" cm="1">
        <f t="array" ref="AN177">IF(B177="","",SUMPRODUCT(($D$1:$AB$4=$AN$4)*D177:AB177))</f>
        <v/>
      </c>
      <c r="AO177" s="15" t="str">
        <f t="shared" si="69"/>
        <v/>
      </c>
      <c r="AP177" s="2" t="str" cm="1">
        <f t="array" ref="AP177">IF(B177="","",SUMPRODUCT(($D$1:$AB$4=$AP$4)*D177:AB177))</f>
        <v/>
      </c>
      <c r="AQ177" s="15" t="str">
        <f t="shared" si="70"/>
        <v/>
      </c>
      <c r="AR177" s="2" t="str" cm="1">
        <f t="array" ref="AR177">IF(B177="","",SUMPRODUCT(($D$1:$AB$4=$AR$4)*D177:AB177))</f>
        <v/>
      </c>
      <c r="AS177" s="15" t="str">
        <f t="shared" si="71"/>
        <v/>
      </c>
      <c r="AT177" s="2" t="str" cm="1">
        <f t="array" ref="AT177">IF(B177="","",SUMPRODUCT(($D$1:$AB$4=$AT$4)*$D177:$AB177))</f>
        <v/>
      </c>
      <c r="AU177" s="15" t="str">
        <f t="shared" si="72"/>
        <v/>
      </c>
      <c r="AV177" s="2" t="str" cm="1">
        <f t="array" ref="AV177">IF(B177="","",SUMPRODUCT(($D$1:$AB$4=$AV$4)*$D177:$AB177))</f>
        <v/>
      </c>
      <c r="AW177" s="15" t="str">
        <f t="shared" si="73"/>
        <v/>
      </c>
      <c r="AX177" s="2" t="str" cm="1">
        <f t="array" ref="AX177">IF(B177="","",SUMPRODUCT(($D$1:$AB$4=$AX$4)*$D177:$AB177))</f>
        <v/>
      </c>
      <c r="AY177" s="15" t="str">
        <f t="shared" si="74"/>
        <v/>
      </c>
      <c r="AZ177" s="2" t="str" cm="1">
        <f t="array" ref="AZ177">IF(B177="","",SUMPRODUCT(($D$1:$AB$4=$AZ$4)*$D177:$AB177))</f>
        <v/>
      </c>
      <c r="BA177" s="15" t="str">
        <f t="shared" si="75"/>
        <v/>
      </c>
      <c r="BB177" s="2" t="str" cm="1">
        <f t="array" ref="BB177">IF(B177="","",SUMPRODUCT(($D$1:$AB$4=$BB$4)*$D177:$AB177))</f>
        <v/>
      </c>
      <c r="BC177" s="15" t="str">
        <f t="shared" si="76"/>
        <v/>
      </c>
      <c r="BD177" s="2" t="str" cm="1">
        <f t="array" ref="BD177">IF(B177="","",SUMPRODUCT(($D$1:$AB$4=$BD$4)*$D177:$AB177))</f>
        <v/>
      </c>
      <c r="BE177" s="15" t="str">
        <f t="shared" si="77"/>
        <v/>
      </c>
      <c r="BF177" s="2" t="str" cm="1">
        <f t="array" ref="BF177">IF(B177="","",SUMPRODUCT(($D$1:$AB$4=$BF$4)*$D177:$AB177))</f>
        <v/>
      </c>
      <c r="BG177" s="15" t="str">
        <f t="shared" si="78"/>
        <v/>
      </c>
      <c r="BH177" s="2" t="str" cm="1">
        <f t="array" ref="BH177">IF(B177="","",SUMPRODUCT(($D$1:$AB$4=$BH$4)*$D177:$AB177))</f>
        <v/>
      </c>
      <c r="BI177" s="15" t="str">
        <f t="shared" si="79"/>
        <v/>
      </c>
      <c r="BJ177" s="2" t="str" cm="1">
        <f t="array" ref="BJ177">IF(B177="","",SUMPRODUCT(($D$1:$AB$4=$BJ$4)*$D177:$AB177))</f>
        <v/>
      </c>
      <c r="BK177" s="15" t="str">
        <f t="shared" si="80"/>
        <v/>
      </c>
      <c r="BL177" s="2" t="str" cm="1">
        <f t="array" ref="BL177">IF(B177="","",SUMPRODUCT(($D$1:$AB$4=$BL$4)*$D177:$AB177))</f>
        <v/>
      </c>
      <c r="BM177" s="15" t="str">
        <f t="shared" si="81"/>
        <v/>
      </c>
      <c r="BN177" s="2" t="str" cm="1">
        <f t="array" ref="BN177">IF(B177="","",SUMPRODUCT(($D$1:$AB$4=$BN$4)*$D177:$AB177))</f>
        <v/>
      </c>
      <c r="BO177" s="15" t="str">
        <f t="shared" si="82"/>
        <v/>
      </c>
      <c r="BP177" s="2" t="str" cm="1">
        <f t="array" ref="BP177">IF(B177="","",SUMPRODUCT(($D$1:$AB$4=$BP$4)*$D177:$AB177))</f>
        <v/>
      </c>
      <c r="BQ177" s="15" t="str">
        <f t="shared" si="83"/>
        <v/>
      </c>
      <c r="BR177" s="2" t="str" cm="1">
        <f t="array" ref="BR177">IF(B177="","",SUMPRODUCT(($D$1:$AB$4=$BR$4)*$D177:$AB177))</f>
        <v/>
      </c>
      <c r="BS177" s="15" t="str">
        <f t="shared" si="84"/>
        <v/>
      </c>
      <c r="BT177" s="2" t="str" cm="1">
        <f t="array" ref="BT177">IF(B177="","",SUMPRODUCT(($D$1:$AB$4=$BT$4)*$D177:$AB177))</f>
        <v/>
      </c>
      <c r="BU177" s="15" t="str">
        <f t="shared" si="85"/>
        <v/>
      </c>
      <c r="BV177" s="2" t="str" cm="1">
        <f t="array" ref="BV177">IF(B177="","",SUMPRODUCT(($D$1:$AB$4=$BV$4)*$D177:$AB177))</f>
        <v/>
      </c>
      <c r="BW177" s="15" t="str">
        <f t="shared" si="86"/>
        <v/>
      </c>
      <c r="BX177" s="2" t="str" cm="1">
        <f t="array" ref="BX177">IF(B177="","",SUMPRODUCT(($D$1:$AB$4=$BX$4)*$D177:$AB177))</f>
        <v/>
      </c>
      <c r="BY177" s="15" t="str">
        <f t="shared" si="87"/>
        <v/>
      </c>
      <c r="BZ177" s="2" t="str" cm="1">
        <f t="array" ref="BZ177">IF(B177="","",SUMPRODUCT(($D$1:$AB$4=$BZ$4)*$D177:$AB177))</f>
        <v/>
      </c>
      <c r="CA177" s="15" t="str">
        <f t="shared" si="88"/>
        <v/>
      </c>
      <c r="CB177" s="2" t="str" cm="1">
        <f t="array" ref="CB177">IF(B177="","",SUMPRODUCT(($D$1:$AB$4=$CB$4)*$D177:$AB177))</f>
        <v/>
      </c>
      <c r="CC177" s="15" t="str">
        <f t="shared" si="89"/>
        <v/>
      </c>
      <c r="CD177" s="2" t="str" cm="1">
        <f t="array" ref="CD177">IF(B177="","",SUMPRODUCT(($D$1:$AB$4=$CD$4)*$D177:$AB177))</f>
        <v/>
      </c>
      <c r="CE177" s="15" t="str">
        <f t="shared" si="90"/>
        <v/>
      </c>
      <c r="CF177" s="2" t="str" cm="1">
        <f t="array" ref="CF177">IF(B177="","",SUMPRODUCT(($D$1:$AB$4=$CF$4)*$D177:$AB177))</f>
        <v/>
      </c>
      <c r="CG177" s="15" t="str">
        <f t="shared" si="91"/>
        <v/>
      </c>
      <c r="CH177" s="2" t="str" cm="1">
        <f t="array" ref="CH177">IF(B177="","",SUMPRODUCT(($D$1:$AB$4=$CH$4)*$D177:$AB177))</f>
        <v/>
      </c>
      <c r="CI177" s="15" t="str">
        <f t="shared" si="92"/>
        <v/>
      </c>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row>
    <row r="178" spans="1:127" s="3" customFormat="1" ht="15.75" thickBot="1">
      <c r="A178" s="7">
        <v>173</v>
      </c>
      <c r="B178" s="1"/>
      <c r="D178" s="99"/>
      <c r="E178" s="100"/>
      <c r="F178" s="100"/>
      <c r="G178" s="100"/>
      <c r="H178" s="100"/>
      <c r="I178" s="101"/>
      <c r="J178" s="104"/>
      <c r="K178" s="105"/>
      <c r="L178" s="105"/>
      <c r="M178" s="105"/>
      <c r="N178" s="105"/>
      <c r="O178" s="106"/>
      <c r="P178" s="109"/>
      <c r="Q178" s="110"/>
      <c r="R178" s="110"/>
      <c r="S178" s="110"/>
      <c r="T178" s="110"/>
      <c r="U178" s="111"/>
      <c r="V178" s="115"/>
      <c r="W178" s="116"/>
      <c r="X178" s="116"/>
      <c r="Y178" s="116"/>
      <c r="Z178" s="116"/>
      <c r="AA178" s="116"/>
      <c r="AB178" s="170"/>
      <c r="AC178" s="171" t="str">
        <f t="shared" si="66"/>
        <v/>
      </c>
      <c r="AD178" s="172" t="str">
        <f t="shared" si="67"/>
        <v/>
      </c>
      <c r="AE178" s="4"/>
      <c r="AF178" s="4"/>
      <c r="AG178" s="4"/>
      <c r="AH178" s="4"/>
      <c r="AI178" s="4"/>
      <c r="AJ178" s="4"/>
      <c r="AK178" s="4"/>
      <c r="AL178" s="2" t="str" cm="1">
        <f t="array" ref="AL178">IF(B178="","",SUMPRODUCT(($D$1:$AB$4=$AL$4)*D178:AB178))</f>
        <v/>
      </c>
      <c r="AM178" s="15" t="str">
        <f t="shared" si="68"/>
        <v/>
      </c>
      <c r="AN178" s="2" t="str" cm="1">
        <f t="array" ref="AN178">IF(B178="","",SUMPRODUCT(($D$1:$AB$4=$AN$4)*D178:AB178))</f>
        <v/>
      </c>
      <c r="AO178" s="15" t="str">
        <f t="shared" si="69"/>
        <v/>
      </c>
      <c r="AP178" s="2" t="str" cm="1">
        <f t="array" ref="AP178">IF(B178="","",SUMPRODUCT(($D$1:$AB$4=$AP$4)*D178:AB178))</f>
        <v/>
      </c>
      <c r="AQ178" s="15" t="str">
        <f t="shared" si="70"/>
        <v/>
      </c>
      <c r="AR178" s="2" t="str" cm="1">
        <f t="array" ref="AR178">IF(B178="","",SUMPRODUCT(($D$1:$AB$4=$AR$4)*D178:AB178))</f>
        <v/>
      </c>
      <c r="AS178" s="15" t="str">
        <f t="shared" si="71"/>
        <v/>
      </c>
      <c r="AT178" s="2" t="str" cm="1">
        <f t="array" ref="AT178">IF(B178="","",SUMPRODUCT(($D$1:$AB$4=$AT$4)*$D178:$AB178))</f>
        <v/>
      </c>
      <c r="AU178" s="15" t="str">
        <f t="shared" si="72"/>
        <v/>
      </c>
      <c r="AV178" s="2" t="str" cm="1">
        <f t="array" ref="AV178">IF(B178="","",SUMPRODUCT(($D$1:$AB$4=$AV$4)*$D178:$AB178))</f>
        <v/>
      </c>
      <c r="AW178" s="15" t="str">
        <f t="shared" si="73"/>
        <v/>
      </c>
      <c r="AX178" s="2" t="str" cm="1">
        <f t="array" ref="AX178">IF(B178="","",SUMPRODUCT(($D$1:$AB$4=$AX$4)*$D178:$AB178))</f>
        <v/>
      </c>
      <c r="AY178" s="15" t="str">
        <f t="shared" si="74"/>
        <v/>
      </c>
      <c r="AZ178" s="2" t="str" cm="1">
        <f t="array" ref="AZ178">IF(B178="","",SUMPRODUCT(($D$1:$AB$4=$AZ$4)*$D178:$AB178))</f>
        <v/>
      </c>
      <c r="BA178" s="15" t="str">
        <f t="shared" si="75"/>
        <v/>
      </c>
      <c r="BB178" s="2" t="str" cm="1">
        <f t="array" ref="BB178">IF(B178="","",SUMPRODUCT(($D$1:$AB$4=$BB$4)*$D178:$AB178))</f>
        <v/>
      </c>
      <c r="BC178" s="15" t="str">
        <f t="shared" si="76"/>
        <v/>
      </c>
      <c r="BD178" s="2" t="str" cm="1">
        <f t="array" ref="BD178">IF(B178="","",SUMPRODUCT(($D$1:$AB$4=$BD$4)*$D178:$AB178))</f>
        <v/>
      </c>
      <c r="BE178" s="15" t="str">
        <f t="shared" si="77"/>
        <v/>
      </c>
      <c r="BF178" s="2" t="str" cm="1">
        <f t="array" ref="BF178">IF(B178="","",SUMPRODUCT(($D$1:$AB$4=$BF$4)*$D178:$AB178))</f>
        <v/>
      </c>
      <c r="BG178" s="15" t="str">
        <f t="shared" si="78"/>
        <v/>
      </c>
      <c r="BH178" s="2" t="str" cm="1">
        <f t="array" ref="BH178">IF(B178="","",SUMPRODUCT(($D$1:$AB$4=$BH$4)*$D178:$AB178))</f>
        <v/>
      </c>
      <c r="BI178" s="15" t="str">
        <f t="shared" si="79"/>
        <v/>
      </c>
      <c r="BJ178" s="2" t="str" cm="1">
        <f t="array" ref="BJ178">IF(B178="","",SUMPRODUCT(($D$1:$AB$4=$BJ$4)*$D178:$AB178))</f>
        <v/>
      </c>
      <c r="BK178" s="15" t="str">
        <f t="shared" si="80"/>
        <v/>
      </c>
      <c r="BL178" s="2" t="str" cm="1">
        <f t="array" ref="BL178">IF(B178="","",SUMPRODUCT(($D$1:$AB$4=$BL$4)*$D178:$AB178))</f>
        <v/>
      </c>
      <c r="BM178" s="15" t="str">
        <f t="shared" si="81"/>
        <v/>
      </c>
      <c r="BN178" s="2" t="str" cm="1">
        <f t="array" ref="BN178">IF(B178="","",SUMPRODUCT(($D$1:$AB$4=$BN$4)*$D178:$AB178))</f>
        <v/>
      </c>
      <c r="BO178" s="15" t="str">
        <f t="shared" si="82"/>
        <v/>
      </c>
      <c r="BP178" s="2" t="str" cm="1">
        <f t="array" ref="BP178">IF(B178="","",SUMPRODUCT(($D$1:$AB$4=$BP$4)*$D178:$AB178))</f>
        <v/>
      </c>
      <c r="BQ178" s="15" t="str">
        <f t="shared" si="83"/>
        <v/>
      </c>
      <c r="BR178" s="2" t="str" cm="1">
        <f t="array" ref="BR178">IF(B178="","",SUMPRODUCT(($D$1:$AB$4=$BR$4)*$D178:$AB178))</f>
        <v/>
      </c>
      <c r="BS178" s="15" t="str">
        <f t="shared" si="84"/>
        <v/>
      </c>
      <c r="BT178" s="2" t="str" cm="1">
        <f t="array" ref="BT178">IF(B178="","",SUMPRODUCT(($D$1:$AB$4=$BT$4)*$D178:$AB178))</f>
        <v/>
      </c>
      <c r="BU178" s="15" t="str">
        <f t="shared" si="85"/>
        <v/>
      </c>
      <c r="BV178" s="2" t="str" cm="1">
        <f t="array" ref="BV178">IF(B178="","",SUMPRODUCT(($D$1:$AB$4=$BV$4)*$D178:$AB178))</f>
        <v/>
      </c>
      <c r="BW178" s="15" t="str">
        <f t="shared" si="86"/>
        <v/>
      </c>
      <c r="BX178" s="2" t="str" cm="1">
        <f t="array" ref="BX178">IF(B178="","",SUMPRODUCT(($D$1:$AB$4=$BX$4)*$D178:$AB178))</f>
        <v/>
      </c>
      <c r="BY178" s="15" t="str">
        <f t="shared" si="87"/>
        <v/>
      </c>
      <c r="BZ178" s="2" t="str" cm="1">
        <f t="array" ref="BZ178">IF(B178="","",SUMPRODUCT(($D$1:$AB$4=$BZ$4)*$D178:$AB178))</f>
        <v/>
      </c>
      <c r="CA178" s="15" t="str">
        <f t="shared" si="88"/>
        <v/>
      </c>
      <c r="CB178" s="2" t="str" cm="1">
        <f t="array" ref="CB178">IF(B178="","",SUMPRODUCT(($D$1:$AB$4=$CB$4)*$D178:$AB178))</f>
        <v/>
      </c>
      <c r="CC178" s="15" t="str">
        <f t="shared" si="89"/>
        <v/>
      </c>
      <c r="CD178" s="2" t="str" cm="1">
        <f t="array" ref="CD178">IF(B178="","",SUMPRODUCT(($D$1:$AB$4=$CD$4)*$D178:$AB178))</f>
        <v/>
      </c>
      <c r="CE178" s="15" t="str">
        <f t="shared" si="90"/>
        <v/>
      </c>
      <c r="CF178" s="2" t="str" cm="1">
        <f t="array" ref="CF178">IF(B178="","",SUMPRODUCT(($D$1:$AB$4=$CF$4)*$D178:$AB178))</f>
        <v/>
      </c>
      <c r="CG178" s="15" t="str">
        <f t="shared" si="91"/>
        <v/>
      </c>
      <c r="CH178" s="2" t="str" cm="1">
        <f t="array" ref="CH178">IF(B178="","",SUMPRODUCT(($D$1:$AB$4=$CH$4)*$D178:$AB178))</f>
        <v/>
      </c>
      <c r="CI178" s="15" t="str">
        <f t="shared" si="92"/>
        <v/>
      </c>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row>
    <row r="179" spans="1:127" s="3" customFormat="1" ht="15.75" thickBot="1">
      <c r="A179" s="7">
        <v>174</v>
      </c>
      <c r="B179" s="1"/>
      <c r="D179" s="99"/>
      <c r="E179" s="100"/>
      <c r="F179" s="100"/>
      <c r="G179" s="100"/>
      <c r="H179" s="100"/>
      <c r="I179" s="101"/>
      <c r="J179" s="104"/>
      <c r="K179" s="105"/>
      <c r="L179" s="105"/>
      <c r="M179" s="105"/>
      <c r="N179" s="105"/>
      <c r="O179" s="106"/>
      <c r="P179" s="109"/>
      <c r="Q179" s="110"/>
      <c r="R179" s="110"/>
      <c r="S179" s="110"/>
      <c r="T179" s="110"/>
      <c r="U179" s="111"/>
      <c r="V179" s="115"/>
      <c r="W179" s="116"/>
      <c r="X179" s="116"/>
      <c r="Y179" s="116"/>
      <c r="Z179" s="116"/>
      <c r="AA179" s="116"/>
      <c r="AB179" s="170"/>
      <c r="AC179" s="171" t="str">
        <f t="shared" si="66"/>
        <v/>
      </c>
      <c r="AD179" s="172" t="str">
        <f t="shared" si="67"/>
        <v/>
      </c>
      <c r="AE179" s="4"/>
      <c r="AF179" s="4"/>
      <c r="AG179" s="4"/>
      <c r="AH179" s="4"/>
      <c r="AI179" s="4"/>
      <c r="AJ179" s="4"/>
      <c r="AK179" s="4"/>
      <c r="AL179" s="2" t="str" cm="1">
        <f t="array" ref="AL179">IF(B179="","",SUMPRODUCT(($D$1:$AB$4=$AL$4)*D179:AB179))</f>
        <v/>
      </c>
      <c r="AM179" s="15" t="str">
        <f t="shared" si="68"/>
        <v/>
      </c>
      <c r="AN179" s="2" t="str" cm="1">
        <f t="array" ref="AN179">IF(B179="","",SUMPRODUCT(($D$1:$AB$4=$AN$4)*D179:AB179))</f>
        <v/>
      </c>
      <c r="AO179" s="15" t="str">
        <f t="shared" si="69"/>
        <v/>
      </c>
      <c r="AP179" s="2" t="str" cm="1">
        <f t="array" ref="AP179">IF(B179="","",SUMPRODUCT(($D$1:$AB$4=$AP$4)*D179:AB179))</f>
        <v/>
      </c>
      <c r="AQ179" s="15" t="str">
        <f t="shared" si="70"/>
        <v/>
      </c>
      <c r="AR179" s="2" t="str" cm="1">
        <f t="array" ref="AR179">IF(B179="","",SUMPRODUCT(($D$1:$AB$4=$AR$4)*D179:AB179))</f>
        <v/>
      </c>
      <c r="AS179" s="15" t="str">
        <f t="shared" si="71"/>
        <v/>
      </c>
      <c r="AT179" s="2" t="str" cm="1">
        <f t="array" ref="AT179">IF(B179="","",SUMPRODUCT(($D$1:$AB$4=$AT$4)*$D179:$AB179))</f>
        <v/>
      </c>
      <c r="AU179" s="15" t="str">
        <f t="shared" si="72"/>
        <v/>
      </c>
      <c r="AV179" s="2" t="str" cm="1">
        <f t="array" ref="AV179">IF(B179="","",SUMPRODUCT(($D$1:$AB$4=$AV$4)*$D179:$AB179))</f>
        <v/>
      </c>
      <c r="AW179" s="15" t="str">
        <f t="shared" si="73"/>
        <v/>
      </c>
      <c r="AX179" s="2" t="str" cm="1">
        <f t="array" ref="AX179">IF(B179="","",SUMPRODUCT(($D$1:$AB$4=$AX$4)*$D179:$AB179))</f>
        <v/>
      </c>
      <c r="AY179" s="15" t="str">
        <f t="shared" si="74"/>
        <v/>
      </c>
      <c r="AZ179" s="2" t="str" cm="1">
        <f t="array" ref="AZ179">IF(B179="","",SUMPRODUCT(($D$1:$AB$4=$AZ$4)*$D179:$AB179))</f>
        <v/>
      </c>
      <c r="BA179" s="15" t="str">
        <f t="shared" si="75"/>
        <v/>
      </c>
      <c r="BB179" s="2" t="str" cm="1">
        <f t="array" ref="BB179">IF(B179="","",SUMPRODUCT(($D$1:$AB$4=$BB$4)*$D179:$AB179))</f>
        <v/>
      </c>
      <c r="BC179" s="15" t="str">
        <f t="shared" si="76"/>
        <v/>
      </c>
      <c r="BD179" s="2" t="str" cm="1">
        <f t="array" ref="BD179">IF(B179="","",SUMPRODUCT(($D$1:$AB$4=$BD$4)*$D179:$AB179))</f>
        <v/>
      </c>
      <c r="BE179" s="15" t="str">
        <f t="shared" si="77"/>
        <v/>
      </c>
      <c r="BF179" s="2" t="str" cm="1">
        <f t="array" ref="BF179">IF(B179="","",SUMPRODUCT(($D$1:$AB$4=$BF$4)*$D179:$AB179))</f>
        <v/>
      </c>
      <c r="BG179" s="15" t="str">
        <f t="shared" si="78"/>
        <v/>
      </c>
      <c r="BH179" s="2" t="str" cm="1">
        <f t="array" ref="BH179">IF(B179="","",SUMPRODUCT(($D$1:$AB$4=$BH$4)*$D179:$AB179))</f>
        <v/>
      </c>
      <c r="BI179" s="15" t="str">
        <f t="shared" si="79"/>
        <v/>
      </c>
      <c r="BJ179" s="2" t="str" cm="1">
        <f t="array" ref="BJ179">IF(B179="","",SUMPRODUCT(($D$1:$AB$4=$BJ$4)*$D179:$AB179))</f>
        <v/>
      </c>
      <c r="BK179" s="15" t="str">
        <f t="shared" si="80"/>
        <v/>
      </c>
      <c r="BL179" s="2" t="str" cm="1">
        <f t="array" ref="BL179">IF(B179="","",SUMPRODUCT(($D$1:$AB$4=$BL$4)*$D179:$AB179))</f>
        <v/>
      </c>
      <c r="BM179" s="15" t="str">
        <f t="shared" si="81"/>
        <v/>
      </c>
      <c r="BN179" s="2" t="str" cm="1">
        <f t="array" ref="BN179">IF(B179="","",SUMPRODUCT(($D$1:$AB$4=$BN$4)*$D179:$AB179))</f>
        <v/>
      </c>
      <c r="BO179" s="15" t="str">
        <f t="shared" si="82"/>
        <v/>
      </c>
      <c r="BP179" s="2" t="str" cm="1">
        <f t="array" ref="BP179">IF(B179="","",SUMPRODUCT(($D$1:$AB$4=$BP$4)*$D179:$AB179))</f>
        <v/>
      </c>
      <c r="BQ179" s="15" t="str">
        <f t="shared" si="83"/>
        <v/>
      </c>
      <c r="BR179" s="2" t="str" cm="1">
        <f t="array" ref="BR179">IF(B179="","",SUMPRODUCT(($D$1:$AB$4=$BR$4)*$D179:$AB179))</f>
        <v/>
      </c>
      <c r="BS179" s="15" t="str">
        <f t="shared" si="84"/>
        <v/>
      </c>
      <c r="BT179" s="2" t="str" cm="1">
        <f t="array" ref="BT179">IF(B179="","",SUMPRODUCT(($D$1:$AB$4=$BT$4)*$D179:$AB179))</f>
        <v/>
      </c>
      <c r="BU179" s="15" t="str">
        <f t="shared" si="85"/>
        <v/>
      </c>
      <c r="BV179" s="2" t="str" cm="1">
        <f t="array" ref="BV179">IF(B179="","",SUMPRODUCT(($D$1:$AB$4=$BV$4)*$D179:$AB179))</f>
        <v/>
      </c>
      <c r="BW179" s="15" t="str">
        <f t="shared" si="86"/>
        <v/>
      </c>
      <c r="BX179" s="2" t="str" cm="1">
        <f t="array" ref="BX179">IF(B179="","",SUMPRODUCT(($D$1:$AB$4=$BX$4)*$D179:$AB179))</f>
        <v/>
      </c>
      <c r="BY179" s="15" t="str">
        <f t="shared" si="87"/>
        <v/>
      </c>
      <c r="BZ179" s="2" t="str" cm="1">
        <f t="array" ref="BZ179">IF(B179="","",SUMPRODUCT(($D$1:$AB$4=$BZ$4)*$D179:$AB179))</f>
        <v/>
      </c>
      <c r="CA179" s="15" t="str">
        <f t="shared" si="88"/>
        <v/>
      </c>
      <c r="CB179" s="2" t="str" cm="1">
        <f t="array" ref="CB179">IF(B179="","",SUMPRODUCT(($D$1:$AB$4=$CB$4)*$D179:$AB179))</f>
        <v/>
      </c>
      <c r="CC179" s="15" t="str">
        <f t="shared" si="89"/>
        <v/>
      </c>
      <c r="CD179" s="2" t="str" cm="1">
        <f t="array" ref="CD179">IF(B179="","",SUMPRODUCT(($D$1:$AB$4=$CD$4)*$D179:$AB179))</f>
        <v/>
      </c>
      <c r="CE179" s="15" t="str">
        <f t="shared" si="90"/>
        <v/>
      </c>
      <c r="CF179" s="2" t="str" cm="1">
        <f t="array" ref="CF179">IF(B179="","",SUMPRODUCT(($D$1:$AB$4=$CF$4)*$D179:$AB179))</f>
        <v/>
      </c>
      <c r="CG179" s="15" t="str">
        <f t="shared" si="91"/>
        <v/>
      </c>
      <c r="CH179" s="2" t="str" cm="1">
        <f t="array" ref="CH179">IF(B179="","",SUMPRODUCT(($D$1:$AB$4=$CH$4)*$D179:$AB179))</f>
        <v/>
      </c>
      <c r="CI179" s="15" t="str">
        <f t="shared" si="92"/>
        <v/>
      </c>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row>
    <row r="180" spans="1:127" s="3" customFormat="1" ht="15.75" thickBot="1">
      <c r="A180" s="7">
        <v>175</v>
      </c>
      <c r="B180" s="1"/>
      <c r="D180" s="99"/>
      <c r="E180" s="100"/>
      <c r="F180" s="100"/>
      <c r="G180" s="100"/>
      <c r="H180" s="100"/>
      <c r="I180" s="101"/>
      <c r="J180" s="104"/>
      <c r="K180" s="105"/>
      <c r="L180" s="105"/>
      <c r="M180" s="105"/>
      <c r="N180" s="105"/>
      <c r="O180" s="106"/>
      <c r="P180" s="109"/>
      <c r="Q180" s="110"/>
      <c r="R180" s="110"/>
      <c r="S180" s="110"/>
      <c r="T180" s="110"/>
      <c r="U180" s="111"/>
      <c r="V180" s="115"/>
      <c r="W180" s="116"/>
      <c r="X180" s="116"/>
      <c r="Y180" s="116"/>
      <c r="Z180" s="116"/>
      <c r="AA180" s="116"/>
      <c r="AB180" s="170"/>
      <c r="AC180" s="171" t="str">
        <f t="shared" si="66"/>
        <v/>
      </c>
      <c r="AD180" s="172" t="str">
        <f t="shared" si="67"/>
        <v/>
      </c>
      <c r="AE180" s="4"/>
      <c r="AF180" s="4"/>
      <c r="AG180" s="4"/>
      <c r="AH180" s="4"/>
      <c r="AI180" s="4"/>
      <c r="AJ180" s="4"/>
      <c r="AK180" s="4"/>
      <c r="AL180" s="2" t="str" cm="1">
        <f t="array" ref="AL180">IF(B180="","",SUMPRODUCT(($D$1:$AB$4=$AL$4)*D180:AB180))</f>
        <v/>
      </c>
      <c r="AM180" s="15" t="str">
        <f t="shared" si="68"/>
        <v/>
      </c>
      <c r="AN180" s="2" t="str" cm="1">
        <f t="array" ref="AN180">IF(B180="","",SUMPRODUCT(($D$1:$AB$4=$AN$4)*D180:AB180))</f>
        <v/>
      </c>
      <c r="AO180" s="15" t="str">
        <f t="shared" si="69"/>
        <v/>
      </c>
      <c r="AP180" s="2" t="str" cm="1">
        <f t="array" ref="AP180">IF(B180="","",SUMPRODUCT(($D$1:$AB$4=$AP$4)*D180:AB180))</f>
        <v/>
      </c>
      <c r="AQ180" s="15" t="str">
        <f t="shared" si="70"/>
        <v/>
      </c>
      <c r="AR180" s="2" t="str" cm="1">
        <f t="array" ref="AR180">IF(B180="","",SUMPRODUCT(($D$1:$AB$4=$AR$4)*D180:AB180))</f>
        <v/>
      </c>
      <c r="AS180" s="15" t="str">
        <f t="shared" si="71"/>
        <v/>
      </c>
      <c r="AT180" s="2" t="str" cm="1">
        <f t="array" ref="AT180">IF(B180="","",SUMPRODUCT(($D$1:$AB$4=$AT$4)*$D180:$AB180))</f>
        <v/>
      </c>
      <c r="AU180" s="15" t="str">
        <f t="shared" si="72"/>
        <v/>
      </c>
      <c r="AV180" s="2" t="str" cm="1">
        <f t="array" ref="AV180">IF(B180="","",SUMPRODUCT(($D$1:$AB$4=$AV$4)*$D180:$AB180))</f>
        <v/>
      </c>
      <c r="AW180" s="15" t="str">
        <f t="shared" si="73"/>
        <v/>
      </c>
      <c r="AX180" s="2" t="str" cm="1">
        <f t="array" ref="AX180">IF(B180="","",SUMPRODUCT(($D$1:$AB$4=$AX$4)*$D180:$AB180))</f>
        <v/>
      </c>
      <c r="AY180" s="15" t="str">
        <f t="shared" si="74"/>
        <v/>
      </c>
      <c r="AZ180" s="2" t="str" cm="1">
        <f t="array" ref="AZ180">IF(B180="","",SUMPRODUCT(($D$1:$AB$4=$AZ$4)*$D180:$AB180))</f>
        <v/>
      </c>
      <c r="BA180" s="15" t="str">
        <f t="shared" si="75"/>
        <v/>
      </c>
      <c r="BB180" s="2" t="str" cm="1">
        <f t="array" ref="BB180">IF(B180="","",SUMPRODUCT(($D$1:$AB$4=$BB$4)*$D180:$AB180))</f>
        <v/>
      </c>
      <c r="BC180" s="15" t="str">
        <f t="shared" si="76"/>
        <v/>
      </c>
      <c r="BD180" s="2" t="str" cm="1">
        <f t="array" ref="BD180">IF(B180="","",SUMPRODUCT(($D$1:$AB$4=$BD$4)*$D180:$AB180))</f>
        <v/>
      </c>
      <c r="BE180" s="15" t="str">
        <f t="shared" si="77"/>
        <v/>
      </c>
      <c r="BF180" s="2" t="str" cm="1">
        <f t="array" ref="BF180">IF(B180="","",SUMPRODUCT(($D$1:$AB$4=$BF$4)*$D180:$AB180))</f>
        <v/>
      </c>
      <c r="BG180" s="15" t="str">
        <f t="shared" si="78"/>
        <v/>
      </c>
      <c r="BH180" s="2" t="str" cm="1">
        <f t="array" ref="BH180">IF(B180="","",SUMPRODUCT(($D$1:$AB$4=$BH$4)*$D180:$AB180))</f>
        <v/>
      </c>
      <c r="BI180" s="15" t="str">
        <f t="shared" si="79"/>
        <v/>
      </c>
      <c r="BJ180" s="2" t="str" cm="1">
        <f t="array" ref="BJ180">IF(B180="","",SUMPRODUCT(($D$1:$AB$4=$BJ$4)*$D180:$AB180))</f>
        <v/>
      </c>
      <c r="BK180" s="15" t="str">
        <f t="shared" si="80"/>
        <v/>
      </c>
      <c r="BL180" s="2" t="str" cm="1">
        <f t="array" ref="BL180">IF(B180="","",SUMPRODUCT(($D$1:$AB$4=$BL$4)*$D180:$AB180))</f>
        <v/>
      </c>
      <c r="BM180" s="15" t="str">
        <f t="shared" si="81"/>
        <v/>
      </c>
      <c r="BN180" s="2" t="str" cm="1">
        <f t="array" ref="BN180">IF(B180="","",SUMPRODUCT(($D$1:$AB$4=$BN$4)*$D180:$AB180))</f>
        <v/>
      </c>
      <c r="BO180" s="15" t="str">
        <f t="shared" si="82"/>
        <v/>
      </c>
      <c r="BP180" s="2" t="str" cm="1">
        <f t="array" ref="BP180">IF(B180="","",SUMPRODUCT(($D$1:$AB$4=$BP$4)*$D180:$AB180))</f>
        <v/>
      </c>
      <c r="BQ180" s="15" t="str">
        <f t="shared" si="83"/>
        <v/>
      </c>
      <c r="BR180" s="2" t="str" cm="1">
        <f t="array" ref="BR180">IF(B180="","",SUMPRODUCT(($D$1:$AB$4=$BR$4)*$D180:$AB180))</f>
        <v/>
      </c>
      <c r="BS180" s="15" t="str">
        <f t="shared" si="84"/>
        <v/>
      </c>
      <c r="BT180" s="2" t="str" cm="1">
        <f t="array" ref="BT180">IF(B180="","",SUMPRODUCT(($D$1:$AB$4=$BT$4)*$D180:$AB180))</f>
        <v/>
      </c>
      <c r="BU180" s="15" t="str">
        <f t="shared" si="85"/>
        <v/>
      </c>
      <c r="BV180" s="2" t="str" cm="1">
        <f t="array" ref="BV180">IF(B180="","",SUMPRODUCT(($D$1:$AB$4=$BV$4)*$D180:$AB180))</f>
        <v/>
      </c>
      <c r="BW180" s="15" t="str">
        <f t="shared" si="86"/>
        <v/>
      </c>
      <c r="BX180" s="2" t="str" cm="1">
        <f t="array" ref="BX180">IF(B180="","",SUMPRODUCT(($D$1:$AB$4=$BX$4)*$D180:$AB180))</f>
        <v/>
      </c>
      <c r="BY180" s="15" t="str">
        <f t="shared" si="87"/>
        <v/>
      </c>
      <c r="BZ180" s="2" t="str" cm="1">
        <f t="array" ref="BZ180">IF(B180="","",SUMPRODUCT(($D$1:$AB$4=$BZ$4)*$D180:$AB180))</f>
        <v/>
      </c>
      <c r="CA180" s="15" t="str">
        <f t="shared" si="88"/>
        <v/>
      </c>
      <c r="CB180" s="2" t="str" cm="1">
        <f t="array" ref="CB180">IF(B180="","",SUMPRODUCT(($D$1:$AB$4=$CB$4)*$D180:$AB180))</f>
        <v/>
      </c>
      <c r="CC180" s="15" t="str">
        <f t="shared" si="89"/>
        <v/>
      </c>
      <c r="CD180" s="2" t="str" cm="1">
        <f t="array" ref="CD180">IF(B180="","",SUMPRODUCT(($D$1:$AB$4=$CD$4)*$D180:$AB180))</f>
        <v/>
      </c>
      <c r="CE180" s="15" t="str">
        <f t="shared" si="90"/>
        <v/>
      </c>
      <c r="CF180" s="2" t="str" cm="1">
        <f t="array" ref="CF180">IF(B180="","",SUMPRODUCT(($D$1:$AB$4=$CF$4)*$D180:$AB180))</f>
        <v/>
      </c>
      <c r="CG180" s="15" t="str">
        <f t="shared" si="91"/>
        <v/>
      </c>
      <c r="CH180" s="2" t="str" cm="1">
        <f t="array" ref="CH180">IF(B180="","",SUMPRODUCT(($D$1:$AB$4=$CH$4)*$D180:$AB180))</f>
        <v/>
      </c>
      <c r="CI180" s="15" t="str">
        <f t="shared" si="92"/>
        <v/>
      </c>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row>
    <row r="181" spans="1:127" s="3" customFormat="1" ht="15.75" thickBot="1">
      <c r="A181" s="7">
        <v>176</v>
      </c>
      <c r="B181" s="1"/>
      <c r="D181" s="99"/>
      <c r="E181" s="100"/>
      <c r="F181" s="100"/>
      <c r="G181" s="100"/>
      <c r="H181" s="100"/>
      <c r="I181" s="101"/>
      <c r="J181" s="104"/>
      <c r="K181" s="105"/>
      <c r="L181" s="105"/>
      <c r="M181" s="105"/>
      <c r="N181" s="105"/>
      <c r="O181" s="106"/>
      <c r="P181" s="109"/>
      <c r="Q181" s="110"/>
      <c r="R181" s="110"/>
      <c r="S181" s="110"/>
      <c r="T181" s="110"/>
      <c r="U181" s="111"/>
      <c r="V181" s="115"/>
      <c r="W181" s="116"/>
      <c r="X181" s="116"/>
      <c r="Y181" s="116"/>
      <c r="Z181" s="116"/>
      <c r="AA181" s="116"/>
      <c r="AB181" s="170"/>
      <c r="AC181" s="171" t="str">
        <f t="shared" si="66"/>
        <v/>
      </c>
      <c r="AD181" s="172" t="str">
        <f t="shared" si="67"/>
        <v/>
      </c>
      <c r="AE181" s="4"/>
      <c r="AF181" s="4"/>
      <c r="AG181" s="4"/>
      <c r="AH181" s="4"/>
      <c r="AI181" s="4"/>
      <c r="AJ181" s="4"/>
      <c r="AK181" s="4"/>
      <c r="AL181" s="2" t="str" cm="1">
        <f t="array" ref="AL181">IF(B181="","",SUMPRODUCT(($D$1:$AB$4=$AL$4)*D181:AB181))</f>
        <v/>
      </c>
      <c r="AM181" s="15" t="str">
        <f t="shared" si="68"/>
        <v/>
      </c>
      <c r="AN181" s="2" t="str" cm="1">
        <f t="array" ref="AN181">IF(B181="","",SUMPRODUCT(($D$1:$AB$4=$AN$4)*D181:AB181))</f>
        <v/>
      </c>
      <c r="AO181" s="15" t="str">
        <f t="shared" si="69"/>
        <v/>
      </c>
      <c r="AP181" s="2" t="str" cm="1">
        <f t="array" ref="AP181">IF(B181="","",SUMPRODUCT(($D$1:$AB$4=$AP$4)*D181:AB181))</f>
        <v/>
      </c>
      <c r="AQ181" s="15" t="str">
        <f t="shared" si="70"/>
        <v/>
      </c>
      <c r="AR181" s="2" t="str" cm="1">
        <f t="array" ref="AR181">IF(B181="","",SUMPRODUCT(($D$1:$AB$4=$AR$4)*D181:AB181))</f>
        <v/>
      </c>
      <c r="AS181" s="15" t="str">
        <f t="shared" si="71"/>
        <v/>
      </c>
      <c r="AT181" s="2" t="str" cm="1">
        <f t="array" ref="AT181">IF(B181="","",SUMPRODUCT(($D$1:$AB$4=$AT$4)*$D181:$AB181))</f>
        <v/>
      </c>
      <c r="AU181" s="15" t="str">
        <f t="shared" si="72"/>
        <v/>
      </c>
      <c r="AV181" s="2" t="str" cm="1">
        <f t="array" ref="AV181">IF(B181="","",SUMPRODUCT(($D$1:$AB$4=$AV$4)*$D181:$AB181))</f>
        <v/>
      </c>
      <c r="AW181" s="15" t="str">
        <f t="shared" si="73"/>
        <v/>
      </c>
      <c r="AX181" s="2" t="str" cm="1">
        <f t="array" ref="AX181">IF(B181="","",SUMPRODUCT(($D$1:$AB$4=$AX$4)*$D181:$AB181))</f>
        <v/>
      </c>
      <c r="AY181" s="15" t="str">
        <f t="shared" si="74"/>
        <v/>
      </c>
      <c r="AZ181" s="2" t="str" cm="1">
        <f t="array" ref="AZ181">IF(B181="","",SUMPRODUCT(($D$1:$AB$4=$AZ$4)*$D181:$AB181))</f>
        <v/>
      </c>
      <c r="BA181" s="15" t="str">
        <f t="shared" si="75"/>
        <v/>
      </c>
      <c r="BB181" s="2" t="str" cm="1">
        <f t="array" ref="BB181">IF(B181="","",SUMPRODUCT(($D$1:$AB$4=$BB$4)*$D181:$AB181))</f>
        <v/>
      </c>
      <c r="BC181" s="15" t="str">
        <f t="shared" si="76"/>
        <v/>
      </c>
      <c r="BD181" s="2" t="str" cm="1">
        <f t="array" ref="BD181">IF(B181="","",SUMPRODUCT(($D$1:$AB$4=$BD$4)*$D181:$AB181))</f>
        <v/>
      </c>
      <c r="BE181" s="15" t="str">
        <f t="shared" si="77"/>
        <v/>
      </c>
      <c r="BF181" s="2" t="str" cm="1">
        <f t="array" ref="BF181">IF(B181="","",SUMPRODUCT(($D$1:$AB$4=$BF$4)*$D181:$AB181))</f>
        <v/>
      </c>
      <c r="BG181" s="15" t="str">
        <f t="shared" si="78"/>
        <v/>
      </c>
      <c r="BH181" s="2" t="str" cm="1">
        <f t="array" ref="BH181">IF(B181="","",SUMPRODUCT(($D$1:$AB$4=$BH$4)*$D181:$AB181))</f>
        <v/>
      </c>
      <c r="BI181" s="15" t="str">
        <f t="shared" si="79"/>
        <v/>
      </c>
      <c r="BJ181" s="2" t="str" cm="1">
        <f t="array" ref="BJ181">IF(B181="","",SUMPRODUCT(($D$1:$AB$4=$BJ$4)*$D181:$AB181))</f>
        <v/>
      </c>
      <c r="BK181" s="15" t="str">
        <f t="shared" si="80"/>
        <v/>
      </c>
      <c r="BL181" s="2" t="str" cm="1">
        <f t="array" ref="BL181">IF(B181="","",SUMPRODUCT(($D$1:$AB$4=$BL$4)*$D181:$AB181))</f>
        <v/>
      </c>
      <c r="BM181" s="15" t="str">
        <f t="shared" si="81"/>
        <v/>
      </c>
      <c r="BN181" s="2" t="str" cm="1">
        <f t="array" ref="BN181">IF(B181="","",SUMPRODUCT(($D$1:$AB$4=$BN$4)*$D181:$AB181))</f>
        <v/>
      </c>
      <c r="BO181" s="15" t="str">
        <f t="shared" si="82"/>
        <v/>
      </c>
      <c r="BP181" s="2" t="str" cm="1">
        <f t="array" ref="BP181">IF(B181="","",SUMPRODUCT(($D$1:$AB$4=$BP$4)*$D181:$AB181))</f>
        <v/>
      </c>
      <c r="BQ181" s="15" t="str">
        <f t="shared" si="83"/>
        <v/>
      </c>
      <c r="BR181" s="2" t="str" cm="1">
        <f t="array" ref="BR181">IF(B181="","",SUMPRODUCT(($D$1:$AB$4=$BR$4)*$D181:$AB181))</f>
        <v/>
      </c>
      <c r="BS181" s="15" t="str">
        <f t="shared" si="84"/>
        <v/>
      </c>
      <c r="BT181" s="2" t="str" cm="1">
        <f t="array" ref="BT181">IF(B181="","",SUMPRODUCT(($D$1:$AB$4=$BT$4)*$D181:$AB181))</f>
        <v/>
      </c>
      <c r="BU181" s="15" t="str">
        <f t="shared" si="85"/>
        <v/>
      </c>
      <c r="BV181" s="2" t="str" cm="1">
        <f t="array" ref="BV181">IF(B181="","",SUMPRODUCT(($D$1:$AB$4=$BV$4)*$D181:$AB181))</f>
        <v/>
      </c>
      <c r="BW181" s="15" t="str">
        <f t="shared" si="86"/>
        <v/>
      </c>
      <c r="BX181" s="2" t="str" cm="1">
        <f t="array" ref="BX181">IF(B181="","",SUMPRODUCT(($D$1:$AB$4=$BX$4)*$D181:$AB181))</f>
        <v/>
      </c>
      <c r="BY181" s="15" t="str">
        <f t="shared" si="87"/>
        <v/>
      </c>
      <c r="BZ181" s="2" t="str" cm="1">
        <f t="array" ref="BZ181">IF(B181="","",SUMPRODUCT(($D$1:$AB$4=$BZ$4)*$D181:$AB181))</f>
        <v/>
      </c>
      <c r="CA181" s="15" t="str">
        <f t="shared" si="88"/>
        <v/>
      </c>
      <c r="CB181" s="2" t="str" cm="1">
        <f t="array" ref="CB181">IF(B181="","",SUMPRODUCT(($D$1:$AB$4=$CB$4)*$D181:$AB181))</f>
        <v/>
      </c>
      <c r="CC181" s="15" t="str">
        <f t="shared" si="89"/>
        <v/>
      </c>
      <c r="CD181" s="2" t="str" cm="1">
        <f t="array" ref="CD181">IF(B181="","",SUMPRODUCT(($D$1:$AB$4=$CD$4)*$D181:$AB181))</f>
        <v/>
      </c>
      <c r="CE181" s="15" t="str">
        <f t="shared" si="90"/>
        <v/>
      </c>
      <c r="CF181" s="2" t="str" cm="1">
        <f t="array" ref="CF181">IF(B181="","",SUMPRODUCT(($D$1:$AB$4=$CF$4)*$D181:$AB181))</f>
        <v/>
      </c>
      <c r="CG181" s="15" t="str">
        <f t="shared" si="91"/>
        <v/>
      </c>
      <c r="CH181" s="2" t="str" cm="1">
        <f t="array" ref="CH181">IF(B181="","",SUMPRODUCT(($D$1:$AB$4=$CH$4)*$D181:$AB181))</f>
        <v/>
      </c>
      <c r="CI181" s="15" t="str">
        <f t="shared" si="92"/>
        <v/>
      </c>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row>
    <row r="182" spans="1:127" s="3" customFormat="1" ht="15.75" thickBot="1">
      <c r="A182" s="7">
        <v>177</v>
      </c>
      <c r="B182" s="1"/>
      <c r="D182" s="99"/>
      <c r="E182" s="100"/>
      <c r="F182" s="100"/>
      <c r="G182" s="100"/>
      <c r="H182" s="100"/>
      <c r="I182" s="101"/>
      <c r="J182" s="104"/>
      <c r="K182" s="105"/>
      <c r="L182" s="105"/>
      <c r="M182" s="105"/>
      <c r="N182" s="105"/>
      <c r="O182" s="106"/>
      <c r="P182" s="109"/>
      <c r="Q182" s="110"/>
      <c r="R182" s="110"/>
      <c r="S182" s="110"/>
      <c r="T182" s="110"/>
      <c r="U182" s="111"/>
      <c r="V182" s="115"/>
      <c r="W182" s="116"/>
      <c r="X182" s="116"/>
      <c r="Y182" s="116"/>
      <c r="Z182" s="116"/>
      <c r="AA182" s="116"/>
      <c r="AB182" s="170"/>
      <c r="AC182" s="171" t="str">
        <f t="shared" si="66"/>
        <v/>
      </c>
      <c r="AD182" s="172" t="str">
        <f t="shared" si="67"/>
        <v/>
      </c>
      <c r="AE182" s="4"/>
      <c r="AF182" s="4"/>
      <c r="AG182" s="4"/>
      <c r="AH182" s="4"/>
      <c r="AI182" s="4"/>
      <c r="AJ182" s="4"/>
      <c r="AK182" s="4"/>
      <c r="AL182" s="2" t="str" cm="1">
        <f t="array" ref="AL182">IF(B182="","",SUMPRODUCT(($D$1:$AB$4=$AL$4)*D182:AB182))</f>
        <v/>
      </c>
      <c r="AM182" s="15" t="str">
        <f t="shared" si="68"/>
        <v/>
      </c>
      <c r="AN182" s="2" t="str" cm="1">
        <f t="array" ref="AN182">IF(B182="","",SUMPRODUCT(($D$1:$AB$4=$AN$4)*D182:AB182))</f>
        <v/>
      </c>
      <c r="AO182" s="15" t="str">
        <f t="shared" si="69"/>
        <v/>
      </c>
      <c r="AP182" s="2" t="str" cm="1">
        <f t="array" ref="AP182">IF(B182="","",SUMPRODUCT(($D$1:$AB$4=$AP$4)*D182:AB182))</f>
        <v/>
      </c>
      <c r="AQ182" s="15" t="str">
        <f t="shared" si="70"/>
        <v/>
      </c>
      <c r="AR182" s="2" t="str" cm="1">
        <f t="array" ref="AR182">IF(B182="","",SUMPRODUCT(($D$1:$AB$4=$AR$4)*D182:AB182))</f>
        <v/>
      </c>
      <c r="AS182" s="15" t="str">
        <f t="shared" si="71"/>
        <v/>
      </c>
      <c r="AT182" s="2" t="str" cm="1">
        <f t="array" ref="AT182">IF(B182="","",SUMPRODUCT(($D$1:$AB$4=$AT$4)*$D182:$AB182))</f>
        <v/>
      </c>
      <c r="AU182" s="15" t="str">
        <f t="shared" si="72"/>
        <v/>
      </c>
      <c r="AV182" s="2" t="str" cm="1">
        <f t="array" ref="AV182">IF(B182="","",SUMPRODUCT(($D$1:$AB$4=$AV$4)*$D182:$AB182))</f>
        <v/>
      </c>
      <c r="AW182" s="15" t="str">
        <f t="shared" si="73"/>
        <v/>
      </c>
      <c r="AX182" s="2" t="str" cm="1">
        <f t="array" ref="AX182">IF(B182="","",SUMPRODUCT(($D$1:$AB$4=$AX$4)*$D182:$AB182))</f>
        <v/>
      </c>
      <c r="AY182" s="15" t="str">
        <f t="shared" si="74"/>
        <v/>
      </c>
      <c r="AZ182" s="2" t="str" cm="1">
        <f t="array" ref="AZ182">IF(B182="","",SUMPRODUCT(($D$1:$AB$4=$AZ$4)*$D182:$AB182))</f>
        <v/>
      </c>
      <c r="BA182" s="15" t="str">
        <f t="shared" si="75"/>
        <v/>
      </c>
      <c r="BB182" s="2" t="str" cm="1">
        <f t="array" ref="BB182">IF(B182="","",SUMPRODUCT(($D$1:$AB$4=$BB$4)*$D182:$AB182))</f>
        <v/>
      </c>
      <c r="BC182" s="15" t="str">
        <f t="shared" si="76"/>
        <v/>
      </c>
      <c r="BD182" s="2" t="str" cm="1">
        <f t="array" ref="BD182">IF(B182="","",SUMPRODUCT(($D$1:$AB$4=$BD$4)*$D182:$AB182))</f>
        <v/>
      </c>
      <c r="BE182" s="15" t="str">
        <f t="shared" si="77"/>
        <v/>
      </c>
      <c r="BF182" s="2" t="str" cm="1">
        <f t="array" ref="BF182">IF(B182="","",SUMPRODUCT(($D$1:$AB$4=$BF$4)*$D182:$AB182))</f>
        <v/>
      </c>
      <c r="BG182" s="15" t="str">
        <f t="shared" si="78"/>
        <v/>
      </c>
      <c r="BH182" s="2" t="str" cm="1">
        <f t="array" ref="BH182">IF(B182="","",SUMPRODUCT(($D$1:$AB$4=$BH$4)*$D182:$AB182))</f>
        <v/>
      </c>
      <c r="BI182" s="15" t="str">
        <f t="shared" si="79"/>
        <v/>
      </c>
      <c r="BJ182" s="2" t="str" cm="1">
        <f t="array" ref="BJ182">IF(B182="","",SUMPRODUCT(($D$1:$AB$4=$BJ$4)*$D182:$AB182))</f>
        <v/>
      </c>
      <c r="BK182" s="15" t="str">
        <f t="shared" si="80"/>
        <v/>
      </c>
      <c r="BL182" s="2" t="str" cm="1">
        <f t="array" ref="BL182">IF(B182="","",SUMPRODUCT(($D$1:$AB$4=$BL$4)*$D182:$AB182))</f>
        <v/>
      </c>
      <c r="BM182" s="15" t="str">
        <f t="shared" si="81"/>
        <v/>
      </c>
      <c r="BN182" s="2" t="str" cm="1">
        <f t="array" ref="BN182">IF(B182="","",SUMPRODUCT(($D$1:$AB$4=$BN$4)*$D182:$AB182))</f>
        <v/>
      </c>
      <c r="BO182" s="15" t="str">
        <f t="shared" si="82"/>
        <v/>
      </c>
      <c r="BP182" s="2" t="str" cm="1">
        <f t="array" ref="BP182">IF(B182="","",SUMPRODUCT(($D$1:$AB$4=$BP$4)*$D182:$AB182))</f>
        <v/>
      </c>
      <c r="BQ182" s="15" t="str">
        <f t="shared" si="83"/>
        <v/>
      </c>
      <c r="BR182" s="2" t="str" cm="1">
        <f t="array" ref="BR182">IF(B182="","",SUMPRODUCT(($D$1:$AB$4=$BR$4)*$D182:$AB182))</f>
        <v/>
      </c>
      <c r="BS182" s="15" t="str">
        <f t="shared" si="84"/>
        <v/>
      </c>
      <c r="BT182" s="2" t="str" cm="1">
        <f t="array" ref="BT182">IF(B182="","",SUMPRODUCT(($D$1:$AB$4=$BT$4)*$D182:$AB182))</f>
        <v/>
      </c>
      <c r="BU182" s="15" t="str">
        <f t="shared" si="85"/>
        <v/>
      </c>
      <c r="BV182" s="2" t="str" cm="1">
        <f t="array" ref="BV182">IF(B182="","",SUMPRODUCT(($D$1:$AB$4=$BV$4)*$D182:$AB182))</f>
        <v/>
      </c>
      <c r="BW182" s="15" t="str">
        <f t="shared" si="86"/>
        <v/>
      </c>
      <c r="BX182" s="2" t="str" cm="1">
        <f t="array" ref="BX182">IF(B182="","",SUMPRODUCT(($D$1:$AB$4=$BX$4)*$D182:$AB182))</f>
        <v/>
      </c>
      <c r="BY182" s="15" t="str">
        <f t="shared" si="87"/>
        <v/>
      </c>
      <c r="BZ182" s="2" t="str" cm="1">
        <f t="array" ref="BZ182">IF(B182="","",SUMPRODUCT(($D$1:$AB$4=$BZ$4)*$D182:$AB182))</f>
        <v/>
      </c>
      <c r="CA182" s="15" t="str">
        <f t="shared" si="88"/>
        <v/>
      </c>
      <c r="CB182" s="2" t="str" cm="1">
        <f t="array" ref="CB182">IF(B182="","",SUMPRODUCT(($D$1:$AB$4=$CB$4)*$D182:$AB182))</f>
        <v/>
      </c>
      <c r="CC182" s="15" t="str">
        <f t="shared" si="89"/>
        <v/>
      </c>
      <c r="CD182" s="2" t="str" cm="1">
        <f t="array" ref="CD182">IF(B182="","",SUMPRODUCT(($D$1:$AB$4=$CD$4)*$D182:$AB182))</f>
        <v/>
      </c>
      <c r="CE182" s="15" t="str">
        <f t="shared" si="90"/>
        <v/>
      </c>
      <c r="CF182" s="2" t="str" cm="1">
        <f t="array" ref="CF182">IF(B182="","",SUMPRODUCT(($D$1:$AB$4=$CF$4)*$D182:$AB182))</f>
        <v/>
      </c>
      <c r="CG182" s="15" t="str">
        <f t="shared" si="91"/>
        <v/>
      </c>
      <c r="CH182" s="2" t="str" cm="1">
        <f t="array" ref="CH182">IF(B182="","",SUMPRODUCT(($D$1:$AB$4=$CH$4)*$D182:$AB182))</f>
        <v/>
      </c>
      <c r="CI182" s="15" t="str">
        <f t="shared" si="92"/>
        <v/>
      </c>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row>
    <row r="183" spans="1:127" s="3" customFormat="1" ht="15.75" thickBot="1">
      <c r="A183" s="7">
        <v>178</v>
      </c>
      <c r="B183" s="1"/>
      <c r="D183" s="99"/>
      <c r="E183" s="100"/>
      <c r="F183" s="100"/>
      <c r="G183" s="100"/>
      <c r="H183" s="100"/>
      <c r="I183" s="101"/>
      <c r="J183" s="104"/>
      <c r="K183" s="105"/>
      <c r="L183" s="105"/>
      <c r="M183" s="105"/>
      <c r="N183" s="105"/>
      <c r="O183" s="106"/>
      <c r="P183" s="109"/>
      <c r="Q183" s="110"/>
      <c r="R183" s="110"/>
      <c r="S183" s="110"/>
      <c r="T183" s="110"/>
      <c r="U183" s="111"/>
      <c r="V183" s="115"/>
      <c r="W183" s="116"/>
      <c r="X183" s="116"/>
      <c r="Y183" s="116"/>
      <c r="Z183" s="116"/>
      <c r="AA183" s="116"/>
      <c r="AB183" s="170"/>
      <c r="AC183" s="171" t="str">
        <f t="shared" si="66"/>
        <v/>
      </c>
      <c r="AD183" s="172" t="str">
        <f t="shared" si="67"/>
        <v/>
      </c>
      <c r="AE183" s="4"/>
      <c r="AF183" s="4"/>
      <c r="AG183" s="4"/>
      <c r="AH183" s="4"/>
      <c r="AI183" s="4"/>
      <c r="AJ183" s="4"/>
      <c r="AK183" s="4"/>
      <c r="AL183" s="2" t="str" cm="1">
        <f t="array" ref="AL183">IF(B183="","",SUMPRODUCT(($D$1:$AB$4=$AL$4)*D183:AB183))</f>
        <v/>
      </c>
      <c r="AM183" s="15" t="str">
        <f t="shared" si="68"/>
        <v/>
      </c>
      <c r="AN183" s="2" t="str" cm="1">
        <f t="array" ref="AN183">IF(B183="","",SUMPRODUCT(($D$1:$AB$4=$AN$4)*D183:AB183))</f>
        <v/>
      </c>
      <c r="AO183" s="15" t="str">
        <f t="shared" si="69"/>
        <v/>
      </c>
      <c r="AP183" s="2" t="str" cm="1">
        <f t="array" ref="AP183">IF(B183="","",SUMPRODUCT(($D$1:$AB$4=$AP$4)*D183:AB183))</f>
        <v/>
      </c>
      <c r="AQ183" s="15" t="str">
        <f t="shared" si="70"/>
        <v/>
      </c>
      <c r="AR183" s="2" t="str" cm="1">
        <f t="array" ref="AR183">IF(B183="","",SUMPRODUCT(($D$1:$AB$4=$AR$4)*D183:AB183))</f>
        <v/>
      </c>
      <c r="AS183" s="15" t="str">
        <f t="shared" si="71"/>
        <v/>
      </c>
      <c r="AT183" s="2" t="str" cm="1">
        <f t="array" ref="AT183">IF(B183="","",SUMPRODUCT(($D$1:$AB$4=$AT$4)*$D183:$AB183))</f>
        <v/>
      </c>
      <c r="AU183" s="15" t="str">
        <f t="shared" si="72"/>
        <v/>
      </c>
      <c r="AV183" s="2" t="str" cm="1">
        <f t="array" ref="AV183">IF(B183="","",SUMPRODUCT(($D$1:$AB$4=$AV$4)*$D183:$AB183))</f>
        <v/>
      </c>
      <c r="AW183" s="15" t="str">
        <f t="shared" si="73"/>
        <v/>
      </c>
      <c r="AX183" s="2" t="str" cm="1">
        <f t="array" ref="AX183">IF(B183="","",SUMPRODUCT(($D$1:$AB$4=$AX$4)*$D183:$AB183))</f>
        <v/>
      </c>
      <c r="AY183" s="15" t="str">
        <f t="shared" si="74"/>
        <v/>
      </c>
      <c r="AZ183" s="2" t="str" cm="1">
        <f t="array" ref="AZ183">IF(B183="","",SUMPRODUCT(($D$1:$AB$4=$AZ$4)*$D183:$AB183))</f>
        <v/>
      </c>
      <c r="BA183" s="15" t="str">
        <f t="shared" si="75"/>
        <v/>
      </c>
      <c r="BB183" s="2" t="str" cm="1">
        <f t="array" ref="BB183">IF(B183="","",SUMPRODUCT(($D$1:$AB$4=$BB$4)*$D183:$AB183))</f>
        <v/>
      </c>
      <c r="BC183" s="15" t="str">
        <f t="shared" si="76"/>
        <v/>
      </c>
      <c r="BD183" s="2" t="str" cm="1">
        <f t="array" ref="BD183">IF(B183="","",SUMPRODUCT(($D$1:$AB$4=$BD$4)*$D183:$AB183))</f>
        <v/>
      </c>
      <c r="BE183" s="15" t="str">
        <f t="shared" si="77"/>
        <v/>
      </c>
      <c r="BF183" s="2" t="str" cm="1">
        <f t="array" ref="BF183">IF(B183="","",SUMPRODUCT(($D$1:$AB$4=$BF$4)*$D183:$AB183))</f>
        <v/>
      </c>
      <c r="BG183" s="15" t="str">
        <f t="shared" si="78"/>
        <v/>
      </c>
      <c r="BH183" s="2" t="str" cm="1">
        <f t="array" ref="BH183">IF(B183="","",SUMPRODUCT(($D$1:$AB$4=$BH$4)*$D183:$AB183))</f>
        <v/>
      </c>
      <c r="BI183" s="15" t="str">
        <f t="shared" si="79"/>
        <v/>
      </c>
      <c r="BJ183" s="2" t="str" cm="1">
        <f t="array" ref="BJ183">IF(B183="","",SUMPRODUCT(($D$1:$AB$4=$BJ$4)*$D183:$AB183))</f>
        <v/>
      </c>
      <c r="BK183" s="15" t="str">
        <f t="shared" si="80"/>
        <v/>
      </c>
      <c r="BL183" s="2" t="str" cm="1">
        <f t="array" ref="BL183">IF(B183="","",SUMPRODUCT(($D$1:$AB$4=$BL$4)*$D183:$AB183))</f>
        <v/>
      </c>
      <c r="BM183" s="15" t="str">
        <f t="shared" si="81"/>
        <v/>
      </c>
      <c r="BN183" s="2" t="str" cm="1">
        <f t="array" ref="BN183">IF(B183="","",SUMPRODUCT(($D$1:$AB$4=$BN$4)*$D183:$AB183))</f>
        <v/>
      </c>
      <c r="BO183" s="15" t="str">
        <f t="shared" si="82"/>
        <v/>
      </c>
      <c r="BP183" s="2" t="str" cm="1">
        <f t="array" ref="BP183">IF(B183="","",SUMPRODUCT(($D$1:$AB$4=$BP$4)*$D183:$AB183))</f>
        <v/>
      </c>
      <c r="BQ183" s="15" t="str">
        <f t="shared" si="83"/>
        <v/>
      </c>
      <c r="BR183" s="2" t="str" cm="1">
        <f t="array" ref="BR183">IF(B183="","",SUMPRODUCT(($D$1:$AB$4=$BR$4)*$D183:$AB183))</f>
        <v/>
      </c>
      <c r="BS183" s="15" t="str">
        <f t="shared" si="84"/>
        <v/>
      </c>
      <c r="BT183" s="2" t="str" cm="1">
        <f t="array" ref="BT183">IF(B183="","",SUMPRODUCT(($D$1:$AB$4=$BT$4)*$D183:$AB183))</f>
        <v/>
      </c>
      <c r="BU183" s="15" t="str">
        <f t="shared" si="85"/>
        <v/>
      </c>
      <c r="BV183" s="2" t="str" cm="1">
        <f t="array" ref="BV183">IF(B183="","",SUMPRODUCT(($D$1:$AB$4=$BV$4)*$D183:$AB183))</f>
        <v/>
      </c>
      <c r="BW183" s="15" t="str">
        <f t="shared" si="86"/>
        <v/>
      </c>
      <c r="BX183" s="2" t="str" cm="1">
        <f t="array" ref="BX183">IF(B183="","",SUMPRODUCT(($D$1:$AB$4=$BX$4)*$D183:$AB183))</f>
        <v/>
      </c>
      <c r="BY183" s="15" t="str">
        <f t="shared" si="87"/>
        <v/>
      </c>
      <c r="BZ183" s="2" t="str" cm="1">
        <f t="array" ref="BZ183">IF(B183="","",SUMPRODUCT(($D$1:$AB$4=$BZ$4)*$D183:$AB183))</f>
        <v/>
      </c>
      <c r="CA183" s="15" t="str">
        <f t="shared" si="88"/>
        <v/>
      </c>
      <c r="CB183" s="2" t="str" cm="1">
        <f t="array" ref="CB183">IF(B183="","",SUMPRODUCT(($D$1:$AB$4=$CB$4)*$D183:$AB183))</f>
        <v/>
      </c>
      <c r="CC183" s="15" t="str">
        <f t="shared" si="89"/>
        <v/>
      </c>
      <c r="CD183" s="2" t="str" cm="1">
        <f t="array" ref="CD183">IF(B183="","",SUMPRODUCT(($D$1:$AB$4=$CD$4)*$D183:$AB183))</f>
        <v/>
      </c>
      <c r="CE183" s="15" t="str">
        <f t="shared" si="90"/>
        <v/>
      </c>
      <c r="CF183" s="2" t="str" cm="1">
        <f t="array" ref="CF183">IF(B183="","",SUMPRODUCT(($D$1:$AB$4=$CF$4)*$D183:$AB183))</f>
        <v/>
      </c>
      <c r="CG183" s="15" t="str">
        <f t="shared" si="91"/>
        <v/>
      </c>
      <c r="CH183" s="2" t="str" cm="1">
        <f t="array" ref="CH183">IF(B183="","",SUMPRODUCT(($D$1:$AB$4=$CH$4)*$D183:$AB183))</f>
        <v/>
      </c>
      <c r="CI183" s="15" t="str">
        <f t="shared" si="92"/>
        <v/>
      </c>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row>
    <row r="184" spans="1:127" s="3" customFormat="1" ht="15.75" thickBot="1">
      <c r="A184" s="7">
        <v>179</v>
      </c>
      <c r="B184" s="1"/>
      <c r="D184" s="99"/>
      <c r="E184" s="100"/>
      <c r="F184" s="100"/>
      <c r="G184" s="100"/>
      <c r="H184" s="100"/>
      <c r="I184" s="101"/>
      <c r="J184" s="104"/>
      <c r="K184" s="105"/>
      <c r="L184" s="105"/>
      <c r="M184" s="105"/>
      <c r="N184" s="105"/>
      <c r="O184" s="106"/>
      <c r="P184" s="109"/>
      <c r="Q184" s="110"/>
      <c r="R184" s="110"/>
      <c r="S184" s="110"/>
      <c r="T184" s="110"/>
      <c r="U184" s="111"/>
      <c r="V184" s="115"/>
      <c r="W184" s="116"/>
      <c r="X184" s="116"/>
      <c r="Y184" s="116"/>
      <c r="Z184" s="116"/>
      <c r="AA184" s="116"/>
      <c r="AB184" s="170"/>
      <c r="AC184" s="171" t="str">
        <f t="shared" si="66"/>
        <v/>
      </c>
      <c r="AD184" s="172" t="str">
        <f t="shared" si="67"/>
        <v/>
      </c>
      <c r="AE184" s="4"/>
      <c r="AF184" s="4"/>
      <c r="AG184" s="4"/>
      <c r="AH184" s="4"/>
      <c r="AI184" s="4"/>
      <c r="AJ184" s="4"/>
      <c r="AK184" s="4"/>
      <c r="AL184" s="2" t="str" cm="1">
        <f t="array" ref="AL184">IF(B184="","",SUMPRODUCT(($D$1:$AB$4=$AL$4)*D184:AB184))</f>
        <v/>
      </c>
      <c r="AM184" s="15" t="str">
        <f t="shared" si="68"/>
        <v/>
      </c>
      <c r="AN184" s="2" t="str" cm="1">
        <f t="array" ref="AN184">IF(B184="","",SUMPRODUCT(($D$1:$AB$4=$AN$4)*D184:AB184))</f>
        <v/>
      </c>
      <c r="AO184" s="15" t="str">
        <f t="shared" si="69"/>
        <v/>
      </c>
      <c r="AP184" s="2" t="str" cm="1">
        <f t="array" ref="AP184">IF(B184="","",SUMPRODUCT(($D$1:$AB$4=$AP$4)*D184:AB184))</f>
        <v/>
      </c>
      <c r="AQ184" s="15" t="str">
        <f t="shared" si="70"/>
        <v/>
      </c>
      <c r="AR184" s="2" t="str" cm="1">
        <f t="array" ref="AR184">IF(B184="","",SUMPRODUCT(($D$1:$AB$4=$AR$4)*D184:AB184))</f>
        <v/>
      </c>
      <c r="AS184" s="15" t="str">
        <f t="shared" si="71"/>
        <v/>
      </c>
      <c r="AT184" s="2" t="str" cm="1">
        <f t="array" ref="AT184">IF(B184="","",SUMPRODUCT(($D$1:$AB$4=$AT$4)*$D184:$AB184))</f>
        <v/>
      </c>
      <c r="AU184" s="15" t="str">
        <f t="shared" si="72"/>
        <v/>
      </c>
      <c r="AV184" s="2" t="str" cm="1">
        <f t="array" ref="AV184">IF(B184="","",SUMPRODUCT(($D$1:$AB$4=$AV$4)*$D184:$AB184))</f>
        <v/>
      </c>
      <c r="AW184" s="15" t="str">
        <f t="shared" si="73"/>
        <v/>
      </c>
      <c r="AX184" s="2" t="str" cm="1">
        <f t="array" ref="AX184">IF(B184="","",SUMPRODUCT(($D$1:$AB$4=$AX$4)*$D184:$AB184))</f>
        <v/>
      </c>
      <c r="AY184" s="15" t="str">
        <f t="shared" si="74"/>
        <v/>
      </c>
      <c r="AZ184" s="2" t="str" cm="1">
        <f t="array" ref="AZ184">IF(B184="","",SUMPRODUCT(($D$1:$AB$4=$AZ$4)*$D184:$AB184))</f>
        <v/>
      </c>
      <c r="BA184" s="15" t="str">
        <f t="shared" si="75"/>
        <v/>
      </c>
      <c r="BB184" s="2" t="str" cm="1">
        <f t="array" ref="BB184">IF(B184="","",SUMPRODUCT(($D$1:$AB$4=$BB$4)*$D184:$AB184))</f>
        <v/>
      </c>
      <c r="BC184" s="15" t="str">
        <f t="shared" si="76"/>
        <v/>
      </c>
      <c r="BD184" s="2" t="str" cm="1">
        <f t="array" ref="BD184">IF(B184="","",SUMPRODUCT(($D$1:$AB$4=$BD$4)*$D184:$AB184))</f>
        <v/>
      </c>
      <c r="BE184" s="15" t="str">
        <f t="shared" si="77"/>
        <v/>
      </c>
      <c r="BF184" s="2" t="str" cm="1">
        <f t="array" ref="BF184">IF(B184="","",SUMPRODUCT(($D$1:$AB$4=$BF$4)*$D184:$AB184))</f>
        <v/>
      </c>
      <c r="BG184" s="15" t="str">
        <f t="shared" si="78"/>
        <v/>
      </c>
      <c r="BH184" s="2" t="str" cm="1">
        <f t="array" ref="BH184">IF(B184="","",SUMPRODUCT(($D$1:$AB$4=$BH$4)*$D184:$AB184))</f>
        <v/>
      </c>
      <c r="BI184" s="15" t="str">
        <f t="shared" si="79"/>
        <v/>
      </c>
      <c r="BJ184" s="2" t="str" cm="1">
        <f t="array" ref="BJ184">IF(B184="","",SUMPRODUCT(($D$1:$AB$4=$BJ$4)*$D184:$AB184))</f>
        <v/>
      </c>
      <c r="BK184" s="15" t="str">
        <f t="shared" si="80"/>
        <v/>
      </c>
      <c r="BL184" s="2" t="str" cm="1">
        <f t="array" ref="BL184">IF(B184="","",SUMPRODUCT(($D$1:$AB$4=$BL$4)*$D184:$AB184))</f>
        <v/>
      </c>
      <c r="BM184" s="15" t="str">
        <f t="shared" si="81"/>
        <v/>
      </c>
      <c r="BN184" s="2" t="str" cm="1">
        <f t="array" ref="BN184">IF(B184="","",SUMPRODUCT(($D$1:$AB$4=$BN$4)*$D184:$AB184))</f>
        <v/>
      </c>
      <c r="BO184" s="15" t="str">
        <f t="shared" si="82"/>
        <v/>
      </c>
      <c r="BP184" s="2" t="str" cm="1">
        <f t="array" ref="BP184">IF(B184="","",SUMPRODUCT(($D$1:$AB$4=$BP$4)*$D184:$AB184))</f>
        <v/>
      </c>
      <c r="BQ184" s="15" t="str">
        <f t="shared" si="83"/>
        <v/>
      </c>
      <c r="BR184" s="2" t="str" cm="1">
        <f t="array" ref="BR184">IF(B184="","",SUMPRODUCT(($D$1:$AB$4=$BR$4)*$D184:$AB184))</f>
        <v/>
      </c>
      <c r="BS184" s="15" t="str">
        <f t="shared" si="84"/>
        <v/>
      </c>
      <c r="BT184" s="2" t="str" cm="1">
        <f t="array" ref="BT184">IF(B184="","",SUMPRODUCT(($D$1:$AB$4=$BT$4)*$D184:$AB184))</f>
        <v/>
      </c>
      <c r="BU184" s="15" t="str">
        <f t="shared" si="85"/>
        <v/>
      </c>
      <c r="BV184" s="2" t="str" cm="1">
        <f t="array" ref="BV184">IF(B184="","",SUMPRODUCT(($D$1:$AB$4=$BV$4)*$D184:$AB184))</f>
        <v/>
      </c>
      <c r="BW184" s="15" t="str">
        <f t="shared" si="86"/>
        <v/>
      </c>
      <c r="BX184" s="2" t="str" cm="1">
        <f t="array" ref="BX184">IF(B184="","",SUMPRODUCT(($D$1:$AB$4=$BX$4)*$D184:$AB184))</f>
        <v/>
      </c>
      <c r="BY184" s="15" t="str">
        <f t="shared" si="87"/>
        <v/>
      </c>
      <c r="BZ184" s="2" t="str" cm="1">
        <f t="array" ref="BZ184">IF(B184="","",SUMPRODUCT(($D$1:$AB$4=$BZ$4)*$D184:$AB184))</f>
        <v/>
      </c>
      <c r="CA184" s="15" t="str">
        <f t="shared" si="88"/>
        <v/>
      </c>
      <c r="CB184" s="2" t="str" cm="1">
        <f t="array" ref="CB184">IF(B184="","",SUMPRODUCT(($D$1:$AB$4=$CB$4)*$D184:$AB184))</f>
        <v/>
      </c>
      <c r="CC184" s="15" t="str">
        <f t="shared" si="89"/>
        <v/>
      </c>
      <c r="CD184" s="2" t="str" cm="1">
        <f t="array" ref="CD184">IF(B184="","",SUMPRODUCT(($D$1:$AB$4=$CD$4)*$D184:$AB184))</f>
        <v/>
      </c>
      <c r="CE184" s="15" t="str">
        <f t="shared" si="90"/>
        <v/>
      </c>
      <c r="CF184" s="2" t="str" cm="1">
        <f t="array" ref="CF184">IF(B184="","",SUMPRODUCT(($D$1:$AB$4=$CF$4)*$D184:$AB184))</f>
        <v/>
      </c>
      <c r="CG184" s="15" t="str">
        <f t="shared" si="91"/>
        <v/>
      </c>
      <c r="CH184" s="2" t="str" cm="1">
        <f t="array" ref="CH184">IF(B184="","",SUMPRODUCT(($D$1:$AB$4=$CH$4)*$D184:$AB184))</f>
        <v/>
      </c>
      <c r="CI184" s="15" t="str">
        <f t="shared" si="92"/>
        <v/>
      </c>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row>
    <row r="185" spans="1:127" s="3" customFormat="1" ht="15.75" thickBot="1">
      <c r="A185" s="7">
        <v>180</v>
      </c>
      <c r="B185" s="1"/>
      <c r="D185" s="99"/>
      <c r="E185" s="100"/>
      <c r="F185" s="100"/>
      <c r="G185" s="100"/>
      <c r="H185" s="100"/>
      <c r="I185" s="101"/>
      <c r="J185" s="104"/>
      <c r="K185" s="105"/>
      <c r="L185" s="105"/>
      <c r="M185" s="105"/>
      <c r="N185" s="105"/>
      <c r="O185" s="106"/>
      <c r="P185" s="109"/>
      <c r="Q185" s="110"/>
      <c r="R185" s="110"/>
      <c r="S185" s="110"/>
      <c r="T185" s="110"/>
      <c r="U185" s="111"/>
      <c r="V185" s="115"/>
      <c r="W185" s="116"/>
      <c r="X185" s="116"/>
      <c r="Y185" s="116"/>
      <c r="Z185" s="116"/>
      <c r="AA185" s="116"/>
      <c r="AB185" s="170"/>
      <c r="AC185" s="171" t="str">
        <f t="shared" si="66"/>
        <v/>
      </c>
      <c r="AD185" s="172" t="str">
        <f t="shared" si="67"/>
        <v/>
      </c>
      <c r="AE185" s="4"/>
      <c r="AF185" s="4"/>
      <c r="AG185" s="4"/>
      <c r="AH185" s="4"/>
      <c r="AI185" s="4"/>
      <c r="AJ185" s="4"/>
      <c r="AK185" s="4"/>
      <c r="AL185" s="2" t="str" cm="1">
        <f t="array" ref="AL185">IF(B185="","",SUMPRODUCT(($D$1:$AB$4=$AL$4)*D185:AB185))</f>
        <v/>
      </c>
      <c r="AM185" s="15" t="str">
        <f t="shared" si="68"/>
        <v/>
      </c>
      <c r="AN185" s="2" t="str" cm="1">
        <f t="array" ref="AN185">IF(B185="","",SUMPRODUCT(($D$1:$AB$4=$AN$4)*D185:AB185))</f>
        <v/>
      </c>
      <c r="AO185" s="15" t="str">
        <f t="shared" si="69"/>
        <v/>
      </c>
      <c r="AP185" s="2" t="str" cm="1">
        <f t="array" ref="AP185">IF(B185="","",SUMPRODUCT(($D$1:$AB$4=$AP$4)*D185:AB185))</f>
        <v/>
      </c>
      <c r="AQ185" s="15" t="str">
        <f t="shared" si="70"/>
        <v/>
      </c>
      <c r="AR185" s="2" t="str" cm="1">
        <f t="array" ref="AR185">IF(B185="","",SUMPRODUCT(($D$1:$AB$4=$AR$4)*D185:AB185))</f>
        <v/>
      </c>
      <c r="AS185" s="15" t="str">
        <f t="shared" si="71"/>
        <v/>
      </c>
      <c r="AT185" s="2" t="str" cm="1">
        <f t="array" ref="AT185">IF(B185="","",SUMPRODUCT(($D$1:$AB$4=$AT$4)*$D185:$AB185))</f>
        <v/>
      </c>
      <c r="AU185" s="15" t="str">
        <f t="shared" si="72"/>
        <v/>
      </c>
      <c r="AV185" s="2" t="str" cm="1">
        <f t="array" ref="AV185">IF(B185="","",SUMPRODUCT(($D$1:$AB$4=$AV$4)*$D185:$AB185))</f>
        <v/>
      </c>
      <c r="AW185" s="15" t="str">
        <f t="shared" si="73"/>
        <v/>
      </c>
      <c r="AX185" s="2" t="str" cm="1">
        <f t="array" ref="AX185">IF(B185="","",SUMPRODUCT(($D$1:$AB$4=$AX$4)*$D185:$AB185))</f>
        <v/>
      </c>
      <c r="AY185" s="15" t="str">
        <f t="shared" si="74"/>
        <v/>
      </c>
      <c r="AZ185" s="2" t="str" cm="1">
        <f t="array" ref="AZ185">IF(B185="","",SUMPRODUCT(($D$1:$AB$4=$AZ$4)*$D185:$AB185))</f>
        <v/>
      </c>
      <c r="BA185" s="15" t="str">
        <f t="shared" si="75"/>
        <v/>
      </c>
      <c r="BB185" s="2" t="str" cm="1">
        <f t="array" ref="BB185">IF(B185="","",SUMPRODUCT(($D$1:$AB$4=$BB$4)*$D185:$AB185))</f>
        <v/>
      </c>
      <c r="BC185" s="15" t="str">
        <f t="shared" si="76"/>
        <v/>
      </c>
      <c r="BD185" s="2" t="str" cm="1">
        <f t="array" ref="BD185">IF(B185="","",SUMPRODUCT(($D$1:$AB$4=$BD$4)*$D185:$AB185))</f>
        <v/>
      </c>
      <c r="BE185" s="15" t="str">
        <f t="shared" si="77"/>
        <v/>
      </c>
      <c r="BF185" s="2" t="str" cm="1">
        <f t="array" ref="BF185">IF(B185="","",SUMPRODUCT(($D$1:$AB$4=$BF$4)*$D185:$AB185))</f>
        <v/>
      </c>
      <c r="BG185" s="15" t="str">
        <f t="shared" si="78"/>
        <v/>
      </c>
      <c r="BH185" s="2" t="str" cm="1">
        <f t="array" ref="BH185">IF(B185="","",SUMPRODUCT(($D$1:$AB$4=$BH$4)*$D185:$AB185))</f>
        <v/>
      </c>
      <c r="BI185" s="15" t="str">
        <f t="shared" si="79"/>
        <v/>
      </c>
      <c r="BJ185" s="2" t="str" cm="1">
        <f t="array" ref="BJ185">IF(B185="","",SUMPRODUCT(($D$1:$AB$4=$BJ$4)*$D185:$AB185))</f>
        <v/>
      </c>
      <c r="BK185" s="15" t="str">
        <f t="shared" si="80"/>
        <v/>
      </c>
      <c r="BL185" s="2" t="str" cm="1">
        <f t="array" ref="BL185">IF(B185="","",SUMPRODUCT(($D$1:$AB$4=$BL$4)*$D185:$AB185))</f>
        <v/>
      </c>
      <c r="BM185" s="15" t="str">
        <f t="shared" si="81"/>
        <v/>
      </c>
      <c r="BN185" s="2" t="str" cm="1">
        <f t="array" ref="BN185">IF(B185="","",SUMPRODUCT(($D$1:$AB$4=$BN$4)*$D185:$AB185))</f>
        <v/>
      </c>
      <c r="BO185" s="15" t="str">
        <f t="shared" si="82"/>
        <v/>
      </c>
      <c r="BP185" s="2" t="str" cm="1">
        <f t="array" ref="BP185">IF(B185="","",SUMPRODUCT(($D$1:$AB$4=$BP$4)*$D185:$AB185))</f>
        <v/>
      </c>
      <c r="BQ185" s="15" t="str">
        <f t="shared" si="83"/>
        <v/>
      </c>
      <c r="BR185" s="2" t="str" cm="1">
        <f t="array" ref="BR185">IF(B185="","",SUMPRODUCT(($D$1:$AB$4=$BR$4)*$D185:$AB185))</f>
        <v/>
      </c>
      <c r="BS185" s="15" t="str">
        <f t="shared" si="84"/>
        <v/>
      </c>
      <c r="BT185" s="2" t="str" cm="1">
        <f t="array" ref="BT185">IF(B185="","",SUMPRODUCT(($D$1:$AB$4=$BT$4)*$D185:$AB185))</f>
        <v/>
      </c>
      <c r="BU185" s="15" t="str">
        <f t="shared" si="85"/>
        <v/>
      </c>
      <c r="BV185" s="2" t="str" cm="1">
        <f t="array" ref="BV185">IF(B185="","",SUMPRODUCT(($D$1:$AB$4=$BV$4)*$D185:$AB185))</f>
        <v/>
      </c>
      <c r="BW185" s="15" t="str">
        <f t="shared" si="86"/>
        <v/>
      </c>
      <c r="BX185" s="2" t="str" cm="1">
        <f t="array" ref="BX185">IF(B185="","",SUMPRODUCT(($D$1:$AB$4=$BX$4)*$D185:$AB185))</f>
        <v/>
      </c>
      <c r="BY185" s="15" t="str">
        <f t="shared" si="87"/>
        <v/>
      </c>
      <c r="BZ185" s="2" t="str" cm="1">
        <f t="array" ref="BZ185">IF(B185="","",SUMPRODUCT(($D$1:$AB$4=$BZ$4)*$D185:$AB185))</f>
        <v/>
      </c>
      <c r="CA185" s="15" t="str">
        <f t="shared" si="88"/>
        <v/>
      </c>
      <c r="CB185" s="2" t="str" cm="1">
        <f t="array" ref="CB185">IF(B185="","",SUMPRODUCT(($D$1:$AB$4=$CB$4)*$D185:$AB185))</f>
        <v/>
      </c>
      <c r="CC185" s="15" t="str">
        <f t="shared" si="89"/>
        <v/>
      </c>
      <c r="CD185" s="2" t="str" cm="1">
        <f t="array" ref="CD185">IF(B185="","",SUMPRODUCT(($D$1:$AB$4=$CD$4)*$D185:$AB185))</f>
        <v/>
      </c>
      <c r="CE185" s="15" t="str">
        <f t="shared" si="90"/>
        <v/>
      </c>
      <c r="CF185" s="2" t="str" cm="1">
        <f t="array" ref="CF185">IF(B185="","",SUMPRODUCT(($D$1:$AB$4=$CF$4)*$D185:$AB185))</f>
        <v/>
      </c>
      <c r="CG185" s="15" t="str">
        <f t="shared" si="91"/>
        <v/>
      </c>
      <c r="CH185" s="2" t="str" cm="1">
        <f t="array" ref="CH185">IF(B185="","",SUMPRODUCT(($D$1:$AB$4=$CH$4)*$D185:$AB185))</f>
        <v/>
      </c>
      <c r="CI185" s="15" t="str">
        <f t="shared" si="92"/>
        <v/>
      </c>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row>
    <row r="186" spans="1:127" s="3" customFormat="1" ht="15.75" thickBot="1">
      <c r="A186" s="7">
        <v>181</v>
      </c>
      <c r="B186" s="1"/>
      <c r="D186" s="99"/>
      <c r="E186" s="100"/>
      <c r="F186" s="100"/>
      <c r="G186" s="100"/>
      <c r="H186" s="100"/>
      <c r="I186" s="101"/>
      <c r="J186" s="104"/>
      <c r="K186" s="105"/>
      <c r="L186" s="105"/>
      <c r="M186" s="105"/>
      <c r="N186" s="105"/>
      <c r="O186" s="106"/>
      <c r="P186" s="109"/>
      <c r="Q186" s="110"/>
      <c r="R186" s="110"/>
      <c r="S186" s="110"/>
      <c r="T186" s="110"/>
      <c r="U186" s="111"/>
      <c r="V186" s="115"/>
      <c r="W186" s="116"/>
      <c r="X186" s="116"/>
      <c r="Y186" s="116"/>
      <c r="Z186" s="116"/>
      <c r="AA186" s="116"/>
      <c r="AB186" s="170"/>
      <c r="AC186" s="171" t="str">
        <f t="shared" si="66"/>
        <v/>
      </c>
      <c r="AD186" s="172" t="str">
        <f t="shared" si="67"/>
        <v/>
      </c>
      <c r="AE186" s="4"/>
      <c r="AF186" s="4"/>
      <c r="AG186" s="4"/>
      <c r="AH186" s="4"/>
      <c r="AI186" s="4"/>
      <c r="AJ186" s="4"/>
      <c r="AK186" s="4"/>
      <c r="AL186" s="2" t="str" cm="1">
        <f t="array" ref="AL186">IF(B186="","",SUMPRODUCT(($D$1:$AB$4=$AL$4)*D186:AB186))</f>
        <v/>
      </c>
      <c r="AM186" s="15" t="str">
        <f t="shared" si="68"/>
        <v/>
      </c>
      <c r="AN186" s="2" t="str" cm="1">
        <f t="array" ref="AN186">IF(B186="","",SUMPRODUCT(($D$1:$AB$4=$AN$4)*D186:AB186))</f>
        <v/>
      </c>
      <c r="AO186" s="15" t="str">
        <f t="shared" si="69"/>
        <v/>
      </c>
      <c r="AP186" s="2" t="str" cm="1">
        <f t="array" ref="AP186">IF(B186="","",SUMPRODUCT(($D$1:$AB$4=$AP$4)*D186:AB186))</f>
        <v/>
      </c>
      <c r="AQ186" s="15" t="str">
        <f t="shared" si="70"/>
        <v/>
      </c>
      <c r="AR186" s="2" t="str" cm="1">
        <f t="array" ref="AR186">IF(B186="","",SUMPRODUCT(($D$1:$AB$4=$AR$4)*D186:AB186))</f>
        <v/>
      </c>
      <c r="AS186" s="15" t="str">
        <f t="shared" si="71"/>
        <v/>
      </c>
      <c r="AT186" s="2" t="str" cm="1">
        <f t="array" ref="AT186">IF(B186="","",SUMPRODUCT(($D$1:$AB$4=$AT$4)*$D186:$AB186))</f>
        <v/>
      </c>
      <c r="AU186" s="15" t="str">
        <f t="shared" si="72"/>
        <v/>
      </c>
      <c r="AV186" s="2" t="str" cm="1">
        <f t="array" ref="AV186">IF(B186="","",SUMPRODUCT(($D$1:$AB$4=$AV$4)*$D186:$AB186))</f>
        <v/>
      </c>
      <c r="AW186" s="15" t="str">
        <f t="shared" si="73"/>
        <v/>
      </c>
      <c r="AX186" s="2" t="str" cm="1">
        <f t="array" ref="AX186">IF(B186="","",SUMPRODUCT(($D$1:$AB$4=$AX$4)*$D186:$AB186))</f>
        <v/>
      </c>
      <c r="AY186" s="15" t="str">
        <f t="shared" si="74"/>
        <v/>
      </c>
      <c r="AZ186" s="2" t="str" cm="1">
        <f t="array" ref="AZ186">IF(B186="","",SUMPRODUCT(($D$1:$AB$4=$AZ$4)*$D186:$AB186))</f>
        <v/>
      </c>
      <c r="BA186" s="15" t="str">
        <f t="shared" si="75"/>
        <v/>
      </c>
      <c r="BB186" s="2" t="str" cm="1">
        <f t="array" ref="BB186">IF(B186="","",SUMPRODUCT(($D$1:$AB$4=$BB$4)*$D186:$AB186))</f>
        <v/>
      </c>
      <c r="BC186" s="15" t="str">
        <f t="shared" si="76"/>
        <v/>
      </c>
      <c r="BD186" s="2" t="str" cm="1">
        <f t="array" ref="BD186">IF(B186="","",SUMPRODUCT(($D$1:$AB$4=$BD$4)*$D186:$AB186))</f>
        <v/>
      </c>
      <c r="BE186" s="15" t="str">
        <f t="shared" si="77"/>
        <v/>
      </c>
      <c r="BF186" s="2" t="str" cm="1">
        <f t="array" ref="BF186">IF(B186="","",SUMPRODUCT(($D$1:$AB$4=$BF$4)*$D186:$AB186))</f>
        <v/>
      </c>
      <c r="BG186" s="15" t="str">
        <f t="shared" si="78"/>
        <v/>
      </c>
      <c r="BH186" s="2" t="str" cm="1">
        <f t="array" ref="BH186">IF(B186="","",SUMPRODUCT(($D$1:$AB$4=$BH$4)*$D186:$AB186))</f>
        <v/>
      </c>
      <c r="BI186" s="15" t="str">
        <f t="shared" si="79"/>
        <v/>
      </c>
      <c r="BJ186" s="2" t="str" cm="1">
        <f t="array" ref="BJ186">IF(B186="","",SUMPRODUCT(($D$1:$AB$4=$BJ$4)*$D186:$AB186))</f>
        <v/>
      </c>
      <c r="BK186" s="15" t="str">
        <f t="shared" si="80"/>
        <v/>
      </c>
      <c r="BL186" s="2" t="str" cm="1">
        <f t="array" ref="BL186">IF(B186="","",SUMPRODUCT(($D$1:$AB$4=$BL$4)*$D186:$AB186))</f>
        <v/>
      </c>
      <c r="BM186" s="15" t="str">
        <f t="shared" si="81"/>
        <v/>
      </c>
      <c r="BN186" s="2" t="str" cm="1">
        <f t="array" ref="BN186">IF(B186="","",SUMPRODUCT(($D$1:$AB$4=$BN$4)*$D186:$AB186))</f>
        <v/>
      </c>
      <c r="BO186" s="15" t="str">
        <f t="shared" si="82"/>
        <v/>
      </c>
      <c r="BP186" s="2" t="str" cm="1">
        <f t="array" ref="BP186">IF(B186="","",SUMPRODUCT(($D$1:$AB$4=$BP$4)*$D186:$AB186))</f>
        <v/>
      </c>
      <c r="BQ186" s="15" t="str">
        <f t="shared" si="83"/>
        <v/>
      </c>
      <c r="BR186" s="2" t="str" cm="1">
        <f t="array" ref="BR186">IF(B186="","",SUMPRODUCT(($D$1:$AB$4=$BR$4)*$D186:$AB186))</f>
        <v/>
      </c>
      <c r="BS186" s="15" t="str">
        <f t="shared" si="84"/>
        <v/>
      </c>
      <c r="BT186" s="2" t="str" cm="1">
        <f t="array" ref="BT186">IF(B186="","",SUMPRODUCT(($D$1:$AB$4=$BT$4)*$D186:$AB186))</f>
        <v/>
      </c>
      <c r="BU186" s="15" t="str">
        <f t="shared" si="85"/>
        <v/>
      </c>
      <c r="BV186" s="2" t="str" cm="1">
        <f t="array" ref="BV186">IF(B186="","",SUMPRODUCT(($D$1:$AB$4=$BV$4)*$D186:$AB186))</f>
        <v/>
      </c>
      <c r="BW186" s="15" t="str">
        <f t="shared" si="86"/>
        <v/>
      </c>
      <c r="BX186" s="2" t="str" cm="1">
        <f t="array" ref="BX186">IF(B186="","",SUMPRODUCT(($D$1:$AB$4=$BX$4)*$D186:$AB186))</f>
        <v/>
      </c>
      <c r="BY186" s="15" t="str">
        <f t="shared" si="87"/>
        <v/>
      </c>
      <c r="BZ186" s="2" t="str" cm="1">
        <f t="array" ref="BZ186">IF(B186="","",SUMPRODUCT(($D$1:$AB$4=$BZ$4)*$D186:$AB186))</f>
        <v/>
      </c>
      <c r="CA186" s="15" t="str">
        <f t="shared" si="88"/>
        <v/>
      </c>
      <c r="CB186" s="2" t="str" cm="1">
        <f t="array" ref="CB186">IF(B186="","",SUMPRODUCT(($D$1:$AB$4=$CB$4)*$D186:$AB186))</f>
        <v/>
      </c>
      <c r="CC186" s="15" t="str">
        <f t="shared" si="89"/>
        <v/>
      </c>
      <c r="CD186" s="2" t="str" cm="1">
        <f t="array" ref="CD186">IF(B186="","",SUMPRODUCT(($D$1:$AB$4=$CD$4)*$D186:$AB186))</f>
        <v/>
      </c>
      <c r="CE186" s="15" t="str">
        <f t="shared" si="90"/>
        <v/>
      </c>
      <c r="CF186" s="2" t="str" cm="1">
        <f t="array" ref="CF186">IF(B186="","",SUMPRODUCT(($D$1:$AB$4=$CF$4)*$D186:$AB186))</f>
        <v/>
      </c>
      <c r="CG186" s="15" t="str">
        <f t="shared" si="91"/>
        <v/>
      </c>
      <c r="CH186" s="2" t="str" cm="1">
        <f t="array" ref="CH186">IF(B186="","",SUMPRODUCT(($D$1:$AB$4=$CH$4)*$D186:$AB186))</f>
        <v/>
      </c>
      <c r="CI186" s="15" t="str">
        <f t="shared" si="92"/>
        <v/>
      </c>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row>
    <row r="187" spans="1:127" s="3" customFormat="1" ht="15.75" thickBot="1">
      <c r="A187" s="7">
        <v>182</v>
      </c>
      <c r="B187" s="1"/>
      <c r="D187" s="99"/>
      <c r="E187" s="100"/>
      <c r="F187" s="100"/>
      <c r="G187" s="100"/>
      <c r="H187" s="100"/>
      <c r="I187" s="101"/>
      <c r="J187" s="104"/>
      <c r="K187" s="105"/>
      <c r="L187" s="105"/>
      <c r="M187" s="105"/>
      <c r="N187" s="105"/>
      <c r="O187" s="106"/>
      <c r="P187" s="109"/>
      <c r="Q187" s="110"/>
      <c r="R187" s="110"/>
      <c r="S187" s="110"/>
      <c r="T187" s="110"/>
      <c r="U187" s="111"/>
      <c r="V187" s="115"/>
      <c r="W187" s="116"/>
      <c r="X187" s="116"/>
      <c r="Y187" s="116"/>
      <c r="Z187" s="116"/>
      <c r="AA187" s="116"/>
      <c r="AB187" s="170"/>
      <c r="AC187" s="171" t="str">
        <f t="shared" si="66"/>
        <v/>
      </c>
      <c r="AD187" s="172" t="str">
        <f t="shared" si="67"/>
        <v/>
      </c>
      <c r="AE187" s="4"/>
      <c r="AF187" s="4"/>
      <c r="AG187" s="4"/>
      <c r="AH187" s="4"/>
      <c r="AI187" s="4"/>
      <c r="AJ187" s="4"/>
      <c r="AK187" s="4"/>
      <c r="AL187" s="2" t="str" cm="1">
        <f t="array" ref="AL187">IF(B187="","",SUMPRODUCT(($D$1:$AB$4=$AL$4)*D187:AB187))</f>
        <v/>
      </c>
      <c r="AM187" s="15" t="str">
        <f t="shared" si="68"/>
        <v/>
      </c>
      <c r="AN187" s="2" t="str" cm="1">
        <f t="array" ref="AN187">IF(B187="","",SUMPRODUCT(($D$1:$AB$4=$AN$4)*D187:AB187))</f>
        <v/>
      </c>
      <c r="AO187" s="15" t="str">
        <f t="shared" si="69"/>
        <v/>
      </c>
      <c r="AP187" s="2" t="str" cm="1">
        <f t="array" ref="AP187">IF(B187="","",SUMPRODUCT(($D$1:$AB$4=$AP$4)*D187:AB187))</f>
        <v/>
      </c>
      <c r="AQ187" s="15" t="str">
        <f t="shared" si="70"/>
        <v/>
      </c>
      <c r="AR187" s="2" t="str" cm="1">
        <f t="array" ref="AR187">IF(B187="","",SUMPRODUCT(($D$1:$AB$4=$AR$4)*D187:AB187))</f>
        <v/>
      </c>
      <c r="AS187" s="15" t="str">
        <f t="shared" si="71"/>
        <v/>
      </c>
      <c r="AT187" s="2" t="str" cm="1">
        <f t="array" ref="AT187">IF(B187="","",SUMPRODUCT(($D$1:$AB$4=$AT$4)*$D187:$AB187))</f>
        <v/>
      </c>
      <c r="AU187" s="15" t="str">
        <f t="shared" si="72"/>
        <v/>
      </c>
      <c r="AV187" s="2" t="str" cm="1">
        <f t="array" ref="AV187">IF(B187="","",SUMPRODUCT(($D$1:$AB$4=$AV$4)*$D187:$AB187))</f>
        <v/>
      </c>
      <c r="AW187" s="15" t="str">
        <f t="shared" si="73"/>
        <v/>
      </c>
      <c r="AX187" s="2" t="str" cm="1">
        <f t="array" ref="AX187">IF(B187="","",SUMPRODUCT(($D$1:$AB$4=$AX$4)*$D187:$AB187))</f>
        <v/>
      </c>
      <c r="AY187" s="15" t="str">
        <f t="shared" si="74"/>
        <v/>
      </c>
      <c r="AZ187" s="2" t="str" cm="1">
        <f t="array" ref="AZ187">IF(B187="","",SUMPRODUCT(($D$1:$AB$4=$AZ$4)*$D187:$AB187))</f>
        <v/>
      </c>
      <c r="BA187" s="15" t="str">
        <f t="shared" si="75"/>
        <v/>
      </c>
      <c r="BB187" s="2" t="str" cm="1">
        <f t="array" ref="BB187">IF(B187="","",SUMPRODUCT(($D$1:$AB$4=$BB$4)*$D187:$AB187))</f>
        <v/>
      </c>
      <c r="BC187" s="15" t="str">
        <f t="shared" si="76"/>
        <v/>
      </c>
      <c r="BD187" s="2" t="str" cm="1">
        <f t="array" ref="BD187">IF(B187="","",SUMPRODUCT(($D$1:$AB$4=$BD$4)*$D187:$AB187))</f>
        <v/>
      </c>
      <c r="BE187" s="15" t="str">
        <f t="shared" si="77"/>
        <v/>
      </c>
      <c r="BF187" s="2" t="str" cm="1">
        <f t="array" ref="BF187">IF(B187="","",SUMPRODUCT(($D$1:$AB$4=$BF$4)*$D187:$AB187))</f>
        <v/>
      </c>
      <c r="BG187" s="15" t="str">
        <f t="shared" si="78"/>
        <v/>
      </c>
      <c r="BH187" s="2" t="str" cm="1">
        <f t="array" ref="BH187">IF(B187="","",SUMPRODUCT(($D$1:$AB$4=$BH$4)*$D187:$AB187))</f>
        <v/>
      </c>
      <c r="BI187" s="15" t="str">
        <f t="shared" si="79"/>
        <v/>
      </c>
      <c r="BJ187" s="2" t="str" cm="1">
        <f t="array" ref="BJ187">IF(B187="","",SUMPRODUCT(($D$1:$AB$4=$BJ$4)*$D187:$AB187))</f>
        <v/>
      </c>
      <c r="BK187" s="15" t="str">
        <f t="shared" si="80"/>
        <v/>
      </c>
      <c r="BL187" s="2" t="str" cm="1">
        <f t="array" ref="BL187">IF(B187="","",SUMPRODUCT(($D$1:$AB$4=$BL$4)*$D187:$AB187))</f>
        <v/>
      </c>
      <c r="BM187" s="15" t="str">
        <f t="shared" si="81"/>
        <v/>
      </c>
      <c r="BN187" s="2" t="str" cm="1">
        <f t="array" ref="BN187">IF(B187="","",SUMPRODUCT(($D$1:$AB$4=$BN$4)*$D187:$AB187))</f>
        <v/>
      </c>
      <c r="BO187" s="15" t="str">
        <f t="shared" si="82"/>
        <v/>
      </c>
      <c r="BP187" s="2" t="str" cm="1">
        <f t="array" ref="BP187">IF(B187="","",SUMPRODUCT(($D$1:$AB$4=$BP$4)*$D187:$AB187))</f>
        <v/>
      </c>
      <c r="BQ187" s="15" t="str">
        <f t="shared" si="83"/>
        <v/>
      </c>
      <c r="BR187" s="2" t="str" cm="1">
        <f t="array" ref="BR187">IF(B187="","",SUMPRODUCT(($D$1:$AB$4=$BR$4)*$D187:$AB187))</f>
        <v/>
      </c>
      <c r="BS187" s="15" t="str">
        <f t="shared" si="84"/>
        <v/>
      </c>
      <c r="BT187" s="2" t="str" cm="1">
        <f t="array" ref="BT187">IF(B187="","",SUMPRODUCT(($D$1:$AB$4=$BT$4)*$D187:$AB187))</f>
        <v/>
      </c>
      <c r="BU187" s="15" t="str">
        <f t="shared" si="85"/>
        <v/>
      </c>
      <c r="BV187" s="2" t="str" cm="1">
        <f t="array" ref="BV187">IF(B187="","",SUMPRODUCT(($D$1:$AB$4=$BV$4)*$D187:$AB187))</f>
        <v/>
      </c>
      <c r="BW187" s="15" t="str">
        <f t="shared" si="86"/>
        <v/>
      </c>
      <c r="BX187" s="2" t="str" cm="1">
        <f t="array" ref="BX187">IF(B187="","",SUMPRODUCT(($D$1:$AB$4=$BX$4)*$D187:$AB187))</f>
        <v/>
      </c>
      <c r="BY187" s="15" t="str">
        <f t="shared" si="87"/>
        <v/>
      </c>
      <c r="BZ187" s="2" t="str" cm="1">
        <f t="array" ref="BZ187">IF(B187="","",SUMPRODUCT(($D$1:$AB$4=$BZ$4)*$D187:$AB187))</f>
        <v/>
      </c>
      <c r="CA187" s="15" t="str">
        <f t="shared" si="88"/>
        <v/>
      </c>
      <c r="CB187" s="2" t="str" cm="1">
        <f t="array" ref="CB187">IF(B187="","",SUMPRODUCT(($D$1:$AB$4=$CB$4)*$D187:$AB187))</f>
        <v/>
      </c>
      <c r="CC187" s="15" t="str">
        <f t="shared" si="89"/>
        <v/>
      </c>
      <c r="CD187" s="2" t="str" cm="1">
        <f t="array" ref="CD187">IF(B187="","",SUMPRODUCT(($D$1:$AB$4=$CD$4)*$D187:$AB187))</f>
        <v/>
      </c>
      <c r="CE187" s="15" t="str">
        <f t="shared" si="90"/>
        <v/>
      </c>
      <c r="CF187" s="2" t="str" cm="1">
        <f t="array" ref="CF187">IF(B187="","",SUMPRODUCT(($D$1:$AB$4=$CF$4)*$D187:$AB187))</f>
        <v/>
      </c>
      <c r="CG187" s="15" t="str">
        <f t="shared" si="91"/>
        <v/>
      </c>
      <c r="CH187" s="2" t="str" cm="1">
        <f t="array" ref="CH187">IF(B187="","",SUMPRODUCT(($D$1:$AB$4=$CH$4)*$D187:$AB187))</f>
        <v/>
      </c>
      <c r="CI187" s="15" t="str">
        <f t="shared" si="92"/>
        <v/>
      </c>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row>
    <row r="188" spans="1:127" s="3" customFormat="1" ht="15.75" thickBot="1">
      <c r="A188" s="7">
        <v>183</v>
      </c>
      <c r="B188" s="1"/>
      <c r="D188" s="99"/>
      <c r="E188" s="100"/>
      <c r="F188" s="100"/>
      <c r="G188" s="100"/>
      <c r="H188" s="100"/>
      <c r="I188" s="101"/>
      <c r="J188" s="104"/>
      <c r="K188" s="105"/>
      <c r="L188" s="105"/>
      <c r="M188" s="105"/>
      <c r="N188" s="105"/>
      <c r="O188" s="106"/>
      <c r="P188" s="109"/>
      <c r="Q188" s="110"/>
      <c r="R188" s="110"/>
      <c r="S188" s="110"/>
      <c r="T188" s="110"/>
      <c r="U188" s="111"/>
      <c r="V188" s="115"/>
      <c r="W188" s="116"/>
      <c r="X188" s="116"/>
      <c r="Y188" s="116"/>
      <c r="Z188" s="116"/>
      <c r="AA188" s="116"/>
      <c r="AB188" s="170"/>
      <c r="AC188" s="171" t="str">
        <f t="shared" si="66"/>
        <v/>
      </c>
      <c r="AD188" s="172" t="str">
        <f t="shared" si="67"/>
        <v/>
      </c>
      <c r="AE188" s="4"/>
      <c r="AF188" s="4"/>
      <c r="AG188" s="4"/>
      <c r="AH188" s="4"/>
      <c r="AI188" s="4"/>
      <c r="AJ188" s="4"/>
      <c r="AK188" s="4"/>
      <c r="AL188" s="2" t="str" cm="1">
        <f t="array" ref="AL188">IF(B188="","",SUMPRODUCT(($D$1:$AB$4=$AL$4)*D188:AB188))</f>
        <v/>
      </c>
      <c r="AM188" s="15" t="str">
        <f t="shared" si="68"/>
        <v/>
      </c>
      <c r="AN188" s="2" t="str" cm="1">
        <f t="array" ref="AN188">IF(B188="","",SUMPRODUCT(($D$1:$AB$4=$AN$4)*D188:AB188))</f>
        <v/>
      </c>
      <c r="AO188" s="15" t="str">
        <f t="shared" si="69"/>
        <v/>
      </c>
      <c r="AP188" s="2" t="str" cm="1">
        <f t="array" ref="AP188">IF(B188="","",SUMPRODUCT(($D$1:$AB$4=$AP$4)*D188:AB188))</f>
        <v/>
      </c>
      <c r="AQ188" s="15" t="str">
        <f t="shared" si="70"/>
        <v/>
      </c>
      <c r="AR188" s="2" t="str" cm="1">
        <f t="array" ref="AR188">IF(B188="","",SUMPRODUCT(($D$1:$AB$4=$AR$4)*D188:AB188))</f>
        <v/>
      </c>
      <c r="AS188" s="15" t="str">
        <f t="shared" si="71"/>
        <v/>
      </c>
      <c r="AT188" s="2" t="str" cm="1">
        <f t="array" ref="AT188">IF(B188="","",SUMPRODUCT(($D$1:$AB$4=$AT$4)*$D188:$AB188))</f>
        <v/>
      </c>
      <c r="AU188" s="15" t="str">
        <f t="shared" si="72"/>
        <v/>
      </c>
      <c r="AV188" s="2" t="str" cm="1">
        <f t="array" ref="AV188">IF(B188="","",SUMPRODUCT(($D$1:$AB$4=$AV$4)*$D188:$AB188))</f>
        <v/>
      </c>
      <c r="AW188" s="15" t="str">
        <f t="shared" si="73"/>
        <v/>
      </c>
      <c r="AX188" s="2" t="str" cm="1">
        <f t="array" ref="AX188">IF(B188="","",SUMPRODUCT(($D$1:$AB$4=$AX$4)*$D188:$AB188))</f>
        <v/>
      </c>
      <c r="AY188" s="15" t="str">
        <f t="shared" si="74"/>
        <v/>
      </c>
      <c r="AZ188" s="2" t="str" cm="1">
        <f t="array" ref="AZ188">IF(B188="","",SUMPRODUCT(($D$1:$AB$4=$AZ$4)*$D188:$AB188))</f>
        <v/>
      </c>
      <c r="BA188" s="15" t="str">
        <f t="shared" si="75"/>
        <v/>
      </c>
      <c r="BB188" s="2" t="str" cm="1">
        <f t="array" ref="BB188">IF(B188="","",SUMPRODUCT(($D$1:$AB$4=$BB$4)*$D188:$AB188))</f>
        <v/>
      </c>
      <c r="BC188" s="15" t="str">
        <f t="shared" si="76"/>
        <v/>
      </c>
      <c r="BD188" s="2" t="str" cm="1">
        <f t="array" ref="BD188">IF(B188="","",SUMPRODUCT(($D$1:$AB$4=$BD$4)*$D188:$AB188))</f>
        <v/>
      </c>
      <c r="BE188" s="15" t="str">
        <f t="shared" si="77"/>
        <v/>
      </c>
      <c r="BF188" s="2" t="str" cm="1">
        <f t="array" ref="BF188">IF(B188="","",SUMPRODUCT(($D$1:$AB$4=$BF$4)*$D188:$AB188))</f>
        <v/>
      </c>
      <c r="BG188" s="15" t="str">
        <f t="shared" si="78"/>
        <v/>
      </c>
      <c r="BH188" s="2" t="str" cm="1">
        <f t="array" ref="BH188">IF(B188="","",SUMPRODUCT(($D$1:$AB$4=$BH$4)*$D188:$AB188))</f>
        <v/>
      </c>
      <c r="BI188" s="15" t="str">
        <f t="shared" si="79"/>
        <v/>
      </c>
      <c r="BJ188" s="2" t="str" cm="1">
        <f t="array" ref="BJ188">IF(B188="","",SUMPRODUCT(($D$1:$AB$4=$BJ$4)*$D188:$AB188))</f>
        <v/>
      </c>
      <c r="BK188" s="15" t="str">
        <f t="shared" si="80"/>
        <v/>
      </c>
      <c r="BL188" s="2" t="str" cm="1">
        <f t="array" ref="BL188">IF(B188="","",SUMPRODUCT(($D$1:$AB$4=$BL$4)*$D188:$AB188))</f>
        <v/>
      </c>
      <c r="BM188" s="15" t="str">
        <f t="shared" si="81"/>
        <v/>
      </c>
      <c r="BN188" s="2" t="str" cm="1">
        <f t="array" ref="BN188">IF(B188="","",SUMPRODUCT(($D$1:$AB$4=$BN$4)*$D188:$AB188))</f>
        <v/>
      </c>
      <c r="BO188" s="15" t="str">
        <f t="shared" si="82"/>
        <v/>
      </c>
      <c r="BP188" s="2" t="str" cm="1">
        <f t="array" ref="BP188">IF(B188="","",SUMPRODUCT(($D$1:$AB$4=$BP$4)*$D188:$AB188))</f>
        <v/>
      </c>
      <c r="BQ188" s="15" t="str">
        <f t="shared" si="83"/>
        <v/>
      </c>
      <c r="BR188" s="2" t="str" cm="1">
        <f t="array" ref="BR188">IF(B188="","",SUMPRODUCT(($D$1:$AB$4=$BR$4)*$D188:$AB188))</f>
        <v/>
      </c>
      <c r="BS188" s="15" t="str">
        <f t="shared" si="84"/>
        <v/>
      </c>
      <c r="BT188" s="2" t="str" cm="1">
        <f t="array" ref="BT188">IF(B188="","",SUMPRODUCT(($D$1:$AB$4=$BT$4)*$D188:$AB188))</f>
        <v/>
      </c>
      <c r="BU188" s="15" t="str">
        <f t="shared" si="85"/>
        <v/>
      </c>
      <c r="BV188" s="2" t="str" cm="1">
        <f t="array" ref="BV188">IF(B188="","",SUMPRODUCT(($D$1:$AB$4=$BV$4)*$D188:$AB188))</f>
        <v/>
      </c>
      <c r="BW188" s="15" t="str">
        <f t="shared" si="86"/>
        <v/>
      </c>
      <c r="BX188" s="2" t="str" cm="1">
        <f t="array" ref="BX188">IF(B188="","",SUMPRODUCT(($D$1:$AB$4=$BX$4)*$D188:$AB188))</f>
        <v/>
      </c>
      <c r="BY188" s="15" t="str">
        <f t="shared" si="87"/>
        <v/>
      </c>
      <c r="BZ188" s="2" t="str" cm="1">
        <f t="array" ref="BZ188">IF(B188="","",SUMPRODUCT(($D$1:$AB$4=$BZ$4)*$D188:$AB188))</f>
        <v/>
      </c>
      <c r="CA188" s="15" t="str">
        <f t="shared" si="88"/>
        <v/>
      </c>
      <c r="CB188" s="2" t="str" cm="1">
        <f t="array" ref="CB188">IF(B188="","",SUMPRODUCT(($D$1:$AB$4=$CB$4)*$D188:$AB188))</f>
        <v/>
      </c>
      <c r="CC188" s="15" t="str">
        <f t="shared" si="89"/>
        <v/>
      </c>
      <c r="CD188" s="2" t="str" cm="1">
        <f t="array" ref="CD188">IF(B188="","",SUMPRODUCT(($D$1:$AB$4=$CD$4)*$D188:$AB188))</f>
        <v/>
      </c>
      <c r="CE188" s="15" t="str">
        <f t="shared" si="90"/>
        <v/>
      </c>
      <c r="CF188" s="2" t="str" cm="1">
        <f t="array" ref="CF188">IF(B188="","",SUMPRODUCT(($D$1:$AB$4=$CF$4)*$D188:$AB188))</f>
        <v/>
      </c>
      <c r="CG188" s="15" t="str">
        <f t="shared" si="91"/>
        <v/>
      </c>
      <c r="CH188" s="2" t="str" cm="1">
        <f t="array" ref="CH188">IF(B188="","",SUMPRODUCT(($D$1:$AB$4=$CH$4)*$D188:$AB188))</f>
        <v/>
      </c>
      <c r="CI188" s="15" t="str">
        <f t="shared" si="92"/>
        <v/>
      </c>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row>
    <row r="189" spans="1:127" s="3" customFormat="1" ht="15.75" thickBot="1">
      <c r="A189" s="7">
        <v>184</v>
      </c>
      <c r="B189" s="1"/>
      <c r="D189" s="99"/>
      <c r="E189" s="100"/>
      <c r="F189" s="100"/>
      <c r="G189" s="100"/>
      <c r="H189" s="100"/>
      <c r="I189" s="101"/>
      <c r="J189" s="104"/>
      <c r="K189" s="105"/>
      <c r="L189" s="105"/>
      <c r="M189" s="105"/>
      <c r="N189" s="105"/>
      <c r="O189" s="106"/>
      <c r="P189" s="109"/>
      <c r="Q189" s="110"/>
      <c r="R189" s="110"/>
      <c r="S189" s="110"/>
      <c r="T189" s="110"/>
      <c r="U189" s="111"/>
      <c r="V189" s="115"/>
      <c r="W189" s="116"/>
      <c r="X189" s="116"/>
      <c r="Y189" s="116"/>
      <c r="Z189" s="116"/>
      <c r="AA189" s="116"/>
      <c r="AB189" s="170"/>
      <c r="AC189" s="171" t="str">
        <f t="shared" si="66"/>
        <v/>
      </c>
      <c r="AD189" s="172" t="str">
        <f t="shared" si="67"/>
        <v/>
      </c>
      <c r="AE189" s="4"/>
      <c r="AF189" s="4"/>
      <c r="AG189" s="4"/>
      <c r="AH189" s="4"/>
      <c r="AI189" s="4"/>
      <c r="AJ189" s="4"/>
      <c r="AK189" s="4"/>
      <c r="AL189" s="2" t="str" cm="1">
        <f t="array" ref="AL189">IF(B189="","",SUMPRODUCT(($D$1:$AB$4=$AL$4)*D189:AB189))</f>
        <v/>
      </c>
      <c r="AM189" s="15" t="str">
        <f t="shared" si="68"/>
        <v/>
      </c>
      <c r="AN189" s="2" t="str" cm="1">
        <f t="array" ref="AN189">IF(B189="","",SUMPRODUCT(($D$1:$AB$4=$AN$4)*D189:AB189))</f>
        <v/>
      </c>
      <c r="AO189" s="15" t="str">
        <f t="shared" si="69"/>
        <v/>
      </c>
      <c r="AP189" s="2" t="str" cm="1">
        <f t="array" ref="AP189">IF(B189="","",SUMPRODUCT(($D$1:$AB$4=$AP$4)*D189:AB189))</f>
        <v/>
      </c>
      <c r="AQ189" s="15" t="str">
        <f t="shared" si="70"/>
        <v/>
      </c>
      <c r="AR189" s="2" t="str" cm="1">
        <f t="array" ref="AR189">IF(B189="","",SUMPRODUCT(($D$1:$AB$4=$AR$4)*D189:AB189))</f>
        <v/>
      </c>
      <c r="AS189" s="15" t="str">
        <f t="shared" si="71"/>
        <v/>
      </c>
      <c r="AT189" s="2" t="str" cm="1">
        <f t="array" ref="AT189">IF(B189="","",SUMPRODUCT(($D$1:$AB$4=$AT$4)*$D189:$AB189))</f>
        <v/>
      </c>
      <c r="AU189" s="15" t="str">
        <f t="shared" si="72"/>
        <v/>
      </c>
      <c r="AV189" s="2" t="str" cm="1">
        <f t="array" ref="AV189">IF(B189="","",SUMPRODUCT(($D$1:$AB$4=$AV$4)*$D189:$AB189))</f>
        <v/>
      </c>
      <c r="AW189" s="15" t="str">
        <f t="shared" si="73"/>
        <v/>
      </c>
      <c r="AX189" s="2" t="str" cm="1">
        <f t="array" ref="AX189">IF(B189="","",SUMPRODUCT(($D$1:$AB$4=$AX$4)*$D189:$AB189))</f>
        <v/>
      </c>
      <c r="AY189" s="15" t="str">
        <f t="shared" si="74"/>
        <v/>
      </c>
      <c r="AZ189" s="2" t="str" cm="1">
        <f t="array" ref="AZ189">IF(B189="","",SUMPRODUCT(($D$1:$AB$4=$AZ$4)*$D189:$AB189))</f>
        <v/>
      </c>
      <c r="BA189" s="15" t="str">
        <f t="shared" si="75"/>
        <v/>
      </c>
      <c r="BB189" s="2" t="str" cm="1">
        <f t="array" ref="BB189">IF(B189="","",SUMPRODUCT(($D$1:$AB$4=$BB$4)*$D189:$AB189))</f>
        <v/>
      </c>
      <c r="BC189" s="15" t="str">
        <f t="shared" si="76"/>
        <v/>
      </c>
      <c r="BD189" s="2" t="str" cm="1">
        <f t="array" ref="BD189">IF(B189="","",SUMPRODUCT(($D$1:$AB$4=$BD$4)*$D189:$AB189))</f>
        <v/>
      </c>
      <c r="BE189" s="15" t="str">
        <f t="shared" si="77"/>
        <v/>
      </c>
      <c r="BF189" s="2" t="str" cm="1">
        <f t="array" ref="BF189">IF(B189="","",SUMPRODUCT(($D$1:$AB$4=$BF$4)*$D189:$AB189))</f>
        <v/>
      </c>
      <c r="BG189" s="15" t="str">
        <f t="shared" si="78"/>
        <v/>
      </c>
      <c r="BH189" s="2" t="str" cm="1">
        <f t="array" ref="BH189">IF(B189="","",SUMPRODUCT(($D$1:$AB$4=$BH$4)*$D189:$AB189))</f>
        <v/>
      </c>
      <c r="BI189" s="15" t="str">
        <f t="shared" si="79"/>
        <v/>
      </c>
      <c r="BJ189" s="2" t="str" cm="1">
        <f t="array" ref="BJ189">IF(B189="","",SUMPRODUCT(($D$1:$AB$4=$BJ$4)*$D189:$AB189))</f>
        <v/>
      </c>
      <c r="BK189" s="15" t="str">
        <f t="shared" si="80"/>
        <v/>
      </c>
      <c r="BL189" s="2" t="str" cm="1">
        <f t="array" ref="BL189">IF(B189="","",SUMPRODUCT(($D$1:$AB$4=$BL$4)*$D189:$AB189))</f>
        <v/>
      </c>
      <c r="BM189" s="15" t="str">
        <f t="shared" si="81"/>
        <v/>
      </c>
      <c r="BN189" s="2" t="str" cm="1">
        <f t="array" ref="BN189">IF(B189="","",SUMPRODUCT(($D$1:$AB$4=$BN$4)*$D189:$AB189))</f>
        <v/>
      </c>
      <c r="BO189" s="15" t="str">
        <f t="shared" si="82"/>
        <v/>
      </c>
      <c r="BP189" s="2" t="str" cm="1">
        <f t="array" ref="BP189">IF(B189="","",SUMPRODUCT(($D$1:$AB$4=$BP$4)*$D189:$AB189))</f>
        <v/>
      </c>
      <c r="BQ189" s="15" t="str">
        <f t="shared" si="83"/>
        <v/>
      </c>
      <c r="BR189" s="2" t="str" cm="1">
        <f t="array" ref="BR189">IF(B189="","",SUMPRODUCT(($D$1:$AB$4=$BR$4)*$D189:$AB189))</f>
        <v/>
      </c>
      <c r="BS189" s="15" t="str">
        <f t="shared" si="84"/>
        <v/>
      </c>
      <c r="BT189" s="2" t="str" cm="1">
        <f t="array" ref="BT189">IF(B189="","",SUMPRODUCT(($D$1:$AB$4=$BT$4)*$D189:$AB189))</f>
        <v/>
      </c>
      <c r="BU189" s="15" t="str">
        <f t="shared" si="85"/>
        <v/>
      </c>
      <c r="BV189" s="2" t="str" cm="1">
        <f t="array" ref="BV189">IF(B189="","",SUMPRODUCT(($D$1:$AB$4=$BV$4)*$D189:$AB189))</f>
        <v/>
      </c>
      <c r="BW189" s="15" t="str">
        <f t="shared" si="86"/>
        <v/>
      </c>
      <c r="BX189" s="2" t="str" cm="1">
        <f t="array" ref="BX189">IF(B189="","",SUMPRODUCT(($D$1:$AB$4=$BX$4)*$D189:$AB189))</f>
        <v/>
      </c>
      <c r="BY189" s="15" t="str">
        <f t="shared" si="87"/>
        <v/>
      </c>
      <c r="BZ189" s="2" t="str" cm="1">
        <f t="array" ref="BZ189">IF(B189="","",SUMPRODUCT(($D$1:$AB$4=$BZ$4)*$D189:$AB189))</f>
        <v/>
      </c>
      <c r="CA189" s="15" t="str">
        <f t="shared" si="88"/>
        <v/>
      </c>
      <c r="CB189" s="2" t="str" cm="1">
        <f t="array" ref="CB189">IF(B189="","",SUMPRODUCT(($D$1:$AB$4=$CB$4)*$D189:$AB189))</f>
        <v/>
      </c>
      <c r="CC189" s="15" t="str">
        <f t="shared" si="89"/>
        <v/>
      </c>
      <c r="CD189" s="2" t="str" cm="1">
        <f t="array" ref="CD189">IF(B189="","",SUMPRODUCT(($D$1:$AB$4=$CD$4)*$D189:$AB189))</f>
        <v/>
      </c>
      <c r="CE189" s="15" t="str">
        <f t="shared" si="90"/>
        <v/>
      </c>
      <c r="CF189" s="2" t="str" cm="1">
        <f t="array" ref="CF189">IF(B189="","",SUMPRODUCT(($D$1:$AB$4=$CF$4)*$D189:$AB189))</f>
        <v/>
      </c>
      <c r="CG189" s="15" t="str">
        <f t="shared" si="91"/>
        <v/>
      </c>
      <c r="CH189" s="2" t="str" cm="1">
        <f t="array" ref="CH189">IF(B189="","",SUMPRODUCT(($D$1:$AB$4=$CH$4)*$D189:$AB189))</f>
        <v/>
      </c>
      <c r="CI189" s="15" t="str">
        <f t="shared" si="92"/>
        <v/>
      </c>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row>
    <row r="190" spans="1:127" s="3" customFormat="1" ht="15.75" thickBot="1">
      <c r="A190" s="7">
        <v>185</v>
      </c>
      <c r="B190" s="1"/>
      <c r="D190" s="99"/>
      <c r="E190" s="100"/>
      <c r="F190" s="100"/>
      <c r="G190" s="100"/>
      <c r="H190" s="100"/>
      <c r="I190" s="101"/>
      <c r="J190" s="104"/>
      <c r="K190" s="105"/>
      <c r="L190" s="105"/>
      <c r="M190" s="105"/>
      <c r="N190" s="105"/>
      <c r="O190" s="106"/>
      <c r="P190" s="109"/>
      <c r="Q190" s="110"/>
      <c r="R190" s="110"/>
      <c r="S190" s="110"/>
      <c r="T190" s="110"/>
      <c r="U190" s="111"/>
      <c r="V190" s="115"/>
      <c r="W190" s="116"/>
      <c r="X190" s="116"/>
      <c r="Y190" s="116"/>
      <c r="Z190" s="116"/>
      <c r="AA190" s="116"/>
      <c r="AB190" s="170"/>
      <c r="AC190" s="171" t="str">
        <f t="shared" ref="AC190:AC205" si="93">IF(B190="","",SUM(D190:AB190))</f>
        <v/>
      </c>
      <c r="AD190" s="172" t="str">
        <f t="shared" ref="AD190:AD205" si="94">IF(AC190="","",SUM(D190:AB190)/$AE$3)</f>
        <v/>
      </c>
      <c r="AE190" s="4"/>
      <c r="AF190" s="4"/>
      <c r="AG190" s="4"/>
      <c r="AH190" s="4"/>
      <c r="AI190" s="4"/>
      <c r="AJ190" s="4"/>
      <c r="AK190" s="4"/>
      <c r="AL190" s="2" t="str" cm="1">
        <f t="array" ref="AL190">IF(B190="","",SUMPRODUCT(($D$1:$AB$4=$AL$4)*D190:AB190))</f>
        <v/>
      </c>
      <c r="AM190" s="15" t="str">
        <f t="shared" si="68"/>
        <v/>
      </c>
      <c r="AN190" s="2" t="str" cm="1">
        <f t="array" ref="AN190">IF(B190="","",SUMPRODUCT(($D$1:$AB$4=$AN$4)*D190:AB190))</f>
        <v/>
      </c>
      <c r="AO190" s="15" t="str">
        <f t="shared" si="69"/>
        <v/>
      </c>
      <c r="AP190" s="2" t="str" cm="1">
        <f t="array" ref="AP190">IF(B190="","",SUMPRODUCT(($D$1:$AB$4=$AP$4)*D190:AB190))</f>
        <v/>
      </c>
      <c r="AQ190" s="15" t="str">
        <f t="shared" si="70"/>
        <v/>
      </c>
      <c r="AR190" s="2" t="str" cm="1">
        <f t="array" ref="AR190">IF(B190="","",SUMPRODUCT(($D$1:$AB$4=$AR$4)*D190:AB190))</f>
        <v/>
      </c>
      <c r="AS190" s="15" t="str">
        <f t="shared" si="71"/>
        <v/>
      </c>
      <c r="AT190" s="2" t="str" cm="1">
        <f t="array" ref="AT190">IF(B190="","",SUMPRODUCT(($D$1:$AB$4=$AT$4)*$D190:$AB190))</f>
        <v/>
      </c>
      <c r="AU190" s="15" t="str">
        <f t="shared" si="72"/>
        <v/>
      </c>
      <c r="AV190" s="2" t="str" cm="1">
        <f t="array" ref="AV190">IF(B190="","",SUMPRODUCT(($D$1:$AB$4=$AV$4)*$D190:$AB190))</f>
        <v/>
      </c>
      <c r="AW190" s="15" t="str">
        <f t="shared" si="73"/>
        <v/>
      </c>
      <c r="AX190" s="2" t="str" cm="1">
        <f t="array" ref="AX190">IF(B190="","",SUMPRODUCT(($D$1:$AB$4=$AX$4)*$D190:$AB190))</f>
        <v/>
      </c>
      <c r="AY190" s="15" t="str">
        <f t="shared" si="74"/>
        <v/>
      </c>
      <c r="AZ190" s="2" t="str" cm="1">
        <f t="array" ref="AZ190">IF(B190="","",SUMPRODUCT(($D$1:$AB$4=$AZ$4)*$D190:$AB190))</f>
        <v/>
      </c>
      <c r="BA190" s="15" t="str">
        <f t="shared" si="75"/>
        <v/>
      </c>
      <c r="BB190" s="2" t="str" cm="1">
        <f t="array" ref="BB190">IF(B190="","",SUMPRODUCT(($D$1:$AB$4=$BB$4)*$D190:$AB190))</f>
        <v/>
      </c>
      <c r="BC190" s="15" t="str">
        <f t="shared" si="76"/>
        <v/>
      </c>
      <c r="BD190" s="2" t="str" cm="1">
        <f t="array" ref="BD190">IF(B190="","",SUMPRODUCT(($D$1:$AB$4=$BD$4)*$D190:$AB190))</f>
        <v/>
      </c>
      <c r="BE190" s="15" t="str">
        <f t="shared" si="77"/>
        <v/>
      </c>
      <c r="BF190" s="2" t="str" cm="1">
        <f t="array" ref="BF190">IF(B190="","",SUMPRODUCT(($D$1:$AB$4=$BF$4)*$D190:$AB190))</f>
        <v/>
      </c>
      <c r="BG190" s="15" t="str">
        <f t="shared" si="78"/>
        <v/>
      </c>
      <c r="BH190" s="2" t="str" cm="1">
        <f t="array" ref="BH190">IF(B190="","",SUMPRODUCT(($D$1:$AB$4=$BH$4)*$D190:$AB190))</f>
        <v/>
      </c>
      <c r="BI190" s="15" t="str">
        <f t="shared" si="79"/>
        <v/>
      </c>
      <c r="BJ190" s="2" t="str" cm="1">
        <f t="array" ref="BJ190">IF(B190="","",SUMPRODUCT(($D$1:$AB$4=$BJ$4)*$D190:$AB190))</f>
        <v/>
      </c>
      <c r="BK190" s="15" t="str">
        <f t="shared" si="80"/>
        <v/>
      </c>
      <c r="BL190" s="2" t="str" cm="1">
        <f t="array" ref="BL190">IF(B190="","",SUMPRODUCT(($D$1:$AB$4=$BL$4)*$D190:$AB190))</f>
        <v/>
      </c>
      <c r="BM190" s="15" t="str">
        <f t="shared" si="81"/>
        <v/>
      </c>
      <c r="BN190" s="2" t="str" cm="1">
        <f t="array" ref="BN190">IF(B190="","",SUMPRODUCT(($D$1:$AB$4=$BN$4)*$D190:$AB190))</f>
        <v/>
      </c>
      <c r="BO190" s="15" t="str">
        <f t="shared" si="82"/>
        <v/>
      </c>
      <c r="BP190" s="2" t="str" cm="1">
        <f t="array" ref="BP190">IF(B190="","",SUMPRODUCT(($D$1:$AB$4=$BP$4)*$D190:$AB190))</f>
        <v/>
      </c>
      <c r="BQ190" s="15" t="str">
        <f t="shared" si="83"/>
        <v/>
      </c>
      <c r="BR190" s="2" t="str" cm="1">
        <f t="array" ref="BR190">IF(B190="","",SUMPRODUCT(($D$1:$AB$4=$BR$4)*$D190:$AB190))</f>
        <v/>
      </c>
      <c r="BS190" s="15" t="str">
        <f t="shared" si="84"/>
        <v/>
      </c>
      <c r="BT190" s="2" t="str" cm="1">
        <f t="array" ref="BT190">IF(B190="","",SUMPRODUCT(($D$1:$AB$4=$BT$4)*$D190:$AB190))</f>
        <v/>
      </c>
      <c r="BU190" s="15" t="str">
        <f t="shared" si="85"/>
        <v/>
      </c>
      <c r="BV190" s="2" t="str" cm="1">
        <f t="array" ref="BV190">IF(B190="","",SUMPRODUCT(($D$1:$AB$4=$BV$4)*$D190:$AB190))</f>
        <v/>
      </c>
      <c r="BW190" s="15" t="str">
        <f t="shared" si="86"/>
        <v/>
      </c>
      <c r="BX190" s="2" t="str" cm="1">
        <f t="array" ref="BX190">IF(B190="","",SUMPRODUCT(($D$1:$AB$4=$BX$4)*$D190:$AB190))</f>
        <v/>
      </c>
      <c r="BY190" s="15" t="str">
        <f t="shared" si="87"/>
        <v/>
      </c>
      <c r="BZ190" s="2" t="str" cm="1">
        <f t="array" ref="BZ190">IF(B190="","",SUMPRODUCT(($D$1:$AB$4=$BZ$4)*$D190:$AB190))</f>
        <v/>
      </c>
      <c r="CA190" s="15" t="str">
        <f t="shared" si="88"/>
        <v/>
      </c>
      <c r="CB190" s="2" t="str" cm="1">
        <f t="array" ref="CB190">IF(B190="","",SUMPRODUCT(($D$1:$AB$4=$CB$4)*$D190:$AB190))</f>
        <v/>
      </c>
      <c r="CC190" s="15" t="str">
        <f t="shared" si="89"/>
        <v/>
      </c>
      <c r="CD190" s="2" t="str" cm="1">
        <f t="array" ref="CD190">IF(B190="","",SUMPRODUCT(($D$1:$AB$4=$CD$4)*$D190:$AB190))</f>
        <v/>
      </c>
      <c r="CE190" s="15" t="str">
        <f t="shared" si="90"/>
        <v/>
      </c>
      <c r="CF190" s="2" t="str" cm="1">
        <f t="array" ref="CF190">IF(B190="","",SUMPRODUCT(($D$1:$AB$4=$CF$4)*$D190:$AB190))</f>
        <v/>
      </c>
      <c r="CG190" s="15" t="str">
        <f t="shared" si="91"/>
        <v/>
      </c>
      <c r="CH190" s="2" t="str" cm="1">
        <f t="array" ref="CH190">IF(B190="","",SUMPRODUCT(($D$1:$AB$4=$CH$4)*$D190:$AB190))</f>
        <v/>
      </c>
      <c r="CI190" s="15" t="str">
        <f t="shared" si="92"/>
        <v/>
      </c>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row>
    <row r="191" spans="1:127" s="3" customFormat="1" ht="15.75" thickBot="1">
      <c r="A191" s="7">
        <v>186</v>
      </c>
      <c r="B191" s="1"/>
      <c r="D191" s="99"/>
      <c r="E191" s="100"/>
      <c r="F191" s="100"/>
      <c r="G191" s="100"/>
      <c r="H191" s="100"/>
      <c r="I191" s="101"/>
      <c r="J191" s="104"/>
      <c r="K191" s="105"/>
      <c r="L191" s="105"/>
      <c r="M191" s="105"/>
      <c r="N191" s="105"/>
      <c r="O191" s="106"/>
      <c r="P191" s="109"/>
      <c r="Q191" s="110"/>
      <c r="R191" s="110"/>
      <c r="S191" s="110"/>
      <c r="T191" s="110"/>
      <c r="U191" s="111"/>
      <c r="V191" s="115"/>
      <c r="W191" s="116"/>
      <c r="X191" s="116"/>
      <c r="Y191" s="116"/>
      <c r="Z191" s="116"/>
      <c r="AA191" s="116"/>
      <c r="AB191" s="170"/>
      <c r="AC191" s="171" t="str">
        <f t="shared" si="93"/>
        <v/>
      </c>
      <c r="AD191" s="172" t="str">
        <f t="shared" si="94"/>
        <v/>
      </c>
      <c r="AE191" s="4"/>
      <c r="AF191" s="4"/>
      <c r="AG191" s="4"/>
      <c r="AH191" s="4"/>
      <c r="AI191" s="4"/>
      <c r="AJ191" s="4"/>
      <c r="AK191" s="4"/>
      <c r="AL191" s="2" t="str" cm="1">
        <f t="array" ref="AL191">IF(B191="","",SUMPRODUCT(($D$1:$AB$4=$AL$4)*D191:AB191))</f>
        <v/>
      </c>
      <c r="AM191" s="15" t="str">
        <f t="shared" si="68"/>
        <v/>
      </c>
      <c r="AN191" s="2" t="str" cm="1">
        <f t="array" ref="AN191">IF(B191="","",SUMPRODUCT(($D$1:$AB$4=$AN$4)*D191:AB191))</f>
        <v/>
      </c>
      <c r="AO191" s="15" t="str">
        <f t="shared" si="69"/>
        <v/>
      </c>
      <c r="AP191" s="2" t="str" cm="1">
        <f t="array" ref="AP191">IF(B191="","",SUMPRODUCT(($D$1:$AB$4=$AP$4)*D191:AB191))</f>
        <v/>
      </c>
      <c r="AQ191" s="15" t="str">
        <f t="shared" si="70"/>
        <v/>
      </c>
      <c r="AR191" s="2" t="str" cm="1">
        <f t="array" ref="AR191">IF(B191="","",SUMPRODUCT(($D$1:$AB$4=$AR$4)*D191:AB191))</f>
        <v/>
      </c>
      <c r="AS191" s="15" t="str">
        <f t="shared" si="71"/>
        <v/>
      </c>
      <c r="AT191" s="2" t="str" cm="1">
        <f t="array" ref="AT191">IF(B191="","",SUMPRODUCT(($D$1:$AB$4=$AT$4)*$D191:$AB191))</f>
        <v/>
      </c>
      <c r="AU191" s="15" t="str">
        <f t="shared" si="72"/>
        <v/>
      </c>
      <c r="AV191" s="2" t="str" cm="1">
        <f t="array" ref="AV191">IF(B191="","",SUMPRODUCT(($D$1:$AB$4=$AV$4)*$D191:$AB191))</f>
        <v/>
      </c>
      <c r="AW191" s="15" t="str">
        <f t="shared" si="73"/>
        <v/>
      </c>
      <c r="AX191" s="2" t="str" cm="1">
        <f t="array" ref="AX191">IF(B191="","",SUMPRODUCT(($D$1:$AB$4=$AX$4)*$D191:$AB191))</f>
        <v/>
      </c>
      <c r="AY191" s="15" t="str">
        <f t="shared" si="74"/>
        <v/>
      </c>
      <c r="AZ191" s="2" t="str" cm="1">
        <f t="array" ref="AZ191">IF(B191="","",SUMPRODUCT(($D$1:$AB$4=$AZ$4)*$D191:$AB191))</f>
        <v/>
      </c>
      <c r="BA191" s="15" t="str">
        <f t="shared" si="75"/>
        <v/>
      </c>
      <c r="BB191" s="2" t="str" cm="1">
        <f t="array" ref="BB191">IF(B191="","",SUMPRODUCT(($D$1:$AB$4=$BB$4)*$D191:$AB191))</f>
        <v/>
      </c>
      <c r="BC191" s="15" t="str">
        <f t="shared" si="76"/>
        <v/>
      </c>
      <c r="BD191" s="2" t="str" cm="1">
        <f t="array" ref="BD191">IF(B191="","",SUMPRODUCT(($D$1:$AB$4=$BD$4)*$D191:$AB191))</f>
        <v/>
      </c>
      <c r="BE191" s="15" t="str">
        <f t="shared" si="77"/>
        <v/>
      </c>
      <c r="BF191" s="2" t="str" cm="1">
        <f t="array" ref="BF191">IF(B191="","",SUMPRODUCT(($D$1:$AB$4=$BF$4)*$D191:$AB191))</f>
        <v/>
      </c>
      <c r="BG191" s="15" t="str">
        <f t="shared" si="78"/>
        <v/>
      </c>
      <c r="BH191" s="2" t="str" cm="1">
        <f t="array" ref="BH191">IF(B191="","",SUMPRODUCT(($D$1:$AB$4=$BH$4)*$D191:$AB191))</f>
        <v/>
      </c>
      <c r="BI191" s="15" t="str">
        <f t="shared" si="79"/>
        <v/>
      </c>
      <c r="BJ191" s="2" t="str" cm="1">
        <f t="array" ref="BJ191">IF(B191="","",SUMPRODUCT(($D$1:$AB$4=$BJ$4)*$D191:$AB191))</f>
        <v/>
      </c>
      <c r="BK191" s="15" t="str">
        <f t="shared" si="80"/>
        <v/>
      </c>
      <c r="BL191" s="2" t="str" cm="1">
        <f t="array" ref="BL191">IF(B191="","",SUMPRODUCT(($D$1:$AB$4=$BL$4)*$D191:$AB191))</f>
        <v/>
      </c>
      <c r="BM191" s="15" t="str">
        <f t="shared" si="81"/>
        <v/>
      </c>
      <c r="BN191" s="2" t="str" cm="1">
        <f t="array" ref="BN191">IF(B191="","",SUMPRODUCT(($D$1:$AB$4=$BN$4)*$D191:$AB191))</f>
        <v/>
      </c>
      <c r="BO191" s="15" t="str">
        <f t="shared" si="82"/>
        <v/>
      </c>
      <c r="BP191" s="2" t="str" cm="1">
        <f t="array" ref="BP191">IF(B191="","",SUMPRODUCT(($D$1:$AB$4=$BP$4)*$D191:$AB191))</f>
        <v/>
      </c>
      <c r="BQ191" s="15" t="str">
        <f t="shared" si="83"/>
        <v/>
      </c>
      <c r="BR191" s="2" t="str" cm="1">
        <f t="array" ref="BR191">IF(B191="","",SUMPRODUCT(($D$1:$AB$4=$BR$4)*$D191:$AB191))</f>
        <v/>
      </c>
      <c r="BS191" s="15" t="str">
        <f t="shared" si="84"/>
        <v/>
      </c>
      <c r="BT191" s="2" t="str" cm="1">
        <f t="array" ref="BT191">IF(B191="","",SUMPRODUCT(($D$1:$AB$4=$BT$4)*$D191:$AB191))</f>
        <v/>
      </c>
      <c r="BU191" s="15" t="str">
        <f t="shared" si="85"/>
        <v/>
      </c>
      <c r="BV191" s="2" t="str" cm="1">
        <f t="array" ref="BV191">IF(B191="","",SUMPRODUCT(($D$1:$AB$4=$BV$4)*$D191:$AB191))</f>
        <v/>
      </c>
      <c r="BW191" s="15" t="str">
        <f t="shared" si="86"/>
        <v/>
      </c>
      <c r="BX191" s="2" t="str" cm="1">
        <f t="array" ref="BX191">IF(B191="","",SUMPRODUCT(($D$1:$AB$4=$BX$4)*$D191:$AB191))</f>
        <v/>
      </c>
      <c r="BY191" s="15" t="str">
        <f t="shared" si="87"/>
        <v/>
      </c>
      <c r="BZ191" s="2" t="str" cm="1">
        <f t="array" ref="BZ191">IF(B191="","",SUMPRODUCT(($D$1:$AB$4=$BZ$4)*$D191:$AB191))</f>
        <v/>
      </c>
      <c r="CA191" s="15" t="str">
        <f t="shared" si="88"/>
        <v/>
      </c>
      <c r="CB191" s="2" t="str" cm="1">
        <f t="array" ref="CB191">IF(B191="","",SUMPRODUCT(($D$1:$AB$4=$CB$4)*$D191:$AB191))</f>
        <v/>
      </c>
      <c r="CC191" s="15" t="str">
        <f t="shared" si="89"/>
        <v/>
      </c>
      <c r="CD191" s="2" t="str" cm="1">
        <f t="array" ref="CD191">IF(B191="","",SUMPRODUCT(($D$1:$AB$4=$CD$4)*$D191:$AB191))</f>
        <v/>
      </c>
      <c r="CE191" s="15" t="str">
        <f t="shared" si="90"/>
        <v/>
      </c>
      <c r="CF191" s="2" t="str" cm="1">
        <f t="array" ref="CF191">IF(B191="","",SUMPRODUCT(($D$1:$AB$4=$CF$4)*$D191:$AB191))</f>
        <v/>
      </c>
      <c r="CG191" s="15" t="str">
        <f t="shared" si="91"/>
        <v/>
      </c>
      <c r="CH191" s="2" t="str" cm="1">
        <f t="array" ref="CH191">IF(B191="","",SUMPRODUCT(($D$1:$AB$4=$CH$4)*$D191:$AB191))</f>
        <v/>
      </c>
      <c r="CI191" s="15" t="str">
        <f t="shared" si="92"/>
        <v/>
      </c>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row>
    <row r="192" spans="1:127" s="3" customFormat="1" ht="15.75" thickBot="1">
      <c r="A192" s="7">
        <v>187</v>
      </c>
      <c r="B192" s="1"/>
      <c r="D192" s="99"/>
      <c r="E192" s="100"/>
      <c r="F192" s="100"/>
      <c r="G192" s="100"/>
      <c r="H192" s="100"/>
      <c r="I192" s="101"/>
      <c r="J192" s="104"/>
      <c r="K192" s="105"/>
      <c r="L192" s="105"/>
      <c r="M192" s="105"/>
      <c r="N192" s="105"/>
      <c r="O192" s="106"/>
      <c r="P192" s="109"/>
      <c r="Q192" s="110"/>
      <c r="R192" s="110"/>
      <c r="S192" s="110"/>
      <c r="T192" s="110"/>
      <c r="U192" s="111"/>
      <c r="V192" s="115"/>
      <c r="W192" s="116"/>
      <c r="X192" s="116"/>
      <c r="Y192" s="116"/>
      <c r="Z192" s="116"/>
      <c r="AA192" s="116"/>
      <c r="AB192" s="170"/>
      <c r="AC192" s="171" t="str">
        <f t="shared" si="93"/>
        <v/>
      </c>
      <c r="AD192" s="172" t="str">
        <f t="shared" si="94"/>
        <v/>
      </c>
      <c r="AE192" s="4"/>
      <c r="AF192" s="4"/>
      <c r="AG192" s="4"/>
      <c r="AH192" s="4"/>
      <c r="AI192" s="4"/>
      <c r="AJ192" s="4"/>
      <c r="AK192" s="4"/>
      <c r="AL192" s="2" t="str" cm="1">
        <f t="array" ref="AL192">IF(B192="","",SUMPRODUCT(($D$1:$AB$4=$AL$4)*D192:AB192))</f>
        <v/>
      </c>
      <c r="AM192" s="15" t="str">
        <f t="shared" si="68"/>
        <v/>
      </c>
      <c r="AN192" s="2" t="str" cm="1">
        <f t="array" ref="AN192">IF(B192="","",SUMPRODUCT(($D$1:$AB$4=$AN$4)*D192:AB192))</f>
        <v/>
      </c>
      <c r="AO192" s="15" t="str">
        <f t="shared" si="69"/>
        <v/>
      </c>
      <c r="AP192" s="2" t="str" cm="1">
        <f t="array" ref="AP192">IF(B192="","",SUMPRODUCT(($D$1:$AB$4=$AP$4)*D192:AB192))</f>
        <v/>
      </c>
      <c r="AQ192" s="15" t="str">
        <f t="shared" si="70"/>
        <v/>
      </c>
      <c r="AR192" s="2" t="str" cm="1">
        <f t="array" ref="AR192">IF(B192="","",SUMPRODUCT(($D$1:$AB$4=$AR$4)*D192:AB192))</f>
        <v/>
      </c>
      <c r="AS192" s="15" t="str">
        <f t="shared" si="71"/>
        <v/>
      </c>
      <c r="AT192" s="2" t="str" cm="1">
        <f t="array" ref="AT192">IF(B192="","",SUMPRODUCT(($D$1:$AB$4=$AT$4)*$D192:$AB192))</f>
        <v/>
      </c>
      <c r="AU192" s="15" t="str">
        <f t="shared" si="72"/>
        <v/>
      </c>
      <c r="AV192" s="2" t="str" cm="1">
        <f t="array" ref="AV192">IF(B192="","",SUMPRODUCT(($D$1:$AB$4=$AV$4)*$D192:$AB192))</f>
        <v/>
      </c>
      <c r="AW192" s="15" t="str">
        <f t="shared" si="73"/>
        <v/>
      </c>
      <c r="AX192" s="2" t="str" cm="1">
        <f t="array" ref="AX192">IF(B192="","",SUMPRODUCT(($D$1:$AB$4=$AX$4)*$D192:$AB192))</f>
        <v/>
      </c>
      <c r="AY192" s="15" t="str">
        <f t="shared" si="74"/>
        <v/>
      </c>
      <c r="AZ192" s="2" t="str" cm="1">
        <f t="array" ref="AZ192">IF(B192="","",SUMPRODUCT(($D$1:$AB$4=$AZ$4)*$D192:$AB192))</f>
        <v/>
      </c>
      <c r="BA192" s="15" t="str">
        <f t="shared" si="75"/>
        <v/>
      </c>
      <c r="BB192" s="2" t="str" cm="1">
        <f t="array" ref="BB192">IF(B192="","",SUMPRODUCT(($D$1:$AB$4=$BB$4)*$D192:$AB192))</f>
        <v/>
      </c>
      <c r="BC192" s="15" t="str">
        <f t="shared" si="76"/>
        <v/>
      </c>
      <c r="BD192" s="2" t="str" cm="1">
        <f t="array" ref="BD192">IF(B192="","",SUMPRODUCT(($D$1:$AB$4=$BD$4)*$D192:$AB192))</f>
        <v/>
      </c>
      <c r="BE192" s="15" t="str">
        <f t="shared" si="77"/>
        <v/>
      </c>
      <c r="BF192" s="2" t="str" cm="1">
        <f t="array" ref="BF192">IF(B192="","",SUMPRODUCT(($D$1:$AB$4=$BF$4)*$D192:$AB192))</f>
        <v/>
      </c>
      <c r="BG192" s="15" t="str">
        <f t="shared" si="78"/>
        <v/>
      </c>
      <c r="BH192" s="2" t="str" cm="1">
        <f t="array" ref="BH192">IF(B192="","",SUMPRODUCT(($D$1:$AB$4=$BH$4)*$D192:$AB192))</f>
        <v/>
      </c>
      <c r="BI192" s="15" t="str">
        <f t="shared" si="79"/>
        <v/>
      </c>
      <c r="BJ192" s="2" t="str" cm="1">
        <f t="array" ref="BJ192">IF(B192="","",SUMPRODUCT(($D$1:$AB$4=$BJ$4)*$D192:$AB192))</f>
        <v/>
      </c>
      <c r="BK192" s="15" t="str">
        <f t="shared" si="80"/>
        <v/>
      </c>
      <c r="BL192" s="2" t="str" cm="1">
        <f t="array" ref="BL192">IF(B192="","",SUMPRODUCT(($D$1:$AB$4=$BL$4)*$D192:$AB192))</f>
        <v/>
      </c>
      <c r="BM192" s="15" t="str">
        <f t="shared" si="81"/>
        <v/>
      </c>
      <c r="BN192" s="2" t="str" cm="1">
        <f t="array" ref="BN192">IF(B192="","",SUMPRODUCT(($D$1:$AB$4=$BN$4)*$D192:$AB192))</f>
        <v/>
      </c>
      <c r="BO192" s="15" t="str">
        <f t="shared" si="82"/>
        <v/>
      </c>
      <c r="BP192" s="2" t="str" cm="1">
        <f t="array" ref="BP192">IF(B192="","",SUMPRODUCT(($D$1:$AB$4=$BP$4)*$D192:$AB192))</f>
        <v/>
      </c>
      <c r="BQ192" s="15" t="str">
        <f t="shared" si="83"/>
        <v/>
      </c>
      <c r="BR192" s="2" t="str" cm="1">
        <f t="array" ref="BR192">IF(B192="","",SUMPRODUCT(($D$1:$AB$4=$BR$4)*$D192:$AB192))</f>
        <v/>
      </c>
      <c r="BS192" s="15" t="str">
        <f t="shared" si="84"/>
        <v/>
      </c>
      <c r="BT192" s="2" t="str" cm="1">
        <f t="array" ref="BT192">IF(B192="","",SUMPRODUCT(($D$1:$AB$4=$BT$4)*$D192:$AB192))</f>
        <v/>
      </c>
      <c r="BU192" s="15" t="str">
        <f t="shared" si="85"/>
        <v/>
      </c>
      <c r="BV192" s="2" t="str" cm="1">
        <f t="array" ref="BV192">IF(B192="","",SUMPRODUCT(($D$1:$AB$4=$BV$4)*$D192:$AB192))</f>
        <v/>
      </c>
      <c r="BW192" s="15" t="str">
        <f t="shared" si="86"/>
        <v/>
      </c>
      <c r="BX192" s="2" t="str" cm="1">
        <f t="array" ref="BX192">IF(B192="","",SUMPRODUCT(($D$1:$AB$4=$BX$4)*$D192:$AB192))</f>
        <v/>
      </c>
      <c r="BY192" s="15" t="str">
        <f t="shared" si="87"/>
        <v/>
      </c>
      <c r="BZ192" s="2" t="str" cm="1">
        <f t="array" ref="BZ192">IF(B192="","",SUMPRODUCT(($D$1:$AB$4=$BZ$4)*$D192:$AB192))</f>
        <v/>
      </c>
      <c r="CA192" s="15" t="str">
        <f t="shared" si="88"/>
        <v/>
      </c>
      <c r="CB192" s="2" t="str" cm="1">
        <f t="array" ref="CB192">IF(B192="","",SUMPRODUCT(($D$1:$AB$4=$CB$4)*$D192:$AB192))</f>
        <v/>
      </c>
      <c r="CC192" s="15" t="str">
        <f t="shared" si="89"/>
        <v/>
      </c>
      <c r="CD192" s="2" t="str" cm="1">
        <f t="array" ref="CD192">IF(B192="","",SUMPRODUCT(($D$1:$AB$4=$CD$4)*$D192:$AB192))</f>
        <v/>
      </c>
      <c r="CE192" s="15" t="str">
        <f t="shared" si="90"/>
        <v/>
      </c>
      <c r="CF192" s="2" t="str" cm="1">
        <f t="array" ref="CF192">IF(B192="","",SUMPRODUCT(($D$1:$AB$4=$CF$4)*$D192:$AB192))</f>
        <v/>
      </c>
      <c r="CG192" s="15" t="str">
        <f t="shared" si="91"/>
        <v/>
      </c>
      <c r="CH192" s="2" t="str" cm="1">
        <f t="array" ref="CH192">IF(B192="","",SUMPRODUCT(($D$1:$AB$4=$CH$4)*$D192:$AB192))</f>
        <v/>
      </c>
      <c r="CI192" s="15" t="str">
        <f t="shared" si="92"/>
        <v/>
      </c>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row>
    <row r="193" spans="1:127" s="3" customFormat="1" ht="15.75" thickBot="1">
      <c r="A193" s="7">
        <v>188</v>
      </c>
      <c r="B193" s="1"/>
      <c r="D193" s="99"/>
      <c r="E193" s="100"/>
      <c r="F193" s="100"/>
      <c r="G193" s="100"/>
      <c r="H193" s="100"/>
      <c r="I193" s="101"/>
      <c r="J193" s="104"/>
      <c r="K193" s="105"/>
      <c r="L193" s="105"/>
      <c r="M193" s="105"/>
      <c r="N193" s="105"/>
      <c r="O193" s="106"/>
      <c r="P193" s="109"/>
      <c r="Q193" s="110"/>
      <c r="R193" s="110"/>
      <c r="S193" s="110"/>
      <c r="T193" s="110"/>
      <c r="U193" s="111"/>
      <c r="V193" s="115"/>
      <c r="W193" s="116"/>
      <c r="X193" s="116"/>
      <c r="Y193" s="116"/>
      <c r="Z193" s="116"/>
      <c r="AA193" s="116"/>
      <c r="AB193" s="170"/>
      <c r="AC193" s="171" t="str">
        <f t="shared" si="93"/>
        <v/>
      </c>
      <c r="AD193" s="172" t="str">
        <f t="shared" si="94"/>
        <v/>
      </c>
      <c r="AE193" s="4"/>
      <c r="AF193" s="4"/>
      <c r="AG193" s="4"/>
      <c r="AH193" s="4"/>
      <c r="AI193" s="4"/>
      <c r="AJ193" s="4"/>
      <c r="AK193" s="4"/>
      <c r="AL193" s="2" t="str" cm="1">
        <f t="array" ref="AL193">IF(B193="","",SUMPRODUCT(($D$1:$AB$4=$AL$4)*D193:AB193))</f>
        <v/>
      </c>
      <c r="AM193" s="15" t="str">
        <f t="shared" si="68"/>
        <v/>
      </c>
      <c r="AN193" s="2" t="str" cm="1">
        <f t="array" ref="AN193">IF(B193="","",SUMPRODUCT(($D$1:$AB$4=$AN$4)*D193:AB193))</f>
        <v/>
      </c>
      <c r="AO193" s="15" t="str">
        <f t="shared" si="69"/>
        <v/>
      </c>
      <c r="AP193" s="2" t="str" cm="1">
        <f t="array" ref="AP193">IF(B193="","",SUMPRODUCT(($D$1:$AB$4=$AP$4)*D193:AB193))</f>
        <v/>
      </c>
      <c r="AQ193" s="15" t="str">
        <f t="shared" si="70"/>
        <v/>
      </c>
      <c r="AR193" s="2" t="str" cm="1">
        <f t="array" ref="AR193">IF(B193="","",SUMPRODUCT(($D$1:$AB$4=$AR$4)*D193:AB193))</f>
        <v/>
      </c>
      <c r="AS193" s="15" t="str">
        <f t="shared" si="71"/>
        <v/>
      </c>
      <c r="AT193" s="2" t="str" cm="1">
        <f t="array" ref="AT193">IF(B193="","",SUMPRODUCT(($D$1:$AB$4=$AT$4)*$D193:$AB193))</f>
        <v/>
      </c>
      <c r="AU193" s="15" t="str">
        <f t="shared" si="72"/>
        <v/>
      </c>
      <c r="AV193" s="2" t="str" cm="1">
        <f t="array" ref="AV193">IF(B193="","",SUMPRODUCT(($D$1:$AB$4=$AV$4)*$D193:$AB193))</f>
        <v/>
      </c>
      <c r="AW193" s="15" t="str">
        <f t="shared" si="73"/>
        <v/>
      </c>
      <c r="AX193" s="2" t="str" cm="1">
        <f t="array" ref="AX193">IF(B193="","",SUMPRODUCT(($D$1:$AB$4=$AX$4)*$D193:$AB193))</f>
        <v/>
      </c>
      <c r="AY193" s="15" t="str">
        <f t="shared" si="74"/>
        <v/>
      </c>
      <c r="AZ193" s="2" t="str" cm="1">
        <f t="array" ref="AZ193">IF(B193="","",SUMPRODUCT(($D$1:$AB$4=$AZ$4)*$D193:$AB193))</f>
        <v/>
      </c>
      <c r="BA193" s="15" t="str">
        <f t="shared" si="75"/>
        <v/>
      </c>
      <c r="BB193" s="2" t="str" cm="1">
        <f t="array" ref="BB193">IF(B193="","",SUMPRODUCT(($D$1:$AB$4=$BB$4)*$D193:$AB193))</f>
        <v/>
      </c>
      <c r="BC193" s="15" t="str">
        <f t="shared" si="76"/>
        <v/>
      </c>
      <c r="BD193" s="2" t="str" cm="1">
        <f t="array" ref="BD193">IF(B193="","",SUMPRODUCT(($D$1:$AB$4=$BD$4)*$D193:$AB193))</f>
        <v/>
      </c>
      <c r="BE193" s="15" t="str">
        <f t="shared" si="77"/>
        <v/>
      </c>
      <c r="BF193" s="2" t="str" cm="1">
        <f t="array" ref="BF193">IF(B193="","",SUMPRODUCT(($D$1:$AB$4=$BF$4)*$D193:$AB193))</f>
        <v/>
      </c>
      <c r="BG193" s="15" t="str">
        <f t="shared" si="78"/>
        <v/>
      </c>
      <c r="BH193" s="2" t="str" cm="1">
        <f t="array" ref="BH193">IF(B193="","",SUMPRODUCT(($D$1:$AB$4=$BH$4)*$D193:$AB193))</f>
        <v/>
      </c>
      <c r="BI193" s="15" t="str">
        <f t="shared" si="79"/>
        <v/>
      </c>
      <c r="BJ193" s="2" t="str" cm="1">
        <f t="array" ref="BJ193">IF(B193="","",SUMPRODUCT(($D$1:$AB$4=$BJ$4)*$D193:$AB193))</f>
        <v/>
      </c>
      <c r="BK193" s="15" t="str">
        <f t="shared" si="80"/>
        <v/>
      </c>
      <c r="BL193" s="2" t="str" cm="1">
        <f t="array" ref="BL193">IF(B193="","",SUMPRODUCT(($D$1:$AB$4=$BL$4)*$D193:$AB193))</f>
        <v/>
      </c>
      <c r="BM193" s="15" t="str">
        <f t="shared" si="81"/>
        <v/>
      </c>
      <c r="BN193" s="2" t="str" cm="1">
        <f t="array" ref="BN193">IF(B193="","",SUMPRODUCT(($D$1:$AB$4=$BN$4)*$D193:$AB193))</f>
        <v/>
      </c>
      <c r="BO193" s="15" t="str">
        <f t="shared" si="82"/>
        <v/>
      </c>
      <c r="BP193" s="2" t="str" cm="1">
        <f t="array" ref="BP193">IF(B193="","",SUMPRODUCT(($D$1:$AB$4=$BP$4)*$D193:$AB193))</f>
        <v/>
      </c>
      <c r="BQ193" s="15" t="str">
        <f t="shared" si="83"/>
        <v/>
      </c>
      <c r="BR193" s="2" t="str" cm="1">
        <f t="array" ref="BR193">IF(B193="","",SUMPRODUCT(($D$1:$AB$4=$BR$4)*$D193:$AB193))</f>
        <v/>
      </c>
      <c r="BS193" s="15" t="str">
        <f t="shared" si="84"/>
        <v/>
      </c>
      <c r="BT193" s="2" t="str" cm="1">
        <f t="array" ref="BT193">IF(B193="","",SUMPRODUCT(($D$1:$AB$4=$BT$4)*$D193:$AB193))</f>
        <v/>
      </c>
      <c r="BU193" s="15" t="str">
        <f t="shared" si="85"/>
        <v/>
      </c>
      <c r="BV193" s="2" t="str" cm="1">
        <f t="array" ref="BV193">IF(B193="","",SUMPRODUCT(($D$1:$AB$4=$BV$4)*$D193:$AB193))</f>
        <v/>
      </c>
      <c r="BW193" s="15" t="str">
        <f t="shared" si="86"/>
        <v/>
      </c>
      <c r="BX193" s="2" t="str" cm="1">
        <f t="array" ref="BX193">IF(B193="","",SUMPRODUCT(($D$1:$AB$4=$BX$4)*$D193:$AB193))</f>
        <v/>
      </c>
      <c r="BY193" s="15" t="str">
        <f t="shared" si="87"/>
        <v/>
      </c>
      <c r="BZ193" s="2" t="str" cm="1">
        <f t="array" ref="BZ193">IF(B193="","",SUMPRODUCT(($D$1:$AB$4=$BZ$4)*$D193:$AB193))</f>
        <v/>
      </c>
      <c r="CA193" s="15" t="str">
        <f t="shared" si="88"/>
        <v/>
      </c>
      <c r="CB193" s="2" t="str" cm="1">
        <f t="array" ref="CB193">IF(B193="","",SUMPRODUCT(($D$1:$AB$4=$CB$4)*$D193:$AB193))</f>
        <v/>
      </c>
      <c r="CC193" s="15" t="str">
        <f t="shared" si="89"/>
        <v/>
      </c>
      <c r="CD193" s="2" t="str" cm="1">
        <f t="array" ref="CD193">IF(B193="","",SUMPRODUCT(($D$1:$AB$4=$CD$4)*$D193:$AB193))</f>
        <v/>
      </c>
      <c r="CE193" s="15" t="str">
        <f t="shared" si="90"/>
        <v/>
      </c>
      <c r="CF193" s="2" t="str" cm="1">
        <f t="array" ref="CF193">IF(B193="","",SUMPRODUCT(($D$1:$AB$4=$CF$4)*$D193:$AB193))</f>
        <v/>
      </c>
      <c r="CG193" s="15" t="str">
        <f t="shared" si="91"/>
        <v/>
      </c>
      <c r="CH193" s="2" t="str" cm="1">
        <f t="array" ref="CH193">IF(B193="","",SUMPRODUCT(($D$1:$AB$4=$CH$4)*$D193:$AB193))</f>
        <v/>
      </c>
      <c r="CI193" s="15" t="str">
        <f t="shared" si="92"/>
        <v/>
      </c>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row>
    <row r="194" spans="1:127" s="3" customFormat="1" ht="15.75" thickBot="1">
      <c r="A194" s="7">
        <v>189</v>
      </c>
      <c r="B194" s="1"/>
      <c r="D194" s="99"/>
      <c r="E194" s="100"/>
      <c r="F194" s="100"/>
      <c r="G194" s="100"/>
      <c r="H194" s="100"/>
      <c r="I194" s="101"/>
      <c r="J194" s="104"/>
      <c r="K194" s="105"/>
      <c r="L194" s="105"/>
      <c r="M194" s="105"/>
      <c r="N194" s="105"/>
      <c r="O194" s="106"/>
      <c r="P194" s="109"/>
      <c r="Q194" s="110"/>
      <c r="R194" s="110"/>
      <c r="S194" s="110"/>
      <c r="T194" s="110"/>
      <c r="U194" s="111"/>
      <c r="V194" s="115"/>
      <c r="W194" s="116"/>
      <c r="X194" s="116"/>
      <c r="Y194" s="116"/>
      <c r="Z194" s="116"/>
      <c r="AA194" s="116"/>
      <c r="AB194" s="170"/>
      <c r="AC194" s="171" t="str">
        <f t="shared" si="93"/>
        <v/>
      </c>
      <c r="AD194" s="172" t="str">
        <f t="shared" si="94"/>
        <v/>
      </c>
      <c r="AE194" s="4"/>
      <c r="AF194" s="4"/>
      <c r="AG194" s="4"/>
      <c r="AH194" s="4"/>
      <c r="AI194" s="4"/>
      <c r="AJ194" s="4"/>
      <c r="AK194" s="4"/>
      <c r="AL194" s="2" t="str" cm="1">
        <f t="array" ref="AL194">IF(B194="","",SUMPRODUCT(($D$1:$AB$4=$AL$4)*D194:AB194))</f>
        <v/>
      </c>
      <c r="AM194" s="15" t="str">
        <f t="shared" si="68"/>
        <v/>
      </c>
      <c r="AN194" s="2" t="str" cm="1">
        <f t="array" ref="AN194">IF(B194="","",SUMPRODUCT(($D$1:$AB$4=$AN$4)*D194:AB194))</f>
        <v/>
      </c>
      <c r="AO194" s="15" t="str">
        <f t="shared" si="69"/>
        <v/>
      </c>
      <c r="AP194" s="2" t="str" cm="1">
        <f t="array" ref="AP194">IF(B194="","",SUMPRODUCT(($D$1:$AB$4=$AP$4)*D194:AB194))</f>
        <v/>
      </c>
      <c r="AQ194" s="15" t="str">
        <f t="shared" si="70"/>
        <v/>
      </c>
      <c r="AR194" s="2" t="str" cm="1">
        <f t="array" ref="AR194">IF(B194="","",SUMPRODUCT(($D$1:$AB$4=$AR$4)*D194:AB194))</f>
        <v/>
      </c>
      <c r="AS194" s="15" t="str">
        <f t="shared" si="71"/>
        <v/>
      </c>
      <c r="AT194" s="2" t="str" cm="1">
        <f t="array" ref="AT194">IF(B194="","",SUMPRODUCT(($D$1:$AB$4=$AT$4)*$D194:$AB194))</f>
        <v/>
      </c>
      <c r="AU194" s="15" t="str">
        <f t="shared" si="72"/>
        <v/>
      </c>
      <c r="AV194" s="2" t="str" cm="1">
        <f t="array" ref="AV194">IF(B194="","",SUMPRODUCT(($D$1:$AB$4=$AV$4)*$D194:$AB194))</f>
        <v/>
      </c>
      <c r="AW194" s="15" t="str">
        <f t="shared" si="73"/>
        <v/>
      </c>
      <c r="AX194" s="2" t="str" cm="1">
        <f t="array" ref="AX194">IF(B194="","",SUMPRODUCT(($D$1:$AB$4=$AX$4)*$D194:$AB194))</f>
        <v/>
      </c>
      <c r="AY194" s="15" t="str">
        <f t="shared" si="74"/>
        <v/>
      </c>
      <c r="AZ194" s="2" t="str" cm="1">
        <f t="array" ref="AZ194">IF(B194="","",SUMPRODUCT(($D$1:$AB$4=$AZ$4)*$D194:$AB194))</f>
        <v/>
      </c>
      <c r="BA194" s="15" t="str">
        <f t="shared" si="75"/>
        <v/>
      </c>
      <c r="BB194" s="2" t="str" cm="1">
        <f t="array" ref="BB194">IF(B194="","",SUMPRODUCT(($D$1:$AB$4=$BB$4)*$D194:$AB194))</f>
        <v/>
      </c>
      <c r="BC194" s="15" t="str">
        <f t="shared" si="76"/>
        <v/>
      </c>
      <c r="BD194" s="2" t="str" cm="1">
        <f t="array" ref="BD194">IF(B194="","",SUMPRODUCT(($D$1:$AB$4=$BD$4)*$D194:$AB194))</f>
        <v/>
      </c>
      <c r="BE194" s="15" t="str">
        <f t="shared" si="77"/>
        <v/>
      </c>
      <c r="BF194" s="2" t="str" cm="1">
        <f t="array" ref="BF194">IF(B194="","",SUMPRODUCT(($D$1:$AB$4=$BF$4)*$D194:$AB194))</f>
        <v/>
      </c>
      <c r="BG194" s="15" t="str">
        <f t="shared" si="78"/>
        <v/>
      </c>
      <c r="BH194" s="2" t="str" cm="1">
        <f t="array" ref="BH194">IF(B194="","",SUMPRODUCT(($D$1:$AB$4=$BH$4)*$D194:$AB194))</f>
        <v/>
      </c>
      <c r="BI194" s="15" t="str">
        <f t="shared" si="79"/>
        <v/>
      </c>
      <c r="BJ194" s="2" t="str" cm="1">
        <f t="array" ref="BJ194">IF(B194="","",SUMPRODUCT(($D$1:$AB$4=$BJ$4)*$D194:$AB194))</f>
        <v/>
      </c>
      <c r="BK194" s="15" t="str">
        <f t="shared" si="80"/>
        <v/>
      </c>
      <c r="BL194" s="2" t="str" cm="1">
        <f t="array" ref="BL194">IF(B194="","",SUMPRODUCT(($D$1:$AB$4=$BL$4)*$D194:$AB194))</f>
        <v/>
      </c>
      <c r="BM194" s="15" t="str">
        <f t="shared" si="81"/>
        <v/>
      </c>
      <c r="BN194" s="2" t="str" cm="1">
        <f t="array" ref="BN194">IF(B194="","",SUMPRODUCT(($D$1:$AB$4=$BN$4)*$D194:$AB194))</f>
        <v/>
      </c>
      <c r="BO194" s="15" t="str">
        <f t="shared" si="82"/>
        <v/>
      </c>
      <c r="BP194" s="2" t="str" cm="1">
        <f t="array" ref="BP194">IF(B194="","",SUMPRODUCT(($D$1:$AB$4=$BP$4)*$D194:$AB194))</f>
        <v/>
      </c>
      <c r="BQ194" s="15" t="str">
        <f t="shared" si="83"/>
        <v/>
      </c>
      <c r="BR194" s="2" t="str" cm="1">
        <f t="array" ref="BR194">IF(B194="","",SUMPRODUCT(($D$1:$AB$4=$BR$4)*$D194:$AB194))</f>
        <v/>
      </c>
      <c r="BS194" s="15" t="str">
        <f t="shared" si="84"/>
        <v/>
      </c>
      <c r="BT194" s="2" t="str" cm="1">
        <f t="array" ref="BT194">IF(B194="","",SUMPRODUCT(($D$1:$AB$4=$BT$4)*$D194:$AB194))</f>
        <v/>
      </c>
      <c r="BU194" s="15" t="str">
        <f t="shared" si="85"/>
        <v/>
      </c>
      <c r="BV194" s="2" t="str" cm="1">
        <f t="array" ref="BV194">IF(B194="","",SUMPRODUCT(($D$1:$AB$4=$BV$4)*$D194:$AB194))</f>
        <v/>
      </c>
      <c r="BW194" s="15" t="str">
        <f t="shared" si="86"/>
        <v/>
      </c>
      <c r="BX194" s="2" t="str" cm="1">
        <f t="array" ref="BX194">IF(B194="","",SUMPRODUCT(($D$1:$AB$4=$BX$4)*$D194:$AB194))</f>
        <v/>
      </c>
      <c r="BY194" s="15" t="str">
        <f t="shared" si="87"/>
        <v/>
      </c>
      <c r="BZ194" s="2" t="str" cm="1">
        <f t="array" ref="BZ194">IF(B194="","",SUMPRODUCT(($D$1:$AB$4=$BZ$4)*$D194:$AB194))</f>
        <v/>
      </c>
      <c r="CA194" s="15" t="str">
        <f t="shared" si="88"/>
        <v/>
      </c>
      <c r="CB194" s="2" t="str" cm="1">
        <f t="array" ref="CB194">IF(B194="","",SUMPRODUCT(($D$1:$AB$4=$CB$4)*$D194:$AB194))</f>
        <v/>
      </c>
      <c r="CC194" s="15" t="str">
        <f t="shared" si="89"/>
        <v/>
      </c>
      <c r="CD194" s="2" t="str" cm="1">
        <f t="array" ref="CD194">IF(B194="","",SUMPRODUCT(($D$1:$AB$4=$CD$4)*$D194:$AB194))</f>
        <v/>
      </c>
      <c r="CE194" s="15" t="str">
        <f t="shared" si="90"/>
        <v/>
      </c>
      <c r="CF194" s="2" t="str" cm="1">
        <f t="array" ref="CF194">IF(B194="","",SUMPRODUCT(($D$1:$AB$4=$CF$4)*$D194:$AB194))</f>
        <v/>
      </c>
      <c r="CG194" s="15" t="str">
        <f t="shared" si="91"/>
        <v/>
      </c>
      <c r="CH194" s="2" t="str" cm="1">
        <f t="array" ref="CH194">IF(B194="","",SUMPRODUCT(($D$1:$AB$4=$CH$4)*$D194:$AB194))</f>
        <v/>
      </c>
      <c r="CI194" s="15" t="str">
        <f t="shared" si="92"/>
        <v/>
      </c>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row>
    <row r="195" spans="1:127" ht="15.75" thickBot="1">
      <c r="A195" s="7">
        <v>190</v>
      </c>
      <c r="D195" s="99"/>
      <c r="E195" s="100"/>
      <c r="F195" s="100"/>
      <c r="G195" s="100"/>
      <c r="H195" s="100"/>
      <c r="I195" s="101"/>
      <c r="J195" s="104"/>
      <c r="K195" s="105"/>
      <c r="L195" s="105"/>
      <c r="M195" s="105"/>
      <c r="N195" s="105"/>
      <c r="O195" s="106"/>
      <c r="P195" s="109"/>
      <c r="Q195" s="110"/>
      <c r="R195" s="110"/>
      <c r="S195" s="110"/>
      <c r="T195" s="110"/>
      <c r="U195" s="111"/>
      <c r="V195" s="115"/>
      <c r="W195" s="116"/>
      <c r="X195" s="116"/>
      <c r="Y195" s="116"/>
      <c r="Z195" s="116"/>
      <c r="AA195" s="116"/>
      <c r="AB195" s="170"/>
      <c r="AC195" s="171" t="str">
        <f t="shared" si="93"/>
        <v/>
      </c>
      <c r="AD195" s="172" t="str">
        <f t="shared" si="94"/>
        <v/>
      </c>
      <c r="AL195" s="2" t="str" cm="1">
        <f t="array" ref="AL195">IF(B195="","",SUMPRODUCT(($D$1:$AB$4=$AL$4)*D195:AB195))</f>
        <v/>
      </c>
      <c r="AM195" s="15" t="str">
        <f t="shared" si="68"/>
        <v/>
      </c>
      <c r="AN195" s="2" t="str" cm="1">
        <f t="array" ref="AN195">IF(B195="","",SUMPRODUCT(($D$1:$AB$4=$AN$4)*D195:AB195))</f>
        <v/>
      </c>
      <c r="AO195" s="15" t="str">
        <f t="shared" si="69"/>
        <v/>
      </c>
      <c r="AP195" s="2" t="str" cm="1">
        <f t="array" ref="AP195">IF(B195="","",SUMPRODUCT(($D$1:$AB$4=$AP$4)*D195:AB195))</f>
        <v/>
      </c>
      <c r="AQ195" s="15" t="str">
        <f t="shared" si="70"/>
        <v/>
      </c>
      <c r="AR195" s="2" t="str" cm="1">
        <f t="array" ref="AR195">IF(B195="","",SUMPRODUCT(($D$1:$AB$4=$AR$4)*D195:AB195))</f>
        <v/>
      </c>
      <c r="AS195" s="15" t="str">
        <f t="shared" si="71"/>
        <v/>
      </c>
      <c r="AT195" s="2" t="str" cm="1">
        <f t="array" ref="AT195">IF(B195="","",SUMPRODUCT(($D$1:$AB$4=$AT$4)*$D195:$AB195))</f>
        <v/>
      </c>
      <c r="AU195" s="15" t="str">
        <f t="shared" si="72"/>
        <v/>
      </c>
      <c r="AV195" s="2" t="str" cm="1">
        <f t="array" ref="AV195">IF(B195="","",SUMPRODUCT(($D$1:$AB$4=$AV$4)*$D195:$AB195))</f>
        <v/>
      </c>
      <c r="AW195" s="15" t="str">
        <f t="shared" si="73"/>
        <v/>
      </c>
      <c r="AX195" s="2" t="str" cm="1">
        <f t="array" ref="AX195">IF(B195="","",SUMPRODUCT(($D$1:$AB$4=$AX$4)*$D195:$AB195))</f>
        <v/>
      </c>
      <c r="AY195" s="15" t="str">
        <f t="shared" si="74"/>
        <v/>
      </c>
      <c r="AZ195" s="2" t="str" cm="1">
        <f t="array" ref="AZ195">IF(B195="","",SUMPRODUCT(($D$1:$AB$4=$AZ$4)*$D195:$AB195))</f>
        <v/>
      </c>
      <c r="BA195" s="15" t="str">
        <f t="shared" si="75"/>
        <v/>
      </c>
      <c r="BB195" s="2" t="str" cm="1">
        <f t="array" ref="BB195">IF(B195="","",SUMPRODUCT(($D$1:$AB$4=$BB$4)*$D195:$AB195))</f>
        <v/>
      </c>
      <c r="BC195" s="15" t="str">
        <f t="shared" si="76"/>
        <v/>
      </c>
      <c r="BD195" s="2" t="str" cm="1">
        <f t="array" ref="BD195">IF(B195="","",SUMPRODUCT(($D$1:$AB$4=$BD$4)*$D195:$AB195))</f>
        <v/>
      </c>
      <c r="BE195" s="15" t="str">
        <f t="shared" si="77"/>
        <v/>
      </c>
      <c r="BF195" s="2" t="str" cm="1">
        <f t="array" ref="BF195">IF(B195="","",SUMPRODUCT(($D$1:$AB$4=$BF$4)*$D195:$AB195))</f>
        <v/>
      </c>
      <c r="BG195" s="15" t="str">
        <f t="shared" si="78"/>
        <v/>
      </c>
      <c r="BH195" s="2" t="str" cm="1">
        <f t="array" ref="BH195">IF(B195="","",SUMPRODUCT(($D$1:$AB$4=$BH$4)*$D195:$AB195))</f>
        <v/>
      </c>
      <c r="BI195" s="15" t="str">
        <f t="shared" si="79"/>
        <v/>
      </c>
      <c r="BJ195" s="2" t="str" cm="1">
        <f t="array" ref="BJ195">IF(B195="","",SUMPRODUCT(($D$1:$AB$4=$BJ$4)*$D195:$AB195))</f>
        <v/>
      </c>
      <c r="BK195" s="15" t="str">
        <f t="shared" si="80"/>
        <v/>
      </c>
      <c r="BL195" s="2" t="str" cm="1">
        <f t="array" ref="BL195">IF(B195="","",SUMPRODUCT(($D$1:$AB$4=$BL$4)*$D195:$AB195))</f>
        <v/>
      </c>
      <c r="BM195" s="15" t="str">
        <f t="shared" si="81"/>
        <v/>
      </c>
      <c r="BN195" s="2" t="str" cm="1">
        <f t="array" ref="BN195">IF(B195="","",SUMPRODUCT(($D$1:$AB$4=$BN$4)*$D195:$AB195))</f>
        <v/>
      </c>
      <c r="BO195" s="15" t="str">
        <f t="shared" si="82"/>
        <v/>
      </c>
      <c r="BP195" s="2" t="str" cm="1">
        <f t="array" ref="BP195">IF(B195="","",SUMPRODUCT(($D$1:$AB$4=$BP$4)*$D195:$AB195))</f>
        <v/>
      </c>
      <c r="BQ195" s="15" t="str">
        <f t="shared" si="83"/>
        <v/>
      </c>
      <c r="BR195" s="2" t="str" cm="1">
        <f t="array" ref="BR195">IF(B195="","",SUMPRODUCT(($D$1:$AB$4=$BR$4)*$D195:$AB195))</f>
        <v/>
      </c>
      <c r="BS195" s="15" t="str">
        <f t="shared" si="84"/>
        <v/>
      </c>
      <c r="BT195" s="2" t="str" cm="1">
        <f t="array" ref="BT195">IF(B195="","",SUMPRODUCT(($D$1:$AB$4=$BT$4)*$D195:$AB195))</f>
        <v/>
      </c>
      <c r="BU195" s="15" t="str">
        <f t="shared" si="85"/>
        <v/>
      </c>
      <c r="BV195" s="2" t="str" cm="1">
        <f t="array" ref="BV195">IF(B195="","",SUMPRODUCT(($D$1:$AB$4=$BV$4)*$D195:$AB195))</f>
        <v/>
      </c>
      <c r="BW195" s="15" t="str">
        <f t="shared" si="86"/>
        <v/>
      </c>
      <c r="BX195" s="2" t="str" cm="1">
        <f t="array" ref="BX195">IF(B195="","",SUMPRODUCT(($D$1:$AB$4=$BX$4)*$D195:$AB195))</f>
        <v/>
      </c>
      <c r="BY195" s="15" t="str">
        <f t="shared" si="87"/>
        <v/>
      </c>
      <c r="BZ195" s="2" t="str" cm="1">
        <f t="array" ref="BZ195">IF(B195="","",SUMPRODUCT(($D$1:$AB$4=$BZ$4)*$D195:$AB195))</f>
        <v/>
      </c>
      <c r="CA195" s="15" t="str">
        <f t="shared" si="88"/>
        <v/>
      </c>
      <c r="CB195" s="2" t="str" cm="1">
        <f t="array" ref="CB195">IF(B195="","",SUMPRODUCT(($D$1:$AB$4=$CB$4)*$D195:$AB195))</f>
        <v/>
      </c>
      <c r="CC195" s="15" t="str">
        <f t="shared" si="89"/>
        <v/>
      </c>
      <c r="CD195" s="2" t="str" cm="1">
        <f t="array" ref="CD195">IF(B195="","",SUMPRODUCT(($D$1:$AB$4=$CD$4)*$D195:$AB195))</f>
        <v/>
      </c>
      <c r="CE195" s="15" t="str">
        <f t="shared" si="90"/>
        <v/>
      </c>
      <c r="CF195" s="2" t="str" cm="1">
        <f t="array" ref="CF195">IF(B195="","",SUMPRODUCT(($D$1:$AB$4=$CF$4)*$D195:$AB195))</f>
        <v/>
      </c>
      <c r="CG195" s="15" t="str">
        <f t="shared" si="91"/>
        <v/>
      </c>
      <c r="CH195" s="2" t="str" cm="1">
        <f t="array" ref="CH195">IF(B195="","",SUMPRODUCT(($D$1:$AB$4=$CH$4)*$D195:$AB195))</f>
        <v/>
      </c>
      <c r="CI195" s="15" t="str">
        <f t="shared" si="92"/>
        <v/>
      </c>
    </row>
    <row r="196" spans="1:127" ht="15.75" thickBot="1">
      <c r="A196" s="7">
        <v>191</v>
      </c>
      <c r="D196" s="99"/>
      <c r="E196" s="100"/>
      <c r="F196" s="100"/>
      <c r="G196" s="100"/>
      <c r="H196" s="100"/>
      <c r="I196" s="101"/>
      <c r="J196" s="104"/>
      <c r="K196" s="105"/>
      <c r="L196" s="105"/>
      <c r="M196" s="105"/>
      <c r="N196" s="105"/>
      <c r="O196" s="106"/>
      <c r="P196" s="109"/>
      <c r="Q196" s="110"/>
      <c r="R196" s="110"/>
      <c r="S196" s="110"/>
      <c r="T196" s="110"/>
      <c r="U196" s="111"/>
      <c r="V196" s="115"/>
      <c r="W196" s="116"/>
      <c r="X196" s="116"/>
      <c r="Y196" s="116"/>
      <c r="Z196" s="116"/>
      <c r="AA196" s="116"/>
      <c r="AB196" s="170"/>
      <c r="AC196" s="171" t="str">
        <f t="shared" si="93"/>
        <v/>
      </c>
      <c r="AD196" s="172" t="str">
        <f t="shared" si="94"/>
        <v/>
      </c>
      <c r="AL196" s="2" t="str" cm="1">
        <f t="array" ref="AL196">IF(B196="","",SUMPRODUCT(($D$1:$AB$4=$AL$4)*D196:AB196))</f>
        <v/>
      </c>
      <c r="AM196" s="15" t="str">
        <f t="shared" si="68"/>
        <v/>
      </c>
      <c r="AN196" s="2" t="str" cm="1">
        <f t="array" ref="AN196">IF(B196="","",SUMPRODUCT(($D$1:$AB$4=$AN$4)*D196:AB196))</f>
        <v/>
      </c>
      <c r="AO196" s="15" t="str">
        <f t="shared" si="69"/>
        <v/>
      </c>
      <c r="AP196" s="2" t="str" cm="1">
        <f t="array" ref="AP196">IF(B196="","",SUMPRODUCT(($D$1:$AB$4=$AP$4)*D196:AB196))</f>
        <v/>
      </c>
      <c r="AQ196" s="15" t="str">
        <f t="shared" si="70"/>
        <v/>
      </c>
      <c r="AR196" s="2" t="str" cm="1">
        <f t="array" ref="AR196">IF(B196="","",SUMPRODUCT(($D$1:$AB$4=$AR$4)*D196:AB196))</f>
        <v/>
      </c>
      <c r="AS196" s="15" t="str">
        <f t="shared" si="71"/>
        <v/>
      </c>
      <c r="AT196" s="2" t="str" cm="1">
        <f t="array" ref="AT196">IF(B196="","",SUMPRODUCT(($D$1:$AB$4=$AT$4)*$D196:$AB196))</f>
        <v/>
      </c>
      <c r="AU196" s="15" t="str">
        <f t="shared" si="72"/>
        <v/>
      </c>
      <c r="AV196" s="2" t="str" cm="1">
        <f t="array" ref="AV196">IF(B196="","",SUMPRODUCT(($D$1:$AB$4=$AV$4)*$D196:$AB196))</f>
        <v/>
      </c>
      <c r="AW196" s="15" t="str">
        <f t="shared" si="73"/>
        <v/>
      </c>
      <c r="AX196" s="2" t="str" cm="1">
        <f t="array" ref="AX196">IF(B196="","",SUMPRODUCT(($D$1:$AB$4=$AX$4)*$D196:$AB196))</f>
        <v/>
      </c>
      <c r="AY196" s="15" t="str">
        <f t="shared" si="74"/>
        <v/>
      </c>
      <c r="AZ196" s="2" t="str" cm="1">
        <f t="array" ref="AZ196">IF(B196="","",SUMPRODUCT(($D$1:$AB$4=$AZ$4)*$D196:$AB196))</f>
        <v/>
      </c>
      <c r="BA196" s="15" t="str">
        <f t="shared" si="75"/>
        <v/>
      </c>
      <c r="BB196" s="2" t="str" cm="1">
        <f t="array" ref="BB196">IF(B196="","",SUMPRODUCT(($D$1:$AB$4=$BB$4)*$D196:$AB196))</f>
        <v/>
      </c>
      <c r="BC196" s="15" t="str">
        <f t="shared" si="76"/>
        <v/>
      </c>
      <c r="BD196" s="2" t="str" cm="1">
        <f t="array" ref="BD196">IF(B196="","",SUMPRODUCT(($D$1:$AB$4=$BD$4)*$D196:$AB196))</f>
        <v/>
      </c>
      <c r="BE196" s="15" t="str">
        <f t="shared" si="77"/>
        <v/>
      </c>
      <c r="BF196" s="2" t="str" cm="1">
        <f t="array" ref="BF196">IF(B196="","",SUMPRODUCT(($D$1:$AB$4=$BF$4)*$D196:$AB196))</f>
        <v/>
      </c>
      <c r="BG196" s="15" t="str">
        <f t="shared" si="78"/>
        <v/>
      </c>
      <c r="BH196" s="2" t="str" cm="1">
        <f t="array" ref="BH196">IF(B196="","",SUMPRODUCT(($D$1:$AB$4=$BH$4)*$D196:$AB196))</f>
        <v/>
      </c>
      <c r="BI196" s="15" t="str">
        <f t="shared" si="79"/>
        <v/>
      </c>
      <c r="BJ196" s="2" t="str" cm="1">
        <f t="array" ref="BJ196">IF(B196="","",SUMPRODUCT(($D$1:$AB$4=$BJ$4)*$D196:$AB196))</f>
        <v/>
      </c>
      <c r="BK196" s="15" t="str">
        <f t="shared" si="80"/>
        <v/>
      </c>
      <c r="BL196" s="2" t="str" cm="1">
        <f t="array" ref="BL196">IF(B196="","",SUMPRODUCT(($D$1:$AB$4=$BL$4)*$D196:$AB196))</f>
        <v/>
      </c>
      <c r="BM196" s="15" t="str">
        <f t="shared" si="81"/>
        <v/>
      </c>
      <c r="BN196" s="2" t="str" cm="1">
        <f t="array" ref="BN196">IF(B196="","",SUMPRODUCT(($D$1:$AB$4=$BN$4)*$D196:$AB196))</f>
        <v/>
      </c>
      <c r="BO196" s="15" t="str">
        <f t="shared" si="82"/>
        <v/>
      </c>
      <c r="BP196" s="2" t="str" cm="1">
        <f t="array" ref="BP196">IF(B196="","",SUMPRODUCT(($D$1:$AB$4=$BP$4)*$D196:$AB196))</f>
        <v/>
      </c>
      <c r="BQ196" s="15" t="str">
        <f t="shared" si="83"/>
        <v/>
      </c>
      <c r="BR196" s="2" t="str" cm="1">
        <f t="array" ref="BR196">IF(B196="","",SUMPRODUCT(($D$1:$AB$4=$BR$4)*$D196:$AB196))</f>
        <v/>
      </c>
      <c r="BS196" s="15" t="str">
        <f t="shared" si="84"/>
        <v/>
      </c>
      <c r="BT196" s="2" t="str" cm="1">
        <f t="array" ref="BT196">IF(B196="","",SUMPRODUCT(($D$1:$AB$4=$BT$4)*$D196:$AB196))</f>
        <v/>
      </c>
      <c r="BU196" s="15" t="str">
        <f t="shared" si="85"/>
        <v/>
      </c>
      <c r="BV196" s="2" t="str" cm="1">
        <f t="array" ref="BV196">IF(B196="","",SUMPRODUCT(($D$1:$AB$4=$BV$4)*$D196:$AB196))</f>
        <v/>
      </c>
      <c r="BW196" s="15" t="str">
        <f t="shared" si="86"/>
        <v/>
      </c>
      <c r="BX196" s="2" t="str" cm="1">
        <f t="array" ref="BX196">IF(B196="","",SUMPRODUCT(($D$1:$AB$4=$BX$4)*$D196:$AB196))</f>
        <v/>
      </c>
      <c r="BY196" s="15" t="str">
        <f t="shared" si="87"/>
        <v/>
      </c>
      <c r="BZ196" s="2" t="str" cm="1">
        <f t="array" ref="BZ196">IF(B196="","",SUMPRODUCT(($D$1:$AB$4=$BZ$4)*$D196:$AB196))</f>
        <v/>
      </c>
      <c r="CA196" s="15" t="str">
        <f t="shared" si="88"/>
        <v/>
      </c>
      <c r="CB196" s="2" t="str" cm="1">
        <f t="array" ref="CB196">IF(B196="","",SUMPRODUCT(($D$1:$AB$4=$CB$4)*$D196:$AB196))</f>
        <v/>
      </c>
      <c r="CC196" s="15" t="str">
        <f t="shared" si="89"/>
        <v/>
      </c>
      <c r="CD196" s="2" t="str" cm="1">
        <f t="array" ref="CD196">IF(B196="","",SUMPRODUCT(($D$1:$AB$4=$CD$4)*$D196:$AB196))</f>
        <v/>
      </c>
      <c r="CE196" s="15" t="str">
        <f t="shared" si="90"/>
        <v/>
      </c>
      <c r="CF196" s="2" t="str" cm="1">
        <f t="array" ref="CF196">IF(B196="","",SUMPRODUCT(($D$1:$AB$4=$CF$4)*$D196:$AB196))</f>
        <v/>
      </c>
      <c r="CG196" s="15" t="str">
        <f t="shared" si="91"/>
        <v/>
      </c>
      <c r="CH196" s="2" t="str" cm="1">
        <f t="array" ref="CH196">IF(B196="","",SUMPRODUCT(($D$1:$AB$4=$CH$4)*$D196:$AB196))</f>
        <v/>
      </c>
      <c r="CI196" s="15" t="str">
        <f t="shared" si="92"/>
        <v/>
      </c>
    </row>
    <row r="197" spans="1:127" ht="15.75" thickBot="1">
      <c r="A197" s="7">
        <v>192</v>
      </c>
      <c r="D197" s="99"/>
      <c r="E197" s="100"/>
      <c r="F197" s="100"/>
      <c r="G197" s="100"/>
      <c r="H197" s="100"/>
      <c r="I197" s="101"/>
      <c r="J197" s="104"/>
      <c r="K197" s="105"/>
      <c r="L197" s="105"/>
      <c r="M197" s="105"/>
      <c r="N197" s="105"/>
      <c r="O197" s="106"/>
      <c r="P197" s="109"/>
      <c r="Q197" s="110"/>
      <c r="R197" s="110"/>
      <c r="S197" s="110"/>
      <c r="T197" s="110"/>
      <c r="U197" s="111"/>
      <c r="V197" s="115"/>
      <c r="W197" s="116"/>
      <c r="X197" s="116"/>
      <c r="Y197" s="116"/>
      <c r="Z197" s="116"/>
      <c r="AA197" s="116"/>
      <c r="AB197" s="170"/>
      <c r="AC197" s="171" t="str">
        <f t="shared" si="93"/>
        <v/>
      </c>
      <c r="AD197" s="172" t="str">
        <f t="shared" si="94"/>
        <v/>
      </c>
      <c r="AL197" s="2" t="str" cm="1">
        <f t="array" ref="AL197">IF(B197="","",SUMPRODUCT(($D$1:$AB$4=$AL$4)*D197:AB197))</f>
        <v/>
      </c>
      <c r="AM197" s="15" t="str">
        <f t="shared" si="68"/>
        <v/>
      </c>
      <c r="AN197" s="2" t="str" cm="1">
        <f t="array" ref="AN197">IF(B197="","",SUMPRODUCT(($D$1:$AB$4=$AN$4)*D197:AB197))</f>
        <v/>
      </c>
      <c r="AO197" s="15" t="str">
        <f t="shared" si="69"/>
        <v/>
      </c>
      <c r="AP197" s="2" t="str" cm="1">
        <f t="array" ref="AP197">IF(B197="","",SUMPRODUCT(($D$1:$AB$4=$AP$4)*D197:AB197))</f>
        <v/>
      </c>
      <c r="AQ197" s="15" t="str">
        <f t="shared" si="70"/>
        <v/>
      </c>
      <c r="AR197" s="2" t="str" cm="1">
        <f t="array" ref="AR197">IF(B197="","",SUMPRODUCT(($D$1:$AB$4=$AR$4)*D197:AB197))</f>
        <v/>
      </c>
      <c r="AS197" s="15" t="str">
        <f t="shared" si="71"/>
        <v/>
      </c>
      <c r="AT197" s="2" t="str" cm="1">
        <f t="array" ref="AT197">IF(B197="","",SUMPRODUCT(($D$1:$AB$4=$AT$4)*$D197:$AB197))</f>
        <v/>
      </c>
      <c r="AU197" s="15" t="str">
        <f t="shared" si="72"/>
        <v/>
      </c>
      <c r="AV197" s="2" t="str" cm="1">
        <f t="array" ref="AV197">IF(B197="","",SUMPRODUCT(($D$1:$AB$4=$AV$4)*$D197:$AB197))</f>
        <v/>
      </c>
      <c r="AW197" s="15" t="str">
        <f t="shared" si="73"/>
        <v/>
      </c>
      <c r="AX197" s="2" t="str" cm="1">
        <f t="array" ref="AX197">IF(B197="","",SUMPRODUCT(($D$1:$AB$4=$AX$4)*$D197:$AB197))</f>
        <v/>
      </c>
      <c r="AY197" s="15" t="str">
        <f t="shared" si="74"/>
        <v/>
      </c>
      <c r="AZ197" s="2" t="str" cm="1">
        <f t="array" ref="AZ197">IF(B197="","",SUMPRODUCT(($D$1:$AB$4=$AZ$4)*$D197:$AB197))</f>
        <v/>
      </c>
      <c r="BA197" s="15" t="str">
        <f t="shared" si="75"/>
        <v/>
      </c>
      <c r="BB197" s="2" t="str" cm="1">
        <f t="array" ref="BB197">IF(B197="","",SUMPRODUCT(($D$1:$AB$4=$BB$4)*$D197:$AB197))</f>
        <v/>
      </c>
      <c r="BC197" s="15" t="str">
        <f t="shared" si="76"/>
        <v/>
      </c>
      <c r="BD197" s="2" t="str" cm="1">
        <f t="array" ref="BD197">IF(B197="","",SUMPRODUCT(($D$1:$AB$4=$BD$4)*$D197:$AB197))</f>
        <v/>
      </c>
      <c r="BE197" s="15" t="str">
        <f t="shared" si="77"/>
        <v/>
      </c>
      <c r="BF197" s="2" t="str" cm="1">
        <f t="array" ref="BF197">IF(B197="","",SUMPRODUCT(($D$1:$AB$4=$BF$4)*$D197:$AB197))</f>
        <v/>
      </c>
      <c r="BG197" s="15" t="str">
        <f t="shared" si="78"/>
        <v/>
      </c>
      <c r="BH197" s="2" t="str" cm="1">
        <f t="array" ref="BH197">IF(B197="","",SUMPRODUCT(($D$1:$AB$4=$BH$4)*$D197:$AB197))</f>
        <v/>
      </c>
      <c r="BI197" s="15" t="str">
        <f t="shared" si="79"/>
        <v/>
      </c>
      <c r="BJ197" s="2" t="str" cm="1">
        <f t="array" ref="BJ197">IF(B197="","",SUMPRODUCT(($D$1:$AB$4=$BJ$4)*$D197:$AB197))</f>
        <v/>
      </c>
      <c r="BK197" s="15" t="str">
        <f t="shared" si="80"/>
        <v/>
      </c>
      <c r="BL197" s="2" t="str" cm="1">
        <f t="array" ref="BL197">IF(B197="","",SUMPRODUCT(($D$1:$AB$4=$BL$4)*$D197:$AB197))</f>
        <v/>
      </c>
      <c r="BM197" s="15" t="str">
        <f t="shared" si="81"/>
        <v/>
      </c>
      <c r="BN197" s="2" t="str" cm="1">
        <f t="array" ref="BN197">IF(B197="","",SUMPRODUCT(($D$1:$AB$4=$BN$4)*$D197:$AB197))</f>
        <v/>
      </c>
      <c r="BO197" s="15" t="str">
        <f t="shared" si="82"/>
        <v/>
      </c>
      <c r="BP197" s="2" t="str" cm="1">
        <f t="array" ref="BP197">IF(B197="","",SUMPRODUCT(($D$1:$AB$4=$BP$4)*$D197:$AB197))</f>
        <v/>
      </c>
      <c r="BQ197" s="15" t="str">
        <f t="shared" si="83"/>
        <v/>
      </c>
      <c r="BR197" s="2" t="str" cm="1">
        <f t="array" ref="BR197">IF(B197="","",SUMPRODUCT(($D$1:$AB$4=$BR$4)*$D197:$AB197))</f>
        <v/>
      </c>
      <c r="BS197" s="15" t="str">
        <f t="shared" si="84"/>
        <v/>
      </c>
      <c r="BT197" s="2" t="str" cm="1">
        <f t="array" ref="BT197">IF(B197="","",SUMPRODUCT(($D$1:$AB$4=$BT$4)*$D197:$AB197))</f>
        <v/>
      </c>
      <c r="BU197" s="15" t="str">
        <f t="shared" si="85"/>
        <v/>
      </c>
      <c r="BV197" s="2" t="str" cm="1">
        <f t="array" ref="BV197">IF(B197="","",SUMPRODUCT(($D$1:$AB$4=$BV$4)*$D197:$AB197))</f>
        <v/>
      </c>
      <c r="BW197" s="15" t="str">
        <f t="shared" si="86"/>
        <v/>
      </c>
      <c r="BX197" s="2" t="str" cm="1">
        <f t="array" ref="BX197">IF(B197="","",SUMPRODUCT(($D$1:$AB$4=$BX$4)*$D197:$AB197))</f>
        <v/>
      </c>
      <c r="BY197" s="15" t="str">
        <f t="shared" si="87"/>
        <v/>
      </c>
      <c r="BZ197" s="2" t="str" cm="1">
        <f t="array" ref="BZ197">IF(B197="","",SUMPRODUCT(($D$1:$AB$4=$BZ$4)*$D197:$AB197))</f>
        <v/>
      </c>
      <c r="CA197" s="15" t="str">
        <f t="shared" si="88"/>
        <v/>
      </c>
      <c r="CB197" s="2" t="str" cm="1">
        <f t="array" ref="CB197">IF(B197="","",SUMPRODUCT(($D$1:$AB$4=$CB$4)*$D197:$AB197))</f>
        <v/>
      </c>
      <c r="CC197" s="15" t="str">
        <f t="shared" si="89"/>
        <v/>
      </c>
      <c r="CD197" s="2" t="str" cm="1">
        <f t="array" ref="CD197">IF(B197="","",SUMPRODUCT(($D$1:$AB$4=$CD$4)*$D197:$AB197))</f>
        <v/>
      </c>
      <c r="CE197" s="15" t="str">
        <f t="shared" si="90"/>
        <v/>
      </c>
      <c r="CF197" s="2" t="str" cm="1">
        <f t="array" ref="CF197">IF(B197="","",SUMPRODUCT(($D$1:$AB$4=$CF$4)*$D197:$AB197))</f>
        <v/>
      </c>
      <c r="CG197" s="15" t="str">
        <f t="shared" si="91"/>
        <v/>
      </c>
      <c r="CH197" s="2" t="str" cm="1">
        <f t="array" ref="CH197">IF(B197="","",SUMPRODUCT(($D$1:$AB$4=$CH$4)*$D197:$AB197))</f>
        <v/>
      </c>
      <c r="CI197" s="15" t="str">
        <f t="shared" si="92"/>
        <v/>
      </c>
    </row>
    <row r="198" spans="1:127" ht="15.75" thickBot="1">
      <c r="A198" s="7">
        <v>193</v>
      </c>
      <c r="D198" s="99"/>
      <c r="E198" s="100"/>
      <c r="F198" s="100"/>
      <c r="G198" s="100"/>
      <c r="H198" s="100"/>
      <c r="I198" s="101"/>
      <c r="J198" s="104"/>
      <c r="K198" s="105"/>
      <c r="L198" s="105"/>
      <c r="M198" s="105"/>
      <c r="N198" s="105"/>
      <c r="O198" s="106"/>
      <c r="P198" s="109"/>
      <c r="Q198" s="110"/>
      <c r="R198" s="110"/>
      <c r="S198" s="110"/>
      <c r="T198" s="110"/>
      <c r="U198" s="111"/>
      <c r="V198" s="115"/>
      <c r="W198" s="116"/>
      <c r="X198" s="116"/>
      <c r="Y198" s="116"/>
      <c r="Z198" s="116"/>
      <c r="AA198" s="116"/>
      <c r="AB198" s="170"/>
      <c r="AC198" s="171" t="str">
        <f t="shared" si="93"/>
        <v/>
      </c>
      <c r="AD198" s="172" t="str">
        <f t="shared" si="94"/>
        <v/>
      </c>
      <c r="AL198" s="2" t="str" cm="1">
        <f t="array" ref="AL198">IF(B198="","",SUMPRODUCT(($D$1:$AB$4=$AL$4)*D198:AB198))</f>
        <v/>
      </c>
      <c r="AM198" s="15" t="str">
        <f t="shared" si="68"/>
        <v/>
      </c>
      <c r="AN198" s="2" t="str" cm="1">
        <f t="array" ref="AN198">IF(B198="","",SUMPRODUCT(($D$1:$AB$4=$AN$4)*D198:AB198))</f>
        <v/>
      </c>
      <c r="AO198" s="15" t="str">
        <f t="shared" si="69"/>
        <v/>
      </c>
      <c r="AP198" s="2" t="str" cm="1">
        <f t="array" ref="AP198">IF(B198="","",SUMPRODUCT(($D$1:$AB$4=$AP$4)*D198:AB198))</f>
        <v/>
      </c>
      <c r="AQ198" s="15" t="str">
        <f t="shared" si="70"/>
        <v/>
      </c>
      <c r="AR198" s="2" t="str" cm="1">
        <f t="array" ref="AR198">IF(B198="","",SUMPRODUCT(($D$1:$AB$4=$AR$4)*D198:AB198))</f>
        <v/>
      </c>
      <c r="AS198" s="15" t="str">
        <f t="shared" si="71"/>
        <v/>
      </c>
      <c r="AT198" s="2" t="str" cm="1">
        <f t="array" ref="AT198">IF(B198="","",SUMPRODUCT(($D$1:$AB$4=$AT$4)*$D198:$AB198))</f>
        <v/>
      </c>
      <c r="AU198" s="15" t="str">
        <f t="shared" si="72"/>
        <v/>
      </c>
      <c r="AV198" s="2" t="str" cm="1">
        <f t="array" ref="AV198">IF(B198="","",SUMPRODUCT(($D$1:$AB$4=$AV$4)*$D198:$AB198))</f>
        <v/>
      </c>
      <c r="AW198" s="15" t="str">
        <f t="shared" si="73"/>
        <v/>
      </c>
      <c r="AX198" s="2" t="str" cm="1">
        <f t="array" ref="AX198">IF(B198="","",SUMPRODUCT(($D$1:$AB$4=$AX$4)*$D198:$AB198))</f>
        <v/>
      </c>
      <c r="AY198" s="15" t="str">
        <f t="shared" si="74"/>
        <v/>
      </c>
      <c r="AZ198" s="2" t="str" cm="1">
        <f t="array" ref="AZ198">IF(B198="","",SUMPRODUCT(($D$1:$AB$4=$AZ$4)*$D198:$AB198))</f>
        <v/>
      </c>
      <c r="BA198" s="15" t="str">
        <f t="shared" si="75"/>
        <v/>
      </c>
      <c r="BB198" s="2" t="str" cm="1">
        <f t="array" ref="BB198">IF(B198="","",SUMPRODUCT(($D$1:$AB$4=$BB$4)*$D198:$AB198))</f>
        <v/>
      </c>
      <c r="BC198" s="15" t="str">
        <f t="shared" si="76"/>
        <v/>
      </c>
      <c r="BD198" s="2" t="str" cm="1">
        <f t="array" ref="BD198">IF(B198="","",SUMPRODUCT(($D$1:$AB$4=$BD$4)*$D198:$AB198))</f>
        <v/>
      </c>
      <c r="BE198" s="15" t="str">
        <f t="shared" si="77"/>
        <v/>
      </c>
      <c r="BF198" s="2" t="str" cm="1">
        <f t="array" ref="BF198">IF(B198="","",SUMPRODUCT(($D$1:$AB$4=$BF$4)*$D198:$AB198))</f>
        <v/>
      </c>
      <c r="BG198" s="15" t="str">
        <f t="shared" si="78"/>
        <v/>
      </c>
      <c r="BH198" s="2" t="str" cm="1">
        <f t="array" ref="BH198">IF(B198="","",SUMPRODUCT(($D$1:$AB$4=$BH$4)*$D198:$AB198))</f>
        <v/>
      </c>
      <c r="BI198" s="15" t="str">
        <f t="shared" si="79"/>
        <v/>
      </c>
      <c r="BJ198" s="2" t="str" cm="1">
        <f t="array" ref="BJ198">IF(B198="","",SUMPRODUCT(($D$1:$AB$4=$BJ$4)*$D198:$AB198))</f>
        <v/>
      </c>
      <c r="BK198" s="15" t="str">
        <f t="shared" si="80"/>
        <v/>
      </c>
      <c r="BL198" s="2" t="str" cm="1">
        <f t="array" ref="BL198">IF(B198="","",SUMPRODUCT(($D$1:$AB$4=$BL$4)*$D198:$AB198))</f>
        <v/>
      </c>
      <c r="BM198" s="15" t="str">
        <f t="shared" si="81"/>
        <v/>
      </c>
      <c r="BN198" s="2" t="str" cm="1">
        <f t="array" ref="BN198">IF(B198="","",SUMPRODUCT(($D$1:$AB$4=$BN$4)*$D198:$AB198))</f>
        <v/>
      </c>
      <c r="BO198" s="15" t="str">
        <f t="shared" si="82"/>
        <v/>
      </c>
      <c r="BP198" s="2" t="str" cm="1">
        <f t="array" ref="BP198">IF(B198="","",SUMPRODUCT(($D$1:$AB$4=$BP$4)*$D198:$AB198))</f>
        <v/>
      </c>
      <c r="BQ198" s="15" t="str">
        <f t="shared" si="83"/>
        <v/>
      </c>
      <c r="BR198" s="2" t="str" cm="1">
        <f t="array" ref="BR198">IF(B198="","",SUMPRODUCT(($D$1:$AB$4=$BR$4)*$D198:$AB198))</f>
        <v/>
      </c>
      <c r="BS198" s="15" t="str">
        <f t="shared" si="84"/>
        <v/>
      </c>
      <c r="BT198" s="2" t="str" cm="1">
        <f t="array" ref="BT198">IF(B198="","",SUMPRODUCT(($D$1:$AB$4=$BT$4)*$D198:$AB198))</f>
        <v/>
      </c>
      <c r="BU198" s="15" t="str">
        <f t="shared" si="85"/>
        <v/>
      </c>
      <c r="BV198" s="2" t="str" cm="1">
        <f t="array" ref="BV198">IF(B198="","",SUMPRODUCT(($D$1:$AB$4=$BV$4)*$D198:$AB198))</f>
        <v/>
      </c>
      <c r="BW198" s="15" t="str">
        <f t="shared" si="86"/>
        <v/>
      </c>
      <c r="BX198" s="2" t="str" cm="1">
        <f t="array" ref="BX198">IF(B198="","",SUMPRODUCT(($D$1:$AB$4=$BX$4)*$D198:$AB198))</f>
        <v/>
      </c>
      <c r="BY198" s="15" t="str">
        <f t="shared" si="87"/>
        <v/>
      </c>
      <c r="BZ198" s="2" t="str" cm="1">
        <f t="array" ref="BZ198">IF(B198="","",SUMPRODUCT(($D$1:$AB$4=$BZ$4)*$D198:$AB198))</f>
        <v/>
      </c>
      <c r="CA198" s="15" t="str">
        <f t="shared" si="88"/>
        <v/>
      </c>
      <c r="CB198" s="2" t="str" cm="1">
        <f t="array" ref="CB198">IF(B198="","",SUMPRODUCT(($D$1:$AB$4=$CB$4)*$D198:$AB198))</f>
        <v/>
      </c>
      <c r="CC198" s="15" t="str">
        <f t="shared" si="89"/>
        <v/>
      </c>
      <c r="CD198" s="2" t="str" cm="1">
        <f t="array" ref="CD198">IF(B198="","",SUMPRODUCT(($D$1:$AB$4=$CD$4)*$D198:$AB198))</f>
        <v/>
      </c>
      <c r="CE198" s="15" t="str">
        <f t="shared" si="90"/>
        <v/>
      </c>
      <c r="CF198" s="2" t="str" cm="1">
        <f t="array" ref="CF198">IF(B198="","",SUMPRODUCT(($D$1:$AB$4=$CF$4)*$D198:$AB198))</f>
        <v/>
      </c>
      <c r="CG198" s="15" t="str">
        <f t="shared" si="91"/>
        <v/>
      </c>
      <c r="CH198" s="2" t="str" cm="1">
        <f t="array" ref="CH198">IF(B198="","",SUMPRODUCT(($D$1:$AB$4=$CH$4)*$D198:$AB198))</f>
        <v/>
      </c>
      <c r="CI198" s="15" t="str">
        <f t="shared" si="92"/>
        <v/>
      </c>
    </row>
    <row r="199" spans="1:127" ht="15.75" thickBot="1">
      <c r="A199" s="7">
        <v>194</v>
      </c>
      <c r="D199" s="99"/>
      <c r="E199" s="100"/>
      <c r="F199" s="100"/>
      <c r="G199" s="100"/>
      <c r="H199" s="100"/>
      <c r="I199" s="101"/>
      <c r="J199" s="104"/>
      <c r="K199" s="105"/>
      <c r="L199" s="105"/>
      <c r="M199" s="105"/>
      <c r="N199" s="105"/>
      <c r="O199" s="106"/>
      <c r="P199" s="109"/>
      <c r="Q199" s="110"/>
      <c r="R199" s="110"/>
      <c r="S199" s="110"/>
      <c r="T199" s="110"/>
      <c r="U199" s="111"/>
      <c r="V199" s="115"/>
      <c r="W199" s="116"/>
      <c r="X199" s="116"/>
      <c r="Y199" s="116"/>
      <c r="Z199" s="116"/>
      <c r="AA199" s="116"/>
      <c r="AB199" s="170"/>
      <c r="AC199" s="171" t="str">
        <f t="shared" si="93"/>
        <v/>
      </c>
      <c r="AD199" s="172" t="str">
        <f t="shared" si="94"/>
        <v/>
      </c>
      <c r="AL199" s="2" t="str" cm="1">
        <f t="array" ref="AL199">IF(B199="","",SUMPRODUCT(($D$1:$AB$4=$AL$4)*D199:AB199))</f>
        <v/>
      </c>
      <c r="AM199" s="15" t="str">
        <f t="shared" ref="AM199:AM205" si="95">IFERROR(IF($AM$3=0,"",AL199/$AM$3),"")</f>
        <v/>
      </c>
      <c r="AN199" s="2" t="str" cm="1">
        <f t="array" ref="AN199">IF(B199="","",SUMPRODUCT(($D$1:$AB$4=$AN$4)*D199:AB199))</f>
        <v/>
      </c>
      <c r="AO199" s="15" t="str">
        <f t="shared" ref="AO199:AO205" si="96">IFERROR(IF($AO$3=0,"",AN199/$AO$3),"")</f>
        <v/>
      </c>
      <c r="AP199" s="2" t="str" cm="1">
        <f t="array" ref="AP199">IF(B199="","",SUMPRODUCT(($D$1:$AB$4=$AP$4)*D199:AB199))</f>
        <v/>
      </c>
      <c r="AQ199" s="15" t="str">
        <f t="shared" ref="AQ199:AQ205" si="97">IFERROR(IF($AQ$3=0,"",AP199/$AQ$3),"")</f>
        <v/>
      </c>
      <c r="AR199" s="2" t="str" cm="1">
        <f t="array" ref="AR199">IF(B199="","",SUMPRODUCT(($D$1:$AB$4=$AR$4)*D199:AB199))</f>
        <v/>
      </c>
      <c r="AS199" s="15" t="str">
        <f t="shared" ref="AS199:AS205" si="98">IFERROR(IF($AS$3=0,"",AR199/$AS$3),"")</f>
        <v/>
      </c>
      <c r="AT199" s="2" t="str" cm="1">
        <f t="array" ref="AT199">IF(B199="","",SUMPRODUCT(($D$1:$AB$4=$AT$4)*$D199:$AB199))</f>
        <v/>
      </c>
      <c r="AU199" s="15" t="str">
        <f t="shared" ref="AU199:AU205" si="99">IFERROR(IF($AU$3=0,"",AT199/$AU$3),"")</f>
        <v/>
      </c>
      <c r="AV199" s="2" t="str" cm="1">
        <f t="array" ref="AV199">IF(B199="","",SUMPRODUCT(($D$1:$AB$4=$AV$4)*$D199:$AB199))</f>
        <v/>
      </c>
      <c r="AW199" s="15" t="str">
        <f t="shared" ref="AW199:AW205" si="100">IFERROR(IF($AW$3=0,"",AV199/$AW$3),"")</f>
        <v/>
      </c>
      <c r="AX199" s="2" t="str" cm="1">
        <f t="array" ref="AX199">IF(B199="","",SUMPRODUCT(($D$1:$AB$4=$AX$4)*$D199:$AB199))</f>
        <v/>
      </c>
      <c r="AY199" s="15" t="str">
        <f t="shared" ref="AY199:AY205" si="101">IFERROR(IF($AY$3=0,"",AX199/$AY$3),"")</f>
        <v/>
      </c>
      <c r="AZ199" s="2" t="str" cm="1">
        <f t="array" ref="AZ199">IF(B199="","",SUMPRODUCT(($D$1:$AB$4=$AZ$4)*$D199:$AB199))</f>
        <v/>
      </c>
      <c r="BA199" s="15" t="str">
        <f t="shared" ref="BA199:BA205" si="102">IFERROR(IF($BA$3=0,"",AZ199/$BA$3),"")</f>
        <v/>
      </c>
      <c r="BB199" s="2" t="str" cm="1">
        <f t="array" ref="BB199">IF(B199="","",SUMPRODUCT(($D$1:$AB$4=$BB$4)*$D199:$AB199))</f>
        <v/>
      </c>
      <c r="BC199" s="15" t="str">
        <f t="shared" ref="BC199:BC205" si="103">IFERROR(IF($BC$3=0,"",BB199/$BC$3),"")</f>
        <v/>
      </c>
      <c r="BD199" s="2" t="str" cm="1">
        <f t="array" ref="BD199">IF(B199="","",SUMPRODUCT(($D$1:$AB$4=$BD$4)*$D199:$AB199))</f>
        <v/>
      </c>
      <c r="BE199" s="15" t="str">
        <f t="shared" ref="BE199:BE205" si="104">IFERROR(IF($BE$3=0,"",BD199/$BE$3),"")</f>
        <v/>
      </c>
      <c r="BF199" s="2" t="str" cm="1">
        <f t="array" ref="BF199">IF(B199="","",SUMPRODUCT(($D$1:$AB$4=$BF$4)*$D199:$AB199))</f>
        <v/>
      </c>
      <c r="BG199" s="15" t="str">
        <f t="shared" ref="BG199:BG205" si="105">IFERROR(IF($BG$3=0,"",BF199/$BG$3),"")</f>
        <v/>
      </c>
      <c r="BH199" s="2" t="str" cm="1">
        <f t="array" ref="BH199">IF(B199="","",SUMPRODUCT(($D$1:$AB$4=$BH$4)*$D199:$AB199))</f>
        <v/>
      </c>
      <c r="BI199" s="15" t="str">
        <f t="shared" ref="BI199:BI205" si="106">IFERROR(IF($BI$3=0,"",BH199/$BI$3),"")</f>
        <v/>
      </c>
      <c r="BJ199" s="2" t="str" cm="1">
        <f t="array" ref="BJ199">IF(B199="","",SUMPRODUCT(($D$1:$AB$4=$BJ$4)*$D199:$AB199))</f>
        <v/>
      </c>
      <c r="BK199" s="15" t="str">
        <f t="shared" ref="BK199:BK205" si="107">IFERROR(IF($BK$3=0,"",BJ199/$BK$3),"")</f>
        <v/>
      </c>
      <c r="BL199" s="2" t="str" cm="1">
        <f t="array" ref="BL199">IF(B199="","",SUMPRODUCT(($D$1:$AB$4=$BL$4)*$D199:$AB199))</f>
        <v/>
      </c>
      <c r="BM199" s="15" t="str">
        <f t="shared" ref="BM199:BM205" si="108">IFERROR(IF($BM$3=0,"",BL199/$BM$3),"")</f>
        <v/>
      </c>
      <c r="BN199" s="2" t="str" cm="1">
        <f t="array" ref="BN199">IF(B199="","",SUMPRODUCT(($D$1:$AB$4=$BN$4)*$D199:$AB199))</f>
        <v/>
      </c>
      <c r="BO199" s="15" t="str">
        <f t="shared" ref="BO199:BO205" si="109">IFERROR(IF($BO$3=0,"",BN199/$BO$3),"")</f>
        <v/>
      </c>
      <c r="BP199" s="2" t="str" cm="1">
        <f t="array" ref="BP199">IF(B199="","",SUMPRODUCT(($D$1:$AB$4=$BP$4)*$D199:$AB199))</f>
        <v/>
      </c>
      <c r="BQ199" s="15" t="str">
        <f t="shared" ref="BQ199:BQ205" si="110">IFERROR(IF($BQ$3=0,"",BP199/$BQ$3),"")</f>
        <v/>
      </c>
      <c r="BR199" s="2" t="str" cm="1">
        <f t="array" ref="BR199">IF(B199="","",SUMPRODUCT(($D$1:$AB$4=$BR$4)*$D199:$AB199))</f>
        <v/>
      </c>
      <c r="BS199" s="15" t="str">
        <f t="shared" ref="BS199:BS205" si="111">IFERROR(IF($BS$3=0,"",BR199/$BS$3),"")</f>
        <v/>
      </c>
      <c r="BT199" s="2" t="str" cm="1">
        <f t="array" ref="BT199">IF(B199="","",SUMPRODUCT(($D$1:$AB$4=$BT$4)*$D199:$AB199))</f>
        <v/>
      </c>
      <c r="BU199" s="15" t="str">
        <f t="shared" ref="BU199:BU205" si="112">IFERROR(IF($BU$3=0,"",BT199/$BU$3),"")</f>
        <v/>
      </c>
      <c r="BV199" s="2" t="str" cm="1">
        <f t="array" ref="BV199">IF(B199="","",SUMPRODUCT(($D$1:$AB$4=$BV$4)*$D199:$AB199))</f>
        <v/>
      </c>
      <c r="BW199" s="15" t="str">
        <f t="shared" ref="BW199:BW205" si="113">IFERROR(IF($BW$3=0,"",BV199/$BW$3),"")</f>
        <v/>
      </c>
      <c r="BX199" s="2" t="str" cm="1">
        <f t="array" ref="BX199">IF(B199="","",SUMPRODUCT(($D$1:$AB$4=$BX$4)*$D199:$AB199))</f>
        <v/>
      </c>
      <c r="BY199" s="15" t="str">
        <f t="shared" ref="BY199:BY205" si="114">IFERROR(IF($BY$3=0,"",BX199/$BY$3),"")</f>
        <v/>
      </c>
      <c r="BZ199" s="2" t="str" cm="1">
        <f t="array" ref="BZ199">IF(B199="","",SUMPRODUCT(($D$1:$AB$4=$BZ$4)*$D199:$AB199))</f>
        <v/>
      </c>
      <c r="CA199" s="15" t="str">
        <f t="shared" ref="CA199:CA205" si="115">IFERROR(IF($CA$3=0,"",BZ199/$CA$3),"")</f>
        <v/>
      </c>
      <c r="CB199" s="2" t="str" cm="1">
        <f t="array" ref="CB199">IF(B199="","",SUMPRODUCT(($D$1:$AB$4=$CB$4)*$D199:$AB199))</f>
        <v/>
      </c>
      <c r="CC199" s="15" t="str">
        <f t="shared" ref="CC199:CC205" si="116">IFERROR(IF($CC$3=0,"",CB199/$CC$3),"")</f>
        <v/>
      </c>
      <c r="CD199" s="2" t="str" cm="1">
        <f t="array" ref="CD199">IF(B199="","",SUMPRODUCT(($D$1:$AB$4=$CD$4)*$D199:$AB199))</f>
        <v/>
      </c>
      <c r="CE199" s="15" t="str">
        <f t="shared" ref="CE199:CE205" si="117">IFERROR(IF($CE$3=0,"",CD199/$CE$3),"")</f>
        <v/>
      </c>
      <c r="CF199" s="2" t="str" cm="1">
        <f t="array" ref="CF199">IF(B199="","",SUMPRODUCT(($D$1:$AB$4=$CF$4)*$D199:$AB199))</f>
        <v/>
      </c>
      <c r="CG199" s="15" t="str">
        <f t="shared" ref="CG199:CG205" si="118">IFERROR(IF($CG$3=0,"",CF199/$CG$3),"")</f>
        <v/>
      </c>
      <c r="CH199" s="2" t="str" cm="1">
        <f t="array" ref="CH199">IF(B199="","",SUMPRODUCT(($D$1:$AB$4=$CH$4)*$D199:$AB199))</f>
        <v/>
      </c>
      <c r="CI199" s="15" t="str">
        <f t="shared" ref="CI199:CI205" si="119">IFERROR(IF($CI$3=0,"",CH199/$CI$3),"")</f>
        <v/>
      </c>
    </row>
    <row r="200" spans="1:127" ht="15.75" thickBot="1">
      <c r="A200" s="7">
        <v>195</v>
      </c>
      <c r="D200" s="99"/>
      <c r="E200" s="100"/>
      <c r="F200" s="100"/>
      <c r="G200" s="100"/>
      <c r="H200" s="100"/>
      <c r="I200" s="101"/>
      <c r="J200" s="104"/>
      <c r="K200" s="105"/>
      <c r="L200" s="105"/>
      <c r="M200" s="105"/>
      <c r="N200" s="105"/>
      <c r="O200" s="106"/>
      <c r="P200" s="109"/>
      <c r="Q200" s="110"/>
      <c r="R200" s="110"/>
      <c r="S200" s="110"/>
      <c r="T200" s="110"/>
      <c r="U200" s="111"/>
      <c r="V200" s="115"/>
      <c r="W200" s="116"/>
      <c r="X200" s="116"/>
      <c r="Y200" s="116"/>
      <c r="Z200" s="116"/>
      <c r="AA200" s="116"/>
      <c r="AB200" s="170"/>
      <c r="AC200" s="171" t="str">
        <f t="shared" si="93"/>
        <v/>
      </c>
      <c r="AD200" s="172" t="str">
        <f t="shared" si="94"/>
        <v/>
      </c>
      <c r="AL200" s="2" t="str" cm="1">
        <f t="array" ref="AL200">IF(B200="","",SUMPRODUCT(($D$1:$AB$4=$AL$4)*D200:AB200))</f>
        <v/>
      </c>
      <c r="AM200" s="15" t="str">
        <f t="shared" si="95"/>
        <v/>
      </c>
      <c r="AN200" s="2" t="str" cm="1">
        <f t="array" ref="AN200">IF(B200="","",SUMPRODUCT(($D$1:$AB$4=$AN$4)*D200:AB200))</f>
        <v/>
      </c>
      <c r="AO200" s="15" t="str">
        <f t="shared" si="96"/>
        <v/>
      </c>
      <c r="AP200" s="2" t="str" cm="1">
        <f t="array" ref="AP200">IF(B200="","",SUMPRODUCT(($D$1:$AB$4=$AP$4)*D200:AB200))</f>
        <v/>
      </c>
      <c r="AQ200" s="15" t="str">
        <f t="shared" si="97"/>
        <v/>
      </c>
      <c r="AR200" s="2" t="str" cm="1">
        <f t="array" ref="AR200">IF(B200="","",SUMPRODUCT(($D$1:$AB$4=$AR$4)*D200:AB200))</f>
        <v/>
      </c>
      <c r="AS200" s="15" t="str">
        <f t="shared" si="98"/>
        <v/>
      </c>
      <c r="AT200" s="2" t="str" cm="1">
        <f t="array" ref="AT200">IF(B200="","",SUMPRODUCT(($D$1:$AB$4=$AT$4)*$D200:$AB200))</f>
        <v/>
      </c>
      <c r="AU200" s="15" t="str">
        <f t="shared" si="99"/>
        <v/>
      </c>
      <c r="AV200" s="2" t="str" cm="1">
        <f t="array" ref="AV200">IF(B200="","",SUMPRODUCT(($D$1:$AB$4=$AV$4)*$D200:$AB200))</f>
        <v/>
      </c>
      <c r="AW200" s="15" t="str">
        <f t="shared" si="100"/>
        <v/>
      </c>
      <c r="AX200" s="2" t="str" cm="1">
        <f t="array" ref="AX200">IF(B200="","",SUMPRODUCT(($D$1:$AB$4=$AX$4)*$D200:$AB200))</f>
        <v/>
      </c>
      <c r="AY200" s="15" t="str">
        <f t="shared" si="101"/>
        <v/>
      </c>
      <c r="AZ200" s="2" t="str" cm="1">
        <f t="array" ref="AZ200">IF(B200="","",SUMPRODUCT(($D$1:$AB$4=$AZ$4)*$D200:$AB200))</f>
        <v/>
      </c>
      <c r="BA200" s="15" t="str">
        <f t="shared" si="102"/>
        <v/>
      </c>
      <c r="BB200" s="2" t="str" cm="1">
        <f t="array" ref="BB200">IF(B200="","",SUMPRODUCT(($D$1:$AB$4=$BB$4)*$D200:$AB200))</f>
        <v/>
      </c>
      <c r="BC200" s="15" t="str">
        <f t="shared" si="103"/>
        <v/>
      </c>
      <c r="BD200" s="2" t="str" cm="1">
        <f t="array" ref="BD200">IF(B200="","",SUMPRODUCT(($D$1:$AB$4=$BD$4)*$D200:$AB200))</f>
        <v/>
      </c>
      <c r="BE200" s="15" t="str">
        <f t="shared" si="104"/>
        <v/>
      </c>
      <c r="BF200" s="2" t="str" cm="1">
        <f t="array" ref="BF200">IF(B200="","",SUMPRODUCT(($D$1:$AB$4=$BF$4)*$D200:$AB200))</f>
        <v/>
      </c>
      <c r="BG200" s="15" t="str">
        <f t="shared" si="105"/>
        <v/>
      </c>
      <c r="BH200" s="2" t="str" cm="1">
        <f t="array" ref="BH200">IF(B200="","",SUMPRODUCT(($D$1:$AB$4=$BH$4)*$D200:$AB200))</f>
        <v/>
      </c>
      <c r="BI200" s="15" t="str">
        <f t="shared" si="106"/>
        <v/>
      </c>
      <c r="BJ200" s="2" t="str" cm="1">
        <f t="array" ref="BJ200">IF(B200="","",SUMPRODUCT(($D$1:$AB$4=$BJ$4)*$D200:$AB200))</f>
        <v/>
      </c>
      <c r="BK200" s="15" t="str">
        <f t="shared" si="107"/>
        <v/>
      </c>
      <c r="BL200" s="2" t="str" cm="1">
        <f t="array" ref="BL200">IF(B200="","",SUMPRODUCT(($D$1:$AB$4=$BL$4)*$D200:$AB200))</f>
        <v/>
      </c>
      <c r="BM200" s="15" t="str">
        <f t="shared" si="108"/>
        <v/>
      </c>
      <c r="BN200" s="2" t="str" cm="1">
        <f t="array" ref="BN200">IF(B200="","",SUMPRODUCT(($D$1:$AB$4=$BN$4)*$D200:$AB200))</f>
        <v/>
      </c>
      <c r="BO200" s="15" t="str">
        <f t="shared" si="109"/>
        <v/>
      </c>
      <c r="BP200" s="2" t="str" cm="1">
        <f t="array" ref="BP200">IF(B200="","",SUMPRODUCT(($D$1:$AB$4=$BP$4)*$D200:$AB200))</f>
        <v/>
      </c>
      <c r="BQ200" s="15" t="str">
        <f t="shared" si="110"/>
        <v/>
      </c>
      <c r="BR200" s="2" t="str" cm="1">
        <f t="array" ref="BR200">IF(B200="","",SUMPRODUCT(($D$1:$AB$4=$BR$4)*$D200:$AB200))</f>
        <v/>
      </c>
      <c r="BS200" s="15" t="str">
        <f t="shared" si="111"/>
        <v/>
      </c>
      <c r="BT200" s="2" t="str" cm="1">
        <f t="array" ref="BT200">IF(B200="","",SUMPRODUCT(($D$1:$AB$4=$BT$4)*$D200:$AB200))</f>
        <v/>
      </c>
      <c r="BU200" s="15" t="str">
        <f t="shared" si="112"/>
        <v/>
      </c>
      <c r="BV200" s="2" t="str" cm="1">
        <f t="array" ref="BV200">IF(B200="","",SUMPRODUCT(($D$1:$AB$4=$BV$4)*$D200:$AB200))</f>
        <v/>
      </c>
      <c r="BW200" s="15" t="str">
        <f t="shared" si="113"/>
        <v/>
      </c>
      <c r="BX200" s="2" t="str" cm="1">
        <f t="array" ref="BX200">IF(B200="","",SUMPRODUCT(($D$1:$AB$4=$BX$4)*$D200:$AB200))</f>
        <v/>
      </c>
      <c r="BY200" s="15" t="str">
        <f t="shared" si="114"/>
        <v/>
      </c>
      <c r="BZ200" s="2" t="str" cm="1">
        <f t="array" ref="BZ200">IF(B200="","",SUMPRODUCT(($D$1:$AB$4=$BZ$4)*$D200:$AB200))</f>
        <v/>
      </c>
      <c r="CA200" s="15" t="str">
        <f t="shared" si="115"/>
        <v/>
      </c>
      <c r="CB200" s="2" t="str" cm="1">
        <f t="array" ref="CB200">IF(B200="","",SUMPRODUCT(($D$1:$AB$4=$CB$4)*$D200:$AB200))</f>
        <v/>
      </c>
      <c r="CC200" s="15" t="str">
        <f t="shared" si="116"/>
        <v/>
      </c>
      <c r="CD200" s="2" t="str" cm="1">
        <f t="array" ref="CD200">IF(B200="","",SUMPRODUCT(($D$1:$AB$4=$CD$4)*$D200:$AB200))</f>
        <v/>
      </c>
      <c r="CE200" s="15" t="str">
        <f t="shared" si="117"/>
        <v/>
      </c>
      <c r="CF200" s="2" t="str" cm="1">
        <f t="array" ref="CF200">IF(B200="","",SUMPRODUCT(($D$1:$AB$4=$CF$4)*$D200:$AB200))</f>
        <v/>
      </c>
      <c r="CG200" s="15" t="str">
        <f t="shared" si="118"/>
        <v/>
      </c>
      <c r="CH200" s="2" t="str" cm="1">
        <f t="array" ref="CH200">IF(B200="","",SUMPRODUCT(($D$1:$AB$4=$CH$4)*$D200:$AB200))</f>
        <v/>
      </c>
      <c r="CI200" s="15" t="str">
        <f t="shared" si="119"/>
        <v/>
      </c>
    </row>
    <row r="201" spans="1:127" ht="15.75" thickBot="1">
      <c r="A201" s="7">
        <v>196</v>
      </c>
      <c r="D201" s="99"/>
      <c r="E201" s="100"/>
      <c r="F201" s="100"/>
      <c r="G201" s="100"/>
      <c r="H201" s="100"/>
      <c r="I201" s="101"/>
      <c r="J201" s="104"/>
      <c r="K201" s="105"/>
      <c r="L201" s="105"/>
      <c r="M201" s="105"/>
      <c r="N201" s="105"/>
      <c r="O201" s="106"/>
      <c r="P201" s="109"/>
      <c r="Q201" s="110"/>
      <c r="R201" s="110"/>
      <c r="S201" s="110"/>
      <c r="T201" s="110"/>
      <c r="U201" s="111"/>
      <c r="V201" s="115"/>
      <c r="W201" s="116"/>
      <c r="X201" s="116"/>
      <c r="Y201" s="116"/>
      <c r="Z201" s="116"/>
      <c r="AA201" s="116"/>
      <c r="AB201" s="170"/>
      <c r="AC201" s="171" t="str">
        <f t="shared" si="93"/>
        <v/>
      </c>
      <c r="AD201" s="172" t="str">
        <f t="shared" si="94"/>
        <v/>
      </c>
      <c r="AL201" s="2" t="str" cm="1">
        <f t="array" ref="AL201">IF(B201="","",SUMPRODUCT(($D$1:$AB$4=$AL$4)*D201:AB201))</f>
        <v/>
      </c>
      <c r="AM201" s="15" t="str">
        <f t="shared" si="95"/>
        <v/>
      </c>
      <c r="AN201" s="2" t="str" cm="1">
        <f t="array" ref="AN201">IF(B201="","",SUMPRODUCT(($D$1:$AB$4=$AN$4)*D201:AB201))</f>
        <v/>
      </c>
      <c r="AO201" s="15" t="str">
        <f t="shared" si="96"/>
        <v/>
      </c>
      <c r="AP201" s="2" t="str" cm="1">
        <f t="array" ref="AP201">IF(B201="","",SUMPRODUCT(($D$1:$AB$4=$AP$4)*D201:AB201))</f>
        <v/>
      </c>
      <c r="AQ201" s="15" t="str">
        <f t="shared" si="97"/>
        <v/>
      </c>
      <c r="AR201" s="2" t="str" cm="1">
        <f t="array" ref="AR201">IF(B201="","",SUMPRODUCT(($D$1:$AB$4=$AR$4)*D201:AB201))</f>
        <v/>
      </c>
      <c r="AS201" s="15" t="str">
        <f t="shared" si="98"/>
        <v/>
      </c>
      <c r="AT201" s="2" t="str" cm="1">
        <f t="array" ref="AT201">IF(B201="","",SUMPRODUCT(($D$1:$AB$4=$AT$4)*$D201:$AB201))</f>
        <v/>
      </c>
      <c r="AU201" s="15" t="str">
        <f t="shared" si="99"/>
        <v/>
      </c>
      <c r="AV201" s="2" t="str" cm="1">
        <f t="array" ref="AV201">IF(B201="","",SUMPRODUCT(($D$1:$AB$4=$AV$4)*$D201:$AB201))</f>
        <v/>
      </c>
      <c r="AW201" s="15" t="str">
        <f t="shared" si="100"/>
        <v/>
      </c>
      <c r="AX201" s="2" t="str" cm="1">
        <f t="array" ref="AX201">IF(B201="","",SUMPRODUCT(($D$1:$AB$4=$AX$4)*$D201:$AB201))</f>
        <v/>
      </c>
      <c r="AY201" s="15" t="str">
        <f t="shared" si="101"/>
        <v/>
      </c>
      <c r="AZ201" s="2" t="str" cm="1">
        <f t="array" ref="AZ201">IF(B201="","",SUMPRODUCT(($D$1:$AB$4=$AZ$4)*$D201:$AB201))</f>
        <v/>
      </c>
      <c r="BA201" s="15" t="str">
        <f t="shared" si="102"/>
        <v/>
      </c>
      <c r="BB201" s="2" t="str" cm="1">
        <f t="array" ref="BB201">IF(B201="","",SUMPRODUCT(($D$1:$AB$4=$BB$4)*$D201:$AB201))</f>
        <v/>
      </c>
      <c r="BC201" s="15" t="str">
        <f t="shared" si="103"/>
        <v/>
      </c>
      <c r="BD201" s="2" t="str" cm="1">
        <f t="array" ref="BD201">IF(B201="","",SUMPRODUCT(($D$1:$AB$4=$BD$4)*$D201:$AB201))</f>
        <v/>
      </c>
      <c r="BE201" s="15" t="str">
        <f t="shared" si="104"/>
        <v/>
      </c>
      <c r="BF201" s="2" t="str" cm="1">
        <f t="array" ref="BF201">IF(B201="","",SUMPRODUCT(($D$1:$AB$4=$BF$4)*$D201:$AB201))</f>
        <v/>
      </c>
      <c r="BG201" s="15" t="str">
        <f t="shared" si="105"/>
        <v/>
      </c>
      <c r="BH201" s="2" t="str" cm="1">
        <f t="array" ref="BH201">IF(B201="","",SUMPRODUCT(($D$1:$AB$4=$BH$4)*$D201:$AB201))</f>
        <v/>
      </c>
      <c r="BI201" s="15" t="str">
        <f t="shared" si="106"/>
        <v/>
      </c>
      <c r="BJ201" s="2" t="str" cm="1">
        <f t="array" ref="BJ201">IF(B201="","",SUMPRODUCT(($D$1:$AB$4=$BJ$4)*$D201:$AB201))</f>
        <v/>
      </c>
      <c r="BK201" s="15" t="str">
        <f t="shared" si="107"/>
        <v/>
      </c>
      <c r="BL201" s="2" t="str" cm="1">
        <f t="array" ref="BL201">IF(B201="","",SUMPRODUCT(($D$1:$AB$4=$BL$4)*$D201:$AB201))</f>
        <v/>
      </c>
      <c r="BM201" s="15" t="str">
        <f t="shared" si="108"/>
        <v/>
      </c>
      <c r="BN201" s="2" t="str" cm="1">
        <f t="array" ref="BN201">IF(B201="","",SUMPRODUCT(($D$1:$AB$4=$BN$4)*$D201:$AB201))</f>
        <v/>
      </c>
      <c r="BO201" s="15" t="str">
        <f t="shared" si="109"/>
        <v/>
      </c>
      <c r="BP201" s="2" t="str" cm="1">
        <f t="array" ref="BP201">IF(B201="","",SUMPRODUCT(($D$1:$AB$4=$BP$4)*$D201:$AB201))</f>
        <v/>
      </c>
      <c r="BQ201" s="15" t="str">
        <f t="shared" si="110"/>
        <v/>
      </c>
      <c r="BR201" s="2" t="str" cm="1">
        <f t="array" ref="BR201">IF(B201="","",SUMPRODUCT(($D$1:$AB$4=$BR$4)*$D201:$AB201))</f>
        <v/>
      </c>
      <c r="BS201" s="15" t="str">
        <f t="shared" si="111"/>
        <v/>
      </c>
      <c r="BT201" s="2" t="str" cm="1">
        <f t="array" ref="BT201">IF(B201="","",SUMPRODUCT(($D$1:$AB$4=$BT$4)*$D201:$AB201))</f>
        <v/>
      </c>
      <c r="BU201" s="15" t="str">
        <f t="shared" si="112"/>
        <v/>
      </c>
      <c r="BV201" s="2" t="str" cm="1">
        <f t="array" ref="BV201">IF(B201="","",SUMPRODUCT(($D$1:$AB$4=$BV$4)*$D201:$AB201))</f>
        <v/>
      </c>
      <c r="BW201" s="15" t="str">
        <f t="shared" si="113"/>
        <v/>
      </c>
      <c r="BX201" s="2" t="str" cm="1">
        <f t="array" ref="BX201">IF(B201="","",SUMPRODUCT(($D$1:$AB$4=$BX$4)*$D201:$AB201))</f>
        <v/>
      </c>
      <c r="BY201" s="15" t="str">
        <f t="shared" si="114"/>
        <v/>
      </c>
      <c r="BZ201" s="2" t="str" cm="1">
        <f t="array" ref="BZ201">IF(B201="","",SUMPRODUCT(($D$1:$AB$4=$BZ$4)*$D201:$AB201))</f>
        <v/>
      </c>
      <c r="CA201" s="15" t="str">
        <f t="shared" si="115"/>
        <v/>
      </c>
      <c r="CB201" s="2" t="str" cm="1">
        <f t="array" ref="CB201">IF(B201="","",SUMPRODUCT(($D$1:$AB$4=$CB$4)*$D201:$AB201))</f>
        <v/>
      </c>
      <c r="CC201" s="15" t="str">
        <f t="shared" si="116"/>
        <v/>
      </c>
      <c r="CD201" s="2" t="str" cm="1">
        <f t="array" ref="CD201">IF(B201="","",SUMPRODUCT(($D$1:$AB$4=$CD$4)*$D201:$AB201))</f>
        <v/>
      </c>
      <c r="CE201" s="15" t="str">
        <f t="shared" si="117"/>
        <v/>
      </c>
      <c r="CF201" s="2" t="str" cm="1">
        <f t="array" ref="CF201">IF(B201="","",SUMPRODUCT(($D$1:$AB$4=$CF$4)*$D201:$AB201))</f>
        <v/>
      </c>
      <c r="CG201" s="15" t="str">
        <f t="shared" si="118"/>
        <v/>
      </c>
      <c r="CH201" s="2" t="str" cm="1">
        <f t="array" ref="CH201">IF(B201="","",SUMPRODUCT(($D$1:$AB$4=$CH$4)*$D201:$AB201))</f>
        <v/>
      </c>
      <c r="CI201" s="15" t="str">
        <f t="shared" si="119"/>
        <v/>
      </c>
    </row>
    <row r="202" spans="1:127" ht="15.75" thickBot="1">
      <c r="A202" s="7">
        <v>197</v>
      </c>
      <c r="D202" s="99"/>
      <c r="E202" s="100"/>
      <c r="F202" s="100"/>
      <c r="G202" s="100"/>
      <c r="H202" s="100"/>
      <c r="I202" s="101"/>
      <c r="J202" s="104"/>
      <c r="K202" s="105"/>
      <c r="L202" s="105"/>
      <c r="M202" s="105"/>
      <c r="N202" s="105"/>
      <c r="O202" s="106"/>
      <c r="P202" s="109"/>
      <c r="Q202" s="110"/>
      <c r="R202" s="110"/>
      <c r="S202" s="110"/>
      <c r="T202" s="110"/>
      <c r="U202" s="111"/>
      <c r="V202" s="115"/>
      <c r="W202" s="116"/>
      <c r="X202" s="116"/>
      <c r="Y202" s="116"/>
      <c r="Z202" s="116"/>
      <c r="AA202" s="116"/>
      <c r="AB202" s="170"/>
      <c r="AC202" s="171" t="str">
        <f t="shared" si="93"/>
        <v/>
      </c>
      <c r="AD202" s="172" t="str">
        <f t="shared" si="94"/>
        <v/>
      </c>
      <c r="AL202" s="2" t="str" cm="1">
        <f t="array" ref="AL202">IF(B202="","",SUMPRODUCT(($D$1:$AB$4=$AL$4)*D202:AB202))</f>
        <v/>
      </c>
      <c r="AM202" s="15" t="str">
        <f t="shared" si="95"/>
        <v/>
      </c>
      <c r="AN202" s="2" t="str" cm="1">
        <f t="array" ref="AN202">IF(B202="","",SUMPRODUCT(($D$1:$AB$4=$AN$4)*D202:AB202))</f>
        <v/>
      </c>
      <c r="AO202" s="15" t="str">
        <f t="shared" si="96"/>
        <v/>
      </c>
      <c r="AP202" s="2" t="str" cm="1">
        <f t="array" ref="AP202">IF(B202="","",SUMPRODUCT(($D$1:$AB$4=$AP$4)*D202:AB202))</f>
        <v/>
      </c>
      <c r="AQ202" s="15" t="str">
        <f t="shared" si="97"/>
        <v/>
      </c>
      <c r="AR202" s="2" t="str" cm="1">
        <f t="array" ref="AR202">IF(B202="","",SUMPRODUCT(($D$1:$AB$4=$AR$4)*D202:AB202))</f>
        <v/>
      </c>
      <c r="AS202" s="15" t="str">
        <f t="shared" si="98"/>
        <v/>
      </c>
      <c r="AT202" s="2" t="str" cm="1">
        <f t="array" ref="AT202">IF(B202="","",SUMPRODUCT(($D$1:$AB$4=$AT$4)*$D202:$AB202))</f>
        <v/>
      </c>
      <c r="AU202" s="15" t="str">
        <f t="shared" si="99"/>
        <v/>
      </c>
      <c r="AV202" s="2" t="str" cm="1">
        <f t="array" ref="AV202">IF(B202="","",SUMPRODUCT(($D$1:$AB$4=$AV$4)*$D202:$AB202))</f>
        <v/>
      </c>
      <c r="AW202" s="15" t="str">
        <f t="shared" si="100"/>
        <v/>
      </c>
      <c r="AX202" s="2" t="str" cm="1">
        <f t="array" ref="AX202">IF(B202="","",SUMPRODUCT(($D$1:$AB$4=$AX$4)*$D202:$AB202))</f>
        <v/>
      </c>
      <c r="AY202" s="15" t="str">
        <f t="shared" si="101"/>
        <v/>
      </c>
      <c r="AZ202" s="2" t="str" cm="1">
        <f t="array" ref="AZ202">IF(B202="","",SUMPRODUCT(($D$1:$AB$4=$AZ$4)*$D202:$AB202))</f>
        <v/>
      </c>
      <c r="BA202" s="15" t="str">
        <f t="shared" si="102"/>
        <v/>
      </c>
      <c r="BB202" s="2" t="str" cm="1">
        <f t="array" ref="BB202">IF(B202="","",SUMPRODUCT(($D$1:$AB$4=$BB$4)*$D202:$AB202))</f>
        <v/>
      </c>
      <c r="BC202" s="15" t="str">
        <f t="shared" si="103"/>
        <v/>
      </c>
      <c r="BD202" s="2" t="str" cm="1">
        <f t="array" ref="BD202">IF(B202="","",SUMPRODUCT(($D$1:$AB$4=$BD$4)*$D202:$AB202))</f>
        <v/>
      </c>
      <c r="BE202" s="15" t="str">
        <f t="shared" si="104"/>
        <v/>
      </c>
      <c r="BF202" s="2" t="str" cm="1">
        <f t="array" ref="BF202">IF(B202="","",SUMPRODUCT(($D$1:$AB$4=$BF$4)*$D202:$AB202))</f>
        <v/>
      </c>
      <c r="BG202" s="15" t="str">
        <f t="shared" si="105"/>
        <v/>
      </c>
      <c r="BH202" s="2" t="str" cm="1">
        <f t="array" ref="BH202">IF(B202="","",SUMPRODUCT(($D$1:$AB$4=$BH$4)*$D202:$AB202))</f>
        <v/>
      </c>
      <c r="BI202" s="15" t="str">
        <f t="shared" si="106"/>
        <v/>
      </c>
      <c r="BJ202" s="2" t="str" cm="1">
        <f t="array" ref="BJ202">IF(B202="","",SUMPRODUCT(($D$1:$AB$4=$BJ$4)*$D202:$AB202))</f>
        <v/>
      </c>
      <c r="BK202" s="15" t="str">
        <f t="shared" si="107"/>
        <v/>
      </c>
      <c r="BL202" s="2" t="str" cm="1">
        <f t="array" ref="BL202">IF(B202="","",SUMPRODUCT(($D$1:$AB$4=$BL$4)*$D202:$AB202))</f>
        <v/>
      </c>
      <c r="BM202" s="15" t="str">
        <f t="shared" si="108"/>
        <v/>
      </c>
      <c r="BN202" s="2" t="str" cm="1">
        <f t="array" ref="BN202">IF(B202="","",SUMPRODUCT(($D$1:$AB$4=$BN$4)*$D202:$AB202))</f>
        <v/>
      </c>
      <c r="BO202" s="15" t="str">
        <f t="shared" si="109"/>
        <v/>
      </c>
      <c r="BP202" s="2" t="str" cm="1">
        <f t="array" ref="BP202">IF(B202="","",SUMPRODUCT(($D$1:$AB$4=$BP$4)*$D202:$AB202))</f>
        <v/>
      </c>
      <c r="BQ202" s="15" t="str">
        <f t="shared" si="110"/>
        <v/>
      </c>
      <c r="BR202" s="2" t="str" cm="1">
        <f t="array" ref="BR202">IF(B202="","",SUMPRODUCT(($D$1:$AB$4=$BR$4)*$D202:$AB202))</f>
        <v/>
      </c>
      <c r="BS202" s="15" t="str">
        <f t="shared" si="111"/>
        <v/>
      </c>
      <c r="BT202" s="2" t="str" cm="1">
        <f t="array" ref="BT202">IF(B202="","",SUMPRODUCT(($D$1:$AB$4=$BT$4)*$D202:$AB202))</f>
        <v/>
      </c>
      <c r="BU202" s="15" t="str">
        <f t="shared" si="112"/>
        <v/>
      </c>
      <c r="BV202" s="2" t="str" cm="1">
        <f t="array" ref="BV202">IF(B202="","",SUMPRODUCT(($D$1:$AB$4=$BV$4)*$D202:$AB202))</f>
        <v/>
      </c>
      <c r="BW202" s="15" t="str">
        <f t="shared" si="113"/>
        <v/>
      </c>
      <c r="BX202" s="2" t="str" cm="1">
        <f t="array" ref="BX202">IF(B202="","",SUMPRODUCT(($D$1:$AB$4=$BX$4)*$D202:$AB202))</f>
        <v/>
      </c>
      <c r="BY202" s="15" t="str">
        <f t="shared" si="114"/>
        <v/>
      </c>
      <c r="BZ202" s="2" t="str" cm="1">
        <f t="array" ref="BZ202">IF(B202="","",SUMPRODUCT(($D$1:$AB$4=$BZ$4)*$D202:$AB202))</f>
        <v/>
      </c>
      <c r="CA202" s="15" t="str">
        <f t="shared" si="115"/>
        <v/>
      </c>
      <c r="CB202" s="2" t="str" cm="1">
        <f t="array" ref="CB202">IF(B202="","",SUMPRODUCT(($D$1:$AB$4=$CB$4)*$D202:$AB202))</f>
        <v/>
      </c>
      <c r="CC202" s="15" t="str">
        <f t="shared" si="116"/>
        <v/>
      </c>
      <c r="CD202" s="2" t="str" cm="1">
        <f t="array" ref="CD202">IF(B202="","",SUMPRODUCT(($D$1:$AB$4=$CD$4)*$D202:$AB202))</f>
        <v/>
      </c>
      <c r="CE202" s="15" t="str">
        <f t="shared" si="117"/>
        <v/>
      </c>
      <c r="CF202" s="2" t="str" cm="1">
        <f t="array" ref="CF202">IF(B202="","",SUMPRODUCT(($D$1:$AB$4=$CF$4)*$D202:$AB202))</f>
        <v/>
      </c>
      <c r="CG202" s="15" t="str">
        <f t="shared" si="118"/>
        <v/>
      </c>
      <c r="CH202" s="2" t="str" cm="1">
        <f t="array" ref="CH202">IF(B202="","",SUMPRODUCT(($D$1:$AB$4=$CH$4)*$D202:$AB202))</f>
        <v/>
      </c>
      <c r="CI202" s="15" t="str">
        <f t="shared" si="119"/>
        <v/>
      </c>
    </row>
    <row r="203" spans="1:127" ht="15.75" thickBot="1">
      <c r="A203" s="7">
        <v>198</v>
      </c>
      <c r="D203" s="99"/>
      <c r="E203" s="100"/>
      <c r="F203" s="100"/>
      <c r="G203" s="100"/>
      <c r="H203" s="100"/>
      <c r="I203" s="101"/>
      <c r="J203" s="104"/>
      <c r="K203" s="105"/>
      <c r="L203" s="105"/>
      <c r="M203" s="105"/>
      <c r="N203" s="105"/>
      <c r="O203" s="106"/>
      <c r="P203" s="109"/>
      <c r="Q203" s="110"/>
      <c r="R203" s="110"/>
      <c r="S203" s="110"/>
      <c r="T203" s="110"/>
      <c r="U203" s="111"/>
      <c r="V203" s="115"/>
      <c r="W203" s="116"/>
      <c r="X203" s="116"/>
      <c r="Y203" s="116"/>
      <c r="Z203" s="116"/>
      <c r="AA203" s="116"/>
      <c r="AB203" s="170"/>
      <c r="AC203" s="171" t="str">
        <f t="shared" si="93"/>
        <v/>
      </c>
      <c r="AD203" s="172" t="str">
        <f t="shared" si="94"/>
        <v/>
      </c>
      <c r="AL203" s="2" t="str" cm="1">
        <f t="array" ref="AL203">IF(B203="","",SUMPRODUCT(($D$1:$AB$4=$AL$4)*D203:AB203))</f>
        <v/>
      </c>
      <c r="AM203" s="15" t="str">
        <f t="shared" si="95"/>
        <v/>
      </c>
      <c r="AN203" s="2" t="str" cm="1">
        <f t="array" ref="AN203">IF(B203="","",SUMPRODUCT(($D$1:$AB$4=$AN$4)*D203:AB203))</f>
        <v/>
      </c>
      <c r="AO203" s="15" t="str">
        <f t="shared" si="96"/>
        <v/>
      </c>
      <c r="AP203" s="2" t="str" cm="1">
        <f t="array" ref="AP203">IF(B203="","",SUMPRODUCT(($D$1:$AB$4=$AP$4)*D203:AB203))</f>
        <v/>
      </c>
      <c r="AQ203" s="15" t="str">
        <f t="shared" si="97"/>
        <v/>
      </c>
      <c r="AR203" s="2" t="str" cm="1">
        <f t="array" ref="AR203">IF(B203="","",SUMPRODUCT(($D$1:$AB$4=$AR$4)*D203:AB203))</f>
        <v/>
      </c>
      <c r="AS203" s="15" t="str">
        <f t="shared" si="98"/>
        <v/>
      </c>
      <c r="AT203" s="2" t="str" cm="1">
        <f t="array" ref="AT203">IF(B203="","",SUMPRODUCT(($D$1:$AB$4=$AT$4)*$D203:$AB203))</f>
        <v/>
      </c>
      <c r="AU203" s="15" t="str">
        <f t="shared" si="99"/>
        <v/>
      </c>
      <c r="AV203" s="2" t="str" cm="1">
        <f t="array" ref="AV203">IF(B203="","",SUMPRODUCT(($D$1:$AB$4=$AV$4)*$D203:$AB203))</f>
        <v/>
      </c>
      <c r="AW203" s="15" t="str">
        <f t="shared" si="100"/>
        <v/>
      </c>
      <c r="AX203" s="2" t="str" cm="1">
        <f t="array" ref="AX203">IF(B203="","",SUMPRODUCT(($D$1:$AB$4=$AX$4)*$D203:$AB203))</f>
        <v/>
      </c>
      <c r="AY203" s="15" t="str">
        <f t="shared" si="101"/>
        <v/>
      </c>
      <c r="AZ203" s="2" t="str" cm="1">
        <f t="array" ref="AZ203">IF(B203="","",SUMPRODUCT(($D$1:$AB$4=$AZ$4)*$D203:$AB203))</f>
        <v/>
      </c>
      <c r="BA203" s="15" t="str">
        <f t="shared" si="102"/>
        <v/>
      </c>
      <c r="BB203" s="2" t="str" cm="1">
        <f t="array" ref="BB203">IF(B203="","",SUMPRODUCT(($D$1:$AB$4=$BB$4)*$D203:$AB203))</f>
        <v/>
      </c>
      <c r="BC203" s="15" t="str">
        <f t="shared" si="103"/>
        <v/>
      </c>
      <c r="BD203" s="2" t="str" cm="1">
        <f t="array" ref="BD203">IF(B203="","",SUMPRODUCT(($D$1:$AB$4=$BD$4)*$D203:$AB203))</f>
        <v/>
      </c>
      <c r="BE203" s="15" t="str">
        <f t="shared" si="104"/>
        <v/>
      </c>
      <c r="BF203" s="2" t="str" cm="1">
        <f t="array" ref="BF203">IF(B203="","",SUMPRODUCT(($D$1:$AB$4=$BF$4)*$D203:$AB203))</f>
        <v/>
      </c>
      <c r="BG203" s="15" t="str">
        <f t="shared" si="105"/>
        <v/>
      </c>
      <c r="BH203" s="2" t="str" cm="1">
        <f t="array" ref="BH203">IF(B203="","",SUMPRODUCT(($D$1:$AB$4=$BH$4)*$D203:$AB203))</f>
        <v/>
      </c>
      <c r="BI203" s="15" t="str">
        <f t="shared" si="106"/>
        <v/>
      </c>
      <c r="BJ203" s="2" t="str" cm="1">
        <f t="array" ref="BJ203">IF(B203="","",SUMPRODUCT(($D$1:$AB$4=$BJ$4)*$D203:$AB203))</f>
        <v/>
      </c>
      <c r="BK203" s="15" t="str">
        <f t="shared" si="107"/>
        <v/>
      </c>
      <c r="BL203" s="2" t="str" cm="1">
        <f t="array" ref="BL203">IF(B203="","",SUMPRODUCT(($D$1:$AB$4=$BL$4)*$D203:$AB203))</f>
        <v/>
      </c>
      <c r="BM203" s="15" t="str">
        <f t="shared" si="108"/>
        <v/>
      </c>
      <c r="BN203" s="2" t="str" cm="1">
        <f t="array" ref="BN203">IF(B203="","",SUMPRODUCT(($D$1:$AB$4=$BN$4)*$D203:$AB203))</f>
        <v/>
      </c>
      <c r="BO203" s="15" t="str">
        <f t="shared" si="109"/>
        <v/>
      </c>
      <c r="BP203" s="2" t="str" cm="1">
        <f t="array" ref="BP203">IF(B203="","",SUMPRODUCT(($D$1:$AB$4=$BP$4)*$D203:$AB203))</f>
        <v/>
      </c>
      <c r="BQ203" s="15" t="str">
        <f t="shared" si="110"/>
        <v/>
      </c>
      <c r="BR203" s="2" t="str" cm="1">
        <f t="array" ref="BR203">IF(B203="","",SUMPRODUCT(($D$1:$AB$4=$BR$4)*$D203:$AB203))</f>
        <v/>
      </c>
      <c r="BS203" s="15" t="str">
        <f t="shared" si="111"/>
        <v/>
      </c>
      <c r="BT203" s="2" t="str" cm="1">
        <f t="array" ref="BT203">IF(B203="","",SUMPRODUCT(($D$1:$AB$4=$BT$4)*$D203:$AB203))</f>
        <v/>
      </c>
      <c r="BU203" s="15" t="str">
        <f t="shared" si="112"/>
        <v/>
      </c>
      <c r="BV203" s="2" t="str" cm="1">
        <f t="array" ref="BV203">IF(B203="","",SUMPRODUCT(($D$1:$AB$4=$BV$4)*$D203:$AB203))</f>
        <v/>
      </c>
      <c r="BW203" s="15" t="str">
        <f t="shared" si="113"/>
        <v/>
      </c>
      <c r="BX203" s="2" t="str" cm="1">
        <f t="array" ref="BX203">IF(B203="","",SUMPRODUCT(($D$1:$AB$4=$BX$4)*$D203:$AB203))</f>
        <v/>
      </c>
      <c r="BY203" s="15" t="str">
        <f t="shared" si="114"/>
        <v/>
      </c>
      <c r="BZ203" s="2" t="str" cm="1">
        <f t="array" ref="BZ203">IF(B203="","",SUMPRODUCT(($D$1:$AB$4=$BZ$4)*$D203:$AB203))</f>
        <v/>
      </c>
      <c r="CA203" s="15" t="str">
        <f t="shared" si="115"/>
        <v/>
      </c>
      <c r="CB203" s="2" t="str" cm="1">
        <f t="array" ref="CB203">IF(B203="","",SUMPRODUCT(($D$1:$AB$4=$CB$4)*$D203:$AB203))</f>
        <v/>
      </c>
      <c r="CC203" s="15" t="str">
        <f t="shared" si="116"/>
        <v/>
      </c>
      <c r="CD203" s="2" t="str" cm="1">
        <f t="array" ref="CD203">IF(B203="","",SUMPRODUCT(($D$1:$AB$4=$CD$4)*$D203:$AB203))</f>
        <v/>
      </c>
      <c r="CE203" s="15" t="str">
        <f t="shared" si="117"/>
        <v/>
      </c>
      <c r="CF203" s="2" t="str" cm="1">
        <f t="array" ref="CF203">IF(B203="","",SUMPRODUCT(($D$1:$AB$4=$CF$4)*$D203:$AB203))</f>
        <v/>
      </c>
      <c r="CG203" s="15" t="str">
        <f t="shared" si="118"/>
        <v/>
      </c>
      <c r="CH203" s="2" t="str" cm="1">
        <f t="array" ref="CH203">IF(B203="","",SUMPRODUCT(($D$1:$AB$4=$CH$4)*$D203:$AB203))</f>
        <v/>
      </c>
      <c r="CI203" s="15" t="str">
        <f t="shared" si="119"/>
        <v/>
      </c>
    </row>
    <row r="204" spans="1:127" ht="15.75" thickBot="1">
      <c r="A204" s="7">
        <v>199</v>
      </c>
      <c r="D204" s="99"/>
      <c r="E204" s="100"/>
      <c r="F204" s="100"/>
      <c r="G204" s="100"/>
      <c r="H204" s="100"/>
      <c r="I204" s="101"/>
      <c r="J204" s="104"/>
      <c r="K204" s="105"/>
      <c r="L204" s="105"/>
      <c r="M204" s="105"/>
      <c r="N204" s="105"/>
      <c r="O204" s="106"/>
      <c r="P204" s="109"/>
      <c r="Q204" s="110"/>
      <c r="R204" s="110"/>
      <c r="S204" s="110"/>
      <c r="T204" s="110"/>
      <c r="U204" s="111"/>
      <c r="V204" s="115"/>
      <c r="W204" s="116"/>
      <c r="X204" s="116"/>
      <c r="Y204" s="116"/>
      <c r="Z204" s="116"/>
      <c r="AA204" s="116"/>
      <c r="AB204" s="170"/>
      <c r="AC204" s="171" t="str">
        <f t="shared" si="93"/>
        <v/>
      </c>
      <c r="AD204" s="172" t="str">
        <f t="shared" si="94"/>
        <v/>
      </c>
      <c r="AL204" s="2" t="str" cm="1">
        <f t="array" ref="AL204">IF(B204="","",SUMPRODUCT(($D$1:$AB$4=$AL$4)*D204:AB204))</f>
        <v/>
      </c>
      <c r="AM204" s="15" t="str">
        <f t="shared" si="95"/>
        <v/>
      </c>
      <c r="AN204" s="2" t="str" cm="1">
        <f t="array" ref="AN204">IF(B204="","",SUMPRODUCT(($D$1:$AB$4=$AN$4)*D204:AB204))</f>
        <v/>
      </c>
      <c r="AO204" s="15" t="str">
        <f t="shared" si="96"/>
        <v/>
      </c>
      <c r="AP204" s="2" t="str" cm="1">
        <f t="array" ref="AP204">IF(B204="","",SUMPRODUCT(($D$1:$AB$4=$AP$4)*D204:AB204))</f>
        <v/>
      </c>
      <c r="AQ204" s="15" t="str">
        <f t="shared" si="97"/>
        <v/>
      </c>
      <c r="AR204" s="2" t="str" cm="1">
        <f t="array" ref="AR204">IF(B204="","",SUMPRODUCT(($D$1:$AB$4=$AR$4)*D204:AB204))</f>
        <v/>
      </c>
      <c r="AS204" s="15" t="str">
        <f t="shared" si="98"/>
        <v/>
      </c>
      <c r="AT204" s="2" t="str" cm="1">
        <f t="array" ref="AT204">IF(B204="","",SUMPRODUCT(($D$1:$AB$4=$AT$4)*$D204:$AB204))</f>
        <v/>
      </c>
      <c r="AU204" s="15" t="str">
        <f t="shared" si="99"/>
        <v/>
      </c>
      <c r="AV204" s="2" t="str" cm="1">
        <f t="array" ref="AV204">IF(B204="","",SUMPRODUCT(($D$1:$AB$4=$AV$4)*$D204:$AB204))</f>
        <v/>
      </c>
      <c r="AW204" s="15" t="str">
        <f t="shared" si="100"/>
        <v/>
      </c>
      <c r="AX204" s="2" t="str" cm="1">
        <f t="array" ref="AX204">IF(B204="","",SUMPRODUCT(($D$1:$AB$4=$AX$4)*$D204:$AB204))</f>
        <v/>
      </c>
      <c r="AY204" s="15" t="str">
        <f t="shared" si="101"/>
        <v/>
      </c>
      <c r="AZ204" s="2" t="str" cm="1">
        <f t="array" ref="AZ204">IF(B204="","",SUMPRODUCT(($D$1:$AB$4=$AZ$4)*$D204:$AB204))</f>
        <v/>
      </c>
      <c r="BA204" s="15" t="str">
        <f t="shared" si="102"/>
        <v/>
      </c>
      <c r="BB204" s="2" t="str" cm="1">
        <f t="array" ref="BB204">IF(B204="","",SUMPRODUCT(($D$1:$AB$4=$BB$4)*$D204:$AB204))</f>
        <v/>
      </c>
      <c r="BC204" s="15" t="str">
        <f t="shared" si="103"/>
        <v/>
      </c>
      <c r="BD204" s="2" t="str" cm="1">
        <f t="array" ref="BD204">IF(B204="","",SUMPRODUCT(($D$1:$AB$4=$BD$4)*$D204:$AB204))</f>
        <v/>
      </c>
      <c r="BE204" s="15" t="str">
        <f t="shared" si="104"/>
        <v/>
      </c>
      <c r="BF204" s="2" t="str" cm="1">
        <f t="array" ref="BF204">IF(B204="","",SUMPRODUCT(($D$1:$AB$4=$BF$4)*$D204:$AB204))</f>
        <v/>
      </c>
      <c r="BG204" s="15" t="str">
        <f t="shared" si="105"/>
        <v/>
      </c>
      <c r="BH204" s="2" t="str" cm="1">
        <f t="array" ref="BH204">IF(B204="","",SUMPRODUCT(($D$1:$AB$4=$BH$4)*$D204:$AB204))</f>
        <v/>
      </c>
      <c r="BI204" s="15" t="str">
        <f t="shared" si="106"/>
        <v/>
      </c>
      <c r="BJ204" s="2" t="str" cm="1">
        <f t="array" ref="BJ204">IF(B204="","",SUMPRODUCT(($D$1:$AB$4=$BJ$4)*$D204:$AB204))</f>
        <v/>
      </c>
      <c r="BK204" s="15" t="str">
        <f t="shared" si="107"/>
        <v/>
      </c>
      <c r="BL204" s="2" t="str" cm="1">
        <f t="array" ref="BL204">IF(B204="","",SUMPRODUCT(($D$1:$AB$4=$BL$4)*$D204:$AB204))</f>
        <v/>
      </c>
      <c r="BM204" s="15" t="str">
        <f t="shared" si="108"/>
        <v/>
      </c>
      <c r="BN204" s="2" t="str" cm="1">
        <f t="array" ref="BN204">IF(B204="","",SUMPRODUCT(($D$1:$AB$4=$BN$4)*$D204:$AB204))</f>
        <v/>
      </c>
      <c r="BO204" s="15" t="str">
        <f t="shared" si="109"/>
        <v/>
      </c>
      <c r="BP204" s="2" t="str" cm="1">
        <f t="array" ref="BP204">IF(B204="","",SUMPRODUCT(($D$1:$AB$4=$BP$4)*$D204:$AB204))</f>
        <v/>
      </c>
      <c r="BQ204" s="15" t="str">
        <f t="shared" si="110"/>
        <v/>
      </c>
      <c r="BR204" s="2" t="str" cm="1">
        <f t="array" ref="BR204">IF(B204="","",SUMPRODUCT(($D$1:$AB$4=$BR$4)*$D204:$AB204))</f>
        <v/>
      </c>
      <c r="BS204" s="15" t="str">
        <f t="shared" si="111"/>
        <v/>
      </c>
      <c r="BT204" s="2" t="str" cm="1">
        <f t="array" ref="BT204">IF(B204="","",SUMPRODUCT(($D$1:$AB$4=$BT$4)*$D204:$AB204))</f>
        <v/>
      </c>
      <c r="BU204" s="15" t="str">
        <f t="shared" si="112"/>
        <v/>
      </c>
      <c r="BV204" s="2" t="str" cm="1">
        <f t="array" ref="BV204">IF(B204="","",SUMPRODUCT(($D$1:$AB$4=$BV$4)*$D204:$AB204))</f>
        <v/>
      </c>
      <c r="BW204" s="15" t="str">
        <f t="shared" si="113"/>
        <v/>
      </c>
      <c r="BX204" s="2" t="str" cm="1">
        <f t="array" ref="BX204">IF(B204="","",SUMPRODUCT(($D$1:$AB$4=$BX$4)*$D204:$AB204))</f>
        <v/>
      </c>
      <c r="BY204" s="15" t="str">
        <f t="shared" si="114"/>
        <v/>
      </c>
      <c r="BZ204" s="2" t="str" cm="1">
        <f t="array" ref="BZ204">IF(B204="","",SUMPRODUCT(($D$1:$AB$4=$BZ$4)*$D204:$AB204))</f>
        <v/>
      </c>
      <c r="CA204" s="15" t="str">
        <f t="shared" si="115"/>
        <v/>
      </c>
      <c r="CB204" s="2" t="str" cm="1">
        <f t="array" ref="CB204">IF(B204="","",SUMPRODUCT(($D$1:$AB$4=$CB$4)*$D204:$AB204))</f>
        <v/>
      </c>
      <c r="CC204" s="15" t="str">
        <f t="shared" si="116"/>
        <v/>
      </c>
      <c r="CD204" s="2" t="str" cm="1">
        <f t="array" ref="CD204">IF(B204="","",SUMPRODUCT(($D$1:$AB$4=$CD$4)*$D204:$AB204))</f>
        <v/>
      </c>
      <c r="CE204" s="15" t="str">
        <f t="shared" si="117"/>
        <v/>
      </c>
      <c r="CF204" s="2" t="str" cm="1">
        <f t="array" ref="CF204">IF(B204="","",SUMPRODUCT(($D$1:$AB$4=$CF$4)*$D204:$AB204))</f>
        <v/>
      </c>
      <c r="CG204" s="15" t="str">
        <f t="shared" si="118"/>
        <v/>
      </c>
      <c r="CH204" s="2" t="str" cm="1">
        <f t="array" ref="CH204">IF(B204="","",SUMPRODUCT(($D$1:$AB$4=$CH$4)*$D204:$AB204))</f>
        <v/>
      </c>
      <c r="CI204" s="15" t="str">
        <f t="shared" si="119"/>
        <v/>
      </c>
    </row>
    <row r="205" spans="1:127" ht="15.75" thickBot="1">
      <c r="A205" s="7">
        <v>200</v>
      </c>
      <c r="D205" s="99"/>
      <c r="E205" s="100"/>
      <c r="F205" s="100"/>
      <c r="G205" s="100"/>
      <c r="H205" s="100"/>
      <c r="I205" s="101"/>
      <c r="J205" s="104"/>
      <c r="K205" s="105"/>
      <c r="L205" s="105"/>
      <c r="M205" s="105"/>
      <c r="N205" s="105"/>
      <c r="O205" s="106"/>
      <c r="P205" s="109"/>
      <c r="Q205" s="110"/>
      <c r="R205" s="110"/>
      <c r="S205" s="110"/>
      <c r="T205" s="110"/>
      <c r="U205" s="111"/>
      <c r="V205" s="115"/>
      <c r="W205" s="116"/>
      <c r="X205" s="116"/>
      <c r="Y205" s="116"/>
      <c r="Z205" s="116"/>
      <c r="AA205" s="116"/>
      <c r="AB205" s="170"/>
      <c r="AC205" s="171" t="str">
        <f t="shared" si="93"/>
        <v/>
      </c>
      <c r="AD205" s="172" t="str">
        <f t="shared" si="94"/>
        <v/>
      </c>
      <c r="AL205" s="2" t="str" cm="1">
        <f t="array" ref="AL205">IF(B205="","",SUMPRODUCT(($D$1:$AB$4=$AL$4)*D205:AB205))</f>
        <v/>
      </c>
      <c r="AM205" s="15" t="str">
        <f t="shared" si="95"/>
        <v/>
      </c>
      <c r="AN205" s="2" t="str" cm="1">
        <f t="array" ref="AN205">IF(B205="","",SUMPRODUCT(($D$1:$AB$4=$AN$4)*D205:AB205))</f>
        <v/>
      </c>
      <c r="AO205" s="15" t="str">
        <f t="shared" si="96"/>
        <v/>
      </c>
      <c r="AP205" s="2" t="str" cm="1">
        <f t="array" ref="AP205">IF(B205="","",SUMPRODUCT(($D$1:$AB$4=$AP$4)*D205:AB205))</f>
        <v/>
      </c>
      <c r="AQ205" s="15" t="str">
        <f t="shared" si="97"/>
        <v/>
      </c>
      <c r="AR205" s="2" t="str" cm="1">
        <f t="array" ref="AR205">IF(B205="","",SUMPRODUCT(($D$1:$AB$4=$AR$4)*D205:AB205))</f>
        <v/>
      </c>
      <c r="AS205" s="15" t="str">
        <f t="shared" si="98"/>
        <v/>
      </c>
      <c r="AT205" s="2" t="str" cm="1">
        <f t="array" ref="AT205">IF(B205="","",SUMPRODUCT(($D$1:$AB$4=$AT$4)*$D205:$AB205))</f>
        <v/>
      </c>
      <c r="AU205" s="15" t="str">
        <f t="shared" si="99"/>
        <v/>
      </c>
      <c r="AV205" s="2" t="str" cm="1">
        <f t="array" ref="AV205">IF(B205="","",SUMPRODUCT(($D$1:$AB$4=$AV$4)*$D205:$AB205))</f>
        <v/>
      </c>
      <c r="AW205" s="15" t="str">
        <f t="shared" si="100"/>
        <v/>
      </c>
      <c r="AX205" s="2" t="str" cm="1">
        <f t="array" ref="AX205">IF(B205="","",SUMPRODUCT(($D$1:$AB$4=$AX$4)*$D205:$AB205))</f>
        <v/>
      </c>
      <c r="AY205" s="15" t="str">
        <f t="shared" si="101"/>
        <v/>
      </c>
      <c r="AZ205" s="2" t="str" cm="1">
        <f t="array" ref="AZ205">IF(B205="","",SUMPRODUCT(($D$1:$AB$4=$AZ$4)*$D205:$AB205))</f>
        <v/>
      </c>
      <c r="BA205" s="15" t="str">
        <f t="shared" si="102"/>
        <v/>
      </c>
      <c r="BB205" s="2" t="str" cm="1">
        <f t="array" ref="BB205">IF(B205="","",SUMPRODUCT(($D$1:$AB$4=$BB$4)*$D205:$AB205))</f>
        <v/>
      </c>
      <c r="BC205" s="15" t="str">
        <f t="shared" si="103"/>
        <v/>
      </c>
      <c r="BD205" s="2" t="str" cm="1">
        <f t="array" ref="BD205">IF(B205="","",SUMPRODUCT(($D$1:$AB$4=$BD$4)*$D205:$AB205))</f>
        <v/>
      </c>
      <c r="BE205" s="15" t="str">
        <f t="shared" si="104"/>
        <v/>
      </c>
      <c r="BF205" s="2" t="str" cm="1">
        <f t="array" ref="BF205">IF(B205="","",SUMPRODUCT(($D$1:$AB$4=$BF$4)*$D205:$AB205))</f>
        <v/>
      </c>
      <c r="BG205" s="15" t="str">
        <f t="shared" si="105"/>
        <v/>
      </c>
      <c r="BH205" s="2" t="str" cm="1">
        <f t="array" ref="BH205">IF(B205="","",SUMPRODUCT(($D$1:$AB$4=$BH$4)*$D205:$AB205))</f>
        <v/>
      </c>
      <c r="BI205" s="15" t="str">
        <f t="shared" si="106"/>
        <v/>
      </c>
      <c r="BJ205" s="2" t="str" cm="1">
        <f t="array" ref="BJ205">IF(B205="","",SUMPRODUCT(($D$1:$AB$4=$BJ$4)*$D205:$AB205))</f>
        <v/>
      </c>
      <c r="BK205" s="15" t="str">
        <f t="shared" si="107"/>
        <v/>
      </c>
      <c r="BL205" s="2" t="str" cm="1">
        <f t="array" ref="BL205">IF(B205="","",SUMPRODUCT(($D$1:$AB$4=$BL$4)*$D205:$AB205))</f>
        <v/>
      </c>
      <c r="BM205" s="15" t="str">
        <f t="shared" si="108"/>
        <v/>
      </c>
      <c r="BN205" s="2" t="str" cm="1">
        <f t="array" ref="BN205">IF(B205="","",SUMPRODUCT(($D$1:$AB$4=$BN$4)*$D205:$AB205))</f>
        <v/>
      </c>
      <c r="BO205" s="15" t="str">
        <f t="shared" si="109"/>
        <v/>
      </c>
      <c r="BP205" s="2" t="str" cm="1">
        <f t="array" ref="BP205">IF(B205="","",SUMPRODUCT(($D$1:$AB$4=$BP$4)*$D205:$AB205))</f>
        <v/>
      </c>
      <c r="BQ205" s="15" t="str">
        <f t="shared" si="110"/>
        <v/>
      </c>
      <c r="BR205" s="2" t="str" cm="1">
        <f t="array" ref="BR205">IF(B205="","",SUMPRODUCT(($D$1:$AB$4=$BR$4)*$D205:$AB205))</f>
        <v/>
      </c>
      <c r="BS205" s="15" t="str">
        <f t="shared" si="111"/>
        <v/>
      </c>
      <c r="BT205" s="2" t="str" cm="1">
        <f t="array" ref="BT205">IF(B205="","",SUMPRODUCT(($D$1:$AB$4=$BT$4)*$D205:$AB205))</f>
        <v/>
      </c>
      <c r="BU205" s="15" t="str">
        <f t="shared" si="112"/>
        <v/>
      </c>
      <c r="BV205" s="2" t="str" cm="1">
        <f t="array" ref="BV205">IF(B205="","",SUMPRODUCT(($D$1:$AB$4=$BV$4)*$D205:$AB205))</f>
        <v/>
      </c>
      <c r="BW205" s="15" t="str">
        <f t="shared" si="113"/>
        <v/>
      </c>
      <c r="BX205" s="2" t="str" cm="1">
        <f t="array" ref="BX205">IF(B205="","",SUMPRODUCT(($D$1:$AB$4=$BX$4)*$D205:$AB205))</f>
        <v/>
      </c>
      <c r="BY205" s="15" t="str">
        <f t="shared" si="114"/>
        <v/>
      </c>
      <c r="BZ205" s="2" t="str" cm="1">
        <f t="array" ref="BZ205">IF(B205="","",SUMPRODUCT(($D$1:$AB$4=$BZ$4)*$D205:$AB205))</f>
        <v/>
      </c>
      <c r="CA205" s="15" t="str">
        <f t="shared" si="115"/>
        <v/>
      </c>
      <c r="CB205" s="2" t="str" cm="1">
        <f t="array" ref="CB205">IF(B205="","",SUMPRODUCT(($D$1:$AB$4=$CB$4)*$D205:$AB205))</f>
        <v/>
      </c>
      <c r="CC205" s="15" t="str">
        <f t="shared" si="116"/>
        <v/>
      </c>
      <c r="CD205" s="2" t="str" cm="1">
        <f t="array" ref="CD205">IF(B205="","",SUMPRODUCT(($D$1:$AB$4=$CD$4)*$D205:$AB205))</f>
        <v/>
      </c>
      <c r="CE205" s="15" t="str">
        <f t="shared" si="117"/>
        <v/>
      </c>
      <c r="CF205" s="2" t="str" cm="1">
        <f t="array" ref="CF205">IF(B205="","",SUMPRODUCT(($D$1:$AB$4=$CF$4)*$D205:$AB205))</f>
        <v/>
      </c>
      <c r="CG205" s="15" t="str">
        <f t="shared" si="118"/>
        <v/>
      </c>
      <c r="CH205" s="2" t="str" cm="1">
        <f t="array" ref="CH205">IF(B205="","",SUMPRODUCT(($D$1:$AB$4=$CH$4)*$D205:$AB205))</f>
        <v/>
      </c>
      <c r="CI205" s="15" t="str">
        <f t="shared" si="119"/>
        <v/>
      </c>
    </row>
    <row r="206" spans="1:127"/>
    <row r="207" spans="1:127"/>
    <row r="208" spans="1:127"/>
    <row r="209" spans="4:31" hidden="1"/>
    <row r="210" spans="4:31" hidden="1"/>
    <row r="211" spans="4:31" hidden="1"/>
    <row r="212" spans="4:31" hidden="1"/>
    <row r="213" spans="4:31" hidden="1"/>
    <row r="214" spans="4:31" hidden="1">
      <c r="F214" s="2" t="s">
        <v>33</v>
      </c>
      <c r="G214" s="2">
        <f>COUNTIF(B6:B205,"*")</f>
        <v>0</v>
      </c>
    </row>
    <row r="215" spans="4:31" hidden="1"/>
    <row r="216" spans="4:31" hidden="1"/>
    <row r="217" spans="4:31" hidden="1"/>
    <row r="218" spans="4:31" hidden="1"/>
    <row r="219" spans="4:31" hidden="1">
      <c r="L219" s="446" t="s">
        <v>34</v>
      </c>
      <c r="M219" s="446"/>
      <c r="N219" s="446"/>
      <c r="O219" s="446"/>
      <c r="P219" s="446"/>
      <c r="Q219" s="446"/>
      <c r="R219" s="446"/>
    </row>
    <row r="220" spans="4:31" hidden="1">
      <c r="D220" s="261" t="str">
        <f>IFERROR(LEFT(D1,FIND(":",D1,1)-1),"")</f>
        <v/>
      </c>
      <c r="E220" s="261" t="str">
        <f t="shared" ref="E220:AB220" si="120">IFERROR(LEFT(E1,FIND(":",E1,1)-1),"")</f>
        <v/>
      </c>
      <c r="F220" s="261" t="str">
        <f t="shared" si="120"/>
        <v/>
      </c>
      <c r="G220" s="261" t="str">
        <f t="shared" si="120"/>
        <v/>
      </c>
      <c r="H220" s="261" t="str">
        <f t="shared" si="120"/>
        <v/>
      </c>
      <c r="I220" s="261" t="str">
        <f t="shared" si="120"/>
        <v/>
      </c>
      <c r="J220" s="261" t="str">
        <f t="shared" si="120"/>
        <v/>
      </c>
      <c r="K220" s="261" t="str">
        <f t="shared" si="120"/>
        <v/>
      </c>
      <c r="L220" s="261" t="str">
        <f t="shared" si="120"/>
        <v/>
      </c>
      <c r="M220" s="261" t="str">
        <f t="shared" si="120"/>
        <v/>
      </c>
      <c r="N220" s="261" t="str">
        <f t="shared" si="120"/>
        <v/>
      </c>
      <c r="O220" s="261" t="str">
        <f t="shared" si="120"/>
        <v/>
      </c>
      <c r="P220" s="261" t="str">
        <f t="shared" si="120"/>
        <v/>
      </c>
      <c r="Q220" s="261" t="str">
        <f t="shared" si="120"/>
        <v/>
      </c>
      <c r="R220" s="261" t="str">
        <f t="shared" si="120"/>
        <v/>
      </c>
      <c r="S220" s="261" t="str">
        <f t="shared" si="120"/>
        <v/>
      </c>
      <c r="T220" s="261" t="str">
        <f t="shared" si="120"/>
        <v/>
      </c>
      <c r="U220" s="261" t="str">
        <f t="shared" si="120"/>
        <v/>
      </c>
      <c r="V220" s="261" t="str">
        <f t="shared" si="120"/>
        <v/>
      </c>
      <c r="W220" s="261" t="str">
        <f t="shared" si="120"/>
        <v/>
      </c>
      <c r="X220" s="261" t="str">
        <f t="shared" si="120"/>
        <v/>
      </c>
      <c r="Y220" s="261" t="str">
        <f t="shared" si="120"/>
        <v/>
      </c>
      <c r="Z220" s="261" t="str">
        <f t="shared" si="120"/>
        <v/>
      </c>
      <c r="AA220" s="261" t="str">
        <f t="shared" si="120"/>
        <v/>
      </c>
      <c r="AB220" s="261" t="str">
        <f t="shared" si="120"/>
        <v/>
      </c>
      <c r="AD220" s="267"/>
    </row>
    <row r="221" spans="4:31" ht="15.75" hidden="1">
      <c r="D221" s="12" t="str">
        <f>IF(D1="","","س1")</f>
        <v/>
      </c>
      <c r="E221" s="12" t="str">
        <f>IF(E1="","","س2")</f>
        <v/>
      </c>
      <c r="F221" s="12" t="str">
        <f>IF(F1="","","س3")</f>
        <v/>
      </c>
      <c r="G221" s="12" t="str">
        <f>IF(G1="","","س4")</f>
        <v/>
      </c>
      <c r="H221" s="12" t="str">
        <f>IF(H1="","","س5")</f>
        <v/>
      </c>
      <c r="I221" s="12" t="str">
        <f>IF(I1="","","س6")</f>
        <v/>
      </c>
      <c r="J221" s="12" t="str">
        <f>IF(J1="","","س7")</f>
        <v/>
      </c>
      <c r="K221" s="12" t="str">
        <f>IF(K1="","","س8")</f>
        <v/>
      </c>
      <c r="L221" s="12" t="str">
        <f>IF(L1="","","س9")</f>
        <v/>
      </c>
      <c r="M221" s="12" t="str">
        <f>IF(M1="","","س10")</f>
        <v/>
      </c>
      <c r="N221" s="12" t="str">
        <f>IF(N1="","","س11")</f>
        <v/>
      </c>
      <c r="O221" s="12" t="str">
        <f>IF(O1="","","س12")</f>
        <v/>
      </c>
      <c r="P221" s="12" t="str">
        <f>IF(P1="","","س13")</f>
        <v/>
      </c>
      <c r="Q221" s="12" t="str">
        <f>IF(Q1="","","س14")</f>
        <v/>
      </c>
      <c r="R221" s="12" t="str">
        <f>IF(R1="","","س15")</f>
        <v/>
      </c>
      <c r="S221" s="12" t="str">
        <f>IF(S1="","","س16")</f>
        <v/>
      </c>
      <c r="T221" s="12" t="str">
        <f>IF(T1="","","س17")</f>
        <v/>
      </c>
      <c r="U221" s="12" t="str">
        <f>IF(U1="","","س18")</f>
        <v/>
      </c>
      <c r="V221" s="12" t="str">
        <f>IF(V1="","","س19")</f>
        <v/>
      </c>
      <c r="W221" s="12" t="str">
        <f>IF(W1="","","س20")</f>
        <v/>
      </c>
      <c r="X221" s="12" t="str">
        <f>IF(X1="","","س21")</f>
        <v/>
      </c>
      <c r="Y221" s="12" t="str">
        <f>IF(Y1="","","س22")</f>
        <v/>
      </c>
      <c r="Z221" s="12" t="str">
        <f>IF(Z1="","","س23")</f>
        <v/>
      </c>
      <c r="AA221" s="12" t="str">
        <f>IF(AA1="","","س24")</f>
        <v/>
      </c>
      <c r="AB221" s="12" t="str">
        <f>IF(AB1="","","س25")</f>
        <v/>
      </c>
      <c r="AD221" s="267" t="s">
        <v>555</v>
      </c>
      <c r="AE221" s="2" t="s">
        <v>556</v>
      </c>
    </row>
    <row r="222" spans="4:31" hidden="1">
      <c r="D222" s="2" t="str">
        <f>IF(D1="","",COUNTIF(D6:D125,"=1"))</f>
        <v/>
      </c>
      <c r="E222" s="2" t="str">
        <f t="shared" ref="E222:AB222" si="121">IF(E1="","",COUNTIF(E6:E125,"=1"))</f>
        <v/>
      </c>
      <c r="F222" s="2" t="str">
        <f t="shared" si="121"/>
        <v/>
      </c>
      <c r="G222" s="2" t="str">
        <f t="shared" si="121"/>
        <v/>
      </c>
      <c r="H222" s="2" t="str">
        <f t="shared" si="121"/>
        <v/>
      </c>
      <c r="I222" s="2" t="str">
        <f t="shared" si="121"/>
        <v/>
      </c>
      <c r="J222" s="2" t="str">
        <f t="shared" si="121"/>
        <v/>
      </c>
      <c r="K222" s="2" t="str">
        <f t="shared" si="121"/>
        <v/>
      </c>
      <c r="L222" s="2" t="str">
        <f t="shared" si="121"/>
        <v/>
      </c>
      <c r="M222" s="2" t="str">
        <f t="shared" si="121"/>
        <v/>
      </c>
      <c r="N222" s="2" t="str">
        <f t="shared" si="121"/>
        <v/>
      </c>
      <c r="O222" s="2" t="str">
        <f t="shared" si="121"/>
        <v/>
      </c>
      <c r="P222" s="2" t="str">
        <f t="shared" si="121"/>
        <v/>
      </c>
      <c r="Q222" s="2" t="str">
        <f t="shared" si="121"/>
        <v/>
      </c>
      <c r="R222" s="2" t="str">
        <f t="shared" si="121"/>
        <v/>
      </c>
      <c r="S222" s="2" t="str">
        <f t="shared" si="121"/>
        <v/>
      </c>
      <c r="T222" s="2" t="str">
        <f t="shared" si="121"/>
        <v/>
      </c>
      <c r="U222" s="2" t="str">
        <f t="shared" si="121"/>
        <v/>
      </c>
      <c r="V222" s="2" t="str">
        <f t="shared" si="121"/>
        <v/>
      </c>
      <c r="W222" s="2" t="str">
        <f t="shared" si="121"/>
        <v/>
      </c>
      <c r="X222" s="2" t="str">
        <f t="shared" si="121"/>
        <v/>
      </c>
      <c r="Y222" s="2" t="str">
        <f t="shared" si="121"/>
        <v/>
      </c>
      <c r="Z222" s="2" t="str">
        <f t="shared" si="121"/>
        <v/>
      </c>
      <c r="AA222" s="2" t="str">
        <f t="shared" si="121"/>
        <v/>
      </c>
      <c r="AB222" s="2" t="str">
        <f t="shared" si="121"/>
        <v/>
      </c>
      <c r="AD222" s="270">
        <f>SUM(D222:AB222)</f>
        <v>0</v>
      </c>
      <c r="AE222" s="2">
        <f>AD222-SUM(AF227,AF228,AF230)</f>
        <v>0</v>
      </c>
    </row>
    <row r="223" spans="4:31" hidden="1">
      <c r="L223" s="447" t="s">
        <v>35</v>
      </c>
      <c r="M223" s="447"/>
      <c r="N223" s="447"/>
      <c r="O223" s="447"/>
      <c r="P223" s="447"/>
      <c r="Q223" s="447"/>
      <c r="R223" s="447"/>
      <c r="AD223" s="262"/>
    </row>
    <row r="224" spans="4:31" ht="15.75" hidden="1">
      <c r="D224" s="12" t="s">
        <v>2</v>
      </c>
      <c r="E224" s="9" t="s">
        <v>3</v>
      </c>
      <c r="F224" s="12" t="s">
        <v>4</v>
      </c>
      <c r="G224" s="9" t="s">
        <v>5</v>
      </c>
      <c r="H224" s="12" t="s">
        <v>6</v>
      </c>
      <c r="I224" s="9" t="s">
        <v>7</v>
      </c>
      <c r="J224" s="12" t="s">
        <v>8</v>
      </c>
      <c r="K224" s="9" t="s">
        <v>9</v>
      </c>
      <c r="L224" s="12" t="s">
        <v>10</v>
      </c>
      <c r="M224" s="9" t="s">
        <v>11</v>
      </c>
      <c r="N224" s="12" t="s">
        <v>12</v>
      </c>
      <c r="O224" s="9" t="s">
        <v>13</v>
      </c>
      <c r="P224" s="12" t="s">
        <v>14</v>
      </c>
      <c r="Q224" s="9" t="s">
        <v>15</v>
      </c>
      <c r="R224" s="12" t="s">
        <v>16</v>
      </c>
      <c r="S224" s="9" t="s">
        <v>17</v>
      </c>
      <c r="T224" s="12" t="s">
        <v>18</v>
      </c>
      <c r="U224" s="9" t="s">
        <v>19</v>
      </c>
      <c r="V224" s="12" t="s">
        <v>20</v>
      </c>
      <c r="W224" s="9" t="s">
        <v>21</v>
      </c>
      <c r="X224" s="12" t="s">
        <v>22</v>
      </c>
      <c r="Y224" s="9" t="s">
        <v>23</v>
      </c>
      <c r="Z224" s="12" t="s">
        <v>24</v>
      </c>
      <c r="AA224" s="9" t="s">
        <v>25</v>
      </c>
      <c r="AB224" s="12" t="s">
        <v>26</v>
      </c>
      <c r="AD224" s="262"/>
    </row>
    <row r="225" spans="4:34" hidden="1">
      <c r="D225" s="2">
        <f t="shared" ref="D225:AB225" si="122">COUNTIF(D6:D125,"=0")</f>
        <v>0</v>
      </c>
      <c r="E225" s="2">
        <f t="shared" si="122"/>
        <v>0</v>
      </c>
      <c r="F225" s="2">
        <f t="shared" si="122"/>
        <v>0</v>
      </c>
      <c r="G225" s="2">
        <f t="shared" si="122"/>
        <v>0</v>
      </c>
      <c r="H225" s="2">
        <f t="shared" si="122"/>
        <v>0</v>
      </c>
      <c r="I225" s="2">
        <f t="shared" si="122"/>
        <v>0</v>
      </c>
      <c r="J225" s="2">
        <f t="shared" si="122"/>
        <v>0</v>
      </c>
      <c r="K225" s="2">
        <f>COUNTIF(K6:K125,"=0")</f>
        <v>0</v>
      </c>
      <c r="L225" s="2">
        <f t="shared" si="122"/>
        <v>0</v>
      </c>
      <c r="M225" s="2">
        <f t="shared" si="122"/>
        <v>0</v>
      </c>
      <c r="N225" s="2">
        <f t="shared" si="122"/>
        <v>0</v>
      </c>
      <c r="O225" s="2">
        <f t="shared" si="122"/>
        <v>0</v>
      </c>
      <c r="P225" s="2">
        <f t="shared" si="122"/>
        <v>0</v>
      </c>
      <c r="Q225" s="2">
        <f t="shared" si="122"/>
        <v>0</v>
      </c>
      <c r="R225" s="2">
        <f t="shared" si="122"/>
        <v>0</v>
      </c>
      <c r="S225" s="2">
        <f t="shared" si="122"/>
        <v>0</v>
      </c>
      <c r="T225" s="2">
        <f t="shared" si="122"/>
        <v>0</v>
      </c>
      <c r="U225" s="2">
        <f t="shared" si="122"/>
        <v>0</v>
      </c>
      <c r="V225" s="2">
        <f t="shared" si="122"/>
        <v>0</v>
      </c>
      <c r="W225" s="2">
        <f t="shared" si="122"/>
        <v>0</v>
      </c>
      <c r="X225" s="2">
        <f t="shared" si="122"/>
        <v>0</v>
      </c>
      <c r="Y225" s="2">
        <f t="shared" si="122"/>
        <v>0</v>
      </c>
      <c r="Z225" s="2">
        <f t="shared" si="122"/>
        <v>0</v>
      </c>
      <c r="AA225" s="2">
        <f t="shared" si="122"/>
        <v>0</v>
      </c>
      <c r="AB225" s="2">
        <f t="shared" si="122"/>
        <v>0</v>
      </c>
      <c r="AD225" s="262"/>
    </row>
    <row r="226" spans="4:34" hidden="1">
      <c r="AD226" s="262"/>
      <c r="AE226" s="2" t="s">
        <v>557</v>
      </c>
      <c r="AF226" s="2" t="s">
        <v>558</v>
      </c>
      <c r="AG226" s="2" t="s">
        <v>559</v>
      </c>
    </row>
    <row r="227" spans="4:34" hidden="1">
      <c r="AC227" s="2" t="s">
        <v>553</v>
      </c>
      <c r="AD227" s="262" t="s">
        <v>241</v>
      </c>
      <c r="AE227" s="2">
        <f>'مج 5'!I7</f>
        <v>0</v>
      </c>
      <c r="AF227" s="2">
        <f>SUMIF($D$220:$AB$220,"*"&amp;AC227&amp;"*",$D$222:$AB$222)</f>
        <v>0</v>
      </c>
      <c r="AG227" s="2">
        <f>AE227*$G$214</f>
        <v>0</v>
      </c>
      <c r="AH227" s="15" t="str">
        <f>IFERROR(AF227/AG227,"لايوجد")</f>
        <v>لايوجد</v>
      </c>
    </row>
    <row r="228" spans="4:34" hidden="1">
      <c r="AC228" s="2" t="s">
        <v>554</v>
      </c>
      <c r="AD228" s="262" t="s">
        <v>299</v>
      </c>
      <c r="AE228" s="2">
        <f>'مج 5'!J7</f>
        <v>0</v>
      </c>
      <c r="AF228" s="2">
        <f>SUMIF($D$220:$AB$220,"*"&amp;AC228&amp;"*",$D$222:$AB$222)</f>
        <v>0</v>
      </c>
      <c r="AG228" s="2">
        <f t="shared" ref="AG228:AG230" si="123">AE228*$G$214</f>
        <v>0</v>
      </c>
      <c r="AH228" s="15" t="str">
        <f t="shared" ref="AH228:AH230" si="124">IFERROR(AF228/AG228,"لايوجد")</f>
        <v>لايوجد</v>
      </c>
    </row>
    <row r="229" spans="4:34" hidden="1">
      <c r="AC229" s="2" t="s">
        <v>552</v>
      </c>
      <c r="AD229" s="262" t="s">
        <v>308</v>
      </c>
      <c r="AE229" s="2">
        <f>'مج 5'!K7</f>
        <v>0</v>
      </c>
      <c r="AF229" s="2">
        <f>AE222</f>
        <v>0</v>
      </c>
      <c r="AG229" s="2">
        <f t="shared" si="123"/>
        <v>0</v>
      </c>
      <c r="AH229" s="15" t="str">
        <f t="shared" si="124"/>
        <v>لايوجد</v>
      </c>
    </row>
    <row r="230" spans="4:34" hidden="1">
      <c r="AC230" s="2" t="s">
        <v>29</v>
      </c>
      <c r="AD230" s="262" t="s">
        <v>314</v>
      </c>
      <c r="AE230" s="2">
        <f>'مج 5'!L7</f>
        <v>0</v>
      </c>
      <c r="AF230" s="2">
        <f>SUMIF($D$220:$AB$220,"*"&amp;AC230&amp;"*",$D$222:$AB$222)</f>
        <v>0</v>
      </c>
      <c r="AG230" s="2">
        <f t="shared" si="123"/>
        <v>0</v>
      </c>
      <c r="AH230" s="15" t="str">
        <f t="shared" si="124"/>
        <v>لايوجد</v>
      </c>
    </row>
    <row r="231" spans="4:34" hidden="1"/>
    <row r="232" spans="4:34" hidden="1"/>
    <row r="233" spans="4:34" hidden="1"/>
    <row r="234" spans="4:34" hidden="1"/>
    <row r="235" spans="4:34" hidden="1">
      <c r="AD235" s="15" t="str">
        <f>HLOOKUP(MAX(D238:AB238),D238:AB239,2,0)</f>
        <v>س1</v>
      </c>
    </row>
    <row r="236" spans="4:34" hidden="1"/>
    <row r="237" spans="4:34" hidden="1"/>
    <row r="238" spans="4:34" hidden="1">
      <c r="D238" s="2">
        <f>D225</f>
        <v>0</v>
      </c>
      <c r="E238" s="2">
        <f t="shared" ref="E238:AB238" si="125">E225</f>
        <v>0</v>
      </c>
      <c r="F238" s="2">
        <f t="shared" si="125"/>
        <v>0</v>
      </c>
      <c r="G238" s="2">
        <f t="shared" si="125"/>
        <v>0</v>
      </c>
      <c r="H238" s="2">
        <f t="shared" si="125"/>
        <v>0</v>
      </c>
      <c r="I238" s="2">
        <f t="shared" si="125"/>
        <v>0</v>
      </c>
      <c r="J238" s="2">
        <f t="shared" si="125"/>
        <v>0</v>
      </c>
      <c r="K238" s="2">
        <f t="shared" si="125"/>
        <v>0</v>
      </c>
      <c r="L238" s="2">
        <f t="shared" si="125"/>
        <v>0</v>
      </c>
      <c r="M238" s="2">
        <f t="shared" si="125"/>
        <v>0</v>
      </c>
      <c r="N238" s="2">
        <f t="shared" si="125"/>
        <v>0</v>
      </c>
      <c r="O238" s="2">
        <f t="shared" si="125"/>
        <v>0</v>
      </c>
      <c r="P238" s="2">
        <f t="shared" si="125"/>
        <v>0</v>
      </c>
      <c r="Q238" s="2">
        <f t="shared" si="125"/>
        <v>0</v>
      </c>
      <c r="R238" s="2">
        <f t="shared" si="125"/>
        <v>0</v>
      </c>
      <c r="S238" s="2">
        <f t="shared" si="125"/>
        <v>0</v>
      </c>
      <c r="T238" s="2">
        <f t="shared" si="125"/>
        <v>0</v>
      </c>
      <c r="U238" s="2">
        <f t="shared" si="125"/>
        <v>0</v>
      </c>
      <c r="V238" s="2">
        <f t="shared" si="125"/>
        <v>0</v>
      </c>
      <c r="W238" s="2">
        <f t="shared" si="125"/>
        <v>0</v>
      </c>
      <c r="X238" s="2">
        <f t="shared" si="125"/>
        <v>0</v>
      </c>
      <c r="Y238" s="2">
        <f t="shared" si="125"/>
        <v>0</v>
      </c>
      <c r="Z238" s="2">
        <f t="shared" si="125"/>
        <v>0</v>
      </c>
      <c r="AA238" s="2">
        <f t="shared" si="125"/>
        <v>0</v>
      </c>
      <c r="AB238" s="2">
        <f t="shared" si="125"/>
        <v>0</v>
      </c>
    </row>
    <row r="239" spans="4:34" ht="15.75" hidden="1">
      <c r="D239" s="12" t="s">
        <v>2</v>
      </c>
      <c r="E239" s="9" t="s">
        <v>3</v>
      </c>
      <c r="F239" s="12" t="s">
        <v>4</v>
      </c>
      <c r="G239" s="9" t="s">
        <v>5</v>
      </c>
      <c r="H239" s="12" t="s">
        <v>6</v>
      </c>
      <c r="I239" s="9" t="s">
        <v>7</v>
      </c>
      <c r="J239" s="12" t="s">
        <v>8</v>
      </c>
      <c r="K239" s="9" t="s">
        <v>9</v>
      </c>
      <c r="L239" s="12" t="s">
        <v>10</v>
      </c>
      <c r="M239" s="9" t="s">
        <v>11</v>
      </c>
      <c r="N239" s="12" t="s">
        <v>12</v>
      </c>
      <c r="O239" s="9" t="s">
        <v>13</v>
      </c>
      <c r="P239" s="12" t="s">
        <v>14</v>
      </c>
      <c r="Q239" s="9" t="s">
        <v>15</v>
      </c>
      <c r="R239" s="12" t="s">
        <v>16</v>
      </c>
      <c r="S239" s="9" t="s">
        <v>17</v>
      </c>
      <c r="T239" s="12" t="s">
        <v>18</v>
      </c>
      <c r="U239" s="9" t="s">
        <v>19</v>
      </c>
      <c r="V239" s="12" t="s">
        <v>20</v>
      </c>
      <c r="W239" s="9" t="s">
        <v>21</v>
      </c>
      <c r="X239" s="12" t="s">
        <v>22</v>
      </c>
      <c r="Y239" s="9" t="s">
        <v>23</v>
      </c>
      <c r="Z239" s="12" t="s">
        <v>24</v>
      </c>
      <c r="AA239" s="9" t="s">
        <v>25</v>
      </c>
      <c r="AB239" s="12" t="s">
        <v>26</v>
      </c>
    </row>
    <row r="240" spans="4:34"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sheetData>
  <mergeCells count="55">
    <mergeCell ref="AX4:AY4"/>
    <mergeCell ref="AZ4:BA4"/>
    <mergeCell ref="BB4:BC4"/>
    <mergeCell ref="L219:R219"/>
    <mergeCell ref="L223:R223"/>
    <mergeCell ref="AN4:AO4"/>
    <mergeCell ref="AP4:AQ4"/>
    <mergeCell ref="AR4:AS4"/>
    <mergeCell ref="AT4:AU4"/>
    <mergeCell ref="AV4:AW4"/>
    <mergeCell ref="Y1:Y4"/>
    <mergeCell ref="Z1:Z4"/>
    <mergeCell ref="AA1:AA4"/>
    <mergeCell ref="AB1:AB4"/>
    <mergeCell ref="AL4:AM4"/>
    <mergeCell ref="T1:T4"/>
    <mergeCell ref="W1:W4"/>
    <mergeCell ref="X1:X4"/>
    <mergeCell ref="O1:O4"/>
    <mergeCell ref="P1:P4"/>
    <mergeCell ref="Q1:Q4"/>
    <mergeCell ref="R1:R4"/>
    <mergeCell ref="S1:S4"/>
    <mergeCell ref="BD4:BE4"/>
    <mergeCell ref="BF4:BG4"/>
    <mergeCell ref="BH4:BI4"/>
    <mergeCell ref="I1:I4"/>
    <mergeCell ref="D1:D4"/>
    <mergeCell ref="E1:E4"/>
    <mergeCell ref="F1:F4"/>
    <mergeCell ref="G1:G4"/>
    <mergeCell ref="H1:H4"/>
    <mergeCell ref="J1:J4"/>
    <mergeCell ref="K1:K4"/>
    <mergeCell ref="L1:L4"/>
    <mergeCell ref="M1:M4"/>
    <mergeCell ref="N1:N4"/>
    <mergeCell ref="U1:U4"/>
    <mergeCell ref="V1:V4"/>
    <mergeCell ref="CD4:CE4"/>
    <mergeCell ref="CF4:CG4"/>
    <mergeCell ref="CH4:CI4"/>
    <mergeCell ref="AF7:AJ10"/>
    <mergeCell ref="BT4:BU4"/>
    <mergeCell ref="BV4:BW4"/>
    <mergeCell ref="BX4:BY4"/>
    <mergeCell ref="BZ4:CA4"/>
    <mergeCell ref="CB4:CC4"/>
    <mergeCell ref="BJ4:BK4"/>
    <mergeCell ref="BL4:BM4"/>
    <mergeCell ref="BN4:BO4"/>
    <mergeCell ref="BP4:BQ4"/>
    <mergeCell ref="BR4:BS4"/>
    <mergeCell ref="AD4:AF4"/>
    <mergeCell ref="AG4:AI4"/>
  </mergeCells>
  <pageMargins left="0.7" right="0.7" top="0.75" bottom="0.75" header="0.3" footer="0.3"/>
  <pageSetup paperSize="9"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5FEF9-3345-4F93-921C-3E714707839F}">
  <dimension ref="A1:Z51"/>
  <sheetViews>
    <sheetView rightToLeft="1" zoomScale="91" zoomScaleNormal="91" workbookViewId="0"/>
  </sheetViews>
  <sheetFormatPr defaultColWidth="0" defaultRowHeight="15"/>
  <cols>
    <col min="1" max="1" width="4.375" customWidth="1"/>
    <col min="2" max="7" width="9" customWidth="1"/>
    <col min="8" max="8" width="10.5" customWidth="1"/>
    <col min="9" max="19" width="9" customWidth="1"/>
    <col min="20" max="20" width="9" style="17" customWidth="1"/>
    <col min="21" max="22" width="9" customWidth="1"/>
    <col min="23" max="16384" width="9" hidden="1"/>
  </cols>
  <sheetData>
    <row r="1" spans="1:20">
      <c r="A1" s="280"/>
      <c r="B1" s="280"/>
      <c r="C1" s="280"/>
      <c r="D1" s="280"/>
      <c r="E1" s="280"/>
      <c r="F1" s="280"/>
      <c r="G1" s="280"/>
      <c r="H1" s="280"/>
      <c r="I1" s="280"/>
      <c r="J1" s="280"/>
      <c r="K1" s="280"/>
      <c r="L1" s="280"/>
      <c r="M1" s="280"/>
      <c r="N1" s="280"/>
      <c r="O1" s="280"/>
      <c r="P1" s="280"/>
      <c r="Q1" s="280"/>
      <c r="R1" s="280"/>
      <c r="S1" s="280"/>
      <c r="T1" s="309"/>
    </row>
    <row r="2" spans="1:20">
      <c r="A2" s="280"/>
      <c r="B2" s="280"/>
      <c r="C2" s="280"/>
      <c r="D2" s="467" t="s">
        <v>594</v>
      </c>
      <c r="E2" s="467"/>
      <c r="F2" s="467"/>
      <c r="G2" s="467"/>
      <c r="H2" s="280"/>
      <c r="I2" s="280"/>
      <c r="J2" s="280"/>
      <c r="K2" s="280"/>
      <c r="L2" s="280"/>
      <c r="M2" s="280"/>
      <c r="N2" s="467" t="s">
        <v>594</v>
      </c>
      <c r="O2" s="467"/>
      <c r="P2" s="467"/>
      <c r="Q2" s="467"/>
      <c r="R2" s="280"/>
      <c r="S2" s="280"/>
      <c r="T2" s="309"/>
    </row>
    <row r="3" spans="1:20">
      <c r="A3" s="467" t="s">
        <v>575</v>
      </c>
      <c r="B3" s="467"/>
      <c r="C3" s="467"/>
      <c r="D3" s="280"/>
      <c r="E3" s="280"/>
      <c r="F3" s="280"/>
      <c r="G3" s="280"/>
      <c r="H3" s="280"/>
      <c r="I3" s="468"/>
      <c r="J3" s="468"/>
      <c r="K3" s="467" t="s">
        <v>575</v>
      </c>
      <c r="L3" s="467"/>
      <c r="M3" s="467"/>
      <c r="N3" s="280"/>
      <c r="O3" s="280"/>
      <c r="P3" s="280"/>
      <c r="Q3" s="280"/>
      <c r="R3" s="280"/>
      <c r="S3" s="468"/>
      <c r="T3" s="468"/>
    </row>
    <row r="4" spans="1:20">
      <c r="A4" s="467" t="s">
        <v>576</v>
      </c>
      <c r="B4" s="467"/>
      <c r="C4" s="467"/>
      <c r="D4" s="280"/>
      <c r="E4" s="280"/>
      <c r="F4" s="280"/>
      <c r="G4" s="280"/>
      <c r="H4" s="280"/>
      <c r="I4" s="468"/>
      <c r="J4" s="468"/>
      <c r="K4" s="467" t="s">
        <v>576</v>
      </c>
      <c r="L4" s="467"/>
      <c r="M4" s="467"/>
      <c r="N4" s="280"/>
      <c r="O4" s="280"/>
      <c r="P4" s="280"/>
      <c r="Q4" s="280"/>
      <c r="R4" s="280"/>
      <c r="S4" s="468"/>
      <c r="T4" s="468"/>
    </row>
    <row r="5" spans="1:20">
      <c r="A5" s="467" t="s">
        <v>577</v>
      </c>
      <c r="B5" s="467"/>
      <c r="C5" s="467"/>
      <c r="D5" s="280"/>
      <c r="E5" s="280"/>
      <c r="F5" s="280"/>
      <c r="G5" s="280"/>
      <c r="H5" s="280"/>
      <c r="I5" s="468"/>
      <c r="J5" s="468"/>
      <c r="K5" s="467" t="s">
        <v>577</v>
      </c>
      <c r="L5" s="467"/>
      <c r="M5" s="467"/>
      <c r="N5" s="280"/>
      <c r="O5" s="280"/>
      <c r="P5" s="280"/>
      <c r="Q5" s="280"/>
      <c r="R5" s="280"/>
      <c r="S5" s="468"/>
      <c r="T5" s="468"/>
    </row>
    <row r="6" spans="1:20" ht="14.25">
      <c r="A6" s="280"/>
      <c r="B6" s="280"/>
      <c r="C6" s="280"/>
      <c r="D6" s="280"/>
      <c r="E6" s="280"/>
      <c r="F6" s="280"/>
      <c r="G6" s="280"/>
      <c r="H6" s="280"/>
      <c r="I6" s="468"/>
      <c r="J6" s="468"/>
      <c r="K6" s="280"/>
      <c r="L6" s="280"/>
      <c r="M6" s="280"/>
      <c r="N6" s="280"/>
      <c r="O6" s="280"/>
      <c r="P6" s="280"/>
      <c r="Q6" s="280"/>
      <c r="R6" s="280"/>
      <c r="S6" s="468"/>
      <c r="T6" s="468"/>
    </row>
    <row r="7" spans="1:20">
      <c r="A7" s="280"/>
      <c r="B7" s="280"/>
      <c r="C7" s="280"/>
      <c r="D7" s="280"/>
      <c r="E7" s="280"/>
      <c r="F7" s="280"/>
      <c r="G7" s="280"/>
      <c r="H7" s="280"/>
      <c r="I7" s="280"/>
      <c r="J7" s="280"/>
      <c r="K7" s="280"/>
      <c r="L7" s="280"/>
      <c r="M7" s="280"/>
      <c r="N7" s="280"/>
      <c r="O7" s="280"/>
      <c r="P7" s="280"/>
      <c r="Q7" s="280"/>
      <c r="R7" s="280"/>
      <c r="S7" s="280"/>
      <c r="T7" s="309"/>
    </row>
    <row r="8" spans="1:20" ht="15.75" thickBot="1">
      <c r="A8" s="281"/>
      <c r="B8" s="281"/>
      <c r="C8" s="281"/>
      <c r="D8" s="281"/>
      <c r="E8" s="281"/>
      <c r="F8" s="281"/>
      <c r="G8" s="281"/>
      <c r="H8" s="281"/>
      <c r="I8" s="281" t="s">
        <v>670</v>
      </c>
      <c r="J8" s="281"/>
      <c r="K8" s="281"/>
      <c r="L8" s="281"/>
      <c r="M8" s="281"/>
      <c r="N8" s="281"/>
      <c r="O8" s="281"/>
      <c r="P8" s="281"/>
      <c r="Q8" s="281"/>
      <c r="R8" s="281"/>
      <c r="S8" s="281" t="s">
        <v>671</v>
      </c>
      <c r="T8" s="310"/>
    </row>
    <row r="9" spans="1:20" ht="15.75" thickTop="1">
      <c r="A9" s="142"/>
      <c r="B9" s="142"/>
      <c r="C9" s="142"/>
      <c r="D9" s="142"/>
      <c r="E9" s="142"/>
      <c r="F9" s="142"/>
      <c r="G9" s="142"/>
      <c r="H9" s="142"/>
      <c r="I9" s="142"/>
      <c r="J9" s="142"/>
      <c r="K9" s="142"/>
      <c r="L9" s="142"/>
      <c r="M9" s="142"/>
      <c r="N9" s="142"/>
      <c r="O9" s="142"/>
      <c r="P9" s="142"/>
      <c r="Q9" s="142"/>
      <c r="R9" s="142"/>
      <c r="S9" s="142"/>
      <c r="T9" s="313"/>
    </row>
    <row r="10" spans="1:20">
      <c r="A10" s="142"/>
      <c r="B10" s="276" t="s">
        <v>586</v>
      </c>
      <c r="C10" s="277">
        <v>5</v>
      </c>
      <c r="D10" s="275"/>
      <c r="E10" s="276" t="s">
        <v>585</v>
      </c>
      <c r="F10" s="277">
        <f>'ادخال درجات الاختبار الخامس'!G214</f>
        <v>0</v>
      </c>
      <c r="G10" s="463" t="s">
        <v>584</v>
      </c>
      <c r="H10" s="463"/>
      <c r="I10" s="465">
        <f>س5!X13</f>
        <v>0</v>
      </c>
      <c r="J10" s="465"/>
      <c r="K10" s="471" t="s">
        <v>672</v>
      </c>
      <c r="L10" s="471"/>
      <c r="M10" s="471"/>
      <c r="N10" s="471"/>
      <c r="O10" s="142"/>
      <c r="P10" s="142"/>
      <c r="Q10" s="142"/>
      <c r="R10" s="142"/>
      <c r="S10" s="142"/>
      <c r="T10" s="313"/>
    </row>
    <row r="11" spans="1:20">
      <c r="A11" s="142"/>
      <c r="B11" s="275"/>
      <c r="C11" s="275"/>
      <c r="D11" s="275"/>
      <c r="E11" s="275"/>
      <c r="F11" s="275"/>
      <c r="G11" s="275"/>
      <c r="H11" s="275"/>
      <c r="I11" s="275"/>
      <c r="J11" s="275"/>
      <c r="K11" s="312" t="s">
        <v>673</v>
      </c>
      <c r="L11" s="467" t="s">
        <v>674</v>
      </c>
      <c r="M11" s="467"/>
      <c r="N11" s="467"/>
      <c r="O11" s="467"/>
      <c r="P11" s="467"/>
      <c r="Q11" s="467"/>
      <c r="R11" s="467"/>
      <c r="S11" s="467"/>
      <c r="T11" s="311" t="s">
        <v>32</v>
      </c>
    </row>
    <row r="12" spans="1:20">
      <c r="A12" s="142"/>
      <c r="B12" s="276" t="s">
        <v>587</v>
      </c>
      <c r="C12" s="277">
        <f>'مج 5'!L9</f>
        <v>0</v>
      </c>
      <c r="D12" s="463" t="s">
        <v>588</v>
      </c>
      <c r="E12" s="463"/>
      <c r="F12" s="278" t="e">
        <f>'ترتيب الطلاب  5'!L3</f>
        <v>#DIV/0!</v>
      </c>
      <c r="G12" s="463" t="s">
        <v>589</v>
      </c>
      <c r="H12" s="463"/>
      <c r="I12" s="278" t="str">
        <f>'ترتيب الطلاب  5'!L2</f>
        <v>س1</v>
      </c>
      <c r="J12" s="275"/>
      <c r="K12" s="16">
        <v>1</v>
      </c>
      <c r="L12" s="472" t="str">
        <f>IFERROR(INDEX($D$36:$D$48,MATCH(K12,$K$36:$K$48,0)),"")</f>
        <v/>
      </c>
      <c r="M12" s="472"/>
      <c r="N12" s="472"/>
      <c r="O12" s="472"/>
      <c r="P12" s="472"/>
      <c r="Q12" s="472"/>
      <c r="R12" s="472"/>
      <c r="S12" s="472"/>
      <c r="T12" s="17" t="str">
        <f>IFERROR(INDEX($J$36:$J$48,MATCH(K12,$K$36:$K$48,0)),"")</f>
        <v/>
      </c>
    </row>
    <row r="13" spans="1:20">
      <c r="A13" s="142"/>
      <c r="B13" s="275"/>
      <c r="C13" s="275"/>
      <c r="D13" s="275"/>
      <c r="E13" s="275"/>
      <c r="F13" s="275"/>
      <c r="G13" s="275"/>
      <c r="H13" s="275"/>
      <c r="I13" s="275"/>
      <c r="J13" s="275"/>
      <c r="K13" s="16">
        <v>2</v>
      </c>
      <c r="L13" s="472" t="str">
        <f t="shared" ref="L13:L21" si="0">IFERROR(INDEX($D$36:$D$48,MATCH(K13,$K$36:$K$48,0)),"")</f>
        <v/>
      </c>
      <c r="M13" s="472"/>
      <c r="N13" s="472"/>
      <c r="O13" s="472"/>
      <c r="P13" s="472"/>
      <c r="Q13" s="472"/>
      <c r="R13" s="472"/>
      <c r="S13" s="472"/>
      <c r="T13" s="17" t="str">
        <f t="shared" ref="T13:T21" si="1">IFERROR(INDEX($J$36:$J$48,MATCH(K13,$K$36:$K$48,0)),"")</f>
        <v/>
      </c>
    </row>
    <row r="14" spans="1:20">
      <c r="A14" s="142"/>
      <c r="B14" s="275"/>
      <c r="C14" s="463" t="s">
        <v>590</v>
      </c>
      <c r="D14" s="463"/>
      <c r="E14" s="463"/>
      <c r="F14" s="277">
        <f>'ترتيب الطلاب  5'!L5</f>
        <v>0</v>
      </c>
      <c r="G14" s="275"/>
      <c r="H14" s="275"/>
      <c r="I14" s="275"/>
      <c r="J14" s="275"/>
      <c r="K14" s="16">
        <v>3</v>
      </c>
      <c r="L14" s="472" t="str">
        <f t="shared" si="0"/>
        <v/>
      </c>
      <c r="M14" s="472"/>
      <c r="N14" s="472"/>
      <c r="O14" s="472"/>
      <c r="P14" s="472"/>
      <c r="Q14" s="472"/>
      <c r="R14" s="472"/>
      <c r="S14" s="472"/>
      <c r="T14" s="17" t="str">
        <f t="shared" si="1"/>
        <v/>
      </c>
    </row>
    <row r="15" spans="1:20">
      <c r="A15" s="142"/>
      <c r="B15" s="142"/>
      <c r="C15" s="142"/>
      <c r="D15" s="142"/>
      <c r="E15" s="142"/>
      <c r="F15" s="142"/>
      <c r="G15" s="142"/>
      <c r="H15" s="142"/>
      <c r="I15" s="142"/>
      <c r="J15" s="142"/>
      <c r="K15" s="16">
        <v>4</v>
      </c>
      <c r="L15" s="472" t="str">
        <f t="shared" si="0"/>
        <v/>
      </c>
      <c r="M15" s="472"/>
      <c r="N15" s="472"/>
      <c r="O15" s="472"/>
      <c r="P15" s="472"/>
      <c r="Q15" s="472"/>
      <c r="R15" s="472"/>
      <c r="S15" s="472"/>
      <c r="T15" s="17" t="str">
        <f t="shared" si="1"/>
        <v/>
      </c>
    </row>
    <row r="16" spans="1:20">
      <c r="A16" s="142"/>
      <c r="B16" s="142"/>
      <c r="C16" s="142"/>
      <c r="D16" s="142"/>
      <c r="E16" s="142"/>
      <c r="F16" s="142"/>
      <c r="G16" s="142"/>
      <c r="H16" s="142"/>
      <c r="I16" s="142"/>
      <c r="J16" s="142"/>
      <c r="K16" s="16">
        <v>5</v>
      </c>
      <c r="L16" s="472" t="str">
        <f t="shared" si="0"/>
        <v/>
      </c>
      <c r="M16" s="472"/>
      <c r="N16" s="472"/>
      <c r="O16" s="472"/>
      <c r="P16" s="472"/>
      <c r="Q16" s="472"/>
      <c r="R16" s="472"/>
      <c r="S16" s="472"/>
      <c r="T16" s="17" t="str">
        <f t="shared" si="1"/>
        <v/>
      </c>
    </row>
    <row r="17" spans="1:26">
      <c r="A17" s="142"/>
      <c r="B17" s="464" t="s">
        <v>579</v>
      </c>
      <c r="C17" s="464"/>
      <c r="D17" s="464"/>
      <c r="E17" s="464"/>
      <c r="F17" s="142"/>
      <c r="G17" s="142"/>
      <c r="H17" s="142"/>
      <c r="I17" s="142"/>
      <c r="J17" s="142"/>
      <c r="K17" s="16">
        <v>6</v>
      </c>
      <c r="L17" s="472" t="str">
        <f t="shared" si="0"/>
        <v/>
      </c>
      <c r="M17" s="472"/>
      <c r="N17" s="472"/>
      <c r="O17" s="472"/>
      <c r="P17" s="472"/>
      <c r="Q17" s="472"/>
      <c r="R17" s="472"/>
      <c r="S17" s="472"/>
      <c r="T17" s="17" t="str">
        <f t="shared" si="1"/>
        <v/>
      </c>
    </row>
    <row r="18" spans="1:26">
      <c r="A18" s="142"/>
      <c r="B18" s="271" t="s">
        <v>580</v>
      </c>
      <c r="C18" s="272" t="s">
        <v>581</v>
      </c>
      <c r="D18" s="274" t="s">
        <v>582</v>
      </c>
      <c r="E18" s="273" t="s">
        <v>583</v>
      </c>
      <c r="F18" s="142"/>
      <c r="G18" s="142"/>
      <c r="H18" s="142"/>
      <c r="I18" s="142"/>
      <c r="J18" s="142"/>
      <c r="K18" s="16">
        <v>7</v>
      </c>
      <c r="L18" s="472" t="str">
        <f t="shared" si="0"/>
        <v/>
      </c>
      <c r="M18" s="472"/>
      <c r="N18" s="472"/>
      <c r="O18" s="472"/>
      <c r="P18" s="472"/>
      <c r="Q18" s="472"/>
      <c r="R18" s="472"/>
      <c r="S18" s="472"/>
      <c r="T18" s="17" t="str">
        <f t="shared" si="1"/>
        <v/>
      </c>
    </row>
    <row r="19" spans="1:26">
      <c r="A19" s="142"/>
      <c r="B19" s="16">
        <f>'مج 5'!I7</f>
        <v>0</v>
      </c>
      <c r="C19" s="16">
        <f>'مج 5'!J7</f>
        <v>0</v>
      </c>
      <c r="D19" s="16">
        <f>'مج 5'!K7</f>
        <v>0</v>
      </c>
      <c r="E19" s="16">
        <f>'مج 5'!L7</f>
        <v>0</v>
      </c>
      <c r="F19" s="142"/>
      <c r="G19" s="142"/>
      <c r="H19" s="142"/>
      <c r="I19" s="142"/>
      <c r="J19" s="142"/>
      <c r="K19" s="16">
        <v>8</v>
      </c>
      <c r="L19" s="472" t="str">
        <f t="shared" si="0"/>
        <v/>
      </c>
      <c r="M19" s="472"/>
      <c r="N19" s="472"/>
      <c r="O19" s="472"/>
      <c r="P19" s="472"/>
      <c r="Q19" s="472"/>
      <c r="R19" s="472"/>
      <c r="S19" s="472"/>
      <c r="T19" s="17" t="str">
        <f t="shared" si="1"/>
        <v/>
      </c>
    </row>
    <row r="20" spans="1:26">
      <c r="A20" s="142"/>
      <c r="B20" s="142"/>
      <c r="C20" s="142"/>
      <c r="D20" s="142"/>
      <c r="E20" s="142"/>
      <c r="F20" s="142"/>
      <c r="G20" s="142"/>
      <c r="H20" s="142"/>
      <c r="I20" s="142"/>
      <c r="J20" s="142"/>
      <c r="K20" s="16">
        <v>9</v>
      </c>
      <c r="L20" s="472" t="str">
        <f t="shared" si="0"/>
        <v/>
      </c>
      <c r="M20" s="472"/>
      <c r="N20" s="472"/>
      <c r="O20" s="472"/>
      <c r="P20" s="472"/>
      <c r="Q20" s="472"/>
      <c r="R20" s="472"/>
      <c r="S20" s="472"/>
      <c r="T20" s="17" t="str">
        <f t="shared" si="1"/>
        <v/>
      </c>
    </row>
    <row r="21" spans="1:26">
      <c r="A21" s="142"/>
      <c r="B21" s="142"/>
      <c r="C21" s="142"/>
      <c r="D21" s="142"/>
      <c r="E21" s="142"/>
      <c r="F21" s="142"/>
      <c r="G21" s="142"/>
      <c r="H21" s="142"/>
      <c r="I21" s="142"/>
      <c r="J21" s="142"/>
      <c r="K21" s="314">
        <v>10</v>
      </c>
      <c r="L21" s="500" t="str">
        <f t="shared" si="0"/>
        <v/>
      </c>
      <c r="M21" s="500"/>
      <c r="N21" s="500"/>
      <c r="O21" s="500"/>
      <c r="P21" s="500"/>
      <c r="Q21" s="500"/>
      <c r="R21" s="500"/>
      <c r="S21" s="500"/>
      <c r="T21" s="315" t="str">
        <f t="shared" si="1"/>
        <v/>
      </c>
    </row>
    <row r="22" spans="1:26">
      <c r="A22" s="142"/>
      <c r="B22" s="142"/>
      <c r="C22" s="142"/>
      <c r="D22" s="142"/>
      <c r="E22" s="142"/>
      <c r="F22" s="142"/>
      <c r="G22" s="142"/>
      <c r="H22" s="142"/>
      <c r="I22" s="142"/>
      <c r="J22" s="142"/>
      <c r="K22" s="142"/>
      <c r="L22" s="423"/>
      <c r="M22" s="423"/>
      <c r="N22" s="423"/>
      <c r="O22" s="423"/>
      <c r="P22" s="423"/>
      <c r="Q22" s="423"/>
      <c r="R22" s="423"/>
      <c r="S22" s="423"/>
      <c r="T22" s="313"/>
    </row>
    <row r="23" spans="1:26">
      <c r="A23" s="142"/>
      <c r="B23" s="142"/>
      <c r="C23" s="142"/>
      <c r="D23" s="142"/>
      <c r="E23" s="142"/>
      <c r="F23" s="142"/>
      <c r="G23" s="142"/>
      <c r="H23" s="142"/>
      <c r="I23" s="142"/>
      <c r="J23" s="142"/>
      <c r="K23" s="464" t="s">
        <v>675</v>
      </c>
      <c r="L23" s="464"/>
      <c r="M23" s="464"/>
      <c r="N23" s="464"/>
      <c r="O23" s="142"/>
      <c r="P23" s="142"/>
      <c r="Q23" s="142"/>
      <c r="R23" s="142"/>
      <c r="S23" s="142"/>
      <c r="T23" s="313"/>
    </row>
    <row r="24" spans="1:26">
      <c r="A24" s="142"/>
      <c r="B24" s="462" t="s">
        <v>591</v>
      </c>
      <c r="C24" s="461" t="s">
        <v>34</v>
      </c>
      <c r="D24" s="142"/>
      <c r="E24" s="142"/>
      <c r="F24" s="142"/>
      <c r="G24" s="142"/>
      <c r="H24" s="142"/>
      <c r="I24" s="142"/>
      <c r="J24" s="142"/>
      <c r="K24" s="312" t="s">
        <v>673</v>
      </c>
      <c r="L24" s="467" t="s">
        <v>676</v>
      </c>
      <c r="M24" s="467"/>
      <c r="N24" s="467"/>
      <c r="O24" s="467"/>
      <c r="P24" s="467"/>
      <c r="Q24" s="467"/>
      <c r="R24" s="312" t="s">
        <v>229</v>
      </c>
      <c r="S24" s="142"/>
      <c r="T24" s="313"/>
    </row>
    <row r="25" spans="1:26">
      <c r="A25" s="142"/>
      <c r="B25" s="462"/>
      <c r="C25" s="461"/>
      <c r="D25" s="142"/>
      <c r="E25" s="142"/>
      <c r="F25" s="142"/>
      <c r="G25" s="142"/>
      <c r="H25" s="142"/>
      <c r="I25" s="142"/>
      <c r="J25" s="142"/>
      <c r="K25" s="16">
        <v>1</v>
      </c>
      <c r="L25" s="472" t="str">
        <f>'ترتيب الطلاب  5'!AT11</f>
        <v/>
      </c>
      <c r="M25" s="472"/>
      <c r="N25" s="472"/>
      <c r="O25" s="472"/>
      <c r="P25" s="472"/>
      <c r="Q25" s="472"/>
      <c r="R25" s="307" t="str">
        <f>'ترتيب الطلاب  5'!AU11</f>
        <v/>
      </c>
      <c r="S25" s="142"/>
      <c r="T25" s="313"/>
    </row>
    <row r="26" spans="1:26">
      <c r="A26" s="142"/>
      <c r="B26" s="16" t="str" cm="1">
        <f t="array" ref="B26:C50">TRANSPOSE('ادخال درجات الاختبار الخامس'!D221:AB222)</f>
        <v/>
      </c>
      <c r="C26" s="16" t="str">
        <v/>
      </c>
      <c r="D26" s="142"/>
      <c r="E26" s="142"/>
      <c r="F26" s="142"/>
      <c r="G26" s="142"/>
      <c r="H26" s="142"/>
      <c r="I26" s="142"/>
      <c r="J26" s="142"/>
      <c r="K26" s="16">
        <v>2</v>
      </c>
      <c r="L26" s="472" t="str">
        <f>'ترتيب الطلاب  5'!AT12</f>
        <v/>
      </c>
      <c r="M26" s="472"/>
      <c r="N26" s="472"/>
      <c r="O26" s="472"/>
      <c r="P26" s="472"/>
      <c r="Q26" s="472"/>
      <c r="R26" s="307" t="str">
        <f>'ترتيب الطلاب  5'!AU12</f>
        <v/>
      </c>
      <c r="S26" s="142"/>
      <c r="T26" s="313"/>
    </row>
    <row r="27" spans="1:26">
      <c r="A27" s="142"/>
      <c r="B27" s="279" t="str">
        <v/>
      </c>
      <c r="C27" s="279" t="str">
        <v/>
      </c>
      <c r="D27" s="142"/>
      <c r="E27" s="142"/>
      <c r="F27" s="142"/>
      <c r="G27" s="142"/>
      <c r="H27" s="142"/>
      <c r="I27" s="142"/>
      <c r="J27" s="142"/>
      <c r="K27" s="16">
        <v>3</v>
      </c>
      <c r="L27" s="472" t="str">
        <f>'ترتيب الطلاب  5'!AT13</f>
        <v/>
      </c>
      <c r="M27" s="472"/>
      <c r="N27" s="472"/>
      <c r="O27" s="472"/>
      <c r="P27" s="472"/>
      <c r="Q27" s="472"/>
      <c r="R27" s="307" t="str">
        <f>'ترتيب الطلاب  5'!AU13</f>
        <v/>
      </c>
      <c r="S27" s="142"/>
      <c r="T27" s="313"/>
    </row>
    <row r="28" spans="1:26">
      <c r="A28" s="142"/>
      <c r="B28" s="16" t="str">
        <v/>
      </c>
      <c r="C28" s="16" t="str">
        <v/>
      </c>
      <c r="D28" s="142"/>
      <c r="E28" s="142"/>
      <c r="F28" s="142"/>
      <c r="G28" s="142"/>
      <c r="H28" s="142"/>
      <c r="I28" s="142"/>
      <c r="J28" s="142"/>
      <c r="K28" s="16">
        <v>4</v>
      </c>
      <c r="L28" s="472" t="str">
        <f>'ترتيب الطلاب  5'!AT14</f>
        <v/>
      </c>
      <c r="M28" s="472"/>
      <c r="N28" s="472"/>
      <c r="O28" s="472"/>
      <c r="P28" s="472"/>
      <c r="Q28" s="472"/>
      <c r="R28" s="307" t="str">
        <f>'ترتيب الطلاب  5'!AU14</f>
        <v/>
      </c>
      <c r="S28" s="142"/>
      <c r="T28" s="313"/>
    </row>
    <row r="29" spans="1:26">
      <c r="A29" s="142"/>
      <c r="B29" s="279" t="str">
        <v/>
      </c>
      <c r="C29" s="279" t="str">
        <v/>
      </c>
      <c r="D29" s="142"/>
      <c r="E29" s="142"/>
      <c r="F29" s="142"/>
      <c r="G29" s="142"/>
      <c r="I29" s="142"/>
      <c r="J29" s="142"/>
      <c r="K29" s="16">
        <v>5</v>
      </c>
      <c r="L29" s="472" t="str">
        <f>'ترتيب الطلاب  5'!AT15</f>
        <v/>
      </c>
      <c r="M29" s="472"/>
      <c r="N29" s="472"/>
      <c r="O29" s="472"/>
      <c r="P29" s="472"/>
      <c r="Q29" s="472"/>
      <c r="R29" s="307" t="str">
        <f>'ترتيب الطلاب  5'!AU15</f>
        <v/>
      </c>
      <c r="S29" s="142"/>
      <c r="T29" s="313"/>
      <c r="W29" t="str">
        <f>'‏‏دمج3'!Q6</f>
        <v>-</v>
      </c>
      <c r="X29">
        <f>'‏‏دمج3'!R6</f>
        <v>0</v>
      </c>
      <c r="Y29">
        <f>'‏‏دمج3'!S6</f>
        <v>0</v>
      </c>
      <c r="Z29">
        <f>'‏‏دمج3'!T6</f>
        <v>0</v>
      </c>
    </row>
    <row r="30" spans="1:26">
      <c r="A30" s="142"/>
      <c r="B30" s="16" t="str">
        <v/>
      </c>
      <c r="C30" s="16" t="str">
        <v/>
      </c>
      <c r="D30" s="142"/>
      <c r="E30" s="142"/>
      <c r="F30" s="142"/>
      <c r="G30" s="142"/>
      <c r="I30" s="142"/>
      <c r="J30" s="142"/>
      <c r="K30" s="16">
        <v>6</v>
      </c>
      <c r="L30" s="472" t="str">
        <f>'ترتيب الطلاب  5'!AT16</f>
        <v/>
      </c>
      <c r="M30" s="472"/>
      <c r="N30" s="472"/>
      <c r="O30" s="472"/>
      <c r="P30" s="472"/>
      <c r="Q30" s="472"/>
      <c r="R30" s="307" t="str">
        <f>'ترتيب الطلاب  5'!AU16</f>
        <v/>
      </c>
      <c r="S30" s="142"/>
      <c r="T30" s="313"/>
      <c r="W30" t="str">
        <f>'‏‏دمج3'!Q7</f>
        <v>-</v>
      </c>
      <c r="X30">
        <f>'‏‏دمج3'!R7</f>
        <v>0</v>
      </c>
      <c r="Y30">
        <f>'‏‏دمج3'!S7</f>
        <v>0</v>
      </c>
      <c r="Z30">
        <f>'‏‏دمج3'!T7</f>
        <v>0</v>
      </c>
    </row>
    <row r="31" spans="1:26">
      <c r="A31" s="142"/>
      <c r="B31" s="279" t="str">
        <v/>
      </c>
      <c r="C31" s="279" t="str">
        <v/>
      </c>
      <c r="D31" s="142"/>
      <c r="E31" s="142"/>
      <c r="F31" s="142"/>
      <c r="G31" s="142"/>
      <c r="H31" s="142"/>
      <c r="I31" s="142"/>
      <c r="J31" s="142"/>
      <c r="K31" s="16">
        <v>7</v>
      </c>
      <c r="L31" s="472" t="str">
        <f>'ترتيب الطلاب  5'!AT17</f>
        <v/>
      </c>
      <c r="M31" s="472"/>
      <c r="N31" s="472"/>
      <c r="O31" s="472"/>
      <c r="P31" s="472"/>
      <c r="Q31" s="472"/>
      <c r="R31" s="307" t="str">
        <f>'ترتيب الطلاب  5'!AU17</f>
        <v/>
      </c>
      <c r="S31" s="142"/>
      <c r="T31" s="313"/>
      <c r="W31" t="str">
        <f>'‏‏دمج3'!Q8</f>
        <v>-</v>
      </c>
      <c r="X31">
        <f>'‏‏دمج3'!R8</f>
        <v>0</v>
      </c>
      <c r="Y31">
        <f>'‏‏دمج3'!S8</f>
        <v>0</v>
      </c>
      <c r="Z31">
        <f>'‏‏دمج3'!T8</f>
        <v>0</v>
      </c>
    </row>
    <row r="32" spans="1:26">
      <c r="A32" s="142"/>
      <c r="B32" s="16" t="str">
        <v/>
      </c>
      <c r="C32" s="16" t="str">
        <v/>
      </c>
      <c r="D32" s="142"/>
      <c r="E32" s="142"/>
      <c r="F32" s="142"/>
      <c r="G32" s="142"/>
      <c r="H32" s="142"/>
      <c r="I32" s="142"/>
      <c r="J32" s="142"/>
      <c r="K32" s="16">
        <v>8</v>
      </c>
      <c r="L32" s="472" t="str">
        <f>'ترتيب الطلاب  5'!AT18</f>
        <v/>
      </c>
      <c r="M32" s="472"/>
      <c r="N32" s="472"/>
      <c r="O32" s="472"/>
      <c r="P32" s="472"/>
      <c r="Q32" s="472"/>
      <c r="R32" s="307" t="str">
        <f>'ترتيب الطلاب  5'!AU18</f>
        <v/>
      </c>
      <c r="S32" s="142"/>
      <c r="T32" s="313"/>
      <c r="W32" t="str">
        <f>'‏‏دمج3'!Q9</f>
        <v>-</v>
      </c>
      <c r="X32">
        <f>'‏‏دمج3'!R9</f>
        <v>0</v>
      </c>
      <c r="Y32">
        <f>'‏‏دمج3'!S9</f>
        <v>0</v>
      </c>
      <c r="Z32">
        <f>'‏‏دمج3'!T9</f>
        <v>0</v>
      </c>
    </row>
    <row r="33" spans="1:26">
      <c r="A33" s="142"/>
      <c r="B33" s="279" t="str">
        <v/>
      </c>
      <c r="C33" s="279" t="str">
        <v/>
      </c>
      <c r="D33" s="142"/>
      <c r="E33" s="142"/>
      <c r="F33" s="142"/>
      <c r="G33" s="142"/>
      <c r="H33" s="142"/>
      <c r="I33" s="142"/>
      <c r="J33" s="142"/>
      <c r="K33" s="16">
        <v>9</v>
      </c>
      <c r="L33" s="472" t="str">
        <f>'ترتيب الطلاب  5'!AT19</f>
        <v/>
      </c>
      <c r="M33" s="472"/>
      <c r="N33" s="472"/>
      <c r="O33" s="472"/>
      <c r="P33" s="472"/>
      <c r="Q33" s="472"/>
      <c r="R33" s="307" t="str">
        <f>'ترتيب الطلاب  5'!AU19</f>
        <v/>
      </c>
      <c r="S33" s="142"/>
      <c r="T33" s="313"/>
      <c r="W33" t="str">
        <f>'‏‏دمج3'!Q10</f>
        <v>-</v>
      </c>
      <c r="X33">
        <f>'‏‏دمج3'!R10</f>
        <v>0</v>
      </c>
      <c r="Y33">
        <f>'‏‏دمج3'!S10</f>
        <v>0</v>
      </c>
      <c r="Z33">
        <f>'‏‏دمج3'!T10</f>
        <v>0</v>
      </c>
    </row>
    <row r="34" spans="1:26">
      <c r="A34" s="142"/>
      <c r="B34" s="16" t="str">
        <v/>
      </c>
      <c r="C34" s="16" t="str">
        <v/>
      </c>
      <c r="D34" s="142"/>
      <c r="E34" s="539" t="s">
        <v>663</v>
      </c>
      <c r="F34" s="539"/>
      <c r="G34" s="539"/>
      <c r="H34" s="539"/>
      <c r="I34" s="539"/>
      <c r="J34" s="142"/>
      <c r="K34" s="314">
        <v>10</v>
      </c>
      <c r="L34" s="500" t="str">
        <f>'ترتيب الطلاب  5'!AT20</f>
        <v/>
      </c>
      <c r="M34" s="500"/>
      <c r="N34" s="500"/>
      <c r="O34" s="500"/>
      <c r="P34" s="500"/>
      <c r="Q34" s="500"/>
      <c r="R34" s="316" t="str">
        <f>'ترتيب الطلاب  5'!AU20</f>
        <v/>
      </c>
      <c r="S34" s="142"/>
      <c r="T34" s="313"/>
      <c r="W34" t="str">
        <f>'‏‏دمج3'!Q11</f>
        <v>-</v>
      </c>
      <c r="X34">
        <f>'‏‏دمج3'!R11</f>
        <v>0</v>
      </c>
      <c r="Y34">
        <f>'‏‏دمج3'!S11</f>
        <v>0</v>
      </c>
      <c r="Z34">
        <f>'‏‏دمج3'!T11</f>
        <v>0</v>
      </c>
    </row>
    <row r="35" spans="1:26">
      <c r="A35" s="142"/>
      <c r="B35" s="279" t="str">
        <v/>
      </c>
      <c r="C35" s="279" t="str">
        <v/>
      </c>
      <c r="D35" s="467" t="s">
        <v>666</v>
      </c>
      <c r="E35" s="467"/>
      <c r="F35" s="467"/>
      <c r="G35" s="467"/>
      <c r="H35" s="302" t="s">
        <v>664</v>
      </c>
      <c r="I35" s="279" t="s">
        <v>665</v>
      </c>
      <c r="J35" s="301" t="s">
        <v>667</v>
      </c>
      <c r="K35" s="142"/>
      <c r="L35" s="142"/>
      <c r="M35" s="142"/>
      <c r="N35" s="142"/>
      <c r="O35" s="142"/>
      <c r="P35" s="142"/>
      <c r="Q35" s="142"/>
      <c r="R35" s="142"/>
      <c r="S35" s="142"/>
      <c r="T35" s="313"/>
      <c r="W35" t="str">
        <f>'‏‏دمج3'!Q12</f>
        <v>-</v>
      </c>
      <c r="X35">
        <f>'‏‏دمج3'!R12</f>
        <v>0</v>
      </c>
      <c r="Y35">
        <f>'‏‏دمج3'!S12</f>
        <v>0</v>
      </c>
      <c r="Z35">
        <f>'‏‏دمج3'!T12</f>
        <v>0</v>
      </c>
    </row>
    <row r="36" spans="1:26">
      <c r="A36" s="142"/>
      <c r="B36" s="16" t="str">
        <v/>
      </c>
      <c r="C36" s="16" t="str">
        <v/>
      </c>
      <c r="D36" s="539" t="str">
        <f>IF(W29="-","",W29)</f>
        <v/>
      </c>
      <c r="E36" s="539"/>
      <c r="F36" s="539"/>
      <c r="G36" s="539"/>
      <c r="H36" s="303" t="str">
        <f>IF(W29="-","",X29)</f>
        <v/>
      </c>
      <c r="I36" s="303" t="str">
        <f>IF(W29="-","",Y29)</f>
        <v/>
      </c>
      <c r="J36" s="303" t="str">
        <f>IF(W29="-","",Z29)</f>
        <v/>
      </c>
      <c r="K36" s="317" t="str">
        <f>IFERROR(RANK(J36,$J:$J,1)+COUNTIF($J$36:J36,J36)-1,"")</f>
        <v/>
      </c>
      <c r="L36" s="142"/>
      <c r="M36" s="142"/>
      <c r="N36" s="142"/>
      <c r="O36" s="142"/>
      <c r="P36" s="142"/>
      <c r="Q36" s="142"/>
      <c r="R36" s="142"/>
      <c r="S36" s="142"/>
      <c r="T36" s="313"/>
      <c r="W36" t="str">
        <f>'‏‏دمج3'!Q13</f>
        <v>-</v>
      </c>
      <c r="X36">
        <f>'‏‏دمج3'!R13</f>
        <v>0</v>
      </c>
      <c r="Y36">
        <f>'‏‏دمج3'!S13</f>
        <v>0</v>
      </c>
      <c r="Z36">
        <f>'‏‏دمج3'!T13</f>
        <v>0</v>
      </c>
    </row>
    <row r="37" spans="1:26">
      <c r="A37" s="142"/>
      <c r="B37" s="279" t="str">
        <v/>
      </c>
      <c r="C37" s="279" t="str">
        <v/>
      </c>
      <c r="D37" s="539" t="str">
        <f t="shared" ref="D37:D48" si="2">IF(W30="-","",W30)</f>
        <v/>
      </c>
      <c r="E37" s="539"/>
      <c r="F37" s="539"/>
      <c r="G37" s="539"/>
      <c r="H37" s="303" t="str">
        <f t="shared" ref="H37:H48" si="3">IF(W30="-","",X30)</f>
        <v/>
      </c>
      <c r="I37" s="303" t="str">
        <f t="shared" ref="I37:I48" si="4">IF(W30="-","",Y30)</f>
        <v/>
      </c>
      <c r="J37" s="303" t="str">
        <f t="shared" ref="J37:J48" si="5">IF(W30="-","",Z30)</f>
        <v/>
      </c>
      <c r="K37" s="317" t="str">
        <f>IFERROR(RANK(J37,$J:$J,1)+COUNTIF($J$36:J37,J37)-1,"")</f>
        <v/>
      </c>
      <c r="L37" s="464" t="s">
        <v>677</v>
      </c>
      <c r="M37" s="464"/>
      <c r="N37" s="464"/>
      <c r="O37" s="142"/>
      <c r="P37" s="142"/>
      <c r="Q37" s="142"/>
      <c r="R37" s="142"/>
      <c r="S37" s="142"/>
      <c r="T37" s="313"/>
      <c r="W37" t="str">
        <f>'‏‏دمج3'!Q14</f>
        <v>-</v>
      </c>
      <c r="X37">
        <f>'‏‏دمج3'!R14</f>
        <v>0</v>
      </c>
      <c r="Y37">
        <f>'‏‏دمج3'!S14</f>
        <v>0</v>
      </c>
      <c r="Z37">
        <f>'‏‏دمج3'!T14</f>
        <v>0</v>
      </c>
    </row>
    <row r="38" spans="1:26">
      <c r="A38" s="142"/>
      <c r="B38" s="16" t="str">
        <v/>
      </c>
      <c r="C38" s="16" t="str">
        <v/>
      </c>
      <c r="D38" s="539" t="str">
        <f t="shared" si="2"/>
        <v/>
      </c>
      <c r="E38" s="539"/>
      <c r="F38" s="539"/>
      <c r="G38" s="539"/>
      <c r="H38" s="303" t="str">
        <f t="shared" si="3"/>
        <v/>
      </c>
      <c r="I38" s="303" t="str">
        <f t="shared" si="4"/>
        <v/>
      </c>
      <c r="J38" s="303" t="str">
        <f t="shared" si="5"/>
        <v/>
      </c>
      <c r="K38" s="317" t="str">
        <f>IFERROR(RANK(J38,$J:$J,1)+COUNTIF($J$36:J38,J38)-1,"")</f>
        <v/>
      </c>
      <c r="L38" s="312" t="s">
        <v>673</v>
      </c>
      <c r="M38" s="467" t="s">
        <v>676</v>
      </c>
      <c r="N38" s="467"/>
      <c r="O38" s="467"/>
      <c r="P38" s="467"/>
      <c r="Q38" s="467"/>
      <c r="R38" s="312" t="s">
        <v>229</v>
      </c>
      <c r="S38" s="142"/>
      <c r="T38" s="313"/>
      <c r="W38" t="str">
        <f>'‏‏دمج3'!Q15</f>
        <v>-</v>
      </c>
      <c r="X38">
        <f>'‏‏دمج3'!R15</f>
        <v>0</v>
      </c>
      <c r="Y38">
        <f>'‏‏دمج3'!S15</f>
        <v>0</v>
      </c>
      <c r="Z38">
        <f>'‏‏دمج3'!T15</f>
        <v>0</v>
      </c>
    </row>
    <row r="39" spans="1:26">
      <c r="A39" s="142"/>
      <c r="B39" s="279" t="str">
        <v/>
      </c>
      <c r="C39" s="279" t="str">
        <v/>
      </c>
      <c r="D39" s="539" t="str">
        <f t="shared" si="2"/>
        <v/>
      </c>
      <c r="E39" s="539"/>
      <c r="F39" s="539"/>
      <c r="G39" s="539"/>
      <c r="H39" s="303" t="str">
        <f t="shared" si="3"/>
        <v/>
      </c>
      <c r="I39" s="303" t="str">
        <f t="shared" si="4"/>
        <v/>
      </c>
      <c r="J39" s="303" t="str">
        <f t="shared" si="5"/>
        <v/>
      </c>
      <c r="K39" s="317" t="str">
        <f>IFERROR(RANK(J39,$J:$J,1)+COUNTIF($J$36:J39,J39)-1,"")</f>
        <v/>
      </c>
      <c r="L39" s="16">
        <v>1</v>
      </c>
      <c r="M39" s="472" t="str">
        <f>'ترتيب الطلاب  5'!K11</f>
        <v/>
      </c>
      <c r="N39" s="472"/>
      <c r="O39" s="472"/>
      <c r="P39" s="472"/>
      <c r="Q39" s="472"/>
      <c r="R39" s="307" t="str">
        <f>'ترتيب الطلاب  5'!L11</f>
        <v/>
      </c>
      <c r="S39" s="142"/>
      <c r="T39" s="313"/>
      <c r="W39" t="str">
        <f>'‏‏دمج3'!Q16</f>
        <v>-</v>
      </c>
      <c r="X39">
        <f>'‏‏دمج3'!R16</f>
        <v>0</v>
      </c>
      <c r="Y39">
        <f>'‏‏دمج3'!S16</f>
        <v>0</v>
      </c>
      <c r="Z39">
        <f>'‏‏دمج3'!T16</f>
        <v>0</v>
      </c>
    </row>
    <row r="40" spans="1:26">
      <c r="A40" s="142"/>
      <c r="B40" s="16" t="str">
        <v/>
      </c>
      <c r="C40" s="16" t="str">
        <v/>
      </c>
      <c r="D40" s="539" t="str">
        <f t="shared" si="2"/>
        <v/>
      </c>
      <c r="E40" s="539"/>
      <c r="F40" s="539"/>
      <c r="G40" s="539"/>
      <c r="H40" s="303" t="str">
        <f t="shared" si="3"/>
        <v/>
      </c>
      <c r="I40" s="303" t="str">
        <f t="shared" si="4"/>
        <v/>
      </c>
      <c r="J40" s="303" t="str">
        <f t="shared" si="5"/>
        <v/>
      </c>
      <c r="K40" s="317" t="str">
        <f>IFERROR(RANK(J40,$J:$J,1)+COUNTIF($J$36:J40,J40)-1,"")</f>
        <v/>
      </c>
      <c r="L40" s="16">
        <v>2</v>
      </c>
      <c r="M40" s="472" t="str">
        <f>'ترتيب الطلاب  5'!K12</f>
        <v/>
      </c>
      <c r="N40" s="472"/>
      <c r="O40" s="472"/>
      <c r="P40" s="472"/>
      <c r="Q40" s="472"/>
      <c r="R40" s="307" t="str">
        <f>'ترتيب الطلاب  5'!L12</f>
        <v/>
      </c>
      <c r="S40" s="142"/>
      <c r="T40" s="313"/>
      <c r="W40" t="str">
        <f>'‏‏دمج3'!Q17</f>
        <v>-</v>
      </c>
      <c r="X40">
        <f>'‏‏دمج3'!R17</f>
        <v>0</v>
      </c>
      <c r="Y40">
        <f>'‏‏دمج3'!S17</f>
        <v>0</v>
      </c>
      <c r="Z40">
        <f>'‏‏دمج3'!T17</f>
        <v>0</v>
      </c>
    </row>
    <row r="41" spans="1:26">
      <c r="A41" s="142"/>
      <c r="B41" s="279" t="str">
        <v/>
      </c>
      <c r="C41" s="279" t="str">
        <v/>
      </c>
      <c r="D41" s="539" t="str">
        <f t="shared" si="2"/>
        <v/>
      </c>
      <c r="E41" s="539"/>
      <c r="F41" s="539"/>
      <c r="G41" s="539"/>
      <c r="H41" s="303" t="str">
        <f t="shared" si="3"/>
        <v/>
      </c>
      <c r="I41" s="303" t="str">
        <f t="shared" si="4"/>
        <v/>
      </c>
      <c r="J41" s="303" t="str">
        <f t="shared" si="5"/>
        <v/>
      </c>
      <c r="K41" s="317" t="str">
        <f>IFERROR(RANK(J41,$J:$J,1)+COUNTIF($J$36:J41,J41)-1,"")</f>
        <v/>
      </c>
      <c r="L41" s="16">
        <v>3</v>
      </c>
      <c r="M41" s="472" t="str">
        <f>'ترتيب الطلاب  5'!K13</f>
        <v/>
      </c>
      <c r="N41" s="472"/>
      <c r="O41" s="472"/>
      <c r="P41" s="472"/>
      <c r="Q41" s="472"/>
      <c r="R41" s="307" t="str">
        <f>'ترتيب الطلاب  5'!L13</f>
        <v/>
      </c>
      <c r="S41" s="142"/>
      <c r="T41" s="313"/>
      <c r="W41" t="str">
        <f>'‏‏دمج3'!Q18</f>
        <v>-</v>
      </c>
      <c r="X41">
        <f>'‏‏دمج3'!R18</f>
        <v>0</v>
      </c>
      <c r="Y41">
        <f>'‏‏دمج3'!S18</f>
        <v>0</v>
      </c>
      <c r="Z41">
        <f>'‏‏دمج3'!T18</f>
        <v>0</v>
      </c>
    </row>
    <row r="42" spans="1:26">
      <c r="A42" s="142"/>
      <c r="B42" s="16" t="str">
        <v/>
      </c>
      <c r="C42" s="16" t="str">
        <v/>
      </c>
      <c r="D42" s="539" t="str">
        <f t="shared" si="2"/>
        <v/>
      </c>
      <c r="E42" s="539"/>
      <c r="F42" s="539"/>
      <c r="G42" s="539"/>
      <c r="H42" s="303" t="str">
        <f t="shared" si="3"/>
        <v/>
      </c>
      <c r="I42" s="303" t="str">
        <f t="shared" si="4"/>
        <v/>
      </c>
      <c r="J42" s="303" t="str">
        <f t="shared" si="5"/>
        <v/>
      </c>
      <c r="K42" s="317" t="str">
        <f>IFERROR(RANK(J42,$J:$J,1)+COUNTIF($J$36:J42,J42)-1,"")</f>
        <v/>
      </c>
      <c r="L42" s="16">
        <v>4</v>
      </c>
      <c r="M42" s="472" t="str">
        <f>'ترتيب الطلاب  5'!K14</f>
        <v/>
      </c>
      <c r="N42" s="472"/>
      <c r="O42" s="472"/>
      <c r="P42" s="472"/>
      <c r="Q42" s="472"/>
      <c r="R42" s="307" t="str">
        <f>'ترتيب الطلاب  5'!L14</f>
        <v/>
      </c>
      <c r="S42" s="142"/>
      <c r="T42" s="313"/>
    </row>
    <row r="43" spans="1:26">
      <c r="A43" s="142"/>
      <c r="B43" s="279" t="str">
        <v/>
      </c>
      <c r="C43" s="279" t="str">
        <v/>
      </c>
      <c r="D43" s="539" t="str">
        <f t="shared" si="2"/>
        <v/>
      </c>
      <c r="E43" s="539"/>
      <c r="F43" s="539"/>
      <c r="G43" s="539"/>
      <c r="H43" s="303" t="str">
        <f t="shared" si="3"/>
        <v/>
      </c>
      <c r="I43" s="303" t="str">
        <f t="shared" si="4"/>
        <v/>
      </c>
      <c r="J43" s="303" t="str">
        <f t="shared" si="5"/>
        <v/>
      </c>
      <c r="K43" s="317" t="str">
        <f>IFERROR(RANK(J43,$J:$J,1)+COUNTIF($J$36:J43,J43)-1,"")</f>
        <v/>
      </c>
      <c r="L43" s="16">
        <v>5</v>
      </c>
      <c r="M43" s="472" t="str">
        <f>'ترتيب الطلاب  5'!K15</f>
        <v/>
      </c>
      <c r="N43" s="472"/>
      <c r="O43" s="472"/>
      <c r="P43" s="472"/>
      <c r="Q43" s="472"/>
      <c r="R43" s="307" t="str">
        <f>'ترتيب الطلاب  5'!L15</f>
        <v/>
      </c>
      <c r="S43" s="142"/>
      <c r="T43" s="313"/>
    </row>
    <row r="44" spans="1:26">
      <c r="A44" s="142"/>
      <c r="B44" s="16" t="str">
        <v/>
      </c>
      <c r="C44" s="16" t="str">
        <v/>
      </c>
      <c r="D44" s="539" t="str">
        <f t="shared" si="2"/>
        <v/>
      </c>
      <c r="E44" s="539"/>
      <c r="F44" s="539"/>
      <c r="G44" s="539"/>
      <c r="H44" s="303" t="str">
        <f t="shared" si="3"/>
        <v/>
      </c>
      <c r="I44" s="303" t="str">
        <f t="shared" si="4"/>
        <v/>
      </c>
      <c r="J44" s="303" t="str">
        <f t="shared" si="5"/>
        <v/>
      </c>
      <c r="K44" s="317" t="str">
        <f>IFERROR(RANK(J44,$J:$J,1)+COUNTIF($J$36:J44,J44)-1,"")</f>
        <v/>
      </c>
      <c r="L44" s="16">
        <v>6</v>
      </c>
      <c r="M44" s="472" t="str">
        <f>'ترتيب الطلاب  5'!K16</f>
        <v/>
      </c>
      <c r="N44" s="472"/>
      <c r="O44" s="472"/>
      <c r="P44" s="472"/>
      <c r="Q44" s="472"/>
      <c r="R44" s="307" t="str">
        <f>'ترتيب الطلاب  5'!L16</f>
        <v/>
      </c>
      <c r="S44" s="142"/>
      <c r="T44" s="313"/>
    </row>
    <row r="45" spans="1:26">
      <c r="A45" s="142"/>
      <c r="B45" s="279" t="str">
        <v/>
      </c>
      <c r="C45" s="279" t="str">
        <v/>
      </c>
      <c r="D45" s="539" t="str">
        <f t="shared" si="2"/>
        <v/>
      </c>
      <c r="E45" s="539"/>
      <c r="F45" s="539"/>
      <c r="G45" s="539"/>
      <c r="H45" s="303" t="str">
        <f t="shared" si="3"/>
        <v/>
      </c>
      <c r="I45" s="303" t="str">
        <f t="shared" si="4"/>
        <v/>
      </c>
      <c r="J45" s="303" t="str">
        <f t="shared" si="5"/>
        <v/>
      </c>
      <c r="K45" s="317" t="str">
        <f>IFERROR(RANK(J45,$J:$J,1)+COUNTIF($J$36:J45,J45)-1,"")</f>
        <v/>
      </c>
      <c r="L45" s="16">
        <v>7</v>
      </c>
      <c r="M45" s="472" t="str">
        <f>'ترتيب الطلاب  5'!K17</f>
        <v/>
      </c>
      <c r="N45" s="472"/>
      <c r="O45" s="472"/>
      <c r="P45" s="472"/>
      <c r="Q45" s="472"/>
      <c r="R45" s="307" t="str">
        <f>'ترتيب الطلاب  5'!L17</f>
        <v/>
      </c>
      <c r="S45" s="142"/>
      <c r="T45" s="313"/>
    </row>
    <row r="46" spans="1:26">
      <c r="A46" s="142"/>
      <c r="B46" s="16" t="str">
        <v/>
      </c>
      <c r="C46" s="16" t="str">
        <v/>
      </c>
      <c r="D46" s="539" t="str">
        <f t="shared" si="2"/>
        <v/>
      </c>
      <c r="E46" s="539"/>
      <c r="F46" s="539"/>
      <c r="G46" s="539"/>
      <c r="H46" s="303" t="str">
        <f t="shared" si="3"/>
        <v/>
      </c>
      <c r="I46" s="303" t="str">
        <f t="shared" si="4"/>
        <v/>
      </c>
      <c r="J46" s="303" t="str">
        <f t="shared" si="5"/>
        <v/>
      </c>
      <c r="K46" s="317" t="str">
        <f>IFERROR(RANK(J46,$J:$J,1)+COUNTIF($J$36:J46,J46)-1,"")</f>
        <v/>
      </c>
      <c r="L46" s="16">
        <v>8</v>
      </c>
      <c r="M46" s="472" t="str">
        <f>'ترتيب الطلاب  5'!K18</f>
        <v/>
      </c>
      <c r="N46" s="472"/>
      <c r="O46" s="472"/>
      <c r="P46" s="472"/>
      <c r="Q46" s="472"/>
      <c r="R46" s="307" t="str">
        <f>'ترتيب الطلاب  5'!L18</f>
        <v/>
      </c>
      <c r="S46" s="142"/>
      <c r="T46" s="313"/>
    </row>
    <row r="47" spans="1:26">
      <c r="A47" s="142"/>
      <c r="B47" s="279" t="str">
        <v/>
      </c>
      <c r="C47" s="279" t="str">
        <v/>
      </c>
      <c r="D47" s="539" t="str">
        <f t="shared" si="2"/>
        <v/>
      </c>
      <c r="E47" s="539"/>
      <c r="F47" s="539"/>
      <c r="G47" s="539"/>
      <c r="H47" s="303" t="str">
        <f t="shared" si="3"/>
        <v/>
      </c>
      <c r="I47" s="303" t="str">
        <f t="shared" si="4"/>
        <v/>
      </c>
      <c r="J47" s="303" t="str">
        <f t="shared" si="5"/>
        <v/>
      </c>
      <c r="K47" s="317" t="str">
        <f>IFERROR(RANK(J47,$J:$J,1)+COUNTIF($J$36:J47,J47)-1,"")</f>
        <v/>
      </c>
      <c r="L47" s="16">
        <v>9</v>
      </c>
      <c r="M47" s="472" t="str">
        <f>'ترتيب الطلاب  5'!K19</f>
        <v/>
      </c>
      <c r="N47" s="472"/>
      <c r="O47" s="472"/>
      <c r="P47" s="472"/>
      <c r="Q47" s="472"/>
      <c r="R47" s="307" t="str">
        <f>'ترتيب الطلاب  5'!L19</f>
        <v/>
      </c>
      <c r="S47" s="142"/>
      <c r="T47" s="313"/>
    </row>
    <row r="48" spans="1:26">
      <c r="A48" s="142"/>
      <c r="B48" s="16" t="str">
        <v/>
      </c>
      <c r="C48" s="16" t="str">
        <v/>
      </c>
      <c r="D48" s="539" t="str">
        <f t="shared" si="2"/>
        <v/>
      </c>
      <c r="E48" s="539"/>
      <c r="F48" s="539"/>
      <c r="G48" s="539"/>
      <c r="H48" s="303" t="str">
        <f t="shared" si="3"/>
        <v/>
      </c>
      <c r="I48" s="303" t="str">
        <f t="shared" si="4"/>
        <v/>
      </c>
      <c r="J48" s="303" t="str">
        <f t="shared" si="5"/>
        <v/>
      </c>
      <c r="K48" s="317" t="str">
        <f>IFERROR(RANK(J48,$J:$J,1)+COUNTIF($J$36:J48,J48)-1,"")</f>
        <v/>
      </c>
      <c r="L48" s="314">
        <v>10</v>
      </c>
      <c r="M48" s="472" t="str">
        <f>'ترتيب الطلاب  5'!K20</f>
        <v/>
      </c>
      <c r="N48" s="472"/>
      <c r="O48" s="472"/>
      <c r="P48" s="472"/>
      <c r="Q48" s="472"/>
      <c r="R48" s="307" t="str">
        <f>'ترتيب الطلاب  5'!L20</f>
        <v/>
      </c>
      <c r="S48" s="142"/>
      <c r="T48" s="313"/>
    </row>
    <row r="49" spans="1:20">
      <c r="A49" s="142"/>
      <c r="B49" s="279" t="str">
        <v/>
      </c>
      <c r="C49" s="279" t="str">
        <v/>
      </c>
      <c r="D49" s="142"/>
      <c r="E49" s="557" t="s">
        <v>592</v>
      </c>
      <c r="F49" s="557"/>
      <c r="G49" s="557"/>
      <c r="H49" s="557" t="s">
        <v>593</v>
      </c>
      <c r="I49" s="557"/>
      <c r="J49" s="142"/>
      <c r="K49" s="142"/>
      <c r="L49" s="142"/>
      <c r="M49" s="142"/>
      <c r="N49" s="142"/>
      <c r="O49" s="142"/>
      <c r="P49" s="142"/>
      <c r="Q49" s="142"/>
      <c r="R49" s="142"/>
      <c r="S49" s="142"/>
      <c r="T49" s="313"/>
    </row>
    <row r="50" spans="1:20">
      <c r="A50" s="142"/>
      <c r="B50" s="154" t="str">
        <v/>
      </c>
      <c r="C50" s="154" t="str">
        <v/>
      </c>
      <c r="D50" s="142"/>
      <c r="E50" s="549"/>
      <c r="F50" s="549"/>
      <c r="G50" s="549"/>
      <c r="H50" s="550"/>
      <c r="I50" s="552"/>
      <c r="J50" s="142"/>
      <c r="K50" s="142"/>
      <c r="L50" s="142"/>
      <c r="M50" s="142"/>
      <c r="N50" s="142"/>
      <c r="O50" s="142"/>
      <c r="P50" s="142"/>
      <c r="Q50" s="142"/>
      <c r="R50" s="142"/>
      <c r="S50" s="142"/>
      <c r="T50" s="313"/>
    </row>
    <row r="51" spans="1:20">
      <c r="A51" s="142"/>
      <c r="B51" s="142"/>
      <c r="C51" s="142"/>
      <c r="D51" s="142"/>
      <c r="E51" s="142"/>
      <c r="F51" s="142"/>
      <c r="G51" s="142"/>
      <c r="H51" s="142"/>
      <c r="I51" s="142"/>
      <c r="J51" s="142"/>
    </row>
  </sheetData>
  <sheetProtection algorithmName="SHA-512" hashValue="qDDT0UFgIdyrvwcZQGiFJ3l1cMjjqOaRHe+3/a58HRSkKxl0IbVg6u01McklRV6/jzJp1oQ+2m0dqhyM/jbKcg==" saltValue="/eGULN3LthbyW60AjsLtGg==" spinCount="100000" sheet="1" objects="1" scenarios="1"/>
  <mergeCells count="74">
    <mergeCell ref="M46:Q46"/>
    <mergeCell ref="M47:Q47"/>
    <mergeCell ref="M48:Q48"/>
    <mergeCell ref="M41:Q41"/>
    <mergeCell ref="M42:Q42"/>
    <mergeCell ref="M43:Q43"/>
    <mergeCell ref="M44:Q44"/>
    <mergeCell ref="M45:Q45"/>
    <mergeCell ref="L34:Q34"/>
    <mergeCell ref="L37:N37"/>
    <mergeCell ref="M38:Q38"/>
    <mergeCell ref="M39:Q39"/>
    <mergeCell ref="M40:Q40"/>
    <mergeCell ref="L29:Q29"/>
    <mergeCell ref="L30:Q30"/>
    <mergeCell ref="L31:Q31"/>
    <mergeCell ref="L32:Q32"/>
    <mergeCell ref="L33:Q33"/>
    <mergeCell ref="L24:Q24"/>
    <mergeCell ref="L25:Q25"/>
    <mergeCell ref="L26:Q26"/>
    <mergeCell ref="L27:Q27"/>
    <mergeCell ref="L28:Q28"/>
    <mergeCell ref="L20:S20"/>
    <mergeCell ref="L21:S21"/>
    <mergeCell ref="L22:S22"/>
    <mergeCell ref="K23:N23"/>
    <mergeCell ref="L15:S15"/>
    <mergeCell ref="L16:S16"/>
    <mergeCell ref="L17:S17"/>
    <mergeCell ref="L18:S18"/>
    <mergeCell ref="L19:S19"/>
    <mergeCell ref="K10:N10"/>
    <mergeCell ref="L11:S11"/>
    <mergeCell ref="L12:S12"/>
    <mergeCell ref="L13:S13"/>
    <mergeCell ref="L14:S14"/>
    <mergeCell ref="N2:Q2"/>
    <mergeCell ref="K3:M3"/>
    <mergeCell ref="S3:T6"/>
    <mergeCell ref="K4:M4"/>
    <mergeCell ref="K5:M5"/>
    <mergeCell ref="D45:G45"/>
    <mergeCell ref="H50:I50"/>
    <mergeCell ref="H49:I49"/>
    <mergeCell ref="E49:G49"/>
    <mergeCell ref="D46:G46"/>
    <mergeCell ref="D47:G47"/>
    <mergeCell ref="D48:G48"/>
    <mergeCell ref="E50:G50"/>
    <mergeCell ref="D40:G40"/>
    <mergeCell ref="D41:G41"/>
    <mergeCell ref="D42:G42"/>
    <mergeCell ref="D43:G43"/>
    <mergeCell ref="D44:G44"/>
    <mergeCell ref="G10:H10"/>
    <mergeCell ref="I10:J10"/>
    <mergeCell ref="D2:G2"/>
    <mergeCell ref="A3:C3"/>
    <mergeCell ref="I3:J6"/>
    <mergeCell ref="A4:C4"/>
    <mergeCell ref="A5:C5"/>
    <mergeCell ref="D12:E12"/>
    <mergeCell ref="G12:H12"/>
    <mergeCell ref="C14:E14"/>
    <mergeCell ref="B17:E17"/>
    <mergeCell ref="B24:B25"/>
    <mergeCell ref="C24:C25"/>
    <mergeCell ref="D39:G39"/>
    <mergeCell ref="E34:I34"/>
    <mergeCell ref="D35:G35"/>
    <mergeCell ref="D36:G36"/>
    <mergeCell ref="D37:G37"/>
    <mergeCell ref="D38:G38"/>
  </mergeCells>
  <conditionalFormatting sqref="J35:J48">
    <cfRule type="cellIs" dxfId="9" priority="1" operator="equal">
      <formula>0</formula>
    </cfRule>
    <cfRule type="cellIs" dxfId="8" priority="2" operator="lessThan">
      <formula>0</formula>
    </cfRule>
    <cfRule type="cellIs" dxfId="7" priority="3" operator="greaterThan">
      <formula>0</formula>
    </cfRule>
  </conditionalFormatting>
  <pageMargins left="0.25" right="0.25" top="0.75" bottom="0.75" header="0.3" footer="0.3"/>
  <pageSetup paperSize="9"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71807-68CF-4800-BED8-FC1D2BFBA98C}">
  <dimension ref="A3:AC212"/>
  <sheetViews>
    <sheetView rightToLeft="1" topLeftCell="E1" workbookViewId="0">
      <selection activeCell="F5" sqref="F5:G6"/>
    </sheetView>
  </sheetViews>
  <sheetFormatPr defaultColWidth="0" defaultRowHeight="14.25"/>
  <cols>
    <col min="1" max="1" width="12.625" hidden="1" customWidth="1"/>
    <col min="2" max="2" width="14" hidden="1" customWidth="1"/>
    <col min="3" max="3" width="84.75" hidden="1" customWidth="1"/>
    <col min="4" max="4" width="9" hidden="1" customWidth="1"/>
    <col min="5" max="6" width="9" customWidth="1"/>
    <col min="7" max="7" width="87.75" style="2" customWidth="1"/>
    <col min="8" max="14" width="9" customWidth="1"/>
    <col min="15" max="19" width="9" hidden="1" customWidth="1"/>
    <col min="20" max="20" width="12.625" style="236" hidden="1" customWidth="1"/>
    <col min="21" max="21" width="69.25" hidden="1" customWidth="1"/>
    <col min="22" max="22" width="36" hidden="1" customWidth="1"/>
    <col min="23" max="23" width="29" hidden="1" customWidth="1"/>
    <col min="24" max="24" width="36" hidden="1" customWidth="1"/>
    <col min="25" max="25" width="60.875" hidden="1" customWidth="1"/>
    <col min="26" max="26" width="56.125" hidden="1" customWidth="1"/>
    <col min="27" max="27" width="71" hidden="1" customWidth="1"/>
    <col min="28" max="28" width="57" hidden="1" customWidth="1"/>
    <col min="29" max="29" width="48.875" hidden="1" customWidth="1"/>
    <col min="30" max="16384" width="9" hidden="1"/>
  </cols>
  <sheetData>
    <row r="3" spans="1:29" ht="18">
      <c r="A3" s="252" t="s">
        <v>291</v>
      </c>
      <c r="B3" s="251" t="s">
        <v>290</v>
      </c>
      <c r="C3" s="251" t="s">
        <v>292</v>
      </c>
      <c r="G3" s="253" t="s">
        <v>540</v>
      </c>
      <c r="T3" s="250" t="s">
        <v>291</v>
      </c>
      <c r="V3" s="131" t="s">
        <v>511</v>
      </c>
      <c r="W3" s="131" t="s">
        <v>504</v>
      </c>
      <c r="X3" s="131" t="s">
        <v>510</v>
      </c>
      <c r="Y3" s="131" t="s">
        <v>509</v>
      </c>
      <c r="Z3" s="131" t="s">
        <v>508</v>
      </c>
      <c r="AA3" s="131" t="s">
        <v>507</v>
      </c>
      <c r="AB3" s="131" t="s">
        <v>506</v>
      </c>
      <c r="AC3" s="131" t="s">
        <v>505</v>
      </c>
    </row>
    <row r="4" spans="1:29" ht="18.75" thickBot="1">
      <c r="A4" t="s">
        <v>440</v>
      </c>
      <c r="B4" s="238" t="s">
        <v>293</v>
      </c>
      <c r="C4" s="240" t="s">
        <v>441</v>
      </c>
      <c r="T4" s="435" t="s">
        <v>440</v>
      </c>
      <c r="U4" t="str">
        <f t="shared" ref="U4:U67" si="0">B4&amp;" : "&amp;C4</f>
        <v>المرتفع : يحدد المترادفات والمتضادات من السياق أو من غيره</v>
      </c>
      <c r="V4" t="str">
        <f t="shared" ref="V4:V32" si="1">U92</f>
        <v>المرتفع :  يحل مسائل رياضية على الكسور الاعتيادية والكسور العشرية</v>
      </c>
      <c r="W4" t="str">
        <f t="shared" ref="W4:W25" si="2">U70</f>
        <v>المرتفع : يقدر ناتج جمع وطرح الأعداد ضمن أربع منازل</v>
      </c>
      <c r="X4" t="str">
        <f t="shared" ref="X4:X21" si="3">U4</f>
        <v>المرتفع : يحدد المترادفات والمتضادات من السياق أو من غيره</v>
      </c>
      <c r="Y4" t="str">
        <f t="shared" ref="Y4:Y25" si="4">U22</f>
        <v>المرتفع : يحدد المترادفات والمتضادات من السياق أو من غيره</v>
      </c>
      <c r="Z4" t="str">
        <f t="shared" ref="Z4:Z29" si="5">U44</f>
        <v>المرتفع : يستنتج معاني مصطلحات تستخدم في مجالات علمية مختلفة</v>
      </c>
      <c r="AA4" t="str">
        <f t="shared" ref="AA4:AA37" si="6">U121</f>
        <v>المرتفع :  يصمم ويجري التجارب العلمية، ويحلل البيانات؛ ليقدم تفسيرات منطقية</v>
      </c>
      <c r="AB4" t="str">
        <f t="shared" ref="AB4:AB31" si="7">U155</f>
        <v>المرتفع :  يقدم أدلة تثبت أن المخلوقات الحية مكونة من خلايا</v>
      </c>
      <c r="AC4" t="str">
        <f t="shared" ref="AC4:AC33" si="8">U183</f>
        <v>المرتفع :  يحل المعادلات الخطية، ويحل نظام المعادلات الخطية</v>
      </c>
    </row>
    <row r="5" spans="1:29" ht="18.75" thickBot="1">
      <c r="A5" t="s">
        <v>440</v>
      </c>
      <c r="B5" s="238" t="s">
        <v>293</v>
      </c>
      <c r="C5" s="249" t="s">
        <v>442</v>
      </c>
      <c r="F5" s="255" t="s">
        <v>291</v>
      </c>
      <c r="G5" s="323"/>
      <c r="I5" s="434" t="s">
        <v>549</v>
      </c>
      <c r="J5" s="434"/>
      <c r="K5" s="434"/>
      <c r="L5" s="434"/>
      <c r="T5" s="435"/>
      <c r="U5" t="str">
        <f t="shared" si="0"/>
        <v>المرتفع : يفرق بين المفرد والمثنى والجمع من خلال السياق أو بدونه</v>
      </c>
      <c r="V5" t="str">
        <f t="shared" si="1"/>
        <v>المرتفع :  يقسم الأعداد الكسرية ويبسطها</v>
      </c>
      <c r="W5" t="str">
        <f t="shared" si="2"/>
        <v>المرتفع : يطبق خصائص الجمع والضرب</v>
      </c>
      <c r="X5" t="str">
        <f t="shared" si="3"/>
        <v>المرتفع : يفرق بين المفرد والمثنى والجمع من خلال السياق أو بدونه</v>
      </c>
      <c r="Y5" t="str">
        <f t="shared" si="4"/>
        <v>المرتفع : يستنتج معاني مفردات تغيرت دلالاتها بتغير الزمن والسياق</v>
      </c>
      <c r="Z5" t="str">
        <f t="shared" si="5"/>
        <v>المرتفع :  يصنف معاني المصطلحات الجديدة وفقا لدلالاتها</v>
      </c>
      <c r="AA5" t="str">
        <f t="shared" si="6"/>
        <v>المرتفع :  يستكشف الدور الرئيس للجينات في نقل الصفات عبر الأجيال</v>
      </c>
      <c r="AB5" t="str">
        <f t="shared" si="7"/>
        <v xml:space="preserve">المرتفع :  يبني تفسيرًا مدعمًا بالأدلة حول كيفية عمل أجهزة الجسم وتفواعلها مع بعضها </v>
      </c>
      <c r="AC5" t="str">
        <f t="shared" si="8"/>
        <v>المرتفع :  يحل المتباينات الخطية في متغير واحد جبريًّا، ومتباينات تتضمن قيمة مطلقة</v>
      </c>
    </row>
    <row r="6" spans="1:29" ht="18">
      <c r="A6" t="s">
        <v>440</v>
      </c>
      <c r="B6" s="238" t="s">
        <v>293</v>
      </c>
      <c r="C6" s="240" t="s">
        <v>443</v>
      </c>
      <c r="F6" s="254" t="s">
        <v>512</v>
      </c>
      <c r="G6" s="324"/>
      <c r="I6" s="91" t="s">
        <v>293</v>
      </c>
      <c r="J6" s="260" t="s">
        <v>299</v>
      </c>
      <c r="K6" s="189" t="s">
        <v>308</v>
      </c>
      <c r="L6" s="135" t="s">
        <v>548</v>
      </c>
      <c r="O6" t="str">
        <f>IFERROR(LEFT(G6,FIND(":",G6,1)-1),"")</f>
        <v/>
      </c>
      <c r="R6" s="193" cm="1">
        <f t="array" ref="R6">_xlfn.UNIQUE(G6:G30)</f>
        <v>0</v>
      </c>
      <c r="T6" s="435"/>
      <c r="U6" t="str">
        <f t="shared" si="0"/>
        <v>المرتفع : يوضح معاني المفردات من خلال السياق أو بدونه</v>
      </c>
      <c r="V6" t="str">
        <f t="shared" si="1"/>
        <v>المرتفع :  يحل مسائل رياضية على النسبة والمعدل والنسبة المئوية والتناسب</v>
      </c>
      <c r="W6" t="str">
        <f t="shared" si="2"/>
        <v>المرتفع : يكتب جملاً عددية على العمليات الأربع ويوجد قيمتها</v>
      </c>
      <c r="X6" t="str">
        <f t="shared" si="3"/>
        <v>المرتفع : يوضح معاني المفردات من خلال السياق أو بدونه</v>
      </c>
      <c r="Y6" t="str">
        <f t="shared" si="4"/>
        <v>المرتفع : يفهم النصوص المقروءة مع القدرة على تحليلها وتقويمها والتعبير عما يستنتج منها</v>
      </c>
      <c r="Z6" t="str">
        <f t="shared" si="5"/>
        <v>المرتفع :  يستنتج معاني المفردات الجديدة من خلال التفسير والتعريف</v>
      </c>
      <c r="AA6" t="str">
        <f t="shared" si="6"/>
        <v>المرتفع :  يميز التركيب والوظيفة في المخلوقات الحية</v>
      </c>
      <c r="AB6" t="str">
        <f t="shared" si="7"/>
        <v>المرتفع :  يوضح كيف تؤثر التغيرات في تركيب الجينات  الطفرات( الموجودة على الكروموسومات في صنع البروتين)</v>
      </c>
      <c r="AC6" t="str">
        <f t="shared" si="8"/>
        <v>المرتفع :  يحل مسائل على الدالة الخطية</v>
      </c>
    </row>
    <row r="7" spans="1:29" ht="18">
      <c r="A7" t="s">
        <v>440</v>
      </c>
      <c r="B7" s="238" t="s">
        <v>293</v>
      </c>
      <c r="C7" s="240" t="s">
        <v>444</v>
      </c>
      <c r="F7" s="189" t="s">
        <v>513</v>
      </c>
      <c r="G7" s="325"/>
      <c r="I7" s="19">
        <f>COUNTIF($O$6:$O$30,"المرتفع ")</f>
        <v>0</v>
      </c>
      <c r="J7" s="19">
        <f>COUNTIF($O$6:$O$30,"المتوسط ")</f>
        <v>0</v>
      </c>
      <c r="K7" s="19">
        <f>COUNTIF($O$6:$O$30,"المنخفض ")</f>
        <v>0</v>
      </c>
      <c r="L7" s="19">
        <f>COUNTIF($O$6:$O$30,"المنخفض جداً ")</f>
        <v>0</v>
      </c>
      <c r="O7" t="str">
        <f t="shared" ref="O7:O30" si="9">IFERROR(LEFT(G7,FIND(":",G7,1)-1),"")</f>
        <v/>
      </c>
      <c r="T7" s="435"/>
      <c r="U7" t="str">
        <f t="shared" si="0"/>
        <v xml:space="preserve">المرتفع : يحلل النصوص المقروءة ويقومها ويعبر عما يستنتج منها </v>
      </c>
      <c r="V7" t="str">
        <f t="shared" si="1"/>
        <v>المرتفع :  يحل مسائل رياضية على الأنماط العددية والدوال</v>
      </c>
      <c r="W7" t="str">
        <f t="shared" si="2"/>
        <v>المرتفع : يحل مسائل رياضية تتضمن تطبيقات مالية على النقود</v>
      </c>
      <c r="X7" t="str">
        <f t="shared" si="3"/>
        <v xml:space="preserve">المرتفع : يحلل النصوص المقروءة ويقومها ويعبر عما يستنتج منها </v>
      </c>
      <c r="Y7" t="str">
        <f t="shared" si="4"/>
        <v>المرتفع : يميز نوع النص المقروء، ويحلل خصائصه، ويستنتج الأفكار الرئيسة والفرعية والضمنية فيه</v>
      </c>
      <c r="Z7" t="str">
        <f t="shared" si="5"/>
        <v>المرتفع :  يستنتج معاني المفردات الجديدة من خلال الترادف، والتضاد</v>
      </c>
      <c r="AA7" t="str">
        <f t="shared" si="6"/>
        <v>المرتفع : يستخدم الأدلة العلمية لإيجاد حلول لبعض المشاكل التي تواجه النباتات والحيوانات؛ بسبب التغيرات البيئية</v>
      </c>
      <c r="AB7" t="str">
        <f t="shared" si="7"/>
        <v>المرتفع :  يجمع معلومات حول التقنيات الحديثة التي غيرت طرق البشر في توريث الصفات المرغوبة للمخلوقات الحية</v>
      </c>
      <c r="AC7" t="str">
        <f t="shared" si="8"/>
        <v>المرتفع :  يحل مسائل على الدالة التربيعية</v>
      </c>
    </row>
    <row r="8" spans="1:29" ht="18">
      <c r="A8" t="s">
        <v>440</v>
      </c>
      <c r="B8" s="238" t="s">
        <v>293</v>
      </c>
      <c r="C8" s="240" t="s">
        <v>445</v>
      </c>
      <c r="F8" s="189" t="s">
        <v>514</v>
      </c>
      <c r="G8" s="324"/>
      <c r="O8" t="str">
        <f t="shared" si="9"/>
        <v/>
      </c>
      <c r="T8" s="435"/>
      <c r="U8" t="str">
        <f t="shared" si="0"/>
        <v>المرتفع : يستنتج فكرة النص المنظور الرئيسة، ويستخرج قيمه وأفكاره الفرعية</v>
      </c>
      <c r="V8" t="str">
        <f t="shared" si="1"/>
        <v>المرتفع :  يوجد قاعدة دالة ما من خلال جدول</v>
      </c>
      <c r="W8" t="str">
        <f t="shared" si="2"/>
        <v>المرتفع : يحلل البيانات الممثلة في الرسوم البيانية</v>
      </c>
      <c r="X8" t="str">
        <f t="shared" si="3"/>
        <v>المرتفع : يستنتج فكرة النص المنظور الرئيسة، ويستخرج قيمه وأفكاره الفرعية</v>
      </c>
      <c r="Y8" t="str">
        <f t="shared" si="4"/>
        <v>المرتفع : يستنتج المفاهيم من أفكار النص والعلاقات بينها</v>
      </c>
      <c r="Z8" t="str">
        <f t="shared" si="5"/>
        <v>المرتفع : يستنتج معاني المفردات الجديدة من خلال السياق وبدونه</v>
      </c>
      <c r="AA8" t="str">
        <f t="shared" si="6"/>
        <v>المرتفع :  يبتكر طرًقًا جديدة ةعادة التدوير للحفاظ على الأرض</v>
      </c>
      <c r="AB8" t="str">
        <f t="shared" si="7"/>
        <v>المرتفع : يتعرف على أمثلة الانتخاب الصناعي  الانتقائي( لصفات معينة في النباتات والحيوانات)</v>
      </c>
      <c r="AC8" t="str">
        <f t="shared" si="8"/>
        <v>المرتفع :  يوجد قيم الدوال المثلثية باستخدام الآلة الحاسبة</v>
      </c>
    </row>
    <row r="9" spans="1:29" ht="18">
      <c r="A9" t="s">
        <v>440</v>
      </c>
      <c r="B9" s="238" t="s">
        <v>293</v>
      </c>
      <c r="C9" s="240" t="s">
        <v>446</v>
      </c>
      <c r="F9" s="189" t="s">
        <v>515</v>
      </c>
      <c r="G9" s="325"/>
      <c r="I9" s="434" t="s">
        <v>550</v>
      </c>
      <c r="J9" s="434"/>
      <c r="K9" s="434"/>
      <c r="L9" s="19">
        <f>I7+J7+K7+L7</f>
        <v>0</v>
      </c>
      <c r="O9" t="str">
        <f t="shared" si="9"/>
        <v/>
      </c>
      <c r="T9" s="435"/>
      <c r="U9" t="str">
        <f t="shared" si="0"/>
        <v>المرتفع : يحلل أحداث النصوص المتشابكة وتسلسلها ويحدد شخصياتها</v>
      </c>
      <c r="V9" t="str">
        <f t="shared" si="1"/>
        <v>المرتفع :  يوجد زوايا قياسات مجهولة في المثلن أو الشكل الرباعي</v>
      </c>
      <c r="W9" t="str">
        <f t="shared" si="2"/>
        <v>المتوسط : يميز القيمة المنزلية لعدد ضمن سبع منازل</v>
      </c>
      <c r="X9" t="str">
        <f t="shared" si="3"/>
        <v>المرتفع : يحلل أحداث النصوص المتشابكة وتسلسلها ويحدد شخصياتها</v>
      </c>
      <c r="Y9" t="str">
        <f t="shared" si="4"/>
        <v>المرتفع :   يستنتج القيم والاتجاهات الإيجابية والسلبية من النص المقروء وأثرها في الفرد والمجتمع</v>
      </c>
      <c r="Z9" t="str">
        <f t="shared" si="5"/>
        <v>المرتفع :  يميز الفروق الأساسية في بنية النص المقروء</v>
      </c>
      <c r="AA9" t="str">
        <f t="shared" si="6"/>
        <v>المرتفع :  يميز مصادر الطاقة البديلة للحفاظ على البيئة</v>
      </c>
      <c r="AB9" t="str">
        <f t="shared" si="7"/>
        <v>المرتفع :  يتنبأ بتغيرات الأرض المسببة للكوارث الطبيعية ويقترح حلولاً لتقليل تأثير تلك التغيرات</v>
      </c>
      <c r="AC9" t="str">
        <f t="shared" si="8"/>
        <v>المرتفع :  يحل مسائل على اةحصاء والاحتمالات</v>
      </c>
    </row>
    <row r="10" spans="1:29" ht="18">
      <c r="A10" t="s">
        <v>440</v>
      </c>
      <c r="B10" s="238" t="s">
        <v>299</v>
      </c>
      <c r="C10" s="240" t="s">
        <v>447</v>
      </c>
      <c r="F10" s="189" t="s">
        <v>516</v>
      </c>
      <c r="G10" s="324"/>
      <c r="O10" t="str">
        <f t="shared" si="9"/>
        <v/>
      </c>
      <c r="T10" s="435"/>
      <c r="U10" t="str">
        <f t="shared" si="0"/>
        <v>المتوسط : يحدد المترادفات والأضداد من خلال السياق</v>
      </c>
      <c r="V10" t="str">
        <f t="shared" si="1"/>
        <v>المرتفع :  يحل مسائل رياضية تتضمن حساب المحيط والمساحة والحجم</v>
      </c>
      <c r="W10" t="str">
        <f t="shared" si="2"/>
        <v>المتوسط : يكتب الأعداد الكلية في الصور القياسية واللفظية والتحليلية</v>
      </c>
      <c r="X10" t="str">
        <f t="shared" si="3"/>
        <v>المتوسط : يحدد المترادفات والأضداد من خلال السياق</v>
      </c>
      <c r="Y10" t="str">
        <f t="shared" si="4"/>
        <v>المتوسط : يحدد المترادفات والأضداد من خلال السياق</v>
      </c>
      <c r="Z10" t="str">
        <f t="shared" si="5"/>
        <v>المرتفع : يحلل النصوص المقروءة من حيث الترتيب الزمني والمكاني والأهمية والمقارنة والمقابلة والقضية العامة والأدلة الداعمة</v>
      </c>
      <c r="AA10" t="str">
        <f t="shared" si="6"/>
        <v>المرتفع :  يستكشف الخصائص والتغيرات الفيزيائية والكيميائية للمادة</v>
      </c>
      <c r="AB10" t="str">
        <f t="shared" si="7"/>
        <v>المرتفع :  يتنبأ باتجاه حركة جسمٍ ما عند رميه أو إسقاطه</v>
      </c>
      <c r="AC10" t="str">
        <f t="shared" si="8"/>
        <v>المرتفع : يوجد القيم العظمى والصغرى للدالة التربيعية</v>
      </c>
    </row>
    <row r="11" spans="1:29" ht="18">
      <c r="A11" t="s">
        <v>440</v>
      </c>
      <c r="B11" s="238" t="s">
        <v>299</v>
      </c>
      <c r="C11" s="240" t="s">
        <v>448</v>
      </c>
      <c r="F11" s="189" t="s">
        <v>517</v>
      </c>
      <c r="G11" s="325"/>
      <c r="O11" t="str">
        <f t="shared" si="9"/>
        <v/>
      </c>
      <c r="T11" s="435"/>
      <c r="U11" t="str">
        <f t="shared" si="0"/>
        <v>المتوسط : يوضح معاني بعض المفردات من خلال السياق</v>
      </c>
      <c r="V11" t="str">
        <f t="shared" si="1"/>
        <v>المرتفع :  يمثل البيانات ويحللها لحل المسائل الرياضية</v>
      </c>
      <c r="W11" t="str">
        <f t="shared" si="2"/>
        <v>المتوسط : يصف كسور الوحدة ويميزها ويمثلها على خط الأعداد</v>
      </c>
      <c r="X11" t="str">
        <f t="shared" si="3"/>
        <v>المتوسط : يوضح معاني بعض المفردات من خلال السياق</v>
      </c>
      <c r="Y11" t="str">
        <f t="shared" si="4"/>
        <v>المتوسط :  يستنتج بعض مرادفات الكلمات الجديدة بدون سياق</v>
      </c>
      <c r="Z11" t="str">
        <f t="shared" si="5"/>
        <v>المرتفع : يستنتج الأفكار الرئيسة والفرعية والضمنية من النص المقروء</v>
      </c>
      <c r="AA11" t="str">
        <f t="shared" si="6"/>
        <v>المرتفع :  يتنبأ بالقوى المؤثرة على الأجسام ويفسر العلاقات باستخدام قوانين نيوتن</v>
      </c>
      <c r="AB11" t="str">
        <f t="shared" si="7"/>
        <v>المرتفع : يقارن بين الخصائص الفيزيائية لمادةٍ ما بناءً على حالتها وشكلها ولونها وملمسها</v>
      </c>
      <c r="AC11" t="str">
        <f t="shared" si="8"/>
        <v>المتوسط :  يبسط العبارات الرياضية ويوجد قيمها</v>
      </c>
    </row>
    <row r="12" spans="1:29" ht="18">
      <c r="A12" t="s">
        <v>440</v>
      </c>
      <c r="B12" s="238" t="s">
        <v>299</v>
      </c>
      <c r="C12" s="240" t="s">
        <v>449</v>
      </c>
      <c r="F12" s="189" t="s">
        <v>518</v>
      </c>
      <c r="G12" s="324"/>
      <c r="O12" t="str">
        <f t="shared" si="9"/>
        <v/>
      </c>
      <c r="T12" s="435"/>
      <c r="U12" t="str">
        <f t="shared" si="0"/>
        <v>المتوسط : يفرق بين المفرد والمثنى والجمع من خلال السياق</v>
      </c>
      <c r="V12" t="str">
        <f t="shared" si="1"/>
        <v>المرتفع : يدرك الفروق بين مقاييس النزعة المركزية</v>
      </c>
      <c r="W12" t="str">
        <f t="shared" si="2"/>
        <v>المتوسط : يُجري العمليات الأربع باستخدام  ستراتيجيات حل المسائل ضمن أربع منازل</v>
      </c>
      <c r="X12" t="str">
        <f t="shared" si="3"/>
        <v>المتوسط : يفرق بين المفرد والمثنى والجمع من خلال السياق</v>
      </c>
      <c r="Y12" t="str">
        <f t="shared" si="4"/>
        <v>المتوسط : يستنتج معاني بعض المفردات التي تغيرت دلالتها بتغير الزمن من خلالالسياق</v>
      </c>
      <c r="Z12" t="str">
        <f t="shared" si="5"/>
        <v>المرتفع : يقوّم النصوص المقروءة من خلال ما تتضمنه من قيم إيجابية وسلبية، ويحدد تأثيرها في الفرد والمجتمع</v>
      </c>
      <c r="AA12" t="str">
        <f t="shared" si="6"/>
        <v>المرتفع : يصمم نموذج لوصف حركة الأرض والقمر والشمس ويفسر الظواهر المرتبطة بها</v>
      </c>
      <c r="AB12" t="str">
        <f t="shared" si="7"/>
        <v>المرتفع : يستكشف مجموعات عناصر الجدول الدوري، ويميز التفاعلات الكيميائية والعوامل المؤثرة عليها</v>
      </c>
      <c r="AC12" t="str">
        <f t="shared" si="8"/>
        <v>المتوسط :  يحل معادلات تتضمن قيمة مطلقة</v>
      </c>
    </row>
    <row r="13" spans="1:29" ht="18">
      <c r="A13" t="s">
        <v>440</v>
      </c>
      <c r="B13" s="238" t="s">
        <v>299</v>
      </c>
      <c r="C13" s="240" t="s">
        <v>450</v>
      </c>
      <c r="F13" s="189" t="s">
        <v>519</v>
      </c>
      <c r="G13" s="325"/>
      <c r="H13" s="545" t="s">
        <v>564</v>
      </c>
      <c r="I13" s="545"/>
      <c r="J13" s="545"/>
      <c r="K13" s="545"/>
      <c r="L13" s="545"/>
      <c r="M13" s="93" t="str">
        <f>'ادخال درجات الاختبار الخامس'!AH227</f>
        <v>لايوجد</v>
      </c>
      <c r="N13" s="307"/>
      <c r="O13" t="str">
        <f t="shared" si="9"/>
        <v/>
      </c>
      <c r="P13" s="307"/>
      <c r="Q13" s="307"/>
      <c r="R13" s="307"/>
      <c r="S13" s="307"/>
      <c r="T13" s="435"/>
      <c r="U13" t="str">
        <f t="shared" si="0"/>
        <v>المتوسط : يجيب عن بعض الأسئلة التحليلية للنص المقروء</v>
      </c>
      <c r="V13" t="str">
        <f t="shared" si="1"/>
        <v xml:space="preserve">المتوسط :  يطبق العمليات على الكسور والأعداد العشرية </v>
      </c>
      <c r="W13" t="str">
        <f t="shared" si="2"/>
        <v>المتوسط : يميز الأنماط ويوسعها</v>
      </c>
      <c r="X13" t="str">
        <f t="shared" si="3"/>
        <v>المتوسط : يجيب عن بعض الأسئلة التحليلية للنص المقروء</v>
      </c>
      <c r="Y13" t="str">
        <f t="shared" si="4"/>
        <v>المتوسط : يفهم النصوص المقروءة، ويجيب عن بعض الأسئلة التحليلية وبعض الأسئلةالاستنتاجية</v>
      </c>
      <c r="Z13" t="str">
        <f t="shared" si="5"/>
        <v>المتوسط :  يستنتج بعض معاني المصطلحات التي تستخدم في مجالات علمية مختلفة</v>
      </c>
      <c r="AA13" t="str">
        <f t="shared" si="6"/>
        <v>المتوسط : يصف تراكيب ووظائف كل من الخلايا والأنسجة والأعضاء والأجهزة في المخلوقات الحية</v>
      </c>
      <c r="AB13" t="str">
        <f t="shared" si="7"/>
        <v>المتوسط :  يستخدم بعض الأدوات لتمثيل مفهوم علمي</v>
      </c>
      <c r="AC13" t="str">
        <f t="shared" si="8"/>
        <v>المتوسط :  يوجد معدل التغير لدالة ما</v>
      </c>
    </row>
    <row r="14" spans="1:29" ht="18">
      <c r="A14" t="s">
        <v>440</v>
      </c>
      <c r="B14" s="238" t="s">
        <v>299</v>
      </c>
      <c r="C14" s="240" t="s">
        <v>451</v>
      </c>
      <c r="F14" s="189" t="s">
        <v>520</v>
      </c>
      <c r="G14" s="324"/>
      <c r="H14" s="545" t="s">
        <v>565</v>
      </c>
      <c r="I14" s="545"/>
      <c r="J14" s="545"/>
      <c r="K14" s="545"/>
      <c r="L14" s="545"/>
      <c r="M14" s="93" t="str">
        <f>'ادخال درجات الاختبار الخامس'!AH228</f>
        <v>لايوجد</v>
      </c>
      <c r="N14" s="307"/>
      <c r="O14" t="str">
        <f t="shared" si="9"/>
        <v/>
      </c>
      <c r="P14" s="307"/>
      <c r="Q14" s="307"/>
      <c r="R14" s="307"/>
      <c r="S14" s="307"/>
      <c r="T14" s="435"/>
      <c r="U14" t="str">
        <f t="shared" si="0"/>
        <v>المتوسط : يتعرف على أحداث النص، وعلى شخصياته</v>
      </c>
      <c r="V14" t="str">
        <f t="shared" si="1"/>
        <v>المتوسط :  يوجد النسبة المئوية</v>
      </c>
      <c r="W14" t="str">
        <f t="shared" si="2"/>
        <v>المتوسط :    يصف الأشكال الهندسية ثلاثية الأبعاد وفق خصائص(عدد الأوجه وأشكالها، وعدد الرؤوس والأحرف</v>
      </c>
      <c r="X14" t="str">
        <f t="shared" si="3"/>
        <v>المتوسط : يتعرف على أحداث النص، وعلى شخصياته</v>
      </c>
      <c r="Y14" t="str">
        <f t="shared" si="4"/>
        <v>المتوسط : يميز نوع النص المقروء وخصائصه وغرضه، ويستنتج الأفكار الرئيسة وبعضالأفكار الفرعية منه</v>
      </c>
      <c r="Z14" t="str">
        <f t="shared" si="5"/>
        <v>المتوسط :  يصنف بعض معاني المصطلحات الجديدة وفقا لدلالاتها</v>
      </c>
      <c r="AA14" t="str">
        <f t="shared" si="6"/>
        <v>المتوسط :  يوضح أوجه التشابه والاختلاف بين أجهزة الجسم</v>
      </c>
      <c r="AB14" t="str">
        <f t="shared" si="7"/>
        <v>المتوسط :  يوضح كيف يتكون الجسم من أجهزة مترابطة مكونة من خلايا وأنسجة وأعضاء تعمل معًا للحفاظ على التوازن</v>
      </c>
      <c r="AC14" t="str">
        <f t="shared" si="8"/>
        <v>المتوسط :  يوضح مفهوم الدالة</v>
      </c>
    </row>
    <row r="15" spans="1:29" ht="18">
      <c r="A15" t="s">
        <v>440</v>
      </c>
      <c r="B15" s="238" t="s">
        <v>299</v>
      </c>
      <c r="C15" s="240" t="s">
        <v>452</v>
      </c>
      <c r="F15" s="189" t="s">
        <v>521</v>
      </c>
      <c r="G15" s="325"/>
      <c r="H15" s="545" t="s">
        <v>566</v>
      </c>
      <c r="I15" s="545"/>
      <c r="J15" s="545"/>
      <c r="K15" s="545"/>
      <c r="L15" s="545"/>
      <c r="M15" s="93" t="str">
        <f>'ادخال درجات الاختبار الخامس'!AH229</f>
        <v>لايوجد</v>
      </c>
      <c r="N15" s="307"/>
      <c r="O15" t="str">
        <f t="shared" si="9"/>
        <v/>
      </c>
      <c r="P15" s="307"/>
      <c r="Q15" s="307"/>
      <c r="R15" s="307"/>
      <c r="S15" s="307"/>
      <c r="T15" s="435"/>
      <c r="U15" t="str">
        <f t="shared" si="0"/>
        <v>المتوسط : يحدد الفكرة الرئيسة للنص المنظور</v>
      </c>
      <c r="V15" t="str">
        <f t="shared" si="1"/>
        <v>المتوسط :  يوجد قاعدة دالة ما</v>
      </c>
      <c r="W15" t="str">
        <f t="shared" si="2"/>
        <v>المتوسط : يحسب المحيط والمساحة للأشكال الهندسية</v>
      </c>
      <c r="X15" t="str">
        <f t="shared" si="3"/>
        <v>المتوسط : يحدد الفكرة الرئيسة للنص المنظور</v>
      </c>
      <c r="Y15" t="str">
        <f t="shared" si="4"/>
        <v>المتوسط : يوضح المفاهيم الواردة في أفكار النص المقروء والعلاقات بينها</v>
      </c>
      <c r="Z15" t="str">
        <f t="shared" si="5"/>
        <v>المتوسط : يستنتج بعض معاني المفردات الجديدة من خلال التفسير والتعريف</v>
      </c>
      <c r="AA15" t="str">
        <f t="shared" si="6"/>
        <v>المتوسط :  يقارن بين دورات الحياة في النباتات والحيوانات</v>
      </c>
      <c r="AB15" t="str">
        <f t="shared" si="7"/>
        <v>المتوسط : يوضح تركيب الحمض النووي وتأثير أي تغيرات من الممكن أن تحدث في تسلسل الجينات (على سبيل المثال الطفرات)</v>
      </c>
      <c r="AC15" t="str">
        <f t="shared" si="8"/>
        <v>المتوسط :  يمثل المعادلة الخطية باستخدام المقطع السيني والصادي</v>
      </c>
    </row>
    <row r="16" spans="1:29" ht="18">
      <c r="A16" t="s">
        <v>440</v>
      </c>
      <c r="B16" s="237" t="s">
        <v>308</v>
      </c>
      <c r="C16" s="240" t="s">
        <v>453</v>
      </c>
      <c r="F16" s="189" t="s">
        <v>522</v>
      </c>
      <c r="G16" s="324"/>
      <c r="H16" s="545" t="s">
        <v>567</v>
      </c>
      <c r="I16" s="545"/>
      <c r="J16" s="545"/>
      <c r="K16" s="545"/>
      <c r="L16" s="545"/>
      <c r="M16" s="93" t="str">
        <f>'ادخال درجات الاختبار الخامس'!AH230</f>
        <v>لايوجد</v>
      </c>
      <c r="N16" s="307"/>
      <c r="O16" t="str">
        <f t="shared" si="9"/>
        <v/>
      </c>
      <c r="P16" s="307"/>
      <c r="Q16" s="307"/>
      <c r="R16" s="307"/>
      <c r="S16" s="307"/>
      <c r="T16" s="435"/>
      <c r="U16" t="str">
        <f t="shared" si="0"/>
        <v>المنخفض : يتعرف على بعض المترادفات والمتضادات الواضحة من خلال السياق</v>
      </c>
      <c r="V16" t="str">
        <f t="shared" si="1"/>
        <v>المتوسط :  يوجد العامل المشترك الأكبر والمضاعف المشترك الأصغر لعددين أو أكثر</v>
      </c>
      <c r="W16" t="str">
        <f t="shared" si="2"/>
        <v>المتوسط : يحدد الوحدة المناسبة للقياس</v>
      </c>
      <c r="X16" t="str">
        <f t="shared" si="3"/>
        <v>المنخفض : يتعرف على بعض المترادفات والمتضادات الواضحة من خلال السياق</v>
      </c>
      <c r="Y16" t="str">
        <f t="shared" si="4"/>
        <v>المتوسط : يستنتج بعض القيم والاتجاهات الإيجابية والسلبية من النص وأثرها في الفرد والمجتمع</v>
      </c>
      <c r="Z16" t="str">
        <f t="shared" si="5"/>
        <v>المتوسط :  يستنتج بعض معاني المفردات الجديدة من خلال الترادف، والتضاد</v>
      </c>
      <c r="AA16" t="str">
        <f t="shared" si="6"/>
        <v>المتوسط :   يوضح أن بعض المخلوقات الحية لديها تكيفات تمكنها من البقاء في النظام البيئي بشكل أفضل</v>
      </c>
      <c r="AB16" t="str">
        <f t="shared" si="7"/>
        <v>المتوسط :  يشرح التغيرات التي تطرأ على سطح الأرض وتسبب الكوارث الطبيعية (مثل الزلازل والبراكين)</v>
      </c>
      <c r="AC16" t="str">
        <f t="shared" si="8"/>
        <v>المتوسط :  يحدد ما  ذا كان المستقيمان متوازيين أو متعامدين بمعلومية معادلة أو ميل</v>
      </c>
    </row>
    <row r="17" spans="1:29" ht="18">
      <c r="A17" t="s">
        <v>440</v>
      </c>
      <c r="B17" s="237" t="s">
        <v>308</v>
      </c>
      <c r="C17" s="240" t="s">
        <v>454</v>
      </c>
      <c r="F17" s="189" t="s">
        <v>523</v>
      </c>
      <c r="G17" s="325"/>
      <c r="O17" t="str">
        <f t="shared" si="9"/>
        <v/>
      </c>
      <c r="T17" s="435"/>
      <c r="U17" t="str">
        <f t="shared" si="0"/>
        <v xml:space="preserve">المنخفض :  يوضح معاني بعض المفردات الواضحة من خلال السياق </v>
      </c>
      <c r="V17" t="str">
        <f t="shared" si="1"/>
        <v>المتوسط :  يحل مسائل رياضية تتعلق بالزوايا والمضلعات</v>
      </c>
      <c r="W17" t="str">
        <f t="shared" si="2"/>
        <v>المنخفض : يقارن ويرتب الأعداد تصاعديًّا وتنازليًّا</v>
      </c>
      <c r="X17" t="str">
        <f t="shared" si="3"/>
        <v xml:space="preserve">المنخفض :  يوضح معاني بعض المفردات الواضحة من خلال السياق </v>
      </c>
      <c r="Y17" t="str">
        <f t="shared" si="4"/>
        <v xml:space="preserve">المنخفض : يحدد بعض المترادفات والأضداد من خلال السياق. </v>
      </c>
      <c r="Z17" t="str">
        <f t="shared" si="5"/>
        <v>المتوسط :  يستنتج معاني المفردات الجديدة من خلال السياق</v>
      </c>
      <c r="AA17" t="str">
        <f t="shared" si="6"/>
        <v>المتوسط : يتنبأ بالتركيب الجيني المحتمل لصفات مختارة من الأبوين، ويميز بين الصفات الموروثة والمكتسبة</v>
      </c>
      <c r="AB17" t="str">
        <f t="shared" si="7"/>
        <v>المتوسط :  يفرق بين العناصر والمركبات والمخاليط ويميز بين خصائص المواد</v>
      </c>
      <c r="AC17" t="str">
        <f t="shared" si="8"/>
        <v>المتوسط :  يحل المتباينات</v>
      </c>
    </row>
    <row r="18" spans="1:29" ht="18">
      <c r="A18" t="s">
        <v>440</v>
      </c>
      <c r="B18" s="237" t="s">
        <v>308</v>
      </c>
      <c r="C18" s="240" t="s">
        <v>455</v>
      </c>
      <c r="F18" s="189" t="s">
        <v>524</v>
      </c>
      <c r="G18" s="324"/>
      <c r="O18" t="str">
        <f t="shared" si="9"/>
        <v/>
      </c>
      <c r="T18" s="435"/>
      <c r="U18" t="str">
        <f t="shared" si="0"/>
        <v>المنخفض : يجيب عن أسئلة الاسترجاع للمعلومة الواردة صريحة في النص</v>
      </c>
      <c r="V18" t="str">
        <f t="shared" si="1"/>
        <v>المتوسط :  يحسب محيط الأشكال المستوية</v>
      </c>
      <c r="W18" t="str">
        <f t="shared" si="2"/>
        <v>المنخفض : يجمع الأعداد ضمن أربع منازل ويطرحها ذهنيًّا</v>
      </c>
      <c r="X18" t="str">
        <f t="shared" si="3"/>
        <v>المنخفض : يجيب عن أسئلة الاسترجاع للمعلومة الواردة صريحة في النص</v>
      </c>
      <c r="Y18" t="str">
        <f t="shared" si="4"/>
        <v xml:space="preserve">المنخفض : يوضح معاني بعض المفردات من خلال السياق. </v>
      </c>
      <c r="Z18" t="str">
        <f t="shared" si="5"/>
        <v>المتوسط :  يميز الفروق الأساسية في بنية النص المقروء</v>
      </c>
      <c r="AA18" t="str">
        <f t="shared" si="6"/>
        <v>المتوسط :  يصنف المخلوقات الحية بحسب مستويات الطاقة في بيئتها</v>
      </c>
      <c r="AB18" t="str">
        <f t="shared" si="7"/>
        <v>المتوسط :  يحدد التفاعلات الكيميائية البسيطة ويوضح كيف أن العدد الكلي للذرات لا يتغير في التفاعل الكيميائي</v>
      </c>
      <c r="AC18" t="str">
        <f t="shared" si="8"/>
        <v>المتوسط :  يحل مسائل رياضية على نظرية فيثاغورس</v>
      </c>
    </row>
    <row r="19" spans="1:29" ht="18">
      <c r="A19" t="s">
        <v>440</v>
      </c>
      <c r="B19" s="237" t="s">
        <v>308</v>
      </c>
      <c r="C19" s="240" t="s">
        <v>456</v>
      </c>
      <c r="F19" s="189" t="s">
        <v>525</v>
      </c>
      <c r="G19" s="325"/>
      <c r="O19" t="str">
        <f t="shared" si="9"/>
        <v/>
      </c>
      <c r="T19" s="435"/>
      <c r="U19" t="str">
        <f t="shared" si="0"/>
        <v>المنخفض : يتعرف على بعض أهداف النص المنظور</v>
      </c>
      <c r="V19" t="str">
        <f t="shared" si="1"/>
        <v>المتوسط :  يصنف المثلثات وفًقًا لأطوال أضلاعها، وقياسات زواياها ويوجد قياسات الزوايا المجهولة للأشكال الرباعية</v>
      </c>
      <c r="W19" t="str">
        <f t="shared" si="2"/>
        <v>المنخفض : يصف ويصنف الأشكال الهندسية  نائية الأبعاد</v>
      </c>
      <c r="X19" t="str">
        <f t="shared" si="3"/>
        <v>المنخفض : يتعرف على بعض أهداف النص المنظور</v>
      </c>
      <c r="Y19" t="str">
        <f t="shared" si="4"/>
        <v xml:space="preserve">المنخفض : يجيب عن بعض أسئلة النصوص المقروءة المباشرة. </v>
      </c>
      <c r="Z19" t="str">
        <f t="shared" si="5"/>
        <v>المتوسط :  يستنتج الأفكار الرئيسة في النص</v>
      </c>
      <c r="AA19" t="str">
        <f t="shared" si="6"/>
        <v>المتوسط :  يوضح العلاقات بين مخلوقات حية محددة داخل بيئة معينة</v>
      </c>
      <c r="AB19" t="str">
        <f t="shared" si="7"/>
        <v>المتوسط :  يطبق قوانين نيوتن لتفسير التغيرات التي تحدث للأجسام المتحركة</v>
      </c>
      <c r="AC19" t="str">
        <f t="shared" si="8"/>
        <v>المتوسط :  يوجد النسب المثلثية</v>
      </c>
    </row>
    <row r="20" spans="1:29" ht="18">
      <c r="A20" t="s">
        <v>440</v>
      </c>
      <c r="B20" s="238" t="s">
        <v>314</v>
      </c>
      <c r="C20" s="240" t="s">
        <v>457</v>
      </c>
      <c r="F20" s="189" t="s">
        <v>526</v>
      </c>
      <c r="G20" s="324"/>
      <c r="O20" t="str">
        <f t="shared" si="9"/>
        <v/>
      </c>
      <c r="T20" s="435"/>
      <c r="U20" t="str">
        <f t="shared" si="0"/>
        <v>المنخفض جداً : يتعرف على بعض المترادفات من خلال السياق</v>
      </c>
      <c r="V20" t="str">
        <f t="shared" si="1"/>
        <v>المتوسط :  يحسب مقاييس النزعة المركزية والمدى</v>
      </c>
      <c r="W20" t="str">
        <f t="shared" si="2"/>
        <v>المنخفض : يصف التما ل في شكل ويحدد خط التما ل</v>
      </c>
      <c r="X20" t="str">
        <f t="shared" si="3"/>
        <v>المنخفض جداً : يتعرف على بعض المترادفات من خلال السياق</v>
      </c>
      <c r="Y20" t="str">
        <f t="shared" si="4"/>
        <v xml:space="preserve">المنخفض : يميز نوع النص المقروء. </v>
      </c>
      <c r="Z20" t="str">
        <f t="shared" si="5"/>
        <v>المتوسط :  يرتب الأحداث الواردة في النص</v>
      </c>
      <c r="AA20" t="str">
        <f t="shared" si="6"/>
        <v>المتوسط : يوضح كيف يسبب دوران الأرض، وميلان محورها وتفاعلها مع الشمس في حدوث الفصول الأربعة والتغير في ساعات النهار والليل</v>
      </c>
      <c r="AB20" t="str">
        <f t="shared" si="7"/>
        <v>المتوسط :  يقدم أدلة تثبت أن التغير في حركة الجسم تعتمد على كتلة الجسوم وعلى مجموع القوى المؤثرة عليه</v>
      </c>
      <c r="AC20" t="str">
        <f t="shared" si="8"/>
        <v>المتوسط : يوجد احتمال حدث لتجربة معينة</v>
      </c>
    </row>
    <row r="21" spans="1:29" ht="18">
      <c r="A21" t="s">
        <v>440</v>
      </c>
      <c r="B21" s="238" t="s">
        <v>314</v>
      </c>
      <c r="C21" s="240" t="s">
        <v>458</v>
      </c>
      <c r="F21" s="189" t="s">
        <v>527</v>
      </c>
      <c r="G21" s="325"/>
      <c r="O21" t="str">
        <f t="shared" si="9"/>
        <v/>
      </c>
      <c r="T21" s="435"/>
      <c r="U21" t="str">
        <f t="shared" si="0"/>
        <v>المنخفض جداً : يجيب عن أسئلة عن معلومات واردة صريحة في النص</v>
      </c>
      <c r="V21" t="str">
        <f t="shared" si="1"/>
        <v>المتوسط : يحل مسائل رياضية على الاحتمالات</v>
      </c>
      <c r="W21" t="str">
        <f t="shared" si="2"/>
        <v>المنخفض : يمثل البيانات باستخدام النقاط والرسوم البيانية</v>
      </c>
      <c r="X21" t="str">
        <f t="shared" si="3"/>
        <v>المنخفض جداً : يجيب عن أسئلة عن معلومات واردة صريحة في النص</v>
      </c>
      <c r="Y21" t="str">
        <f t="shared" si="4"/>
        <v xml:space="preserve">المنخفض : يستنتج بعض الأفكار الرئيسة من النص المقروء. </v>
      </c>
      <c r="Z21" t="str">
        <f t="shared" si="5"/>
        <v>المتوسط : يحدد بعض القيم ا ةيجابية والسلبية الواردة في النص</v>
      </c>
      <c r="AA21" t="str">
        <f t="shared" si="6"/>
        <v>المتوسط :  يبحث ويوضح ما إذا كان خلط المواد ينتج مادة جديدة</v>
      </c>
      <c r="AB21" t="str">
        <f t="shared" si="7"/>
        <v>المتوسط : يوضح بعض العوامل التي تؤثر على شدة القوى الكهربائية والمغناطيسية</v>
      </c>
      <c r="AC21" t="str">
        <f t="shared" si="8"/>
        <v>المنخفض :  يكتب الجذر التربيعي لعدد في أبسط صورة ويوجد قيمته</v>
      </c>
    </row>
    <row r="22" spans="1:29" ht="18">
      <c r="A22" t="s">
        <v>265</v>
      </c>
      <c r="B22" s="238" t="s">
        <v>293</v>
      </c>
      <c r="C22" s="248" t="s">
        <v>441</v>
      </c>
      <c r="F22" s="189" t="s">
        <v>528</v>
      </c>
      <c r="G22" s="324"/>
      <c r="O22" t="str">
        <f t="shared" si="9"/>
        <v/>
      </c>
      <c r="T22" s="436" t="s">
        <v>265</v>
      </c>
      <c r="U22" t="str">
        <f t="shared" si="0"/>
        <v>المرتفع : يحدد المترادفات والمتضادات من السياق أو من غيره</v>
      </c>
      <c r="V22" t="str">
        <f t="shared" si="1"/>
        <v>المنخفض : يوجد حاصل ضرب وقسمة الكسور العشرية وحاصل جمع وطرح الكسور المتشابهة المقام</v>
      </c>
      <c r="W22" t="str">
        <f t="shared" si="2"/>
        <v>المنخفض جداً : يقارن بين عددين طبيعيين</v>
      </c>
      <c r="Y22" t="str">
        <f t="shared" si="4"/>
        <v xml:space="preserve">المنخفض : يوضح بعض المفاهيم الشائعة الواردة في أفكار النص المقروء. </v>
      </c>
      <c r="Z22" t="str">
        <f t="shared" si="5"/>
        <v>المنخفض :  يستنتج بعض معاني المفردات من خلال الترادف، والتضاد</v>
      </c>
      <c r="AA22" t="str">
        <f t="shared" si="6"/>
        <v>المتوسط : يستقصي حركة الجسوم ليتنبأ بالحركة المستقبلية ويفسر تأثير القوى المتزنة وغير المتزنة</v>
      </c>
      <c r="AB22" t="str">
        <f t="shared" si="7"/>
        <v>المنخفض :  يتعرف على التراكيب الأساسية لأجسام المخلوقات الحية</v>
      </c>
      <c r="AC22" t="str">
        <f t="shared" si="8"/>
        <v>المنخفض :  يحل معادلة من خطوة واحدة</v>
      </c>
    </row>
    <row r="23" spans="1:29" ht="18">
      <c r="A23" t="s">
        <v>265</v>
      </c>
      <c r="B23" s="238" t="s">
        <v>293</v>
      </c>
      <c r="C23" s="248" t="s">
        <v>481</v>
      </c>
      <c r="F23" s="189" t="s">
        <v>529</v>
      </c>
      <c r="G23" s="325"/>
      <c r="O23" t="str">
        <f t="shared" si="9"/>
        <v/>
      </c>
      <c r="T23" s="436"/>
      <c r="U23" t="str">
        <f t="shared" si="0"/>
        <v>المرتفع : يستنتج معاني مفردات تغيرت دلالاتها بتغير الزمن والسياق</v>
      </c>
      <c r="V23" t="str">
        <f t="shared" si="1"/>
        <v>المنخفض :  يوجد النسبة المئوية ويحولها  لى كسر أو العكس</v>
      </c>
      <c r="W23" t="str">
        <f t="shared" si="2"/>
        <v>المنخفض جداً : يحدد الوقت والزمن ويختار الوحدات المناسبة</v>
      </c>
      <c r="Y23" t="str">
        <f t="shared" si="4"/>
        <v xml:space="preserve">المنخفض جداً : يتعرف على بعض المترادفات من خلال السياق. </v>
      </c>
      <c r="Z23" t="str">
        <f t="shared" si="5"/>
        <v xml:space="preserve">المنخفض : يستنتج بعض معاني المفردات الجديدة الواضحة من خلال السياق </v>
      </c>
      <c r="AA23" t="str">
        <f t="shared" si="6"/>
        <v>المتوسط :  يتنبأ بالقوى المؤ رة على جسمٍ ما يتحرك على أسطح مختلفة</v>
      </c>
      <c r="AB23" t="str">
        <f t="shared" si="7"/>
        <v>المنخفض :  يصوف بعض التغيرات التي تطرأ على سوطح الأرض وتسوبب الكوارث الطبيعية  مثل الزلازل والبراكين</v>
      </c>
      <c r="AC23" t="str">
        <f t="shared" si="8"/>
        <v>المنخفض :  يحدد ما  ذا كانت العلاقة تمثل دالة</v>
      </c>
    </row>
    <row r="24" spans="1:29" ht="18">
      <c r="A24" t="s">
        <v>265</v>
      </c>
      <c r="B24" s="238" t="s">
        <v>293</v>
      </c>
      <c r="C24" s="248" t="s">
        <v>482</v>
      </c>
      <c r="F24" s="189" t="s">
        <v>530</v>
      </c>
      <c r="G24" s="324"/>
      <c r="O24" t="str">
        <f t="shared" si="9"/>
        <v/>
      </c>
      <c r="T24" s="436"/>
      <c r="U24" t="str">
        <f t="shared" si="0"/>
        <v>المرتفع : يفهم النصوص المقروءة مع القدرة على تحليلها وتقويمها والتعبير عما يستنتج منها</v>
      </c>
      <c r="V24" t="str">
        <f t="shared" si="1"/>
        <v>المنخفض :  يبسط العبارات الجبرية ويوجد قيمتها</v>
      </c>
      <c r="W24" t="str">
        <f t="shared" si="2"/>
        <v xml:space="preserve">المنخفض جداً : يميز بين فئات النقود المعدنية والورقية، ويستخدمها في عد المبالم ضمن 9999 ريالاً
</v>
      </c>
      <c r="Y24" t="str">
        <f t="shared" si="4"/>
        <v xml:space="preserve">المنخفض جداً : يوضح معاني بعض المفردات من خلال السياق. </v>
      </c>
      <c r="Z24" t="str">
        <f t="shared" si="5"/>
        <v>المنخفض :  يرتب بعض أحداث النص الواضحة</v>
      </c>
      <c r="AA24" t="str">
        <f t="shared" si="6"/>
        <v>المتوسط : يستخدم أدلة؛ ليفسر تحولات الطاقة</v>
      </c>
      <c r="AB24" t="str">
        <f t="shared" si="7"/>
        <v xml:space="preserve">المنخفض :  يتعرف على مفهوم العناصر، والمركبات، والمخاليط </v>
      </c>
      <c r="AC24" t="str">
        <f t="shared" si="8"/>
        <v>المنخفض :  يوجد معادلة المستقيم</v>
      </c>
    </row>
    <row r="25" spans="1:29" ht="18">
      <c r="A25" t="s">
        <v>265</v>
      </c>
      <c r="B25" s="238" t="s">
        <v>293</v>
      </c>
      <c r="C25" s="248" t="s">
        <v>483</v>
      </c>
      <c r="F25" s="189" t="s">
        <v>531</v>
      </c>
      <c r="G25" s="325"/>
      <c r="O25" t="str">
        <f t="shared" si="9"/>
        <v/>
      </c>
      <c r="T25" s="436"/>
      <c r="U25" t="str">
        <f t="shared" si="0"/>
        <v>المرتفع : يميز نوع النص المقروء، ويحلل خصائصه، ويستنتج الأفكار الرئيسة والفرعية والضمنية فيه</v>
      </c>
      <c r="V25" t="str">
        <f t="shared" si="1"/>
        <v>المنخفض :  يتعرف على قانون محيط الدائرة</v>
      </c>
      <c r="W25" t="str">
        <f t="shared" si="2"/>
        <v>المنخفض جداً : يجمع البيانات وينظمها في الجداول التكرارية</v>
      </c>
      <c r="Y25" t="str">
        <f t="shared" si="4"/>
        <v xml:space="preserve">المنخفض جداً : يجيب عن بعض أسئلة النصوص المقروءة الواضحة. </v>
      </c>
      <c r="Z25" t="str">
        <f t="shared" si="5"/>
        <v>المنخفض :  يجيب عن بعض الأسئلة المباشرة الواضحة</v>
      </c>
      <c r="AA25" t="str">
        <f t="shared" si="6"/>
        <v>المنخفض :  يتعرف على بعض تراكيب الخلايا والأنسجة والأعضاء والأجهزة في المخلوقات الحية</v>
      </c>
      <c r="AB25" t="str">
        <f t="shared" si="7"/>
        <v>المنخفض :  يتعرف على التفاعل الكيميائي البسيط</v>
      </c>
      <c r="AC25" t="str">
        <f t="shared" si="8"/>
        <v>المنخفض :  يحلل كثيرات الحدود</v>
      </c>
    </row>
    <row r="26" spans="1:29" ht="18">
      <c r="A26" t="s">
        <v>265</v>
      </c>
      <c r="B26" s="238" t="s">
        <v>293</v>
      </c>
      <c r="C26" s="248" t="s">
        <v>484</v>
      </c>
      <c r="F26" s="189" t="s">
        <v>532</v>
      </c>
      <c r="G26" s="324"/>
      <c r="O26" t="str">
        <f t="shared" si="9"/>
        <v/>
      </c>
      <c r="T26" s="436"/>
      <c r="U26" t="str">
        <f t="shared" si="0"/>
        <v>المرتفع : يستنتج المفاهيم من أفكار النص والعلاقات بينها</v>
      </c>
      <c r="V26" t="str">
        <f t="shared" si="1"/>
        <v>المنخفض : يوجد احتمال حدث بسيط لتجربة معينة</v>
      </c>
      <c r="Z26" t="str">
        <f t="shared" si="5"/>
        <v>المنخفض : يتعرف على الفكرة الرئيسة في النص</v>
      </c>
      <c r="AA26" t="str">
        <f t="shared" si="6"/>
        <v>المنخفض :  يتعرف على أوجه التشابه والاختلاف بين الخلايا النباتية والحيوانية</v>
      </c>
      <c r="AB26" t="str">
        <f t="shared" si="7"/>
        <v>المنخفض : يتعرف على الطاقة الكامنة والحركية، ويميز بين القوى المتزنة وغير المتزنة المؤثرة على الأجسام</v>
      </c>
      <c r="AC26" t="str">
        <f t="shared" si="8"/>
        <v>المنخفض :  يوجد قياسات المضلعات المجهولة باستخدام نظرية فيثاغورس</v>
      </c>
    </row>
    <row r="27" spans="1:29" ht="18">
      <c r="A27" t="s">
        <v>265</v>
      </c>
      <c r="B27" s="238" t="s">
        <v>293</v>
      </c>
      <c r="C27" s="247" t="s">
        <v>485</v>
      </c>
      <c r="F27" s="189" t="s">
        <v>533</v>
      </c>
      <c r="G27" s="325"/>
      <c r="O27" t="str">
        <f t="shared" si="9"/>
        <v/>
      </c>
      <c r="T27" s="436"/>
      <c r="U27" t="str">
        <f t="shared" si="0"/>
        <v>المرتفع :   يستنتج القيم والاتجاهات الإيجابية والسلبية من النص المقروء وأثرها في الفرد والمجتمع</v>
      </c>
      <c r="V27" t="str">
        <f t="shared" si="1"/>
        <v>المنخفض جداً :  يحلل الأعداد إلى العوامل الأولية</v>
      </c>
      <c r="Z27" t="str">
        <f t="shared" si="5"/>
        <v>المنخفض جداً :  يستنتج بعض معاني المفردات الجديدة من خلال الترادف</v>
      </c>
      <c r="AA27" t="str">
        <f t="shared" si="6"/>
        <v>المنخفض :  يتعرف على نموذج حركة كل من الأرض والشمس والقمر</v>
      </c>
      <c r="AB27" t="str">
        <f t="shared" si="7"/>
        <v>المنخفض جداً :  يتعرف على التراكيب التي تدعم النمو والبقاء والسلوك والتكاثر</v>
      </c>
      <c r="AC27" t="str">
        <f t="shared" si="8"/>
        <v>المنخفض :  يحسب مقاييس النزعة المركزية ويتعرف على مقاييس التشتت</v>
      </c>
    </row>
    <row r="28" spans="1:29" ht="18">
      <c r="A28" t="s">
        <v>265</v>
      </c>
      <c r="B28" s="238" t="s">
        <v>299</v>
      </c>
      <c r="C28" s="246" t="s">
        <v>447</v>
      </c>
      <c r="F28" s="189" t="s">
        <v>534</v>
      </c>
      <c r="G28" s="324"/>
      <c r="O28" t="str">
        <f t="shared" si="9"/>
        <v/>
      </c>
      <c r="T28" s="436"/>
      <c r="U28" t="str">
        <f t="shared" si="0"/>
        <v>المتوسط : يحدد المترادفات والأضداد من خلال السياق</v>
      </c>
      <c r="V28" t="str">
        <f t="shared" si="1"/>
        <v>المنخفض جداً :  يجمع ويطرح الأعداد العشرية</v>
      </c>
      <c r="Z28" t="str">
        <f t="shared" si="5"/>
        <v>المنخفض جداً :  يتعرف على معاني بعض المفردات الجديدة من خلال السياق</v>
      </c>
      <c r="AA28" t="str">
        <f t="shared" si="6"/>
        <v>المنخفض :  يتعرف على بعض الصفات المورو ة من الأبوين</v>
      </c>
      <c r="AB28" t="str">
        <f t="shared" si="7"/>
        <v>المنخفض جداً :  يتعرف على بعض التغيرات التي تطرأ على سطح الأرض مثل الزلازل والبراكين</v>
      </c>
      <c r="AC28" t="str">
        <f t="shared" si="8"/>
        <v>المنخفض : يتعرف على التباديل والتوافيق</v>
      </c>
    </row>
    <row r="29" spans="1:29" ht="18">
      <c r="A29" t="s">
        <v>265</v>
      </c>
      <c r="B29" s="238" t="s">
        <v>299</v>
      </c>
      <c r="C29" s="246" t="s">
        <v>503</v>
      </c>
      <c r="F29" s="189" t="s">
        <v>535</v>
      </c>
      <c r="G29" s="325"/>
      <c r="O29" t="str">
        <f t="shared" si="9"/>
        <v/>
      </c>
      <c r="T29" s="436"/>
      <c r="U29" t="str">
        <f t="shared" si="0"/>
        <v>المتوسط :  يستنتج بعض مرادفات الكلمات الجديدة بدون سياق</v>
      </c>
      <c r="V29" t="str">
        <f t="shared" si="1"/>
        <v>المنخفض جداً :  يتعرف على مفاهيم الكسور الاعتيادية والنسبة والمعدل والنسبة المئوية</v>
      </c>
      <c r="Z29" t="str">
        <f t="shared" si="5"/>
        <v>المنخفض جداً : يجيب عن بعض الأسئلة المباشرة الواضحة</v>
      </c>
      <c r="AA29" t="str">
        <f t="shared" si="6"/>
        <v>المنخفض :  يستكشف خصائص المواد  الفيزيائية والكيميائية</v>
      </c>
      <c r="AB29" t="str">
        <f t="shared" si="7"/>
        <v>المنخفض جداً :  يتعرف على بعض خصائص المادة</v>
      </c>
      <c r="AC29" t="str">
        <f t="shared" si="8"/>
        <v>المنخفض جداً :  يحل معادلة بمتغير واحد</v>
      </c>
    </row>
    <row r="30" spans="1:29" ht="18">
      <c r="A30" t="s">
        <v>265</v>
      </c>
      <c r="B30" s="238" t="s">
        <v>299</v>
      </c>
      <c r="C30" s="246" t="s">
        <v>486</v>
      </c>
      <c r="F30" s="189" t="s">
        <v>536</v>
      </c>
      <c r="G30" s="324"/>
      <c r="O30" t="str">
        <f t="shared" si="9"/>
        <v/>
      </c>
      <c r="T30" s="436"/>
      <c r="U30" t="str">
        <f t="shared" si="0"/>
        <v>المتوسط : يستنتج معاني بعض المفردات التي تغيرت دلالتها بتغير الزمن من خلالالسياق</v>
      </c>
      <c r="V30" t="str">
        <f t="shared" si="1"/>
        <v>المنخفض جداً :  يستوعب مفهوم المتباينات</v>
      </c>
      <c r="AA30" t="str">
        <f t="shared" si="6"/>
        <v>المنخفض :  يصف حركة الجسم ويوضح كيف تؤ ر القوة والكتلة على حركة الجسم</v>
      </c>
      <c r="AB30" t="str">
        <f t="shared" si="7"/>
        <v>المنخفض جداً :  يتعرف على بعض المصطلحات مثل: السرعة، الجاذبية</v>
      </c>
      <c r="AC30" t="str">
        <f t="shared" si="8"/>
        <v>المنخفض جداً :  يتعرف على نظام معادلتين خطيتين متسق وغير متسق ومستقل وغير مستقل</v>
      </c>
    </row>
    <row r="31" spans="1:29" ht="18">
      <c r="A31" t="s">
        <v>265</v>
      </c>
      <c r="B31" s="238" t="s">
        <v>299</v>
      </c>
      <c r="C31" s="246" t="s">
        <v>487</v>
      </c>
      <c r="T31" s="436"/>
      <c r="U31" t="str">
        <f t="shared" si="0"/>
        <v>المتوسط : يفهم النصوص المقروءة، ويجيب عن بعض الأسئلة التحليلية وبعض الأسئلةالاستنتاجية</v>
      </c>
      <c r="V31" t="str">
        <f t="shared" si="1"/>
        <v>المنخفض جداً :  يستوعب المفاهيم الهندسية الأولية (الزاوية والمستقيم) ومفهومي الحجم والمساحة</v>
      </c>
      <c r="AA31" t="str">
        <f t="shared" si="6"/>
        <v>المنخفض : يتعرف على تحولات الطاقة</v>
      </c>
      <c r="AB31" t="str">
        <f t="shared" si="7"/>
        <v>المنخفض جداً : يتعرف على قوانين نيوتن</v>
      </c>
      <c r="AC31" t="str">
        <f t="shared" si="8"/>
        <v>المنخفض جداً :  يوجد حدود المتتابعة الحسابية</v>
      </c>
    </row>
    <row r="32" spans="1:29" ht="18">
      <c r="A32" t="s">
        <v>265</v>
      </c>
      <c r="B32" s="238" t="s">
        <v>299</v>
      </c>
      <c r="C32" s="246" t="s">
        <v>488</v>
      </c>
      <c r="T32" s="436"/>
      <c r="U32" t="str">
        <f t="shared" si="0"/>
        <v>المتوسط : يميز نوع النص المقروء وخصائصه وغرضه، ويستنتج الأفكار الرئيسة وبعضالأفكار الفرعية منه</v>
      </c>
      <c r="V32" t="str">
        <f t="shared" si="1"/>
        <v xml:space="preserve">المنخفض جداً : يقرأ البيانات من تمثيلاتها وتحليلها؛ لاستنتاج معلومات. </v>
      </c>
      <c r="AA32" t="str">
        <f t="shared" si="6"/>
        <v>المنخفض جداً :  يتعرف على الاحتياجات الأساسية للمخلوقات الحية</v>
      </c>
      <c r="AC32" t="str">
        <f t="shared" si="8"/>
        <v>المنخفض جداً :  يتعرف على نظرية فيثاغورس</v>
      </c>
    </row>
    <row r="33" spans="1:29" ht="18">
      <c r="A33" t="s">
        <v>265</v>
      </c>
      <c r="B33" s="238" t="s">
        <v>299</v>
      </c>
      <c r="C33" s="246" t="s">
        <v>489</v>
      </c>
      <c r="T33" s="436"/>
      <c r="U33" t="str">
        <f t="shared" si="0"/>
        <v>المتوسط : يوضح المفاهيم الواردة في أفكار النص المقروء والعلاقات بينها</v>
      </c>
      <c r="AA33" t="str">
        <f t="shared" si="6"/>
        <v>المنخفض جداً :  يتعرف على العوامل الحيوية واللاحيوية في البيئة</v>
      </c>
      <c r="AC33" t="str">
        <f t="shared" si="8"/>
        <v>المنخفض جداً : يوجد مقاييس النزعة المركزية</v>
      </c>
    </row>
    <row r="34" spans="1:29" ht="18">
      <c r="A34" t="s">
        <v>265</v>
      </c>
      <c r="B34" s="238" t="s">
        <v>299</v>
      </c>
      <c r="C34" s="245" t="s">
        <v>490</v>
      </c>
      <c r="T34" s="436"/>
      <c r="U34" t="str">
        <f t="shared" si="0"/>
        <v>المتوسط : يستنتج بعض القيم والاتجاهات الإيجابية والسلبية من النص وأثرها في الفرد والمجتمع</v>
      </c>
      <c r="AA34" t="str">
        <f t="shared" si="6"/>
        <v>المنخفض جداً :  يتعرف على حركة الأرض حول محورها وحول الشمس</v>
      </c>
    </row>
    <row r="35" spans="1:29" ht="18">
      <c r="A35" t="s">
        <v>265</v>
      </c>
      <c r="B35" s="237" t="s">
        <v>308</v>
      </c>
      <c r="C35" s="246" t="s">
        <v>491</v>
      </c>
      <c r="T35" s="436"/>
      <c r="U35" t="str">
        <f t="shared" si="0"/>
        <v xml:space="preserve">المنخفض : يحدد بعض المترادفات والأضداد من خلال السياق. </v>
      </c>
      <c r="AA35" t="str">
        <f t="shared" si="6"/>
        <v>المنخفض جداً :  يتعرف على بعض خصائص المادة</v>
      </c>
    </row>
    <row r="36" spans="1:29" ht="18">
      <c r="A36" t="s">
        <v>265</v>
      </c>
      <c r="B36" s="237" t="s">
        <v>308</v>
      </c>
      <c r="C36" s="246" t="s">
        <v>492</v>
      </c>
      <c r="T36" s="436"/>
      <c r="U36" t="str">
        <f t="shared" si="0"/>
        <v xml:space="preserve">المنخفض : يوضح معاني بعض المفردات من خلال السياق. </v>
      </c>
      <c r="AA36" t="str">
        <f t="shared" si="6"/>
        <v>المنخفض جداً :  يتعرف على المفاهيم الأساسية (الموقع، والمسافة، والسرعة)</v>
      </c>
    </row>
    <row r="37" spans="1:29" ht="18">
      <c r="A37" t="s">
        <v>265</v>
      </c>
      <c r="B37" s="237" t="s">
        <v>308</v>
      </c>
      <c r="C37" s="246" t="s">
        <v>493</v>
      </c>
      <c r="T37" s="436"/>
      <c r="U37" t="str">
        <f t="shared" si="0"/>
        <v xml:space="preserve">المنخفض : يجيب عن بعض أسئلة النصوص المقروءة المباشرة. </v>
      </c>
      <c r="AA37" t="str">
        <f t="shared" si="6"/>
        <v>المنخفض جداً : يتعرف على بعض أشكال الطاقة</v>
      </c>
    </row>
    <row r="38" spans="1:29" ht="18">
      <c r="A38" t="s">
        <v>265</v>
      </c>
      <c r="B38" s="237" t="s">
        <v>308</v>
      </c>
      <c r="C38" s="246" t="s">
        <v>494</v>
      </c>
      <c r="T38" s="436"/>
      <c r="U38" t="str">
        <f t="shared" si="0"/>
        <v xml:space="preserve">المنخفض : يميز نوع النص المقروء. </v>
      </c>
    </row>
    <row r="39" spans="1:29" ht="18">
      <c r="A39" t="s">
        <v>265</v>
      </c>
      <c r="B39" s="237" t="s">
        <v>308</v>
      </c>
      <c r="C39" s="246" t="s">
        <v>495</v>
      </c>
      <c r="T39" s="436"/>
      <c r="U39" t="str">
        <f t="shared" si="0"/>
        <v xml:space="preserve">المنخفض : يستنتج بعض الأفكار الرئيسة من النص المقروء. </v>
      </c>
    </row>
    <row r="40" spans="1:29" ht="18">
      <c r="A40" t="s">
        <v>265</v>
      </c>
      <c r="B40" s="237" t="s">
        <v>308</v>
      </c>
      <c r="C40" s="245" t="s">
        <v>496</v>
      </c>
      <c r="T40" s="436"/>
      <c r="U40" t="str">
        <f t="shared" si="0"/>
        <v xml:space="preserve">المنخفض : يوضح بعض المفاهيم الشائعة الواردة في أفكار النص المقروء. </v>
      </c>
    </row>
    <row r="41" spans="1:29" ht="18">
      <c r="A41" t="s">
        <v>265</v>
      </c>
      <c r="B41" s="238" t="s">
        <v>314</v>
      </c>
      <c r="C41" s="246" t="s">
        <v>497</v>
      </c>
      <c r="T41" s="436"/>
      <c r="U41" t="str">
        <f t="shared" si="0"/>
        <v xml:space="preserve">المنخفض جداً : يتعرف على بعض المترادفات من خلال السياق. </v>
      </c>
    </row>
    <row r="42" spans="1:29" ht="18">
      <c r="A42" t="s">
        <v>265</v>
      </c>
      <c r="B42" s="238" t="s">
        <v>314</v>
      </c>
      <c r="C42" s="246" t="s">
        <v>492</v>
      </c>
      <c r="T42" s="436"/>
      <c r="U42" t="str">
        <f t="shared" si="0"/>
        <v xml:space="preserve">المنخفض جداً : يوضح معاني بعض المفردات من خلال السياق. </v>
      </c>
    </row>
    <row r="43" spans="1:29" ht="18">
      <c r="A43" t="s">
        <v>265</v>
      </c>
      <c r="B43" s="238" t="s">
        <v>314</v>
      </c>
      <c r="C43" s="245" t="s">
        <v>498</v>
      </c>
      <c r="T43" s="436"/>
      <c r="U43" t="str">
        <f t="shared" si="0"/>
        <v xml:space="preserve">المنخفض جداً : يجيب عن بعض أسئلة النصوص المقروءة الواضحة. </v>
      </c>
    </row>
    <row r="44" spans="1:29" ht="18">
      <c r="A44" t="s">
        <v>264</v>
      </c>
      <c r="B44" s="238" t="s">
        <v>293</v>
      </c>
      <c r="C44" s="237" t="s">
        <v>459</v>
      </c>
      <c r="T44" s="435" t="s">
        <v>264</v>
      </c>
      <c r="U44" t="str">
        <f t="shared" si="0"/>
        <v>المرتفع : يستنتج معاني مصطلحات تستخدم في مجالات علمية مختلفة</v>
      </c>
    </row>
    <row r="45" spans="1:29" ht="18">
      <c r="A45" t="s">
        <v>264</v>
      </c>
      <c r="B45" s="238" t="s">
        <v>293</v>
      </c>
      <c r="C45" s="237" t="s">
        <v>502</v>
      </c>
      <c r="T45" s="435"/>
      <c r="U45" t="str">
        <f t="shared" si="0"/>
        <v>المرتفع :  يصنف معاني المصطلحات الجديدة وفقا لدلالاتها</v>
      </c>
    </row>
    <row r="46" spans="1:29" ht="18">
      <c r="A46" t="s">
        <v>264</v>
      </c>
      <c r="B46" s="238" t="s">
        <v>293</v>
      </c>
      <c r="C46" s="237" t="s">
        <v>501</v>
      </c>
      <c r="T46" s="435"/>
      <c r="U46" t="str">
        <f t="shared" si="0"/>
        <v>المرتفع :  يستنتج معاني المفردات الجديدة من خلال التفسير والتعريف</v>
      </c>
    </row>
    <row r="47" spans="1:29" ht="18">
      <c r="A47" t="s">
        <v>264</v>
      </c>
      <c r="B47" s="238" t="s">
        <v>293</v>
      </c>
      <c r="C47" s="237" t="s">
        <v>500</v>
      </c>
      <c r="T47" s="435"/>
      <c r="U47" t="str">
        <f t="shared" si="0"/>
        <v>المرتفع :  يستنتج معاني المفردات الجديدة من خلال الترادف، والتضاد</v>
      </c>
    </row>
    <row r="48" spans="1:29" ht="18">
      <c r="A48" t="s">
        <v>264</v>
      </c>
      <c r="B48" s="238" t="s">
        <v>293</v>
      </c>
      <c r="C48" s="237" t="s">
        <v>460</v>
      </c>
      <c r="T48" s="435"/>
      <c r="U48" t="str">
        <f t="shared" si="0"/>
        <v>المرتفع : يستنتج معاني المفردات الجديدة من خلال السياق وبدونه</v>
      </c>
    </row>
    <row r="49" spans="1:21" ht="18">
      <c r="A49" t="s">
        <v>264</v>
      </c>
      <c r="B49" s="238" t="s">
        <v>293</v>
      </c>
      <c r="C49" s="237" t="s">
        <v>499</v>
      </c>
      <c r="T49" s="435"/>
      <c r="U49" t="str">
        <f t="shared" si="0"/>
        <v>المرتفع :  يميز الفروق الأساسية في بنية النص المقروء</v>
      </c>
    </row>
    <row r="50" spans="1:21" ht="36">
      <c r="A50" t="s">
        <v>264</v>
      </c>
      <c r="B50" s="238" t="s">
        <v>293</v>
      </c>
      <c r="C50" s="237" t="s">
        <v>462</v>
      </c>
      <c r="T50" s="435"/>
      <c r="U50" t="str">
        <f t="shared" si="0"/>
        <v>المرتفع : يحلل النصوص المقروءة من حيث الترتيب الزمني والمكاني والأهمية والمقارنة والمقابلة والقضية العامة والأدلة الداعمة</v>
      </c>
    </row>
    <row r="51" spans="1:21" ht="18">
      <c r="A51" t="s">
        <v>264</v>
      </c>
      <c r="B51" s="238" t="s">
        <v>293</v>
      </c>
      <c r="C51" s="237" t="s">
        <v>463</v>
      </c>
      <c r="T51" s="435"/>
      <c r="U51" t="str">
        <f t="shared" si="0"/>
        <v>المرتفع : يستنتج الأفكار الرئيسة والفرعية والضمنية من النص المقروء</v>
      </c>
    </row>
    <row r="52" spans="1:21" ht="18">
      <c r="A52" t="s">
        <v>264</v>
      </c>
      <c r="B52" s="238" t="s">
        <v>293</v>
      </c>
      <c r="C52" s="237" t="s">
        <v>464</v>
      </c>
      <c r="T52" s="435"/>
      <c r="U52" t="str">
        <f t="shared" si="0"/>
        <v>المرتفع : يقوّم النصوص المقروءة من خلال ما تتضمنه من قيم إيجابية وسلبية، ويحدد تأثيرها في الفرد والمجتمع</v>
      </c>
    </row>
    <row r="53" spans="1:21" ht="18">
      <c r="A53" t="s">
        <v>264</v>
      </c>
      <c r="B53" s="238" t="s">
        <v>299</v>
      </c>
      <c r="C53" s="237" t="s">
        <v>465</v>
      </c>
      <c r="T53" s="435"/>
      <c r="U53" t="str">
        <f t="shared" si="0"/>
        <v>المتوسط :  يستنتج بعض معاني المصطلحات التي تستخدم في مجالات علمية مختلفة</v>
      </c>
    </row>
    <row r="54" spans="1:21" ht="18">
      <c r="A54" t="s">
        <v>264</v>
      </c>
      <c r="B54" s="238" t="s">
        <v>299</v>
      </c>
      <c r="C54" s="237" t="s">
        <v>466</v>
      </c>
      <c r="T54" s="435"/>
      <c r="U54" t="str">
        <f t="shared" si="0"/>
        <v>المتوسط :  يصنف بعض معاني المصطلحات الجديدة وفقا لدلالاتها</v>
      </c>
    </row>
    <row r="55" spans="1:21" ht="18">
      <c r="A55" t="s">
        <v>264</v>
      </c>
      <c r="B55" s="238" t="s">
        <v>299</v>
      </c>
      <c r="C55" s="237" t="s">
        <v>467</v>
      </c>
      <c r="T55" s="435"/>
      <c r="U55" t="str">
        <f t="shared" si="0"/>
        <v>المتوسط : يستنتج بعض معاني المفردات الجديدة من خلال التفسير والتعريف</v>
      </c>
    </row>
    <row r="56" spans="1:21" ht="18">
      <c r="A56" t="s">
        <v>264</v>
      </c>
      <c r="B56" s="238" t="s">
        <v>299</v>
      </c>
      <c r="C56" s="237" t="s">
        <v>468</v>
      </c>
      <c r="T56" s="435"/>
      <c r="U56" t="str">
        <f t="shared" si="0"/>
        <v>المتوسط :  يستنتج بعض معاني المفردات الجديدة من خلال الترادف، والتضاد</v>
      </c>
    </row>
    <row r="57" spans="1:21" ht="18">
      <c r="A57" t="s">
        <v>264</v>
      </c>
      <c r="B57" s="238" t="s">
        <v>299</v>
      </c>
      <c r="C57" s="237" t="s">
        <v>469</v>
      </c>
      <c r="T57" s="435"/>
      <c r="U57" t="str">
        <f t="shared" si="0"/>
        <v>المتوسط :  يستنتج معاني المفردات الجديدة من خلال السياق</v>
      </c>
    </row>
    <row r="58" spans="1:21" ht="18">
      <c r="A58" t="s">
        <v>264</v>
      </c>
      <c r="B58" s="238" t="s">
        <v>299</v>
      </c>
      <c r="C58" s="237" t="s">
        <v>461</v>
      </c>
      <c r="T58" s="435"/>
      <c r="U58" t="str">
        <f t="shared" si="0"/>
        <v>المتوسط :  يميز الفروق الأساسية في بنية النص المقروء</v>
      </c>
    </row>
    <row r="59" spans="1:21" ht="18">
      <c r="A59" t="s">
        <v>264</v>
      </c>
      <c r="B59" s="238" t="s">
        <v>299</v>
      </c>
      <c r="C59" s="237" t="s">
        <v>470</v>
      </c>
      <c r="T59" s="435"/>
      <c r="U59" t="str">
        <f t="shared" si="0"/>
        <v>المتوسط :  يستنتج الأفكار الرئيسة في النص</v>
      </c>
    </row>
    <row r="60" spans="1:21" ht="18">
      <c r="A60" t="s">
        <v>264</v>
      </c>
      <c r="B60" s="238" t="s">
        <v>299</v>
      </c>
      <c r="C60" s="237" t="s">
        <v>471</v>
      </c>
      <c r="T60" s="435"/>
      <c r="U60" t="str">
        <f t="shared" si="0"/>
        <v>المتوسط :  يرتب الأحداث الواردة في النص</v>
      </c>
    </row>
    <row r="61" spans="1:21" ht="18">
      <c r="A61" t="s">
        <v>264</v>
      </c>
      <c r="B61" s="238" t="s">
        <v>299</v>
      </c>
      <c r="C61" s="237" t="s">
        <v>472</v>
      </c>
      <c r="T61" s="435"/>
      <c r="U61" t="str">
        <f t="shared" si="0"/>
        <v>المتوسط : يحدد بعض القيم ا ةيجابية والسلبية الواردة في النص</v>
      </c>
    </row>
    <row r="62" spans="1:21" ht="18">
      <c r="A62" t="s">
        <v>264</v>
      </c>
      <c r="B62" s="237" t="s">
        <v>308</v>
      </c>
      <c r="C62" s="237" t="s">
        <v>473</v>
      </c>
      <c r="T62" s="435"/>
      <c r="U62" t="str">
        <f t="shared" si="0"/>
        <v>المنخفض :  يستنتج بعض معاني المفردات من خلال الترادف، والتضاد</v>
      </c>
    </row>
    <row r="63" spans="1:21" ht="18">
      <c r="A63" t="s">
        <v>264</v>
      </c>
      <c r="B63" s="237" t="s">
        <v>308</v>
      </c>
      <c r="C63" s="237" t="s">
        <v>474</v>
      </c>
      <c r="T63" s="435"/>
      <c r="U63" t="str">
        <f t="shared" si="0"/>
        <v xml:space="preserve">المنخفض : يستنتج بعض معاني المفردات الجديدة الواضحة من خلال السياق </v>
      </c>
    </row>
    <row r="64" spans="1:21" ht="18">
      <c r="A64" t="s">
        <v>264</v>
      </c>
      <c r="B64" s="237" t="s">
        <v>308</v>
      </c>
      <c r="C64" s="237" t="s">
        <v>475</v>
      </c>
      <c r="T64" s="435"/>
      <c r="U64" t="str">
        <f t="shared" si="0"/>
        <v>المنخفض :  يرتب بعض أحداث النص الواضحة</v>
      </c>
    </row>
    <row r="65" spans="1:21" ht="18">
      <c r="A65" t="s">
        <v>264</v>
      </c>
      <c r="B65" s="237" t="s">
        <v>308</v>
      </c>
      <c r="C65" s="237" t="s">
        <v>476</v>
      </c>
      <c r="T65" s="435"/>
      <c r="U65" t="str">
        <f t="shared" si="0"/>
        <v>المنخفض :  يجيب عن بعض الأسئلة المباشرة الواضحة</v>
      </c>
    </row>
    <row r="66" spans="1:21" ht="18">
      <c r="A66" t="s">
        <v>264</v>
      </c>
      <c r="B66" s="237" t="s">
        <v>308</v>
      </c>
      <c r="C66" s="237" t="s">
        <v>477</v>
      </c>
      <c r="T66" s="435"/>
      <c r="U66" t="str">
        <f t="shared" si="0"/>
        <v>المنخفض : يتعرف على الفكرة الرئيسة في النص</v>
      </c>
    </row>
    <row r="67" spans="1:21" ht="18">
      <c r="A67" t="s">
        <v>264</v>
      </c>
      <c r="B67" s="238" t="s">
        <v>314</v>
      </c>
      <c r="C67" s="237" t="s">
        <v>478</v>
      </c>
      <c r="T67" s="435"/>
      <c r="U67" t="str">
        <f t="shared" si="0"/>
        <v>المنخفض جداً :  يستنتج بعض معاني المفردات الجديدة من خلال الترادف</v>
      </c>
    </row>
    <row r="68" spans="1:21" ht="18">
      <c r="A68" t="s">
        <v>264</v>
      </c>
      <c r="B68" s="238" t="s">
        <v>314</v>
      </c>
      <c r="C68" s="237" t="s">
        <v>479</v>
      </c>
      <c r="T68" s="435"/>
      <c r="U68" t="str">
        <f t="shared" ref="U68:U131" si="10">B68&amp;" : "&amp;C68</f>
        <v>المنخفض جداً :  يتعرف على معاني بعض المفردات الجديدة من خلال السياق</v>
      </c>
    </row>
    <row r="69" spans="1:21" ht="18">
      <c r="A69" t="s">
        <v>264</v>
      </c>
      <c r="B69" s="238" t="s">
        <v>314</v>
      </c>
      <c r="C69" s="237" t="s">
        <v>480</v>
      </c>
      <c r="T69" s="435"/>
      <c r="U69" t="str">
        <f t="shared" si="10"/>
        <v>المنخفض جداً : يجيب عن بعض الأسئلة المباشرة الواضحة</v>
      </c>
    </row>
    <row r="70" spans="1:21" ht="18">
      <c r="A70" t="s">
        <v>260</v>
      </c>
      <c r="B70" s="238" t="s">
        <v>293</v>
      </c>
      <c r="C70" s="240" t="s">
        <v>294</v>
      </c>
      <c r="T70" s="436" t="s">
        <v>260</v>
      </c>
      <c r="U70" t="str">
        <f t="shared" si="10"/>
        <v>المرتفع : يقدر ناتج جمع وطرح الأعداد ضمن أربع منازل</v>
      </c>
    </row>
    <row r="71" spans="1:21" ht="18">
      <c r="A71" t="s">
        <v>260</v>
      </c>
      <c r="B71" s="238" t="s">
        <v>293</v>
      </c>
      <c r="C71" s="240" t="s">
        <v>295</v>
      </c>
      <c r="T71" s="436"/>
      <c r="U71" t="str">
        <f t="shared" si="10"/>
        <v>المرتفع : يطبق خصائص الجمع والضرب</v>
      </c>
    </row>
    <row r="72" spans="1:21" ht="18">
      <c r="A72" t="s">
        <v>260</v>
      </c>
      <c r="B72" s="238" t="s">
        <v>293</v>
      </c>
      <c r="C72" s="240" t="s">
        <v>296</v>
      </c>
      <c r="T72" s="436"/>
      <c r="U72" t="str">
        <f t="shared" si="10"/>
        <v>المرتفع : يكتب جملاً عددية على العمليات الأربع ويوجد قيمتها</v>
      </c>
    </row>
    <row r="73" spans="1:21" ht="18">
      <c r="A73" t="s">
        <v>260</v>
      </c>
      <c r="B73" s="238" t="s">
        <v>293</v>
      </c>
      <c r="C73" s="240" t="s">
        <v>297</v>
      </c>
      <c r="T73" s="436"/>
      <c r="U73" t="str">
        <f t="shared" si="10"/>
        <v>المرتفع : يحل مسائل رياضية تتضمن تطبيقات مالية على النقود</v>
      </c>
    </row>
    <row r="74" spans="1:21" ht="18">
      <c r="A74" t="s">
        <v>260</v>
      </c>
      <c r="B74" s="238" t="s">
        <v>293</v>
      </c>
      <c r="C74" s="240" t="s">
        <v>298</v>
      </c>
      <c r="T74" s="436"/>
      <c r="U74" t="str">
        <f t="shared" si="10"/>
        <v>المرتفع : يحلل البيانات الممثلة في الرسوم البيانية</v>
      </c>
    </row>
    <row r="75" spans="1:21" ht="18">
      <c r="A75" t="s">
        <v>260</v>
      </c>
      <c r="B75" s="237" t="s">
        <v>299</v>
      </c>
      <c r="C75" s="240" t="s">
        <v>300</v>
      </c>
      <c r="T75" s="436"/>
      <c r="U75" t="str">
        <f t="shared" si="10"/>
        <v>المتوسط : يميز القيمة المنزلية لعدد ضمن سبع منازل</v>
      </c>
    </row>
    <row r="76" spans="1:21" ht="18">
      <c r="A76" t="s">
        <v>260</v>
      </c>
      <c r="B76" s="237" t="s">
        <v>299</v>
      </c>
      <c r="C76" s="240" t="s">
        <v>301</v>
      </c>
      <c r="T76" s="436"/>
      <c r="U76" t="str">
        <f t="shared" si="10"/>
        <v>المتوسط : يكتب الأعداد الكلية في الصور القياسية واللفظية والتحليلية</v>
      </c>
    </row>
    <row r="77" spans="1:21" ht="18">
      <c r="A77" t="s">
        <v>260</v>
      </c>
      <c r="B77" s="237" t="s">
        <v>299</v>
      </c>
      <c r="C77" s="240" t="s">
        <v>302</v>
      </c>
      <c r="T77" s="436"/>
      <c r="U77" t="str">
        <f t="shared" si="10"/>
        <v>المتوسط : يصف كسور الوحدة ويميزها ويمثلها على خط الأعداد</v>
      </c>
    </row>
    <row r="78" spans="1:21" ht="18">
      <c r="A78" t="s">
        <v>260</v>
      </c>
      <c r="B78" s="237" t="s">
        <v>299</v>
      </c>
      <c r="C78" s="240" t="s">
        <v>303</v>
      </c>
      <c r="T78" s="436"/>
      <c r="U78" t="str">
        <f t="shared" si="10"/>
        <v>المتوسط : يُجري العمليات الأربع باستخدام  ستراتيجيات حل المسائل ضمن أربع منازل</v>
      </c>
    </row>
    <row r="79" spans="1:21" ht="18">
      <c r="A79" t="s">
        <v>260</v>
      </c>
      <c r="B79" s="237" t="s">
        <v>299</v>
      </c>
      <c r="C79" s="240" t="s">
        <v>304</v>
      </c>
      <c r="T79" s="436"/>
      <c r="U79" t="str">
        <f t="shared" si="10"/>
        <v>المتوسط : يميز الأنماط ويوسعها</v>
      </c>
    </row>
    <row r="80" spans="1:21" ht="18">
      <c r="A80" t="s">
        <v>260</v>
      </c>
      <c r="B80" s="237" t="s">
        <v>299</v>
      </c>
      <c r="C80" s="240" t="s">
        <v>305</v>
      </c>
      <c r="T80" s="436"/>
      <c r="U80" t="str">
        <f t="shared" si="10"/>
        <v>المتوسط :    يصف الأشكال الهندسية ثلاثية الأبعاد وفق خصائص(عدد الأوجه وأشكالها، وعدد الرؤوس والأحرف</v>
      </c>
    </row>
    <row r="81" spans="1:21" ht="18">
      <c r="A81" t="s">
        <v>260</v>
      </c>
      <c r="B81" s="237" t="s">
        <v>299</v>
      </c>
      <c r="C81" s="240" t="s">
        <v>306</v>
      </c>
      <c r="T81" s="436"/>
      <c r="U81" t="str">
        <f t="shared" si="10"/>
        <v>المتوسط : يحسب المحيط والمساحة للأشكال الهندسية</v>
      </c>
    </row>
    <row r="82" spans="1:21" ht="18">
      <c r="A82" t="s">
        <v>260</v>
      </c>
      <c r="B82" s="237" t="s">
        <v>299</v>
      </c>
      <c r="C82" s="240" t="s">
        <v>307</v>
      </c>
      <c r="T82" s="436"/>
      <c r="U82" t="str">
        <f t="shared" si="10"/>
        <v>المتوسط : يحدد الوحدة المناسبة للقياس</v>
      </c>
    </row>
    <row r="83" spans="1:21" ht="18">
      <c r="A83" t="s">
        <v>260</v>
      </c>
      <c r="B83" s="237" t="s">
        <v>308</v>
      </c>
      <c r="C83" s="240" t="s">
        <v>309</v>
      </c>
      <c r="T83" s="436"/>
      <c r="U83" t="str">
        <f t="shared" si="10"/>
        <v>المنخفض : يقارن ويرتب الأعداد تصاعديًّا وتنازليًّا</v>
      </c>
    </row>
    <row r="84" spans="1:21" ht="18">
      <c r="A84" t="s">
        <v>260</v>
      </c>
      <c r="B84" s="237" t="s">
        <v>308</v>
      </c>
      <c r="C84" s="240" t="s">
        <v>310</v>
      </c>
      <c r="T84" s="436"/>
      <c r="U84" t="str">
        <f t="shared" si="10"/>
        <v>المنخفض : يجمع الأعداد ضمن أربع منازل ويطرحها ذهنيًّا</v>
      </c>
    </row>
    <row r="85" spans="1:21" ht="18">
      <c r="A85" t="s">
        <v>260</v>
      </c>
      <c r="B85" s="237" t="s">
        <v>308</v>
      </c>
      <c r="C85" s="240" t="s">
        <v>311</v>
      </c>
      <c r="T85" s="436"/>
      <c r="U85" t="str">
        <f t="shared" si="10"/>
        <v>المنخفض : يصف ويصنف الأشكال الهندسية  نائية الأبعاد</v>
      </c>
    </row>
    <row r="86" spans="1:21" ht="18">
      <c r="A86" t="s">
        <v>260</v>
      </c>
      <c r="B86" s="237" t="s">
        <v>308</v>
      </c>
      <c r="C86" s="240" t="s">
        <v>312</v>
      </c>
      <c r="T86" s="436"/>
      <c r="U86" t="str">
        <f t="shared" si="10"/>
        <v>المنخفض : يصف التما ل في شكل ويحدد خط التما ل</v>
      </c>
    </row>
    <row r="87" spans="1:21" ht="18">
      <c r="A87" t="s">
        <v>260</v>
      </c>
      <c r="B87" s="237" t="s">
        <v>308</v>
      </c>
      <c r="C87" s="240" t="s">
        <v>313</v>
      </c>
      <c r="T87" s="436"/>
      <c r="U87" t="str">
        <f t="shared" si="10"/>
        <v>المنخفض : يمثل البيانات باستخدام النقاط والرسوم البيانية</v>
      </c>
    </row>
    <row r="88" spans="1:21" ht="18">
      <c r="A88" t="s">
        <v>260</v>
      </c>
      <c r="B88" s="237" t="s">
        <v>314</v>
      </c>
      <c r="C88" s="240" t="s">
        <v>315</v>
      </c>
      <c r="T88" s="436"/>
      <c r="U88" t="str">
        <f t="shared" si="10"/>
        <v>المنخفض جداً : يقارن بين عددين طبيعيين</v>
      </c>
    </row>
    <row r="89" spans="1:21" ht="18">
      <c r="A89" t="s">
        <v>260</v>
      </c>
      <c r="B89" s="237" t="s">
        <v>314</v>
      </c>
      <c r="C89" s="240" t="s">
        <v>316</v>
      </c>
      <c r="T89" s="436"/>
      <c r="U89" t="str">
        <f t="shared" si="10"/>
        <v>المنخفض جداً : يحدد الوقت والزمن ويختار الوحدات المناسبة</v>
      </c>
    </row>
    <row r="90" spans="1:21" ht="36">
      <c r="A90" t="s">
        <v>260</v>
      </c>
      <c r="B90" s="237" t="s">
        <v>314</v>
      </c>
      <c r="C90" s="240" t="s">
        <v>317</v>
      </c>
      <c r="T90" s="436"/>
      <c r="U90" t="str">
        <f t="shared" si="10"/>
        <v xml:space="preserve">المنخفض جداً : يميز بين فئات النقود المعدنية والورقية، ويستخدمها في عد المبالم ضمن 9999 ريالاً
</v>
      </c>
    </row>
    <row r="91" spans="1:21" ht="18">
      <c r="A91" t="s">
        <v>260</v>
      </c>
      <c r="B91" s="244" t="s">
        <v>314</v>
      </c>
      <c r="C91" s="243" t="s">
        <v>318</v>
      </c>
      <c r="T91" s="436"/>
      <c r="U91" t="str">
        <f t="shared" si="10"/>
        <v>المنخفض جداً : يجمع البيانات وينظمها في الجداول التكرارية</v>
      </c>
    </row>
    <row r="92" spans="1:21" ht="18">
      <c r="A92" t="s">
        <v>349</v>
      </c>
      <c r="B92" s="238" t="s">
        <v>293</v>
      </c>
      <c r="C92" s="237" t="s">
        <v>350</v>
      </c>
      <c r="T92" s="435" t="s">
        <v>349</v>
      </c>
      <c r="U92" t="str">
        <f t="shared" si="10"/>
        <v>المرتفع :  يحل مسائل رياضية على الكسور الاعتيادية والكسور العشرية</v>
      </c>
    </row>
    <row r="93" spans="1:21" ht="18">
      <c r="A93" t="s">
        <v>349</v>
      </c>
      <c r="B93" s="238" t="s">
        <v>293</v>
      </c>
      <c r="C93" s="237" t="s">
        <v>351</v>
      </c>
      <c r="T93" s="435"/>
      <c r="U93" t="str">
        <f t="shared" si="10"/>
        <v>المرتفع :  يقسم الأعداد الكسرية ويبسطها</v>
      </c>
    </row>
    <row r="94" spans="1:21" ht="18">
      <c r="A94" t="s">
        <v>349</v>
      </c>
      <c r="B94" s="238" t="s">
        <v>293</v>
      </c>
      <c r="C94" s="237" t="s">
        <v>352</v>
      </c>
      <c r="T94" s="435"/>
      <c r="U94" t="str">
        <f t="shared" si="10"/>
        <v>المرتفع :  يحل مسائل رياضية على النسبة والمعدل والنسبة المئوية والتناسب</v>
      </c>
    </row>
    <row r="95" spans="1:21" ht="18">
      <c r="A95" t="s">
        <v>349</v>
      </c>
      <c r="B95" s="238" t="s">
        <v>293</v>
      </c>
      <c r="C95" s="237" t="s">
        <v>353</v>
      </c>
      <c r="T95" s="435"/>
      <c r="U95" t="str">
        <f t="shared" si="10"/>
        <v>المرتفع :  يحل مسائل رياضية على الأنماط العددية والدوال</v>
      </c>
    </row>
    <row r="96" spans="1:21" ht="18">
      <c r="A96" t="s">
        <v>349</v>
      </c>
      <c r="B96" s="238" t="s">
        <v>293</v>
      </c>
      <c r="C96" s="237" t="s">
        <v>354</v>
      </c>
      <c r="T96" s="435"/>
      <c r="U96" t="str">
        <f t="shared" si="10"/>
        <v>المرتفع :  يوجد قاعدة دالة ما من خلال جدول</v>
      </c>
    </row>
    <row r="97" spans="1:21" ht="18">
      <c r="A97" t="s">
        <v>349</v>
      </c>
      <c r="B97" s="238" t="s">
        <v>293</v>
      </c>
      <c r="C97" s="237" t="s">
        <v>355</v>
      </c>
      <c r="T97" s="435"/>
      <c r="U97" t="str">
        <f t="shared" si="10"/>
        <v>المرتفع :  يوجد زوايا قياسات مجهولة في المثلن أو الشكل الرباعي</v>
      </c>
    </row>
    <row r="98" spans="1:21" ht="18">
      <c r="A98" t="s">
        <v>349</v>
      </c>
      <c r="B98" s="238" t="s">
        <v>293</v>
      </c>
      <c r="C98" s="237" t="s">
        <v>356</v>
      </c>
      <c r="T98" s="435"/>
      <c r="U98" t="str">
        <f t="shared" si="10"/>
        <v>المرتفع :  يحل مسائل رياضية تتضمن حساب المحيط والمساحة والحجم</v>
      </c>
    </row>
    <row r="99" spans="1:21" ht="18">
      <c r="A99" t="s">
        <v>349</v>
      </c>
      <c r="B99" s="238" t="s">
        <v>293</v>
      </c>
      <c r="C99" s="237" t="s">
        <v>357</v>
      </c>
      <c r="T99" s="435"/>
      <c r="U99" t="str">
        <f t="shared" si="10"/>
        <v>المرتفع :  يمثل البيانات ويحللها لحل المسائل الرياضية</v>
      </c>
    </row>
    <row r="100" spans="1:21" ht="18">
      <c r="A100" t="s">
        <v>349</v>
      </c>
      <c r="B100" s="238" t="s">
        <v>293</v>
      </c>
      <c r="C100" s="237" t="s">
        <v>358</v>
      </c>
      <c r="T100" s="435"/>
      <c r="U100" t="str">
        <f t="shared" si="10"/>
        <v>المرتفع : يدرك الفروق بين مقاييس النزعة المركزية</v>
      </c>
    </row>
    <row r="101" spans="1:21" ht="18">
      <c r="A101" t="s">
        <v>349</v>
      </c>
      <c r="B101" s="238" t="s">
        <v>299</v>
      </c>
      <c r="C101" s="237" t="s">
        <v>359</v>
      </c>
      <c r="T101" s="435"/>
      <c r="U101" t="str">
        <f t="shared" si="10"/>
        <v xml:space="preserve">المتوسط :  يطبق العمليات على الكسور والأعداد العشرية </v>
      </c>
    </row>
    <row r="102" spans="1:21" ht="18">
      <c r="A102" t="s">
        <v>349</v>
      </c>
      <c r="B102" s="238" t="s">
        <v>299</v>
      </c>
      <c r="C102" s="237" t="s">
        <v>360</v>
      </c>
      <c r="T102" s="435"/>
      <c r="U102" t="str">
        <f t="shared" si="10"/>
        <v>المتوسط :  يوجد النسبة المئوية</v>
      </c>
    </row>
    <row r="103" spans="1:21" ht="18">
      <c r="A103" t="s">
        <v>349</v>
      </c>
      <c r="B103" s="238" t="s">
        <v>299</v>
      </c>
      <c r="C103" s="237" t="s">
        <v>361</v>
      </c>
      <c r="T103" s="435"/>
      <c r="U103" t="str">
        <f t="shared" si="10"/>
        <v>المتوسط :  يوجد قاعدة دالة ما</v>
      </c>
    </row>
    <row r="104" spans="1:21" ht="18">
      <c r="A104" t="s">
        <v>349</v>
      </c>
      <c r="B104" s="238" t="s">
        <v>299</v>
      </c>
      <c r="C104" s="237" t="s">
        <v>362</v>
      </c>
      <c r="T104" s="435"/>
      <c r="U104" t="str">
        <f t="shared" si="10"/>
        <v>المتوسط :  يوجد العامل المشترك الأكبر والمضاعف المشترك الأصغر لعددين أو أكثر</v>
      </c>
    </row>
    <row r="105" spans="1:21" ht="18">
      <c r="A105" t="s">
        <v>349</v>
      </c>
      <c r="B105" s="238" t="s">
        <v>299</v>
      </c>
      <c r="C105" s="237" t="s">
        <v>363</v>
      </c>
      <c r="T105" s="435"/>
      <c r="U105" t="str">
        <f t="shared" si="10"/>
        <v>المتوسط :  يحل مسائل رياضية تتعلق بالزوايا والمضلعات</v>
      </c>
    </row>
    <row r="106" spans="1:21" ht="18">
      <c r="A106" t="s">
        <v>349</v>
      </c>
      <c r="B106" s="238" t="s">
        <v>299</v>
      </c>
      <c r="C106" s="237" t="s">
        <v>364</v>
      </c>
      <c r="T106" s="435"/>
      <c r="U106" t="str">
        <f t="shared" si="10"/>
        <v>المتوسط :  يحسب محيط الأشكال المستوية</v>
      </c>
    </row>
    <row r="107" spans="1:21" ht="18">
      <c r="A107" t="s">
        <v>349</v>
      </c>
      <c r="B107" s="238" t="s">
        <v>299</v>
      </c>
      <c r="C107" s="237" t="s">
        <v>365</v>
      </c>
      <c r="T107" s="435"/>
      <c r="U107" t="str">
        <f t="shared" si="10"/>
        <v>المتوسط :  يصنف المثلثات وفًقًا لأطوال أضلاعها، وقياسات زواياها ويوجد قياسات الزوايا المجهولة للأشكال الرباعية</v>
      </c>
    </row>
    <row r="108" spans="1:21" ht="18">
      <c r="A108" t="s">
        <v>349</v>
      </c>
      <c r="B108" s="238" t="s">
        <v>299</v>
      </c>
      <c r="C108" s="237" t="s">
        <v>366</v>
      </c>
      <c r="T108" s="435"/>
      <c r="U108" t="str">
        <f t="shared" si="10"/>
        <v>المتوسط :  يحسب مقاييس النزعة المركزية والمدى</v>
      </c>
    </row>
    <row r="109" spans="1:21" ht="18">
      <c r="A109" t="s">
        <v>349</v>
      </c>
      <c r="B109" s="238" t="s">
        <v>299</v>
      </c>
      <c r="C109" s="237" t="s">
        <v>367</v>
      </c>
      <c r="T109" s="435"/>
      <c r="U109" t="str">
        <f t="shared" si="10"/>
        <v>المتوسط : يحل مسائل رياضية على الاحتمالات</v>
      </c>
    </row>
    <row r="110" spans="1:21" ht="18">
      <c r="A110" t="s">
        <v>349</v>
      </c>
      <c r="B110" s="242" t="s">
        <v>308</v>
      </c>
      <c r="C110" s="237" t="s">
        <v>368</v>
      </c>
      <c r="T110" s="435"/>
      <c r="U110" t="str">
        <f t="shared" si="10"/>
        <v>المنخفض : يوجد حاصل ضرب وقسمة الكسور العشرية وحاصل جمع وطرح الكسور المتشابهة المقام</v>
      </c>
    </row>
    <row r="111" spans="1:21" ht="18">
      <c r="A111" t="s">
        <v>349</v>
      </c>
      <c r="B111" s="238" t="s">
        <v>308</v>
      </c>
      <c r="C111" s="237" t="s">
        <v>369</v>
      </c>
      <c r="T111" s="435"/>
      <c r="U111" t="str">
        <f t="shared" si="10"/>
        <v>المنخفض :  يوجد النسبة المئوية ويحولها  لى كسر أو العكس</v>
      </c>
    </row>
    <row r="112" spans="1:21" ht="18">
      <c r="A112" t="s">
        <v>349</v>
      </c>
      <c r="B112" s="238" t="s">
        <v>308</v>
      </c>
      <c r="C112" s="237" t="s">
        <v>370</v>
      </c>
      <c r="T112" s="435"/>
      <c r="U112" t="str">
        <f t="shared" si="10"/>
        <v>المنخفض :  يبسط العبارات الجبرية ويوجد قيمتها</v>
      </c>
    </row>
    <row r="113" spans="1:21" ht="18">
      <c r="A113" t="s">
        <v>349</v>
      </c>
      <c r="B113" s="238" t="s">
        <v>308</v>
      </c>
      <c r="C113" s="237" t="s">
        <v>371</v>
      </c>
      <c r="T113" s="435"/>
      <c r="U113" t="str">
        <f t="shared" si="10"/>
        <v>المنخفض :  يتعرف على قانون محيط الدائرة</v>
      </c>
    </row>
    <row r="114" spans="1:21" ht="18">
      <c r="A114" t="s">
        <v>349</v>
      </c>
      <c r="B114" s="238" t="s">
        <v>308</v>
      </c>
      <c r="C114" s="237" t="s">
        <v>372</v>
      </c>
      <c r="T114" s="435"/>
      <c r="U114" t="str">
        <f t="shared" si="10"/>
        <v>المنخفض : يوجد احتمال حدث بسيط لتجربة معينة</v>
      </c>
    </row>
    <row r="115" spans="1:21" ht="18">
      <c r="A115" t="s">
        <v>349</v>
      </c>
      <c r="B115" s="238" t="s">
        <v>314</v>
      </c>
      <c r="C115" s="237" t="s">
        <v>373</v>
      </c>
      <c r="T115" s="435"/>
      <c r="U115" t="str">
        <f t="shared" si="10"/>
        <v>المنخفض جداً :  يحلل الأعداد إلى العوامل الأولية</v>
      </c>
    </row>
    <row r="116" spans="1:21" ht="18">
      <c r="A116" t="s">
        <v>349</v>
      </c>
      <c r="B116" s="238" t="s">
        <v>314</v>
      </c>
      <c r="C116" s="237" t="s">
        <v>374</v>
      </c>
      <c r="T116" s="435"/>
      <c r="U116" t="str">
        <f t="shared" si="10"/>
        <v>المنخفض جداً :  يجمع ويطرح الأعداد العشرية</v>
      </c>
    </row>
    <row r="117" spans="1:21" ht="18">
      <c r="A117" t="s">
        <v>349</v>
      </c>
      <c r="B117" s="238" t="s">
        <v>314</v>
      </c>
      <c r="C117" s="237" t="s">
        <v>375</v>
      </c>
      <c r="T117" s="435"/>
      <c r="U117" t="str">
        <f t="shared" si="10"/>
        <v>المنخفض جداً :  يتعرف على مفاهيم الكسور الاعتيادية والنسبة والمعدل والنسبة المئوية</v>
      </c>
    </row>
    <row r="118" spans="1:21" ht="18">
      <c r="A118" t="s">
        <v>349</v>
      </c>
      <c r="B118" s="238" t="s">
        <v>314</v>
      </c>
      <c r="C118" s="237" t="s">
        <v>376</v>
      </c>
      <c r="T118" s="435"/>
      <c r="U118" t="str">
        <f t="shared" si="10"/>
        <v>المنخفض جداً :  يستوعب مفهوم المتباينات</v>
      </c>
    </row>
    <row r="119" spans="1:21" ht="18">
      <c r="A119" t="s">
        <v>349</v>
      </c>
      <c r="B119" s="238" t="s">
        <v>314</v>
      </c>
      <c r="C119" s="237" t="s">
        <v>377</v>
      </c>
      <c r="T119" s="435"/>
      <c r="U119" t="str">
        <f t="shared" si="10"/>
        <v>المنخفض جداً :  يستوعب المفاهيم الهندسية الأولية (الزاوية والمستقيم) ومفهومي الحجم والمساحة</v>
      </c>
    </row>
    <row r="120" spans="1:21" ht="18">
      <c r="A120" t="s">
        <v>349</v>
      </c>
      <c r="B120" s="238" t="s">
        <v>314</v>
      </c>
      <c r="C120" s="237" t="s">
        <v>378</v>
      </c>
      <c r="T120" s="435"/>
      <c r="U120" t="str">
        <f t="shared" si="10"/>
        <v xml:space="preserve">المنخفض جداً : يقرأ البيانات من تمثيلاتها وتحليلها؛ لاستنتاج معلومات. </v>
      </c>
    </row>
    <row r="121" spans="1:21" ht="18">
      <c r="A121" t="s">
        <v>263</v>
      </c>
      <c r="B121" s="238" t="s">
        <v>293</v>
      </c>
      <c r="C121" s="237" t="s">
        <v>407</v>
      </c>
      <c r="T121" s="436" t="s">
        <v>263</v>
      </c>
      <c r="U121" t="str">
        <f t="shared" si="10"/>
        <v>المرتفع :  يصمم ويجري التجارب العلمية، ويحلل البيانات؛ ليقدم تفسيرات منطقية</v>
      </c>
    </row>
    <row r="122" spans="1:21" ht="18">
      <c r="A122" t="s">
        <v>263</v>
      </c>
      <c r="B122" s="238" t="s">
        <v>293</v>
      </c>
      <c r="C122" s="237" t="s">
        <v>408</v>
      </c>
      <c r="T122" s="436"/>
      <c r="U122" t="str">
        <f t="shared" si="10"/>
        <v>المرتفع :  يستكشف الدور الرئيس للجينات في نقل الصفات عبر الأجيال</v>
      </c>
    </row>
    <row r="123" spans="1:21" ht="18">
      <c r="A123" t="s">
        <v>263</v>
      </c>
      <c r="B123" s="238" t="s">
        <v>293</v>
      </c>
      <c r="C123" s="237" t="s">
        <v>409</v>
      </c>
      <c r="T123" s="436"/>
      <c r="U123" t="str">
        <f t="shared" si="10"/>
        <v>المرتفع :  يميز التركيب والوظيفة في المخلوقات الحية</v>
      </c>
    </row>
    <row r="124" spans="1:21" ht="18">
      <c r="A124" t="s">
        <v>263</v>
      </c>
      <c r="B124" s="238" t="s">
        <v>293</v>
      </c>
      <c r="C124" s="237" t="s">
        <v>410</v>
      </c>
      <c r="T124" s="436"/>
      <c r="U124" t="str">
        <f t="shared" si="10"/>
        <v>المرتفع : يستخدم الأدلة العلمية لإيجاد حلول لبعض المشاكل التي تواجه النباتات والحيوانات؛ بسبب التغيرات البيئية</v>
      </c>
    </row>
    <row r="125" spans="1:21" ht="18">
      <c r="A125" t="s">
        <v>263</v>
      </c>
      <c r="B125" s="238" t="s">
        <v>293</v>
      </c>
      <c r="C125" s="237" t="s">
        <v>411</v>
      </c>
      <c r="T125" s="436"/>
      <c r="U125" t="str">
        <f t="shared" si="10"/>
        <v>المرتفع :  يبتكر طرًقًا جديدة ةعادة التدوير للحفاظ على الأرض</v>
      </c>
    </row>
    <row r="126" spans="1:21" ht="18">
      <c r="A126" t="s">
        <v>263</v>
      </c>
      <c r="B126" s="238" t="s">
        <v>293</v>
      </c>
      <c r="C126" s="237" t="s">
        <v>412</v>
      </c>
      <c r="T126" s="436"/>
      <c r="U126" t="str">
        <f t="shared" si="10"/>
        <v>المرتفع :  يميز مصادر الطاقة البديلة للحفاظ على البيئة</v>
      </c>
    </row>
    <row r="127" spans="1:21" ht="18">
      <c r="A127" t="s">
        <v>263</v>
      </c>
      <c r="B127" s="238" t="s">
        <v>293</v>
      </c>
      <c r="C127" s="237" t="s">
        <v>413</v>
      </c>
      <c r="T127" s="436"/>
      <c r="U127" t="str">
        <f t="shared" si="10"/>
        <v>المرتفع :  يستكشف الخصائص والتغيرات الفيزيائية والكيميائية للمادة</v>
      </c>
    </row>
    <row r="128" spans="1:21" ht="18">
      <c r="A128" t="s">
        <v>263</v>
      </c>
      <c r="B128" s="238" t="s">
        <v>293</v>
      </c>
      <c r="C128" s="239" t="s">
        <v>414</v>
      </c>
      <c r="T128" s="436"/>
      <c r="U128" t="str">
        <f t="shared" si="10"/>
        <v>المرتفع :  يتنبأ بالقوى المؤثرة على الأجسام ويفسر العلاقات باستخدام قوانين نيوتن</v>
      </c>
    </row>
    <row r="129" spans="1:21" ht="18">
      <c r="A129" t="s">
        <v>263</v>
      </c>
      <c r="B129" s="238" t="s">
        <v>293</v>
      </c>
      <c r="C129" s="237" t="s">
        <v>415</v>
      </c>
      <c r="T129" s="436"/>
      <c r="U129" t="str">
        <f t="shared" si="10"/>
        <v>المرتفع : يصمم نموذج لوصف حركة الأرض والقمر والشمس ويفسر الظواهر المرتبطة بها</v>
      </c>
    </row>
    <row r="130" spans="1:21" ht="18">
      <c r="A130" t="s">
        <v>263</v>
      </c>
      <c r="B130" s="238" t="s">
        <v>299</v>
      </c>
      <c r="C130" s="237" t="s">
        <v>416</v>
      </c>
      <c r="T130" s="436"/>
      <c r="U130" t="str">
        <f t="shared" si="10"/>
        <v>المتوسط : يصف تراكيب ووظائف كل من الخلايا والأنسجة والأعضاء والأجهزة في المخلوقات الحية</v>
      </c>
    </row>
    <row r="131" spans="1:21" ht="18">
      <c r="A131" t="s">
        <v>263</v>
      </c>
      <c r="B131" s="238" t="s">
        <v>299</v>
      </c>
      <c r="C131" s="237" t="s">
        <v>417</v>
      </c>
      <c r="T131" s="436"/>
      <c r="U131" t="str">
        <f t="shared" si="10"/>
        <v>المتوسط :  يوضح أوجه التشابه والاختلاف بين أجهزة الجسم</v>
      </c>
    </row>
    <row r="132" spans="1:21" ht="18">
      <c r="A132" t="s">
        <v>263</v>
      </c>
      <c r="B132" s="238" t="s">
        <v>299</v>
      </c>
      <c r="C132" s="237" t="s">
        <v>418</v>
      </c>
      <c r="T132" s="436"/>
      <c r="U132" t="str">
        <f t="shared" ref="U132:U195" si="11">B132&amp;" : "&amp;C132</f>
        <v>المتوسط :  يقارن بين دورات الحياة في النباتات والحيوانات</v>
      </c>
    </row>
    <row r="133" spans="1:21" ht="18">
      <c r="A133" t="s">
        <v>263</v>
      </c>
      <c r="B133" s="238" t="s">
        <v>299</v>
      </c>
      <c r="C133" s="237" t="s">
        <v>419</v>
      </c>
      <c r="T133" s="436"/>
      <c r="U133" t="str">
        <f t="shared" si="11"/>
        <v>المتوسط :   يوضح أن بعض المخلوقات الحية لديها تكيفات تمكنها من البقاء في النظام البيئي بشكل أفضل</v>
      </c>
    </row>
    <row r="134" spans="1:21" ht="18">
      <c r="A134" t="s">
        <v>263</v>
      </c>
      <c r="B134" s="238" t="s">
        <v>299</v>
      </c>
      <c r="C134" s="237" t="s">
        <v>420</v>
      </c>
      <c r="T134" s="436"/>
      <c r="U134" t="str">
        <f t="shared" si="11"/>
        <v>المتوسط : يتنبأ بالتركيب الجيني المحتمل لصفات مختارة من الأبوين، ويميز بين الصفات الموروثة والمكتسبة</v>
      </c>
    </row>
    <row r="135" spans="1:21" ht="18">
      <c r="A135" t="s">
        <v>263</v>
      </c>
      <c r="B135" s="238" t="s">
        <v>299</v>
      </c>
      <c r="C135" s="237" t="s">
        <v>421</v>
      </c>
      <c r="T135" s="436"/>
      <c r="U135" t="str">
        <f t="shared" si="11"/>
        <v>المتوسط :  يصنف المخلوقات الحية بحسب مستويات الطاقة في بيئتها</v>
      </c>
    </row>
    <row r="136" spans="1:21" ht="18">
      <c r="A136" t="s">
        <v>263</v>
      </c>
      <c r="B136" s="238" t="s">
        <v>299</v>
      </c>
      <c r="C136" s="237" t="s">
        <v>422</v>
      </c>
      <c r="T136" s="436"/>
      <c r="U136" t="str">
        <f t="shared" si="11"/>
        <v>المتوسط :  يوضح العلاقات بين مخلوقات حية محددة داخل بيئة معينة</v>
      </c>
    </row>
    <row r="137" spans="1:21" ht="36">
      <c r="A137" t="s">
        <v>263</v>
      </c>
      <c r="B137" s="238" t="s">
        <v>299</v>
      </c>
      <c r="C137" s="237" t="s">
        <v>423</v>
      </c>
      <c r="T137" s="436"/>
      <c r="U137" t="str">
        <f t="shared" si="11"/>
        <v>المتوسط : يوضح كيف يسبب دوران الأرض، وميلان محورها وتفاعلها مع الشمس في حدوث الفصول الأربعة والتغير في ساعات النهار والليل</v>
      </c>
    </row>
    <row r="138" spans="1:21" ht="18">
      <c r="A138" t="s">
        <v>263</v>
      </c>
      <c r="B138" s="238" t="s">
        <v>299</v>
      </c>
      <c r="C138" s="237" t="s">
        <v>424</v>
      </c>
      <c r="T138" s="436"/>
      <c r="U138" t="str">
        <f t="shared" si="11"/>
        <v>المتوسط :  يبحث ويوضح ما إذا كان خلط المواد ينتج مادة جديدة</v>
      </c>
    </row>
    <row r="139" spans="1:21" ht="18">
      <c r="A139" t="s">
        <v>263</v>
      </c>
      <c r="B139" s="238" t="s">
        <v>299</v>
      </c>
      <c r="C139" s="237" t="s">
        <v>425</v>
      </c>
      <c r="T139" s="436"/>
      <c r="U139" t="str">
        <f t="shared" si="11"/>
        <v>المتوسط : يستقصي حركة الجسوم ليتنبأ بالحركة المستقبلية ويفسر تأثير القوى المتزنة وغير المتزنة</v>
      </c>
    </row>
    <row r="140" spans="1:21" ht="18">
      <c r="A140" t="s">
        <v>263</v>
      </c>
      <c r="B140" s="238" t="s">
        <v>299</v>
      </c>
      <c r="C140" s="237" t="s">
        <v>426</v>
      </c>
      <c r="T140" s="436"/>
      <c r="U140" t="str">
        <f t="shared" si="11"/>
        <v>المتوسط :  يتنبأ بالقوى المؤ رة على جسمٍ ما يتحرك على أسطح مختلفة</v>
      </c>
    </row>
    <row r="141" spans="1:21" ht="18">
      <c r="A141" t="s">
        <v>263</v>
      </c>
      <c r="B141" s="238" t="s">
        <v>299</v>
      </c>
      <c r="C141" s="237" t="s">
        <v>427</v>
      </c>
      <c r="T141" s="436"/>
      <c r="U141" t="str">
        <f t="shared" si="11"/>
        <v>المتوسط : يستخدم أدلة؛ ليفسر تحولات الطاقة</v>
      </c>
    </row>
    <row r="142" spans="1:21" ht="18">
      <c r="A142" t="s">
        <v>263</v>
      </c>
      <c r="B142" s="237" t="s">
        <v>308</v>
      </c>
      <c r="C142" s="237" t="s">
        <v>428</v>
      </c>
      <c r="T142" s="436"/>
      <c r="U142" t="str">
        <f t="shared" si="11"/>
        <v>المنخفض :  يتعرف على بعض تراكيب الخلايا والأنسجة والأعضاء والأجهزة في المخلوقات الحية</v>
      </c>
    </row>
    <row r="143" spans="1:21" ht="18">
      <c r="A143" t="s">
        <v>263</v>
      </c>
      <c r="B143" s="237" t="s">
        <v>308</v>
      </c>
      <c r="C143" s="237" t="s">
        <v>429</v>
      </c>
      <c r="T143" s="436"/>
      <c r="U143" t="str">
        <f t="shared" si="11"/>
        <v>المنخفض :  يتعرف على أوجه التشابه والاختلاف بين الخلايا النباتية والحيوانية</v>
      </c>
    </row>
    <row r="144" spans="1:21" ht="18">
      <c r="A144" t="s">
        <v>263</v>
      </c>
      <c r="B144" s="237" t="s">
        <v>308</v>
      </c>
      <c r="C144" s="237" t="s">
        <v>430</v>
      </c>
      <c r="T144" s="436"/>
      <c r="U144" t="str">
        <f t="shared" si="11"/>
        <v>المنخفض :  يتعرف على نموذج حركة كل من الأرض والشمس والقمر</v>
      </c>
    </row>
    <row r="145" spans="1:21" ht="18">
      <c r="A145" t="s">
        <v>263</v>
      </c>
      <c r="B145" s="237" t="s">
        <v>308</v>
      </c>
      <c r="C145" s="237" t="s">
        <v>431</v>
      </c>
      <c r="T145" s="436"/>
      <c r="U145" t="str">
        <f t="shared" si="11"/>
        <v>المنخفض :  يتعرف على بعض الصفات المورو ة من الأبوين</v>
      </c>
    </row>
    <row r="146" spans="1:21" ht="18">
      <c r="A146" t="s">
        <v>263</v>
      </c>
      <c r="B146" s="237" t="s">
        <v>308</v>
      </c>
      <c r="C146" s="237" t="s">
        <v>432</v>
      </c>
      <c r="T146" s="436"/>
      <c r="U146" t="str">
        <f t="shared" si="11"/>
        <v>المنخفض :  يستكشف خصائص المواد  الفيزيائية والكيميائية</v>
      </c>
    </row>
    <row r="147" spans="1:21" ht="18">
      <c r="A147" t="s">
        <v>263</v>
      </c>
      <c r="B147" s="237" t="s">
        <v>308</v>
      </c>
      <c r="C147" s="237" t="s">
        <v>433</v>
      </c>
      <c r="T147" s="436"/>
      <c r="U147" t="str">
        <f t="shared" si="11"/>
        <v>المنخفض :  يصف حركة الجسم ويوضح كيف تؤ ر القوة والكتلة على حركة الجسم</v>
      </c>
    </row>
    <row r="148" spans="1:21" ht="18">
      <c r="A148" t="s">
        <v>263</v>
      </c>
      <c r="B148" s="237" t="s">
        <v>308</v>
      </c>
      <c r="C148" s="237" t="s">
        <v>434</v>
      </c>
      <c r="T148" s="436"/>
      <c r="U148" t="str">
        <f t="shared" si="11"/>
        <v>المنخفض : يتعرف على تحولات الطاقة</v>
      </c>
    </row>
    <row r="149" spans="1:21" ht="18">
      <c r="A149" t="s">
        <v>263</v>
      </c>
      <c r="B149" s="238" t="s">
        <v>314</v>
      </c>
      <c r="C149" s="237" t="s">
        <v>435</v>
      </c>
      <c r="T149" s="436"/>
      <c r="U149" t="str">
        <f t="shared" si="11"/>
        <v>المنخفض جداً :  يتعرف على الاحتياجات الأساسية للمخلوقات الحية</v>
      </c>
    </row>
    <row r="150" spans="1:21" ht="18">
      <c r="A150" t="s">
        <v>263</v>
      </c>
      <c r="B150" s="238" t="s">
        <v>314</v>
      </c>
      <c r="C150" s="237" t="s">
        <v>436</v>
      </c>
      <c r="T150" s="436"/>
      <c r="U150" t="str">
        <f t="shared" si="11"/>
        <v>المنخفض جداً :  يتعرف على العوامل الحيوية واللاحيوية في البيئة</v>
      </c>
    </row>
    <row r="151" spans="1:21" ht="18">
      <c r="A151" t="s">
        <v>263</v>
      </c>
      <c r="B151" s="238" t="s">
        <v>314</v>
      </c>
      <c r="C151" s="237" t="s">
        <v>437</v>
      </c>
      <c r="T151" s="436"/>
      <c r="U151" t="str">
        <f t="shared" si="11"/>
        <v>المنخفض جداً :  يتعرف على حركة الأرض حول محورها وحول الشمس</v>
      </c>
    </row>
    <row r="152" spans="1:21" ht="18">
      <c r="A152" t="s">
        <v>263</v>
      </c>
      <c r="B152" s="238" t="s">
        <v>314</v>
      </c>
      <c r="C152" s="237" t="s">
        <v>404</v>
      </c>
      <c r="T152" s="436"/>
      <c r="U152" t="str">
        <f t="shared" si="11"/>
        <v>المنخفض جداً :  يتعرف على بعض خصائص المادة</v>
      </c>
    </row>
    <row r="153" spans="1:21" ht="18">
      <c r="A153" t="s">
        <v>263</v>
      </c>
      <c r="B153" s="238" t="s">
        <v>314</v>
      </c>
      <c r="C153" s="237" t="s">
        <v>438</v>
      </c>
      <c r="T153" s="436"/>
      <c r="U153" t="str">
        <f t="shared" si="11"/>
        <v>المنخفض جداً :  يتعرف على المفاهيم الأساسية (الموقع، والمسافة، والسرعة)</v>
      </c>
    </row>
    <row r="154" spans="1:21" ht="18">
      <c r="A154" t="s">
        <v>263</v>
      </c>
      <c r="B154" s="238" t="s">
        <v>314</v>
      </c>
      <c r="C154" s="237" t="s">
        <v>439</v>
      </c>
      <c r="T154" s="436"/>
      <c r="U154" t="str">
        <f t="shared" si="11"/>
        <v>المنخفض جداً : يتعرف على بعض أشكال الطاقة</v>
      </c>
    </row>
    <row r="155" spans="1:21" ht="18">
      <c r="A155" t="s">
        <v>262</v>
      </c>
      <c r="B155" s="238" t="s">
        <v>293</v>
      </c>
      <c r="C155" s="240" t="s">
        <v>379</v>
      </c>
      <c r="T155" s="435" t="s">
        <v>262</v>
      </c>
      <c r="U155" t="str">
        <f t="shared" si="11"/>
        <v>المرتفع :  يقدم أدلة تثبت أن المخلوقات الحية مكونة من خلايا</v>
      </c>
    </row>
    <row r="156" spans="1:21" ht="18">
      <c r="A156" t="s">
        <v>262</v>
      </c>
      <c r="B156" s="238" t="s">
        <v>293</v>
      </c>
      <c r="C156" s="240" t="s">
        <v>380</v>
      </c>
      <c r="T156" s="435"/>
      <c r="U156" t="str">
        <f t="shared" si="11"/>
        <v xml:space="preserve">المرتفع :  يبني تفسيرًا مدعمًا بالأدلة حول كيفية عمل أجهزة الجسم وتفواعلها مع بعضها </v>
      </c>
    </row>
    <row r="157" spans="1:21" ht="18">
      <c r="A157" t="s">
        <v>262</v>
      </c>
      <c r="B157" s="238" t="s">
        <v>293</v>
      </c>
      <c r="C157" s="240" t="s">
        <v>381</v>
      </c>
      <c r="T157" s="435"/>
      <c r="U157" t="str">
        <f t="shared" si="11"/>
        <v>المرتفع :  يوضح كيف تؤثر التغيرات في تركيب الجينات  الطفرات( الموجودة على الكروموسومات في صنع البروتين)</v>
      </c>
    </row>
    <row r="158" spans="1:21" ht="18">
      <c r="A158" t="s">
        <v>262</v>
      </c>
      <c r="B158" s="238" t="s">
        <v>293</v>
      </c>
      <c r="C158" s="240" t="s">
        <v>382</v>
      </c>
      <c r="T158" s="435"/>
      <c r="U158" t="str">
        <f t="shared" si="11"/>
        <v>المرتفع :  يجمع معلومات حول التقنيات الحديثة التي غيرت طرق البشر في توريث الصفات المرغوبة للمخلوقات الحية</v>
      </c>
    </row>
    <row r="159" spans="1:21" ht="18">
      <c r="A159" t="s">
        <v>262</v>
      </c>
      <c r="B159" s="238" t="s">
        <v>293</v>
      </c>
      <c r="C159" s="240" t="s">
        <v>383</v>
      </c>
      <c r="T159" s="435"/>
      <c r="U159" t="str">
        <f t="shared" si="11"/>
        <v>المرتفع : يتعرف على أمثلة الانتخاب الصناعي  الانتقائي( لصفات معينة في النباتات والحيوانات)</v>
      </c>
    </row>
    <row r="160" spans="1:21" ht="18">
      <c r="A160" t="s">
        <v>262</v>
      </c>
      <c r="B160" s="238" t="s">
        <v>293</v>
      </c>
      <c r="C160" s="240" t="s">
        <v>384</v>
      </c>
      <c r="T160" s="435"/>
      <c r="U160" t="str">
        <f t="shared" si="11"/>
        <v>المرتفع :  يتنبأ بتغيرات الأرض المسببة للكوارث الطبيعية ويقترح حلولاً لتقليل تأثير تلك التغيرات</v>
      </c>
    </row>
    <row r="161" spans="1:21" ht="18">
      <c r="A161" t="s">
        <v>262</v>
      </c>
      <c r="B161" s="238" t="s">
        <v>293</v>
      </c>
      <c r="C161" s="240" t="s">
        <v>385</v>
      </c>
      <c r="T161" s="435"/>
      <c r="U161" t="str">
        <f t="shared" si="11"/>
        <v>المرتفع :  يتنبأ باتجاه حركة جسمٍ ما عند رميه أو إسقاطه</v>
      </c>
    </row>
    <row r="162" spans="1:21" ht="18">
      <c r="A162" t="s">
        <v>262</v>
      </c>
      <c r="B162" s="238" t="s">
        <v>293</v>
      </c>
      <c r="C162" s="240" t="s">
        <v>386</v>
      </c>
      <c r="T162" s="435"/>
      <c r="U162" t="str">
        <f t="shared" si="11"/>
        <v>المرتفع : يقارن بين الخصائص الفيزيائية لمادةٍ ما بناءً على حالتها وشكلها ولونها وملمسها</v>
      </c>
    </row>
    <row r="163" spans="1:21" ht="18">
      <c r="A163" t="s">
        <v>262</v>
      </c>
      <c r="B163" s="238" t="s">
        <v>293</v>
      </c>
      <c r="C163" s="240" t="s">
        <v>387</v>
      </c>
      <c r="T163" s="435"/>
      <c r="U163" t="str">
        <f t="shared" si="11"/>
        <v>المرتفع : يستكشف مجموعات عناصر الجدول الدوري، ويميز التفاعلات الكيميائية والعوامل المؤثرة عليها</v>
      </c>
    </row>
    <row r="164" spans="1:21" ht="18">
      <c r="A164" t="s">
        <v>262</v>
      </c>
      <c r="B164" s="241" t="s">
        <v>299</v>
      </c>
      <c r="C164" s="240" t="s">
        <v>388</v>
      </c>
      <c r="T164" s="435"/>
      <c r="U164" t="str">
        <f t="shared" si="11"/>
        <v>المتوسط :  يستخدم بعض الأدوات لتمثيل مفهوم علمي</v>
      </c>
    </row>
    <row r="165" spans="1:21" ht="36">
      <c r="A165" t="s">
        <v>262</v>
      </c>
      <c r="B165" s="241" t="s">
        <v>299</v>
      </c>
      <c r="C165" s="240" t="s">
        <v>389</v>
      </c>
      <c r="T165" s="435"/>
      <c r="U165" t="str">
        <f t="shared" si="11"/>
        <v>المتوسط :  يوضح كيف يتكون الجسم من أجهزة مترابطة مكونة من خلايا وأنسجة وأعضاء تعمل معًا للحفاظ على التوازن</v>
      </c>
    </row>
    <row r="166" spans="1:21" ht="36">
      <c r="A166" t="s">
        <v>262</v>
      </c>
      <c r="B166" s="241" t="s">
        <v>299</v>
      </c>
      <c r="C166" s="240" t="s">
        <v>390</v>
      </c>
      <c r="T166" s="435"/>
      <c r="U166" t="str">
        <f t="shared" si="11"/>
        <v>المتوسط : يوضح تركيب الحمض النووي وتأثير أي تغيرات من الممكن أن تحدث في تسلسل الجينات (على سبيل المثال الطفرات)</v>
      </c>
    </row>
    <row r="167" spans="1:21" ht="18">
      <c r="A167" t="s">
        <v>262</v>
      </c>
      <c r="B167" s="241" t="s">
        <v>299</v>
      </c>
      <c r="C167" s="240" t="s">
        <v>391</v>
      </c>
      <c r="T167" s="435"/>
      <c r="U167" t="str">
        <f t="shared" si="11"/>
        <v>المتوسط :  يشرح التغيرات التي تطرأ على سطح الأرض وتسبب الكوارث الطبيعية (مثل الزلازل والبراكين)</v>
      </c>
    </row>
    <row r="168" spans="1:21" ht="18">
      <c r="A168" t="s">
        <v>262</v>
      </c>
      <c r="B168" s="241" t="s">
        <v>299</v>
      </c>
      <c r="C168" s="240" t="s">
        <v>392</v>
      </c>
      <c r="T168" s="435"/>
      <c r="U168" t="str">
        <f t="shared" si="11"/>
        <v>المتوسط :  يفرق بين العناصر والمركبات والمخاليط ويميز بين خصائص المواد</v>
      </c>
    </row>
    <row r="169" spans="1:21" ht="18">
      <c r="A169" t="s">
        <v>262</v>
      </c>
      <c r="B169" s="241" t="s">
        <v>299</v>
      </c>
      <c r="C169" s="240" t="s">
        <v>393</v>
      </c>
      <c r="T169" s="435"/>
      <c r="U169" t="str">
        <f t="shared" si="11"/>
        <v>المتوسط :  يحدد التفاعلات الكيميائية البسيطة ويوضح كيف أن العدد الكلي للذرات لا يتغير في التفاعل الكيميائي</v>
      </c>
    </row>
    <row r="170" spans="1:21" ht="18">
      <c r="A170" t="s">
        <v>262</v>
      </c>
      <c r="B170" s="241" t="s">
        <v>299</v>
      </c>
      <c r="C170" s="240" t="s">
        <v>394</v>
      </c>
      <c r="T170" s="435"/>
      <c r="U170" t="str">
        <f t="shared" si="11"/>
        <v>المتوسط :  يطبق قوانين نيوتن لتفسير التغيرات التي تحدث للأجسام المتحركة</v>
      </c>
    </row>
    <row r="171" spans="1:21" ht="18">
      <c r="A171" t="s">
        <v>262</v>
      </c>
      <c r="B171" s="241" t="s">
        <v>299</v>
      </c>
      <c r="C171" s="240" t="s">
        <v>395</v>
      </c>
      <c r="T171" s="435"/>
      <c r="U171" t="str">
        <f t="shared" si="11"/>
        <v>المتوسط :  يقدم أدلة تثبت أن التغير في حركة الجسم تعتمد على كتلة الجسوم وعلى مجموع القوى المؤثرة عليه</v>
      </c>
    </row>
    <row r="172" spans="1:21" ht="18">
      <c r="A172" t="s">
        <v>262</v>
      </c>
      <c r="B172" s="241" t="s">
        <v>299</v>
      </c>
      <c r="C172" s="240" t="s">
        <v>396</v>
      </c>
      <c r="T172" s="435"/>
      <c r="U172" t="str">
        <f t="shared" si="11"/>
        <v>المتوسط : يوضح بعض العوامل التي تؤثر على شدة القوى الكهربائية والمغناطيسية</v>
      </c>
    </row>
    <row r="173" spans="1:21" ht="18">
      <c r="A173" t="s">
        <v>262</v>
      </c>
      <c r="B173" s="237" t="s">
        <v>308</v>
      </c>
      <c r="C173" s="240" t="s">
        <v>397</v>
      </c>
      <c r="T173" s="435"/>
      <c r="U173" t="str">
        <f t="shared" si="11"/>
        <v>المنخفض :  يتعرف على التراكيب الأساسية لأجسام المخلوقات الحية</v>
      </c>
    </row>
    <row r="174" spans="1:21" ht="18">
      <c r="A174" t="s">
        <v>262</v>
      </c>
      <c r="B174" s="237" t="s">
        <v>308</v>
      </c>
      <c r="C174" s="240" t="s">
        <v>398</v>
      </c>
      <c r="T174" s="435"/>
      <c r="U174" t="str">
        <f t="shared" si="11"/>
        <v>المنخفض :  يصوف بعض التغيرات التي تطرأ على سوطح الأرض وتسوبب الكوارث الطبيعية  مثل الزلازل والبراكين</v>
      </c>
    </row>
    <row r="175" spans="1:21" ht="18">
      <c r="A175" t="s">
        <v>262</v>
      </c>
      <c r="B175" s="237" t="s">
        <v>308</v>
      </c>
      <c r="C175" s="240" t="s">
        <v>399</v>
      </c>
      <c r="T175" s="435"/>
      <c r="U175" t="str">
        <f t="shared" si="11"/>
        <v xml:space="preserve">المنخفض :  يتعرف على مفهوم العناصر، والمركبات، والمخاليط </v>
      </c>
    </row>
    <row r="176" spans="1:21" ht="18">
      <c r="A176" t="s">
        <v>262</v>
      </c>
      <c r="B176" s="237" t="s">
        <v>308</v>
      </c>
      <c r="C176" s="240" t="s">
        <v>400</v>
      </c>
      <c r="T176" s="435"/>
      <c r="U176" t="str">
        <f t="shared" si="11"/>
        <v>المنخفض :  يتعرف على التفاعل الكيميائي البسيط</v>
      </c>
    </row>
    <row r="177" spans="1:21" ht="18">
      <c r="A177" t="s">
        <v>262</v>
      </c>
      <c r="B177" s="237" t="s">
        <v>308</v>
      </c>
      <c r="C177" s="240" t="s">
        <v>401</v>
      </c>
      <c r="T177" s="435"/>
      <c r="U177" t="str">
        <f t="shared" si="11"/>
        <v>المنخفض : يتعرف على الطاقة الكامنة والحركية، ويميز بين القوى المتزنة وغير المتزنة المؤثرة على الأجسام</v>
      </c>
    </row>
    <row r="178" spans="1:21" ht="18">
      <c r="A178" t="s">
        <v>262</v>
      </c>
      <c r="B178" s="238" t="s">
        <v>314</v>
      </c>
      <c r="C178" s="240" t="s">
        <v>402</v>
      </c>
      <c r="T178" s="435"/>
      <c r="U178" t="str">
        <f t="shared" si="11"/>
        <v>المنخفض جداً :  يتعرف على التراكيب التي تدعم النمو والبقاء والسلوك والتكاثر</v>
      </c>
    </row>
    <row r="179" spans="1:21" ht="18">
      <c r="A179" t="s">
        <v>262</v>
      </c>
      <c r="B179" s="238" t="s">
        <v>314</v>
      </c>
      <c r="C179" s="240" t="s">
        <v>403</v>
      </c>
      <c r="T179" s="435"/>
      <c r="U179" t="str">
        <f t="shared" si="11"/>
        <v>المنخفض جداً :  يتعرف على بعض التغيرات التي تطرأ على سطح الأرض مثل الزلازل والبراكين</v>
      </c>
    </row>
    <row r="180" spans="1:21" ht="18">
      <c r="A180" t="s">
        <v>262</v>
      </c>
      <c r="B180" s="238" t="s">
        <v>314</v>
      </c>
      <c r="C180" s="240" t="s">
        <v>404</v>
      </c>
      <c r="T180" s="435"/>
      <c r="U180" t="str">
        <f t="shared" si="11"/>
        <v>المنخفض جداً :  يتعرف على بعض خصائص المادة</v>
      </c>
    </row>
    <row r="181" spans="1:21" ht="18">
      <c r="A181" t="s">
        <v>262</v>
      </c>
      <c r="B181" s="238" t="s">
        <v>314</v>
      </c>
      <c r="C181" s="240" t="s">
        <v>405</v>
      </c>
      <c r="T181" s="435"/>
      <c r="U181" t="str">
        <f t="shared" si="11"/>
        <v>المنخفض جداً :  يتعرف على بعض المصطلحات مثل: السرعة، الجاذبية</v>
      </c>
    </row>
    <row r="182" spans="1:21" ht="18">
      <c r="A182" t="s">
        <v>262</v>
      </c>
      <c r="B182" s="238" t="s">
        <v>314</v>
      </c>
      <c r="C182" s="240" t="s">
        <v>406</v>
      </c>
      <c r="T182" s="435"/>
      <c r="U182" t="str">
        <f t="shared" si="11"/>
        <v>المنخفض جداً : يتعرف على قوانين نيوتن</v>
      </c>
    </row>
    <row r="183" spans="1:21" ht="18">
      <c r="A183" t="s">
        <v>261</v>
      </c>
      <c r="B183" s="238" t="s">
        <v>293</v>
      </c>
      <c r="C183" s="237" t="s">
        <v>319</v>
      </c>
      <c r="T183" s="436" t="s">
        <v>261</v>
      </c>
      <c r="U183" t="str">
        <f t="shared" si="11"/>
        <v>المرتفع :  يحل المعادلات الخطية، ويحل نظام المعادلات الخطية</v>
      </c>
    </row>
    <row r="184" spans="1:21" ht="18">
      <c r="A184" t="s">
        <v>261</v>
      </c>
      <c r="B184" s="238" t="s">
        <v>293</v>
      </c>
      <c r="C184" s="239" t="s">
        <v>320</v>
      </c>
      <c r="T184" s="436"/>
      <c r="U184" t="str">
        <f t="shared" si="11"/>
        <v>المرتفع :  يحل المتباينات الخطية في متغير واحد جبريًّا، ومتباينات تتضمن قيمة مطلقة</v>
      </c>
    </row>
    <row r="185" spans="1:21" ht="18">
      <c r="A185" t="s">
        <v>261</v>
      </c>
      <c r="B185" s="238" t="s">
        <v>293</v>
      </c>
      <c r="C185" s="237" t="s">
        <v>321</v>
      </c>
      <c r="T185" s="436"/>
      <c r="U185" t="str">
        <f t="shared" si="11"/>
        <v>المرتفع :  يحل مسائل على الدالة الخطية</v>
      </c>
    </row>
    <row r="186" spans="1:21" ht="18">
      <c r="A186" t="s">
        <v>261</v>
      </c>
      <c r="B186" s="238" t="s">
        <v>293</v>
      </c>
      <c r="C186" s="237" t="s">
        <v>322</v>
      </c>
      <c r="T186" s="436"/>
      <c r="U186" t="str">
        <f t="shared" si="11"/>
        <v>المرتفع :  يحل مسائل على الدالة التربيعية</v>
      </c>
    </row>
    <row r="187" spans="1:21" ht="18">
      <c r="A187" t="s">
        <v>261</v>
      </c>
      <c r="B187" s="238" t="s">
        <v>293</v>
      </c>
      <c r="C187" s="237" t="s">
        <v>323</v>
      </c>
      <c r="T187" s="436"/>
      <c r="U187" t="str">
        <f t="shared" si="11"/>
        <v>المرتفع :  يوجد قيم الدوال المثلثية باستخدام الآلة الحاسبة</v>
      </c>
    </row>
    <row r="188" spans="1:21" ht="18">
      <c r="A188" t="s">
        <v>261</v>
      </c>
      <c r="B188" s="238" t="s">
        <v>293</v>
      </c>
      <c r="C188" s="237" t="s">
        <v>324</v>
      </c>
      <c r="T188" s="436"/>
      <c r="U188" t="str">
        <f t="shared" si="11"/>
        <v>المرتفع :  يحل مسائل على اةحصاء والاحتمالات</v>
      </c>
    </row>
    <row r="189" spans="1:21" ht="18">
      <c r="A189" t="s">
        <v>261</v>
      </c>
      <c r="B189" s="238" t="s">
        <v>293</v>
      </c>
      <c r="C189" s="237" t="s">
        <v>325</v>
      </c>
      <c r="T189" s="436"/>
      <c r="U189" t="str">
        <f t="shared" si="11"/>
        <v>المرتفع : يوجد القيم العظمى والصغرى للدالة التربيعية</v>
      </c>
    </row>
    <row r="190" spans="1:21" ht="18">
      <c r="A190" t="s">
        <v>261</v>
      </c>
      <c r="B190" s="238" t="s">
        <v>299</v>
      </c>
      <c r="C190" s="237" t="s">
        <v>326</v>
      </c>
      <c r="T190" s="436"/>
      <c r="U190" t="str">
        <f t="shared" si="11"/>
        <v>المتوسط :  يبسط العبارات الرياضية ويوجد قيمها</v>
      </c>
    </row>
    <row r="191" spans="1:21" ht="18">
      <c r="A191" t="s">
        <v>261</v>
      </c>
      <c r="B191" s="238" t="s">
        <v>299</v>
      </c>
      <c r="C191" s="237" t="s">
        <v>327</v>
      </c>
      <c r="T191" s="436"/>
      <c r="U191" t="str">
        <f t="shared" si="11"/>
        <v>المتوسط :  يحل معادلات تتضمن قيمة مطلقة</v>
      </c>
    </row>
    <row r="192" spans="1:21" ht="18">
      <c r="A192" t="s">
        <v>261</v>
      </c>
      <c r="B192" s="238" t="s">
        <v>299</v>
      </c>
      <c r="C192" s="237" t="s">
        <v>328</v>
      </c>
      <c r="T192" s="436"/>
      <c r="U192" t="str">
        <f t="shared" si="11"/>
        <v>المتوسط :  يوجد معدل التغير لدالة ما</v>
      </c>
    </row>
    <row r="193" spans="1:21" ht="18">
      <c r="A193" t="s">
        <v>261</v>
      </c>
      <c r="B193" s="238" t="s">
        <v>299</v>
      </c>
      <c r="C193" s="237" t="s">
        <v>329</v>
      </c>
      <c r="T193" s="436"/>
      <c r="U193" t="str">
        <f t="shared" si="11"/>
        <v>المتوسط :  يوضح مفهوم الدالة</v>
      </c>
    </row>
    <row r="194" spans="1:21" ht="18">
      <c r="A194" t="s">
        <v>261</v>
      </c>
      <c r="B194" s="238" t="s">
        <v>299</v>
      </c>
      <c r="C194" s="237" t="s">
        <v>330</v>
      </c>
      <c r="T194" s="436"/>
      <c r="U194" t="str">
        <f t="shared" si="11"/>
        <v>المتوسط :  يمثل المعادلة الخطية باستخدام المقطع السيني والصادي</v>
      </c>
    </row>
    <row r="195" spans="1:21" ht="18">
      <c r="A195" t="s">
        <v>261</v>
      </c>
      <c r="B195" s="238" t="s">
        <v>299</v>
      </c>
      <c r="C195" s="237" t="s">
        <v>331</v>
      </c>
      <c r="T195" s="436"/>
      <c r="U195" t="str">
        <f t="shared" si="11"/>
        <v>المتوسط :  يحدد ما  ذا كان المستقيمان متوازيين أو متعامدين بمعلومية معادلة أو ميل</v>
      </c>
    </row>
    <row r="196" spans="1:21" ht="18">
      <c r="A196" t="s">
        <v>261</v>
      </c>
      <c r="B196" s="238" t="s">
        <v>299</v>
      </c>
      <c r="C196" s="237" t="s">
        <v>332</v>
      </c>
      <c r="T196" s="436"/>
      <c r="U196" t="str">
        <f t="shared" ref="U196:U212" si="12">B196&amp;" : "&amp;C196</f>
        <v>المتوسط :  يحل المتباينات</v>
      </c>
    </row>
    <row r="197" spans="1:21" ht="18">
      <c r="A197" t="s">
        <v>261</v>
      </c>
      <c r="B197" s="238" t="s">
        <v>299</v>
      </c>
      <c r="C197" s="237" t="s">
        <v>333</v>
      </c>
      <c r="T197" s="436"/>
      <c r="U197" t="str">
        <f t="shared" si="12"/>
        <v>المتوسط :  يحل مسائل رياضية على نظرية فيثاغورس</v>
      </c>
    </row>
    <row r="198" spans="1:21" ht="18">
      <c r="A198" t="s">
        <v>261</v>
      </c>
      <c r="B198" s="238" t="s">
        <v>299</v>
      </c>
      <c r="C198" s="237" t="s">
        <v>334</v>
      </c>
      <c r="T198" s="436"/>
      <c r="U198" t="str">
        <f t="shared" si="12"/>
        <v>المتوسط :  يوجد النسب المثلثية</v>
      </c>
    </row>
    <row r="199" spans="1:21" ht="18">
      <c r="A199" t="s">
        <v>261</v>
      </c>
      <c r="B199" s="238" t="s">
        <v>299</v>
      </c>
      <c r="C199" s="237" t="s">
        <v>335</v>
      </c>
      <c r="T199" s="436"/>
      <c r="U199" t="str">
        <f t="shared" si="12"/>
        <v>المتوسط : يوجد احتمال حدث لتجربة معينة</v>
      </c>
    </row>
    <row r="200" spans="1:21" ht="18">
      <c r="A200" t="s">
        <v>261</v>
      </c>
      <c r="B200" s="237" t="s">
        <v>308</v>
      </c>
      <c r="C200" s="237" t="s">
        <v>336</v>
      </c>
      <c r="T200" s="436"/>
      <c r="U200" t="str">
        <f t="shared" si="12"/>
        <v>المنخفض :  يكتب الجذر التربيعي لعدد في أبسط صورة ويوجد قيمته</v>
      </c>
    </row>
    <row r="201" spans="1:21" ht="18">
      <c r="A201" t="s">
        <v>261</v>
      </c>
      <c r="B201" s="237" t="s">
        <v>308</v>
      </c>
      <c r="C201" s="237" t="s">
        <v>337</v>
      </c>
      <c r="T201" s="436"/>
      <c r="U201" t="str">
        <f t="shared" si="12"/>
        <v>المنخفض :  يحل معادلة من خطوة واحدة</v>
      </c>
    </row>
    <row r="202" spans="1:21" ht="18">
      <c r="A202" t="s">
        <v>261</v>
      </c>
      <c r="B202" s="237" t="s">
        <v>308</v>
      </c>
      <c r="C202" s="237" t="s">
        <v>338</v>
      </c>
      <c r="T202" s="436"/>
      <c r="U202" t="str">
        <f t="shared" si="12"/>
        <v>المنخفض :  يحدد ما  ذا كانت العلاقة تمثل دالة</v>
      </c>
    </row>
    <row r="203" spans="1:21" ht="18">
      <c r="A203" t="s">
        <v>261</v>
      </c>
      <c r="B203" s="237" t="s">
        <v>308</v>
      </c>
      <c r="C203" s="237" t="s">
        <v>339</v>
      </c>
      <c r="T203" s="436"/>
      <c r="U203" t="str">
        <f t="shared" si="12"/>
        <v>المنخفض :  يوجد معادلة المستقيم</v>
      </c>
    </row>
    <row r="204" spans="1:21" ht="18">
      <c r="A204" t="s">
        <v>261</v>
      </c>
      <c r="B204" s="237" t="s">
        <v>308</v>
      </c>
      <c r="C204" s="237" t="s">
        <v>340</v>
      </c>
      <c r="T204" s="436"/>
      <c r="U204" t="str">
        <f t="shared" si="12"/>
        <v>المنخفض :  يحلل كثيرات الحدود</v>
      </c>
    </row>
    <row r="205" spans="1:21" ht="18">
      <c r="A205" t="s">
        <v>261</v>
      </c>
      <c r="B205" s="237" t="s">
        <v>308</v>
      </c>
      <c r="C205" s="237" t="s">
        <v>341</v>
      </c>
      <c r="T205" s="436"/>
      <c r="U205" t="str">
        <f t="shared" si="12"/>
        <v>المنخفض :  يوجد قياسات المضلعات المجهولة باستخدام نظرية فيثاغورس</v>
      </c>
    </row>
    <row r="206" spans="1:21" ht="18">
      <c r="A206" t="s">
        <v>261</v>
      </c>
      <c r="B206" s="237" t="s">
        <v>308</v>
      </c>
      <c r="C206" s="237" t="s">
        <v>342</v>
      </c>
      <c r="T206" s="436"/>
      <c r="U206" t="str">
        <f t="shared" si="12"/>
        <v>المنخفض :  يحسب مقاييس النزعة المركزية ويتعرف على مقاييس التشتت</v>
      </c>
    </row>
    <row r="207" spans="1:21" ht="18">
      <c r="A207" t="s">
        <v>261</v>
      </c>
      <c r="B207" s="237" t="s">
        <v>308</v>
      </c>
      <c r="C207" s="237" t="s">
        <v>343</v>
      </c>
      <c r="T207" s="436"/>
      <c r="U207" t="str">
        <f t="shared" si="12"/>
        <v>المنخفض : يتعرف على التباديل والتوافيق</v>
      </c>
    </row>
    <row r="208" spans="1:21" ht="18">
      <c r="A208" t="s">
        <v>261</v>
      </c>
      <c r="B208" s="238" t="s">
        <v>314</v>
      </c>
      <c r="C208" s="237" t="s">
        <v>344</v>
      </c>
      <c r="T208" s="436"/>
      <c r="U208" t="str">
        <f t="shared" si="12"/>
        <v>المنخفض جداً :  يحل معادلة بمتغير واحد</v>
      </c>
    </row>
    <row r="209" spans="1:21" ht="18">
      <c r="A209" t="s">
        <v>261</v>
      </c>
      <c r="B209" s="238" t="s">
        <v>314</v>
      </c>
      <c r="C209" s="237" t="s">
        <v>345</v>
      </c>
      <c r="T209" s="436"/>
      <c r="U209" t="str">
        <f t="shared" si="12"/>
        <v>المنخفض جداً :  يتعرف على نظام معادلتين خطيتين متسق وغير متسق ومستقل وغير مستقل</v>
      </c>
    </row>
    <row r="210" spans="1:21" ht="18">
      <c r="A210" t="s">
        <v>261</v>
      </c>
      <c r="B210" s="238" t="s">
        <v>314</v>
      </c>
      <c r="C210" s="237" t="s">
        <v>346</v>
      </c>
      <c r="T210" s="436"/>
      <c r="U210" t="str">
        <f t="shared" si="12"/>
        <v>المنخفض جداً :  يوجد حدود المتتابعة الحسابية</v>
      </c>
    </row>
    <row r="211" spans="1:21" ht="18">
      <c r="A211" t="s">
        <v>261</v>
      </c>
      <c r="B211" s="238" t="s">
        <v>314</v>
      </c>
      <c r="C211" s="237" t="s">
        <v>347</v>
      </c>
      <c r="T211" s="436"/>
      <c r="U211" t="str">
        <f t="shared" si="12"/>
        <v>المنخفض جداً :  يتعرف على نظرية فيثاغورس</v>
      </c>
    </row>
    <row r="212" spans="1:21" ht="18">
      <c r="A212" t="s">
        <v>261</v>
      </c>
      <c r="B212" s="238" t="s">
        <v>314</v>
      </c>
      <c r="C212" s="237" t="s">
        <v>348</v>
      </c>
      <c r="T212" s="436"/>
      <c r="U212" t="str">
        <f t="shared" si="12"/>
        <v>المنخفض جداً : يوجد مقاييس النزعة المركزية</v>
      </c>
    </row>
  </sheetData>
  <sheetProtection algorithmName="SHA-512" hashValue="qKAesdInWeWcKvOs1N27sQi+82G90C/Aim6r/oMXnozji89nV4QhZD63Ckr/kbfkJ7f3yZ//Yt876ckTP8CKcw==" saltValue="DhWSm871W6r0OLfOo0VOyw==" spinCount="100000" sheet="1" objects="1" scenarios="1"/>
  <mergeCells count="14">
    <mergeCell ref="T155:T182"/>
    <mergeCell ref="T183:T212"/>
    <mergeCell ref="I5:L5"/>
    <mergeCell ref="I9:K9"/>
    <mergeCell ref="T4:T21"/>
    <mergeCell ref="T22:T43"/>
    <mergeCell ref="T44:T69"/>
    <mergeCell ref="T70:T91"/>
    <mergeCell ref="T92:T120"/>
    <mergeCell ref="T121:T154"/>
    <mergeCell ref="H13:L13"/>
    <mergeCell ref="H14:L14"/>
    <mergeCell ref="H15:L15"/>
    <mergeCell ref="H16:L16"/>
  </mergeCells>
  <dataValidations count="2">
    <dataValidation type="list" allowBlank="1" showInputMessage="1" showErrorMessage="1" sqref="G5" xr:uid="{40E1CEA8-F967-4049-B1DC-93E60140DC42}">
      <formula1>$V$3:$AC$3</formula1>
    </dataValidation>
    <dataValidation type="list" allowBlank="1" showInputMessage="1" showErrorMessage="1" sqref="G6:G30" xr:uid="{DC64852D-8952-436D-B91D-3B8FD13C7B7F}">
      <formula1>INDIRECT($G$5)</formula1>
    </dataValidation>
  </dataValidations>
  <pageMargins left="0.7" right="0.7" top="0.75" bottom="0.75" header="0.3" footer="0.3"/>
  <pageSetup paperSize="9"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8608C-7B18-4C98-B278-E7EDC2B09550}">
  <sheetPr codeName="ورقة23"/>
  <dimension ref="A1:AR77"/>
  <sheetViews>
    <sheetView rightToLeft="1" topLeftCell="A8" zoomScale="98" zoomScaleNormal="98" workbookViewId="0">
      <selection activeCell="F5" sqref="F5:G6"/>
    </sheetView>
  </sheetViews>
  <sheetFormatPr defaultColWidth="0" defaultRowHeight="20.25"/>
  <cols>
    <col min="1" max="1" width="7.125" customWidth="1"/>
    <col min="2" max="2" width="9" customWidth="1"/>
    <col min="3" max="3" width="36.625" customWidth="1"/>
    <col min="4" max="5" width="3.25" customWidth="1"/>
    <col min="6" max="6" width="5.625" hidden="1" customWidth="1"/>
    <col min="7" max="7" width="5.625" customWidth="1"/>
    <col min="8" max="8" width="4.375" customWidth="1"/>
    <col min="9" max="9" width="3.5" style="13" customWidth="1"/>
    <col min="10" max="10" width="3.125" customWidth="1"/>
    <col min="11" max="11" width="9" customWidth="1"/>
    <col min="12" max="12" width="5.625" customWidth="1"/>
    <col min="13" max="13" width="0.375" customWidth="1"/>
    <col min="14" max="14" width="3.875" customWidth="1"/>
    <col min="15" max="15" width="9" customWidth="1"/>
    <col min="16" max="16" width="2.5" customWidth="1"/>
    <col min="17" max="17" width="3.25" hidden="1" customWidth="1"/>
    <col min="18" max="18" width="3.375" customWidth="1"/>
    <col min="19" max="19" width="9" customWidth="1"/>
    <col min="20" max="20" width="3.5" customWidth="1"/>
    <col min="21" max="21" width="2" customWidth="1"/>
    <col min="22" max="22" width="3.875" customWidth="1"/>
    <col min="23" max="23" width="6.25" customWidth="1"/>
    <col min="24" max="24" width="10.25" customWidth="1"/>
    <col min="25" max="25" width="4.75" customWidth="1"/>
    <col min="26" max="26" width="2.25" customWidth="1"/>
    <col min="27" max="27" width="39.625" hidden="1" customWidth="1"/>
    <col min="28" max="28" width="5.375" hidden="1" customWidth="1"/>
    <col min="29" max="29" width="4.25" hidden="1" customWidth="1"/>
    <col min="30" max="30" width="125.5" style="123" hidden="1" customWidth="1"/>
    <col min="31" max="44" width="0" style="123" hidden="1" customWidth="1"/>
    <col min="45" max="16384" width="9" hidden="1"/>
  </cols>
  <sheetData>
    <row r="1" spans="1:44" hidden="1"/>
    <row r="2" spans="1:44" hidden="1"/>
    <row r="3" spans="1:44" hidden="1"/>
    <row r="4" spans="1:44" hidden="1"/>
    <row r="5" spans="1:44" hidden="1"/>
    <row r="6" spans="1:44" hidden="1"/>
    <row r="7" spans="1:44" hidden="1"/>
    <row r="8" spans="1:44" ht="15">
      <c r="A8" s="142"/>
      <c r="B8" s="397"/>
      <c r="C8" s="397"/>
      <c r="D8" s="180"/>
      <c r="E8" s="181"/>
      <c r="F8" s="182"/>
      <c r="G8" s="183"/>
      <c r="H8" s="180"/>
      <c r="I8" s="180"/>
      <c r="J8" s="142"/>
      <c r="K8" s="142"/>
      <c r="L8" s="142"/>
      <c r="M8" s="142"/>
      <c r="N8" s="142"/>
      <c r="O8" s="142"/>
      <c r="P8" s="142"/>
      <c r="Q8" s="142"/>
      <c r="R8" s="142"/>
      <c r="S8" s="142"/>
      <c r="T8" s="142"/>
      <c r="U8" s="142"/>
      <c r="V8" s="142"/>
      <c r="W8" s="142"/>
      <c r="X8" s="142"/>
      <c r="Y8" s="142"/>
      <c r="Z8" s="142"/>
      <c r="AA8" s="154"/>
      <c r="AB8" s="16"/>
    </row>
    <row r="9" spans="1:44" ht="15">
      <c r="A9" s="142"/>
      <c r="B9" s="397"/>
      <c r="C9" s="397"/>
      <c r="D9" s="180"/>
      <c r="E9" s="181"/>
      <c r="F9" s="182"/>
      <c r="G9" s="183"/>
      <c r="H9" s="180"/>
      <c r="I9" s="180"/>
      <c r="J9" s="142"/>
      <c r="K9" s="142"/>
      <c r="L9" s="142"/>
      <c r="M9" s="142"/>
      <c r="N9" s="142"/>
      <c r="O9" s="142"/>
      <c r="P9" s="142"/>
      <c r="Q9" s="142"/>
      <c r="R9" s="142"/>
      <c r="S9" s="142"/>
      <c r="T9" s="142"/>
      <c r="U9" s="142"/>
      <c r="V9" s="142"/>
      <c r="W9" s="142"/>
      <c r="X9" s="142"/>
      <c r="Y9" s="142"/>
      <c r="Z9" s="142"/>
      <c r="AA9" s="154"/>
      <c r="AB9" s="16"/>
    </row>
    <row r="10" spans="1:44" ht="15">
      <c r="A10" s="142"/>
      <c r="B10" s="397"/>
      <c r="C10" s="397"/>
      <c r="D10" s="180"/>
      <c r="E10" s="181"/>
      <c r="F10" s="182"/>
      <c r="G10" s="183"/>
      <c r="H10" s="180"/>
      <c r="I10" s="180"/>
      <c r="J10" s="415" t="s">
        <v>270</v>
      </c>
      <c r="K10" s="415"/>
      <c r="L10" s="415"/>
      <c r="M10" s="415"/>
      <c r="N10" s="415"/>
      <c r="O10" s="415"/>
      <c r="P10" s="415"/>
      <c r="Q10" s="415"/>
      <c r="R10" s="415"/>
      <c r="S10" s="415"/>
      <c r="T10" s="415"/>
      <c r="U10" s="415"/>
      <c r="V10" s="415"/>
      <c r="W10" s="415"/>
      <c r="X10" s="415"/>
      <c r="Y10" s="142"/>
      <c r="Z10" s="142"/>
      <c r="AA10" s="154"/>
      <c r="AB10" s="16"/>
    </row>
    <row r="11" spans="1:44" ht="15.75">
      <c r="A11" s="142"/>
      <c r="B11" s="397"/>
      <c r="C11" s="397"/>
      <c r="D11" s="180"/>
      <c r="E11" s="181"/>
      <c r="F11" s="182"/>
      <c r="G11" s="183"/>
      <c r="H11" s="180"/>
      <c r="I11" s="180"/>
      <c r="J11" s="142"/>
      <c r="K11" s="142"/>
      <c r="L11" s="142"/>
      <c r="M11" s="142"/>
      <c r="N11" s="142"/>
      <c r="O11" s="142"/>
      <c r="P11" s="179"/>
      <c r="Q11" s="142"/>
      <c r="R11" s="142"/>
      <c r="S11" s="142"/>
      <c r="T11" s="142"/>
      <c r="U11" s="142"/>
      <c r="V11" s="142"/>
      <c r="W11" s="142"/>
      <c r="X11" s="178"/>
      <c r="Y11" s="142"/>
      <c r="Z11" s="142"/>
      <c r="AA11" s="154"/>
      <c r="AB11" s="16"/>
    </row>
    <row r="12" spans="1:44">
      <c r="A12" s="142"/>
      <c r="B12" s="142"/>
      <c r="C12" s="142"/>
      <c r="D12" s="142"/>
      <c r="E12" s="142"/>
      <c r="F12" s="142"/>
      <c r="G12" s="142"/>
      <c r="H12" s="142"/>
      <c r="I12" s="150"/>
      <c r="J12" s="142"/>
      <c r="K12" s="142"/>
      <c r="L12" s="142"/>
      <c r="M12" s="142"/>
      <c r="N12" s="142"/>
      <c r="O12" s="142"/>
      <c r="P12" s="142"/>
      <c r="Q12" s="142"/>
      <c r="R12" s="142"/>
      <c r="S12" s="142"/>
      <c r="T12" s="142"/>
      <c r="U12" s="142"/>
      <c r="V12" s="142"/>
      <c r="W12" s="142"/>
      <c r="X12" s="142"/>
      <c r="Y12" s="142"/>
      <c r="Z12" s="142"/>
      <c r="AA12" s="154"/>
      <c r="AB12" s="16"/>
    </row>
    <row r="13" spans="1:44" s="83" customFormat="1" ht="27" customHeight="1">
      <c r="A13" s="192" t="s">
        <v>0</v>
      </c>
      <c r="B13" s="398" t="s">
        <v>269</v>
      </c>
      <c r="C13" s="399"/>
      <c r="D13" s="399"/>
      <c r="E13" s="399"/>
      <c r="F13" s="399"/>
      <c r="G13" s="400"/>
      <c r="H13" s="148"/>
      <c r="I13" s="416" t="s">
        <v>280</v>
      </c>
      <c r="J13" s="417"/>
      <c r="K13" s="417"/>
      <c r="L13" s="417"/>
      <c r="M13" s="417"/>
      <c r="N13" s="417"/>
      <c r="O13" s="417"/>
      <c r="P13" s="417"/>
      <c r="Q13" s="417"/>
      <c r="R13" s="417"/>
      <c r="S13" s="417"/>
      <c r="T13" s="417"/>
      <c r="U13" s="417"/>
      <c r="V13" s="418"/>
      <c r="W13" s="326" t="s">
        <v>268</v>
      </c>
      <c r="X13" s="535">
        <f>'مج 5'!G5</f>
        <v>0</v>
      </c>
      <c r="Y13" s="536"/>
      <c r="Z13" s="151"/>
      <c r="AD13" s="125" t="s">
        <v>223</v>
      </c>
    </row>
    <row r="14" spans="1:44" ht="35.1" customHeight="1">
      <c r="A14" s="395">
        <v>1</v>
      </c>
      <c r="B14" s="402" t="str">
        <f>IF('مج 5'!G6="","",'مج 5'!G6)</f>
        <v/>
      </c>
      <c r="C14" s="402"/>
      <c r="D14" s="402"/>
      <c r="E14" s="402"/>
      <c r="F14" s="402"/>
      <c r="G14" s="403"/>
      <c r="H14" s="149"/>
      <c r="I14" s="407" t="s">
        <v>170</v>
      </c>
      <c r="J14" s="421"/>
      <c r="K14" s="421"/>
      <c r="L14" s="421"/>
      <c r="M14" s="421"/>
      <c r="N14" s="421"/>
      <c r="O14" s="421"/>
      <c r="P14" s="421"/>
      <c r="Q14" s="421"/>
      <c r="R14" s="421"/>
      <c r="S14" s="421"/>
      <c r="T14" s="421"/>
      <c r="U14" s="421"/>
      <c r="V14" s="421"/>
      <c r="W14" s="421"/>
      <c r="X14" s="421"/>
      <c r="Y14" s="421"/>
      <c r="Z14" s="142"/>
      <c r="AC14" s="127">
        <v>1</v>
      </c>
      <c r="AD14" s="126" t="s">
        <v>258</v>
      </c>
      <c r="AE14" s="124"/>
      <c r="AF14" s="124"/>
      <c r="AG14" s="124"/>
      <c r="AH14" s="124"/>
      <c r="AI14" s="124"/>
      <c r="AJ14" s="124"/>
      <c r="AK14" s="124"/>
      <c r="AL14" s="124"/>
      <c r="AM14" s="124"/>
      <c r="AN14" s="124"/>
      <c r="AO14" s="124"/>
      <c r="AP14" s="124"/>
      <c r="AQ14" s="124"/>
      <c r="AR14" s="124"/>
    </row>
    <row r="15" spans="1:44" ht="24.95" customHeight="1">
      <c r="A15" s="395"/>
      <c r="B15" s="454"/>
      <c r="C15" s="454"/>
      <c r="D15" s="454"/>
      <c r="E15" s="454"/>
      <c r="F15" s="454"/>
      <c r="G15" s="493"/>
      <c r="H15" s="149"/>
      <c r="I15" s="407"/>
      <c r="J15" s="327" t="s">
        <v>27</v>
      </c>
      <c r="K15" s="411"/>
      <c r="L15" s="411"/>
      <c r="M15" s="411"/>
      <c r="N15" s="327" t="s">
        <v>28</v>
      </c>
      <c r="O15" s="412"/>
      <c r="P15" s="413"/>
      <c r="Q15" s="414"/>
      <c r="R15" s="327" t="s">
        <v>29</v>
      </c>
      <c r="S15" s="411"/>
      <c r="T15" s="411"/>
      <c r="U15" s="411"/>
      <c r="V15" s="327" t="s">
        <v>30</v>
      </c>
      <c r="W15" s="411"/>
      <c r="X15" s="411"/>
      <c r="Y15" s="411"/>
      <c r="Z15" s="142"/>
      <c r="AC15" s="127">
        <v>2</v>
      </c>
      <c r="AD15" s="126" t="s">
        <v>259</v>
      </c>
      <c r="AE15" s="124"/>
      <c r="AF15" s="124"/>
      <c r="AG15" s="124"/>
      <c r="AH15" s="124"/>
      <c r="AI15" s="124"/>
      <c r="AJ15" s="124"/>
      <c r="AK15" s="124"/>
      <c r="AL15" s="124"/>
      <c r="AM15" s="124"/>
      <c r="AN15" s="124"/>
      <c r="AO15" s="124"/>
      <c r="AP15" s="124"/>
      <c r="AQ15" s="124"/>
      <c r="AR15" s="124"/>
    </row>
    <row r="16" spans="1:44" ht="35.1" customHeight="1">
      <c r="A16" s="396">
        <v>2</v>
      </c>
      <c r="B16" s="402" t="str">
        <f>IF('مج 5'!G7="","",'مج 5'!G7)</f>
        <v/>
      </c>
      <c r="C16" s="402"/>
      <c r="D16" s="402"/>
      <c r="E16" s="402"/>
      <c r="F16" s="402"/>
      <c r="G16" s="403"/>
      <c r="H16" s="149"/>
      <c r="I16" s="407" t="s">
        <v>171</v>
      </c>
      <c r="J16" s="421"/>
      <c r="K16" s="421"/>
      <c r="L16" s="421"/>
      <c r="M16" s="421"/>
      <c r="N16" s="421"/>
      <c r="O16" s="421"/>
      <c r="P16" s="421"/>
      <c r="Q16" s="421"/>
      <c r="R16" s="421"/>
      <c r="S16" s="421"/>
      <c r="T16" s="421"/>
      <c r="U16" s="421"/>
      <c r="V16" s="421"/>
      <c r="W16" s="421"/>
      <c r="X16" s="421"/>
      <c r="Y16" s="421"/>
      <c r="Z16" s="142"/>
      <c r="AC16" s="127">
        <v>3</v>
      </c>
      <c r="AD16" s="126" t="s">
        <v>195</v>
      </c>
      <c r="AE16" s="124"/>
      <c r="AF16" s="124"/>
      <c r="AG16" s="124"/>
      <c r="AH16" s="124"/>
      <c r="AI16" s="124"/>
      <c r="AJ16" s="124"/>
      <c r="AK16" s="124"/>
      <c r="AL16" s="124"/>
      <c r="AM16" s="124"/>
      <c r="AN16" s="124"/>
      <c r="AO16" s="124"/>
      <c r="AP16" s="124"/>
      <c r="AQ16" s="124"/>
      <c r="AR16" s="124"/>
    </row>
    <row r="17" spans="1:44" ht="24.95" customHeight="1">
      <c r="A17" s="396"/>
      <c r="B17" s="454"/>
      <c r="C17" s="454"/>
      <c r="D17" s="454"/>
      <c r="E17" s="454"/>
      <c r="F17" s="454"/>
      <c r="G17" s="493"/>
      <c r="H17" s="149"/>
      <c r="I17" s="407"/>
      <c r="J17" s="327" t="s">
        <v>27</v>
      </c>
      <c r="K17" s="411"/>
      <c r="L17" s="411"/>
      <c r="M17" s="411"/>
      <c r="N17" s="327" t="s">
        <v>28</v>
      </c>
      <c r="O17" s="411"/>
      <c r="P17" s="411"/>
      <c r="Q17" s="411"/>
      <c r="R17" s="327" t="s">
        <v>29</v>
      </c>
      <c r="S17" s="411"/>
      <c r="T17" s="411"/>
      <c r="U17" s="411"/>
      <c r="V17" s="327" t="s">
        <v>30</v>
      </c>
      <c r="W17" s="411"/>
      <c r="X17" s="411"/>
      <c r="Y17" s="411"/>
      <c r="Z17" s="142"/>
      <c r="AC17" s="127">
        <v>4</v>
      </c>
      <c r="AD17" s="126" t="s">
        <v>196</v>
      </c>
      <c r="AE17" s="124"/>
      <c r="AF17" s="124"/>
      <c r="AG17" s="124"/>
      <c r="AH17" s="124"/>
      <c r="AI17" s="124"/>
      <c r="AJ17" s="124"/>
      <c r="AK17" s="124"/>
      <c r="AL17" s="124"/>
      <c r="AM17" s="124"/>
      <c r="AN17" s="124"/>
      <c r="AO17" s="124"/>
      <c r="AP17" s="124"/>
      <c r="AQ17" s="124"/>
      <c r="AR17" s="124"/>
    </row>
    <row r="18" spans="1:44" ht="35.1" customHeight="1">
      <c r="A18" s="395">
        <v>3</v>
      </c>
      <c r="B18" s="402" t="str">
        <f>IF('مج 5'!G8="","",'مج 5'!G8)</f>
        <v/>
      </c>
      <c r="C18" s="402"/>
      <c r="D18" s="402"/>
      <c r="E18" s="402"/>
      <c r="F18" s="402"/>
      <c r="G18" s="403"/>
      <c r="H18" s="149"/>
      <c r="I18" s="407" t="s">
        <v>172</v>
      </c>
      <c r="J18" s="421"/>
      <c r="K18" s="421"/>
      <c r="L18" s="421"/>
      <c r="M18" s="421"/>
      <c r="N18" s="421"/>
      <c r="O18" s="421"/>
      <c r="P18" s="421"/>
      <c r="Q18" s="421"/>
      <c r="R18" s="421"/>
      <c r="S18" s="421"/>
      <c r="T18" s="421"/>
      <c r="U18" s="421"/>
      <c r="V18" s="421"/>
      <c r="W18" s="421"/>
      <c r="X18" s="421"/>
      <c r="Y18" s="421"/>
      <c r="Z18" s="142"/>
      <c r="AC18" s="127">
        <v>5</v>
      </c>
      <c r="AD18" s="126" t="s">
        <v>197</v>
      </c>
      <c r="AE18" s="124"/>
      <c r="AF18" s="124"/>
      <c r="AG18" s="124"/>
      <c r="AH18" s="124"/>
      <c r="AI18" s="124"/>
      <c r="AJ18" s="124"/>
      <c r="AK18" s="124"/>
      <c r="AL18" s="124"/>
      <c r="AM18" s="124"/>
      <c r="AN18" s="124"/>
      <c r="AO18" s="124"/>
      <c r="AP18" s="124"/>
      <c r="AQ18" s="124"/>
      <c r="AR18" s="124"/>
    </row>
    <row r="19" spans="1:44" ht="24.95" customHeight="1">
      <c r="A19" s="395"/>
      <c r="B19" s="454"/>
      <c r="C19" s="454"/>
      <c r="D19" s="454"/>
      <c r="E19" s="454"/>
      <c r="F19" s="454"/>
      <c r="G19" s="493"/>
      <c r="H19" s="149"/>
      <c r="I19" s="407"/>
      <c r="J19" s="327" t="s">
        <v>27</v>
      </c>
      <c r="K19" s="411"/>
      <c r="L19" s="411"/>
      <c r="M19" s="411"/>
      <c r="N19" s="327" t="s">
        <v>28</v>
      </c>
      <c r="O19" s="411"/>
      <c r="P19" s="411"/>
      <c r="Q19" s="411"/>
      <c r="R19" s="327" t="s">
        <v>29</v>
      </c>
      <c r="S19" s="411"/>
      <c r="T19" s="411"/>
      <c r="U19" s="411"/>
      <c r="V19" s="327" t="s">
        <v>30</v>
      </c>
      <c r="W19" s="411"/>
      <c r="X19" s="411"/>
      <c r="Y19" s="411"/>
      <c r="Z19" s="142"/>
      <c r="AC19" s="127">
        <v>6</v>
      </c>
      <c r="AD19" s="126" t="s">
        <v>198</v>
      </c>
      <c r="AE19" s="124"/>
      <c r="AF19" s="124"/>
      <c r="AG19" s="124"/>
      <c r="AH19" s="124"/>
      <c r="AI19" s="124"/>
      <c r="AJ19" s="124"/>
      <c r="AK19" s="124"/>
      <c r="AL19" s="124"/>
      <c r="AM19" s="124"/>
      <c r="AN19" s="124"/>
      <c r="AO19" s="124"/>
      <c r="AP19" s="124"/>
      <c r="AQ19" s="124"/>
      <c r="AR19" s="124"/>
    </row>
    <row r="20" spans="1:44" ht="35.1" customHeight="1">
      <c r="A20" s="396">
        <v>4</v>
      </c>
      <c r="B20" s="402" t="str">
        <f>IF('مج 5'!G9="","",'مج 5'!G9)</f>
        <v/>
      </c>
      <c r="C20" s="402"/>
      <c r="D20" s="402"/>
      <c r="E20" s="402"/>
      <c r="F20" s="402"/>
      <c r="G20" s="403"/>
      <c r="H20" s="149"/>
      <c r="I20" s="407" t="s">
        <v>173</v>
      </c>
      <c r="J20" s="421"/>
      <c r="K20" s="421"/>
      <c r="L20" s="421"/>
      <c r="M20" s="421"/>
      <c r="N20" s="421"/>
      <c r="O20" s="421"/>
      <c r="P20" s="421"/>
      <c r="Q20" s="421"/>
      <c r="R20" s="421"/>
      <c r="S20" s="421"/>
      <c r="T20" s="421"/>
      <c r="U20" s="421"/>
      <c r="V20" s="421"/>
      <c r="W20" s="421"/>
      <c r="X20" s="421"/>
      <c r="Y20" s="421"/>
      <c r="Z20" s="142"/>
      <c r="AC20" s="127">
        <v>7</v>
      </c>
      <c r="AD20" s="126" t="s">
        <v>199</v>
      </c>
      <c r="AE20" s="124"/>
      <c r="AF20" s="124"/>
      <c r="AG20" s="124"/>
      <c r="AH20" s="124"/>
      <c r="AI20" s="124"/>
      <c r="AJ20" s="124"/>
      <c r="AK20" s="124"/>
      <c r="AL20" s="124"/>
      <c r="AM20" s="124"/>
      <c r="AN20" s="124"/>
      <c r="AO20" s="124"/>
      <c r="AP20" s="124"/>
      <c r="AQ20" s="124"/>
      <c r="AR20" s="124"/>
    </row>
    <row r="21" spans="1:44" ht="24.95" customHeight="1">
      <c r="A21" s="396"/>
      <c r="B21" s="454"/>
      <c r="C21" s="454"/>
      <c r="D21" s="454"/>
      <c r="E21" s="454"/>
      <c r="F21" s="454"/>
      <c r="G21" s="493"/>
      <c r="H21" s="149"/>
      <c r="I21" s="407"/>
      <c r="J21" s="327" t="s">
        <v>27</v>
      </c>
      <c r="K21" s="411"/>
      <c r="L21" s="411"/>
      <c r="M21" s="411"/>
      <c r="N21" s="327" t="s">
        <v>28</v>
      </c>
      <c r="O21" s="411"/>
      <c r="P21" s="411"/>
      <c r="Q21" s="411"/>
      <c r="R21" s="327" t="s">
        <v>29</v>
      </c>
      <c r="S21" s="411"/>
      <c r="T21" s="411"/>
      <c r="U21" s="411"/>
      <c r="V21" s="327" t="s">
        <v>30</v>
      </c>
      <c r="W21" s="411"/>
      <c r="X21" s="411"/>
      <c r="Y21" s="411"/>
      <c r="Z21" s="142"/>
      <c r="AC21" s="127">
        <v>8</v>
      </c>
      <c r="AD21" s="126" t="s">
        <v>200</v>
      </c>
      <c r="AE21" s="124"/>
      <c r="AF21" s="124"/>
      <c r="AG21" s="124"/>
      <c r="AH21" s="124"/>
      <c r="AI21" s="124"/>
      <c r="AJ21" s="124"/>
      <c r="AK21" s="124"/>
      <c r="AL21" s="124"/>
      <c r="AM21" s="124"/>
      <c r="AN21" s="124"/>
      <c r="AO21" s="124"/>
      <c r="AP21" s="124"/>
      <c r="AQ21" s="124"/>
      <c r="AR21" s="124"/>
    </row>
    <row r="22" spans="1:44" ht="35.1" customHeight="1">
      <c r="A22" s="395">
        <v>5</v>
      </c>
      <c r="B22" s="402" t="str">
        <f>IF('مج 5'!G10="","",'مج 5'!G10)</f>
        <v/>
      </c>
      <c r="C22" s="402"/>
      <c r="D22" s="402"/>
      <c r="E22" s="402"/>
      <c r="F22" s="402"/>
      <c r="G22" s="403"/>
      <c r="H22" s="149"/>
      <c r="I22" s="407" t="s">
        <v>174</v>
      </c>
      <c r="J22" s="421"/>
      <c r="K22" s="421"/>
      <c r="L22" s="421"/>
      <c r="M22" s="421"/>
      <c r="N22" s="421"/>
      <c r="O22" s="421"/>
      <c r="P22" s="421"/>
      <c r="Q22" s="421"/>
      <c r="R22" s="421"/>
      <c r="S22" s="421"/>
      <c r="T22" s="421"/>
      <c r="U22" s="421"/>
      <c r="V22" s="421"/>
      <c r="W22" s="421"/>
      <c r="X22" s="421"/>
      <c r="Y22" s="421"/>
      <c r="Z22" s="142"/>
      <c r="AC22" s="127">
        <v>9</v>
      </c>
      <c r="AD22" s="126" t="s">
        <v>201</v>
      </c>
      <c r="AE22" s="124"/>
      <c r="AF22" s="124"/>
      <c r="AG22" s="124"/>
      <c r="AH22" s="124"/>
      <c r="AI22" s="124"/>
      <c r="AJ22" s="124"/>
      <c r="AK22" s="124"/>
      <c r="AL22" s="124"/>
      <c r="AM22" s="124"/>
      <c r="AN22" s="124"/>
      <c r="AO22" s="124"/>
      <c r="AP22" s="124"/>
      <c r="AQ22" s="124"/>
      <c r="AR22" s="124"/>
    </row>
    <row r="23" spans="1:44" ht="24.95" customHeight="1">
      <c r="A23" s="395"/>
      <c r="B23" s="454"/>
      <c r="C23" s="454"/>
      <c r="D23" s="454"/>
      <c r="E23" s="454"/>
      <c r="F23" s="454"/>
      <c r="G23" s="493"/>
      <c r="H23" s="149"/>
      <c r="I23" s="407"/>
      <c r="J23" s="327" t="s">
        <v>27</v>
      </c>
      <c r="K23" s="411"/>
      <c r="L23" s="411"/>
      <c r="M23" s="411"/>
      <c r="N23" s="327" t="s">
        <v>28</v>
      </c>
      <c r="O23" s="411"/>
      <c r="P23" s="411"/>
      <c r="Q23" s="411"/>
      <c r="R23" s="327" t="s">
        <v>29</v>
      </c>
      <c r="S23" s="411"/>
      <c r="T23" s="411"/>
      <c r="U23" s="411"/>
      <c r="V23" s="327" t="s">
        <v>30</v>
      </c>
      <c r="W23" s="411"/>
      <c r="X23" s="411"/>
      <c r="Y23" s="411"/>
      <c r="Z23" s="142"/>
      <c r="AC23" s="127">
        <v>10</v>
      </c>
      <c r="AD23" s="126" t="s">
        <v>202</v>
      </c>
      <c r="AE23" s="124"/>
      <c r="AF23" s="124"/>
      <c r="AG23" s="124"/>
      <c r="AH23" s="124"/>
      <c r="AI23" s="124"/>
      <c r="AJ23" s="124"/>
      <c r="AK23" s="124"/>
      <c r="AL23" s="124"/>
      <c r="AM23" s="124"/>
      <c r="AN23" s="124"/>
      <c r="AO23" s="124"/>
      <c r="AP23" s="124"/>
      <c r="AQ23" s="124"/>
      <c r="AR23" s="124"/>
    </row>
    <row r="24" spans="1:44" ht="35.1" customHeight="1">
      <c r="A24" s="396">
        <v>6</v>
      </c>
      <c r="B24" s="402" t="str">
        <f>IF('مج 5'!G11="","",'مج 5'!G11)</f>
        <v/>
      </c>
      <c r="C24" s="402"/>
      <c r="D24" s="402"/>
      <c r="E24" s="402"/>
      <c r="F24" s="402"/>
      <c r="G24" s="403"/>
      <c r="H24" s="149"/>
      <c r="I24" s="407" t="s">
        <v>175</v>
      </c>
      <c r="J24" s="421"/>
      <c r="K24" s="421"/>
      <c r="L24" s="421"/>
      <c r="M24" s="421"/>
      <c r="N24" s="421"/>
      <c r="O24" s="421"/>
      <c r="P24" s="421"/>
      <c r="Q24" s="421"/>
      <c r="R24" s="421"/>
      <c r="S24" s="421"/>
      <c r="T24" s="421"/>
      <c r="U24" s="421"/>
      <c r="V24" s="421"/>
      <c r="W24" s="421"/>
      <c r="X24" s="421"/>
      <c r="Y24" s="421"/>
      <c r="Z24" s="142"/>
      <c r="AC24" s="127">
        <v>11</v>
      </c>
      <c r="AD24" s="126" t="s">
        <v>203</v>
      </c>
      <c r="AE24" s="124"/>
      <c r="AF24" s="124"/>
      <c r="AG24" s="124"/>
      <c r="AH24" s="124"/>
      <c r="AI24" s="124"/>
      <c r="AJ24" s="124"/>
      <c r="AK24" s="124"/>
      <c r="AL24" s="124"/>
      <c r="AM24" s="124"/>
      <c r="AN24" s="124"/>
      <c r="AO24" s="124"/>
      <c r="AP24" s="124"/>
      <c r="AQ24" s="124"/>
      <c r="AR24" s="124"/>
    </row>
    <row r="25" spans="1:44" ht="24.95" customHeight="1">
      <c r="A25" s="396"/>
      <c r="B25" s="454"/>
      <c r="C25" s="454"/>
      <c r="D25" s="454"/>
      <c r="E25" s="454"/>
      <c r="F25" s="454"/>
      <c r="G25" s="493"/>
      <c r="H25" s="149"/>
      <c r="I25" s="407"/>
      <c r="J25" s="327" t="s">
        <v>27</v>
      </c>
      <c r="K25" s="411"/>
      <c r="L25" s="411"/>
      <c r="M25" s="411"/>
      <c r="N25" s="327" t="s">
        <v>28</v>
      </c>
      <c r="O25" s="411"/>
      <c r="P25" s="411"/>
      <c r="Q25" s="411"/>
      <c r="R25" s="327" t="s">
        <v>29</v>
      </c>
      <c r="S25" s="411"/>
      <c r="T25" s="411"/>
      <c r="U25" s="411"/>
      <c r="V25" s="327" t="s">
        <v>30</v>
      </c>
      <c r="W25" s="411"/>
      <c r="X25" s="411"/>
      <c r="Y25" s="411"/>
      <c r="Z25" s="142"/>
      <c r="AC25" s="127">
        <v>12</v>
      </c>
      <c r="AD25" s="126" t="s">
        <v>204</v>
      </c>
      <c r="AE25" s="124"/>
      <c r="AF25" s="124"/>
      <c r="AG25" s="124"/>
      <c r="AH25" s="124"/>
      <c r="AI25" s="124"/>
      <c r="AJ25" s="124"/>
      <c r="AK25" s="124"/>
      <c r="AL25" s="124"/>
      <c r="AM25" s="124"/>
      <c r="AN25" s="124"/>
      <c r="AO25" s="124"/>
      <c r="AP25" s="124"/>
      <c r="AQ25" s="124"/>
      <c r="AR25" s="124"/>
    </row>
    <row r="26" spans="1:44" ht="35.1" customHeight="1">
      <c r="A26" s="395">
        <v>7</v>
      </c>
      <c r="B26" s="402" t="str">
        <f>IF('مج 5'!G12="","",'مج 5'!G12)</f>
        <v/>
      </c>
      <c r="C26" s="402"/>
      <c r="D26" s="402"/>
      <c r="E26" s="402"/>
      <c r="F26" s="402"/>
      <c r="G26" s="403"/>
      <c r="H26" s="149"/>
      <c r="I26" s="407" t="s">
        <v>176</v>
      </c>
      <c r="J26" s="421"/>
      <c r="K26" s="421"/>
      <c r="L26" s="421"/>
      <c r="M26" s="421"/>
      <c r="N26" s="421"/>
      <c r="O26" s="421"/>
      <c r="P26" s="421"/>
      <c r="Q26" s="421"/>
      <c r="R26" s="421"/>
      <c r="S26" s="421"/>
      <c r="T26" s="421"/>
      <c r="U26" s="421"/>
      <c r="V26" s="421"/>
      <c r="W26" s="421"/>
      <c r="X26" s="421"/>
      <c r="Y26" s="421"/>
      <c r="Z26" s="142"/>
      <c r="AC26" s="127">
        <v>13</v>
      </c>
      <c r="AD26" s="126" t="s">
        <v>205</v>
      </c>
      <c r="AE26" s="124"/>
      <c r="AF26" s="124"/>
      <c r="AG26" s="124"/>
      <c r="AH26" s="124"/>
      <c r="AI26" s="124"/>
      <c r="AJ26" s="124"/>
      <c r="AK26" s="124"/>
      <c r="AL26" s="124"/>
      <c r="AM26" s="124"/>
      <c r="AN26" s="124"/>
      <c r="AO26" s="124"/>
      <c r="AP26" s="124"/>
      <c r="AQ26" s="124"/>
      <c r="AR26" s="124"/>
    </row>
    <row r="27" spans="1:44" ht="24.95" customHeight="1">
      <c r="A27" s="395"/>
      <c r="B27" s="454"/>
      <c r="C27" s="454"/>
      <c r="D27" s="454"/>
      <c r="E27" s="454"/>
      <c r="F27" s="454"/>
      <c r="G27" s="493"/>
      <c r="H27" s="149"/>
      <c r="I27" s="407"/>
      <c r="J27" s="327" t="s">
        <v>27</v>
      </c>
      <c r="K27" s="411"/>
      <c r="L27" s="411"/>
      <c r="M27" s="411"/>
      <c r="N27" s="327" t="s">
        <v>28</v>
      </c>
      <c r="O27" s="411"/>
      <c r="P27" s="411"/>
      <c r="Q27" s="411"/>
      <c r="R27" s="327" t="s">
        <v>29</v>
      </c>
      <c r="S27" s="411"/>
      <c r="T27" s="411"/>
      <c r="U27" s="411"/>
      <c r="V27" s="327" t="s">
        <v>30</v>
      </c>
      <c r="W27" s="411"/>
      <c r="X27" s="411"/>
      <c r="Y27" s="411"/>
      <c r="Z27" s="142"/>
      <c r="AC27" s="127">
        <v>14</v>
      </c>
      <c r="AD27" s="126" t="s">
        <v>206</v>
      </c>
      <c r="AE27" s="124"/>
      <c r="AF27" s="124"/>
      <c r="AG27" s="124"/>
      <c r="AH27" s="124"/>
      <c r="AI27" s="124"/>
      <c r="AJ27" s="124"/>
      <c r="AK27" s="124"/>
      <c r="AL27" s="124"/>
      <c r="AM27" s="124"/>
      <c r="AN27" s="124"/>
      <c r="AO27" s="124"/>
      <c r="AP27" s="124"/>
      <c r="AQ27" s="124"/>
      <c r="AR27" s="124"/>
    </row>
    <row r="28" spans="1:44" ht="35.1" customHeight="1">
      <c r="A28" s="396">
        <v>8</v>
      </c>
      <c r="B28" s="402" t="str">
        <f>IF('مج 5'!G13="","",'مج 5'!G13)</f>
        <v/>
      </c>
      <c r="C28" s="402"/>
      <c r="D28" s="402"/>
      <c r="E28" s="402"/>
      <c r="F28" s="402"/>
      <c r="G28" s="403"/>
      <c r="H28" s="149"/>
      <c r="I28" s="407" t="s">
        <v>177</v>
      </c>
      <c r="J28" s="421"/>
      <c r="K28" s="421"/>
      <c r="L28" s="421"/>
      <c r="M28" s="421"/>
      <c r="N28" s="421"/>
      <c r="O28" s="421"/>
      <c r="P28" s="421"/>
      <c r="Q28" s="421"/>
      <c r="R28" s="421"/>
      <c r="S28" s="421"/>
      <c r="T28" s="421"/>
      <c r="U28" s="421"/>
      <c r="V28" s="421"/>
      <c r="W28" s="421"/>
      <c r="X28" s="421"/>
      <c r="Y28" s="421"/>
      <c r="Z28" s="142"/>
      <c r="AC28" s="127">
        <v>15</v>
      </c>
      <c r="AD28" s="126" t="s">
        <v>207</v>
      </c>
      <c r="AE28" s="124"/>
      <c r="AF28" s="124"/>
      <c r="AG28" s="124"/>
      <c r="AH28" s="124"/>
      <c r="AI28" s="124"/>
      <c r="AJ28" s="124"/>
      <c r="AK28" s="124"/>
      <c r="AL28" s="124"/>
      <c r="AM28" s="124"/>
      <c r="AN28" s="124"/>
      <c r="AO28" s="124"/>
      <c r="AP28" s="124"/>
      <c r="AQ28" s="124"/>
      <c r="AR28" s="124"/>
    </row>
    <row r="29" spans="1:44" ht="24.95" customHeight="1">
      <c r="A29" s="396"/>
      <c r="B29" s="454"/>
      <c r="C29" s="454"/>
      <c r="D29" s="454"/>
      <c r="E29" s="454"/>
      <c r="F29" s="454"/>
      <c r="G29" s="493"/>
      <c r="H29" s="149"/>
      <c r="I29" s="407"/>
      <c r="J29" s="327" t="s">
        <v>27</v>
      </c>
      <c r="K29" s="411"/>
      <c r="L29" s="411"/>
      <c r="M29" s="411"/>
      <c r="N29" s="327" t="s">
        <v>28</v>
      </c>
      <c r="O29" s="411"/>
      <c r="P29" s="411"/>
      <c r="Q29" s="411"/>
      <c r="R29" s="327" t="s">
        <v>29</v>
      </c>
      <c r="S29" s="411"/>
      <c r="T29" s="411"/>
      <c r="U29" s="411"/>
      <c r="V29" s="327" t="s">
        <v>30</v>
      </c>
      <c r="W29" s="411"/>
      <c r="X29" s="411"/>
      <c r="Y29" s="411"/>
      <c r="Z29" s="142"/>
      <c r="AC29" s="127">
        <v>16</v>
      </c>
      <c r="AD29" s="126" t="s">
        <v>208</v>
      </c>
      <c r="AE29" s="124"/>
      <c r="AF29" s="124"/>
      <c r="AG29" s="124"/>
      <c r="AH29" s="124"/>
      <c r="AI29" s="124"/>
      <c r="AJ29" s="124"/>
      <c r="AK29" s="124"/>
      <c r="AL29" s="124"/>
      <c r="AM29" s="124"/>
      <c r="AN29" s="124"/>
      <c r="AO29" s="124"/>
      <c r="AP29" s="124"/>
      <c r="AQ29" s="124"/>
      <c r="AR29" s="124"/>
    </row>
    <row r="30" spans="1:44" ht="35.1" customHeight="1">
      <c r="A30" s="395">
        <v>9</v>
      </c>
      <c r="B30" s="402" t="str">
        <f>IF('مج 5'!G14="","",'مج 5'!G14)</f>
        <v/>
      </c>
      <c r="C30" s="402"/>
      <c r="D30" s="402"/>
      <c r="E30" s="402"/>
      <c r="F30" s="402"/>
      <c r="G30" s="403"/>
      <c r="H30" s="149"/>
      <c r="I30" s="407" t="s">
        <v>178</v>
      </c>
      <c r="J30" s="421"/>
      <c r="K30" s="421"/>
      <c r="L30" s="421"/>
      <c r="M30" s="421"/>
      <c r="N30" s="421"/>
      <c r="O30" s="421"/>
      <c r="P30" s="421"/>
      <c r="Q30" s="421"/>
      <c r="R30" s="421"/>
      <c r="S30" s="421"/>
      <c r="T30" s="421"/>
      <c r="U30" s="421"/>
      <c r="V30" s="421"/>
      <c r="W30" s="421"/>
      <c r="X30" s="421"/>
      <c r="Y30" s="421"/>
      <c r="Z30" s="142"/>
      <c r="AC30" s="127">
        <v>17</v>
      </c>
      <c r="AD30" s="126" t="s">
        <v>209</v>
      </c>
      <c r="AE30" s="124"/>
      <c r="AF30" s="124"/>
      <c r="AG30" s="124"/>
      <c r="AH30" s="124"/>
      <c r="AI30" s="124"/>
      <c r="AJ30" s="124"/>
      <c r="AK30" s="124"/>
      <c r="AL30" s="124"/>
      <c r="AM30" s="124"/>
      <c r="AN30" s="124"/>
      <c r="AO30" s="124"/>
      <c r="AP30" s="124"/>
      <c r="AQ30" s="124"/>
      <c r="AR30" s="124"/>
    </row>
    <row r="31" spans="1:44" ht="24.95" customHeight="1">
      <c r="A31" s="395"/>
      <c r="B31" s="454"/>
      <c r="C31" s="454"/>
      <c r="D31" s="454"/>
      <c r="E31" s="454"/>
      <c r="F31" s="454"/>
      <c r="G31" s="493"/>
      <c r="H31" s="149"/>
      <c r="I31" s="407"/>
      <c r="J31" s="327" t="s">
        <v>27</v>
      </c>
      <c r="K31" s="411"/>
      <c r="L31" s="411"/>
      <c r="M31" s="411"/>
      <c r="N31" s="327" t="s">
        <v>28</v>
      </c>
      <c r="O31" s="411"/>
      <c r="P31" s="411"/>
      <c r="Q31" s="411"/>
      <c r="R31" s="327" t="s">
        <v>29</v>
      </c>
      <c r="S31" s="411"/>
      <c r="T31" s="411"/>
      <c r="U31" s="411"/>
      <c r="V31" s="327" t="s">
        <v>30</v>
      </c>
      <c r="W31" s="411"/>
      <c r="X31" s="411"/>
      <c r="Y31" s="411"/>
      <c r="Z31" s="142"/>
      <c r="AC31" s="127">
        <v>18</v>
      </c>
      <c r="AD31" s="126" t="s">
        <v>210</v>
      </c>
      <c r="AE31" s="124"/>
      <c r="AF31" s="124"/>
      <c r="AG31" s="124"/>
      <c r="AH31" s="124"/>
      <c r="AI31" s="124"/>
      <c r="AJ31" s="124"/>
      <c r="AK31" s="124"/>
      <c r="AL31" s="124"/>
      <c r="AM31" s="124"/>
      <c r="AN31" s="124"/>
      <c r="AO31" s="124"/>
      <c r="AP31" s="124"/>
      <c r="AQ31" s="124"/>
      <c r="AR31" s="124"/>
    </row>
    <row r="32" spans="1:44" ht="35.1" customHeight="1">
      <c r="A32" s="396">
        <v>10</v>
      </c>
      <c r="B32" s="402" t="str">
        <f>IF('مج 5'!G15="","",'مج 5'!G15)</f>
        <v/>
      </c>
      <c r="C32" s="402"/>
      <c r="D32" s="402"/>
      <c r="E32" s="402"/>
      <c r="F32" s="402"/>
      <c r="G32" s="403"/>
      <c r="H32" s="149"/>
      <c r="I32" s="407" t="s">
        <v>179</v>
      </c>
      <c r="J32" s="421"/>
      <c r="K32" s="421"/>
      <c r="L32" s="421"/>
      <c r="M32" s="421"/>
      <c r="N32" s="421"/>
      <c r="O32" s="421"/>
      <c r="P32" s="421"/>
      <c r="Q32" s="421"/>
      <c r="R32" s="421"/>
      <c r="S32" s="421"/>
      <c r="T32" s="421"/>
      <c r="U32" s="421"/>
      <c r="V32" s="421"/>
      <c r="W32" s="421"/>
      <c r="X32" s="421"/>
      <c r="Y32" s="421"/>
      <c r="Z32" s="142"/>
      <c r="AC32" s="127">
        <v>19</v>
      </c>
      <c r="AD32" s="126" t="s">
        <v>211</v>
      </c>
      <c r="AE32" s="124"/>
      <c r="AF32" s="124"/>
      <c r="AG32" s="124"/>
      <c r="AH32" s="124"/>
      <c r="AI32" s="124"/>
      <c r="AJ32" s="124"/>
      <c r="AK32" s="124"/>
      <c r="AL32" s="124"/>
      <c r="AM32" s="124"/>
      <c r="AN32" s="124"/>
      <c r="AO32" s="124"/>
      <c r="AP32" s="124"/>
      <c r="AQ32" s="124"/>
      <c r="AR32" s="124"/>
    </row>
    <row r="33" spans="1:44" ht="24.95" customHeight="1">
      <c r="A33" s="396"/>
      <c r="B33" s="454"/>
      <c r="C33" s="454"/>
      <c r="D33" s="454"/>
      <c r="E33" s="454"/>
      <c r="F33" s="454"/>
      <c r="G33" s="493"/>
      <c r="H33" s="149"/>
      <c r="I33" s="407"/>
      <c r="J33" s="327" t="s">
        <v>27</v>
      </c>
      <c r="K33" s="411"/>
      <c r="L33" s="411"/>
      <c r="M33" s="411"/>
      <c r="N33" s="327" t="s">
        <v>28</v>
      </c>
      <c r="O33" s="411"/>
      <c r="P33" s="411"/>
      <c r="Q33" s="411"/>
      <c r="R33" s="327" t="s">
        <v>29</v>
      </c>
      <c r="S33" s="411"/>
      <c r="T33" s="411"/>
      <c r="U33" s="411"/>
      <c r="V33" s="327" t="s">
        <v>30</v>
      </c>
      <c r="W33" s="411"/>
      <c r="X33" s="411"/>
      <c r="Y33" s="411"/>
      <c r="Z33" s="142"/>
      <c r="AC33" s="127">
        <v>20</v>
      </c>
      <c r="AD33" s="126" t="s">
        <v>212</v>
      </c>
      <c r="AE33" s="124"/>
      <c r="AF33" s="124"/>
      <c r="AG33" s="124"/>
      <c r="AH33" s="124"/>
      <c r="AI33" s="124"/>
      <c r="AJ33" s="124"/>
      <c r="AK33" s="124"/>
      <c r="AL33" s="124"/>
      <c r="AM33" s="124"/>
      <c r="AN33" s="124"/>
      <c r="AO33" s="124"/>
      <c r="AP33" s="124"/>
      <c r="AQ33" s="124"/>
      <c r="AR33" s="124"/>
    </row>
    <row r="34" spans="1:44" ht="35.1" customHeight="1">
      <c r="A34" s="395">
        <v>11</v>
      </c>
      <c r="B34" s="402" t="str">
        <f>IF('مج 5'!G16="","",'مج 5'!G16)</f>
        <v/>
      </c>
      <c r="C34" s="402"/>
      <c r="D34" s="402"/>
      <c r="E34" s="402"/>
      <c r="F34" s="402"/>
      <c r="G34" s="403"/>
      <c r="H34" s="149"/>
      <c r="I34" s="407" t="s">
        <v>180</v>
      </c>
      <c r="J34" s="421"/>
      <c r="K34" s="421"/>
      <c r="L34" s="421"/>
      <c r="M34" s="421"/>
      <c r="N34" s="421"/>
      <c r="O34" s="421"/>
      <c r="P34" s="421"/>
      <c r="Q34" s="421"/>
      <c r="R34" s="421"/>
      <c r="S34" s="421"/>
      <c r="T34" s="421"/>
      <c r="U34" s="421"/>
      <c r="V34" s="421"/>
      <c r="W34" s="421"/>
      <c r="X34" s="421"/>
      <c r="Y34" s="421"/>
      <c r="Z34" s="142"/>
      <c r="AC34" s="127">
        <v>21</v>
      </c>
      <c r="AD34" s="126" t="s">
        <v>213</v>
      </c>
      <c r="AE34" s="124"/>
      <c r="AF34" s="124"/>
      <c r="AG34" s="124"/>
      <c r="AH34" s="124"/>
      <c r="AI34" s="124"/>
      <c r="AJ34" s="124"/>
      <c r="AK34" s="124"/>
      <c r="AL34" s="124"/>
      <c r="AM34" s="124"/>
      <c r="AN34" s="124"/>
      <c r="AO34" s="124"/>
      <c r="AP34" s="124"/>
      <c r="AQ34" s="124"/>
      <c r="AR34" s="124"/>
    </row>
    <row r="35" spans="1:44" ht="24.95" customHeight="1">
      <c r="A35" s="395"/>
      <c r="B35" s="454"/>
      <c r="C35" s="454"/>
      <c r="D35" s="454"/>
      <c r="E35" s="454"/>
      <c r="F35" s="454"/>
      <c r="G35" s="493"/>
      <c r="H35" s="149"/>
      <c r="I35" s="407"/>
      <c r="J35" s="327" t="s">
        <v>27</v>
      </c>
      <c r="K35" s="411"/>
      <c r="L35" s="411"/>
      <c r="M35" s="411"/>
      <c r="N35" s="327" t="s">
        <v>28</v>
      </c>
      <c r="O35" s="411"/>
      <c r="P35" s="411"/>
      <c r="Q35" s="411"/>
      <c r="R35" s="327" t="s">
        <v>29</v>
      </c>
      <c r="S35" s="411"/>
      <c r="T35" s="411"/>
      <c r="U35" s="411"/>
      <c r="V35" s="327" t="s">
        <v>30</v>
      </c>
      <c r="W35" s="411"/>
      <c r="X35" s="411"/>
      <c r="Y35" s="411"/>
      <c r="Z35" s="142"/>
      <c r="AC35" s="127">
        <v>22</v>
      </c>
      <c r="AD35" s="126" t="s">
        <v>214</v>
      </c>
      <c r="AE35" s="124"/>
      <c r="AF35" s="124"/>
      <c r="AG35" s="124"/>
      <c r="AH35" s="124"/>
      <c r="AI35" s="124"/>
      <c r="AJ35" s="124"/>
      <c r="AK35" s="124"/>
      <c r="AL35" s="124"/>
      <c r="AM35" s="124"/>
      <c r="AN35" s="124"/>
      <c r="AO35" s="124"/>
      <c r="AP35" s="124"/>
      <c r="AQ35" s="124"/>
      <c r="AR35" s="124"/>
    </row>
    <row r="36" spans="1:44" ht="35.1" customHeight="1">
      <c r="A36" s="396">
        <v>12</v>
      </c>
      <c r="B36" s="402" t="str">
        <f>IF('مج 5'!G17="","",'مج 5'!G17)</f>
        <v/>
      </c>
      <c r="C36" s="402"/>
      <c r="D36" s="402"/>
      <c r="E36" s="402"/>
      <c r="F36" s="402"/>
      <c r="G36" s="403"/>
      <c r="H36" s="149"/>
      <c r="I36" s="407" t="s">
        <v>181</v>
      </c>
      <c r="J36" s="421"/>
      <c r="K36" s="421"/>
      <c r="L36" s="421"/>
      <c r="M36" s="421"/>
      <c r="N36" s="421"/>
      <c r="O36" s="421"/>
      <c r="P36" s="421"/>
      <c r="Q36" s="421"/>
      <c r="R36" s="421"/>
      <c r="S36" s="421"/>
      <c r="T36" s="421"/>
      <c r="U36" s="421"/>
      <c r="V36" s="421"/>
      <c r="W36" s="421"/>
      <c r="X36" s="421"/>
      <c r="Y36" s="421"/>
      <c r="Z36" s="142"/>
      <c r="AC36" s="127">
        <v>23</v>
      </c>
      <c r="AD36" s="126" t="s">
        <v>215</v>
      </c>
      <c r="AE36" s="124"/>
      <c r="AF36" s="124"/>
      <c r="AG36" s="124"/>
      <c r="AH36" s="124"/>
      <c r="AI36" s="124"/>
      <c r="AJ36" s="124"/>
      <c r="AK36" s="124"/>
      <c r="AL36" s="124"/>
      <c r="AM36" s="124"/>
      <c r="AN36" s="124"/>
      <c r="AO36" s="124"/>
      <c r="AP36" s="124"/>
      <c r="AQ36" s="124"/>
      <c r="AR36" s="124"/>
    </row>
    <row r="37" spans="1:44" ht="24.95" customHeight="1">
      <c r="A37" s="396"/>
      <c r="B37" s="454"/>
      <c r="C37" s="454"/>
      <c r="D37" s="454"/>
      <c r="E37" s="454"/>
      <c r="F37" s="454"/>
      <c r="G37" s="493"/>
      <c r="H37" s="149"/>
      <c r="I37" s="407"/>
      <c r="J37" s="327" t="s">
        <v>27</v>
      </c>
      <c r="K37" s="411"/>
      <c r="L37" s="411"/>
      <c r="M37" s="411"/>
      <c r="N37" s="327" t="s">
        <v>28</v>
      </c>
      <c r="O37" s="411"/>
      <c r="P37" s="411"/>
      <c r="Q37" s="411"/>
      <c r="R37" s="327" t="s">
        <v>29</v>
      </c>
      <c r="S37" s="411"/>
      <c r="T37" s="411"/>
      <c r="U37" s="411"/>
      <c r="V37" s="327" t="s">
        <v>30</v>
      </c>
      <c r="W37" s="411"/>
      <c r="X37" s="411"/>
      <c r="Y37" s="411"/>
      <c r="Z37" s="142"/>
      <c r="AC37" s="127">
        <v>24</v>
      </c>
      <c r="AD37" s="126" t="s">
        <v>216</v>
      </c>
      <c r="AE37" s="124"/>
      <c r="AF37" s="124"/>
      <c r="AG37" s="124"/>
      <c r="AH37" s="124"/>
      <c r="AI37" s="124"/>
      <c r="AJ37" s="124"/>
      <c r="AK37" s="124"/>
      <c r="AL37" s="124"/>
      <c r="AM37" s="124"/>
      <c r="AN37" s="124"/>
      <c r="AO37" s="124"/>
      <c r="AP37" s="124"/>
      <c r="AQ37" s="124"/>
      <c r="AR37" s="124"/>
    </row>
    <row r="38" spans="1:44" ht="35.1" customHeight="1">
      <c r="A38" s="395">
        <v>13</v>
      </c>
      <c r="B38" s="402" t="str">
        <f>IF('مج 5'!G18="","",'مج 5'!G18)</f>
        <v/>
      </c>
      <c r="C38" s="402"/>
      <c r="D38" s="402"/>
      <c r="E38" s="402"/>
      <c r="F38" s="402"/>
      <c r="G38" s="403"/>
      <c r="H38" s="149"/>
      <c r="I38" s="407" t="s">
        <v>182</v>
      </c>
      <c r="J38" s="421"/>
      <c r="K38" s="421"/>
      <c r="L38" s="421"/>
      <c r="M38" s="421"/>
      <c r="N38" s="421"/>
      <c r="O38" s="421"/>
      <c r="P38" s="421"/>
      <c r="Q38" s="421"/>
      <c r="R38" s="421"/>
      <c r="S38" s="421"/>
      <c r="T38" s="421"/>
      <c r="U38" s="421"/>
      <c r="V38" s="421"/>
      <c r="W38" s="421"/>
      <c r="X38" s="421"/>
      <c r="Y38" s="421"/>
      <c r="Z38" s="142"/>
      <c r="AC38" s="127">
        <v>25</v>
      </c>
      <c r="AD38" s="126" t="s">
        <v>217</v>
      </c>
      <c r="AE38" s="124"/>
      <c r="AF38" s="124"/>
      <c r="AG38" s="124"/>
      <c r="AH38" s="124"/>
      <c r="AI38" s="124"/>
      <c r="AJ38" s="124"/>
      <c r="AK38" s="124"/>
      <c r="AL38" s="124"/>
      <c r="AM38" s="124"/>
      <c r="AN38" s="124"/>
      <c r="AO38" s="124"/>
      <c r="AP38" s="124"/>
      <c r="AQ38" s="124"/>
      <c r="AR38" s="124"/>
    </row>
    <row r="39" spans="1:44" ht="24.95" customHeight="1">
      <c r="A39" s="395"/>
      <c r="B39" s="454"/>
      <c r="C39" s="454"/>
      <c r="D39" s="454"/>
      <c r="E39" s="454"/>
      <c r="F39" s="454"/>
      <c r="G39" s="493"/>
      <c r="H39" s="149"/>
      <c r="I39" s="407"/>
      <c r="J39" s="327" t="s">
        <v>27</v>
      </c>
      <c r="K39" s="411"/>
      <c r="L39" s="411"/>
      <c r="M39" s="411"/>
      <c r="N39" s="327" t="s">
        <v>28</v>
      </c>
      <c r="O39" s="411"/>
      <c r="P39" s="411"/>
      <c r="Q39" s="411"/>
      <c r="R39" s="327" t="s">
        <v>29</v>
      </c>
      <c r="S39" s="411"/>
      <c r="T39" s="411"/>
      <c r="U39" s="411"/>
      <c r="V39" s="327" t="s">
        <v>30</v>
      </c>
      <c r="W39" s="411"/>
      <c r="X39" s="411"/>
      <c r="Y39" s="411"/>
      <c r="Z39" s="142"/>
      <c r="AC39" s="127">
        <v>26</v>
      </c>
      <c r="AD39" s="126" t="s">
        <v>218</v>
      </c>
      <c r="AE39" s="124"/>
      <c r="AF39" s="124"/>
      <c r="AG39" s="124"/>
      <c r="AH39" s="124"/>
      <c r="AI39" s="124"/>
      <c r="AJ39" s="124"/>
      <c r="AK39" s="124"/>
      <c r="AL39" s="124"/>
      <c r="AM39" s="124"/>
      <c r="AN39" s="124"/>
      <c r="AO39" s="124"/>
      <c r="AP39" s="124"/>
      <c r="AQ39" s="124"/>
      <c r="AR39" s="124"/>
    </row>
    <row r="40" spans="1:44" ht="35.1" customHeight="1">
      <c r="A40" s="396">
        <v>14</v>
      </c>
      <c r="B40" s="402" t="str">
        <f>IF('مج 5'!G19="","",'مج 5'!G19)</f>
        <v/>
      </c>
      <c r="C40" s="402"/>
      <c r="D40" s="402"/>
      <c r="E40" s="402"/>
      <c r="F40" s="402"/>
      <c r="G40" s="403"/>
      <c r="H40" s="149"/>
      <c r="I40" s="407" t="s">
        <v>183</v>
      </c>
      <c r="J40" s="421"/>
      <c r="K40" s="421"/>
      <c r="L40" s="421"/>
      <c r="M40" s="421"/>
      <c r="N40" s="421"/>
      <c r="O40" s="421"/>
      <c r="P40" s="421"/>
      <c r="Q40" s="421"/>
      <c r="R40" s="421"/>
      <c r="S40" s="421"/>
      <c r="T40" s="421"/>
      <c r="U40" s="421"/>
      <c r="V40" s="421"/>
      <c r="W40" s="421"/>
      <c r="X40" s="421"/>
      <c r="Y40" s="421"/>
      <c r="Z40" s="142"/>
      <c r="AC40" s="127">
        <v>27</v>
      </c>
      <c r="AD40" s="126" t="s">
        <v>219</v>
      </c>
      <c r="AE40" s="124"/>
      <c r="AF40" s="124"/>
      <c r="AG40" s="124"/>
      <c r="AH40" s="124"/>
      <c r="AI40" s="124"/>
      <c r="AJ40" s="124"/>
      <c r="AK40" s="124"/>
      <c r="AL40" s="124"/>
      <c r="AM40" s="124"/>
      <c r="AN40" s="124"/>
      <c r="AO40" s="124"/>
      <c r="AP40" s="124"/>
      <c r="AQ40" s="124"/>
      <c r="AR40" s="124"/>
    </row>
    <row r="41" spans="1:44" ht="24.95" customHeight="1">
      <c r="A41" s="396"/>
      <c r="B41" s="454"/>
      <c r="C41" s="454"/>
      <c r="D41" s="454"/>
      <c r="E41" s="454"/>
      <c r="F41" s="454"/>
      <c r="G41" s="493"/>
      <c r="H41" s="149"/>
      <c r="I41" s="407"/>
      <c r="J41" s="327" t="s">
        <v>27</v>
      </c>
      <c r="K41" s="411"/>
      <c r="L41" s="411"/>
      <c r="M41" s="411"/>
      <c r="N41" s="327" t="s">
        <v>28</v>
      </c>
      <c r="O41" s="411"/>
      <c r="P41" s="411"/>
      <c r="Q41" s="411"/>
      <c r="R41" s="327" t="s">
        <v>29</v>
      </c>
      <c r="S41" s="411"/>
      <c r="T41" s="411"/>
      <c r="U41" s="411"/>
      <c r="V41" s="327" t="s">
        <v>30</v>
      </c>
      <c r="W41" s="411"/>
      <c r="X41" s="411"/>
      <c r="Y41" s="411"/>
      <c r="Z41" s="142"/>
      <c r="AC41" s="127">
        <v>28</v>
      </c>
      <c r="AD41" s="126" t="s">
        <v>220</v>
      </c>
      <c r="AE41" s="124"/>
      <c r="AF41" s="124"/>
      <c r="AG41" s="124"/>
      <c r="AH41" s="124"/>
      <c r="AI41" s="124"/>
      <c r="AJ41" s="124"/>
      <c r="AK41" s="124"/>
      <c r="AL41" s="124"/>
      <c r="AM41" s="124"/>
      <c r="AN41" s="124"/>
      <c r="AO41" s="124"/>
      <c r="AP41" s="124"/>
      <c r="AQ41" s="124"/>
      <c r="AR41" s="124"/>
    </row>
    <row r="42" spans="1:44" ht="35.1" customHeight="1">
      <c r="A42" s="395">
        <v>15</v>
      </c>
      <c r="B42" s="402" t="str">
        <f>IF('مج 5'!G20="","",'مج 5'!G20)</f>
        <v/>
      </c>
      <c r="C42" s="402"/>
      <c r="D42" s="402"/>
      <c r="E42" s="402"/>
      <c r="F42" s="402"/>
      <c r="G42" s="403"/>
      <c r="H42" s="149"/>
      <c r="I42" s="407" t="s">
        <v>184</v>
      </c>
      <c r="J42" s="421"/>
      <c r="K42" s="421"/>
      <c r="L42" s="421"/>
      <c r="M42" s="421"/>
      <c r="N42" s="421"/>
      <c r="O42" s="421"/>
      <c r="P42" s="421"/>
      <c r="Q42" s="421"/>
      <c r="R42" s="421"/>
      <c r="S42" s="421"/>
      <c r="T42" s="421"/>
      <c r="U42" s="421"/>
      <c r="V42" s="421"/>
      <c r="W42" s="421"/>
      <c r="X42" s="421"/>
      <c r="Y42" s="421"/>
      <c r="Z42" s="142"/>
      <c r="AC42" s="127">
        <v>29</v>
      </c>
      <c r="AD42" s="126" t="s">
        <v>221</v>
      </c>
      <c r="AE42" s="124"/>
      <c r="AF42" s="124"/>
      <c r="AG42" s="124"/>
      <c r="AH42" s="124"/>
      <c r="AI42" s="124"/>
      <c r="AJ42" s="124"/>
      <c r="AK42" s="124"/>
      <c r="AL42" s="124"/>
      <c r="AM42" s="124"/>
      <c r="AN42" s="124"/>
      <c r="AO42" s="124"/>
      <c r="AP42" s="124"/>
      <c r="AQ42" s="124"/>
      <c r="AR42" s="124"/>
    </row>
    <row r="43" spans="1:44" ht="24.95" customHeight="1">
      <c r="A43" s="395"/>
      <c r="B43" s="454"/>
      <c r="C43" s="454"/>
      <c r="D43" s="454"/>
      <c r="E43" s="454"/>
      <c r="F43" s="454"/>
      <c r="G43" s="493"/>
      <c r="H43" s="149"/>
      <c r="I43" s="407"/>
      <c r="J43" s="327" t="s">
        <v>27</v>
      </c>
      <c r="K43" s="411"/>
      <c r="L43" s="411"/>
      <c r="M43" s="411"/>
      <c r="N43" s="327" t="s">
        <v>28</v>
      </c>
      <c r="O43" s="411"/>
      <c r="P43" s="411"/>
      <c r="Q43" s="411"/>
      <c r="R43" s="327" t="s">
        <v>29</v>
      </c>
      <c r="S43" s="411"/>
      <c r="T43" s="411"/>
      <c r="U43" s="411"/>
      <c r="V43" s="327" t="s">
        <v>30</v>
      </c>
      <c r="W43" s="411"/>
      <c r="X43" s="411"/>
      <c r="Y43" s="411"/>
      <c r="Z43" s="142"/>
      <c r="AC43" s="127">
        <v>30</v>
      </c>
      <c r="AD43" s="126" t="s">
        <v>222</v>
      </c>
      <c r="AE43" s="124"/>
      <c r="AF43" s="124"/>
      <c r="AG43" s="124"/>
      <c r="AH43" s="124"/>
      <c r="AI43" s="124"/>
      <c r="AJ43" s="124"/>
      <c r="AK43" s="124"/>
      <c r="AL43" s="124"/>
      <c r="AM43" s="124"/>
      <c r="AN43" s="124"/>
      <c r="AO43" s="124"/>
      <c r="AP43" s="124"/>
      <c r="AQ43" s="124"/>
      <c r="AR43" s="124"/>
    </row>
    <row r="44" spans="1:44" ht="35.1" customHeight="1">
      <c r="A44" s="396">
        <v>16</v>
      </c>
      <c r="B44" s="402" t="str">
        <f>IF('مج 5'!G21="","",'مج 5'!G21)</f>
        <v/>
      </c>
      <c r="C44" s="402"/>
      <c r="D44" s="402"/>
      <c r="E44" s="402"/>
      <c r="F44" s="402"/>
      <c r="G44" s="403"/>
      <c r="H44" s="149"/>
      <c r="I44" s="407" t="s">
        <v>185</v>
      </c>
      <c r="J44" s="421"/>
      <c r="K44" s="421"/>
      <c r="L44" s="421"/>
      <c r="M44" s="421"/>
      <c r="N44" s="421"/>
      <c r="O44" s="421"/>
      <c r="P44" s="421"/>
      <c r="Q44" s="421"/>
      <c r="R44" s="421"/>
      <c r="S44" s="421"/>
      <c r="T44" s="421"/>
      <c r="U44" s="421"/>
      <c r="V44" s="421"/>
      <c r="W44" s="421"/>
      <c r="X44" s="421"/>
      <c r="Y44" s="421"/>
      <c r="Z44" s="142"/>
      <c r="AC44" s="127">
        <v>31</v>
      </c>
      <c r="AD44" s="126" t="s">
        <v>221</v>
      </c>
      <c r="AE44" s="124"/>
      <c r="AF44" s="124"/>
      <c r="AG44" s="124"/>
      <c r="AH44" s="124"/>
      <c r="AI44" s="124"/>
      <c r="AJ44" s="124"/>
      <c r="AK44" s="124"/>
      <c r="AL44" s="124"/>
      <c r="AM44" s="124"/>
      <c r="AN44" s="124"/>
      <c r="AO44" s="124"/>
      <c r="AP44" s="124"/>
      <c r="AQ44" s="124"/>
      <c r="AR44" s="124"/>
    </row>
    <row r="45" spans="1:44" ht="24.95" customHeight="1">
      <c r="A45" s="396"/>
      <c r="B45" s="454"/>
      <c r="C45" s="454"/>
      <c r="D45" s="454"/>
      <c r="E45" s="454"/>
      <c r="F45" s="454"/>
      <c r="G45" s="493"/>
      <c r="H45" s="149"/>
      <c r="I45" s="407"/>
      <c r="J45" s="327" t="s">
        <v>27</v>
      </c>
      <c r="K45" s="411"/>
      <c r="L45" s="411"/>
      <c r="M45" s="411"/>
      <c r="N45" s="327" t="s">
        <v>28</v>
      </c>
      <c r="O45" s="411"/>
      <c r="P45" s="411"/>
      <c r="Q45" s="411"/>
      <c r="R45" s="327" t="s">
        <v>29</v>
      </c>
      <c r="S45" s="411"/>
      <c r="T45" s="411"/>
      <c r="U45" s="411"/>
      <c r="V45" s="327" t="s">
        <v>30</v>
      </c>
      <c r="W45" s="411"/>
      <c r="X45" s="411"/>
      <c r="Y45" s="411"/>
      <c r="Z45" s="142"/>
      <c r="AC45" s="127">
        <v>32</v>
      </c>
      <c r="AD45" s="123" t="s">
        <v>251</v>
      </c>
    </row>
    <row r="46" spans="1:44" ht="35.1" customHeight="1">
      <c r="A46" s="395">
        <v>17</v>
      </c>
      <c r="B46" s="402" t="str">
        <f>IF('مج 5'!G22="","",'مج 5'!G22)</f>
        <v/>
      </c>
      <c r="C46" s="402"/>
      <c r="D46" s="402"/>
      <c r="E46" s="402"/>
      <c r="F46" s="402"/>
      <c r="G46" s="403"/>
      <c r="H46" s="149"/>
      <c r="I46" s="407" t="s">
        <v>186</v>
      </c>
      <c r="J46" s="421"/>
      <c r="K46" s="421"/>
      <c r="L46" s="421"/>
      <c r="M46" s="421"/>
      <c r="N46" s="421"/>
      <c r="O46" s="421"/>
      <c r="P46" s="421"/>
      <c r="Q46" s="421"/>
      <c r="R46" s="421"/>
      <c r="S46" s="421"/>
      <c r="T46" s="421"/>
      <c r="U46" s="421"/>
      <c r="V46" s="421"/>
      <c r="W46" s="421"/>
      <c r="X46" s="421"/>
      <c r="Y46" s="421"/>
      <c r="Z46" s="142"/>
      <c r="AC46" s="127">
        <v>33</v>
      </c>
    </row>
    <row r="47" spans="1:44" ht="24.95" customHeight="1">
      <c r="A47" s="395"/>
      <c r="B47" s="454"/>
      <c r="C47" s="454"/>
      <c r="D47" s="454"/>
      <c r="E47" s="454"/>
      <c r="F47" s="454"/>
      <c r="G47" s="493"/>
      <c r="H47" s="149"/>
      <c r="I47" s="407"/>
      <c r="J47" s="327" t="s">
        <v>27</v>
      </c>
      <c r="K47" s="411"/>
      <c r="L47" s="411"/>
      <c r="M47" s="411"/>
      <c r="N47" s="327" t="s">
        <v>28</v>
      </c>
      <c r="O47" s="411"/>
      <c r="P47" s="411"/>
      <c r="Q47" s="411"/>
      <c r="R47" s="327" t="s">
        <v>29</v>
      </c>
      <c r="S47" s="411"/>
      <c r="T47" s="411"/>
      <c r="U47" s="411"/>
      <c r="V47" s="327" t="s">
        <v>30</v>
      </c>
      <c r="W47" s="411"/>
      <c r="X47" s="411"/>
      <c r="Y47" s="411"/>
      <c r="Z47" s="142"/>
      <c r="AC47" s="127">
        <v>34</v>
      </c>
    </row>
    <row r="48" spans="1:44" ht="35.1" customHeight="1">
      <c r="A48" s="396">
        <v>18</v>
      </c>
      <c r="B48" s="402" t="str">
        <f>IF('مج 5'!G23="","",'مج 5'!G23)</f>
        <v/>
      </c>
      <c r="C48" s="402"/>
      <c r="D48" s="402"/>
      <c r="E48" s="402"/>
      <c r="F48" s="402"/>
      <c r="G48" s="403"/>
      <c r="H48" s="149"/>
      <c r="I48" s="407" t="s">
        <v>187</v>
      </c>
      <c r="J48" s="421"/>
      <c r="K48" s="421"/>
      <c r="L48" s="421"/>
      <c r="M48" s="421"/>
      <c r="N48" s="421"/>
      <c r="O48" s="421"/>
      <c r="P48" s="421"/>
      <c r="Q48" s="421"/>
      <c r="R48" s="421"/>
      <c r="S48" s="421"/>
      <c r="T48" s="421"/>
      <c r="U48" s="421"/>
      <c r="V48" s="421"/>
      <c r="W48" s="421"/>
      <c r="X48" s="421"/>
      <c r="Y48" s="421"/>
      <c r="Z48" s="142"/>
      <c r="AC48" s="127">
        <v>35</v>
      </c>
    </row>
    <row r="49" spans="1:29" ht="24.95" customHeight="1">
      <c r="A49" s="396"/>
      <c r="B49" s="454"/>
      <c r="C49" s="454"/>
      <c r="D49" s="454"/>
      <c r="E49" s="454"/>
      <c r="F49" s="454"/>
      <c r="G49" s="493"/>
      <c r="H49" s="149"/>
      <c r="I49" s="407"/>
      <c r="J49" s="327" t="s">
        <v>27</v>
      </c>
      <c r="K49" s="411"/>
      <c r="L49" s="411"/>
      <c r="M49" s="411"/>
      <c r="N49" s="327" t="s">
        <v>28</v>
      </c>
      <c r="O49" s="411"/>
      <c r="P49" s="411"/>
      <c r="Q49" s="411"/>
      <c r="R49" s="327" t="s">
        <v>29</v>
      </c>
      <c r="S49" s="411"/>
      <c r="T49" s="411"/>
      <c r="U49" s="411"/>
      <c r="V49" s="327" t="s">
        <v>30</v>
      </c>
      <c r="W49" s="411"/>
      <c r="X49" s="411"/>
      <c r="Y49" s="411"/>
      <c r="Z49" s="142"/>
      <c r="AC49" s="127">
        <v>36</v>
      </c>
    </row>
    <row r="50" spans="1:29" ht="35.1" customHeight="1">
      <c r="A50" s="395">
        <v>19</v>
      </c>
      <c r="B50" s="402" t="str">
        <f>IF('مج 5'!G24="","",'مج 5'!G24)</f>
        <v/>
      </c>
      <c r="C50" s="402"/>
      <c r="D50" s="402"/>
      <c r="E50" s="402"/>
      <c r="F50" s="402"/>
      <c r="G50" s="403"/>
      <c r="H50" s="149"/>
      <c r="I50" s="407" t="s">
        <v>188</v>
      </c>
      <c r="J50" s="421"/>
      <c r="K50" s="421"/>
      <c r="L50" s="421"/>
      <c r="M50" s="421"/>
      <c r="N50" s="421"/>
      <c r="O50" s="421"/>
      <c r="P50" s="421"/>
      <c r="Q50" s="421"/>
      <c r="R50" s="421"/>
      <c r="S50" s="421"/>
      <c r="T50" s="421"/>
      <c r="U50" s="421"/>
      <c r="V50" s="421"/>
      <c r="W50" s="421"/>
      <c r="X50" s="421"/>
      <c r="Y50" s="421"/>
      <c r="Z50" s="142"/>
      <c r="AC50" s="127">
        <v>37</v>
      </c>
    </row>
    <row r="51" spans="1:29" ht="24.95" customHeight="1">
      <c r="A51" s="395"/>
      <c r="B51" s="454"/>
      <c r="C51" s="454"/>
      <c r="D51" s="454"/>
      <c r="E51" s="454"/>
      <c r="F51" s="454"/>
      <c r="G51" s="493"/>
      <c r="H51" s="149"/>
      <c r="I51" s="407"/>
      <c r="J51" s="327" t="s">
        <v>27</v>
      </c>
      <c r="K51" s="411"/>
      <c r="L51" s="411"/>
      <c r="M51" s="411"/>
      <c r="N51" s="327" t="s">
        <v>28</v>
      </c>
      <c r="O51" s="411"/>
      <c r="P51" s="411"/>
      <c r="Q51" s="411"/>
      <c r="R51" s="327" t="s">
        <v>29</v>
      </c>
      <c r="S51" s="411"/>
      <c r="T51" s="411"/>
      <c r="U51" s="411"/>
      <c r="V51" s="327" t="s">
        <v>30</v>
      </c>
      <c r="W51" s="411"/>
      <c r="X51" s="411"/>
      <c r="Y51" s="411"/>
      <c r="Z51" s="142"/>
      <c r="AC51" s="127">
        <v>38</v>
      </c>
    </row>
    <row r="52" spans="1:29" ht="35.1" customHeight="1">
      <c r="A52" s="396">
        <v>20</v>
      </c>
      <c r="B52" s="402" t="str">
        <f>IF('مج 5'!G25="","",'مج 5'!G25)</f>
        <v/>
      </c>
      <c r="C52" s="402"/>
      <c r="D52" s="402"/>
      <c r="E52" s="402"/>
      <c r="F52" s="402"/>
      <c r="G52" s="403"/>
      <c r="H52" s="149"/>
      <c r="I52" s="407" t="s">
        <v>189</v>
      </c>
      <c r="J52" s="421"/>
      <c r="K52" s="421"/>
      <c r="L52" s="421"/>
      <c r="M52" s="421"/>
      <c r="N52" s="421"/>
      <c r="O52" s="421"/>
      <c r="P52" s="421"/>
      <c r="Q52" s="421"/>
      <c r="R52" s="421"/>
      <c r="S52" s="421"/>
      <c r="T52" s="421"/>
      <c r="U52" s="421"/>
      <c r="V52" s="421"/>
      <c r="W52" s="421"/>
      <c r="X52" s="421"/>
      <c r="Y52" s="421"/>
      <c r="Z52" s="142"/>
      <c r="AC52" s="127">
        <v>39</v>
      </c>
    </row>
    <row r="53" spans="1:29" ht="24.95" customHeight="1">
      <c r="A53" s="396"/>
      <c r="B53" s="454"/>
      <c r="C53" s="454"/>
      <c r="D53" s="454"/>
      <c r="E53" s="454"/>
      <c r="F53" s="454"/>
      <c r="G53" s="493"/>
      <c r="H53" s="149"/>
      <c r="I53" s="407"/>
      <c r="J53" s="327" t="s">
        <v>27</v>
      </c>
      <c r="K53" s="411"/>
      <c r="L53" s="411"/>
      <c r="M53" s="411"/>
      <c r="N53" s="327" t="s">
        <v>28</v>
      </c>
      <c r="O53" s="411"/>
      <c r="P53" s="411"/>
      <c r="Q53" s="411"/>
      <c r="R53" s="327" t="s">
        <v>29</v>
      </c>
      <c r="S53" s="411"/>
      <c r="T53" s="411"/>
      <c r="U53" s="411"/>
      <c r="V53" s="327" t="s">
        <v>30</v>
      </c>
      <c r="W53" s="411"/>
      <c r="X53" s="411"/>
      <c r="Y53" s="411"/>
      <c r="Z53" s="142"/>
      <c r="AC53" s="127">
        <v>40</v>
      </c>
    </row>
    <row r="54" spans="1:29" ht="24.95" customHeight="1">
      <c r="A54" s="395">
        <v>21</v>
      </c>
      <c r="B54" s="402" t="str">
        <f>IF('مج 5'!G26="","",'مج 5'!G26)</f>
        <v/>
      </c>
      <c r="C54" s="402"/>
      <c r="D54" s="402"/>
      <c r="E54" s="402"/>
      <c r="F54" s="402"/>
      <c r="G54" s="403"/>
      <c r="H54" s="149"/>
      <c r="I54" s="407" t="s">
        <v>190</v>
      </c>
      <c r="J54" s="421"/>
      <c r="K54" s="421"/>
      <c r="L54" s="421"/>
      <c r="M54" s="421"/>
      <c r="N54" s="421"/>
      <c r="O54" s="421"/>
      <c r="P54" s="421"/>
      <c r="Q54" s="421"/>
      <c r="R54" s="421"/>
      <c r="S54" s="421"/>
      <c r="T54" s="421"/>
      <c r="U54" s="421"/>
      <c r="V54" s="421"/>
      <c r="W54" s="421"/>
      <c r="X54" s="421"/>
      <c r="Y54" s="421"/>
      <c r="Z54" s="142"/>
      <c r="AC54" s="127">
        <v>41</v>
      </c>
    </row>
    <row r="55" spans="1:29" ht="35.1" customHeight="1">
      <c r="A55" s="395"/>
      <c r="B55" s="454"/>
      <c r="C55" s="454"/>
      <c r="D55" s="454"/>
      <c r="E55" s="454"/>
      <c r="F55" s="454"/>
      <c r="G55" s="493"/>
      <c r="H55" s="149"/>
      <c r="I55" s="407"/>
      <c r="J55" s="327" t="s">
        <v>27</v>
      </c>
      <c r="K55" s="411"/>
      <c r="L55" s="411"/>
      <c r="M55" s="411"/>
      <c r="N55" s="327" t="s">
        <v>28</v>
      </c>
      <c r="O55" s="411"/>
      <c r="P55" s="411"/>
      <c r="Q55" s="411"/>
      <c r="R55" s="327" t="s">
        <v>29</v>
      </c>
      <c r="S55" s="411"/>
      <c r="T55" s="411"/>
      <c r="U55" s="411"/>
      <c r="V55" s="327" t="s">
        <v>30</v>
      </c>
      <c r="W55" s="411"/>
      <c r="X55" s="411"/>
      <c r="Y55" s="411"/>
      <c r="Z55" s="142"/>
      <c r="AC55" s="127">
        <v>42</v>
      </c>
    </row>
    <row r="56" spans="1:29" ht="24.95" customHeight="1">
      <c r="A56" s="396">
        <v>22</v>
      </c>
      <c r="B56" s="402" t="str">
        <f>IF('مج 5'!G27="","",'مج 5'!G27)</f>
        <v/>
      </c>
      <c r="C56" s="402"/>
      <c r="D56" s="402"/>
      <c r="E56" s="402"/>
      <c r="F56" s="402"/>
      <c r="G56" s="403"/>
      <c r="H56" s="149"/>
      <c r="I56" s="407" t="s">
        <v>191</v>
      </c>
      <c r="J56" s="421"/>
      <c r="K56" s="421"/>
      <c r="L56" s="421"/>
      <c r="M56" s="421"/>
      <c r="N56" s="421"/>
      <c r="O56" s="421"/>
      <c r="P56" s="421"/>
      <c r="Q56" s="421"/>
      <c r="R56" s="421"/>
      <c r="S56" s="421"/>
      <c r="T56" s="421"/>
      <c r="U56" s="421"/>
      <c r="V56" s="421"/>
      <c r="W56" s="421"/>
      <c r="X56" s="421"/>
      <c r="Y56" s="421"/>
      <c r="Z56" s="142"/>
      <c r="AC56" s="127">
        <v>43</v>
      </c>
    </row>
    <row r="57" spans="1:29" ht="35.1" customHeight="1">
      <c r="A57" s="396"/>
      <c r="B57" s="454"/>
      <c r="C57" s="454"/>
      <c r="D57" s="454"/>
      <c r="E57" s="454"/>
      <c r="F57" s="454"/>
      <c r="G57" s="493"/>
      <c r="H57" s="149"/>
      <c r="I57" s="407"/>
      <c r="J57" s="327" t="s">
        <v>27</v>
      </c>
      <c r="K57" s="411"/>
      <c r="L57" s="411"/>
      <c r="M57" s="411"/>
      <c r="N57" s="327" t="s">
        <v>28</v>
      </c>
      <c r="O57" s="411"/>
      <c r="P57" s="411"/>
      <c r="Q57" s="411"/>
      <c r="R57" s="327" t="s">
        <v>29</v>
      </c>
      <c r="S57" s="411"/>
      <c r="T57" s="411"/>
      <c r="U57" s="411"/>
      <c r="V57" s="327" t="s">
        <v>30</v>
      </c>
      <c r="W57" s="411"/>
      <c r="X57" s="411"/>
      <c r="Y57" s="411"/>
      <c r="Z57" s="142"/>
      <c r="AC57" s="127">
        <v>44</v>
      </c>
    </row>
    <row r="58" spans="1:29" ht="24.95" customHeight="1">
      <c r="A58" s="395">
        <v>23</v>
      </c>
      <c r="B58" s="402" t="str">
        <f>IF('مج 5'!G28="","",'مج 5'!G28)</f>
        <v/>
      </c>
      <c r="C58" s="402"/>
      <c r="D58" s="402"/>
      <c r="E58" s="402"/>
      <c r="F58" s="402"/>
      <c r="G58" s="403"/>
      <c r="H58" s="149"/>
      <c r="I58" s="407" t="s">
        <v>192</v>
      </c>
      <c r="J58" s="421"/>
      <c r="K58" s="421"/>
      <c r="L58" s="421"/>
      <c r="M58" s="421"/>
      <c r="N58" s="421"/>
      <c r="O58" s="421"/>
      <c r="P58" s="421"/>
      <c r="Q58" s="421"/>
      <c r="R58" s="421"/>
      <c r="S58" s="421"/>
      <c r="T58" s="421"/>
      <c r="U58" s="421"/>
      <c r="V58" s="421"/>
      <c r="W58" s="421"/>
      <c r="X58" s="421"/>
      <c r="Y58" s="421"/>
      <c r="Z58" s="142"/>
      <c r="AC58" s="127">
        <v>45</v>
      </c>
    </row>
    <row r="59" spans="1:29" ht="35.1" customHeight="1">
      <c r="A59" s="395"/>
      <c r="B59" s="454"/>
      <c r="C59" s="454"/>
      <c r="D59" s="454"/>
      <c r="E59" s="454"/>
      <c r="F59" s="454"/>
      <c r="G59" s="493"/>
      <c r="H59" s="149"/>
      <c r="I59" s="407"/>
      <c r="J59" s="327" t="s">
        <v>27</v>
      </c>
      <c r="K59" s="411"/>
      <c r="L59" s="411"/>
      <c r="M59" s="411"/>
      <c r="N59" s="327" t="s">
        <v>28</v>
      </c>
      <c r="O59" s="411"/>
      <c r="P59" s="411"/>
      <c r="Q59" s="411"/>
      <c r="R59" s="327" t="s">
        <v>29</v>
      </c>
      <c r="S59" s="411"/>
      <c r="T59" s="411"/>
      <c r="U59" s="411"/>
      <c r="V59" s="327" t="s">
        <v>30</v>
      </c>
      <c r="W59" s="411"/>
      <c r="X59" s="411"/>
      <c r="Y59" s="411"/>
      <c r="Z59" s="142"/>
      <c r="AC59" s="127">
        <v>46</v>
      </c>
    </row>
    <row r="60" spans="1:29" ht="35.1" customHeight="1">
      <c r="A60" s="396">
        <v>24</v>
      </c>
      <c r="B60" s="402" t="str">
        <f>IF('مج 5'!G29="","",'مج 5'!G29)</f>
        <v/>
      </c>
      <c r="C60" s="402"/>
      <c r="D60" s="402"/>
      <c r="E60" s="402"/>
      <c r="F60" s="402"/>
      <c r="G60" s="403"/>
      <c r="H60" s="149"/>
      <c r="I60" s="407" t="s">
        <v>193</v>
      </c>
      <c r="J60" s="421"/>
      <c r="K60" s="421"/>
      <c r="L60" s="421"/>
      <c r="M60" s="421"/>
      <c r="N60" s="421"/>
      <c r="O60" s="421"/>
      <c r="P60" s="421"/>
      <c r="Q60" s="421"/>
      <c r="R60" s="421"/>
      <c r="S60" s="421"/>
      <c r="T60" s="421"/>
      <c r="U60" s="421"/>
      <c r="V60" s="421"/>
      <c r="W60" s="421"/>
      <c r="X60" s="421"/>
      <c r="Y60" s="421"/>
      <c r="Z60" s="142"/>
      <c r="AC60" s="127">
        <v>47</v>
      </c>
    </row>
    <row r="61" spans="1:29" ht="24.95" customHeight="1">
      <c r="A61" s="396"/>
      <c r="B61" s="454"/>
      <c r="C61" s="454"/>
      <c r="D61" s="454"/>
      <c r="E61" s="454"/>
      <c r="F61" s="454"/>
      <c r="G61" s="493"/>
      <c r="H61" s="149"/>
      <c r="I61" s="407"/>
      <c r="J61" s="327" t="s">
        <v>27</v>
      </c>
      <c r="K61" s="411"/>
      <c r="L61" s="411"/>
      <c r="M61" s="411"/>
      <c r="N61" s="327" t="s">
        <v>28</v>
      </c>
      <c r="O61" s="411"/>
      <c r="P61" s="411"/>
      <c r="Q61" s="411"/>
      <c r="R61" s="327" t="s">
        <v>29</v>
      </c>
      <c r="S61" s="411"/>
      <c r="T61" s="411"/>
      <c r="U61" s="411"/>
      <c r="V61" s="327" t="s">
        <v>30</v>
      </c>
      <c r="W61" s="411"/>
      <c r="X61" s="411"/>
      <c r="Y61" s="411"/>
      <c r="Z61" s="142"/>
      <c r="AC61" s="127">
        <v>48</v>
      </c>
    </row>
    <row r="62" spans="1:29" ht="35.1" customHeight="1">
      <c r="A62" s="395">
        <v>25</v>
      </c>
      <c r="B62" s="402" t="str">
        <f>IF('مج 5'!G30="","",'مج 5'!G30)</f>
        <v/>
      </c>
      <c r="C62" s="402"/>
      <c r="D62" s="402"/>
      <c r="E62" s="402"/>
      <c r="F62" s="402"/>
      <c r="G62" s="403"/>
      <c r="H62" s="149"/>
      <c r="I62" s="407" t="s">
        <v>194</v>
      </c>
      <c r="J62" s="421"/>
      <c r="K62" s="421"/>
      <c r="L62" s="421"/>
      <c r="M62" s="421"/>
      <c r="N62" s="421"/>
      <c r="O62" s="421"/>
      <c r="P62" s="421"/>
      <c r="Q62" s="421"/>
      <c r="R62" s="421"/>
      <c r="S62" s="421"/>
      <c r="T62" s="421"/>
      <c r="U62" s="421"/>
      <c r="V62" s="421"/>
      <c r="W62" s="421"/>
      <c r="X62" s="421"/>
      <c r="Y62" s="421"/>
      <c r="Z62" s="142"/>
      <c r="AC62" s="127">
        <v>49</v>
      </c>
    </row>
    <row r="63" spans="1:29" ht="24.95" customHeight="1">
      <c r="A63" s="395"/>
      <c r="B63" s="454"/>
      <c r="C63" s="454"/>
      <c r="D63" s="454"/>
      <c r="E63" s="454"/>
      <c r="F63" s="454"/>
      <c r="G63" s="493"/>
      <c r="H63" s="149"/>
      <c r="I63" s="407"/>
      <c r="J63" s="327" t="s">
        <v>27</v>
      </c>
      <c r="K63" s="411"/>
      <c r="L63" s="411"/>
      <c r="M63" s="411"/>
      <c r="N63" s="327" t="s">
        <v>28</v>
      </c>
      <c r="O63" s="411"/>
      <c r="P63" s="411"/>
      <c r="Q63" s="411"/>
      <c r="R63" s="327" t="s">
        <v>29</v>
      </c>
      <c r="S63" s="411"/>
      <c r="T63" s="411"/>
      <c r="U63" s="411"/>
      <c r="V63" s="327" t="s">
        <v>30</v>
      </c>
      <c r="W63" s="411"/>
      <c r="X63" s="411"/>
      <c r="Y63" s="411"/>
      <c r="Z63" s="142"/>
      <c r="AC63" s="127">
        <v>50</v>
      </c>
    </row>
    <row r="64" spans="1:29" ht="24.95" customHeight="1">
      <c r="H64" s="142"/>
      <c r="I64" s="422"/>
      <c r="J64" s="423"/>
      <c r="K64" s="423"/>
      <c r="L64" s="423"/>
      <c r="M64" s="423"/>
      <c r="N64" s="423"/>
      <c r="O64" s="423"/>
      <c r="P64" s="423"/>
      <c r="Q64" s="423"/>
      <c r="R64" s="423"/>
      <c r="S64" s="423"/>
      <c r="T64" s="423"/>
      <c r="U64" s="423"/>
      <c r="V64" s="423"/>
      <c r="W64" s="423"/>
      <c r="X64" s="423"/>
      <c r="Y64" s="423"/>
      <c r="Z64" s="142"/>
      <c r="AC64" s="127">
        <v>51</v>
      </c>
    </row>
    <row r="65" spans="9:29" ht="24.95" customHeight="1">
      <c r="I65" s="422"/>
      <c r="J65" s="152"/>
      <c r="K65" s="423"/>
      <c r="L65" s="423"/>
      <c r="M65" s="423"/>
      <c r="N65" s="152"/>
      <c r="O65" s="423"/>
      <c r="P65" s="423"/>
      <c r="Q65" s="423"/>
      <c r="R65" s="142"/>
      <c r="S65" s="423"/>
      <c r="T65" s="423"/>
      <c r="U65" s="423"/>
      <c r="V65" s="142"/>
      <c r="W65" s="423"/>
      <c r="X65" s="423"/>
      <c r="Y65" s="423"/>
      <c r="AC65" s="127">
        <v>52</v>
      </c>
    </row>
    <row r="66" spans="9:29" ht="24.95" customHeight="1">
      <c r="I66" s="424"/>
      <c r="J66" s="425"/>
      <c r="K66" s="425"/>
      <c r="L66" s="425"/>
      <c r="M66" s="425"/>
      <c r="N66" s="425"/>
      <c r="O66" s="425"/>
      <c r="P66" s="425"/>
      <c r="Q66" s="425"/>
      <c r="R66" s="425"/>
      <c r="S66" s="425"/>
      <c r="T66" s="425"/>
      <c r="U66" s="425"/>
      <c r="V66" s="425"/>
      <c r="W66" s="425"/>
      <c r="X66" s="425"/>
      <c r="Y66" s="425"/>
      <c r="AC66" s="127">
        <v>53</v>
      </c>
    </row>
    <row r="67" spans="9:29" ht="24.95" customHeight="1">
      <c r="I67" s="424"/>
      <c r="J67" s="14"/>
      <c r="K67" s="425"/>
      <c r="L67" s="425"/>
      <c r="M67" s="425"/>
      <c r="N67" s="14"/>
      <c r="O67" s="425"/>
      <c r="P67" s="425"/>
      <c r="Q67" s="425"/>
      <c r="S67" s="425"/>
      <c r="T67" s="425"/>
      <c r="U67" s="425"/>
      <c r="W67" s="425"/>
      <c r="X67" s="425"/>
      <c r="Y67" s="425"/>
      <c r="AC67" s="127">
        <v>54</v>
      </c>
    </row>
    <row r="68" spans="9:29" ht="24.95" customHeight="1">
      <c r="I68" s="424"/>
      <c r="J68" s="425"/>
      <c r="K68" s="425"/>
      <c r="L68" s="425"/>
      <c r="M68" s="425"/>
      <c r="N68" s="425"/>
      <c r="O68" s="425"/>
      <c r="P68" s="425"/>
      <c r="Q68" s="425"/>
      <c r="R68" s="425"/>
      <c r="S68" s="425"/>
      <c r="T68" s="425"/>
      <c r="U68" s="425"/>
      <c r="V68" s="425"/>
      <c r="W68" s="425"/>
      <c r="X68" s="425"/>
      <c r="Y68" s="425"/>
      <c r="AC68" s="127">
        <v>55</v>
      </c>
    </row>
    <row r="69" spans="9:29" ht="24.95" customHeight="1">
      <c r="I69" s="424"/>
      <c r="K69" s="425"/>
      <c r="L69" s="425"/>
      <c r="M69" s="425"/>
      <c r="N69" s="14"/>
      <c r="O69" s="425"/>
      <c r="P69" s="425"/>
      <c r="Q69" s="425"/>
      <c r="S69" s="425"/>
      <c r="T69" s="425"/>
      <c r="U69" s="425"/>
      <c r="W69" s="425"/>
      <c r="X69" s="425"/>
      <c r="Y69" s="425"/>
      <c r="AC69" s="127">
        <v>56</v>
      </c>
    </row>
    <row r="70" spans="9:29" ht="24.95" customHeight="1">
      <c r="I70" s="424"/>
      <c r="J70" s="425"/>
      <c r="K70" s="425"/>
      <c r="L70" s="425"/>
      <c r="M70" s="425"/>
      <c r="N70" s="425"/>
      <c r="O70" s="425"/>
      <c r="P70" s="425"/>
      <c r="Q70" s="425"/>
      <c r="R70" s="425"/>
      <c r="S70" s="425"/>
      <c r="T70" s="425"/>
      <c r="U70" s="425"/>
      <c r="V70" s="425"/>
      <c r="W70" s="425"/>
      <c r="X70" s="425"/>
      <c r="Y70" s="425"/>
    </row>
    <row r="71" spans="9:29" ht="24.95" customHeight="1">
      <c r="I71" s="424"/>
      <c r="K71" s="425"/>
      <c r="L71" s="425"/>
      <c r="M71" s="425"/>
      <c r="N71" s="14"/>
      <c r="O71" s="425"/>
      <c r="P71" s="425"/>
      <c r="Q71" s="425"/>
      <c r="S71" s="425"/>
      <c r="T71" s="425"/>
      <c r="U71" s="425"/>
      <c r="W71" s="425"/>
      <c r="X71" s="425"/>
      <c r="Y71" s="425"/>
    </row>
    <row r="72" spans="9:29" ht="24.95" customHeight="1">
      <c r="I72" s="424"/>
      <c r="J72" s="425"/>
      <c r="K72" s="425"/>
      <c r="L72" s="425"/>
      <c r="M72" s="425"/>
      <c r="N72" s="425"/>
      <c r="O72" s="425"/>
      <c r="P72" s="425"/>
      <c r="Q72" s="425"/>
      <c r="R72" s="425"/>
      <c r="S72" s="425"/>
      <c r="T72" s="425"/>
      <c r="U72" s="425"/>
      <c r="V72" s="425"/>
      <c r="W72" s="425"/>
      <c r="X72" s="425"/>
      <c r="Y72" s="425"/>
    </row>
    <row r="73" spans="9:29" ht="24.95" customHeight="1">
      <c r="I73" s="424"/>
      <c r="K73" s="425"/>
      <c r="L73" s="425"/>
      <c r="M73" s="425"/>
      <c r="O73" s="425"/>
      <c r="P73" s="425"/>
      <c r="Q73" s="425"/>
      <c r="S73" s="425"/>
      <c r="T73" s="425"/>
      <c r="U73" s="425"/>
      <c r="W73" s="425"/>
      <c r="X73" s="425"/>
      <c r="Y73" s="425"/>
    </row>
    <row r="74" spans="9:29" ht="24.95" customHeight="1">
      <c r="I74" s="424"/>
      <c r="J74" s="425"/>
      <c r="K74" s="425"/>
      <c r="L74" s="425"/>
      <c r="M74" s="425"/>
      <c r="N74" s="425"/>
      <c r="O74" s="425"/>
      <c r="P74" s="425"/>
      <c r="Q74" s="425"/>
      <c r="R74" s="425"/>
      <c r="S74" s="425"/>
      <c r="T74" s="425"/>
      <c r="U74" s="425"/>
      <c r="V74" s="425"/>
      <c r="W74" s="425"/>
      <c r="X74" s="425"/>
      <c r="Y74" s="425"/>
    </row>
    <row r="75" spans="9:29" ht="24.95" customHeight="1">
      <c r="I75" s="424"/>
      <c r="K75" s="425"/>
      <c r="L75" s="425"/>
      <c r="M75" s="425"/>
      <c r="O75" s="425"/>
      <c r="P75" s="425"/>
      <c r="Q75" s="425"/>
      <c r="S75" s="425"/>
      <c r="T75" s="425"/>
      <c r="U75" s="425"/>
      <c r="W75" s="425"/>
      <c r="X75" s="425"/>
      <c r="Y75" s="425"/>
    </row>
    <row r="76" spans="9:29" ht="24.95" customHeight="1">
      <c r="I76" s="424"/>
      <c r="J76" s="425"/>
      <c r="K76" s="425"/>
      <c r="L76" s="425"/>
      <c r="M76" s="425"/>
      <c r="N76" s="425"/>
      <c r="O76" s="425"/>
      <c r="P76" s="425"/>
      <c r="Q76" s="425"/>
      <c r="R76" s="425"/>
      <c r="S76" s="425"/>
      <c r="T76" s="425"/>
      <c r="U76" s="425"/>
      <c r="V76" s="425"/>
      <c r="W76" s="425"/>
      <c r="X76" s="425"/>
      <c r="Y76" s="425"/>
    </row>
    <row r="77" spans="9:29" ht="24.95" customHeight="1">
      <c r="I77" s="424"/>
      <c r="K77" s="425"/>
      <c r="L77" s="425"/>
      <c r="M77" s="425"/>
      <c r="O77" s="425"/>
      <c r="P77" s="425"/>
      <c r="Q77" s="425"/>
      <c r="S77" s="425"/>
      <c r="T77" s="425"/>
      <c r="U77" s="425"/>
      <c r="W77" s="425"/>
      <c r="X77" s="425"/>
      <c r="Y77" s="425"/>
    </row>
  </sheetData>
  <sheetProtection algorithmName="SHA-512" hashValue="R4wQS+rgwWRJPgy17UGZ8aaqMpl9lOuZo+8sNv7nAsULKqUuWaoIFTy7i+wbsykBF4L1CE9fY91nUjLLtx7L5w==" saltValue="BbfHwUEE52BC/6LD2UO+Qg==" spinCount="100000" sheet="1" objects="1" scenarios="1"/>
  <mergeCells count="250">
    <mergeCell ref="I76:I77"/>
    <mergeCell ref="J76:Y76"/>
    <mergeCell ref="K77:M77"/>
    <mergeCell ref="O77:Q77"/>
    <mergeCell ref="S77:U77"/>
    <mergeCell ref="W77:Y77"/>
    <mergeCell ref="I74:I75"/>
    <mergeCell ref="J74:Y74"/>
    <mergeCell ref="K75:M75"/>
    <mergeCell ref="O75:Q75"/>
    <mergeCell ref="S75:U75"/>
    <mergeCell ref="W75:Y75"/>
    <mergeCell ref="I72:I73"/>
    <mergeCell ref="J72:Y72"/>
    <mergeCell ref="K73:M73"/>
    <mergeCell ref="O73:Q73"/>
    <mergeCell ref="S73:U73"/>
    <mergeCell ref="W73:Y73"/>
    <mergeCell ref="I70:I71"/>
    <mergeCell ref="J70:Y70"/>
    <mergeCell ref="K71:M71"/>
    <mergeCell ref="O71:Q71"/>
    <mergeCell ref="S71:U71"/>
    <mergeCell ref="W71:Y71"/>
    <mergeCell ref="I68:I69"/>
    <mergeCell ref="J68:Y68"/>
    <mergeCell ref="K69:M69"/>
    <mergeCell ref="O69:Q69"/>
    <mergeCell ref="S69:U69"/>
    <mergeCell ref="W69:Y69"/>
    <mergeCell ref="I66:I67"/>
    <mergeCell ref="J66:Y66"/>
    <mergeCell ref="K67:M67"/>
    <mergeCell ref="O67:Q67"/>
    <mergeCell ref="S67:U67"/>
    <mergeCell ref="W67:Y67"/>
    <mergeCell ref="I64:I65"/>
    <mergeCell ref="J64:Y64"/>
    <mergeCell ref="K65:M65"/>
    <mergeCell ref="O65:Q65"/>
    <mergeCell ref="S65:U65"/>
    <mergeCell ref="W65:Y65"/>
    <mergeCell ref="B62:G63"/>
    <mergeCell ref="I62:I63"/>
    <mergeCell ref="J62:Y62"/>
    <mergeCell ref="K63:M63"/>
    <mergeCell ref="O63:Q63"/>
    <mergeCell ref="S63:U63"/>
    <mergeCell ref="W63:Y63"/>
    <mergeCell ref="B60:G61"/>
    <mergeCell ref="I60:I61"/>
    <mergeCell ref="J60:Y60"/>
    <mergeCell ref="K61:M61"/>
    <mergeCell ref="O61:Q61"/>
    <mergeCell ref="S61:U61"/>
    <mergeCell ref="W61:Y61"/>
    <mergeCell ref="B58:G59"/>
    <mergeCell ref="I58:I59"/>
    <mergeCell ref="J58:Y58"/>
    <mergeCell ref="K59:M59"/>
    <mergeCell ref="O59:Q59"/>
    <mergeCell ref="S59:U59"/>
    <mergeCell ref="W59:Y59"/>
    <mergeCell ref="B56:G57"/>
    <mergeCell ref="I56:I57"/>
    <mergeCell ref="J56:Y56"/>
    <mergeCell ref="K57:M57"/>
    <mergeCell ref="O57:Q57"/>
    <mergeCell ref="S57:U57"/>
    <mergeCell ref="W57:Y57"/>
    <mergeCell ref="B54:G55"/>
    <mergeCell ref="I54:I55"/>
    <mergeCell ref="J54:Y54"/>
    <mergeCell ref="K55:M55"/>
    <mergeCell ref="O55:Q55"/>
    <mergeCell ref="S55:U55"/>
    <mergeCell ref="W55:Y55"/>
    <mergeCell ref="B52:G53"/>
    <mergeCell ref="I52:I53"/>
    <mergeCell ref="J52:Y52"/>
    <mergeCell ref="K53:M53"/>
    <mergeCell ref="O53:Q53"/>
    <mergeCell ref="S53:U53"/>
    <mergeCell ref="W53:Y53"/>
    <mergeCell ref="B50:G51"/>
    <mergeCell ref="I50:I51"/>
    <mergeCell ref="J50:Y50"/>
    <mergeCell ref="K51:M51"/>
    <mergeCell ref="O51:Q51"/>
    <mergeCell ref="S51:U51"/>
    <mergeCell ref="W51:Y51"/>
    <mergeCell ref="B48:G49"/>
    <mergeCell ref="I48:I49"/>
    <mergeCell ref="J48:Y48"/>
    <mergeCell ref="K49:M49"/>
    <mergeCell ref="O49:Q49"/>
    <mergeCell ref="S49:U49"/>
    <mergeCell ref="W49:Y49"/>
    <mergeCell ref="B46:G47"/>
    <mergeCell ref="I46:I47"/>
    <mergeCell ref="J46:Y46"/>
    <mergeCell ref="K47:M47"/>
    <mergeCell ref="O47:Q47"/>
    <mergeCell ref="S47:U47"/>
    <mergeCell ref="W47:Y47"/>
    <mergeCell ref="B44:G45"/>
    <mergeCell ref="I44:I45"/>
    <mergeCell ref="J44:Y44"/>
    <mergeCell ref="K45:M45"/>
    <mergeCell ref="O45:Q45"/>
    <mergeCell ref="S45:U45"/>
    <mergeCell ref="W45:Y45"/>
    <mergeCell ref="B42:G43"/>
    <mergeCell ref="I42:I43"/>
    <mergeCell ref="J42:Y42"/>
    <mergeCell ref="K43:M43"/>
    <mergeCell ref="O43:Q43"/>
    <mergeCell ref="S43:U43"/>
    <mergeCell ref="W43:Y43"/>
    <mergeCell ref="B40:G41"/>
    <mergeCell ref="I40:I41"/>
    <mergeCell ref="J40:Y40"/>
    <mergeCell ref="K41:M41"/>
    <mergeCell ref="O41:Q41"/>
    <mergeCell ref="S41:U41"/>
    <mergeCell ref="W41:Y41"/>
    <mergeCell ref="B38:G39"/>
    <mergeCell ref="I38:I39"/>
    <mergeCell ref="J38:Y38"/>
    <mergeCell ref="K39:M39"/>
    <mergeCell ref="O39:Q39"/>
    <mergeCell ref="S39:U39"/>
    <mergeCell ref="W39:Y39"/>
    <mergeCell ref="B36:G37"/>
    <mergeCell ref="I36:I37"/>
    <mergeCell ref="J36:Y36"/>
    <mergeCell ref="K37:M37"/>
    <mergeCell ref="O37:Q37"/>
    <mergeCell ref="S37:U37"/>
    <mergeCell ref="W37:Y37"/>
    <mergeCell ref="B34:G35"/>
    <mergeCell ref="I34:I35"/>
    <mergeCell ref="J34:Y34"/>
    <mergeCell ref="K35:M35"/>
    <mergeCell ref="O35:Q35"/>
    <mergeCell ref="S35:U35"/>
    <mergeCell ref="W35:Y35"/>
    <mergeCell ref="B32:G33"/>
    <mergeCell ref="I32:I33"/>
    <mergeCell ref="J32:Y32"/>
    <mergeCell ref="K33:M33"/>
    <mergeCell ref="O33:Q33"/>
    <mergeCell ref="S33:U33"/>
    <mergeCell ref="W33:Y33"/>
    <mergeCell ref="B30:G31"/>
    <mergeCell ref="I30:I31"/>
    <mergeCell ref="J30:Y30"/>
    <mergeCell ref="K31:M31"/>
    <mergeCell ref="O31:Q31"/>
    <mergeCell ref="S31:U31"/>
    <mergeCell ref="W31:Y31"/>
    <mergeCell ref="B28:G29"/>
    <mergeCell ref="I28:I29"/>
    <mergeCell ref="J28:Y28"/>
    <mergeCell ref="K29:M29"/>
    <mergeCell ref="O29:Q29"/>
    <mergeCell ref="S29:U29"/>
    <mergeCell ref="W29:Y29"/>
    <mergeCell ref="B26:G27"/>
    <mergeCell ref="I26:I27"/>
    <mergeCell ref="J26:Y26"/>
    <mergeCell ref="K27:M27"/>
    <mergeCell ref="O27:Q27"/>
    <mergeCell ref="S27:U27"/>
    <mergeCell ref="W27:Y27"/>
    <mergeCell ref="B24:G25"/>
    <mergeCell ref="I24:I25"/>
    <mergeCell ref="J24:Y24"/>
    <mergeCell ref="K25:M25"/>
    <mergeCell ref="O25:Q25"/>
    <mergeCell ref="S25:U25"/>
    <mergeCell ref="W25:Y25"/>
    <mergeCell ref="B22:G23"/>
    <mergeCell ref="I22:I23"/>
    <mergeCell ref="J22:Y22"/>
    <mergeCell ref="K23:M23"/>
    <mergeCell ref="O23:Q23"/>
    <mergeCell ref="S23:U23"/>
    <mergeCell ref="W23:Y23"/>
    <mergeCell ref="B16:G17"/>
    <mergeCell ref="I16:I17"/>
    <mergeCell ref="J16:Y16"/>
    <mergeCell ref="K17:M17"/>
    <mergeCell ref="O17:Q17"/>
    <mergeCell ref="S17:U17"/>
    <mergeCell ref="W17:Y17"/>
    <mergeCell ref="B20:G21"/>
    <mergeCell ref="I20:I21"/>
    <mergeCell ref="J20:Y20"/>
    <mergeCell ref="K21:M21"/>
    <mergeCell ref="O21:Q21"/>
    <mergeCell ref="S21:U21"/>
    <mergeCell ref="W21:Y21"/>
    <mergeCell ref="B18:G19"/>
    <mergeCell ref="I18:I19"/>
    <mergeCell ref="J18:Y18"/>
    <mergeCell ref="K19:M19"/>
    <mergeCell ref="O19:Q19"/>
    <mergeCell ref="S19:U19"/>
    <mergeCell ref="W19:Y19"/>
    <mergeCell ref="B8:C8"/>
    <mergeCell ref="B9:C9"/>
    <mergeCell ref="B10:C10"/>
    <mergeCell ref="B11:C11"/>
    <mergeCell ref="B13:G13"/>
    <mergeCell ref="B14:G15"/>
    <mergeCell ref="I14:I15"/>
    <mergeCell ref="J14:Y14"/>
    <mergeCell ref="K15:M15"/>
    <mergeCell ref="O15:Q15"/>
    <mergeCell ref="S15:U15"/>
    <mergeCell ref="W15:Y15"/>
    <mergeCell ref="J10:X10"/>
    <mergeCell ref="I13:V13"/>
    <mergeCell ref="X13:Y13"/>
    <mergeCell ref="A14:A15"/>
    <mergeCell ref="A16:A17"/>
    <mergeCell ref="A18:A19"/>
    <mergeCell ref="A20:A21"/>
    <mergeCell ref="A22:A23"/>
    <mergeCell ref="A24:A25"/>
    <mergeCell ref="A26:A27"/>
    <mergeCell ref="A28:A29"/>
    <mergeCell ref="A30:A31"/>
    <mergeCell ref="A50:A51"/>
    <mergeCell ref="A52:A53"/>
    <mergeCell ref="A54:A55"/>
    <mergeCell ref="A56:A57"/>
    <mergeCell ref="A58:A59"/>
    <mergeCell ref="A60:A61"/>
    <mergeCell ref="A62:A63"/>
    <mergeCell ref="A32:A33"/>
    <mergeCell ref="A34:A35"/>
    <mergeCell ref="A36:A37"/>
    <mergeCell ref="A38:A39"/>
    <mergeCell ref="A40:A41"/>
    <mergeCell ref="A42:A43"/>
    <mergeCell ref="A44:A45"/>
    <mergeCell ref="A46:A47"/>
    <mergeCell ref="A48:A49"/>
  </mergeCells>
  <conditionalFormatting sqref="D8:I11">
    <cfRule type="containsErrors" dxfId="6" priority="1">
      <formula>ISERROR(D8)</formula>
    </cfRule>
  </conditionalFormatting>
  <pageMargins left="0.70866141732283472" right="0.70866141732283472" top="0.74803149606299213" bottom="0.74803149606299213" header="0.31496062992125984" footer="0.31496062992125984"/>
  <pageSetup paperSize="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0C1DCA5-5B10-4D6D-BE46-BE25FD4FE8EE}">
          <x14:formula1>
            <xm:f>'المجالات والمؤشرات'!$S$6:$S$14</xm:f>
          </x14:formula1>
          <xm:sqref>H14:H63</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7FF3A-F68D-4ADD-9639-F21FFB7638A8}">
  <sheetPr codeName="ورقة18"/>
  <dimension ref="A1:AU131"/>
  <sheetViews>
    <sheetView rightToLeft="1" workbookViewId="0">
      <selection activeCell="F5" sqref="F5:G6"/>
    </sheetView>
  </sheetViews>
  <sheetFormatPr defaultColWidth="0" defaultRowHeight="15"/>
  <cols>
    <col min="1" max="1" width="9" style="16" customWidth="1"/>
    <col min="2" max="2" width="26.5" style="16" customWidth="1"/>
    <col min="3" max="3" width="9" style="16" customWidth="1"/>
    <col min="4" max="4" width="9" style="17" customWidth="1"/>
    <col min="5" max="8" width="9" hidden="1" customWidth="1"/>
    <col min="9" max="9" width="2.25" customWidth="1"/>
    <col min="10" max="10" width="5" style="16" customWidth="1"/>
    <col min="11" max="11" width="24.875" style="16" customWidth="1"/>
    <col min="12" max="12" width="9" style="16" customWidth="1"/>
    <col min="13" max="13" width="1.125" customWidth="1"/>
    <col min="14" max="14" width="8.875" customWidth="1"/>
    <col min="15" max="15" width="7.75" customWidth="1"/>
    <col min="16" max="17" width="9" customWidth="1"/>
    <col min="18" max="18" width="10" customWidth="1"/>
    <col min="19" max="19" width="8.25" customWidth="1"/>
    <col min="20" max="20" width="8.5" customWidth="1"/>
    <col min="21" max="21" width="8.75" customWidth="1"/>
    <col min="22" max="22" width="9.5" customWidth="1"/>
    <col min="23" max="39" width="9" customWidth="1"/>
    <col min="40" max="47" width="0" hidden="1" customWidth="1"/>
    <col min="48" max="16384" width="9" hidden="1"/>
  </cols>
  <sheetData>
    <row r="1" spans="1:47" ht="15.75" thickBot="1">
      <c r="N1">
        <v>1</v>
      </c>
      <c r="O1">
        <v>2</v>
      </c>
      <c r="P1">
        <v>3</v>
      </c>
      <c r="Q1">
        <v>4</v>
      </c>
      <c r="R1">
        <v>5</v>
      </c>
      <c r="S1">
        <v>6</v>
      </c>
      <c r="T1">
        <v>7</v>
      </c>
      <c r="U1">
        <v>8</v>
      </c>
      <c r="V1">
        <v>9</v>
      </c>
      <c r="W1">
        <v>10</v>
      </c>
      <c r="X1">
        <v>11</v>
      </c>
      <c r="Y1">
        <v>12</v>
      </c>
      <c r="Z1">
        <v>13</v>
      </c>
      <c r="AA1">
        <v>14</v>
      </c>
      <c r="AB1">
        <v>15</v>
      </c>
      <c r="AC1">
        <v>16</v>
      </c>
      <c r="AD1">
        <v>17</v>
      </c>
      <c r="AE1">
        <v>18</v>
      </c>
      <c r="AF1">
        <v>19</v>
      </c>
      <c r="AG1">
        <v>20</v>
      </c>
      <c r="AH1">
        <v>21</v>
      </c>
      <c r="AI1">
        <v>22</v>
      </c>
      <c r="AJ1">
        <v>23</v>
      </c>
      <c r="AK1">
        <v>24</v>
      </c>
      <c r="AL1">
        <v>25</v>
      </c>
    </row>
    <row r="2" spans="1:47" ht="15" customHeight="1">
      <c r="C2" s="478" t="s">
        <v>573</v>
      </c>
      <c r="D2" s="479"/>
      <c r="K2" s="19" t="s">
        <v>237</v>
      </c>
      <c r="L2" s="265" t="str">
        <f>'ادخال درجات الاختبار الخامس'!AD235</f>
        <v>س1</v>
      </c>
      <c r="N2" s="540" t="str">
        <f>'ادخال درجات الاختبار الخامس'!DB4</f>
        <v>-</v>
      </c>
      <c r="O2" s="540" t="str">
        <f>'ادخال درجات الاختبار الخامس'!DC4</f>
        <v>-</v>
      </c>
      <c r="P2" s="540" t="str">
        <f>'ادخال درجات الاختبار الخامس'!DD4</f>
        <v>-</v>
      </c>
      <c r="Q2" s="540" t="str">
        <f>'ادخال درجات الاختبار الخامس'!DE4</f>
        <v>-</v>
      </c>
      <c r="R2" s="540" t="str">
        <f>'ادخال درجات الاختبار الخامس'!DF4</f>
        <v>-</v>
      </c>
      <c r="S2" s="540" t="str">
        <f>'ادخال درجات الاختبار الخامس'!DG4</f>
        <v>-</v>
      </c>
      <c r="T2" s="540" t="str">
        <f>'ادخال درجات الاختبار الخامس'!DH4</f>
        <v>-</v>
      </c>
      <c r="U2" s="540" t="str">
        <f>'ادخال درجات الاختبار الخامس'!DI4</f>
        <v>-</v>
      </c>
      <c r="V2" s="540" t="str">
        <f>'ادخال درجات الاختبار الخامس'!DJ4</f>
        <v>-</v>
      </c>
      <c r="W2" s="540" t="str">
        <f>'ادخال درجات الاختبار الخامس'!DK4</f>
        <v>-</v>
      </c>
      <c r="X2" s="540" t="str">
        <f>'ادخال درجات الاختبار الخامس'!DL4</f>
        <v>-</v>
      </c>
      <c r="Y2" s="540" t="str">
        <f>'ادخال درجات الاختبار الخامس'!DM4</f>
        <v>-</v>
      </c>
      <c r="Z2" s="540" t="str">
        <f>'ادخال درجات الاختبار الخامس'!DN4</f>
        <v>-</v>
      </c>
      <c r="AA2" s="540" t="str">
        <f>'ادخال درجات الاختبار الخامس'!DO4</f>
        <v>-</v>
      </c>
      <c r="AB2" s="540" t="str">
        <f>'ادخال درجات الاختبار الخامس'!DP4</f>
        <v>-</v>
      </c>
      <c r="AC2" s="540" t="str">
        <f>'ادخال درجات الاختبار الخامس'!DQ4</f>
        <v>-</v>
      </c>
      <c r="AD2" s="540" t="str">
        <f>'ادخال درجات الاختبار الخامس'!DR4</f>
        <v>-</v>
      </c>
      <c r="AE2" s="540" t="str">
        <f>'ادخال درجات الاختبار الخامس'!DS4</f>
        <v>-</v>
      </c>
      <c r="AF2" s="540" t="str">
        <f>'ادخال درجات الاختبار الخامس'!DT4</f>
        <v>-</v>
      </c>
      <c r="AG2" s="540" t="str">
        <f>'ادخال درجات الاختبار الخامس'!DU4</f>
        <v>-</v>
      </c>
      <c r="AH2" s="540" t="str">
        <f>'ادخال درجات الاختبار الخامس'!DV4</f>
        <v>-</v>
      </c>
      <c r="AI2" s="540" t="str">
        <f>'ادخال درجات الاختبار الخامس'!DW4</f>
        <v>-</v>
      </c>
      <c r="AJ2" s="540" t="str">
        <f>'ادخال درجات الاختبار الخامس'!DX4</f>
        <v>-</v>
      </c>
      <c r="AK2" s="540" t="str">
        <f>'ادخال درجات الاختبار الخامس'!DY4</f>
        <v>-</v>
      </c>
      <c r="AL2" s="540" t="str">
        <f>'ادخال درجات الاختبار الخامس'!DZ4</f>
        <v>-</v>
      </c>
    </row>
    <row r="3" spans="1:47">
      <c r="C3" s="480"/>
      <c r="D3" s="481"/>
      <c r="K3" s="396" t="s">
        <v>247</v>
      </c>
      <c r="L3" s="544" t="e">
        <f>AVERAGE(L11:L130)</f>
        <v>#DIV/0!</v>
      </c>
      <c r="N3" s="540"/>
      <c r="O3" s="540"/>
      <c r="P3" s="540"/>
      <c r="Q3" s="540"/>
      <c r="R3" s="540"/>
      <c r="S3" s="540"/>
      <c r="T3" s="540"/>
      <c r="U3" s="540"/>
      <c r="V3" s="540"/>
      <c r="W3" s="540"/>
      <c r="X3" s="540"/>
      <c r="Y3" s="540"/>
      <c r="Z3" s="540"/>
      <c r="AA3" s="540"/>
      <c r="AB3" s="540"/>
      <c r="AC3" s="540"/>
      <c r="AD3" s="540"/>
      <c r="AE3" s="540"/>
      <c r="AF3" s="540"/>
      <c r="AG3" s="540"/>
      <c r="AH3" s="540"/>
      <c r="AI3" s="540"/>
      <c r="AJ3" s="540"/>
      <c r="AK3" s="540"/>
      <c r="AL3" s="540"/>
    </row>
    <row r="4" spans="1:47" ht="15" customHeight="1">
      <c r="C4" s="480"/>
      <c r="D4" s="481"/>
      <c r="K4" s="396"/>
      <c r="L4" s="544"/>
      <c r="N4" s="540"/>
      <c r="O4" s="540"/>
      <c r="P4" s="540"/>
      <c r="Q4" s="540"/>
      <c r="R4" s="540"/>
      <c r="S4" s="540"/>
      <c r="T4" s="540"/>
      <c r="U4" s="540"/>
      <c r="V4" s="540"/>
      <c r="W4" s="540"/>
      <c r="X4" s="540"/>
      <c r="Y4" s="540"/>
      <c r="Z4" s="540"/>
      <c r="AA4" s="540"/>
      <c r="AB4" s="540"/>
      <c r="AC4" s="540"/>
      <c r="AD4" s="540"/>
      <c r="AE4" s="540"/>
      <c r="AF4" s="540"/>
      <c r="AG4" s="540"/>
      <c r="AH4" s="540"/>
      <c r="AI4" s="540"/>
      <c r="AJ4" s="540"/>
      <c r="AK4" s="540"/>
      <c r="AL4" s="540"/>
    </row>
    <row r="5" spans="1:47" ht="15" customHeight="1" thickBot="1">
      <c r="C5" s="482"/>
      <c r="D5" s="483"/>
      <c r="K5" s="19" t="s">
        <v>569</v>
      </c>
      <c r="L5" s="266">
        <f>COUNTIF(L11:L130,"&gt;="&amp;L3)</f>
        <v>0</v>
      </c>
      <c r="N5" s="540"/>
      <c r="O5" s="540"/>
      <c r="P5" s="540"/>
      <c r="Q5" s="540"/>
      <c r="R5" s="540"/>
      <c r="S5" s="540"/>
      <c r="T5" s="540"/>
      <c r="U5" s="540"/>
      <c r="V5" s="540"/>
      <c r="W5" s="540"/>
      <c r="X5" s="540"/>
      <c r="Y5" s="540"/>
      <c r="Z5" s="540"/>
      <c r="AA5" s="540"/>
      <c r="AB5" s="540"/>
      <c r="AC5" s="540"/>
      <c r="AD5" s="540"/>
      <c r="AE5" s="540"/>
      <c r="AF5" s="540"/>
      <c r="AG5" s="540"/>
      <c r="AH5" s="540"/>
      <c r="AI5" s="540"/>
      <c r="AJ5" s="540"/>
      <c r="AK5" s="540"/>
      <c r="AL5" s="540"/>
    </row>
    <row r="6" spans="1:47" ht="15" customHeight="1">
      <c r="B6" s="168"/>
      <c r="N6" s="540"/>
      <c r="O6" s="540"/>
      <c r="P6" s="540"/>
      <c r="Q6" s="540"/>
      <c r="R6" s="540"/>
      <c r="S6" s="540"/>
      <c r="T6" s="540"/>
      <c r="U6" s="540"/>
      <c r="V6" s="540"/>
      <c r="W6" s="540"/>
      <c r="X6" s="540"/>
      <c r="Y6" s="540"/>
      <c r="Z6" s="540"/>
      <c r="AA6" s="540"/>
      <c r="AB6" s="540"/>
      <c r="AC6" s="540"/>
      <c r="AD6" s="540"/>
      <c r="AE6" s="540"/>
      <c r="AF6" s="540"/>
      <c r="AG6" s="540"/>
      <c r="AH6" s="540"/>
      <c r="AI6" s="540"/>
      <c r="AJ6" s="540"/>
      <c r="AK6" s="540"/>
      <c r="AL6" s="540"/>
    </row>
    <row r="7" spans="1:47">
      <c r="J7" s="542" t="s">
        <v>167</v>
      </c>
      <c r="K7" s="542"/>
      <c r="L7" s="542"/>
      <c r="N7" s="540"/>
      <c r="O7" s="540"/>
      <c r="P7" s="540"/>
      <c r="Q7" s="540"/>
      <c r="R7" s="540"/>
      <c r="S7" s="540"/>
      <c r="T7" s="540"/>
      <c r="U7" s="540"/>
      <c r="V7" s="540"/>
      <c r="W7" s="540"/>
      <c r="X7" s="540"/>
      <c r="Y7" s="540"/>
      <c r="Z7" s="540"/>
      <c r="AA7" s="540"/>
      <c r="AB7" s="540"/>
      <c r="AC7" s="540"/>
      <c r="AD7" s="540"/>
      <c r="AE7" s="540"/>
      <c r="AF7" s="540"/>
      <c r="AG7" s="540"/>
      <c r="AH7" s="540"/>
      <c r="AI7" s="540"/>
      <c r="AJ7" s="540"/>
      <c r="AK7" s="540"/>
      <c r="AL7" s="540"/>
      <c r="AS7" s="542" t="s">
        <v>167</v>
      </c>
      <c r="AT7" s="542"/>
      <c r="AU7" s="542"/>
    </row>
    <row r="8" spans="1:47" ht="14.25" customHeight="1">
      <c r="A8" s="486" t="str">
        <f>'ادخال درجات التشخيصي'!A6</f>
        <v>م</v>
      </c>
      <c r="B8" s="486" t="str">
        <f>'ادخال درجات التشخيصي'!B6</f>
        <v>الاسم</v>
      </c>
      <c r="C8" s="486" t="str">
        <f>'ادخال درجات التشخيصي'!AC6</f>
        <v xml:space="preserve">المجموع </v>
      </c>
      <c r="D8" s="492" t="str">
        <f>'ادخال درجات التشخيصي'!AD6</f>
        <v>النسبة</v>
      </c>
      <c r="J8" s="486" t="s">
        <v>0</v>
      </c>
      <c r="K8" s="486" t="s">
        <v>1</v>
      </c>
      <c r="L8" s="486" t="s">
        <v>32</v>
      </c>
      <c r="N8" s="540"/>
      <c r="O8" s="540"/>
      <c r="P8" s="540"/>
      <c r="Q8" s="540"/>
      <c r="R8" s="540"/>
      <c r="S8" s="540"/>
      <c r="T8" s="540"/>
      <c r="U8" s="540"/>
      <c r="V8" s="540"/>
      <c r="W8" s="540"/>
      <c r="X8" s="540"/>
      <c r="Y8" s="540"/>
      <c r="Z8" s="540"/>
      <c r="AA8" s="540"/>
      <c r="AB8" s="540"/>
      <c r="AC8" s="540"/>
      <c r="AD8" s="540"/>
      <c r="AE8" s="540"/>
      <c r="AF8" s="540"/>
      <c r="AG8" s="540"/>
      <c r="AH8" s="540"/>
      <c r="AI8" s="540"/>
      <c r="AJ8" s="540"/>
      <c r="AK8" s="540"/>
      <c r="AL8" s="540"/>
      <c r="AS8" s="486" t="s">
        <v>0</v>
      </c>
      <c r="AT8" s="486" t="s">
        <v>1</v>
      </c>
      <c r="AU8" s="486" t="s">
        <v>32</v>
      </c>
    </row>
    <row r="9" spans="1:47" ht="14.25" customHeight="1">
      <c r="A9" s="486"/>
      <c r="B9" s="486"/>
      <c r="C9" s="486"/>
      <c r="D9" s="492"/>
      <c r="J9" s="486"/>
      <c r="K9" s="486"/>
      <c r="L9" s="486"/>
      <c r="N9" s="540"/>
      <c r="O9" s="540"/>
      <c r="P9" s="540"/>
      <c r="Q9" s="540"/>
      <c r="R9" s="540"/>
      <c r="S9" s="540"/>
      <c r="T9" s="540"/>
      <c r="U9" s="540"/>
      <c r="V9" s="540"/>
      <c r="W9" s="540"/>
      <c r="X9" s="540"/>
      <c r="Y9" s="540"/>
      <c r="Z9" s="540"/>
      <c r="AA9" s="540"/>
      <c r="AB9" s="540"/>
      <c r="AC9" s="540"/>
      <c r="AD9" s="540"/>
      <c r="AE9" s="540"/>
      <c r="AF9" s="540"/>
      <c r="AG9" s="540"/>
      <c r="AH9" s="540"/>
      <c r="AI9" s="540"/>
      <c r="AJ9" s="540"/>
      <c r="AK9" s="540"/>
      <c r="AL9" s="540"/>
      <c r="AS9" s="486"/>
      <c r="AT9" s="486"/>
      <c r="AU9" s="486"/>
    </row>
    <row r="10" spans="1:47" ht="14.25" customHeight="1">
      <c r="A10" s="486"/>
      <c r="B10" s="486"/>
      <c r="C10" s="486"/>
      <c r="D10" s="492"/>
      <c r="J10" s="486"/>
      <c r="K10" s="486"/>
      <c r="L10" s="486"/>
      <c r="N10" s="540"/>
      <c r="O10" s="540"/>
      <c r="P10" s="540"/>
      <c r="Q10" s="540"/>
      <c r="R10" s="540"/>
      <c r="S10" s="540"/>
      <c r="T10" s="540"/>
      <c r="U10" s="540"/>
      <c r="V10" s="540"/>
      <c r="W10" s="540"/>
      <c r="X10" s="540"/>
      <c r="Y10" s="540"/>
      <c r="Z10" s="540"/>
      <c r="AA10" s="540"/>
      <c r="AB10" s="540"/>
      <c r="AC10" s="540"/>
      <c r="AD10" s="540"/>
      <c r="AE10" s="540"/>
      <c r="AF10" s="540"/>
      <c r="AG10" s="540"/>
      <c r="AH10" s="540"/>
      <c r="AI10" s="540"/>
      <c r="AJ10" s="540"/>
      <c r="AK10" s="540"/>
      <c r="AL10" s="540"/>
      <c r="AS10" s="486"/>
      <c r="AT10" s="486"/>
      <c r="AU10" s="486"/>
    </row>
    <row r="11" spans="1:47" ht="18.75" customHeight="1">
      <c r="A11" s="91">
        <f>'ادخال درجات التشخيصي'!A7</f>
        <v>1</v>
      </c>
      <c r="B11" s="19" t="str">
        <f>IF('ادخال درجات الاختبار الخامس'!B6="","",'ادخال درجات الاختبار الخامس'!B6)</f>
        <v/>
      </c>
      <c r="C11" s="19" t="str">
        <f>'ادخال درجات الاختبار الخامس'!AC6</f>
        <v/>
      </c>
      <c r="D11" s="92" t="str">
        <f>'ادخال درجات الاختبار الخامس'!AD6</f>
        <v/>
      </c>
      <c r="G11" t="str">
        <f>IF(B11="","",RANK(D11,$D:$D,1)+COUNTIF(D$11:$D11,D11)-1)</f>
        <v/>
      </c>
      <c r="H11" t="str">
        <f>IF(B11="","",RANK(D11,$D:$D)+COUNTIF($D$11:D11,D11)-1)</f>
        <v/>
      </c>
      <c r="J11" s="91">
        <v>1</v>
      </c>
      <c r="K11" s="19" t="str">
        <f>IF(B11="","",INDEX($B$11:$B$454,MATCH(J11,$H$11:$H$454,0)))</f>
        <v/>
      </c>
      <c r="L11" s="92" t="str">
        <f>IF(D11="","",INDEX($D$11:$D$454,MATCH(J11,$H$11:$H$454,0)))</f>
        <v/>
      </c>
      <c r="N11" s="166" t="str">
        <f>'ادخال درجات الاختبار الخامس'!AM6</f>
        <v/>
      </c>
      <c r="O11" s="166" t="str">
        <f>'ادخال درجات الاختبار الخامس'!AO6</f>
        <v/>
      </c>
      <c r="P11" s="166" t="str">
        <f>'ادخال درجات الاختبار الخامس'!AQ6</f>
        <v/>
      </c>
      <c r="Q11" s="166" t="str">
        <f>'ادخال درجات الاختبار الخامس'!AS6</f>
        <v/>
      </c>
      <c r="R11" s="166" t="str">
        <f>'ادخال درجات الاختبار الخامس'!AU6</f>
        <v/>
      </c>
      <c r="S11" s="166" t="str">
        <f>'ادخال درجات الاختبار الخامس'!AW6</f>
        <v/>
      </c>
      <c r="T11" s="166" t="str">
        <f>'ادخال درجات الاختبار الخامس'!AY6</f>
        <v/>
      </c>
      <c r="U11" s="166" t="str">
        <f>'ادخال درجات الاختبار الخامس'!BA6</f>
        <v/>
      </c>
      <c r="V11" s="166" t="str">
        <f>'ادخال درجات الاختبار الخامس'!BC6</f>
        <v/>
      </c>
      <c r="W11" s="224" t="str">
        <f>'ادخال درجات الاختبار الخامس'!BE6</f>
        <v/>
      </c>
      <c r="X11" s="224" t="str">
        <f>'ادخال درجات الاختبار الخامس'!BG6</f>
        <v/>
      </c>
      <c r="Y11" s="224" t="str">
        <f>'ادخال درجات الاختبار الخامس'!BI6</f>
        <v/>
      </c>
      <c r="Z11" s="224" t="str">
        <f>'ادخال درجات الاختبار الخامس'!BK6</f>
        <v/>
      </c>
      <c r="AA11" s="224" t="str">
        <f>'ادخال درجات الاختبار الخامس'!BM6</f>
        <v/>
      </c>
      <c r="AB11" s="224" t="str">
        <f>'ادخال درجات الاختبار الخامس'!BO6</f>
        <v/>
      </c>
      <c r="AC11" s="224" t="str">
        <f>'ادخال درجات الاختبار الخامس'!BQ6</f>
        <v/>
      </c>
      <c r="AD11" s="224" t="str">
        <f>'ادخال درجات الاختبار الخامس'!BS6</f>
        <v/>
      </c>
      <c r="AE11" s="224" t="str">
        <f>'ادخال درجات الاختبار الخامس'!BU6</f>
        <v/>
      </c>
      <c r="AF11" s="224" t="str">
        <f>'ادخال درجات الاختبار الخامس'!BW6</f>
        <v/>
      </c>
      <c r="AG11" s="224" t="str">
        <f>'ادخال درجات الاختبار الخامس'!BY6</f>
        <v/>
      </c>
      <c r="AH11" s="224" t="str">
        <f>'ادخال درجات الاختبار الخامس'!CA6</f>
        <v/>
      </c>
      <c r="AI11" s="224" t="str">
        <f>'ادخال درجات الاختبار الخامس'!CC6</f>
        <v/>
      </c>
      <c r="AJ11" s="224" t="str">
        <f>'ادخال درجات الاختبار الخامس'!CE6</f>
        <v/>
      </c>
      <c r="AK11" s="224" t="str">
        <f>'ادخال درجات الاختبار الخامس'!CG6</f>
        <v/>
      </c>
      <c r="AL11" s="224" t="str">
        <f>'ادخال درجات الاختبار الخامس'!CI6</f>
        <v/>
      </c>
      <c r="AS11" s="91">
        <v>1</v>
      </c>
      <c r="AT11" s="19" t="str">
        <f>IF(B11="","",INDEX($B$11:$B$454,MATCH(AS11,$G$11:$G$454,0)))</f>
        <v/>
      </c>
      <c r="AU11" s="92" t="str">
        <f>IF(B11="","",INDEX($D$11:$D$454,MATCH(AS11,$G$11:$G$454,0)))</f>
        <v/>
      </c>
    </row>
    <row r="12" spans="1:47" ht="18.75" customHeight="1">
      <c r="A12" s="91">
        <f>'ادخال درجات التشخيصي'!A8</f>
        <v>2</v>
      </c>
      <c r="B12" s="19" t="str">
        <f>IF('ادخال درجات الاختبار الخامس'!B7="","",'ادخال درجات الاختبار الخامس'!B7)</f>
        <v/>
      </c>
      <c r="C12" s="19" t="str">
        <f>'ادخال درجات الاختبار الخامس'!AC7</f>
        <v/>
      </c>
      <c r="D12" s="92" t="str">
        <f>'ادخال درجات الاختبار الخامس'!AD7</f>
        <v/>
      </c>
      <c r="G12" t="str">
        <f>IF(B12="","",RANK(D12,$D:$D,1)+COUNTIF(D$11:$D12,D12)-1)</f>
        <v/>
      </c>
      <c r="H12" t="str">
        <f>IF(B12="","",RANK(D12,$D:$D)+COUNTIF($D$11:D12,D12)-1)</f>
        <v/>
      </c>
      <c r="J12" s="91">
        <v>2</v>
      </c>
      <c r="K12" s="19" t="str">
        <f t="shared" ref="K12:K75" si="0">IF(B12="","",INDEX($B$11:$B$454,MATCH(J12,$H$11:$H$454,0)))</f>
        <v/>
      </c>
      <c r="L12" s="92" t="str">
        <f t="shared" ref="L12:L75" si="1">IF(D12="","",INDEX($D$11:$D$454,MATCH(J12,$H$11:$H$454,0)))</f>
        <v/>
      </c>
      <c r="N12" s="166" t="str">
        <f>'ادخال درجات الاختبار الخامس'!AM7</f>
        <v/>
      </c>
      <c r="O12" s="166" t="str">
        <f>'ادخال درجات الاختبار الخامس'!AO7</f>
        <v/>
      </c>
      <c r="P12" s="166" t="str">
        <f>'ادخال درجات الاختبار الخامس'!AQ7</f>
        <v/>
      </c>
      <c r="Q12" s="166" t="str">
        <f>'ادخال درجات الاختبار الخامس'!AS7</f>
        <v/>
      </c>
      <c r="R12" s="166" t="str">
        <f>'ادخال درجات الاختبار الخامس'!AU7</f>
        <v/>
      </c>
      <c r="S12" s="166" t="str">
        <f>'ادخال درجات الاختبار الخامس'!AW7</f>
        <v/>
      </c>
      <c r="T12" s="166" t="str">
        <f>'ادخال درجات الاختبار الخامس'!AY7</f>
        <v/>
      </c>
      <c r="U12" s="166" t="str">
        <f>'ادخال درجات الاختبار الخامس'!BA7</f>
        <v/>
      </c>
      <c r="V12" s="166" t="str">
        <f>'ادخال درجات الاختبار الخامس'!BC7</f>
        <v/>
      </c>
      <c r="W12" s="224" t="str">
        <f>'ادخال درجات الاختبار الخامس'!BE7</f>
        <v/>
      </c>
      <c r="X12" s="224" t="str">
        <f>'ادخال درجات الاختبار الخامس'!BG7</f>
        <v/>
      </c>
      <c r="Y12" s="224" t="str">
        <f>'ادخال درجات الاختبار الخامس'!BI7</f>
        <v/>
      </c>
      <c r="Z12" s="224" t="str">
        <f>'ادخال درجات الاختبار الخامس'!BK7</f>
        <v/>
      </c>
      <c r="AA12" s="224" t="str">
        <f>'ادخال درجات الاختبار الخامس'!BM7</f>
        <v/>
      </c>
      <c r="AB12" s="224" t="str">
        <f>'ادخال درجات الاختبار الخامس'!BO7</f>
        <v/>
      </c>
      <c r="AC12" s="224" t="str">
        <f>'ادخال درجات الاختبار الخامس'!BQ7</f>
        <v/>
      </c>
      <c r="AD12" s="224" t="str">
        <f>'ادخال درجات الاختبار الخامس'!BS7</f>
        <v/>
      </c>
      <c r="AE12" s="224" t="str">
        <f>'ادخال درجات الاختبار الخامس'!BU7</f>
        <v/>
      </c>
      <c r="AF12" s="224" t="str">
        <f>'ادخال درجات الاختبار الخامس'!BW7</f>
        <v/>
      </c>
      <c r="AG12" s="224" t="str">
        <f>'ادخال درجات الاختبار الخامس'!BY7</f>
        <v/>
      </c>
      <c r="AH12" s="224" t="str">
        <f>'ادخال درجات الاختبار الخامس'!CA7</f>
        <v/>
      </c>
      <c r="AI12" s="224" t="str">
        <f>'ادخال درجات الاختبار الخامس'!CC7</f>
        <v/>
      </c>
      <c r="AJ12" s="224" t="str">
        <f>'ادخال درجات الاختبار الخامس'!CE7</f>
        <v/>
      </c>
      <c r="AK12" s="224" t="str">
        <f>'ادخال درجات الاختبار الخامس'!CG7</f>
        <v/>
      </c>
      <c r="AL12" s="224" t="str">
        <f>'ادخال درجات الاختبار الخامس'!CI7</f>
        <v/>
      </c>
      <c r="AS12" s="91">
        <v>2</v>
      </c>
      <c r="AT12" s="19" t="str">
        <f t="shared" ref="AT12:AT75" si="2">IF(B12="","",INDEX($B$11:$B$454,MATCH(AS12,$G$11:$G$454,0)))</f>
        <v/>
      </c>
      <c r="AU12" s="92" t="str">
        <f t="shared" ref="AU12:AU75" si="3">IF(B12="","",INDEX($D$11:$D$454,MATCH(AS12,$G$11:$G$454,0)))</f>
        <v/>
      </c>
    </row>
    <row r="13" spans="1:47" ht="19.5" customHeight="1">
      <c r="A13" s="91">
        <f>'ادخال درجات التشخيصي'!A9</f>
        <v>3</v>
      </c>
      <c r="B13" s="19" t="str">
        <f>IF('ادخال درجات الاختبار الخامس'!B8="","",'ادخال درجات الاختبار الخامس'!B8)</f>
        <v/>
      </c>
      <c r="C13" s="19" t="str">
        <f>'ادخال درجات الاختبار الخامس'!AC8</f>
        <v/>
      </c>
      <c r="D13" s="92" t="str">
        <f>'ادخال درجات الاختبار الخامس'!AD8</f>
        <v/>
      </c>
      <c r="G13" t="str">
        <f>IF(B13="","",RANK(D13,$D:$D,1)+COUNTIF(D$11:$D13,D13)-1)</f>
        <v/>
      </c>
      <c r="H13" t="str">
        <f>IF(B13="","",RANK(D13,$D:$D)+COUNTIF($D$11:D13,D13)-1)</f>
        <v/>
      </c>
      <c r="J13" s="91">
        <v>3</v>
      </c>
      <c r="K13" s="19" t="str">
        <f t="shared" si="0"/>
        <v/>
      </c>
      <c r="L13" s="92" t="str">
        <f t="shared" si="1"/>
        <v/>
      </c>
      <c r="N13" s="166" t="str">
        <f>'ادخال درجات الاختبار الخامس'!AM8</f>
        <v/>
      </c>
      <c r="O13" s="166" t="str">
        <f>'ادخال درجات الاختبار الخامس'!AO8</f>
        <v/>
      </c>
      <c r="P13" s="166" t="str">
        <f>'ادخال درجات الاختبار الخامس'!AQ8</f>
        <v/>
      </c>
      <c r="Q13" s="166" t="str">
        <f>'ادخال درجات الاختبار الخامس'!AS8</f>
        <v/>
      </c>
      <c r="R13" s="166" t="str">
        <f>'ادخال درجات الاختبار الخامس'!AU8</f>
        <v/>
      </c>
      <c r="S13" s="166" t="str">
        <f>'ادخال درجات الاختبار الخامس'!AW8</f>
        <v/>
      </c>
      <c r="T13" s="166" t="str">
        <f>'ادخال درجات الاختبار الخامس'!AY8</f>
        <v/>
      </c>
      <c r="U13" s="166" t="str">
        <f>'ادخال درجات الاختبار الخامس'!BA8</f>
        <v/>
      </c>
      <c r="V13" s="166" t="str">
        <f>'ادخال درجات الاختبار الخامس'!BC8</f>
        <v/>
      </c>
      <c r="W13" s="224" t="str">
        <f>'ادخال درجات الاختبار الخامس'!BE8</f>
        <v/>
      </c>
      <c r="X13" s="224" t="str">
        <f>'ادخال درجات الاختبار الخامس'!BG8</f>
        <v/>
      </c>
      <c r="Y13" s="224" t="str">
        <f>'ادخال درجات الاختبار الخامس'!BI8</f>
        <v/>
      </c>
      <c r="Z13" s="224" t="str">
        <f>'ادخال درجات الاختبار الخامس'!BK8</f>
        <v/>
      </c>
      <c r="AA13" s="224" t="str">
        <f>'ادخال درجات الاختبار الخامس'!BM8</f>
        <v/>
      </c>
      <c r="AB13" s="224" t="str">
        <f>'ادخال درجات الاختبار الخامس'!BO8</f>
        <v/>
      </c>
      <c r="AC13" s="224" t="str">
        <f>'ادخال درجات الاختبار الخامس'!BQ8</f>
        <v/>
      </c>
      <c r="AD13" s="224" t="str">
        <f>'ادخال درجات الاختبار الخامس'!BS8</f>
        <v/>
      </c>
      <c r="AE13" s="224" t="str">
        <f>'ادخال درجات الاختبار الخامس'!BU8</f>
        <v/>
      </c>
      <c r="AF13" s="224" t="str">
        <f>'ادخال درجات الاختبار الخامس'!BW8</f>
        <v/>
      </c>
      <c r="AG13" s="224" t="str">
        <f>'ادخال درجات الاختبار الخامس'!BY8</f>
        <v/>
      </c>
      <c r="AH13" s="224" t="str">
        <f>'ادخال درجات الاختبار الخامس'!CA8</f>
        <v/>
      </c>
      <c r="AI13" s="224" t="str">
        <f>'ادخال درجات الاختبار الخامس'!CC8</f>
        <v/>
      </c>
      <c r="AJ13" s="224" t="str">
        <f>'ادخال درجات الاختبار الخامس'!CE8</f>
        <v/>
      </c>
      <c r="AK13" s="224" t="str">
        <f>'ادخال درجات الاختبار الخامس'!CG8</f>
        <v/>
      </c>
      <c r="AL13" s="224" t="str">
        <f>'ادخال درجات الاختبار الخامس'!CI8</f>
        <v/>
      </c>
      <c r="AS13" s="91">
        <v>3</v>
      </c>
      <c r="AT13" s="19" t="str">
        <f t="shared" si="2"/>
        <v/>
      </c>
      <c r="AU13" s="92" t="str">
        <f t="shared" si="3"/>
        <v/>
      </c>
    </row>
    <row r="14" spans="1:47">
      <c r="A14" s="91">
        <f>'ادخال درجات التشخيصي'!A10</f>
        <v>4</v>
      </c>
      <c r="B14" s="19" t="str">
        <f>IF('ادخال درجات الاختبار الخامس'!B9="","",'ادخال درجات الاختبار الخامس'!B9)</f>
        <v/>
      </c>
      <c r="C14" s="19" t="str">
        <f>'ادخال درجات الاختبار الخامس'!AC9</f>
        <v/>
      </c>
      <c r="D14" s="92" t="str">
        <f>'ادخال درجات الاختبار الخامس'!AD9</f>
        <v/>
      </c>
      <c r="G14" t="str">
        <f>IF(B14="","",RANK(D14,$D:$D,1)+COUNTIF(D$11:$D14,D14)-1)</f>
        <v/>
      </c>
      <c r="H14" t="str">
        <f>IF(B14="","",RANK(D14,$D:$D)+COUNTIF($D$11:D14,D14)-1)</f>
        <v/>
      </c>
      <c r="J14" s="91">
        <v>4</v>
      </c>
      <c r="K14" s="19" t="str">
        <f t="shared" si="0"/>
        <v/>
      </c>
      <c r="L14" s="92" t="str">
        <f t="shared" si="1"/>
        <v/>
      </c>
      <c r="N14" s="166" t="str">
        <f>'ادخال درجات الاختبار الخامس'!AM9</f>
        <v/>
      </c>
      <c r="O14" s="166" t="str">
        <f>'ادخال درجات الاختبار الخامس'!AO9</f>
        <v/>
      </c>
      <c r="P14" s="166" t="str">
        <f>'ادخال درجات الاختبار الخامس'!AQ9</f>
        <v/>
      </c>
      <c r="Q14" s="166" t="str">
        <f>'ادخال درجات الاختبار الخامس'!AS9</f>
        <v/>
      </c>
      <c r="R14" s="166" t="str">
        <f>'ادخال درجات الاختبار الخامس'!AU9</f>
        <v/>
      </c>
      <c r="S14" s="166" t="str">
        <f>'ادخال درجات الاختبار الخامس'!AW9</f>
        <v/>
      </c>
      <c r="T14" s="166" t="str">
        <f>'ادخال درجات الاختبار الخامس'!AY9</f>
        <v/>
      </c>
      <c r="U14" s="166" t="str">
        <f>'ادخال درجات الاختبار الخامس'!BA9</f>
        <v/>
      </c>
      <c r="V14" s="166" t="str">
        <f>'ادخال درجات الاختبار الخامس'!BC9</f>
        <v/>
      </c>
      <c r="W14" s="224" t="str">
        <f>'ادخال درجات الاختبار الخامس'!BE9</f>
        <v/>
      </c>
      <c r="X14" s="224" t="str">
        <f>'ادخال درجات الاختبار الخامس'!BG9</f>
        <v/>
      </c>
      <c r="Y14" s="224" t="str">
        <f>'ادخال درجات الاختبار الخامس'!BI9</f>
        <v/>
      </c>
      <c r="Z14" s="224" t="str">
        <f>'ادخال درجات الاختبار الخامس'!BK9</f>
        <v/>
      </c>
      <c r="AA14" s="224" t="str">
        <f>'ادخال درجات الاختبار الخامس'!BM9</f>
        <v/>
      </c>
      <c r="AB14" s="224" t="str">
        <f>'ادخال درجات الاختبار الخامس'!BO9</f>
        <v/>
      </c>
      <c r="AC14" s="224" t="str">
        <f>'ادخال درجات الاختبار الخامس'!BQ9</f>
        <v/>
      </c>
      <c r="AD14" s="224" t="str">
        <f>'ادخال درجات الاختبار الخامس'!BS9</f>
        <v/>
      </c>
      <c r="AE14" s="224" t="str">
        <f>'ادخال درجات الاختبار الخامس'!BU9</f>
        <v/>
      </c>
      <c r="AF14" s="224" t="str">
        <f>'ادخال درجات الاختبار الخامس'!BW9</f>
        <v/>
      </c>
      <c r="AG14" s="224" t="str">
        <f>'ادخال درجات الاختبار الخامس'!BY9</f>
        <v/>
      </c>
      <c r="AH14" s="224" t="str">
        <f>'ادخال درجات الاختبار الخامس'!CA9</f>
        <v/>
      </c>
      <c r="AI14" s="224" t="str">
        <f>'ادخال درجات الاختبار الخامس'!CC9</f>
        <v/>
      </c>
      <c r="AJ14" s="224" t="str">
        <f>'ادخال درجات الاختبار الخامس'!CE9</f>
        <v/>
      </c>
      <c r="AK14" s="224" t="str">
        <f>'ادخال درجات الاختبار الخامس'!CG9</f>
        <v/>
      </c>
      <c r="AL14" s="224" t="str">
        <f>'ادخال درجات الاختبار الخامس'!CI9</f>
        <v/>
      </c>
      <c r="AS14" s="91">
        <v>4</v>
      </c>
      <c r="AT14" s="19" t="str">
        <f t="shared" si="2"/>
        <v/>
      </c>
      <c r="AU14" s="92" t="str">
        <f t="shared" si="3"/>
        <v/>
      </c>
    </row>
    <row r="15" spans="1:47">
      <c r="A15" s="91">
        <f>'ادخال درجات التشخيصي'!A11</f>
        <v>5</v>
      </c>
      <c r="B15" s="19" t="str">
        <f>IF('ادخال درجات الاختبار الخامس'!B10="","",'ادخال درجات الاختبار الخامس'!B10)</f>
        <v/>
      </c>
      <c r="C15" s="19" t="str">
        <f>'ادخال درجات الاختبار الخامس'!AC10</f>
        <v/>
      </c>
      <c r="D15" s="92" t="str">
        <f>'ادخال درجات الاختبار الخامس'!AD10</f>
        <v/>
      </c>
      <c r="G15" t="str">
        <f>IF(B15="","",RANK(D15,$D:$D,1)+COUNTIF(D$11:$D15,D15)-1)</f>
        <v/>
      </c>
      <c r="H15" t="str">
        <f>IF(B15="","",RANK(D15,$D:$D)+COUNTIF($D$11:D15,D15)-1)</f>
        <v/>
      </c>
      <c r="J15" s="91">
        <v>5</v>
      </c>
      <c r="K15" s="19" t="str">
        <f t="shared" si="0"/>
        <v/>
      </c>
      <c r="L15" s="92" t="str">
        <f t="shared" si="1"/>
        <v/>
      </c>
      <c r="N15" s="166" t="str">
        <f>'ادخال درجات الاختبار الخامس'!AM10</f>
        <v/>
      </c>
      <c r="O15" s="166" t="str">
        <f>'ادخال درجات الاختبار الخامس'!AO10</f>
        <v/>
      </c>
      <c r="P15" s="166" t="str">
        <f>'ادخال درجات الاختبار الخامس'!AQ10</f>
        <v/>
      </c>
      <c r="Q15" s="166" t="str">
        <f>'ادخال درجات الاختبار الخامس'!AS10</f>
        <v/>
      </c>
      <c r="R15" s="166" t="str">
        <f>'ادخال درجات الاختبار الخامس'!AU10</f>
        <v/>
      </c>
      <c r="S15" s="166" t="str">
        <f>'ادخال درجات الاختبار الخامس'!AW10</f>
        <v/>
      </c>
      <c r="T15" s="166" t="str">
        <f>'ادخال درجات الاختبار الخامس'!AY10</f>
        <v/>
      </c>
      <c r="U15" s="166" t="str">
        <f>'ادخال درجات الاختبار الخامس'!BA10</f>
        <v/>
      </c>
      <c r="V15" s="166" t="str">
        <f>'ادخال درجات الاختبار الخامس'!BC10</f>
        <v/>
      </c>
      <c r="W15" s="224" t="str">
        <f>'ادخال درجات الاختبار الخامس'!BE10</f>
        <v/>
      </c>
      <c r="X15" s="224" t="str">
        <f>'ادخال درجات الاختبار الخامس'!BG10</f>
        <v/>
      </c>
      <c r="Y15" s="224" t="str">
        <f>'ادخال درجات الاختبار الخامس'!BI10</f>
        <v/>
      </c>
      <c r="Z15" s="224" t="str">
        <f>'ادخال درجات الاختبار الخامس'!BK10</f>
        <v/>
      </c>
      <c r="AA15" s="224" t="str">
        <f>'ادخال درجات الاختبار الخامس'!BM10</f>
        <v/>
      </c>
      <c r="AB15" s="224" t="str">
        <f>'ادخال درجات الاختبار الخامس'!BO10</f>
        <v/>
      </c>
      <c r="AC15" s="224" t="str">
        <f>'ادخال درجات الاختبار الخامس'!BQ10</f>
        <v/>
      </c>
      <c r="AD15" s="224" t="str">
        <f>'ادخال درجات الاختبار الخامس'!BS10</f>
        <v/>
      </c>
      <c r="AE15" s="224" t="str">
        <f>'ادخال درجات الاختبار الخامس'!BU10</f>
        <v/>
      </c>
      <c r="AF15" s="224" t="str">
        <f>'ادخال درجات الاختبار الخامس'!BW10</f>
        <v/>
      </c>
      <c r="AG15" s="224" t="str">
        <f>'ادخال درجات الاختبار الخامس'!BY10</f>
        <v/>
      </c>
      <c r="AH15" s="224" t="str">
        <f>'ادخال درجات الاختبار الخامس'!CA10</f>
        <v/>
      </c>
      <c r="AI15" s="224" t="str">
        <f>'ادخال درجات الاختبار الخامس'!CC10</f>
        <v/>
      </c>
      <c r="AJ15" s="224" t="str">
        <f>'ادخال درجات الاختبار الخامس'!CE10</f>
        <v/>
      </c>
      <c r="AK15" s="224" t="str">
        <f>'ادخال درجات الاختبار الخامس'!CG10</f>
        <v/>
      </c>
      <c r="AL15" s="224" t="str">
        <f>'ادخال درجات الاختبار الخامس'!CI10</f>
        <v/>
      </c>
      <c r="AS15" s="91">
        <v>5</v>
      </c>
      <c r="AT15" s="19" t="str">
        <f t="shared" si="2"/>
        <v/>
      </c>
      <c r="AU15" s="92" t="str">
        <f t="shared" si="3"/>
        <v/>
      </c>
    </row>
    <row r="16" spans="1:47">
      <c r="A16" s="91">
        <f>'ادخال درجات التشخيصي'!A12</f>
        <v>6</v>
      </c>
      <c r="B16" s="19" t="str">
        <f>IF('ادخال درجات الاختبار الخامس'!B11="","",'ادخال درجات الاختبار الخامس'!B11)</f>
        <v/>
      </c>
      <c r="C16" s="19" t="str">
        <f>'ادخال درجات الاختبار الخامس'!AC11</f>
        <v/>
      </c>
      <c r="D16" s="92" t="str">
        <f>'ادخال درجات الاختبار الخامس'!AD11</f>
        <v/>
      </c>
      <c r="G16" t="str">
        <f>IF(B16="","",RANK(D16,$D:$D,1)+COUNTIF(D$11:$D16,D16)-1)</f>
        <v/>
      </c>
      <c r="H16" t="str">
        <f>IF(B16="","",RANK(D16,$D:$D)+COUNTIF($D$11:D16,D16)-1)</f>
        <v/>
      </c>
      <c r="J16" s="91">
        <v>6</v>
      </c>
      <c r="K16" s="19" t="str">
        <f t="shared" si="0"/>
        <v/>
      </c>
      <c r="L16" s="92" t="str">
        <f t="shared" si="1"/>
        <v/>
      </c>
      <c r="N16" s="166" t="str">
        <f>'ادخال درجات الاختبار الخامس'!AM11</f>
        <v/>
      </c>
      <c r="O16" s="166" t="str">
        <f>'ادخال درجات الاختبار الخامس'!AO11</f>
        <v/>
      </c>
      <c r="P16" s="166" t="str">
        <f>'ادخال درجات الاختبار الخامس'!AQ11</f>
        <v/>
      </c>
      <c r="Q16" s="166" t="str">
        <f>'ادخال درجات الاختبار الخامس'!AS11</f>
        <v/>
      </c>
      <c r="R16" s="166" t="str">
        <f>'ادخال درجات الاختبار الخامس'!AU11</f>
        <v/>
      </c>
      <c r="S16" s="166" t="str">
        <f>'ادخال درجات الاختبار الخامس'!AW11</f>
        <v/>
      </c>
      <c r="T16" s="166" t="str">
        <f>'ادخال درجات الاختبار الخامس'!AY11</f>
        <v/>
      </c>
      <c r="U16" s="166" t="str">
        <f>'ادخال درجات الاختبار الخامس'!BA11</f>
        <v/>
      </c>
      <c r="V16" s="166" t="str">
        <f>'ادخال درجات الاختبار الخامس'!BC11</f>
        <v/>
      </c>
      <c r="W16" s="224" t="str">
        <f>'ادخال درجات الاختبار الخامس'!BE11</f>
        <v/>
      </c>
      <c r="X16" s="224" t="str">
        <f>'ادخال درجات الاختبار الخامس'!BG11</f>
        <v/>
      </c>
      <c r="Y16" s="224" t="str">
        <f>'ادخال درجات الاختبار الخامس'!BI11</f>
        <v/>
      </c>
      <c r="Z16" s="224" t="str">
        <f>'ادخال درجات الاختبار الخامس'!BK11</f>
        <v/>
      </c>
      <c r="AA16" s="224" t="str">
        <f>'ادخال درجات الاختبار الخامس'!BM11</f>
        <v/>
      </c>
      <c r="AB16" s="224" t="str">
        <f>'ادخال درجات الاختبار الخامس'!BO11</f>
        <v/>
      </c>
      <c r="AC16" s="224" t="str">
        <f>'ادخال درجات الاختبار الخامس'!BQ11</f>
        <v/>
      </c>
      <c r="AD16" s="224" t="str">
        <f>'ادخال درجات الاختبار الخامس'!BS11</f>
        <v/>
      </c>
      <c r="AE16" s="224" t="str">
        <f>'ادخال درجات الاختبار الخامس'!BU11</f>
        <v/>
      </c>
      <c r="AF16" s="224" t="str">
        <f>'ادخال درجات الاختبار الخامس'!BW11</f>
        <v/>
      </c>
      <c r="AG16" s="224" t="str">
        <f>'ادخال درجات الاختبار الخامس'!BY11</f>
        <v/>
      </c>
      <c r="AH16" s="224" t="str">
        <f>'ادخال درجات الاختبار الخامس'!CA11</f>
        <v/>
      </c>
      <c r="AI16" s="224" t="str">
        <f>'ادخال درجات الاختبار الخامس'!CC11</f>
        <v/>
      </c>
      <c r="AJ16" s="224" t="str">
        <f>'ادخال درجات الاختبار الخامس'!CE11</f>
        <v/>
      </c>
      <c r="AK16" s="224" t="str">
        <f>'ادخال درجات الاختبار الخامس'!CG11</f>
        <v/>
      </c>
      <c r="AL16" s="224" t="str">
        <f>'ادخال درجات الاختبار الخامس'!CI11</f>
        <v/>
      </c>
      <c r="AS16" s="91">
        <v>6</v>
      </c>
      <c r="AT16" s="19" t="str">
        <f t="shared" si="2"/>
        <v/>
      </c>
      <c r="AU16" s="92" t="str">
        <f t="shared" si="3"/>
        <v/>
      </c>
    </row>
    <row r="17" spans="1:47">
      <c r="A17" s="91">
        <f>'ادخال درجات التشخيصي'!A13</f>
        <v>7</v>
      </c>
      <c r="B17" s="19" t="str">
        <f>IF('ادخال درجات الاختبار الخامس'!B12="","",'ادخال درجات الاختبار الخامس'!B12)</f>
        <v/>
      </c>
      <c r="C17" s="19" t="str">
        <f>'ادخال درجات الاختبار الخامس'!AC12</f>
        <v/>
      </c>
      <c r="D17" s="92" t="str">
        <f>'ادخال درجات الاختبار الخامس'!AD12</f>
        <v/>
      </c>
      <c r="G17" t="str">
        <f>IF(B17="","",RANK(D17,$D:$D,1)+COUNTIF(D$11:$D17,D17)-1)</f>
        <v/>
      </c>
      <c r="H17" t="str">
        <f>IF(B17="","",RANK(D17,$D:$D)+COUNTIF($D$11:D17,D17)-1)</f>
        <v/>
      </c>
      <c r="J17" s="91">
        <v>7</v>
      </c>
      <c r="K17" s="19" t="str">
        <f t="shared" si="0"/>
        <v/>
      </c>
      <c r="L17" s="92" t="str">
        <f t="shared" si="1"/>
        <v/>
      </c>
      <c r="N17" s="166" t="str">
        <f>'ادخال درجات الاختبار الخامس'!AM12</f>
        <v/>
      </c>
      <c r="O17" s="166" t="str">
        <f>'ادخال درجات الاختبار الخامس'!AO12</f>
        <v/>
      </c>
      <c r="P17" s="166" t="str">
        <f>'ادخال درجات الاختبار الخامس'!AQ12</f>
        <v/>
      </c>
      <c r="Q17" s="166" t="str">
        <f>'ادخال درجات الاختبار الخامس'!AS12</f>
        <v/>
      </c>
      <c r="R17" s="166" t="str">
        <f>'ادخال درجات الاختبار الخامس'!AU12</f>
        <v/>
      </c>
      <c r="S17" s="166" t="str">
        <f>'ادخال درجات الاختبار الخامس'!AW12</f>
        <v/>
      </c>
      <c r="T17" s="166" t="str">
        <f>'ادخال درجات الاختبار الخامس'!AY12</f>
        <v/>
      </c>
      <c r="U17" s="166" t="str">
        <f>'ادخال درجات الاختبار الخامس'!BA12</f>
        <v/>
      </c>
      <c r="V17" s="166" t="str">
        <f>'ادخال درجات الاختبار الخامس'!BC12</f>
        <v/>
      </c>
      <c r="W17" s="224" t="str">
        <f>'ادخال درجات الاختبار الخامس'!BE12</f>
        <v/>
      </c>
      <c r="X17" s="224" t="str">
        <f>'ادخال درجات الاختبار الخامس'!BG12</f>
        <v/>
      </c>
      <c r="Y17" s="224" t="str">
        <f>'ادخال درجات الاختبار الخامس'!BI12</f>
        <v/>
      </c>
      <c r="Z17" s="224" t="str">
        <f>'ادخال درجات الاختبار الخامس'!BK12</f>
        <v/>
      </c>
      <c r="AA17" s="224" t="str">
        <f>'ادخال درجات الاختبار الخامس'!BM12</f>
        <v/>
      </c>
      <c r="AB17" s="224" t="str">
        <f>'ادخال درجات الاختبار الخامس'!BO12</f>
        <v/>
      </c>
      <c r="AC17" s="224" t="str">
        <f>'ادخال درجات الاختبار الخامس'!BQ12</f>
        <v/>
      </c>
      <c r="AD17" s="224" t="str">
        <f>'ادخال درجات الاختبار الخامس'!BS12</f>
        <v/>
      </c>
      <c r="AE17" s="224" t="str">
        <f>'ادخال درجات الاختبار الخامس'!BU12</f>
        <v/>
      </c>
      <c r="AF17" s="224" t="str">
        <f>'ادخال درجات الاختبار الخامس'!BW12</f>
        <v/>
      </c>
      <c r="AG17" s="224" t="str">
        <f>'ادخال درجات الاختبار الخامس'!BY12</f>
        <v/>
      </c>
      <c r="AH17" s="224" t="str">
        <f>'ادخال درجات الاختبار الخامس'!CA12</f>
        <v/>
      </c>
      <c r="AI17" s="224" t="str">
        <f>'ادخال درجات الاختبار الخامس'!CC12</f>
        <v/>
      </c>
      <c r="AJ17" s="224" t="str">
        <f>'ادخال درجات الاختبار الخامس'!CE12</f>
        <v/>
      </c>
      <c r="AK17" s="224" t="str">
        <f>'ادخال درجات الاختبار الخامس'!CG12</f>
        <v/>
      </c>
      <c r="AL17" s="224" t="str">
        <f>'ادخال درجات الاختبار الخامس'!CI12</f>
        <v/>
      </c>
      <c r="AS17" s="91">
        <v>7</v>
      </c>
      <c r="AT17" s="19" t="str">
        <f t="shared" si="2"/>
        <v/>
      </c>
      <c r="AU17" s="92" t="str">
        <f t="shared" si="3"/>
        <v/>
      </c>
    </row>
    <row r="18" spans="1:47">
      <c r="A18" s="91">
        <f>'ادخال درجات التشخيصي'!A14</f>
        <v>8</v>
      </c>
      <c r="B18" s="19" t="str">
        <f>IF('ادخال درجات الاختبار الخامس'!B13="","",'ادخال درجات الاختبار الخامس'!B13)</f>
        <v/>
      </c>
      <c r="C18" s="19" t="str">
        <f>'ادخال درجات الاختبار الخامس'!AC13</f>
        <v/>
      </c>
      <c r="D18" s="92" t="str">
        <f>'ادخال درجات الاختبار الخامس'!AD13</f>
        <v/>
      </c>
      <c r="G18" t="str">
        <f>IF(B18="","",RANK(D18,$D:$D,1)+COUNTIF(D$11:$D18,D18)-1)</f>
        <v/>
      </c>
      <c r="H18" t="str">
        <f>IF(B18="","",RANK(D18,$D:$D)+COUNTIF($D$11:D18,D18)-1)</f>
        <v/>
      </c>
      <c r="J18" s="91">
        <v>8</v>
      </c>
      <c r="K18" s="19" t="str">
        <f t="shared" si="0"/>
        <v/>
      </c>
      <c r="L18" s="92" t="str">
        <f t="shared" si="1"/>
        <v/>
      </c>
      <c r="N18" s="166" t="str">
        <f>'ادخال درجات الاختبار الخامس'!AM13</f>
        <v/>
      </c>
      <c r="O18" s="166" t="str">
        <f>'ادخال درجات الاختبار الخامس'!AO13</f>
        <v/>
      </c>
      <c r="P18" s="166" t="str">
        <f>'ادخال درجات الاختبار الخامس'!AQ13</f>
        <v/>
      </c>
      <c r="Q18" s="166" t="str">
        <f>'ادخال درجات الاختبار الخامس'!AS13</f>
        <v/>
      </c>
      <c r="R18" s="166" t="str">
        <f>'ادخال درجات الاختبار الخامس'!AU13</f>
        <v/>
      </c>
      <c r="S18" s="166" t="str">
        <f>'ادخال درجات الاختبار الخامس'!AW13</f>
        <v/>
      </c>
      <c r="T18" s="166" t="str">
        <f>'ادخال درجات الاختبار الخامس'!AY13</f>
        <v/>
      </c>
      <c r="U18" s="166" t="str">
        <f>'ادخال درجات الاختبار الخامس'!BA13</f>
        <v/>
      </c>
      <c r="V18" s="166" t="str">
        <f>'ادخال درجات الاختبار الخامس'!BC13</f>
        <v/>
      </c>
      <c r="W18" s="224" t="str">
        <f>'ادخال درجات الاختبار الخامس'!BE13</f>
        <v/>
      </c>
      <c r="X18" s="224" t="str">
        <f>'ادخال درجات الاختبار الخامس'!BG13</f>
        <v/>
      </c>
      <c r="Y18" s="224" t="str">
        <f>'ادخال درجات الاختبار الخامس'!BI13</f>
        <v/>
      </c>
      <c r="Z18" s="224" t="str">
        <f>'ادخال درجات الاختبار الخامس'!BK13</f>
        <v/>
      </c>
      <c r="AA18" s="224" t="str">
        <f>'ادخال درجات الاختبار الخامس'!BM13</f>
        <v/>
      </c>
      <c r="AB18" s="224" t="str">
        <f>'ادخال درجات الاختبار الخامس'!BO13</f>
        <v/>
      </c>
      <c r="AC18" s="224" t="str">
        <f>'ادخال درجات الاختبار الخامس'!BQ13</f>
        <v/>
      </c>
      <c r="AD18" s="224" t="str">
        <f>'ادخال درجات الاختبار الخامس'!BS13</f>
        <v/>
      </c>
      <c r="AE18" s="224" t="str">
        <f>'ادخال درجات الاختبار الخامس'!BU13</f>
        <v/>
      </c>
      <c r="AF18" s="224" t="str">
        <f>'ادخال درجات الاختبار الخامس'!BW13</f>
        <v/>
      </c>
      <c r="AG18" s="224" t="str">
        <f>'ادخال درجات الاختبار الخامس'!BY13</f>
        <v/>
      </c>
      <c r="AH18" s="224" t="str">
        <f>'ادخال درجات الاختبار الخامس'!CA13</f>
        <v/>
      </c>
      <c r="AI18" s="224" t="str">
        <f>'ادخال درجات الاختبار الخامس'!CC13</f>
        <v/>
      </c>
      <c r="AJ18" s="224" t="str">
        <f>'ادخال درجات الاختبار الخامس'!CE13</f>
        <v/>
      </c>
      <c r="AK18" s="224" t="str">
        <f>'ادخال درجات الاختبار الخامس'!CG13</f>
        <v/>
      </c>
      <c r="AL18" s="224" t="str">
        <f>'ادخال درجات الاختبار الخامس'!CI13</f>
        <v/>
      </c>
      <c r="AS18" s="91">
        <v>8</v>
      </c>
      <c r="AT18" s="19" t="str">
        <f t="shared" si="2"/>
        <v/>
      </c>
      <c r="AU18" s="92" t="str">
        <f t="shared" si="3"/>
        <v/>
      </c>
    </row>
    <row r="19" spans="1:47">
      <c r="A19" s="91">
        <f>'ادخال درجات التشخيصي'!A15</f>
        <v>9</v>
      </c>
      <c r="B19" s="19" t="str">
        <f>IF('ادخال درجات الاختبار الخامس'!B14="","",'ادخال درجات الاختبار الخامس'!B14)</f>
        <v/>
      </c>
      <c r="C19" s="19" t="str">
        <f>'ادخال درجات الاختبار الخامس'!AC14</f>
        <v/>
      </c>
      <c r="D19" s="92" t="str">
        <f>'ادخال درجات الاختبار الخامس'!AD14</f>
        <v/>
      </c>
      <c r="G19" t="str">
        <f>IF(B19="","",RANK(D19,$D:$D,1)+COUNTIF(D$11:$D19,D19)-1)</f>
        <v/>
      </c>
      <c r="H19" t="str">
        <f>IF(B19="","",RANK(D19,$D:$D)+COUNTIF($D$11:D19,D19)-1)</f>
        <v/>
      </c>
      <c r="J19" s="91">
        <v>9</v>
      </c>
      <c r="K19" s="19" t="str">
        <f t="shared" si="0"/>
        <v/>
      </c>
      <c r="L19" s="92" t="str">
        <f t="shared" si="1"/>
        <v/>
      </c>
      <c r="N19" s="166" t="str">
        <f>'ادخال درجات الاختبار الخامس'!AM14</f>
        <v/>
      </c>
      <c r="O19" s="166" t="str">
        <f>'ادخال درجات الاختبار الخامس'!AO14</f>
        <v/>
      </c>
      <c r="P19" s="166" t="str">
        <f>'ادخال درجات الاختبار الخامس'!AQ14</f>
        <v/>
      </c>
      <c r="Q19" s="166" t="str">
        <f>'ادخال درجات الاختبار الخامس'!AS14</f>
        <v/>
      </c>
      <c r="R19" s="166" t="str">
        <f>'ادخال درجات الاختبار الخامس'!AU14</f>
        <v/>
      </c>
      <c r="S19" s="166" t="str">
        <f>'ادخال درجات الاختبار الخامس'!AW14</f>
        <v/>
      </c>
      <c r="T19" s="166" t="str">
        <f>'ادخال درجات الاختبار الخامس'!AY14</f>
        <v/>
      </c>
      <c r="U19" s="166" t="str">
        <f>'ادخال درجات الاختبار الخامس'!BA14</f>
        <v/>
      </c>
      <c r="V19" s="166" t="str">
        <f>'ادخال درجات الاختبار الخامس'!BC14</f>
        <v/>
      </c>
      <c r="W19" s="224" t="str">
        <f>'ادخال درجات الاختبار الخامس'!BE14</f>
        <v/>
      </c>
      <c r="X19" s="224" t="str">
        <f>'ادخال درجات الاختبار الخامس'!BG14</f>
        <v/>
      </c>
      <c r="Y19" s="224" t="str">
        <f>'ادخال درجات الاختبار الخامس'!BI14</f>
        <v/>
      </c>
      <c r="Z19" s="224" t="str">
        <f>'ادخال درجات الاختبار الخامس'!BK14</f>
        <v/>
      </c>
      <c r="AA19" s="224" t="str">
        <f>'ادخال درجات الاختبار الخامس'!BM14</f>
        <v/>
      </c>
      <c r="AB19" s="224" t="str">
        <f>'ادخال درجات الاختبار الخامس'!BO14</f>
        <v/>
      </c>
      <c r="AC19" s="224" t="str">
        <f>'ادخال درجات الاختبار الخامس'!BQ14</f>
        <v/>
      </c>
      <c r="AD19" s="224" t="str">
        <f>'ادخال درجات الاختبار الخامس'!BS14</f>
        <v/>
      </c>
      <c r="AE19" s="224" t="str">
        <f>'ادخال درجات الاختبار الخامس'!BU14</f>
        <v/>
      </c>
      <c r="AF19" s="224" t="str">
        <f>'ادخال درجات الاختبار الخامس'!BW14</f>
        <v/>
      </c>
      <c r="AG19" s="224" t="str">
        <f>'ادخال درجات الاختبار الخامس'!BY14</f>
        <v/>
      </c>
      <c r="AH19" s="224" t="str">
        <f>'ادخال درجات الاختبار الخامس'!CA14</f>
        <v/>
      </c>
      <c r="AI19" s="224" t="str">
        <f>'ادخال درجات الاختبار الخامس'!CC14</f>
        <v/>
      </c>
      <c r="AJ19" s="224" t="str">
        <f>'ادخال درجات الاختبار الخامس'!CE14</f>
        <v/>
      </c>
      <c r="AK19" s="224" t="str">
        <f>'ادخال درجات الاختبار الخامس'!CG14</f>
        <v/>
      </c>
      <c r="AL19" s="224" t="str">
        <f>'ادخال درجات الاختبار الخامس'!CI14</f>
        <v/>
      </c>
      <c r="AS19" s="91">
        <v>9</v>
      </c>
      <c r="AT19" s="19" t="str">
        <f t="shared" si="2"/>
        <v/>
      </c>
      <c r="AU19" s="92" t="str">
        <f t="shared" si="3"/>
        <v/>
      </c>
    </row>
    <row r="20" spans="1:47">
      <c r="A20" s="91">
        <f>'ادخال درجات التشخيصي'!A16</f>
        <v>10</v>
      </c>
      <c r="B20" s="19" t="str">
        <f>IF('ادخال درجات الاختبار الخامس'!B15="","",'ادخال درجات الاختبار الخامس'!B15)</f>
        <v/>
      </c>
      <c r="C20" s="19" t="str">
        <f>'ادخال درجات الاختبار الخامس'!AC15</f>
        <v/>
      </c>
      <c r="D20" s="92" t="str">
        <f>'ادخال درجات الاختبار الخامس'!AD15</f>
        <v/>
      </c>
      <c r="G20" t="str">
        <f>IF(B20="","",RANK(D20,$D:$D,1)+COUNTIF(D$11:$D20,D20)-1)</f>
        <v/>
      </c>
      <c r="H20" t="str">
        <f>IF(B20="","",RANK(D20,$D:$D)+COUNTIF($D$11:D20,D20)-1)</f>
        <v/>
      </c>
      <c r="J20" s="91">
        <v>10</v>
      </c>
      <c r="K20" s="19" t="str">
        <f t="shared" si="0"/>
        <v/>
      </c>
      <c r="L20" s="92" t="str">
        <f t="shared" si="1"/>
        <v/>
      </c>
      <c r="N20" s="166" t="str">
        <f>'ادخال درجات الاختبار الخامس'!AM15</f>
        <v/>
      </c>
      <c r="O20" s="166" t="str">
        <f>'ادخال درجات الاختبار الخامس'!AO15</f>
        <v/>
      </c>
      <c r="P20" s="166" t="str">
        <f>'ادخال درجات الاختبار الخامس'!AQ15</f>
        <v/>
      </c>
      <c r="Q20" s="166" t="str">
        <f>'ادخال درجات الاختبار الخامس'!AS15</f>
        <v/>
      </c>
      <c r="R20" s="166" t="str">
        <f>'ادخال درجات الاختبار الخامس'!AU15</f>
        <v/>
      </c>
      <c r="S20" s="166" t="str">
        <f>'ادخال درجات الاختبار الخامس'!AW15</f>
        <v/>
      </c>
      <c r="T20" s="166" t="str">
        <f>'ادخال درجات الاختبار الخامس'!AY15</f>
        <v/>
      </c>
      <c r="U20" s="166" t="str">
        <f>'ادخال درجات الاختبار الخامس'!BA15</f>
        <v/>
      </c>
      <c r="V20" s="166" t="str">
        <f>'ادخال درجات الاختبار الخامس'!BC15</f>
        <v/>
      </c>
      <c r="W20" s="224" t="str">
        <f>'ادخال درجات الاختبار الخامس'!BE15</f>
        <v/>
      </c>
      <c r="X20" s="224" t="str">
        <f>'ادخال درجات الاختبار الخامس'!BG15</f>
        <v/>
      </c>
      <c r="Y20" s="224" t="str">
        <f>'ادخال درجات الاختبار الخامس'!BI15</f>
        <v/>
      </c>
      <c r="Z20" s="224" t="str">
        <f>'ادخال درجات الاختبار الخامس'!BK15</f>
        <v/>
      </c>
      <c r="AA20" s="224" t="str">
        <f>'ادخال درجات الاختبار الخامس'!BM15</f>
        <v/>
      </c>
      <c r="AB20" s="224" t="str">
        <f>'ادخال درجات الاختبار الخامس'!BO15</f>
        <v/>
      </c>
      <c r="AC20" s="224" t="str">
        <f>'ادخال درجات الاختبار الخامس'!BQ15</f>
        <v/>
      </c>
      <c r="AD20" s="224" t="str">
        <f>'ادخال درجات الاختبار الخامس'!BS15</f>
        <v/>
      </c>
      <c r="AE20" s="224" t="str">
        <f>'ادخال درجات الاختبار الخامس'!BU15</f>
        <v/>
      </c>
      <c r="AF20" s="224" t="str">
        <f>'ادخال درجات الاختبار الخامس'!BW15</f>
        <v/>
      </c>
      <c r="AG20" s="224" t="str">
        <f>'ادخال درجات الاختبار الخامس'!BY15</f>
        <v/>
      </c>
      <c r="AH20" s="224" t="str">
        <f>'ادخال درجات الاختبار الخامس'!CA15</f>
        <v/>
      </c>
      <c r="AI20" s="224" t="str">
        <f>'ادخال درجات الاختبار الخامس'!CC15</f>
        <v/>
      </c>
      <c r="AJ20" s="224" t="str">
        <f>'ادخال درجات الاختبار الخامس'!CE15</f>
        <v/>
      </c>
      <c r="AK20" s="224" t="str">
        <f>'ادخال درجات الاختبار الخامس'!CG15</f>
        <v/>
      </c>
      <c r="AL20" s="224" t="str">
        <f>'ادخال درجات الاختبار الخامس'!CI15</f>
        <v/>
      </c>
      <c r="AS20" s="91">
        <v>10</v>
      </c>
      <c r="AT20" s="19" t="str">
        <f t="shared" si="2"/>
        <v/>
      </c>
      <c r="AU20" s="92" t="str">
        <f t="shared" si="3"/>
        <v/>
      </c>
    </row>
    <row r="21" spans="1:47">
      <c r="A21" s="91">
        <f>'ادخال درجات التشخيصي'!A17</f>
        <v>11</v>
      </c>
      <c r="B21" s="19" t="str">
        <f>IF('ادخال درجات الاختبار الخامس'!B16="","",'ادخال درجات الاختبار الخامس'!B16)</f>
        <v/>
      </c>
      <c r="C21" s="19" t="str">
        <f>'ادخال درجات الاختبار الخامس'!AC16</f>
        <v/>
      </c>
      <c r="D21" s="92" t="str">
        <f>'ادخال درجات الاختبار الخامس'!AD16</f>
        <v/>
      </c>
      <c r="G21" t="str">
        <f>IF(B21="","",RANK(D21,$D:$D,1)+COUNTIF(D$11:$D21,D21)-1)</f>
        <v/>
      </c>
      <c r="H21" t="str">
        <f>IF(B21="","",RANK(D21,$D:$D)+COUNTIF($D$11:D21,D21)-1)</f>
        <v/>
      </c>
      <c r="J21" s="91">
        <v>11</v>
      </c>
      <c r="K21" s="19" t="str">
        <f t="shared" si="0"/>
        <v/>
      </c>
      <c r="L21" s="92" t="str">
        <f t="shared" si="1"/>
        <v/>
      </c>
      <c r="N21" s="166" t="str">
        <f>'ادخال درجات الاختبار الخامس'!AM16</f>
        <v/>
      </c>
      <c r="O21" s="166" t="str">
        <f>'ادخال درجات الاختبار الخامس'!AO16</f>
        <v/>
      </c>
      <c r="P21" s="166" t="str">
        <f>'ادخال درجات الاختبار الخامس'!AQ16</f>
        <v/>
      </c>
      <c r="Q21" s="166" t="str">
        <f>'ادخال درجات الاختبار الخامس'!AS16</f>
        <v/>
      </c>
      <c r="R21" s="166" t="str">
        <f>'ادخال درجات الاختبار الخامس'!AU16</f>
        <v/>
      </c>
      <c r="S21" s="166" t="str">
        <f>'ادخال درجات الاختبار الخامس'!AW16</f>
        <v/>
      </c>
      <c r="T21" s="166" t="str">
        <f>'ادخال درجات الاختبار الخامس'!AY16</f>
        <v/>
      </c>
      <c r="U21" s="166" t="str">
        <f>'ادخال درجات الاختبار الخامس'!BA16</f>
        <v/>
      </c>
      <c r="V21" s="166" t="str">
        <f>'ادخال درجات الاختبار الخامس'!BC16</f>
        <v/>
      </c>
      <c r="W21" s="224" t="str">
        <f>'ادخال درجات الاختبار الخامس'!BE16</f>
        <v/>
      </c>
      <c r="X21" s="224" t="str">
        <f>'ادخال درجات الاختبار الخامس'!BG16</f>
        <v/>
      </c>
      <c r="Y21" s="224" t="str">
        <f>'ادخال درجات الاختبار الخامس'!BI16</f>
        <v/>
      </c>
      <c r="Z21" s="224" t="str">
        <f>'ادخال درجات الاختبار الخامس'!BK16</f>
        <v/>
      </c>
      <c r="AA21" s="224" t="str">
        <f>'ادخال درجات الاختبار الخامس'!BM16</f>
        <v/>
      </c>
      <c r="AB21" s="224" t="str">
        <f>'ادخال درجات الاختبار الخامس'!BO16</f>
        <v/>
      </c>
      <c r="AC21" s="224" t="str">
        <f>'ادخال درجات الاختبار الخامس'!BQ16</f>
        <v/>
      </c>
      <c r="AD21" s="224" t="str">
        <f>'ادخال درجات الاختبار الخامس'!BS16</f>
        <v/>
      </c>
      <c r="AE21" s="224" t="str">
        <f>'ادخال درجات الاختبار الخامس'!BU16</f>
        <v/>
      </c>
      <c r="AF21" s="224" t="str">
        <f>'ادخال درجات الاختبار الخامس'!BW16</f>
        <v/>
      </c>
      <c r="AG21" s="224" t="str">
        <f>'ادخال درجات الاختبار الخامس'!BY16</f>
        <v/>
      </c>
      <c r="AH21" s="224" t="str">
        <f>'ادخال درجات الاختبار الخامس'!CA16</f>
        <v/>
      </c>
      <c r="AI21" s="224" t="str">
        <f>'ادخال درجات الاختبار الخامس'!CC16</f>
        <v/>
      </c>
      <c r="AJ21" s="224" t="str">
        <f>'ادخال درجات الاختبار الخامس'!CE16</f>
        <v/>
      </c>
      <c r="AK21" s="224" t="str">
        <f>'ادخال درجات الاختبار الخامس'!CG16</f>
        <v/>
      </c>
      <c r="AL21" s="224" t="str">
        <f>'ادخال درجات الاختبار الخامس'!CI16</f>
        <v/>
      </c>
      <c r="AS21" s="91">
        <v>11</v>
      </c>
      <c r="AT21" s="19" t="str">
        <f t="shared" si="2"/>
        <v/>
      </c>
      <c r="AU21" s="92" t="str">
        <f t="shared" si="3"/>
        <v/>
      </c>
    </row>
    <row r="22" spans="1:47">
      <c r="A22" s="91">
        <f>'ادخال درجات التشخيصي'!A18</f>
        <v>12</v>
      </c>
      <c r="B22" s="19" t="str">
        <f>IF('ادخال درجات الاختبار الخامس'!B17="","",'ادخال درجات الاختبار الخامس'!B17)</f>
        <v/>
      </c>
      <c r="C22" s="19" t="str">
        <f>'ادخال درجات الاختبار الخامس'!AC17</f>
        <v/>
      </c>
      <c r="D22" s="92" t="str">
        <f>'ادخال درجات الاختبار الخامس'!AD17</f>
        <v/>
      </c>
      <c r="G22" t="str">
        <f>IF(B22="","",RANK(D22,$D:$D,1)+COUNTIF(D$11:$D22,D22)-1)</f>
        <v/>
      </c>
      <c r="H22" t="str">
        <f>IF(B22="","",RANK(D22,$D:$D)+COUNTIF($D$11:D22,D22)-1)</f>
        <v/>
      </c>
      <c r="J22" s="91">
        <v>12</v>
      </c>
      <c r="K22" s="19" t="str">
        <f t="shared" si="0"/>
        <v/>
      </c>
      <c r="L22" s="92" t="str">
        <f t="shared" si="1"/>
        <v/>
      </c>
      <c r="N22" s="166" t="str">
        <f>'ادخال درجات الاختبار الخامس'!AM17</f>
        <v/>
      </c>
      <c r="O22" s="166" t="str">
        <f>'ادخال درجات الاختبار الخامس'!AO17</f>
        <v/>
      </c>
      <c r="P22" s="166" t="str">
        <f>'ادخال درجات الاختبار الخامس'!AQ17</f>
        <v/>
      </c>
      <c r="Q22" s="166" t="str">
        <f>'ادخال درجات الاختبار الخامس'!AS17</f>
        <v/>
      </c>
      <c r="R22" s="166" t="str">
        <f>'ادخال درجات الاختبار الخامس'!AU17</f>
        <v/>
      </c>
      <c r="S22" s="166" t="str">
        <f>'ادخال درجات الاختبار الخامس'!AW17</f>
        <v/>
      </c>
      <c r="T22" s="166" t="str">
        <f>'ادخال درجات الاختبار الخامس'!AY17</f>
        <v/>
      </c>
      <c r="U22" s="166" t="str">
        <f>'ادخال درجات الاختبار الخامس'!BA17</f>
        <v/>
      </c>
      <c r="V22" s="166" t="str">
        <f>'ادخال درجات الاختبار الخامس'!BC17</f>
        <v/>
      </c>
      <c r="W22" s="224" t="str">
        <f>'ادخال درجات الاختبار الخامس'!BE17</f>
        <v/>
      </c>
      <c r="X22" s="224" t="str">
        <f>'ادخال درجات الاختبار الخامس'!BG17</f>
        <v/>
      </c>
      <c r="Y22" s="224" t="str">
        <f>'ادخال درجات الاختبار الخامس'!BI17</f>
        <v/>
      </c>
      <c r="Z22" s="224" t="str">
        <f>'ادخال درجات الاختبار الخامس'!BK17</f>
        <v/>
      </c>
      <c r="AA22" s="224" t="str">
        <f>'ادخال درجات الاختبار الخامس'!BM17</f>
        <v/>
      </c>
      <c r="AB22" s="224" t="str">
        <f>'ادخال درجات الاختبار الخامس'!BO17</f>
        <v/>
      </c>
      <c r="AC22" s="224" t="str">
        <f>'ادخال درجات الاختبار الخامس'!BQ17</f>
        <v/>
      </c>
      <c r="AD22" s="224" t="str">
        <f>'ادخال درجات الاختبار الخامس'!BS17</f>
        <v/>
      </c>
      <c r="AE22" s="224" t="str">
        <f>'ادخال درجات الاختبار الخامس'!BU17</f>
        <v/>
      </c>
      <c r="AF22" s="224" t="str">
        <f>'ادخال درجات الاختبار الخامس'!BW17</f>
        <v/>
      </c>
      <c r="AG22" s="224" t="str">
        <f>'ادخال درجات الاختبار الخامس'!BY17</f>
        <v/>
      </c>
      <c r="AH22" s="224" t="str">
        <f>'ادخال درجات الاختبار الخامس'!CA17</f>
        <v/>
      </c>
      <c r="AI22" s="224" t="str">
        <f>'ادخال درجات الاختبار الخامس'!CC17</f>
        <v/>
      </c>
      <c r="AJ22" s="224" t="str">
        <f>'ادخال درجات الاختبار الخامس'!CE17</f>
        <v/>
      </c>
      <c r="AK22" s="224" t="str">
        <f>'ادخال درجات الاختبار الخامس'!CG17</f>
        <v/>
      </c>
      <c r="AL22" s="224" t="str">
        <f>'ادخال درجات الاختبار الخامس'!CI17</f>
        <v/>
      </c>
      <c r="AS22" s="91">
        <v>12</v>
      </c>
      <c r="AT22" s="19" t="str">
        <f t="shared" si="2"/>
        <v/>
      </c>
      <c r="AU22" s="92" t="str">
        <f t="shared" si="3"/>
        <v/>
      </c>
    </row>
    <row r="23" spans="1:47">
      <c r="A23" s="91">
        <f>'ادخال درجات التشخيصي'!A19</f>
        <v>13</v>
      </c>
      <c r="B23" s="19" t="str">
        <f>IF('ادخال درجات الاختبار الخامس'!B18="","",'ادخال درجات الاختبار الخامس'!B18)</f>
        <v/>
      </c>
      <c r="C23" s="19" t="str">
        <f>'ادخال درجات الاختبار الخامس'!AC18</f>
        <v/>
      </c>
      <c r="D23" s="92" t="str">
        <f>'ادخال درجات الاختبار الخامس'!AD18</f>
        <v/>
      </c>
      <c r="G23" t="str">
        <f>IF(B23="","",RANK(D23,$D:$D,1)+COUNTIF(D$11:$D23,D23)-1)</f>
        <v/>
      </c>
      <c r="H23" t="str">
        <f>IF(B23="","",RANK(D23,$D:$D)+COUNTIF($D$11:D23,D23)-1)</f>
        <v/>
      </c>
      <c r="J23" s="91">
        <v>13</v>
      </c>
      <c r="K23" s="19" t="str">
        <f t="shared" si="0"/>
        <v/>
      </c>
      <c r="L23" s="92" t="str">
        <f t="shared" si="1"/>
        <v/>
      </c>
      <c r="N23" s="166" t="str">
        <f>'ادخال درجات الاختبار الخامس'!AM18</f>
        <v/>
      </c>
      <c r="O23" s="166" t="str">
        <f>'ادخال درجات الاختبار الخامس'!AO18</f>
        <v/>
      </c>
      <c r="P23" s="166" t="str">
        <f>'ادخال درجات الاختبار الخامس'!AQ18</f>
        <v/>
      </c>
      <c r="Q23" s="166" t="str">
        <f>'ادخال درجات الاختبار الخامس'!AS18</f>
        <v/>
      </c>
      <c r="R23" s="166" t="str">
        <f>'ادخال درجات الاختبار الخامس'!AU18</f>
        <v/>
      </c>
      <c r="S23" s="166" t="str">
        <f>'ادخال درجات الاختبار الخامس'!AW18</f>
        <v/>
      </c>
      <c r="T23" s="166" t="str">
        <f>'ادخال درجات الاختبار الخامس'!AY18</f>
        <v/>
      </c>
      <c r="U23" s="166" t="str">
        <f>'ادخال درجات الاختبار الخامس'!BA18</f>
        <v/>
      </c>
      <c r="V23" s="166" t="str">
        <f>'ادخال درجات الاختبار الخامس'!BC18</f>
        <v/>
      </c>
      <c r="W23" s="224" t="str">
        <f>'ادخال درجات الاختبار الخامس'!BE18</f>
        <v/>
      </c>
      <c r="X23" s="224" t="str">
        <f>'ادخال درجات الاختبار الخامس'!BG18</f>
        <v/>
      </c>
      <c r="Y23" s="224" t="str">
        <f>'ادخال درجات الاختبار الخامس'!BI18</f>
        <v/>
      </c>
      <c r="Z23" s="224" t="str">
        <f>'ادخال درجات الاختبار الخامس'!BK18</f>
        <v/>
      </c>
      <c r="AA23" s="224" t="str">
        <f>'ادخال درجات الاختبار الخامس'!BM18</f>
        <v/>
      </c>
      <c r="AB23" s="224" t="str">
        <f>'ادخال درجات الاختبار الخامس'!BO18</f>
        <v/>
      </c>
      <c r="AC23" s="224" t="str">
        <f>'ادخال درجات الاختبار الخامس'!BQ18</f>
        <v/>
      </c>
      <c r="AD23" s="224" t="str">
        <f>'ادخال درجات الاختبار الخامس'!BS18</f>
        <v/>
      </c>
      <c r="AE23" s="224" t="str">
        <f>'ادخال درجات الاختبار الخامس'!BU18</f>
        <v/>
      </c>
      <c r="AF23" s="224" t="str">
        <f>'ادخال درجات الاختبار الخامس'!BW18</f>
        <v/>
      </c>
      <c r="AG23" s="224" t="str">
        <f>'ادخال درجات الاختبار الخامس'!BY18</f>
        <v/>
      </c>
      <c r="AH23" s="224" t="str">
        <f>'ادخال درجات الاختبار الخامس'!CA18</f>
        <v/>
      </c>
      <c r="AI23" s="224" t="str">
        <f>'ادخال درجات الاختبار الخامس'!CC18</f>
        <v/>
      </c>
      <c r="AJ23" s="224" t="str">
        <f>'ادخال درجات الاختبار الخامس'!CE18</f>
        <v/>
      </c>
      <c r="AK23" s="224" t="str">
        <f>'ادخال درجات الاختبار الخامس'!CG18</f>
        <v/>
      </c>
      <c r="AL23" s="224" t="str">
        <f>'ادخال درجات الاختبار الخامس'!CI18</f>
        <v/>
      </c>
      <c r="AS23" s="91">
        <v>13</v>
      </c>
      <c r="AT23" s="19" t="str">
        <f t="shared" si="2"/>
        <v/>
      </c>
      <c r="AU23" s="92" t="str">
        <f t="shared" si="3"/>
        <v/>
      </c>
    </row>
    <row r="24" spans="1:47">
      <c r="A24" s="91">
        <f>'ادخال درجات التشخيصي'!A20</f>
        <v>14</v>
      </c>
      <c r="B24" s="19" t="str">
        <f>IF('ادخال درجات الاختبار الخامس'!B19="","",'ادخال درجات الاختبار الخامس'!B19)</f>
        <v/>
      </c>
      <c r="C24" s="19" t="str">
        <f>'ادخال درجات الاختبار الخامس'!AC19</f>
        <v/>
      </c>
      <c r="D24" s="92" t="str">
        <f>'ادخال درجات الاختبار الخامس'!AD19</f>
        <v/>
      </c>
      <c r="G24" t="str">
        <f>IF(B24="","",RANK(D24,$D:$D,1)+COUNTIF(D$11:$D24,D24)-1)</f>
        <v/>
      </c>
      <c r="H24" t="str">
        <f>IF(B24="","",RANK(D24,$D:$D)+COUNTIF($D$11:D24,D24)-1)</f>
        <v/>
      </c>
      <c r="J24" s="91">
        <v>14</v>
      </c>
      <c r="K24" s="19" t="str">
        <f t="shared" si="0"/>
        <v/>
      </c>
      <c r="L24" s="92" t="str">
        <f t="shared" si="1"/>
        <v/>
      </c>
      <c r="N24" s="166" t="str">
        <f>'ادخال درجات الاختبار الخامس'!AM19</f>
        <v/>
      </c>
      <c r="O24" s="166" t="str">
        <f>'ادخال درجات الاختبار الخامس'!AO19</f>
        <v/>
      </c>
      <c r="P24" s="166" t="str">
        <f>'ادخال درجات الاختبار الخامس'!AQ19</f>
        <v/>
      </c>
      <c r="Q24" s="166" t="str">
        <f>'ادخال درجات الاختبار الخامس'!AS19</f>
        <v/>
      </c>
      <c r="R24" s="166" t="str">
        <f>'ادخال درجات الاختبار الخامس'!AU19</f>
        <v/>
      </c>
      <c r="S24" s="166" t="str">
        <f>'ادخال درجات الاختبار الخامس'!AW19</f>
        <v/>
      </c>
      <c r="T24" s="166" t="str">
        <f>'ادخال درجات الاختبار الخامس'!AY19</f>
        <v/>
      </c>
      <c r="U24" s="166" t="str">
        <f>'ادخال درجات الاختبار الخامس'!BA19</f>
        <v/>
      </c>
      <c r="V24" s="166" t="str">
        <f>'ادخال درجات الاختبار الخامس'!BC19</f>
        <v/>
      </c>
      <c r="W24" s="224" t="str">
        <f>'ادخال درجات الاختبار الخامس'!BE19</f>
        <v/>
      </c>
      <c r="X24" s="224" t="str">
        <f>'ادخال درجات الاختبار الخامس'!BG19</f>
        <v/>
      </c>
      <c r="Y24" s="224" t="str">
        <f>'ادخال درجات الاختبار الخامس'!BI19</f>
        <v/>
      </c>
      <c r="Z24" s="224" t="str">
        <f>'ادخال درجات الاختبار الخامس'!BK19</f>
        <v/>
      </c>
      <c r="AA24" s="224" t="str">
        <f>'ادخال درجات الاختبار الخامس'!BM19</f>
        <v/>
      </c>
      <c r="AB24" s="224" t="str">
        <f>'ادخال درجات الاختبار الخامس'!BO19</f>
        <v/>
      </c>
      <c r="AC24" s="224" t="str">
        <f>'ادخال درجات الاختبار الخامس'!BQ19</f>
        <v/>
      </c>
      <c r="AD24" s="224" t="str">
        <f>'ادخال درجات الاختبار الخامس'!BS19</f>
        <v/>
      </c>
      <c r="AE24" s="224" t="str">
        <f>'ادخال درجات الاختبار الخامس'!BU19</f>
        <v/>
      </c>
      <c r="AF24" s="224" t="str">
        <f>'ادخال درجات الاختبار الخامس'!BW19</f>
        <v/>
      </c>
      <c r="AG24" s="224" t="str">
        <f>'ادخال درجات الاختبار الخامس'!BY19</f>
        <v/>
      </c>
      <c r="AH24" s="224" t="str">
        <f>'ادخال درجات الاختبار الخامس'!CA19</f>
        <v/>
      </c>
      <c r="AI24" s="224" t="str">
        <f>'ادخال درجات الاختبار الخامس'!CC19</f>
        <v/>
      </c>
      <c r="AJ24" s="224" t="str">
        <f>'ادخال درجات الاختبار الخامس'!CE19</f>
        <v/>
      </c>
      <c r="AK24" s="224" t="str">
        <f>'ادخال درجات الاختبار الخامس'!CG19</f>
        <v/>
      </c>
      <c r="AL24" s="224" t="str">
        <f>'ادخال درجات الاختبار الخامس'!CI19</f>
        <v/>
      </c>
      <c r="AS24" s="91">
        <v>14</v>
      </c>
      <c r="AT24" s="19" t="str">
        <f t="shared" si="2"/>
        <v/>
      </c>
      <c r="AU24" s="92" t="str">
        <f t="shared" si="3"/>
        <v/>
      </c>
    </row>
    <row r="25" spans="1:47">
      <c r="A25" s="91">
        <f>'ادخال درجات التشخيصي'!A21</f>
        <v>15</v>
      </c>
      <c r="B25" s="19" t="str">
        <f>IF('ادخال درجات الاختبار الخامس'!B20="","",'ادخال درجات الاختبار الخامس'!B20)</f>
        <v/>
      </c>
      <c r="C25" s="19" t="str">
        <f>'ادخال درجات الاختبار الخامس'!AC20</f>
        <v/>
      </c>
      <c r="D25" s="92" t="str">
        <f>'ادخال درجات الاختبار الخامس'!AD20</f>
        <v/>
      </c>
      <c r="G25" t="str">
        <f>IF(B25="","",RANK(D25,$D:$D,1)+COUNTIF(D$11:$D25,D25)-1)</f>
        <v/>
      </c>
      <c r="H25" t="str">
        <f>IF(B25="","",RANK(D25,$D:$D)+COUNTIF($D$11:D25,D25)-1)</f>
        <v/>
      </c>
      <c r="J25" s="91">
        <v>15</v>
      </c>
      <c r="K25" s="19" t="str">
        <f t="shared" si="0"/>
        <v/>
      </c>
      <c r="L25" s="92" t="str">
        <f t="shared" si="1"/>
        <v/>
      </c>
      <c r="N25" s="166" t="str">
        <f>'ادخال درجات الاختبار الخامس'!AM20</f>
        <v/>
      </c>
      <c r="O25" s="166" t="str">
        <f>'ادخال درجات الاختبار الخامس'!AO20</f>
        <v/>
      </c>
      <c r="P25" s="166" t="str">
        <f>'ادخال درجات الاختبار الخامس'!AQ20</f>
        <v/>
      </c>
      <c r="Q25" s="166" t="str">
        <f>'ادخال درجات الاختبار الخامس'!AS20</f>
        <v/>
      </c>
      <c r="R25" s="166" t="str">
        <f>'ادخال درجات الاختبار الخامس'!AU20</f>
        <v/>
      </c>
      <c r="S25" s="166" t="str">
        <f>'ادخال درجات الاختبار الخامس'!AW20</f>
        <v/>
      </c>
      <c r="T25" s="166" t="str">
        <f>'ادخال درجات الاختبار الخامس'!AY20</f>
        <v/>
      </c>
      <c r="U25" s="166" t="str">
        <f>'ادخال درجات الاختبار الخامس'!BA20</f>
        <v/>
      </c>
      <c r="V25" s="166" t="str">
        <f>'ادخال درجات الاختبار الخامس'!BC20</f>
        <v/>
      </c>
      <c r="W25" s="224" t="str">
        <f>'ادخال درجات الاختبار الخامس'!BE20</f>
        <v/>
      </c>
      <c r="X25" s="224" t="str">
        <f>'ادخال درجات الاختبار الخامس'!BG20</f>
        <v/>
      </c>
      <c r="Y25" s="224" t="str">
        <f>'ادخال درجات الاختبار الخامس'!BI20</f>
        <v/>
      </c>
      <c r="Z25" s="224" t="str">
        <f>'ادخال درجات الاختبار الخامس'!BK20</f>
        <v/>
      </c>
      <c r="AA25" s="224" t="str">
        <f>'ادخال درجات الاختبار الخامس'!BM20</f>
        <v/>
      </c>
      <c r="AB25" s="224" t="str">
        <f>'ادخال درجات الاختبار الخامس'!BO20</f>
        <v/>
      </c>
      <c r="AC25" s="224" t="str">
        <f>'ادخال درجات الاختبار الخامس'!BQ20</f>
        <v/>
      </c>
      <c r="AD25" s="224" t="str">
        <f>'ادخال درجات الاختبار الخامس'!BS20</f>
        <v/>
      </c>
      <c r="AE25" s="224" t="str">
        <f>'ادخال درجات الاختبار الخامس'!BU20</f>
        <v/>
      </c>
      <c r="AF25" s="224" t="str">
        <f>'ادخال درجات الاختبار الخامس'!BW20</f>
        <v/>
      </c>
      <c r="AG25" s="224" t="str">
        <f>'ادخال درجات الاختبار الخامس'!BY20</f>
        <v/>
      </c>
      <c r="AH25" s="224" t="str">
        <f>'ادخال درجات الاختبار الخامس'!CA20</f>
        <v/>
      </c>
      <c r="AI25" s="224" t="str">
        <f>'ادخال درجات الاختبار الخامس'!CC20</f>
        <v/>
      </c>
      <c r="AJ25" s="224" t="str">
        <f>'ادخال درجات الاختبار الخامس'!CE20</f>
        <v/>
      </c>
      <c r="AK25" s="224" t="str">
        <f>'ادخال درجات الاختبار الخامس'!CG20</f>
        <v/>
      </c>
      <c r="AL25" s="224" t="str">
        <f>'ادخال درجات الاختبار الخامس'!CI20</f>
        <v/>
      </c>
      <c r="AS25" s="91">
        <v>15</v>
      </c>
      <c r="AT25" s="19" t="str">
        <f t="shared" si="2"/>
        <v/>
      </c>
      <c r="AU25" s="92" t="str">
        <f t="shared" si="3"/>
        <v/>
      </c>
    </row>
    <row r="26" spans="1:47">
      <c r="A26" s="91">
        <f>'ادخال درجات التشخيصي'!A22</f>
        <v>16</v>
      </c>
      <c r="B26" s="19" t="str">
        <f>IF('ادخال درجات الاختبار الخامس'!B21="","",'ادخال درجات الاختبار الخامس'!B21)</f>
        <v/>
      </c>
      <c r="C26" s="19" t="str">
        <f>'ادخال درجات الاختبار الخامس'!AC21</f>
        <v/>
      </c>
      <c r="D26" s="92" t="str">
        <f>'ادخال درجات الاختبار الخامس'!AD21</f>
        <v/>
      </c>
      <c r="G26" t="str">
        <f>IF(B26="","",RANK(D26,$D:$D,1)+COUNTIF(D$11:$D26,D26)-1)</f>
        <v/>
      </c>
      <c r="H26" t="str">
        <f>IF(B26="","",RANK(D26,$D:$D)+COUNTIF($D$11:D26,D26)-1)</f>
        <v/>
      </c>
      <c r="J26" s="91">
        <v>16</v>
      </c>
      <c r="K26" s="19" t="str">
        <f t="shared" si="0"/>
        <v/>
      </c>
      <c r="L26" s="92" t="str">
        <f t="shared" si="1"/>
        <v/>
      </c>
      <c r="N26" s="166" t="str">
        <f>'ادخال درجات الاختبار الخامس'!AM21</f>
        <v/>
      </c>
      <c r="O26" s="166" t="str">
        <f>'ادخال درجات الاختبار الخامس'!AO21</f>
        <v/>
      </c>
      <c r="P26" s="166" t="str">
        <f>'ادخال درجات الاختبار الخامس'!AQ21</f>
        <v/>
      </c>
      <c r="Q26" s="166" t="str">
        <f>'ادخال درجات الاختبار الخامس'!AS21</f>
        <v/>
      </c>
      <c r="R26" s="166" t="str">
        <f>'ادخال درجات الاختبار الخامس'!AU21</f>
        <v/>
      </c>
      <c r="S26" s="166" t="str">
        <f>'ادخال درجات الاختبار الخامس'!AW21</f>
        <v/>
      </c>
      <c r="T26" s="166" t="str">
        <f>'ادخال درجات الاختبار الخامس'!AY21</f>
        <v/>
      </c>
      <c r="U26" s="166" t="str">
        <f>'ادخال درجات الاختبار الخامس'!BA21</f>
        <v/>
      </c>
      <c r="V26" s="166" t="str">
        <f>'ادخال درجات الاختبار الخامس'!BC21</f>
        <v/>
      </c>
      <c r="W26" s="224" t="str">
        <f>'ادخال درجات الاختبار الخامس'!BE21</f>
        <v/>
      </c>
      <c r="X26" s="224" t="str">
        <f>'ادخال درجات الاختبار الخامس'!BG21</f>
        <v/>
      </c>
      <c r="Y26" s="224" t="str">
        <f>'ادخال درجات الاختبار الخامس'!BI21</f>
        <v/>
      </c>
      <c r="Z26" s="224" t="str">
        <f>'ادخال درجات الاختبار الخامس'!BK21</f>
        <v/>
      </c>
      <c r="AA26" s="224" t="str">
        <f>'ادخال درجات الاختبار الخامس'!BM21</f>
        <v/>
      </c>
      <c r="AB26" s="224" t="str">
        <f>'ادخال درجات الاختبار الخامس'!BO21</f>
        <v/>
      </c>
      <c r="AC26" s="224" t="str">
        <f>'ادخال درجات الاختبار الخامس'!BQ21</f>
        <v/>
      </c>
      <c r="AD26" s="224" t="str">
        <f>'ادخال درجات الاختبار الخامس'!BS21</f>
        <v/>
      </c>
      <c r="AE26" s="224" t="str">
        <f>'ادخال درجات الاختبار الخامس'!BU21</f>
        <v/>
      </c>
      <c r="AF26" s="224" t="str">
        <f>'ادخال درجات الاختبار الخامس'!BW21</f>
        <v/>
      </c>
      <c r="AG26" s="224" t="str">
        <f>'ادخال درجات الاختبار الخامس'!BY21</f>
        <v/>
      </c>
      <c r="AH26" s="224" t="str">
        <f>'ادخال درجات الاختبار الخامس'!CA21</f>
        <v/>
      </c>
      <c r="AI26" s="224" t="str">
        <f>'ادخال درجات الاختبار الخامس'!CC21</f>
        <v/>
      </c>
      <c r="AJ26" s="224" t="str">
        <f>'ادخال درجات الاختبار الخامس'!CE21</f>
        <v/>
      </c>
      <c r="AK26" s="224" t="str">
        <f>'ادخال درجات الاختبار الخامس'!CG21</f>
        <v/>
      </c>
      <c r="AL26" s="224" t="str">
        <f>'ادخال درجات الاختبار الخامس'!CI21</f>
        <v/>
      </c>
      <c r="AS26" s="91">
        <v>16</v>
      </c>
      <c r="AT26" s="19" t="str">
        <f t="shared" si="2"/>
        <v/>
      </c>
      <c r="AU26" s="92" t="str">
        <f t="shared" si="3"/>
        <v/>
      </c>
    </row>
    <row r="27" spans="1:47">
      <c r="A27" s="91">
        <f>'ادخال درجات التشخيصي'!A23</f>
        <v>17</v>
      </c>
      <c r="B27" s="19" t="str">
        <f>IF('ادخال درجات الاختبار الخامس'!B22="","",'ادخال درجات الاختبار الخامس'!B22)</f>
        <v/>
      </c>
      <c r="C27" s="19" t="str">
        <f>'ادخال درجات الاختبار الخامس'!AC22</f>
        <v/>
      </c>
      <c r="D27" s="92" t="str">
        <f>'ادخال درجات الاختبار الخامس'!AD22</f>
        <v/>
      </c>
      <c r="G27" t="str">
        <f>IF(B27="","",RANK(D27,$D:$D,1)+COUNTIF(D$11:$D27,D27)-1)</f>
        <v/>
      </c>
      <c r="H27" t="str">
        <f>IF(B27="","",RANK(D27,$D:$D)+COUNTIF($D$11:D27,D27)-1)</f>
        <v/>
      </c>
      <c r="J27" s="91">
        <v>17</v>
      </c>
      <c r="K27" s="19" t="str">
        <f t="shared" si="0"/>
        <v/>
      </c>
      <c r="L27" s="92" t="str">
        <f t="shared" si="1"/>
        <v/>
      </c>
      <c r="N27" s="166" t="str">
        <f>'ادخال درجات الاختبار الخامس'!AM22</f>
        <v/>
      </c>
      <c r="O27" s="166" t="str">
        <f>'ادخال درجات الاختبار الخامس'!AO22</f>
        <v/>
      </c>
      <c r="P27" s="166" t="str">
        <f>'ادخال درجات الاختبار الخامس'!AQ22</f>
        <v/>
      </c>
      <c r="Q27" s="166" t="str">
        <f>'ادخال درجات الاختبار الخامس'!AS22</f>
        <v/>
      </c>
      <c r="R27" s="166" t="str">
        <f>'ادخال درجات الاختبار الخامس'!AU22</f>
        <v/>
      </c>
      <c r="S27" s="166" t="str">
        <f>'ادخال درجات الاختبار الخامس'!AW22</f>
        <v/>
      </c>
      <c r="T27" s="166" t="str">
        <f>'ادخال درجات الاختبار الخامس'!AY22</f>
        <v/>
      </c>
      <c r="U27" s="166" t="str">
        <f>'ادخال درجات الاختبار الخامس'!BA22</f>
        <v/>
      </c>
      <c r="V27" s="166" t="str">
        <f>'ادخال درجات الاختبار الخامس'!BC22</f>
        <v/>
      </c>
      <c r="W27" s="224" t="str">
        <f>'ادخال درجات الاختبار الخامس'!BE22</f>
        <v/>
      </c>
      <c r="X27" s="224" t="str">
        <f>'ادخال درجات الاختبار الخامس'!BG22</f>
        <v/>
      </c>
      <c r="Y27" s="224" t="str">
        <f>'ادخال درجات الاختبار الخامس'!BI22</f>
        <v/>
      </c>
      <c r="Z27" s="224" t="str">
        <f>'ادخال درجات الاختبار الخامس'!BK22</f>
        <v/>
      </c>
      <c r="AA27" s="224" t="str">
        <f>'ادخال درجات الاختبار الخامس'!BM22</f>
        <v/>
      </c>
      <c r="AB27" s="224" t="str">
        <f>'ادخال درجات الاختبار الخامس'!BO22</f>
        <v/>
      </c>
      <c r="AC27" s="224" t="str">
        <f>'ادخال درجات الاختبار الخامس'!BQ22</f>
        <v/>
      </c>
      <c r="AD27" s="224" t="str">
        <f>'ادخال درجات الاختبار الخامس'!BS22</f>
        <v/>
      </c>
      <c r="AE27" s="224" t="str">
        <f>'ادخال درجات الاختبار الخامس'!BU22</f>
        <v/>
      </c>
      <c r="AF27" s="224" t="str">
        <f>'ادخال درجات الاختبار الخامس'!BW22</f>
        <v/>
      </c>
      <c r="AG27" s="224" t="str">
        <f>'ادخال درجات الاختبار الخامس'!BY22</f>
        <v/>
      </c>
      <c r="AH27" s="224" t="str">
        <f>'ادخال درجات الاختبار الخامس'!CA22</f>
        <v/>
      </c>
      <c r="AI27" s="224" t="str">
        <f>'ادخال درجات الاختبار الخامس'!CC22</f>
        <v/>
      </c>
      <c r="AJ27" s="224" t="str">
        <f>'ادخال درجات الاختبار الخامس'!CE22</f>
        <v/>
      </c>
      <c r="AK27" s="224" t="str">
        <f>'ادخال درجات الاختبار الخامس'!CG22</f>
        <v/>
      </c>
      <c r="AL27" s="224" t="str">
        <f>'ادخال درجات الاختبار الخامس'!CI22</f>
        <v/>
      </c>
      <c r="AS27" s="91">
        <v>17</v>
      </c>
      <c r="AT27" s="19" t="str">
        <f t="shared" si="2"/>
        <v/>
      </c>
      <c r="AU27" s="92" t="str">
        <f t="shared" si="3"/>
        <v/>
      </c>
    </row>
    <row r="28" spans="1:47">
      <c r="A28" s="91">
        <f>'ادخال درجات التشخيصي'!A24</f>
        <v>18</v>
      </c>
      <c r="B28" s="19" t="str">
        <f>IF('ادخال درجات الاختبار الخامس'!B23="","",'ادخال درجات الاختبار الخامس'!B23)</f>
        <v/>
      </c>
      <c r="C28" s="19" t="str">
        <f>'ادخال درجات الاختبار الخامس'!AC23</f>
        <v/>
      </c>
      <c r="D28" s="92" t="str">
        <f>'ادخال درجات الاختبار الخامس'!AD23</f>
        <v/>
      </c>
      <c r="G28" t="str">
        <f>IF(B28="","",RANK(D28,$D:$D,1)+COUNTIF(D$11:$D28,D28)-1)</f>
        <v/>
      </c>
      <c r="H28" t="str">
        <f>IF(B28="","",RANK(D28,$D:$D)+COUNTIF($D$11:D28,D28)-1)</f>
        <v/>
      </c>
      <c r="J28" s="91">
        <v>18</v>
      </c>
      <c r="K28" s="19" t="str">
        <f t="shared" si="0"/>
        <v/>
      </c>
      <c r="L28" s="92" t="str">
        <f t="shared" si="1"/>
        <v/>
      </c>
      <c r="N28" s="166" t="str">
        <f>'ادخال درجات الاختبار الخامس'!AM23</f>
        <v/>
      </c>
      <c r="O28" s="166" t="str">
        <f>'ادخال درجات الاختبار الخامس'!AO23</f>
        <v/>
      </c>
      <c r="P28" s="166" t="str">
        <f>'ادخال درجات الاختبار الخامس'!AQ23</f>
        <v/>
      </c>
      <c r="Q28" s="166" t="str">
        <f>'ادخال درجات الاختبار الخامس'!AS23</f>
        <v/>
      </c>
      <c r="R28" s="166" t="str">
        <f>'ادخال درجات الاختبار الخامس'!AU23</f>
        <v/>
      </c>
      <c r="S28" s="166" t="str">
        <f>'ادخال درجات الاختبار الخامس'!AW23</f>
        <v/>
      </c>
      <c r="T28" s="166" t="str">
        <f>'ادخال درجات الاختبار الخامس'!AY23</f>
        <v/>
      </c>
      <c r="U28" s="166" t="str">
        <f>'ادخال درجات الاختبار الخامس'!BA23</f>
        <v/>
      </c>
      <c r="V28" s="166" t="str">
        <f>'ادخال درجات الاختبار الخامس'!BC23</f>
        <v/>
      </c>
      <c r="W28" s="224" t="str">
        <f>'ادخال درجات الاختبار الخامس'!BE23</f>
        <v/>
      </c>
      <c r="X28" s="224" t="str">
        <f>'ادخال درجات الاختبار الخامس'!BG23</f>
        <v/>
      </c>
      <c r="Y28" s="224" t="str">
        <f>'ادخال درجات الاختبار الخامس'!BI23</f>
        <v/>
      </c>
      <c r="Z28" s="224" t="str">
        <f>'ادخال درجات الاختبار الخامس'!BK23</f>
        <v/>
      </c>
      <c r="AA28" s="224" t="str">
        <f>'ادخال درجات الاختبار الخامس'!BM23</f>
        <v/>
      </c>
      <c r="AB28" s="224" t="str">
        <f>'ادخال درجات الاختبار الخامس'!BO23</f>
        <v/>
      </c>
      <c r="AC28" s="224" t="str">
        <f>'ادخال درجات الاختبار الخامس'!BQ23</f>
        <v/>
      </c>
      <c r="AD28" s="224" t="str">
        <f>'ادخال درجات الاختبار الخامس'!BS23</f>
        <v/>
      </c>
      <c r="AE28" s="224" t="str">
        <f>'ادخال درجات الاختبار الخامس'!BU23</f>
        <v/>
      </c>
      <c r="AF28" s="224" t="str">
        <f>'ادخال درجات الاختبار الخامس'!BW23</f>
        <v/>
      </c>
      <c r="AG28" s="224" t="str">
        <f>'ادخال درجات الاختبار الخامس'!BY23</f>
        <v/>
      </c>
      <c r="AH28" s="224" t="str">
        <f>'ادخال درجات الاختبار الخامس'!CA23</f>
        <v/>
      </c>
      <c r="AI28" s="224" t="str">
        <f>'ادخال درجات الاختبار الخامس'!CC23</f>
        <v/>
      </c>
      <c r="AJ28" s="224" t="str">
        <f>'ادخال درجات الاختبار الخامس'!CE23</f>
        <v/>
      </c>
      <c r="AK28" s="224" t="str">
        <f>'ادخال درجات الاختبار الخامس'!CG23</f>
        <v/>
      </c>
      <c r="AL28" s="224" t="str">
        <f>'ادخال درجات الاختبار الخامس'!CI23</f>
        <v/>
      </c>
      <c r="AS28" s="91">
        <v>18</v>
      </c>
      <c r="AT28" s="19" t="str">
        <f t="shared" si="2"/>
        <v/>
      </c>
      <c r="AU28" s="92" t="str">
        <f t="shared" si="3"/>
        <v/>
      </c>
    </row>
    <row r="29" spans="1:47">
      <c r="A29" s="91">
        <f>'ادخال درجات التشخيصي'!A25</f>
        <v>19</v>
      </c>
      <c r="B29" s="19" t="str">
        <f>IF('ادخال درجات الاختبار الخامس'!B24="","",'ادخال درجات الاختبار الخامس'!B24)</f>
        <v/>
      </c>
      <c r="C29" s="19" t="str">
        <f>'ادخال درجات الاختبار الخامس'!AC24</f>
        <v/>
      </c>
      <c r="D29" s="92" t="str">
        <f>'ادخال درجات الاختبار الخامس'!AD24</f>
        <v/>
      </c>
      <c r="G29" t="str">
        <f>IF(B29="","",RANK(D29,$D:$D,1)+COUNTIF(D$11:$D29,D29)-1)</f>
        <v/>
      </c>
      <c r="H29" t="str">
        <f>IF(B29="","",RANK(D29,$D:$D)+COUNTIF($D$11:D29,D29)-1)</f>
        <v/>
      </c>
      <c r="J29" s="91">
        <v>19</v>
      </c>
      <c r="K29" s="19" t="str">
        <f t="shared" si="0"/>
        <v/>
      </c>
      <c r="L29" s="92" t="str">
        <f t="shared" si="1"/>
        <v/>
      </c>
      <c r="N29" s="166" t="str">
        <f>'ادخال درجات الاختبار الخامس'!AM24</f>
        <v/>
      </c>
      <c r="O29" s="166" t="str">
        <f>'ادخال درجات الاختبار الخامس'!AO24</f>
        <v/>
      </c>
      <c r="P29" s="166" t="str">
        <f>'ادخال درجات الاختبار الخامس'!AQ24</f>
        <v/>
      </c>
      <c r="Q29" s="166" t="str">
        <f>'ادخال درجات الاختبار الخامس'!AS24</f>
        <v/>
      </c>
      <c r="R29" s="166" t="str">
        <f>'ادخال درجات الاختبار الخامس'!AU24</f>
        <v/>
      </c>
      <c r="S29" s="166" t="str">
        <f>'ادخال درجات الاختبار الخامس'!AW24</f>
        <v/>
      </c>
      <c r="T29" s="166" t="str">
        <f>'ادخال درجات الاختبار الخامس'!AY24</f>
        <v/>
      </c>
      <c r="U29" s="166" t="str">
        <f>'ادخال درجات الاختبار الخامس'!BA24</f>
        <v/>
      </c>
      <c r="V29" s="166" t="str">
        <f>'ادخال درجات الاختبار الخامس'!BC24</f>
        <v/>
      </c>
      <c r="W29" s="224" t="str">
        <f>'ادخال درجات الاختبار الخامس'!BE24</f>
        <v/>
      </c>
      <c r="X29" s="224" t="str">
        <f>'ادخال درجات الاختبار الخامس'!BG24</f>
        <v/>
      </c>
      <c r="Y29" s="224" t="str">
        <f>'ادخال درجات الاختبار الخامس'!BI24</f>
        <v/>
      </c>
      <c r="Z29" s="224" t="str">
        <f>'ادخال درجات الاختبار الخامس'!BK24</f>
        <v/>
      </c>
      <c r="AA29" s="224" t="str">
        <f>'ادخال درجات الاختبار الخامس'!BM24</f>
        <v/>
      </c>
      <c r="AB29" s="224" t="str">
        <f>'ادخال درجات الاختبار الخامس'!BO24</f>
        <v/>
      </c>
      <c r="AC29" s="224" t="str">
        <f>'ادخال درجات الاختبار الخامس'!BQ24</f>
        <v/>
      </c>
      <c r="AD29" s="224" t="str">
        <f>'ادخال درجات الاختبار الخامس'!BS24</f>
        <v/>
      </c>
      <c r="AE29" s="224" t="str">
        <f>'ادخال درجات الاختبار الخامس'!BU24</f>
        <v/>
      </c>
      <c r="AF29" s="224" t="str">
        <f>'ادخال درجات الاختبار الخامس'!BW24</f>
        <v/>
      </c>
      <c r="AG29" s="224" t="str">
        <f>'ادخال درجات الاختبار الخامس'!BY24</f>
        <v/>
      </c>
      <c r="AH29" s="224" t="str">
        <f>'ادخال درجات الاختبار الخامس'!CA24</f>
        <v/>
      </c>
      <c r="AI29" s="224" t="str">
        <f>'ادخال درجات الاختبار الخامس'!CC24</f>
        <v/>
      </c>
      <c r="AJ29" s="224" t="str">
        <f>'ادخال درجات الاختبار الخامس'!CE24</f>
        <v/>
      </c>
      <c r="AK29" s="224" t="str">
        <f>'ادخال درجات الاختبار الخامس'!CG24</f>
        <v/>
      </c>
      <c r="AL29" s="224" t="str">
        <f>'ادخال درجات الاختبار الخامس'!CI24</f>
        <v/>
      </c>
      <c r="AS29" s="91">
        <v>19</v>
      </c>
      <c r="AT29" s="19" t="str">
        <f t="shared" si="2"/>
        <v/>
      </c>
      <c r="AU29" s="92" t="str">
        <f t="shared" si="3"/>
        <v/>
      </c>
    </row>
    <row r="30" spans="1:47">
      <c r="A30" s="91">
        <f>'ادخال درجات التشخيصي'!A26</f>
        <v>20</v>
      </c>
      <c r="B30" s="19" t="str">
        <f>IF('ادخال درجات الاختبار الخامس'!B25="","",'ادخال درجات الاختبار الخامس'!B25)</f>
        <v/>
      </c>
      <c r="C30" s="19" t="str">
        <f>'ادخال درجات الاختبار الخامس'!AC25</f>
        <v/>
      </c>
      <c r="D30" s="92" t="str">
        <f>'ادخال درجات الاختبار الخامس'!AD25</f>
        <v/>
      </c>
      <c r="G30" t="str">
        <f>IF(B30="","",RANK(D30,$D:$D,1)+COUNTIF(D$11:$D30,D30)-1)</f>
        <v/>
      </c>
      <c r="H30" t="str">
        <f>IF(B30="","",RANK(D30,$D:$D)+COUNTIF($D$11:D30,D30)-1)</f>
        <v/>
      </c>
      <c r="J30" s="91">
        <v>20</v>
      </c>
      <c r="K30" s="19" t="str">
        <f t="shared" si="0"/>
        <v/>
      </c>
      <c r="L30" s="92" t="str">
        <f t="shared" si="1"/>
        <v/>
      </c>
      <c r="N30" s="166" t="str">
        <f>'ادخال درجات الاختبار الخامس'!AM25</f>
        <v/>
      </c>
      <c r="O30" s="166" t="str">
        <f>'ادخال درجات الاختبار الخامس'!AO25</f>
        <v/>
      </c>
      <c r="P30" s="166" t="str">
        <f>'ادخال درجات الاختبار الخامس'!AQ25</f>
        <v/>
      </c>
      <c r="Q30" s="166" t="str">
        <f>'ادخال درجات الاختبار الخامس'!AS25</f>
        <v/>
      </c>
      <c r="R30" s="166" t="str">
        <f>'ادخال درجات الاختبار الخامس'!AU25</f>
        <v/>
      </c>
      <c r="S30" s="166" t="str">
        <f>'ادخال درجات الاختبار الخامس'!AW25</f>
        <v/>
      </c>
      <c r="T30" s="166" t="str">
        <f>'ادخال درجات الاختبار الخامس'!AY25</f>
        <v/>
      </c>
      <c r="U30" s="166" t="str">
        <f>'ادخال درجات الاختبار الخامس'!BA25</f>
        <v/>
      </c>
      <c r="V30" s="166" t="str">
        <f>'ادخال درجات الاختبار الخامس'!BC25</f>
        <v/>
      </c>
      <c r="W30" s="224" t="str">
        <f>'ادخال درجات الاختبار الخامس'!BE25</f>
        <v/>
      </c>
      <c r="X30" s="224" t="str">
        <f>'ادخال درجات الاختبار الخامس'!BG25</f>
        <v/>
      </c>
      <c r="Y30" s="224" t="str">
        <f>'ادخال درجات الاختبار الخامس'!BI25</f>
        <v/>
      </c>
      <c r="Z30" s="224" t="str">
        <f>'ادخال درجات الاختبار الخامس'!BK25</f>
        <v/>
      </c>
      <c r="AA30" s="224" t="str">
        <f>'ادخال درجات الاختبار الخامس'!BM25</f>
        <v/>
      </c>
      <c r="AB30" s="224" t="str">
        <f>'ادخال درجات الاختبار الخامس'!BO25</f>
        <v/>
      </c>
      <c r="AC30" s="224" t="str">
        <f>'ادخال درجات الاختبار الخامس'!BQ25</f>
        <v/>
      </c>
      <c r="AD30" s="224" t="str">
        <f>'ادخال درجات الاختبار الخامس'!BS25</f>
        <v/>
      </c>
      <c r="AE30" s="224" t="str">
        <f>'ادخال درجات الاختبار الخامس'!BU25</f>
        <v/>
      </c>
      <c r="AF30" s="224" t="str">
        <f>'ادخال درجات الاختبار الخامس'!BW25</f>
        <v/>
      </c>
      <c r="AG30" s="224" t="str">
        <f>'ادخال درجات الاختبار الخامس'!BY25</f>
        <v/>
      </c>
      <c r="AH30" s="224" t="str">
        <f>'ادخال درجات الاختبار الخامس'!CA25</f>
        <v/>
      </c>
      <c r="AI30" s="224" t="str">
        <f>'ادخال درجات الاختبار الخامس'!CC25</f>
        <v/>
      </c>
      <c r="AJ30" s="224" t="str">
        <f>'ادخال درجات الاختبار الخامس'!CE25</f>
        <v/>
      </c>
      <c r="AK30" s="224" t="str">
        <f>'ادخال درجات الاختبار الخامس'!CG25</f>
        <v/>
      </c>
      <c r="AL30" s="224" t="str">
        <f>'ادخال درجات الاختبار الخامس'!CI25</f>
        <v/>
      </c>
      <c r="AS30" s="91">
        <v>20</v>
      </c>
      <c r="AT30" s="19" t="str">
        <f t="shared" si="2"/>
        <v/>
      </c>
      <c r="AU30" s="92" t="str">
        <f t="shared" si="3"/>
        <v/>
      </c>
    </row>
    <row r="31" spans="1:47">
      <c r="A31" s="91">
        <f>'ادخال درجات التشخيصي'!A27</f>
        <v>21</v>
      </c>
      <c r="B31" s="19" t="str">
        <f>IF('ادخال درجات الاختبار الخامس'!B26="","",'ادخال درجات الاختبار الخامس'!B26)</f>
        <v/>
      </c>
      <c r="C31" s="19" t="str">
        <f>'ادخال درجات الاختبار الخامس'!AC26</f>
        <v/>
      </c>
      <c r="D31" s="92" t="str">
        <f>'ادخال درجات الاختبار الخامس'!AD26</f>
        <v/>
      </c>
      <c r="G31" t="str">
        <f>IF(B31="","",RANK(D31,$D:$D,1)+COUNTIF(D$11:$D31,D31)-1)</f>
        <v/>
      </c>
      <c r="H31" t="str">
        <f>IF(B31="","",RANK(D31,$D:$D)+COUNTIF($D$11:D31,D31)-1)</f>
        <v/>
      </c>
      <c r="J31" s="91">
        <v>21</v>
      </c>
      <c r="K31" s="19" t="str">
        <f t="shared" si="0"/>
        <v/>
      </c>
      <c r="L31" s="92" t="str">
        <f t="shared" si="1"/>
        <v/>
      </c>
      <c r="N31" s="166" t="str">
        <f>'ادخال درجات الاختبار الخامس'!AM26</f>
        <v/>
      </c>
      <c r="O31" s="166" t="str">
        <f>'ادخال درجات الاختبار الخامس'!AO26</f>
        <v/>
      </c>
      <c r="P31" s="166" t="str">
        <f>'ادخال درجات الاختبار الخامس'!AQ26</f>
        <v/>
      </c>
      <c r="Q31" s="166" t="str">
        <f>'ادخال درجات الاختبار الخامس'!AS26</f>
        <v/>
      </c>
      <c r="R31" s="166" t="str">
        <f>'ادخال درجات الاختبار الخامس'!AU26</f>
        <v/>
      </c>
      <c r="S31" s="166" t="str">
        <f>'ادخال درجات الاختبار الخامس'!AW26</f>
        <v/>
      </c>
      <c r="T31" s="166" t="str">
        <f>'ادخال درجات الاختبار الخامس'!AY26</f>
        <v/>
      </c>
      <c r="U31" s="166" t="str">
        <f>'ادخال درجات الاختبار الخامس'!BA26</f>
        <v/>
      </c>
      <c r="V31" s="166" t="str">
        <f>'ادخال درجات الاختبار الخامس'!BC26</f>
        <v/>
      </c>
      <c r="W31" s="224" t="str">
        <f>'ادخال درجات الاختبار الخامس'!BE26</f>
        <v/>
      </c>
      <c r="X31" s="224" t="str">
        <f>'ادخال درجات الاختبار الخامس'!BG26</f>
        <v/>
      </c>
      <c r="Y31" s="224" t="str">
        <f>'ادخال درجات الاختبار الخامس'!BI26</f>
        <v/>
      </c>
      <c r="Z31" s="224" t="str">
        <f>'ادخال درجات الاختبار الخامس'!BK26</f>
        <v/>
      </c>
      <c r="AA31" s="224" t="str">
        <f>'ادخال درجات الاختبار الخامس'!BM26</f>
        <v/>
      </c>
      <c r="AB31" s="224" t="str">
        <f>'ادخال درجات الاختبار الخامس'!BO26</f>
        <v/>
      </c>
      <c r="AC31" s="224" t="str">
        <f>'ادخال درجات الاختبار الخامس'!BQ26</f>
        <v/>
      </c>
      <c r="AD31" s="224" t="str">
        <f>'ادخال درجات الاختبار الخامس'!BS26</f>
        <v/>
      </c>
      <c r="AE31" s="224" t="str">
        <f>'ادخال درجات الاختبار الخامس'!BU26</f>
        <v/>
      </c>
      <c r="AF31" s="224" t="str">
        <f>'ادخال درجات الاختبار الخامس'!BW26</f>
        <v/>
      </c>
      <c r="AG31" s="224" t="str">
        <f>'ادخال درجات الاختبار الخامس'!BY26</f>
        <v/>
      </c>
      <c r="AH31" s="224" t="str">
        <f>'ادخال درجات الاختبار الخامس'!CA26</f>
        <v/>
      </c>
      <c r="AI31" s="224" t="str">
        <f>'ادخال درجات الاختبار الخامس'!CC26</f>
        <v/>
      </c>
      <c r="AJ31" s="224" t="str">
        <f>'ادخال درجات الاختبار الخامس'!CE26</f>
        <v/>
      </c>
      <c r="AK31" s="224" t="str">
        <f>'ادخال درجات الاختبار الخامس'!CG26</f>
        <v/>
      </c>
      <c r="AL31" s="224" t="str">
        <f>'ادخال درجات الاختبار الخامس'!CI26</f>
        <v/>
      </c>
      <c r="AS31" s="91">
        <v>21</v>
      </c>
      <c r="AT31" s="19" t="str">
        <f t="shared" si="2"/>
        <v/>
      </c>
      <c r="AU31" s="92" t="str">
        <f t="shared" si="3"/>
        <v/>
      </c>
    </row>
    <row r="32" spans="1:47">
      <c r="A32" s="91">
        <f>'ادخال درجات التشخيصي'!A28</f>
        <v>22</v>
      </c>
      <c r="B32" s="19" t="str">
        <f>IF('ادخال درجات الاختبار الخامس'!B27="","",'ادخال درجات الاختبار الخامس'!B27)</f>
        <v/>
      </c>
      <c r="C32" s="19" t="str">
        <f>'ادخال درجات الاختبار الخامس'!AC27</f>
        <v/>
      </c>
      <c r="D32" s="92" t="str">
        <f>'ادخال درجات الاختبار الخامس'!AD27</f>
        <v/>
      </c>
      <c r="G32" t="str">
        <f>IF(B32="","",RANK(D32,$D:$D,1)+COUNTIF(D$11:$D32,D32)-1)</f>
        <v/>
      </c>
      <c r="H32" t="str">
        <f>IF(B32="","",RANK(D32,$D:$D)+COUNTIF($D$11:D32,D32)-1)</f>
        <v/>
      </c>
      <c r="J32" s="91">
        <v>22</v>
      </c>
      <c r="K32" s="19" t="str">
        <f t="shared" si="0"/>
        <v/>
      </c>
      <c r="L32" s="92" t="str">
        <f t="shared" si="1"/>
        <v/>
      </c>
      <c r="N32" s="166" t="str">
        <f>'ادخال درجات الاختبار الخامس'!AM27</f>
        <v/>
      </c>
      <c r="O32" s="166" t="str">
        <f>'ادخال درجات الاختبار الخامس'!AO27</f>
        <v/>
      </c>
      <c r="P32" s="166" t="str">
        <f>'ادخال درجات الاختبار الخامس'!AQ27</f>
        <v/>
      </c>
      <c r="Q32" s="166" t="str">
        <f>'ادخال درجات الاختبار الخامس'!AS27</f>
        <v/>
      </c>
      <c r="R32" s="166" t="str">
        <f>'ادخال درجات الاختبار الخامس'!AU27</f>
        <v/>
      </c>
      <c r="S32" s="166" t="str">
        <f>'ادخال درجات الاختبار الخامس'!AW27</f>
        <v/>
      </c>
      <c r="T32" s="166" t="str">
        <f>'ادخال درجات الاختبار الخامس'!AY27</f>
        <v/>
      </c>
      <c r="U32" s="166" t="str">
        <f>'ادخال درجات الاختبار الخامس'!BA27</f>
        <v/>
      </c>
      <c r="V32" s="166" t="str">
        <f>'ادخال درجات الاختبار الخامس'!BC27</f>
        <v/>
      </c>
      <c r="W32" s="224" t="str">
        <f>'ادخال درجات الاختبار الخامس'!BE27</f>
        <v/>
      </c>
      <c r="X32" s="224" t="str">
        <f>'ادخال درجات الاختبار الخامس'!BG27</f>
        <v/>
      </c>
      <c r="Y32" s="224" t="str">
        <f>'ادخال درجات الاختبار الخامس'!BI27</f>
        <v/>
      </c>
      <c r="Z32" s="224" t="str">
        <f>'ادخال درجات الاختبار الخامس'!BK27</f>
        <v/>
      </c>
      <c r="AA32" s="224" t="str">
        <f>'ادخال درجات الاختبار الخامس'!BM27</f>
        <v/>
      </c>
      <c r="AB32" s="224" t="str">
        <f>'ادخال درجات الاختبار الخامس'!BO27</f>
        <v/>
      </c>
      <c r="AC32" s="224" t="str">
        <f>'ادخال درجات الاختبار الخامس'!BQ27</f>
        <v/>
      </c>
      <c r="AD32" s="224" t="str">
        <f>'ادخال درجات الاختبار الخامس'!BS27</f>
        <v/>
      </c>
      <c r="AE32" s="224" t="str">
        <f>'ادخال درجات الاختبار الخامس'!BU27</f>
        <v/>
      </c>
      <c r="AF32" s="224" t="str">
        <f>'ادخال درجات الاختبار الخامس'!BW27</f>
        <v/>
      </c>
      <c r="AG32" s="224" t="str">
        <f>'ادخال درجات الاختبار الخامس'!BY27</f>
        <v/>
      </c>
      <c r="AH32" s="224" t="str">
        <f>'ادخال درجات الاختبار الخامس'!CA27</f>
        <v/>
      </c>
      <c r="AI32" s="224" t="str">
        <f>'ادخال درجات الاختبار الخامس'!CC27</f>
        <v/>
      </c>
      <c r="AJ32" s="224" t="str">
        <f>'ادخال درجات الاختبار الخامس'!CE27</f>
        <v/>
      </c>
      <c r="AK32" s="224" t="str">
        <f>'ادخال درجات الاختبار الخامس'!CG27</f>
        <v/>
      </c>
      <c r="AL32" s="224" t="str">
        <f>'ادخال درجات الاختبار الخامس'!CI27</f>
        <v/>
      </c>
      <c r="AS32" s="91">
        <v>22</v>
      </c>
      <c r="AT32" s="19" t="str">
        <f t="shared" si="2"/>
        <v/>
      </c>
      <c r="AU32" s="92" t="str">
        <f t="shared" si="3"/>
        <v/>
      </c>
    </row>
    <row r="33" spans="1:47">
      <c r="A33" s="91">
        <f>'ادخال درجات التشخيصي'!A29</f>
        <v>23</v>
      </c>
      <c r="B33" s="19" t="str">
        <f>IF('ادخال درجات الاختبار الخامس'!B28="","",'ادخال درجات الاختبار الخامس'!B28)</f>
        <v/>
      </c>
      <c r="C33" s="19" t="str">
        <f>'ادخال درجات الاختبار الخامس'!AC28</f>
        <v/>
      </c>
      <c r="D33" s="92" t="str">
        <f>'ادخال درجات الاختبار الخامس'!AD28</f>
        <v/>
      </c>
      <c r="G33" t="str">
        <f>IF(B33="","",RANK(D33,$D:$D,1)+COUNTIF(D$11:$D33,D33)-1)</f>
        <v/>
      </c>
      <c r="H33" t="str">
        <f>IF(B33="","",RANK(D33,$D:$D)+COUNTIF($D$11:D33,D33)-1)</f>
        <v/>
      </c>
      <c r="J33" s="91">
        <v>23</v>
      </c>
      <c r="K33" s="19" t="str">
        <f t="shared" si="0"/>
        <v/>
      </c>
      <c r="L33" s="92" t="str">
        <f t="shared" si="1"/>
        <v/>
      </c>
      <c r="N33" s="166" t="str">
        <f>'ادخال درجات الاختبار الخامس'!AM28</f>
        <v/>
      </c>
      <c r="O33" s="166" t="str">
        <f>'ادخال درجات الاختبار الخامس'!AO28</f>
        <v/>
      </c>
      <c r="P33" s="166" t="str">
        <f>'ادخال درجات الاختبار الخامس'!AQ28</f>
        <v/>
      </c>
      <c r="Q33" s="166" t="str">
        <f>'ادخال درجات الاختبار الخامس'!AS28</f>
        <v/>
      </c>
      <c r="R33" s="166" t="str">
        <f>'ادخال درجات الاختبار الخامس'!AU28</f>
        <v/>
      </c>
      <c r="S33" s="166" t="str">
        <f>'ادخال درجات الاختبار الخامس'!AW28</f>
        <v/>
      </c>
      <c r="T33" s="166" t="str">
        <f>'ادخال درجات الاختبار الخامس'!AY28</f>
        <v/>
      </c>
      <c r="U33" s="166" t="str">
        <f>'ادخال درجات الاختبار الخامس'!BA28</f>
        <v/>
      </c>
      <c r="V33" s="166" t="str">
        <f>'ادخال درجات الاختبار الخامس'!BC28</f>
        <v/>
      </c>
      <c r="W33" s="224" t="str">
        <f>'ادخال درجات الاختبار الخامس'!BE28</f>
        <v/>
      </c>
      <c r="X33" s="224" t="str">
        <f>'ادخال درجات الاختبار الخامس'!BG28</f>
        <v/>
      </c>
      <c r="Y33" s="224" t="str">
        <f>'ادخال درجات الاختبار الخامس'!BI28</f>
        <v/>
      </c>
      <c r="Z33" s="224" t="str">
        <f>'ادخال درجات الاختبار الخامس'!BK28</f>
        <v/>
      </c>
      <c r="AA33" s="224" t="str">
        <f>'ادخال درجات الاختبار الخامس'!BM28</f>
        <v/>
      </c>
      <c r="AB33" s="224" t="str">
        <f>'ادخال درجات الاختبار الخامس'!BO28</f>
        <v/>
      </c>
      <c r="AC33" s="224" t="str">
        <f>'ادخال درجات الاختبار الخامس'!BQ28</f>
        <v/>
      </c>
      <c r="AD33" s="224" t="str">
        <f>'ادخال درجات الاختبار الخامس'!BS28</f>
        <v/>
      </c>
      <c r="AE33" s="224" t="str">
        <f>'ادخال درجات الاختبار الخامس'!BU28</f>
        <v/>
      </c>
      <c r="AF33" s="224" t="str">
        <f>'ادخال درجات الاختبار الخامس'!BW28</f>
        <v/>
      </c>
      <c r="AG33" s="224" t="str">
        <f>'ادخال درجات الاختبار الخامس'!BY28</f>
        <v/>
      </c>
      <c r="AH33" s="224" t="str">
        <f>'ادخال درجات الاختبار الخامس'!CA28</f>
        <v/>
      </c>
      <c r="AI33" s="224" t="str">
        <f>'ادخال درجات الاختبار الخامس'!CC28</f>
        <v/>
      </c>
      <c r="AJ33" s="224" t="str">
        <f>'ادخال درجات الاختبار الخامس'!CE28</f>
        <v/>
      </c>
      <c r="AK33" s="224" t="str">
        <f>'ادخال درجات الاختبار الخامس'!CG28</f>
        <v/>
      </c>
      <c r="AL33" s="224" t="str">
        <f>'ادخال درجات الاختبار الخامس'!CI28</f>
        <v/>
      </c>
      <c r="AS33" s="91">
        <v>23</v>
      </c>
      <c r="AT33" s="19" t="str">
        <f t="shared" si="2"/>
        <v/>
      </c>
      <c r="AU33" s="92" t="str">
        <f t="shared" si="3"/>
        <v/>
      </c>
    </row>
    <row r="34" spans="1:47">
      <c r="A34" s="91">
        <f>'ادخال درجات التشخيصي'!A30</f>
        <v>24</v>
      </c>
      <c r="B34" s="19" t="str">
        <f>IF('ادخال درجات الاختبار الخامس'!B29="","",'ادخال درجات الاختبار الخامس'!B29)</f>
        <v/>
      </c>
      <c r="C34" s="19" t="str">
        <f>'ادخال درجات الاختبار الخامس'!AC29</f>
        <v/>
      </c>
      <c r="D34" s="92" t="str">
        <f>'ادخال درجات الاختبار الخامس'!AD29</f>
        <v/>
      </c>
      <c r="G34" t="str">
        <f>IF(B34="","",RANK(D34,$D:$D,1)+COUNTIF(D$11:$D34,D34)-1)</f>
        <v/>
      </c>
      <c r="H34" t="str">
        <f>IF(B34="","",RANK(D34,$D:$D)+COUNTIF($D$11:D34,D34)-1)</f>
        <v/>
      </c>
      <c r="J34" s="91">
        <v>24</v>
      </c>
      <c r="K34" s="19" t="str">
        <f t="shared" si="0"/>
        <v/>
      </c>
      <c r="L34" s="92" t="str">
        <f t="shared" si="1"/>
        <v/>
      </c>
      <c r="N34" s="166" t="str">
        <f>'ادخال درجات الاختبار الخامس'!AM29</f>
        <v/>
      </c>
      <c r="O34" s="166" t="str">
        <f>'ادخال درجات الاختبار الخامس'!AO29</f>
        <v/>
      </c>
      <c r="P34" s="166" t="str">
        <f>'ادخال درجات الاختبار الخامس'!AQ29</f>
        <v/>
      </c>
      <c r="Q34" s="166" t="str">
        <f>'ادخال درجات الاختبار الخامس'!AS29</f>
        <v/>
      </c>
      <c r="R34" s="166" t="str">
        <f>'ادخال درجات الاختبار الخامس'!AU29</f>
        <v/>
      </c>
      <c r="S34" s="166" t="str">
        <f>'ادخال درجات الاختبار الخامس'!AW29</f>
        <v/>
      </c>
      <c r="T34" s="166" t="str">
        <f>'ادخال درجات الاختبار الخامس'!AY29</f>
        <v/>
      </c>
      <c r="U34" s="166" t="str">
        <f>'ادخال درجات الاختبار الخامس'!BA29</f>
        <v/>
      </c>
      <c r="V34" s="166" t="str">
        <f>'ادخال درجات الاختبار الخامس'!BC29</f>
        <v/>
      </c>
      <c r="W34" s="224" t="str">
        <f>'ادخال درجات الاختبار الخامس'!BE29</f>
        <v/>
      </c>
      <c r="X34" s="224" t="str">
        <f>'ادخال درجات الاختبار الخامس'!BG29</f>
        <v/>
      </c>
      <c r="Y34" s="224" t="str">
        <f>'ادخال درجات الاختبار الخامس'!BI29</f>
        <v/>
      </c>
      <c r="Z34" s="224" t="str">
        <f>'ادخال درجات الاختبار الخامس'!BK29</f>
        <v/>
      </c>
      <c r="AA34" s="224" t="str">
        <f>'ادخال درجات الاختبار الخامس'!BM29</f>
        <v/>
      </c>
      <c r="AB34" s="224" t="str">
        <f>'ادخال درجات الاختبار الخامس'!BO29</f>
        <v/>
      </c>
      <c r="AC34" s="224" t="str">
        <f>'ادخال درجات الاختبار الخامس'!BQ29</f>
        <v/>
      </c>
      <c r="AD34" s="224" t="str">
        <f>'ادخال درجات الاختبار الخامس'!BS29</f>
        <v/>
      </c>
      <c r="AE34" s="224" t="str">
        <f>'ادخال درجات الاختبار الخامس'!BU29</f>
        <v/>
      </c>
      <c r="AF34" s="224" t="str">
        <f>'ادخال درجات الاختبار الخامس'!BW29</f>
        <v/>
      </c>
      <c r="AG34" s="224" t="str">
        <f>'ادخال درجات الاختبار الخامس'!BY29</f>
        <v/>
      </c>
      <c r="AH34" s="224" t="str">
        <f>'ادخال درجات الاختبار الخامس'!CA29</f>
        <v/>
      </c>
      <c r="AI34" s="224" t="str">
        <f>'ادخال درجات الاختبار الخامس'!CC29</f>
        <v/>
      </c>
      <c r="AJ34" s="224" t="str">
        <f>'ادخال درجات الاختبار الخامس'!CE29</f>
        <v/>
      </c>
      <c r="AK34" s="224" t="str">
        <f>'ادخال درجات الاختبار الخامس'!CG29</f>
        <v/>
      </c>
      <c r="AL34" s="224" t="str">
        <f>'ادخال درجات الاختبار الخامس'!CI29</f>
        <v/>
      </c>
      <c r="AS34" s="91">
        <v>24</v>
      </c>
      <c r="AT34" s="19" t="str">
        <f t="shared" si="2"/>
        <v/>
      </c>
      <c r="AU34" s="92" t="str">
        <f t="shared" si="3"/>
        <v/>
      </c>
    </row>
    <row r="35" spans="1:47">
      <c r="A35" s="91">
        <f>'ادخال درجات التشخيصي'!A31</f>
        <v>25</v>
      </c>
      <c r="B35" s="19" t="str">
        <f>IF('ادخال درجات الاختبار الخامس'!B30="","",'ادخال درجات الاختبار الخامس'!B30)</f>
        <v/>
      </c>
      <c r="C35" s="19" t="str">
        <f>'ادخال درجات الاختبار الخامس'!AC30</f>
        <v/>
      </c>
      <c r="D35" s="92" t="str">
        <f>'ادخال درجات الاختبار الخامس'!AD30</f>
        <v/>
      </c>
      <c r="G35" t="str">
        <f>IF(B35="","",RANK(D35,$D:$D,1)+COUNTIF(D$11:$D35,D35)-1)</f>
        <v/>
      </c>
      <c r="H35" t="str">
        <f>IF(B35="","",RANK(D35,$D:$D)+COUNTIF($D$11:D35,D35)-1)</f>
        <v/>
      </c>
      <c r="J35" s="91">
        <v>25</v>
      </c>
      <c r="K35" s="19" t="str">
        <f t="shared" si="0"/>
        <v/>
      </c>
      <c r="L35" s="92" t="str">
        <f t="shared" si="1"/>
        <v/>
      </c>
      <c r="N35" s="166" t="str">
        <f>'ادخال درجات الاختبار الخامس'!AM30</f>
        <v/>
      </c>
      <c r="O35" s="166" t="str">
        <f>'ادخال درجات الاختبار الخامس'!AO30</f>
        <v/>
      </c>
      <c r="P35" s="166" t="str">
        <f>'ادخال درجات الاختبار الخامس'!AQ30</f>
        <v/>
      </c>
      <c r="Q35" s="166" t="str">
        <f>'ادخال درجات الاختبار الخامس'!AS30</f>
        <v/>
      </c>
      <c r="R35" s="166" t="str">
        <f>'ادخال درجات الاختبار الخامس'!AU30</f>
        <v/>
      </c>
      <c r="S35" s="166" t="str">
        <f>'ادخال درجات الاختبار الخامس'!AW30</f>
        <v/>
      </c>
      <c r="T35" s="166" t="str">
        <f>'ادخال درجات الاختبار الخامس'!AY30</f>
        <v/>
      </c>
      <c r="U35" s="166" t="str">
        <f>'ادخال درجات الاختبار الخامس'!BA30</f>
        <v/>
      </c>
      <c r="V35" s="166" t="str">
        <f>'ادخال درجات الاختبار الخامس'!BC30</f>
        <v/>
      </c>
      <c r="W35" s="224" t="str">
        <f>'ادخال درجات الاختبار الخامس'!BE30</f>
        <v/>
      </c>
      <c r="X35" s="224" t="str">
        <f>'ادخال درجات الاختبار الخامس'!BG30</f>
        <v/>
      </c>
      <c r="Y35" s="224" t="str">
        <f>'ادخال درجات الاختبار الخامس'!BI30</f>
        <v/>
      </c>
      <c r="Z35" s="224" t="str">
        <f>'ادخال درجات الاختبار الخامس'!BK30</f>
        <v/>
      </c>
      <c r="AA35" s="224" t="str">
        <f>'ادخال درجات الاختبار الخامس'!BM30</f>
        <v/>
      </c>
      <c r="AB35" s="224" t="str">
        <f>'ادخال درجات الاختبار الخامس'!BO30</f>
        <v/>
      </c>
      <c r="AC35" s="224" t="str">
        <f>'ادخال درجات الاختبار الخامس'!BQ30</f>
        <v/>
      </c>
      <c r="AD35" s="224" t="str">
        <f>'ادخال درجات الاختبار الخامس'!BS30</f>
        <v/>
      </c>
      <c r="AE35" s="224" t="str">
        <f>'ادخال درجات الاختبار الخامس'!BU30</f>
        <v/>
      </c>
      <c r="AF35" s="224" t="str">
        <f>'ادخال درجات الاختبار الخامس'!BW30</f>
        <v/>
      </c>
      <c r="AG35" s="224" t="str">
        <f>'ادخال درجات الاختبار الخامس'!BY30</f>
        <v/>
      </c>
      <c r="AH35" s="224" t="str">
        <f>'ادخال درجات الاختبار الخامس'!CA30</f>
        <v/>
      </c>
      <c r="AI35" s="224" t="str">
        <f>'ادخال درجات الاختبار الخامس'!CC30</f>
        <v/>
      </c>
      <c r="AJ35" s="224" t="str">
        <f>'ادخال درجات الاختبار الخامس'!CE30</f>
        <v/>
      </c>
      <c r="AK35" s="224" t="str">
        <f>'ادخال درجات الاختبار الخامس'!CG30</f>
        <v/>
      </c>
      <c r="AL35" s="224" t="str">
        <f>'ادخال درجات الاختبار الخامس'!CI30</f>
        <v/>
      </c>
      <c r="AS35" s="91">
        <v>25</v>
      </c>
      <c r="AT35" s="19" t="str">
        <f t="shared" si="2"/>
        <v/>
      </c>
      <c r="AU35" s="92" t="str">
        <f t="shared" si="3"/>
        <v/>
      </c>
    </row>
    <row r="36" spans="1:47">
      <c r="A36" s="91">
        <f>'ادخال درجات التشخيصي'!A32</f>
        <v>26</v>
      </c>
      <c r="B36" s="19" t="str">
        <f>IF('ادخال درجات الاختبار الخامس'!B31="","",'ادخال درجات الاختبار الخامس'!B31)</f>
        <v/>
      </c>
      <c r="C36" s="19" t="str">
        <f>'ادخال درجات الاختبار الخامس'!AC31</f>
        <v/>
      </c>
      <c r="D36" s="92" t="str">
        <f>'ادخال درجات الاختبار الخامس'!AD31</f>
        <v/>
      </c>
      <c r="G36" t="str">
        <f>IF(B36="","",RANK(D36,$D:$D,1)+COUNTIF(D$11:$D36,D36)-1)</f>
        <v/>
      </c>
      <c r="H36" t="str">
        <f>IF(B36="","",RANK(D36,$D:$D)+COUNTIF($D$11:D36,D36)-1)</f>
        <v/>
      </c>
      <c r="J36" s="91">
        <v>26</v>
      </c>
      <c r="K36" s="19" t="str">
        <f t="shared" si="0"/>
        <v/>
      </c>
      <c r="L36" s="92" t="str">
        <f t="shared" si="1"/>
        <v/>
      </c>
      <c r="N36" s="166" t="str">
        <f>'ادخال درجات الاختبار الخامس'!AM31</f>
        <v/>
      </c>
      <c r="O36" s="166" t="str">
        <f>'ادخال درجات الاختبار الخامس'!AO31</f>
        <v/>
      </c>
      <c r="P36" s="166" t="str">
        <f>'ادخال درجات الاختبار الخامس'!AQ31</f>
        <v/>
      </c>
      <c r="Q36" s="166" t="str">
        <f>'ادخال درجات الاختبار الخامس'!AS31</f>
        <v/>
      </c>
      <c r="R36" s="166" t="str">
        <f>'ادخال درجات الاختبار الخامس'!AU31</f>
        <v/>
      </c>
      <c r="S36" s="166" t="str">
        <f>'ادخال درجات الاختبار الخامس'!AW31</f>
        <v/>
      </c>
      <c r="T36" s="166" t="str">
        <f>'ادخال درجات الاختبار الخامس'!AY31</f>
        <v/>
      </c>
      <c r="U36" s="166" t="str">
        <f>'ادخال درجات الاختبار الخامس'!BA31</f>
        <v/>
      </c>
      <c r="V36" s="166" t="str">
        <f>'ادخال درجات الاختبار الخامس'!BC31</f>
        <v/>
      </c>
      <c r="W36" s="224" t="str">
        <f>'ادخال درجات الاختبار الخامس'!BE31</f>
        <v/>
      </c>
      <c r="X36" s="224" t="str">
        <f>'ادخال درجات الاختبار الخامس'!BG31</f>
        <v/>
      </c>
      <c r="Y36" s="224" t="str">
        <f>'ادخال درجات الاختبار الخامس'!BI31</f>
        <v/>
      </c>
      <c r="Z36" s="224" t="str">
        <f>'ادخال درجات الاختبار الخامس'!BK31</f>
        <v/>
      </c>
      <c r="AA36" s="224" t="str">
        <f>'ادخال درجات الاختبار الخامس'!BM31</f>
        <v/>
      </c>
      <c r="AB36" s="224" t="str">
        <f>'ادخال درجات الاختبار الخامس'!BO31</f>
        <v/>
      </c>
      <c r="AC36" s="224" t="str">
        <f>'ادخال درجات الاختبار الخامس'!BQ31</f>
        <v/>
      </c>
      <c r="AD36" s="224" t="str">
        <f>'ادخال درجات الاختبار الخامس'!BS31</f>
        <v/>
      </c>
      <c r="AE36" s="224" t="str">
        <f>'ادخال درجات الاختبار الخامس'!BU31</f>
        <v/>
      </c>
      <c r="AF36" s="224" t="str">
        <f>'ادخال درجات الاختبار الخامس'!BW31</f>
        <v/>
      </c>
      <c r="AG36" s="224" t="str">
        <f>'ادخال درجات الاختبار الخامس'!BY31</f>
        <v/>
      </c>
      <c r="AH36" s="224" t="str">
        <f>'ادخال درجات الاختبار الخامس'!CA31</f>
        <v/>
      </c>
      <c r="AI36" s="224" t="str">
        <f>'ادخال درجات الاختبار الخامس'!CC31</f>
        <v/>
      </c>
      <c r="AJ36" s="224" t="str">
        <f>'ادخال درجات الاختبار الخامس'!CE31</f>
        <v/>
      </c>
      <c r="AK36" s="224" t="str">
        <f>'ادخال درجات الاختبار الخامس'!CG31</f>
        <v/>
      </c>
      <c r="AL36" s="224" t="str">
        <f>'ادخال درجات الاختبار الخامس'!CI31</f>
        <v/>
      </c>
      <c r="AS36" s="91">
        <v>26</v>
      </c>
      <c r="AT36" s="19" t="str">
        <f t="shared" si="2"/>
        <v/>
      </c>
      <c r="AU36" s="92" t="str">
        <f t="shared" si="3"/>
        <v/>
      </c>
    </row>
    <row r="37" spans="1:47">
      <c r="A37" s="91">
        <f>'ادخال درجات التشخيصي'!A33</f>
        <v>27</v>
      </c>
      <c r="B37" s="19" t="str">
        <f>IF('ادخال درجات الاختبار الخامس'!B32="","",'ادخال درجات الاختبار الخامس'!B32)</f>
        <v/>
      </c>
      <c r="C37" s="19" t="str">
        <f>'ادخال درجات الاختبار الخامس'!AC32</f>
        <v/>
      </c>
      <c r="D37" s="92" t="str">
        <f>'ادخال درجات الاختبار الخامس'!AD32</f>
        <v/>
      </c>
      <c r="G37" t="str">
        <f>IF(B37="","",RANK(D37,$D:$D,1)+COUNTIF(D$11:$D37,D37)-1)</f>
        <v/>
      </c>
      <c r="H37" t="str">
        <f>IF(B37="","",RANK(D37,$D:$D)+COUNTIF($D$11:D37,D37)-1)</f>
        <v/>
      </c>
      <c r="J37" s="91">
        <v>27</v>
      </c>
      <c r="K37" s="19" t="str">
        <f t="shared" si="0"/>
        <v/>
      </c>
      <c r="L37" s="92" t="str">
        <f t="shared" si="1"/>
        <v/>
      </c>
      <c r="N37" s="166" t="str">
        <f>'ادخال درجات الاختبار الخامس'!AM32</f>
        <v/>
      </c>
      <c r="O37" s="166" t="str">
        <f>'ادخال درجات الاختبار الخامس'!AO32</f>
        <v/>
      </c>
      <c r="P37" s="166" t="str">
        <f>'ادخال درجات الاختبار الخامس'!AQ32</f>
        <v/>
      </c>
      <c r="Q37" s="166" t="str">
        <f>'ادخال درجات الاختبار الخامس'!AS32</f>
        <v/>
      </c>
      <c r="R37" s="166" t="str">
        <f>'ادخال درجات الاختبار الخامس'!AU32</f>
        <v/>
      </c>
      <c r="S37" s="166" t="str">
        <f>'ادخال درجات الاختبار الخامس'!AW32</f>
        <v/>
      </c>
      <c r="T37" s="166" t="str">
        <f>'ادخال درجات الاختبار الخامس'!AY32</f>
        <v/>
      </c>
      <c r="U37" s="166" t="str">
        <f>'ادخال درجات الاختبار الخامس'!BA32</f>
        <v/>
      </c>
      <c r="V37" s="166" t="str">
        <f>'ادخال درجات الاختبار الخامس'!BC32</f>
        <v/>
      </c>
      <c r="W37" s="224" t="str">
        <f>'ادخال درجات الاختبار الخامس'!BE32</f>
        <v/>
      </c>
      <c r="X37" s="224" t="str">
        <f>'ادخال درجات الاختبار الخامس'!BG32</f>
        <v/>
      </c>
      <c r="Y37" s="224" t="str">
        <f>'ادخال درجات الاختبار الخامس'!BI32</f>
        <v/>
      </c>
      <c r="Z37" s="224" t="str">
        <f>'ادخال درجات الاختبار الخامس'!BK32</f>
        <v/>
      </c>
      <c r="AA37" s="224" t="str">
        <f>'ادخال درجات الاختبار الخامس'!BM32</f>
        <v/>
      </c>
      <c r="AB37" s="224" t="str">
        <f>'ادخال درجات الاختبار الخامس'!BO32</f>
        <v/>
      </c>
      <c r="AC37" s="224" t="str">
        <f>'ادخال درجات الاختبار الخامس'!BQ32</f>
        <v/>
      </c>
      <c r="AD37" s="224" t="str">
        <f>'ادخال درجات الاختبار الخامس'!BS32</f>
        <v/>
      </c>
      <c r="AE37" s="224" t="str">
        <f>'ادخال درجات الاختبار الخامس'!BU32</f>
        <v/>
      </c>
      <c r="AF37" s="224" t="str">
        <f>'ادخال درجات الاختبار الخامس'!BW32</f>
        <v/>
      </c>
      <c r="AG37" s="224" t="str">
        <f>'ادخال درجات الاختبار الخامس'!BY32</f>
        <v/>
      </c>
      <c r="AH37" s="224" t="str">
        <f>'ادخال درجات الاختبار الخامس'!CA32</f>
        <v/>
      </c>
      <c r="AI37" s="224" t="str">
        <f>'ادخال درجات الاختبار الخامس'!CC32</f>
        <v/>
      </c>
      <c r="AJ37" s="224" t="str">
        <f>'ادخال درجات الاختبار الخامس'!CE32</f>
        <v/>
      </c>
      <c r="AK37" s="224" t="str">
        <f>'ادخال درجات الاختبار الخامس'!CG32</f>
        <v/>
      </c>
      <c r="AL37" s="224" t="str">
        <f>'ادخال درجات الاختبار الخامس'!CI32</f>
        <v/>
      </c>
      <c r="AS37" s="91">
        <v>27</v>
      </c>
      <c r="AT37" s="19" t="str">
        <f t="shared" si="2"/>
        <v/>
      </c>
      <c r="AU37" s="92" t="str">
        <f t="shared" si="3"/>
        <v/>
      </c>
    </row>
    <row r="38" spans="1:47">
      <c r="A38" s="91">
        <f>'ادخال درجات التشخيصي'!A34</f>
        <v>28</v>
      </c>
      <c r="B38" s="19" t="str">
        <f>IF('ادخال درجات الاختبار الخامس'!B33="","",'ادخال درجات الاختبار الخامس'!B33)</f>
        <v/>
      </c>
      <c r="C38" s="19" t="str">
        <f>'ادخال درجات الاختبار الخامس'!AC33</f>
        <v/>
      </c>
      <c r="D38" s="92" t="str">
        <f>'ادخال درجات الاختبار الخامس'!AD33</f>
        <v/>
      </c>
      <c r="G38" t="str">
        <f>IF(B38="","",RANK(D38,$D:$D,1)+COUNTIF(D$11:$D38,D38)-1)</f>
        <v/>
      </c>
      <c r="H38" t="str">
        <f>IF(B38="","",RANK(D38,$D:$D)+COUNTIF($D$11:D38,D38)-1)</f>
        <v/>
      </c>
      <c r="J38" s="91">
        <v>28</v>
      </c>
      <c r="K38" s="19" t="str">
        <f t="shared" si="0"/>
        <v/>
      </c>
      <c r="L38" s="92" t="str">
        <f t="shared" si="1"/>
        <v/>
      </c>
      <c r="N38" s="166" t="str">
        <f>'ادخال درجات الاختبار الخامس'!AM33</f>
        <v/>
      </c>
      <c r="O38" s="166" t="str">
        <f>'ادخال درجات الاختبار الخامس'!AO33</f>
        <v/>
      </c>
      <c r="P38" s="166" t="str">
        <f>'ادخال درجات الاختبار الخامس'!AQ33</f>
        <v/>
      </c>
      <c r="Q38" s="166" t="str">
        <f>'ادخال درجات الاختبار الخامس'!AS33</f>
        <v/>
      </c>
      <c r="R38" s="166" t="str">
        <f>'ادخال درجات الاختبار الخامس'!AU33</f>
        <v/>
      </c>
      <c r="S38" s="166" t="str">
        <f>'ادخال درجات الاختبار الخامس'!AW33</f>
        <v/>
      </c>
      <c r="T38" s="166" t="str">
        <f>'ادخال درجات الاختبار الخامس'!AY33</f>
        <v/>
      </c>
      <c r="U38" s="166" t="str">
        <f>'ادخال درجات الاختبار الخامس'!BA33</f>
        <v/>
      </c>
      <c r="V38" s="166" t="str">
        <f>'ادخال درجات الاختبار الخامس'!BC33</f>
        <v/>
      </c>
      <c r="W38" s="224" t="str">
        <f>'ادخال درجات الاختبار الخامس'!BE33</f>
        <v/>
      </c>
      <c r="X38" s="224" t="str">
        <f>'ادخال درجات الاختبار الخامس'!BG33</f>
        <v/>
      </c>
      <c r="Y38" s="224" t="str">
        <f>'ادخال درجات الاختبار الخامس'!BI33</f>
        <v/>
      </c>
      <c r="Z38" s="224" t="str">
        <f>'ادخال درجات الاختبار الخامس'!BK33</f>
        <v/>
      </c>
      <c r="AA38" s="224" t="str">
        <f>'ادخال درجات الاختبار الخامس'!BM33</f>
        <v/>
      </c>
      <c r="AB38" s="224" t="str">
        <f>'ادخال درجات الاختبار الخامس'!BO33</f>
        <v/>
      </c>
      <c r="AC38" s="224" t="str">
        <f>'ادخال درجات الاختبار الخامس'!BQ33</f>
        <v/>
      </c>
      <c r="AD38" s="224" t="str">
        <f>'ادخال درجات الاختبار الخامس'!BS33</f>
        <v/>
      </c>
      <c r="AE38" s="224" t="str">
        <f>'ادخال درجات الاختبار الخامس'!BU33</f>
        <v/>
      </c>
      <c r="AF38" s="224" t="str">
        <f>'ادخال درجات الاختبار الخامس'!BW33</f>
        <v/>
      </c>
      <c r="AG38" s="224" t="str">
        <f>'ادخال درجات الاختبار الخامس'!BY33</f>
        <v/>
      </c>
      <c r="AH38" s="224" t="str">
        <f>'ادخال درجات الاختبار الخامس'!CA33</f>
        <v/>
      </c>
      <c r="AI38" s="224" t="str">
        <f>'ادخال درجات الاختبار الخامس'!CC33</f>
        <v/>
      </c>
      <c r="AJ38" s="224" t="str">
        <f>'ادخال درجات الاختبار الخامس'!CE33</f>
        <v/>
      </c>
      <c r="AK38" s="224" t="str">
        <f>'ادخال درجات الاختبار الخامس'!CG33</f>
        <v/>
      </c>
      <c r="AL38" s="224" t="str">
        <f>'ادخال درجات الاختبار الخامس'!CI33</f>
        <v/>
      </c>
      <c r="AS38" s="91">
        <v>28</v>
      </c>
      <c r="AT38" s="19" t="str">
        <f t="shared" si="2"/>
        <v/>
      </c>
      <c r="AU38" s="92" t="str">
        <f t="shared" si="3"/>
        <v/>
      </c>
    </row>
    <row r="39" spans="1:47">
      <c r="A39" s="91">
        <f>'ادخال درجات التشخيصي'!A35</f>
        <v>29</v>
      </c>
      <c r="B39" s="19" t="str">
        <f>IF('ادخال درجات الاختبار الخامس'!B34="","",'ادخال درجات الاختبار الخامس'!B34)</f>
        <v/>
      </c>
      <c r="C39" s="19" t="str">
        <f>'ادخال درجات الاختبار الخامس'!AC34</f>
        <v/>
      </c>
      <c r="D39" s="92" t="str">
        <f>'ادخال درجات الاختبار الخامس'!AD34</f>
        <v/>
      </c>
      <c r="G39" t="str">
        <f>IF(B39="","",RANK(D39,$D:$D,1)+COUNTIF(D$11:$D39,D39)-1)</f>
        <v/>
      </c>
      <c r="H39" t="str">
        <f>IF(B39="","",RANK(D39,$D:$D)+COUNTIF($D$11:D39,D39)-1)</f>
        <v/>
      </c>
      <c r="J39" s="91">
        <v>29</v>
      </c>
      <c r="K39" s="19" t="str">
        <f t="shared" si="0"/>
        <v/>
      </c>
      <c r="L39" s="92" t="str">
        <f t="shared" si="1"/>
        <v/>
      </c>
      <c r="N39" s="166" t="str">
        <f>'ادخال درجات الاختبار الخامس'!AM34</f>
        <v/>
      </c>
      <c r="O39" s="166" t="str">
        <f>'ادخال درجات الاختبار الخامس'!AO34</f>
        <v/>
      </c>
      <c r="P39" s="166" t="str">
        <f>'ادخال درجات الاختبار الخامس'!AQ34</f>
        <v/>
      </c>
      <c r="Q39" s="166" t="str">
        <f>'ادخال درجات الاختبار الخامس'!AS34</f>
        <v/>
      </c>
      <c r="R39" s="166" t="str">
        <f>'ادخال درجات الاختبار الخامس'!AU34</f>
        <v/>
      </c>
      <c r="S39" s="166" t="str">
        <f>'ادخال درجات الاختبار الخامس'!AW34</f>
        <v/>
      </c>
      <c r="T39" s="166" t="str">
        <f>'ادخال درجات الاختبار الخامس'!AY34</f>
        <v/>
      </c>
      <c r="U39" s="166" t="str">
        <f>'ادخال درجات الاختبار الخامس'!BA34</f>
        <v/>
      </c>
      <c r="V39" s="166" t="str">
        <f>'ادخال درجات الاختبار الخامس'!BC34</f>
        <v/>
      </c>
      <c r="W39" s="224" t="str">
        <f>'ادخال درجات الاختبار الخامس'!BE34</f>
        <v/>
      </c>
      <c r="X39" s="224" t="str">
        <f>'ادخال درجات الاختبار الخامس'!BG34</f>
        <v/>
      </c>
      <c r="Y39" s="224" t="str">
        <f>'ادخال درجات الاختبار الخامس'!BI34</f>
        <v/>
      </c>
      <c r="Z39" s="224" t="str">
        <f>'ادخال درجات الاختبار الخامس'!BK34</f>
        <v/>
      </c>
      <c r="AA39" s="224" t="str">
        <f>'ادخال درجات الاختبار الخامس'!BM34</f>
        <v/>
      </c>
      <c r="AB39" s="224" t="str">
        <f>'ادخال درجات الاختبار الخامس'!BO34</f>
        <v/>
      </c>
      <c r="AC39" s="224" t="str">
        <f>'ادخال درجات الاختبار الخامس'!BQ34</f>
        <v/>
      </c>
      <c r="AD39" s="224" t="str">
        <f>'ادخال درجات الاختبار الخامس'!BS34</f>
        <v/>
      </c>
      <c r="AE39" s="224" t="str">
        <f>'ادخال درجات الاختبار الخامس'!BU34</f>
        <v/>
      </c>
      <c r="AF39" s="224" t="str">
        <f>'ادخال درجات الاختبار الخامس'!BW34</f>
        <v/>
      </c>
      <c r="AG39" s="224" t="str">
        <f>'ادخال درجات الاختبار الخامس'!BY34</f>
        <v/>
      </c>
      <c r="AH39" s="224" t="str">
        <f>'ادخال درجات الاختبار الخامس'!CA34</f>
        <v/>
      </c>
      <c r="AI39" s="224" t="str">
        <f>'ادخال درجات الاختبار الخامس'!CC34</f>
        <v/>
      </c>
      <c r="AJ39" s="224" t="str">
        <f>'ادخال درجات الاختبار الخامس'!CE34</f>
        <v/>
      </c>
      <c r="AK39" s="224" t="str">
        <f>'ادخال درجات الاختبار الخامس'!CG34</f>
        <v/>
      </c>
      <c r="AL39" s="224" t="str">
        <f>'ادخال درجات الاختبار الخامس'!CI34</f>
        <v/>
      </c>
      <c r="AS39" s="91">
        <v>29</v>
      </c>
      <c r="AT39" s="19" t="str">
        <f t="shared" si="2"/>
        <v/>
      </c>
      <c r="AU39" s="92" t="str">
        <f t="shared" si="3"/>
        <v/>
      </c>
    </row>
    <row r="40" spans="1:47">
      <c r="A40" s="91">
        <f>'ادخال درجات التشخيصي'!A36</f>
        <v>30</v>
      </c>
      <c r="B40" s="19" t="str">
        <f>IF('ادخال درجات الاختبار الخامس'!B35="","",'ادخال درجات الاختبار الخامس'!B35)</f>
        <v/>
      </c>
      <c r="C40" s="19" t="str">
        <f>'ادخال درجات الاختبار الخامس'!AC35</f>
        <v/>
      </c>
      <c r="D40" s="92" t="str">
        <f>'ادخال درجات الاختبار الخامس'!AD35</f>
        <v/>
      </c>
      <c r="G40" t="str">
        <f>IF(B40="","",RANK(D40,$D:$D,1)+COUNTIF(D$11:$D40,D40)-1)</f>
        <v/>
      </c>
      <c r="H40" t="str">
        <f>IF(B40="","",RANK(D40,$D:$D)+COUNTIF($D$11:D40,D40)-1)</f>
        <v/>
      </c>
      <c r="J40" s="91">
        <v>30</v>
      </c>
      <c r="K40" s="19" t="str">
        <f t="shared" si="0"/>
        <v/>
      </c>
      <c r="L40" s="92" t="str">
        <f t="shared" si="1"/>
        <v/>
      </c>
      <c r="N40" s="166" t="str">
        <f>'ادخال درجات الاختبار الخامس'!AM35</f>
        <v/>
      </c>
      <c r="O40" s="166" t="str">
        <f>'ادخال درجات الاختبار الخامس'!AO35</f>
        <v/>
      </c>
      <c r="P40" s="166" t="str">
        <f>'ادخال درجات الاختبار الخامس'!AQ35</f>
        <v/>
      </c>
      <c r="Q40" s="166" t="str">
        <f>'ادخال درجات الاختبار الخامس'!AS35</f>
        <v/>
      </c>
      <c r="R40" s="166" t="str">
        <f>'ادخال درجات الاختبار الخامس'!AU35</f>
        <v/>
      </c>
      <c r="S40" s="166" t="str">
        <f>'ادخال درجات الاختبار الخامس'!AW35</f>
        <v/>
      </c>
      <c r="T40" s="166" t="str">
        <f>'ادخال درجات الاختبار الخامس'!AY35</f>
        <v/>
      </c>
      <c r="U40" s="166" t="str">
        <f>'ادخال درجات الاختبار الخامس'!BA35</f>
        <v/>
      </c>
      <c r="V40" s="166" t="str">
        <f>'ادخال درجات الاختبار الخامس'!BC35</f>
        <v/>
      </c>
      <c r="W40" s="224" t="str">
        <f>'ادخال درجات الاختبار الخامس'!BE35</f>
        <v/>
      </c>
      <c r="X40" s="224" t="str">
        <f>'ادخال درجات الاختبار الخامس'!BG35</f>
        <v/>
      </c>
      <c r="Y40" s="224" t="str">
        <f>'ادخال درجات الاختبار الخامس'!BI35</f>
        <v/>
      </c>
      <c r="Z40" s="224" t="str">
        <f>'ادخال درجات الاختبار الخامس'!BK35</f>
        <v/>
      </c>
      <c r="AA40" s="224" t="str">
        <f>'ادخال درجات الاختبار الخامس'!BM35</f>
        <v/>
      </c>
      <c r="AB40" s="224" t="str">
        <f>'ادخال درجات الاختبار الخامس'!BO35</f>
        <v/>
      </c>
      <c r="AC40" s="224" t="str">
        <f>'ادخال درجات الاختبار الخامس'!BQ35</f>
        <v/>
      </c>
      <c r="AD40" s="224" t="str">
        <f>'ادخال درجات الاختبار الخامس'!BS35</f>
        <v/>
      </c>
      <c r="AE40" s="224" t="str">
        <f>'ادخال درجات الاختبار الخامس'!BU35</f>
        <v/>
      </c>
      <c r="AF40" s="224" t="str">
        <f>'ادخال درجات الاختبار الخامس'!BW35</f>
        <v/>
      </c>
      <c r="AG40" s="224" t="str">
        <f>'ادخال درجات الاختبار الخامس'!BY35</f>
        <v/>
      </c>
      <c r="AH40" s="224" t="str">
        <f>'ادخال درجات الاختبار الخامس'!CA35</f>
        <v/>
      </c>
      <c r="AI40" s="224" t="str">
        <f>'ادخال درجات الاختبار الخامس'!CC35</f>
        <v/>
      </c>
      <c r="AJ40" s="224" t="str">
        <f>'ادخال درجات الاختبار الخامس'!CE35</f>
        <v/>
      </c>
      <c r="AK40" s="224" t="str">
        <f>'ادخال درجات الاختبار الخامس'!CG35</f>
        <v/>
      </c>
      <c r="AL40" s="224" t="str">
        <f>'ادخال درجات الاختبار الخامس'!CI35</f>
        <v/>
      </c>
      <c r="AS40" s="91">
        <v>30</v>
      </c>
      <c r="AT40" s="19" t="str">
        <f t="shared" si="2"/>
        <v/>
      </c>
      <c r="AU40" s="92" t="str">
        <f t="shared" si="3"/>
        <v/>
      </c>
    </row>
    <row r="41" spans="1:47">
      <c r="A41" s="91">
        <f>'ادخال درجات التشخيصي'!A37</f>
        <v>31</v>
      </c>
      <c r="B41" s="19" t="str">
        <f>IF('ادخال درجات الاختبار الخامس'!B36="","",'ادخال درجات الاختبار الخامس'!B36)</f>
        <v/>
      </c>
      <c r="C41" s="19" t="str">
        <f>'ادخال درجات الاختبار الخامس'!AC36</f>
        <v/>
      </c>
      <c r="D41" s="92" t="str">
        <f>'ادخال درجات الاختبار الخامس'!AD36</f>
        <v/>
      </c>
      <c r="G41" t="str">
        <f>IF(B41="","",RANK(D41,$D:$D,1)+COUNTIF(D$11:$D41,D41)-1)</f>
        <v/>
      </c>
      <c r="H41" t="str">
        <f>IF(B41="","",RANK(D41,$D:$D)+COUNTIF($D$11:D41,D41)-1)</f>
        <v/>
      </c>
      <c r="J41" s="91">
        <v>31</v>
      </c>
      <c r="K41" s="19" t="str">
        <f t="shared" si="0"/>
        <v/>
      </c>
      <c r="L41" s="92" t="str">
        <f t="shared" si="1"/>
        <v/>
      </c>
      <c r="N41" s="166" t="str">
        <f>'ادخال درجات الاختبار الخامس'!AM36</f>
        <v/>
      </c>
      <c r="O41" s="166" t="str">
        <f>'ادخال درجات الاختبار الخامس'!AO36</f>
        <v/>
      </c>
      <c r="P41" s="166" t="str">
        <f>'ادخال درجات الاختبار الخامس'!AQ36</f>
        <v/>
      </c>
      <c r="Q41" s="166" t="str">
        <f>'ادخال درجات الاختبار الخامس'!AS36</f>
        <v/>
      </c>
      <c r="R41" s="166" t="str">
        <f>'ادخال درجات الاختبار الخامس'!AU36</f>
        <v/>
      </c>
      <c r="S41" s="166" t="str">
        <f>'ادخال درجات الاختبار الخامس'!AW36</f>
        <v/>
      </c>
      <c r="T41" s="166" t="str">
        <f>'ادخال درجات الاختبار الخامس'!AY36</f>
        <v/>
      </c>
      <c r="U41" s="166" t="str">
        <f>'ادخال درجات الاختبار الخامس'!BA36</f>
        <v/>
      </c>
      <c r="V41" s="166" t="str">
        <f>'ادخال درجات الاختبار الخامس'!BC36</f>
        <v/>
      </c>
      <c r="W41" s="224" t="str">
        <f>'ادخال درجات الاختبار الخامس'!BE36</f>
        <v/>
      </c>
      <c r="X41" s="224" t="str">
        <f>'ادخال درجات الاختبار الخامس'!BG36</f>
        <v/>
      </c>
      <c r="Y41" s="224" t="str">
        <f>'ادخال درجات الاختبار الخامس'!BI36</f>
        <v/>
      </c>
      <c r="Z41" s="224" t="str">
        <f>'ادخال درجات الاختبار الخامس'!BK36</f>
        <v/>
      </c>
      <c r="AA41" s="224" t="str">
        <f>'ادخال درجات الاختبار الخامس'!BM36</f>
        <v/>
      </c>
      <c r="AB41" s="224" t="str">
        <f>'ادخال درجات الاختبار الخامس'!BO36</f>
        <v/>
      </c>
      <c r="AC41" s="224" t="str">
        <f>'ادخال درجات الاختبار الخامس'!BQ36</f>
        <v/>
      </c>
      <c r="AD41" s="224" t="str">
        <f>'ادخال درجات الاختبار الخامس'!BS36</f>
        <v/>
      </c>
      <c r="AE41" s="224" t="str">
        <f>'ادخال درجات الاختبار الخامس'!BU36</f>
        <v/>
      </c>
      <c r="AF41" s="224" t="str">
        <f>'ادخال درجات الاختبار الخامس'!BW36</f>
        <v/>
      </c>
      <c r="AG41" s="224" t="str">
        <f>'ادخال درجات الاختبار الخامس'!BY36</f>
        <v/>
      </c>
      <c r="AH41" s="224" t="str">
        <f>'ادخال درجات الاختبار الخامس'!CA36</f>
        <v/>
      </c>
      <c r="AI41" s="224" t="str">
        <f>'ادخال درجات الاختبار الخامس'!CC36</f>
        <v/>
      </c>
      <c r="AJ41" s="224" t="str">
        <f>'ادخال درجات الاختبار الخامس'!CE36</f>
        <v/>
      </c>
      <c r="AK41" s="224" t="str">
        <f>'ادخال درجات الاختبار الخامس'!CG36</f>
        <v/>
      </c>
      <c r="AL41" s="224" t="str">
        <f>'ادخال درجات الاختبار الخامس'!CI36</f>
        <v/>
      </c>
      <c r="AS41" s="91">
        <v>31</v>
      </c>
      <c r="AT41" s="19" t="str">
        <f t="shared" si="2"/>
        <v/>
      </c>
      <c r="AU41" s="92" t="str">
        <f t="shared" si="3"/>
        <v/>
      </c>
    </row>
    <row r="42" spans="1:47">
      <c r="A42" s="91">
        <f>'ادخال درجات التشخيصي'!A38</f>
        <v>32</v>
      </c>
      <c r="B42" s="19" t="str">
        <f>IF('ادخال درجات الاختبار الخامس'!B37="","",'ادخال درجات الاختبار الخامس'!B37)</f>
        <v/>
      </c>
      <c r="C42" s="19" t="str">
        <f>'ادخال درجات الاختبار الخامس'!AC37</f>
        <v/>
      </c>
      <c r="D42" s="92" t="str">
        <f>'ادخال درجات الاختبار الخامس'!AD37</f>
        <v/>
      </c>
      <c r="G42" t="str">
        <f>IF(B42="","",RANK(D42,$D:$D,1)+COUNTIF(D$11:$D42,D42)-1)</f>
        <v/>
      </c>
      <c r="H42" t="str">
        <f>IF(B42="","",RANK(D42,$D:$D)+COUNTIF($D$11:D42,D42)-1)</f>
        <v/>
      </c>
      <c r="J42" s="91">
        <v>32</v>
      </c>
      <c r="K42" s="19" t="str">
        <f t="shared" si="0"/>
        <v/>
      </c>
      <c r="L42" s="92" t="str">
        <f t="shared" si="1"/>
        <v/>
      </c>
      <c r="N42" s="166" t="str">
        <f>'ادخال درجات الاختبار الخامس'!AM37</f>
        <v/>
      </c>
      <c r="O42" s="166" t="str">
        <f>'ادخال درجات الاختبار الخامس'!AO37</f>
        <v/>
      </c>
      <c r="P42" s="166" t="str">
        <f>'ادخال درجات الاختبار الخامس'!AQ37</f>
        <v/>
      </c>
      <c r="Q42" s="166" t="str">
        <f>'ادخال درجات الاختبار الخامس'!AS37</f>
        <v/>
      </c>
      <c r="R42" s="166" t="str">
        <f>'ادخال درجات الاختبار الخامس'!AU37</f>
        <v/>
      </c>
      <c r="S42" s="166" t="str">
        <f>'ادخال درجات الاختبار الخامس'!AW37</f>
        <v/>
      </c>
      <c r="T42" s="166" t="str">
        <f>'ادخال درجات الاختبار الخامس'!AY37</f>
        <v/>
      </c>
      <c r="U42" s="166" t="str">
        <f>'ادخال درجات الاختبار الخامس'!BA37</f>
        <v/>
      </c>
      <c r="V42" s="166" t="str">
        <f>'ادخال درجات الاختبار الخامس'!BC37</f>
        <v/>
      </c>
      <c r="W42" s="224" t="str">
        <f>'ادخال درجات الاختبار الخامس'!BE37</f>
        <v/>
      </c>
      <c r="X42" s="224" t="str">
        <f>'ادخال درجات الاختبار الخامس'!BG37</f>
        <v/>
      </c>
      <c r="Y42" s="224" t="str">
        <f>'ادخال درجات الاختبار الخامس'!BI37</f>
        <v/>
      </c>
      <c r="Z42" s="224" t="str">
        <f>'ادخال درجات الاختبار الخامس'!BK37</f>
        <v/>
      </c>
      <c r="AA42" s="224" t="str">
        <f>'ادخال درجات الاختبار الخامس'!BM37</f>
        <v/>
      </c>
      <c r="AB42" s="224" t="str">
        <f>'ادخال درجات الاختبار الخامس'!BO37</f>
        <v/>
      </c>
      <c r="AC42" s="224" t="str">
        <f>'ادخال درجات الاختبار الخامس'!BQ37</f>
        <v/>
      </c>
      <c r="AD42" s="224" t="str">
        <f>'ادخال درجات الاختبار الخامس'!BS37</f>
        <v/>
      </c>
      <c r="AE42" s="224" t="str">
        <f>'ادخال درجات الاختبار الخامس'!BU37</f>
        <v/>
      </c>
      <c r="AF42" s="224" t="str">
        <f>'ادخال درجات الاختبار الخامس'!BW37</f>
        <v/>
      </c>
      <c r="AG42" s="224" t="str">
        <f>'ادخال درجات الاختبار الخامس'!BY37</f>
        <v/>
      </c>
      <c r="AH42" s="224" t="str">
        <f>'ادخال درجات الاختبار الخامس'!CA37</f>
        <v/>
      </c>
      <c r="AI42" s="224" t="str">
        <f>'ادخال درجات الاختبار الخامس'!CC37</f>
        <v/>
      </c>
      <c r="AJ42" s="224" t="str">
        <f>'ادخال درجات الاختبار الخامس'!CE37</f>
        <v/>
      </c>
      <c r="AK42" s="224" t="str">
        <f>'ادخال درجات الاختبار الخامس'!CG37</f>
        <v/>
      </c>
      <c r="AL42" s="224" t="str">
        <f>'ادخال درجات الاختبار الخامس'!CI37</f>
        <v/>
      </c>
      <c r="AS42" s="91">
        <v>32</v>
      </c>
      <c r="AT42" s="19" t="str">
        <f t="shared" si="2"/>
        <v/>
      </c>
      <c r="AU42" s="92" t="str">
        <f t="shared" si="3"/>
        <v/>
      </c>
    </row>
    <row r="43" spans="1:47">
      <c r="A43" s="91">
        <f>'ادخال درجات التشخيصي'!A39</f>
        <v>33</v>
      </c>
      <c r="B43" s="19" t="str">
        <f>IF('ادخال درجات الاختبار الخامس'!B38="","",'ادخال درجات الاختبار الخامس'!B38)</f>
        <v/>
      </c>
      <c r="C43" s="19" t="str">
        <f>'ادخال درجات الاختبار الخامس'!AC38</f>
        <v/>
      </c>
      <c r="D43" s="92" t="str">
        <f>'ادخال درجات الاختبار الخامس'!AD38</f>
        <v/>
      </c>
      <c r="G43" t="str">
        <f>IF(B43="","",RANK(D43,$D:$D,1)+COUNTIF(D$11:$D43,D43)-1)</f>
        <v/>
      </c>
      <c r="H43" t="str">
        <f>IF(B43="","",RANK(D43,$D:$D)+COUNTIF($D$11:D43,D43)-1)</f>
        <v/>
      </c>
      <c r="J43" s="91">
        <v>33</v>
      </c>
      <c r="K43" s="19" t="str">
        <f t="shared" si="0"/>
        <v/>
      </c>
      <c r="L43" s="92" t="str">
        <f t="shared" si="1"/>
        <v/>
      </c>
      <c r="N43" s="166" t="str">
        <f>'ادخال درجات الاختبار الخامس'!AM38</f>
        <v/>
      </c>
      <c r="O43" s="166" t="str">
        <f>'ادخال درجات الاختبار الخامس'!AO38</f>
        <v/>
      </c>
      <c r="P43" s="166" t="str">
        <f>'ادخال درجات الاختبار الخامس'!AQ38</f>
        <v/>
      </c>
      <c r="Q43" s="166" t="str">
        <f>'ادخال درجات الاختبار الخامس'!AS38</f>
        <v/>
      </c>
      <c r="R43" s="166" t="str">
        <f>'ادخال درجات الاختبار الخامس'!AU38</f>
        <v/>
      </c>
      <c r="S43" s="166" t="str">
        <f>'ادخال درجات الاختبار الخامس'!AW38</f>
        <v/>
      </c>
      <c r="T43" s="166" t="str">
        <f>'ادخال درجات الاختبار الخامس'!AY38</f>
        <v/>
      </c>
      <c r="U43" s="166" t="str">
        <f>'ادخال درجات الاختبار الخامس'!BA38</f>
        <v/>
      </c>
      <c r="V43" s="166" t="str">
        <f>'ادخال درجات الاختبار الخامس'!BC38</f>
        <v/>
      </c>
      <c r="W43" s="224" t="str">
        <f>'ادخال درجات الاختبار الخامس'!BE38</f>
        <v/>
      </c>
      <c r="X43" s="224" t="str">
        <f>'ادخال درجات الاختبار الخامس'!BG38</f>
        <v/>
      </c>
      <c r="Y43" s="224" t="str">
        <f>'ادخال درجات الاختبار الخامس'!BI38</f>
        <v/>
      </c>
      <c r="Z43" s="224" t="str">
        <f>'ادخال درجات الاختبار الخامس'!BK38</f>
        <v/>
      </c>
      <c r="AA43" s="224" t="str">
        <f>'ادخال درجات الاختبار الخامس'!BM38</f>
        <v/>
      </c>
      <c r="AB43" s="224" t="str">
        <f>'ادخال درجات الاختبار الخامس'!BO38</f>
        <v/>
      </c>
      <c r="AC43" s="224" t="str">
        <f>'ادخال درجات الاختبار الخامس'!BQ38</f>
        <v/>
      </c>
      <c r="AD43" s="224" t="str">
        <f>'ادخال درجات الاختبار الخامس'!BS38</f>
        <v/>
      </c>
      <c r="AE43" s="224" t="str">
        <f>'ادخال درجات الاختبار الخامس'!BU38</f>
        <v/>
      </c>
      <c r="AF43" s="224" t="str">
        <f>'ادخال درجات الاختبار الخامس'!BW38</f>
        <v/>
      </c>
      <c r="AG43" s="224" t="str">
        <f>'ادخال درجات الاختبار الخامس'!BY38</f>
        <v/>
      </c>
      <c r="AH43" s="224" t="str">
        <f>'ادخال درجات الاختبار الخامس'!CA38</f>
        <v/>
      </c>
      <c r="AI43" s="224" t="str">
        <f>'ادخال درجات الاختبار الخامس'!CC38</f>
        <v/>
      </c>
      <c r="AJ43" s="224" t="str">
        <f>'ادخال درجات الاختبار الخامس'!CE38</f>
        <v/>
      </c>
      <c r="AK43" s="224" t="str">
        <f>'ادخال درجات الاختبار الخامس'!CG38</f>
        <v/>
      </c>
      <c r="AL43" s="224" t="str">
        <f>'ادخال درجات الاختبار الخامس'!CI38</f>
        <v/>
      </c>
      <c r="AS43" s="91">
        <v>33</v>
      </c>
      <c r="AT43" s="19" t="str">
        <f t="shared" si="2"/>
        <v/>
      </c>
      <c r="AU43" s="92" t="str">
        <f t="shared" si="3"/>
        <v/>
      </c>
    </row>
    <row r="44" spans="1:47">
      <c r="A44" s="91">
        <f>'ادخال درجات التشخيصي'!A40</f>
        <v>34</v>
      </c>
      <c r="B44" s="19" t="str">
        <f>IF('ادخال درجات الاختبار الخامس'!B39="","",'ادخال درجات الاختبار الخامس'!B39)</f>
        <v/>
      </c>
      <c r="C44" s="19" t="str">
        <f>'ادخال درجات الاختبار الخامس'!AC39</f>
        <v/>
      </c>
      <c r="D44" s="92" t="str">
        <f>'ادخال درجات الاختبار الخامس'!AD39</f>
        <v/>
      </c>
      <c r="G44" t="str">
        <f>IF(B44="","",RANK(D44,$D:$D,1)+COUNTIF(D$11:$D44,D44)-1)</f>
        <v/>
      </c>
      <c r="H44" t="str">
        <f>IF(B44="","",RANK(D44,$D:$D)+COUNTIF($D$11:D44,D44)-1)</f>
        <v/>
      </c>
      <c r="J44" s="91">
        <v>34</v>
      </c>
      <c r="K44" s="19" t="str">
        <f t="shared" si="0"/>
        <v/>
      </c>
      <c r="L44" s="92" t="str">
        <f t="shared" si="1"/>
        <v/>
      </c>
      <c r="N44" s="166" t="str">
        <f>'ادخال درجات الاختبار الخامس'!AM39</f>
        <v/>
      </c>
      <c r="O44" s="166" t="str">
        <f>'ادخال درجات الاختبار الخامس'!AO39</f>
        <v/>
      </c>
      <c r="P44" s="166" t="str">
        <f>'ادخال درجات الاختبار الخامس'!AQ39</f>
        <v/>
      </c>
      <c r="Q44" s="166" t="str">
        <f>'ادخال درجات الاختبار الخامس'!AS39</f>
        <v/>
      </c>
      <c r="R44" s="166" t="str">
        <f>'ادخال درجات الاختبار الخامس'!AU39</f>
        <v/>
      </c>
      <c r="S44" s="166" t="str">
        <f>'ادخال درجات الاختبار الخامس'!AW39</f>
        <v/>
      </c>
      <c r="T44" s="166" t="str">
        <f>'ادخال درجات الاختبار الخامس'!AY39</f>
        <v/>
      </c>
      <c r="U44" s="166" t="str">
        <f>'ادخال درجات الاختبار الخامس'!BA39</f>
        <v/>
      </c>
      <c r="V44" s="166" t="str">
        <f>'ادخال درجات الاختبار الخامس'!BC39</f>
        <v/>
      </c>
      <c r="W44" s="224" t="str">
        <f>'ادخال درجات الاختبار الخامس'!BE39</f>
        <v/>
      </c>
      <c r="X44" s="224" t="str">
        <f>'ادخال درجات الاختبار الخامس'!BG39</f>
        <v/>
      </c>
      <c r="Y44" s="224" t="str">
        <f>'ادخال درجات الاختبار الخامس'!BI39</f>
        <v/>
      </c>
      <c r="Z44" s="224" t="str">
        <f>'ادخال درجات الاختبار الخامس'!BK39</f>
        <v/>
      </c>
      <c r="AA44" s="224" t="str">
        <f>'ادخال درجات الاختبار الخامس'!BM39</f>
        <v/>
      </c>
      <c r="AB44" s="224" t="str">
        <f>'ادخال درجات الاختبار الخامس'!BO39</f>
        <v/>
      </c>
      <c r="AC44" s="224" t="str">
        <f>'ادخال درجات الاختبار الخامس'!BQ39</f>
        <v/>
      </c>
      <c r="AD44" s="224" t="str">
        <f>'ادخال درجات الاختبار الخامس'!BS39</f>
        <v/>
      </c>
      <c r="AE44" s="224" t="str">
        <f>'ادخال درجات الاختبار الخامس'!BU39</f>
        <v/>
      </c>
      <c r="AF44" s="224" t="str">
        <f>'ادخال درجات الاختبار الخامس'!BW39</f>
        <v/>
      </c>
      <c r="AG44" s="224" t="str">
        <f>'ادخال درجات الاختبار الخامس'!BY39</f>
        <v/>
      </c>
      <c r="AH44" s="224" t="str">
        <f>'ادخال درجات الاختبار الخامس'!CA39</f>
        <v/>
      </c>
      <c r="AI44" s="224" t="str">
        <f>'ادخال درجات الاختبار الخامس'!CC39</f>
        <v/>
      </c>
      <c r="AJ44" s="224" t="str">
        <f>'ادخال درجات الاختبار الخامس'!CE39</f>
        <v/>
      </c>
      <c r="AK44" s="224" t="str">
        <f>'ادخال درجات الاختبار الخامس'!CG39</f>
        <v/>
      </c>
      <c r="AL44" s="224" t="str">
        <f>'ادخال درجات الاختبار الخامس'!CI39</f>
        <v/>
      </c>
      <c r="AS44" s="91">
        <v>34</v>
      </c>
      <c r="AT44" s="19" t="str">
        <f t="shared" si="2"/>
        <v/>
      </c>
      <c r="AU44" s="92" t="str">
        <f t="shared" si="3"/>
        <v/>
      </c>
    </row>
    <row r="45" spans="1:47">
      <c r="A45" s="91">
        <f>'ادخال درجات التشخيصي'!A41</f>
        <v>35</v>
      </c>
      <c r="B45" s="19" t="str">
        <f>IF('ادخال درجات الاختبار الخامس'!B40="","",'ادخال درجات الاختبار الخامس'!B40)</f>
        <v/>
      </c>
      <c r="C45" s="19" t="str">
        <f>'ادخال درجات الاختبار الخامس'!AC40</f>
        <v/>
      </c>
      <c r="D45" s="92" t="str">
        <f>'ادخال درجات الاختبار الخامس'!AD40</f>
        <v/>
      </c>
      <c r="G45" t="str">
        <f>IF(B45="","",RANK(D45,$D:$D,1)+COUNTIF(D$11:$D45,D45)-1)</f>
        <v/>
      </c>
      <c r="H45" t="str">
        <f>IF(B45="","",RANK(D45,$D:$D)+COUNTIF($D$11:D45,D45)-1)</f>
        <v/>
      </c>
      <c r="J45" s="91">
        <v>35</v>
      </c>
      <c r="K45" s="19" t="str">
        <f t="shared" si="0"/>
        <v/>
      </c>
      <c r="L45" s="92" t="str">
        <f t="shared" si="1"/>
        <v/>
      </c>
      <c r="N45" s="166" t="str">
        <f>'ادخال درجات الاختبار الخامس'!AM40</f>
        <v/>
      </c>
      <c r="O45" s="166" t="str">
        <f>'ادخال درجات الاختبار الخامس'!AO40</f>
        <v/>
      </c>
      <c r="P45" s="166" t="str">
        <f>'ادخال درجات الاختبار الخامس'!AQ40</f>
        <v/>
      </c>
      <c r="Q45" s="166" t="str">
        <f>'ادخال درجات الاختبار الخامس'!AS40</f>
        <v/>
      </c>
      <c r="R45" s="166" t="str">
        <f>'ادخال درجات الاختبار الخامس'!AU40</f>
        <v/>
      </c>
      <c r="S45" s="166" t="str">
        <f>'ادخال درجات الاختبار الخامس'!AW40</f>
        <v/>
      </c>
      <c r="T45" s="166" t="str">
        <f>'ادخال درجات الاختبار الخامس'!AY40</f>
        <v/>
      </c>
      <c r="U45" s="166" t="str">
        <f>'ادخال درجات الاختبار الخامس'!BA40</f>
        <v/>
      </c>
      <c r="V45" s="166" t="str">
        <f>'ادخال درجات الاختبار الخامس'!BC40</f>
        <v/>
      </c>
      <c r="W45" s="224" t="str">
        <f>'ادخال درجات الاختبار الخامس'!BE40</f>
        <v/>
      </c>
      <c r="X45" s="224" t="str">
        <f>'ادخال درجات الاختبار الخامس'!BG40</f>
        <v/>
      </c>
      <c r="Y45" s="224" t="str">
        <f>'ادخال درجات الاختبار الخامس'!BI40</f>
        <v/>
      </c>
      <c r="Z45" s="224" t="str">
        <f>'ادخال درجات الاختبار الخامس'!BK40</f>
        <v/>
      </c>
      <c r="AA45" s="224" t="str">
        <f>'ادخال درجات الاختبار الخامس'!BM40</f>
        <v/>
      </c>
      <c r="AB45" s="224" t="str">
        <f>'ادخال درجات الاختبار الخامس'!BO40</f>
        <v/>
      </c>
      <c r="AC45" s="224" t="str">
        <f>'ادخال درجات الاختبار الخامس'!BQ40</f>
        <v/>
      </c>
      <c r="AD45" s="224" t="str">
        <f>'ادخال درجات الاختبار الخامس'!BS40</f>
        <v/>
      </c>
      <c r="AE45" s="224" t="str">
        <f>'ادخال درجات الاختبار الخامس'!BU40</f>
        <v/>
      </c>
      <c r="AF45" s="224" t="str">
        <f>'ادخال درجات الاختبار الخامس'!BW40</f>
        <v/>
      </c>
      <c r="AG45" s="224" t="str">
        <f>'ادخال درجات الاختبار الخامس'!BY40</f>
        <v/>
      </c>
      <c r="AH45" s="224" t="str">
        <f>'ادخال درجات الاختبار الخامس'!CA40</f>
        <v/>
      </c>
      <c r="AI45" s="224" t="str">
        <f>'ادخال درجات الاختبار الخامس'!CC40</f>
        <v/>
      </c>
      <c r="AJ45" s="224" t="str">
        <f>'ادخال درجات الاختبار الخامس'!CE40</f>
        <v/>
      </c>
      <c r="AK45" s="224" t="str">
        <f>'ادخال درجات الاختبار الخامس'!CG40</f>
        <v/>
      </c>
      <c r="AL45" s="224" t="str">
        <f>'ادخال درجات الاختبار الخامس'!CI40</f>
        <v/>
      </c>
      <c r="AS45" s="91">
        <v>35</v>
      </c>
      <c r="AT45" s="19" t="str">
        <f t="shared" si="2"/>
        <v/>
      </c>
      <c r="AU45" s="92" t="str">
        <f t="shared" si="3"/>
        <v/>
      </c>
    </row>
    <row r="46" spans="1:47">
      <c r="A46" s="91">
        <f>'ادخال درجات التشخيصي'!A42</f>
        <v>36</v>
      </c>
      <c r="B46" s="19" t="str">
        <f>IF('ادخال درجات الاختبار الخامس'!B41="","",'ادخال درجات الاختبار الخامس'!B41)</f>
        <v/>
      </c>
      <c r="C46" s="19" t="str">
        <f>'ادخال درجات الاختبار الخامس'!AC41</f>
        <v/>
      </c>
      <c r="D46" s="92" t="str">
        <f>'ادخال درجات الاختبار الخامس'!AD41</f>
        <v/>
      </c>
      <c r="G46" t="str">
        <f>IF(B46="","",RANK(D46,$D:$D,1)+COUNTIF(D$11:$D46,D46)-1)</f>
        <v/>
      </c>
      <c r="H46" t="str">
        <f>IF(B46="","",RANK(D46,$D:$D)+COUNTIF($D$11:D46,D46)-1)</f>
        <v/>
      </c>
      <c r="J46" s="91">
        <v>36</v>
      </c>
      <c r="K46" s="19" t="str">
        <f t="shared" si="0"/>
        <v/>
      </c>
      <c r="L46" s="92" t="str">
        <f t="shared" si="1"/>
        <v/>
      </c>
      <c r="N46" s="166" t="str">
        <f>'ادخال درجات الاختبار الخامس'!AM41</f>
        <v/>
      </c>
      <c r="O46" s="166" t="str">
        <f>'ادخال درجات الاختبار الخامس'!AO41</f>
        <v/>
      </c>
      <c r="P46" s="166" t="str">
        <f>'ادخال درجات الاختبار الخامس'!AQ41</f>
        <v/>
      </c>
      <c r="Q46" s="166" t="str">
        <f>'ادخال درجات الاختبار الخامس'!AS41</f>
        <v/>
      </c>
      <c r="R46" s="166" t="str">
        <f>'ادخال درجات الاختبار الخامس'!AU41</f>
        <v/>
      </c>
      <c r="S46" s="166" t="str">
        <f>'ادخال درجات الاختبار الخامس'!AW41</f>
        <v/>
      </c>
      <c r="T46" s="166" t="str">
        <f>'ادخال درجات الاختبار الخامس'!AY41</f>
        <v/>
      </c>
      <c r="U46" s="166" t="str">
        <f>'ادخال درجات الاختبار الخامس'!BA41</f>
        <v/>
      </c>
      <c r="V46" s="166" t="str">
        <f>'ادخال درجات الاختبار الخامس'!BC41</f>
        <v/>
      </c>
      <c r="W46" s="224" t="str">
        <f>'ادخال درجات الاختبار الخامس'!BE41</f>
        <v/>
      </c>
      <c r="X46" s="224" t="str">
        <f>'ادخال درجات الاختبار الخامس'!BG41</f>
        <v/>
      </c>
      <c r="Y46" s="224" t="str">
        <f>'ادخال درجات الاختبار الخامس'!BI41</f>
        <v/>
      </c>
      <c r="Z46" s="224" t="str">
        <f>'ادخال درجات الاختبار الخامس'!BK41</f>
        <v/>
      </c>
      <c r="AA46" s="224" t="str">
        <f>'ادخال درجات الاختبار الخامس'!BM41</f>
        <v/>
      </c>
      <c r="AB46" s="224" t="str">
        <f>'ادخال درجات الاختبار الخامس'!BO41</f>
        <v/>
      </c>
      <c r="AC46" s="224" t="str">
        <f>'ادخال درجات الاختبار الخامس'!BQ41</f>
        <v/>
      </c>
      <c r="AD46" s="224" t="str">
        <f>'ادخال درجات الاختبار الخامس'!BS41</f>
        <v/>
      </c>
      <c r="AE46" s="224" t="str">
        <f>'ادخال درجات الاختبار الخامس'!BU41</f>
        <v/>
      </c>
      <c r="AF46" s="224" t="str">
        <f>'ادخال درجات الاختبار الخامس'!BW41</f>
        <v/>
      </c>
      <c r="AG46" s="224" t="str">
        <f>'ادخال درجات الاختبار الخامس'!BY41</f>
        <v/>
      </c>
      <c r="AH46" s="224" t="str">
        <f>'ادخال درجات الاختبار الخامس'!CA41</f>
        <v/>
      </c>
      <c r="AI46" s="224" t="str">
        <f>'ادخال درجات الاختبار الخامس'!CC41</f>
        <v/>
      </c>
      <c r="AJ46" s="224" t="str">
        <f>'ادخال درجات الاختبار الخامس'!CE41</f>
        <v/>
      </c>
      <c r="AK46" s="224" t="str">
        <f>'ادخال درجات الاختبار الخامس'!CG41</f>
        <v/>
      </c>
      <c r="AL46" s="224" t="str">
        <f>'ادخال درجات الاختبار الخامس'!CI41</f>
        <v/>
      </c>
      <c r="AS46" s="91">
        <v>36</v>
      </c>
      <c r="AT46" s="19" t="str">
        <f t="shared" si="2"/>
        <v/>
      </c>
      <c r="AU46" s="92" t="str">
        <f t="shared" si="3"/>
        <v/>
      </c>
    </row>
    <row r="47" spans="1:47">
      <c r="A47" s="91">
        <f>'ادخال درجات التشخيصي'!A43</f>
        <v>37</v>
      </c>
      <c r="B47" s="19" t="str">
        <f>IF('ادخال درجات الاختبار الخامس'!B42="","",'ادخال درجات الاختبار الخامس'!B42)</f>
        <v/>
      </c>
      <c r="C47" s="19" t="str">
        <f>'ادخال درجات الاختبار الخامس'!AC42</f>
        <v/>
      </c>
      <c r="D47" s="92" t="str">
        <f>'ادخال درجات الاختبار الخامس'!AD42</f>
        <v/>
      </c>
      <c r="G47" t="str">
        <f>IF(B47="","",RANK(D47,$D:$D,1)+COUNTIF(D$11:$D47,D47)-1)</f>
        <v/>
      </c>
      <c r="H47" t="str">
        <f>IF(B47="","",RANK(D47,$D:$D)+COUNTIF($D$11:D47,D47)-1)</f>
        <v/>
      </c>
      <c r="J47" s="91">
        <v>37</v>
      </c>
      <c r="K47" s="19" t="str">
        <f t="shared" si="0"/>
        <v/>
      </c>
      <c r="L47" s="92" t="str">
        <f t="shared" si="1"/>
        <v/>
      </c>
      <c r="N47" s="166" t="str">
        <f>'ادخال درجات الاختبار الخامس'!AM42</f>
        <v/>
      </c>
      <c r="O47" s="166" t="str">
        <f>'ادخال درجات الاختبار الخامس'!AO42</f>
        <v/>
      </c>
      <c r="P47" s="166" t="str">
        <f>'ادخال درجات الاختبار الخامس'!AQ42</f>
        <v/>
      </c>
      <c r="Q47" s="166" t="str">
        <f>'ادخال درجات الاختبار الخامس'!AS42</f>
        <v/>
      </c>
      <c r="R47" s="166" t="str">
        <f>'ادخال درجات الاختبار الخامس'!AU42</f>
        <v/>
      </c>
      <c r="S47" s="166" t="str">
        <f>'ادخال درجات الاختبار الخامس'!AW42</f>
        <v/>
      </c>
      <c r="T47" s="166" t="str">
        <f>'ادخال درجات الاختبار الخامس'!AY42</f>
        <v/>
      </c>
      <c r="U47" s="166" t="str">
        <f>'ادخال درجات الاختبار الخامس'!BA42</f>
        <v/>
      </c>
      <c r="V47" s="166" t="str">
        <f>'ادخال درجات الاختبار الخامس'!BC42</f>
        <v/>
      </c>
      <c r="W47" s="224" t="str">
        <f>'ادخال درجات الاختبار الخامس'!BE42</f>
        <v/>
      </c>
      <c r="X47" s="224" t="str">
        <f>'ادخال درجات الاختبار الخامس'!BG42</f>
        <v/>
      </c>
      <c r="Y47" s="224" t="str">
        <f>'ادخال درجات الاختبار الخامس'!BI42</f>
        <v/>
      </c>
      <c r="Z47" s="224" t="str">
        <f>'ادخال درجات الاختبار الخامس'!BK42</f>
        <v/>
      </c>
      <c r="AA47" s="224" t="str">
        <f>'ادخال درجات الاختبار الخامس'!BM42</f>
        <v/>
      </c>
      <c r="AB47" s="224" t="str">
        <f>'ادخال درجات الاختبار الخامس'!BO42</f>
        <v/>
      </c>
      <c r="AC47" s="224" t="str">
        <f>'ادخال درجات الاختبار الخامس'!BQ42</f>
        <v/>
      </c>
      <c r="AD47" s="224" t="str">
        <f>'ادخال درجات الاختبار الخامس'!BS42</f>
        <v/>
      </c>
      <c r="AE47" s="224" t="str">
        <f>'ادخال درجات الاختبار الخامس'!BU42</f>
        <v/>
      </c>
      <c r="AF47" s="224" t="str">
        <f>'ادخال درجات الاختبار الخامس'!BW42</f>
        <v/>
      </c>
      <c r="AG47" s="224" t="str">
        <f>'ادخال درجات الاختبار الخامس'!BY42</f>
        <v/>
      </c>
      <c r="AH47" s="224" t="str">
        <f>'ادخال درجات الاختبار الخامس'!CA42</f>
        <v/>
      </c>
      <c r="AI47" s="224" t="str">
        <f>'ادخال درجات الاختبار الخامس'!CC42</f>
        <v/>
      </c>
      <c r="AJ47" s="224" t="str">
        <f>'ادخال درجات الاختبار الخامس'!CE42</f>
        <v/>
      </c>
      <c r="AK47" s="224" t="str">
        <f>'ادخال درجات الاختبار الخامس'!CG42</f>
        <v/>
      </c>
      <c r="AL47" s="224" t="str">
        <f>'ادخال درجات الاختبار الخامس'!CI42</f>
        <v/>
      </c>
      <c r="AS47" s="91">
        <v>37</v>
      </c>
      <c r="AT47" s="19" t="str">
        <f t="shared" si="2"/>
        <v/>
      </c>
      <c r="AU47" s="92" t="str">
        <f t="shared" si="3"/>
        <v/>
      </c>
    </row>
    <row r="48" spans="1:47">
      <c r="A48" s="91">
        <f>'ادخال درجات التشخيصي'!A44</f>
        <v>38</v>
      </c>
      <c r="B48" s="19" t="str">
        <f>IF('ادخال درجات الاختبار الخامس'!B43="","",'ادخال درجات الاختبار الخامس'!B43)</f>
        <v/>
      </c>
      <c r="C48" s="19" t="str">
        <f>'ادخال درجات الاختبار الخامس'!AC43</f>
        <v/>
      </c>
      <c r="D48" s="92" t="str">
        <f>'ادخال درجات الاختبار الخامس'!AD43</f>
        <v/>
      </c>
      <c r="G48" t="str">
        <f>IF(B48="","",RANK(D48,$D:$D,1)+COUNTIF(D$11:$D48,D48)-1)</f>
        <v/>
      </c>
      <c r="H48" t="str">
        <f>IF(B48="","",RANK(D48,$D:$D)+COUNTIF($D$11:D48,D48)-1)</f>
        <v/>
      </c>
      <c r="J48" s="91">
        <v>38</v>
      </c>
      <c r="K48" s="19" t="str">
        <f t="shared" si="0"/>
        <v/>
      </c>
      <c r="L48" s="92" t="str">
        <f t="shared" si="1"/>
        <v/>
      </c>
      <c r="N48" s="166" t="str">
        <f>'ادخال درجات الاختبار الخامس'!AM43</f>
        <v/>
      </c>
      <c r="O48" s="166" t="str">
        <f>'ادخال درجات الاختبار الخامس'!AO43</f>
        <v/>
      </c>
      <c r="P48" s="166" t="str">
        <f>'ادخال درجات الاختبار الخامس'!AQ43</f>
        <v/>
      </c>
      <c r="Q48" s="166" t="str">
        <f>'ادخال درجات الاختبار الخامس'!AS43</f>
        <v/>
      </c>
      <c r="R48" s="166" t="str">
        <f>'ادخال درجات الاختبار الخامس'!AU43</f>
        <v/>
      </c>
      <c r="S48" s="166" t="str">
        <f>'ادخال درجات الاختبار الخامس'!AW43</f>
        <v/>
      </c>
      <c r="T48" s="166" t="str">
        <f>'ادخال درجات الاختبار الخامس'!AY43</f>
        <v/>
      </c>
      <c r="U48" s="166" t="str">
        <f>'ادخال درجات الاختبار الخامس'!BA43</f>
        <v/>
      </c>
      <c r="V48" s="166" t="str">
        <f>'ادخال درجات الاختبار الخامس'!BC43</f>
        <v/>
      </c>
      <c r="W48" s="224" t="str">
        <f>'ادخال درجات الاختبار الخامس'!BE43</f>
        <v/>
      </c>
      <c r="X48" s="224" t="str">
        <f>'ادخال درجات الاختبار الخامس'!BG43</f>
        <v/>
      </c>
      <c r="Y48" s="224" t="str">
        <f>'ادخال درجات الاختبار الخامس'!BI43</f>
        <v/>
      </c>
      <c r="Z48" s="224" t="str">
        <f>'ادخال درجات الاختبار الخامس'!BK43</f>
        <v/>
      </c>
      <c r="AA48" s="224" t="str">
        <f>'ادخال درجات الاختبار الخامس'!BM43</f>
        <v/>
      </c>
      <c r="AB48" s="224" t="str">
        <f>'ادخال درجات الاختبار الخامس'!BO43</f>
        <v/>
      </c>
      <c r="AC48" s="224" t="str">
        <f>'ادخال درجات الاختبار الخامس'!BQ43</f>
        <v/>
      </c>
      <c r="AD48" s="224" t="str">
        <f>'ادخال درجات الاختبار الخامس'!BS43</f>
        <v/>
      </c>
      <c r="AE48" s="224" t="str">
        <f>'ادخال درجات الاختبار الخامس'!BU43</f>
        <v/>
      </c>
      <c r="AF48" s="224" t="str">
        <f>'ادخال درجات الاختبار الخامس'!BW43</f>
        <v/>
      </c>
      <c r="AG48" s="224" t="str">
        <f>'ادخال درجات الاختبار الخامس'!BY43</f>
        <v/>
      </c>
      <c r="AH48" s="224" t="str">
        <f>'ادخال درجات الاختبار الخامس'!CA43</f>
        <v/>
      </c>
      <c r="AI48" s="224" t="str">
        <f>'ادخال درجات الاختبار الخامس'!CC43</f>
        <v/>
      </c>
      <c r="AJ48" s="224" t="str">
        <f>'ادخال درجات الاختبار الخامس'!CE43</f>
        <v/>
      </c>
      <c r="AK48" s="224" t="str">
        <f>'ادخال درجات الاختبار الخامس'!CG43</f>
        <v/>
      </c>
      <c r="AL48" s="224" t="str">
        <f>'ادخال درجات الاختبار الخامس'!CI43</f>
        <v/>
      </c>
      <c r="AS48" s="91">
        <v>38</v>
      </c>
      <c r="AT48" s="19" t="str">
        <f t="shared" si="2"/>
        <v/>
      </c>
      <c r="AU48" s="92" t="str">
        <f t="shared" si="3"/>
        <v/>
      </c>
    </row>
    <row r="49" spans="1:47">
      <c r="A49" s="91">
        <f>'ادخال درجات التشخيصي'!A45</f>
        <v>39</v>
      </c>
      <c r="B49" s="19" t="str">
        <f>IF('ادخال درجات الاختبار الخامس'!B44="","",'ادخال درجات الاختبار الخامس'!B44)</f>
        <v/>
      </c>
      <c r="C49" s="19" t="str">
        <f>'ادخال درجات الاختبار الخامس'!AC44</f>
        <v/>
      </c>
      <c r="D49" s="92" t="str">
        <f>'ادخال درجات الاختبار الخامس'!AD44</f>
        <v/>
      </c>
      <c r="G49" t="str">
        <f>IF(B49="","",RANK(D49,$D:$D,1)+COUNTIF(D$11:$D49,D49)-1)</f>
        <v/>
      </c>
      <c r="H49" t="str">
        <f>IF(B49="","",RANK(D49,$D:$D)+COUNTIF($D$11:D49,D49)-1)</f>
        <v/>
      </c>
      <c r="J49" s="91">
        <v>39</v>
      </c>
      <c r="K49" s="19" t="str">
        <f t="shared" si="0"/>
        <v/>
      </c>
      <c r="L49" s="92" t="str">
        <f t="shared" si="1"/>
        <v/>
      </c>
      <c r="N49" s="166" t="str">
        <f>'ادخال درجات الاختبار الخامس'!AM44</f>
        <v/>
      </c>
      <c r="O49" s="166" t="str">
        <f>'ادخال درجات الاختبار الخامس'!AO44</f>
        <v/>
      </c>
      <c r="P49" s="166" t="str">
        <f>'ادخال درجات الاختبار الخامس'!AQ44</f>
        <v/>
      </c>
      <c r="Q49" s="166" t="str">
        <f>'ادخال درجات الاختبار الخامس'!AS44</f>
        <v/>
      </c>
      <c r="R49" s="166" t="str">
        <f>'ادخال درجات الاختبار الخامس'!AU44</f>
        <v/>
      </c>
      <c r="S49" s="166" t="str">
        <f>'ادخال درجات الاختبار الخامس'!AW44</f>
        <v/>
      </c>
      <c r="T49" s="166" t="str">
        <f>'ادخال درجات الاختبار الخامس'!AY44</f>
        <v/>
      </c>
      <c r="U49" s="166" t="str">
        <f>'ادخال درجات الاختبار الخامس'!BA44</f>
        <v/>
      </c>
      <c r="V49" s="166" t="str">
        <f>'ادخال درجات الاختبار الخامس'!BC44</f>
        <v/>
      </c>
      <c r="W49" s="224" t="str">
        <f>'ادخال درجات الاختبار الخامس'!BE44</f>
        <v/>
      </c>
      <c r="X49" s="224" t="str">
        <f>'ادخال درجات الاختبار الخامس'!BG44</f>
        <v/>
      </c>
      <c r="Y49" s="224" t="str">
        <f>'ادخال درجات الاختبار الخامس'!BI44</f>
        <v/>
      </c>
      <c r="Z49" s="224" t="str">
        <f>'ادخال درجات الاختبار الخامس'!BK44</f>
        <v/>
      </c>
      <c r="AA49" s="224" t="str">
        <f>'ادخال درجات الاختبار الخامس'!BM44</f>
        <v/>
      </c>
      <c r="AB49" s="224" t="str">
        <f>'ادخال درجات الاختبار الخامس'!BO44</f>
        <v/>
      </c>
      <c r="AC49" s="224" t="str">
        <f>'ادخال درجات الاختبار الخامس'!BQ44</f>
        <v/>
      </c>
      <c r="AD49" s="224" t="str">
        <f>'ادخال درجات الاختبار الخامس'!BS44</f>
        <v/>
      </c>
      <c r="AE49" s="224" t="str">
        <f>'ادخال درجات الاختبار الخامس'!BU44</f>
        <v/>
      </c>
      <c r="AF49" s="224" t="str">
        <f>'ادخال درجات الاختبار الخامس'!BW44</f>
        <v/>
      </c>
      <c r="AG49" s="224" t="str">
        <f>'ادخال درجات الاختبار الخامس'!BY44</f>
        <v/>
      </c>
      <c r="AH49" s="224" t="str">
        <f>'ادخال درجات الاختبار الخامس'!CA44</f>
        <v/>
      </c>
      <c r="AI49" s="224" t="str">
        <f>'ادخال درجات الاختبار الخامس'!CC44</f>
        <v/>
      </c>
      <c r="AJ49" s="224" t="str">
        <f>'ادخال درجات الاختبار الخامس'!CE44</f>
        <v/>
      </c>
      <c r="AK49" s="224" t="str">
        <f>'ادخال درجات الاختبار الخامس'!CG44</f>
        <v/>
      </c>
      <c r="AL49" s="224" t="str">
        <f>'ادخال درجات الاختبار الخامس'!CI44</f>
        <v/>
      </c>
      <c r="AS49" s="91">
        <v>39</v>
      </c>
      <c r="AT49" s="19" t="str">
        <f t="shared" si="2"/>
        <v/>
      </c>
      <c r="AU49" s="92" t="str">
        <f t="shared" si="3"/>
        <v/>
      </c>
    </row>
    <row r="50" spans="1:47">
      <c r="A50" s="91">
        <f>'ادخال درجات التشخيصي'!A46</f>
        <v>40</v>
      </c>
      <c r="B50" s="19" t="str">
        <f>IF('ادخال درجات الاختبار الخامس'!B45="","",'ادخال درجات الاختبار الخامس'!B45)</f>
        <v/>
      </c>
      <c r="C50" s="19" t="str">
        <f>'ادخال درجات الاختبار الخامس'!AC45</f>
        <v/>
      </c>
      <c r="D50" s="92" t="str">
        <f>'ادخال درجات الاختبار الخامس'!AD45</f>
        <v/>
      </c>
      <c r="G50" t="str">
        <f>IF(B50="","",RANK(D50,$D:$D,1)+COUNTIF(D$11:$D50,D50)-1)</f>
        <v/>
      </c>
      <c r="H50" t="str">
        <f>IF(B50="","",RANK(D50,$D:$D)+COUNTIF($D$11:D50,D50)-1)</f>
        <v/>
      </c>
      <c r="J50" s="91">
        <v>40</v>
      </c>
      <c r="K50" s="19" t="str">
        <f t="shared" si="0"/>
        <v/>
      </c>
      <c r="L50" s="92" t="str">
        <f t="shared" si="1"/>
        <v/>
      </c>
      <c r="N50" s="166" t="str">
        <f>'ادخال درجات الاختبار الخامس'!AM45</f>
        <v/>
      </c>
      <c r="O50" s="166" t="str">
        <f>'ادخال درجات الاختبار الخامس'!AO45</f>
        <v/>
      </c>
      <c r="P50" s="166" t="str">
        <f>'ادخال درجات الاختبار الخامس'!AQ45</f>
        <v/>
      </c>
      <c r="Q50" s="166" t="str">
        <f>'ادخال درجات الاختبار الخامس'!AS45</f>
        <v/>
      </c>
      <c r="R50" s="166" t="str">
        <f>'ادخال درجات الاختبار الخامس'!AU45</f>
        <v/>
      </c>
      <c r="S50" s="166" t="str">
        <f>'ادخال درجات الاختبار الخامس'!AW45</f>
        <v/>
      </c>
      <c r="T50" s="166" t="str">
        <f>'ادخال درجات الاختبار الخامس'!AY45</f>
        <v/>
      </c>
      <c r="U50" s="166" t="str">
        <f>'ادخال درجات الاختبار الخامس'!BA45</f>
        <v/>
      </c>
      <c r="V50" s="166" t="str">
        <f>'ادخال درجات الاختبار الخامس'!BC45</f>
        <v/>
      </c>
      <c r="W50" s="224" t="str">
        <f>'ادخال درجات الاختبار الخامس'!BE45</f>
        <v/>
      </c>
      <c r="X50" s="224" t="str">
        <f>'ادخال درجات الاختبار الخامس'!BG45</f>
        <v/>
      </c>
      <c r="Y50" s="224" t="str">
        <f>'ادخال درجات الاختبار الخامس'!BI45</f>
        <v/>
      </c>
      <c r="Z50" s="224" t="str">
        <f>'ادخال درجات الاختبار الخامس'!BK45</f>
        <v/>
      </c>
      <c r="AA50" s="224" t="str">
        <f>'ادخال درجات الاختبار الخامس'!BM45</f>
        <v/>
      </c>
      <c r="AB50" s="224" t="str">
        <f>'ادخال درجات الاختبار الخامس'!BO45</f>
        <v/>
      </c>
      <c r="AC50" s="224" t="str">
        <f>'ادخال درجات الاختبار الخامس'!BQ45</f>
        <v/>
      </c>
      <c r="AD50" s="224" t="str">
        <f>'ادخال درجات الاختبار الخامس'!BS45</f>
        <v/>
      </c>
      <c r="AE50" s="224" t="str">
        <f>'ادخال درجات الاختبار الخامس'!BU45</f>
        <v/>
      </c>
      <c r="AF50" s="224" t="str">
        <f>'ادخال درجات الاختبار الخامس'!BW45</f>
        <v/>
      </c>
      <c r="AG50" s="224" t="str">
        <f>'ادخال درجات الاختبار الخامس'!BY45</f>
        <v/>
      </c>
      <c r="AH50" s="224" t="str">
        <f>'ادخال درجات الاختبار الخامس'!CA45</f>
        <v/>
      </c>
      <c r="AI50" s="224" t="str">
        <f>'ادخال درجات الاختبار الخامس'!CC45</f>
        <v/>
      </c>
      <c r="AJ50" s="224" t="str">
        <f>'ادخال درجات الاختبار الخامس'!CE45</f>
        <v/>
      </c>
      <c r="AK50" s="224" t="str">
        <f>'ادخال درجات الاختبار الخامس'!CG45</f>
        <v/>
      </c>
      <c r="AL50" s="224" t="str">
        <f>'ادخال درجات الاختبار الخامس'!CI45</f>
        <v/>
      </c>
      <c r="AS50" s="91">
        <v>40</v>
      </c>
      <c r="AT50" s="19" t="str">
        <f t="shared" si="2"/>
        <v/>
      </c>
      <c r="AU50" s="92" t="str">
        <f t="shared" si="3"/>
        <v/>
      </c>
    </row>
    <row r="51" spans="1:47">
      <c r="A51" s="91">
        <f>'ادخال درجات التشخيصي'!A47</f>
        <v>41</v>
      </c>
      <c r="B51" s="19" t="str">
        <f>IF('ادخال درجات الاختبار الخامس'!B46="","",'ادخال درجات الاختبار الخامس'!B46)</f>
        <v/>
      </c>
      <c r="C51" s="19" t="str">
        <f>'ادخال درجات الاختبار الخامس'!AC46</f>
        <v/>
      </c>
      <c r="D51" s="92" t="str">
        <f>'ادخال درجات الاختبار الخامس'!AD46</f>
        <v/>
      </c>
      <c r="G51" t="str">
        <f>IF(B51="","",RANK(D51,$D:$D,1)+COUNTIF(D$11:$D51,D51)-1)</f>
        <v/>
      </c>
      <c r="H51" t="str">
        <f>IF(B51="","",RANK(D51,$D:$D)+COUNTIF($D$11:D51,D51)-1)</f>
        <v/>
      </c>
      <c r="J51" s="91">
        <v>41</v>
      </c>
      <c r="K51" s="19" t="str">
        <f t="shared" si="0"/>
        <v/>
      </c>
      <c r="L51" s="92" t="str">
        <f t="shared" si="1"/>
        <v/>
      </c>
      <c r="N51" s="166" t="str">
        <f>'ادخال درجات الاختبار الخامس'!AM46</f>
        <v/>
      </c>
      <c r="O51" s="166" t="str">
        <f>'ادخال درجات الاختبار الخامس'!AO46</f>
        <v/>
      </c>
      <c r="P51" s="166" t="str">
        <f>'ادخال درجات الاختبار الخامس'!AQ46</f>
        <v/>
      </c>
      <c r="Q51" s="166" t="str">
        <f>'ادخال درجات الاختبار الخامس'!AS46</f>
        <v/>
      </c>
      <c r="R51" s="166" t="str">
        <f>'ادخال درجات الاختبار الخامس'!AU46</f>
        <v/>
      </c>
      <c r="S51" s="166" t="str">
        <f>'ادخال درجات الاختبار الخامس'!AW46</f>
        <v/>
      </c>
      <c r="T51" s="166" t="str">
        <f>'ادخال درجات الاختبار الخامس'!AY46</f>
        <v/>
      </c>
      <c r="U51" s="166" t="str">
        <f>'ادخال درجات الاختبار الخامس'!BA46</f>
        <v/>
      </c>
      <c r="V51" s="166" t="str">
        <f>'ادخال درجات الاختبار الخامس'!BC46</f>
        <v/>
      </c>
      <c r="W51" s="224" t="str">
        <f>'ادخال درجات الاختبار الخامس'!BE46</f>
        <v/>
      </c>
      <c r="X51" s="224" t="str">
        <f>'ادخال درجات الاختبار الخامس'!BG46</f>
        <v/>
      </c>
      <c r="Y51" s="224" t="str">
        <f>'ادخال درجات الاختبار الخامس'!BI46</f>
        <v/>
      </c>
      <c r="Z51" s="224" t="str">
        <f>'ادخال درجات الاختبار الخامس'!BK46</f>
        <v/>
      </c>
      <c r="AA51" s="224" t="str">
        <f>'ادخال درجات الاختبار الخامس'!BM46</f>
        <v/>
      </c>
      <c r="AB51" s="224" t="str">
        <f>'ادخال درجات الاختبار الخامس'!BO46</f>
        <v/>
      </c>
      <c r="AC51" s="224" t="str">
        <f>'ادخال درجات الاختبار الخامس'!BQ46</f>
        <v/>
      </c>
      <c r="AD51" s="224" t="str">
        <f>'ادخال درجات الاختبار الخامس'!BS46</f>
        <v/>
      </c>
      <c r="AE51" s="224" t="str">
        <f>'ادخال درجات الاختبار الخامس'!BU46</f>
        <v/>
      </c>
      <c r="AF51" s="224" t="str">
        <f>'ادخال درجات الاختبار الخامس'!BW46</f>
        <v/>
      </c>
      <c r="AG51" s="224" t="str">
        <f>'ادخال درجات الاختبار الخامس'!BY46</f>
        <v/>
      </c>
      <c r="AH51" s="224" t="str">
        <f>'ادخال درجات الاختبار الخامس'!CA46</f>
        <v/>
      </c>
      <c r="AI51" s="224" t="str">
        <f>'ادخال درجات الاختبار الخامس'!CC46</f>
        <v/>
      </c>
      <c r="AJ51" s="224" t="str">
        <f>'ادخال درجات الاختبار الخامس'!CE46</f>
        <v/>
      </c>
      <c r="AK51" s="224" t="str">
        <f>'ادخال درجات الاختبار الخامس'!CG46</f>
        <v/>
      </c>
      <c r="AL51" s="224" t="str">
        <f>'ادخال درجات الاختبار الخامس'!CI46</f>
        <v/>
      </c>
      <c r="AS51" s="91">
        <v>41</v>
      </c>
      <c r="AT51" s="19" t="str">
        <f t="shared" si="2"/>
        <v/>
      </c>
      <c r="AU51" s="92" t="str">
        <f t="shared" si="3"/>
        <v/>
      </c>
    </row>
    <row r="52" spans="1:47">
      <c r="A52" s="91">
        <f>'ادخال درجات التشخيصي'!A48</f>
        <v>42</v>
      </c>
      <c r="B52" s="19" t="str">
        <f>IF('ادخال درجات الاختبار الخامس'!B47="","",'ادخال درجات الاختبار الخامس'!B47)</f>
        <v/>
      </c>
      <c r="C52" s="19" t="str">
        <f>'ادخال درجات الاختبار الخامس'!AC47</f>
        <v/>
      </c>
      <c r="D52" s="92" t="str">
        <f>'ادخال درجات الاختبار الخامس'!AD47</f>
        <v/>
      </c>
      <c r="G52" t="str">
        <f>IF(B52="","",RANK(D52,$D:$D,1)+COUNTIF(D$11:$D52,D52)-1)</f>
        <v/>
      </c>
      <c r="H52" t="str">
        <f>IF(B52="","",RANK(D52,$D:$D)+COUNTIF($D$11:D52,D52)-1)</f>
        <v/>
      </c>
      <c r="J52" s="91">
        <v>42</v>
      </c>
      <c r="K52" s="19" t="str">
        <f t="shared" si="0"/>
        <v/>
      </c>
      <c r="L52" s="92" t="str">
        <f t="shared" si="1"/>
        <v/>
      </c>
      <c r="N52" s="166" t="str">
        <f>'ادخال درجات الاختبار الخامس'!AM47</f>
        <v/>
      </c>
      <c r="O52" s="166" t="str">
        <f>'ادخال درجات الاختبار الخامس'!AO47</f>
        <v/>
      </c>
      <c r="P52" s="166" t="str">
        <f>'ادخال درجات الاختبار الخامس'!AQ47</f>
        <v/>
      </c>
      <c r="Q52" s="166" t="str">
        <f>'ادخال درجات الاختبار الخامس'!AS47</f>
        <v/>
      </c>
      <c r="R52" s="166" t="str">
        <f>'ادخال درجات الاختبار الخامس'!AU47</f>
        <v/>
      </c>
      <c r="S52" s="166" t="str">
        <f>'ادخال درجات الاختبار الخامس'!AW47</f>
        <v/>
      </c>
      <c r="T52" s="166" t="str">
        <f>'ادخال درجات الاختبار الخامس'!AY47</f>
        <v/>
      </c>
      <c r="U52" s="166" t="str">
        <f>'ادخال درجات الاختبار الخامس'!BA47</f>
        <v/>
      </c>
      <c r="V52" s="166" t="str">
        <f>'ادخال درجات الاختبار الخامس'!BC47</f>
        <v/>
      </c>
      <c r="W52" s="224" t="str">
        <f>'ادخال درجات الاختبار الخامس'!BE47</f>
        <v/>
      </c>
      <c r="X52" s="224" t="str">
        <f>'ادخال درجات الاختبار الخامس'!BG47</f>
        <v/>
      </c>
      <c r="Y52" s="224" t="str">
        <f>'ادخال درجات الاختبار الخامس'!BI47</f>
        <v/>
      </c>
      <c r="Z52" s="224" t="str">
        <f>'ادخال درجات الاختبار الخامس'!BK47</f>
        <v/>
      </c>
      <c r="AA52" s="224" t="str">
        <f>'ادخال درجات الاختبار الخامس'!BM47</f>
        <v/>
      </c>
      <c r="AB52" s="224" t="str">
        <f>'ادخال درجات الاختبار الخامس'!BO47</f>
        <v/>
      </c>
      <c r="AC52" s="224" t="str">
        <f>'ادخال درجات الاختبار الخامس'!BQ47</f>
        <v/>
      </c>
      <c r="AD52" s="224" t="str">
        <f>'ادخال درجات الاختبار الخامس'!BS47</f>
        <v/>
      </c>
      <c r="AE52" s="224" t="str">
        <f>'ادخال درجات الاختبار الخامس'!BU47</f>
        <v/>
      </c>
      <c r="AF52" s="224" t="str">
        <f>'ادخال درجات الاختبار الخامس'!BW47</f>
        <v/>
      </c>
      <c r="AG52" s="224" t="str">
        <f>'ادخال درجات الاختبار الخامس'!BY47</f>
        <v/>
      </c>
      <c r="AH52" s="224" t="str">
        <f>'ادخال درجات الاختبار الخامس'!CA47</f>
        <v/>
      </c>
      <c r="AI52" s="224" t="str">
        <f>'ادخال درجات الاختبار الخامس'!CC47</f>
        <v/>
      </c>
      <c r="AJ52" s="224" t="str">
        <f>'ادخال درجات الاختبار الخامس'!CE47</f>
        <v/>
      </c>
      <c r="AK52" s="224" t="str">
        <f>'ادخال درجات الاختبار الخامس'!CG47</f>
        <v/>
      </c>
      <c r="AL52" s="224" t="str">
        <f>'ادخال درجات الاختبار الخامس'!CI47</f>
        <v/>
      </c>
      <c r="AS52" s="91">
        <v>42</v>
      </c>
      <c r="AT52" s="19" t="str">
        <f t="shared" si="2"/>
        <v/>
      </c>
      <c r="AU52" s="92" t="str">
        <f t="shared" si="3"/>
        <v/>
      </c>
    </row>
    <row r="53" spans="1:47">
      <c r="A53" s="91">
        <f>'ادخال درجات التشخيصي'!A49</f>
        <v>43</v>
      </c>
      <c r="B53" s="19" t="str">
        <f>IF('ادخال درجات الاختبار الخامس'!B48="","",'ادخال درجات الاختبار الخامس'!B48)</f>
        <v/>
      </c>
      <c r="C53" s="19" t="str">
        <f>'ادخال درجات الاختبار الخامس'!AC48</f>
        <v/>
      </c>
      <c r="D53" s="92" t="str">
        <f>'ادخال درجات الاختبار الخامس'!AD48</f>
        <v/>
      </c>
      <c r="G53" t="str">
        <f>IF(B53="","",RANK(D53,$D:$D,1)+COUNTIF(D$11:$D53,D53)-1)</f>
        <v/>
      </c>
      <c r="H53" t="str">
        <f>IF(B53="","",RANK(D53,$D:$D)+COUNTIF($D$11:D53,D53)-1)</f>
        <v/>
      </c>
      <c r="J53" s="91">
        <v>43</v>
      </c>
      <c r="K53" s="19" t="str">
        <f t="shared" si="0"/>
        <v/>
      </c>
      <c r="L53" s="92" t="str">
        <f t="shared" si="1"/>
        <v/>
      </c>
      <c r="N53" s="166" t="str">
        <f>'ادخال درجات الاختبار الخامس'!AM48</f>
        <v/>
      </c>
      <c r="O53" s="166" t="str">
        <f>'ادخال درجات الاختبار الخامس'!AO48</f>
        <v/>
      </c>
      <c r="P53" s="166" t="str">
        <f>'ادخال درجات الاختبار الخامس'!AQ48</f>
        <v/>
      </c>
      <c r="Q53" s="166" t="str">
        <f>'ادخال درجات الاختبار الخامس'!AS48</f>
        <v/>
      </c>
      <c r="R53" s="166" t="str">
        <f>'ادخال درجات الاختبار الخامس'!AU48</f>
        <v/>
      </c>
      <c r="S53" s="166" t="str">
        <f>'ادخال درجات الاختبار الخامس'!AW48</f>
        <v/>
      </c>
      <c r="T53" s="166" t="str">
        <f>'ادخال درجات الاختبار الخامس'!AY48</f>
        <v/>
      </c>
      <c r="U53" s="166" t="str">
        <f>'ادخال درجات الاختبار الخامس'!BA48</f>
        <v/>
      </c>
      <c r="V53" s="166" t="str">
        <f>'ادخال درجات الاختبار الخامس'!BC48</f>
        <v/>
      </c>
      <c r="W53" s="224" t="str">
        <f>'ادخال درجات الاختبار الخامس'!BE48</f>
        <v/>
      </c>
      <c r="X53" s="224" t="str">
        <f>'ادخال درجات الاختبار الخامس'!BG48</f>
        <v/>
      </c>
      <c r="Y53" s="224" t="str">
        <f>'ادخال درجات الاختبار الخامس'!BI48</f>
        <v/>
      </c>
      <c r="Z53" s="224" t="str">
        <f>'ادخال درجات الاختبار الخامس'!BK48</f>
        <v/>
      </c>
      <c r="AA53" s="224" t="str">
        <f>'ادخال درجات الاختبار الخامس'!BM48</f>
        <v/>
      </c>
      <c r="AB53" s="224" t="str">
        <f>'ادخال درجات الاختبار الخامس'!BO48</f>
        <v/>
      </c>
      <c r="AC53" s="224" t="str">
        <f>'ادخال درجات الاختبار الخامس'!BQ48</f>
        <v/>
      </c>
      <c r="AD53" s="224" t="str">
        <f>'ادخال درجات الاختبار الخامس'!BS48</f>
        <v/>
      </c>
      <c r="AE53" s="224" t="str">
        <f>'ادخال درجات الاختبار الخامس'!BU48</f>
        <v/>
      </c>
      <c r="AF53" s="224" t="str">
        <f>'ادخال درجات الاختبار الخامس'!BW48</f>
        <v/>
      </c>
      <c r="AG53" s="224" t="str">
        <f>'ادخال درجات الاختبار الخامس'!BY48</f>
        <v/>
      </c>
      <c r="AH53" s="224" t="str">
        <f>'ادخال درجات الاختبار الخامس'!CA48</f>
        <v/>
      </c>
      <c r="AI53" s="224" t="str">
        <f>'ادخال درجات الاختبار الخامس'!CC48</f>
        <v/>
      </c>
      <c r="AJ53" s="224" t="str">
        <f>'ادخال درجات الاختبار الخامس'!CE48</f>
        <v/>
      </c>
      <c r="AK53" s="224" t="str">
        <f>'ادخال درجات الاختبار الخامس'!CG48</f>
        <v/>
      </c>
      <c r="AL53" s="224" t="str">
        <f>'ادخال درجات الاختبار الخامس'!CI48</f>
        <v/>
      </c>
      <c r="AS53" s="91">
        <v>43</v>
      </c>
      <c r="AT53" s="19" t="str">
        <f t="shared" si="2"/>
        <v/>
      </c>
      <c r="AU53" s="92" t="str">
        <f t="shared" si="3"/>
        <v/>
      </c>
    </row>
    <row r="54" spans="1:47">
      <c r="A54" s="91">
        <f>'ادخال درجات التشخيصي'!A50</f>
        <v>44</v>
      </c>
      <c r="B54" s="19" t="str">
        <f>IF('ادخال درجات الاختبار الخامس'!B49="","",'ادخال درجات الاختبار الخامس'!B49)</f>
        <v/>
      </c>
      <c r="C54" s="19" t="str">
        <f>'ادخال درجات الاختبار الخامس'!AC49</f>
        <v/>
      </c>
      <c r="D54" s="92" t="str">
        <f>'ادخال درجات الاختبار الخامس'!AD49</f>
        <v/>
      </c>
      <c r="G54" t="str">
        <f>IF(B54="","",RANK(D54,$D:$D,1)+COUNTIF(D$11:$D54,D54)-1)</f>
        <v/>
      </c>
      <c r="H54" t="str">
        <f>IF(B54="","",RANK(D54,$D:$D)+COUNTIF($D$11:D54,D54)-1)</f>
        <v/>
      </c>
      <c r="J54" s="91">
        <v>44</v>
      </c>
      <c r="K54" s="19" t="str">
        <f t="shared" si="0"/>
        <v/>
      </c>
      <c r="L54" s="92" t="str">
        <f t="shared" si="1"/>
        <v/>
      </c>
      <c r="N54" s="166" t="str">
        <f>'ادخال درجات الاختبار الخامس'!AM49</f>
        <v/>
      </c>
      <c r="O54" s="166" t="str">
        <f>'ادخال درجات الاختبار الخامس'!AO49</f>
        <v/>
      </c>
      <c r="P54" s="166" t="str">
        <f>'ادخال درجات الاختبار الخامس'!AQ49</f>
        <v/>
      </c>
      <c r="Q54" s="166" t="str">
        <f>'ادخال درجات الاختبار الخامس'!AS49</f>
        <v/>
      </c>
      <c r="R54" s="166" t="str">
        <f>'ادخال درجات الاختبار الخامس'!AU49</f>
        <v/>
      </c>
      <c r="S54" s="166" t="str">
        <f>'ادخال درجات الاختبار الخامس'!AW49</f>
        <v/>
      </c>
      <c r="T54" s="166" t="str">
        <f>'ادخال درجات الاختبار الخامس'!AY49</f>
        <v/>
      </c>
      <c r="U54" s="166" t="str">
        <f>'ادخال درجات الاختبار الخامس'!BA49</f>
        <v/>
      </c>
      <c r="V54" s="166" t="str">
        <f>'ادخال درجات الاختبار الخامس'!BC49</f>
        <v/>
      </c>
      <c r="W54" s="224" t="str">
        <f>'ادخال درجات الاختبار الخامس'!BE49</f>
        <v/>
      </c>
      <c r="X54" s="224" t="str">
        <f>'ادخال درجات الاختبار الخامس'!BG49</f>
        <v/>
      </c>
      <c r="Y54" s="224" t="str">
        <f>'ادخال درجات الاختبار الخامس'!BI49</f>
        <v/>
      </c>
      <c r="Z54" s="224" t="str">
        <f>'ادخال درجات الاختبار الخامس'!BK49</f>
        <v/>
      </c>
      <c r="AA54" s="224" t="str">
        <f>'ادخال درجات الاختبار الخامس'!BM49</f>
        <v/>
      </c>
      <c r="AB54" s="224" t="str">
        <f>'ادخال درجات الاختبار الخامس'!BO49</f>
        <v/>
      </c>
      <c r="AC54" s="224" t="str">
        <f>'ادخال درجات الاختبار الخامس'!BQ49</f>
        <v/>
      </c>
      <c r="AD54" s="224" t="str">
        <f>'ادخال درجات الاختبار الخامس'!BS49</f>
        <v/>
      </c>
      <c r="AE54" s="224" t="str">
        <f>'ادخال درجات الاختبار الخامس'!BU49</f>
        <v/>
      </c>
      <c r="AF54" s="224" t="str">
        <f>'ادخال درجات الاختبار الخامس'!BW49</f>
        <v/>
      </c>
      <c r="AG54" s="224" t="str">
        <f>'ادخال درجات الاختبار الخامس'!BY49</f>
        <v/>
      </c>
      <c r="AH54" s="224" t="str">
        <f>'ادخال درجات الاختبار الخامس'!CA49</f>
        <v/>
      </c>
      <c r="AI54" s="224" t="str">
        <f>'ادخال درجات الاختبار الخامس'!CC49</f>
        <v/>
      </c>
      <c r="AJ54" s="224" t="str">
        <f>'ادخال درجات الاختبار الخامس'!CE49</f>
        <v/>
      </c>
      <c r="AK54" s="224" t="str">
        <f>'ادخال درجات الاختبار الخامس'!CG49</f>
        <v/>
      </c>
      <c r="AL54" s="224" t="str">
        <f>'ادخال درجات الاختبار الخامس'!CI49</f>
        <v/>
      </c>
      <c r="AS54" s="91">
        <v>44</v>
      </c>
      <c r="AT54" s="19" t="str">
        <f t="shared" si="2"/>
        <v/>
      </c>
      <c r="AU54" s="92" t="str">
        <f t="shared" si="3"/>
        <v/>
      </c>
    </row>
    <row r="55" spans="1:47">
      <c r="A55" s="91">
        <f>'ادخال درجات التشخيصي'!A51</f>
        <v>45</v>
      </c>
      <c r="B55" s="19" t="str">
        <f>IF('ادخال درجات الاختبار الخامس'!B50="","",'ادخال درجات الاختبار الخامس'!B50)</f>
        <v/>
      </c>
      <c r="C55" s="19" t="str">
        <f>'ادخال درجات الاختبار الخامس'!AC50</f>
        <v/>
      </c>
      <c r="D55" s="92" t="str">
        <f>'ادخال درجات الاختبار الخامس'!AD50</f>
        <v/>
      </c>
      <c r="G55" t="str">
        <f>IF(B55="","",RANK(D55,$D:$D,1)+COUNTIF(D$11:$D55,D55)-1)</f>
        <v/>
      </c>
      <c r="H55" t="str">
        <f>IF(B55="","",RANK(D55,$D:$D)+COUNTIF($D$11:D55,D55)-1)</f>
        <v/>
      </c>
      <c r="J55" s="91">
        <v>45</v>
      </c>
      <c r="K55" s="19" t="str">
        <f t="shared" si="0"/>
        <v/>
      </c>
      <c r="L55" s="92" t="str">
        <f t="shared" si="1"/>
        <v/>
      </c>
      <c r="N55" s="166" t="str">
        <f>'ادخال درجات الاختبار الخامس'!AM50</f>
        <v/>
      </c>
      <c r="O55" s="166" t="str">
        <f>'ادخال درجات الاختبار الخامس'!AO50</f>
        <v/>
      </c>
      <c r="P55" s="166" t="str">
        <f>'ادخال درجات الاختبار الخامس'!AQ50</f>
        <v/>
      </c>
      <c r="Q55" s="166" t="str">
        <f>'ادخال درجات الاختبار الخامس'!AS50</f>
        <v/>
      </c>
      <c r="R55" s="166" t="str">
        <f>'ادخال درجات الاختبار الخامس'!AU50</f>
        <v/>
      </c>
      <c r="S55" s="166" t="str">
        <f>'ادخال درجات الاختبار الخامس'!AW50</f>
        <v/>
      </c>
      <c r="T55" s="166" t="str">
        <f>'ادخال درجات الاختبار الخامس'!AY50</f>
        <v/>
      </c>
      <c r="U55" s="166" t="str">
        <f>'ادخال درجات الاختبار الخامس'!BA50</f>
        <v/>
      </c>
      <c r="V55" s="166" t="str">
        <f>'ادخال درجات الاختبار الخامس'!BC50</f>
        <v/>
      </c>
      <c r="W55" s="224" t="str">
        <f>'ادخال درجات الاختبار الخامس'!BE50</f>
        <v/>
      </c>
      <c r="X55" s="224" t="str">
        <f>'ادخال درجات الاختبار الخامس'!BG50</f>
        <v/>
      </c>
      <c r="Y55" s="224" t="str">
        <f>'ادخال درجات الاختبار الخامس'!BI50</f>
        <v/>
      </c>
      <c r="Z55" s="224" t="str">
        <f>'ادخال درجات الاختبار الخامس'!BK50</f>
        <v/>
      </c>
      <c r="AA55" s="224" t="str">
        <f>'ادخال درجات الاختبار الخامس'!BM50</f>
        <v/>
      </c>
      <c r="AB55" s="224" t="str">
        <f>'ادخال درجات الاختبار الخامس'!BO50</f>
        <v/>
      </c>
      <c r="AC55" s="224" t="str">
        <f>'ادخال درجات الاختبار الخامس'!BQ50</f>
        <v/>
      </c>
      <c r="AD55" s="224" t="str">
        <f>'ادخال درجات الاختبار الخامس'!BS50</f>
        <v/>
      </c>
      <c r="AE55" s="224" t="str">
        <f>'ادخال درجات الاختبار الخامس'!BU50</f>
        <v/>
      </c>
      <c r="AF55" s="224" t="str">
        <f>'ادخال درجات الاختبار الخامس'!BW50</f>
        <v/>
      </c>
      <c r="AG55" s="224" t="str">
        <f>'ادخال درجات الاختبار الخامس'!BY50</f>
        <v/>
      </c>
      <c r="AH55" s="224" t="str">
        <f>'ادخال درجات الاختبار الخامس'!CA50</f>
        <v/>
      </c>
      <c r="AI55" s="224" t="str">
        <f>'ادخال درجات الاختبار الخامس'!CC50</f>
        <v/>
      </c>
      <c r="AJ55" s="224" t="str">
        <f>'ادخال درجات الاختبار الخامس'!CE50</f>
        <v/>
      </c>
      <c r="AK55" s="224" t="str">
        <f>'ادخال درجات الاختبار الخامس'!CG50</f>
        <v/>
      </c>
      <c r="AL55" s="224" t="str">
        <f>'ادخال درجات الاختبار الخامس'!CI50</f>
        <v/>
      </c>
      <c r="AS55" s="91">
        <v>45</v>
      </c>
      <c r="AT55" s="19" t="str">
        <f t="shared" si="2"/>
        <v/>
      </c>
      <c r="AU55" s="92" t="str">
        <f t="shared" si="3"/>
        <v/>
      </c>
    </row>
    <row r="56" spans="1:47">
      <c r="A56" s="91">
        <f>'ادخال درجات التشخيصي'!A52</f>
        <v>46</v>
      </c>
      <c r="B56" s="19" t="str">
        <f>IF('ادخال درجات الاختبار الخامس'!B51="","",'ادخال درجات الاختبار الخامس'!B51)</f>
        <v/>
      </c>
      <c r="C56" s="19" t="str">
        <f>'ادخال درجات الاختبار الخامس'!AC51</f>
        <v/>
      </c>
      <c r="D56" s="92" t="str">
        <f>'ادخال درجات الاختبار الخامس'!AD51</f>
        <v/>
      </c>
      <c r="G56" t="str">
        <f>IF(B56="","",RANK(D56,$D:$D,1)+COUNTIF(D$11:$D56,D56)-1)</f>
        <v/>
      </c>
      <c r="H56" t="str">
        <f>IF(B56="","",RANK(D56,$D:$D)+COUNTIF($D$11:D56,D56)-1)</f>
        <v/>
      </c>
      <c r="J56" s="91">
        <v>46</v>
      </c>
      <c r="K56" s="19" t="str">
        <f t="shared" si="0"/>
        <v/>
      </c>
      <c r="L56" s="92" t="str">
        <f t="shared" si="1"/>
        <v/>
      </c>
      <c r="N56" s="166" t="str">
        <f>'ادخال درجات الاختبار الخامس'!AM51</f>
        <v/>
      </c>
      <c r="O56" s="166" t="str">
        <f>'ادخال درجات الاختبار الخامس'!AO51</f>
        <v/>
      </c>
      <c r="P56" s="166" t="str">
        <f>'ادخال درجات الاختبار الخامس'!AQ51</f>
        <v/>
      </c>
      <c r="Q56" s="166" t="str">
        <f>'ادخال درجات الاختبار الخامس'!AS51</f>
        <v/>
      </c>
      <c r="R56" s="166" t="str">
        <f>'ادخال درجات الاختبار الخامس'!AU51</f>
        <v/>
      </c>
      <c r="S56" s="166" t="str">
        <f>'ادخال درجات الاختبار الخامس'!AW51</f>
        <v/>
      </c>
      <c r="T56" s="166" t="str">
        <f>'ادخال درجات الاختبار الخامس'!AY51</f>
        <v/>
      </c>
      <c r="U56" s="166" t="str">
        <f>'ادخال درجات الاختبار الخامس'!BA51</f>
        <v/>
      </c>
      <c r="V56" s="166" t="str">
        <f>'ادخال درجات الاختبار الخامس'!BC51</f>
        <v/>
      </c>
      <c r="W56" s="224" t="str">
        <f>'ادخال درجات الاختبار الخامس'!BE51</f>
        <v/>
      </c>
      <c r="X56" s="224" t="str">
        <f>'ادخال درجات الاختبار الخامس'!BG51</f>
        <v/>
      </c>
      <c r="Y56" s="224" t="str">
        <f>'ادخال درجات الاختبار الخامس'!BI51</f>
        <v/>
      </c>
      <c r="Z56" s="224" t="str">
        <f>'ادخال درجات الاختبار الخامس'!BK51</f>
        <v/>
      </c>
      <c r="AA56" s="224" t="str">
        <f>'ادخال درجات الاختبار الخامس'!BM51</f>
        <v/>
      </c>
      <c r="AB56" s="224" t="str">
        <f>'ادخال درجات الاختبار الخامس'!BO51</f>
        <v/>
      </c>
      <c r="AC56" s="224" t="str">
        <f>'ادخال درجات الاختبار الخامس'!BQ51</f>
        <v/>
      </c>
      <c r="AD56" s="224" t="str">
        <f>'ادخال درجات الاختبار الخامس'!BS51</f>
        <v/>
      </c>
      <c r="AE56" s="224" t="str">
        <f>'ادخال درجات الاختبار الخامس'!BU51</f>
        <v/>
      </c>
      <c r="AF56" s="224" t="str">
        <f>'ادخال درجات الاختبار الخامس'!BW51</f>
        <v/>
      </c>
      <c r="AG56" s="224" t="str">
        <f>'ادخال درجات الاختبار الخامس'!BY51</f>
        <v/>
      </c>
      <c r="AH56" s="224" t="str">
        <f>'ادخال درجات الاختبار الخامس'!CA51</f>
        <v/>
      </c>
      <c r="AI56" s="224" t="str">
        <f>'ادخال درجات الاختبار الخامس'!CC51</f>
        <v/>
      </c>
      <c r="AJ56" s="224" t="str">
        <f>'ادخال درجات الاختبار الخامس'!CE51</f>
        <v/>
      </c>
      <c r="AK56" s="224" t="str">
        <f>'ادخال درجات الاختبار الخامس'!CG51</f>
        <v/>
      </c>
      <c r="AL56" s="224" t="str">
        <f>'ادخال درجات الاختبار الخامس'!CI51</f>
        <v/>
      </c>
      <c r="AS56" s="91">
        <v>46</v>
      </c>
      <c r="AT56" s="19" t="str">
        <f t="shared" si="2"/>
        <v/>
      </c>
      <c r="AU56" s="92" t="str">
        <f t="shared" si="3"/>
        <v/>
      </c>
    </row>
    <row r="57" spans="1:47">
      <c r="A57" s="91">
        <f>'ادخال درجات التشخيصي'!A53</f>
        <v>47</v>
      </c>
      <c r="B57" s="19" t="str">
        <f>IF('ادخال درجات الاختبار الخامس'!B52="","",'ادخال درجات الاختبار الخامس'!B52)</f>
        <v/>
      </c>
      <c r="C57" s="19" t="str">
        <f>'ادخال درجات الاختبار الخامس'!AC52</f>
        <v/>
      </c>
      <c r="D57" s="92" t="str">
        <f>'ادخال درجات الاختبار الخامس'!AD52</f>
        <v/>
      </c>
      <c r="G57" t="str">
        <f>IF(B57="","",RANK(D57,$D:$D,1)+COUNTIF(D$11:$D57,D57)-1)</f>
        <v/>
      </c>
      <c r="H57" t="str">
        <f>IF(B57="","",RANK(D57,$D:$D)+COUNTIF($D$11:D57,D57)-1)</f>
        <v/>
      </c>
      <c r="J57" s="91">
        <v>47</v>
      </c>
      <c r="K57" s="19" t="str">
        <f t="shared" si="0"/>
        <v/>
      </c>
      <c r="L57" s="92" t="str">
        <f t="shared" si="1"/>
        <v/>
      </c>
      <c r="N57" s="166" t="str">
        <f>'ادخال درجات الاختبار الخامس'!AM52</f>
        <v/>
      </c>
      <c r="O57" s="166" t="str">
        <f>'ادخال درجات الاختبار الخامس'!AO52</f>
        <v/>
      </c>
      <c r="P57" s="166" t="str">
        <f>'ادخال درجات الاختبار الخامس'!AQ52</f>
        <v/>
      </c>
      <c r="Q57" s="166" t="str">
        <f>'ادخال درجات الاختبار الخامس'!AS52</f>
        <v/>
      </c>
      <c r="R57" s="166" t="str">
        <f>'ادخال درجات الاختبار الخامس'!AU52</f>
        <v/>
      </c>
      <c r="S57" s="166" t="str">
        <f>'ادخال درجات الاختبار الخامس'!AW52</f>
        <v/>
      </c>
      <c r="T57" s="166" t="str">
        <f>'ادخال درجات الاختبار الخامس'!AY52</f>
        <v/>
      </c>
      <c r="U57" s="166" t="str">
        <f>'ادخال درجات الاختبار الخامس'!BA52</f>
        <v/>
      </c>
      <c r="V57" s="166" t="str">
        <f>'ادخال درجات الاختبار الخامس'!BC52</f>
        <v/>
      </c>
      <c r="W57" s="224" t="str">
        <f>'ادخال درجات الاختبار الخامس'!BE52</f>
        <v/>
      </c>
      <c r="X57" s="224" t="str">
        <f>'ادخال درجات الاختبار الخامس'!BG52</f>
        <v/>
      </c>
      <c r="Y57" s="224" t="str">
        <f>'ادخال درجات الاختبار الخامس'!BI52</f>
        <v/>
      </c>
      <c r="Z57" s="224" t="str">
        <f>'ادخال درجات الاختبار الخامس'!BK52</f>
        <v/>
      </c>
      <c r="AA57" s="224" t="str">
        <f>'ادخال درجات الاختبار الخامس'!BM52</f>
        <v/>
      </c>
      <c r="AB57" s="224" t="str">
        <f>'ادخال درجات الاختبار الخامس'!BO52</f>
        <v/>
      </c>
      <c r="AC57" s="224" t="str">
        <f>'ادخال درجات الاختبار الخامس'!BQ52</f>
        <v/>
      </c>
      <c r="AD57" s="224" t="str">
        <f>'ادخال درجات الاختبار الخامس'!BS52</f>
        <v/>
      </c>
      <c r="AE57" s="224" t="str">
        <f>'ادخال درجات الاختبار الخامس'!BU52</f>
        <v/>
      </c>
      <c r="AF57" s="224" t="str">
        <f>'ادخال درجات الاختبار الخامس'!BW52</f>
        <v/>
      </c>
      <c r="AG57" s="224" t="str">
        <f>'ادخال درجات الاختبار الخامس'!BY52</f>
        <v/>
      </c>
      <c r="AH57" s="224" t="str">
        <f>'ادخال درجات الاختبار الخامس'!CA52</f>
        <v/>
      </c>
      <c r="AI57" s="224" t="str">
        <f>'ادخال درجات الاختبار الخامس'!CC52</f>
        <v/>
      </c>
      <c r="AJ57" s="224" t="str">
        <f>'ادخال درجات الاختبار الخامس'!CE52</f>
        <v/>
      </c>
      <c r="AK57" s="224" t="str">
        <f>'ادخال درجات الاختبار الخامس'!CG52</f>
        <v/>
      </c>
      <c r="AL57" s="224" t="str">
        <f>'ادخال درجات الاختبار الخامس'!CI52</f>
        <v/>
      </c>
      <c r="AS57" s="91">
        <v>47</v>
      </c>
      <c r="AT57" s="19" t="str">
        <f t="shared" si="2"/>
        <v/>
      </c>
      <c r="AU57" s="92" t="str">
        <f t="shared" si="3"/>
        <v/>
      </c>
    </row>
    <row r="58" spans="1:47">
      <c r="A58" s="91">
        <f>'ادخال درجات التشخيصي'!A54</f>
        <v>48</v>
      </c>
      <c r="B58" s="19" t="str">
        <f>IF('ادخال درجات الاختبار الخامس'!B53="","",'ادخال درجات الاختبار الخامس'!B53)</f>
        <v/>
      </c>
      <c r="C58" s="19" t="str">
        <f>'ادخال درجات الاختبار الخامس'!AC53</f>
        <v/>
      </c>
      <c r="D58" s="92" t="str">
        <f>'ادخال درجات الاختبار الخامس'!AD53</f>
        <v/>
      </c>
      <c r="G58" t="str">
        <f>IF(B58="","",RANK(D58,$D:$D,1)+COUNTIF(D$11:$D58,D58)-1)</f>
        <v/>
      </c>
      <c r="H58" t="str">
        <f>IF(B58="","",RANK(D58,$D:$D)+COUNTIF($D$11:D58,D58)-1)</f>
        <v/>
      </c>
      <c r="J58" s="91">
        <v>48</v>
      </c>
      <c r="K58" s="19" t="str">
        <f t="shared" si="0"/>
        <v/>
      </c>
      <c r="L58" s="92" t="str">
        <f t="shared" si="1"/>
        <v/>
      </c>
      <c r="N58" s="166" t="str">
        <f>'ادخال درجات الاختبار الخامس'!AM53</f>
        <v/>
      </c>
      <c r="O58" s="166" t="str">
        <f>'ادخال درجات الاختبار الخامس'!AO53</f>
        <v/>
      </c>
      <c r="P58" s="166" t="str">
        <f>'ادخال درجات الاختبار الخامس'!AQ53</f>
        <v/>
      </c>
      <c r="Q58" s="166" t="str">
        <f>'ادخال درجات الاختبار الخامس'!AS53</f>
        <v/>
      </c>
      <c r="R58" s="166" t="str">
        <f>'ادخال درجات الاختبار الخامس'!AU53</f>
        <v/>
      </c>
      <c r="S58" s="166" t="str">
        <f>'ادخال درجات الاختبار الخامس'!AW53</f>
        <v/>
      </c>
      <c r="T58" s="166" t="str">
        <f>'ادخال درجات الاختبار الخامس'!AY53</f>
        <v/>
      </c>
      <c r="U58" s="166" t="str">
        <f>'ادخال درجات الاختبار الخامس'!BA53</f>
        <v/>
      </c>
      <c r="V58" s="166" t="str">
        <f>'ادخال درجات الاختبار الخامس'!BC53</f>
        <v/>
      </c>
      <c r="W58" s="224" t="str">
        <f>'ادخال درجات الاختبار الخامس'!BE53</f>
        <v/>
      </c>
      <c r="X58" s="224" t="str">
        <f>'ادخال درجات الاختبار الخامس'!BG53</f>
        <v/>
      </c>
      <c r="Y58" s="224" t="str">
        <f>'ادخال درجات الاختبار الخامس'!BI53</f>
        <v/>
      </c>
      <c r="Z58" s="224" t="str">
        <f>'ادخال درجات الاختبار الخامس'!BK53</f>
        <v/>
      </c>
      <c r="AA58" s="224" t="str">
        <f>'ادخال درجات الاختبار الخامس'!BM53</f>
        <v/>
      </c>
      <c r="AB58" s="224" t="str">
        <f>'ادخال درجات الاختبار الخامس'!BO53</f>
        <v/>
      </c>
      <c r="AC58" s="224" t="str">
        <f>'ادخال درجات الاختبار الخامس'!BQ53</f>
        <v/>
      </c>
      <c r="AD58" s="224" t="str">
        <f>'ادخال درجات الاختبار الخامس'!BS53</f>
        <v/>
      </c>
      <c r="AE58" s="224" t="str">
        <f>'ادخال درجات الاختبار الخامس'!BU53</f>
        <v/>
      </c>
      <c r="AF58" s="224" t="str">
        <f>'ادخال درجات الاختبار الخامس'!BW53</f>
        <v/>
      </c>
      <c r="AG58" s="224" t="str">
        <f>'ادخال درجات الاختبار الخامس'!BY53</f>
        <v/>
      </c>
      <c r="AH58" s="224" t="str">
        <f>'ادخال درجات الاختبار الخامس'!CA53</f>
        <v/>
      </c>
      <c r="AI58" s="224" t="str">
        <f>'ادخال درجات الاختبار الخامس'!CC53</f>
        <v/>
      </c>
      <c r="AJ58" s="224" t="str">
        <f>'ادخال درجات الاختبار الخامس'!CE53</f>
        <v/>
      </c>
      <c r="AK58" s="224" t="str">
        <f>'ادخال درجات الاختبار الخامس'!CG53</f>
        <v/>
      </c>
      <c r="AL58" s="224" t="str">
        <f>'ادخال درجات الاختبار الخامس'!CI53</f>
        <v/>
      </c>
      <c r="AS58" s="91">
        <v>48</v>
      </c>
      <c r="AT58" s="19" t="str">
        <f t="shared" si="2"/>
        <v/>
      </c>
      <c r="AU58" s="92" t="str">
        <f t="shared" si="3"/>
        <v/>
      </c>
    </row>
    <row r="59" spans="1:47">
      <c r="A59" s="91">
        <f>'ادخال درجات التشخيصي'!A55</f>
        <v>49</v>
      </c>
      <c r="B59" s="19" t="str">
        <f>IF('ادخال درجات الاختبار الخامس'!B54="","",'ادخال درجات الاختبار الخامس'!B54)</f>
        <v/>
      </c>
      <c r="C59" s="19" t="str">
        <f>'ادخال درجات الاختبار الخامس'!AC54</f>
        <v/>
      </c>
      <c r="D59" s="92" t="str">
        <f>'ادخال درجات الاختبار الخامس'!AD54</f>
        <v/>
      </c>
      <c r="G59" t="str">
        <f>IF(B59="","",RANK(D59,$D:$D,1)+COUNTIF(D$11:$D59,D59)-1)</f>
        <v/>
      </c>
      <c r="H59" t="str">
        <f>IF(B59="","",RANK(D59,$D:$D)+COUNTIF($D$11:D59,D59)-1)</f>
        <v/>
      </c>
      <c r="J59" s="91">
        <v>49</v>
      </c>
      <c r="K59" s="19" t="str">
        <f t="shared" si="0"/>
        <v/>
      </c>
      <c r="L59" s="92" t="str">
        <f t="shared" si="1"/>
        <v/>
      </c>
      <c r="N59" s="166" t="str">
        <f>'ادخال درجات الاختبار الخامس'!AM54</f>
        <v/>
      </c>
      <c r="O59" s="166" t="str">
        <f>'ادخال درجات الاختبار الخامس'!AO54</f>
        <v/>
      </c>
      <c r="P59" s="166" t="str">
        <f>'ادخال درجات الاختبار الخامس'!AQ54</f>
        <v/>
      </c>
      <c r="Q59" s="166" t="str">
        <f>'ادخال درجات الاختبار الخامس'!AS54</f>
        <v/>
      </c>
      <c r="R59" s="166" t="str">
        <f>'ادخال درجات الاختبار الخامس'!AU54</f>
        <v/>
      </c>
      <c r="S59" s="166" t="str">
        <f>'ادخال درجات الاختبار الخامس'!AW54</f>
        <v/>
      </c>
      <c r="T59" s="166" t="str">
        <f>'ادخال درجات الاختبار الخامس'!AY54</f>
        <v/>
      </c>
      <c r="U59" s="166" t="str">
        <f>'ادخال درجات الاختبار الخامس'!BA54</f>
        <v/>
      </c>
      <c r="V59" s="166" t="str">
        <f>'ادخال درجات الاختبار الخامس'!BC54</f>
        <v/>
      </c>
      <c r="W59" s="224" t="str">
        <f>'ادخال درجات الاختبار الخامس'!BE54</f>
        <v/>
      </c>
      <c r="X59" s="224" t="str">
        <f>'ادخال درجات الاختبار الخامس'!BG54</f>
        <v/>
      </c>
      <c r="Y59" s="224" t="str">
        <f>'ادخال درجات الاختبار الخامس'!BI54</f>
        <v/>
      </c>
      <c r="Z59" s="224" t="str">
        <f>'ادخال درجات الاختبار الخامس'!BK54</f>
        <v/>
      </c>
      <c r="AA59" s="224" t="str">
        <f>'ادخال درجات الاختبار الخامس'!BM54</f>
        <v/>
      </c>
      <c r="AB59" s="224" t="str">
        <f>'ادخال درجات الاختبار الخامس'!BO54</f>
        <v/>
      </c>
      <c r="AC59" s="224" t="str">
        <f>'ادخال درجات الاختبار الخامس'!BQ54</f>
        <v/>
      </c>
      <c r="AD59" s="224" t="str">
        <f>'ادخال درجات الاختبار الخامس'!BS54</f>
        <v/>
      </c>
      <c r="AE59" s="224" t="str">
        <f>'ادخال درجات الاختبار الخامس'!BU54</f>
        <v/>
      </c>
      <c r="AF59" s="224" t="str">
        <f>'ادخال درجات الاختبار الخامس'!BW54</f>
        <v/>
      </c>
      <c r="AG59" s="224" t="str">
        <f>'ادخال درجات الاختبار الخامس'!BY54</f>
        <v/>
      </c>
      <c r="AH59" s="224" t="str">
        <f>'ادخال درجات الاختبار الخامس'!CA54</f>
        <v/>
      </c>
      <c r="AI59" s="224" t="str">
        <f>'ادخال درجات الاختبار الخامس'!CC54</f>
        <v/>
      </c>
      <c r="AJ59" s="224" t="str">
        <f>'ادخال درجات الاختبار الخامس'!CE54</f>
        <v/>
      </c>
      <c r="AK59" s="224" t="str">
        <f>'ادخال درجات الاختبار الخامس'!CG54</f>
        <v/>
      </c>
      <c r="AL59" s="224" t="str">
        <f>'ادخال درجات الاختبار الخامس'!CI54</f>
        <v/>
      </c>
      <c r="AS59" s="91">
        <v>49</v>
      </c>
      <c r="AT59" s="19" t="str">
        <f t="shared" si="2"/>
        <v/>
      </c>
      <c r="AU59" s="92" t="str">
        <f t="shared" si="3"/>
        <v/>
      </c>
    </row>
    <row r="60" spans="1:47">
      <c r="A60" s="91">
        <f>'ادخال درجات التشخيصي'!A56</f>
        <v>50</v>
      </c>
      <c r="B60" s="19" t="str">
        <f>IF('ادخال درجات الاختبار الخامس'!B55="","",'ادخال درجات الاختبار الخامس'!B55)</f>
        <v/>
      </c>
      <c r="C60" s="19" t="str">
        <f>'ادخال درجات الاختبار الخامس'!AC55</f>
        <v/>
      </c>
      <c r="D60" s="92" t="str">
        <f>'ادخال درجات الاختبار الخامس'!AD55</f>
        <v/>
      </c>
      <c r="G60" t="str">
        <f>IF(B60="","",RANK(D60,$D:$D,1)+COUNTIF(D$11:$D60,D60)-1)</f>
        <v/>
      </c>
      <c r="H60" t="str">
        <f>IF(B60="","",RANK(D60,$D:$D)+COUNTIF($D$11:D60,D60)-1)</f>
        <v/>
      </c>
      <c r="J60" s="91">
        <v>50</v>
      </c>
      <c r="K60" s="19" t="str">
        <f t="shared" si="0"/>
        <v/>
      </c>
      <c r="L60" s="92" t="str">
        <f t="shared" si="1"/>
        <v/>
      </c>
      <c r="N60" s="166" t="str">
        <f>'ادخال درجات الاختبار الخامس'!AM55</f>
        <v/>
      </c>
      <c r="O60" s="166" t="str">
        <f>'ادخال درجات الاختبار الخامس'!AO55</f>
        <v/>
      </c>
      <c r="P60" s="166" t="str">
        <f>'ادخال درجات الاختبار الخامس'!AQ55</f>
        <v/>
      </c>
      <c r="Q60" s="166" t="str">
        <f>'ادخال درجات الاختبار الخامس'!AS55</f>
        <v/>
      </c>
      <c r="R60" s="166" t="str">
        <f>'ادخال درجات الاختبار الخامس'!AU55</f>
        <v/>
      </c>
      <c r="S60" s="166" t="str">
        <f>'ادخال درجات الاختبار الخامس'!AW55</f>
        <v/>
      </c>
      <c r="T60" s="166" t="str">
        <f>'ادخال درجات الاختبار الخامس'!AY55</f>
        <v/>
      </c>
      <c r="U60" s="166" t="str">
        <f>'ادخال درجات الاختبار الخامس'!BA55</f>
        <v/>
      </c>
      <c r="V60" s="166" t="str">
        <f>'ادخال درجات الاختبار الخامس'!BC55</f>
        <v/>
      </c>
      <c r="W60" s="224" t="str">
        <f>'ادخال درجات الاختبار الخامس'!BE55</f>
        <v/>
      </c>
      <c r="X60" s="224" t="str">
        <f>'ادخال درجات الاختبار الخامس'!BG55</f>
        <v/>
      </c>
      <c r="Y60" s="224" t="str">
        <f>'ادخال درجات الاختبار الخامس'!BI55</f>
        <v/>
      </c>
      <c r="Z60" s="224" t="str">
        <f>'ادخال درجات الاختبار الخامس'!BK55</f>
        <v/>
      </c>
      <c r="AA60" s="224" t="str">
        <f>'ادخال درجات الاختبار الخامس'!BM55</f>
        <v/>
      </c>
      <c r="AB60" s="224" t="str">
        <f>'ادخال درجات الاختبار الخامس'!BO55</f>
        <v/>
      </c>
      <c r="AC60" s="224" t="str">
        <f>'ادخال درجات الاختبار الخامس'!BQ55</f>
        <v/>
      </c>
      <c r="AD60" s="224" t="str">
        <f>'ادخال درجات الاختبار الخامس'!BS55</f>
        <v/>
      </c>
      <c r="AE60" s="224" t="str">
        <f>'ادخال درجات الاختبار الخامس'!BU55</f>
        <v/>
      </c>
      <c r="AF60" s="224" t="str">
        <f>'ادخال درجات الاختبار الخامس'!BW55</f>
        <v/>
      </c>
      <c r="AG60" s="224" t="str">
        <f>'ادخال درجات الاختبار الخامس'!BY55</f>
        <v/>
      </c>
      <c r="AH60" s="224" t="str">
        <f>'ادخال درجات الاختبار الخامس'!CA55</f>
        <v/>
      </c>
      <c r="AI60" s="224" t="str">
        <f>'ادخال درجات الاختبار الخامس'!CC55</f>
        <v/>
      </c>
      <c r="AJ60" s="224" t="str">
        <f>'ادخال درجات الاختبار الخامس'!CE55</f>
        <v/>
      </c>
      <c r="AK60" s="224" t="str">
        <f>'ادخال درجات الاختبار الخامس'!CG55</f>
        <v/>
      </c>
      <c r="AL60" s="224" t="str">
        <f>'ادخال درجات الاختبار الخامس'!CI55</f>
        <v/>
      </c>
      <c r="AS60" s="91">
        <v>50</v>
      </c>
      <c r="AT60" s="19" t="str">
        <f t="shared" si="2"/>
        <v/>
      </c>
      <c r="AU60" s="92" t="str">
        <f t="shared" si="3"/>
        <v/>
      </c>
    </row>
    <row r="61" spans="1:47">
      <c r="A61" s="91">
        <f>'ادخال درجات التشخيصي'!A57</f>
        <v>51</v>
      </c>
      <c r="B61" s="19" t="str">
        <f>IF('ادخال درجات الاختبار الخامس'!B56="","",'ادخال درجات الاختبار الخامس'!B56)</f>
        <v/>
      </c>
      <c r="C61" s="19" t="str">
        <f>'ادخال درجات الاختبار الخامس'!AC56</f>
        <v/>
      </c>
      <c r="D61" s="92" t="str">
        <f>'ادخال درجات الاختبار الخامس'!AD56</f>
        <v/>
      </c>
      <c r="G61" t="str">
        <f>IF(B61="","",RANK(D61,$D:$D,1)+COUNTIF(D$11:$D61,D61)-1)</f>
        <v/>
      </c>
      <c r="H61" t="str">
        <f>IF(B61="","",RANK(D61,$D:$D)+COUNTIF($D$11:D61,D61)-1)</f>
        <v/>
      </c>
      <c r="J61" s="91">
        <v>51</v>
      </c>
      <c r="K61" s="19" t="str">
        <f t="shared" si="0"/>
        <v/>
      </c>
      <c r="L61" s="92" t="str">
        <f t="shared" si="1"/>
        <v/>
      </c>
      <c r="N61" s="166" t="str">
        <f>'ادخال درجات الاختبار الخامس'!AM56</f>
        <v/>
      </c>
      <c r="O61" s="166" t="str">
        <f>'ادخال درجات الاختبار الخامس'!AO56</f>
        <v/>
      </c>
      <c r="P61" s="166" t="str">
        <f>'ادخال درجات الاختبار الخامس'!AQ56</f>
        <v/>
      </c>
      <c r="Q61" s="166" t="str">
        <f>'ادخال درجات الاختبار الخامس'!AS56</f>
        <v/>
      </c>
      <c r="R61" s="166" t="str">
        <f>'ادخال درجات الاختبار الخامس'!AU56</f>
        <v/>
      </c>
      <c r="S61" s="166" t="str">
        <f>'ادخال درجات الاختبار الخامس'!AW56</f>
        <v/>
      </c>
      <c r="T61" s="166" t="str">
        <f>'ادخال درجات الاختبار الخامس'!AY56</f>
        <v/>
      </c>
      <c r="U61" s="166" t="str">
        <f>'ادخال درجات الاختبار الخامس'!BA56</f>
        <v/>
      </c>
      <c r="V61" s="166" t="str">
        <f>'ادخال درجات الاختبار الخامس'!BC56</f>
        <v/>
      </c>
      <c r="W61" s="224" t="str">
        <f>'ادخال درجات الاختبار الخامس'!BE56</f>
        <v/>
      </c>
      <c r="X61" s="224" t="str">
        <f>'ادخال درجات الاختبار الخامس'!BG56</f>
        <v/>
      </c>
      <c r="Y61" s="224" t="str">
        <f>'ادخال درجات الاختبار الخامس'!BI56</f>
        <v/>
      </c>
      <c r="Z61" s="224" t="str">
        <f>'ادخال درجات الاختبار الخامس'!BK56</f>
        <v/>
      </c>
      <c r="AA61" s="224" t="str">
        <f>'ادخال درجات الاختبار الخامس'!BM56</f>
        <v/>
      </c>
      <c r="AB61" s="224" t="str">
        <f>'ادخال درجات الاختبار الخامس'!BO56</f>
        <v/>
      </c>
      <c r="AC61" s="224" t="str">
        <f>'ادخال درجات الاختبار الخامس'!BQ56</f>
        <v/>
      </c>
      <c r="AD61" s="224" t="str">
        <f>'ادخال درجات الاختبار الخامس'!BS56</f>
        <v/>
      </c>
      <c r="AE61" s="224" t="str">
        <f>'ادخال درجات الاختبار الخامس'!BU56</f>
        <v/>
      </c>
      <c r="AF61" s="224" t="str">
        <f>'ادخال درجات الاختبار الخامس'!BW56</f>
        <v/>
      </c>
      <c r="AG61" s="224" t="str">
        <f>'ادخال درجات الاختبار الخامس'!BY56</f>
        <v/>
      </c>
      <c r="AH61" s="224" t="str">
        <f>'ادخال درجات الاختبار الخامس'!CA56</f>
        <v/>
      </c>
      <c r="AI61" s="224" t="str">
        <f>'ادخال درجات الاختبار الخامس'!CC56</f>
        <v/>
      </c>
      <c r="AJ61" s="224" t="str">
        <f>'ادخال درجات الاختبار الخامس'!CE56</f>
        <v/>
      </c>
      <c r="AK61" s="224" t="str">
        <f>'ادخال درجات الاختبار الخامس'!CG56</f>
        <v/>
      </c>
      <c r="AL61" s="224" t="str">
        <f>'ادخال درجات الاختبار الخامس'!CI56</f>
        <v/>
      </c>
      <c r="AS61" s="91">
        <v>51</v>
      </c>
      <c r="AT61" s="19" t="str">
        <f t="shared" si="2"/>
        <v/>
      </c>
      <c r="AU61" s="92" t="str">
        <f t="shared" si="3"/>
        <v/>
      </c>
    </row>
    <row r="62" spans="1:47">
      <c r="A62" s="91">
        <f>'ادخال درجات التشخيصي'!A58</f>
        <v>52</v>
      </c>
      <c r="B62" s="19" t="str">
        <f>IF('ادخال درجات الاختبار الخامس'!B57="","",'ادخال درجات الاختبار الخامس'!B57)</f>
        <v/>
      </c>
      <c r="C62" s="19" t="str">
        <f>'ادخال درجات الاختبار الخامس'!AC57</f>
        <v/>
      </c>
      <c r="D62" s="92" t="str">
        <f>'ادخال درجات الاختبار الخامس'!AD57</f>
        <v/>
      </c>
      <c r="G62" t="str">
        <f>IF(B62="","",RANK(D62,$D:$D,1)+COUNTIF(D$11:$D62,D62)-1)</f>
        <v/>
      </c>
      <c r="H62" t="str">
        <f>IF(B62="","",RANK(D62,$D:$D)+COUNTIF($D$11:D62,D62)-1)</f>
        <v/>
      </c>
      <c r="J62" s="91">
        <v>52</v>
      </c>
      <c r="K62" s="19" t="str">
        <f t="shared" si="0"/>
        <v/>
      </c>
      <c r="L62" s="92" t="str">
        <f t="shared" si="1"/>
        <v/>
      </c>
      <c r="N62" s="166" t="str">
        <f>'ادخال درجات الاختبار الخامس'!AM57</f>
        <v/>
      </c>
      <c r="O62" s="166" t="str">
        <f>'ادخال درجات الاختبار الخامس'!AO57</f>
        <v/>
      </c>
      <c r="P62" s="166" t="str">
        <f>'ادخال درجات الاختبار الخامس'!AQ57</f>
        <v/>
      </c>
      <c r="Q62" s="166" t="str">
        <f>'ادخال درجات الاختبار الخامس'!AS57</f>
        <v/>
      </c>
      <c r="R62" s="166" t="str">
        <f>'ادخال درجات الاختبار الخامس'!AU57</f>
        <v/>
      </c>
      <c r="S62" s="166" t="str">
        <f>'ادخال درجات الاختبار الخامس'!AW57</f>
        <v/>
      </c>
      <c r="T62" s="166" t="str">
        <f>'ادخال درجات الاختبار الخامس'!AY57</f>
        <v/>
      </c>
      <c r="U62" s="166" t="str">
        <f>'ادخال درجات الاختبار الخامس'!BA57</f>
        <v/>
      </c>
      <c r="V62" s="166" t="str">
        <f>'ادخال درجات الاختبار الخامس'!BC57</f>
        <v/>
      </c>
      <c r="W62" s="224" t="str">
        <f>'ادخال درجات الاختبار الخامس'!BE57</f>
        <v/>
      </c>
      <c r="X62" s="224" t="str">
        <f>'ادخال درجات الاختبار الخامس'!BG57</f>
        <v/>
      </c>
      <c r="Y62" s="224" t="str">
        <f>'ادخال درجات الاختبار الخامس'!BI57</f>
        <v/>
      </c>
      <c r="Z62" s="224" t="str">
        <f>'ادخال درجات الاختبار الخامس'!BK57</f>
        <v/>
      </c>
      <c r="AA62" s="224" t="str">
        <f>'ادخال درجات الاختبار الخامس'!BM57</f>
        <v/>
      </c>
      <c r="AB62" s="224" t="str">
        <f>'ادخال درجات الاختبار الخامس'!BO57</f>
        <v/>
      </c>
      <c r="AC62" s="224" t="str">
        <f>'ادخال درجات الاختبار الخامس'!BQ57</f>
        <v/>
      </c>
      <c r="AD62" s="224" t="str">
        <f>'ادخال درجات الاختبار الخامس'!BS57</f>
        <v/>
      </c>
      <c r="AE62" s="224" t="str">
        <f>'ادخال درجات الاختبار الخامس'!BU57</f>
        <v/>
      </c>
      <c r="AF62" s="224" t="str">
        <f>'ادخال درجات الاختبار الخامس'!BW57</f>
        <v/>
      </c>
      <c r="AG62" s="224" t="str">
        <f>'ادخال درجات الاختبار الخامس'!BY57</f>
        <v/>
      </c>
      <c r="AH62" s="224" t="str">
        <f>'ادخال درجات الاختبار الخامس'!CA57</f>
        <v/>
      </c>
      <c r="AI62" s="224" t="str">
        <f>'ادخال درجات الاختبار الخامس'!CC57</f>
        <v/>
      </c>
      <c r="AJ62" s="224" t="str">
        <f>'ادخال درجات الاختبار الخامس'!CE57</f>
        <v/>
      </c>
      <c r="AK62" s="224" t="str">
        <f>'ادخال درجات الاختبار الخامس'!CG57</f>
        <v/>
      </c>
      <c r="AL62" s="224" t="str">
        <f>'ادخال درجات الاختبار الخامس'!CI57</f>
        <v/>
      </c>
      <c r="AS62" s="91">
        <v>52</v>
      </c>
      <c r="AT62" s="19" t="str">
        <f t="shared" si="2"/>
        <v/>
      </c>
      <c r="AU62" s="92" t="str">
        <f t="shared" si="3"/>
        <v/>
      </c>
    </row>
    <row r="63" spans="1:47">
      <c r="A63" s="91">
        <f>'ادخال درجات التشخيصي'!A59</f>
        <v>53</v>
      </c>
      <c r="B63" s="19" t="str">
        <f>IF('ادخال درجات الاختبار الخامس'!B58="","",'ادخال درجات الاختبار الخامس'!B58)</f>
        <v/>
      </c>
      <c r="C63" s="19" t="str">
        <f>'ادخال درجات الاختبار الخامس'!AC58</f>
        <v/>
      </c>
      <c r="D63" s="92" t="str">
        <f>'ادخال درجات الاختبار الخامس'!AD58</f>
        <v/>
      </c>
      <c r="G63" t="str">
        <f>IF(B63="","",RANK(D63,$D:$D,1)+COUNTIF(D$11:$D63,D63)-1)</f>
        <v/>
      </c>
      <c r="H63" t="str">
        <f>IF(B63="","",RANK(D63,$D:$D)+COUNTIF($D$11:D63,D63)-1)</f>
        <v/>
      </c>
      <c r="J63" s="91">
        <v>53</v>
      </c>
      <c r="K63" s="19" t="str">
        <f t="shared" si="0"/>
        <v/>
      </c>
      <c r="L63" s="92" t="str">
        <f t="shared" si="1"/>
        <v/>
      </c>
      <c r="N63" s="166" t="str">
        <f>'ادخال درجات الاختبار الخامس'!AM58</f>
        <v/>
      </c>
      <c r="O63" s="166" t="str">
        <f>'ادخال درجات الاختبار الخامس'!AO58</f>
        <v/>
      </c>
      <c r="P63" s="166" t="str">
        <f>'ادخال درجات الاختبار الخامس'!AQ58</f>
        <v/>
      </c>
      <c r="Q63" s="166" t="str">
        <f>'ادخال درجات الاختبار الخامس'!AS58</f>
        <v/>
      </c>
      <c r="R63" s="166" t="str">
        <f>'ادخال درجات الاختبار الخامس'!AU58</f>
        <v/>
      </c>
      <c r="S63" s="166" t="str">
        <f>'ادخال درجات الاختبار الخامس'!AW58</f>
        <v/>
      </c>
      <c r="T63" s="166" t="str">
        <f>'ادخال درجات الاختبار الخامس'!AY58</f>
        <v/>
      </c>
      <c r="U63" s="166" t="str">
        <f>'ادخال درجات الاختبار الخامس'!BA58</f>
        <v/>
      </c>
      <c r="V63" s="166" t="str">
        <f>'ادخال درجات الاختبار الخامس'!BC58</f>
        <v/>
      </c>
      <c r="W63" s="224" t="str">
        <f>'ادخال درجات الاختبار الخامس'!BE58</f>
        <v/>
      </c>
      <c r="X63" s="224" t="str">
        <f>'ادخال درجات الاختبار الخامس'!BG58</f>
        <v/>
      </c>
      <c r="Y63" s="224" t="str">
        <f>'ادخال درجات الاختبار الخامس'!BI58</f>
        <v/>
      </c>
      <c r="Z63" s="224" t="str">
        <f>'ادخال درجات الاختبار الخامس'!BK58</f>
        <v/>
      </c>
      <c r="AA63" s="224" t="str">
        <f>'ادخال درجات الاختبار الخامس'!BM58</f>
        <v/>
      </c>
      <c r="AB63" s="224" t="str">
        <f>'ادخال درجات الاختبار الخامس'!BO58</f>
        <v/>
      </c>
      <c r="AC63" s="224" t="str">
        <f>'ادخال درجات الاختبار الخامس'!BQ58</f>
        <v/>
      </c>
      <c r="AD63" s="224" t="str">
        <f>'ادخال درجات الاختبار الخامس'!BS58</f>
        <v/>
      </c>
      <c r="AE63" s="224" t="str">
        <f>'ادخال درجات الاختبار الخامس'!BU58</f>
        <v/>
      </c>
      <c r="AF63" s="224" t="str">
        <f>'ادخال درجات الاختبار الخامس'!BW58</f>
        <v/>
      </c>
      <c r="AG63" s="224" t="str">
        <f>'ادخال درجات الاختبار الخامس'!BY58</f>
        <v/>
      </c>
      <c r="AH63" s="224" t="str">
        <f>'ادخال درجات الاختبار الخامس'!CA58</f>
        <v/>
      </c>
      <c r="AI63" s="224" t="str">
        <f>'ادخال درجات الاختبار الخامس'!CC58</f>
        <v/>
      </c>
      <c r="AJ63" s="224" t="str">
        <f>'ادخال درجات الاختبار الخامس'!CE58</f>
        <v/>
      </c>
      <c r="AK63" s="224" t="str">
        <f>'ادخال درجات الاختبار الخامس'!CG58</f>
        <v/>
      </c>
      <c r="AL63" s="224" t="str">
        <f>'ادخال درجات الاختبار الخامس'!CI58</f>
        <v/>
      </c>
      <c r="AS63" s="91">
        <v>53</v>
      </c>
      <c r="AT63" s="19" t="str">
        <f t="shared" si="2"/>
        <v/>
      </c>
      <c r="AU63" s="92" t="str">
        <f t="shared" si="3"/>
        <v/>
      </c>
    </row>
    <row r="64" spans="1:47">
      <c r="A64" s="91">
        <f>'ادخال درجات التشخيصي'!A60</f>
        <v>54</v>
      </c>
      <c r="B64" s="19" t="str">
        <f>IF('ادخال درجات الاختبار الخامس'!B59="","",'ادخال درجات الاختبار الخامس'!B59)</f>
        <v/>
      </c>
      <c r="C64" s="19" t="str">
        <f>'ادخال درجات الاختبار الخامس'!AC59</f>
        <v/>
      </c>
      <c r="D64" s="92" t="str">
        <f>'ادخال درجات الاختبار الخامس'!AD59</f>
        <v/>
      </c>
      <c r="G64" t="str">
        <f>IF(B64="","",RANK(D64,$D:$D,1)+COUNTIF(D$11:$D64,D64)-1)</f>
        <v/>
      </c>
      <c r="H64" t="str">
        <f>IF(B64="","",RANK(D64,$D:$D)+COUNTIF($D$11:D64,D64)-1)</f>
        <v/>
      </c>
      <c r="J64" s="91">
        <v>54</v>
      </c>
      <c r="K64" s="19" t="str">
        <f t="shared" si="0"/>
        <v/>
      </c>
      <c r="L64" s="92" t="str">
        <f t="shared" si="1"/>
        <v/>
      </c>
      <c r="N64" s="166" t="str">
        <f>'ادخال درجات الاختبار الخامس'!AM59</f>
        <v/>
      </c>
      <c r="O64" s="166" t="str">
        <f>'ادخال درجات الاختبار الخامس'!AO59</f>
        <v/>
      </c>
      <c r="P64" s="166" t="str">
        <f>'ادخال درجات الاختبار الخامس'!AQ59</f>
        <v/>
      </c>
      <c r="Q64" s="166" t="str">
        <f>'ادخال درجات الاختبار الخامس'!AS59</f>
        <v/>
      </c>
      <c r="R64" s="166" t="str">
        <f>'ادخال درجات الاختبار الخامس'!AU59</f>
        <v/>
      </c>
      <c r="S64" s="166" t="str">
        <f>'ادخال درجات الاختبار الخامس'!AW59</f>
        <v/>
      </c>
      <c r="T64" s="166" t="str">
        <f>'ادخال درجات الاختبار الخامس'!AY59</f>
        <v/>
      </c>
      <c r="U64" s="166" t="str">
        <f>'ادخال درجات الاختبار الخامس'!BA59</f>
        <v/>
      </c>
      <c r="V64" s="166" t="str">
        <f>'ادخال درجات الاختبار الخامس'!BC59</f>
        <v/>
      </c>
      <c r="W64" s="224" t="str">
        <f>'ادخال درجات الاختبار الخامس'!BE59</f>
        <v/>
      </c>
      <c r="X64" s="224" t="str">
        <f>'ادخال درجات الاختبار الخامس'!BG59</f>
        <v/>
      </c>
      <c r="Y64" s="224" t="str">
        <f>'ادخال درجات الاختبار الخامس'!BI59</f>
        <v/>
      </c>
      <c r="Z64" s="224" t="str">
        <f>'ادخال درجات الاختبار الخامس'!BK59</f>
        <v/>
      </c>
      <c r="AA64" s="224" t="str">
        <f>'ادخال درجات الاختبار الخامس'!BM59</f>
        <v/>
      </c>
      <c r="AB64" s="224" t="str">
        <f>'ادخال درجات الاختبار الخامس'!BO59</f>
        <v/>
      </c>
      <c r="AC64" s="224" t="str">
        <f>'ادخال درجات الاختبار الخامس'!BQ59</f>
        <v/>
      </c>
      <c r="AD64" s="224" t="str">
        <f>'ادخال درجات الاختبار الخامس'!BS59</f>
        <v/>
      </c>
      <c r="AE64" s="224" t="str">
        <f>'ادخال درجات الاختبار الخامس'!BU59</f>
        <v/>
      </c>
      <c r="AF64" s="224" t="str">
        <f>'ادخال درجات الاختبار الخامس'!BW59</f>
        <v/>
      </c>
      <c r="AG64" s="224" t="str">
        <f>'ادخال درجات الاختبار الخامس'!BY59</f>
        <v/>
      </c>
      <c r="AH64" s="224" t="str">
        <f>'ادخال درجات الاختبار الخامس'!CA59</f>
        <v/>
      </c>
      <c r="AI64" s="224" t="str">
        <f>'ادخال درجات الاختبار الخامس'!CC59</f>
        <v/>
      </c>
      <c r="AJ64" s="224" t="str">
        <f>'ادخال درجات الاختبار الخامس'!CE59</f>
        <v/>
      </c>
      <c r="AK64" s="224" t="str">
        <f>'ادخال درجات الاختبار الخامس'!CG59</f>
        <v/>
      </c>
      <c r="AL64" s="224" t="str">
        <f>'ادخال درجات الاختبار الخامس'!CI59</f>
        <v/>
      </c>
      <c r="AS64" s="91">
        <v>54</v>
      </c>
      <c r="AT64" s="19" t="str">
        <f t="shared" si="2"/>
        <v/>
      </c>
      <c r="AU64" s="92" t="str">
        <f t="shared" si="3"/>
        <v/>
      </c>
    </row>
    <row r="65" spans="1:47">
      <c r="A65" s="91">
        <f>'ادخال درجات التشخيصي'!A61</f>
        <v>55</v>
      </c>
      <c r="B65" s="19" t="str">
        <f>IF('ادخال درجات الاختبار الخامس'!B60="","",'ادخال درجات الاختبار الخامس'!B60)</f>
        <v/>
      </c>
      <c r="C65" s="19" t="str">
        <f>'ادخال درجات الاختبار الخامس'!AC60</f>
        <v/>
      </c>
      <c r="D65" s="92" t="str">
        <f>'ادخال درجات الاختبار الخامس'!AD60</f>
        <v/>
      </c>
      <c r="G65" t="str">
        <f>IF(B65="","",RANK(D65,$D:$D,1)+COUNTIF(D$11:$D65,D65)-1)</f>
        <v/>
      </c>
      <c r="H65" t="str">
        <f>IF(B65="","",RANK(D65,$D:$D)+COUNTIF($D$11:D65,D65)-1)</f>
        <v/>
      </c>
      <c r="J65" s="91">
        <v>55</v>
      </c>
      <c r="K65" s="19" t="str">
        <f t="shared" si="0"/>
        <v/>
      </c>
      <c r="L65" s="92" t="str">
        <f t="shared" si="1"/>
        <v/>
      </c>
      <c r="N65" s="166" t="str">
        <f>'ادخال درجات الاختبار الخامس'!AM60</f>
        <v/>
      </c>
      <c r="O65" s="166" t="str">
        <f>'ادخال درجات الاختبار الخامس'!AO60</f>
        <v/>
      </c>
      <c r="P65" s="166" t="str">
        <f>'ادخال درجات الاختبار الخامس'!AQ60</f>
        <v/>
      </c>
      <c r="Q65" s="166" t="str">
        <f>'ادخال درجات الاختبار الخامس'!AS60</f>
        <v/>
      </c>
      <c r="R65" s="166" t="str">
        <f>'ادخال درجات الاختبار الخامس'!AU60</f>
        <v/>
      </c>
      <c r="S65" s="166" t="str">
        <f>'ادخال درجات الاختبار الخامس'!AW60</f>
        <v/>
      </c>
      <c r="T65" s="166" t="str">
        <f>'ادخال درجات الاختبار الخامس'!AY60</f>
        <v/>
      </c>
      <c r="U65" s="166" t="str">
        <f>'ادخال درجات الاختبار الخامس'!BA60</f>
        <v/>
      </c>
      <c r="V65" s="166" t="str">
        <f>'ادخال درجات الاختبار الخامس'!BC60</f>
        <v/>
      </c>
      <c r="W65" s="224" t="str">
        <f>'ادخال درجات الاختبار الخامس'!BE60</f>
        <v/>
      </c>
      <c r="X65" s="224" t="str">
        <f>'ادخال درجات الاختبار الخامس'!BG60</f>
        <v/>
      </c>
      <c r="Y65" s="224" t="str">
        <f>'ادخال درجات الاختبار الخامس'!BI60</f>
        <v/>
      </c>
      <c r="Z65" s="224" t="str">
        <f>'ادخال درجات الاختبار الخامس'!BK60</f>
        <v/>
      </c>
      <c r="AA65" s="224" t="str">
        <f>'ادخال درجات الاختبار الخامس'!BM60</f>
        <v/>
      </c>
      <c r="AB65" s="224" t="str">
        <f>'ادخال درجات الاختبار الخامس'!BO60</f>
        <v/>
      </c>
      <c r="AC65" s="224" t="str">
        <f>'ادخال درجات الاختبار الخامس'!BQ60</f>
        <v/>
      </c>
      <c r="AD65" s="224" t="str">
        <f>'ادخال درجات الاختبار الخامس'!BS60</f>
        <v/>
      </c>
      <c r="AE65" s="224" t="str">
        <f>'ادخال درجات الاختبار الخامس'!BU60</f>
        <v/>
      </c>
      <c r="AF65" s="224" t="str">
        <f>'ادخال درجات الاختبار الخامس'!BW60</f>
        <v/>
      </c>
      <c r="AG65" s="224" t="str">
        <f>'ادخال درجات الاختبار الخامس'!BY60</f>
        <v/>
      </c>
      <c r="AH65" s="224" t="str">
        <f>'ادخال درجات الاختبار الخامس'!CA60</f>
        <v/>
      </c>
      <c r="AI65" s="224" t="str">
        <f>'ادخال درجات الاختبار الخامس'!CC60</f>
        <v/>
      </c>
      <c r="AJ65" s="224" t="str">
        <f>'ادخال درجات الاختبار الخامس'!CE60</f>
        <v/>
      </c>
      <c r="AK65" s="224" t="str">
        <f>'ادخال درجات الاختبار الخامس'!CG60</f>
        <v/>
      </c>
      <c r="AL65" s="224" t="str">
        <f>'ادخال درجات الاختبار الخامس'!CI60</f>
        <v/>
      </c>
      <c r="AS65" s="91">
        <v>55</v>
      </c>
      <c r="AT65" s="19" t="str">
        <f t="shared" si="2"/>
        <v/>
      </c>
      <c r="AU65" s="92" t="str">
        <f t="shared" si="3"/>
        <v/>
      </c>
    </row>
    <row r="66" spans="1:47">
      <c r="A66" s="91">
        <f>'ادخال درجات التشخيصي'!A62</f>
        <v>56</v>
      </c>
      <c r="B66" s="19" t="str">
        <f>IF('ادخال درجات الاختبار الخامس'!B61="","",'ادخال درجات الاختبار الخامس'!B61)</f>
        <v/>
      </c>
      <c r="C66" s="19" t="str">
        <f>'ادخال درجات الاختبار الخامس'!AC61</f>
        <v/>
      </c>
      <c r="D66" s="92" t="str">
        <f>'ادخال درجات الاختبار الخامس'!AD61</f>
        <v/>
      </c>
      <c r="G66" t="str">
        <f>IF(B66="","",RANK(D66,$D:$D,1)+COUNTIF(D$11:$D66,D66)-1)</f>
        <v/>
      </c>
      <c r="H66" t="str">
        <f>IF(B66="","",RANK(D66,$D:$D)+COUNTIF($D$11:D66,D66)-1)</f>
        <v/>
      </c>
      <c r="J66" s="91">
        <v>56</v>
      </c>
      <c r="K66" s="19" t="str">
        <f t="shared" si="0"/>
        <v/>
      </c>
      <c r="L66" s="92" t="str">
        <f t="shared" si="1"/>
        <v/>
      </c>
      <c r="N66" s="166" t="str">
        <f>'ادخال درجات الاختبار الخامس'!AM61</f>
        <v/>
      </c>
      <c r="O66" s="166" t="str">
        <f>'ادخال درجات الاختبار الخامس'!AO61</f>
        <v/>
      </c>
      <c r="P66" s="166" t="str">
        <f>'ادخال درجات الاختبار الخامس'!AQ61</f>
        <v/>
      </c>
      <c r="Q66" s="166" t="str">
        <f>'ادخال درجات الاختبار الخامس'!AS61</f>
        <v/>
      </c>
      <c r="R66" s="166" t="str">
        <f>'ادخال درجات الاختبار الخامس'!AU61</f>
        <v/>
      </c>
      <c r="S66" s="166" t="str">
        <f>'ادخال درجات الاختبار الخامس'!AW61</f>
        <v/>
      </c>
      <c r="T66" s="166" t="str">
        <f>'ادخال درجات الاختبار الخامس'!AY61</f>
        <v/>
      </c>
      <c r="U66" s="166" t="str">
        <f>'ادخال درجات الاختبار الخامس'!BA61</f>
        <v/>
      </c>
      <c r="V66" s="166" t="str">
        <f>'ادخال درجات الاختبار الخامس'!BC61</f>
        <v/>
      </c>
      <c r="W66" s="224" t="str">
        <f>'ادخال درجات الاختبار الخامس'!BE61</f>
        <v/>
      </c>
      <c r="X66" s="224" t="str">
        <f>'ادخال درجات الاختبار الخامس'!BG61</f>
        <v/>
      </c>
      <c r="Y66" s="224" t="str">
        <f>'ادخال درجات الاختبار الخامس'!BI61</f>
        <v/>
      </c>
      <c r="Z66" s="224" t="str">
        <f>'ادخال درجات الاختبار الخامس'!BK61</f>
        <v/>
      </c>
      <c r="AA66" s="224" t="str">
        <f>'ادخال درجات الاختبار الخامس'!BM61</f>
        <v/>
      </c>
      <c r="AB66" s="224" t="str">
        <f>'ادخال درجات الاختبار الخامس'!BO61</f>
        <v/>
      </c>
      <c r="AC66" s="224" t="str">
        <f>'ادخال درجات الاختبار الخامس'!BQ61</f>
        <v/>
      </c>
      <c r="AD66" s="224" t="str">
        <f>'ادخال درجات الاختبار الخامس'!BS61</f>
        <v/>
      </c>
      <c r="AE66" s="224" t="str">
        <f>'ادخال درجات الاختبار الخامس'!BU61</f>
        <v/>
      </c>
      <c r="AF66" s="224" t="str">
        <f>'ادخال درجات الاختبار الخامس'!BW61</f>
        <v/>
      </c>
      <c r="AG66" s="224" t="str">
        <f>'ادخال درجات الاختبار الخامس'!BY61</f>
        <v/>
      </c>
      <c r="AH66" s="224" t="str">
        <f>'ادخال درجات الاختبار الخامس'!CA61</f>
        <v/>
      </c>
      <c r="AI66" s="224" t="str">
        <f>'ادخال درجات الاختبار الخامس'!CC61</f>
        <v/>
      </c>
      <c r="AJ66" s="224" t="str">
        <f>'ادخال درجات الاختبار الخامس'!CE61</f>
        <v/>
      </c>
      <c r="AK66" s="224" t="str">
        <f>'ادخال درجات الاختبار الخامس'!CG61</f>
        <v/>
      </c>
      <c r="AL66" s="224" t="str">
        <f>'ادخال درجات الاختبار الخامس'!CI61</f>
        <v/>
      </c>
      <c r="AS66" s="91">
        <v>56</v>
      </c>
      <c r="AT66" s="19" t="str">
        <f t="shared" si="2"/>
        <v/>
      </c>
      <c r="AU66" s="92" t="str">
        <f t="shared" si="3"/>
        <v/>
      </c>
    </row>
    <row r="67" spans="1:47">
      <c r="A67" s="91">
        <f>'ادخال درجات التشخيصي'!A63</f>
        <v>57</v>
      </c>
      <c r="B67" s="19" t="str">
        <f>IF('ادخال درجات الاختبار الخامس'!B62="","",'ادخال درجات الاختبار الخامس'!B62)</f>
        <v/>
      </c>
      <c r="C67" s="19" t="str">
        <f>'ادخال درجات الاختبار الخامس'!AC62</f>
        <v/>
      </c>
      <c r="D67" s="92" t="str">
        <f>'ادخال درجات الاختبار الخامس'!AD62</f>
        <v/>
      </c>
      <c r="G67" t="str">
        <f>IF(B67="","",RANK(D67,$D:$D,1)+COUNTIF(D$11:$D67,D67)-1)</f>
        <v/>
      </c>
      <c r="H67" t="str">
        <f>IF(B67="","",RANK(D67,$D:$D)+COUNTIF($D$11:D67,D67)-1)</f>
        <v/>
      </c>
      <c r="J67" s="91">
        <v>57</v>
      </c>
      <c r="K67" s="19" t="str">
        <f t="shared" si="0"/>
        <v/>
      </c>
      <c r="L67" s="92" t="str">
        <f t="shared" si="1"/>
        <v/>
      </c>
      <c r="N67" s="166" t="str">
        <f>'ادخال درجات الاختبار الخامس'!AM62</f>
        <v/>
      </c>
      <c r="O67" s="166" t="str">
        <f>'ادخال درجات الاختبار الخامس'!AO62</f>
        <v/>
      </c>
      <c r="P67" s="166" t="str">
        <f>'ادخال درجات الاختبار الخامس'!AQ62</f>
        <v/>
      </c>
      <c r="Q67" s="166" t="str">
        <f>'ادخال درجات الاختبار الخامس'!AS62</f>
        <v/>
      </c>
      <c r="R67" s="166" t="str">
        <f>'ادخال درجات الاختبار الخامس'!AU62</f>
        <v/>
      </c>
      <c r="S67" s="166" t="str">
        <f>'ادخال درجات الاختبار الخامس'!AW62</f>
        <v/>
      </c>
      <c r="T67" s="166" t="str">
        <f>'ادخال درجات الاختبار الخامس'!AY62</f>
        <v/>
      </c>
      <c r="U67" s="166" t="str">
        <f>'ادخال درجات الاختبار الخامس'!BA62</f>
        <v/>
      </c>
      <c r="V67" s="166" t="str">
        <f>'ادخال درجات الاختبار الخامس'!BC62</f>
        <v/>
      </c>
      <c r="W67" s="224" t="str">
        <f>'ادخال درجات الاختبار الخامس'!BE62</f>
        <v/>
      </c>
      <c r="X67" s="224" t="str">
        <f>'ادخال درجات الاختبار الخامس'!BG62</f>
        <v/>
      </c>
      <c r="Y67" s="224" t="str">
        <f>'ادخال درجات الاختبار الخامس'!BI62</f>
        <v/>
      </c>
      <c r="Z67" s="224" t="str">
        <f>'ادخال درجات الاختبار الخامس'!BK62</f>
        <v/>
      </c>
      <c r="AA67" s="224" t="str">
        <f>'ادخال درجات الاختبار الخامس'!BM62</f>
        <v/>
      </c>
      <c r="AB67" s="224" t="str">
        <f>'ادخال درجات الاختبار الخامس'!BO62</f>
        <v/>
      </c>
      <c r="AC67" s="224" t="str">
        <f>'ادخال درجات الاختبار الخامس'!BQ62</f>
        <v/>
      </c>
      <c r="AD67" s="224" t="str">
        <f>'ادخال درجات الاختبار الخامس'!BS62</f>
        <v/>
      </c>
      <c r="AE67" s="224" t="str">
        <f>'ادخال درجات الاختبار الخامس'!BU62</f>
        <v/>
      </c>
      <c r="AF67" s="224" t="str">
        <f>'ادخال درجات الاختبار الخامس'!BW62</f>
        <v/>
      </c>
      <c r="AG67" s="224" t="str">
        <f>'ادخال درجات الاختبار الخامس'!BY62</f>
        <v/>
      </c>
      <c r="AH67" s="224" t="str">
        <f>'ادخال درجات الاختبار الخامس'!CA62</f>
        <v/>
      </c>
      <c r="AI67" s="224" t="str">
        <f>'ادخال درجات الاختبار الخامس'!CC62</f>
        <v/>
      </c>
      <c r="AJ67" s="224" t="str">
        <f>'ادخال درجات الاختبار الخامس'!CE62</f>
        <v/>
      </c>
      <c r="AK67" s="224" t="str">
        <f>'ادخال درجات الاختبار الخامس'!CG62</f>
        <v/>
      </c>
      <c r="AL67" s="224" t="str">
        <f>'ادخال درجات الاختبار الخامس'!CI62</f>
        <v/>
      </c>
      <c r="AS67" s="91">
        <v>57</v>
      </c>
      <c r="AT67" s="19" t="str">
        <f t="shared" si="2"/>
        <v/>
      </c>
      <c r="AU67" s="92" t="str">
        <f t="shared" si="3"/>
        <v/>
      </c>
    </row>
    <row r="68" spans="1:47">
      <c r="A68" s="91">
        <f>'ادخال درجات التشخيصي'!A64</f>
        <v>58</v>
      </c>
      <c r="B68" s="19" t="str">
        <f>IF('ادخال درجات الاختبار الخامس'!B63="","",'ادخال درجات الاختبار الخامس'!B63)</f>
        <v/>
      </c>
      <c r="C68" s="19" t="str">
        <f>'ادخال درجات الاختبار الخامس'!AC63</f>
        <v/>
      </c>
      <c r="D68" s="92" t="str">
        <f>'ادخال درجات الاختبار الخامس'!AD63</f>
        <v/>
      </c>
      <c r="G68" t="str">
        <f>IF(B68="","",RANK(D68,$D:$D,1)+COUNTIF(D$11:$D68,D68)-1)</f>
        <v/>
      </c>
      <c r="H68" t="str">
        <f>IF(B68="","",RANK(D68,$D:$D)+COUNTIF($D$11:D68,D68)-1)</f>
        <v/>
      </c>
      <c r="J68" s="91">
        <v>58</v>
      </c>
      <c r="K68" s="19" t="str">
        <f t="shared" si="0"/>
        <v/>
      </c>
      <c r="L68" s="92" t="str">
        <f t="shared" si="1"/>
        <v/>
      </c>
      <c r="N68" s="166" t="str">
        <f>'ادخال درجات الاختبار الخامس'!AM63</f>
        <v/>
      </c>
      <c r="O68" s="166" t="str">
        <f>'ادخال درجات الاختبار الخامس'!AO63</f>
        <v/>
      </c>
      <c r="P68" s="166" t="str">
        <f>'ادخال درجات الاختبار الخامس'!AQ63</f>
        <v/>
      </c>
      <c r="Q68" s="166" t="str">
        <f>'ادخال درجات الاختبار الخامس'!AS63</f>
        <v/>
      </c>
      <c r="R68" s="166" t="str">
        <f>'ادخال درجات الاختبار الخامس'!AU63</f>
        <v/>
      </c>
      <c r="S68" s="166" t="str">
        <f>'ادخال درجات الاختبار الخامس'!AW63</f>
        <v/>
      </c>
      <c r="T68" s="166" t="str">
        <f>'ادخال درجات الاختبار الخامس'!AY63</f>
        <v/>
      </c>
      <c r="U68" s="166" t="str">
        <f>'ادخال درجات الاختبار الخامس'!BA63</f>
        <v/>
      </c>
      <c r="V68" s="166" t="str">
        <f>'ادخال درجات الاختبار الخامس'!BC63</f>
        <v/>
      </c>
      <c r="W68" s="224" t="str">
        <f>'ادخال درجات الاختبار الخامس'!BE63</f>
        <v/>
      </c>
      <c r="X68" s="224" t="str">
        <f>'ادخال درجات الاختبار الخامس'!BG63</f>
        <v/>
      </c>
      <c r="Y68" s="224" t="str">
        <f>'ادخال درجات الاختبار الخامس'!BI63</f>
        <v/>
      </c>
      <c r="Z68" s="224" t="str">
        <f>'ادخال درجات الاختبار الخامس'!BK63</f>
        <v/>
      </c>
      <c r="AA68" s="224" t="str">
        <f>'ادخال درجات الاختبار الخامس'!BM63</f>
        <v/>
      </c>
      <c r="AB68" s="224" t="str">
        <f>'ادخال درجات الاختبار الخامس'!BO63</f>
        <v/>
      </c>
      <c r="AC68" s="224" t="str">
        <f>'ادخال درجات الاختبار الخامس'!BQ63</f>
        <v/>
      </c>
      <c r="AD68" s="224" t="str">
        <f>'ادخال درجات الاختبار الخامس'!BS63</f>
        <v/>
      </c>
      <c r="AE68" s="224" t="str">
        <f>'ادخال درجات الاختبار الخامس'!BU63</f>
        <v/>
      </c>
      <c r="AF68" s="224" t="str">
        <f>'ادخال درجات الاختبار الخامس'!BW63</f>
        <v/>
      </c>
      <c r="AG68" s="224" t="str">
        <f>'ادخال درجات الاختبار الخامس'!BY63</f>
        <v/>
      </c>
      <c r="AH68" s="224" t="str">
        <f>'ادخال درجات الاختبار الخامس'!CA63</f>
        <v/>
      </c>
      <c r="AI68" s="224" t="str">
        <f>'ادخال درجات الاختبار الخامس'!CC63</f>
        <v/>
      </c>
      <c r="AJ68" s="224" t="str">
        <f>'ادخال درجات الاختبار الخامس'!CE63</f>
        <v/>
      </c>
      <c r="AK68" s="224" t="str">
        <f>'ادخال درجات الاختبار الخامس'!CG63</f>
        <v/>
      </c>
      <c r="AL68" s="224" t="str">
        <f>'ادخال درجات الاختبار الخامس'!CI63</f>
        <v/>
      </c>
      <c r="AS68" s="91">
        <v>58</v>
      </c>
      <c r="AT68" s="19" t="str">
        <f t="shared" si="2"/>
        <v/>
      </c>
      <c r="AU68" s="92" t="str">
        <f t="shared" si="3"/>
        <v/>
      </c>
    </row>
    <row r="69" spans="1:47">
      <c r="A69" s="91">
        <f>'ادخال درجات التشخيصي'!A65</f>
        <v>59</v>
      </c>
      <c r="B69" s="19" t="str">
        <f>IF('ادخال درجات الاختبار الخامس'!B64="","",'ادخال درجات الاختبار الخامس'!B64)</f>
        <v/>
      </c>
      <c r="C69" s="19" t="str">
        <f>'ادخال درجات الاختبار الخامس'!AC64</f>
        <v/>
      </c>
      <c r="D69" s="92" t="str">
        <f>'ادخال درجات الاختبار الخامس'!AD64</f>
        <v/>
      </c>
      <c r="G69" t="str">
        <f>IF(B69="","",RANK(D69,$D:$D,1)+COUNTIF(D$11:$D69,D69)-1)</f>
        <v/>
      </c>
      <c r="H69" t="str">
        <f>IF(B69="","",RANK(D69,$D:$D)+COUNTIF($D$11:D69,D69)-1)</f>
        <v/>
      </c>
      <c r="J69" s="91">
        <v>59</v>
      </c>
      <c r="K69" s="19" t="str">
        <f t="shared" si="0"/>
        <v/>
      </c>
      <c r="L69" s="92" t="str">
        <f t="shared" si="1"/>
        <v/>
      </c>
      <c r="N69" s="166" t="str">
        <f>'ادخال درجات الاختبار الخامس'!AM64</f>
        <v/>
      </c>
      <c r="O69" s="166" t="str">
        <f>'ادخال درجات الاختبار الخامس'!AO64</f>
        <v/>
      </c>
      <c r="P69" s="166" t="str">
        <f>'ادخال درجات الاختبار الخامس'!AQ64</f>
        <v/>
      </c>
      <c r="Q69" s="166" t="str">
        <f>'ادخال درجات الاختبار الخامس'!AS64</f>
        <v/>
      </c>
      <c r="R69" s="166" t="str">
        <f>'ادخال درجات الاختبار الخامس'!AU64</f>
        <v/>
      </c>
      <c r="S69" s="166" t="str">
        <f>'ادخال درجات الاختبار الخامس'!AW64</f>
        <v/>
      </c>
      <c r="T69" s="166" t="str">
        <f>'ادخال درجات الاختبار الخامس'!AY64</f>
        <v/>
      </c>
      <c r="U69" s="166" t="str">
        <f>'ادخال درجات الاختبار الخامس'!BA64</f>
        <v/>
      </c>
      <c r="V69" s="166" t="str">
        <f>'ادخال درجات الاختبار الخامس'!BC64</f>
        <v/>
      </c>
      <c r="W69" s="224" t="str">
        <f>'ادخال درجات الاختبار الخامس'!BE64</f>
        <v/>
      </c>
      <c r="X69" s="224" t="str">
        <f>'ادخال درجات الاختبار الخامس'!BG64</f>
        <v/>
      </c>
      <c r="Y69" s="224" t="str">
        <f>'ادخال درجات الاختبار الخامس'!BI64</f>
        <v/>
      </c>
      <c r="Z69" s="224" t="str">
        <f>'ادخال درجات الاختبار الخامس'!BK64</f>
        <v/>
      </c>
      <c r="AA69" s="224" t="str">
        <f>'ادخال درجات الاختبار الخامس'!BM64</f>
        <v/>
      </c>
      <c r="AB69" s="224" t="str">
        <f>'ادخال درجات الاختبار الخامس'!BO64</f>
        <v/>
      </c>
      <c r="AC69" s="224" t="str">
        <f>'ادخال درجات الاختبار الخامس'!BQ64</f>
        <v/>
      </c>
      <c r="AD69" s="224" t="str">
        <f>'ادخال درجات الاختبار الخامس'!BS64</f>
        <v/>
      </c>
      <c r="AE69" s="224" t="str">
        <f>'ادخال درجات الاختبار الخامس'!BU64</f>
        <v/>
      </c>
      <c r="AF69" s="224" t="str">
        <f>'ادخال درجات الاختبار الخامس'!BW64</f>
        <v/>
      </c>
      <c r="AG69" s="224" t="str">
        <f>'ادخال درجات الاختبار الخامس'!BY64</f>
        <v/>
      </c>
      <c r="AH69" s="224" t="str">
        <f>'ادخال درجات الاختبار الخامس'!CA64</f>
        <v/>
      </c>
      <c r="AI69" s="224" t="str">
        <f>'ادخال درجات الاختبار الخامس'!CC64</f>
        <v/>
      </c>
      <c r="AJ69" s="224" t="str">
        <f>'ادخال درجات الاختبار الخامس'!CE64</f>
        <v/>
      </c>
      <c r="AK69" s="224" t="str">
        <f>'ادخال درجات الاختبار الخامس'!CG64</f>
        <v/>
      </c>
      <c r="AL69" s="224" t="str">
        <f>'ادخال درجات الاختبار الخامس'!CI64</f>
        <v/>
      </c>
      <c r="AS69" s="91">
        <v>59</v>
      </c>
      <c r="AT69" s="19" t="str">
        <f t="shared" si="2"/>
        <v/>
      </c>
      <c r="AU69" s="92" t="str">
        <f t="shared" si="3"/>
        <v/>
      </c>
    </row>
    <row r="70" spans="1:47">
      <c r="A70" s="91">
        <f>'ادخال درجات التشخيصي'!A66</f>
        <v>60</v>
      </c>
      <c r="B70" s="19" t="str">
        <f>IF('ادخال درجات الاختبار الخامس'!B65="","",'ادخال درجات الاختبار الخامس'!B65)</f>
        <v/>
      </c>
      <c r="C70" s="19" t="str">
        <f>'ادخال درجات الاختبار الخامس'!AC65</f>
        <v/>
      </c>
      <c r="D70" s="92" t="str">
        <f>'ادخال درجات الاختبار الخامس'!AD65</f>
        <v/>
      </c>
      <c r="G70" t="str">
        <f>IF(B70="","",RANK(D70,$D:$D,1)+COUNTIF(D$11:$D70,D70)-1)</f>
        <v/>
      </c>
      <c r="H70" t="str">
        <f>IF(B70="","",RANK(D70,$D:$D)+COUNTIF($D$11:D70,D70)-1)</f>
        <v/>
      </c>
      <c r="J70" s="91">
        <v>60</v>
      </c>
      <c r="K70" s="19" t="str">
        <f t="shared" si="0"/>
        <v/>
      </c>
      <c r="L70" s="92" t="str">
        <f t="shared" si="1"/>
        <v/>
      </c>
      <c r="N70" s="166" t="str">
        <f>'ادخال درجات الاختبار الخامس'!AM65</f>
        <v/>
      </c>
      <c r="O70" s="166" t="str">
        <f>'ادخال درجات الاختبار الخامس'!AO65</f>
        <v/>
      </c>
      <c r="P70" s="166" t="str">
        <f>'ادخال درجات الاختبار الخامس'!AQ65</f>
        <v/>
      </c>
      <c r="Q70" s="166" t="str">
        <f>'ادخال درجات الاختبار الخامس'!AS65</f>
        <v/>
      </c>
      <c r="R70" s="166" t="str">
        <f>'ادخال درجات الاختبار الخامس'!AU65</f>
        <v/>
      </c>
      <c r="S70" s="166" t="str">
        <f>'ادخال درجات الاختبار الخامس'!AW65</f>
        <v/>
      </c>
      <c r="T70" s="166" t="str">
        <f>'ادخال درجات الاختبار الخامس'!AY65</f>
        <v/>
      </c>
      <c r="U70" s="166" t="str">
        <f>'ادخال درجات الاختبار الخامس'!BA65</f>
        <v/>
      </c>
      <c r="V70" s="166" t="str">
        <f>'ادخال درجات الاختبار الخامس'!BC65</f>
        <v/>
      </c>
      <c r="W70" s="224" t="str">
        <f>'ادخال درجات الاختبار الخامس'!BE65</f>
        <v/>
      </c>
      <c r="X70" s="224" t="str">
        <f>'ادخال درجات الاختبار الخامس'!BG65</f>
        <v/>
      </c>
      <c r="Y70" s="224" t="str">
        <f>'ادخال درجات الاختبار الخامس'!BI65</f>
        <v/>
      </c>
      <c r="Z70" s="224" t="str">
        <f>'ادخال درجات الاختبار الخامس'!BK65</f>
        <v/>
      </c>
      <c r="AA70" s="224" t="str">
        <f>'ادخال درجات الاختبار الخامس'!BM65</f>
        <v/>
      </c>
      <c r="AB70" s="224" t="str">
        <f>'ادخال درجات الاختبار الخامس'!BO65</f>
        <v/>
      </c>
      <c r="AC70" s="224" t="str">
        <f>'ادخال درجات الاختبار الخامس'!BQ65</f>
        <v/>
      </c>
      <c r="AD70" s="224" t="str">
        <f>'ادخال درجات الاختبار الخامس'!BS65</f>
        <v/>
      </c>
      <c r="AE70" s="224" t="str">
        <f>'ادخال درجات الاختبار الخامس'!BU65</f>
        <v/>
      </c>
      <c r="AF70" s="224" t="str">
        <f>'ادخال درجات الاختبار الخامس'!BW65</f>
        <v/>
      </c>
      <c r="AG70" s="224" t="str">
        <f>'ادخال درجات الاختبار الخامس'!BY65</f>
        <v/>
      </c>
      <c r="AH70" s="224" t="str">
        <f>'ادخال درجات الاختبار الخامس'!CA65</f>
        <v/>
      </c>
      <c r="AI70" s="224" t="str">
        <f>'ادخال درجات الاختبار الخامس'!CC65</f>
        <v/>
      </c>
      <c r="AJ70" s="224" t="str">
        <f>'ادخال درجات الاختبار الخامس'!CE65</f>
        <v/>
      </c>
      <c r="AK70" s="224" t="str">
        <f>'ادخال درجات الاختبار الخامس'!CG65</f>
        <v/>
      </c>
      <c r="AL70" s="224" t="str">
        <f>'ادخال درجات الاختبار الخامس'!CI65</f>
        <v/>
      </c>
      <c r="AS70" s="91">
        <v>60</v>
      </c>
      <c r="AT70" s="19" t="str">
        <f t="shared" si="2"/>
        <v/>
      </c>
      <c r="AU70" s="92" t="str">
        <f t="shared" si="3"/>
        <v/>
      </c>
    </row>
    <row r="71" spans="1:47">
      <c r="A71" s="91">
        <f>'ادخال درجات التشخيصي'!A67</f>
        <v>61</v>
      </c>
      <c r="B71" s="19" t="str">
        <f>IF('ادخال درجات الاختبار الخامس'!B66="","",'ادخال درجات الاختبار الخامس'!B66)</f>
        <v/>
      </c>
      <c r="C71" s="19" t="str">
        <f>'ادخال درجات الاختبار الخامس'!AC66</f>
        <v/>
      </c>
      <c r="D71" s="92" t="str">
        <f>'ادخال درجات الاختبار الخامس'!AD66</f>
        <v/>
      </c>
      <c r="G71" t="str">
        <f>IF(B71="","",RANK(D71,$D:$D,1)+COUNTIF(D$11:$D71,D71)-1)</f>
        <v/>
      </c>
      <c r="H71" t="str">
        <f>IF(B71="","",RANK(D71,$D:$D)+COUNTIF($D$11:D71,D71)-1)</f>
        <v/>
      </c>
      <c r="J71" s="91">
        <v>61</v>
      </c>
      <c r="K71" s="19" t="str">
        <f t="shared" si="0"/>
        <v/>
      </c>
      <c r="L71" s="92" t="str">
        <f t="shared" si="1"/>
        <v/>
      </c>
      <c r="N71" s="166" t="str">
        <f>'ادخال درجات الاختبار الخامس'!AM66</f>
        <v/>
      </c>
      <c r="O71" s="166" t="str">
        <f>'ادخال درجات الاختبار الخامس'!AO66</f>
        <v/>
      </c>
      <c r="P71" s="166" t="str">
        <f>'ادخال درجات الاختبار الخامس'!AQ66</f>
        <v/>
      </c>
      <c r="Q71" s="166" t="str">
        <f>'ادخال درجات الاختبار الخامس'!AS66</f>
        <v/>
      </c>
      <c r="R71" s="166" t="str">
        <f>'ادخال درجات الاختبار الخامس'!AU66</f>
        <v/>
      </c>
      <c r="S71" s="166" t="str">
        <f>'ادخال درجات الاختبار الخامس'!AW66</f>
        <v/>
      </c>
      <c r="T71" s="166" t="str">
        <f>'ادخال درجات الاختبار الخامس'!AY66</f>
        <v/>
      </c>
      <c r="U71" s="166" t="str">
        <f>'ادخال درجات الاختبار الخامس'!BA66</f>
        <v/>
      </c>
      <c r="V71" s="166" t="str">
        <f>'ادخال درجات الاختبار الخامس'!BC66</f>
        <v/>
      </c>
      <c r="W71" s="224" t="str">
        <f>'ادخال درجات الاختبار الخامس'!BE66</f>
        <v/>
      </c>
      <c r="X71" s="224" t="str">
        <f>'ادخال درجات الاختبار الخامس'!BG66</f>
        <v/>
      </c>
      <c r="Y71" s="224" t="str">
        <f>'ادخال درجات الاختبار الخامس'!BI66</f>
        <v/>
      </c>
      <c r="Z71" s="224" t="str">
        <f>'ادخال درجات الاختبار الخامس'!BK66</f>
        <v/>
      </c>
      <c r="AA71" s="224" t="str">
        <f>'ادخال درجات الاختبار الخامس'!BM66</f>
        <v/>
      </c>
      <c r="AB71" s="224" t="str">
        <f>'ادخال درجات الاختبار الخامس'!BO66</f>
        <v/>
      </c>
      <c r="AC71" s="224" t="str">
        <f>'ادخال درجات الاختبار الخامس'!BQ66</f>
        <v/>
      </c>
      <c r="AD71" s="224" t="str">
        <f>'ادخال درجات الاختبار الخامس'!BS66</f>
        <v/>
      </c>
      <c r="AE71" s="224" t="str">
        <f>'ادخال درجات الاختبار الخامس'!BU66</f>
        <v/>
      </c>
      <c r="AF71" s="224" t="str">
        <f>'ادخال درجات الاختبار الخامس'!BW66</f>
        <v/>
      </c>
      <c r="AG71" s="224" t="str">
        <f>'ادخال درجات الاختبار الخامس'!BY66</f>
        <v/>
      </c>
      <c r="AH71" s="224" t="str">
        <f>'ادخال درجات الاختبار الخامس'!CA66</f>
        <v/>
      </c>
      <c r="AI71" s="224" t="str">
        <f>'ادخال درجات الاختبار الخامس'!CC66</f>
        <v/>
      </c>
      <c r="AJ71" s="224" t="str">
        <f>'ادخال درجات الاختبار الخامس'!CE66</f>
        <v/>
      </c>
      <c r="AK71" s="224" t="str">
        <f>'ادخال درجات الاختبار الخامس'!CG66</f>
        <v/>
      </c>
      <c r="AL71" s="224" t="str">
        <f>'ادخال درجات الاختبار الخامس'!CI66</f>
        <v/>
      </c>
      <c r="AS71" s="91">
        <v>61</v>
      </c>
      <c r="AT71" s="19" t="str">
        <f t="shared" si="2"/>
        <v/>
      </c>
      <c r="AU71" s="92" t="str">
        <f t="shared" si="3"/>
        <v/>
      </c>
    </row>
    <row r="72" spans="1:47">
      <c r="A72" s="91">
        <f>'ادخال درجات التشخيصي'!A68</f>
        <v>62</v>
      </c>
      <c r="B72" s="19" t="str">
        <f>IF('ادخال درجات الاختبار الخامس'!B67="","",'ادخال درجات الاختبار الخامس'!B67)</f>
        <v/>
      </c>
      <c r="C72" s="19" t="str">
        <f>'ادخال درجات الاختبار الخامس'!AC67</f>
        <v/>
      </c>
      <c r="D72" s="92" t="str">
        <f>'ادخال درجات الاختبار الخامس'!AD67</f>
        <v/>
      </c>
      <c r="G72" t="str">
        <f>IF(B72="","",RANK(D72,$D:$D,1)+COUNTIF(D$11:$D72,D72)-1)</f>
        <v/>
      </c>
      <c r="H72" t="str">
        <f>IF(B72="","",RANK(D72,$D:$D)+COUNTIF($D$11:D72,D72)-1)</f>
        <v/>
      </c>
      <c r="J72" s="91">
        <v>62</v>
      </c>
      <c r="K72" s="19" t="str">
        <f t="shared" si="0"/>
        <v/>
      </c>
      <c r="L72" s="92" t="str">
        <f t="shared" si="1"/>
        <v/>
      </c>
      <c r="N72" s="166" t="str">
        <f>'ادخال درجات الاختبار الخامس'!AM67</f>
        <v/>
      </c>
      <c r="O72" s="166" t="str">
        <f>'ادخال درجات الاختبار الخامس'!AO67</f>
        <v/>
      </c>
      <c r="P72" s="166" t="str">
        <f>'ادخال درجات الاختبار الخامس'!AQ67</f>
        <v/>
      </c>
      <c r="Q72" s="166" t="str">
        <f>'ادخال درجات الاختبار الخامس'!AS67</f>
        <v/>
      </c>
      <c r="R72" s="166" t="str">
        <f>'ادخال درجات الاختبار الخامس'!AU67</f>
        <v/>
      </c>
      <c r="S72" s="166" t="str">
        <f>'ادخال درجات الاختبار الخامس'!AW67</f>
        <v/>
      </c>
      <c r="T72" s="166" t="str">
        <f>'ادخال درجات الاختبار الخامس'!AY67</f>
        <v/>
      </c>
      <c r="U72" s="166" t="str">
        <f>'ادخال درجات الاختبار الخامس'!BA67</f>
        <v/>
      </c>
      <c r="V72" s="166" t="str">
        <f>'ادخال درجات الاختبار الخامس'!BC67</f>
        <v/>
      </c>
      <c r="W72" s="224" t="str">
        <f>'ادخال درجات الاختبار الخامس'!BE67</f>
        <v/>
      </c>
      <c r="X72" s="224" t="str">
        <f>'ادخال درجات الاختبار الخامس'!BG67</f>
        <v/>
      </c>
      <c r="Y72" s="224" t="str">
        <f>'ادخال درجات الاختبار الخامس'!BI67</f>
        <v/>
      </c>
      <c r="Z72" s="224" t="str">
        <f>'ادخال درجات الاختبار الخامس'!BK67</f>
        <v/>
      </c>
      <c r="AA72" s="224" t="str">
        <f>'ادخال درجات الاختبار الخامس'!BM67</f>
        <v/>
      </c>
      <c r="AB72" s="224" t="str">
        <f>'ادخال درجات الاختبار الخامس'!BO67</f>
        <v/>
      </c>
      <c r="AC72" s="224" t="str">
        <f>'ادخال درجات الاختبار الخامس'!BQ67</f>
        <v/>
      </c>
      <c r="AD72" s="224" t="str">
        <f>'ادخال درجات الاختبار الخامس'!BS67</f>
        <v/>
      </c>
      <c r="AE72" s="224" t="str">
        <f>'ادخال درجات الاختبار الخامس'!BU67</f>
        <v/>
      </c>
      <c r="AF72" s="224" t="str">
        <f>'ادخال درجات الاختبار الخامس'!BW67</f>
        <v/>
      </c>
      <c r="AG72" s="224" t="str">
        <f>'ادخال درجات الاختبار الخامس'!BY67</f>
        <v/>
      </c>
      <c r="AH72" s="224" t="str">
        <f>'ادخال درجات الاختبار الخامس'!CA67</f>
        <v/>
      </c>
      <c r="AI72" s="224" t="str">
        <f>'ادخال درجات الاختبار الخامس'!CC67</f>
        <v/>
      </c>
      <c r="AJ72" s="224" t="str">
        <f>'ادخال درجات الاختبار الخامس'!CE67</f>
        <v/>
      </c>
      <c r="AK72" s="224" t="str">
        <f>'ادخال درجات الاختبار الخامس'!CG67</f>
        <v/>
      </c>
      <c r="AL72" s="224" t="str">
        <f>'ادخال درجات الاختبار الخامس'!CI67</f>
        <v/>
      </c>
      <c r="AS72" s="91">
        <v>62</v>
      </c>
      <c r="AT72" s="19" t="str">
        <f t="shared" si="2"/>
        <v/>
      </c>
      <c r="AU72" s="92" t="str">
        <f t="shared" si="3"/>
        <v/>
      </c>
    </row>
    <row r="73" spans="1:47">
      <c r="A73" s="91">
        <f>'ادخال درجات التشخيصي'!A69</f>
        <v>63</v>
      </c>
      <c r="B73" s="19" t="str">
        <f>IF('ادخال درجات الاختبار الخامس'!B68="","",'ادخال درجات الاختبار الخامس'!B68)</f>
        <v/>
      </c>
      <c r="C73" s="19" t="str">
        <f>'ادخال درجات الاختبار الخامس'!AC68</f>
        <v/>
      </c>
      <c r="D73" s="92" t="str">
        <f>'ادخال درجات الاختبار الخامس'!AD68</f>
        <v/>
      </c>
      <c r="G73" t="str">
        <f>IF(B73="","",RANK(D73,$D:$D,1)+COUNTIF(D$11:$D73,D73)-1)</f>
        <v/>
      </c>
      <c r="H73" t="str">
        <f>IF(B73="","",RANK(D73,$D:$D)+COUNTIF($D$11:D73,D73)-1)</f>
        <v/>
      </c>
      <c r="J73" s="91">
        <v>63</v>
      </c>
      <c r="K73" s="19" t="str">
        <f t="shared" si="0"/>
        <v/>
      </c>
      <c r="L73" s="92" t="str">
        <f t="shared" si="1"/>
        <v/>
      </c>
      <c r="N73" s="166" t="str">
        <f>'ادخال درجات الاختبار الخامس'!AM68</f>
        <v/>
      </c>
      <c r="O73" s="166" t="str">
        <f>'ادخال درجات الاختبار الخامس'!AO68</f>
        <v/>
      </c>
      <c r="P73" s="166" t="str">
        <f>'ادخال درجات الاختبار الخامس'!AQ68</f>
        <v/>
      </c>
      <c r="Q73" s="166" t="str">
        <f>'ادخال درجات الاختبار الخامس'!AS68</f>
        <v/>
      </c>
      <c r="R73" s="166" t="str">
        <f>'ادخال درجات الاختبار الخامس'!AU68</f>
        <v/>
      </c>
      <c r="S73" s="166" t="str">
        <f>'ادخال درجات الاختبار الخامس'!AW68</f>
        <v/>
      </c>
      <c r="T73" s="166" t="str">
        <f>'ادخال درجات الاختبار الخامس'!AY68</f>
        <v/>
      </c>
      <c r="U73" s="166" t="str">
        <f>'ادخال درجات الاختبار الخامس'!BA68</f>
        <v/>
      </c>
      <c r="V73" s="166" t="str">
        <f>'ادخال درجات الاختبار الخامس'!BC68</f>
        <v/>
      </c>
      <c r="W73" s="224" t="str">
        <f>'ادخال درجات الاختبار الخامس'!BE68</f>
        <v/>
      </c>
      <c r="X73" s="224" t="str">
        <f>'ادخال درجات الاختبار الخامس'!BG68</f>
        <v/>
      </c>
      <c r="Y73" s="224" t="str">
        <f>'ادخال درجات الاختبار الخامس'!BI68</f>
        <v/>
      </c>
      <c r="Z73" s="224" t="str">
        <f>'ادخال درجات الاختبار الخامس'!BK68</f>
        <v/>
      </c>
      <c r="AA73" s="224" t="str">
        <f>'ادخال درجات الاختبار الخامس'!BM68</f>
        <v/>
      </c>
      <c r="AB73" s="224" t="str">
        <f>'ادخال درجات الاختبار الخامس'!BO68</f>
        <v/>
      </c>
      <c r="AC73" s="224" t="str">
        <f>'ادخال درجات الاختبار الخامس'!BQ68</f>
        <v/>
      </c>
      <c r="AD73" s="224" t="str">
        <f>'ادخال درجات الاختبار الخامس'!BS68</f>
        <v/>
      </c>
      <c r="AE73" s="224" t="str">
        <f>'ادخال درجات الاختبار الخامس'!BU68</f>
        <v/>
      </c>
      <c r="AF73" s="224" t="str">
        <f>'ادخال درجات الاختبار الخامس'!BW68</f>
        <v/>
      </c>
      <c r="AG73" s="224" t="str">
        <f>'ادخال درجات الاختبار الخامس'!BY68</f>
        <v/>
      </c>
      <c r="AH73" s="224" t="str">
        <f>'ادخال درجات الاختبار الخامس'!CA68</f>
        <v/>
      </c>
      <c r="AI73" s="224" t="str">
        <f>'ادخال درجات الاختبار الخامس'!CC68</f>
        <v/>
      </c>
      <c r="AJ73" s="224" t="str">
        <f>'ادخال درجات الاختبار الخامس'!CE68</f>
        <v/>
      </c>
      <c r="AK73" s="224" t="str">
        <f>'ادخال درجات الاختبار الخامس'!CG68</f>
        <v/>
      </c>
      <c r="AL73" s="224" t="str">
        <f>'ادخال درجات الاختبار الخامس'!CI68</f>
        <v/>
      </c>
      <c r="AS73" s="91">
        <v>63</v>
      </c>
      <c r="AT73" s="19" t="str">
        <f t="shared" si="2"/>
        <v/>
      </c>
      <c r="AU73" s="92" t="str">
        <f t="shared" si="3"/>
        <v/>
      </c>
    </row>
    <row r="74" spans="1:47">
      <c r="A74" s="91">
        <f>'ادخال درجات التشخيصي'!A70</f>
        <v>64</v>
      </c>
      <c r="B74" s="19" t="str">
        <f>IF('ادخال درجات الاختبار الخامس'!B69="","",'ادخال درجات الاختبار الخامس'!B69)</f>
        <v/>
      </c>
      <c r="C74" s="19" t="str">
        <f>'ادخال درجات الاختبار الخامس'!AC69</f>
        <v/>
      </c>
      <c r="D74" s="92" t="str">
        <f>'ادخال درجات الاختبار الخامس'!AD69</f>
        <v/>
      </c>
      <c r="G74" t="str">
        <f>IF(B74="","",RANK(D74,$D:$D,1)+COUNTIF(D$11:$D74,D74)-1)</f>
        <v/>
      </c>
      <c r="H74" t="str">
        <f>IF(B74="","",RANK(D74,$D:$D)+COUNTIF($D$11:D74,D74)-1)</f>
        <v/>
      </c>
      <c r="J74" s="91">
        <v>64</v>
      </c>
      <c r="K74" s="19" t="str">
        <f t="shared" si="0"/>
        <v/>
      </c>
      <c r="L74" s="92" t="str">
        <f t="shared" si="1"/>
        <v/>
      </c>
      <c r="N74" s="166" t="str">
        <f>'ادخال درجات الاختبار الخامس'!AM69</f>
        <v/>
      </c>
      <c r="O74" s="166" t="str">
        <f>'ادخال درجات الاختبار الخامس'!AO69</f>
        <v/>
      </c>
      <c r="P74" s="166" t="str">
        <f>'ادخال درجات الاختبار الخامس'!AQ69</f>
        <v/>
      </c>
      <c r="Q74" s="166" t="str">
        <f>'ادخال درجات الاختبار الخامس'!AS69</f>
        <v/>
      </c>
      <c r="R74" s="166" t="str">
        <f>'ادخال درجات الاختبار الخامس'!AU69</f>
        <v/>
      </c>
      <c r="S74" s="166" t="str">
        <f>'ادخال درجات الاختبار الخامس'!AW69</f>
        <v/>
      </c>
      <c r="T74" s="166" t="str">
        <f>'ادخال درجات الاختبار الخامس'!AY69</f>
        <v/>
      </c>
      <c r="U74" s="166" t="str">
        <f>'ادخال درجات الاختبار الخامس'!BA69</f>
        <v/>
      </c>
      <c r="V74" s="166" t="str">
        <f>'ادخال درجات الاختبار الخامس'!BC69</f>
        <v/>
      </c>
      <c r="W74" s="224" t="str">
        <f>'ادخال درجات الاختبار الخامس'!BE69</f>
        <v/>
      </c>
      <c r="X74" s="224" t="str">
        <f>'ادخال درجات الاختبار الخامس'!BG69</f>
        <v/>
      </c>
      <c r="Y74" s="224" t="str">
        <f>'ادخال درجات الاختبار الخامس'!BI69</f>
        <v/>
      </c>
      <c r="Z74" s="224" t="str">
        <f>'ادخال درجات الاختبار الخامس'!BK69</f>
        <v/>
      </c>
      <c r="AA74" s="224" t="str">
        <f>'ادخال درجات الاختبار الخامس'!BM69</f>
        <v/>
      </c>
      <c r="AB74" s="224" t="str">
        <f>'ادخال درجات الاختبار الخامس'!BO69</f>
        <v/>
      </c>
      <c r="AC74" s="224" t="str">
        <f>'ادخال درجات الاختبار الخامس'!BQ69</f>
        <v/>
      </c>
      <c r="AD74" s="224" t="str">
        <f>'ادخال درجات الاختبار الخامس'!BS69</f>
        <v/>
      </c>
      <c r="AE74" s="224" t="str">
        <f>'ادخال درجات الاختبار الخامس'!BU69</f>
        <v/>
      </c>
      <c r="AF74" s="224" t="str">
        <f>'ادخال درجات الاختبار الخامس'!BW69</f>
        <v/>
      </c>
      <c r="AG74" s="224" t="str">
        <f>'ادخال درجات الاختبار الخامس'!BY69</f>
        <v/>
      </c>
      <c r="AH74" s="224" t="str">
        <f>'ادخال درجات الاختبار الخامس'!CA69</f>
        <v/>
      </c>
      <c r="AI74" s="224" t="str">
        <f>'ادخال درجات الاختبار الخامس'!CC69</f>
        <v/>
      </c>
      <c r="AJ74" s="224" t="str">
        <f>'ادخال درجات الاختبار الخامس'!CE69</f>
        <v/>
      </c>
      <c r="AK74" s="224" t="str">
        <f>'ادخال درجات الاختبار الخامس'!CG69</f>
        <v/>
      </c>
      <c r="AL74" s="224" t="str">
        <f>'ادخال درجات الاختبار الخامس'!CI69</f>
        <v/>
      </c>
      <c r="AS74" s="91">
        <v>64</v>
      </c>
      <c r="AT74" s="19" t="str">
        <f t="shared" si="2"/>
        <v/>
      </c>
      <c r="AU74" s="92" t="str">
        <f t="shared" si="3"/>
        <v/>
      </c>
    </row>
    <row r="75" spans="1:47">
      <c r="A75" s="91">
        <f>'ادخال درجات التشخيصي'!A71</f>
        <v>65</v>
      </c>
      <c r="B75" s="19" t="str">
        <f>IF('ادخال درجات الاختبار الخامس'!B70="","",'ادخال درجات الاختبار الخامس'!B70)</f>
        <v/>
      </c>
      <c r="C75" s="19" t="str">
        <f>'ادخال درجات الاختبار الخامس'!AC70</f>
        <v/>
      </c>
      <c r="D75" s="92" t="str">
        <f>'ادخال درجات الاختبار الخامس'!AD70</f>
        <v/>
      </c>
      <c r="G75" t="str">
        <f>IF(B75="","",RANK(D75,$D:$D,1)+COUNTIF(D$11:$D75,D75)-1)</f>
        <v/>
      </c>
      <c r="H75" t="str">
        <f>IF(B75="","",RANK(D75,$D:$D)+COUNTIF($D$11:D75,D75)-1)</f>
        <v/>
      </c>
      <c r="J75" s="91">
        <v>65</v>
      </c>
      <c r="K75" s="19" t="str">
        <f t="shared" si="0"/>
        <v/>
      </c>
      <c r="L75" s="92" t="str">
        <f t="shared" si="1"/>
        <v/>
      </c>
      <c r="N75" s="166" t="str">
        <f>'ادخال درجات الاختبار الخامس'!AM70</f>
        <v/>
      </c>
      <c r="O75" s="166" t="str">
        <f>'ادخال درجات الاختبار الخامس'!AO70</f>
        <v/>
      </c>
      <c r="P75" s="166" t="str">
        <f>'ادخال درجات الاختبار الخامس'!AQ70</f>
        <v/>
      </c>
      <c r="Q75" s="166" t="str">
        <f>'ادخال درجات الاختبار الخامس'!AS70</f>
        <v/>
      </c>
      <c r="R75" s="166" t="str">
        <f>'ادخال درجات الاختبار الخامس'!AU70</f>
        <v/>
      </c>
      <c r="S75" s="166" t="str">
        <f>'ادخال درجات الاختبار الخامس'!AW70</f>
        <v/>
      </c>
      <c r="T75" s="166" t="str">
        <f>'ادخال درجات الاختبار الخامس'!AY70</f>
        <v/>
      </c>
      <c r="U75" s="166" t="str">
        <f>'ادخال درجات الاختبار الخامس'!BA70</f>
        <v/>
      </c>
      <c r="V75" s="166" t="str">
        <f>'ادخال درجات الاختبار الخامس'!BC70</f>
        <v/>
      </c>
      <c r="W75" s="224" t="str">
        <f>'ادخال درجات الاختبار الخامس'!BE70</f>
        <v/>
      </c>
      <c r="X75" s="224" t="str">
        <f>'ادخال درجات الاختبار الخامس'!BG70</f>
        <v/>
      </c>
      <c r="Y75" s="224" t="str">
        <f>'ادخال درجات الاختبار الخامس'!BI70</f>
        <v/>
      </c>
      <c r="Z75" s="224" t="str">
        <f>'ادخال درجات الاختبار الخامس'!BK70</f>
        <v/>
      </c>
      <c r="AA75" s="224" t="str">
        <f>'ادخال درجات الاختبار الخامس'!BM70</f>
        <v/>
      </c>
      <c r="AB75" s="224" t="str">
        <f>'ادخال درجات الاختبار الخامس'!BO70</f>
        <v/>
      </c>
      <c r="AC75" s="224" t="str">
        <f>'ادخال درجات الاختبار الخامس'!BQ70</f>
        <v/>
      </c>
      <c r="AD75" s="224" t="str">
        <f>'ادخال درجات الاختبار الخامس'!BS70</f>
        <v/>
      </c>
      <c r="AE75" s="224" t="str">
        <f>'ادخال درجات الاختبار الخامس'!BU70</f>
        <v/>
      </c>
      <c r="AF75" s="224" t="str">
        <f>'ادخال درجات الاختبار الخامس'!BW70</f>
        <v/>
      </c>
      <c r="AG75" s="224" t="str">
        <f>'ادخال درجات الاختبار الخامس'!BY70</f>
        <v/>
      </c>
      <c r="AH75" s="224" t="str">
        <f>'ادخال درجات الاختبار الخامس'!CA70</f>
        <v/>
      </c>
      <c r="AI75" s="224" t="str">
        <f>'ادخال درجات الاختبار الخامس'!CC70</f>
        <v/>
      </c>
      <c r="AJ75" s="224" t="str">
        <f>'ادخال درجات الاختبار الخامس'!CE70</f>
        <v/>
      </c>
      <c r="AK75" s="224" t="str">
        <f>'ادخال درجات الاختبار الخامس'!CG70</f>
        <v/>
      </c>
      <c r="AL75" s="224" t="str">
        <f>'ادخال درجات الاختبار الخامس'!CI70</f>
        <v/>
      </c>
      <c r="AS75" s="91">
        <v>65</v>
      </c>
      <c r="AT75" s="19" t="str">
        <f t="shared" si="2"/>
        <v/>
      </c>
      <c r="AU75" s="92" t="str">
        <f t="shared" si="3"/>
        <v/>
      </c>
    </row>
    <row r="76" spans="1:47">
      <c r="A76" s="91">
        <f>'ادخال درجات التشخيصي'!A72</f>
        <v>66</v>
      </c>
      <c r="B76" s="19" t="str">
        <f>IF('ادخال درجات الاختبار الخامس'!B71="","",'ادخال درجات الاختبار الخامس'!B71)</f>
        <v/>
      </c>
      <c r="C76" s="19" t="str">
        <f>'ادخال درجات الاختبار الخامس'!AC71</f>
        <v/>
      </c>
      <c r="D76" s="92" t="str">
        <f>'ادخال درجات الاختبار الخامس'!AD71</f>
        <v/>
      </c>
      <c r="G76" t="str">
        <f>IF(B76="","",RANK(D76,$D:$D,1)+COUNTIF(D$11:$D76,D76)-1)</f>
        <v/>
      </c>
      <c r="H76" t="str">
        <f>IF(B76="","",RANK(D76,$D:$D)+COUNTIF($D$11:D76,D76)-1)</f>
        <v/>
      </c>
      <c r="J76" s="91">
        <v>66</v>
      </c>
      <c r="K76" s="19" t="str">
        <f t="shared" ref="K76:K130" si="4">IF(B76="","",INDEX($B$11:$B$454,MATCH(J76,$H$11:$H$454,0)))</f>
        <v/>
      </c>
      <c r="L76" s="92" t="str">
        <f t="shared" ref="L76:L130" si="5">IF(D76="","",INDEX($D$11:$D$454,MATCH(J76,$H$11:$H$454,0)))</f>
        <v/>
      </c>
      <c r="N76" s="166" t="str">
        <f>'ادخال درجات الاختبار الخامس'!AM71</f>
        <v/>
      </c>
      <c r="O76" s="166" t="str">
        <f>'ادخال درجات الاختبار الخامس'!AO71</f>
        <v/>
      </c>
      <c r="P76" s="166" t="str">
        <f>'ادخال درجات الاختبار الخامس'!AQ71</f>
        <v/>
      </c>
      <c r="Q76" s="166" t="str">
        <f>'ادخال درجات الاختبار الخامس'!AS71</f>
        <v/>
      </c>
      <c r="R76" s="166" t="str">
        <f>'ادخال درجات الاختبار الخامس'!AU71</f>
        <v/>
      </c>
      <c r="S76" s="166" t="str">
        <f>'ادخال درجات الاختبار الخامس'!AW71</f>
        <v/>
      </c>
      <c r="T76" s="166" t="str">
        <f>'ادخال درجات الاختبار الخامس'!AY71</f>
        <v/>
      </c>
      <c r="U76" s="166" t="str">
        <f>'ادخال درجات الاختبار الخامس'!BA71</f>
        <v/>
      </c>
      <c r="V76" s="166" t="str">
        <f>'ادخال درجات الاختبار الخامس'!BC71</f>
        <v/>
      </c>
      <c r="W76" s="224" t="str">
        <f>'ادخال درجات الاختبار الخامس'!BE71</f>
        <v/>
      </c>
      <c r="X76" s="224" t="str">
        <f>'ادخال درجات الاختبار الخامس'!BG71</f>
        <v/>
      </c>
      <c r="Y76" s="224" t="str">
        <f>'ادخال درجات الاختبار الخامس'!BI71</f>
        <v/>
      </c>
      <c r="Z76" s="224" t="str">
        <f>'ادخال درجات الاختبار الخامس'!BK71</f>
        <v/>
      </c>
      <c r="AA76" s="224" t="str">
        <f>'ادخال درجات الاختبار الخامس'!BM71</f>
        <v/>
      </c>
      <c r="AB76" s="224" t="str">
        <f>'ادخال درجات الاختبار الخامس'!BO71</f>
        <v/>
      </c>
      <c r="AC76" s="224" t="str">
        <f>'ادخال درجات الاختبار الخامس'!BQ71</f>
        <v/>
      </c>
      <c r="AD76" s="224" t="str">
        <f>'ادخال درجات الاختبار الخامس'!BS71</f>
        <v/>
      </c>
      <c r="AE76" s="224" t="str">
        <f>'ادخال درجات الاختبار الخامس'!BU71</f>
        <v/>
      </c>
      <c r="AF76" s="224" t="str">
        <f>'ادخال درجات الاختبار الخامس'!BW71</f>
        <v/>
      </c>
      <c r="AG76" s="224" t="str">
        <f>'ادخال درجات الاختبار الخامس'!BY71</f>
        <v/>
      </c>
      <c r="AH76" s="224" t="str">
        <f>'ادخال درجات الاختبار الخامس'!CA71</f>
        <v/>
      </c>
      <c r="AI76" s="224" t="str">
        <f>'ادخال درجات الاختبار الخامس'!CC71</f>
        <v/>
      </c>
      <c r="AJ76" s="224" t="str">
        <f>'ادخال درجات الاختبار الخامس'!CE71</f>
        <v/>
      </c>
      <c r="AK76" s="224" t="str">
        <f>'ادخال درجات الاختبار الخامس'!CG71</f>
        <v/>
      </c>
      <c r="AL76" s="224" t="str">
        <f>'ادخال درجات الاختبار الخامس'!CI71</f>
        <v/>
      </c>
      <c r="AS76" s="91">
        <v>66</v>
      </c>
      <c r="AT76" s="19" t="str">
        <f t="shared" ref="AT76:AT130" si="6">IF(B76="","",INDEX($B$11:$B$454,MATCH(AS76,$G$11:$G$454,0)))</f>
        <v/>
      </c>
      <c r="AU76" s="92" t="str">
        <f t="shared" ref="AU76:AU130" si="7">IF(B76="","",INDEX($D$11:$D$454,MATCH(AS76,$G$11:$G$454,0)))</f>
        <v/>
      </c>
    </row>
    <row r="77" spans="1:47">
      <c r="A77" s="91">
        <f>'ادخال درجات التشخيصي'!A73</f>
        <v>67</v>
      </c>
      <c r="B77" s="19" t="str">
        <f>IF('ادخال درجات الاختبار الخامس'!B72="","",'ادخال درجات الاختبار الخامس'!B72)</f>
        <v/>
      </c>
      <c r="C77" s="19" t="str">
        <f>'ادخال درجات الاختبار الخامس'!AC72</f>
        <v/>
      </c>
      <c r="D77" s="92" t="str">
        <f>'ادخال درجات الاختبار الخامس'!AD72</f>
        <v/>
      </c>
      <c r="G77" t="str">
        <f>IF(B77="","",RANK(D77,$D:$D,1)+COUNTIF(D$11:$D77,D77)-1)</f>
        <v/>
      </c>
      <c r="H77" t="str">
        <f>IF(B77="","",RANK(D77,$D:$D)+COUNTIF($D$11:D77,D77)-1)</f>
        <v/>
      </c>
      <c r="J77" s="91">
        <v>67</v>
      </c>
      <c r="K77" s="19" t="str">
        <f t="shared" si="4"/>
        <v/>
      </c>
      <c r="L77" s="92" t="str">
        <f t="shared" si="5"/>
        <v/>
      </c>
      <c r="N77" s="166" t="str">
        <f>'ادخال درجات الاختبار الخامس'!AM72</f>
        <v/>
      </c>
      <c r="O77" s="166" t="str">
        <f>'ادخال درجات الاختبار الخامس'!AO72</f>
        <v/>
      </c>
      <c r="P77" s="166" t="str">
        <f>'ادخال درجات الاختبار الخامس'!AQ72</f>
        <v/>
      </c>
      <c r="Q77" s="166" t="str">
        <f>'ادخال درجات الاختبار الخامس'!AS72</f>
        <v/>
      </c>
      <c r="R77" s="166" t="str">
        <f>'ادخال درجات الاختبار الخامس'!AU72</f>
        <v/>
      </c>
      <c r="S77" s="166" t="str">
        <f>'ادخال درجات الاختبار الخامس'!AW72</f>
        <v/>
      </c>
      <c r="T77" s="166" t="str">
        <f>'ادخال درجات الاختبار الخامس'!AY72</f>
        <v/>
      </c>
      <c r="U77" s="166" t="str">
        <f>'ادخال درجات الاختبار الخامس'!BA72</f>
        <v/>
      </c>
      <c r="V77" s="166" t="str">
        <f>'ادخال درجات الاختبار الخامس'!BC72</f>
        <v/>
      </c>
      <c r="W77" s="224" t="str">
        <f>'ادخال درجات الاختبار الخامس'!BE72</f>
        <v/>
      </c>
      <c r="X77" s="224" t="str">
        <f>'ادخال درجات الاختبار الخامس'!BG72</f>
        <v/>
      </c>
      <c r="Y77" s="224" t="str">
        <f>'ادخال درجات الاختبار الخامس'!BI72</f>
        <v/>
      </c>
      <c r="Z77" s="224" t="str">
        <f>'ادخال درجات الاختبار الخامس'!BK72</f>
        <v/>
      </c>
      <c r="AA77" s="224" t="str">
        <f>'ادخال درجات الاختبار الخامس'!BM72</f>
        <v/>
      </c>
      <c r="AB77" s="224" t="str">
        <f>'ادخال درجات الاختبار الخامس'!BO72</f>
        <v/>
      </c>
      <c r="AC77" s="224" t="str">
        <f>'ادخال درجات الاختبار الخامس'!BQ72</f>
        <v/>
      </c>
      <c r="AD77" s="224" t="str">
        <f>'ادخال درجات الاختبار الخامس'!BS72</f>
        <v/>
      </c>
      <c r="AE77" s="224" t="str">
        <f>'ادخال درجات الاختبار الخامس'!BU72</f>
        <v/>
      </c>
      <c r="AF77" s="224" t="str">
        <f>'ادخال درجات الاختبار الخامس'!BW72</f>
        <v/>
      </c>
      <c r="AG77" s="224" t="str">
        <f>'ادخال درجات الاختبار الخامس'!BY72</f>
        <v/>
      </c>
      <c r="AH77" s="224" t="str">
        <f>'ادخال درجات الاختبار الخامس'!CA72</f>
        <v/>
      </c>
      <c r="AI77" s="224" t="str">
        <f>'ادخال درجات الاختبار الخامس'!CC72</f>
        <v/>
      </c>
      <c r="AJ77" s="224" t="str">
        <f>'ادخال درجات الاختبار الخامس'!CE72</f>
        <v/>
      </c>
      <c r="AK77" s="224" t="str">
        <f>'ادخال درجات الاختبار الخامس'!CG72</f>
        <v/>
      </c>
      <c r="AL77" s="224" t="str">
        <f>'ادخال درجات الاختبار الخامس'!CI72</f>
        <v/>
      </c>
      <c r="AS77" s="91">
        <v>67</v>
      </c>
      <c r="AT77" s="19" t="str">
        <f t="shared" si="6"/>
        <v/>
      </c>
      <c r="AU77" s="92" t="str">
        <f t="shared" si="7"/>
        <v/>
      </c>
    </row>
    <row r="78" spans="1:47">
      <c r="A78" s="91">
        <f>'ادخال درجات التشخيصي'!A74</f>
        <v>68</v>
      </c>
      <c r="B78" s="19" t="str">
        <f>IF('ادخال درجات الاختبار الخامس'!B73="","",'ادخال درجات الاختبار الخامس'!B73)</f>
        <v/>
      </c>
      <c r="C78" s="19" t="str">
        <f>'ادخال درجات الاختبار الخامس'!AC73</f>
        <v/>
      </c>
      <c r="D78" s="92" t="str">
        <f>'ادخال درجات الاختبار الخامس'!AD73</f>
        <v/>
      </c>
      <c r="G78" t="str">
        <f>IF(B78="","",RANK(D78,$D:$D,1)+COUNTIF(D$11:$D78,D78)-1)</f>
        <v/>
      </c>
      <c r="H78" t="str">
        <f>IF(B78="","",RANK(D78,$D:$D)+COUNTIF($D$11:D78,D78)-1)</f>
        <v/>
      </c>
      <c r="J78" s="91">
        <v>68</v>
      </c>
      <c r="K78" s="19" t="str">
        <f t="shared" si="4"/>
        <v/>
      </c>
      <c r="L78" s="92" t="str">
        <f t="shared" si="5"/>
        <v/>
      </c>
      <c r="N78" s="166" t="str">
        <f>'ادخال درجات الاختبار الخامس'!AM73</f>
        <v/>
      </c>
      <c r="O78" s="166" t="str">
        <f>'ادخال درجات الاختبار الخامس'!AO73</f>
        <v/>
      </c>
      <c r="P78" s="166" t="str">
        <f>'ادخال درجات الاختبار الخامس'!AQ73</f>
        <v/>
      </c>
      <c r="Q78" s="166" t="str">
        <f>'ادخال درجات الاختبار الخامس'!AS73</f>
        <v/>
      </c>
      <c r="R78" s="166" t="str">
        <f>'ادخال درجات الاختبار الخامس'!AU73</f>
        <v/>
      </c>
      <c r="S78" s="166" t="str">
        <f>'ادخال درجات الاختبار الخامس'!AW73</f>
        <v/>
      </c>
      <c r="T78" s="166" t="str">
        <f>'ادخال درجات الاختبار الخامس'!AY73</f>
        <v/>
      </c>
      <c r="U78" s="166" t="str">
        <f>'ادخال درجات الاختبار الخامس'!BA73</f>
        <v/>
      </c>
      <c r="V78" s="166" t="str">
        <f>'ادخال درجات الاختبار الخامس'!BC73</f>
        <v/>
      </c>
      <c r="W78" s="224" t="str">
        <f>'ادخال درجات الاختبار الخامس'!BE73</f>
        <v/>
      </c>
      <c r="X78" s="224" t="str">
        <f>'ادخال درجات الاختبار الخامس'!BG73</f>
        <v/>
      </c>
      <c r="Y78" s="224" t="str">
        <f>'ادخال درجات الاختبار الخامس'!BI73</f>
        <v/>
      </c>
      <c r="Z78" s="224" t="str">
        <f>'ادخال درجات الاختبار الخامس'!BK73</f>
        <v/>
      </c>
      <c r="AA78" s="224" t="str">
        <f>'ادخال درجات الاختبار الخامس'!BM73</f>
        <v/>
      </c>
      <c r="AB78" s="224" t="str">
        <f>'ادخال درجات الاختبار الخامس'!BO73</f>
        <v/>
      </c>
      <c r="AC78" s="224" t="str">
        <f>'ادخال درجات الاختبار الخامس'!BQ73</f>
        <v/>
      </c>
      <c r="AD78" s="224" t="str">
        <f>'ادخال درجات الاختبار الخامس'!BS73</f>
        <v/>
      </c>
      <c r="AE78" s="224" t="str">
        <f>'ادخال درجات الاختبار الخامس'!BU73</f>
        <v/>
      </c>
      <c r="AF78" s="224" t="str">
        <f>'ادخال درجات الاختبار الخامس'!BW73</f>
        <v/>
      </c>
      <c r="AG78" s="224" t="str">
        <f>'ادخال درجات الاختبار الخامس'!BY73</f>
        <v/>
      </c>
      <c r="AH78" s="224" t="str">
        <f>'ادخال درجات الاختبار الخامس'!CA73</f>
        <v/>
      </c>
      <c r="AI78" s="224" t="str">
        <f>'ادخال درجات الاختبار الخامس'!CC73</f>
        <v/>
      </c>
      <c r="AJ78" s="224" t="str">
        <f>'ادخال درجات الاختبار الخامس'!CE73</f>
        <v/>
      </c>
      <c r="AK78" s="224" t="str">
        <f>'ادخال درجات الاختبار الخامس'!CG73</f>
        <v/>
      </c>
      <c r="AL78" s="224" t="str">
        <f>'ادخال درجات الاختبار الخامس'!CI73</f>
        <v/>
      </c>
      <c r="AS78" s="91">
        <v>68</v>
      </c>
      <c r="AT78" s="19" t="str">
        <f t="shared" si="6"/>
        <v/>
      </c>
      <c r="AU78" s="92" t="str">
        <f t="shared" si="7"/>
        <v/>
      </c>
    </row>
    <row r="79" spans="1:47">
      <c r="A79" s="91">
        <f>'ادخال درجات التشخيصي'!A75</f>
        <v>69</v>
      </c>
      <c r="B79" s="19" t="str">
        <f>IF('ادخال درجات الاختبار الخامس'!B74="","",'ادخال درجات الاختبار الخامس'!B74)</f>
        <v/>
      </c>
      <c r="C79" s="19" t="str">
        <f>'ادخال درجات الاختبار الخامس'!AC74</f>
        <v/>
      </c>
      <c r="D79" s="92" t="str">
        <f>'ادخال درجات الاختبار الخامس'!AD74</f>
        <v/>
      </c>
      <c r="G79" t="str">
        <f>IF(B79="","",RANK(D79,$D:$D,1)+COUNTIF(D$11:$D79,D79)-1)</f>
        <v/>
      </c>
      <c r="H79" t="str">
        <f>IF(B79="","",RANK(D79,$D:$D)+COUNTIF($D$11:D79,D79)-1)</f>
        <v/>
      </c>
      <c r="J79" s="91">
        <v>69</v>
      </c>
      <c r="K79" s="19" t="str">
        <f t="shared" si="4"/>
        <v/>
      </c>
      <c r="L79" s="92" t="str">
        <f t="shared" si="5"/>
        <v/>
      </c>
      <c r="N79" s="166" t="str">
        <f>'ادخال درجات الاختبار الخامس'!AM74</f>
        <v/>
      </c>
      <c r="O79" s="166" t="str">
        <f>'ادخال درجات الاختبار الخامس'!AO74</f>
        <v/>
      </c>
      <c r="P79" s="166" t="str">
        <f>'ادخال درجات الاختبار الخامس'!AQ74</f>
        <v/>
      </c>
      <c r="Q79" s="166" t="str">
        <f>'ادخال درجات الاختبار الخامس'!AS74</f>
        <v/>
      </c>
      <c r="R79" s="166" t="str">
        <f>'ادخال درجات الاختبار الخامس'!AU74</f>
        <v/>
      </c>
      <c r="S79" s="166" t="str">
        <f>'ادخال درجات الاختبار الخامس'!AW74</f>
        <v/>
      </c>
      <c r="T79" s="166" t="str">
        <f>'ادخال درجات الاختبار الخامس'!AY74</f>
        <v/>
      </c>
      <c r="U79" s="166" t="str">
        <f>'ادخال درجات الاختبار الخامس'!BA74</f>
        <v/>
      </c>
      <c r="V79" s="166" t="str">
        <f>'ادخال درجات الاختبار الخامس'!BC74</f>
        <v/>
      </c>
      <c r="W79" s="224" t="str">
        <f>'ادخال درجات الاختبار الخامس'!BE74</f>
        <v/>
      </c>
      <c r="X79" s="224" t="str">
        <f>'ادخال درجات الاختبار الخامس'!BG74</f>
        <v/>
      </c>
      <c r="Y79" s="224" t="str">
        <f>'ادخال درجات الاختبار الخامس'!BI74</f>
        <v/>
      </c>
      <c r="Z79" s="224" t="str">
        <f>'ادخال درجات الاختبار الخامس'!BK74</f>
        <v/>
      </c>
      <c r="AA79" s="224" t="str">
        <f>'ادخال درجات الاختبار الخامس'!BM74</f>
        <v/>
      </c>
      <c r="AB79" s="224" t="str">
        <f>'ادخال درجات الاختبار الخامس'!BO74</f>
        <v/>
      </c>
      <c r="AC79" s="224" t="str">
        <f>'ادخال درجات الاختبار الخامس'!BQ74</f>
        <v/>
      </c>
      <c r="AD79" s="224" t="str">
        <f>'ادخال درجات الاختبار الخامس'!BS74</f>
        <v/>
      </c>
      <c r="AE79" s="224" t="str">
        <f>'ادخال درجات الاختبار الخامس'!BU74</f>
        <v/>
      </c>
      <c r="AF79" s="224" t="str">
        <f>'ادخال درجات الاختبار الخامس'!BW74</f>
        <v/>
      </c>
      <c r="AG79" s="224" t="str">
        <f>'ادخال درجات الاختبار الخامس'!BY74</f>
        <v/>
      </c>
      <c r="AH79" s="224" t="str">
        <f>'ادخال درجات الاختبار الخامس'!CA74</f>
        <v/>
      </c>
      <c r="AI79" s="224" t="str">
        <f>'ادخال درجات الاختبار الخامس'!CC74</f>
        <v/>
      </c>
      <c r="AJ79" s="224" t="str">
        <f>'ادخال درجات الاختبار الخامس'!CE74</f>
        <v/>
      </c>
      <c r="AK79" s="224" t="str">
        <f>'ادخال درجات الاختبار الخامس'!CG74</f>
        <v/>
      </c>
      <c r="AL79" s="224" t="str">
        <f>'ادخال درجات الاختبار الخامس'!CI74</f>
        <v/>
      </c>
      <c r="AS79" s="91">
        <v>69</v>
      </c>
      <c r="AT79" s="19" t="str">
        <f t="shared" si="6"/>
        <v/>
      </c>
      <c r="AU79" s="92" t="str">
        <f t="shared" si="7"/>
        <v/>
      </c>
    </row>
    <row r="80" spans="1:47">
      <c r="A80" s="91">
        <f>'ادخال درجات التشخيصي'!A76</f>
        <v>70</v>
      </c>
      <c r="B80" s="19" t="str">
        <f>IF('ادخال درجات الاختبار الخامس'!B75="","",'ادخال درجات الاختبار الخامس'!B75)</f>
        <v/>
      </c>
      <c r="C80" s="19" t="str">
        <f>'ادخال درجات الاختبار الخامس'!AC75</f>
        <v/>
      </c>
      <c r="D80" s="92" t="str">
        <f>'ادخال درجات الاختبار الخامس'!AD75</f>
        <v/>
      </c>
      <c r="G80" t="str">
        <f>IF(B80="","",RANK(D80,$D:$D,1)+COUNTIF(D$11:$D80,D80)-1)</f>
        <v/>
      </c>
      <c r="H80" t="str">
        <f>IF(B80="","",RANK(D80,$D:$D)+COUNTIF($D$11:D80,D80)-1)</f>
        <v/>
      </c>
      <c r="J80" s="91">
        <v>70</v>
      </c>
      <c r="K80" s="19" t="str">
        <f t="shared" si="4"/>
        <v/>
      </c>
      <c r="L80" s="92" t="str">
        <f t="shared" si="5"/>
        <v/>
      </c>
      <c r="N80" s="166" t="str">
        <f>'ادخال درجات الاختبار الخامس'!AM75</f>
        <v/>
      </c>
      <c r="O80" s="166" t="str">
        <f>'ادخال درجات الاختبار الخامس'!AO75</f>
        <v/>
      </c>
      <c r="P80" s="166" t="str">
        <f>'ادخال درجات الاختبار الخامس'!AQ75</f>
        <v/>
      </c>
      <c r="Q80" s="166" t="str">
        <f>'ادخال درجات الاختبار الخامس'!AS75</f>
        <v/>
      </c>
      <c r="R80" s="166" t="str">
        <f>'ادخال درجات الاختبار الخامس'!AU75</f>
        <v/>
      </c>
      <c r="S80" s="166" t="str">
        <f>'ادخال درجات الاختبار الخامس'!AW75</f>
        <v/>
      </c>
      <c r="T80" s="166" t="str">
        <f>'ادخال درجات الاختبار الخامس'!AY75</f>
        <v/>
      </c>
      <c r="U80" s="166" t="str">
        <f>'ادخال درجات الاختبار الخامس'!BA75</f>
        <v/>
      </c>
      <c r="V80" s="166" t="str">
        <f>'ادخال درجات الاختبار الخامس'!BC75</f>
        <v/>
      </c>
      <c r="W80" s="224" t="str">
        <f>'ادخال درجات الاختبار الخامس'!BE75</f>
        <v/>
      </c>
      <c r="X80" s="224" t="str">
        <f>'ادخال درجات الاختبار الخامس'!BG75</f>
        <v/>
      </c>
      <c r="Y80" s="224" t="str">
        <f>'ادخال درجات الاختبار الخامس'!BI75</f>
        <v/>
      </c>
      <c r="Z80" s="224" t="str">
        <f>'ادخال درجات الاختبار الخامس'!BK75</f>
        <v/>
      </c>
      <c r="AA80" s="224" t="str">
        <f>'ادخال درجات الاختبار الخامس'!BM75</f>
        <v/>
      </c>
      <c r="AB80" s="224" t="str">
        <f>'ادخال درجات الاختبار الخامس'!BO75</f>
        <v/>
      </c>
      <c r="AC80" s="224" t="str">
        <f>'ادخال درجات الاختبار الخامس'!BQ75</f>
        <v/>
      </c>
      <c r="AD80" s="224" t="str">
        <f>'ادخال درجات الاختبار الخامس'!BS75</f>
        <v/>
      </c>
      <c r="AE80" s="224" t="str">
        <f>'ادخال درجات الاختبار الخامس'!BU75</f>
        <v/>
      </c>
      <c r="AF80" s="224" t="str">
        <f>'ادخال درجات الاختبار الخامس'!BW75</f>
        <v/>
      </c>
      <c r="AG80" s="224" t="str">
        <f>'ادخال درجات الاختبار الخامس'!BY75</f>
        <v/>
      </c>
      <c r="AH80" s="224" t="str">
        <f>'ادخال درجات الاختبار الخامس'!CA75</f>
        <v/>
      </c>
      <c r="AI80" s="224" t="str">
        <f>'ادخال درجات الاختبار الخامس'!CC75</f>
        <v/>
      </c>
      <c r="AJ80" s="224" t="str">
        <f>'ادخال درجات الاختبار الخامس'!CE75</f>
        <v/>
      </c>
      <c r="AK80" s="224" t="str">
        <f>'ادخال درجات الاختبار الخامس'!CG75</f>
        <v/>
      </c>
      <c r="AL80" s="224" t="str">
        <f>'ادخال درجات الاختبار الخامس'!CI75</f>
        <v/>
      </c>
      <c r="AS80" s="91">
        <v>70</v>
      </c>
      <c r="AT80" s="19" t="str">
        <f t="shared" si="6"/>
        <v/>
      </c>
      <c r="AU80" s="92" t="str">
        <f t="shared" si="7"/>
        <v/>
      </c>
    </row>
    <row r="81" spans="1:47">
      <c r="A81" s="91">
        <f>'ادخال درجات التشخيصي'!A77</f>
        <v>71</v>
      </c>
      <c r="B81" s="19" t="str">
        <f>IF('ادخال درجات الاختبار الخامس'!B76="","",'ادخال درجات الاختبار الخامس'!B76)</f>
        <v/>
      </c>
      <c r="C81" s="19" t="str">
        <f>'ادخال درجات الاختبار الخامس'!AC76</f>
        <v/>
      </c>
      <c r="D81" s="92" t="str">
        <f>'ادخال درجات الاختبار الخامس'!AD76</f>
        <v/>
      </c>
      <c r="G81" t="str">
        <f>IF(B81="","",RANK(D81,$D:$D,1)+COUNTIF(D$11:$D81,D81)-1)</f>
        <v/>
      </c>
      <c r="H81" t="str">
        <f>IF(B81="","",RANK(D81,$D:$D)+COUNTIF($D$11:D81,D81)-1)</f>
        <v/>
      </c>
      <c r="J81" s="91">
        <v>71</v>
      </c>
      <c r="K81" s="19" t="str">
        <f t="shared" si="4"/>
        <v/>
      </c>
      <c r="L81" s="92" t="str">
        <f t="shared" si="5"/>
        <v/>
      </c>
      <c r="N81" s="166" t="str">
        <f>'ادخال درجات الاختبار الخامس'!AM76</f>
        <v/>
      </c>
      <c r="O81" s="166" t="str">
        <f>'ادخال درجات الاختبار الخامس'!AO76</f>
        <v/>
      </c>
      <c r="P81" s="166" t="str">
        <f>'ادخال درجات الاختبار الخامس'!AQ76</f>
        <v/>
      </c>
      <c r="Q81" s="166" t="str">
        <f>'ادخال درجات الاختبار الخامس'!AS76</f>
        <v/>
      </c>
      <c r="R81" s="166" t="str">
        <f>'ادخال درجات الاختبار الخامس'!AU76</f>
        <v/>
      </c>
      <c r="S81" s="166" t="str">
        <f>'ادخال درجات الاختبار الخامس'!AW76</f>
        <v/>
      </c>
      <c r="T81" s="166" t="str">
        <f>'ادخال درجات الاختبار الخامس'!AY76</f>
        <v/>
      </c>
      <c r="U81" s="166" t="str">
        <f>'ادخال درجات الاختبار الخامس'!BA76</f>
        <v/>
      </c>
      <c r="V81" s="166" t="str">
        <f>'ادخال درجات الاختبار الخامس'!BC76</f>
        <v/>
      </c>
      <c r="W81" s="224" t="str">
        <f>'ادخال درجات الاختبار الخامس'!BE76</f>
        <v/>
      </c>
      <c r="X81" s="224" t="str">
        <f>'ادخال درجات الاختبار الخامس'!BG76</f>
        <v/>
      </c>
      <c r="Y81" s="224" t="str">
        <f>'ادخال درجات الاختبار الخامس'!BI76</f>
        <v/>
      </c>
      <c r="Z81" s="224" t="str">
        <f>'ادخال درجات الاختبار الخامس'!BK76</f>
        <v/>
      </c>
      <c r="AA81" s="224" t="str">
        <f>'ادخال درجات الاختبار الخامس'!BM76</f>
        <v/>
      </c>
      <c r="AB81" s="224" t="str">
        <f>'ادخال درجات الاختبار الخامس'!BO76</f>
        <v/>
      </c>
      <c r="AC81" s="224" t="str">
        <f>'ادخال درجات الاختبار الخامس'!BQ76</f>
        <v/>
      </c>
      <c r="AD81" s="224" t="str">
        <f>'ادخال درجات الاختبار الخامس'!BS76</f>
        <v/>
      </c>
      <c r="AE81" s="224" t="str">
        <f>'ادخال درجات الاختبار الخامس'!BU76</f>
        <v/>
      </c>
      <c r="AF81" s="224" t="str">
        <f>'ادخال درجات الاختبار الخامس'!BW76</f>
        <v/>
      </c>
      <c r="AG81" s="224" t="str">
        <f>'ادخال درجات الاختبار الخامس'!BY76</f>
        <v/>
      </c>
      <c r="AH81" s="224" t="str">
        <f>'ادخال درجات الاختبار الخامس'!CA76</f>
        <v/>
      </c>
      <c r="AI81" s="224" t="str">
        <f>'ادخال درجات الاختبار الخامس'!CC76</f>
        <v/>
      </c>
      <c r="AJ81" s="224" t="str">
        <f>'ادخال درجات الاختبار الخامس'!CE76</f>
        <v/>
      </c>
      <c r="AK81" s="224" t="str">
        <f>'ادخال درجات الاختبار الخامس'!CG76</f>
        <v/>
      </c>
      <c r="AL81" s="224" t="str">
        <f>'ادخال درجات الاختبار الخامس'!CI76</f>
        <v/>
      </c>
      <c r="AS81" s="91">
        <v>71</v>
      </c>
      <c r="AT81" s="19" t="str">
        <f t="shared" si="6"/>
        <v/>
      </c>
      <c r="AU81" s="92" t="str">
        <f t="shared" si="7"/>
        <v/>
      </c>
    </row>
    <row r="82" spans="1:47">
      <c r="A82" s="91">
        <f>'ادخال درجات التشخيصي'!A78</f>
        <v>72</v>
      </c>
      <c r="B82" s="19" t="str">
        <f>IF('ادخال درجات الاختبار الخامس'!B77="","",'ادخال درجات الاختبار الخامس'!B77)</f>
        <v/>
      </c>
      <c r="C82" s="19" t="str">
        <f>'ادخال درجات الاختبار الخامس'!AC77</f>
        <v/>
      </c>
      <c r="D82" s="92" t="str">
        <f>'ادخال درجات الاختبار الخامس'!AD77</f>
        <v/>
      </c>
      <c r="G82" t="str">
        <f>IF(B82="","",RANK(D82,$D:$D,1)+COUNTIF(D$11:$D82,D82)-1)</f>
        <v/>
      </c>
      <c r="H82" t="str">
        <f>IF(B82="","",RANK(D82,$D:$D)+COUNTIF($D$11:D82,D82)-1)</f>
        <v/>
      </c>
      <c r="J82" s="91">
        <v>72</v>
      </c>
      <c r="K82" s="19" t="str">
        <f t="shared" si="4"/>
        <v/>
      </c>
      <c r="L82" s="92" t="str">
        <f t="shared" si="5"/>
        <v/>
      </c>
      <c r="N82" s="166" t="str">
        <f>'ادخال درجات الاختبار الخامس'!AM77</f>
        <v/>
      </c>
      <c r="O82" s="166" t="str">
        <f>'ادخال درجات الاختبار الخامس'!AO77</f>
        <v/>
      </c>
      <c r="P82" s="166" t="str">
        <f>'ادخال درجات الاختبار الخامس'!AQ77</f>
        <v/>
      </c>
      <c r="Q82" s="166" t="str">
        <f>'ادخال درجات الاختبار الخامس'!AS77</f>
        <v/>
      </c>
      <c r="R82" s="166" t="str">
        <f>'ادخال درجات الاختبار الخامس'!AU77</f>
        <v/>
      </c>
      <c r="S82" s="166" t="str">
        <f>'ادخال درجات الاختبار الخامس'!AW77</f>
        <v/>
      </c>
      <c r="T82" s="166" t="str">
        <f>'ادخال درجات الاختبار الخامس'!AY77</f>
        <v/>
      </c>
      <c r="U82" s="166" t="str">
        <f>'ادخال درجات الاختبار الخامس'!BA77</f>
        <v/>
      </c>
      <c r="V82" s="166" t="str">
        <f>'ادخال درجات الاختبار الخامس'!BC77</f>
        <v/>
      </c>
      <c r="W82" s="224" t="str">
        <f>'ادخال درجات الاختبار الخامس'!BE77</f>
        <v/>
      </c>
      <c r="X82" s="224" t="str">
        <f>'ادخال درجات الاختبار الخامس'!BG77</f>
        <v/>
      </c>
      <c r="Y82" s="224" t="str">
        <f>'ادخال درجات الاختبار الخامس'!BI77</f>
        <v/>
      </c>
      <c r="Z82" s="224" t="str">
        <f>'ادخال درجات الاختبار الخامس'!BK77</f>
        <v/>
      </c>
      <c r="AA82" s="224" t="str">
        <f>'ادخال درجات الاختبار الخامس'!BM77</f>
        <v/>
      </c>
      <c r="AB82" s="224" t="str">
        <f>'ادخال درجات الاختبار الخامس'!BO77</f>
        <v/>
      </c>
      <c r="AC82" s="224" t="str">
        <f>'ادخال درجات الاختبار الخامس'!BQ77</f>
        <v/>
      </c>
      <c r="AD82" s="224" t="str">
        <f>'ادخال درجات الاختبار الخامس'!BS77</f>
        <v/>
      </c>
      <c r="AE82" s="224" t="str">
        <f>'ادخال درجات الاختبار الخامس'!BU77</f>
        <v/>
      </c>
      <c r="AF82" s="224" t="str">
        <f>'ادخال درجات الاختبار الخامس'!BW77</f>
        <v/>
      </c>
      <c r="AG82" s="224" t="str">
        <f>'ادخال درجات الاختبار الخامس'!BY77</f>
        <v/>
      </c>
      <c r="AH82" s="224" t="str">
        <f>'ادخال درجات الاختبار الخامس'!CA77</f>
        <v/>
      </c>
      <c r="AI82" s="224" t="str">
        <f>'ادخال درجات الاختبار الخامس'!CC77</f>
        <v/>
      </c>
      <c r="AJ82" s="224" t="str">
        <f>'ادخال درجات الاختبار الخامس'!CE77</f>
        <v/>
      </c>
      <c r="AK82" s="224" t="str">
        <f>'ادخال درجات الاختبار الخامس'!CG77</f>
        <v/>
      </c>
      <c r="AL82" s="224" t="str">
        <f>'ادخال درجات الاختبار الخامس'!CI77</f>
        <v/>
      </c>
      <c r="AS82" s="91">
        <v>72</v>
      </c>
      <c r="AT82" s="19" t="str">
        <f t="shared" si="6"/>
        <v/>
      </c>
      <c r="AU82" s="92" t="str">
        <f t="shared" si="7"/>
        <v/>
      </c>
    </row>
    <row r="83" spans="1:47">
      <c r="A83" s="91">
        <f>'ادخال درجات التشخيصي'!A79</f>
        <v>73</v>
      </c>
      <c r="B83" s="19" t="str">
        <f>IF('ادخال درجات الاختبار الخامس'!B78="","",'ادخال درجات الاختبار الخامس'!B78)</f>
        <v/>
      </c>
      <c r="C83" s="19" t="str">
        <f>'ادخال درجات الاختبار الخامس'!AC78</f>
        <v/>
      </c>
      <c r="D83" s="92" t="str">
        <f>'ادخال درجات الاختبار الخامس'!AD78</f>
        <v/>
      </c>
      <c r="G83" t="str">
        <f>IF(B83="","",RANK(D83,$D:$D,1)+COUNTIF(D$11:$D83,D83)-1)</f>
        <v/>
      </c>
      <c r="H83" t="str">
        <f>IF(B83="","",RANK(D83,$D:$D)+COUNTIF($D$11:D83,D83)-1)</f>
        <v/>
      </c>
      <c r="J83" s="91">
        <v>73</v>
      </c>
      <c r="K83" s="19" t="str">
        <f t="shared" si="4"/>
        <v/>
      </c>
      <c r="L83" s="92" t="str">
        <f t="shared" si="5"/>
        <v/>
      </c>
      <c r="N83" s="166" t="str">
        <f>'ادخال درجات الاختبار الخامس'!AM78</f>
        <v/>
      </c>
      <c r="O83" s="166" t="str">
        <f>'ادخال درجات الاختبار الخامس'!AO78</f>
        <v/>
      </c>
      <c r="P83" s="166" t="str">
        <f>'ادخال درجات الاختبار الخامس'!AQ78</f>
        <v/>
      </c>
      <c r="Q83" s="166" t="str">
        <f>'ادخال درجات الاختبار الخامس'!AS78</f>
        <v/>
      </c>
      <c r="R83" s="166" t="str">
        <f>'ادخال درجات الاختبار الخامس'!AU78</f>
        <v/>
      </c>
      <c r="S83" s="166" t="str">
        <f>'ادخال درجات الاختبار الخامس'!AW78</f>
        <v/>
      </c>
      <c r="T83" s="166" t="str">
        <f>'ادخال درجات الاختبار الخامس'!AY78</f>
        <v/>
      </c>
      <c r="U83" s="166" t="str">
        <f>'ادخال درجات الاختبار الخامس'!BA78</f>
        <v/>
      </c>
      <c r="V83" s="166" t="str">
        <f>'ادخال درجات الاختبار الخامس'!BC78</f>
        <v/>
      </c>
      <c r="W83" s="224" t="str">
        <f>'ادخال درجات الاختبار الخامس'!BE78</f>
        <v/>
      </c>
      <c r="X83" s="224" t="str">
        <f>'ادخال درجات الاختبار الخامس'!BG78</f>
        <v/>
      </c>
      <c r="Y83" s="224" t="str">
        <f>'ادخال درجات الاختبار الخامس'!BI78</f>
        <v/>
      </c>
      <c r="Z83" s="224" t="str">
        <f>'ادخال درجات الاختبار الخامس'!BK78</f>
        <v/>
      </c>
      <c r="AA83" s="224" t="str">
        <f>'ادخال درجات الاختبار الخامس'!BM78</f>
        <v/>
      </c>
      <c r="AB83" s="224" t="str">
        <f>'ادخال درجات الاختبار الخامس'!BO78</f>
        <v/>
      </c>
      <c r="AC83" s="224" t="str">
        <f>'ادخال درجات الاختبار الخامس'!BQ78</f>
        <v/>
      </c>
      <c r="AD83" s="224" t="str">
        <f>'ادخال درجات الاختبار الخامس'!BS78</f>
        <v/>
      </c>
      <c r="AE83" s="224" t="str">
        <f>'ادخال درجات الاختبار الخامس'!BU78</f>
        <v/>
      </c>
      <c r="AF83" s="224" t="str">
        <f>'ادخال درجات الاختبار الخامس'!BW78</f>
        <v/>
      </c>
      <c r="AG83" s="224" t="str">
        <f>'ادخال درجات الاختبار الخامس'!BY78</f>
        <v/>
      </c>
      <c r="AH83" s="224" t="str">
        <f>'ادخال درجات الاختبار الخامس'!CA78</f>
        <v/>
      </c>
      <c r="AI83" s="224" t="str">
        <f>'ادخال درجات الاختبار الخامس'!CC78</f>
        <v/>
      </c>
      <c r="AJ83" s="224" t="str">
        <f>'ادخال درجات الاختبار الخامس'!CE78</f>
        <v/>
      </c>
      <c r="AK83" s="224" t="str">
        <f>'ادخال درجات الاختبار الخامس'!CG78</f>
        <v/>
      </c>
      <c r="AL83" s="224" t="str">
        <f>'ادخال درجات الاختبار الخامس'!CI78</f>
        <v/>
      </c>
      <c r="AS83" s="91">
        <v>73</v>
      </c>
      <c r="AT83" s="19" t="str">
        <f t="shared" si="6"/>
        <v/>
      </c>
      <c r="AU83" s="92" t="str">
        <f t="shared" si="7"/>
        <v/>
      </c>
    </row>
    <row r="84" spans="1:47">
      <c r="A84" s="91">
        <f>'ادخال درجات التشخيصي'!A80</f>
        <v>74</v>
      </c>
      <c r="B84" s="19" t="str">
        <f>IF('ادخال درجات الاختبار الخامس'!B79="","",'ادخال درجات الاختبار الخامس'!B79)</f>
        <v/>
      </c>
      <c r="C84" s="19" t="str">
        <f>'ادخال درجات الاختبار الخامس'!AC79</f>
        <v/>
      </c>
      <c r="D84" s="92" t="str">
        <f>'ادخال درجات الاختبار الخامس'!AD79</f>
        <v/>
      </c>
      <c r="G84" t="str">
        <f>IF(B84="","",RANK(D84,$D:$D,1)+COUNTIF(D$11:$D84,D84)-1)</f>
        <v/>
      </c>
      <c r="H84" t="str">
        <f>IF(B84="","",RANK(D84,$D:$D)+COUNTIF($D$11:D84,D84)-1)</f>
        <v/>
      </c>
      <c r="J84" s="91">
        <v>74</v>
      </c>
      <c r="K84" s="19" t="str">
        <f t="shared" si="4"/>
        <v/>
      </c>
      <c r="L84" s="92" t="str">
        <f t="shared" si="5"/>
        <v/>
      </c>
      <c r="N84" s="166" t="str">
        <f>'ادخال درجات الاختبار الخامس'!AM79</f>
        <v/>
      </c>
      <c r="O84" s="166" t="str">
        <f>'ادخال درجات الاختبار الخامس'!AO79</f>
        <v/>
      </c>
      <c r="P84" s="166" t="str">
        <f>'ادخال درجات الاختبار الخامس'!AQ79</f>
        <v/>
      </c>
      <c r="Q84" s="166" t="str">
        <f>'ادخال درجات الاختبار الخامس'!AS79</f>
        <v/>
      </c>
      <c r="R84" s="166" t="str">
        <f>'ادخال درجات الاختبار الخامس'!AU79</f>
        <v/>
      </c>
      <c r="S84" s="166" t="str">
        <f>'ادخال درجات الاختبار الخامس'!AW79</f>
        <v/>
      </c>
      <c r="T84" s="166" t="str">
        <f>'ادخال درجات الاختبار الخامس'!AY79</f>
        <v/>
      </c>
      <c r="U84" s="166" t="str">
        <f>'ادخال درجات الاختبار الخامس'!BA79</f>
        <v/>
      </c>
      <c r="V84" s="166" t="str">
        <f>'ادخال درجات الاختبار الخامس'!BC79</f>
        <v/>
      </c>
      <c r="W84" s="224" t="str">
        <f>'ادخال درجات الاختبار الخامس'!BE79</f>
        <v/>
      </c>
      <c r="X84" s="224" t="str">
        <f>'ادخال درجات الاختبار الخامس'!BG79</f>
        <v/>
      </c>
      <c r="Y84" s="224" t="str">
        <f>'ادخال درجات الاختبار الخامس'!BI79</f>
        <v/>
      </c>
      <c r="Z84" s="224" t="str">
        <f>'ادخال درجات الاختبار الخامس'!BK79</f>
        <v/>
      </c>
      <c r="AA84" s="224" t="str">
        <f>'ادخال درجات الاختبار الخامس'!BM79</f>
        <v/>
      </c>
      <c r="AB84" s="224" t="str">
        <f>'ادخال درجات الاختبار الخامس'!BO79</f>
        <v/>
      </c>
      <c r="AC84" s="224" t="str">
        <f>'ادخال درجات الاختبار الخامس'!BQ79</f>
        <v/>
      </c>
      <c r="AD84" s="224" t="str">
        <f>'ادخال درجات الاختبار الخامس'!BS79</f>
        <v/>
      </c>
      <c r="AE84" s="224" t="str">
        <f>'ادخال درجات الاختبار الخامس'!BU79</f>
        <v/>
      </c>
      <c r="AF84" s="224" t="str">
        <f>'ادخال درجات الاختبار الخامس'!BW79</f>
        <v/>
      </c>
      <c r="AG84" s="224" t="str">
        <f>'ادخال درجات الاختبار الخامس'!BY79</f>
        <v/>
      </c>
      <c r="AH84" s="224" t="str">
        <f>'ادخال درجات الاختبار الخامس'!CA79</f>
        <v/>
      </c>
      <c r="AI84" s="224" t="str">
        <f>'ادخال درجات الاختبار الخامس'!CC79</f>
        <v/>
      </c>
      <c r="AJ84" s="224" t="str">
        <f>'ادخال درجات الاختبار الخامس'!CE79</f>
        <v/>
      </c>
      <c r="AK84" s="224" t="str">
        <f>'ادخال درجات الاختبار الخامس'!CG79</f>
        <v/>
      </c>
      <c r="AL84" s="224" t="str">
        <f>'ادخال درجات الاختبار الخامس'!CI79</f>
        <v/>
      </c>
      <c r="AS84" s="91">
        <v>74</v>
      </c>
      <c r="AT84" s="19" t="str">
        <f t="shared" si="6"/>
        <v/>
      </c>
      <c r="AU84" s="92" t="str">
        <f t="shared" si="7"/>
        <v/>
      </c>
    </row>
    <row r="85" spans="1:47">
      <c r="A85" s="91">
        <f>'ادخال درجات التشخيصي'!A81</f>
        <v>75</v>
      </c>
      <c r="B85" s="19" t="str">
        <f>IF('ادخال درجات الاختبار الخامس'!B80="","",'ادخال درجات الاختبار الخامس'!B80)</f>
        <v/>
      </c>
      <c r="C85" s="19" t="str">
        <f>'ادخال درجات الاختبار الخامس'!AC80</f>
        <v/>
      </c>
      <c r="D85" s="92" t="str">
        <f>'ادخال درجات الاختبار الخامس'!AD80</f>
        <v/>
      </c>
      <c r="G85" t="str">
        <f>IF(B85="","",RANK(D85,$D:$D,1)+COUNTIF(D$11:$D85,D85)-1)</f>
        <v/>
      </c>
      <c r="H85" t="str">
        <f>IF(B85="","",RANK(D85,$D:$D)+COUNTIF($D$11:D85,D85)-1)</f>
        <v/>
      </c>
      <c r="J85" s="91">
        <v>75</v>
      </c>
      <c r="K85" s="19" t="str">
        <f t="shared" si="4"/>
        <v/>
      </c>
      <c r="L85" s="92" t="str">
        <f t="shared" si="5"/>
        <v/>
      </c>
      <c r="N85" s="166" t="str">
        <f>'ادخال درجات الاختبار الخامس'!AM80</f>
        <v/>
      </c>
      <c r="O85" s="166" t="str">
        <f>'ادخال درجات الاختبار الخامس'!AO80</f>
        <v/>
      </c>
      <c r="P85" s="166" t="str">
        <f>'ادخال درجات الاختبار الخامس'!AQ80</f>
        <v/>
      </c>
      <c r="Q85" s="166" t="str">
        <f>'ادخال درجات الاختبار الخامس'!AS80</f>
        <v/>
      </c>
      <c r="R85" s="166" t="str">
        <f>'ادخال درجات الاختبار الخامس'!AU80</f>
        <v/>
      </c>
      <c r="S85" s="166" t="str">
        <f>'ادخال درجات الاختبار الخامس'!AW80</f>
        <v/>
      </c>
      <c r="T85" s="166" t="str">
        <f>'ادخال درجات الاختبار الخامس'!AY80</f>
        <v/>
      </c>
      <c r="U85" s="166" t="str">
        <f>'ادخال درجات الاختبار الخامس'!BA80</f>
        <v/>
      </c>
      <c r="V85" s="166" t="str">
        <f>'ادخال درجات الاختبار الخامس'!BC80</f>
        <v/>
      </c>
      <c r="W85" s="224" t="str">
        <f>'ادخال درجات الاختبار الخامس'!BE80</f>
        <v/>
      </c>
      <c r="X85" s="224" t="str">
        <f>'ادخال درجات الاختبار الخامس'!BG80</f>
        <v/>
      </c>
      <c r="Y85" s="224" t="str">
        <f>'ادخال درجات الاختبار الخامس'!BI80</f>
        <v/>
      </c>
      <c r="Z85" s="224" t="str">
        <f>'ادخال درجات الاختبار الخامس'!BK80</f>
        <v/>
      </c>
      <c r="AA85" s="224" t="str">
        <f>'ادخال درجات الاختبار الخامس'!BM80</f>
        <v/>
      </c>
      <c r="AB85" s="224" t="str">
        <f>'ادخال درجات الاختبار الخامس'!BO80</f>
        <v/>
      </c>
      <c r="AC85" s="224" t="str">
        <f>'ادخال درجات الاختبار الخامس'!BQ80</f>
        <v/>
      </c>
      <c r="AD85" s="224" t="str">
        <f>'ادخال درجات الاختبار الخامس'!BS80</f>
        <v/>
      </c>
      <c r="AE85" s="224" t="str">
        <f>'ادخال درجات الاختبار الخامس'!BU80</f>
        <v/>
      </c>
      <c r="AF85" s="224" t="str">
        <f>'ادخال درجات الاختبار الخامس'!BW80</f>
        <v/>
      </c>
      <c r="AG85" s="224" t="str">
        <f>'ادخال درجات الاختبار الخامس'!BY80</f>
        <v/>
      </c>
      <c r="AH85" s="224" t="str">
        <f>'ادخال درجات الاختبار الخامس'!CA80</f>
        <v/>
      </c>
      <c r="AI85" s="224" t="str">
        <f>'ادخال درجات الاختبار الخامس'!CC80</f>
        <v/>
      </c>
      <c r="AJ85" s="224" t="str">
        <f>'ادخال درجات الاختبار الخامس'!CE80</f>
        <v/>
      </c>
      <c r="AK85" s="224" t="str">
        <f>'ادخال درجات الاختبار الخامس'!CG80</f>
        <v/>
      </c>
      <c r="AL85" s="224" t="str">
        <f>'ادخال درجات الاختبار الخامس'!CI80</f>
        <v/>
      </c>
      <c r="AS85" s="91">
        <v>75</v>
      </c>
      <c r="AT85" s="19" t="str">
        <f t="shared" si="6"/>
        <v/>
      </c>
      <c r="AU85" s="92" t="str">
        <f t="shared" si="7"/>
        <v/>
      </c>
    </row>
    <row r="86" spans="1:47">
      <c r="A86" s="91">
        <f>'ادخال درجات التشخيصي'!A82</f>
        <v>76</v>
      </c>
      <c r="B86" s="19" t="str">
        <f>IF('ادخال درجات الاختبار الخامس'!B81="","",'ادخال درجات الاختبار الخامس'!B81)</f>
        <v/>
      </c>
      <c r="C86" s="19" t="str">
        <f>'ادخال درجات الاختبار الخامس'!AC81</f>
        <v/>
      </c>
      <c r="D86" s="92" t="str">
        <f>'ادخال درجات الاختبار الخامس'!AD81</f>
        <v/>
      </c>
      <c r="G86" t="str">
        <f>IF(B86="","",RANK(D86,$D:$D,1)+COUNTIF(D$11:$D86,D86)-1)</f>
        <v/>
      </c>
      <c r="H86" t="str">
        <f>IF(B86="","",RANK(D86,$D:$D)+COUNTIF($D$11:D86,D86)-1)</f>
        <v/>
      </c>
      <c r="J86" s="91">
        <v>76</v>
      </c>
      <c r="K86" s="19" t="str">
        <f t="shared" si="4"/>
        <v/>
      </c>
      <c r="L86" s="92" t="str">
        <f t="shared" si="5"/>
        <v/>
      </c>
      <c r="N86" s="166" t="str">
        <f>'ادخال درجات الاختبار الخامس'!AM81</f>
        <v/>
      </c>
      <c r="O86" s="166" t="str">
        <f>'ادخال درجات الاختبار الخامس'!AO81</f>
        <v/>
      </c>
      <c r="P86" s="166" t="str">
        <f>'ادخال درجات الاختبار الخامس'!AQ81</f>
        <v/>
      </c>
      <c r="Q86" s="166" t="str">
        <f>'ادخال درجات الاختبار الخامس'!AS81</f>
        <v/>
      </c>
      <c r="R86" s="166" t="str">
        <f>'ادخال درجات الاختبار الخامس'!AU81</f>
        <v/>
      </c>
      <c r="S86" s="166" t="str">
        <f>'ادخال درجات الاختبار الخامس'!AW81</f>
        <v/>
      </c>
      <c r="T86" s="166" t="str">
        <f>'ادخال درجات الاختبار الخامس'!AY81</f>
        <v/>
      </c>
      <c r="U86" s="166" t="str">
        <f>'ادخال درجات الاختبار الخامس'!BA81</f>
        <v/>
      </c>
      <c r="V86" s="166" t="str">
        <f>'ادخال درجات الاختبار الخامس'!BC81</f>
        <v/>
      </c>
      <c r="W86" s="224" t="str">
        <f>'ادخال درجات الاختبار الخامس'!BE81</f>
        <v/>
      </c>
      <c r="X86" s="224" t="str">
        <f>'ادخال درجات الاختبار الخامس'!BG81</f>
        <v/>
      </c>
      <c r="Y86" s="224" t="str">
        <f>'ادخال درجات الاختبار الخامس'!BI81</f>
        <v/>
      </c>
      <c r="Z86" s="224" t="str">
        <f>'ادخال درجات الاختبار الخامس'!BK81</f>
        <v/>
      </c>
      <c r="AA86" s="224" t="str">
        <f>'ادخال درجات الاختبار الخامس'!BM81</f>
        <v/>
      </c>
      <c r="AB86" s="224" t="str">
        <f>'ادخال درجات الاختبار الخامس'!BO81</f>
        <v/>
      </c>
      <c r="AC86" s="224" t="str">
        <f>'ادخال درجات الاختبار الخامس'!BQ81</f>
        <v/>
      </c>
      <c r="AD86" s="224" t="str">
        <f>'ادخال درجات الاختبار الخامس'!BS81</f>
        <v/>
      </c>
      <c r="AE86" s="224" t="str">
        <f>'ادخال درجات الاختبار الخامس'!BU81</f>
        <v/>
      </c>
      <c r="AF86" s="224" t="str">
        <f>'ادخال درجات الاختبار الخامس'!BW81</f>
        <v/>
      </c>
      <c r="AG86" s="224" t="str">
        <f>'ادخال درجات الاختبار الخامس'!BY81</f>
        <v/>
      </c>
      <c r="AH86" s="224" t="str">
        <f>'ادخال درجات الاختبار الخامس'!CA81</f>
        <v/>
      </c>
      <c r="AI86" s="224" t="str">
        <f>'ادخال درجات الاختبار الخامس'!CC81</f>
        <v/>
      </c>
      <c r="AJ86" s="224" t="str">
        <f>'ادخال درجات الاختبار الخامس'!CE81</f>
        <v/>
      </c>
      <c r="AK86" s="224" t="str">
        <f>'ادخال درجات الاختبار الخامس'!CG81</f>
        <v/>
      </c>
      <c r="AL86" s="224" t="str">
        <f>'ادخال درجات الاختبار الخامس'!CI81</f>
        <v/>
      </c>
      <c r="AS86" s="91">
        <v>76</v>
      </c>
      <c r="AT86" s="19" t="str">
        <f t="shared" si="6"/>
        <v/>
      </c>
      <c r="AU86" s="92" t="str">
        <f t="shared" si="7"/>
        <v/>
      </c>
    </row>
    <row r="87" spans="1:47">
      <c r="A87" s="91">
        <f>'ادخال درجات التشخيصي'!A83</f>
        <v>77</v>
      </c>
      <c r="B87" s="19" t="str">
        <f>IF('ادخال درجات الاختبار الخامس'!B82="","",'ادخال درجات الاختبار الخامس'!B82)</f>
        <v/>
      </c>
      <c r="C87" s="19" t="str">
        <f>'ادخال درجات الاختبار الخامس'!AC82</f>
        <v/>
      </c>
      <c r="D87" s="92" t="str">
        <f>'ادخال درجات الاختبار الخامس'!AD82</f>
        <v/>
      </c>
      <c r="G87" t="str">
        <f>IF(B87="","",RANK(D87,$D:$D,1)+COUNTIF(D$11:$D87,D87)-1)</f>
        <v/>
      </c>
      <c r="H87" t="str">
        <f>IF(B87="","",RANK(D87,$D:$D)+COUNTIF($D$11:D87,D87)-1)</f>
        <v/>
      </c>
      <c r="J87" s="91">
        <v>77</v>
      </c>
      <c r="K87" s="19" t="str">
        <f t="shared" si="4"/>
        <v/>
      </c>
      <c r="L87" s="92" t="str">
        <f t="shared" si="5"/>
        <v/>
      </c>
      <c r="N87" s="166" t="str">
        <f>'ادخال درجات الاختبار الخامس'!AM82</f>
        <v/>
      </c>
      <c r="O87" s="166" t="str">
        <f>'ادخال درجات الاختبار الخامس'!AO82</f>
        <v/>
      </c>
      <c r="P87" s="166" t="str">
        <f>'ادخال درجات الاختبار الخامس'!AQ82</f>
        <v/>
      </c>
      <c r="Q87" s="166" t="str">
        <f>'ادخال درجات الاختبار الخامس'!AS82</f>
        <v/>
      </c>
      <c r="R87" s="166" t="str">
        <f>'ادخال درجات الاختبار الخامس'!AU82</f>
        <v/>
      </c>
      <c r="S87" s="166" t="str">
        <f>'ادخال درجات الاختبار الخامس'!AW82</f>
        <v/>
      </c>
      <c r="T87" s="166" t="str">
        <f>'ادخال درجات الاختبار الخامس'!AY82</f>
        <v/>
      </c>
      <c r="U87" s="166" t="str">
        <f>'ادخال درجات الاختبار الخامس'!BA82</f>
        <v/>
      </c>
      <c r="V87" s="166" t="str">
        <f>'ادخال درجات الاختبار الخامس'!BC82</f>
        <v/>
      </c>
      <c r="W87" s="224" t="str">
        <f>'ادخال درجات الاختبار الخامس'!BE82</f>
        <v/>
      </c>
      <c r="X87" s="224" t="str">
        <f>'ادخال درجات الاختبار الخامس'!BG82</f>
        <v/>
      </c>
      <c r="Y87" s="224" t="str">
        <f>'ادخال درجات الاختبار الخامس'!BI82</f>
        <v/>
      </c>
      <c r="Z87" s="224" t="str">
        <f>'ادخال درجات الاختبار الخامس'!BK82</f>
        <v/>
      </c>
      <c r="AA87" s="224" t="str">
        <f>'ادخال درجات الاختبار الخامس'!BM82</f>
        <v/>
      </c>
      <c r="AB87" s="224" t="str">
        <f>'ادخال درجات الاختبار الخامس'!BO82</f>
        <v/>
      </c>
      <c r="AC87" s="224" t="str">
        <f>'ادخال درجات الاختبار الخامس'!BQ82</f>
        <v/>
      </c>
      <c r="AD87" s="224" t="str">
        <f>'ادخال درجات الاختبار الخامس'!BS82</f>
        <v/>
      </c>
      <c r="AE87" s="224" t="str">
        <f>'ادخال درجات الاختبار الخامس'!BU82</f>
        <v/>
      </c>
      <c r="AF87" s="224" t="str">
        <f>'ادخال درجات الاختبار الخامس'!BW82</f>
        <v/>
      </c>
      <c r="AG87" s="224" t="str">
        <f>'ادخال درجات الاختبار الخامس'!BY82</f>
        <v/>
      </c>
      <c r="AH87" s="224" t="str">
        <f>'ادخال درجات الاختبار الخامس'!CA82</f>
        <v/>
      </c>
      <c r="AI87" s="224" t="str">
        <f>'ادخال درجات الاختبار الخامس'!CC82</f>
        <v/>
      </c>
      <c r="AJ87" s="224" t="str">
        <f>'ادخال درجات الاختبار الخامس'!CE82</f>
        <v/>
      </c>
      <c r="AK87" s="224" t="str">
        <f>'ادخال درجات الاختبار الخامس'!CG82</f>
        <v/>
      </c>
      <c r="AL87" s="224" t="str">
        <f>'ادخال درجات الاختبار الخامس'!CI82</f>
        <v/>
      </c>
      <c r="AS87" s="91">
        <v>77</v>
      </c>
      <c r="AT87" s="19" t="str">
        <f t="shared" si="6"/>
        <v/>
      </c>
      <c r="AU87" s="92" t="str">
        <f t="shared" si="7"/>
        <v/>
      </c>
    </row>
    <row r="88" spans="1:47">
      <c r="A88" s="91">
        <f>'ادخال درجات التشخيصي'!A84</f>
        <v>78</v>
      </c>
      <c r="B88" s="19" t="str">
        <f>IF('ادخال درجات الاختبار الخامس'!B83="","",'ادخال درجات الاختبار الخامس'!B83)</f>
        <v/>
      </c>
      <c r="C88" s="19" t="str">
        <f>'ادخال درجات الاختبار الخامس'!AC83</f>
        <v/>
      </c>
      <c r="D88" s="92" t="str">
        <f>'ادخال درجات الاختبار الخامس'!AD83</f>
        <v/>
      </c>
      <c r="G88" t="str">
        <f>IF(B88="","",RANK(D88,$D:$D,1)+COUNTIF(D$11:$D88,D88)-1)</f>
        <v/>
      </c>
      <c r="H88" t="str">
        <f>IF(B88="","",RANK(D88,$D:$D)+COUNTIF($D$11:D88,D88)-1)</f>
        <v/>
      </c>
      <c r="J88" s="91">
        <v>78</v>
      </c>
      <c r="K88" s="19" t="str">
        <f t="shared" si="4"/>
        <v/>
      </c>
      <c r="L88" s="92" t="str">
        <f t="shared" si="5"/>
        <v/>
      </c>
      <c r="N88" s="166" t="str">
        <f>'ادخال درجات الاختبار الخامس'!AM83</f>
        <v/>
      </c>
      <c r="O88" s="166" t="str">
        <f>'ادخال درجات الاختبار الخامس'!AO83</f>
        <v/>
      </c>
      <c r="P88" s="166" t="str">
        <f>'ادخال درجات الاختبار الخامس'!AQ83</f>
        <v/>
      </c>
      <c r="Q88" s="166" t="str">
        <f>'ادخال درجات الاختبار الخامس'!AS83</f>
        <v/>
      </c>
      <c r="R88" s="166" t="str">
        <f>'ادخال درجات الاختبار الخامس'!AU83</f>
        <v/>
      </c>
      <c r="S88" s="166" t="str">
        <f>'ادخال درجات الاختبار الخامس'!AW83</f>
        <v/>
      </c>
      <c r="T88" s="166" t="str">
        <f>'ادخال درجات الاختبار الخامس'!AY83</f>
        <v/>
      </c>
      <c r="U88" s="166" t="str">
        <f>'ادخال درجات الاختبار الخامس'!BA83</f>
        <v/>
      </c>
      <c r="V88" s="166" t="str">
        <f>'ادخال درجات الاختبار الخامس'!BC83</f>
        <v/>
      </c>
      <c r="W88" s="224" t="str">
        <f>'ادخال درجات الاختبار الخامس'!BE83</f>
        <v/>
      </c>
      <c r="X88" s="224" t="str">
        <f>'ادخال درجات الاختبار الخامس'!BG83</f>
        <v/>
      </c>
      <c r="Y88" s="224" t="str">
        <f>'ادخال درجات الاختبار الخامس'!BI83</f>
        <v/>
      </c>
      <c r="Z88" s="224" t="str">
        <f>'ادخال درجات الاختبار الخامس'!BK83</f>
        <v/>
      </c>
      <c r="AA88" s="224" t="str">
        <f>'ادخال درجات الاختبار الخامس'!BM83</f>
        <v/>
      </c>
      <c r="AB88" s="224" t="str">
        <f>'ادخال درجات الاختبار الخامس'!BO83</f>
        <v/>
      </c>
      <c r="AC88" s="224" t="str">
        <f>'ادخال درجات الاختبار الخامس'!BQ83</f>
        <v/>
      </c>
      <c r="AD88" s="224" t="str">
        <f>'ادخال درجات الاختبار الخامس'!BS83</f>
        <v/>
      </c>
      <c r="AE88" s="224" t="str">
        <f>'ادخال درجات الاختبار الخامس'!BU83</f>
        <v/>
      </c>
      <c r="AF88" s="224" t="str">
        <f>'ادخال درجات الاختبار الخامس'!BW83</f>
        <v/>
      </c>
      <c r="AG88" s="224" t="str">
        <f>'ادخال درجات الاختبار الخامس'!BY83</f>
        <v/>
      </c>
      <c r="AH88" s="224" t="str">
        <f>'ادخال درجات الاختبار الخامس'!CA83</f>
        <v/>
      </c>
      <c r="AI88" s="224" t="str">
        <f>'ادخال درجات الاختبار الخامس'!CC83</f>
        <v/>
      </c>
      <c r="AJ88" s="224" t="str">
        <f>'ادخال درجات الاختبار الخامس'!CE83</f>
        <v/>
      </c>
      <c r="AK88" s="224" t="str">
        <f>'ادخال درجات الاختبار الخامس'!CG83</f>
        <v/>
      </c>
      <c r="AL88" s="224" t="str">
        <f>'ادخال درجات الاختبار الخامس'!CI83</f>
        <v/>
      </c>
      <c r="AS88" s="91">
        <v>78</v>
      </c>
      <c r="AT88" s="19" t="str">
        <f t="shared" si="6"/>
        <v/>
      </c>
      <c r="AU88" s="92" t="str">
        <f t="shared" si="7"/>
        <v/>
      </c>
    </row>
    <row r="89" spans="1:47">
      <c r="A89" s="91">
        <f>'ادخال درجات التشخيصي'!A85</f>
        <v>79</v>
      </c>
      <c r="B89" s="19" t="str">
        <f>IF('ادخال درجات الاختبار الخامس'!B84="","",'ادخال درجات الاختبار الخامس'!B84)</f>
        <v/>
      </c>
      <c r="C89" s="19" t="str">
        <f>'ادخال درجات الاختبار الخامس'!AC84</f>
        <v/>
      </c>
      <c r="D89" s="92" t="str">
        <f>'ادخال درجات الاختبار الخامس'!AD84</f>
        <v/>
      </c>
      <c r="G89" t="str">
        <f>IF(B89="","",RANK(D89,$D:$D,1)+COUNTIF(D$11:$D89,D89)-1)</f>
        <v/>
      </c>
      <c r="H89" t="str">
        <f>IF(B89="","",RANK(D89,$D:$D)+COUNTIF($D$11:D89,D89)-1)</f>
        <v/>
      </c>
      <c r="J89" s="91">
        <v>79</v>
      </c>
      <c r="K89" s="19" t="str">
        <f t="shared" si="4"/>
        <v/>
      </c>
      <c r="L89" s="92" t="str">
        <f t="shared" si="5"/>
        <v/>
      </c>
      <c r="N89" s="166" t="str">
        <f>'ادخال درجات الاختبار الخامس'!AM84</f>
        <v/>
      </c>
      <c r="O89" s="166" t="str">
        <f>'ادخال درجات الاختبار الخامس'!AO84</f>
        <v/>
      </c>
      <c r="P89" s="166" t="str">
        <f>'ادخال درجات الاختبار الخامس'!AQ84</f>
        <v/>
      </c>
      <c r="Q89" s="166" t="str">
        <f>'ادخال درجات الاختبار الخامس'!AS84</f>
        <v/>
      </c>
      <c r="R89" s="166" t="str">
        <f>'ادخال درجات الاختبار الخامس'!AU84</f>
        <v/>
      </c>
      <c r="S89" s="166" t="str">
        <f>'ادخال درجات الاختبار الخامس'!AW84</f>
        <v/>
      </c>
      <c r="T89" s="166" t="str">
        <f>'ادخال درجات الاختبار الخامس'!AY84</f>
        <v/>
      </c>
      <c r="U89" s="166" t="str">
        <f>'ادخال درجات الاختبار الخامس'!BA84</f>
        <v/>
      </c>
      <c r="V89" s="166" t="str">
        <f>'ادخال درجات الاختبار الخامس'!BC84</f>
        <v/>
      </c>
      <c r="W89" s="224" t="str">
        <f>'ادخال درجات الاختبار الخامس'!BE84</f>
        <v/>
      </c>
      <c r="X89" s="224" t="str">
        <f>'ادخال درجات الاختبار الخامس'!BG84</f>
        <v/>
      </c>
      <c r="Y89" s="224" t="str">
        <f>'ادخال درجات الاختبار الخامس'!BI84</f>
        <v/>
      </c>
      <c r="Z89" s="224" t="str">
        <f>'ادخال درجات الاختبار الخامس'!BK84</f>
        <v/>
      </c>
      <c r="AA89" s="224" t="str">
        <f>'ادخال درجات الاختبار الخامس'!BM84</f>
        <v/>
      </c>
      <c r="AB89" s="224" t="str">
        <f>'ادخال درجات الاختبار الخامس'!BO84</f>
        <v/>
      </c>
      <c r="AC89" s="224" t="str">
        <f>'ادخال درجات الاختبار الخامس'!BQ84</f>
        <v/>
      </c>
      <c r="AD89" s="224" t="str">
        <f>'ادخال درجات الاختبار الخامس'!BS84</f>
        <v/>
      </c>
      <c r="AE89" s="224" t="str">
        <f>'ادخال درجات الاختبار الخامس'!BU84</f>
        <v/>
      </c>
      <c r="AF89" s="224" t="str">
        <f>'ادخال درجات الاختبار الخامس'!BW84</f>
        <v/>
      </c>
      <c r="AG89" s="224" t="str">
        <f>'ادخال درجات الاختبار الخامس'!BY84</f>
        <v/>
      </c>
      <c r="AH89" s="224" t="str">
        <f>'ادخال درجات الاختبار الخامس'!CA84</f>
        <v/>
      </c>
      <c r="AI89" s="224" t="str">
        <f>'ادخال درجات الاختبار الخامس'!CC84</f>
        <v/>
      </c>
      <c r="AJ89" s="224" t="str">
        <f>'ادخال درجات الاختبار الخامس'!CE84</f>
        <v/>
      </c>
      <c r="AK89" s="224" t="str">
        <f>'ادخال درجات الاختبار الخامس'!CG84</f>
        <v/>
      </c>
      <c r="AL89" s="224" t="str">
        <f>'ادخال درجات الاختبار الخامس'!CI84</f>
        <v/>
      </c>
      <c r="AS89" s="91">
        <v>79</v>
      </c>
      <c r="AT89" s="19" t="str">
        <f t="shared" si="6"/>
        <v/>
      </c>
      <c r="AU89" s="92" t="str">
        <f t="shared" si="7"/>
        <v/>
      </c>
    </row>
    <row r="90" spans="1:47">
      <c r="A90" s="91">
        <f>'ادخال درجات التشخيصي'!A86</f>
        <v>80</v>
      </c>
      <c r="B90" s="19" t="str">
        <f>IF('ادخال درجات الاختبار الخامس'!B85="","",'ادخال درجات الاختبار الخامس'!B85)</f>
        <v/>
      </c>
      <c r="C90" s="19" t="str">
        <f>'ادخال درجات الاختبار الخامس'!AC85</f>
        <v/>
      </c>
      <c r="D90" s="92" t="str">
        <f>'ادخال درجات الاختبار الخامس'!AD85</f>
        <v/>
      </c>
      <c r="G90" t="str">
        <f>IF(B90="","",RANK(D90,$D:$D,1)+COUNTIF(D$11:$D90,D90)-1)</f>
        <v/>
      </c>
      <c r="H90" t="str">
        <f>IF(B90="","",RANK(D90,$D:$D)+COUNTIF($D$11:D90,D90)-1)</f>
        <v/>
      </c>
      <c r="J90" s="91">
        <v>80</v>
      </c>
      <c r="K90" s="19" t="str">
        <f t="shared" si="4"/>
        <v/>
      </c>
      <c r="L90" s="92" t="str">
        <f t="shared" si="5"/>
        <v/>
      </c>
      <c r="N90" s="166" t="str">
        <f>'ادخال درجات الاختبار الخامس'!AM85</f>
        <v/>
      </c>
      <c r="O90" s="166" t="str">
        <f>'ادخال درجات الاختبار الخامس'!AO85</f>
        <v/>
      </c>
      <c r="P90" s="166" t="str">
        <f>'ادخال درجات الاختبار الخامس'!AQ85</f>
        <v/>
      </c>
      <c r="Q90" s="166" t="str">
        <f>'ادخال درجات الاختبار الخامس'!AS85</f>
        <v/>
      </c>
      <c r="R90" s="166" t="str">
        <f>'ادخال درجات الاختبار الخامس'!AU85</f>
        <v/>
      </c>
      <c r="S90" s="166" t="str">
        <f>'ادخال درجات الاختبار الخامس'!AW85</f>
        <v/>
      </c>
      <c r="T90" s="166" t="str">
        <f>'ادخال درجات الاختبار الخامس'!AY85</f>
        <v/>
      </c>
      <c r="U90" s="166" t="str">
        <f>'ادخال درجات الاختبار الخامس'!BA85</f>
        <v/>
      </c>
      <c r="V90" s="166" t="str">
        <f>'ادخال درجات الاختبار الخامس'!BC85</f>
        <v/>
      </c>
      <c r="W90" s="224" t="str">
        <f>'ادخال درجات الاختبار الخامس'!BE85</f>
        <v/>
      </c>
      <c r="X90" s="224" t="str">
        <f>'ادخال درجات الاختبار الخامس'!BG85</f>
        <v/>
      </c>
      <c r="Y90" s="224" t="str">
        <f>'ادخال درجات الاختبار الخامس'!BI85</f>
        <v/>
      </c>
      <c r="Z90" s="224" t="str">
        <f>'ادخال درجات الاختبار الخامس'!BK85</f>
        <v/>
      </c>
      <c r="AA90" s="224" t="str">
        <f>'ادخال درجات الاختبار الخامس'!BM85</f>
        <v/>
      </c>
      <c r="AB90" s="224" t="str">
        <f>'ادخال درجات الاختبار الخامس'!BO85</f>
        <v/>
      </c>
      <c r="AC90" s="224" t="str">
        <f>'ادخال درجات الاختبار الخامس'!BQ85</f>
        <v/>
      </c>
      <c r="AD90" s="224" t="str">
        <f>'ادخال درجات الاختبار الخامس'!BS85</f>
        <v/>
      </c>
      <c r="AE90" s="224" t="str">
        <f>'ادخال درجات الاختبار الخامس'!BU85</f>
        <v/>
      </c>
      <c r="AF90" s="224" t="str">
        <f>'ادخال درجات الاختبار الخامس'!BW85</f>
        <v/>
      </c>
      <c r="AG90" s="224" t="str">
        <f>'ادخال درجات الاختبار الخامس'!BY85</f>
        <v/>
      </c>
      <c r="AH90" s="224" t="str">
        <f>'ادخال درجات الاختبار الخامس'!CA85</f>
        <v/>
      </c>
      <c r="AI90" s="224" t="str">
        <f>'ادخال درجات الاختبار الخامس'!CC85</f>
        <v/>
      </c>
      <c r="AJ90" s="224" t="str">
        <f>'ادخال درجات الاختبار الخامس'!CE85</f>
        <v/>
      </c>
      <c r="AK90" s="224" t="str">
        <f>'ادخال درجات الاختبار الخامس'!CG85</f>
        <v/>
      </c>
      <c r="AL90" s="224" t="str">
        <f>'ادخال درجات الاختبار الخامس'!CI85</f>
        <v/>
      </c>
      <c r="AS90" s="91">
        <v>80</v>
      </c>
      <c r="AT90" s="19" t="str">
        <f t="shared" si="6"/>
        <v/>
      </c>
      <c r="AU90" s="92" t="str">
        <f t="shared" si="7"/>
        <v/>
      </c>
    </row>
    <row r="91" spans="1:47">
      <c r="A91" s="91">
        <f>'ادخال درجات التشخيصي'!A87</f>
        <v>81</v>
      </c>
      <c r="B91" s="19" t="str">
        <f>IF('ادخال درجات الاختبار الخامس'!B86="","",'ادخال درجات الاختبار الخامس'!B86)</f>
        <v/>
      </c>
      <c r="C91" s="19" t="str">
        <f>'ادخال درجات الاختبار الخامس'!AC86</f>
        <v/>
      </c>
      <c r="D91" s="92" t="str">
        <f>'ادخال درجات الاختبار الخامس'!AD86</f>
        <v/>
      </c>
      <c r="G91" t="str">
        <f>IF(B91="","",RANK(D91,$D:$D,1)+COUNTIF(D$11:$D91,D91)-1)</f>
        <v/>
      </c>
      <c r="H91" t="str">
        <f>IF(B91="","",RANK(D91,$D:$D)+COUNTIF($D$11:D91,D91)-1)</f>
        <v/>
      </c>
      <c r="J91" s="91">
        <v>81</v>
      </c>
      <c r="K91" s="19" t="str">
        <f t="shared" si="4"/>
        <v/>
      </c>
      <c r="L91" s="92" t="str">
        <f t="shared" si="5"/>
        <v/>
      </c>
      <c r="N91" s="166" t="str">
        <f>'ادخال درجات الاختبار الخامس'!AM86</f>
        <v/>
      </c>
      <c r="O91" s="166" t="str">
        <f>'ادخال درجات الاختبار الخامس'!AO86</f>
        <v/>
      </c>
      <c r="P91" s="166" t="str">
        <f>'ادخال درجات الاختبار الخامس'!AQ86</f>
        <v/>
      </c>
      <c r="Q91" s="166" t="str">
        <f>'ادخال درجات الاختبار الخامس'!AS86</f>
        <v/>
      </c>
      <c r="R91" s="166" t="str">
        <f>'ادخال درجات الاختبار الخامس'!AU86</f>
        <v/>
      </c>
      <c r="S91" s="166" t="str">
        <f>'ادخال درجات الاختبار الخامس'!AW86</f>
        <v/>
      </c>
      <c r="T91" s="166" t="str">
        <f>'ادخال درجات الاختبار الخامس'!AY86</f>
        <v/>
      </c>
      <c r="U91" s="166" t="str">
        <f>'ادخال درجات الاختبار الخامس'!BA86</f>
        <v/>
      </c>
      <c r="V91" s="166" t="str">
        <f>'ادخال درجات الاختبار الخامس'!BC86</f>
        <v/>
      </c>
      <c r="W91" s="224" t="str">
        <f>'ادخال درجات الاختبار الخامس'!BE86</f>
        <v/>
      </c>
      <c r="X91" s="224" t="str">
        <f>'ادخال درجات الاختبار الخامس'!BG86</f>
        <v/>
      </c>
      <c r="Y91" s="224" t="str">
        <f>'ادخال درجات الاختبار الخامس'!BI86</f>
        <v/>
      </c>
      <c r="Z91" s="224" t="str">
        <f>'ادخال درجات الاختبار الخامس'!BK86</f>
        <v/>
      </c>
      <c r="AA91" s="224" t="str">
        <f>'ادخال درجات الاختبار الخامس'!BM86</f>
        <v/>
      </c>
      <c r="AB91" s="224" t="str">
        <f>'ادخال درجات الاختبار الخامس'!BO86</f>
        <v/>
      </c>
      <c r="AC91" s="224" t="str">
        <f>'ادخال درجات الاختبار الخامس'!BQ86</f>
        <v/>
      </c>
      <c r="AD91" s="224" t="str">
        <f>'ادخال درجات الاختبار الخامس'!BS86</f>
        <v/>
      </c>
      <c r="AE91" s="224" t="str">
        <f>'ادخال درجات الاختبار الخامس'!BU86</f>
        <v/>
      </c>
      <c r="AF91" s="224" t="str">
        <f>'ادخال درجات الاختبار الخامس'!BW86</f>
        <v/>
      </c>
      <c r="AG91" s="224" t="str">
        <f>'ادخال درجات الاختبار الخامس'!BY86</f>
        <v/>
      </c>
      <c r="AH91" s="224" t="str">
        <f>'ادخال درجات الاختبار الخامس'!CA86</f>
        <v/>
      </c>
      <c r="AI91" s="224" t="str">
        <f>'ادخال درجات الاختبار الخامس'!CC86</f>
        <v/>
      </c>
      <c r="AJ91" s="224" t="str">
        <f>'ادخال درجات الاختبار الخامس'!CE86</f>
        <v/>
      </c>
      <c r="AK91" s="224" t="str">
        <f>'ادخال درجات الاختبار الخامس'!CG86</f>
        <v/>
      </c>
      <c r="AL91" s="224" t="str">
        <f>'ادخال درجات الاختبار الخامس'!CI86</f>
        <v/>
      </c>
      <c r="AS91" s="91">
        <v>81</v>
      </c>
      <c r="AT91" s="19" t="str">
        <f t="shared" si="6"/>
        <v/>
      </c>
      <c r="AU91" s="92" t="str">
        <f t="shared" si="7"/>
        <v/>
      </c>
    </row>
    <row r="92" spans="1:47">
      <c r="A92" s="91">
        <f>'ادخال درجات التشخيصي'!A88</f>
        <v>82</v>
      </c>
      <c r="B92" s="19" t="str">
        <f>IF('ادخال درجات الاختبار الخامس'!B87="","",'ادخال درجات الاختبار الخامس'!B87)</f>
        <v/>
      </c>
      <c r="C92" s="19" t="str">
        <f>'ادخال درجات الاختبار الخامس'!AC87</f>
        <v/>
      </c>
      <c r="D92" s="92" t="str">
        <f>'ادخال درجات الاختبار الخامس'!AD87</f>
        <v/>
      </c>
      <c r="G92" t="str">
        <f>IF(B92="","",RANK(D92,$D:$D,1)+COUNTIF(D$11:$D92,D92)-1)</f>
        <v/>
      </c>
      <c r="H92" t="str">
        <f>IF(B92="","",RANK(D92,$D:$D)+COUNTIF($D$11:D92,D92)-1)</f>
        <v/>
      </c>
      <c r="J92" s="91">
        <v>82</v>
      </c>
      <c r="K92" s="19" t="str">
        <f t="shared" si="4"/>
        <v/>
      </c>
      <c r="L92" s="92" t="str">
        <f t="shared" si="5"/>
        <v/>
      </c>
      <c r="N92" s="166" t="str">
        <f>'ادخال درجات الاختبار الخامس'!AM87</f>
        <v/>
      </c>
      <c r="O92" s="166" t="str">
        <f>'ادخال درجات الاختبار الخامس'!AO87</f>
        <v/>
      </c>
      <c r="P92" s="166" t="str">
        <f>'ادخال درجات الاختبار الخامس'!AQ87</f>
        <v/>
      </c>
      <c r="Q92" s="166" t="str">
        <f>'ادخال درجات الاختبار الخامس'!AS87</f>
        <v/>
      </c>
      <c r="R92" s="166" t="str">
        <f>'ادخال درجات الاختبار الخامس'!AU87</f>
        <v/>
      </c>
      <c r="S92" s="166" t="str">
        <f>'ادخال درجات الاختبار الخامس'!AW87</f>
        <v/>
      </c>
      <c r="T92" s="166" t="str">
        <f>'ادخال درجات الاختبار الخامس'!AY87</f>
        <v/>
      </c>
      <c r="U92" s="166" t="str">
        <f>'ادخال درجات الاختبار الخامس'!BA87</f>
        <v/>
      </c>
      <c r="V92" s="166" t="str">
        <f>'ادخال درجات الاختبار الخامس'!BC87</f>
        <v/>
      </c>
      <c r="W92" s="224" t="str">
        <f>'ادخال درجات الاختبار الخامس'!BE87</f>
        <v/>
      </c>
      <c r="X92" s="224" t="str">
        <f>'ادخال درجات الاختبار الخامس'!BG87</f>
        <v/>
      </c>
      <c r="Y92" s="224" t="str">
        <f>'ادخال درجات الاختبار الخامس'!BI87</f>
        <v/>
      </c>
      <c r="Z92" s="224" t="str">
        <f>'ادخال درجات الاختبار الخامس'!BK87</f>
        <v/>
      </c>
      <c r="AA92" s="224" t="str">
        <f>'ادخال درجات الاختبار الخامس'!BM87</f>
        <v/>
      </c>
      <c r="AB92" s="224" t="str">
        <f>'ادخال درجات الاختبار الخامس'!BO87</f>
        <v/>
      </c>
      <c r="AC92" s="224" t="str">
        <f>'ادخال درجات الاختبار الخامس'!BQ87</f>
        <v/>
      </c>
      <c r="AD92" s="224" t="str">
        <f>'ادخال درجات الاختبار الخامس'!BS87</f>
        <v/>
      </c>
      <c r="AE92" s="224" t="str">
        <f>'ادخال درجات الاختبار الخامس'!BU87</f>
        <v/>
      </c>
      <c r="AF92" s="224" t="str">
        <f>'ادخال درجات الاختبار الخامس'!BW87</f>
        <v/>
      </c>
      <c r="AG92" s="224" t="str">
        <f>'ادخال درجات الاختبار الخامس'!BY87</f>
        <v/>
      </c>
      <c r="AH92" s="224" t="str">
        <f>'ادخال درجات الاختبار الخامس'!CA87</f>
        <v/>
      </c>
      <c r="AI92" s="224" t="str">
        <f>'ادخال درجات الاختبار الخامس'!CC87</f>
        <v/>
      </c>
      <c r="AJ92" s="224" t="str">
        <f>'ادخال درجات الاختبار الخامس'!CE87</f>
        <v/>
      </c>
      <c r="AK92" s="224" t="str">
        <f>'ادخال درجات الاختبار الخامس'!CG87</f>
        <v/>
      </c>
      <c r="AL92" s="224" t="str">
        <f>'ادخال درجات الاختبار الخامس'!CI87</f>
        <v/>
      </c>
      <c r="AS92" s="91">
        <v>82</v>
      </c>
      <c r="AT92" s="19" t="str">
        <f t="shared" si="6"/>
        <v/>
      </c>
      <c r="AU92" s="92" t="str">
        <f t="shared" si="7"/>
        <v/>
      </c>
    </row>
    <row r="93" spans="1:47">
      <c r="A93" s="91">
        <f>'ادخال درجات التشخيصي'!A89</f>
        <v>83</v>
      </c>
      <c r="B93" s="19" t="str">
        <f>IF('ادخال درجات الاختبار الخامس'!B88="","",'ادخال درجات الاختبار الخامس'!B88)</f>
        <v/>
      </c>
      <c r="C93" s="19" t="str">
        <f>'ادخال درجات الاختبار الخامس'!AC88</f>
        <v/>
      </c>
      <c r="D93" s="92" t="str">
        <f>'ادخال درجات الاختبار الخامس'!AD88</f>
        <v/>
      </c>
      <c r="G93" t="str">
        <f>IF(B93="","",RANK(D93,$D:$D,1)+COUNTIF(D$11:$D93,D93)-1)</f>
        <v/>
      </c>
      <c r="H93" t="str">
        <f>IF(B93="","",RANK(D93,$D:$D)+COUNTIF($D$11:D93,D93)-1)</f>
        <v/>
      </c>
      <c r="J93" s="91">
        <v>83</v>
      </c>
      <c r="K93" s="19" t="str">
        <f t="shared" si="4"/>
        <v/>
      </c>
      <c r="L93" s="92" t="str">
        <f t="shared" si="5"/>
        <v/>
      </c>
      <c r="N93" s="166" t="str">
        <f>'ادخال درجات الاختبار الخامس'!AM88</f>
        <v/>
      </c>
      <c r="O93" s="166" t="str">
        <f>'ادخال درجات الاختبار الخامس'!AO88</f>
        <v/>
      </c>
      <c r="P93" s="166" t="str">
        <f>'ادخال درجات الاختبار الخامس'!AQ88</f>
        <v/>
      </c>
      <c r="Q93" s="166" t="str">
        <f>'ادخال درجات الاختبار الخامس'!AS88</f>
        <v/>
      </c>
      <c r="R93" s="166" t="str">
        <f>'ادخال درجات الاختبار الخامس'!AU88</f>
        <v/>
      </c>
      <c r="S93" s="166" t="str">
        <f>'ادخال درجات الاختبار الخامس'!AW88</f>
        <v/>
      </c>
      <c r="T93" s="166" t="str">
        <f>'ادخال درجات الاختبار الخامس'!AY88</f>
        <v/>
      </c>
      <c r="U93" s="166" t="str">
        <f>'ادخال درجات الاختبار الخامس'!BA88</f>
        <v/>
      </c>
      <c r="V93" s="166" t="str">
        <f>'ادخال درجات الاختبار الخامس'!BC88</f>
        <v/>
      </c>
      <c r="W93" s="224" t="str">
        <f>'ادخال درجات الاختبار الخامس'!BE88</f>
        <v/>
      </c>
      <c r="X93" s="224" t="str">
        <f>'ادخال درجات الاختبار الخامس'!BG88</f>
        <v/>
      </c>
      <c r="Y93" s="224" t="str">
        <f>'ادخال درجات الاختبار الخامس'!BI88</f>
        <v/>
      </c>
      <c r="Z93" s="224" t="str">
        <f>'ادخال درجات الاختبار الخامس'!BK88</f>
        <v/>
      </c>
      <c r="AA93" s="224" t="str">
        <f>'ادخال درجات الاختبار الخامس'!BM88</f>
        <v/>
      </c>
      <c r="AB93" s="224" t="str">
        <f>'ادخال درجات الاختبار الخامس'!BO88</f>
        <v/>
      </c>
      <c r="AC93" s="224" t="str">
        <f>'ادخال درجات الاختبار الخامس'!BQ88</f>
        <v/>
      </c>
      <c r="AD93" s="224" t="str">
        <f>'ادخال درجات الاختبار الخامس'!BS88</f>
        <v/>
      </c>
      <c r="AE93" s="224" t="str">
        <f>'ادخال درجات الاختبار الخامس'!BU88</f>
        <v/>
      </c>
      <c r="AF93" s="224" t="str">
        <f>'ادخال درجات الاختبار الخامس'!BW88</f>
        <v/>
      </c>
      <c r="AG93" s="224" t="str">
        <f>'ادخال درجات الاختبار الخامس'!BY88</f>
        <v/>
      </c>
      <c r="AH93" s="224" t="str">
        <f>'ادخال درجات الاختبار الخامس'!CA88</f>
        <v/>
      </c>
      <c r="AI93" s="224" t="str">
        <f>'ادخال درجات الاختبار الخامس'!CC88</f>
        <v/>
      </c>
      <c r="AJ93" s="224" t="str">
        <f>'ادخال درجات الاختبار الخامس'!CE88</f>
        <v/>
      </c>
      <c r="AK93" s="224" t="str">
        <f>'ادخال درجات الاختبار الخامس'!CG88</f>
        <v/>
      </c>
      <c r="AL93" s="224" t="str">
        <f>'ادخال درجات الاختبار الخامس'!CI88</f>
        <v/>
      </c>
      <c r="AS93" s="91">
        <v>83</v>
      </c>
      <c r="AT93" s="19" t="str">
        <f t="shared" si="6"/>
        <v/>
      </c>
      <c r="AU93" s="92" t="str">
        <f t="shared" si="7"/>
        <v/>
      </c>
    </row>
    <row r="94" spans="1:47">
      <c r="A94" s="91">
        <f>'ادخال درجات التشخيصي'!A90</f>
        <v>84</v>
      </c>
      <c r="B94" s="19" t="str">
        <f>IF('ادخال درجات الاختبار الخامس'!B89="","",'ادخال درجات الاختبار الخامس'!B89)</f>
        <v/>
      </c>
      <c r="C94" s="19" t="str">
        <f>'ادخال درجات الاختبار الخامس'!AC89</f>
        <v/>
      </c>
      <c r="D94" s="92" t="str">
        <f>'ادخال درجات الاختبار الخامس'!AD89</f>
        <v/>
      </c>
      <c r="G94" t="str">
        <f>IF(B94="","",RANK(D94,$D:$D,1)+COUNTIF(D$11:$D94,D94)-1)</f>
        <v/>
      </c>
      <c r="H94" t="str">
        <f>IF(B94="","",RANK(D94,$D:$D)+COUNTIF($D$11:D94,D94)-1)</f>
        <v/>
      </c>
      <c r="J94" s="91">
        <v>84</v>
      </c>
      <c r="K94" s="19" t="str">
        <f t="shared" si="4"/>
        <v/>
      </c>
      <c r="L94" s="92" t="str">
        <f t="shared" si="5"/>
        <v/>
      </c>
      <c r="N94" s="166" t="str">
        <f>'ادخال درجات الاختبار الخامس'!AM89</f>
        <v/>
      </c>
      <c r="O94" s="166" t="str">
        <f>'ادخال درجات الاختبار الخامس'!AO89</f>
        <v/>
      </c>
      <c r="P94" s="166" t="str">
        <f>'ادخال درجات الاختبار الخامس'!AQ89</f>
        <v/>
      </c>
      <c r="Q94" s="166" t="str">
        <f>'ادخال درجات الاختبار الخامس'!AS89</f>
        <v/>
      </c>
      <c r="R94" s="166" t="str">
        <f>'ادخال درجات الاختبار الخامس'!AU89</f>
        <v/>
      </c>
      <c r="S94" s="166" t="str">
        <f>'ادخال درجات الاختبار الخامس'!AW89</f>
        <v/>
      </c>
      <c r="T94" s="166" t="str">
        <f>'ادخال درجات الاختبار الخامس'!AY89</f>
        <v/>
      </c>
      <c r="U94" s="166" t="str">
        <f>'ادخال درجات الاختبار الخامس'!BA89</f>
        <v/>
      </c>
      <c r="V94" s="166" t="str">
        <f>'ادخال درجات الاختبار الخامس'!BC89</f>
        <v/>
      </c>
      <c r="W94" s="224" t="str">
        <f>'ادخال درجات الاختبار الخامس'!BE89</f>
        <v/>
      </c>
      <c r="X94" s="224" t="str">
        <f>'ادخال درجات الاختبار الخامس'!BG89</f>
        <v/>
      </c>
      <c r="Y94" s="224" t="str">
        <f>'ادخال درجات الاختبار الخامس'!BI89</f>
        <v/>
      </c>
      <c r="Z94" s="224" t="str">
        <f>'ادخال درجات الاختبار الخامس'!BK89</f>
        <v/>
      </c>
      <c r="AA94" s="224" t="str">
        <f>'ادخال درجات الاختبار الخامس'!BM89</f>
        <v/>
      </c>
      <c r="AB94" s="224" t="str">
        <f>'ادخال درجات الاختبار الخامس'!BO89</f>
        <v/>
      </c>
      <c r="AC94" s="224" t="str">
        <f>'ادخال درجات الاختبار الخامس'!BQ89</f>
        <v/>
      </c>
      <c r="AD94" s="224" t="str">
        <f>'ادخال درجات الاختبار الخامس'!BS89</f>
        <v/>
      </c>
      <c r="AE94" s="224" t="str">
        <f>'ادخال درجات الاختبار الخامس'!BU89</f>
        <v/>
      </c>
      <c r="AF94" s="224" t="str">
        <f>'ادخال درجات الاختبار الخامس'!BW89</f>
        <v/>
      </c>
      <c r="AG94" s="224" t="str">
        <f>'ادخال درجات الاختبار الخامس'!BY89</f>
        <v/>
      </c>
      <c r="AH94" s="224" t="str">
        <f>'ادخال درجات الاختبار الخامس'!CA89</f>
        <v/>
      </c>
      <c r="AI94" s="224" t="str">
        <f>'ادخال درجات الاختبار الخامس'!CC89</f>
        <v/>
      </c>
      <c r="AJ94" s="224" t="str">
        <f>'ادخال درجات الاختبار الخامس'!CE89</f>
        <v/>
      </c>
      <c r="AK94" s="224" t="str">
        <f>'ادخال درجات الاختبار الخامس'!CG89</f>
        <v/>
      </c>
      <c r="AL94" s="224" t="str">
        <f>'ادخال درجات الاختبار الخامس'!CI89</f>
        <v/>
      </c>
      <c r="AS94" s="91">
        <v>84</v>
      </c>
      <c r="AT94" s="19" t="str">
        <f t="shared" si="6"/>
        <v/>
      </c>
      <c r="AU94" s="92" t="str">
        <f t="shared" si="7"/>
        <v/>
      </c>
    </row>
    <row r="95" spans="1:47">
      <c r="A95" s="91">
        <f>'ادخال درجات التشخيصي'!A91</f>
        <v>85</v>
      </c>
      <c r="B95" s="19" t="str">
        <f>IF('ادخال درجات الاختبار الخامس'!B90="","",'ادخال درجات الاختبار الخامس'!B90)</f>
        <v/>
      </c>
      <c r="C95" s="19" t="str">
        <f>'ادخال درجات الاختبار الخامس'!AC90</f>
        <v/>
      </c>
      <c r="D95" s="92" t="str">
        <f>'ادخال درجات الاختبار الخامس'!AD90</f>
        <v/>
      </c>
      <c r="G95" t="str">
        <f>IF(B95="","",RANK(D95,$D:$D,1)+COUNTIF(D$11:$D95,D95)-1)</f>
        <v/>
      </c>
      <c r="H95" t="str">
        <f>IF(B95="","",RANK(D95,$D:$D)+COUNTIF($D$11:D95,D95)-1)</f>
        <v/>
      </c>
      <c r="J95" s="91">
        <v>85</v>
      </c>
      <c r="K95" s="19" t="str">
        <f t="shared" si="4"/>
        <v/>
      </c>
      <c r="L95" s="92" t="str">
        <f t="shared" si="5"/>
        <v/>
      </c>
      <c r="N95" s="166" t="str">
        <f>'ادخال درجات الاختبار الخامس'!AM90</f>
        <v/>
      </c>
      <c r="O95" s="166" t="str">
        <f>'ادخال درجات الاختبار الخامس'!AO90</f>
        <v/>
      </c>
      <c r="P95" s="166" t="str">
        <f>'ادخال درجات الاختبار الخامس'!AQ90</f>
        <v/>
      </c>
      <c r="Q95" s="166" t="str">
        <f>'ادخال درجات الاختبار الخامس'!AS90</f>
        <v/>
      </c>
      <c r="R95" s="166" t="str">
        <f>'ادخال درجات الاختبار الخامس'!AU90</f>
        <v/>
      </c>
      <c r="S95" s="166" t="str">
        <f>'ادخال درجات الاختبار الخامس'!AW90</f>
        <v/>
      </c>
      <c r="T95" s="166" t="str">
        <f>'ادخال درجات الاختبار الخامس'!AY90</f>
        <v/>
      </c>
      <c r="U95" s="166" t="str">
        <f>'ادخال درجات الاختبار الخامس'!BA90</f>
        <v/>
      </c>
      <c r="V95" s="166" t="str">
        <f>'ادخال درجات الاختبار الخامس'!BC90</f>
        <v/>
      </c>
      <c r="W95" s="224" t="str">
        <f>'ادخال درجات الاختبار الخامس'!BE90</f>
        <v/>
      </c>
      <c r="X95" s="224" t="str">
        <f>'ادخال درجات الاختبار الخامس'!BG90</f>
        <v/>
      </c>
      <c r="Y95" s="224" t="str">
        <f>'ادخال درجات الاختبار الخامس'!BI90</f>
        <v/>
      </c>
      <c r="Z95" s="224" t="str">
        <f>'ادخال درجات الاختبار الخامس'!BK90</f>
        <v/>
      </c>
      <c r="AA95" s="224" t="str">
        <f>'ادخال درجات الاختبار الخامس'!BM90</f>
        <v/>
      </c>
      <c r="AB95" s="224" t="str">
        <f>'ادخال درجات الاختبار الخامس'!BO90</f>
        <v/>
      </c>
      <c r="AC95" s="224" t="str">
        <f>'ادخال درجات الاختبار الخامس'!BQ90</f>
        <v/>
      </c>
      <c r="AD95" s="224" t="str">
        <f>'ادخال درجات الاختبار الخامس'!BS90</f>
        <v/>
      </c>
      <c r="AE95" s="224" t="str">
        <f>'ادخال درجات الاختبار الخامس'!BU90</f>
        <v/>
      </c>
      <c r="AF95" s="224" t="str">
        <f>'ادخال درجات الاختبار الخامس'!BW90</f>
        <v/>
      </c>
      <c r="AG95" s="224" t="str">
        <f>'ادخال درجات الاختبار الخامس'!BY90</f>
        <v/>
      </c>
      <c r="AH95" s="224" t="str">
        <f>'ادخال درجات الاختبار الخامس'!CA90</f>
        <v/>
      </c>
      <c r="AI95" s="224" t="str">
        <f>'ادخال درجات الاختبار الخامس'!CC90</f>
        <v/>
      </c>
      <c r="AJ95" s="224" t="str">
        <f>'ادخال درجات الاختبار الخامس'!CE90</f>
        <v/>
      </c>
      <c r="AK95" s="224" t="str">
        <f>'ادخال درجات الاختبار الخامس'!CG90</f>
        <v/>
      </c>
      <c r="AL95" s="224" t="str">
        <f>'ادخال درجات الاختبار الخامس'!CI90</f>
        <v/>
      </c>
      <c r="AS95" s="91">
        <v>85</v>
      </c>
      <c r="AT95" s="19" t="str">
        <f t="shared" si="6"/>
        <v/>
      </c>
      <c r="AU95" s="92" t="str">
        <f t="shared" si="7"/>
        <v/>
      </c>
    </row>
    <row r="96" spans="1:47">
      <c r="A96" s="91">
        <f>'ادخال درجات التشخيصي'!A92</f>
        <v>86</v>
      </c>
      <c r="B96" s="19" t="str">
        <f>IF('ادخال درجات الاختبار الخامس'!B91="","",'ادخال درجات الاختبار الخامس'!B91)</f>
        <v/>
      </c>
      <c r="C96" s="19" t="str">
        <f>'ادخال درجات الاختبار الخامس'!AC91</f>
        <v/>
      </c>
      <c r="D96" s="92" t="str">
        <f>'ادخال درجات الاختبار الخامس'!AD91</f>
        <v/>
      </c>
      <c r="G96" t="str">
        <f>IF(B96="","",RANK(D96,$D:$D,1)+COUNTIF(D$11:$D96,D96)-1)</f>
        <v/>
      </c>
      <c r="H96" t="str">
        <f>IF(B96="","",RANK(D96,$D:$D)+COUNTIF($D$11:D96,D96)-1)</f>
        <v/>
      </c>
      <c r="J96" s="91">
        <v>86</v>
      </c>
      <c r="K96" s="19" t="str">
        <f t="shared" si="4"/>
        <v/>
      </c>
      <c r="L96" s="92" t="str">
        <f t="shared" si="5"/>
        <v/>
      </c>
      <c r="N96" s="166" t="str">
        <f>'ادخال درجات الاختبار الخامس'!AM91</f>
        <v/>
      </c>
      <c r="O96" s="166" t="str">
        <f>'ادخال درجات الاختبار الخامس'!AO91</f>
        <v/>
      </c>
      <c r="P96" s="166" t="str">
        <f>'ادخال درجات الاختبار الخامس'!AQ91</f>
        <v/>
      </c>
      <c r="Q96" s="166" t="str">
        <f>'ادخال درجات الاختبار الخامس'!AS91</f>
        <v/>
      </c>
      <c r="R96" s="166" t="str">
        <f>'ادخال درجات الاختبار الخامس'!AU91</f>
        <v/>
      </c>
      <c r="S96" s="166" t="str">
        <f>'ادخال درجات الاختبار الخامس'!AW91</f>
        <v/>
      </c>
      <c r="T96" s="166" t="str">
        <f>'ادخال درجات الاختبار الخامس'!AY91</f>
        <v/>
      </c>
      <c r="U96" s="166" t="str">
        <f>'ادخال درجات الاختبار الخامس'!BA91</f>
        <v/>
      </c>
      <c r="V96" s="166" t="str">
        <f>'ادخال درجات الاختبار الخامس'!BC91</f>
        <v/>
      </c>
      <c r="W96" s="224" t="str">
        <f>'ادخال درجات الاختبار الخامس'!BE91</f>
        <v/>
      </c>
      <c r="X96" s="224" t="str">
        <f>'ادخال درجات الاختبار الخامس'!BG91</f>
        <v/>
      </c>
      <c r="Y96" s="224" t="str">
        <f>'ادخال درجات الاختبار الخامس'!BI91</f>
        <v/>
      </c>
      <c r="Z96" s="224" t="str">
        <f>'ادخال درجات الاختبار الخامس'!BK91</f>
        <v/>
      </c>
      <c r="AA96" s="224" t="str">
        <f>'ادخال درجات الاختبار الخامس'!BM91</f>
        <v/>
      </c>
      <c r="AB96" s="224" t="str">
        <f>'ادخال درجات الاختبار الخامس'!BO91</f>
        <v/>
      </c>
      <c r="AC96" s="224" t="str">
        <f>'ادخال درجات الاختبار الخامس'!BQ91</f>
        <v/>
      </c>
      <c r="AD96" s="224" t="str">
        <f>'ادخال درجات الاختبار الخامس'!BS91</f>
        <v/>
      </c>
      <c r="AE96" s="224" t="str">
        <f>'ادخال درجات الاختبار الخامس'!BU91</f>
        <v/>
      </c>
      <c r="AF96" s="224" t="str">
        <f>'ادخال درجات الاختبار الخامس'!BW91</f>
        <v/>
      </c>
      <c r="AG96" s="224" t="str">
        <f>'ادخال درجات الاختبار الخامس'!BY91</f>
        <v/>
      </c>
      <c r="AH96" s="224" t="str">
        <f>'ادخال درجات الاختبار الخامس'!CA91</f>
        <v/>
      </c>
      <c r="AI96" s="224" t="str">
        <f>'ادخال درجات الاختبار الخامس'!CC91</f>
        <v/>
      </c>
      <c r="AJ96" s="224" t="str">
        <f>'ادخال درجات الاختبار الخامس'!CE91</f>
        <v/>
      </c>
      <c r="AK96" s="224" t="str">
        <f>'ادخال درجات الاختبار الخامس'!CG91</f>
        <v/>
      </c>
      <c r="AL96" s="224" t="str">
        <f>'ادخال درجات الاختبار الخامس'!CI91</f>
        <v/>
      </c>
      <c r="AS96" s="91">
        <v>86</v>
      </c>
      <c r="AT96" s="19" t="str">
        <f t="shared" si="6"/>
        <v/>
      </c>
      <c r="AU96" s="92" t="str">
        <f t="shared" si="7"/>
        <v/>
      </c>
    </row>
    <row r="97" spans="1:47">
      <c r="A97" s="91">
        <f>'ادخال درجات التشخيصي'!A93</f>
        <v>87</v>
      </c>
      <c r="B97" s="19" t="str">
        <f>IF('ادخال درجات الاختبار الخامس'!B92="","",'ادخال درجات الاختبار الخامس'!B92)</f>
        <v/>
      </c>
      <c r="C97" s="19" t="str">
        <f>'ادخال درجات الاختبار الخامس'!AC92</f>
        <v/>
      </c>
      <c r="D97" s="92" t="str">
        <f>'ادخال درجات الاختبار الخامس'!AD92</f>
        <v/>
      </c>
      <c r="G97" t="str">
        <f>IF(B97="","",RANK(D97,$D:$D,1)+COUNTIF(D$11:$D97,D97)-1)</f>
        <v/>
      </c>
      <c r="H97" t="str">
        <f>IF(B97="","",RANK(D97,$D:$D)+COUNTIF($D$11:D97,D97)-1)</f>
        <v/>
      </c>
      <c r="J97" s="91">
        <v>87</v>
      </c>
      <c r="K97" s="19" t="str">
        <f t="shared" si="4"/>
        <v/>
      </c>
      <c r="L97" s="92" t="str">
        <f t="shared" si="5"/>
        <v/>
      </c>
      <c r="N97" s="166" t="str">
        <f>'ادخال درجات الاختبار الخامس'!AM92</f>
        <v/>
      </c>
      <c r="O97" s="166" t="str">
        <f>'ادخال درجات الاختبار الخامس'!AO92</f>
        <v/>
      </c>
      <c r="P97" s="166" t="str">
        <f>'ادخال درجات الاختبار الخامس'!AQ92</f>
        <v/>
      </c>
      <c r="Q97" s="166" t="str">
        <f>'ادخال درجات الاختبار الخامس'!AS92</f>
        <v/>
      </c>
      <c r="R97" s="166" t="str">
        <f>'ادخال درجات الاختبار الخامس'!AU92</f>
        <v/>
      </c>
      <c r="S97" s="166" t="str">
        <f>'ادخال درجات الاختبار الخامس'!AW92</f>
        <v/>
      </c>
      <c r="T97" s="166" t="str">
        <f>'ادخال درجات الاختبار الخامس'!AY92</f>
        <v/>
      </c>
      <c r="U97" s="166" t="str">
        <f>'ادخال درجات الاختبار الخامس'!BA92</f>
        <v/>
      </c>
      <c r="V97" s="166" t="str">
        <f>'ادخال درجات الاختبار الخامس'!BC92</f>
        <v/>
      </c>
      <c r="W97" s="224" t="str">
        <f>'ادخال درجات الاختبار الخامس'!BE92</f>
        <v/>
      </c>
      <c r="X97" s="224" t="str">
        <f>'ادخال درجات الاختبار الخامس'!BG92</f>
        <v/>
      </c>
      <c r="Y97" s="224" t="str">
        <f>'ادخال درجات الاختبار الخامس'!BI92</f>
        <v/>
      </c>
      <c r="Z97" s="224" t="str">
        <f>'ادخال درجات الاختبار الخامس'!BK92</f>
        <v/>
      </c>
      <c r="AA97" s="224" t="str">
        <f>'ادخال درجات الاختبار الخامس'!BM92</f>
        <v/>
      </c>
      <c r="AB97" s="224" t="str">
        <f>'ادخال درجات الاختبار الخامس'!BO92</f>
        <v/>
      </c>
      <c r="AC97" s="224" t="str">
        <f>'ادخال درجات الاختبار الخامس'!BQ92</f>
        <v/>
      </c>
      <c r="AD97" s="224" t="str">
        <f>'ادخال درجات الاختبار الخامس'!BS92</f>
        <v/>
      </c>
      <c r="AE97" s="224" t="str">
        <f>'ادخال درجات الاختبار الخامس'!BU92</f>
        <v/>
      </c>
      <c r="AF97" s="224" t="str">
        <f>'ادخال درجات الاختبار الخامس'!BW92</f>
        <v/>
      </c>
      <c r="AG97" s="224" t="str">
        <f>'ادخال درجات الاختبار الخامس'!BY92</f>
        <v/>
      </c>
      <c r="AH97" s="224" t="str">
        <f>'ادخال درجات الاختبار الخامس'!CA92</f>
        <v/>
      </c>
      <c r="AI97" s="224" t="str">
        <f>'ادخال درجات الاختبار الخامس'!CC92</f>
        <v/>
      </c>
      <c r="AJ97" s="224" t="str">
        <f>'ادخال درجات الاختبار الخامس'!CE92</f>
        <v/>
      </c>
      <c r="AK97" s="224" t="str">
        <f>'ادخال درجات الاختبار الخامس'!CG92</f>
        <v/>
      </c>
      <c r="AL97" s="224" t="str">
        <f>'ادخال درجات الاختبار الخامس'!CI92</f>
        <v/>
      </c>
      <c r="AS97" s="91">
        <v>87</v>
      </c>
      <c r="AT97" s="19" t="str">
        <f t="shared" si="6"/>
        <v/>
      </c>
      <c r="AU97" s="92" t="str">
        <f t="shared" si="7"/>
        <v/>
      </c>
    </row>
    <row r="98" spans="1:47">
      <c r="A98" s="91">
        <f>'ادخال درجات التشخيصي'!A94</f>
        <v>88</v>
      </c>
      <c r="B98" s="19" t="str">
        <f>IF('ادخال درجات الاختبار الخامس'!B93="","",'ادخال درجات الاختبار الخامس'!B93)</f>
        <v/>
      </c>
      <c r="C98" s="19" t="str">
        <f>'ادخال درجات الاختبار الخامس'!AC93</f>
        <v/>
      </c>
      <c r="D98" s="92" t="str">
        <f>'ادخال درجات الاختبار الخامس'!AD93</f>
        <v/>
      </c>
      <c r="G98" t="str">
        <f>IF(B98="","",RANK(D98,$D:$D,1)+COUNTIF(D$11:$D98,D98)-1)</f>
        <v/>
      </c>
      <c r="H98" t="str">
        <f>IF(B98="","",RANK(D98,$D:$D)+COUNTIF($D$11:D98,D98)-1)</f>
        <v/>
      </c>
      <c r="J98" s="91">
        <v>88</v>
      </c>
      <c r="K98" s="19" t="str">
        <f t="shared" si="4"/>
        <v/>
      </c>
      <c r="L98" s="92" t="str">
        <f t="shared" si="5"/>
        <v/>
      </c>
      <c r="N98" s="166" t="str">
        <f>'ادخال درجات الاختبار الخامس'!AM93</f>
        <v/>
      </c>
      <c r="O98" s="166" t="str">
        <f>'ادخال درجات الاختبار الخامس'!AO93</f>
        <v/>
      </c>
      <c r="P98" s="166" t="str">
        <f>'ادخال درجات الاختبار الخامس'!AQ93</f>
        <v/>
      </c>
      <c r="Q98" s="166" t="str">
        <f>'ادخال درجات الاختبار الخامس'!AS93</f>
        <v/>
      </c>
      <c r="R98" s="166" t="str">
        <f>'ادخال درجات الاختبار الخامس'!AU93</f>
        <v/>
      </c>
      <c r="S98" s="166" t="str">
        <f>'ادخال درجات الاختبار الخامس'!AW93</f>
        <v/>
      </c>
      <c r="T98" s="166" t="str">
        <f>'ادخال درجات الاختبار الخامس'!AY93</f>
        <v/>
      </c>
      <c r="U98" s="166" t="str">
        <f>'ادخال درجات الاختبار الخامس'!BA93</f>
        <v/>
      </c>
      <c r="V98" s="166" t="str">
        <f>'ادخال درجات الاختبار الخامس'!BC93</f>
        <v/>
      </c>
      <c r="W98" s="224" t="str">
        <f>'ادخال درجات الاختبار الخامس'!BE93</f>
        <v/>
      </c>
      <c r="X98" s="224" t="str">
        <f>'ادخال درجات الاختبار الخامس'!BG93</f>
        <v/>
      </c>
      <c r="Y98" s="224" t="str">
        <f>'ادخال درجات الاختبار الخامس'!BI93</f>
        <v/>
      </c>
      <c r="Z98" s="224" t="str">
        <f>'ادخال درجات الاختبار الخامس'!BK93</f>
        <v/>
      </c>
      <c r="AA98" s="224" t="str">
        <f>'ادخال درجات الاختبار الخامس'!BM93</f>
        <v/>
      </c>
      <c r="AB98" s="224" t="str">
        <f>'ادخال درجات الاختبار الخامس'!BO93</f>
        <v/>
      </c>
      <c r="AC98" s="224" t="str">
        <f>'ادخال درجات الاختبار الخامس'!BQ93</f>
        <v/>
      </c>
      <c r="AD98" s="224" t="str">
        <f>'ادخال درجات الاختبار الخامس'!BS93</f>
        <v/>
      </c>
      <c r="AE98" s="224" t="str">
        <f>'ادخال درجات الاختبار الخامس'!BU93</f>
        <v/>
      </c>
      <c r="AF98" s="224" t="str">
        <f>'ادخال درجات الاختبار الخامس'!BW93</f>
        <v/>
      </c>
      <c r="AG98" s="224" t="str">
        <f>'ادخال درجات الاختبار الخامس'!BY93</f>
        <v/>
      </c>
      <c r="AH98" s="224" t="str">
        <f>'ادخال درجات الاختبار الخامس'!CA93</f>
        <v/>
      </c>
      <c r="AI98" s="224" t="str">
        <f>'ادخال درجات الاختبار الخامس'!CC93</f>
        <v/>
      </c>
      <c r="AJ98" s="224" t="str">
        <f>'ادخال درجات الاختبار الخامس'!CE93</f>
        <v/>
      </c>
      <c r="AK98" s="224" t="str">
        <f>'ادخال درجات الاختبار الخامس'!CG93</f>
        <v/>
      </c>
      <c r="AL98" s="224" t="str">
        <f>'ادخال درجات الاختبار الخامس'!CI93</f>
        <v/>
      </c>
      <c r="AS98" s="91">
        <v>88</v>
      </c>
      <c r="AT98" s="19" t="str">
        <f t="shared" si="6"/>
        <v/>
      </c>
      <c r="AU98" s="92" t="str">
        <f t="shared" si="7"/>
        <v/>
      </c>
    </row>
    <row r="99" spans="1:47">
      <c r="A99" s="91">
        <f>'ادخال درجات التشخيصي'!A95</f>
        <v>89</v>
      </c>
      <c r="B99" s="19" t="str">
        <f>IF('ادخال درجات الاختبار الخامس'!B94="","",'ادخال درجات الاختبار الخامس'!B94)</f>
        <v/>
      </c>
      <c r="C99" s="19" t="str">
        <f>'ادخال درجات الاختبار الخامس'!AC94</f>
        <v/>
      </c>
      <c r="D99" s="92" t="str">
        <f>'ادخال درجات الاختبار الخامس'!AD94</f>
        <v/>
      </c>
      <c r="G99" t="str">
        <f>IF(B99="","",RANK(D99,$D:$D,1)+COUNTIF(D$11:$D99,D99)-1)</f>
        <v/>
      </c>
      <c r="H99" t="str">
        <f>IF(B99="","",RANK(D99,$D:$D)+COUNTIF($D$11:D99,D99)-1)</f>
        <v/>
      </c>
      <c r="J99" s="91">
        <v>89</v>
      </c>
      <c r="K99" s="19" t="str">
        <f t="shared" si="4"/>
        <v/>
      </c>
      <c r="L99" s="92" t="str">
        <f t="shared" si="5"/>
        <v/>
      </c>
      <c r="N99" s="166" t="str">
        <f>'ادخال درجات الاختبار الخامس'!AM94</f>
        <v/>
      </c>
      <c r="O99" s="166" t="str">
        <f>'ادخال درجات الاختبار الخامس'!AO94</f>
        <v/>
      </c>
      <c r="P99" s="166" t="str">
        <f>'ادخال درجات الاختبار الخامس'!AQ94</f>
        <v/>
      </c>
      <c r="Q99" s="166" t="str">
        <f>'ادخال درجات الاختبار الخامس'!AS94</f>
        <v/>
      </c>
      <c r="R99" s="166" t="str">
        <f>'ادخال درجات الاختبار الخامس'!AU94</f>
        <v/>
      </c>
      <c r="S99" s="166" t="str">
        <f>'ادخال درجات الاختبار الخامس'!AW94</f>
        <v/>
      </c>
      <c r="T99" s="166" t="str">
        <f>'ادخال درجات الاختبار الخامس'!AY94</f>
        <v/>
      </c>
      <c r="U99" s="166" t="str">
        <f>'ادخال درجات الاختبار الخامس'!BA94</f>
        <v/>
      </c>
      <c r="V99" s="166" t="str">
        <f>'ادخال درجات الاختبار الخامس'!BC94</f>
        <v/>
      </c>
      <c r="W99" s="224" t="str">
        <f>'ادخال درجات الاختبار الخامس'!BE94</f>
        <v/>
      </c>
      <c r="X99" s="224" t="str">
        <f>'ادخال درجات الاختبار الخامس'!BG94</f>
        <v/>
      </c>
      <c r="Y99" s="224" t="str">
        <f>'ادخال درجات الاختبار الخامس'!BI94</f>
        <v/>
      </c>
      <c r="Z99" s="224" t="str">
        <f>'ادخال درجات الاختبار الخامس'!BK94</f>
        <v/>
      </c>
      <c r="AA99" s="224" t="str">
        <f>'ادخال درجات الاختبار الخامس'!BM94</f>
        <v/>
      </c>
      <c r="AB99" s="224" t="str">
        <f>'ادخال درجات الاختبار الخامس'!BO94</f>
        <v/>
      </c>
      <c r="AC99" s="224" t="str">
        <f>'ادخال درجات الاختبار الخامس'!BQ94</f>
        <v/>
      </c>
      <c r="AD99" s="224" t="str">
        <f>'ادخال درجات الاختبار الخامس'!BS94</f>
        <v/>
      </c>
      <c r="AE99" s="224" t="str">
        <f>'ادخال درجات الاختبار الخامس'!BU94</f>
        <v/>
      </c>
      <c r="AF99" s="224" t="str">
        <f>'ادخال درجات الاختبار الخامس'!BW94</f>
        <v/>
      </c>
      <c r="AG99" s="224" t="str">
        <f>'ادخال درجات الاختبار الخامس'!BY94</f>
        <v/>
      </c>
      <c r="AH99" s="224" t="str">
        <f>'ادخال درجات الاختبار الخامس'!CA94</f>
        <v/>
      </c>
      <c r="AI99" s="224" t="str">
        <f>'ادخال درجات الاختبار الخامس'!CC94</f>
        <v/>
      </c>
      <c r="AJ99" s="224" t="str">
        <f>'ادخال درجات الاختبار الخامس'!CE94</f>
        <v/>
      </c>
      <c r="AK99" s="224" t="str">
        <f>'ادخال درجات الاختبار الخامس'!CG94</f>
        <v/>
      </c>
      <c r="AL99" s="224" t="str">
        <f>'ادخال درجات الاختبار الخامس'!CI94</f>
        <v/>
      </c>
      <c r="AS99" s="91">
        <v>89</v>
      </c>
      <c r="AT99" s="19" t="str">
        <f t="shared" si="6"/>
        <v/>
      </c>
      <c r="AU99" s="92" t="str">
        <f t="shared" si="7"/>
        <v/>
      </c>
    </row>
    <row r="100" spans="1:47">
      <c r="A100" s="91">
        <f>'ادخال درجات التشخيصي'!A96</f>
        <v>90</v>
      </c>
      <c r="B100" s="19" t="str">
        <f>IF('ادخال درجات الاختبار الخامس'!B95="","",'ادخال درجات الاختبار الخامس'!B95)</f>
        <v/>
      </c>
      <c r="C100" s="19" t="str">
        <f>'ادخال درجات الاختبار الخامس'!AC95</f>
        <v/>
      </c>
      <c r="D100" s="92" t="str">
        <f>'ادخال درجات الاختبار الخامس'!AD95</f>
        <v/>
      </c>
      <c r="G100" t="str">
        <f>IF(B100="","",RANK(D100,$D:$D,1)+COUNTIF(D$11:$D100,D100)-1)</f>
        <v/>
      </c>
      <c r="H100" t="str">
        <f>IF(B100="","",RANK(D100,$D:$D)+COUNTIF($D$11:D100,D100)-1)</f>
        <v/>
      </c>
      <c r="J100" s="91">
        <v>90</v>
      </c>
      <c r="K100" s="19" t="str">
        <f t="shared" si="4"/>
        <v/>
      </c>
      <c r="L100" s="92" t="str">
        <f t="shared" si="5"/>
        <v/>
      </c>
      <c r="N100" s="166" t="str">
        <f>'ادخال درجات الاختبار الخامس'!AM95</f>
        <v/>
      </c>
      <c r="O100" s="166" t="str">
        <f>'ادخال درجات الاختبار الخامس'!AO95</f>
        <v/>
      </c>
      <c r="P100" s="166" t="str">
        <f>'ادخال درجات الاختبار الخامس'!AQ95</f>
        <v/>
      </c>
      <c r="Q100" s="166" t="str">
        <f>'ادخال درجات الاختبار الخامس'!AS95</f>
        <v/>
      </c>
      <c r="R100" s="166" t="str">
        <f>'ادخال درجات الاختبار الخامس'!AU95</f>
        <v/>
      </c>
      <c r="S100" s="166" t="str">
        <f>'ادخال درجات الاختبار الخامس'!AW95</f>
        <v/>
      </c>
      <c r="T100" s="166" t="str">
        <f>'ادخال درجات الاختبار الخامس'!AY95</f>
        <v/>
      </c>
      <c r="U100" s="166" t="str">
        <f>'ادخال درجات الاختبار الخامس'!BA95</f>
        <v/>
      </c>
      <c r="V100" s="166" t="str">
        <f>'ادخال درجات الاختبار الخامس'!BC95</f>
        <v/>
      </c>
      <c r="W100" s="224" t="str">
        <f>'ادخال درجات الاختبار الخامس'!BE95</f>
        <v/>
      </c>
      <c r="X100" s="224" t="str">
        <f>'ادخال درجات الاختبار الخامس'!BG95</f>
        <v/>
      </c>
      <c r="Y100" s="224" t="str">
        <f>'ادخال درجات الاختبار الخامس'!BI95</f>
        <v/>
      </c>
      <c r="Z100" s="224" t="str">
        <f>'ادخال درجات الاختبار الخامس'!BK95</f>
        <v/>
      </c>
      <c r="AA100" s="224" t="str">
        <f>'ادخال درجات الاختبار الخامس'!BM95</f>
        <v/>
      </c>
      <c r="AB100" s="224" t="str">
        <f>'ادخال درجات الاختبار الخامس'!BO95</f>
        <v/>
      </c>
      <c r="AC100" s="224" t="str">
        <f>'ادخال درجات الاختبار الخامس'!BQ95</f>
        <v/>
      </c>
      <c r="AD100" s="224" t="str">
        <f>'ادخال درجات الاختبار الخامس'!BS95</f>
        <v/>
      </c>
      <c r="AE100" s="224" t="str">
        <f>'ادخال درجات الاختبار الخامس'!BU95</f>
        <v/>
      </c>
      <c r="AF100" s="224" t="str">
        <f>'ادخال درجات الاختبار الخامس'!BW95</f>
        <v/>
      </c>
      <c r="AG100" s="224" t="str">
        <f>'ادخال درجات الاختبار الخامس'!BY95</f>
        <v/>
      </c>
      <c r="AH100" s="224" t="str">
        <f>'ادخال درجات الاختبار الخامس'!CA95</f>
        <v/>
      </c>
      <c r="AI100" s="224" t="str">
        <f>'ادخال درجات الاختبار الخامس'!CC95</f>
        <v/>
      </c>
      <c r="AJ100" s="224" t="str">
        <f>'ادخال درجات الاختبار الخامس'!CE95</f>
        <v/>
      </c>
      <c r="AK100" s="224" t="str">
        <f>'ادخال درجات الاختبار الخامس'!CG95</f>
        <v/>
      </c>
      <c r="AL100" s="224" t="str">
        <f>'ادخال درجات الاختبار الخامس'!CI95</f>
        <v/>
      </c>
      <c r="AS100" s="91">
        <v>90</v>
      </c>
      <c r="AT100" s="19" t="str">
        <f t="shared" si="6"/>
        <v/>
      </c>
      <c r="AU100" s="92" t="str">
        <f t="shared" si="7"/>
        <v/>
      </c>
    </row>
    <row r="101" spans="1:47">
      <c r="A101" s="91">
        <f>'ادخال درجات التشخيصي'!A97</f>
        <v>91</v>
      </c>
      <c r="B101" s="19" t="str">
        <f>IF('ادخال درجات الاختبار الخامس'!B96="","",'ادخال درجات الاختبار الخامس'!B96)</f>
        <v/>
      </c>
      <c r="C101" s="19" t="str">
        <f>'ادخال درجات الاختبار الخامس'!AC96</f>
        <v/>
      </c>
      <c r="D101" s="92" t="str">
        <f>'ادخال درجات الاختبار الخامس'!AD96</f>
        <v/>
      </c>
      <c r="G101" t="str">
        <f>IF(B101="","",RANK(D101,$D:$D,1)+COUNTIF(D$11:$D101,D101)-1)</f>
        <v/>
      </c>
      <c r="H101" t="str">
        <f>IF(B101="","",RANK(D101,$D:$D)+COUNTIF($D$11:D101,D101)-1)</f>
        <v/>
      </c>
      <c r="J101" s="91">
        <v>91</v>
      </c>
      <c r="K101" s="19" t="str">
        <f t="shared" si="4"/>
        <v/>
      </c>
      <c r="L101" s="92" t="str">
        <f t="shared" si="5"/>
        <v/>
      </c>
      <c r="N101" s="166" t="str">
        <f>'ادخال درجات الاختبار الخامس'!AM96</f>
        <v/>
      </c>
      <c r="O101" s="166" t="str">
        <f>'ادخال درجات الاختبار الخامس'!AO96</f>
        <v/>
      </c>
      <c r="P101" s="166" t="str">
        <f>'ادخال درجات الاختبار الخامس'!AQ96</f>
        <v/>
      </c>
      <c r="Q101" s="166" t="str">
        <f>'ادخال درجات الاختبار الخامس'!AS96</f>
        <v/>
      </c>
      <c r="R101" s="166" t="str">
        <f>'ادخال درجات الاختبار الخامس'!AU96</f>
        <v/>
      </c>
      <c r="S101" s="166" t="str">
        <f>'ادخال درجات الاختبار الخامس'!AW96</f>
        <v/>
      </c>
      <c r="T101" s="166" t="str">
        <f>'ادخال درجات الاختبار الخامس'!AY96</f>
        <v/>
      </c>
      <c r="U101" s="166" t="str">
        <f>'ادخال درجات الاختبار الخامس'!BA96</f>
        <v/>
      </c>
      <c r="V101" s="166" t="str">
        <f>'ادخال درجات الاختبار الخامس'!BC96</f>
        <v/>
      </c>
      <c r="W101" s="224" t="str">
        <f>'ادخال درجات الاختبار الخامس'!BE96</f>
        <v/>
      </c>
      <c r="X101" s="224" t="str">
        <f>'ادخال درجات الاختبار الخامس'!BG96</f>
        <v/>
      </c>
      <c r="Y101" s="224" t="str">
        <f>'ادخال درجات الاختبار الخامس'!BI96</f>
        <v/>
      </c>
      <c r="Z101" s="224" t="str">
        <f>'ادخال درجات الاختبار الخامس'!BK96</f>
        <v/>
      </c>
      <c r="AA101" s="224" t="str">
        <f>'ادخال درجات الاختبار الخامس'!BM96</f>
        <v/>
      </c>
      <c r="AB101" s="224" t="str">
        <f>'ادخال درجات الاختبار الخامس'!BO96</f>
        <v/>
      </c>
      <c r="AC101" s="224" t="str">
        <f>'ادخال درجات الاختبار الخامس'!BQ96</f>
        <v/>
      </c>
      <c r="AD101" s="224" t="str">
        <f>'ادخال درجات الاختبار الخامس'!BS96</f>
        <v/>
      </c>
      <c r="AE101" s="224" t="str">
        <f>'ادخال درجات الاختبار الخامس'!BU96</f>
        <v/>
      </c>
      <c r="AF101" s="224" t="str">
        <f>'ادخال درجات الاختبار الخامس'!BW96</f>
        <v/>
      </c>
      <c r="AG101" s="224" t="str">
        <f>'ادخال درجات الاختبار الخامس'!BY96</f>
        <v/>
      </c>
      <c r="AH101" s="224" t="str">
        <f>'ادخال درجات الاختبار الخامس'!CA96</f>
        <v/>
      </c>
      <c r="AI101" s="224" t="str">
        <f>'ادخال درجات الاختبار الخامس'!CC96</f>
        <v/>
      </c>
      <c r="AJ101" s="224" t="str">
        <f>'ادخال درجات الاختبار الخامس'!CE96</f>
        <v/>
      </c>
      <c r="AK101" s="224" t="str">
        <f>'ادخال درجات الاختبار الخامس'!CG96</f>
        <v/>
      </c>
      <c r="AL101" s="224" t="str">
        <f>'ادخال درجات الاختبار الخامس'!CI96</f>
        <v/>
      </c>
      <c r="AS101" s="91">
        <v>91</v>
      </c>
      <c r="AT101" s="19" t="str">
        <f t="shared" si="6"/>
        <v/>
      </c>
      <c r="AU101" s="92" t="str">
        <f t="shared" si="7"/>
        <v/>
      </c>
    </row>
    <row r="102" spans="1:47">
      <c r="A102" s="91">
        <f>'ادخال درجات التشخيصي'!A98</f>
        <v>92</v>
      </c>
      <c r="B102" s="19" t="str">
        <f>IF('ادخال درجات الاختبار الخامس'!B97="","",'ادخال درجات الاختبار الخامس'!B97)</f>
        <v/>
      </c>
      <c r="C102" s="19" t="str">
        <f>'ادخال درجات الاختبار الخامس'!AC97</f>
        <v/>
      </c>
      <c r="D102" s="92" t="str">
        <f>'ادخال درجات الاختبار الخامس'!AD97</f>
        <v/>
      </c>
      <c r="G102" t="str">
        <f>IF(B102="","",RANK(D102,$D:$D,1)+COUNTIF(D$11:$D102,D102)-1)</f>
        <v/>
      </c>
      <c r="H102" t="str">
        <f>IF(B102="","",RANK(D102,$D:$D)+COUNTIF($D$11:D102,D102)-1)</f>
        <v/>
      </c>
      <c r="J102" s="91">
        <v>92</v>
      </c>
      <c r="K102" s="19" t="str">
        <f t="shared" si="4"/>
        <v/>
      </c>
      <c r="L102" s="92" t="str">
        <f t="shared" si="5"/>
        <v/>
      </c>
      <c r="N102" s="166" t="str">
        <f>'ادخال درجات الاختبار الخامس'!AM97</f>
        <v/>
      </c>
      <c r="O102" s="166" t="str">
        <f>'ادخال درجات الاختبار الخامس'!AO97</f>
        <v/>
      </c>
      <c r="P102" s="166" t="str">
        <f>'ادخال درجات الاختبار الخامس'!AQ97</f>
        <v/>
      </c>
      <c r="Q102" s="166" t="str">
        <f>'ادخال درجات الاختبار الخامس'!AS97</f>
        <v/>
      </c>
      <c r="R102" s="166" t="str">
        <f>'ادخال درجات الاختبار الخامس'!AU97</f>
        <v/>
      </c>
      <c r="S102" s="166" t="str">
        <f>'ادخال درجات الاختبار الخامس'!AW97</f>
        <v/>
      </c>
      <c r="T102" s="166" t="str">
        <f>'ادخال درجات الاختبار الخامس'!AY97</f>
        <v/>
      </c>
      <c r="U102" s="166" t="str">
        <f>'ادخال درجات الاختبار الخامس'!BA97</f>
        <v/>
      </c>
      <c r="V102" s="166" t="str">
        <f>'ادخال درجات الاختبار الخامس'!BC97</f>
        <v/>
      </c>
      <c r="W102" s="224" t="str">
        <f>'ادخال درجات الاختبار الخامس'!BE97</f>
        <v/>
      </c>
      <c r="X102" s="224" t="str">
        <f>'ادخال درجات الاختبار الخامس'!BG97</f>
        <v/>
      </c>
      <c r="Y102" s="224" t="str">
        <f>'ادخال درجات الاختبار الخامس'!BI97</f>
        <v/>
      </c>
      <c r="Z102" s="224" t="str">
        <f>'ادخال درجات الاختبار الخامس'!BK97</f>
        <v/>
      </c>
      <c r="AA102" s="224" t="str">
        <f>'ادخال درجات الاختبار الخامس'!BM97</f>
        <v/>
      </c>
      <c r="AB102" s="224" t="str">
        <f>'ادخال درجات الاختبار الخامس'!BO97</f>
        <v/>
      </c>
      <c r="AC102" s="224" t="str">
        <f>'ادخال درجات الاختبار الخامس'!BQ97</f>
        <v/>
      </c>
      <c r="AD102" s="224" t="str">
        <f>'ادخال درجات الاختبار الخامس'!BS97</f>
        <v/>
      </c>
      <c r="AE102" s="224" t="str">
        <f>'ادخال درجات الاختبار الخامس'!BU97</f>
        <v/>
      </c>
      <c r="AF102" s="224" t="str">
        <f>'ادخال درجات الاختبار الخامس'!BW97</f>
        <v/>
      </c>
      <c r="AG102" s="224" t="str">
        <f>'ادخال درجات الاختبار الخامس'!BY97</f>
        <v/>
      </c>
      <c r="AH102" s="224" t="str">
        <f>'ادخال درجات الاختبار الخامس'!CA97</f>
        <v/>
      </c>
      <c r="AI102" s="224" t="str">
        <f>'ادخال درجات الاختبار الخامس'!CC97</f>
        <v/>
      </c>
      <c r="AJ102" s="224" t="str">
        <f>'ادخال درجات الاختبار الخامس'!CE97</f>
        <v/>
      </c>
      <c r="AK102" s="224" t="str">
        <f>'ادخال درجات الاختبار الخامس'!CG97</f>
        <v/>
      </c>
      <c r="AL102" s="224" t="str">
        <f>'ادخال درجات الاختبار الخامس'!CI97</f>
        <v/>
      </c>
      <c r="AS102" s="91">
        <v>92</v>
      </c>
      <c r="AT102" s="19" t="str">
        <f t="shared" si="6"/>
        <v/>
      </c>
      <c r="AU102" s="92" t="str">
        <f t="shared" si="7"/>
        <v/>
      </c>
    </row>
    <row r="103" spans="1:47">
      <c r="A103" s="91">
        <f>'ادخال درجات التشخيصي'!A99</f>
        <v>93</v>
      </c>
      <c r="B103" s="19" t="str">
        <f>IF('ادخال درجات الاختبار الخامس'!B98="","",'ادخال درجات الاختبار الخامس'!B98)</f>
        <v/>
      </c>
      <c r="C103" s="19" t="str">
        <f>'ادخال درجات الاختبار الخامس'!AC98</f>
        <v/>
      </c>
      <c r="D103" s="92" t="str">
        <f>'ادخال درجات الاختبار الخامس'!AD98</f>
        <v/>
      </c>
      <c r="G103" t="str">
        <f>IF(B103="","",RANK(D103,$D:$D,1)+COUNTIF(D$11:$D103,D103)-1)</f>
        <v/>
      </c>
      <c r="H103" t="str">
        <f>IF(B103="","",RANK(D103,$D:$D)+COUNTIF($D$11:D103,D103)-1)</f>
        <v/>
      </c>
      <c r="J103" s="91">
        <v>93</v>
      </c>
      <c r="K103" s="19" t="str">
        <f t="shared" si="4"/>
        <v/>
      </c>
      <c r="L103" s="92" t="str">
        <f t="shared" si="5"/>
        <v/>
      </c>
      <c r="N103" s="166" t="str">
        <f>'ادخال درجات الاختبار الخامس'!AM98</f>
        <v/>
      </c>
      <c r="O103" s="166" t="str">
        <f>'ادخال درجات الاختبار الخامس'!AO98</f>
        <v/>
      </c>
      <c r="P103" s="166" t="str">
        <f>'ادخال درجات الاختبار الخامس'!AQ98</f>
        <v/>
      </c>
      <c r="Q103" s="166" t="str">
        <f>'ادخال درجات الاختبار الخامس'!AS98</f>
        <v/>
      </c>
      <c r="R103" s="166" t="str">
        <f>'ادخال درجات الاختبار الخامس'!AU98</f>
        <v/>
      </c>
      <c r="S103" s="166" t="str">
        <f>'ادخال درجات الاختبار الخامس'!AW98</f>
        <v/>
      </c>
      <c r="T103" s="166" t="str">
        <f>'ادخال درجات الاختبار الخامس'!AY98</f>
        <v/>
      </c>
      <c r="U103" s="166" t="str">
        <f>'ادخال درجات الاختبار الخامس'!BA98</f>
        <v/>
      </c>
      <c r="V103" s="166" t="str">
        <f>'ادخال درجات الاختبار الخامس'!BC98</f>
        <v/>
      </c>
      <c r="W103" s="224" t="str">
        <f>'ادخال درجات الاختبار الخامس'!BE98</f>
        <v/>
      </c>
      <c r="X103" s="224" t="str">
        <f>'ادخال درجات الاختبار الخامس'!BG98</f>
        <v/>
      </c>
      <c r="Y103" s="224" t="str">
        <f>'ادخال درجات الاختبار الخامس'!BI98</f>
        <v/>
      </c>
      <c r="Z103" s="224" t="str">
        <f>'ادخال درجات الاختبار الخامس'!BK98</f>
        <v/>
      </c>
      <c r="AA103" s="224" t="str">
        <f>'ادخال درجات الاختبار الخامس'!BM98</f>
        <v/>
      </c>
      <c r="AB103" s="224" t="str">
        <f>'ادخال درجات الاختبار الخامس'!BO98</f>
        <v/>
      </c>
      <c r="AC103" s="224" t="str">
        <f>'ادخال درجات الاختبار الخامس'!BQ98</f>
        <v/>
      </c>
      <c r="AD103" s="224" t="str">
        <f>'ادخال درجات الاختبار الخامس'!BS98</f>
        <v/>
      </c>
      <c r="AE103" s="224" t="str">
        <f>'ادخال درجات الاختبار الخامس'!BU98</f>
        <v/>
      </c>
      <c r="AF103" s="224" t="str">
        <f>'ادخال درجات الاختبار الخامس'!BW98</f>
        <v/>
      </c>
      <c r="AG103" s="224" t="str">
        <f>'ادخال درجات الاختبار الخامس'!BY98</f>
        <v/>
      </c>
      <c r="AH103" s="224" t="str">
        <f>'ادخال درجات الاختبار الخامس'!CA98</f>
        <v/>
      </c>
      <c r="AI103" s="224" t="str">
        <f>'ادخال درجات الاختبار الخامس'!CC98</f>
        <v/>
      </c>
      <c r="AJ103" s="224" t="str">
        <f>'ادخال درجات الاختبار الخامس'!CE98</f>
        <v/>
      </c>
      <c r="AK103" s="224" t="str">
        <f>'ادخال درجات الاختبار الخامس'!CG98</f>
        <v/>
      </c>
      <c r="AL103" s="224" t="str">
        <f>'ادخال درجات الاختبار الخامس'!CI98</f>
        <v/>
      </c>
      <c r="AS103" s="91">
        <v>93</v>
      </c>
      <c r="AT103" s="19" t="str">
        <f t="shared" si="6"/>
        <v/>
      </c>
      <c r="AU103" s="92" t="str">
        <f t="shared" si="7"/>
        <v/>
      </c>
    </row>
    <row r="104" spans="1:47">
      <c r="A104" s="91">
        <f>'ادخال درجات التشخيصي'!A100</f>
        <v>94</v>
      </c>
      <c r="B104" s="19" t="str">
        <f>IF('ادخال درجات الاختبار الخامس'!B99="","",'ادخال درجات الاختبار الخامس'!B99)</f>
        <v/>
      </c>
      <c r="C104" s="19" t="str">
        <f>'ادخال درجات الاختبار الخامس'!AC99</f>
        <v/>
      </c>
      <c r="D104" s="92" t="str">
        <f>'ادخال درجات الاختبار الخامس'!AD99</f>
        <v/>
      </c>
      <c r="G104" t="str">
        <f>IF(B104="","",RANK(D104,$D:$D,1)+COUNTIF(D$11:$D104,D104)-1)</f>
        <v/>
      </c>
      <c r="H104" t="str">
        <f>IF(B104="","",RANK(D104,$D:$D)+COUNTIF($D$11:D104,D104)-1)</f>
        <v/>
      </c>
      <c r="J104" s="91">
        <v>94</v>
      </c>
      <c r="K104" s="19" t="str">
        <f t="shared" si="4"/>
        <v/>
      </c>
      <c r="L104" s="92" t="str">
        <f t="shared" si="5"/>
        <v/>
      </c>
      <c r="N104" s="166" t="str">
        <f>'ادخال درجات الاختبار الخامس'!AM99</f>
        <v/>
      </c>
      <c r="O104" s="166" t="str">
        <f>'ادخال درجات الاختبار الخامس'!AO99</f>
        <v/>
      </c>
      <c r="P104" s="166" t="str">
        <f>'ادخال درجات الاختبار الخامس'!AQ99</f>
        <v/>
      </c>
      <c r="Q104" s="166" t="str">
        <f>'ادخال درجات الاختبار الخامس'!AS99</f>
        <v/>
      </c>
      <c r="R104" s="166" t="str">
        <f>'ادخال درجات الاختبار الخامس'!AU99</f>
        <v/>
      </c>
      <c r="S104" s="166" t="str">
        <f>'ادخال درجات الاختبار الخامس'!AW99</f>
        <v/>
      </c>
      <c r="T104" s="166" t="str">
        <f>'ادخال درجات الاختبار الخامس'!AY99</f>
        <v/>
      </c>
      <c r="U104" s="166" t="str">
        <f>'ادخال درجات الاختبار الخامس'!BA99</f>
        <v/>
      </c>
      <c r="V104" s="166" t="str">
        <f>'ادخال درجات الاختبار الخامس'!BC99</f>
        <v/>
      </c>
      <c r="W104" s="224" t="str">
        <f>'ادخال درجات الاختبار الخامس'!BE99</f>
        <v/>
      </c>
      <c r="X104" s="224" t="str">
        <f>'ادخال درجات الاختبار الخامس'!BG99</f>
        <v/>
      </c>
      <c r="Y104" s="224" t="str">
        <f>'ادخال درجات الاختبار الخامس'!BI99</f>
        <v/>
      </c>
      <c r="Z104" s="224" t="str">
        <f>'ادخال درجات الاختبار الخامس'!BK99</f>
        <v/>
      </c>
      <c r="AA104" s="224" t="str">
        <f>'ادخال درجات الاختبار الخامس'!BM99</f>
        <v/>
      </c>
      <c r="AB104" s="224" t="str">
        <f>'ادخال درجات الاختبار الخامس'!BO99</f>
        <v/>
      </c>
      <c r="AC104" s="224" t="str">
        <f>'ادخال درجات الاختبار الخامس'!BQ99</f>
        <v/>
      </c>
      <c r="AD104" s="224" t="str">
        <f>'ادخال درجات الاختبار الخامس'!BS99</f>
        <v/>
      </c>
      <c r="AE104" s="224" t="str">
        <f>'ادخال درجات الاختبار الخامس'!BU99</f>
        <v/>
      </c>
      <c r="AF104" s="224" t="str">
        <f>'ادخال درجات الاختبار الخامس'!BW99</f>
        <v/>
      </c>
      <c r="AG104" s="224" t="str">
        <f>'ادخال درجات الاختبار الخامس'!BY99</f>
        <v/>
      </c>
      <c r="AH104" s="224" t="str">
        <f>'ادخال درجات الاختبار الخامس'!CA99</f>
        <v/>
      </c>
      <c r="AI104" s="224" t="str">
        <f>'ادخال درجات الاختبار الخامس'!CC99</f>
        <v/>
      </c>
      <c r="AJ104" s="224" t="str">
        <f>'ادخال درجات الاختبار الخامس'!CE99</f>
        <v/>
      </c>
      <c r="AK104" s="224" t="str">
        <f>'ادخال درجات الاختبار الخامس'!CG99</f>
        <v/>
      </c>
      <c r="AL104" s="224" t="str">
        <f>'ادخال درجات الاختبار الخامس'!CI99</f>
        <v/>
      </c>
      <c r="AS104" s="91">
        <v>94</v>
      </c>
      <c r="AT104" s="19" t="str">
        <f t="shared" si="6"/>
        <v/>
      </c>
      <c r="AU104" s="92" t="str">
        <f t="shared" si="7"/>
        <v/>
      </c>
    </row>
    <row r="105" spans="1:47">
      <c r="A105" s="91">
        <f>'ادخال درجات التشخيصي'!A101</f>
        <v>95</v>
      </c>
      <c r="B105" s="19" t="str">
        <f>IF('ادخال درجات الاختبار الخامس'!B100="","",'ادخال درجات الاختبار الخامس'!B100)</f>
        <v/>
      </c>
      <c r="C105" s="19" t="str">
        <f>'ادخال درجات الاختبار الخامس'!AC100</f>
        <v/>
      </c>
      <c r="D105" s="92" t="str">
        <f>'ادخال درجات الاختبار الخامس'!AD100</f>
        <v/>
      </c>
      <c r="G105" t="str">
        <f>IF(B105="","",RANK(D105,$D:$D,1)+COUNTIF(D$11:$D105,D105)-1)</f>
        <v/>
      </c>
      <c r="H105" t="str">
        <f>IF(B105="","",RANK(D105,$D:$D)+COUNTIF($D$11:D105,D105)-1)</f>
        <v/>
      </c>
      <c r="J105" s="91">
        <v>95</v>
      </c>
      <c r="K105" s="19" t="str">
        <f t="shared" si="4"/>
        <v/>
      </c>
      <c r="L105" s="92" t="str">
        <f t="shared" si="5"/>
        <v/>
      </c>
      <c r="N105" s="166" t="str">
        <f>'ادخال درجات الاختبار الخامس'!AM100</f>
        <v/>
      </c>
      <c r="O105" s="166" t="str">
        <f>'ادخال درجات الاختبار الخامس'!AO100</f>
        <v/>
      </c>
      <c r="P105" s="166" t="str">
        <f>'ادخال درجات الاختبار الخامس'!AQ100</f>
        <v/>
      </c>
      <c r="Q105" s="166" t="str">
        <f>'ادخال درجات الاختبار الخامس'!AS100</f>
        <v/>
      </c>
      <c r="R105" s="166" t="str">
        <f>'ادخال درجات الاختبار الخامس'!AU100</f>
        <v/>
      </c>
      <c r="S105" s="166" t="str">
        <f>'ادخال درجات الاختبار الخامس'!AW100</f>
        <v/>
      </c>
      <c r="T105" s="166" t="str">
        <f>'ادخال درجات الاختبار الخامس'!AY100</f>
        <v/>
      </c>
      <c r="U105" s="166" t="str">
        <f>'ادخال درجات الاختبار الخامس'!BA100</f>
        <v/>
      </c>
      <c r="V105" s="166" t="str">
        <f>'ادخال درجات الاختبار الخامس'!BC100</f>
        <v/>
      </c>
      <c r="W105" s="224" t="str">
        <f>'ادخال درجات الاختبار الخامس'!BE100</f>
        <v/>
      </c>
      <c r="X105" s="224" t="str">
        <f>'ادخال درجات الاختبار الخامس'!BG100</f>
        <v/>
      </c>
      <c r="Y105" s="224" t="str">
        <f>'ادخال درجات الاختبار الخامس'!BI100</f>
        <v/>
      </c>
      <c r="Z105" s="224" t="str">
        <f>'ادخال درجات الاختبار الخامس'!BK100</f>
        <v/>
      </c>
      <c r="AA105" s="224" t="str">
        <f>'ادخال درجات الاختبار الخامس'!BM100</f>
        <v/>
      </c>
      <c r="AB105" s="224" t="str">
        <f>'ادخال درجات الاختبار الخامس'!BO100</f>
        <v/>
      </c>
      <c r="AC105" s="224" t="str">
        <f>'ادخال درجات الاختبار الخامس'!BQ100</f>
        <v/>
      </c>
      <c r="AD105" s="224" t="str">
        <f>'ادخال درجات الاختبار الخامس'!BS100</f>
        <v/>
      </c>
      <c r="AE105" s="224" t="str">
        <f>'ادخال درجات الاختبار الخامس'!BU100</f>
        <v/>
      </c>
      <c r="AF105" s="224" t="str">
        <f>'ادخال درجات الاختبار الخامس'!BW100</f>
        <v/>
      </c>
      <c r="AG105" s="224" t="str">
        <f>'ادخال درجات الاختبار الخامس'!BY100</f>
        <v/>
      </c>
      <c r="AH105" s="224" t="str">
        <f>'ادخال درجات الاختبار الخامس'!CA100</f>
        <v/>
      </c>
      <c r="AI105" s="224" t="str">
        <f>'ادخال درجات الاختبار الخامس'!CC100</f>
        <v/>
      </c>
      <c r="AJ105" s="224" t="str">
        <f>'ادخال درجات الاختبار الخامس'!CE100</f>
        <v/>
      </c>
      <c r="AK105" s="224" t="str">
        <f>'ادخال درجات الاختبار الخامس'!CG100</f>
        <v/>
      </c>
      <c r="AL105" s="224" t="str">
        <f>'ادخال درجات الاختبار الخامس'!CI100</f>
        <v/>
      </c>
      <c r="AS105" s="91">
        <v>95</v>
      </c>
      <c r="AT105" s="19" t="str">
        <f t="shared" si="6"/>
        <v/>
      </c>
      <c r="AU105" s="92" t="str">
        <f t="shared" si="7"/>
        <v/>
      </c>
    </row>
    <row r="106" spans="1:47">
      <c r="A106" s="91">
        <f>'ادخال درجات التشخيصي'!A102</f>
        <v>96</v>
      </c>
      <c r="B106" s="19" t="str">
        <f>IF('ادخال درجات الاختبار الخامس'!B101="","",'ادخال درجات الاختبار الخامس'!B101)</f>
        <v/>
      </c>
      <c r="C106" s="19" t="str">
        <f>'ادخال درجات الاختبار الخامس'!AC101</f>
        <v/>
      </c>
      <c r="D106" s="92" t="str">
        <f>'ادخال درجات الاختبار الخامس'!AD101</f>
        <v/>
      </c>
      <c r="G106" t="str">
        <f>IF(B106="","",RANK(D106,$D:$D,1)+COUNTIF(D$11:$D106,D106)-1)</f>
        <v/>
      </c>
      <c r="H106" t="str">
        <f>IF(B106="","",RANK(D106,$D:$D)+COUNTIF($D$11:D106,D106)-1)</f>
        <v/>
      </c>
      <c r="J106" s="91">
        <v>96</v>
      </c>
      <c r="K106" s="19" t="str">
        <f t="shared" si="4"/>
        <v/>
      </c>
      <c r="L106" s="92" t="str">
        <f t="shared" si="5"/>
        <v/>
      </c>
      <c r="N106" s="166" t="str">
        <f>'ادخال درجات الاختبار الخامس'!AM101</f>
        <v/>
      </c>
      <c r="O106" s="166" t="str">
        <f>'ادخال درجات الاختبار الخامس'!AO101</f>
        <v/>
      </c>
      <c r="P106" s="166" t="str">
        <f>'ادخال درجات الاختبار الخامس'!AQ101</f>
        <v/>
      </c>
      <c r="Q106" s="166" t="str">
        <f>'ادخال درجات الاختبار الخامس'!AS101</f>
        <v/>
      </c>
      <c r="R106" s="166" t="str">
        <f>'ادخال درجات الاختبار الخامس'!AU101</f>
        <v/>
      </c>
      <c r="S106" s="166" t="str">
        <f>'ادخال درجات الاختبار الخامس'!AW101</f>
        <v/>
      </c>
      <c r="T106" s="166" t="str">
        <f>'ادخال درجات الاختبار الخامس'!AY101</f>
        <v/>
      </c>
      <c r="U106" s="166" t="str">
        <f>'ادخال درجات الاختبار الخامس'!BA101</f>
        <v/>
      </c>
      <c r="V106" s="166" t="str">
        <f>'ادخال درجات الاختبار الخامس'!BC101</f>
        <v/>
      </c>
      <c r="W106" s="224" t="str">
        <f>'ادخال درجات الاختبار الخامس'!BE101</f>
        <v/>
      </c>
      <c r="X106" s="224" t="str">
        <f>'ادخال درجات الاختبار الخامس'!BG101</f>
        <v/>
      </c>
      <c r="Y106" s="224" t="str">
        <f>'ادخال درجات الاختبار الخامس'!BI101</f>
        <v/>
      </c>
      <c r="Z106" s="224" t="str">
        <f>'ادخال درجات الاختبار الخامس'!BK101</f>
        <v/>
      </c>
      <c r="AA106" s="224" t="str">
        <f>'ادخال درجات الاختبار الخامس'!BM101</f>
        <v/>
      </c>
      <c r="AB106" s="224" t="str">
        <f>'ادخال درجات الاختبار الخامس'!BO101</f>
        <v/>
      </c>
      <c r="AC106" s="224" t="str">
        <f>'ادخال درجات الاختبار الخامس'!BQ101</f>
        <v/>
      </c>
      <c r="AD106" s="224" t="str">
        <f>'ادخال درجات الاختبار الخامس'!BS101</f>
        <v/>
      </c>
      <c r="AE106" s="224" t="str">
        <f>'ادخال درجات الاختبار الخامس'!BU101</f>
        <v/>
      </c>
      <c r="AF106" s="224" t="str">
        <f>'ادخال درجات الاختبار الخامس'!BW101</f>
        <v/>
      </c>
      <c r="AG106" s="224" t="str">
        <f>'ادخال درجات الاختبار الخامس'!BY101</f>
        <v/>
      </c>
      <c r="AH106" s="224" t="str">
        <f>'ادخال درجات الاختبار الخامس'!CA101</f>
        <v/>
      </c>
      <c r="AI106" s="224" t="str">
        <f>'ادخال درجات الاختبار الخامس'!CC101</f>
        <v/>
      </c>
      <c r="AJ106" s="224" t="str">
        <f>'ادخال درجات الاختبار الخامس'!CE101</f>
        <v/>
      </c>
      <c r="AK106" s="224" t="str">
        <f>'ادخال درجات الاختبار الخامس'!CG101</f>
        <v/>
      </c>
      <c r="AL106" s="224" t="str">
        <f>'ادخال درجات الاختبار الخامس'!CI101</f>
        <v/>
      </c>
      <c r="AS106" s="91">
        <v>96</v>
      </c>
      <c r="AT106" s="19" t="str">
        <f t="shared" si="6"/>
        <v/>
      </c>
      <c r="AU106" s="92" t="str">
        <f t="shared" si="7"/>
        <v/>
      </c>
    </row>
    <row r="107" spans="1:47">
      <c r="A107" s="91">
        <f>'ادخال درجات التشخيصي'!A103</f>
        <v>97</v>
      </c>
      <c r="B107" s="19" t="str">
        <f>IF('ادخال درجات الاختبار الخامس'!B102="","",'ادخال درجات الاختبار الخامس'!B102)</f>
        <v/>
      </c>
      <c r="C107" s="19" t="str">
        <f>'ادخال درجات الاختبار الخامس'!AC102</f>
        <v/>
      </c>
      <c r="D107" s="92" t="str">
        <f>'ادخال درجات الاختبار الخامس'!AD102</f>
        <v/>
      </c>
      <c r="G107" t="str">
        <f>IF(B107="","",RANK(D107,$D:$D,1)+COUNTIF(D$11:$D107,D107)-1)</f>
        <v/>
      </c>
      <c r="H107" t="str">
        <f>IF(B107="","",RANK(D107,$D:$D)+COUNTIF($D$11:D107,D107)-1)</f>
        <v/>
      </c>
      <c r="J107" s="91">
        <v>97</v>
      </c>
      <c r="K107" s="19" t="str">
        <f t="shared" si="4"/>
        <v/>
      </c>
      <c r="L107" s="92" t="str">
        <f t="shared" si="5"/>
        <v/>
      </c>
      <c r="N107" s="166" t="str">
        <f>'ادخال درجات الاختبار الخامس'!AM102</f>
        <v/>
      </c>
      <c r="O107" s="166" t="str">
        <f>'ادخال درجات الاختبار الخامس'!AO102</f>
        <v/>
      </c>
      <c r="P107" s="166" t="str">
        <f>'ادخال درجات الاختبار الخامس'!AQ102</f>
        <v/>
      </c>
      <c r="Q107" s="166" t="str">
        <f>'ادخال درجات الاختبار الخامس'!AS102</f>
        <v/>
      </c>
      <c r="R107" s="166" t="str">
        <f>'ادخال درجات الاختبار الخامس'!AU102</f>
        <v/>
      </c>
      <c r="S107" s="166" t="str">
        <f>'ادخال درجات الاختبار الخامس'!AW102</f>
        <v/>
      </c>
      <c r="T107" s="166" t="str">
        <f>'ادخال درجات الاختبار الخامس'!AY102</f>
        <v/>
      </c>
      <c r="U107" s="166" t="str">
        <f>'ادخال درجات الاختبار الخامس'!BA102</f>
        <v/>
      </c>
      <c r="V107" s="166" t="str">
        <f>'ادخال درجات الاختبار الخامس'!BC102</f>
        <v/>
      </c>
      <c r="W107" s="224" t="str">
        <f>'ادخال درجات الاختبار الخامس'!BE102</f>
        <v/>
      </c>
      <c r="X107" s="224" t="str">
        <f>'ادخال درجات الاختبار الخامس'!BG102</f>
        <v/>
      </c>
      <c r="Y107" s="224" t="str">
        <f>'ادخال درجات الاختبار الخامس'!BI102</f>
        <v/>
      </c>
      <c r="Z107" s="224" t="str">
        <f>'ادخال درجات الاختبار الخامس'!BK102</f>
        <v/>
      </c>
      <c r="AA107" s="224" t="str">
        <f>'ادخال درجات الاختبار الخامس'!BM102</f>
        <v/>
      </c>
      <c r="AB107" s="224" t="str">
        <f>'ادخال درجات الاختبار الخامس'!BO102</f>
        <v/>
      </c>
      <c r="AC107" s="224" t="str">
        <f>'ادخال درجات الاختبار الخامس'!BQ102</f>
        <v/>
      </c>
      <c r="AD107" s="224" t="str">
        <f>'ادخال درجات الاختبار الخامس'!BS102</f>
        <v/>
      </c>
      <c r="AE107" s="224" t="str">
        <f>'ادخال درجات الاختبار الخامس'!BU102</f>
        <v/>
      </c>
      <c r="AF107" s="224" t="str">
        <f>'ادخال درجات الاختبار الخامس'!BW102</f>
        <v/>
      </c>
      <c r="AG107" s="224" t="str">
        <f>'ادخال درجات الاختبار الخامس'!BY102</f>
        <v/>
      </c>
      <c r="AH107" s="224" t="str">
        <f>'ادخال درجات الاختبار الخامس'!CA102</f>
        <v/>
      </c>
      <c r="AI107" s="224" t="str">
        <f>'ادخال درجات الاختبار الخامس'!CC102</f>
        <v/>
      </c>
      <c r="AJ107" s="224" t="str">
        <f>'ادخال درجات الاختبار الخامس'!CE102</f>
        <v/>
      </c>
      <c r="AK107" s="224" t="str">
        <f>'ادخال درجات الاختبار الخامس'!CG102</f>
        <v/>
      </c>
      <c r="AL107" s="224" t="str">
        <f>'ادخال درجات الاختبار الخامس'!CI102</f>
        <v/>
      </c>
      <c r="AS107" s="91">
        <v>97</v>
      </c>
      <c r="AT107" s="19" t="str">
        <f t="shared" si="6"/>
        <v/>
      </c>
      <c r="AU107" s="92" t="str">
        <f t="shared" si="7"/>
        <v/>
      </c>
    </row>
    <row r="108" spans="1:47">
      <c r="A108" s="91">
        <f>'ادخال درجات التشخيصي'!A104</f>
        <v>98</v>
      </c>
      <c r="B108" s="19" t="str">
        <f>IF('ادخال درجات الاختبار الخامس'!B103="","",'ادخال درجات الاختبار الخامس'!B103)</f>
        <v/>
      </c>
      <c r="C108" s="19" t="str">
        <f>'ادخال درجات الاختبار الخامس'!AC103</f>
        <v/>
      </c>
      <c r="D108" s="92" t="str">
        <f>'ادخال درجات الاختبار الخامس'!AD103</f>
        <v/>
      </c>
      <c r="G108" t="str">
        <f>IF(B108="","",RANK(D108,$D:$D,1)+COUNTIF(D$11:$D108,D108)-1)</f>
        <v/>
      </c>
      <c r="H108" t="str">
        <f>IF(B108="","",RANK(D108,$D:$D)+COUNTIF($D$11:D108,D108)-1)</f>
        <v/>
      </c>
      <c r="J108" s="91">
        <v>98</v>
      </c>
      <c r="K108" s="19" t="str">
        <f t="shared" si="4"/>
        <v/>
      </c>
      <c r="L108" s="92" t="str">
        <f t="shared" si="5"/>
        <v/>
      </c>
      <c r="N108" s="166" t="str">
        <f>'ادخال درجات الاختبار الخامس'!AM103</f>
        <v/>
      </c>
      <c r="O108" s="166" t="str">
        <f>'ادخال درجات الاختبار الخامس'!AO103</f>
        <v/>
      </c>
      <c r="P108" s="166" t="str">
        <f>'ادخال درجات الاختبار الخامس'!AQ103</f>
        <v/>
      </c>
      <c r="Q108" s="166" t="str">
        <f>'ادخال درجات الاختبار الخامس'!AS103</f>
        <v/>
      </c>
      <c r="R108" s="166" t="str">
        <f>'ادخال درجات الاختبار الخامس'!AU103</f>
        <v/>
      </c>
      <c r="S108" s="166" t="str">
        <f>'ادخال درجات الاختبار الخامس'!AW103</f>
        <v/>
      </c>
      <c r="T108" s="166" t="str">
        <f>'ادخال درجات الاختبار الخامس'!AY103</f>
        <v/>
      </c>
      <c r="U108" s="166" t="str">
        <f>'ادخال درجات الاختبار الخامس'!BA103</f>
        <v/>
      </c>
      <c r="V108" s="166" t="str">
        <f>'ادخال درجات الاختبار الخامس'!BC103</f>
        <v/>
      </c>
      <c r="W108" s="224" t="str">
        <f>'ادخال درجات الاختبار الخامس'!BE103</f>
        <v/>
      </c>
      <c r="X108" s="224" t="str">
        <f>'ادخال درجات الاختبار الخامس'!BG103</f>
        <v/>
      </c>
      <c r="Y108" s="224" t="str">
        <f>'ادخال درجات الاختبار الخامس'!BI103</f>
        <v/>
      </c>
      <c r="Z108" s="224" t="str">
        <f>'ادخال درجات الاختبار الخامس'!BK103</f>
        <v/>
      </c>
      <c r="AA108" s="224" t="str">
        <f>'ادخال درجات الاختبار الخامس'!BM103</f>
        <v/>
      </c>
      <c r="AB108" s="224" t="str">
        <f>'ادخال درجات الاختبار الخامس'!BO103</f>
        <v/>
      </c>
      <c r="AC108" s="224" t="str">
        <f>'ادخال درجات الاختبار الخامس'!BQ103</f>
        <v/>
      </c>
      <c r="AD108" s="224" t="str">
        <f>'ادخال درجات الاختبار الخامس'!BS103</f>
        <v/>
      </c>
      <c r="AE108" s="224" t="str">
        <f>'ادخال درجات الاختبار الخامس'!BU103</f>
        <v/>
      </c>
      <c r="AF108" s="224" t="str">
        <f>'ادخال درجات الاختبار الخامس'!BW103</f>
        <v/>
      </c>
      <c r="AG108" s="224" t="str">
        <f>'ادخال درجات الاختبار الخامس'!BY103</f>
        <v/>
      </c>
      <c r="AH108" s="224" t="str">
        <f>'ادخال درجات الاختبار الخامس'!CA103</f>
        <v/>
      </c>
      <c r="AI108" s="224" t="str">
        <f>'ادخال درجات الاختبار الخامس'!CC103</f>
        <v/>
      </c>
      <c r="AJ108" s="224" t="str">
        <f>'ادخال درجات الاختبار الخامس'!CE103</f>
        <v/>
      </c>
      <c r="AK108" s="224" t="str">
        <f>'ادخال درجات الاختبار الخامس'!CG103</f>
        <v/>
      </c>
      <c r="AL108" s="224" t="str">
        <f>'ادخال درجات الاختبار الخامس'!CI103</f>
        <v/>
      </c>
      <c r="AS108" s="91">
        <v>98</v>
      </c>
      <c r="AT108" s="19" t="str">
        <f t="shared" si="6"/>
        <v/>
      </c>
      <c r="AU108" s="92" t="str">
        <f t="shared" si="7"/>
        <v/>
      </c>
    </row>
    <row r="109" spans="1:47">
      <c r="A109" s="91">
        <f>'ادخال درجات التشخيصي'!A105</f>
        <v>99</v>
      </c>
      <c r="B109" s="19" t="str">
        <f>IF('ادخال درجات الاختبار الخامس'!B104="","",'ادخال درجات الاختبار الخامس'!B104)</f>
        <v/>
      </c>
      <c r="C109" s="19" t="str">
        <f>'ادخال درجات الاختبار الخامس'!AC104</f>
        <v/>
      </c>
      <c r="D109" s="92" t="str">
        <f>'ادخال درجات الاختبار الخامس'!AD104</f>
        <v/>
      </c>
      <c r="G109" t="str">
        <f>IF(B109="","",RANK(D109,$D:$D,1)+COUNTIF(D$11:$D109,D109)-1)</f>
        <v/>
      </c>
      <c r="H109" t="str">
        <f>IF(B109="","",RANK(D109,$D:$D)+COUNTIF($D$11:D109,D109)-1)</f>
        <v/>
      </c>
      <c r="J109" s="91">
        <v>99</v>
      </c>
      <c r="K109" s="19" t="str">
        <f t="shared" si="4"/>
        <v/>
      </c>
      <c r="L109" s="92" t="str">
        <f t="shared" si="5"/>
        <v/>
      </c>
      <c r="N109" s="166" t="str">
        <f>'ادخال درجات الاختبار الخامس'!AM104</f>
        <v/>
      </c>
      <c r="O109" s="166" t="str">
        <f>'ادخال درجات الاختبار الخامس'!AO104</f>
        <v/>
      </c>
      <c r="P109" s="166" t="str">
        <f>'ادخال درجات الاختبار الخامس'!AQ104</f>
        <v/>
      </c>
      <c r="Q109" s="166" t="str">
        <f>'ادخال درجات الاختبار الخامس'!AS104</f>
        <v/>
      </c>
      <c r="R109" s="166" t="str">
        <f>'ادخال درجات الاختبار الخامس'!AU104</f>
        <v/>
      </c>
      <c r="S109" s="166" t="str">
        <f>'ادخال درجات الاختبار الخامس'!AW104</f>
        <v/>
      </c>
      <c r="T109" s="166" t="str">
        <f>'ادخال درجات الاختبار الخامس'!AY104</f>
        <v/>
      </c>
      <c r="U109" s="166" t="str">
        <f>'ادخال درجات الاختبار الخامس'!BA104</f>
        <v/>
      </c>
      <c r="V109" s="166" t="str">
        <f>'ادخال درجات الاختبار الخامس'!BC104</f>
        <v/>
      </c>
      <c r="W109" s="224" t="str">
        <f>'ادخال درجات الاختبار الخامس'!BE104</f>
        <v/>
      </c>
      <c r="X109" s="224" t="str">
        <f>'ادخال درجات الاختبار الخامس'!BG104</f>
        <v/>
      </c>
      <c r="Y109" s="224" t="str">
        <f>'ادخال درجات الاختبار الخامس'!BI104</f>
        <v/>
      </c>
      <c r="Z109" s="224" t="str">
        <f>'ادخال درجات الاختبار الخامس'!BK104</f>
        <v/>
      </c>
      <c r="AA109" s="224" t="str">
        <f>'ادخال درجات الاختبار الخامس'!BM104</f>
        <v/>
      </c>
      <c r="AB109" s="224" t="str">
        <f>'ادخال درجات الاختبار الخامس'!BO104</f>
        <v/>
      </c>
      <c r="AC109" s="224" t="str">
        <f>'ادخال درجات الاختبار الخامس'!BQ104</f>
        <v/>
      </c>
      <c r="AD109" s="224" t="str">
        <f>'ادخال درجات الاختبار الخامس'!BS104</f>
        <v/>
      </c>
      <c r="AE109" s="224" t="str">
        <f>'ادخال درجات الاختبار الخامس'!BU104</f>
        <v/>
      </c>
      <c r="AF109" s="224" t="str">
        <f>'ادخال درجات الاختبار الخامس'!BW104</f>
        <v/>
      </c>
      <c r="AG109" s="224" t="str">
        <f>'ادخال درجات الاختبار الخامس'!BY104</f>
        <v/>
      </c>
      <c r="AH109" s="224" t="str">
        <f>'ادخال درجات الاختبار الخامس'!CA104</f>
        <v/>
      </c>
      <c r="AI109" s="224" t="str">
        <f>'ادخال درجات الاختبار الخامس'!CC104</f>
        <v/>
      </c>
      <c r="AJ109" s="224" t="str">
        <f>'ادخال درجات الاختبار الخامس'!CE104</f>
        <v/>
      </c>
      <c r="AK109" s="224" t="str">
        <f>'ادخال درجات الاختبار الخامس'!CG104</f>
        <v/>
      </c>
      <c r="AL109" s="224" t="str">
        <f>'ادخال درجات الاختبار الخامس'!CI104</f>
        <v/>
      </c>
      <c r="AS109" s="91">
        <v>99</v>
      </c>
      <c r="AT109" s="19" t="str">
        <f t="shared" si="6"/>
        <v/>
      </c>
      <c r="AU109" s="92" t="str">
        <f t="shared" si="7"/>
        <v/>
      </c>
    </row>
    <row r="110" spans="1:47">
      <c r="A110" s="91">
        <f>'ادخال درجات التشخيصي'!A106</f>
        <v>100</v>
      </c>
      <c r="B110" s="19" t="str">
        <f>IF('ادخال درجات الاختبار الخامس'!B105="","",'ادخال درجات الاختبار الخامس'!B105)</f>
        <v/>
      </c>
      <c r="C110" s="19" t="str">
        <f>'ادخال درجات الاختبار الخامس'!AC105</f>
        <v/>
      </c>
      <c r="D110" s="92" t="str">
        <f>'ادخال درجات الاختبار الخامس'!AD105</f>
        <v/>
      </c>
      <c r="G110" t="str">
        <f>IF(B110="","",RANK(D110,$D:$D,1)+COUNTIF(D$11:$D110,D110)-1)</f>
        <v/>
      </c>
      <c r="H110" t="str">
        <f>IF(B110="","",RANK(D110,$D:$D)+COUNTIF($D$11:D110,D110)-1)</f>
        <v/>
      </c>
      <c r="J110" s="91">
        <v>100</v>
      </c>
      <c r="K110" s="19" t="str">
        <f t="shared" si="4"/>
        <v/>
      </c>
      <c r="L110" s="92" t="str">
        <f t="shared" si="5"/>
        <v/>
      </c>
      <c r="N110" s="166" t="str">
        <f>'ادخال درجات الاختبار الخامس'!AM105</f>
        <v/>
      </c>
      <c r="O110" s="166" t="str">
        <f>'ادخال درجات الاختبار الخامس'!AO105</f>
        <v/>
      </c>
      <c r="P110" s="166" t="str">
        <f>'ادخال درجات الاختبار الخامس'!AQ105</f>
        <v/>
      </c>
      <c r="Q110" s="166" t="str">
        <f>'ادخال درجات الاختبار الخامس'!AS105</f>
        <v/>
      </c>
      <c r="R110" s="166" t="str">
        <f>'ادخال درجات الاختبار الخامس'!AU105</f>
        <v/>
      </c>
      <c r="S110" s="166" t="str">
        <f>'ادخال درجات الاختبار الخامس'!AW105</f>
        <v/>
      </c>
      <c r="T110" s="166" t="str">
        <f>'ادخال درجات الاختبار الخامس'!AY105</f>
        <v/>
      </c>
      <c r="U110" s="166" t="str">
        <f>'ادخال درجات الاختبار الخامس'!BA105</f>
        <v/>
      </c>
      <c r="V110" s="166" t="str">
        <f>'ادخال درجات الاختبار الخامس'!BC105</f>
        <v/>
      </c>
      <c r="W110" s="224" t="str">
        <f>'ادخال درجات الاختبار الخامس'!BE105</f>
        <v/>
      </c>
      <c r="X110" s="224" t="str">
        <f>'ادخال درجات الاختبار الخامس'!BG105</f>
        <v/>
      </c>
      <c r="Y110" s="224" t="str">
        <f>'ادخال درجات الاختبار الخامس'!BI105</f>
        <v/>
      </c>
      <c r="Z110" s="224" t="str">
        <f>'ادخال درجات الاختبار الخامس'!BK105</f>
        <v/>
      </c>
      <c r="AA110" s="224" t="str">
        <f>'ادخال درجات الاختبار الخامس'!BM105</f>
        <v/>
      </c>
      <c r="AB110" s="224" t="str">
        <f>'ادخال درجات الاختبار الخامس'!BO105</f>
        <v/>
      </c>
      <c r="AC110" s="224" t="str">
        <f>'ادخال درجات الاختبار الخامس'!BQ105</f>
        <v/>
      </c>
      <c r="AD110" s="224" t="str">
        <f>'ادخال درجات الاختبار الخامس'!BS105</f>
        <v/>
      </c>
      <c r="AE110" s="224" t="str">
        <f>'ادخال درجات الاختبار الخامس'!BU105</f>
        <v/>
      </c>
      <c r="AF110" s="224" t="str">
        <f>'ادخال درجات الاختبار الخامس'!BW105</f>
        <v/>
      </c>
      <c r="AG110" s="224" t="str">
        <f>'ادخال درجات الاختبار الخامس'!BY105</f>
        <v/>
      </c>
      <c r="AH110" s="224" t="str">
        <f>'ادخال درجات الاختبار الخامس'!CA105</f>
        <v/>
      </c>
      <c r="AI110" s="224" t="str">
        <f>'ادخال درجات الاختبار الخامس'!CC105</f>
        <v/>
      </c>
      <c r="AJ110" s="224" t="str">
        <f>'ادخال درجات الاختبار الخامس'!CE105</f>
        <v/>
      </c>
      <c r="AK110" s="224" t="str">
        <f>'ادخال درجات الاختبار الخامس'!CG105</f>
        <v/>
      </c>
      <c r="AL110" s="224" t="str">
        <f>'ادخال درجات الاختبار الخامس'!CI105</f>
        <v/>
      </c>
      <c r="AS110" s="91">
        <v>100</v>
      </c>
      <c r="AT110" s="19" t="str">
        <f t="shared" si="6"/>
        <v/>
      </c>
      <c r="AU110" s="92" t="str">
        <f t="shared" si="7"/>
        <v/>
      </c>
    </row>
    <row r="111" spans="1:47">
      <c r="A111" s="91">
        <f>'ادخال درجات التشخيصي'!A107</f>
        <v>101</v>
      </c>
      <c r="B111" s="19" t="str">
        <f>IF('ادخال درجات الاختبار الخامس'!B106="","",'ادخال درجات الاختبار الخامس'!B106)</f>
        <v/>
      </c>
      <c r="C111" s="19" t="str">
        <f>'ادخال درجات الاختبار الخامس'!AC106</f>
        <v/>
      </c>
      <c r="D111" s="92" t="str">
        <f>'ادخال درجات الاختبار الخامس'!AD106</f>
        <v/>
      </c>
      <c r="G111" t="str">
        <f>IF(B111="","",RANK(D111,$D:$D,1)+COUNTIF(D$11:$D111,D111)-1)</f>
        <v/>
      </c>
      <c r="H111" t="str">
        <f>IF(B111="","",RANK(D111,$D:$D)+COUNTIF($D$11:D111,D111)-1)</f>
        <v/>
      </c>
      <c r="J111" s="91">
        <v>101</v>
      </c>
      <c r="K111" s="19" t="str">
        <f t="shared" si="4"/>
        <v/>
      </c>
      <c r="L111" s="92" t="str">
        <f t="shared" si="5"/>
        <v/>
      </c>
      <c r="N111" s="166" t="str">
        <f>'ادخال درجات الاختبار الخامس'!AM106</f>
        <v/>
      </c>
      <c r="O111" s="166" t="str">
        <f>'ادخال درجات الاختبار الخامس'!AO106</f>
        <v/>
      </c>
      <c r="P111" s="166" t="str">
        <f>'ادخال درجات الاختبار الخامس'!AQ106</f>
        <v/>
      </c>
      <c r="Q111" s="166" t="str">
        <f>'ادخال درجات الاختبار الخامس'!AS106</f>
        <v/>
      </c>
      <c r="R111" s="166" t="str">
        <f>'ادخال درجات الاختبار الخامس'!AU106</f>
        <v/>
      </c>
      <c r="S111" s="166" t="str">
        <f>'ادخال درجات الاختبار الخامس'!AW106</f>
        <v/>
      </c>
      <c r="T111" s="166" t="str">
        <f>'ادخال درجات الاختبار الخامس'!AY106</f>
        <v/>
      </c>
      <c r="U111" s="166" t="str">
        <f>'ادخال درجات الاختبار الخامس'!BA106</f>
        <v/>
      </c>
      <c r="V111" s="166" t="str">
        <f>'ادخال درجات الاختبار الخامس'!BC106</f>
        <v/>
      </c>
      <c r="W111" s="224" t="str">
        <f>'ادخال درجات الاختبار الخامس'!BE106</f>
        <v/>
      </c>
      <c r="X111" s="224" t="str">
        <f>'ادخال درجات الاختبار الخامس'!BG106</f>
        <v/>
      </c>
      <c r="Y111" s="224" t="str">
        <f>'ادخال درجات الاختبار الخامس'!BI106</f>
        <v/>
      </c>
      <c r="Z111" s="224" t="str">
        <f>'ادخال درجات الاختبار الخامس'!BK106</f>
        <v/>
      </c>
      <c r="AA111" s="224" t="str">
        <f>'ادخال درجات الاختبار الخامس'!BM106</f>
        <v/>
      </c>
      <c r="AB111" s="224" t="str">
        <f>'ادخال درجات الاختبار الخامس'!BO106</f>
        <v/>
      </c>
      <c r="AC111" s="224" t="str">
        <f>'ادخال درجات الاختبار الخامس'!BQ106</f>
        <v/>
      </c>
      <c r="AD111" s="224" t="str">
        <f>'ادخال درجات الاختبار الخامس'!BS106</f>
        <v/>
      </c>
      <c r="AE111" s="224" t="str">
        <f>'ادخال درجات الاختبار الخامس'!BU106</f>
        <v/>
      </c>
      <c r="AF111" s="224" t="str">
        <f>'ادخال درجات الاختبار الخامس'!BW106</f>
        <v/>
      </c>
      <c r="AG111" s="224" t="str">
        <f>'ادخال درجات الاختبار الخامس'!BY106</f>
        <v/>
      </c>
      <c r="AH111" s="224" t="str">
        <f>'ادخال درجات الاختبار الخامس'!CA106</f>
        <v/>
      </c>
      <c r="AI111" s="224" t="str">
        <f>'ادخال درجات الاختبار الخامس'!CC106</f>
        <v/>
      </c>
      <c r="AJ111" s="224" t="str">
        <f>'ادخال درجات الاختبار الخامس'!CE106</f>
        <v/>
      </c>
      <c r="AK111" s="224" t="str">
        <f>'ادخال درجات الاختبار الخامس'!CG106</f>
        <v/>
      </c>
      <c r="AL111" s="224" t="str">
        <f>'ادخال درجات الاختبار الخامس'!CI106</f>
        <v/>
      </c>
      <c r="AS111" s="91">
        <v>101</v>
      </c>
      <c r="AT111" s="19" t="str">
        <f t="shared" si="6"/>
        <v/>
      </c>
      <c r="AU111" s="92" t="str">
        <f t="shared" si="7"/>
        <v/>
      </c>
    </row>
    <row r="112" spans="1:47">
      <c r="A112" s="91">
        <f>'ادخال درجات التشخيصي'!A108</f>
        <v>102</v>
      </c>
      <c r="B112" s="19" t="str">
        <f>IF('ادخال درجات الاختبار الخامس'!B107="","",'ادخال درجات الاختبار الخامس'!B107)</f>
        <v/>
      </c>
      <c r="C112" s="19" t="str">
        <f>'ادخال درجات الاختبار الخامس'!AC107</f>
        <v/>
      </c>
      <c r="D112" s="92" t="str">
        <f>'ادخال درجات الاختبار الخامس'!AD107</f>
        <v/>
      </c>
      <c r="G112" t="str">
        <f>IF(B112="","",RANK(D112,$D:$D,1)+COUNTIF(D$11:$D112,D112)-1)</f>
        <v/>
      </c>
      <c r="H112" t="str">
        <f>IF(B112="","",RANK(D112,$D:$D)+COUNTIF($D$11:D112,D112)-1)</f>
        <v/>
      </c>
      <c r="J112" s="91">
        <v>102</v>
      </c>
      <c r="K112" s="19" t="str">
        <f t="shared" si="4"/>
        <v/>
      </c>
      <c r="L112" s="92" t="str">
        <f t="shared" si="5"/>
        <v/>
      </c>
      <c r="N112" s="166" t="str">
        <f>'ادخال درجات الاختبار الخامس'!AM107</f>
        <v/>
      </c>
      <c r="O112" s="166" t="str">
        <f>'ادخال درجات الاختبار الخامس'!AO107</f>
        <v/>
      </c>
      <c r="P112" s="166" t="str">
        <f>'ادخال درجات الاختبار الخامس'!AQ107</f>
        <v/>
      </c>
      <c r="Q112" s="166" t="str">
        <f>'ادخال درجات الاختبار الخامس'!AS107</f>
        <v/>
      </c>
      <c r="R112" s="166" t="str">
        <f>'ادخال درجات الاختبار الخامس'!AU107</f>
        <v/>
      </c>
      <c r="S112" s="166" t="str">
        <f>'ادخال درجات الاختبار الخامس'!AW107</f>
        <v/>
      </c>
      <c r="T112" s="166" t="str">
        <f>'ادخال درجات الاختبار الخامس'!AY107</f>
        <v/>
      </c>
      <c r="U112" s="166" t="str">
        <f>'ادخال درجات الاختبار الخامس'!BA107</f>
        <v/>
      </c>
      <c r="V112" s="166" t="str">
        <f>'ادخال درجات الاختبار الخامس'!BC107</f>
        <v/>
      </c>
      <c r="W112" s="224" t="str">
        <f>'ادخال درجات الاختبار الخامس'!BE107</f>
        <v/>
      </c>
      <c r="X112" s="224" t="str">
        <f>'ادخال درجات الاختبار الخامس'!BG107</f>
        <v/>
      </c>
      <c r="Y112" s="224" t="str">
        <f>'ادخال درجات الاختبار الخامس'!BI107</f>
        <v/>
      </c>
      <c r="Z112" s="224" t="str">
        <f>'ادخال درجات الاختبار الخامس'!BK107</f>
        <v/>
      </c>
      <c r="AA112" s="224" t="str">
        <f>'ادخال درجات الاختبار الخامس'!BM107</f>
        <v/>
      </c>
      <c r="AB112" s="224" t="str">
        <f>'ادخال درجات الاختبار الخامس'!BO107</f>
        <v/>
      </c>
      <c r="AC112" s="224" t="str">
        <f>'ادخال درجات الاختبار الخامس'!BQ107</f>
        <v/>
      </c>
      <c r="AD112" s="224" t="str">
        <f>'ادخال درجات الاختبار الخامس'!BS107</f>
        <v/>
      </c>
      <c r="AE112" s="224" t="str">
        <f>'ادخال درجات الاختبار الخامس'!BU107</f>
        <v/>
      </c>
      <c r="AF112" s="224" t="str">
        <f>'ادخال درجات الاختبار الخامس'!BW107</f>
        <v/>
      </c>
      <c r="AG112" s="224" t="str">
        <f>'ادخال درجات الاختبار الخامس'!BY107</f>
        <v/>
      </c>
      <c r="AH112" s="224" t="str">
        <f>'ادخال درجات الاختبار الخامس'!CA107</f>
        <v/>
      </c>
      <c r="AI112" s="224" t="str">
        <f>'ادخال درجات الاختبار الخامس'!CC107</f>
        <v/>
      </c>
      <c r="AJ112" s="224" t="str">
        <f>'ادخال درجات الاختبار الخامس'!CE107</f>
        <v/>
      </c>
      <c r="AK112" s="224" t="str">
        <f>'ادخال درجات الاختبار الخامس'!CG107</f>
        <v/>
      </c>
      <c r="AL112" s="224" t="str">
        <f>'ادخال درجات الاختبار الخامس'!CI107</f>
        <v/>
      </c>
      <c r="AS112" s="91">
        <v>102</v>
      </c>
      <c r="AT112" s="19" t="str">
        <f t="shared" si="6"/>
        <v/>
      </c>
      <c r="AU112" s="92" t="str">
        <f t="shared" si="7"/>
        <v/>
      </c>
    </row>
    <row r="113" spans="1:47">
      <c r="A113" s="91">
        <f>'ادخال درجات التشخيصي'!A109</f>
        <v>103</v>
      </c>
      <c r="B113" s="19" t="str">
        <f>IF('ادخال درجات الاختبار الخامس'!B108="","",'ادخال درجات الاختبار الخامس'!B108)</f>
        <v/>
      </c>
      <c r="C113" s="19" t="str">
        <f>'ادخال درجات الاختبار الخامس'!AC108</f>
        <v/>
      </c>
      <c r="D113" s="92" t="str">
        <f>'ادخال درجات الاختبار الخامس'!AD108</f>
        <v/>
      </c>
      <c r="G113" t="str">
        <f>IF(B113="","",RANK(D113,$D:$D,1)+COUNTIF(D$11:$D113,D113)-1)</f>
        <v/>
      </c>
      <c r="H113" t="str">
        <f>IF(B113="","",RANK(D113,$D:$D)+COUNTIF($D$11:D113,D113)-1)</f>
        <v/>
      </c>
      <c r="J113" s="91">
        <v>103</v>
      </c>
      <c r="K113" s="19" t="str">
        <f t="shared" si="4"/>
        <v/>
      </c>
      <c r="L113" s="92" t="str">
        <f t="shared" si="5"/>
        <v/>
      </c>
      <c r="N113" s="166" t="str">
        <f>'ادخال درجات الاختبار الخامس'!AM108</f>
        <v/>
      </c>
      <c r="O113" s="166" t="str">
        <f>'ادخال درجات الاختبار الخامس'!AO108</f>
        <v/>
      </c>
      <c r="P113" s="166" t="str">
        <f>'ادخال درجات الاختبار الخامس'!AQ108</f>
        <v/>
      </c>
      <c r="Q113" s="166" t="str">
        <f>'ادخال درجات الاختبار الخامس'!AS108</f>
        <v/>
      </c>
      <c r="R113" s="166" t="str">
        <f>'ادخال درجات الاختبار الخامس'!AU108</f>
        <v/>
      </c>
      <c r="S113" s="166" t="str">
        <f>'ادخال درجات الاختبار الخامس'!AW108</f>
        <v/>
      </c>
      <c r="T113" s="166" t="str">
        <f>'ادخال درجات الاختبار الخامس'!AY108</f>
        <v/>
      </c>
      <c r="U113" s="166" t="str">
        <f>'ادخال درجات الاختبار الخامس'!BA108</f>
        <v/>
      </c>
      <c r="V113" s="166" t="str">
        <f>'ادخال درجات الاختبار الخامس'!BC108</f>
        <v/>
      </c>
      <c r="W113" s="224" t="str">
        <f>'ادخال درجات الاختبار الخامس'!BE108</f>
        <v/>
      </c>
      <c r="X113" s="224" t="str">
        <f>'ادخال درجات الاختبار الخامس'!BG108</f>
        <v/>
      </c>
      <c r="Y113" s="224" t="str">
        <f>'ادخال درجات الاختبار الخامس'!BI108</f>
        <v/>
      </c>
      <c r="Z113" s="224" t="str">
        <f>'ادخال درجات الاختبار الخامس'!BK108</f>
        <v/>
      </c>
      <c r="AA113" s="224" t="str">
        <f>'ادخال درجات الاختبار الخامس'!BM108</f>
        <v/>
      </c>
      <c r="AB113" s="224" t="str">
        <f>'ادخال درجات الاختبار الخامس'!BO108</f>
        <v/>
      </c>
      <c r="AC113" s="224" t="str">
        <f>'ادخال درجات الاختبار الخامس'!BQ108</f>
        <v/>
      </c>
      <c r="AD113" s="224" t="str">
        <f>'ادخال درجات الاختبار الخامس'!BS108</f>
        <v/>
      </c>
      <c r="AE113" s="224" t="str">
        <f>'ادخال درجات الاختبار الخامس'!BU108</f>
        <v/>
      </c>
      <c r="AF113" s="224" t="str">
        <f>'ادخال درجات الاختبار الخامس'!BW108</f>
        <v/>
      </c>
      <c r="AG113" s="224" t="str">
        <f>'ادخال درجات الاختبار الخامس'!BY108</f>
        <v/>
      </c>
      <c r="AH113" s="224" t="str">
        <f>'ادخال درجات الاختبار الخامس'!CA108</f>
        <v/>
      </c>
      <c r="AI113" s="224" t="str">
        <f>'ادخال درجات الاختبار الخامس'!CC108</f>
        <v/>
      </c>
      <c r="AJ113" s="224" t="str">
        <f>'ادخال درجات الاختبار الخامس'!CE108</f>
        <v/>
      </c>
      <c r="AK113" s="224" t="str">
        <f>'ادخال درجات الاختبار الخامس'!CG108</f>
        <v/>
      </c>
      <c r="AL113" s="224" t="str">
        <f>'ادخال درجات الاختبار الخامس'!CI108</f>
        <v/>
      </c>
      <c r="AS113" s="91">
        <v>103</v>
      </c>
      <c r="AT113" s="19" t="str">
        <f t="shared" si="6"/>
        <v/>
      </c>
      <c r="AU113" s="92" t="str">
        <f t="shared" si="7"/>
        <v/>
      </c>
    </row>
    <row r="114" spans="1:47">
      <c r="A114" s="91">
        <f>'ادخال درجات التشخيصي'!A110</f>
        <v>104</v>
      </c>
      <c r="B114" s="19" t="str">
        <f>IF('ادخال درجات الاختبار الخامس'!B109="","",'ادخال درجات الاختبار الخامس'!B109)</f>
        <v/>
      </c>
      <c r="C114" s="19" t="str">
        <f>'ادخال درجات الاختبار الخامس'!AC109</f>
        <v/>
      </c>
      <c r="D114" s="92" t="str">
        <f>'ادخال درجات الاختبار الخامس'!AD109</f>
        <v/>
      </c>
      <c r="G114" t="str">
        <f>IF(B114="","",RANK(D114,$D:$D,1)+COUNTIF(D$11:$D114,D114)-1)</f>
        <v/>
      </c>
      <c r="H114" t="str">
        <f>IF(B114="","",RANK(D114,$D:$D)+COUNTIF($D$11:D114,D114)-1)</f>
        <v/>
      </c>
      <c r="J114" s="91">
        <v>104</v>
      </c>
      <c r="K114" s="19" t="str">
        <f t="shared" si="4"/>
        <v/>
      </c>
      <c r="L114" s="92" t="str">
        <f t="shared" si="5"/>
        <v/>
      </c>
      <c r="N114" s="166" t="str">
        <f>'ادخال درجات الاختبار الخامس'!AM109</f>
        <v/>
      </c>
      <c r="O114" s="166" t="str">
        <f>'ادخال درجات الاختبار الخامس'!AO109</f>
        <v/>
      </c>
      <c r="P114" s="166" t="str">
        <f>'ادخال درجات الاختبار الخامس'!AQ109</f>
        <v/>
      </c>
      <c r="Q114" s="166" t="str">
        <f>'ادخال درجات الاختبار الخامس'!AS109</f>
        <v/>
      </c>
      <c r="R114" s="166" t="str">
        <f>'ادخال درجات الاختبار الخامس'!AU109</f>
        <v/>
      </c>
      <c r="S114" s="166" t="str">
        <f>'ادخال درجات الاختبار الخامس'!AW109</f>
        <v/>
      </c>
      <c r="T114" s="166" t="str">
        <f>'ادخال درجات الاختبار الخامس'!AY109</f>
        <v/>
      </c>
      <c r="U114" s="166" t="str">
        <f>'ادخال درجات الاختبار الخامس'!BA109</f>
        <v/>
      </c>
      <c r="V114" s="166" t="str">
        <f>'ادخال درجات الاختبار الخامس'!BC109</f>
        <v/>
      </c>
      <c r="W114" s="224" t="str">
        <f>'ادخال درجات الاختبار الخامس'!BE109</f>
        <v/>
      </c>
      <c r="X114" s="224" t="str">
        <f>'ادخال درجات الاختبار الخامس'!BG109</f>
        <v/>
      </c>
      <c r="Y114" s="224" t="str">
        <f>'ادخال درجات الاختبار الخامس'!BI109</f>
        <v/>
      </c>
      <c r="Z114" s="224" t="str">
        <f>'ادخال درجات الاختبار الخامس'!BK109</f>
        <v/>
      </c>
      <c r="AA114" s="224" t="str">
        <f>'ادخال درجات الاختبار الخامس'!BM109</f>
        <v/>
      </c>
      <c r="AB114" s="224" t="str">
        <f>'ادخال درجات الاختبار الخامس'!BO109</f>
        <v/>
      </c>
      <c r="AC114" s="224" t="str">
        <f>'ادخال درجات الاختبار الخامس'!BQ109</f>
        <v/>
      </c>
      <c r="AD114" s="224" t="str">
        <f>'ادخال درجات الاختبار الخامس'!BS109</f>
        <v/>
      </c>
      <c r="AE114" s="224" t="str">
        <f>'ادخال درجات الاختبار الخامس'!BU109</f>
        <v/>
      </c>
      <c r="AF114" s="224" t="str">
        <f>'ادخال درجات الاختبار الخامس'!BW109</f>
        <v/>
      </c>
      <c r="AG114" s="224" t="str">
        <f>'ادخال درجات الاختبار الخامس'!BY109</f>
        <v/>
      </c>
      <c r="AH114" s="224" t="str">
        <f>'ادخال درجات الاختبار الخامس'!CA109</f>
        <v/>
      </c>
      <c r="AI114" s="224" t="str">
        <f>'ادخال درجات الاختبار الخامس'!CC109</f>
        <v/>
      </c>
      <c r="AJ114" s="224" t="str">
        <f>'ادخال درجات الاختبار الخامس'!CE109</f>
        <v/>
      </c>
      <c r="AK114" s="224" t="str">
        <f>'ادخال درجات الاختبار الخامس'!CG109</f>
        <v/>
      </c>
      <c r="AL114" s="224" t="str">
        <f>'ادخال درجات الاختبار الخامس'!CI109</f>
        <v/>
      </c>
      <c r="AS114" s="91">
        <v>104</v>
      </c>
      <c r="AT114" s="19" t="str">
        <f t="shared" si="6"/>
        <v/>
      </c>
      <c r="AU114" s="92" t="str">
        <f t="shared" si="7"/>
        <v/>
      </c>
    </row>
    <row r="115" spans="1:47">
      <c r="A115" s="91">
        <f>'ادخال درجات التشخيصي'!A111</f>
        <v>105</v>
      </c>
      <c r="B115" s="19" t="str">
        <f>IF('ادخال درجات الاختبار الخامس'!B110="","",'ادخال درجات الاختبار الخامس'!B110)</f>
        <v/>
      </c>
      <c r="C115" s="19" t="str">
        <f>'ادخال درجات الاختبار الخامس'!AC110</f>
        <v/>
      </c>
      <c r="D115" s="92" t="str">
        <f>'ادخال درجات الاختبار الخامس'!AD110</f>
        <v/>
      </c>
      <c r="G115" t="str">
        <f>IF(B115="","",RANK(D115,$D:$D,1)+COUNTIF(D$11:$D115,D115)-1)</f>
        <v/>
      </c>
      <c r="H115" t="str">
        <f>IF(B115="","",RANK(D115,$D:$D)+COUNTIF($D$11:D115,D115)-1)</f>
        <v/>
      </c>
      <c r="J115" s="91">
        <v>105</v>
      </c>
      <c r="K115" s="19" t="str">
        <f t="shared" si="4"/>
        <v/>
      </c>
      <c r="L115" s="92" t="str">
        <f t="shared" si="5"/>
        <v/>
      </c>
      <c r="N115" s="166" t="str">
        <f>'ادخال درجات الاختبار الخامس'!AM110</f>
        <v/>
      </c>
      <c r="O115" s="166" t="str">
        <f>'ادخال درجات الاختبار الخامس'!AO110</f>
        <v/>
      </c>
      <c r="P115" s="166" t="str">
        <f>'ادخال درجات الاختبار الخامس'!AQ110</f>
        <v/>
      </c>
      <c r="Q115" s="166" t="str">
        <f>'ادخال درجات الاختبار الخامس'!AS110</f>
        <v/>
      </c>
      <c r="R115" s="166" t="str">
        <f>'ادخال درجات الاختبار الخامس'!AU110</f>
        <v/>
      </c>
      <c r="S115" s="166" t="str">
        <f>'ادخال درجات الاختبار الخامس'!AW110</f>
        <v/>
      </c>
      <c r="T115" s="166" t="str">
        <f>'ادخال درجات الاختبار الخامس'!AY110</f>
        <v/>
      </c>
      <c r="U115" s="166" t="str">
        <f>'ادخال درجات الاختبار الخامس'!BA110</f>
        <v/>
      </c>
      <c r="V115" s="166" t="str">
        <f>'ادخال درجات الاختبار الخامس'!BC110</f>
        <v/>
      </c>
      <c r="W115" s="224" t="str">
        <f>'ادخال درجات الاختبار الخامس'!BE110</f>
        <v/>
      </c>
      <c r="X115" s="224" t="str">
        <f>'ادخال درجات الاختبار الخامس'!BG110</f>
        <v/>
      </c>
      <c r="Y115" s="224" t="str">
        <f>'ادخال درجات الاختبار الخامس'!BI110</f>
        <v/>
      </c>
      <c r="Z115" s="224" t="str">
        <f>'ادخال درجات الاختبار الخامس'!BK110</f>
        <v/>
      </c>
      <c r="AA115" s="224" t="str">
        <f>'ادخال درجات الاختبار الخامس'!BM110</f>
        <v/>
      </c>
      <c r="AB115" s="224" t="str">
        <f>'ادخال درجات الاختبار الخامس'!BO110</f>
        <v/>
      </c>
      <c r="AC115" s="224" t="str">
        <f>'ادخال درجات الاختبار الخامس'!BQ110</f>
        <v/>
      </c>
      <c r="AD115" s="224" t="str">
        <f>'ادخال درجات الاختبار الخامس'!BS110</f>
        <v/>
      </c>
      <c r="AE115" s="224" t="str">
        <f>'ادخال درجات الاختبار الخامس'!BU110</f>
        <v/>
      </c>
      <c r="AF115" s="224" t="str">
        <f>'ادخال درجات الاختبار الخامس'!BW110</f>
        <v/>
      </c>
      <c r="AG115" s="224" t="str">
        <f>'ادخال درجات الاختبار الخامس'!BY110</f>
        <v/>
      </c>
      <c r="AH115" s="224" t="str">
        <f>'ادخال درجات الاختبار الخامس'!CA110</f>
        <v/>
      </c>
      <c r="AI115" s="224" t="str">
        <f>'ادخال درجات الاختبار الخامس'!CC110</f>
        <v/>
      </c>
      <c r="AJ115" s="224" t="str">
        <f>'ادخال درجات الاختبار الخامس'!CE110</f>
        <v/>
      </c>
      <c r="AK115" s="224" t="str">
        <f>'ادخال درجات الاختبار الخامس'!CG110</f>
        <v/>
      </c>
      <c r="AL115" s="224" t="str">
        <f>'ادخال درجات الاختبار الخامس'!CI110</f>
        <v/>
      </c>
      <c r="AS115" s="91">
        <v>105</v>
      </c>
      <c r="AT115" s="19" t="str">
        <f t="shared" si="6"/>
        <v/>
      </c>
      <c r="AU115" s="92" t="str">
        <f t="shared" si="7"/>
        <v/>
      </c>
    </row>
    <row r="116" spans="1:47">
      <c r="A116" s="91">
        <f>'ادخال درجات التشخيصي'!A112</f>
        <v>106</v>
      </c>
      <c r="B116" s="19" t="str">
        <f>IF('ادخال درجات الاختبار الخامس'!B111="","",'ادخال درجات الاختبار الخامس'!B111)</f>
        <v/>
      </c>
      <c r="C116" s="19" t="str">
        <f>'ادخال درجات الاختبار الخامس'!AC111</f>
        <v/>
      </c>
      <c r="D116" s="92" t="str">
        <f>'ادخال درجات الاختبار الخامس'!AD111</f>
        <v/>
      </c>
      <c r="G116" t="str">
        <f>IF(B116="","",RANK(D116,$D:$D,1)+COUNTIF(D$11:$D116,D116)-1)</f>
        <v/>
      </c>
      <c r="H116" t="str">
        <f>IF(B116="","",RANK(D116,$D:$D)+COUNTIF($D$11:D116,D116)-1)</f>
        <v/>
      </c>
      <c r="J116" s="91">
        <v>106</v>
      </c>
      <c r="K116" s="19" t="str">
        <f t="shared" si="4"/>
        <v/>
      </c>
      <c r="L116" s="92" t="str">
        <f t="shared" si="5"/>
        <v/>
      </c>
      <c r="N116" s="166" t="str">
        <f>'ادخال درجات الاختبار الخامس'!AM111</f>
        <v/>
      </c>
      <c r="O116" s="166" t="str">
        <f>'ادخال درجات الاختبار الخامس'!AO111</f>
        <v/>
      </c>
      <c r="P116" s="166" t="str">
        <f>'ادخال درجات الاختبار الخامس'!AQ111</f>
        <v/>
      </c>
      <c r="Q116" s="166" t="str">
        <f>'ادخال درجات الاختبار الخامس'!AS111</f>
        <v/>
      </c>
      <c r="R116" s="166" t="str">
        <f>'ادخال درجات الاختبار الخامس'!AU111</f>
        <v/>
      </c>
      <c r="S116" s="166" t="str">
        <f>'ادخال درجات الاختبار الخامس'!AW111</f>
        <v/>
      </c>
      <c r="T116" s="166" t="str">
        <f>'ادخال درجات الاختبار الخامس'!AY111</f>
        <v/>
      </c>
      <c r="U116" s="166" t="str">
        <f>'ادخال درجات الاختبار الخامس'!BA111</f>
        <v/>
      </c>
      <c r="V116" s="166" t="str">
        <f>'ادخال درجات الاختبار الخامس'!BC111</f>
        <v/>
      </c>
      <c r="W116" s="224" t="str">
        <f>'ادخال درجات الاختبار الخامس'!BE111</f>
        <v/>
      </c>
      <c r="X116" s="224" t="str">
        <f>'ادخال درجات الاختبار الخامس'!BG111</f>
        <v/>
      </c>
      <c r="Y116" s="224" t="str">
        <f>'ادخال درجات الاختبار الخامس'!BI111</f>
        <v/>
      </c>
      <c r="Z116" s="224" t="str">
        <f>'ادخال درجات الاختبار الخامس'!BK111</f>
        <v/>
      </c>
      <c r="AA116" s="224" t="str">
        <f>'ادخال درجات الاختبار الخامس'!BM111</f>
        <v/>
      </c>
      <c r="AB116" s="224" t="str">
        <f>'ادخال درجات الاختبار الخامس'!BO111</f>
        <v/>
      </c>
      <c r="AC116" s="224" t="str">
        <f>'ادخال درجات الاختبار الخامس'!BQ111</f>
        <v/>
      </c>
      <c r="AD116" s="224" t="str">
        <f>'ادخال درجات الاختبار الخامس'!BS111</f>
        <v/>
      </c>
      <c r="AE116" s="224" t="str">
        <f>'ادخال درجات الاختبار الخامس'!BU111</f>
        <v/>
      </c>
      <c r="AF116" s="224" t="str">
        <f>'ادخال درجات الاختبار الخامس'!BW111</f>
        <v/>
      </c>
      <c r="AG116" s="224" t="str">
        <f>'ادخال درجات الاختبار الخامس'!BY111</f>
        <v/>
      </c>
      <c r="AH116" s="224" t="str">
        <f>'ادخال درجات الاختبار الخامس'!CA111</f>
        <v/>
      </c>
      <c r="AI116" s="224" t="str">
        <f>'ادخال درجات الاختبار الخامس'!CC111</f>
        <v/>
      </c>
      <c r="AJ116" s="224" t="str">
        <f>'ادخال درجات الاختبار الخامس'!CE111</f>
        <v/>
      </c>
      <c r="AK116" s="224" t="str">
        <f>'ادخال درجات الاختبار الخامس'!CG111</f>
        <v/>
      </c>
      <c r="AL116" s="224" t="str">
        <f>'ادخال درجات الاختبار الخامس'!CI111</f>
        <v/>
      </c>
      <c r="AS116" s="91">
        <v>106</v>
      </c>
      <c r="AT116" s="19" t="str">
        <f t="shared" si="6"/>
        <v/>
      </c>
      <c r="AU116" s="92" t="str">
        <f t="shared" si="7"/>
        <v/>
      </c>
    </row>
    <row r="117" spans="1:47">
      <c r="A117" s="91">
        <f>'ادخال درجات التشخيصي'!A113</f>
        <v>107</v>
      </c>
      <c r="B117" s="19" t="str">
        <f>IF('ادخال درجات الاختبار الخامس'!B112="","",'ادخال درجات الاختبار الخامس'!B112)</f>
        <v/>
      </c>
      <c r="C117" s="19" t="str">
        <f>'ادخال درجات الاختبار الخامس'!AC112</f>
        <v/>
      </c>
      <c r="D117" s="92" t="str">
        <f>'ادخال درجات الاختبار الخامس'!AD112</f>
        <v/>
      </c>
      <c r="G117" t="str">
        <f>IF(B117="","",RANK(D117,$D:$D,1)+COUNTIF(D$11:$D117,D117)-1)</f>
        <v/>
      </c>
      <c r="H117" t="str">
        <f>IF(B117="","",RANK(D117,$D:$D)+COUNTIF($D$11:D117,D117)-1)</f>
        <v/>
      </c>
      <c r="J117" s="91">
        <v>107</v>
      </c>
      <c r="K117" s="19" t="str">
        <f t="shared" si="4"/>
        <v/>
      </c>
      <c r="L117" s="92" t="str">
        <f t="shared" si="5"/>
        <v/>
      </c>
      <c r="N117" s="166" t="str">
        <f>'ادخال درجات الاختبار الخامس'!AM112</f>
        <v/>
      </c>
      <c r="O117" s="166" t="str">
        <f>'ادخال درجات الاختبار الخامس'!AO112</f>
        <v/>
      </c>
      <c r="P117" s="166" t="str">
        <f>'ادخال درجات الاختبار الخامس'!AQ112</f>
        <v/>
      </c>
      <c r="Q117" s="166" t="str">
        <f>'ادخال درجات الاختبار الخامس'!AS112</f>
        <v/>
      </c>
      <c r="R117" s="166" t="str">
        <f>'ادخال درجات الاختبار الخامس'!AU112</f>
        <v/>
      </c>
      <c r="S117" s="166" t="str">
        <f>'ادخال درجات الاختبار الخامس'!AW112</f>
        <v/>
      </c>
      <c r="T117" s="166" t="str">
        <f>'ادخال درجات الاختبار الخامس'!AY112</f>
        <v/>
      </c>
      <c r="U117" s="166" t="str">
        <f>'ادخال درجات الاختبار الخامس'!BA112</f>
        <v/>
      </c>
      <c r="V117" s="166" t="str">
        <f>'ادخال درجات الاختبار الخامس'!BC112</f>
        <v/>
      </c>
      <c r="W117" s="224" t="str">
        <f>'ادخال درجات الاختبار الخامس'!BE112</f>
        <v/>
      </c>
      <c r="X117" s="224" t="str">
        <f>'ادخال درجات الاختبار الخامس'!BG112</f>
        <v/>
      </c>
      <c r="Y117" s="224" t="str">
        <f>'ادخال درجات الاختبار الخامس'!BI112</f>
        <v/>
      </c>
      <c r="Z117" s="224" t="str">
        <f>'ادخال درجات الاختبار الخامس'!BK112</f>
        <v/>
      </c>
      <c r="AA117" s="224" t="str">
        <f>'ادخال درجات الاختبار الخامس'!BM112</f>
        <v/>
      </c>
      <c r="AB117" s="224" t="str">
        <f>'ادخال درجات الاختبار الخامس'!BO112</f>
        <v/>
      </c>
      <c r="AC117" s="224" t="str">
        <f>'ادخال درجات الاختبار الخامس'!BQ112</f>
        <v/>
      </c>
      <c r="AD117" s="224" t="str">
        <f>'ادخال درجات الاختبار الخامس'!BS112</f>
        <v/>
      </c>
      <c r="AE117" s="224" t="str">
        <f>'ادخال درجات الاختبار الخامس'!BU112</f>
        <v/>
      </c>
      <c r="AF117" s="224" t="str">
        <f>'ادخال درجات الاختبار الخامس'!BW112</f>
        <v/>
      </c>
      <c r="AG117" s="224" t="str">
        <f>'ادخال درجات الاختبار الخامس'!BY112</f>
        <v/>
      </c>
      <c r="AH117" s="224" t="str">
        <f>'ادخال درجات الاختبار الخامس'!CA112</f>
        <v/>
      </c>
      <c r="AI117" s="224" t="str">
        <f>'ادخال درجات الاختبار الخامس'!CC112</f>
        <v/>
      </c>
      <c r="AJ117" s="224" t="str">
        <f>'ادخال درجات الاختبار الخامس'!CE112</f>
        <v/>
      </c>
      <c r="AK117" s="224" t="str">
        <f>'ادخال درجات الاختبار الخامس'!CG112</f>
        <v/>
      </c>
      <c r="AL117" s="224" t="str">
        <f>'ادخال درجات الاختبار الخامس'!CI112</f>
        <v/>
      </c>
      <c r="AS117" s="91">
        <v>107</v>
      </c>
      <c r="AT117" s="19" t="str">
        <f t="shared" si="6"/>
        <v/>
      </c>
      <c r="AU117" s="92" t="str">
        <f t="shared" si="7"/>
        <v/>
      </c>
    </row>
    <row r="118" spans="1:47">
      <c r="A118" s="91">
        <f>'ادخال درجات التشخيصي'!A114</f>
        <v>108</v>
      </c>
      <c r="B118" s="19" t="str">
        <f>IF('ادخال درجات الاختبار الخامس'!B113="","",'ادخال درجات الاختبار الخامس'!B113)</f>
        <v/>
      </c>
      <c r="C118" s="19" t="str">
        <f>'ادخال درجات الاختبار الخامس'!AC113</f>
        <v/>
      </c>
      <c r="D118" s="92" t="str">
        <f>'ادخال درجات الاختبار الخامس'!AD113</f>
        <v/>
      </c>
      <c r="G118" t="str">
        <f>IF(B118="","",RANK(D118,$D:$D,1)+COUNTIF(D$11:$D118,D118)-1)</f>
        <v/>
      </c>
      <c r="H118" t="str">
        <f>IF(B118="","",RANK(D118,$D:$D)+COUNTIF($D$11:D118,D118)-1)</f>
        <v/>
      </c>
      <c r="J118" s="91">
        <v>108</v>
      </c>
      <c r="K118" s="19" t="str">
        <f t="shared" si="4"/>
        <v/>
      </c>
      <c r="L118" s="92" t="str">
        <f t="shared" si="5"/>
        <v/>
      </c>
      <c r="N118" s="166" t="str">
        <f>'ادخال درجات الاختبار الخامس'!AM113</f>
        <v/>
      </c>
      <c r="O118" s="166" t="str">
        <f>'ادخال درجات الاختبار الخامس'!AO113</f>
        <v/>
      </c>
      <c r="P118" s="166" t="str">
        <f>'ادخال درجات الاختبار الخامس'!AQ113</f>
        <v/>
      </c>
      <c r="Q118" s="166" t="str">
        <f>'ادخال درجات الاختبار الخامس'!AS113</f>
        <v/>
      </c>
      <c r="R118" s="166" t="str">
        <f>'ادخال درجات الاختبار الخامس'!AU113</f>
        <v/>
      </c>
      <c r="S118" s="166" t="str">
        <f>'ادخال درجات الاختبار الخامس'!AW113</f>
        <v/>
      </c>
      <c r="T118" s="166" t="str">
        <f>'ادخال درجات الاختبار الخامس'!AY113</f>
        <v/>
      </c>
      <c r="U118" s="166" t="str">
        <f>'ادخال درجات الاختبار الخامس'!BA113</f>
        <v/>
      </c>
      <c r="V118" s="166" t="str">
        <f>'ادخال درجات الاختبار الخامس'!BC113</f>
        <v/>
      </c>
      <c r="W118" s="224" t="str">
        <f>'ادخال درجات الاختبار الخامس'!BE113</f>
        <v/>
      </c>
      <c r="X118" s="224" t="str">
        <f>'ادخال درجات الاختبار الخامس'!BG113</f>
        <v/>
      </c>
      <c r="Y118" s="224" t="str">
        <f>'ادخال درجات الاختبار الخامس'!BI113</f>
        <v/>
      </c>
      <c r="Z118" s="224" t="str">
        <f>'ادخال درجات الاختبار الخامس'!BK113</f>
        <v/>
      </c>
      <c r="AA118" s="224" t="str">
        <f>'ادخال درجات الاختبار الخامس'!BM113</f>
        <v/>
      </c>
      <c r="AB118" s="224" t="str">
        <f>'ادخال درجات الاختبار الخامس'!BO113</f>
        <v/>
      </c>
      <c r="AC118" s="224" t="str">
        <f>'ادخال درجات الاختبار الخامس'!BQ113</f>
        <v/>
      </c>
      <c r="AD118" s="224" t="str">
        <f>'ادخال درجات الاختبار الخامس'!BS113</f>
        <v/>
      </c>
      <c r="AE118" s="224" t="str">
        <f>'ادخال درجات الاختبار الخامس'!BU113</f>
        <v/>
      </c>
      <c r="AF118" s="224" t="str">
        <f>'ادخال درجات الاختبار الخامس'!BW113</f>
        <v/>
      </c>
      <c r="AG118" s="224" t="str">
        <f>'ادخال درجات الاختبار الخامس'!BY113</f>
        <v/>
      </c>
      <c r="AH118" s="224" t="str">
        <f>'ادخال درجات الاختبار الخامس'!CA113</f>
        <v/>
      </c>
      <c r="AI118" s="224" t="str">
        <f>'ادخال درجات الاختبار الخامس'!CC113</f>
        <v/>
      </c>
      <c r="AJ118" s="224" t="str">
        <f>'ادخال درجات الاختبار الخامس'!CE113</f>
        <v/>
      </c>
      <c r="AK118" s="224" t="str">
        <f>'ادخال درجات الاختبار الخامس'!CG113</f>
        <v/>
      </c>
      <c r="AL118" s="224" t="str">
        <f>'ادخال درجات الاختبار الخامس'!CI113</f>
        <v/>
      </c>
      <c r="AS118" s="91">
        <v>108</v>
      </c>
      <c r="AT118" s="19" t="str">
        <f t="shared" si="6"/>
        <v/>
      </c>
      <c r="AU118" s="92" t="str">
        <f t="shared" si="7"/>
        <v/>
      </c>
    </row>
    <row r="119" spans="1:47">
      <c r="A119" s="91">
        <f>'ادخال درجات التشخيصي'!A115</f>
        <v>109</v>
      </c>
      <c r="B119" s="19" t="str">
        <f>IF('ادخال درجات الاختبار الخامس'!B114="","",'ادخال درجات الاختبار الخامس'!B114)</f>
        <v/>
      </c>
      <c r="C119" s="19" t="str">
        <f>'ادخال درجات الاختبار الخامس'!AC114</f>
        <v/>
      </c>
      <c r="D119" s="92" t="str">
        <f>'ادخال درجات الاختبار الخامس'!AD114</f>
        <v/>
      </c>
      <c r="G119" t="str">
        <f>IF(B119="","",RANK(D119,$D:$D,1)+COUNTIF(D$11:$D119,D119)-1)</f>
        <v/>
      </c>
      <c r="H119" t="str">
        <f>IF(B119="","",RANK(D119,$D:$D)+COUNTIF($D$11:D119,D119)-1)</f>
        <v/>
      </c>
      <c r="J119" s="91">
        <v>109</v>
      </c>
      <c r="K119" s="19" t="str">
        <f t="shared" si="4"/>
        <v/>
      </c>
      <c r="L119" s="92" t="str">
        <f t="shared" si="5"/>
        <v/>
      </c>
      <c r="N119" s="166" t="str">
        <f>'ادخال درجات الاختبار الخامس'!AM114</f>
        <v/>
      </c>
      <c r="O119" s="166" t="str">
        <f>'ادخال درجات الاختبار الخامس'!AO114</f>
        <v/>
      </c>
      <c r="P119" s="166" t="str">
        <f>'ادخال درجات الاختبار الخامس'!AQ114</f>
        <v/>
      </c>
      <c r="Q119" s="166" t="str">
        <f>'ادخال درجات الاختبار الخامس'!AS114</f>
        <v/>
      </c>
      <c r="R119" s="166" t="str">
        <f>'ادخال درجات الاختبار الخامس'!AU114</f>
        <v/>
      </c>
      <c r="S119" s="166" t="str">
        <f>'ادخال درجات الاختبار الخامس'!AW114</f>
        <v/>
      </c>
      <c r="T119" s="166" t="str">
        <f>'ادخال درجات الاختبار الخامس'!AY114</f>
        <v/>
      </c>
      <c r="U119" s="166" t="str">
        <f>'ادخال درجات الاختبار الخامس'!BA114</f>
        <v/>
      </c>
      <c r="V119" s="166" t="str">
        <f>'ادخال درجات الاختبار الخامس'!BC114</f>
        <v/>
      </c>
      <c r="W119" s="224" t="str">
        <f>'ادخال درجات الاختبار الخامس'!BE114</f>
        <v/>
      </c>
      <c r="X119" s="224" t="str">
        <f>'ادخال درجات الاختبار الخامس'!BG114</f>
        <v/>
      </c>
      <c r="Y119" s="224" t="str">
        <f>'ادخال درجات الاختبار الخامس'!BI114</f>
        <v/>
      </c>
      <c r="Z119" s="224" t="str">
        <f>'ادخال درجات الاختبار الخامس'!BK114</f>
        <v/>
      </c>
      <c r="AA119" s="224" t="str">
        <f>'ادخال درجات الاختبار الخامس'!BM114</f>
        <v/>
      </c>
      <c r="AB119" s="224" t="str">
        <f>'ادخال درجات الاختبار الخامس'!BO114</f>
        <v/>
      </c>
      <c r="AC119" s="224" t="str">
        <f>'ادخال درجات الاختبار الخامس'!BQ114</f>
        <v/>
      </c>
      <c r="AD119" s="224" t="str">
        <f>'ادخال درجات الاختبار الخامس'!BS114</f>
        <v/>
      </c>
      <c r="AE119" s="224" t="str">
        <f>'ادخال درجات الاختبار الخامس'!BU114</f>
        <v/>
      </c>
      <c r="AF119" s="224" t="str">
        <f>'ادخال درجات الاختبار الخامس'!BW114</f>
        <v/>
      </c>
      <c r="AG119" s="224" t="str">
        <f>'ادخال درجات الاختبار الخامس'!BY114</f>
        <v/>
      </c>
      <c r="AH119" s="224" t="str">
        <f>'ادخال درجات الاختبار الخامس'!CA114</f>
        <v/>
      </c>
      <c r="AI119" s="224" t="str">
        <f>'ادخال درجات الاختبار الخامس'!CC114</f>
        <v/>
      </c>
      <c r="AJ119" s="224" t="str">
        <f>'ادخال درجات الاختبار الخامس'!CE114</f>
        <v/>
      </c>
      <c r="AK119" s="224" t="str">
        <f>'ادخال درجات الاختبار الخامس'!CG114</f>
        <v/>
      </c>
      <c r="AL119" s="224" t="str">
        <f>'ادخال درجات الاختبار الخامس'!CI114</f>
        <v/>
      </c>
      <c r="AS119" s="91">
        <v>109</v>
      </c>
      <c r="AT119" s="19" t="str">
        <f t="shared" si="6"/>
        <v/>
      </c>
      <c r="AU119" s="92" t="str">
        <f t="shared" si="7"/>
        <v/>
      </c>
    </row>
    <row r="120" spans="1:47">
      <c r="A120" s="91">
        <f>'ادخال درجات التشخيصي'!A116</f>
        <v>110</v>
      </c>
      <c r="B120" s="19" t="str">
        <f>IF('ادخال درجات الاختبار الخامس'!B115="","",'ادخال درجات الاختبار الخامس'!B115)</f>
        <v/>
      </c>
      <c r="C120" s="19" t="str">
        <f>'ادخال درجات الاختبار الخامس'!AC115</f>
        <v/>
      </c>
      <c r="D120" s="92" t="str">
        <f>'ادخال درجات الاختبار الخامس'!AD115</f>
        <v/>
      </c>
      <c r="G120" t="str">
        <f>IF(B120="","",RANK(D120,$D:$D,1)+COUNTIF(D$11:$D120,D120)-1)</f>
        <v/>
      </c>
      <c r="H120" t="str">
        <f>IF(B120="","",RANK(D120,$D:$D)+COUNTIF($D$11:D120,D120)-1)</f>
        <v/>
      </c>
      <c r="J120" s="91">
        <v>110</v>
      </c>
      <c r="K120" s="19" t="str">
        <f t="shared" si="4"/>
        <v/>
      </c>
      <c r="L120" s="92" t="str">
        <f t="shared" si="5"/>
        <v/>
      </c>
      <c r="N120" s="166" t="str">
        <f>'ادخال درجات الاختبار الخامس'!AM115</f>
        <v/>
      </c>
      <c r="O120" s="166" t="str">
        <f>'ادخال درجات الاختبار الخامس'!AO115</f>
        <v/>
      </c>
      <c r="P120" s="166" t="str">
        <f>'ادخال درجات الاختبار الخامس'!AQ115</f>
        <v/>
      </c>
      <c r="Q120" s="166" t="str">
        <f>'ادخال درجات الاختبار الخامس'!AS115</f>
        <v/>
      </c>
      <c r="R120" s="166" t="str">
        <f>'ادخال درجات الاختبار الخامس'!AU115</f>
        <v/>
      </c>
      <c r="S120" s="166" t="str">
        <f>'ادخال درجات الاختبار الخامس'!AW115</f>
        <v/>
      </c>
      <c r="T120" s="166" t="str">
        <f>'ادخال درجات الاختبار الخامس'!AY115</f>
        <v/>
      </c>
      <c r="U120" s="166" t="str">
        <f>'ادخال درجات الاختبار الخامس'!BA115</f>
        <v/>
      </c>
      <c r="V120" s="166" t="str">
        <f>'ادخال درجات الاختبار الخامس'!BC115</f>
        <v/>
      </c>
      <c r="W120" s="224" t="str">
        <f>'ادخال درجات الاختبار الخامس'!BE115</f>
        <v/>
      </c>
      <c r="X120" s="224" t="str">
        <f>'ادخال درجات الاختبار الخامس'!BG115</f>
        <v/>
      </c>
      <c r="Y120" s="224" t="str">
        <f>'ادخال درجات الاختبار الخامس'!BI115</f>
        <v/>
      </c>
      <c r="Z120" s="224" t="str">
        <f>'ادخال درجات الاختبار الخامس'!BK115</f>
        <v/>
      </c>
      <c r="AA120" s="224" t="str">
        <f>'ادخال درجات الاختبار الخامس'!BM115</f>
        <v/>
      </c>
      <c r="AB120" s="224" t="str">
        <f>'ادخال درجات الاختبار الخامس'!BO115</f>
        <v/>
      </c>
      <c r="AC120" s="224" t="str">
        <f>'ادخال درجات الاختبار الخامس'!BQ115</f>
        <v/>
      </c>
      <c r="AD120" s="224" t="str">
        <f>'ادخال درجات الاختبار الخامس'!BS115</f>
        <v/>
      </c>
      <c r="AE120" s="224" t="str">
        <f>'ادخال درجات الاختبار الخامس'!BU115</f>
        <v/>
      </c>
      <c r="AF120" s="224" t="str">
        <f>'ادخال درجات الاختبار الخامس'!BW115</f>
        <v/>
      </c>
      <c r="AG120" s="224" t="str">
        <f>'ادخال درجات الاختبار الخامس'!BY115</f>
        <v/>
      </c>
      <c r="AH120" s="224" t="str">
        <f>'ادخال درجات الاختبار الخامس'!CA115</f>
        <v/>
      </c>
      <c r="AI120" s="224" t="str">
        <f>'ادخال درجات الاختبار الخامس'!CC115</f>
        <v/>
      </c>
      <c r="AJ120" s="224" t="str">
        <f>'ادخال درجات الاختبار الخامس'!CE115</f>
        <v/>
      </c>
      <c r="AK120" s="224" t="str">
        <f>'ادخال درجات الاختبار الخامس'!CG115</f>
        <v/>
      </c>
      <c r="AL120" s="224" t="str">
        <f>'ادخال درجات الاختبار الخامس'!CI115</f>
        <v/>
      </c>
      <c r="AS120" s="91">
        <v>110</v>
      </c>
      <c r="AT120" s="19" t="str">
        <f t="shared" si="6"/>
        <v/>
      </c>
      <c r="AU120" s="92" t="str">
        <f t="shared" si="7"/>
        <v/>
      </c>
    </row>
    <row r="121" spans="1:47">
      <c r="A121" s="91">
        <f>'ادخال درجات التشخيصي'!A117</f>
        <v>111</v>
      </c>
      <c r="B121" s="19" t="str">
        <f>IF('ادخال درجات الاختبار الخامس'!B116="","",'ادخال درجات الاختبار الخامس'!B116)</f>
        <v/>
      </c>
      <c r="C121" s="19" t="str">
        <f>'ادخال درجات الاختبار الخامس'!AC116</f>
        <v/>
      </c>
      <c r="D121" s="92" t="str">
        <f>'ادخال درجات الاختبار الخامس'!AD116</f>
        <v/>
      </c>
      <c r="G121" t="str">
        <f>IF(B121="","",RANK(D121,$D:$D,1)+COUNTIF(D$11:$D121,D121)-1)</f>
        <v/>
      </c>
      <c r="H121" t="str">
        <f>IF(B121="","",RANK(D121,$D:$D)+COUNTIF($D$11:D121,D121)-1)</f>
        <v/>
      </c>
      <c r="J121" s="91">
        <v>111</v>
      </c>
      <c r="K121" s="19" t="str">
        <f t="shared" si="4"/>
        <v/>
      </c>
      <c r="L121" s="92" t="str">
        <f t="shared" si="5"/>
        <v/>
      </c>
      <c r="N121" s="166" t="str">
        <f>'ادخال درجات الاختبار الخامس'!AM116</f>
        <v/>
      </c>
      <c r="O121" s="166" t="str">
        <f>'ادخال درجات الاختبار الخامس'!AO116</f>
        <v/>
      </c>
      <c r="P121" s="166" t="str">
        <f>'ادخال درجات الاختبار الخامس'!AQ116</f>
        <v/>
      </c>
      <c r="Q121" s="166" t="str">
        <f>'ادخال درجات الاختبار الخامس'!AS116</f>
        <v/>
      </c>
      <c r="R121" s="166" t="str">
        <f>'ادخال درجات الاختبار الخامس'!AU116</f>
        <v/>
      </c>
      <c r="S121" s="166" t="str">
        <f>'ادخال درجات الاختبار الخامس'!AW116</f>
        <v/>
      </c>
      <c r="T121" s="166" t="str">
        <f>'ادخال درجات الاختبار الخامس'!AY116</f>
        <v/>
      </c>
      <c r="U121" s="166" t="str">
        <f>'ادخال درجات الاختبار الخامس'!BA116</f>
        <v/>
      </c>
      <c r="V121" s="166" t="str">
        <f>'ادخال درجات الاختبار الخامس'!BC116</f>
        <v/>
      </c>
      <c r="W121" s="224" t="str">
        <f>'ادخال درجات الاختبار الخامس'!BE116</f>
        <v/>
      </c>
      <c r="X121" s="224" t="str">
        <f>'ادخال درجات الاختبار الخامس'!BG116</f>
        <v/>
      </c>
      <c r="Y121" s="224" t="str">
        <f>'ادخال درجات الاختبار الخامس'!BI116</f>
        <v/>
      </c>
      <c r="Z121" s="224" t="str">
        <f>'ادخال درجات الاختبار الخامس'!BK116</f>
        <v/>
      </c>
      <c r="AA121" s="224" t="str">
        <f>'ادخال درجات الاختبار الخامس'!BM116</f>
        <v/>
      </c>
      <c r="AB121" s="224" t="str">
        <f>'ادخال درجات الاختبار الخامس'!BO116</f>
        <v/>
      </c>
      <c r="AC121" s="224" t="str">
        <f>'ادخال درجات الاختبار الخامس'!BQ116</f>
        <v/>
      </c>
      <c r="AD121" s="224" t="str">
        <f>'ادخال درجات الاختبار الخامس'!BS116</f>
        <v/>
      </c>
      <c r="AE121" s="224" t="str">
        <f>'ادخال درجات الاختبار الخامس'!BU116</f>
        <v/>
      </c>
      <c r="AF121" s="224" t="str">
        <f>'ادخال درجات الاختبار الخامس'!BW116</f>
        <v/>
      </c>
      <c r="AG121" s="224" t="str">
        <f>'ادخال درجات الاختبار الخامس'!BY116</f>
        <v/>
      </c>
      <c r="AH121" s="224" t="str">
        <f>'ادخال درجات الاختبار الخامس'!CA116</f>
        <v/>
      </c>
      <c r="AI121" s="224" t="str">
        <f>'ادخال درجات الاختبار الخامس'!CC116</f>
        <v/>
      </c>
      <c r="AJ121" s="224" t="str">
        <f>'ادخال درجات الاختبار الخامس'!CE116</f>
        <v/>
      </c>
      <c r="AK121" s="224" t="str">
        <f>'ادخال درجات الاختبار الخامس'!CG116</f>
        <v/>
      </c>
      <c r="AL121" s="224" t="str">
        <f>'ادخال درجات الاختبار الخامس'!CI116</f>
        <v/>
      </c>
      <c r="AS121" s="91">
        <v>111</v>
      </c>
      <c r="AT121" s="19" t="str">
        <f t="shared" si="6"/>
        <v/>
      </c>
      <c r="AU121" s="92" t="str">
        <f t="shared" si="7"/>
        <v/>
      </c>
    </row>
    <row r="122" spans="1:47">
      <c r="A122" s="91">
        <f>'ادخال درجات التشخيصي'!A118</f>
        <v>112</v>
      </c>
      <c r="B122" s="19" t="str">
        <f>IF('ادخال درجات الاختبار الخامس'!B117="","",'ادخال درجات الاختبار الخامس'!B117)</f>
        <v/>
      </c>
      <c r="C122" s="19" t="str">
        <f>'ادخال درجات الاختبار الخامس'!AC117</f>
        <v/>
      </c>
      <c r="D122" s="92" t="str">
        <f>'ادخال درجات الاختبار الخامس'!AD117</f>
        <v/>
      </c>
      <c r="G122" t="str">
        <f>IF(B122="","",RANK(D122,$D:$D,1)+COUNTIF(D$11:$D122,D122)-1)</f>
        <v/>
      </c>
      <c r="H122" t="str">
        <f>IF(B122="","",RANK(D122,$D:$D)+COUNTIF($D$11:D122,D122)-1)</f>
        <v/>
      </c>
      <c r="J122" s="91">
        <v>112</v>
      </c>
      <c r="K122" s="19" t="str">
        <f t="shared" si="4"/>
        <v/>
      </c>
      <c r="L122" s="92" t="str">
        <f t="shared" si="5"/>
        <v/>
      </c>
      <c r="N122" s="166" t="str">
        <f>'ادخال درجات الاختبار الخامس'!AM117</f>
        <v/>
      </c>
      <c r="O122" s="166" t="str">
        <f>'ادخال درجات الاختبار الخامس'!AO117</f>
        <v/>
      </c>
      <c r="P122" s="166" t="str">
        <f>'ادخال درجات الاختبار الخامس'!AQ117</f>
        <v/>
      </c>
      <c r="Q122" s="166" t="str">
        <f>'ادخال درجات الاختبار الخامس'!AS117</f>
        <v/>
      </c>
      <c r="R122" s="166" t="str">
        <f>'ادخال درجات الاختبار الخامس'!AU117</f>
        <v/>
      </c>
      <c r="S122" s="166" t="str">
        <f>'ادخال درجات الاختبار الخامس'!AW117</f>
        <v/>
      </c>
      <c r="T122" s="166" t="str">
        <f>'ادخال درجات الاختبار الخامس'!AY117</f>
        <v/>
      </c>
      <c r="U122" s="166" t="str">
        <f>'ادخال درجات الاختبار الخامس'!BA117</f>
        <v/>
      </c>
      <c r="V122" s="166" t="str">
        <f>'ادخال درجات الاختبار الخامس'!BC117</f>
        <v/>
      </c>
      <c r="W122" s="224" t="str">
        <f>'ادخال درجات الاختبار الخامس'!BE117</f>
        <v/>
      </c>
      <c r="X122" s="224" t="str">
        <f>'ادخال درجات الاختبار الخامس'!BG117</f>
        <v/>
      </c>
      <c r="Y122" s="224" t="str">
        <f>'ادخال درجات الاختبار الخامس'!BI117</f>
        <v/>
      </c>
      <c r="Z122" s="224" t="str">
        <f>'ادخال درجات الاختبار الخامس'!BK117</f>
        <v/>
      </c>
      <c r="AA122" s="224" t="str">
        <f>'ادخال درجات الاختبار الخامس'!BM117</f>
        <v/>
      </c>
      <c r="AB122" s="224" t="str">
        <f>'ادخال درجات الاختبار الخامس'!BO117</f>
        <v/>
      </c>
      <c r="AC122" s="224" t="str">
        <f>'ادخال درجات الاختبار الخامس'!BQ117</f>
        <v/>
      </c>
      <c r="AD122" s="224" t="str">
        <f>'ادخال درجات الاختبار الخامس'!BS117</f>
        <v/>
      </c>
      <c r="AE122" s="224" t="str">
        <f>'ادخال درجات الاختبار الخامس'!BU117</f>
        <v/>
      </c>
      <c r="AF122" s="224" t="str">
        <f>'ادخال درجات الاختبار الخامس'!BW117</f>
        <v/>
      </c>
      <c r="AG122" s="224" t="str">
        <f>'ادخال درجات الاختبار الخامس'!BY117</f>
        <v/>
      </c>
      <c r="AH122" s="224" t="str">
        <f>'ادخال درجات الاختبار الخامس'!CA117</f>
        <v/>
      </c>
      <c r="AI122" s="224" t="str">
        <f>'ادخال درجات الاختبار الخامس'!CC117</f>
        <v/>
      </c>
      <c r="AJ122" s="224" t="str">
        <f>'ادخال درجات الاختبار الخامس'!CE117</f>
        <v/>
      </c>
      <c r="AK122" s="224" t="str">
        <f>'ادخال درجات الاختبار الخامس'!CG117</f>
        <v/>
      </c>
      <c r="AL122" s="224" t="str">
        <f>'ادخال درجات الاختبار الخامس'!CI117</f>
        <v/>
      </c>
      <c r="AS122" s="91">
        <v>112</v>
      </c>
      <c r="AT122" s="19" t="str">
        <f t="shared" si="6"/>
        <v/>
      </c>
      <c r="AU122" s="92" t="str">
        <f t="shared" si="7"/>
        <v/>
      </c>
    </row>
    <row r="123" spans="1:47">
      <c r="A123" s="91">
        <f>'ادخال درجات التشخيصي'!A119</f>
        <v>113</v>
      </c>
      <c r="B123" s="19" t="str">
        <f>IF('ادخال درجات الاختبار الخامس'!B118="","",'ادخال درجات الاختبار الخامس'!B118)</f>
        <v/>
      </c>
      <c r="C123" s="19" t="str">
        <f>'ادخال درجات الاختبار الخامس'!AC118</f>
        <v/>
      </c>
      <c r="D123" s="92" t="str">
        <f>'ادخال درجات الاختبار الخامس'!AD118</f>
        <v/>
      </c>
      <c r="G123" t="str">
        <f>IF(B123="","",RANK(D123,$D:$D,1)+COUNTIF(D$11:$D123,D123)-1)</f>
        <v/>
      </c>
      <c r="H123" t="str">
        <f>IF(B123="","",RANK(D123,$D:$D)+COUNTIF($D$11:D123,D123)-1)</f>
        <v/>
      </c>
      <c r="J123" s="91">
        <v>113</v>
      </c>
      <c r="K123" s="19" t="str">
        <f t="shared" si="4"/>
        <v/>
      </c>
      <c r="L123" s="92" t="str">
        <f t="shared" si="5"/>
        <v/>
      </c>
      <c r="N123" s="166" t="str">
        <f>'ادخال درجات الاختبار الخامس'!AM118</f>
        <v/>
      </c>
      <c r="O123" s="166" t="str">
        <f>'ادخال درجات الاختبار الخامس'!AO118</f>
        <v/>
      </c>
      <c r="P123" s="166" t="str">
        <f>'ادخال درجات الاختبار الخامس'!AQ118</f>
        <v/>
      </c>
      <c r="Q123" s="166" t="str">
        <f>'ادخال درجات الاختبار الخامس'!AS118</f>
        <v/>
      </c>
      <c r="R123" s="166" t="str">
        <f>'ادخال درجات الاختبار الخامس'!AU118</f>
        <v/>
      </c>
      <c r="S123" s="166" t="str">
        <f>'ادخال درجات الاختبار الخامس'!AW118</f>
        <v/>
      </c>
      <c r="T123" s="166" t="str">
        <f>'ادخال درجات الاختبار الخامس'!AY118</f>
        <v/>
      </c>
      <c r="U123" s="166" t="str">
        <f>'ادخال درجات الاختبار الخامس'!BA118</f>
        <v/>
      </c>
      <c r="V123" s="166" t="str">
        <f>'ادخال درجات الاختبار الخامس'!BC118</f>
        <v/>
      </c>
      <c r="W123" s="224" t="str">
        <f>'ادخال درجات الاختبار الخامس'!BE118</f>
        <v/>
      </c>
      <c r="X123" s="224" t="str">
        <f>'ادخال درجات الاختبار الخامس'!BG118</f>
        <v/>
      </c>
      <c r="Y123" s="224" t="str">
        <f>'ادخال درجات الاختبار الخامس'!BI118</f>
        <v/>
      </c>
      <c r="Z123" s="224" t="str">
        <f>'ادخال درجات الاختبار الخامس'!BK118</f>
        <v/>
      </c>
      <c r="AA123" s="224" t="str">
        <f>'ادخال درجات الاختبار الخامس'!BM118</f>
        <v/>
      </c>
      <c r="AB123" s="224" t="str">
        <f>'ادخال درجات الاختبار الخامس'!BO118</f>
        <v/>
      </c>
      <c r="AC123" s="224" t="str">
        <f>'ادخال درجات الاختبار الخامس'!BQ118</f>
        <v/>
      </c>
      <c r="AD123" s="224" t="str">
        <f>'ادخال درجات الاختبار الخامس'!BS118</f>
        <v/>
      </c>
      <c r="AE123" s="224" t="str">
        <f>'ادخال درجات الاختبار الخامس'!BU118</f>
        <v/>
      </c>
      <c r="AF123" s="224" t="str">
        <f>'ادخال درجات الاختبار الخامس'!BW118</f>
        <v/>
      </c>
      <c r="AG123" s="224" t="str">
        <f>'ادخال درجات الاختبار الخامس'!BY118</f>
        <v/>
      </c>
      <c r="AH123" s="224" t="str">
        <f>'ادخال درجات الاختبار الخامس'!CA118</f>
        <v/>
      </c>
      <c r="AI123" s="224" t="str">
        <f>'ادخال درجات الاختبار الخامس'!CC118</f>
        <v/>
      </c>
      <c r="AJ123" s="224" t="str">
        <f>'ادخال درجات الاختبار الخامس'!CE118</f>
        <v/>
      </c>
      <c r="AK123" s="224" t="str">
        <f>'ادخال درجات الاختبار الخامس'!CG118</f>
        <v/>
      </c>
      <c r="AL123" s="224" t="str">
        <f>'ادخال درجات الاختبار الخامس'!CI118</f>
        <v/>
      </c>
      <c r="AS123" s="91">
        <v>113</v>
      </c>
      <c r="AT123" s="19" t="str">
        <f t="shared" si="6"/>
        <v/>
      </c>
      <c r="AU123" s="92" t="str">
        <f t="shared" si="7"/>
        <v/>
      </c>
    </row>
    <row r="124" spans="1:47">
      <c r="A124" s="91">
        <f>'ادخال درجات التشخيصي'!A120</f>
        <v>114</v>
      </c>
      <c r="B124" s="19" t="str">
        <f>IF('ادخال درجات الاختبار الخامس'!B119="","",'ادخال درجات الاختبار الخامس'!B119)</f>
        <v/>
      </c>
      <c r="C124" s="19" t="str">
        <f>'ادخال درجات الاختبار الخامس'!AC119</f>
        <v/>
      </c>
      <c r="D124" s="92" t="str">
        <f>'ادخال درجات الاختبار الخامس'!AD119</f>
        <v/>
      </c>
      <c r="G124" t="str">
        <f>IF(B124="","",RANK(D124,$D:$D,1)+COUNTIF(D$11:$D124,D124)-1)</f>
        <v/>
      </c>
      <c r="H124" t="str">
        <f>IF(B124="","",RANK(D124,$D:$D)+COUNTIF($D$11:D124,D124)-1)</f>
        <v/>
      </c>
      <c r="J124" s="91">
        <v>114</v>
      </c>
      <c r="K124" s="19" t="str">
        <f t="shared" si="4"/>
        <v/>
      </c>
      <c r="L124" s="92" t="str">
        <f t="shared" si="5"/>
        <v/>
      </c>
      <c r="N124" s="166" t="str">
        <f>'ادخال درجات الاختبار الخامس'!AM119</f>
        <v/>
      </c>
      <c r="O124" s="166" t="str">
        <f>'ادخال درجات الاختبار الخامس'!AO119</f>
        <v/>
      </c>
      <c r="P124" s="166" t="str">
        <f>'ادخال درجات الاختبار الخامس'!AQ119</f>
        <v/>
      </c>
      <c r="Q124" s="166" t="str">
        <f>'ادخال درجات الاختبار الخامس'!AS119</f>
        <v/>
      </c>
      <c r="R124" s="166" t="str">
        <f>'ادخال درجات الاختبار الخامس'!AU119</f>
        <v/>
      </c>
      <c r="S124" s="166" t="str">
        <f>'ادخال درجات الاختبار الخامس'!AW119</f>
        <v/>
      </c>
      <c r="T124" s="166" t="str">
        <f>'ادخال درجات الاختبار الخامس'!AY119</f>
        <v/>
      </c>
      <c r="U124" s="166" t="str">
        <f>'ادخال درجات الاختبار الخامس'!BA119</f>
        <v/>
      </c>
      <c r="V124" s="166" t="str">
        <f>'ادخال درجات الاختبار الخامس'!BC119</f>
        <v/>
      </c>
      <c r="W124" s="224" t="str">
        <f>'ادخال درجات الاختبار الخامس'!BE119</f>
        <v/>
      </c>
      <c r="X124" s="224" t="str">
        <f>'ادخال درجات الاختبار الخامس'!BG119</f>
        <v/>
      </c>
      <c r="Y124" s="224" t="str">
        <f>'ادخال درجات الاختبار الخامس'!BI119</f>
        <v/>
      </c>
      <c r="Z124" s="224" t="str">
        <f>'ادخال درجات الاختبار الخامس'!BK119</f>
        <v/>
      </c>
      <c r="AA124" s="224" t="str">
        <f>'ادخال درجات الاختبار الخامس'!BM119</f>
        <v/>
      </c>
      <c r="AB124" s="224" t="str">
        <f>'ادخال درجات الاختبار الخامس'!BO119</f>
        <v/>
      </c>
      <c r="AC124" s="224" t="str">
        <f>'ادخال درجات الاختبار الخامس'!BQ119</f>
        <v/>
      </c>
      <c r="AD124" s="224" t="str">
        <f>'ادخال درجات الاختبار الخامس'!BS119</f>
        <v/>
      </c>
      <c r="AE124" s="224" t="str">
        <f>'ادخال درجات الاختبار الخامس'!BU119</f>
        <v/>
      </c>
      <c r="AF124" s="224" t="str">
        <f>'ادخال درجات الاختبار الخامس'!BW119</f>
        <v/>
      </c>
      <c r="AG124" s="224" t="str">
        <f>'ادخال درجات الاختبار الخامس'!BY119</f>
        <v/>
      </c>
      <c r="AH124" s="224" t="str">
        <f>'ادخال درجات الاختبار الخامس'!CA119</f>
        <v/>
      </c>
      <c r="AI124" s="224" t="str">
        <f>'ادخال درجات الاختبار الخامس'!CC119</f>
        <v/>
      </c>
      <c r="AJ124" s="224" t="str">
        <f>'ادخال درجات الاختبار الخامس'!CE119</f>
        <v/>
      </c>
      <c r="AK124" s="224" t="str">
        <f>'ادخال درجات الاختبار الخامس'!CG119</f>
        <v/>
      </c>
      <c r="AL124" s="224" t="str">
        <f>'ادخال درجات الاختبار الخامس'!CI119</f>
        <v/>
      </c>
      <c r="AS124" s="91">
        <v>114</v>
      </c>
      <c r="AT124" s="19" t="str">
        <f t="shared" si="6"/>
        <v/>
      </c>
      <c r="AU124" s="92" t="str">
        <f t="shared" si="7"/>
        <v/>
      </c>
    </row>
    <row r="125" spans="1:47">
      <c r="A125" s="91">
        <f>'ادخال درجات التشخيصي'!A121</f>
        <v>115</v>
      </c>
      <c r="B125" s="19" t="str">
        <f>IF('ادخال درجات الاختبار الخامس'!B120="","",'ادخال درجات الاختبار الخامس'!B120)</f>
        <v/>
      </c>
      <c r="C125" s="19" t="str">
        <f>'ادخال درجات الاختبار الخامس'!AC120</f>
        <v/>
      </c>
      <c r="D125" s="92" t="str">
        <f>'ادخال درجات الاختبار الخامس'!AD120</f>
        <v/>
      </c>
      <c r="G125" t="str">
        <f>IF(B125="","",RANK(D125,$D:$D,1)+COUNTIF(D$11:$D125,D125)-1)</f>
        <v/>
      </c>
      <c r="H125" t="str">
        <f>IF(B125="","",RANK(D125,$D:$D)+COUNTIF($D$11:D125,D125)-1)</f>
        <v/>
      </c>
      <c r="J125" s="91">
        <v>115</v>
      </c>
      <c r="K125" s="19" t="str">
        <f t="shared" si="4"/>
        <v/>
      </c>
      <c r="L125" s="92" t="str">
        <f t="shared" si="5"/>
        <v/>
      </c>
      <c r="N125" s="166" t="str">
        <f>'ادخال درجات الاختبار الخامس'!AM120</f>
        <v/>
      </c>
      <c r="O125" s="166" t="str">
        <f>'ادخال درجات الاختبار الخامس'!AO120</f>
        <v/>
      </c>
      <c r="P125" s="166" t="str">
        <f>'ادخال درجات الاختبار الخامس'!AQ120</f>
        <v/>
      </c>
      <c r="Q125" s="166" t="str">
        <f>'ادخال درجات الاختبار الخامس'!AS120</f>
        <v/>
      </c>
      <c r="R125" s="166" t="str">
        <f>'ادخال درجات الاختبار الخامس'!AU120</f>
        <v/>
      </c>
      <c r="S125" s="166" t="str">
        <f>'ادخال درجات الاختبار الخامس'!AW120</f>
        <v/>
      </c>
      <c r="T125" s="166" t="str">
        <f>'ادخال درجات الاختبار الخامس'!AY120</f>
        <v/>
      </c>
      <c r="U125" s="166" t="str">
        <f>'ادخال درجات الاختبار الخامس'!BA120</f>
        <v/>
      </c>
      <c r="V125" s="166" t="str">
        <f>'ادخال درجات الاختبار الخامس'!BC120</f>
        <v/>
      </c>
      <c r="W125" s="224" t="str">
        <f>'ادخال درجات الاختبار الخامس'!BE120</f>
        <v/>
      </c>
      <c r="X125" s="224" t="str">
        <f>'ادخال درجات الاختبار الخامس'!BG120</f>
        <v/>
      </c>
      <c r="Y125" s="224" t="str">
        <f>'ادخال درجات الاختبار الخامس'!BI120</f>
        <v/>
      </c>
      <c r="Z125" s="224" t="str">
        <f>'ادخال درجات الاختبار الخامس'!BK120</f>
        <v/>
      </c>
      <c r="AA125" s="224" t="str">
        <f>'ادخال درجات الاختبار الخامس'!BM120</f>
        <v/>
      </c>
      <c r="AB125" s="224" t="str">
        <f>'ادخال درجات الاختبار الخامس'!BO120</f>
        <v/>
      </c>
      <c r="AC125" s="224" t="str">
        <f>'ادخال درجات الاختبار الخامس'!BQ120</f>
        <v/>
      </c>
      <c r="AD125" s="224" t="str">
        <f>'ادخال درجات الاختبار الخامس'!BS120</f>
        <v/>
      </c>
      <c r="AE125" s="224" t="str">
        <f>'ادخال درجات الاختبار الخامس'!BU120</f>
        <v/>
      </c>
      <c r="AF125" s="224" t="str">
        <f>'ادخال درجات الاختبار الخامس'!BW120</f>
        <v/>
      </c>
      <c r="AG125" s="224" t="str">
        <f>'ادخال درجات الاختبار الخامس'!BY120</f>
        <v/>
      </c>
      <c r="AH125" s="224" t="str">
        <f>'ادخال درجات الاختبار الخامس'!CA120</f>
        <v/>
      </c>
      <c r="AI125" s="224" t="str">
        <f>'ادخال درجات الاختبار الخامس'!CC120</f>
        <v/>
      </c>
      <c r="AJ125" s="224" t="str">
        <f>'ادخال درجات الاختبار الخامس'!CE120</f>
        <v/>
      </c>
      <c r="AK125" s="224" t="str">
        <f>'ادخال درجات الاختبار الخامس'!CG120</f>
        <v/>
      </c>
      <c r="AL125" s="224" t="str">
        <f>'ادخال درجات الاختبار الخامس'!CI120</f>
        <v/>
      </c>
      <c r="AS125" s="91">
        <v>115</v>
      </c>
      <c r="AT125" s="19" t="str">
        <f t="shared" si="6"/>
        <v/>
      </c>
      <c r="AU125" s="92" t="str">
        <f t="shared" si="7"/>
        <v/>
      </c>
    </row>
    <row r="126" spans="1:47">
      <c r="A126" s="91">
        <f>'ادخال درجات التشخيصي'!A122</f>
        <v>116</v>
      </c>
      <c r="B126" s="19" t="str">
        <f>IF('ادخال درجات الاختبار الخامس'!B121="","",'ادخال درجات الاختبار الخامس'!B121)</f>
        <v/>
      </c>
      <c r="C126" s="19" t="str">
        <f>'ادخال درجات الاختبار الخامس'!AC121</f>
        <v/>
      </c>
      <c r="D126" s="92" t="str">
        <f>'ادخال درجات الاختبار الخامس'!AD121</f>
        <v/>
      </c>
      <c r="G126" t="str">
        <f>IF(B126="","",RANK(D126,$D:$D,1)+COUNTIF(D$11:$D126,D126)-1)</f>
        <v/>
      </c>
      <c r="H126" t="str">
        <f>IF(B126="","",RANK(D126,$D:$D)+COUNTIF($D$11:D126,D126)-1)</f>
        <v/>
      </c>
      <c r="J126" s="91">
        <v>116</v>
      </c>
      <c r="K126" s="19" t="str">
        <f t="shared" si="4"/>
        <v/>
      </c>
      <c r="L126" s="92" t="str">
        <f t="shared" si="5"/>
        <v/>
      </c>
      <c r="N126" s="166" t="str">
        <f>'ادخال درجات الاختبار الخامس'!AM121</f>
        <v/>
      </c>
      <c r="O126" s="166" t="str">
        <f>'ادخال درجات الاختبار الخامس'!AO121</f>
        <v/>
      </c>
      <c r="P126" s="166" t="str">
        <f>'ادخال درجات الاختبار الخامس'!AQ121</f>
        <v/>
      </c>
      <c r="Q126" s="166" t="str">
        <f>'ادخال درجات الاختبار الخامس'!AS121</f>
        <v/>
      </c>
      <c r="R126" s="166" t="str">
        <f>'ادخال درجات الاختبار الخامس'!AU121</f>
        <v/>
      </c>
      <c r="S126" s="166" t="str">
        <f>'ادخال درجات الاختبار الخامس'!AW121</f>
        <v/>
      </c>
      <c r="T126" s="166" t="str">
        <f>'ادخال درجات الاختبار الخامس'!AY121</f>
        <v/>
      </c>
      <c r="U126" s="166" t="str">
        <f>'ادخال درجات الاختبار الخامس'!BA121</f>
        <v/>
      </c>
      <c r="V126" s="166" t="str">
        <f>'ادخال درجات الاختبار الخامس'!BC121</f>
        <v/>
      </c>
      <c r="W126" s="224" t="str">
        <f>'ادخال درجات الاختبار الخامس'!BE121</f>
        <v/>
      </c>
      <c r="X126" s="224" t="str">
        <f>'ادخال درجات الاختبار الخامس'!BG121</f>
        <v/>
      </c>
      <c r="Y126" s="224" t="str">
        <f>'ادخال درجات الاختبار الخامس'!BI121</f>
        <v/>
      </c>
      <c r="Z126" s="224" t="str">
        <f>'ادخال درجات الاختبار الخامس'!BK121</f>
        <v/>
      </c>
      <c r="AA126" s="224" t="str">
        <f>'ادخال درجات الاختبار الخامس'!BM121</f>
        <v/>
      </c>
      <c r="AB126" s="224" t="str">
        <f>'ادخال درجات الاختبار الخامس'!BO121</f>
        <v/>
      </c>
      <c r="AC126" s="224" t="str">
        <f>'ادخال درجات الاختبار الخامس'!BQ121</f>
        <v/>
      </c>
      <c r="AD126" s="224" t="str">
        <f>'ادخال درجات الاختبار الخامس'!BS121</f>
        <v/>
      </c>
      <c r="AE126" s="224" t="str">
        <f>'ادخال درجات الاختبار الخامس'!BU121</f>
        <v/>
      </c>
      <c r="AF126" s="224" t="str">
        <f>'ادخال درجات الاختبار الخامس'!BW121</f>
        <v/>
      </c>
      <c r="AG126" s="224" t="str">
        <f>'ادخال درجات الاختبار الخامس'!BY121</f>
        <v/>
      </c>
      <c r="AH126" s="224" t="str">
        <f>'ادخال درجات الاختبار الخامس'!CA121</f>
        <v/>
      </c>
      <c r="AI126" s="224" t="str">
        <f>'ادخال درجات الاختبار الخامس'!CC121</f>
        <v/>
      </c>
      <c r="AJ126" s="224" t="str">
        <f>'ادخال درجات الاختبار الخامس'!CE121</f>
        <v/>
      </c>
      <c r="AK126" s="224" t="str">
        <f>'ادخال درجات الاختبار الخامس'!CG121</f>
        <v/>
      </c>
      <c r="AL126" s="224" t="str">
        <f>'ادخال درجات الاختبار الخامس'!CI121</f>
        <v/>
      </c>
      <c r="AS126" s="91">
        <v>116</v>
      </c>
      <c r="AT126" s="19" t="str">
        <f t="shared" si="6"/>
        <v/>
      </c>
      <c r="AU126" s="92" t="str">
        <f t="shared" si="7"/>
        <v/>
      </c>
    </row>
    <row r="127" spans="1:47">
      <c r="A127" s="91">
        <f>'ادخال درجات التشخيصي'!A123</f>
        <v>117</v>
      </c>
      <c r="B127" s="19" t="str">
        <f>IF('ادخال درجات الاختبار الخامس'!B122="","",'ادخال درجات الاختبار الخامس'!B122)</f>
        <v/>
      </c>
      <c r="C127" s="19" t="str">
        <f>'ادخال درجات الاختبار الخامس'!AC122</f>
        <v/>
      </c>
      <c r="D127" s="92" t="str">
        <f>'ادخال درجات الاختبار الخامس'!AD122</f>
        <v/>
      </c>
      <c r="G127" t="str">
        <f>IF(B127="","",RANK(D127,$D:$D,1)+COUNTIF(D$11:$D127,D127)-1)</f>
        <v/>
      </c>
      <c r="H127" t="str">
        <f>IF(B127="","",RANK(D127,$D:$D)+COUNTIF($D$11:D127,D127)-1)</f>
        <v/>
      </c>
      <c r="J127" s="91">
        <v>117</v>
      </c>
      <c r="K127" s="19" t="str">
        <f t="shared" si="4"/>
        <v/>
      </c>
      <c r="L127" s="92" t="str">
        <f t="shared" si="5"/>
        <v/>
      </c>
      <c r="N127" s="166" t="str">
        <f>'ادخال درجات الاختبار الخامس'!AM122</f>
        <v/>
      </c>
      <c r="O127" s="166" t="str">
        <f>'ادخال درجات الاختبار الخامس'!AO122</f>
        <v/>
      </c>
      <c r="P127" s="166" t="str">
        <f>'ادخال درجات الاختبار الخامس'!AQ122</f>
        <v/>
      </c>
      <c r="Q127" s="166" t="str">
        <f>'ادخال درجات الاختبار الخامس'!AS122</f>
        <v/>
      </c>
      <c r="R127" s="166" t="str">
        <f>'ادخال درجات الاختبار الخامس'!AU122</f>
        <v/>
      </c>
      <c r="S127" s="166" t="str">
        <f>'ادخال درجات الاختبار الخامس'!AW122</f>
        <v/>
      </c>
      <c r="T127" s="166" t="str">
        <f>'ادخال درجات الاختبار الخامس'!AY122</f>
        <v/>
      </c>
      <c r="U127" s="166" t="str">
        <f>'ادخال درجات الاختبار الخامس'!BA122</f>
        <v/>
      </c>
      <c r="V127" s="166" t="str">
        <f>'ادخال درجات الاختبار الخامس'!BC122</f>
        <v/>
      </c>
      <c r="W127" s="224" t="str">
        <f>'ادخال درجات الاختبار الخامس'!BE122</f>
        <v/>
      </c>
      <c r="X127" s="224" t="str">
        <f>'ادخال درجات الاختبار الخامس'!BG122</f>
        <v/>
      </c>
      <c r="Y127" s="224" t="str">
        <f>'ادخال درجات الاختبار الخامس'!BI122</f>
        <v/>
      </c>
      <c r="Z127" s="224" t="str">
        <f>'ادخال درجات الاختبار الخامس'!BK122</f>
        <v/>
      </c>
      <c r="AA127" s="224" t="str">
        <f>'ادخال درجات الاختبار الخامس'!BM122</f>
        <v/>
      </c>
      <c r="AB127" s="224" t="str">
        <f>'ادخال درجات الاختبار الخامس'!BO122</f>
        <v/>
      </c>
      <c r="AC127" s="224" t="str">
        <f>'ادخال درجات الاختبار الخامس'!BQ122</f>
        <v/>
      </c>
      <c r="AD127" s="224" t="str">
        <f>'ادخال درجات الاختبار الخامس'!BS122</f>
        <v/>
      </c>
      <c r="AE127" s="224" t="str">
        <f>'ادخال درجات الاختبار الخامس'!BU122</f>
        <v/>
      </c>
      <c r="AF127" s="224" t="str">
        <f>'ادخال درجات الاختبار الخامس'!BW122</f>
        <v/>
      </c>
      <c r="AG127" s="224" t="str">
        <f>'ادخال درجات الاختبار الخامس'!BY122</f>
        <v/>
      </c>
      <c r="AH127" s="224" t="str">
        <f>'ادخال درجات الاختبار الخامس'!CA122</f>
        <v/>
      </c>
      <c r="AI127" s="224" t="str">
        <f>'ادخال درجات الاختبار الخامس'!CC122</f>
        <v/>
      </c>
      <c r="AJ127" s="224" t="str">
        <f>'ادخال درجات الاختبار الخامس'!CE122</f>
        <v/>
      </c>
      <c r="AK127" s="224" t="str">
        <f>'ادخال درجات الاختبار الخامس'!CG122</f>
        <v/>
      </c>
      <c r="AL127" s="224" t="str">
        <f>'ادخال درجات الاختبار الخامس'!CI122</f>
        <v/>
      </c>
      <c r="AS127" s="91">
        <v>117</v>
      </c>
      <c r="AT127" s="19" t="str">
        <f t="shared" si="6"/>
        <v/>
      </c>
      <c r="AU127" s="92" t="str">
        <f t="shared" si="7"/>
        <v/>
      </c>
    </row>
    <row r="128" spans="1:47">
      <c r="A128" s="91">
        <f>'ادخال درجات التشخيصي'!A124</f>
        <v>118</v>
      </c>
      <c r="B128" s="19" t="str">
        <f>IF('ادخال درجات الاختبار الخامس'!B123="","",'ادخال درجات الاختبار الخامس'!B123)</f>
        <v/>
      </c>
      <c r="C128" s="19" t="str">
        <f>'ادخال درجات الاختبار الخامس'!AC123</f>
        <v/>
      </c>
      <c r="D128" s="92" t="str">
        <f>'ادخال درجات الاختبار الخامس'!AD123</f>
        <v/>
      </c>
      <c r="G128" t="str">
        <f>IF(B128="","",RANK(D128,$D:$D,1)+COUNTIF(D$11:$D128,D128)-1)</f>
        <v/>
      </c>
      <c r="H128" t="str">
        <f>IF(B128="","",RANK(D128,$D:$D)+COUNTIF($D$11:D128,D128)-1)</f>
        <v/>
      </c>
      <c r="J128" s="91">
        <v>118</v>
      </c>
      <c r="K128" s="19" t="str">
        <f t="shared" si="4"/>
        <v/>
      </c>
      <c r="L128" s="92" t="str">
        <f t="shared" si="5"/>
        <v/>
      </c>
      <c r="N128" s="166" t="str">
        <f>'ادخال درجات الاختبار الخامس'!AM123</f>
        <v/>
      </c>
      <c r="O128" s="166" t="str">
        <f>'ادخال درجات الاختبار الخامس'!AO123</f>
        <v/>
      </c>
      <c r="P128" s="166" t="str">
        <f>'ادخال درجات الاختبار الخامس'!AQ123</f>
        <v/>
      </c>
      <c r="Q128" s="166" t="str">
        <f>'ادخال درجات الاختبار الخامس'!AS123</f>
        <v/>
      </c>
      <c r="R128" s="166" t="str">
        <f>'ادخال درجات الاختبار الخامس'!AU123</f>
        <v/>
      </c>
      <c r="S128" s="166" t="str">
        <f>'ادخال درجات الاختبار الخامس'!AW123</f>
        <v/>
      </c>
      <c r="T128" s="166" t="str">
        <f>'ادخال درجات الاختبار الخامس'!AY123</f>
        <v/>
      </c>
      <c r="U128" s="166" t="str">
        <f>'ادخال درجات الاختبار الخامس'!BA123</f>
        <v/>
      </c>
      <c r="V128" s="166" t="str">
        <f>'ادخال درجات الاختبار الخامس'!BC123</f>
        <v/>
      </c>
      <c r="W128" s="224" t="str">
        <f>'ادخال درجات الاختبار الخامس'!BE123</f>
        <v/>
      </c>
      <c r="X128" s="224" t="str">
        <f>'ادخال درجات الاختبار الخامس'!BG123</f>
        <v/>
      </c>
      <c r="Y128" s="224" t="str">
        <f>'ادخال درجات الاختبار الخامس'!BI123</f>
        <v/>
      </c>
      <c r="Z128" s="224" t="str">
        <f>'ادخال درجات الاختبار الخامس'!BK123</f>
        <v/>
      </c>
      <c r="AA128" s="224" t="str">
        <f>'ادخال درجات الاختبار الخامس'!BM123</f>
        <v/>
      </c>
      <c r="AB128" s="224" t="str">
        <f>'ادخال درجات الاختبار الخامس'!BO123</f>
        <v/>
      </c>
      <c r="AC128" s="224" t="str">
        <f>'ادخال درجات الاختبار الخامس'!BQ123</f>
        <v/>
      </c>
      <c r="AD128" s="224" t="str">
        <f>'ادخال درجات الاختبار الخامس'!BS123</f>
        <v/>
      </c>
      <c r="AE128" s="224" t="str">
        <f>'ادخال درجات الاختبار الخامس'!BU123</f>
        <v/>
      </c>
      <c r="AF128" s="224" t="str">
        <f>'ادخال درجات الاختبار الخامس'!BW123</f>
        <v/>
      </c>
      <c r="AG128" s="224" t="str">
        <f>'ادخال درجات الاختبار الخامس'!BY123</f>
        <v/>
      </c>
      <c r="AH128" s="224" t="str">
        <f>'ادخال درجات الاختبار الخامس'!CA123</f>
        <v/>
      </c>
      <c r="AI128" s="224" t="str">
        <f>'ادخال درجات الاختبار الخامس'!CC123</f>
        <v/>
      </c>
      <c r="AJ128" s="224" t="str">
        <f>'ادخال درجات الاختبار الخامس'!CE123</f>
        <v/>
      </c>
      <c r="AK128" s="224" t="str">
        <f>'ادخال درجات الاختبار الخامس'!CG123</f>
        <v/>
      </c>
      <c r="AL128" s="224" t="str">
        <f>'ادخال درجات الاختبار الخامس'!CI123</f>
        <v/>
      </c>
      <c r="AS128" s="91">
        <v>118</v>
      </c>
      <c r="AT128" s="19" t="str">
        <f t="shared" si="6"/>
        <v/>
      </c>
      <c r="AU128" s="92" t="str">
        <f t="shared" si="7"/>
        <v/>
      </c>
    </row>
    <row r="129" spans="1:47">
      <c r="A129" s="91">
        <f>'ادخال درجات التشخيصي'!A125</f>
        <v>119</v>
      </c>
      <c r="B129" s="19" t="str">
        <f>IF('ادخال درجات الاختبار الخامس'!B124="","",'ادخال درجات الاختبار الخامس'!B124)</f>
        <v/>
      </c>
      <c r="C129" s="19" t="str">
        <f>'ادخال درجات الاختبار الخامس'!AC124</f>
        <v/>
      </c>
      <c r="D129" s="92" t="str">
        <f>'ادخال درجات الاختبار الخامس'!AD124</f>
        <v/>
      </c>
      <c r="G129" t="str">
        <f>IF(B129="","",RANK(D129,$D:$D,1)+COUNTIF(D$11:$D129,D129)-1)</f>
        <v/>
      </c>
      <c r="H129" t="str">
        <f>IF(B129="","",RANK(D129,$D:$D)+COUNTIF($D$11:D129,D129)-1)</f>
        <v/>
      </c>
      <c r="J129" s="91">
        <v>119</v>
      </c>
      <c r="K129" s="19" t="str">
        <f t="shared" si="4"/>
        <v/>
      </c>
      <c r="L129" s="92" t="str">
        <f t="shared" si="5"/>
        <v/>
      </c>
      <c r="N129" s="166" t="str">
        <f>'ادخال درجات الاختبار الخامس'!AM124</f>
        <v/>
      </c>
      <c r="O129" s="166" t="str">
        <f>'ادخال درجات الاختبار الخامس'!AO124</f>
        <v/>
      </c>
      <c r="P129" s="166" t="str">
        <f>'ادخال درجات الاختبار الخامس'!AQ124</f>
        <v/>
      </c>
      <c r="Q129" s="166" t="str">
        <f>'ادخال درجات الاختبار الخامس'!AS124</f>
        <v/>
      </c>
      <c r="R129" s="166" t="str">
        <f>'ادخال درجات الاختبار الخامس'!AU124</f>
        <v/>
      </c>
      <c r="S129" s="166" t="str">
        <f>'ادخال درجات الاختبار الخامس'!AW124</f>
        <v/>
      </c>
      <c r="T129" s="166" t="str">
        <f>'ادخال درجات الاختبار الخامس'!AY124</f>
        <v/>
      </c>
      <c r="U129" s="166" t="str">
        <f>'ادخال درجات الاختبار الخامس'!BA124</f>
        <v/>
      </c>
      <c r="V129" s="166" t="str">
        <f>'ادخال درجات الاختبار الخامس'!BC124</f>
        <v/>
      </c>
      <c r="W129" s="224" t="str">
        <f>'ادخال درجات الاختبار الخامس'!BE124</f>
        <v/>
      </c>
      <c r="X129" s="224" t="str">
        <f>'ادخال درجات الاختبار الخامس'!BG124</f>
        <v/>
      </c>
      <c r="Y129" s="224" t="str">
        <f>'ادخال درجات الاختبار الخامس'!BI124</f>
        <v/>
      </c>
      <c r="Z129" s="224" t="str">
        <f>'ادخال درجات الاختبار الخامس'!BK124</f>
        <v/>
      </c>
      <c r="AA129" s="224" t="str">
        <f>'ادخال درجات الاختبار الخامس'!BM124</f>
        <v/>
      </c>
      <c r="AB129" s="224" t="str">
        <f>'ادخال درجات الاختبار الخامس'!BO124</f>
        <v/>
      </c>
      <c r="AC129" s="224" t="str">
        <f>'ادخال درجات الاختبار الخامس'!BQ124</f>
        <v/>
      </c>
      <c r="AD129" s="224" t="str">
        <f>'ادخال درجات الاختبار الخامس'!BS124</f>
        <v/>
      </c>
      <c r="AE129" s="224" t="str">
        <f>'ادخال درجات الاختبار الخامس'!BU124</f>
        <v/>
      </c>
      <c r="AF129" s="224" t="str">
        <f>'ادخال درجات الاختبار الخامس'!BW124</f>
        <v/>
      </c>
      <c r="AG129" s="224" t="str">
        <f>'ادخال درجات الاختبار الخامس'!BY124</f>
        <v/>
      </c>
      <c r="AH129" s="224" t="str">
        <f>'ادخال درجات الاختبار الخامس'!CA124</f>
        <v/>
      </c>
      <c r="AI129" s="224" t="str">
        <f>'ادخال درجات الاختبار الخامس'!CC124</f>
        <v/>
      </c>
      <c r="AJ129" s="224" t="str">
        <f>'ادخال درجات الاختبار الخامس'!CE124</f>
        <v/>
      </c>
      <c r="AK129" s="224" t="str">
        <f>'ادخال درجات الاختبار الخامس'!CG124</f>
        <v/>
      </c>
      <c r="AL129" s="224" t="str">
        <f>'ادخال درجات الاختبار الخامس'!CI124</f>
        <v/>
      </c>
      <c r="AS129" s="91">
        <v>119</v>
      </c>
      <c r="AT129" s="19" t="str">
        <f t="shared" si="6"/>
        <v/>
      </c>
      <c r="AU129" s="92" t="str">
        <f t="shared" si="7"/>
        <v/>
      </c>
    </row>
    <row r="130" spans="1:47">
      <c r="A130" s="91">
        <f>'ادخال درجات التشخيصي'!A126</f>
        <v>120</v>
      </c>
      <c r="B130" s="19" t="str">
        <f>IF('ادخال درجات الاختبار الخامس'!B125="","",'ادخال درجات الاختبار الخامس'!B125)</f>
        <v/>
      </c>
      <c r="C130" s="19" t="str">
        <f>'ادخال درجات الاختبار الخامس'!AC125</f>
        <v/>
      </c>
      <c r="D130" s="92" t="str">
        <f>'ادخال درجات الاختبار الخامس'!AD125</f>
        <v/>
      </c>
      <c r="G130" t="str">
        <f>IF(B130="","",RANK(D130,$D:$D,1)+COUNTIF(D$11:$D130,D130)-1)</f>
        <v/>
      </c>
      <c r="H130" t="str">
        <f>IF(B130="","",RANK(D130,$D:$D)+COUNTIF($D$11:D130,D130)-1)</f>
        <v/>
      </c>
      <c r="J130" s="91">
        <v>120</v>
      </c>
      <c r="K130" s="19" t="str">
        <f t="shared" si="4"/>
        <v/>
      </c>
      <c r="L130" s="92" t="str">
        <f t="shared" si="5"/>
        <v/>
      </c>
      <c r="N130" s="166" t="str">
        <f>'ادخال درجات الاختبار الخامس'!AM125</f>
        <v/>
      </c>
      <c r="O130" s="166" t="str">
        <f>'ادخال درجات الاختبار الخامس'!AO125</f>
        <v/>
      </c>
      <c r="P130" s="166" t="str">
        <f>'ادخال درجات الاختبار الخامس'!AQ125</f>
        <v/>
      </c>
      <c r="Q130" s="166" t="str">
        <f>'ادخال درجات الاختبار الخامس'!AS125</f>
        <v/>
      </c>
      <c r="R130" s="166" t="str">
        <f>'ادخال درجات الاختبار الخامس'!AU125</f>
        <v/>
      </c>
      <c r="S130" s="166" t="str">
        <f>'ادخال درجات الاختبار الخامس'!AW125</f>
        <v/>
      </c>
      <c r="T130" s="166" t="str">
        <f>'ادخال درجات الاختبار الخامس'!AY125</f>
        <v/>
      </c>
      <c r="U130" s="166" t="str">
        <f>'ادخال درجات الاختبار الخامس'!BA125</f>
        <v/>
      </c>
      <c r="V130" s="166" t="str">
        <f>'ادخال درجات الاختبار الخامس'!BC125</f>
        <v/>
      </c>
      <c r="W130" s="224" t="str">
        <f>'ادخال درجات الاختبار الخامس'!BE125</f>
        <v/>
      </c>
      <c r="X130" s="224" t="str">
        <f>'ادخال درجات الاختبار الخامس'!BG125</f>
        <v/>
      </c>
      <c r="Y130" s="224" t="str">
        <f>'ادخال درجات الاختبار الخامس'!BI125</f>
        <v/>
      </c>
      <c r="Z130" s="224" t="str">
        <f>'ادخال درجات الاختبار الخامس'!BK125</f>
        <v/>
      </c>
      <c r="AA130" s="224" t="str">
        <f>'ادخال درجات الاختبار الخامس'!BM125</f>
        <v/>
      </c>
      <c r="AB130" s="224" t="str">
        <f>'ادخال درجات الاختبار الخامس'!BO125</f>
        <v/>
      </c>
      <c r="AC130" s="224" t="str">
        <f>'ادخال درجات الاختبار الخامس'!BQ125</f>
        <v/>
      </c>
      <c r="AD130" s="224" t="str">
        <f>'ادخال درجات الاختبار الخامس'!BS125</f>
        <v/>
      </c>
      <c r="AE130" s="224" t="str">
        <f>'ادخال درجات الاختبار الخامس'!BU125</f>
        <v/>
      </c>
      <c r="AF130" s="224" t="str">
        <f>'ادخال درجات الاختبار الخامس'!BW125</f>
        <v/>
      </c>
      <c r="AG130" s="224" t="str">
        <f>'ادخال درجات الاختبار الخامس'!BY125</f>
        <v/>
      </c>
      <c r="AH130" s="224" t="str">
        <f>'ادخال درجات الاختبار الخامس'!CA125</f>
        <v/>
      </c>
      <c r="AI130" s="224" t="str">
        <f>'ادخال درجات الاختبار الخامس'!CC125</f>
        <v/>
      </c>
      <c r="AJ130" s="224" t="str">
        <f>'ادخال درجات الاختبار الخامس'!CE125</f>
        <v/>
      </c>
      <c r="AK130" s="224" t="str">
        <f>'ادخال درجات الاختبار الخامس'!CG125</f>
        <v/>
      </c>
      <c r="AL130" s="224" t="str">
        <f>'ادخال درجات الاختبار الخامس'!CI125</f>
        <v/>
      </c>
      <c r="AS130" s="91">
        <v>120</v>
      </c>
      <c r="AT130" s="19" t="str">
        <f t="shared" si="6"/>
        <v/>
      </c>
      <c r="AU130" s="92" t="str">
        <f t="shared" si="7"/>
        <v/>
      </c>
    </row>
    <row r="131" spans="1:47">
      <c r="J131" s="19"/>
      <c r="K131" s="19"/>
      <c r="L131" s="19"/>
      <c r="N131" s="165"/>
      <c r="O131" s="165"/>
      <c r="P131" s="165"/>
      <c r="Q131" s="165"/>
      <c r="R131" s="130"/>
      <c r="S131" s="130"/>
      <c r="T131" s="130"/>
      <c r="U131" s="130"/>
      <c r="V131" s="130"/>
    </row>
  </sheetData>
  <sheetProtection algorithmName="SHA-512" hashValue="R1OrS8JpEvYywvEyHgz612H2Oywxp252PU/HENF4EdFg47VWIeg3l25oYMNIzSqyQn3HDN/DO9jETmfOnMszhA==" saltValue="RAbsk3JbiPMPpbP8GWcEPg==" spinCount="100000" sheet="1" objects="1" scenarios="1"/>
  <mergeCells count="40">
    <mergeCell ref="AS7:AU7"/>
    <mergeCell ref="AS8:AS10"/>
    <mergeCell ref="AT8:AT10"/>
    <mergeCell ref="AU8:AU10"/>
    <mergeCell ref="A8:A10"/>
    <mergeCell ref="B8:B10"/>
    <mergeCell ref="C8:C10"/>
    <mergeCell ref="D8:D10"/>
    <mergeCell ref="J8:J10"/>
    <mergeCell ref="AA2:AA10"/>
    <mergeCell ref="T2:T10"/>
    <mergeCell ref="K3:K4"/>
    <mergeCell ref="L3:L4"/>
    <mergeCell ref="U2:U10"/>
    <mergeCell ref="V2:V10"/>
    <mergeCell ref="J7:L7"/>
    <mergeCell ref="K8:K10"/>
    <mergeCell ref="L8:L10"/>
    <mergeCell ref="R2:R10"/>
    <mergeCell ref="S2:S10"/>
    <mergeCell ref="N2:N10"/>
    <mergeCell ref="O2:O10"/>
    <mergeCell ref="P2:P10"/>
    <mergeCell ref="Q2:Q10"/>
    <mergeCell ref="C2:D5"/>
    <mergeCell ref="AL2:AL10"/>
    <mergeCell ref="AG2:AG10"/>
    <mergeCell ref="AH2:AH10"/>
    <mergeCell ref="AI2:AI10"/>
    <mergeCell ref="AJ2:AJ10"/>
    <mergeCell ref="AK2:AK10"/>
    <mergeCell ref="AB2:AB10"/>
    <mergeCell ref="AC2:AC10"/>
    <mergeCell ref="AD2:AD10"/>
    <mergeCell ref="AE2:AE10"/>
    <mergeCell ref="AF2:AF10"/>
    <mergeCell ref="W2:W10"/>
    <mergeCell ref="X2:X10"/>
    <mergeCell ref="Y2:Y10"/>
    <mergeCell ref="Z2:Z10"/>
  </mergeCell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464EC-C585-41D4-84F6-96B9BE826374}">
  <sheetPr codeName="ورقة40"/>
  <dimension ref="A1:AK28"/>
  <sheetViews>
    <sheetView rightToLeft="1" workbookViewId="0">
      <selection activeCell="F5" sqref="F5:G6"/>
    </sheetView>
  </sheetViews>
  <sheetFormatPr defaultRowHeight="14.25"/>
  <cols>
    <col min="1" max="1" width="9" customWidth="1"/>
    <col min="2" max="2" width="69.75" customWidth="1"/>
    <col min="3" max="4" width="9" style="142"/>
    <col min="5" max="5" width="0.625" customWidth="1"/>
    <col min="6" max="12" width="0" hidden="1" customWidth="1"/>
    <col min="13" max="13" width="0.125" hidden="1" customWidth="1"/>
    <col min="19" max="19" width="51.125" customWidth="1"/>
  </cols>
  <sheetData>
    <row r="1" spans="1:37" s="142" customFormat="1" ht="20.25">
      <c r="D1" s="150"/>
      <c r="N1" s="560" t="s">
        <v>543</v>
      </c>
      <c r="O1" s="560"/>
      <c r="P1" s="560"/>
      <c r="Q1" s="560"/>
      <c r="R1" s="560"/>
      <c r="S1" s="560"/>
      <c r="W1" s="153"/>
      <c r="X1" s="153"/>
      <c r="Y1" s="153"/>
      <c r="Z1" s="153"/>
      <c r="AA1" s="153"/>
      <c r="AB1" s="153"/>
      <c r="AC1" s="153"/>
      <c r="AD1" s="153"/>
      <c r="AE1" s="153"/>
      <c r="AF1" s="153"/>
      <c r="AG1" s="153"/>
      <c r="AH1" s="153"/>
      <c r="AI1" s="153"/>
      <c r="AJ1" s="153"/>
      <c r="AK1" s="153"/>
    </row>
    <row r="2" spans="1:37" ht="15">
      <c r="B2" s="230" t="s">
        <v>246</v>
      </c>
      <c r="C2" s="215" t="s">
        <v>235</v>
      </c>
      <c r="D2" s="215" t="s">
        <v>236</v>
      </c>
      <c r="E2" s="142"/>
      <c r="F2" s="142"/>
      <c r="G2" s="142"/>
      <c r="H2" s="142"/>
      <c r="I2" s="142"/>
      <c r="J2" s="142"/>
      <c r="K2" s="142"/>
      <c r="L2" s="142"/>
      <c r="M2" s="142"/>
      <c r="N2" s="382" t="s">
        <v>267</v>
      </c>
      <c r="O2" s="382"/>
      <c r="P2" s="382"/>
      <c r="Q2" s="382"/>
      <c r="R2" s="382"/>
      <c r="S2" s="382"/>
      <c r="T2" s="382"/>
      <c r="U2" s="382"/>
      <c r="W2" s="123"/>
      <c r="X2" s="123"/>
      <c r="Y2" s="123"/>
      <c r="Z2" s="123"/>
      <c r="AA2" s="123"/>
      <c r="AB2" s="123"/>
      <c r="AC2" s="123"/>
      <c r="AD2" s="123"/>
      <c r="AE2" s="123"/>
      <c r="AF2" s="123"/>
      <c r="AG2" s="123"/>
      <c r="AH2" s="123"/>
      <c r="AI2" s="123"/>
      <c r="AJ2" s="123"/>
      <c r="AK2" s="123"/>
    </row>
    <row r="3" spans="1:37" ht="15.95" customHeight="1">
      <c r="A3">
        <v>1</v>
      </c>
      <c r="B3" s="222" t="str">
        <f>N3</f>
        <v>-</v>
      </c>
      <c r="C3" s="207" t="e">
        <f>'ادخال درجات الاختبار الرابع'!FJ10</f>
        <v>#DIV/0!</v>
      </c>
      <c r="D3" s="207" t="str">
        <f>'ادخال درجات الاختبار الخامس'!BH5</f>
        <v>م</v>
      </c>
      <c r="E3" s="142"/>
      <c r="F3" s="142"/>
      <c r="G3" s="142"/>
      <c r="H3" s="142"/>
      <c r="I3" s="142"/>
      <c r="J3" s="142"/>
      <c r="K3" s="154"/>
      <c r="L3" s="142"/>
      <c r="M3" s="142"/>
      <c r="N3" s="558" t="str">
        <f>IF(مج4!R6=0,"-",مج4!R6)</f>
        <v>-</v>
      </c>
      <c r="O3" s="558"/>
      <c r="P3" s="558"/>
      <c r="Q3" s="558"/>
      <c r="R3" s="558"/>
      <c r="S3" s="558"/>
      <c r="T3" s="19">
        <f>COUNTIF(س4!$A$14:$G$63,N3)</f>
        <v>0</v>
      </c>
      <c r="U3" s="142"/>
      <c r="V3" t="str">
        <f>IFERROR(LEFT(N3,FIND(":",N3,1)-1),"")</f>
        <v/>
      </c>
      <c r="W3" s="123"/>
      <c r="X3" s="123"/>
      <c r="Y3" s="123"/>
      <c r="Z3" s="123"/>
      <c r="AA3" s="123"/>
      <c r="AB3" s="123"/>
      <c r="AC3" s="123"/>
      <c r="AD3" s="123"/>
      <c r="AE3" s="123"/>
      <c r="AF3" s="123"/>
      <c r="AG3" s="123"/>
      <c r="AH3" s="123"/>
      <c r="AI3" s="123"/>
      <c r="AJ3" s="123"/>
      <c r="AK3" s="123"/>
    </row>
    <row r="4" spans="1:37" ht="15.95" customHeight="1">
      <c r="A4">
        <v>2</v>
      </c>
      <c r="B4" s="222" t="str">
        <f>N4</f>
        <v>-</v>
      </c>
      <c r="C4" s="207" t="e">
        <f>'ادخال درجات الاختبار الرابع'!FJ11</f>
        <v>#DIV/0!</v>
      </c>
      <c r="D4" s="207" t="str">
        <f>'ادخال درجات الاختبار الخامس'!BI5</f>
        <v>ن</v>
      </c>
      <c r="E4" s="142"/>
      <c r="F4" s="561"/>
      <c r="G4" s="561"/>
      <c r="H4" s="561"/>
      <c r="I4" s="561"/>
      <c r="J4" s="561"/>
      <c r="L4" s="142"/>
      <c r="M4" s="142"/>
      <c r="N4" s="558" t="str">
        <f>IF(مج4!R7=0,"-",مج4!R7)</f>
        <v>-</v>
      </c>
      <c r="O4" s="558"/>
      <c r="P4" s="558"/>
      <c r="Q4" s="558"/>
      <c r="R4" s="558"/>
      <c r="S4" s="558"/>
      <c r="T4" s="19">
        <f>COUNTIF(س4!$A$14:$G$63,N4)</f>
        <v>0</v>
      </c>
      <c r="U4" s="142"/>
      <c r="V4" t="str">
        <f t="shared" ref="V4:V27" si="0">IFERROR(LEFT(N4,FIND(":",N4,1)-1),"")</f>
        <v/>
      </c>
      <c r="W4" s="123"/>
      <c r="X4" s="123"/>
      <c r="Y4" s="123"/>
      <c r="Z4" s="123"/>
      <c r="AA4" s="123"/>
      <c r="AB4" s="123"/>
      <c r="AC4" s="123"/>
      <c r="AD4" s="123"/>
      <c r="AE4" s="123"/>
      <c r="AF4" s="123"/>
      <c r="AG4" s="123"/>
      <c r="AH4" s="123"/>
      <c r="AI4" s="123"/>
      <c r="AJ4" s="123"/>
      <c r="AK4" s="123"/>
    </row>
    <row r="5" spans="1:37" ht="15.95" customHeight="1">
      <c r="A5">
        <v>3</v>
      </c>
      <c r="B5" s="222" t="str">
        <f>N5</f>
        <v>-</v>
      </c>
      <c r="C5" s="207" t="e">
        <f>'ادخال درجات الاختبار الرابع'!FJ12</f>
        <v>#DIV/0!</v>
      </c>
      <c r="D5" s="207" t="str">
        <f>'ادخال درجات الاختبار الخامس'!BJ5</f>
        <v>م</v>
      </c>
      <c r="E5" s="142"/>
      <c r="F5" s="142"/>
      <c r="G5" s="142"/>
      <c r="H5" s="142"/>
      <c r="I5" s="142"/>
      <c r="J5" s="142"/>
      <c r="K5" s="142"/>
      <c r="L5" s="142"/>
      <c r="M5" s="142"/>
      <c r="N5" s="558" t="str">
        <f>IF(مج4!R8=0,"-",مج4!R8)</f>
        <v>-</v>
      </c>
      <c r="O5" s="558"/>
      <c r="P5" s="558"/>
      <c r="Q5" s="558"/>
      <c r="R5" s="558"/>
      <c r="S5" s="558"/>
      <c r="T5" s="19">
        <f>COUNTIF(س4!$A$14:$G$63,N5)</f>
        <v>0</v>
      </c>
      <c r="U5" s="142"/>
      <c r="V5" t="str">
        <f t="shared" si="0"/>
        <v/>
      </c>
      <c r="W5" s="123"/>
      <c r="X5" s="123"/>
      <c r="Y5" s="123"/>
      <c r="Z5" s="123"/>
      <c r="AA5" s="123"/>
      <c r="AB5" s="123"/>
      <c r="AC5" s="123"/>
      <c r="AD5" s="123"/>
      <c r="AE5" s="123"/>
      <c r="AF5" s="123"/>
      <c r="AG5" s="123"/>
      <c r="AH5" s="123"/>
      <c r="AI5" s="123"/>
      <c r="AJ5" s="123"/>
      <c r="AK5" s="123"/>
    </row>
    <row r="6" spans="1:37" ht="15.95" customHeight="1">
      <c r="A6">
        <v>4</v>
      </c>
      <c r="B6" s="222" t="str">
        <f>N6</f>
        <v>-</v>
      </c>
      <c r="C6" s="207" t="e">
        <f>'ادخال درجات الاختبار الرابع'!FJ13</f>
        <v>#DIV/0!</v>
      </c>
      <c r="D6" s="207" t="str">
        <f>'ادخال درجات الاختبار الخامس'!BK5</f>
        <v>ن</v>
      </c>
      <c r="E6" s="142"/>
      <c r="F6" s="142"/>
      <c r="G6" s="142"/>
      <c r="H6" s="142"/>
      <c r="I6" s="142"/>
      <c r="J6" s="142"/>
      <c r="K6" s="142"/>
      <c r="L6" s="142"/>
      <c r="M6" s="142"/>
      <c r="N6" s="558" t="str">
        <f>IF(مج4!R9=0,"-",مج4!R9)</f>
        <v>-</v>
      </c>
      <c r="O6" s="558"/>
      <c r="P6" s="558"/>
      <c r="Q6" s="558"/>
      <c r="R6" s="558"/>
      <c r="S6" s="558"/>
      <c r="T6" s="19">
        <f>COUNTIF(س4!$A$14:$G$63,N6)</f>
        <v>0</v>
      </c>
      <c r="U6" s="142"/>
      <c r="V6" t="str">
        <f t="shared" si="0"/>
        <v/>
      </c>
      <c r="W6" s="123"/>
      <c r="X6" s="123"/>
      <c r="Y6" s="123"/>
      <c r="Z6" s="123"/>
      <c r="AA6" s="123"/>
      <c r="AB6" s="123"/>
      <c r="AC6" s="123"/>
      <c r="AD6" s="123"/>
      <c r="AE6" s="123"/>
      <c r="AF6" s="123"/>
      <c r="AG6" s="123"/>
      <c r="AH6" s="123"/>
      <c r="AI6" s="123"/>
      <c r="AJ6" s="123"/>
      <c r="AK6" s="123"/>
    </row>
    <row r="7" spans="1:37" ht="15.95" customHeight="1">
      <c r="A7">
        <v>5</v>
      </c>
      <c r="B7" s="222" t="str">
        <f>N7</f>
        <v>-</v>
      </c>
      <c r="C7" s="207" t="e">
        <f>'ادخال درجات الاختبار الرابع'!FJ14</f>
        <v>#DIV/0!</v>
      </c>
      <c r="D7" s="207" t="str">
        <f>'ادخال درجات الاختبار الخامس'!BL5</f>
        <v>م</v>
      </c>
      <c r="E7" s="142"/>
      <c r="F7" s="142"/>
      <c r="G7" s="142"/>
      <c r="H7" s="142"/>
      <c r="I7" s="142"/>
      <c r="J7" s="142"/>
      <c r="K7" s="142"/>
      <c r="L7" s="142"/>
      <c r="M7" s="142"/>
      <c r="N7" s="558" t="str">
        <f>IF(مج4!R10=0,"-",مج4!R10)</f>
        <v>-</v>
      </c>
      <c r="O7" s="558"/>
      <c r="P7" s="558"/>
      <c r="Q7" s="558"/>
      <c r="R7" s="558"/>
      <c r="S7" s="558"/>
      <c r="T7" s="19">
        <f>COUNTIF(س4!$A$14:$G$63,N7)</f>
        <v>0</v>
      </c>
      <c r="U7" s="142"/>
      <c r="V7" t="str">
        <f t="shared" si="0"/>
        <v/>
      </c>
      <c r="W7" s="123"/>
      <c r="X7" s="123"/>
      <c r="Y7" s="123"/>
      <c r="Z7" s="123"/>
      <c r="AA7" s="123"/>
      <c r="AB7" s="123"/>
      <c r="AC7" s="123"/>
      <c r="AD7" s="123"/>
      <c r="AE7" s="123"/>
      <c r="AF7" s="123"/>
      <c r="AG7" s="123"/>
      <c r="AH7" s="123"/>
      <c r="AI7" s="123"/>
      <c r="AJ7" s="123"/>
      <c r="AK7" s="123"/>
    </row>
    <row r="8" spans="1:37" ht="15.95" customHeight="1">
      <c r="A8">
        <v>6</v>
      </c>
      <c r="B8" s="222" t="str">
        <f t="shared" ref="B8:B27" si="1">N8</f>
        <v>-</v>
      </c>
      <c r="C8" s="207" t="e">
        <f>'ادخال درجات الاختبار الرابع'!FJ15</f>
        <v>#DIV/0!</v>
      </c>
      <c r="D8" s="1"/>
      <c r="N8" s="558" t="str">
        <f>IF(مج4!R11=0,"-",مج4!R11)</f>
        <v>-</v>
      </c>
      <c r="O8" s="558"/>
      <c r="P8" s="558"/>
      <c r="Q8" s="558"/>
      <c r="R8" s="558"/>
      <c r="S8" s="558"/>
      <c r="T8" s="19">
        <f>COUNTIF(س4!$A$14:$G$63,N8)</f>
        <v>0</v>
      </c>
      <c r="V8" t="str">
        <f t="shared" si="0"/>
        <v/>
      </c>
    </row>
    <row r="9" spans="1:37" ht="15.95" customHeight="1">
      <c r="A9">
        <v>7</v>
      </c>
      <c r="B9" s="222" t="str">
        <f t="shared" si="1"/>
        <v>-</v>
      </c>
      <c r="C9" s="207" t="e">
        <f>'ادخال درجات الاختبار الرابع'!FJ16</f>
        <v>#DIV/0!</v>
      </c>
      <c r="D9" s="1"/>
      <c r="N9" s="558" t="str">
        <f>IF(مج4!R12=0,"-",مج4!R12)</f>
        <v>-</v>
      </c>
      <c r="O9" s="558"/>
      <c r="P9" s="558"/>
      <c r="Q9" s="558"/>
      <c r="R9" s="558"/>
      <c r="S9" s="558"/>
      <c r="T9" s="19">
        <f>COUNTIF(س4!$A$14:$G$63,N9)</f>
        <v>0</v>
      </c>
      <c r="V9" t="str">
        <f t="shared" si="0"/>
        <v/>
      </c>
    </row>
    <row r="10" spans="1:37" ht="15.95" customHeight="1">
      <c r="A10">
        <v>8</v>
      </c>
      <c r="B10" s="222" t="str">
        <f t="shared" si="1"/>
        <v>-</v>
      </c>
      <c r="C10" s="207" t="e">
        <f>'ادخال درجات الاختبار الرابع'!FJ17</f>
        <v>#DIV/0!</v>
      </c>
      <c r="D10" s="1"/>
      <c r="N10" s="558" t="str">
        <f>IF(مج4!R13=0,"-",مج4!R13)</f>
        <v>-</v>
      </c>
      <c r="O10" s="558"/>
      <c r="P10" s="558"/>
      <c r="Q10" s="558"/>
      <c r="R10" s="558"/>
      <c r="S10" s="558"/>
      <c r="T10" s="19">
        <f>COUNTIF(س4!$A$14:$G$63,N10)</f>
        <v>0</v>
      </c>
      <c r="V10" t="str">
        <f t="shared" si="0"/>
        <v/>
      </c>
    </row>
    <row r="11" spans="1:37" ht="15.95" customHeight="1">
      <c r="A11">
        <v>9</v>
      </c>
      <c r="B11" s="222" t="str">
        <f t="shared" si="1"/>
        <v>-</v>
      </c>
      <c r="C11" s="207" t="e">
        <f>'ادخال درجات الاختبار الرابع'!FJ18</f>
        <v>#DIV/0!</v>
      </c>
      <c r="D11" s="1"/>
      <c r="N11" s="558" t="str">
        <f>IF(مج4!R14=0,"-",مج4!R14)</f>
        <v>-</v>
      </c>
      <c r="O11" s="558"/>
      <c r="P11" s="558"/>
      <c r="Q11" s="558"/>
      <c r="R11" s="558"/>
      <c r="S11" s="558"/>
      <c r="T11" s="19">
        <f>COUNTIF(س4!$A$14:$G$63,N11)</f>
        <v>0</v>
      </c>
      <c r="V11" t="str">
        <f t="shared" si="0"/>
        <v/>
      </c>
    </row>
    <row r="12" spans="1:37" ht="15.95" customHeight="1">
      <c r="A12">
        <v>10</v>
      </c>
      <c r="B12" s="222" t="str">
        <f t="shared" si="1"/>
        <v>-</v>
      </c>
      <c r="C12" s="207" t="e">
        <f>'ادخال درجات الاختبار الرابع'!FJ19</f>
        <v>#DIV/0!</v>
      </c>
      <c r="D12" s="1"/>
      <c r="N12" s="558" t="str">
        <f>IF(مج4!R15=0,"-",مج4!R15)</f>
        <v>-</v>
      </c>
      <c r="O12" s="558"/>
      <c r="P12" s="558"/>
      <c r="Q12" s="558"/>
      <c r="R12" s="558"/>
      <c r="S12" s="558"/>
      <c r="T12" s="19">
        <f>COUNTIF(س4!$A$14:$G$63,N12)</f>
        <v>0</v>
      </c>
      <c r="V12" t="str">
        <f t="shared" si="0"/>
        <v/>
      </c>
    </row>
    <row r="13" spans="1:37" ht="15.95" customHeight="1">
      <c r="A13">
        <v>11</v>
      </c>
      <c r="B13" s="222" t="str">
        <f t="shared" si="1"/>
        <v>-</v>
      </c>
      <c r="C13" s="207" t="e">
        <f>'ادخال درجات الاختبار الرابع'!FJ20</f>
        <v>#DIV/0!</v>
      </c>
      <c r="D13" s="1"/>
      <c r="N13" s="558" t="str">
        <f>IF(مج4!R16=0,"-",مج4!R16)</f>
        <v>-</v>
      </c>
      <c r="O13" s="558"/>
      <c r="P13" s="558"/>
      <c r="Q13" s="558"/>
      <c r="R13" s="558"/>
      <c r="S13" s="558"/>
      <c r="T13" s="19">
        <f>COUNTIF(س4!$A$14:$G$63,N13)</f>
        <v>0</v>
      </c>
      <c r="V13" t="str">
        <f t="shared" si="0"/>
        <v/>
      </c>
    </row>
    <row r="14" spans="1:37" ht="15.95" customHeight="1">
      <c r="A14">
        <v>12</v>
      </c>
      <c r="B14" s="222" t="str">
        <f t="shared" si="1"/>
        <v>-</v>
      </c>
      <c r="C14" s="207" t="e">
        <f>'ادخال درجات الاختبار الرابع'!FJ21</f>
        <v>#DIV/0!</v>
      </c>
      <c r="D14" s="1"/>
      <c r="N14" s="558" t="str">
        <f>IF(مج4!R17=0,"-",مج4!R17)</f>
        <v>-</v>
      </c>
      <c r="O14" s="558"/>
      <c r="P14" s="558"/>
      <c r="Q14" s="558"/>
      <c r="R14" s="558"/>
      <c r="S14" s="558"/>
      <c r="T14" s="19">
        <f>COUNTIF(س4!$A$14:$G$63,N14)</f>
        <v>0</v>
      </c>
      <c r="V14" t="str">
        <f t="shared" si="0"/>
        <v/>
      </c>
    </row>
    <row r="15" spans="1:37" ht="15.95" customHeight="1">
      <c r="A15">
        <v>13</v>
      </c>
      <c r="B15" s="222" t="str">
        <f t="shared" si="1"/>
        <v>-</v>
      </c>
      <c r="C15" s="207" t="e">
        <f>'ادخال درجات الاختبار الرابع'!FJ22</f>
        <v>#DIV/0!</v>
      </c>
      <c r="D15" s="1"/>
      <c r="N15" s="558" t="str">
        <f>IF(مج4!R18=0,"-",مج4!R18)</f>
        <v>-</v>
      </c>
      <c r="O15" s="558"/>
      <c r="P15" s="558"/>
      <c r="Q15" s="558"/>
      <c r="R15" s="558"/>
      <c r="S15" s="558"/>
      <c r="T15" s="19">
        <f>COUNTIF(س4!$A$14:$G$63,N15)</f>
        <v>0</v>
      </c>
      <c r="V15" t="str">
        <f t="shared" si="0"/>
        <v/>
      </c>
    </row>
    <row r="16" spans="1:37" ht="15.95" customHeight="1">
      <c r="A16">
        <v>14</v>
      </c>
      <c r="B16" s="222" t="str">
        <f t="shared" si="1"/>
        <v>-</v>
      </c>
      <c r="C16" s="207" t="e">
        <f>'ادخال درجات الاختبار الرابع'!FJ23</f>
        <v>#DIV/0!</v>
      </c>
      <c r="D16" s="1"/>
      <c r="N16" s="558" t="str">
        <f>IF(مج4!R19=0,"-",مج4!R19)</f>
        <v>-</v>
      </c>
      <c r="O16" s="558"/>
      <c r="P16" s="558"/>
      <c r="Q16" s="558"/>
      <c r="R16" s="558"/>
      <c r="S16" s="558"/>
      <c r="T16" s="19">
        <f>COUNTIF(س4!$A$14:$G$63,N16)</f>
        <v>0</v>
      </c>
      <c r="V16" t="str">
        <f t="shared" si="0"/>
        <v/>
      </c>
    </row>
    <row r="17" spans="1:22" ht="15.95" customHeight="1">
      <c r="A17">
        <v>15</v>
      </c>
      <c r="B17" s="222" t="str">
        <f t="shared" si="1"/>
        <v>-</v>
      </c>
      <c r="C17" s="207" t="e">
        <f>'ادخال درجات الاختبار الرابع'!FJ24</f>
        <v>#DIV/0!</v>
      </c>
      <c r="D17" s="1"/>
      <c r="N17" s="558" t="str">
        <f>IF(مج4!R20=0,"-",مج4!R20)</f>
        <v>-</v>
      </c>
      <c r="O17" s="558"/>
      <c r="P17" s="558"/>
      <c r="Q17" s="558"/>
      <c r="R17" s="558"/>
      <c r="S17" s="558"/>
      <c r="T17" s="19">
        <f>COUNTIF(س4!$A$14:$G$63,N17)</f>
        <v>0</v>
      </c>
      <c r="V17" t="str">
        <f t="shared" si="0"/>
        <v/>
      </c>
    </row>
    <row r="18" spans="1:22" ht="15.95" customHeight="1">
      <c r="A18">
        <v>16</v>
      </c>
      <c r="B18" s="222" t="str">
        <f t="shared" si="1"/>
        <v>-</v>
      </c>
      <c r="C18" s="207" t="e">
        <f>'ادخال درجات الاختبار الرابع'!FJ25</f>
        <v>#DIV/0!</v>
      </c>
      <c r="D18" s="1"/>
      <c r="N18" s="558" t="str">
        <f>IF(مج4!R21=0,"-",مج4!R21)</f>
        <v>-</v>
      </c>
      <c r="O18" s="558"/>
      <c r="P18" s="558"/>
      <c r="Q18" s="558"/>
      <c r="R18" s="558"/>
      <c r="S18" s="558"/>
      <c r="T18" s="19">
        <f>COUNTIF(س4!$A$14:$G$63,N18)</f>
        <v>0</v>
      </c>
      <c r="V18" t="str">
        <f t="shared" si="0"/>
        <v/>
      </c>
    </row>
    <row r="19" spans="1:22" ht="15.95" customHeight="1">
      <c r="A19">
        <v>17</v>
      </c>
      <c r="B19" s="222" t="str">
        <f t="shared" si="1"/>
        <v>-</v>
      </c>
      <c r="C19" s="207" t="e">
        <f>'ادخال درجات الاختبار الرابع'!FJ26</f>
        <v>#DIV/0!</v>
      </c>
      <c r="D19" s="1"/>
      <c r="N19" s="558" t="str">
        <f>IF(مج4!R22=0,"-",مج4!R22)</f>
        <v>-</v>
      </c>
      <c r="O19" s="558"/>
      <c r="P19" s="558"/>
      <c r="Q19" s="558"/>
      <c r="R19" s="558"/>
      <c r="S19" s="558"/>
      <c r="T19" s="19">
        <f>COUNTIF(س4!$A$14:$G$63,N19)</f>
        <v>0</v>
      </c>
      <c r="V19" t="str">
        <f t="shared" si="0"/>
        <v/>
      </c>
    </row>
    <row r="20" spans="1:22" ht="15.95" customHeight="1">
      <c r="A20">
        <v>18</v>
      </c>
      <c r="B20" s="222" t="str">
        <f t="shared" si="1"/>
        <v>-</v>
      </c>
      <c r="C20" s="207" t="e">
        <f>'ادخال درجات الاختبار الرابع'!FJ27</f>
        <v>#DIV/0!</v>
      </c>
      <c r="D20" s="1"/>
      <c r="N20" s="558" t="str">
        <f>IF(مج4!R23=0,"-",مج4!R23)</f>
        <v>-</v>
      </c>
      <c r="O20" s="558"/>
      <c r="P20" s="558"/>
      <c r="Q20" s="558"/>
      <c r="R20" s="558"/>
      <c r="S20" s="558"/>
      <c r="T20" s="19">
        <f>COUNTIF(س4!$A$14:$G$63,N20)</f>
        <v>0</v>
      </c>
      <c r="V20" t="str">
        <f t="shared" si="0"/>
        <v/>
      </c>
    </row>
    <row r="21" spans="1:22" ht="15.95" customHeight="1">
      <c r="A21">
        <v>19</v>
      </c>
      <c r="B21" s="222" t="str">
        <f t="shared" si="1"/>
        <v>-</v>
      </c>
      <c r="C21" s="207" t="e">
        <f>'ادخال درجات الاختبار الرابع'!FJ28</f>
        <v>#DIV/0!</v>
      </c>
      <c r="D21" s="1"/>
      <c r="N21" s="558" t="str">
        <f>IF(مج4!R24=0,"-",مج4!R24)</f>
        <v>-</v>
      </c>
      <c r="O21" s="558"/>
      <c r="P21" s="558"/>
      <c r="Q21" s="558"/>
      <c r="R21" s="558"/>
      <c r="S21" s="558"/>
      <c r="T21" s="19">
        <f>COUNTIF(س4!$A$14:$G$63,N21)</f>
        <v>0</v>
      </c>
      <c r="V21" t="str">
        <f t="shared" si="0"/>
        <v/>
      </c>
    </row>
    <row r="22" spans="1:22" ht="15.95" customHeight="1">
      <c r="A22">
        <v>20</v>
      </c>
      <c r="B22" s="222" t="str">
        <f t="shared" si="1"/>
        <v>-</v>
      </c>
      <c r="C22" s="207" t="e">
        <f>'ادخال درجات الاختبار الرابع'!FJ29</f>
        <v>#DIV/0!</v>
      </c>
      <c r="D22" s="1"/>
      <c r="N22" s="558" t="str">
        <f>IF(مج4!R25=0,"-",مج4!R25)</f>
        <v>-</v>
      </c>
      <c r="O22" s="558"/>
      <c r="P22" s="558"/>
      <c r="Q22" s="558"/>
      <c r="R22" s="558"/>
      <c r="S22" s="558"/>
      <c r="T22" s="19">
        <f>COUNTIF(س4!$A$14:$G$63,N22)</f>
        <v>0</v>
      </c>
      <c r="V22" t="str">
        <f t="shared" si="0"/>
        <v/>
      </c>
    </row>
    <row r="23" spans="1:22" ht="15.95" customHeight="1">
      <c r="A23">
        <v>21</v>
      </c>
      <c r="B23" s="222" t="str">
        <f t="shared" si="1"/>
        <v>-</v>
      </c>
      <c r="C23" s="207" t="e">
        <f>'ادخال درجات الاختبار الرابع'!FJ30</f>
        <v>#DIV/0!</v>
      </c>
      <c r="D23" s="1"/>
      <c r="N23" s="558" t="str">
        <f>IF(مج4!R26=0,"-",مج4!R26)</f>
        <v>-</v>
      </c>
      <c r="O23" s="558"/>
      <c r="P23" s="558"/>
      <c r="Q23" s="558"/>
      <c r="R23" s="558"/>
      <c r="S23" s="558"/>
      <c r="T23" s="19">
        <f>COUNTIF(س4!$A$14:$G$63,N23)</f>
        <v>0</v>
      </c>
      <c r="V23" t="str">
        <f t="shared" si="0"/>
        <v/>
      </c>
    </row>
    <row r="24" spans="1:22" ht="15.95" customHeight="1">
      <c r="A24">
        <v>22</v>
      </c>
      <c r="B24" s="222" t="str">
        <f t="shared" si="1"/>
        <v>-</v>
      </c>
      <c r="C24" s="207" t="e">
        <f>'ادخال درجات الاختبار الرابع'!FJ31</f>
        <v>#DIV/0!</v>
      </c>
      <c r="D24" s="1"/>
      <c r="N24" s="558" t="str">
        <f>IF(مج4!R27=0,"-",مج4!R27)</f>
        <v>-</v>
      </c>
      <c r="O24" s="558"/>
      <c r="P24" s="558"/>
      <c r="Q24" s="558"/>
      <c r="R24" s="558"/>
      <c r="S24" s="558"/>
      <c r="T24" s="19">
        <f>COUNTIF(س4!$A$14:$G$63,N24)</f>
        <v>0</v>
      </c>
      <c r="V24" t="str">
        <f t="shared" si="0"/>
        <v/>
      </c>
    </row>
    <row r="25" spans="1:22" ht="15.95" customHeight="1">
      <c r="A25">
        <v>23</v>
      </c>
      <c r="B25" s="222" t="str">
        <f t="shared" si="1"/>
        <v>-</v>
      </c>
      <c r="C25" s="207" t="e">
        <f>'ادخال درجات الاختبار الرابع'!FJ32</f>
        <v>#DIV/0!</v>
      </c>
      <c r="D25" s="1"/>
      <c r="N25" s="558" t="str">
        <f>IF(مج4!R28=0,"-",مج4!R28)</f>
        <v>-</v>
      </c>
      <c r="O25" s="558"/>
      <c r="P25" s="558"/>
      <c r="Q25" s="558"/>
      <c r="R25" s="558"/>
      <c r="S25" s="558"/>
      <c r="T25" s="19">
        <f>COUNTIF(س4!$A$14:$G$63,N25)</f>
        <v>0</v>
      </c>
      <c r="V25" t="str">
        <f t="shared" si="0"/>
        <v/>
      </c>
    </row>
    <row r="26" spans="1:22" ht="15.95" customHeight="1">
      <c r="A26">
        <v>24</v>
      </c>
      <c r="B26" s="222" t="str">
        <f t="shared" si="1"/>
        <v>-</v>
      </c>
      <c r="C26" s="207" t="e">
        <f>'ادخال درجات الاختبار الرابع'!FJ33</f>
        <v>#DIV/0!</v>
      </c>
      <c r="D26" s="1"/>
      <c r="N26" s="558" t="str">
        <f>IF(مج4!R29=0,"-",مج4!R29)</f>
        <v>-</v>
      </c>
      <c r="O26" s="558"/>
      <c r="P26" s="558"/>
      <c r="Q26" s="558"/>
      <c r="R26" s="558"/>
      <c r="S26" s="558"/>
      <c r="T26" s="19">
        <f>COUNTIF(س4!$A$14:$G$63,N26)</f>
        <v>0</v>
      </c>
      <c r="V26" t="str">
        <f t="shared" si="0"/>
        <v/>
      </c>
    </row>
    <row r="27" spans="1:22" ht="15.95" customHeight="1">
      <c r="A27">
        <v>25</v>
      </c>
      <c r="B27" s="222" t="str">
        <f t="shared" si="1"/>
        <v>-</v>
      </c>
      <c r="C27" s="207" t="e">
        <f>'ادخال درجات الاختبار الرابع'!FJ34</f>
        <v>#DIV/0!</v>
      </c>
      <c r="D27" s="1"/>
      <c r="N27" s="558" t="str">
        <f>IF(مج4!R30=0,"-",مج4!R30)</f>
        <v>-</v>
      </c>
      <c r="O27" s="558"/>
      <c r="P27" s="558"/>
      <c r="Q27" s="558"/>
      <c r="R27" s="558"/>
      <c r="S27" s="558"/>
      <c r="T27" s="19">
        <f>COUNTIF(س4!$A$14:$G$63,N27)</f>
        <v>0</v>
      </c>
      <c r="V27" t="str">
        <f t="shared" si="0"/>
        <v/>
      </c>
    </row>
    <row r="28" spans="1:22">
      <c r="B28" s="297"/>
      <c r="N28" s="559"/>
      <c r="O28" s="559"/>
      <c r="P28" s="559"/>
      <c r="Q28" s="559"/>
      <c r="R28" s="559"/>
      <c r="S28" s="559"/>
    </row>
  </sheetData>
  <mergeCells count="29">
    <mergeCell ref="N1:S1"/>
    <mergeCell ref="N2:U2"/>
    <mergeCell ref="N3:S3"/>
    <mergeCell ref="F4:J4"/>
    <mergeCell ref="N4:S4"/>
    <mergeCell ref="N8:S8"/>
    <mergeCell ref="N9:S9"/>
    <mergeCell ref="N10:S10"/>
    <mergeCell ref="N5:S5"/>
    <mergeCell ref="N6:S6"/>
    <mergeCell ref="N7:S7"/>
    <mergeCell ref="N14:S14"/>
    <mergeCell ref="N15:S15"/>
    <mergeCell ref="N16:S16"/>
    <mergeCell ref="N11:S11"/>
    <mergeCell ref="N12:S12"/>
    <mergeCell ref="N13:S13"/>
    <mergeCell ref="N20:S20"/>
    <mergeCell ref="N21:S21"/>
    <mergeCell ref="N22:S22"/>
    <mergeCell ref="N17:S17"/>
    <mergeCell ref="N18:S18"/>
    <mergeCell ref="N19:S19"/>
    <mergeCell ref="N26:S26"/>
    <mergeCell ref="N27:S27"/>
    <mergeCell ref="N28:S28"/>
    <mergeCell ref="N23:S23"/>
    <mergeCell ref="N24:S24"/>
    <mergeCell ref="N25:S25"/>
  </mergeCells>
  <conditionalFormatting sqref="C3:D27">
    <cfRule type="containsErrors" dxfId="5" priority="1">
      <formula>ISERROR(C3)</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B18EA-463A-4138-8BD1-C2D1986ED101}">
  <sheetPr codeName="ورقة39"/>
  <dimension ref="A1:AL28"/>
  <sheetViews>
    <sheetView rightToLeft="1" workbookViewId="0">
      <selection activeCell="F5" sqref="F5:G6"/>
    </sheetView>
  </sheetViews>
  <sheetFormatPr defaultRowHeight="14.25"/>
  <cols>
    <col min="1" max="1" width="16.5" customWidth="1"/>
    <col min="2" max="2" width="83.375" customWidth="1"/>
    <col min="3" max="5" width="9" style="142"/>
    <col min="6" max="6" width="0.625" customWidth="1"/>
    <col min="7" max="13" width="0" hidden="1" customWidth="1"/>
    <col min="14" max="14" width="0.125" hidden="1" customWidth="1"/>
    <col min="20" max="20" width="51.125" customWidth="1"/>
  </cols>
  <sheetData>
    <row r="1" spans="1:38" s="142" customFormat="1" ht="20.25">
      <c r="E1" s="150"/>
      <c r="O1" s="560" t="s">
        <v>544</v>
      </c>
      <c r="P1" s="560"/>
      <c r="Q1" s="560"/>
      <c r="R1" s="560"/>
      <c r="S1" s="560"/>
      <c r="T1" s="560"/>
      <c r="X1" s="153"/>
      <c r="Y1" s="153"/>
      <c r="Z1" s="153"/>
      <c r="AA1" s="153"/>
      <c r="AB1" s="153"/>
      <c r="AC1" s="153"/>
      <c r="AD1" s="153"/>
      <c r="AE1" s="153"/>
      <c r="AF1" s="153"/>
      <c r="AG1" s="153"/>
      <c r="AH1" s="153"/>
      <c r="AI1" s="153"/>
      <c r="AJ1" s="153"/>
      <c r="AK1" s="153"/>
      <c r="AL1" s="153"/>
    </row>
    <row r="2" spans="1:38" ht="15">
      <c r="B2" s="230" t="s">
        <v>246</v>
      </c>
      <c r="C2" s="214" t="s">
        <v>234</v>
      </c>
      <c r="D2" s="215" t="s">
        <v>235</v>
      </c>
      <c r="E2" s="215" t="s">
        <v>236</v>
      </c>
      <c r="F2" s="142"/>
      <c r="G2" s="142"/>
      <c r="H2" s="142"/>
      <c r="I2" s="142"/>
      <c r="J2" s="142"/>
      <c r="K2" s="142"/>
      <c r="L2" s="142"/>
      <c r="M2" s="142"/>
      <c r="N2" s="142"/>
      <c r="O2" s="382" t="s">
        <v>267</v>
      </c>
      <c r="P2" s="382"/>
      <c r="Q2" s="382"/>
      <c r="R2" s="382"/>
      <c r="S2" s="382"/>
      <c r="T2" s="382"/>
      <c r="U2" s="382"/>
      <c r="V2" s="382"/>
      <c r="X2" s="123"/>
      <c r="Y2" s="123"/>
      <c r="Z2" s="123"/>
      <c r="AA2" s="123"/>
      <c r="AB2" s="123"/>
      <c r="AC2" s="123"/>
      <c r="AD2" s="123"/>
      <c r="AE2" s="123"/>
      <c r="AF2" s="123"/>
      <c r="AG2" s="123"/>
      <c r="AH2" s="123"/>
      <c r="AI2" s="123"/>
      <c r="AJ2" s="123"/>
      <c r="AK2" s="123"/>
      <c r="AL2" s="123"/>
    </row>
    <row r="3" spans="1:38" ht="15.95" customHeight="1">
      <c r="A3" s="221">
        <v>1</v>
      </c>
      <c r="B3" s="222" t="str">
        <f>O3</f>
        <v>-</v>
      </c>
      <c r="C3" s="210" t="e">
        <f>'ادخال درجات الاختبار الثالث'!FX11</f>
        <v>#DIV/0!</v>
      </c>
      <c r="D3" s="207" t="str">
        <f>'ادخال درجات الاختبار الرابع'!BH5</f>
        <v>م</v>
      </c>
      <c r="E3" s="207" t="str">
        <f>'ادخال درجات الاختبار الخامس'!BH5</f>
        <v>م</v>
      </c>
      <c r="F3" s="142"/>
      <c r="G3" s="142"/>
      <c r="H3" s="142"/>
      <c r="I3" s="142"/>
      <c r="J3" s="142"/>
      <c r="K3" s="142"/>
      <c r="L3" s="154"/>
      <c r="M3" s="142"/>
      <c r="N3" s="142"/>
      <c r="O3" s="558" t="str">
        <f>IF('مج 3'!R6=0,"-",'مج 3'!R6)</f>
        <v>-</v>
      </c>
      <c r="P3" s="558"/>
      <c r="Q3" s="558"/>
      <c r="R3" s="558"/>
      <c r="S3" s="558"/>
      <c r="T3" s="558"/>
      <c r="U3" s="19">
        <f>COUNTIF(س3!$A$14:$G$63,O3)</f>
        <v>0</v>
      </c>
      <c r="V3" s="142"/>
      <c r="W3" t="str">
        <f>IFERROR(LEFT(O3,FIND(":",O3,1)-1),"")</f>
        <v/>
      </c>
      <c r="X3" s="123"/>
      <c r="Y3" s="123"/>
      <c r="Z3" s="123"/>
      <c r="AA3" s="123"/>
      <c r="AB3" s="123"/>
      <c r="AC3" s="123"/>
      <c r="AD3" s="123"/>
      <c r="AE3" s="123"/>
      <c r="AF3" s="123"/>
      <c r="AG3" s="123"/>
      <c r="AH3" s="123"/>
      <c r="AI3" s="123"/>
      <c r="AJ3" s="123"/>
      <c r="AK3" s="123"/>
      <c r="AL3" s="123"/>
    </row>
    <row r="4" spans="1:38" ht="15.95" customHeight="1">
      <c r="A4" s="221">
        <v>2</v>
      </c>
      <c r="B4" s="222" t="str">
        <f>O4</f>
        <v>-</v>
      </c>
      <c r="C4" s="210" t="e">
        <f>'ادخال درجات الاختبار الثالث'!FX12</f>
        <v>#DIV/0!</v>
      </c>
      <c r="D4" s="207" t="str">
        <f>'ادخال درجات الاختبار الرابع'!BI5</f>
        <v>ن</v>
      </c>
      <c r="E4" s="207" t="str">
        <f>'ادخال درجات الاختبار الخامس'!BI5</f>
        <v>ن</v>
      </c>
      <c r="F4" s="142"/>
      <c r="G4" s="561"/>
      <c r="H4" s="561"/>
      <c r="I4" s="561"/>
      <c r="J4" s="561"/>
      <c r="K4" s="561"/>
      <c r="M4" s="142"/>
      <c r="N4" s="142"/>
      <c r="O4" s="558" t="str">
        <f>IF('مج 3'!R7=0,"-",'مج 3'!R7)</f>
        <v>-</v>
      </c>
      <c r="P4" s="558"/>
      <c r="Q4" s="558"/>
      <c r="R4" s="558"/>
      <c r="S4" s="558"/>
      <c r="T4" s="558"/>
      <c r="U4" s="19">
        <f>COUNTIF(س3!$A$14:$G$63,O4)</f>
        <v>0</v>
      </c>
      <c r="V4" s="142"/>
      <c r="W4" t="str">
        <f t="shared" ref="W4:W27" si="0">IFERROR(LEFT(O4,FIND(":",O4,1)-1),"")</f>
        <v/>
      </c>
      <c r="X4" s="123"/>
      <c r="Y4" s="123"/>
      <c r="Z4" s="123"/>
      <c r="AA4" s="123"/>
      <c r="AB4" s="123"/>
      <c r="AC4" s="123"/>
      <c r="AD4" s="123"/>
      <c r="AE4" s="123"/>
      <c r="AF4" s="123"/>
      <c r="AG4" s="123"/>
      <c r="AH4" s="123"/>
      <c r="AI4" s="123"/>
      <c r="AJ4" s="123"/>
      <c r="AK4" s="123"/>
      <c r="AL4" s="123"/>
    </row>
    <row r="5" spans="1:38" ht="15.95" customHeight="1">
      <c r="A5" s="221">
        <v>3</v>
      </c>
      <c r="B5" s="222" t="str">
        <f>O5</f>
        <v>-</v>
      </c>
      <c r="C5" s="210" t="e">
        <f>'ادخال درجات الاختبار الثالث'!FX13</f>
        <v>#DIV/0!</v>
      </c>
      <c r="D5" s="207" t="str">
        <f>'ادخال درجات الاختبار الرابع'!BJ5</f>
        <v>م</v>
      </c>
      <c r="E5" s="207" t="str">
        <f>'ادخال درجات الاختبار الخامس'!BJ5</f>
        <v>م</v>
      </c>
      <c r="F5" s="142"/>
      <c r="G5" s="142"/>
      <c r="H5" s="142"/>
      <c r="I5" s="142"/>
      <c r="J5" s="142"/>
      <c r="K5" s="142"/>
      <c r="L5" s="142"/>
      <c r="M5" s="142"/>
      <c r="N5" s="142"/>
      <c r="O5" s="558" t="str">
        <f>IF('مج 3'!R8=0,"-",'مج 3'!R8)</f>
        <v>-</v>
      </c>
      <c r="P5" s="558"/>
      <c r="Q5" s="558"/>
      <c r="R5" s="558"/>
      <c r="S5" s="558"/>
      <c r="T5" s="558"/>
      <c r="U5" s="19">
        <f>COUNTIF(س3!$A$14:$G$63,O5)</f>
        <v>0</v>
      </c>
      <c r="V5" s="142"/>
      <c r="W5" t="str">
        <f t="shared" si="0"/>
        <v/>
      </c>
      <c r="X5" s="123"/>
      <c r="Y5" s="19">
        <f>COUNTIF('احصائيات 1'!$AA$3:$AA$27,"المرتفع ")</f>
        <v>0</v>
      </c>
      <c r="Z5" s="19">
        <f>COUNTIF('احصائيات 1'!$AA$3:$AA$27,"المتوسط ")</f>
        <v>0</v>
      </c>
      <c r="AA5" s="19">
        <f>COUNTIF('احصائيات 1'!$AA$3:$AA$27,"المنخفض ")</f>
        <v>0</v>
      </c>
      <c r="AB5" s="19">
        <f>COUNTIF('احصائيات 1'!$AA$3:$AA$27,"المنخفض جداً ")</f>
        <v>0</v>
      </c>
      <c r="AC5" s="123"/>
      <c r="AD5" s="123"/>
      <c r="AE5" s="123"/>
      <c r="AF5" s="123"/>
      <c r="AG5" s="123"/>
      <c r="AH5" s="123"/>
      <c r="AI5" s="123"/>
      <c r="AJ5" s="123"/>
      <c r="AK5" s="123"/>
      <c r="AL5" s="123"/>
    </row>
    <row r="6" spans="1:38" ht="15.95" customHeight="1">
      <c r="A6" s="221">
        <v>4</v>
      </c>
      <c r="B6" s="222" t="str">
        <f>O6</f>
        <v>-</v>
      </c>
      <c r="C6" s="210" t="e">
        <f>'ادخال درجات الاختبار الثالث'!FX14</f>
        <v>#DIV/0!</v>
      </c>
      <c r="D6" s="207" t="str">
        <f>'ادخال درجات الاختبار الرابع'!BK5</f>
        <v>ن</v>
      </c>
      <c r="E6" s="207" t="str">
        <f>'ادخال درجات الاختبار الخامس'!BK5</f>
        <v>ن</v>
      </c>
      <c r="F6" s="142"/>
      <c r="G6" s="142"/>
      <c r="H6" s="142"/>
      <c r="I6" s="142"/>
      <c r="J6" s="142"/>
      <c r="K6" s="142"/>
      <c r="L6" s="142"/>
      <c r="M6" s="142"/>
      <c r="N6" s="142"/>
      <c r="O6" s="558" t="str">
        <f>IF('مج 3'!R9=0,"-",'مج 3'!R9)</f>
        <v>-</v>
      </c>
      <c r="P6" s="558"/>
      <c r="Q6" s="558"/>
      <c r="R6" s="558"/>
      <c r="S6" s="558"/>
      <c r="T6" s="558"/>
      <c r="U6" s="19">
        <f>COUNTIF(س3!$A$14:$G$63,O6)</f>
        <v>0</v>
      </c>
      <c r="V6" s="142"/>
      <c r="W6" t="str">
        <f t="shared" si="0"/>
        <v/>
      </c>
      <c r="X6" s="123"/>
      <c r="Y6" s="123"/>
      <c r="Z6" s="123"/>
      <c r="AA6" s="123"/>
      <c r="AB6" s="123"/>
      <c r="AC6" s="123"/>
      <c r="AD6" s="123"/>
      <c r="AE6" s="123"/>
      <c r="AF6" s="123"/>
      <c r="AG6" s="123"/>
      <c r="AH6" s="123"/>
      <c r="AI6" s="123"/>
      <c r="AJ6" s="123"/>
      <c r="AK6" s="123"/>
      <c r="AL6" s="123"/>
    </row>
    <row r="7" spans="1:38" ht="15.95" customHeight="1">
      <c r="A7" s="221">
        <v>5</v>
      </c>
      <c r="B7" s="222" t="str">
        <f>O7</f>
        <v>-</v>
      </c>
      <c r="C7" s="210" t="e">
        <f>'ادخال درجات الاختبار الثالث'!FX15</f>
        <v>#DIV/0!</v>
      </c>
      <c r="D7" s="207" t="str">
        <f>'ادخال درجات الاختبار الرابع'!BL5</f>
        <v>م</v>
      </c>
      <c r="E7" s="207" t="str">
        <f>'ادخال درجات الاختبار الخامس'!BL5</f>
        <v>م</v>
      </c>
      <c r="F7" s="142"/>
      <c r="G7" s="142"/>
      <c r="H7" s="142"/>
      <c r="I7" s="142"/>
      <c r="J7" s="142"/>
      <c r="K7" s="142"/>
      <c r="L7" s="142"/>
      <c r="M7" s="142"/>
      <c r="N7" s="142"/>
      <c r="O7" s="558" t="str">
        <f>IF('مج 3'!R10=0,"-",'مج 3'!R10)</f>
        <v>-</v>
      </c>
      <c r="P7" s="558"/>
      <c r="Q7" s="558"/>
      <c r="R7" s="558"/>
      <c r="S7" s="558"/>
      <c r="T7" s="558"/>
      <c r="U7" s="19">
        <f>COUNTIF(س3!$A$14:$G$63,O7)</f>
        <v>0</v>
      </c>
      <c r="V7" s="142"/>
      <c r="W7" t="str">
        <f t="shared" si="0"/>
        <v/>
      </c>
      <c r="X7" s="123"/>
      <c r="Y7" s="123"/>
      <c r="Z7" s="123"/>
      <c r="AA7" s="123"/>
      <c r="AB7" s="123"/>
      <c r="AC7" s="123"/>
      <c r="AD7" s="123"/>
      <c r="AE7" s="123"/>
      <c r="AF7" s="123"/>
      <c r="AG7" s="123"/>
      <c r="AH7" s="123"/>
      <c r="AI7" s="123"/>
      <c r="AJ7" s="123"/>
      <c r="AK7" s="123"/>
      <c r="AL7" s="123"/>
    </row>
    <row r="8" spans="1:38" ht="15.95" customHeight="1">
      <c r="A8" s="221">
        <v>6</v>
      </c>
      <c r="B8" s="222" t="str">
        <f t="shared" ref="B8:B27" si="1">O8</f>
        <v>-</v>
      </c>
      <c r="C8" s="210" t="e">
        <f>'ادخال درجات الاختبار الثالث'!FX16</f>
        <v>#DIV/0!</v>
      </c>
      <c r="D8" s="1"/>
      <c r="E8" s="1"/>
      <c r="O8" s="558" t="str">
        <f>IF('مج 3'!R11=0,"-",'مج 3'!R11)</f>
        <v>-</v>
      </c>
      <c r="P8" s="558"/>
      <c r="Q8" s="558"/>
      <c r="R8" s="558"/>
      <c r="S8" s="558"/>
      <c r="T8" s="558"/>
      <c r="U8" s="19">
        <f>COUNTIF(س3!$A$14:$G$63,O8)</f>
        <v>0</v>
      </c>
      <c r="W8" t="str">
        <f t="shared" si="0"/>
        <v/>
      </c>
    </row>
    <row r="9" spans="1:38" ht="15.95" customHeight="1">
      <c r="A9" s="221">
        <v>7</v>
      </c>
      <c r="B9" s="222" t="str">
        <f t="shared" si="1"/>
        <v>-</v>
      </c>
      <c r="C9" s="210" t="e">
        <f>'ادخال درجات الاختبار الثالث'!FX17</f>
        <v>#DIV/0!</v>
      </c>
      <c r="D9" s="1"/>
      <c r="E9" s="1"/>
      <c r="O9" s="558" t="str">
        <f>IF('مج 3'!R12=0,"-",'مج 3'!R12)</f>
        <v>-</v>
      </c>
      <c r="P9" s="558"/>
      <c r="Q9" s="558"/>
      <c r="R9" s="558"/>
      <c r="S9" s="558"/>
      <c r="T9" s="558"/>
      <c r="U9" s="19">
        <f>COUNTIF(س3!$A$14:$G$63,O9)</f>
        <v>0</v>
      </c>
      <c r="W9" t="str">
        <f t="shared" si="0"/>
        <v/>
      </c>
    </row>
    <row r="10" spans="1:38" ht="15.95" customHeight="1">
      <c r="A10" s="221">
        <v>8</v>
      </c>
      <c r="B10" s="222" t="str">
        <f t="shared" si="1"/>
        <v>-</v>
      </c>
      <c r="C10" s="210" t="e">
        <f>'ادخال درجات الاختبار الثالث'!FX18</f>
        <v>#DIV/0!</v>
      </c>
      <c r="D10" s="1"/>
      <c r="E10" s="1"/>
      <c r="O10" s="558" t="str">
        <f>IF('مج 3'!R13=0,"-",'مج 3'!R13)</f>
        <v>-</v>
      </c>
      <c r="P10" s="558"/>
      <c r="Q10" s="558"/>
      <c r="R10" s="558"/>
      <c r="S10" s="558"/>
      <c r="T10" s="558"/>
      <c r="U10" s="19">
        <f>COUNTIF(س3!$A$14:$G$63,O10)</f>
        <v>0</v>
      </c>
      <c r="W10" t="str">
        <f t="shared" si="0"/>
        <v/>
      </c>
    </row>
    <row r="11" spans="1:38" ht="15.95" customHeight="1">
      <c r="A11" s="221">
        <v>9</v>
      </c>
      <c r="B11" s="222" t="str">
        <f t="shared" si="1"/>
        <v>-</v>
      </c>
      <c r="C11" s="210" t="e">
        <f>'ادخال درجات الاختبار الثالث'!FX19</f>
        <v>#DIV/0!</v>
      </c>
      <c r="D11" s="1"/>
      <c r="E11" s="1"/>
      <c r="O11" s="558" t="str">
        <f>IF('مج 3'!R14=0,"-",'مج 3'!R14)</f>
        <v>-</v>
      </c>
      <c r="P11" s="558"/>
      <c r="Q11" s="558"/>
      <c r="R11" s="558"/>
      <c r="S11" s="558"/>
      <c r="T11" s="558"/>
      <c r="U11" s="19">
        <f>COUNTIF(س3!$A$14:$G$63,O11)</f>
        <v>0</v>
      </c>
      <c r="W11" t="str">
        <f t="shared" si="0"/>
        <v/>
      </c>
    </row>
    <row r="12" spans="1:38" ht="15.95" customHeight="1">
      <c r="A12" s="221">
        <v>10</v>
      </c>
      <c r="B12" s="222" t="str">
        <f t="shared" si="1"/>
        <v>-</v>
      </c>
      <c r="C12" s="210" t="e">
        <f>'ادخال درجات الاختبار الثالث'!FX20</f>
        <v>#DIV/0!</v>
      </c>
      <c r="D12" s="1"/>
      <c r="E12" s="1"/>
      <c r="O12" s="558" t="str">
        <f>IF('مج 3'!R15=0,"-",'مج 3'!R15)</f>
        <v>-</v>
      </c>
      <c r="P12" s="558"/>
      <c r="Q12" s="558"/>
      <c r="R12" s="558"/>
      <c r="S12" s="558"/>
      <c r="T12" s="558"/>
      <c r="U12" s="19">
        <f>COUNTIF(س3!$A$14:$G$63,O12)</f>
        <v>0</v>
      </c>
      <c r="W12" t="str">
        <f t="shared" si="0"/>
        <v/>
      </c>
    </row>
    <row r="13" spans="1:38" ht="15.95" customHeight="1">
      <c r="A13" s="221">
        <v>11</v>
      </c>
      <c r="B13" s="222" t="str">
        <f t="shared" si="1"/>
        <v>-</v>
      </c>
      <c r="C13" s="210" t="e">
        <f>'ادخال درجات الاختبار الثالث'!FX21</f>
        <v>#DIV/0!</v>
      </c>
      <c r="D13" s="1"/>
      <c r="E13" s="1"/>
      <c r="O13" s="558" t="str">
        <f>IF('مج 3'!R16=0,"-",'مج 3'!R16)</f>
        <v>-</v>
      </c>
      <c r="P13" s="558"/>
      <c r="Q13" s="558"/>
      <c r="R13" s="558"/>
      <c r="S13" s="558"/>
      <c r="T13" s="558"/>
      <c r="U13" s="19">
        <f>COUNTIF(س3!$A$14:$G$63,O13)</f>
        <v>0</v>
      </c>
      <c r="W13" t="str">
        <f t="shared" si="0"/>
        <v/>
      </c>
    </row>
    <row r="14" spans="1:38" ht="15.95" customHeight="1">
      <c r="A14" s="221">
        <v>12</v>
      </c>
      <c r="B14" s="222" t="str">
        <f t="shared" si="1"/>
        <v>-</v>
      </c>
      <c r="C14" s="210" t="e">
        <f>'ادخال درجات الاختبار الثالث'!FX22</f>
        <v>#DIV/0!</v>
      </c>
      <c r="D14" s="1"/>
      <c r="E14" s="1"/>
      <c r="O14" s="558" t="str">
        <f>IF('مج 3'!R17=0,"-",'مج 3'!R17)</f>
        <v>-</v>
      </c>
      <c r="P14" s="558"/>
      <c r="Q14" s="558"/>
      <c r="R14" s="558"/>
      <c r="S14" s="558"/>
      <c r="T14" s="558"/>
      <c r="U14" s="19">
        <f>COUNTIF(س3!$A$14:$G$63,O14)</f>
        <v>0</v>
      </c>
      <c r="W14" t="str">
        <f t="shared" si="0"/>
        <v/>
      </c>
    </row>
    <row r="15" spans="1:38" ht="15.95" customHeight="1">
      <c r="A15" s="221">
        <v>13</v>
      </c>
      <c r="B15" s="222" t="str">
        <f t="shared" si="1"/>
        <v>-</v>
      </c>
      <c r="C15" s="210" t="e">
        <f>'ادخال درجات الاختبار الثالث'!FX23</f>
        <v>#DIV/0!</v>
      </c>
      <c r="D15" s="1"/>
      <c r="E15" s="1"/>
      <c r="O15" s="558" t="str">
        <f>IF('مج 3'!R18=0,"-",'مج 3'!R18)</f>
        <v>-</v>
      </c>
      <c r="P15" s="558"/>
      <c r="Q15" s="558"/>
      <c r="R15" s="558"/>
      <c r="S15" s="558"/>
      <c r="T15" s="558"/>
      <c r="U15" s="19">
        <f>COUNTIF(س3!$A$14:$G$63,O15)</f>
        <v>0</v>
      </c>
      <c r="W15" t="str">
        <f t="shared" si="0"/>
        <v/>
      </c>
    </row>
    <row r="16" spans="1:38" ht="15.95" customHeight="1">
      <c r="A16" s="221">
        <v>14</v>
      </c>
      <c r="B16" s="222" t="str">
        <f t="shared" si="1"/>
        <v>-</v>
      </c>
      <c r="C16" s="210" t="e">
        <f>'ادخال درجات الاختبار الثالث'!FX24</f>
        <v>#DIV/0!</v>
      </c>
      <c r="D16" s="1"/>
      <c r="E16" s="1"/>
      <c r="O16" s="558" t="str">
        <f>IF('مج 3'!R19=0,"-",'مج 3'!R19)</f>
        <v>-</v>
      </c>
      <c r="P16" s="558"/>
      <c r="Q16" s="558"/>
      <c r="R16" s="558"/>
      <c r="S16" s="558"/>
      <c r="T16" s="558"/>
      <c r="U16" s="19">
        <f>COUNTIF(س3!$A$14:$G$63,O16)</f>
        <v>0</v>
      </c>
      <c r="W16" t="str">
        <f t="shared" si="0"/>
        <v/>
      </c>
    </row>
    <row r="17" spans="1:23" ht="15.95" customHeight="1">
      <c r="A17" s="221">
        <v>15</v>
      </c>
      <c r="B17" s="222" t="str">
        <f t="shared" si="1"/>
        <v>-</v>
      </c>
      <c r="C17" s="210" t="e">
        <f>'ادخال درجات الاختبار الثالث'!FX25</f>
        <v>#DIV/0!</v>
      </c>
      <c r="D17" s="1"/>
      <c r="E17" s="1"/>
      <c r="O17" s="558" t="str">
        <f>IF('مج 3'!R20=0,"-",'مج 3'!R20)</f>
        <v>-</v>
      </c>
      <c r="P17" s="558"/>
      <c r="Q17" s="558"/>
      <c r="R17" s="558"/>
      <c r="S17" s="558"/>
      <c r="T17" s="558"/>
      <c r="U17" s="19">
        <f>COUNTIF(س3!$A$14:$G$63,O17)</f>
        <v>0</v>
      </c>
      <c r="W17" t="str">
        <f t="shared" si="0"/>
        <v/>
      </c>
    </row>
    <row r="18" spans="1:23" ht="15.95" customHeight="1">
      <c r="A18" s="221">
        <v>16</v>
      </c>
      <c r="B18" s="222" t="str">
        <f t="shared" si="1"/>
        <v>-</v>
      </c>
      <c r="C18" s="210" t="e">
        <f>'ادخال درجات الاختبار الثالث'!FX26</f>
        <v>#DIV/0!</v>
      </c>
      <c r="D18" s="1"/>
      <c r="E18" s="1"/>
      <c r="O18" s="558" t="str">
        <f>IF('مج 3'!R21=0,"-",'مج 3'!R21)</f>
        <v>-</v>
      </c>
      <c r="P18" s="558"/>
      <c r="Q18" s="558"/>
      <c r="R18" s="558"/>
      <c r="S18" s="558"/>
      <c r="T18" s="558"/>
      <c r="U18" s="19">
        <f>COUNTIF(س3!$A$14:$G$63,O18)</f>
        <v>0</v>
      </c>
      <c r="W18" t="str">
        <f t="shared" si="0"/>
        <v/>
      </c>
    </row>
    <row r="19" spans="1:23" ht="15.95" customHeight="1">
      <c r="A19" s="221">
        <v>17</v>
      </c>
      <c r="B19" s="222" t="str">
        <f t="shared" si="1"/>
        <v>-</v>
      </c>
      <c r="C19" s="210" t="e">
        <f>'ادخال درجات الاختبار الثالث'!FX27</f>
        <v>#DIV/0!</v>
      </c>
      <c r="D19" s="1"/>
      <c r="E19" s="1"/>
      <c r="O19" s="558" t="str">
        <f>IF('مج 3'!R22=0,"-",'مج 3'!R22)</f>
        <v>-</v>
      </c>
      <c r="P19" s="558"/>
      <c r="Q19" s="558"/>
      <c r="R19" s="558"/>
      <c r="S19" s="558"/>
      <c r="T19" s="558"/>
      <c r="U19" s="19">
        <f>COUNTIF(س3!$A$14:$G$63,O19)</f>
        <v>0</v>
      </c>
      <c r="W19" t="str">
        <f t="shared" si="0"/>
        <v/>
      </c>
    </row>
    <row r="20" spans="1:23" ht="15.95" customHeight="1">
      <c r="A20" s="221">
        <v>18</v>
      </c>
      <c r="B20" s="222" t="str">
        <f t="shared" si="1"/>
        <v>-</v>
      </c>
      <c r="C20" s="210" t="e">
        <f>'ادخال درجات الاختبار الثالث'!FX28</f>
        <v>#DIV/0!</v>
      </c>
      <c r="D20" s="1"/>
      <c r="E20" s="1"/>
      <c r="O20" s="558" t="str">
        <f>IF('مج 3'!R23=0,"-",'مج 3'!R23)</f>
        <v>-</v>
      </c>
      <c r="P20" s="558"/>
      <c r="Q20" s="558"/>
      <c r="R20" s="558"/>
      <c r="S20" s="558"/>
      <c r="T20" s="558"/>
      <c r="U20" s="19">
        <f>COUNTIF(س3!$A$14:$G$63,O20)</f>
        <v>0</v>
      </c>
      <c r="W20" t="str">
        <f t="shared" si="0"/>
        <v/>
      </c>
    </row>
    <row r="21" spans="1:23" ht="15.95" customHeight="1">
      <c r="A21" s="221">
        <v>19</v>
      </c>
      <c r="B21" s="222" t="str">
        <f t="shared" si="1"/>
        <v>-</v>
      </c>
      <c r="C21" s="210" t="e">
        <f>'ادخال درجات الاختبار الثالث'!FX29</f>
        <v>#DIV/0!</v>
      </c>
      <c r="D21" s="1"/>
      <c r="E21" s="1"/>
      <c r="O21" s="558" t="str">
        <f>IF('مج 3'!R24=0,"-",'مج 3'!R24)</f>
        <v>-</v>
      </c>
      <c r="P21" s="558"/>
      <c r="Q21" s="558"/>
      <c r="R21" s="558"/>
      <c r="S21" s="558"/>
      <c r="T21" s="558"/>
      <c r="U21" s="19">
        <f>COUNTIF(س3!$A$14:$G$63,O21)</f>
        <v>0</v>
      </c>
      <c r="W21" t="str">
        <f t="shared" si="0"/>
        <v/>
      </c>
    </row>
    <row r="22" spans="1:23" ht="15.95" customHeight="1">
      <c r="A22" s="221">
        <v>20</v>
      </c>
      <c r="B22" s="222" t="str">
        <f t="shared" si="1"/>
        <v>-</v>
      </c>
      <c r="C22" s="210" t="e">
        <f>'ادخال درجات الاختبار الثالث'!FX30</f>
        <v>#DIV/0!</v>
      </c>
      <c r="D22" s="1"/>
      <c r="E22" s="1"/>
      <c r="O22" s="558" t="str">
        <f>IF('مج 3'!R25=0,"-",'مج 3'!R25)</f>
        <v>-</v>
      </c>
      <c r="P22" s="558"/>
      <c r="Q22" s="558"/>
      <c r="R22" s="558"/>
      <c r="S22" s="558"/>
      <c r="T22" s="558"/>
      <c r="U22" s="19">
        <f>COUNTIF(س3!$A$14:$G$63,O22)</f>
        <v>0</v>
      </c>
      <c r="W22" t="str">
        <f t="shared" si="0"/>
        <v/>
      </c>
    </row>
    <row r="23" spans="1:23" ht="15.95" customHeight="1">
      <c r="A23" s="221">
        <v>21</v>
      </c>
      <c r="B23" s="222" t="str">
        <f t="shared" si="1"/>
        <v>-</v>
      </c>
      <c r="C23" s="210" t="e">
        <f>'ادخال درجات الاختبار الثالث'!FX31</f>
        <v>#DIV/0!</v>
      </c>
      <c r="D23" s="1"/>
      <c r="E23" s="1"/>
      <c r="O23" s="558" t="str">
        <f>IF('مج 3'!R26=0,"-",'مج 3'!R26)</f>
        <v>-</v>
      </c>
      <c r="P23" s="558"/>
      <c r="Q23" s="558"/>
      <c r="R23" s="558"/>
      <c r="S23" s="558"/>
      <c r="T23" s="558"/>
      <c r="U23" s="19">
        <f>COUNTIF(س3!$A$14:$G$63,O23)</f>
        <v>0</v>
      </c>
      <c r="W23" t="str">
        <f t="shared" si="0"/>
        <v/>
      </c>
    </row>
    <row r="24" spans="1:23" ht="15.95" customHeight="1">
      <c r="A24" s="221">
        <v>22</v>
      </c>
      <c r="B24" s="222" t="str">
        <f t="shared" si="1"/>
        <v>-</v>
      </c>
      <c r="C24" s="210" t="e">
        <f>'ادخال درجات الاختبار الثالث'!FX32</f>
        <v>#DIV/0!</v>
      </c>
      <c r="D24" s="1"/>
      <c r="E24" s="1"/>
      <c r="O24" s="558" t="str">
        <f>IF('مج 3'!R27=0,"-",'مج 3'!R27)</f>
        <v>-</v>
      </c>
      <c r="P24" s="558"/>
      <c r="Q24" s="558"/>
      <c r="R24" s="558"/>
      <c r="S24" s="558"/>
      <c r="T24" s="558"/>
      <c r="U24" s="19">
        <f>COUNTIF(س3!$A$14:$G$63,O24)</f>
        <v>0</v>
      </c>
      <c r="W24" t="str">
        <f t="shared" si="0"/>
        <v/>
      </c>
    </row>
    <row r="25" spans="1:23" ht="15.95" customHeight="1">
      <c r="A25" s="221">
        <v>23</v>
      </c>
      <c r="B25" s="222" t="str">
        <f t="shared" si="1"/>
        <v>-</v>
      </c>
      <c r="C25" s="210" t="e">
        <f>'ادخال درجات الاختبار الثالث'!FX33</f>
        <v>#DIV/0!</v>
      </c>
      <c r="D25" s="1"/>
      <c r="E25" s="1"/>
      <c r="O25" s="558" t="str">
        <f>IF('مج 3'!R28=0,"-",'مج 3'!R28)</f>
        <v>-</v>
      </c>
      <c r="P25" s="558"/>
      <c r="Q25" s="558"/>
      <c r="R25" s="558"/>
      <c r="S25" s="558"/>
      <c r="T25" s="558"/>
      <c r="U25" s="19">
        <f>COUNTIF(س3!$A$14:$G$63,O25)</f>
        <v>0</v>
      </c>
      <c r="W25" t="str">
        <f t="shared" si="0"/>
        <v/>
      </c>
    </row>
    <row r="26" spans="1:23" ht="15.95" customHeight="1">
      <c r="A26" s="221">
        <v>24</v>
      </c>
      <c r="B26" s="222" t="str">
        <f t="shared" si="1"/>
        <v>-</v>
      </c>
      <c r="C26" s="210" t="e">
        <f>'ادخال درجات الاختبار الثالث'!FX34</f>
        <v>#DIV/0!</v>
      </c>
      <c r="D26" s="1"/>
      <c r="E26" s="1"/>
      <c r="O26" s="558" t="str">
        <f>IF('مج 3'!R29=0,"-",'مج 3'!R29)</f>
        <v>-</v>
      </c>
      <c r="P26" s="558"/>
      <c r="Q26" s="558"/>
      <c r="R26" s="558"/>
      <c r="S26" s="558"/>
      <c r="T26" s="558"/>
      <c r="U26" s="19">
        <f>COUNTIF(س3!$A$14:$G$63,O26)</f>
        <v>0</v>
      </c>
      <c r="W26" t="str">
        <f t="shared" si="0"/>
        <v/>
      </c>
    </row>
    <row r="27" spans="1:23" ht="15.95" customHeight="1">
      <c r="A27" s="221">
        <v>25</v>
      </c>
      <c r="B27" s="222" t="str">
        <f t="shared" si="1"/>
        <v>-</v>
      </c>
      <c r="C27" s="210" t="e">
        <f>'ادخال درجات الاختبار الثالث'!FX35</f>
        <v>#DIV/0!</v>
      </c>
      <c r="D27" s="1"/>
      <c r="E27" s="1"/>
      <c r="O27" s="558" t="str">
        <f>IF('مج 3'!R30=0,"-",'مج 3'!R30)</f>
        <v>-</v>
      </c>
      <c r="P27" s="558"/>
      <c r="Q27" s="558"/>
      <c r="R27" s="558"/>
      <c r="S27" s="558"/>
      <c r="T27" s="558"/>
      <c r="U27" s="19">
        <f>COUNTIF(س3!$A$14:$G$63,O27)</f>
        <v>0</v>
      </c>
      <c r="W27" t="str">
        <f t="shared" si="0"/>
        <v/>
      </c>
    </row>
    <row r="28" spans="1:23">
      <c r="B28" s="229"/>
      <c r="O28" s="559"/>
      <c r="P28" s="559"/>
      <c r="Q28" s="559"/>
      <c r="R28" s="559"/>
      <c r="S28" s="559"/>
      <c r="T28" s="559"/>
    </row>
  </sheetData>
  <mergeCells count="29">
    <mergeCell ref="O1:T1"/>
    <mergeCell ref="O2:V2"/>
    <mergeCell ref="O3:T3"/>
    <mergeCell ref="G4:K4"/>
    <mergeCell ref="O4:T4"/>
    <mergeCell ref="O8:T8"/>
    <mergeCell ref="O9:T9"/>
    <mergeCell ref="O10:T10"/>
    <mergeCell ref="O5:T5"/>
    <mergeCell ref="O6:T6"/>
    <mergeCell ref="O7:T7"/>
    <mergeCell ref="O14:T14"/>
    <mergeCell ref="O15:T15"/>
    <mergeCell ref="O16:T16"/>
    <mergeCell ref="O11:T11"/>
    <mergeCell ref="O12:T12"/>
    <mergeCell ref="O13:T13"/>
    <mergeCell ref="O20:T20"/>
    <mergeCell ref="O21:T21"/>
    <mergeCell ref="O22:T22"/>
    <mergeCell ref="O17:T17"/>
    <mergeCell ref="O18:T18"/>
    <mergeCell ref="O19:T19"/>
    <mergeCell ref="O26:T26"/>
    <mergeCell ref="O27:T27"/>
    <mergeCell ref="O28:T28"/>
    <mergeCell ref="O23:T23"/>
    <mergeCell ref="O24:T24"/>
    <mergeCell ref="O25:T25"/>
  </mergeCells>
  <conditionalFormatting sqref="C3:E27">
    <cfRule type="containsErrors" dxfId="4" priority="1">
      <formula>ISERROR(C3)</formula>
    </cfRule>
  </conditionalFormatting>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C5935-3901-4F5A-877C-CF584D2AB292}">
  <sheetPr codeName="ورقة38"/>
  <dimension ref="A1:BD28"/>
  <sheetViews>
    <sheetView rightToLeft="1" zoomScale="95" zoomScaleNormal="95" workbookViewId="0">
      <selection activeCell="F5" sqref="F5:G6"/>
    </sheetView>
  </sheetViews>
  <sheetFormatPr defaultColWidth="0" defaultRowHeight="14.25"/>
  <cols>
    <col min="1" max="1" width="9.75" customWidth="1"/>
    <col min="2" max="2" width="63.625" customWidth="1"/>
    <col min="3" max="3" width="9" style="142" customWidth="1"/>
    <col min="4" max="6" width="0" style="142" hidden="1" customWidth="1"/>
    <col min="7" max="7" width="0.625" customWidth="1"/>
    <col min="8" max="14" width="0" hidden="1" customWidth="1"/>
    <col min="15" max="15" width="0.125" hidden="1" customWidth="1"/>
    <col min="16" max="20" width="9" customWidth="1"/>
    <col min="21" max="21" width="51.125" customWidth="1"/>
    <col min="22" max="23" width="9" customWidth="1"/>
    <col min="24" max="56" width="0" hidden="1" customWidth="1"/>
    <col min="57" max="16384" width="9" hidden="1"/>
  </cols>
  <sheetData>
    <row r="1" spans="1:53" s="142" customFormat="1" ht="20.25">
      <c r="F1" s="150"/>
      <c r="P1" s="560" t="s">
        <v>545</v>
      </c>
      <c r="Q1" s="560"/>
      <c r="R1" s="560"/>
      <c r="S1" s="560"/>
      <c r="T1" s="560"/>
      <c r="U1" s="560"/>
      <c r="Y1" s="153"/>
      <c r="Z1" s="153"/>
      <c r="AA1" s="153"/>
      <c r="AB1" s="153"/>
      <c r="AC1" s="153"/>
      <c r="AD1" s="153"/>
      <c r="AE1" s="153"/>
      <c r="AF1" s="153"/>
      <c r="AG1" s="153"/>
      <c r="AH1" s="153"/>
      <c r="AI1" s="153"/>
      <c r="AJ1" s="153"/>
      <c r="AK1" s="153"/>
      <c r="AL1" s="153"/>
      <c r="AM1" s="153"/>
    </row>
    <row r="2" spans="1:53" ht="15">
      <c r="A2" t="s">
        <v>0</v>
      </c>
      <c r="B2" s="190" t="s">
        <v>246</v>
      </c>
      <c r="C2" s="213" t="s">
        <v>233</v>
      </c>
      <c r="D2" s="214" t="s">
        <v>234</v>
      </c>
      <c r="E2" s="215" t="s">
        <v>235</v>
      </c>
      <c r="F2" s="215" t="s">
        <v>236</v>
      </c>
      <c r="G2" s="142"/>
      <c r="H2" s="142"/>
      <c r="I2" s="142"/>
      <c r="J2" s="142"/>
      <c r="K2" s="142"/>
      <c r="L2" s="142"/>
      <c r="M2" s="142"/>
      <c r="N2" s="142"/>
      <c r="O2" s="142"/>
      <c r="P2" s="382" t="s">
        <v>267</v>
      </c>
      <c r="Q2" s="382"/>
      <c r="R2" s="382"/>
      <c r="S2" s="382"/>
      <c r="T2" s="382"/>
      <c r="U2" s="382"/>
      <c r="V2" s="382"/>
      <c r="W2" s="382"/>
      <c r="Y2" s="123"/>
      <c r="Z2" s="123"/>
      <c r="AA2" s="123"/>
      <c r="AB2" s="123"/>
      <c r="AC2" s="123"/>
      <c r="AD2" s="123"/>
      <c r="AE2" s="123"/>
      <c r="AF2" s="123"/>
      <c r="AG2" s="123"/>
      <c r="AH2" s="123"/>
      <c r="AI2" s="123"/>
      <c r="AJ2" s="123"/>
      <c r="AK2" s="123"/>
      <c r="AL2" s="123"/>
      <c r="AM2" s="123"/>
    </row>
    <row r="3" spans="1:53" ht="15.95" customHeight="1">
      <c r="A3" s="221">
        <v>1</v>
      </c>
      <c r="B3" s="222" t="str">
        <f>P3</f>
        <v>-</v>
      </c>
      <c r="C3" s="209" t="e">
        <f>'ادخال درجات الاختبار الثاني '!FS9</f>
        <v>#DIV/0!</v>
      </c>
      <c r="D3" s="210" t="str">
        <f>'ادخال درجات الاختبار الثالث'!BH5</f>
        <v>م</v>
      </c>
      <c r="E3" s="207" t="str">
        <f>'ادخال درجات الاختبار الرابع'!BH5</f>
        <v>م</v>
      </c>
      <c r="F3" s="207" t="str">
        <f>'ادخال درجات الاختبار الخامس'!BH5</f>
        <v>م</v>
      </c>
      <c r="G3" s="142"/>
      <c r="H3" s="142"/>
      <c r="I3" s="142"/>
      <c r="J3" s="142"/>
      <c r="K3" s="142"/>
      <c r="L3" s="142"/>
      <c r="M3" s="154"/>
      <c r="N3" s="142"/>
      <c r="O3" s="142"/>
      <c r="P3" s="558" t="str">
        <f>IF(مج2!R6=0,"-",مج2!R6)</f>
        <v>-</v>
      </c>
      <c r="Q3" s="558"/>
      <c r="R3" s="558"/>
      <c r="S3" s="558"/>
      <c r="T3" s="558"/>
      <c r="U3" s="558"/>
      <c r="V3" s="19">
        <f>COUNTIF(س2!$A$14:$G$63,P3)</f>
        <v>0</v>
      </c>
      <c r="W3" s="142"/>
      <c r="X3" t="str">
        <f>IFERROR(LEFT(P3,FIND(":",P3,1)-1),"")</f>
        <v/>
      </c>
      <c r="Y3" s="123" t="str">
        <f>X3</f>
        <v/>
      </c>
      <c r="Z3" s="123"/>
      <c r="AA3" s="123"/>
      <c r="AB3" s="123"/>
      <c r="AC3" s="123"/>
      <c r="AD3" s="123"/>
      <c r="AE3" s="123"/>
      <c r="AF3" s="123"/>
      <c r="AG3" s="123"/>
      <c r="AH3" s="123"/>
      <c r="AI3" s="123"/>
      <c r="AJ3" s="123"/>
      <c r="AK3" s="123"/>
      <c r="AL3" s="123"/>
      <c r="AM3" s="123"/>
    </row>
    <row r="4" spans="1:53" ht="15.95" customHeight="1">
      <c r="A4" s="221">
        <v>2</v>
      </c>
      <c r="B4" s="222" t="str">
        <f>P4</f>
        <v>-</v>
      </c>
      <c r="C4" s="209" t="e">
        <f>'ادخال درجات الاختبار الثاني '!FS10</f>
        <v>#DIV/0!</v>
      </c>
      <c r="D4" s="210" t="str">
        <f>'ادخال درجات الاختبار الثالث'!BI5</f>
        <v>ن</v>
      </c>
      <c r="E4" s="207" t="str">
        <f>'ادخال درجات الاختبار الرابع'!BI5</f>
        <v>ن</v>
      </c>
      <c r="F4" s="207" t="str">
        <f>'ادخال درجات الاختبار الخامس'!BI5</f>
        <v>ن</v>
      </c>
      <c r="G4" s="142"/>
      <c r="H4" s="561"/>
      <c r="I4" s="561"/>
      <c r="J4" s="561"/>
      <c r="K4" s="561"/>
      <c r="L4" s="561"/>
      <c r="N4" s="142"/>
      <c r="O4" s="142"/>
      <c r="P4" s="558" t="str">
        <f>IF(مج2!R7=0,"-",مج2!R7)</f>
        <v>-</v>
      </c>
      <c r="Q4" s="558"/>
      <c r="R4" s="558"/>
      <c r="S4" s="558"/>
      <c r="T4" s="558"/>
      <c r="U4" s="558"/>
      <c r="V4" s="19">
        <f>COUNTIF(س2!$A$14:$G$63,P4)</f>
        <v>0</v>
      </c>
      <c r="W4" s="142"/>
      <c r="X4" t="str">
        <f t="shared" ref="X4:X27" si="0">IFERROR(LEFT(P4,FIND(":",P4,1)-1),"")</f>
        <v/>
      </c>
      <c r="Y4" s="123" t="str">
        <f t="shared" ref="Y4:Y27" si="1">X4</f>
        <v/>
      </c>
      <c r="Z4" s="123"/>
      <c r="AA4" s="123"/>
      <c r="AB4" s="123"/>
      <c r="AC4" s="123" t="str" cm="1">
        <f t="array" ref="AC4:BA4">TRANSPOSE(B3:B27)</f>
        <v>-</v>
      </c>
      <c r="AD4" s="123" t="str">
        <v>-</v>
      </c>
      <c r="AE4" s="123" t="str">
        <v>-</v>
      </c>
      <c r="AF4" s="123" t="str">
        <v>-</v>
      </c>
      <c r="AG4" s="123" t="str">
        <v>-</v>
      </c>
      <c r="AH4" s="123" t="str">
        <v>-</v>
      </c>
      <c r="AI4" s="123" t="str">
        <v>-</v>
      </c>
      <c r="AJ4" s="123" t="str">
        <v>-</v>
      </c>
      <c r="AK4" s="123" t="str">
        <v>-</v>
      </c>
      <c r="AL4" s="123" t="str">
        <v>-</v>
      </c>
      <c r="AM4" s="123" t="str">
        <v>-</v>
      </c>
      <c r="AN4" t="str">
        <v>-</v>
      </c>
      <c r="AO4" t="str">
        <v>-</v>
      </c>
      <c r="AP4" t="str">
        <v>-</v>
      </c>
      <c r="AQ4" t="str">
        <v>-</v>
      </c>
      <c r="AR4" t="str">
        <v>-</v>
      </c>
      <c r="AS4" t="str">
        <v>-</v>
      </c>
      <c r="AT4" t="str">
        <v>-</v>
      </c>
      <c r="AU4" t="str">
        <v>-</v>
      </c>
      <c r="AV4" t="str">
        <v>-</v>
      </c>
      <c r="AW4" t="str">
        <v>-</v>
      </c>
      <c r="AX4" t="str">
        <v>-</v>
      </c>
      <c r="AY4" t="str">
        <v>-</v>
      </c>
      <c r="AZ4" t="str">
        <v>-</v>
      </c>
      <c r="BA4" t="str">
        <v>-</v>
      </c>
    </row>
    <row r="5" spans="1:53" ht="15.95" customHeight="1">
      <c r="A5" s="221">
        <v>3</v>
      </c>
      <c r="B5" s="222" t="str">
        <f>P5</f>
        <v>-</v>
      </c>
      <c r="C5" s="209" t="e">
        <f>'ادخال درجات الاختبار الثاني '!FS11</f>
        <v>#DIV/0!</v>
      </c>
      <c r="D5" s="210" t="str">
        <f>'ادخال درجات الاختبار الثالث'!BJ5</f>
        <v>م</v>
      </c>
      <c r="E5" s="207" t="str">
        <f>'ادخال درجات الاختبار الرابع'!BJ5</f>
        <v>م</v>
      </c>
      <c r="F5" s="207" t="str">
        <f>'ادخال درجات الاختبار الخامس'!BJ5</f>
        <v>م</v>
      </c>
      <c r="G5" s="142"/>
      <c r="H5" s="142"/>
      <c r="I5" s="142"/>
      <c r="J5" s="142"/>
      <c r="K5" s="142"/>
      <c r="L5" s="142"/>
      <c r="M5" s="142"/>
      <c r="N5" s="142"/>
      <c r="O5" s="142"/>
      <c r="P5" s="558" t="str">
        <f>IF(مج2!R8=0,"-",مج2!R8)</f>
        <v>-</v>
      </c>
      <c r="Q5" s="558"/>
      <c r="R5" s="558"/>
      <c r="S5" s="558"/>
      <c r="T5" s="558"/>
      <c r="U5" s="558"/>
      <c r="V5" s="19">
        <f>COUNTIF(س2!$A$14:$G$63,P5)</f>
        <v>0</v>
      </c>
      <c r="W5" s="142"/>
      <c r="X5" t="str">
        <f>IFERROR(LEFT(P5,FIND(":",P5,1)-1),"")</f>
        <v/>
      </c>
      <c r="Y5" s="123" t="str">
        <f>X5</f>
        <v/>
      </c>
      <c r="Z5" s="123"/>
      <c r="AA5" s="123"/>
      <c r="AB5" s="123"/>
      <c r="AC5" s="123"/>
      <c r="AD5" s="123"/>
      <c r="AE5" s="123"/>
      <c r="AF5" s="123"/>
      <c r="AG5" s="123"/>
      <c r="AH5" s="123"/>
      <c r="AI5" s="123"/>
      <c r="AJ5" s="123"/>
      <c r="AK5" s="123"/>
      <c r="AL5" s="123"/>
      <c r="AM5" s="123"/>
    </row>
    <row r="6" spans="1:53" ht="15.95" customHeight="1">
      <c r="A6" s="221">
        <v>4</v>
      </c>
      <c r="B6" s="222" t="str">
        <f>P6</f>
        <v>-</v>
      </c>
      <c r="C6" s="209" t="e">
        <f>'ادخال درجات الاختبار الثاني '!FS12</f>
        <v>#DIV/0!</v>
      </c>
      <c r="D6" s="210" t="str">
        <f>'ادخال درجات الاختبار الثالث'!BK5</f>
        <v>ن</v>
      </c>
      <c r="E6" s="207" t="str">
        <f>'ادخال درجات الاختبار الرابع'!BK5</f>
        <v>ن</v>
      </c>
      <c r="F6" s="207" t="str">
        <f>'ادخال درجات الاختبار الخامس'!BK5</f>
        <v>ن</v>
      </c>
      <c r="G6" s="142"/>
      <c r="H6" s="142"/>
      <c r="I6" s="142"/>
      <c r="J6" s="142"/>
      <c r="K6" s="142"/>
      <c r="L6" s="142"/>
      <c r="M6" s="142"/>
      <c r="N6" s="142"/>
      <c r="O6" s="142"/>
      <c r="P6" s="558" t="str">
        <f>IF(مج2!R9=0,"-",مج2!R9)</f>
        <v>-</v>
      </c>
      <c r="Q6" s="558"/>
      <c r="R6" s="558"/>
      <c r="S6" s="558"/>
      <c r="T6" s="558"/>
      <c r="U6" s="558"/>
      <c r="V6" s="19">
        <f>COUNTIF(س2!$A$14:$G$63,P6)</f>
        <v>0</v>
      </c>
      <c r="W6" s="142"/>
      <c r="X6" t="str">
        <f t="shared" si="0"/>
        <v/>
      </c>
      <c r="Y6" s="123" t="str">
        <f t="shared" si="1"/>
        <v/>
      </c>
      <c r="Z6" s="123"/>
      <c r="AA6" s="123"/>
      <c r="AB6" s="123"/>
      <c r="AC6" s="123"/>
      <c r="AD6" s="123"/>
      <c r="AE6" s="123"/>
      <c r="AF6" s="123"/>
      <c r="AG6" s="123"/>
      <c r="AH6" s="123"/>
      <c r="AI6" s="123"/>
      <c r="AJ6" s="123"/>
      <c r="AK6" s="123"/>
      <c r="AL6" s="123"/>
      <c r="AM6" s="123"/>
    </row>
    <row r="7" spans="1:53" ht="15.95" customHeight="1">
      <c r="A7" s="221">
        <v>5</v>
      </c>
      <c r="B7" s="222" t="str">
        <f>P7</f>
        <v>-</v>
      </c>
      <c r="C7" s="209" t="e">
        <f>'ادخال درجات الاختبار الثاني '!FS13</f>
        <v>#DIV/0!</v>
      </c>
      <c r="D7" s="210" t="str">
        <f>'ادخال درجات الاختبار الثالث'!BL5</f>
        <v>م</v>
      </c>
      <c r="E7" s="207" t="str">
        <f>'ادخال درجات الاختبار الرابع'!BL5</f>
        <v>م</v>
      </c>
      <c r="F7" s="207" t="str">
        <f>'ادخال درجات الاختبار الخامس'!BL5</f>
        <v>م</v>
      </c>
      <c r="G7" s="142"/>
      <c r="H7" s="142"/>
      <c r="I7" s="142"/>
      <c r="J7" s="142"/>
      <c r="K7" s="142"/>
      <c r="L7" s="142"/>
      <c r="M7" s="142"/>
      <c r="N7" s="142"/>
      <c r="O7" s="142"/>
      <c r="P7" s="558" t="str">
        <f>IF(مج2!R10=0,"-",مج2!R10)</f>
        <v>-</v>
      </c>
      <c r="Q7" s="558"/>
      <c r="R7" s="558"/>
      <c r="S7" s="558"/>
      <c r="T7" s="558"/>
      <c r="U7" s="558"/>
      <c r="V7" s="19">
        <f>COUNTIF(س2!$A$14:$G$63,P7)</f>
        <v>0</v>
      </c>
      <c r="W7" s="142"/>
      <c r="X7" t="str">
        <f t="shared" si="0"/>
        <v/>
      </c>
      <c r="Y7" s="123" t="str">
        <f t="shared" si="1"/>
        <v/>
      </c>
      <c r="Z7" s="123"/>
      <c r="AA7" s="123"/>
      <c r="AB7" s="123"/>
      <c r="AC7" s="123"/>
      <c r="AD7" s="123"/>
      <c r="AE7" s="123"/>
      <c r="AF7" s="123"/>
      <c r="AG7" s="123"/>
      <c r="AH7" s="123"/>
      <c r="AI7" s="123"/>
      <c r="AJ7" s="123"/>
      <c r="AK7" s="123"/>
      <c r="AL7" s="123"/>
      <c r="AM7" s="123"/>
    </row>
    <row r="8" spans="1:53" ht="15.95" customHeight="1">
      <c r="A8" s="221">
        <v>6</v>
      </c>
      <c r="B8" s="222" t="str">
        <f t="shared" ref="B8:B27" si="2">P8</f>
        <v>-</v>
      </c>
      <c r="C8" s="209" t="e">
        <f>'ادخال درجات الاختبار الثاني '!FS14</f>
        <v>#DIV/0!</v>
      </c>
      <c r="D8" s="1"/>
      <c r="E8" s="1"/>
      <c r="F8" s="1"/>
      <c r="P8" s="558" t="str">
        <f>IF(مج2!R11=0,"-",مج2!R11)</f>
        <v>-</v>
      </c>
      <c r="Q8" s="558"/>
      <c r="R8" s="558"/>
      <c r="S8" s="558"/>
      <c r="T8" s="558"/>
      <c r="U8" s="558"/>
      <c r="V8" s="19">
        <f>COUNTIF(س2!$A$14:$G$63,P8)</f>
        <v>0</v>
      </c>
      <c r="X8" t="str">
        <f t="shared" si="0"/>
        <v/>
      </c>
      <c r="Y8" s="123" t="str">
        <f t="shared" si="1"/>
        <v/>
      </c>
      <c r="AB8" s="434" t="s">
        <v>549</v>
      </c>
      <c r="AC8" s="434"/>
      <c r="AD8" s="434"/>
      <c r="AE8" s="434"/>
    </row>
    <row r="9" spans="1:53" ht="15.95" customHeight="1">
      <c r="A9" s="221">
        <v>7</v>
      </c>
      <c r="B9" s="222" t="str">
        <f t="shared" si="2"/>
        <v>-</v>
      </c>
      <c r="C9" s="209" t="e">
        <f>'ادخال درجات الاختبار الثاني '!FS15</f>
        <v>#DIV/0!</v>
      </c>
      <c r="D9" s="1"/>
      <c r="E9" s="1"/>
      <c r="F9" s="1"/>
      <c r="P9" s="558" t="str">
        <f>IF(مج2!R12=0,"-",مج2!R12)</f>
        <v>-</v>
      </c>
      <c r="Q9" s="558"/>
      <c r="R9" s="558"/>
      <c r="S9" s="558"/>
      <c r="T9" s="558"/>
      <c r="U9" s="558"/>
      <c r="V9" s="19">
        <f>COUNTIF(س2!$A$14:$G$63,P9)</f>
        <v>0</v>
      </c>
      <c r="X9" t="str">
        <f t="shared" si="0"/>
        <v/>
      </c>
      <c r="Y9" s="123" t="str">
        <f t="shared" si="1"/>
        <v/>
      </c>
      <c r="AB9" s="91" t="s">
        <v>293</v>
      </c>
      <c r="AC9" s="260" t="s">
        <v>299</v>
      </c>
      <c r="AD9" s="189" t="s">
        <v>308</v>
      </c>
      <c r="AE9" s="135" t="s">
        <v>548</v>
      </c>
    </row>
    <row r="10" spans="1:53" ht="15.95" customHeight="1">
      <c r="A10" s="221">
        <v>8</v>
      </c>
      <c r="B10" s="222" t="str">
        <f t="shared" si="2"/>
        <v>-</v>
      </c>
      <c r="C10" s="209" t="e">
        <f>'ادخال درجات الاختبار الثاني '!FS16</f>
        <v>#DIV/0!</v>
      </c>
      <c r="D10" s="1"/>
      <c r="E10" s="1"/>
      <c r="F10" s="1"/>
      <c r="P10" s="558" t="str">
        <f>IF(مج2!R13=0,"-",مج2!R13)</f>
        <v>-</v>
      </c>
      <c r="Q10" s="558"/>
      <c r="R10" s="558"/>
      <c r="S10" s="558"/>
      <c r="T10" s="558"/>
      <c r="U10" s="558"/>
      <c r="V10" s="19">
        <f>COUNTIF(س2!$A$14:$G$63,P10)</f>
        <v>0</v>
      </c>
      <c r="X10" t="str">
        <f t="shared" si="0"/>
        <v/>
      </c>
      <c r="Y10" s="123" t="str">
        <f t="shared" si="1"/>
        <v/>
      </c>
      <c r="AB10" s="19">
        <f>COUNTIF($Y$3:$Y$27,"المرتفع ")</f>
        <v>0</v>
      </c>
      <c r="AC10" s="19">
        <f>COUNTIF($Y$3:$Y$27,"المتوسط ")</f>
        <v>0</v>
      </c>
      <c r="AD10" s="19">
        <f>COUNTIF($X$3:$X$27,"المنخفض ")</f>
        <v>0</v>
      </c>
      <c r="AE10" s="19">
        <f>COUNTIF($X$3:$X$27,"المنخفض جداً ")</f>
        <v>0</v>
      </c>
    </row>
    <row r="11" spans="1:53" ht="15.95" customHeight="1">
      <c r="A11" s="221">
        <v>9</v>
      </c>
      <c r="B11" s="222" t="str">
        <f t="shared" si="2"/>
        <v>-</v>
      </c>
      <c r="C11" s="209" t="e">
        <f>'ادخال درجات الاختبار الثاني '!FS17</f>
        <v>#DIV/0!</v>
      </c>
      <c r="D11" s="1"/>
      <c r="E11" s="1"/>
      <c r="F11" s="1"/>
      <c r="P11" s="558" t="str">
        <f>IF(مج2!R14=0,"-",مج2!R14)</f>
        <v>-</v>
      </c>
      <c r="Q11" s="558"/>
      <c r="R11" s="558"/>
      <c r="S11" s="558"/>
      <c r="T11" s="558"/>
      <c r="U11" s="558"/>
      <c r="V11" s="19">
        <f>COUNTIF(س2!$A$14:$G$63,P11)</f>
        <v>0</v>
      </c>
      <c r="X11" t="str">
        <f t="shared" si="0"/>
        <v/>
      </c>
      <c r="Y11" s="123" t="str">
        <f t="shared" si="1"/>
        <v/>
      </c>
    </row>
    <row r="12" spans="1:53" ht="15.95" customHeight="1">
      <c r="A12" s="221">
        <v>10</v>
      </c>
      <c r="B12" s="222" t="str">
        <f t="shared" si="2"/>
        <v>-</v>
      </c>
      <c r="C12" s="209" t="e">
        <f>'ادخال درجات الاختبار الثاني '!FS18</f>
        <v>#DIV/0!</v>
      </c>
      <c r="D12" s="1"/>
      <c r="E12" s="1"/>
      <c r="F12" s="1"/>
      <c r="P12" s="558" t="str">
        <f>IF(مج2!R15=0,"-",مج2!R15)</f>
        <v>-</v>
      </c>
      <c r="Q12" s="558"/>
      <c r="R12" s="558"/>
      <c r="S12" s="558"/>
      <c r="T12" s="558"/>
      <c r="U12" s="558"/>
      <c r="V12" s="19">
        <f>COUNTIF(س2!$A$14:$G$63,P12)</f>
        <v>0</v>
      </c>
      <c r="X12" t="str">
        <f t="shared" si="0"/>
        <v/>
      </c>
      <c r="Y12" s="123" t="str">
        <f t="shared" si="1"/>
        <v/>
      </c>
      <c r="AB12" s="434" t="s">
        <v>550</v>
      </c>
      <c r="AC12" s="434"/>
      <c r="AD12" s="434"/>
      <c r="AE12" s="19">
        <f>AB10+AC10+AD10+AE10</f>
        <v>0</v>
      </c>
    </row>
    <row r="13" spans="1:53" ht="15.95" customHeight="1">
      <c r="A13" s="221">
        <v>11</v>
      </c>
      <c r="B13" s="222" t="str">
        <f t="shared" si="2"/>
        <v>-</v>
      </c>
      <c r="C13" s="209" t="e">
        <f>'ادخال درجات الاختبار الثاني '!FS19</f>
        <v>#DIV/0!</v>
      </c>
      <c r="D13" s="1"/>
      <c r="E13" s="1"/>
      <c r="F13" s="1"/>
      <c r="P13" s="558" t="str">
        <f>IF(مج2!R16=0,"-",مج2!R16)</f>
        <v>-</v>
      </c>
      <c r="Q13" s="558"/>
      <c r="R13" s="558"/>
      <c r="S13" s="558"/>
      <c r="T13" s="558"/>
      <c r="U13" s="558"/>
      <c r="V13" s="19">
        <f>COUNTIF(س2!$A$14:$G$63,P13)</f>
        <v>0</v>
      </c>
      <c r="X13" t="str">
        <f t="shared" si="0"/>
        <v/>
      </c>
      <c r="Y13" s="123" t="str">
        <f t="shared" si="1"/>
        <v/>
      </c>
    </row>
    <row r="14" spans="1:53" ht="15.95" customHeight="1">
      <c r="A14" s="221">
        <v>12</v>
      </c>
      <c r="B14" s="222" t="str">
        <f t="shared" si="2"/>
        <v>-</v>
      </c>
      <c r="C14" s="209" t="e">
        <f>'ادخال درجات الاختبار الثاني '!FS20</f>
        <v>#DIV/0!</v>
      </c>
      <c r="D14" s="1"/>
      <c r="E14" s="1"/>
      <c r="F14" s="1"/>
      <c r="P14" s="558" t="str">
        <f>IF(مج2!R17=0,"-",مج2!R17)</f>
        <v>-</v>
      </c>
      <c r="Q14" s="558"/>
      <c r="R14" s="558"/>
      <c r="S14" s="558"/>
      <c r="T14" s="558"/>
      <c r="U14" s="558"/>
      <c r="V14" s="19">
        <f>COUNTIF(س2!$A$14:$G$63,P14)</f>
        <v>0</v>
      </c>
      <c r="X14" t="str">
        <f t="shared" si="0"/>
        <v/>
      </c>
      <c r="Y14" s="123" t="str">
        <f t="shared" si="1"/>
        <v/>
      </c>
    </row>
    <row r="15" spans="1:53" ht="15.95" customHeight="1">
      <c r="A15" s="221">
        <v>13</v>
      </c>
      <c r="B15" s="222" t="str">
        <f t="shared" si="2"/>
        <v>-</v>
      </c>
      <c r="C15" s="209" t="e">
        <f>'ادخال درجات الاختبار الثاني '!FS21</f>
        <v>#DIV/0!</v>
      </c>
      <c r="D15" s="1"/>
      <c r="E15" s="1"/>
      <c r="F15" s="1"/>
      <c r="P15" s="558" t="str">
        <f>IF(مج2!R18=0,"-",مج2!R18)</f>
        <v>-</v>
      </c>
      <c r="Q15" s="558"/>
      <c r="R15" s="558"/>
      <c r="S15" s="558"/>
      <c r="T15" s="558"/>
      <c r="U15" s="558"/>
      <c r="V15" s="19">
        <f>COUNTIF(س2!$A$14:$G$63,P15)</f>
        <v>0</v>
      </c>
      <c r="X15" t="str">
        <f t="shared" si="0"/>
        <v/>
      </c>
      <c r="Y15" s="123" t="str">
        <f t="shared" si="1"/>
        <v/>
      </c>
    </row>
    <row r="16" spans="1:53" ht="15.95" customHeight="1">
      <c r="A16" s="221">
        <v>14</v>
      </c>
      <c r="B16" s="222" t="str">
        <f t="shared" si="2"/>
        <v>-</v>
      </c>
      <c r="C16" s="209" t="e">
        <f>'ادخال درجات الاختبار الثاني '!FS22</f>
        <v>#DIV/0!</v>
      </c>
      <c r="D16" s="1"/>
      <c r="E16" s="1"/>
      <c r="F16" s="1"/>
      <c r="P16" s="558" t="str">
        <f>IF(مج2!R19=0,"-",مج2!R19)</f>
        <v>-</v>
      </c>
      <c r="Q16" s="558"/>
      <c r="R16" s="558"/>
      <c r="S16" s="558"/>
      <c r="T16" s="558"/>
      <c r="U16" s="558"/>
      <c r="V16" s="19">
        <f>COUNTIF(س2!$A$14:$G$63,P16)</f>
        <v>0</v>
      </c>
      <c r="X16" t="str">
        <f t="shared" si="0"/>
        <v/>
      </c>
      <c r="Y16" s="123" t="str">
        <f t="shared" si="1"/>
        <v/>
      </c>
    </row>
    <row r="17" spans="1:25" ht="15.95" customHeight="1">
      <c r="A17" s="221">
        <v>15</v>
      </c>
      <c r="B17" s="222" t="str">
        <f t="shared" si="2"/>
        <v>-</v>
      </c>
      <c r="C17" s="209" t="e">
        <f>'ادخال درجات الاختبار الثاني '!FS23</f>
        <v>#DIV/0!</v>
      </c>
      <c r="D17" s="1"/>
      <c r="E17" s="1"/>
      <c r="F17" s="1"/>
      <c r="P17" s="558" t="str">
        <f>IF(مج2!R20=0,"-",مج2!R20)</f>
        <v>-</v>
      </c>
      <c r="Q17" s="558"/>
      <c r="R17" s="558"/>
      <c r="S17" s="558"/>
      <c r="T17" s="558"/>
      <c r="U17" s="558"/>
      <c r="V17" s="19">
        <f>COUNTIF(س2!$A$14:$G$63,P17)</f>
        <v>0</v>
      </c>
      <c r="X17" t="str">
        <f t="shared" si="0"/>
        <v/>
      </c>
      <c r="Y17" s="123" t="str">
        <f t="shared" si="1"/>
        <v/>
      </c>
    </row>
    <row r="18" spans="1:25" ht="15.95" customHeight="1">
      <c r="A18" s="221">
        <v>16</v>
      </c>
      <c r="B18" s="222" t="str">
        <f t="shared" si="2"/>
        <v>-</v>
      </c>
      <c r="C18" s="209" t="e">
        <f>'ادخال درجات الاختبار الثاني '!FS24</f>
        <v>#DIV/0!</v>
      </c>
      <c r="D18" s="1"/>
      <c r="E18" s="1"/>
      <c r="F18" s="1"/>
      <c r="P18" s="558" t="str">
        <f>IF(مج2!R21=0,"-",مج2!R21)</f>
        <v>-</v>
      </c>
      <c r="Q18" s="558"/>
      <c r="R18" s="558"/>
      <c r="S18" s="558"/>
      <c r="T18" s="558"/>
      <c r="U18" s="558"/>
      <c r="V18" s="19">
        <f>COUNTIF(س2!$A$14:$G$63,P18)</f>
        <v>0</v>
      </c>
      <c r="X18" t="str">
        <f t="shared" si="0"/>
        <v/>
      </c>
      <c r="Y18" s="123" t="str">
        <f t="shared" si="1"/>
        <v/>
      </c>
    </row>
    <row r="19" spans="1:25" ht="15.95" customHeight="1">
      <c r="A19" s="221">
        <v>17</v>
      </c>
      <c r="B19" s="222" t="str">
        <f t="shared" si="2"/>
        <v>-</v>
      </c>
      <c r="C19" s="209" t="e">
        <f>'ادخال درجات الاختبار الثاني '!FS25</f>
        <v>#DIV/0!</v>
      </c>
      <c r="D19" s="1"/>
      <c r="E19" s="1"/>
      <c r="F19" s="1"/>
      <c r="P19" s="558" t="str">
        <f>IF(مج2!R22=0,"-",مج2!R22)</f>
        <v>-</v>
      </c>
      <c r="Q19" s="558"/>
      <c r="R19" s="558"/>
      <c r="S19" s="558"/>
      <c r="T19" s="558"/>
      <c r="U19" s="558"/>
      <c r="V19" s="19">
        <f>COUNTIF(س2!$A$14:$G$63,P19)</f>
        <v>0</v>
      </c>
      <c r="X19" t="str">
        <f t="shared" si="0"/>
        <v/>
      </c>
      <c r="Y19" s="123" t="str">
        <f t="shared" si="1"/>
        <v/>
      </c>
    </row>
    <row r="20" spans="1:25" ht="15.95" customHeight="1">
      <c r="A20" s="221">
        <v>18</v>
      </c>
      <c r="B20" s="222" t="str">
        <f t="shared" si="2"/>
        <v>-</v>
      </c>
      <c r="C20" s="209" t="e">
        <f>'ادخال درجات الاختبار الثاني '!FS26</f>
        <v>#DIV/0!</v>
      </c>
      <c r="D20" s="1"/>
      <c r="E20" s="1"/>
      <c r="F20" s="1"/>
      <c r="P20" s="558" t="str">
        <f>IF(مج2!R23=0,"-",مج2!R23)</f>
        <v>-</v>
      </c>
      <c r="Q20" s="558"/>
      <c r="R20" s="558"/>
      <c r="S20" s="558"/>
      <c r="T20" s="558"/>
      <c r="U20" s="558"/>
      <c r="V20" s="19">
        <f>COUNTIF(س2!$A$14:$G$63,P20)</f>
        <v>0</v>
      </c>
      <c r="X20" t="str">
        <f t="shared" si="0"/>
        <v/>
      </c>
      <c r="Y20" s="123" t="str">
        <f t="shared" si="1"/>
        <v/>
      </c>
    </row>
    <row r="21" spans="1:25" ht="15.95" customHeight="1">
      <c r="A21" s="221">
        <v>19</v>
      </c>
      <c r="B21" s="222" t="str">
        <f t="shared" si="2"/>
        <v>-</v>
      </c>
      <c r="C21" s="209" t="e">
        <f>'ادخال درجات الاختبار الثاني '!FS27</f>
        <v>#DIV/0!</v>
      </c>
      <c r="D21" s="1"/>
      <c r="E21" s="1"/>
      <c r="F21" s="1"/>
      <c r="P21" s="558" t="str">
        <f>IF(مج2!R24=0,"-",مج2!R24)</f>
        <v>-</v>
      </c>
      <c r="Q21" s="558"/>
      <c r="R21" s="558"/>
      <c r="S21" s="558"/>
      <c r="T21" s="558"/>
      <c r="U21" s="558"/>
      <c r="V21" s="19">
        <f>COUNTIF(س2!$A$14:$G$63,P21)</f>
        <v>0</v>
      </c>
      <c r="X21" t="str">
        <f t="shared" si="0"/>
        <v/>
      </c>
      <c r="Y21" s="123" t="str">
        <f t="shared" si="1"/>
        <v/>
      </c>
    </row>
    <row r="22" spans="1:25" ht="15.95" customHeight="1">
      <c r="A22" s="221">
        <v>20</v>
      </c>
      <c r="B22" s="222" t="str">
        <f t="shared" si="2"/>
        <v>-</v>
      </c>
      <c r="C22" s="209" t="e">
        <f>'ادخال درجات الاختبار الثاني '!FS28</f>
        <v>#DIV/0!</v>
      </c>
      <c r="D22" s="1"/>
      <c r="E22" s="1"/>
      <c r="F22" s="1"/>
      <c r="P22" s="558" t="str">
        <f>IF(مج2!R25=0,"-",مج2!R25)</f>
        <v>-</v>
      </c>
      <c r="Q22" s="558"/>
      <c r="R22" s="558"/>
      <c r="S22" s="558"/>
      <c r="T22" s="558"/>
      <c r="U22" s="558"/>
      <c r="V22" s="19">
        <f>COUNTIF(س2!$A$14:$G$63,P22)</f>
        <v>0</v>
      </c>
      <c r="X22" t="str">
        <f t="shared" si="0"/>
        <v/>
      </c>
      <c r="Y22" s="123" t="str">
        <f t="shared" si="1"/>
        <v/>
      </c>
    </row>
    <row r="23" spans="1:25" ht="15.95" customHeight="1">
      <c r="A23" s="221">
        <v>21</v>
      </c>
      <c r="B23" s="222" t="str">
        <f t="shared" si="2"/>
        <v>-</v>
      </c>
      <c r="C23" s="209" t="e">
        <f>'ادخال درجات الاختبار الثاني '!FS29</f>
        <v>#DIV/0!</v>
      </c>
      <c r="D23" s="1"/>
      <c r="E23" s="1"/>
      <c r="F23" s="1"/>
      <c r="P23" s="558" t="str">
        <f>IF(مج2!R26=0,"-",مج2!R26)</f>
        <v>-</v>
      </c>
      <c r="Q23" s="558"/>
      <c r="R23" s="558"/>
      <c r="S23" s="558"/>
      <c r="T23" s="558"/>
      <c r="U23" s="558"/>
      <c r="V23" s="19">
        <f>COUNTIF(س2!$A$14:$G$63,P23)</f>
        <v>0</v>
      </c>
      <c r="X23" t="str">
        <f t="shared" si="0"/>
        <v/>
      </c>
      <c r="Y23" s="123" t="str">
        <f t="shared" si="1"/>
        <v/>
      </c>
    </row>
    <row r="24" spans="1:25" ht="15.95" customHeight="1">
      <c r="A24" s="221">
        <v>22</v>
      </c>
      <c r="B24" s="222" t="str">
        <f t="shared" si="2"/>
        <v>-</v>
      </c>
      <c r="C24" s="209" t="e">
        <f>'ادخال درجات الاختبار الثاني '!FS30</f>
        <v>#DIV/0!</v>
      </c>
      <c r="D24" s="1"/>
      <c r="E24" s="1"/>
      <c r="F24" s="1"/>
      <c r="P24" s="558" t="str">
        <f>IF(مج2!R27=0,"-",مج2!R27)</f>
        <v>-</v>
      </c>
      <c r="Q24" s="558"/>
      <c r="R24" s="558"/>
      <c r="S24" s="558"/>
      <c r="T24" s="558"/>
      <c r="U24" s="558"/>
      <c r="V24" s="19">
        <f>COUNTIF(س2!$A$14:$G$63,P24)</f>
        <v>0</v>
      </c>
      <c r="X24" t="str">
        <f t="shared" si="0"/>
        <v/>
      </c>
      <c r="Y24" s="123" t="str">
        <f t="shared" si="1"/>
        <v/>
      </c>
    </row>
    <row r="25" spans="1:25" ht="15.95" customHeight="1">
      <c r="A25" s="221">
        <v>23</v>
      </c>
      <c r="B25" s="222" t="str">
        <f t="shared" si="2"/>
        <v>-</v>
      </c>
      <c r="C25" s="209" t="e">
        <f>'ادخال درجات الاختبار الثاني '!FS31</f>
        <v>#DIV/0!</v>
      </c>
      <c r="D25" s="1"/>
      <c r="E25" s="1"/>
      <c r="F25" s="1"/>
      <c r="P25" s="558" t="str">
        <f>IF(مج2!R28=0,"-",مج2!R28)</f>
        <v>-</v>
      </c>
      <c r="Q25" s="558"/>
      <c r="R25" s="558"/>
      <c r="S25" s="558"/>
      <c r="T25" s="558"/>
      <c r="U25" s="558"/>
      <c r="V25" s="19">
        <f>COUNTIF(س2!$A$14:$G$63,P25)</f>
        <v>0</v>
      </c>
      <c r="X25" t="str">
        <f t="shared" si="0"/>
        <v/>
      </c>
      <c r="Y25" s="123" t="str">
        <f t="shared" si="1"/>
        <v/>
      </c>
    </row>
    <row r="26" spans="1:25" ht="15.95" customHeight="1">
      <c r="A26" s="221">
        <v>24</v>
      </c>
      <c r="B26" s="222" t="str">
        <f t="shared" si="2"/>
        <v>-</v>
      </c>
      <c r="C26" s="209" t="e">
        <f>'ادخال درجات الاختبار الثاني '!FS32</f>
        <v>#DIV/0!</v>
      </c>
      <c r="D26" s="1"/>
      <c r="E26" s="1"/>
      <c r="F26" s="1"/>
      <c r="P26" s="558" t="str">
        <f>IF(مج2!R29=0,"-",مج2!R29)</f>
        <v>-</v>
      </c>
      <c r="Q26" s="558"/>
      <c r="R26" s="558"/>
      <c r="S26" s="558"/>
      <c r="T26" s="558"/>
      <c r="U26" s="558"/>
      <c r="V26" s="19">
        <f>COUNTIF(س2!$A$14:$G$63,P26)</f>
        <v>0</v>
      </c>
      <c r="X26" t="str">
        <f t="shared" si="0"/>
        <v/>
      </c>
      <c r="Y26" s="123" t="str">
        <f t="shared" si="1"/>
        <v/>
      </c>
    </row>
    <row r="27" spans="1:25" ht="15.95" customHeight="1">
      <c r="A27" s="221">
        <v>25</v>
      </c>
      <c r="B27" s="222" t="str">
        <f t="shared" si="2"/>
        <v>-</v>
      </c>
      <c r="C27" s="209" t="e">
        <f>'ادخال درجات الاختبار الثاني '!FS33</f>
        <v>#DIV/0!</v>
      </c>
      <c r="D27" s="1"/>
      <c r="E27" s="1"/>
      <c r="F27" s="1"/>
      <c r="P27" s="558" t="str">
        <f>IF(مج2!R30=0,"-",مج2!R30)</f>
        <v>-</v>
      </c>
      <c r="Q27" s="558"/>
      <c r="R27" s="558"/>
      <c r="S27" s="558"/>
      <c r="T27" s="558"/>
      <c r="U27" s="558"/>
      <c r="V27" s="19">
        <f>COUNTIF(س2!$A$14:$G$63,P27)</f>
        <v>0</v>
      </c>
      <c r="X27" t="str">
        <f t="shared" si="0"/>
        <v/>
      </c>
      <c r="Y27" s="123" t="str">
        <f t="shared" si="1"/>
        <v/>
      </c>
    </row>
    <row r="28" spans="1:25">
      <c r="B28" s="297"/>
      <c r="P28" s="559"/>
      <c r="Q28" s="559"/>
      <c r="R28" s="559"/>
      <c r="S28" s="559"/>
      <c r="T28" s="559"/>
      <c r="U28" s="559"/>
    </row>
  </sheetData>
  <mergeCells count="31">
    <mergeCell ref="AB8:AE8"/>
    <mergeCell ref="AB12:AD12"/>
    <mergeCell ref="P1:U1"/>
    <mergeCell ref="P2:W2"/>
    <mergeCell ref="P3:U3"/>
    <mergeCell ref="H4:L4"/>
    <mergeCell ref="P4:U4"/>
    <mergeCell ref="P8:U8"/>
    <mergeCell ref="P9:U9"/>
    <mergeCell ref="P10:U10"/>
    <mergeCell ref="P5:U5"/>
    <mergeCell ref="P6:U6"/>
    <mergeCell ref="P7:U7"/>
    <mergeCell ref="P14:U14"/>
    <mergeCell ref="P15:U15"/>
    <mergeCell ref="P16:U16"/>
    <mergeCell ref="P11:U11"/>
    <mergeCell ref="P12:U12"/>
    <mergeCell ref="P13:U13"/>
    <mergeCell ref="P20:U20"/>
    <mergeCell ref="P21:U21"/>
    <mergeCell ref="P22:U22"/>
    <mergeCell ref="P17:U17"/>
    <mergeCell ref="P18:U18"/>
    <mergeCell ref="P19:U19"/>
    <mergeCell ref="P26:U26"/>
    <mergeCell ref="P27:U27"/>
    <mergeCell ref="P28:U28"/>
    <mergeCell ref="P23:U23"/>
    <mergeCell ref="P24:U24"/>
    <mergeCell ref="P25:U25"/>
  </mergeCells>
  <conditionalFormatting sqref="C3:F27">
    <cfRule type="containsErrors" dxfId="3" priority="1">
      <formula>ISERROR(C3)</formula>
    </cfRule>
  </conditionalFormatting>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FE7EE-AFB9-4D78-BD39-0843DF824F1C}">
  <sheetPr codeName="ورقة31"/>
  <dimension ref="B1:AR28"/>
  <sheetViews>
    <sheetView rightToLeft="1" workbookViewId="0">
      <selection activeCell="D3" sqref="D3"/>
    </sheetView>
  </sheetViews>
  <sheetFormatPr defaultColWidth="9" defaultRowHeight="15.75"/>
  <cols>
    <col min="1" max="1" width="0.75" customWidth="1"/>
    <col min="2" max="2" width="9" customWidth="1"/>
    <col min="3" max="3" width="72.125" customWidth="1"/>
    <col min="4" max="5" width="13.25" style="341" customWidth="1"/>
    <col min="6" max="6" width="13.25" style="258" customWidth="1"/>
    <col min="7" max="7" width="4.125" style="211" customWidth="1"/>
    <col min="8" max="8" width="4.875" style="142" customWidth="1"/>
    <col min="9" max="9" width="4.125" style="142" customWidth="1"/>
    <col min="10" max="11" width="3.75" style="142" customWidth="1"/>
    <col min="12" max="12" width="3.875" customWidth="1"/>
    <col min="13" max="13" width="3.625" customWidth="1"/>
    <col min="14" max="14" width="4.25" customWidth="1"/>
    <col min="15" max="15" width="4.75" customWidth="1"/>
    <col min="16" max="16" width="3.75" customWidth="1"/>
    <col min="17" max="17" width="3.875" customWidth="1"/>
    <col min="18" max="18" width="2.375" customWidth="1"/>
    <col min="19" max="19" width="2.875" customWidth="1"/>
    <col min="20" max="20" width="2.625" customWidth="1"/>
    <col min="21" max="21" width="81.25" customWidth="1"/>
    <col min="22" max="25" width="9" customWidth="1"/>
    <col min="26" max="26" width="51.125" customWidth="1"/>
    <col min="27" max="37" width="9" customWidth="1"/>
    <col min="38" max="38" width="43.875" customWidth="1"/>
    <col min="39" max="44" width="9" customWidth="1"/>
  </cols>
  <sheetData>
    <row r="1" spans="2:44" s="142" customFormat="1" ht="20.25">
      <c r="C1" s="187" t="s">
        <v>249</v>
      </c>
      <c r="D1" s="341"/>
      <c r="E1" s="341"/>
      <c r="F1" s="258"/>
      <c r="K1" s="150"/>
      <c r="U1" s="560" t="s">
        <v>547</v>
      </c>
      <c r="V1" s="560"/>
      <c r="W1" s="560"/>
      <c r="X1" s="560"/>
      <c r="Y1" s="560"/>
      <c r="Z1" s="560"/>
      <c r="AD1" s="153"/>
      <c r="AE1" s="153"/>
      <c r="AF1" s="153"/>
      <c r="AG1" s="153"/>
      <c r="AH1" s="153"/>
      <c r="AI1" s="153"/>
      <c r="AJ1" s="153"/>
      <c r="AK1" s="153"/>
      <c r="AL1" s="153"/>
      <c r="AM1" s="153"/>
      <c r="AN1" s="153"/>
      <c r="AO1" s="153"/>
      <c r="AP1" s="153"/>
      <c r="AQ1" s="153"/>
      <c r="AR1" s="153"/>
    </row>
    <row r="2" spans="2:44">
      <c r="B2" s="564" t="s">
        <v>246</v>
      </c>
      <c r="C2" s="565"/>
      <c r="D2" s="342" t="s">
        <v>231</v>
      </c>
      <c r="E2" s="342"/>
      <c r="F2" s="259" t="s">
        <v>299</v>
      </c>
      <c r="G2" s="212" t="s">
        <v>232</v>
      </c>
      <c r="H2" s="213" t="s">
        <v>233</v>
      </c>
      <c r="I2" s="214" t="s">
        <v>234</v>
      </c>
      <c r="J2" s="215" t="s">
        <v>235</v>
      </c>
      <c r="K2" s="215" t="s">
        <v>236</v>
      </c>
      <c r="L2" s="142"/>
      <c r="M2" s="142"/>
      <c r="N2" s="142"/>
      <c r="O2" s="142"/>
      <c r="P2" s="142"/>
      <c r="Q2" s="142"/>
      <c r="R2" s="142"/>
      <c r="S2" s="142"/>
      <c r="T2" s="142"/>
      <c r="U2" s="382" t="s">
        <v>267</v>
      </c>
      <c r="V2" s="382"/>
      <c r="W2" s="382"/>
      <c r="X2" s="382"/>
      <c r="Y2" s="382"/>
      <c r="Z2" s="382"/>
      <c r="AA2" s="382"/>
      <c r="AB2" s="382"/>
      <c r="AD2" s="123"/>
      <c r="AE2" s="123"/>
      <c r="AF2" s="123"/>
      <c r="AG2" s="123"/>
      <c r="AH2" s="123"/>
      <c r="AI2" s="123"/>
      <c r="AJ2" s="123"/>
      <c r="AK2" s="123"/>
      <c r="AL2" s="123"/>
      <c r="AM2" s="123"/>
      <c r="AN2" s="123"/>
      <c r="AO2" s="123"/>
      <c r="AP2" s="123"/>
      <c r="AQ2" s="123"/>
      <c r="AR2" s="123"/>
    </row>
    <row r="3" spans="2:44" ht="15.95" customHeight="1">
      <c r="B3" s="562" t="str">
        <f>IF(U3=0,"-",U3)</f>
        <v>المرتفع :  يحل مسائل رياضية على الأنماط العددية والدوال</v>
      </c>
      <c r="C3" s="563"/>
      <c r="D3" s="340">
        <f ca="1">'ادخال درجات التشخيصي'!DB6</f>
        <v>0.95</v>
      </c>
      <c r="E3" s="340">
        <f ca="1">IFERROR(D3,"")</f>
        <v>0.95</v>
      </c>
      <c r="F3" s="340">
        <f ca="1">IF(E3="","0%",AVERAGE(E3:E27))</f>
        <v>0.77187499999999998</v>
      </c>
      <c r="G3" s="208" t="str">
        <f>'ادخال درجات الاختبار الاول '!BH4</f>
        <v>-</v>
      </c>
      <c r="H3" s="209" t="str">
        <f>'ادخال درجات الاختبار الثاني '!BH5</f>
        <v>م</v>
      </c>
      <c r="I3" s="210" t="str">
        <f>'ادخال درجات الاختبار الثالث'!BH5</f>
        <v>م</v>
      </c>
      <c r="J3" s="207" t="str">
        <f>'ادخال درجات الاختبار الرابع'!BH5</f>
        <v>م</v>
      </c>
      <c r="K3" s="207" t="str">
        <f>'ادخال درجات الاختبار الخامس'!BH5</f>
        <v>م</v>
      </c>
      <c r="L3" s="142"/>
      <c r="M3" s="142"/>
      <c r="N3" s="142"/>
      <c r="O3" s="142"/>
      <c r="P3" s="142"/>
      <c r="Q3" s="142"/>
      <c r="R3" s="154"/>
      <c r="S3" s="142"/>
      <c r="T3" s="142"/>
      <c r="U3" s="306" t="str">
        <f>IF('مج 0'!S6="","-",'مج 0'!S6)</f>
        <v>المرتفع :  يحل مسائل رياضية على الأنماط العددية والدوال</v>
      </c>
      <c r="V3" s="306"/>
      <c r="W3" s="306"/>
      <c r="X3" s="306"/>
      <c r="Y3" s="306"/>
      <c r="Z3" s="306"/>
      <c r="AA3" s="19">
        <f>COUNTIF('الاختبار التشخيصي'!A$14:G$65,U3)</f>
        <v>1</v>
      </c>
      <c r="AB3" s="142"/>
      <c r="AC3" t="str">
        <f>IFERROR(LEFT(U3,FIND(":",U3,1)-1),"")</f>
        <v xml:space="preserve">المرتفع </v>
      </c>
      <c r="AD3" s="123"/>
      <c r="AE3" s="123" t="str">
        <f>AC3</f>
        <v xml:space="preserve">المرتفع </v>
      </c>
      <c r="AF3" s="123"/>
      <c r="AG3" s="123"/>
      <c r="AH3" s="123"/>
      <c r="AI3" s="123"/>
      <c r="AJ3" s="123"/>
      <c r="AK3" s="123"/>
      <c r="AL3" s="123"/>
      <c r="AM3" s="123"/>
      <c r="AN3" s="123"/>
      <c r="AO3" s="123"/>
      <c r="AP3" s="123"/>
      <c r="AQ3" s="123"/>
      <c r="AR3" s="123"/>
    </row>
    <row r="4" spans="2:44" ht="15.95" customHeight="1">
      <c r="B4" s="562" t="str">
        <f t="shared" ref="B4:B27" si="0">IF(U4=0,"-",U4)</f>
        <v>المرتفع : يدرك الفروق بين مقاييس النزعة المركزية</v>
      </c>
      <c r="C4" s="563"/>
      <c r="D4" s="340">
        <f ca="1">'ادخال درجات التشخيصي'!DC6</f>
        <v>0.4375</v>
      </c>
      <c r="E4" s="340">
        <f t="shared" ref="E4:E27" ca="1" si="1">IFERROR(D4,"")</f>
        <v>0.4375</v>
      </c>
      <c r="F4" s="340">
        <f t="shared" ref="F4:F27" ca="1" si="2">IF(E4="","0%",AVERAGE(E4:E28))</f>
        <v>0.71250000000000002</v>
      </c>
      <c r="G4" s="208">
        <f>'ادخال درجات الاختبار الاول '!BI4</f>
        <v>0</v>
      </c>
      <c r="H4" s="209" t="str">
        <f>'ادخال درجات الاختبار الثاني '!BI5</f>
        <v>ن</v>
      </c>
      <c r="I4" s="210" t="str">
        <f>'ادخال درجات الاختبار الثالث'!BI5</f>
        <v>ن</v>
      </c>
      <c r="J4" s="207" t="str">
        <f>'ادخال درجات الاختبار الرابع'!BI5</f>
        <v>ن</v>
      </c>
      <c r="K4" s="207" t="str">
        <f>'ادخال درجات الاختبار الخامس'!BI5</f>
        <v>ن</v>
      </c>
      <c r="L4" s="142"/>
      <c r="M4" s="561"/>
      <c r="N4" s="561"/>
      <c r="O4" s="561"/>
      <c r="P4" s="561"/>
      <c r="Q4" s="561"/>
      <c r="S4" s="142"/>
      <c r="T4" s="142"/>
      <c r="U4" s="306" t="str">
        <f>IF('مج 0'!S7="","-",'مج 0'!S7)</f>
        <v>المرتفع : يدرك الفروق بين مقاييس النزعة المركزية</v>
      </c>
      <c r="V4" s="306"/>
      <c r="W4" s="306"/>
      <c r="X4" s="306"/>
      <c r="Y4" s="306"/>
      <c r="Z4" s="306"/>
      <c r="AA4" s="19">
        <f>COUNTIF('الاختبار التشخيصي'!A$14:G$65,U4)</f>
        <v>1</v>
      </c>
      <c r="AB4" s="142"/>
      <c r="AC4" t="str">
        <f t="shared" ref="AC4:AC27" si="3">IFERROR(LEFT(U4,FIND(":",U4,1)-1),"")</f>
        <v xml:space="preserve">المرتفع </v>
      </c>
      <c r="AD4" s="123"/>
      <c r="AE4" s="123" t="str">
        <f t="shared" ref="AE4:AE27" si="4">AC4</f>
        <v xml:space="preserve">المرتفع </v>
      </c>
      <c r="AF4" s="123"/>
      <c r="AG4" s="123"/>
      <c r="AH4" s="123"/>
      <c r="AI4" s="123"/>
      <c r="AJ4" s="123"/>
      <c r="AK4" s="123"/>
      <c r="AL4" s="123" t="str" cm="1">
        <f t="array" ref="AL4:AQ9">_xlfn.UNIQUE(U3:Z27)</f>
        <v>المرتفع :  يحل مسائل رياضية على الأنماط العددية والدوال</v>
      </c>
      <c r="AM4" s="123">
        <v>0</v>
      </c>
      <c r="AN4" s="123">
        <v>0</v>
      </c>
      <c r="AO4" s="123">
        <v>0</v>
      </c>
      <c r="AP4" s="123">
        <v>0</v>
      </c>
      <c r="AQ4" s="123">
        <v>0</v>
      </c>
      <c r="AR4" s="123"/>
    </row>
    <row r="5" spans="2:44" ht="15.95" customHeight="1">
      <c r="B5" s="562" t="str">
        <f t="shared" si="0"/>
        <v>المتوسط :  يوجد النسبة المئوية</v>
      </c>
      <c r="C5" s="563"/>
      <c r="D5" s="340">
        <f ca="1">'ادخال درجات التشخيصي'!DD6</f>
        <v>0.7</v>
      </c>
      <c r="E5" s="340">
        <f t="shared" ca="1" si="1"/>
        <v>0.7</v>
      </c>
      <c r="F5" s="340">
        <f t="shared" ca="1" si="2"/>
        <v>0.85</v>
      </c>
      <c r="G5" s="208" t="str">
        <f>'ادخال درجات الاختبار الاول '!BJ4</f>
        <v>-</v>
      </c>
      <c r="H5" s="209" t="str">
        <f>'ادخال درجات الاختبار الثاني '!BJ5</f>
        <v>م</v>
      </c>
      <c r="I5" s="210" t="str">
        <f>'ادخال درجات الاختبار الثالث'!BJ5</f>
        <v>م</v>
      </c>
      <c r="J5" s="207" t="str">
        <f>'ادخال درجات الاختبار الرابع'!BJ5</f>
        <v>م</v>
      </c>
      <c r="K5" s="207" t="str">
        <f>'ادخال درجات الاختبار الخامس'!BJ5</f>
        <v>م</v>
      </c>
      <c r="L5" s="142"/>
      <c r="M5" s="142"/>
      <c r="N5" s="142"/>
      <c r="O5" s="142"/>
      <c r="P5" s="142"/>
      <c r="Q5" s="142"/>
      <c r="R5" s="142"/>
      <c r="S5" s="142"/>
      <c r="T5" s="142"/>
      <c r="U5" s="306" t="str">
        <f>IF('مج 0'!S8="","-",'مج 0'!S8)</f>
        <v>المتوسط :  يوجد النسبة المئوية</v>
      </c>
      <c r="V5" s="306"/>
      <c r="W5" s="306"/>
      <c r="X5" s="306"/>
      <c r="Y5" s="306"/>
      <c r="Z5" s="306"/>
      <c r="AA5" s="19">
        <f>COUNTIF('الاختبار التشخيصي'!A$14:G$65,U5)</f>
        <v>1</v>
      </c>
      <c r="AB5" s="142"/>
      <c r="AC5" t="str">
        <f t="shared" si="3"/>
        <v xml:space="preserve">المتوسط </v>
      </c>
      <c r="AD5" s="123"/>
      <c r="AE5" s="123" t="str">
        <f t="shared" si="4"/>
        <v xml:space="preserve">المتوسط </v>
      </c>
      <c r="AF5" s="123"/>
      <c r="AG5" s="123"/>
      <c r="AH5" s="123"/>
      <c r="AI5" s="123"/>
      <c r="AJ5" s="123"/>
      <c r="AK5" s="123"/>
      <c r="AL5" s="123" t="str">
        <v>المرتفع : يدرك الفروق بين مقاييس النزعة المركزية</v>
      </c>
      <c r="AM5" s="123">
        <v>0</v>
      </c>
      <c r="AN5" s="123">
        <v>0</v>
      </c>
      <c r="AO5" s="123">
        <v>0</v>
      </c>
      <c r="AP5" s="123">
        <v>0</v>
      </c>
      <c r="AQ5" s="123">
        <v>0</v>
      </c>
      <c r="AR5" s="123"/>
    </row>
    <row r="6" spans="2:44" ht="15.95" customHeight="1">
      <c r="B6" s="562" t="str">
        <f t="shared" si="0"/>
        <v xml:space="preserve">المتوسط :  يطبق العمليات على الكسور والأعداد العشرية </v>
      </c>
      <c r="C6" s="563"/>
      <c r="D6" s="340">
        <f ca="1">'ادخال درجات التشخيصي'!DE6</f>
        <v>1</v>
      </c>
      <c r="E6" s="340">
        <f t="shared" ca="1" si="1"/>
        <v>1</v>
      </c>
      <c r="F6" s="340">
        <f t="shared" ca="1" si="2"/>
        <v>1</v>
      </c>
      <c r="G6" s="208">
        <f>'ادخال درجات الاختبار الاول '!BK4</f>
        <v>0</v>
      </c>
      <c r="H6" s="209" t="str">
        <f>'ادخال درجات الاختبار الثاني '!BK5</f>
        <v>ن</v>
      </c>
      <c r="I6" s="210" t="str">
        <f>'ادخال درجات الاختبار الثالث'!BK5</f>
        <v>ن</v>
      </c>
      <c r="J6" s="207" t="str">
        <f>'ادخال درجات الاختبار الرابع'!BK5</f>
        <v>ن</v>
      </c>
      <c r="K6" s="207" t="str">
        <f>'ادخال درجات الاختبار الخامس'!BK5</f>
        <v>ن</v>
      </c>
      <c r="L6" s="142"/>
      <c r="M6" s="142"/>
      <c r="N6" s="142"/>
      <c r="O6" s="142"/>
      <c r="P6" s="142"/>
      <c r="Q6" s="142"/>
      <c r="R6" s="142"/>
      <c r="S6" s="142"/>
      <c r="T6" s="142"/>
      <c r="U6" s="306" t="str">
        <f>IF('مج 0'!S9="","-",'مج 0'!S9)</f>
        <v xml:space="preserve">المتوسط :  يطبق العمليات على الكسور والأعداد العشرية </v>
      </c>
      <c r="V6" s="306"/>
      <c r="W6" s="306"/>
      <c r="X6" s="306"/>
      <c r="Y6" s="306"/>
      <c r="Z6" s="306"/>
      <c r="AA6" s="19">
        <f>COUNTIF('الاختبار التشخيصي'!A$14:G$65,U6)</f>
        <v>1</v>
      </c>
      <c r="AB6" s="142"/>
      <c r="AC6" t="str">
        <f t="shared" si="3"/>
        <v xml:space="preserve">المتوسط </v>
      </c>
      <c r="AD6" s="123"/>
      <c r="AE6" s="123" t="str">
        <f t="shared" si="4"/>
        <v xml:space="preserve">المتوسط </v>
      </c>
      <c r="AF6" s="123"/>
      <c r="AG6" s="123"/>
      <c r="AH6" s="123"/>
      <c r="AI6" s="123"/>
      <c r="AJ6" s="123"/>
      <c r="AK6" s="123"/>
      <c r="AL6" s="123" t="str">
        <v>المتوسط :  يوجد النسبة المئوية</v>
      </c>
      <c r="AM6" s="123">
        <v>0</v>
      </c>
      <c r="AN6" s="123">
        <v>0</v>
      </c>
      <c r="AO6" s="123">
        <v>0</v>
      </c>
      <c r="AP6" s="123">
        <v>0</v>
      </c>
      <c r="AQ6" s="123">
        <v>0</v>
      </c>
      <c r="AR6" s="123"/>
    </row>
    <row r="7" spans="2:44" ht="15.95" customHeight="1">
      <c r="B7" s="562" t="str">
        <f t="shared" si="0"/>
        <v>-</v>
      </c>
      <c r="C7" s="563"/>
      <c r="D7" s="340" t="e">
        <f ca="1">'ادخال درجات التشخيصي'!DF6</f>
        <v>#DIV/0!</v>
      </c>
      <c r="E7" s="340" t="str">
        <f t="shared" ca="1" si="1"/>
        <v/>
      </c>
      <c r="F7" s="340" t="str">
        <f t="shared" ca="1" si="2"/>
        <v>0%</v>
      </c>
      <c r="G7" s="208" t="str">
        <f>'ادخال درجات الاختبار الاول '!BL4</f>
        <v>-</v>
      </c>
      <c r="H7" s="209" t="str">
        <f>'ادخال درجات الاختبار الثاني '!BL5</f>
        <v>م</v>
      </c>
      <c r="I7" s="210" t="str">
        <f>'ادخال درجات الاختبار الثالث'!BL5</f>
        <v>م</v>
      </c>
      <c r="J7" s="207" t="str">
        <f>'ادخال درجات الاختبار الرابع'!BL5</f>
        <v>م</v>
      </c>
      <c r="K7" s="207" t="str">
        <f>'ادخال درجات الاختبار الخامس'!BL5</f>
        <v>م</v>
      </c>
      <c r="L7" s="142"/>
      <c r="M7" s="142"/>
      <c r="N7" s="142"/>
      <c r="O7" s="142"/>
      <c r="P7" s="142"/>
      <c r="Q7" s="142"/>
      <c r="R7" s="142"/>
      <c r="S7" s="142"/>
      <c r="T7" s="142"/>
      <c r="U7" s="306">
        <f>IF('مج 0'!S10="","-",'مج 0'!S10)</f>
        <v>0</v>
      </c>
      <c r="V7" s="306"/>
      <c r="W7" s="306"/>
      <c r="X7" s="306"/>
      <c r="Y7" s="306"/>
      <c r="Z7" s="306"/>
      <c r="AA7" s="19">
        <f>COUNTIF('الاختبار التشخيصي'!A$14:G$65,U7)</f>
        <v>0</v>
      </c>
      <c r="AB7" s="142"/>
      <c r="AC7" t="str">
        <f t="shared" si="3"/>
        <v/>
      </c>
      <c r="AD7" s="123"/>
      <c r="AE7" s="123" t="str">
        <f t="shared" si="4"/>
        <v/>
      </c>
      <c r="AF7" s="123"/>
      <c r="AG7" s="123"/>
      <c r="AH7" s="123">
        <f>COUNTIF($AE$3:$AE$27,"المرتفع")</f>
        <v>0</v>
      </c>
      <c r="AI7" s="123">
        <f>COUNTIF($AE$3:$AE$27,"المتوسط")</f>
        <v>0</v>
      </c>
      <c r="AJ7" s="123">
        <f>COUNTIF($AC$3:$AC$27,"المنخفض")</f>
        <v>0</v>
      </c>
      <c r="AK7" s="123">
        <f>COUNTIF($AC$3:$AC$27,"المنخفض جداً")</f>
        <v>0</v>
      </c>
      <c r="AL7" s="123" t="str">
        <v xml:space="preserve">المتوسط :  يطبق العمليات على الكسور والأعداد العشرية </v>
      </c>
      <c r="AM7" s="123">
        <v>0</v>
      </c>
      <c r="AN7" s="123">
        <v>0</v>
      </c>
      <c r="AO7" s="123">
        <v>0</v>
      </c>
      <c r="AP7" s="123">
        <v>0</v>
      </c>
      <c r="AQ7" s="123">
        <v>0</v>
      </c>
      <c r="AR7" s="123"/>
    </row>
    <row r="8" spans="2:44" ht="15.95" customHeight="1">
      <c r="B8" s="562" t="str">
        <f t="shared" si="0"/>
        <v>-</v>
      </c>
      <c r="C8" s="563"/>
      <c r="D8" s="340" t="e">
        <f ca="1">'ادخال درجات التشخيصي'!DG6</f>
        <v>#DIV/0!</v>
      </c>
      <c r="E8" s="340" t="str">
        <f t="shared" ca="1" si="1"/>
        <v/>
      </c>
      <c r="F8" s="340" t="str">
        <f t="shared" ca="1" si="2"/>
        <v>0%</v>
      </c>
      <c r="G8" s="216"/>
      <c r="H8" s="1"/>
      <c r="I8" s="1"/>
      <c r="J8" s="1"/>
      <c r="K8" s="1"/>
      <c r="U8" s="306" t="str">
        <f>IF('مج 0'!S11="","-",'مج 0'!S11)</f>
        <v>-</v>
      </c>
      <c r="V8" s="306"/>
      <c r="W8" s="306"/>
      <c r="X8" s="306"/>
      <c r="Y8" s="306"/>
      <c r="Z8" s="306"/>
      <c r="AA8" s="19">
        <f>COUNTIF('الاختبار التشخيصي'!A$14:G$65,U8)</f>
        <v>0</v>
      </c>
      <c r="AC8" t="str">
        <f t="shared" si="3"/>
        <v/>
      </c>
      <c r="AE8" s="123" t="str">
        <f t="shared" si="4"/>
        <v/>
      </c>
      <c r="AL8">
        <v>0</v>
      </c>
      <c r="AM8">
        <v>0</v>
      </c>
      <c r="AN8">
        <v>0</v>
      </c>
      <c r="AO8">
        <v>0</v>
      </c>
      <c r="AP8">
        <v>0</v>
      </c>
      <c r="AQ8">
        <v>0</v>
      </c>
    </row>
    <row r="9" spans="2:44" ht="15.95" customHeight="1">
      <c r="B9" s="562" t="str">
        <f t="shared" si="0"/>
        <v>-</v>
      </c>
      <c r="C9" s="563"/>
      <c r="D9" s="340" t="e">
        <f ca="1">'ادخال درجات التشخيصي'!DH6</f>
        <v>#DIV/0!</v>
      </c>
      <c r="E9" s="340" t="str">
        <f t="shared" ca="1" si="1"/>
        <v/>
      </c>
      <c r="F9" s="340" t="str">
        <f t="shared" ca="1" si="2"/>
        <v>0%</v>
      </c>
      <c r="G9" s="216"/>
      <c r="H9" s="1"/>
      <c r="I9" s="1"/>
      <c r="J9" s="1"/>
      <c r="K9" s="1"/>
      <c r="U9" s="306" t="str">
        <f>IF('مج 0'!S12="","-",'مج 0'!S12)</f>
        <v>-</v>
      </c>
      <c r="V9" s="306"/>
      <c r="W9" s="306"/>
      <c r="X9" s="306"/>
      <c r="Y9" s="306"/>
      <c r="Z9" s="306"/>
      <c r="AA9" s="19">
        <f>COUNTIF('الاختبار التشخيصي'!A$14:G$65,U9)</f>
        <v>0</v>
      </c>
      <c r="AC9" t="str">
        <f t="shared" si="3"/>
        <v/>
      </c>
      <c r="AE9" s="123" t="str">
        <f t="shared" si="4"/>
        <v/>
      </c>
      <c r="AL9" t="str">
        <v>-</v>
      </c>
      <c r="AM9">
        <v>0</v>
      </c>
      <c r="AN9">
        <v>0</v>
      </c>
      <c r="AO9">
        <v>0</v>
      </c>
      <c r="AP9">
        <v>0</v>
      </c>
      <c r="AQ9">
        <v>0</v>
      </c>
    </row>
    <row r="10" spans="2:44" ht="15.95" customHeight="1">
      <c r="B10" s="562" t="str">
        <f t="shared" si="0"/>
        <v>-</v>
      </c>
      <c r="C10" s="563"/>
      <c r="D10" s="340" t="e">
        <f ca="1">'ادخال درجات التشخيصي'!DI6</f>
        <v>#DIV/0!</v>
      </c>
      <c r="E10" s="340" t="str">
        <f t="shared" ca="1" si="1"/>
        <v/>
      </c>
      <c r="F10" s="340" t="str">
        <f t="shared" ca="1" si="2"/>
        <v>0%</v>
      </c>
      <c r="G10" s="216"/>
      <c r="H10" s="1"/>
      <c r="I10" s="1"/>
      <c r="J10" s="1"/>
      <c r="K10" s="1"/>
      <c r="U10" s="306" t="str">
        <f>IF('مج 0'!S13="","-",'مج 0'!S13)</f>
        <v>-</v>
      </c>
      <c r="V10" s="306"/>
      <c r="W10" s="306"/>
      <c r="X10" s="306"/>
      <c r="Y10" s="306"/>
      <c r="Z10" s="306"/>
      <c r="AA10" s="19">
        <f>COUNTIF('الاختبار التشخيصي'!A$14:G$65,U10)</f>
        <v>0</v>
      </c>
      <c r="AC10" t="str">
        <f t="shared" si="3"/>
        <v/>
      </c>
      <c r="AE10" s="123" t="str">
        <f t="shared" si="4"/>
        <v/>
      </c>
    </row>
    <row r="11" spans="2:44" ht="15.95" customHeight="1">
      <c r="B11" s="562" t="str">
        <f t="shared" si="0"/>
        <v>-</v>
      </c>
      <c r="C11" s="563"/>
      <c r="D11" s="340" t="e">
        <f ca="1">'ادخال درجات التشخيصي'!DJ6</f>
        <v>#DIV/0!</v>
      </c>
      <c r="E11" s="340" t="str">
        <f t="shared" ca="1" si="1"/>
        <v/>
      </c>
      <c r="F11" s="340" t="str">
        <f t="shared" ca="1" si="2"/>
        <v>0%</v>
      </c>
      <c r="G11" s="216"/>
      <c r="H11" s="1"/>
      <c r="I11" s="1"/>
      <c r="J11" s="1"/>
      <c r="K11" s="1"/>
      <c r="U11" s="306" t="str">
        <f>IF('مج 0'!S14="","-",'مج 0'!S14)</f>
        <v>-</v>
      </c>
      <c r="V11" s="306"/>
      <c r="W11" s="306"/>
      <c r="X11" s="306"/>
      <c r="Y11" s="306"/>
      <c r="Z11" s="306"/>
      <c r="AA11" s="19">
        <f>COUNTIF('الاختبار التشخيصي'!A$14:G$65,U11)</f>
        <v>0</v>
      </c>
      <c r="AC11" t="str">
        <f t="shared" si="3"/>
        <v/>
      </c>
      <c r="AE11" s="123" t="str">
        <f t="shared" si="4"/>
        <v/>
      </c>
    </row>
    <row r="12" spans="2:44" ht="15.95" customHeight="1">
      <c r="B12" s="562" t="str">
        <f t="shared" si="0"/>
        <v>-</v>
      </c>
      <c r="C12" s="563"/>
      <c r="D12" s="340" t="e">
        <f ca="1">'ادخال درجات التشخيصي'!DK6</f>
        <v>#DIV/0!</v>
      </c>
      <c r="E12" s="340" t="str">
        <f t="shared" ca="1" si="1"/>
        <v/>
      </c>
      <c r="F12" s="340" t="str">
        <f t="shared" ca="1" si="2"/>
        <v>0%</v>
      </c>
      <c r="G12" s="216"/>
      <c r="H12" s="1"/>
      <c r="I12" s="1"/>
      <c r="J12" s="1"/>
      <c r="K12" s="1"/>
      <c r="U12" s="306" t="str">
        <f>IF('مج 0'!S15="","-",'مج 0'!S15)</f>
        <v>-</v>
      </c>
      <c r="V12" s="306"/>
      <c r="W12" s="306"/>
      <c r="X12" s="306"/>
      <c r="Y12" s="306"/>
      <c r="Z12" s="306"/>
      <c r="AA12" s="19">
        <f>COUNTIF('الاختبار التشخيصي'!A$14:G$65,U12)</f>
        <v>0</v>
      </c>
      <c r="AC12" t="str">
        <f t="shared" si="3"/>
        <v/>
      </c>
      <c r="AE12" s="123" t="str">
        <f t="shared" si="4"/>
        <v/>
      </c>
    </row>
    <row r="13" spans="2:44" ht="15.95" customHeight="1">
      <c r="B13" s="562" t="str">
        <f t="shared" si="0"/>
        <v>-</v>
      </c>
      <c r="C13" s="563"/>
      <c r="D13" s="340" t="e">
        <f ca="1">'ادخال درجات التشخيصي'!DL6</f>
        <v>#DIV/0!</v>
      </c>
      <c r="E13" s="340" t="str">
        <f t="shared" ca="1" si="1"/>
        <v/>
      </c>
      <c r="F13" s="340" t="str">
        <f t="shared" ca="1" si="2"/>
        <v>0%</v>
      </c>
      <c r="G13" s="216"/>
      <c r="H13" s="1"/>
      <c r="I13" s="1"/>
      <c r="J13" s="1"/>
      <c r="K13" s="1"/>
      <c r="U13" s="306" t="str">
        <f>IF('مج 0'!S16="","-",'مج 0'!S16)</f>
        <v>-</v>
      </c>
      <c r="V13" s="306"/>
      <c r="W13" s="306"/>
      <c r="X13" s="306"/>
      <c r="Y13" s="306"/>
      <c r="Z13" s="306"/>
      <c r="AA13" s="19">
        <f>COUNTIF('الاختبار التشخيصي'!A$14:G$65,U13)</f>
        <v>0</v>
      </c>
      <c r="AC13" t="str">
        <f t="shared" si="3"/>
        <v/>
      </c>
      <c r="AE13" s="123" t="str">
        <f t="shared" si="4"/>
        <v/>
      </c>
    </row>
    <row r="14" spans="2:44" ht="15.95" customHeight="1">
      <c r="B14" s="562" t="str">
        <f t="shared" si="0"/>
        <v>-</v>
      </c>
      <c r="C14" s="563"/>
      <c r="D14" s="340" t="e">
        <f ca="1">'ادخال درجات التشخيصي'!DM6</f>
        <v>#DIV/0!</v>
      </c>
      <c r="E14" s="340" t="str">
        <f t="shared" ca="1" si="1"/>
        <v/>
      </c>
      <c r="F14" s="340" t="str">
        <f t="shared" ca="1" si="2"/>
        <v>0%</v>
      </c>
      <c r="G14" s="216"/>
      <c r="H14" s="1"/>
      <c r="I14" s="1"/>
      <c r="J14" s="1"/>
      <c r="K14" s="1"/>
      <c r="U14" s="306" t="str">
        <f>IF('مج 0'!S17="","-",'مج 0'!S17)</f>
        <v>-</v>
      </c>
      <c r="V14" s="306"/>
      <c r="W14" s="306"/>
      <c r="X14" s="306"/>
      <c r="Y14" s="306"/>
      <c r="Z14" s="306"/>
      <c r="AA14" s="19">
        <f>COUNTIF('الاختبار التشخيصي'!A$14:G$65,U14)</f>
        <v>0</v>
      </c>
      <c r="AC14" t="str">
        <f t="shared" si="3"/>
        <v/>
      </c>
      <c r="AE14" s="123" t="str">
        <f t="shared" si="4"/>
        <v/>
      </c>
    </row>
    <row r="15" spans="2:44" ht="15.95" customHeight="1">
      <c r="B15" s="562" t="str">
        <f t="shared" si="0"/>
        <v>-</v>
      </c>
      <c r="C15" s="563"/>
      <c r="D15" s="340" t="e">
        <f ca="1">'ادخال درجات التشخيصي'!DN6</f>
        <v>#DIV/0!</v>
      </c>
      <c r="E15" s="340" t="str">
        <f t="shared" ca="1" si="1"/>
        <v/>
      </c>
      <c r="F15" s="340" t="str">
        <f t="shared" ca="1" si="2"/>
        <v>0%</v>
      </c>
      <c r="G15" s="216"/>
      <c r="H15" s="1"/>
      <c r="I15" s="1"/>
      <c r="J15" s="1"/>
      <c r="K15" s="1"/>
      <c r="U15" s="306" t="str">
        <f>IF('مج 0'!S18="","-",'مج 0'!S18)</f>
        <v>-</v>
      </c>
      <c r="V15" s="306"/>
      <c r="W15" s="306"/>
      <c r="X15" s="306"/>
      <c r="Y15" s="306"/>
      <c r="Z15" s="306"/>
      <c r="AA15" s="19">
        <f>COUNTIF('الاختبار التشخيصي'!A$14:G$65,U15)</f>
        <v>0</v>
      </c>
      <c r="AC15" t="str">
        <f t="shared" si="3"/>
        <v/>
      </c>
      <c r="AE15" s="123" t="str">
        <f t="shared" si="4"/>
        <v/>
      </c>
    </row>
    <row r="16" spans="2:44" ht="15.95" customHeight="1">
      <c r="B16" s="562" t="str">
        <f t="shared" si="0"/>
        <v>-</v>
      </c>
      <c r="C16" s="563"/>
      <c r="D16" s="340" t="e">
        <f ca="1">'ادخال درجات التشخيصي'!DO6</f>
        <v>#DIV/0!</v>
      </c>
      <c r="E16" s="340" t="str">
        <f t="shared" ca="1" si="1"/>
        <v/>
      </c>
      <c r="F16" s="340" t="str">
        <f t="shared" ca="1" si="2"/>
        <v>0%</v>
      </c>
      <c r="G16" s="216"/>
      <c r="H16" s="1"/>
      <c r="I16" s="1"/>
      <c r="J16" s="1"/>
      <c r="K16" s="1"/>
      <c r="U16" s="306" t="str">
        <f>IF('مج 0'!S19="","-",'مج 0'!S19)</f>
        <v>-</v>
      </c>
      <c r="V16" s="306"/>
      <c r="W16" s="306"/>
      <c r="X16" s="306"/>
      <c r="Y16" s="306"/>
      <c r="Z16" s="306"/>
      <c r="AA16" s="19">
        <f>COUNTIF('الاختبار التشخيصي'!A$14:G$65,U16)</f>
        <v>0</v>
      </c>
      <c r="AC16" t="str">
        <f t="shared" si="3"/>
        <v/>
      </c>
      <c r="AE16" s="123" t="str">
        <f t="shared" si="4"/>
        <v/>
      </c>
    </row>
    <row r="17" spans="2:31" ht="15.95" customHeight="1">
      <c r="B17" s="562" t="str">
        <f t="shared" si="0"/>
        <v>-</v>
      </c>
      <c r="C17" s="563"/>
      <c r="D17" s="340" t="e">
        <f ca="1">'ادخال درجات التشخيصي'!DP6</f>
        <v>#DIV/0!</v>
      </c>
      <c r="E17" s="340" t="str">
        <f t="shared" ca="1" si="1"/>
        <v/>
      </c>
      <c r="F17" s="340" t="str">
        <f t="shared" ca="1" si="2"/>
        <v>0%</v>
      </c>
      <c r="G17" s="216"/>
      <c r="H17" s="1"/>
      <c r="I17" s="1"/>
      <c r="J17" s="1"/>
      <c r="K17" s="1"/>
      <c r="U17" s="306" t="str">
        <f>IF('مج 0'!S20="","-",'مج 0'!S20)</f>
        <v>-</v>
      </c>
      <c r="V17" s="306"/>
      <c r="W17" s="306"/>
      <c r="X17" s="306"/>
      <c r="Y17" s="306"/>
      <c r="Z17" s="306"/>
      <c r="AA17" s="19">
        <f>COUNTIF('الاختبار التشخيصي'!A$14:G$65,U17)</f>
        <v>0</v>
      </c>
      <c r="AC17" t="str">
        <f t="shared" si="3"/>
        <v/>
      </c>
      <c r="AE17" s="123" t="str">
        <f t="shared" si="4"/>
        <v/>
      </c>
    </row>
    <row r="18" spans="2:31" ht="15.95" customHeight="1">
      <c r="B18" s="562" t="str">
        <f t="shared" si="0"/>
        <v>-</v>
      </c>
      <c r="C18" s="563"/>
      <c r="D18" s="340" t="e">
        <f ca="1">'ادخال درجات التشخيصي'!DQ6</f>
        <v>#DIV/0!</v>
      </c>
      <c r="E18" s="340" t="str">
        <f t="shared" ca="1" si="1"/>
        <v/>
      </c>
      <c r="F18" s="340" t="str">
        <f t="shared" ca="1" si="2"/>
        <v>0%</v>
      </c>
      <c r="G18" s="216"/>
      <c r="H18" s="1"/>
      <c r="I18" s="1"/>
      <c r="J18" s="1"/>
      <c r="K18" s="1"/>
      <c r="U18" s="306" t="str">
        <f>IF('مج 0'!S21="","-",'مج 0'!S21)</f>
        <v>-</v>
      </c>
      <c r="V18" s="306"/>
      <c r="W18" s="306"/>
      <c r="X18" s="306"/>
      <c r="Y18" s="306"/>
      <c r="Z18" s="306"/>
      <c r="AA18" s="19">
        <f>COUNTIF('الاختبار التشخيصي'!A$14:G$65,U18)</f>
        <v>0</v>
      </c>
      <c r="AC18" t="str">
        <f t="shared" si="3"/>
        <v/>
      </c>
      <c r="AE18" s="123" t="str">
        <f t="shared" si="4"/>
        <v/>
      </c>
    </row>
    <row r="19" spans="2:31" ht="15.95" customHeight="1">
      <c r="B19" s="562" t="str">
        <f t="shared" si="0"/>
        <v>-</v>
      </c>
      <c r="C19" s="563"/>
      <c r="D19" s="340" t="e">
        <f ca="1">'ادخال درجات التشخيصي'!DR6</f>
        <v>#DIV/0!</v>
      </c>
      <c r="E19" s="340" t="str">
        <f t="shared" ca="1" si="1"/>
        <v/>
      </c>
      <c r="F19" s="340" t="str">
        <f t="shared" ca="1" si="2"/>
        <v>0%</v>
      </c>
      <c r="G19" s="216"/>
      <c r="H19" s="1"/>
      <c r="I19" s="1"/>
      <c r="J19" s="1"/>
      <c r="K19" s="1"/>
      <c r="U19" s="306" t="str">
        <f>IF('مج 0'!S22="","-",'مج 0'!S22)</f>
        <v>-</v>
      </c>
      <c r="V19" s="306"/>
      <c r="W19" s="306"/>
      <c r="X19" s="306"/>
      <c r="Y19" s="306"/>
      <c r="Z19" s="306"/>
      <c r="AA19" s="19">
        <f>COUNTIF('الاختبار التشخيصي'!A$14:G$65,U19)</f>
        <v>0</v>
      </c>
      <c r="AC19" t="str">
        <f t="shared" si="3"/>
        <v/>
      </c>
      <c r="AE19" s="123" t="str">
        <f t="shared" si="4"/>
        <v/>
      </c>
    </row>
    <row r="20" spans="2:31" ht="15.95" customHeight="1">
      <c r="B20" s="562" t="str">
        <f t="shared" si="0"/>
        <v>-</v>
      </c>
      <c r="C20" s="563"/>
      <c r="D20" s="340" t="e">
        <f ca="1">'ادخال درجات التشخيصي'!DS6</f>
        <v>#DIV/0!</v>
      </c>
      <c r="E20" s="340" t="str">
        <f t="shared" ca="1" si="1"/>
        <v/>
      </c>
      <c r="F20" s="340" t="str">
        <f t="shared" ca="1" si="2"/>
        <v>0%</v>
      </c>
      <c r="G20" s="216"/>
      <c r="H20" s="1"/>
      <c r="I20" s="1"/>
      <c r="J20" s="1"/>
      <c r="K20" s="1"/>
      <c r="U20" s="306" t="str">
        <f>IF('مج 0'!S23="","-",'مج 0'!S23)</f>
        <v>-</v>
      </c>
      <c r="V20" s="306"/>
      <c r="W20" s="306"/>
      <c r="X20" s="306"/>
      <c r="Y20" s="306"/>
      <c r="Z20" s="306"/>
      <c r="AA20" s="19">
        <f>COUNTIF('الاختبار التشخيصي'!A$14:G$65,U20)</f>
        <v>0</v>
      </c>
      <c r="AC20" t="str">
        <f t="shared" si="3"/>
        <v/>
      </c>
      <c r="AE20" s="123" t="str">
        <f t="shared" si="4"/>
        <v/>
      </c>
    </row>
    <row r="21" spans="2:31" ht="15.95" customHeight="1">
      <c r="B21" s="562" t="str">
        <f t="shared" si="0"/>
        <v>-</v>
      </c>
      <c r="C21" s="563"/>
      <c r="D21" s="340" t="e">
        <f ca="1">'ادخال درجات التشخيصي'!DT6</f>
        <v>#DIV/0!</v>
      </c>
      <c r="E21" s="340" t="str">
        <f t="shared" ca="1" si="1"/>
        <v/>
      </c>
      <c r="F21" s="340" t="str">
        <f t="shared" ca="1" si="2"/>
        <v>0%</v>
      </c>
      <c r="G21" s="216"/>
      <c r="H21" s="1"/>
      <c r="I21" s="1"/>
      <c r="J21" s="1"/>
      <c r="K21" s="1"/>
      <c r="U21" s="306" t="str">
        <f>IF('مج 0'!S24="","-",'مج 0'!S24)</f>
        <v>-</v>
      </c>
      <c r="V21" s="306"/>
      <c r="W21" s="306"/>
      <c r="X21" s="306"/>
      <c r="Y21" s="306"/>
      <c r="Z21" s="306"/>
      <c r="AA21" s="19">
        <f>COUNTIF('الاختبار التشخيصي'!A$14:G$65,U21)</f>
        <v>0</v>
      </c>
      <c r="AC21" t="str">
        <f t="shared" si="3"/>
        <v/>
      </c>
      <c r="AE21" s="123" t="str">
        <f t="shared" si="4"/>
        <v/>
      </c>
    </row>
    <row r="22" spans="2:31" ht="15.95" customHeight="1">
      <c r="B22" s="562" t="str">
        <f t="shared" si="0"/>
        <v>-</v>
      </c>
      <c r="C22" s="563"/>
      <c r="D22" s="340" t="e">
        <f ca="1">'ادخال درجات التشخيصي'!DU6</f>
        <v>#DIV/0!</v>
      </c>
      <c r="E22" s="340" t="str">
        <f t="shared" ca="1" si="1"/>
        <v/>
      </c>
      <c r="F22" s="340" t="str">
        <f t="shared" ca="1" si="2"/>
        <v>0%</v>
      </c>
      <c r="G22" s="216"/>
      <c r="H22" s="1"/>
      <c r="I22" s="1"/>
      <c r="J22" s="1"/>
      <c r="K22" s="1"/>
      <c r="U22" s="306" t="str">
        <f>IF('مج 0'!S25="","-",'مج 0'!S25)</f>
        <v>-</v>
      </c>
      <c r="V22" s="306"/>
      <c r="W22" s="306"/>
      <c r="X22" s="306"/>
      <c r="Y22" s="306"/>
      <c r="Z22" s="306"/>
      <c r="AA22" s="19">
        <f>COUNTIF('الاختبار التشخيصي'!A$14:G$65,U22)</f>
        <v>0</v>
      </c>
      <c r="AC22" t="str">
        <f t="shared" si="3"/>
        <v/>
      </c>
      <c r="AE22" s="123" t="str">
        <f t="shared" si="4"/>
        <v/>
      </c>
    </row>
    <row r="23" spans="2:31" ht="15.95" customHeight="1">
      <c r="B23" s="562" t="str">
        <f t="shared" si="0"/>
        <v>-</v>
      </c>
      <c r="C23" s="563"/>
      <c r="D23" s="340" t="e">
        <f ca="1">'ادخال درجات التشخيصي'!DV6</f>
        <v>#DIV/0!</v>
      </c>
      <c r="E23" s="340" t="str">
        <f t="shared" ca="1" si="1"/>
        <v/>
      </c>
      <c r="F23" s="340" t="str">
        <f t="shared" ca="1" si="2"/>
        <v>0%</v>
      </c>
      <c r="G23" s="216"/>
      <c r="H23" s="1"/>
      <c r="I23" s="1"/>
      <c r="J23" s="1"/>
      <c r="K23" s="1"/>
      <c r="U23" s="306" t="str">
        <f>IF('مج 0'!S26="","-",'مج 0'!S26)</f>
        <v>-</v>
      </c>
      <c r="V23" s="306"/>
      <c r="W23" s="306"/>
      <c r="X23" s="306"/>
      <c r="Y23" s="306"/>
      <c r="Z23" s="306"/>
      <c r="AA23" s="19">
        <f>COUNTIF('الاختبار التشخيصي'!A$14:G$65,U23)</f>
        <v>0</v>
      </c>
      <c r="AC23" t="str">
        <f t="shared" si="3"/>
        <v/>
      </c>
      <c r="AE23" s="123" t="str">
        <f t="shared" si="4"/>
        <v/>
      </c>
    </row>
    <row r="24" spans="2:31" ht="15.95" customHeight="1">
      <c r="B24" s="562" t="str">
        <f t="shared" si="0"/>
        <v>-</v>
      </c>
      <c r="C24" s="563"/>
      <c r="D24" s="340" t="e">
        <f ca="1">'ادخال درجات التشخيصي'!DW6</f>
        <v>#DIV/0!</v>
      </c>
      <c r="E24" s="340" t="str">
        <f t="shared" ca="1" si="1"/>
        <v/>
      </c>
      <c r="F24" s="340" t="str">
        <f t="shared" ca="1" si="2"/>
        <v>0%</v>
      </c>
      <c r="G24" s="216"/>
      <c r="H24" s="1"/>
      <c r="I24" s="1"/>
      <c r="J24" s="1"/>
      <c r="K24" s="1"/>
      <c r="U24" s="306" t="str">
        <f>IF('مج 0'!S27="","-",'مج 0'!S27)</f>
        <v>-</v>
      </c>
      <c r="V24" s="306"/>
      <c r="W24" s="306"/>
      <c r="X24" s="306"/>
      <c r="Y24" s="306"/>
      <c r="Z24" s="306"/>
      <c r="AA24" s="19">
        <f>COUNTIF('الاختبار التشخيصي'!A$14:G$65,U24)</f>
        <v>0</v>
      </c>
      <c r="AC24" t="str">
        <f t="shared" si="3"/>
        <v/>
      </c>
      <c r="AE24" s="123" t="str">
        <f t="shared" si="4"/>
        <v/>
      </c>
    </row>
    <row r="25" spans="2:31" ht="15.95" customHeight="1">
      <c r="B25" s="562" t="str">
        <f t="shared" si="0"/>
        <v>-</v>
      </c>
      <c r="C25" s="563"/>
      <c r="D25" s="340" t="e">
        <f ca="1">'ادخال درجات التشخيصي'!DX6</f>
        <v>#DIV/0!</v>
      </c>
      <c r="E25" s="340" t="str">
        <f t="shared" ca="1" si="1"/>
        <v/>
      </c>
      <c r="F25" s="340" t="str">
        <f t="shared" ca="1" si="2"/>
        <v>0%</v>
      </c>
      <c r="G25" s="216"/>
      <c r="H25" s="1"/>
      <c r="I25" s="1"/>
      <c r="J25" s="1"/>
      <c r="K25" s="1"/>
      <c r="U25" s="306" t="str">
        <f>IF('مج 0'!S28="","-",'مج 0'!S28)</f>
        <v>-</v>
      </c>
      <c r="V25" s="306"/>
      <c r="W25" s="306"/>
      <c r="X25" s="306"/>
      <c r="Y25" s="306"/>
      <c r="Z25" s="306"/>
      <c r="AA25" s="19">
        <f>COUNTIF('الاختبار التشخيصي'!A$14:G$65,U25)</f>
        <v>0</v>
      </c>
      <c r="AC25" t="str">
        <f t="shared" si="3"/>
        <v/>
      </c>
      <c r="AE25" s="123" t="str">
        <f t="shared" si="4"/>
        <v/>
      </c>
    </row>
    <row r="26" spans="2:31" ht="15.95" customHeight="1">
      <c r="B26" s="562" t="str">
        <f t="shared" si="0"/>
        <v>-</v>
      </c>
      <c r="C26" s="563"/>
      <c r="D26" s="340" t="e">
        <f ca="1">'ادخال درجات التشخيصي'!DY6</f>
        <v>#DIV/0!</v>
      </c>
      <c r="E26" s="340" t="str">
        <f t="shared" ca="1" si="1"/>
        <v/>
      </c>
      <c r="F26" s="340" t="str">
        <f t="shared" ca="1" si="2"/>
        <v>0%</v>
      </c>
      <c r="G26" s="216"/>
      <c r="H26" s="1"/>
      <c r="I26" s="1"/>
      <c r="J26" s="1"/>
      <c r="K26" s="1"/>
      <c r="U26" s="306" t="str">
        <f>IF('مج 0'!S29="","-",'مج 0'!S29)</f>
        <v>-</v>
      </c>
      <c r="V26" s="306"/>
      <c r="W26" s="306"/>
      <c r="X26" s="306"/>
      <c r="Y26" s="306"/>
      <c r="Z26" s="306"/>
      <c r="AA26" s="19">
        <f>COUNTIF('الاختبار التشخيصي'!A$14:G$65,U26)</f>
        <v>0</v>
      </c>
      <c r="AC26" t="str">
        <f t="shared" si="3"/>
        <v/>
      </c>
      <c r="AE26" s="123" t="str">
        <f t="shared" si="4"/>
        <v/>
      </c>
    </row>
    <row r="27" spans="2:31" ht="15.95" customHeight="1">
      <c r="B27" s="562" t="str">
        <f t="shared" si="0"/>
        <v>-</v>
      </c>
      <c r="C27" s="563"/>
      <c r="D27" s="340" t="e">
        <f ca="1">'ادخال درجات التشخيصي'!DZ6</f>
        <v>#DIV/0!</v>
      </c>
      <c r="E27" s="340" t="str">
        <f t="shared" ca="1" si="1"/>
        <v/>
      </c>
      <c r="F27" s="340" t="str">
        <f t="shared" ca="1" si="2"/>
        <v>0%</v>
      </c>
      <c r="G27" s="216"/>
      <c r="H27" s="1"/>
      <c r="I27" s="1"/>
      <c r="J27" s="1"/>
      <c r="K27" s="1"/>
      <c r="U27" s="306" t="str">
        <f>IF('مج 0'!S30="","-",'مج 0'!S30)</f>
        <v>-</v>
      </c>
      <c r="V27" s="306"/>
      <c r="W27" s="306"/>
      <c r="X27" s="306"/>
      <c r="Y27" s="306"/>
      <c r="Z27" s="306"/>
      <c r="AA27" s="19">
        <f>COUNTIF('الاختبار التشخيصي'!A$14:G$65,U27)</f>
        <v>0</v>
      </c>
      <c r="AC27" t="str">
        <f t="shared" si="3"/>
        <v/>
      </c>
      <c r="AE27" s="123" t="str">
        <f t="shared" si="4"/>
        <v/>
      </c>
    </row>
    <row r="28" spans="2:31">
      <c r="B28" s="559"/>
      <c r="C28" s="559"/>
      <c r="U28" s="559"/>
      <c r="V28" s="559"/>
      <c r="W28" s="559"/>
      <c r="X28" s="559"/>
      <c r="Y28" s="559"/>
      <c r="Z28" s="559"/>
    </row>
  </sheetData>
  <mergeCells count="31">
    <mergeCell ref="B26:C26"/>
    <mergeCell ref="B27:C27"/>
    <mergeCell ref="B28:C28"/>
    <mergeCell ref="U28:Z28"/>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10:C10"/>
    <mergeCell ref="M4:Q4"/>
    <mergeCell ref="B7:C7"/>
    <mergeCell ref="B3:C3"/>
    <mergeCell ref="B4:C4"/>
    <mergeCell ref="B5:C5"/>
    <mergeCell ref="B6:C6"/>
    <mergeCell ref="U1:Z1"/>
    <mergeCell ref="U2:AB2"/>
    <mergeCell ref="B8:C8"/>
    <mergeCell ref="B9:C9"/>
    <mergeCell ref="B2:C2"/>
  </mergeCells>
  <conditionalFormatting sqref="F3:K27">
    <cfRule type="containsErrors" dxfId="2" priority="1">
      <formula>ISERROR(F3)</formula>
    </cfRule>
  </conditionalFormatting>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8124E-76DA-4321-B556-F4D65193681A}">
  <sheetPr codeName="ورقة37"/>
  <dimension ref="B1:AO28"/>
  <sheetViews>
    <sheetView rightToLeft="1" topLeftCell="I1" zoomScale="98" zoomScaleNormal="98" workbookViewId="0">
      <selection activeCell="F5" sqref="F5:G6"/>
    </sheetView>
  </sheetViews>
  <sheetFormatPr defaultColWidth="9" defaultRowHeight="14.25"/>
  <cols>
    <col min="1" max="1" width="0.75" customWidth="1"/>
    <col min="2" max="2" width="9" customWidth="1"/>
    <col min="3" max="3" width="72.125" customWidth="1"/>
    <col min="4" max="4" width="8.625" style="211" customWidth="1"/>
    <col min="5" max="8" width="0" style="142" hidden="1" customWidth="1"/>
    <col min="9" max="9" width="0.625" customWidth="1"/>
    <col min="10" max="16" width="0" hidden="1" customWidth="1"/>
    <col min="17" max="17" width="0.125" hidden="1" customWidth="1"/>
    <col min="18" max="22" width="9" customWidth="1"/>
    <col min="23" max="23" width="51.125" customWidth="1"/>
    <col min="24" max="42" width="9" customWidth="1"/>
  </cols>
  <sheetData>
    <row r="1" spans="2:41" s="142" customFormat="1" ht="20.25">
      <c r="C1" s="187" t="s">
        <v>249</v>
      </c>
      <c r="H1" s="150"/>
      <c r="R1" s="560" t="s">
        <v>546</v>
      </c>
      <c r="S1" s="560"/>
      <c r="T1" s="560"/>
      <c r="U1" s="560"/>
      <c r="V1" s="560"/>
      <c r="W1" s="560"/>
      <c r="AA1" s="153"/>
      <c r="AB1" s="153"/>
      <c r="AC1" s="153"/>
      <c r="AD1" s="153"/>
      <c r="AE1" s="153"/>
      <c r="AF1" s="153"/>
      <c r="AG1" s="153"/>
      <c r="AH1" s="153"/>
      <c r="AI1" s="153"/>
      <c r="AJ1" s="153"/>
      <c r="AK1" s="153"/>
      <c r="AL1" s="153"/>
      <c r="AM1" s="153"/>
      <c r="AN1" s="153"/>
      <c r="AO1" s="153"/>
    </row>
    <row r="2" spans="2:41" ht="15">
      <c r="B2" s="564" t="s">
        <v>246</v>
      </c>
      <c r="C2" s="565"/>
      <c r="D2" s="212" t="s">
        <v>232</v>
      </c>
      <c r="E2" s="213" t="s">
        <v>233</v>
      </c>
      <c r="F2" s="214" t="s">
        <v>234</v>
      </c>
      <c r="G2" s="215" t="s">
        <v>235</v>
      </c>
      <c r="H2" s="215" t="s">
        <v>236</v>
      </c>
      <c r="I2" s="142"/>
      <c r="J2" s="142"/>
      <c r="K2" s="142"/>
      <c r="L2" s="142"/>
      <c r="M2" s="142"/>
      <c r="N2" s="142"/>
      <c r="O2" s="142"/>
      <c r="P2" s="142"/>
      <c r="Q2" s="142"/>
      <c r="R2" s="382" t="s">
        <v>267</v>
      </c>
      <c r="S2" s="382"/>
      <c r="T2" s="382"/>
      <c r="U2" s="382"/>
      <c r="V2" s="382"/>
      <c r="W2" s="382"/>
      <c r="X2" s="382"/>
      <c r="Y2" s="382"/>
      <c r="AA2" s="123"/>
      <c r="AB2" s="123"/>
      <c r="AC2" s="123"/>
      <c r="AD2" s="123"/>
      <c r="AE2" s="123"/>
      <c r="AF2" s="123"/>
      <c r="AG2" s="123"/>
      <c r="AH2" s="123"/>
      <c r="AI2" s="123"/>
      <c r="AJ2" s="123"/>
      <c r="AK2" s="123"/>
      <c r="AL2" s="123"/>
      <c r="AM2" s="123"/>
      <c r="AN2" s="123"/>
      <c r="AO2" s="123"/>
    </row>
    <row r="3" spans="2:41" ht="15.95" customHeight="1">
      <c r="B3" s="562" t="str">
        <f>IF(R3=0,"-",R3)</f>
        <v>-</v>
      </c>
      <c r="C3" s="563"/>
      <c r="D3" s="208" t="e">
        <f>'ادخال درجات الاختبار الاول '!$DB$5</f>
        <v>#DIV/0!</v>
      </c>
      <c r="E3" s="209" t="str">
        <f>'ادخال درجات الاختبار الثاني '!BH5</f>
        <v>م</v>
      </c>
      <c r="F3" s="210" t="str">
        <f>'ادخال درجات الاختبار الثالث'!BH5</f>
        <v>م</v>
      </c>
      <c r="G3" s="207" t="str">
        <f>'ادخال درجات الاختبار الرابع'!BH5</f>
        <v>م</v>
      </c>
      <c r="H3" s="207" t="str">
        <f>'ادخال درجات الاختبار الخامس'!BH5</f>
        <v>م</v>
      </c>
      <c r="I3" s="142"/>
      <c r="J3" s="142"/>
      <c r="K3" s="142"/>
      <c r="L3" s="142"/>
      <c r="M3" s="142"/>
      <c r="N3" s="142"/>
      <c r="O3" s="154"/>
      <c r="P3" s="142"/>
      <c r="Q3" s="142"/>
      <c r="R3" s="558">
        <f>IF('مج 1'!Q6="","-",'مج 1'!Q6)</f>
        <v>0</v>
      </c>
      <c r="S3" s="558"/>
      <c r="T3" s="558"/>
      <c r="U3" s="558"/>
      <c r="V3" s="558"/>
      <c r="W3" s="558"/>
      <c r="X3" s="19">
        <f>COUNTIF('س 1'!$A$14:$G$63,R3)</f>
        <v>0</v>
      </c>
      <c r="Y3" s="142"/>
      <c r="Z3" t="str">
        <f>IFERROR(LEFT(R3,FIND(":",R3,1)-1),"")</f>
        <v/>
      </c>
      <c r="AA3" s="123" t="str">
        <f>Z3</f>
        <v/>
      </c>
      <c r="AB3" s="123"/>
      <c r="AC3" s="123"/>
      <c r="AD3" s="123"/>
      <c r="AE3" s="123"/>
      <c r="AF3" s="123"/>
      <c r="AG3" s="123"/>
      <c r="AH3" s="123"/>
      <c r="AI3" s="123"/>
      <c r="AJ3" s="123"/>
      <c r="AK3" s="123"/>
      <c r="AL3" s="123"/>
      <c r="AM3" s="123"/>
      <c r="AN3" s="123"/>
      <c r="AO3" s="123"/>
    </row>
    <row r="4" spans="2:41" ht="15.95" customHeight="1">
      <c r="B4" s="562" t="str">
        <f t="shared" ref="B4:B27" si="0">IF(R4=0,"-",R4)</f>
        <v>-</v>
      </c>
      <c r="C4" s="563"/>
      <c r="D4" s="208" t="e">
        <f>'ادخال درجات الاختبار الاول '!$DC$5</f>
        <v>#DIV/0!</v>
      </c>
      <c r="E4" s="209" t="str">
        <f>'ادخال درجات الاختبار الثاني '!BI5</f>
        <v>ن</v>
      </c>
      <c r="F4" s="210" t="str">
        <f>'ادخال درجات الاختبار الثالث'!BI5</f>
        <v>ن</v>
      </c>
      <c r="G4" s="207" t="str">
        <f>'ادخال درجات الاختبار الرابع'!BI5</f>
        <v>ن</v>
      </c>
      <c r="H4" s="207" t="str">
        <f>'ادخال درجات الاختبار الخامس'!BI5</f>
        <v>ن</v>
      </c>
      <c r="I4" s="142"/>
      <c r="J4" s="561"/>
      <c r="K4" s="561"/>
      <c r="L4" s="561"/>
      <c r="M4" s="561"/>
      <c r="N4" s="561"/>
      <c r="P4" s="142"/>
      <c r="Q4" s="142"/>
      <c r="R4" s="558" t="str">
        <f>IF('مج 1'!Q7="","-",'مج 1'!Q7)</f>
        <v>-</v>
      </c>
      <c r="S4" s="558"/>
      <c r="T4" s="558"/>
      <c r="U4" s="558"/>
      <c r="V4" s="558"/>
      <c r="W4" s="558"/>
      <c r="X4" s="19">
        <f>COUNTIF('س 1'!$A$14:$G$63,R4)</f>
        <v>0</v>
      </c>
      <c r="Y4" s="142"/>
      <c r="Z4" t="str">
        <f t="shared" ref="Z4:Z27" si="1">IFERROR(LEFT(R4,FIND(":",R4,1)-1),"")</f>
        <v/>
      </c>
      <c r="AA4" s="123" t="str">
        <f t="shared" ref="AA4:AA27" si="2">Z4</f>
        <v/>
      </c>
      <c r="AB4" s="123"/>
      <c r="AC4" s="123"/>
      <c r="AD4" s="123"/>
      <c r="AE4" s="123"/>
      <c r="AF4" s="123"/>
      <c r="AG4" s="123"/>
      <c r="AH4" s="123"/>
      <c r="AI4" s="123"/>
      <c r="AJ4" s="123"/>
      <c r="AK4" s="123"/>
      <c r="AL4" s="123"/>
      <c r="AM4" s="123"/>
      <c r="AN4" s="123"/>
      <c r="AO4" s="123"/>
    </row>
    <row r="5" spans="2:41" ht="15.95" customHeight="1">
      <c r="B5" s="562" t="str">
        <f t="shared" si="0"/>
        <v>-</v>
      </c>
      <c r="C5" s="563"/>
      <c r="D5" s="208" t="e">
        <f>'ادخال درجات الاختبار الاول '!$DD$5</f>
        <v>#DIV/0!</v>
      </c>
      <c r="E5" s="209" t="str">
        <f>'ادخال درجات الاختبار الثاني '!BJ5</f>
        <v>م</v>
      </c>
      <c r="F5" s="210" t="str">
        <f>'ادخال درجات الاختبار الثالث'!BJ5</f>
        <v>م</v>
      </c>
      <c r="G5" s="207" t="str">
        <f>'ادخال درجات الاختبار الرابع'!BJ5</f>
        <v>م</v>
      </c>
      <c r="H5" s="207" t="str">
        <f>'ادخال درجات الاختبار الخامس'!BJ5</f>
        <v>م</v>
      </c>
      <c r="I5" s="142"/>
      <c r="J5" s="142"/>
      <c r="K5" s="142"/>
      <c r="L5" s="142"/>
      <c r="M5" s="142"/>
      <c r="N5" s="142"/>
      <c r="O5" s="142"/>
      <c r="P5" s="142"/>
      <c r="Q5" s="142"/>
      <c r="R5" s="558" t="str">
        <f>IF('مج 1'!Q8="","-",'مج 1'!Q8)</f>
        <v>-</v>
      </c>
      <c r="S5" s="558"/>
      <c r="T5" s="558"/>
      <c r="U5" s="558"/>
      <c r="V5" s="558"/>
      <c r="W5" s="558"/>
      <c r="X5" s="19">
        <f>COUNTIF('س 1'!$A$14:$G$63,R5)</f>
        <v>0</v>
      </c>
      <c r="Y5" s="142"/>
      <c r="Z5" t="str">
        <f t="shared" si="1"/>
        <v/>
      </c>
      <c r="AA5" s="123" t="str">
        <f t="shared" si="2"/>
        <v/>
      </c>
      <c r="AB5" s="123"/>
      <c r="AC5" s="123"/>
      <c r="AD5" s="123"/>
      <c r="AE5" s="123"/>
      <c r="AF5" s="123"/>
      <c r="AG5" s="123"/>
      <c r="AH5" s="123"/>
      <c r="AI5" s="123"/>
      <c r="AJ5" s="123"/>
      <c r="AK5" s="123"/>
      <c r="AL5" s="123"/>
      <c r="AM5" s="123"/>
      <c r="AN5" s="123"/>
      <c r="AO5" s="123"/>
    </row>
    <row r="6" spans="2:41" ht="15.95" customHeight="1">
      <c r="B6" s="562" t="str">
        <f t="shared" si="0"/>
        <v>-</v>
      </c>
      <c r="C6" s="563"/>
      <c r="D6" s="208" t="e">
        <f>'ادخال درجات الاختبار الاول '!$DE$5</f>
        <v>#DIV/0!</v>
      </c>
      <c r="E6" s="209" t="str">
        <f>'ادخال درجات الاختبار الثاني '!BK5</f>
        <v>ن</v>
      </c>
      <c r="F6" s="210" t="str">
        <f>'ادخال درجات الاختبار الثالث'!BK5</f>
        <v>ن</v>
      </c>
      <c r="G6" s="207" t="str">
        <f>'ادخال درجات الاختبار الرابع'!BK5</f>
        <v>ن</v>
      </c>
      <c r="H6" s="207" t="str">
        <f>'ادخال درجات الاختبار الخامس'!BK5</f>
        <v>ن</v>
      </c>
      <c r="I6" s="142"/>
      <c r="J6" s="142"/>
      <c r="K6" s="142"/>
      <c r="L6" s="142"/>
      <c r="M6" s="142"/>
      <c r="N6" s="142"/>
      <c r="O6" s="142"/>
      <c r="P6" s="142"/>
      <c r="Q6" s="142"/>
      <c r="R6" s="558" t="str">
        <f>IF('مج 1'!Q9="","-",'مج 1'!Q9)</f>
        <v>-</v>
      </c>
      <c r="S6" s="558"/>
      <c r="T6" s="558"/>
      <c r="U6" s="558"/>
      <c r="V6" s="558"/>
      <c r="W6" s="558"/>
      <c r="X6" s="19">
        <f>COUNTIF('س 1'!$A$14:$G$63,R6)</f>
        <v>0</v>
      </c>
      <c r="Y6" s="142"/>
      <c r="Z6" t="str">
        <f t="shared" si="1"/>
        <v/>
      </c>
      <c r="AA6" s="123" t="str">
        <f t="shared" si="2"/>
        <v/>
      </c>
      <c r="AB6" s="123"/>
      <c r="AC6" s="123"/>
      <c r="AD6" s="123"/>
      <c r="AE6" s="19">
        <f>COUNTIF('احصائيات 1'!$AA$3:$AA$27,"المرتفع ")</f>
        <v>0</v>
      </c>
      <c r="AF6" s="19">
        <f>COUNTIF('احصائيات 1'!$AA$3:$AA$27,"المتوسط ")</f>
        <v>0</v>
      </c>
      <c r="AG6" s="19">
        <f>COUNTIF('احصائيات 1'!$AA$3:$AA$27,"المنخفض ")</f>
        <v>0</v>
      </c>
      <c r="AH6" s="19">
        <f>COUNTIF('احصائيات 1'!$AA$3:$AA$27,"المنخفض جداً ")</f>
        <v>0</v>
      </c>
      <c r="AI6" s="123"/>
      <c r="AJ6" s="123"/>
      <c r="AK6" s="123"/>
      <c r="AL6" s="123"/>
      <c r="AM6" s="123"/>
      <c r="AN6" s="123"/>
      <c r="AO6" s="123"/>
    </row>
    <row r="7" spans="2:41" ht="15.95" customHeight="1">
      <c r="B7" s="562" t="str">
        <f t="shared" si="0"/>
        <v>-</v>
      </c>
      <c r="C7" s="563"/>
      <c r="D7" s="208" t="e">
        <f>'ادخال درجات الاختبار الاول '!$DF$5</f>
        <v>#DIV/0!</v>
      </c>
      <c r="E7" s="209" t="str">
        <f>'ادخال درجات الاختبار الثاني '!BL5</f>
        <v>م</v>
      </c>
      <c r="F7" s="210" t="str">
        <f>'ادخال درجات الاختبار الثالث'!BL5</f>
        <v>م</v>
      </c>
      <c r="G7" s="207" t="str">
        <f>'ادخال درجات الاختبار الرابع'!BL5</f>
        <v>م</v>
      </c>
      <c r="H7" s="207" t="str">
        <f>'ادخال درجات الاختبار الخامس'!BL5</f>
        <v>م</v>
      </c>
      <c r="I7" s="142"/>
      <c r="J7" s="142"/>
      <c r="K7" s="142"/>
      <c r="L7" s="142"/>
      <c r="M7" s="142"/>
      <c r="N7" s="142"/>
      <c r="O7" s="142"/>
      <c r="P7" s="142"/>
      <c r="Q7" s="142"/>
      <c r="R7" s="558" t="str">
        <f>IF('مج 1'!Q10="","-",'مج 1'!Q10)</f>
        <v>-</v>
      </c>
      <c r="S7" s="558"/>
      <c r="T7" s="558"/>
      <c r="U7" s="558"/>
      <c r="V7" s="558"/>
      <c r="W7" s="558"/>
      <c r="X7" s="19">
        <f>COUNTIF('س 1'!$A$14:$G$63,R7)</f>
        <v>0</v>
      </c>
      <c r="Y7" s="142"/>
      <c r="Z7" t="str">
        <f t="shared" si="1"/>
        <v/>
      </c>
      <c r="AA7" s="123" t="str">
        <f t="shared" si="2"/>
        <v/>
      </c>
      <c r="AB7" s="123"/>
      <c r="AC7" s="123"/>
      <c r="AD7" s="123"/>
      <c r="AE7" s="123"/>
      <c r="AF7" s="123"/>
      <c r="AG7" s="123"/>
      <c r="AH7" s="123"/>
      <c r="AI7" s="123"/>
      <c r="AJ7" s="123"/>
      <c r="AK7" s="123"/>
      <c r="AL7" s="123"/>
      <c r="AM7" s="123"/>
      <c r="AN7" s="123"/>
      <c r="AO7" s="123"/>
    </row>
    <row r="8" spans="2:41" ht="15.95" customHeight="1">
      <c r="B8" s="562" t="str">
        <f t="shared" si="0"/>
        <v>-</v>
      </c>
      <c r="C8" s="563"/>
      <c r="D8" s="208" t="e">
        <f>'ادخال درجات الاختبار الاول '!$DG$5</f>
        <v>#DIV/0!</v>
      </c>
      <c r="E8" s="1"/>
      <c r="F8" s="1"/>
      <c r="G8" s="1"/>
      <c r="H8" s="1"/>
      <c r="R8" s="558" t="str">
        <f>IF('مج 1'!Q11="","-",'مج 1'!Q11)</f>
        <v>-</v>
      </c>
      <c r="S8" s="558"/>
      <c r="T8" s="558"/>
      <c r="U8" s="558"/>
      <c r="V8" s="558"/>
      <c r="W8" s="558"/>
      <c r="X8" s="19">
        <f>COUNTIF('س 1'!$A$14:$G$63,R8)</f>
        <v>0</v>
      </c>
      <c r="Z8" t="str">
        <f t="shared" si="1"/>
        <v/>
      </c>
      <c r="AA8" s="123" t="str">
        <f t="shared" si="2"/>
        <v/>
      </c>
    </row>
    <row r="9" spans="2:41" ht="15.95" customHeight="1">
      <c r="B9" s="562" t="str">
        <f t="shared" si="0"/>
        <v>-</v>
      </c>
      <c r="C9" s="563"/>
      <c r="D9" s="208" t="e">
        <f>'ادخال درجات الاختبار الاول '!$DH$5</f>
        <v>#DIV/0!</v>
      </c>
      <c r="E9" s="1"/>
      <c r="F9" s="1"/>
      <c r="G9" s="1"/>
      <c r="H9" s="1"/>
      <c r="R9" s="558" t="str">
        <f>IF('مج 1'!Q12="","-",'مج 1'!Q12)</f>
        <v>-</v>
      </c>
      <c r="S9" s="558"/>
      <c r="T9" s="558"/>
      <c r="U9" s="558"/>
      <c r="V9" s="558"/>
      <c r="W9" s="558"/>
      <c r="X9" s="19">
        <f>COUNTIF('س 1'!$A$14:$G$63,R9)</f>
        <v>0</v>
      </c>
      <c r="Z9" t="str">
        <f t="shared" si="1"/>
        <v/>
      </c>
      <c r="AA9" s="123" t="str">
        <f t="shared" si="2"/>
        <v/>
      </c>
    </row>
    <row r="10" spans="2:41" ht="15.95" customHeight="1">
      <c r="B10" s="562" t="str">
        <f t="shared" si="0"/>
        <v>-</v>
      </c>
      <c r="C10" s="563"/>
      <c r="D10" s="210" t="e">
        <f>'ادخال درجات الاختبار الاول '!$DI$5</f>
        <v>#DIV/0!</v>
      </c>
      <c r="E10" s="1"/>
      <c r="F10" s="1"/>
      <c r="G10" s="1"/>
      <c r="H10" s="1"/>
      <c r="R10" s="558" t="str">
        <f>IF('مج 1'!Q13="","-",'مج 1'!Q13)</f>
        <v>-</v>
      </c>
      <c r="S10" s="558"/>
      <c r="T10" s="558"/>
      <c r="U10" s="558"/>
      <c r="V10" s="558"/>
      <c r="W10" s="558"/>
      <c r="X10" s="19">
        <f>COUNTIF('س 1'!$A$14:$G$63,R10)</f>
        <v>0</v>
      </c>
      <c r="Z10" t="str">
        <f t="shared" si="1"/>
        <v/>
      </c>
      <c r="AA10" s="123" t="str">
        <f t="shared" si="2"/>
        <v/>
      </c>
    </row>
    <row r="11" spans="2:41" ht="15.95" customHeight="1">
      <c r="B11" s="562" t="str">
        <f t="shared" si="0"/>
        <v>-</v>
      </c>
      <c r="C11" s="563"/>
      <c r="D11" s="208" t="e">
        <f>'ادخال درجات الاختبار الاول '!$DJ$5</f>
        <v>#DIV/0!</v>
      </c>
      <c r="E11" s="1"/>
      <c r="F11" s="1"/>
      <c r="G11" s="1"/>
      <c r="H11" s="1"/>
      <c r="R11" s="558" t="str">
        <f>IF('مج 1'!Q14="","-",'مج 1'!Q14)</f>
        <v>-</v>
      </c>
      <c r="S11" s="558"/>
      <c r="T11" s="558"/>
      <c r="U11" s="558"/>
      <c r="V11" s="558"/>
      <c r="W11" s="558"/>
      <c r="X11" s="19">
        <f>COUNTIF('س 1'!$A$14:$G$63,R11)</f>
        <v>0</v>
      </c>
      <c r="Z11" t="str">
        <f t="shared" si="1"/>
        <v/>
      </c>
      <c r="AA11" s="123" t="str">
        <f t="shared" si="2"/>
        <v/>
      </c>
    </row>
    <row r="12" spans="2:41" ht="15.95" customHeight="1">
      <c r="B12" s="562" t="str">
        <f t="shared" si="0"/>
        <v>-</v>
      </c>
      <c r="C12" s="563"/>
      <c r="D12" s="208" t="e">
        <f>'ادخال درجات الاختبار الاول '!$DK$5</f>
        <v>#DIV/0!</v>
      </c>
      <c r="E12" s="1"/>
      <c r="F12" s="1"/>
      <c r="G12" s="1"/>
      <c r="H12" s="1"/>
      <c r="R12" s="558" t="str">
        <f>IF('مج 1'!Q15="","-",'مج 1'!Q15)</f>
        <v>-</v>
      </c>
      <c r="S12" s="558"/>
      <c r="T12" s="558"/>
      <c r="U12" s="558"/>
      <c r="V12" s="558"/>
      <c r="W12" s="558"/>
      <c r="X12" s="19">
        <f>COUNTIF('س 1'!$A$14:$G$63,R12)</f>
        <v>0</v>
      </c>
      <c r="Z12" t="str">
        <f t="shared" si="1"/>
        <v/>
      </c>
      <c r="AA12" s="123" t="str">
        <f t="shared" si="2"/>
        <v/>
      </c>
    </row>
    <row r="13" spans="2:41" ht="15.95" customHeight="1">
      <c r="B13" s="562" t="str">
        <f t="shared" si="0"/>
        <v>-</v>
      </c>
      <c r="C13" s="563"/>
      <c r="D13" s="208" t="e">
        <f>'ادخال درجات الاختبار الاول '!$DL$5</f>
        <v>#DIV/0!</v>
      </c>
      <c r="E13" s="1"/>
      <c r="F13" s="1"/>
      <c r="G13" s="1"/>
      <c r="H13" s="1"/>
      <c r="R13" s="558" t="str">
        <f>IF('مج 1'!Q16="","-",'مج 1'!Q16)</f>
        <v>-</v>
      </c>
      <c r="S13" s="558"/>
      <c r="T13" s="558"/>
      <c r="U13" s="558"/>
      <c r="V13" s="558"/>
      <c r="W13" s="558"/>
      <c r="X13" s="19">
        <f>COUNTIF('س 1'!$A$14:$G$63,R13)</f>
        <v>0</v>
      </c>
      <c r="Z13" t="str">
        <f t="shared" si="1"/>
        <v/>
      </c>
      <c r="AA13" s="123" t="str">
        <f t="shared" si="2"/>
        <v/>
      </c>
    </row>
    <row r="14" spans="2:41" ht="15.95" customHeight="1">
      <c r="B14" s="562" t="str">
        <f t="shared" si="0"/>
        <v>-</v>
      </c>
      <c r="C14" s="563"/>
      <c r="D14" s="208" t="e">
        <f>'ادخال درجات الاختبار الاول '!$DM$5</f>
        <v>#DIV/0!</v>
      </c>
      <c r="E14" s="1"/>
      <c r="F14" s="1"/>
      <c r="G14" s="1"/>
      <c r="H14" s="1"/>
      <c r="R14" s="558" t="str">
        <f>IF('مج 1'!Q17="","-",'مج 1'!Q17)</f>
        <v>-</v>
      </c>
      <c r="S14" s="558"/>
      <c r="T14" s="558"/>
      <c r="U14" s="558"/>
      <c r="V14" s="558"/>
      <c r="W14" s="558"/>
      <c r="X14" s="19">
        <f>COUNTIF('س 1'!$A$14:$G$63,R14)</f>
        <v>0</v>
      </c>
      <c r="Z14" t="str">
        <f t="shared" si="1"/>
        <v/>
      </c>
      <c r="AA14" s="123" t="str">
        <f t="shared" si="2"/>
        <v/>
      </c>
    </row>
    <row r="15" spans="2:41" ht="15.95" customHeight="1">
      <c r="B15" s="562" t="str">
        <f t="shared" si="0"/>
        <v>-</v>
      </c>
      <c r="C15" s="563"/>
      <c r="D15" s="208" t="e">
        <f>'ادخال درجات الاختبار الاول '!$DN$5</f>
        <v>#DIV/0!</v>
      </c>
      <c r="E15" s="1"/>
      <c r="F15" s="1"/>
      <c r="G15" s="1"/>
      <c r="H15" s="1"/>
      <c r="R15" s="558" t="str">
        <f>IF('مج 1'!Q18="","-",'مج 1'!Q18)</f>
        <v>-</v>
      </c>
      <c r="S15" s="558"/>
      <c r="T15" s="558"/>
      <c r="U15" s="558"/>
      <c r="V15" s="558"/>
      <c r="W15" s="558"/>
      <c r="X15" s="19">
        <f>COUNTIF('س 1'!$A$14:$G$63,R15)</f>
        <v>0</v>
      </c>
      <c r="Z15" t="str">
        <f t="shared" si="1"/>
        <v/>
      </c>
      <c r="AA15" s="123" t="str">
        <f t="shared" si="2"/>
        <v/>
      </c>
    </row>
    <row r="16" spans="2:41" ht="15.95" customHeight="1">
      <c r="B16" s="562" t="str">
        <f t="shared" si="0"/>
        <v>-</v>
      </c>
      <c r="C16" s="563"/>
      <c r="D16" s="208" t="e">
        <f>'ادخال درجات الاختبار الاول '!$DO$5</f>
        <v>#DIV/0!</v>
      </c>
      <c r="E16" s="1"/>
      <c r="F16" s="1"/>
      <c r="G16" s="1"/>
      <c r="H16" s="1"/>
      <c r="R16" s="558" t="str">
        <f>IF('مج 1'!Q19="","-",'مج 1'!Q19)</f>
        <v>-</v>
      </c>
      <c r="S16" s="558"/>
      <c r="T16" s="558"/>
      <c r="U16" s="558"/>
      <c r="V16" s="558"/>
      <c r="W16" s="558"/>
      <c r="X16" s="19">
        <f>COUNTIF('س 1'!$A$14:$G$63,R16)</f>
        <v>0</v>
      </c>
      <c r="Z16" t="str">
        <f t="shared" si="1"/>
        <v/>
      </c>
      <c r="AA16" s="123" t="str">
        <f t="shared" si="2"/>
        <v/>
      </c>
    </row>
    <row r="17" spans="2:27" ht="15.95" customHeight="1">
      <c r="B17" s="562" t="str">
        <f t="shared" si="0"/>
        <v>-</v>
      </c>
      <c r="C17" s="563"/>
      <c r="D17" s="208" t="e">
        <f>'ادخال درجات الاختبار الاول '!$DP$5</f>
        <v>#DIV/0!</v>
      </c>
      <c r="E17" s="1"/>
      <c r="F17" s="1"/>
      <c r="G17" s="1"/>
      <c r="H17" s="1"/>
      <c r="R17" s="558" t="str">
        <f>IF('مج 1'!Q20="","-",'مج 1'!Q20)</f>
        <v>-</v>
      </c>
      <c r="S17" s="558"/>
      <c r="T17" s="558"/>
      <c r="U17" s="558"/>
      <c r="V17" s="558"/>
      <c r="W17" s="558"/>
      <c r="X17" s="19">
        <f>COUNTIF('س 1'!$A$14:$G$63,R17)</f>
        <v>0</v>
      </c>
      <c r="Z17" t="str">
        <f t="shared" si="1"/>
        <v/>
      </c>
      <c r="AA17" s="123" t="str">
        <f t="shared" si="2"/>
        <v/>
      </c>
    </row>
    <row r="18" spans="2:27" ht="15.95" customHeight="1">
      <c r="B18" s="562" t="str">
        <f t="shared" si="0"/>
        <v>-</v>
      </c>
      <c r="C18" s="563"/>
      <c r="D18" s="208" t="e">
        <f>'ادخال درجات الاختبار الاول '!$DQ$5</f>
        <v>#DIV/0!</v>
      </c>
      <c r="E18" s="1"/>
      <c r="F18" s="1"/>
      <c r="G18" s="1"/>
      <c r="H18" s="1"/>
      <c r="R18" s="558" t="str">
        <f>IF('مج 1'!Q21="","-",'مج 1'!Q21)</f>
        <v>-</v>
      </c>
      <c r="S18" s="558"/>
      <c r="T18" s="558"/>
      <c r="U18" s="558"/>
      <c r="V18" s="558"/>
      <c r="W18" s="558"/>
      <c r="X18" s="19">
        <f>COUNTIF('س 1'!$A$14:$G$63,R18)</f>
        <v>0</v>
      </c>
      <c r="Z18" t="str">
        <f t="shared" si="1"/>
        <v/>
      </c>
      <c r="AA18" s="123" t="str">
        <f t="shared" si="2"/>
        <v/>
      </c>
    </row>
    <row r="19" spans="2:27" ht="15.95" customHeight="1">
      <c r="B19" s="562" t="str">
        <f t="shared" si="0"/>
        <v>-</v>
      </c>
      <c r="C19" s="563"/>
      <c r="D19" s="208" t="e">
        <f>'ادخال درجات الاختبار الاول '!$DR$5</f>
        <v>#DIV/0!</v>
      </c>
      <c r="E19" s="1"/>
      <c r="F19" s="1"/>
      <c r="G19" s="1"/>
      <c r="H19" s="1"/>
      <c r="R19" s="558" t="str">
        <f>IF('مج 1'!Q22="","-",'مج 1'!Q22)</f>
        <v>-</v>
      </c>
      <c r="S19" s="558"/>
      <c r="T19" s="558"/>
      <c r="U19" s="558"/>
      <c r="V19" s="558"/>
      <c r="W19" s="558"/>
      <c r="X19" s="19">
        <f>COUNTIF('س 1'!$A$14:$G$63,R19)</f>
        <v>0</v>
      </c>
      <c r="Z19" t="str">
        <f t="shared" si="1"/>
        <v/>
      </c>
      <c r="AA19" s="123" t="str">
        <f t="shared" si="2"/>
        <v/>
      </c>
    </row>
    <row r="20" spans="2:27" ht="15.95" customHeight="1">
      <c r="B20" s="562" t="str">
        <f t="shared" si="0"/>
        <v>-</v>
      </c>
      <c r="C20" s="563"/>
      <c r="D20" s="208" t="e">
        <f>'ادخال درجات الاختبار الاول '!$DS$5</f>
        <v>#DIV/0!</v>
      </c>
      <c r="E20" s="1"/>
      <c r="F20" s="1"/>
      <c r="G20" s="1"/>
      <c r="H20" s="1"/>
      <c r="R20" s="558" t="str">
        <f>IF('مج 1'!Q23="","-",'مج 1'!Q23)</f>
        <v>-</v>
      </c>
      <c r="S20" s="558"/>
      <c r="T20" s="558"/>
      <c r="U20" s="558"/>
      <c r="V20" s="558"/>
      <c r="W20" s="558"/>
      <c r="X20" s="19">
        <f>COUNTIF('س 1'!$A$14:$G$63,R20)</f>
        <v>0</v>
      </c>
      <c r="Z20" t="str">
        <f t="shared" si="1"/>
        <v/>
      </c>
      <c r="AA20" s="123" t="str">
        <f t="shared" si="2"/>
        <v/>
      </c>
    </row>
    <row r="21" spans="2:27" ht="15.95" customHeight="1">
      <c r="B21" s="562" t="str">
        <f t="shared" si="0"/>
        <v>-</v>
      </c>
      <c r="C21" s="563"/>
      <c r="D21" s="208" t="e">
        <f>'ادخال درجات الاختبار الاول '!$DT$5</f>
        <v>#DIV/0!</v>
      </c>
      <c r="E21" s="1"/>
      <c r="F21" s="1"/>
      <c r="G21" s="1"/>
      <c r="H21" s="1"/>
      <c r="R21" s="558" t="str">
        <f>IF('مج 1'!Q24="","-",'مج 1'!Q24)</f>
        <v>-</v>
      </c>
      <c r="S21" s="558"/>
      <c r="T21" s="558"/>
      <c r="U21" s="558"/>
      <c r="V21" s="558"/>
      <c r="W21" s="558"/>
      <c r="X21" s="19">
        <f>COUNTIF('س 1'!$A$14:$G$63,R21)</f>
        <v>0</v>
      </c>
      <c r="Z21" t="str">
        <f t="shared" si="1"/>
        <v/>
      </c>
      <c r="AA21" s="123" t="str">
        <f t="shared" si="2"/>
        <v/>
      </c>
    </row>
    <row r="22" spans="2:27" ht="15.95" customHeight="1">
      <c r="B22" s="562" t="str">
        <f t="shared" si="0"/>
        <v>-</v>
      </c>
      <c r="C22" s="563"/>
      <c r="D22" s="208" t="e">
        <f>'ادخال درجات الاختبار الاول '!$DU$5</f>
        <v>#DIV/0!</v>
      </c>
      <c r="E22" s="1"/>
      <c r="F22" s="1"/>
      <c r="G22" s="1"/>
      <c r="H22" s="1"/>
      <c r="R22" s="558" t="str">
        <f>IF('مج 1'!Q25="","-",'مج 1'!Q25)</f>
        <v>-</v>
      </c>
      <c r="S22" s="558"/>
      <c r="T22" s="558"/>
      <c r="U22" s="558"/>
      <c r="V22" s="558"/>
      <c r="W22" s="558"/>
      <c r="X22" s="19">
        <f>COUNTIF('س 1'!$A$14:$G$63,R22)</f>
        <v>0</v>
      </c>
      <c r="Z22" t="str">
        <f t="shared" si="1"/>
        <v/>
      </c>
      <c r="AA22" s="123" t="str">
        <f t="shared" si="2"/>
        <v/>
      </c>
    </row>
    <row r="23" spans="2:27" ht="15.95" customHeight="1">
      <c r="B23" s="562" t="str">
        <f t="shared" si="0"/>
        <v>-</v>
      </c>
      <c r="C23" s="563"/>
      <c r="D23" s="208" t="e">
        <f>'ادخال درجات الاختبار الاول '!$DV$5</f>
        <v>#DIV/0!</v>
      </c>
      <c r="E23" s="1"/>
      <c r="F23" s="1"/>
      <c r="G23" s="1"/>
      <c r="H23" s="1"/>
      <c r="R23" s="558" t="str">
        <f>IF('مج 1'!Q26="","-",'مج 1'!Q26)</f>
        <v>-</v>
      </c>
      <c r="S23" s="558"/>
      <c r="T23" s="558"/>
      <c r="U23" s="558"/>
      <c r="V23" s="558"/>
      <c r="W23" s="558"/>
      <c r="X23" s="19">
        <f>COUNTIF('س 1'!$A$14:$G$63,R23)</f>
        <v>0</v>
      </c>
      <c r="Z23" t="str">
        <f t="shared" si="1"/>
        <v/>
      </c>
      <c r="AA23" s="123" t="str">
        <f t="shared" si="2"/>
        <v/>
      </c>
    </row>
    <row r="24" spans="2:27" ht="15.95" customHeight="1">
      <c r="B24" s="562" t="str">
        <f t="shared" si="0"/>
        <v>-</v>
      </c>
      <c r="C24" s="563"/>
      <c r="D24" s="208" t="e">
        <f>'ادخال درجات الاختبار الاول '!$DW$5</f>
        <v>#DIV/0!</v>
      </c>
      <c r="E24" s="1"/>
      <c r="F24" s="1"/>
      <c r="G24" s="1"/>
      <c r="H24" s="1"/>
      <c r="R24" s="558" t="str">
        <f>IF('مج 1'!Q27="","-",'مج 1'!Q27)</f>
        <v>-</v>
      </c>
      <c r="S24" s="558"/>
      <c r="T24" s="558"/>
      <c r="U24" s="558"/>
      <c r="V24" s="558"/>
      <c r="W24" s="558"/>
      <c r="X24" s="19">
        <f>COUNTIF('س 1'!$A$14:$G$63,R24)</f>
        <v>0</v>
      </c>
      <c r="Z24" t="str">
        <f t="shared" si="1"/>
        <v/>
      </c>
      <c r="AA24" s="123" t="str">
        <f t="shared" si="2"/>
        <v/>
      </c>
    </row>
    <row r="25" spans="2:27" ht="15.95" customHeight="1">
      <c r="B25" s="562" t="str">
        <f t="shared" si="0"/>
        <v>-</v>
      </c>
      <c r="C25" s="563"/>
      <c r="D25" s="208" t="e">
        <f>'ادخال درجات الاختبار الاول '!$DX$5</f>
        <v>#DIV/0!</v>
      </c>
      <c r="E25" s="1"/>
      <c r="F25" s="1"/>
      <c r="G25" s="1"/>
      <c r="H25" s="1"/>
      <c r="R25" s="558" t="str">
        <f>IF('مج 1'!Q28="","-",'مج 1'!Q28)</f>
        <v>-</v>
      </c>
      <c r="S25" s="558"/>
      <c r="T25" s="558"/>
      <c r="U25" s="558"/>
      <c r="V25" s="558"/>
      <c r="W25" s="558"/>
      <c r="X25" s="19">
        <f>COUNTIF('س 1'!$A$14:$G$63,R25)</f>
        <v>0</v>
      </c>
      <c r="Z25" t="str">
        <f t="shared" si="1"/>
        <v/>
      </c>
      <c r="AA25" s="123" t="str">
        <f t="shared" si="2"/>
        <v/>
      </c>
    </row>
    <row r="26" spans="2:27" ht="15.95" customHeight="1">
      <c r="B26" s="562" t="str">
        <f t="shared" si="0"/>
        <v>-</v>
      </c>
      <c r="C26" s="563"/>
      <c r="D26" s="208" t="e">
        <f>'ادخال درجات الاختبار الاول '!$DY$5</f>
        <v>#DIV/0!</v>
      </c>
      <c r="E26" s="1"/>
      <c r="F26" s="1"/>
      <c r="G26" s="1"/>
      <c r="H26" s="1"/>
      <c r="R26" s="558" t="str">
        <f>IF('مج 1'!Q29="","-",'مج 1'!Q29)</f>
        <v>-</v>
      </c>
      <c r="S26" s="558"/>
      <c r="T26" s="558"/>
      <c r="U26" s="558"/>
      <c r="V26" s="558"/>
      <c r="W26" s="558"/>
      <c r="X26" s="19">
        <f>COUNTIF('س 1'!$A$14:$G$63,R26)</f>
        <v>0</v>
      </c>
      <c r="Z26" t="str">
        <f t="shared" si="1"/>
        <v/>
      </c>
      <c r="AA26" s="123" t="str">
        <f t="shared" si="2"/>
        <v/>
      </c>
    </row>
    <row r="27" spans="2:27" ht="15.95" customHeight="1">
      <c r="B27" s="562" t="str">
        <f t="shared" si="0"/>
        <v>-</v>
      </c>
      <c r="C27" s="563"/>
      <c r="D27" s="208" t="e">
        <f>'ادخال درجات الاختبار الاول '!$DZ$5</f>
        <v>#DIV/0!</v>
      </c>
      <c r="E27" s="1"/>
      <c r="F27" s="1"/>
      <c r="G27" s="1"/>
      <c r="H27" s="1"/>
      <c r="R27" s="558" t="str">
        <f>IF('مج 1'!Q30="","-",'مج 1'!Q30)</f>
        <v>-</v>
      </c>
      <c r="S27" s="558"/>
      <c r="T27" s="558"/>
      <c r="U27" s="558"/>
      <c r="V27" s="558"/>
      <c r="W27" s="558"/>
      <c r="X27" s="19">
        <f>COUNTIF('س 1'!$A$14:$G$63,R27)</f>
        <v>0</v>
      </c>
      <c r="Z27" t="str">
        <f t="shared" si="1"/>
        <v/>
      </c>
      <c r="AA27" s="123" t="str">
        <f t="shared" si="2"/>
        <v/>
      </c>
    </row>
    <row r="28" spans="2:27">
      <c r="B28" s="559"/>
      <c r="C28" s="559"/>
      <c r="R28" s="559"/>
      <c r="S28" s="559"/>
      <c r="T28" s="559"/>
      <c r="U28" s="559"/>
      <c r="V28" s="559"/>
      <c r="W28" s="559"/>
    </row>
  </sheetData>
  <mergeCells count="56">
    <mergeCell ref="B4:C4"/>
    <mergeCell ref="J4:N4"/>
    <mergeCell ref="R4:W4"/>
    <mergeCell ref="R1:W1"/>
    <mergeCell ref="B2:C2"/>
    <mergeCell ref="R2:Y2"/>
    <mergeCell ref="B3:C3"/>
    <mergeCell ref="R3:W3"/>
    <mergeCell ref="B5:C5"/>
    <mergeCell ref="R5:W5"/>
    <mergeCell ref="B6:C6"/>
    <mergeCell ref="R6:W6"/>
    <mergeCell ref="B7:C7"/>
    <mergeCell ref="R7:W7"/>
    <mergeCell ref="B8:C8"/>
    <mergeCell ref="R8:W8"/>
    <mergeCell ref="B9:C9"/>
    <mergeCell ref="R9:W9"/>
    <mergeCell ref="B10:C10"/>
    <mergeCell ref="R10:W10"/>
    <mergeCell ref="B11:C11"/>
    <mergeCell ref="R11:W11"/>
    <mergeCell ref="B12:C12"/>
    <mergeCell ref="R12:W12"/>
    <mergeCell ref="B13:C13"/>
    <mergeCell ref="R13:W13"/>
    <mergeCell ref="B14:C14"/>
    <mergeCell ref="R14:W14"/>
    <mergeCell ref="B15:C15"/>
    <mergeCell ref="R15:W15"/>
    <mergeCell ref="B16:C16"/>
    <mergeCell ref="R16:W16"/>
    <mergeCell ref="B17:C17"/>
    <mergeCell ref="R17:W17"/>
    <mergeCell ref="B18:C18"/>
    <mergeCell ref="R18:W18"/>
    <mergeCell ref="B19:C19"/>
    <mergeCell ref="R19:W19"/>
    <mergeCell ref="B20:C20"/>
    <mergeCell ref="R20:W20"/>
    <mergeCell ref="B21:C21"/>
    <mergeCell ref="R21:W21"/>
    <mergeCell ref="B22:C22"/>
    <mergeCell ref="R22:W22"/>
    <mergeCell ref="B23:C23"/>
    <mergeCell ref="R23:W23"/>
    <mergeCell ref="B24:C24"/>
    <mergeCell ref="R24:W24"/>
    <mergeCell ref="B25:C25"/>
    <mergeCell ref="R25:W25"/>
    <mergeCell ref="B26:C26"/>
    <mergeCell ref="R26:W26"/>
    <mergeCell ref="B27:C27"/>
    <mergeCell ref="R27:W27"/>
    <mergeCell ref="B28:C28"/>
    <mergeCell ref="R28:W28"/>
  </mergeCells>
  <conditionalFormatting sqref="D3:H27">
    <cfRule type="containsErrors" dxfId="1" priority="1">
      <formula>ISERROR(D3)</formula>
    </cfRule>
  </conditionalFormatting>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38C09-FA25-4CCF-B925-99A0548D3734}">
  <sheetPr codeName="ورقة41"/>
  <dimension ref="A1:AJ28"/>
  <sheetViews>
    <sheetView rightToLeft="1" workbookViewId="0">
      <selection activeCell="F5" sqref="F5:G6"/>
    </sheetView>
  </sheetViews>
  <sheetFormatPr defaultRowHeight="14.25"/>
  <cols>
    <col min="1" max="1" width="7.75" customWidth="1"/>
    <col min="2" max="2" width="70.625" customWidth="1"/>
    <col min="3" max="3" width="9" style="142"/>
    <col min="4" max="4" width="0.625" customWidth="1"/>
    <col min="5" max="11" width="0" hidden="1" customWidth="1"/>
    <col min="12" max="12" width="0.125" hidden="1" customWidth="1"/>
    <col min="18" max="18" width="51.125" customWidth="1"/>
  </cols>
  <sheetData>
    <row r="1" spans="1:36" s="142" customFormat="1" ht="20.25">
      <c r="C1" s="150"/>
      <c r="M1" s="560" t="s">
        <v>542</v>
      </c>
      <c r="N1" s="560"/>
      <c r="O1" s="560"/>
      <c r="P1" s="560"/>
      <c r="Q1" s="560"/>
      <c r="R1" s="560"/>
      <c r="V1" s="153"/>
      <c r="W1" s="153"/>
      <c r="X1" s="153"/>
      <c r="Y1" s="153"/>
      <c r="Z1" s="153"/>
      <c r="AA1" s="153"/>
      <c r="AB1" s="153"/>
      <c r="AC1" s="153"/>
      <c r="AD1" s="153"/>
      <c r="AE1" s="153"/>
      <c r="AF1" s="153"/>
      <c r="AG1" s="153"/>
      <c r="AH1" s="153"/>
      <c r="AI1" s="153"/>
      <c r="AJ1" s="153"/>
    </row>
    <row r="2" spans="1:36" ht="15">
      <c r="B2" s="190" t="s">
        <v>246</v>
      </c>
      <c r="C2" s="215" t="s">
        <v>236</v>
      </c>
      <c r="D2" s="142"/>
      <c r="E2" s="142"/>
      <c r="F2" s="142"/>
      <c r="G2" s="142"/>
      <c r="H2" s="142"/>
      <c r="I2" s="142"/>
      <c r="J2" s="142"/>
      <c r="K2" s="142"/>
      <c r="L2" s="142"/>
      <c r="M2" s="382" t="s">
        <v>267</v>
      </c>
      <c r="N2" s="382"/>
      <c r="O2" s="382"/>
      <c r="P2" s="382"/>
      <c r="Q2" s="382"/>
      <c r="R2" s="382"/>
      <c r="S2" s="382"/>
      <c r="T2" s="382"/>
      <c r="V2" s="123"/>
      <c r="W2" s="123"/>
      <c r="X2" s="123"/>
      <c r="Y2" s="123"/>
      <c r="Z2" s="123"/>
      <c r="AA2" s="123"/>
      <c r="AB2" s="123"/>
      <c r="AC2" s="123"/>
      <c r="AD2" s="123"/>
      <c r="AE2" s="123"/>
      <c r="AF2" s="123"/>
      <c r="AG2" s="123"/>
      <c r="AH2" s="123"/>
      <c r="AI2" s="123"/>
      <c r="AJ2" s="123"/>
    </row>
    <row r="3" spans="1:36" ht="15.95" customHeight="1">
      <c r="A3" s="232">
        <v>1</v>
      </c>
      <c r="B3" s="222" t="str">
        <f>M3</f>
        <v>-</v>
      </c>
      <c r="C3" s="207" t="e">
        <f>'ادخال درجات الاختبار الخامس'!FW10</f>
        <v>#DIV/0!</v>
      </c>
      <c r="D3" s="142"/>
      <c r="E3" s="142"/>
      <c r="F3" s="142"/>
      <c r="G3" s="142"/>
      <c r="H3" s="142"/>
      <c r="I3" s="142"/>
      <c r="J3" s="154"/>
      <c r="K3" s="142"/>
      <c r="L3" s="142"/>
      <c r="M3" s="558" t="str">
        <f>IF('مج 5'!R6=0,"-",'مج 5'!R6)</f>
        <v>-</v>
      </c>
      <c r="N3" s="558"/>
      <c r="O3" s="558"/>
      <c r="P3" s="558"/>
      <c r="Q3" s="558"/>
      <c r="R3" s="558"/>
      <c r="S3" s="19">
        <f>COUNTIF(س5!$A$14:$G$63,M3)</f>
        <v>0</v>
      </c>
      <c r="T3" s="142"/>
      <c r="U3" t="str">
        <f>IFERROR(LEFT(M3,FIND(":",M3,1)-1),"")</f>
        <v/>
      </c>
      <c r="V3" s="123"/>
      <c r="W3" s="123"/>
      <c r="X3" s="123"/>
      <c r="Y3" s="123"/>
      <c r="Z3" s="123"/>
      <c r="AA3" s="123"/>
      <c r="AB3" s="123"/>
      <c r="AC3" s="123"/>
      <c r="AD3" s="123"/>
      <c r="AE3" s="123"/>
      <c r="AF3" s="123"/>
      <c r="AG3" s="123"/>
      <c r="AH3" s="123"/>
      <c r="AI3" s="123"/>
      <c r="AJ3" s="123"/>
    </row>
    <row r="4" spans="1:36" ht="15.95" customHeight="1">
      <c r="A4" s="232">
        <v>2</v>
      </c>
      <c r="B4" s="222" t="str">
        <f>M4</f>
        <v>-</v>
      </c>
      <c r="C4" s="207" t="e">
        <f>'ادخال درجات الاختبار الخامس'!FW11</f>
        <v>#DIV/0!</v>
      </c>
      <c r="D4" s="142"/>
      <c r="E4" s="561"/>
      <c r="F4" s="561"/>
      <c r="G4" s="561"/>
      <c r="H4" s="561"/>
      <c r="I4" s="561"/>
      <c r="K4" s="142"/>
      <c r="L4" s="142"/>
      <c r="M4" s="558" t="str">
        <f>IF('مج 5'!R7=0,"-",'مج 5'!R7)</f>
        <v>-</v>
      </c>
      <c r="N4" s="558"/>
      <c r="O4" s="558"/>
      <c r="P4" s="558"/>
      <c r="Q4" s="558"/>
      <c r="R4" s="558"/>
      <c r="S4" s="19">
        <f>COUNTIF(س5!$A$14:$G$63,M4)</f>
        <v>0</v>
      </c>
      <c r="T4" s="142"/>
      <c r="U4" t="str">
        <f t="shared" ref="U4:U27" si="0">IFERROR(LEFT(M4,FIND(":",M4,1)-1),"")</f>
        <v/>
      </c>
      <c r="V4" s="123"/>
      <c r="W4" s="123"/>
      <c r="X4" s="123"/>
      <c r="Y4" s="123"/>
      <c r="Z4" s="123"/>
      <c r="AA4" s="123"/>
      <c r="AB4" s="123"/>
      <c r="AC4" s="123"/>
      <c r="AD4" s="123"/>
      <c r="AE4" s="123"/>
      <c r="AF4" s="123"/>
      <c r="AG4" s="123"/>
      <c r="AH4" s="123"/>
      <c r="AI4" s="123"/>
      <c r="AJ4" s="123"/>
    </row>
    <row r="5" spans="1:36" ht="15.95" customHeight="1">
      <c r="A5" s="232">
        <v>3</v>
      </c>
      <c r="B5" s="222" t="str">
        <f>M5</f>
        <v>-</v>
      </c>
      <c r="C5" s="207" t="e">
        <f>'ادخال درجات الاختبار الخامس'!FW12</f>
        <v>#DIV/0!</v>
      </c>
      <c r="D5" s="142"/>
      <c r="E5" s="142"/>
      <c r="F5" s="142"/>
      <c r="G5" s="142"/>
      <c r="H5" s="142"/>
      <c r="I5" s="142"/>
      <c r="J5" s="142"/>
      <c r="K5" s="142"/>
      <c r="L5" s="142"/>
      <c r="M5" s="558" t="str">
        <f>IF('مج 5'!R8=0,"-",'مج 5'!R8)</f>
        <v>-</v>
      </c>
      <c r="N5" s="558"/>
      <c r="O5" s="558"/>
      <c r="P5" s="558"/>
      <c r="Q5" s="558"/>
      <c r="R5" s="558"/>
      <c r="S5" s="19">
        <f>COUNTIF(س5!$A$14:$G$63,M5)</f>
        <v>0</v>
      </c>
      <c r="T5" s="142"/>
      <c r="U5" t="str">
        <f t="shared" si="0"/>
        <v/>
      </c>
      <c r="V5" s="123"/>
      <c r="W5" s="123"/>
      <c r="X5" s="123"/>
      <c r="Y5" s="123"/>
      <c r="Z5" s="123"/>
      <c r="AA5" s="123"/>
      <c r="AB5" s="123"/>
      <c r="AC5" s="123"/>
      <c r="AD5" s="123"/>
      <c r="AE5" s="123"/>
      <c r="AF5" s="123"/>
      <c r="AG5" s="123"/>
      <c r="AH5" s="123"/>
      <c r="AI5" s="123"/>
      <c r="AJ5" s="123"/>
    </row>
    <row r="6" spans="1:36" ht="15.95" customHeight="1">
      <c r="A6" s="232">
        <v>4</v>
      </c>
      <c r="B6" s="222" t="str">
        <f>M6</f>
        <v>-</v>
      </c>
      <c r="C6" s="207" t="e">
        <f>'ادخال درجات الاختبار الخامس'!FW13</f>
        <v>#DIV/0!</v>
      </c>
      <c r="D6" s="142"/>
      <c r="E6" s="142"/>
      <c r="F6" s="142"/>
      <c r="G6" s="142"/>
      <c r="H6" s="142"/>
      <c r="I6" s="142"/>
      <c r="J6" s="142"/>
      <c r="K6" s="142"/>
      <c r="L6" s="142"/>
      <c r="M6" s="558" t="str">
        <f>IF('مج 5'!R9=0,"-",'مج 5'!R9)</f>
        <v>-</v>
      </c>
      <c r="N6" s="558"/>
      <c r="O6" s="558"/>
      <c r="P6" s="558"/>
      <c r="Q6" s="558"/>
      <c r="R6" s="558"/>
      <c r="S6" s="19">
        <f>COUNTIF(س5!$A$14:$G$63,M6)</f>
        <v>0</v>
      </c>
      <c r="T6" s="142"/>
      <c r="U6" t="str">
        <f t="shared" si="0"/>
        <v/>
      </c>
      <c r="V6" s="123"/>
      <c r="W6" s="123"/>
      <c r="X6" s="123"/>
      <c r="Y6" s="123"/>
      <c r="Z6" s="123"/>
      <c r="AA6" s="123"/>
      <c r="AB6" s="123"/>
      <c r="AC6" s="123"/>
      <c r="AD6" s="123"/>
      <c r="AE6" s="123"/>
      <c r="AF6" s="123"/>
      <c r="AG6" s="123"/>
      <c r="AH6" s="123"/>
      <c r="AI6" s="123"/>
      <c r="AJ6" s="123"/>
    </row>
    <row r="7" spans="1:36" ht="15.95" customHeight="1">
      <c r="A7" s="232">
        <v>5</v>
      </c>
      <c r="B7" s="222" t="str">
        <f>M7</f>
        <v>-</v>
      </c>
      <c r="C7" s="207" t="e">
        <f>'ادخال درجات الاختبار الخامس'!FW14</f>
        <v>#DIV/0!</v>
      </c>
      <c r="D7" s="142"/>
      <c r="E7" s="142"/>
      <c r="F7" s="142"/>
      <c r="G7" s="142"/>
      <c r="H7" s="142"/>
      <c r="I7" s="142"/>
      <c r="J7" s="142"/>
      <c r="K7" s="142"/>
      <c r="L7" s="142"/>
      <c r="M7" s="558" t="str">
        <f>IF('مج 5'!R10=0,"-",'مج 5'!R10)</f>
        <v>-</v>
      </c>
      <c r="N7" s="558"/>
      <c r="O7" s="558"/>
      <c r="P7" s="558"/>
      <c r="Q7" s="558"/>
      <c r="R7" s="558"/>
      <c r="S7" s="19">
        <f>COUNTIF(س5!$A$14:$G$63,M7)</f>
        <v>0</v>
      </c>
      <c r="T7" s="142"/>
      <c r="U7" t="str">
        <f t="shared" si="0"/>
        <v/>
      </c>
      <c r="V7" s="123"/>
      <c r="W7" s="123"/>
      <c r="X7" s="123"/>
      <c r="Y7" s="123"/>
      <c r="Z7" s="123"/>
      <c r="AA7" s="123"/>
      <c r="AB7" s="123"/>
      <c r="AC7" s="123"/>
      <c r="AD7" s="123"/>
      <c r="AE7" s="123"/>
      <c r="AF7" s="123"/>
      <c r="AG7" s="123"/>
      <c r="AH7" s="123"/>
      <c r="AI7" s="123"/>
      <c r="AJ7" s="123"/>
    </row>
    <row r="8" spans="1:36" ht="15.95" customHeight="1">
      <c r="A8" s="232">
        <v>6</v>
      </c>
      <c r="B8" s="222" t="str">
        <f t="shared" ref="B8:B27" si="1">M8</f>
        <v>-</v>
      </c>
      <c r="C8" s="207" t="e">
        <f>'ادخال درجات الاختبار الخامس'!FW15</f>
        <v>#DIV/0!</v>
      </c>
      <c r="M8" s="558" t="str">
        <f>IF('مج 5'!R11=0,"-",'مج 5'!R11)</f>
        <v>-</v>
      </c>
      <c r="N8" s="558"/>
      <c r="O8" s="558"/>
      <c r="P8" s="558"/>
      <c r="Q8" s="558"/>
      <c r="R8" s="558"/>
      <c r="S8" s="19">
        <f>COUNTIF(س5!$A$14:$G$63,M8)</f>
        <v>0</v>
      </c>
      <c r="U8" t="str">
        <f t="shared" si="0"/>
        <v/>
      </c>
    </row>
    <row r="9" spans="1:36" ht="15.95" customHeight="1">
      <c r="A9" s="232">
        <v>7</v>
      </c>
      <c r="B9" s="222" t="str">
        <f t="shared" si="1"/>
        <v>-</v>
      </c>
      <c r="C9" s="207" t="e">
        <f>'ادخال درجات الاختبار الخامس'!FW16</f>
        <v>#DIV/0!</v>
      </c>
      <c r="M9" s="558" t="str">
        <f>IF('مج 5'!R12=0,"-",'مج 5'!R12)</f>
        <v>-</v>
      </c>
      <c r="N9" s="558"/>
      <c r="O9" s="558"/>
      <c r="P9" s="558"/>
      <c r="Q9" s="558"/>
      <c r="R9" s="558"/>
      <c r="S9" s="19">
        <f>COUNTIF(س5!$A$14:$G$63,M9)</f>
        <v>0</v>
      </c>
      <c r="U9" t="str">
        <f t="shared" si="0"/>
        <v/>
      </c>
    </row>
    <row r="10" spans="1:36" ht="15.95" customHeight="1">
      <c r="A10" s="232">
        <v>8</v>
      </c>
      <c r="B10" s="222" t="str">
        <f t="shared" si="1"/>
        <v>-</v>
      </c>
      <c r="C10" s="207" t="e">
        <f>'ادخال درجات الاختبار الخامس'!FW17</f>
        <v>#DIV/0!</v>
      </c>
      <c r="M10" s="558" t="str">
        <f>IF('مج 5'!R13=0,"-",'مج 5'!R13)</f>
        <v>-</v>
      </c>
      <c r="N10" s="558"/>
      <c r="O10" s="558"/>
      <c r="P10" s="558"/>
      <c r="Q10" s="558"/>
      <c r="R10" s="558"/>
      <c r="S10" s="19">
        <f>COUNTIF(س5!$A$14:$G$63,M10)</f>
        <v>0</v>
      </c>
      <c r="U10" t="str">
        <f t="shared" si="0"/>
        <v/>
      </c>
    </row>
    <row r="11" spans="1:36" ht="15.95" customHeight="1">
      <c r="A11" s="232">
        <v>9</v>
      </c>
      <c r="B11" s="222" t="str">
        <f t="shared" si="1"/>
        <v>-</v>
      </c>
      <c r="C11" s="207" t="e">
        <f>'ادخال درجات الاختبار الخامس'!FW18</f>
        <v>#DIV/0!</v>
      </c>
      <c r="M11" s="558" t="str">
        <f>IF('مج 5'!R14=0,"-",'مج 5'!R14)</f>
        <v>-</v>
      </c>
      <c r="N11" s="558"/>
      <c r="O11" s="558"/>
      <c r="P11" s="558"/>
      <c r="Q11" s="558"/>
      <c r="R11" s="558"/>
      <c r="S11" s="19">
        <f>COUNTIF(س5!$A$14:$G$63,M11)</f>
        <v>0</v>
      </c>
      <c r="U11" t="str">
        <f t="shared" si="0"/>
        <v/>
      </c>
    </row>
    <row r="12" spans="1:36" ht="15.95" customHeight="1">
      <c r="A12" s="232">
        <v>10</v>
      </c>
      <c r="B12" s="222" t="str">
        <f t="shared" si="1"/>
        <v>-</v>
      </c>
      <c r="C12" s="207" t="e">
        <f>'ادخال درجات الاختبار الخامس'!FW19</f>
        <v>#DIV/0!</v>
      </c>
      <c r="M12" s="558" t="str">
        <f>IF('مج 5'!R15=0,"-",'مج 5'!R15)</f>
        <v>-</v>
      </c>
      <c r="N12" s="558"/>
      <c r="O12" s="558"/>
      <c r="P12" s="558"/>
      <c r="Q12" s="558"/>
      <c r="R12" s="558"/>
      <c r="S12" s="19">
        <f>COUNTIF(س5!$A$14:$G$63,M12)</f>
        <v>0</v>
      </c>
      <c r="U12" t="str">
        <f t="shared" si="0"/>
        <v/>
      </c>
    </row>
    <row r="13" spans="1:36" ht="15.95" customHeight="1">
      <c r="A13" s="232">
        <v>11</v>
      </c>
      <c r="B13" s="222" t="str">
        <f t="shared" si="1"/>
        <v>-</v>
      </c>
      <c r="C13" s="207" t="e">
        <f>'ادخال درجات الاختبار الخامس'!FW20</f>
        <v>#DIV/0!</v>
      </c>
      <c r="M13" s="558" t="str">
        <f>IF('مج 5'!R16=0,"-",'مج 5'!R16)</f>
        <v>-</v>
      </c>
      <c r="N13" s="558"/>
      <c r="O13" s="558"/>
      <c r="P13" s="558"/>
      <c r="Q13" s="558"/>
      <c r="R13" s="558"/>
      <c r="S13" s="19">
        <f>COUNTIF(س5!$A$14:$G$63,M13)</f>
        <v>0</v>
      </c>
      <c r="U13" t="str">
        <f t="shared" si="0"/>
        <v/>
      </c>
    </row>
    <row r="14" spans="1:36" ht="15.95" customHeight="1">
      <c r="A14" s="232">
        <v>12</v>
      </c>
      <c r="B14" s="222" t="str">
        <f t="shared" si="1"/>
        <v>-</v>
      </c>
      <c r="C14" s="207" t="e">
        <f>'ادخال درجات الاختبار الخامس'!FW21</f>
        <v>#DIV/0!</v>
      </c>
      <c r="M14" s="558" t="str">
        <f>IF('مج 5'!R17=0,"-",'مج 5'!R17)</f>
        <v>-</v>
      </c>
      <c r="N14" s="558"/>
      <c r="O14" s="558"/>
      <c r="P14" s="558"/>
      <c r="Q14" s="558"/>
      <c r="R14" s="558"/>
      <c r="S14" s="19">
        <f>COUNTIF(س5!$A$14:$G$63,M14)</f>
        <v>0</v>
      </c>
      <c r="U14" t="str">
        <f t="shared" si="0"/>
        <v/>
      </c>
    </row>
    <row r="15" spans="1:36" ht="15.95" customHeight="1">
      <c r="A15" s="232">
        <v>13</v>
      </c>
      <c r="B15" s="222" t="str">
        <f t="shared" si="1"/>
        <v>-</v>
      </c>
      <c r="C15" s="207" t="e">
        <f>'ادخال درجات الاختبار الخامس'!FW22</f>
        <v>#DIV/0!</v>
      </c>
      <c r="M15" s="558" t="str">
        <f>IF('مج 5'!R18=0,"-",'مج 5'!R18)</f>
        <v>-</v>
      </c>
      <c r="N15" s="558"/>
      <c r="O15" s="558"/>
      <c r="P15" s="558"/>
      <c r="Q15" s="558"/>
      <c r="R15" s="558"/>
      <c r="S15" s="19">
        <f>COUNTIF(س5!$A$14:$G$63,M15)</f>
        <v>0</v>
      </c>
      <c r="U15" t="str">
        <f t="shared" si="0"/>
        <v/>
      </c>
    </row>
    <row r="16" spans="1:36" ht="15.95" customHeight="1">
      <c r="A16" s="232">
        <v>14</v>
      </c>
      <c r="B16" s="222" t="str">
        <f t="shared" si="1"/>
        <v>-</v>
      </c>
      <c r="C16" s="207" t="e">
        <f>'ادخال درجات الاختبار الخامس'!FW23</f>
        <v>#DIV/0!</v>
      </c>
      <c r="M16" s="558" t="str">
        <f>IF('مج 5'!R19=0,"-",'مج 5'!R19)</f>
        <v>-</v>
      </c>
      <c r="N16" s="558"/>
      <c r="O16" s="558"/>
      <c r="P16" s="558"/>
      <c r="Q16" s="558"/>
      <c r="R16" s="558"/>
      <c r="S16" s="19">
        <f>COUNTIF(س5!$A$14:$G$63,M16)</f>
        <v>0</v>
      </c>
      <c r="U16" t="str">
        <f t="shared" si="0"/>
        <v/>
      </c>
    </row>
    <row r="17" spans="1:21" ht="15.95" customHeight="1">
      <c r="A17" s="232">
        <v>15</v>
      </c>
      <c r="B17" s="222" t="str">
        <f t="shared" si="1"/>
        <v>-</v>
      </c>
      <c r="C17" s="207" t="e">
        <f>'ادخال درجات الاختبار الخامس'!FW24</f>
        <v>#DIV/0!</v>
      </c>
      <c r="M17" s="558" t="str">
        <f>IF('مج 5'!R20=0,"-",'مج 5'!R20)</f>
        <v>-</v>
      </c>
      <c r="N17" s="558"/>
      <c r="O17" s="558"/>
      <c r="P17" s="558"/>
      <c r="Q17" s="558"/>
      <c r="R17" s="558"/>
      <c r="S17" s="19">
        <f>COUNTIF(س5!$A$14:$G$63,M17)</f>
        <v>0</v>
      </c>
      <c r="U17" t="str">
        <f t="shared" si="0"/>
        <v/>
      </c>
    </row>
    <row r="18" spans="1:21" ht="15.95" customHeight="1">
      <c r="A18" s="232">
        <v>16</v>
      </c>
      <c r="B18" s="222" t="str">
        <f t="shared" si="1"/>
        <v>-</v>
      </c>
      <c r="C18" s="207" t="e">
        <f>'ادخال درجات الاختبار الخامس'!FW25</f>
        <v>#DIV/0!</v>
      </c>
      <c r="M18" s="558" t="str">
        <f>IF('مج 5'!R21=0,"-",'مج 5'!R21)</f>
        <v>-</v>
      </c>
      <c r="N18" s="558"/>
      <c r="O18" s="558"/>
      <c r="P18" s="558"/>
      <c r="Q18" s="558"/>
      <c r="R18" s="558"/>
      <c r="S18" s="19">
        <f>COUNTIF(س5!$A$14:$G$63,M18)</f>
        <v>0</v>
      </c>
      <c r="U18" t="str">
        <f t="shared" si="0"/>
        <v/>
      </c>
    </row>
    <row r="19" spans="1:21" ht="15.95" customHeight="1">
      <c r="A19" s="232">
        <v>17</v>
      </c>
      <c r="B19" s="222" t="str">
        <f t="shared" si="1"/>
        <v>-</v>
      </c>
      <c r="C19" s="207" t="e">
        <f>'ادخال درجات الاختبار الخامس'!FW26</f>
        <v>#DIV/0!</v>
      </c>
      <c r="M19" s="558" t="str">
        <f>IF('مج 5'!R22=0,"-",'مج 5'!R22)</f>
        <v>-</v>
      </c>
      <c r="N19" s="558"/>
      <c r="O19" s="558"/>
      <c r="P19" s="558"/>
      <c r="Q19" s="558"/>
      <c r="R19" s="558"/>
      <c r="S19" s="19">
        <f>COUNTIF(س5!$A$14:$G$63,M19)</f>
        <v>0</v>
      </c>
      <c r="U19" t="str">
        <f t="shared" si="0"/>
        <v/>
      </c>
    </row>
    <row r="20" spans="1:21" ht="15.95" customHeight="1">
      <c r="A20" s="232">
        <v>18</v>
      </c>
      <c r="B20" s="222" t="str">
        <f t="shared" si="1"/>
        <v>-</v>
      </c>
      <c r="C20" s="207" t="e">
        <f>'ادخال درجات الاختبار الخامس'!FW27</f>
        <v>#DIV/0!</v>
      </c>
      <c r="M20" s="558" t="str">
        <f>IF('مج 5'!R23=0,"-",'مج 5'!R23)</f>
        <v>-</v>
      </c>
      <c r="N20" s="558"/>
      <c r="O20" s="558"/>
      <c r="P20" s="558"/>
      <c r="Q20" s="558"/>
      <c r="R20" s="558"/>
      <c r="S20" s="19">
        <f>COUNTIF(س5!$A$14:$G$63,M20)</f>
        <v>0</v>
      </c>
      <c r="U20" t="str">
        <f t="shared" si="0"/>
        <v/>
      </c>
    </row>
    <row r="21" spans="1:21" ht="15.95" customHeight="1">
      <c r="A21" s="232">
        <v>19</v>
      </c>
      <c r="B21" s="222" t="str">
        <f t="shared" si="1"/>
        <v>-</v>
      </c>
      <c r="C21" s="207" t="e">
        <f>'ادخال درجات الاختبار الخامس'!FW28</f>
        <v>#DIV/0!</v>
      </c>
      <c r="M21" s="558" t="str">
        <f>IF('مج 5'!R24=0,"-",'مج 5'!R24)</f>
        <v>-</v>
      </c>
      <c r="N21" s="558"/>
      <c r="O21" s="558"/>
      <c r="P21" s="558"/>
      <c r="Q21" s="558"/>
      <c r="R21" s="558"/>
      <c r="S21" s="19">
        <f>COUNTIF(س5!$A$14:$G$63,M21)</f>
        <v>0</v>
      </c>
      <c r="U21" t="str">
        <f t="shared" si="0"/>
        <v/>
      </c>
    </row>
    <row r="22" spans="1:21" ht="15.95" customHeight="1">
      <c r="A22" s="232">
        <v>20</v>
      </c>
      <c r="B22" s="222" t="str">
        <f t="shared" si="1"/>
        <v>-</v>
      </c>
      <c r="C22" s="207" t="e">
        <f>'ادخال درجات الاختبار الخامس'!FW29</f>
        <v>#DIV/0!</v>
      </c>
      <c r="M22" s="558" t="str">
        <f>IF('مج 5'!R25=0,"-",'مج 5'!R25)</f>
        <v>-</v>
      </c>
      <c r="N22" s="558"/>
      <c r="O22" s="558"/>
      <c r="P22" s="558"/>
      <c r="Q22" s="558"/>
      <c r="R22" s="558"/>
      <c r="S22" s="19">
        <f>COUNTIF(س5!$A$14:$G$63,M22)</f>
        <v>0</v>
      </c>
      <c r="U22" t="str">
        <f t="shared" si="0"/>
        <v/>
      </c>
    </row>
    <row r="23" spans="1:21" ht="15.95" customHeight="1">
      <c r="A23" s="232">
        <v>21</v>
      </c>
      <c r="B23" s="222" t="str">
        <f t="shared" si="1"/>
        <v>-</v>
      </c>
      <c r="C23" s="207" t="e">
        <f>'ادخال درجات الاختبار الخامس'!FW30</f>
        <v>#DIV/0!</v>
      </c>
      <c r="M23" s="558" t="str">
        <f>IF('مج 5'!R26=0,"-",'مج 5'!R26)</f>
        <v>-</v>
      </c>
      <c r="N23" s="558"/>
      <c r="O23" s="558"/>
      <c r="P23" s="558"/>
      <c r="Q23" s="558"/>
      <c r="R23" s="558"/>
      <c r="S23" s="19">
        <f>COUNTIF(س5!$A$14:$G$63,M23)</f>
        <v>0</v>
      </c>
      <c r="U23" t="str">
        <f t="shared" si="0"/>
        <v/>
      </c>
    </row>
    <row r="24" spans="1:21" ht="15.95" customHeight="1">
      <c r="A24" s="232">
        <v>22</v>
      </c>
      <c r="B24" s="222" t="str">
        <f t="shared" si="1"/>
        <v>-</v>
      </c>
      <c r="C24" s="207" t="e">
        <f>'ادخال درجات الاختبار الخامس'!FW31</f>
        <v>#DIV/0!</v>
      </c>
      <c r="M24" s="558" t="str">
        <f>IF('مج 5'!R27=0,"-",'مج 5'!R27)</f>
        <v>-</v>
      </c>
      <c r="N24" s="558"/>
      <c r="O24" s="558"/>
      <c r="P24" s="558"/>
      <c r="Q24" s="558"/>
      <c r="R24" s="558"/>
      <c r="S24" s="19">
        <f>COUNTIF(س5!$A$14:$G$63,M24)</f>
        <v>0</v>
      </c>
      <c r="U24" t="str">
        <f t="shared" si="0"/>
        <v/>
      </c>
    </row>
    <row r="25" spans="1:21" ht="15.95" customHeight="1">
      <c r="A25" s="232">
        <v>23</v>
      </c>
      <c r="B25" s="222" t="str">
        <f t="shared" si="1"/>
        <v>-</v>
      </c>
      <c r="C25" s="207" t="e">
        <f>'ادخال درجات الاختبار الخامس'!FW32</f>
        <v>#DIV/0!</v>
      </c>
      <c r="M25" s="558" t="str">
        <f>IF('مج 5'!R28=0,"-",'مج 5'!R28)</f>
        <v>-</v>
      </c>
      <c r="N25" s="558"/>
      <c r="O25" s="558"/>
      <c r="P25" s="558"/>
      <c r="Q25" s="558"/>
      <c r="R25" s="558"/>
      <c r="S25" s="19">
        <f>COUNTIF(س5!$A$14:$G$63,M25)</f>
        <v>0</v>
      </c>
      <c r="U25" t="str">
        <f t="shared" si="0"/>
        <v/>
      </c>
    </row>
    <row r="26" spans="1:21" ht="15.95" customHeight="1">
      <c r="A26" s="232">
        <v>24</v>
      </c>
      <c r="B26" s="222" t="str">
        <f t="shared" si="1"/>
        <v>-</v>
      </c>
      <c r="C26" s="207" t="e">
        <f>'ادخال درجات الاختبار الخامس'!FW33</f>
        <v>#DIV/0!</v>
      </c>
      <c r="M26" s="558" t="str">
        <f>IF('مج 5'!R29=0,"-",'مج 5'!R29)</f>
        <v>-</v>
      </c>
      <c r="N26" s="558"/>
      <c r="O26" s="558"/>
      <c r="P26" s="558"/>
      <c r="Q26" s="558"/>
      <c r="R26" s="558"/>
      <c r="S26" s="19">
        <f>COUNTIF(س5!$A$14:$G$63,M26)</f>
        <v>0</v>
      </c>
      <c r="U26" t="str">
        <f t="shared" si="0"/>
        <v/>
      </c>
    </row>
    <row r="27" spans="1:21" ht="15.95" customHeight="1">
      <c r="A27" s="232">
        <v>25</v>
      </c>
      <c r="B27" s="222" t="str">
        <f t="shared" si="1"/>
        <v>-</v>
      </c>
      <c r="C27" s="207" t="e">
        <f>'ادخال درجات الاختبار الخامس'!FW34</f>
        <v>#DIV/0!</v>
      </c>
      <c r="M27" s="558" t="str">
        <f>IF('مج 5'!R30=0,"-",'مج 5'!R30)</f>
        <v>-</v>
      </c>
      <c r="N27" s="558"/>
      <c r="O27" s="558"/>
      <c r="P27" s="558"/>
      <c r="Q27" s="558"/>
      <c r="R27" s="558"/>
      <c r="S27" s="19">
        <f>COUNTIF(س5!$A$14:$G$63,M27)</f>
        <v>0</v>
      </c>
      <c r="U27" t="str">
        <f t="shared" si="0"/>
        <v/>
      </c>
    </row>
    <row r="28" spans="1:21">
      <c r="B28" s="297"/>
      <c r="M28" s="559"/>
      <c r="N28" s="559"/>
      <c r="O28" s="559"/>
      <c r="P28" s="559"/>
      <c r="Q28" s="559"/>
      <c r="R28" s="559"/>
    </row>
  </sheetData>
  <mergeCells count="29">
    <mergeCell ref="M1:R1"/>
    <mergeCell ref="M2:T2"/>
    <mergeCell ref="M3:R3"/>
    <mergeCell ref="E4:I4"/>
    <mergeCell ref="M4:R4"/>
    <mergeCell ref="M8:R8"/>
    <mergeCell ref="M9:R9"/>
    <mergeCell ref="M10:R10"/>
    <mergeCell ref="M5:R5"/>
    <mergeCell ref="M6:R6"/>
    <mergeCell ref="M7:R7"/>
    <mergeCell ref="M14:R14"/>
    <mergeCell ref="M15:R15"/>
    <mergeCell ref="M16:R16"/>
    <mergeCell ref="M11:R11"/>
    <mergeCell ref="M12:R12"/>
    <mergeCell ref="M13:R13"/>
    <mergeCell ref="M20:R20"/>
    <mergeCell ref="M21:R21"/>
    <mergeCell ref="M22:R22"/>
    <mergeCell ref="M17:R17"/>
    <mergeCell ref="M18:R18"/>
    <mergeCell ref="M19:R19"/>
    <mergeCell ref="M26:R26"/>
    <mergeCell ref="M27:R27"/>
    <mergeCell ref="M28:R28"/>
    <mergeCell ref="M23:R23"/>
    <mergeCell ref="M24:R24"/>
    <mergeCell ref="M25:R25"/>
  </mergeCells>
  <conditionalFormatting sqref="C3:C27">
    <cfRule type="containsErrors" dxfId="0" priority="1">
      <formula>ISERROR(C3)</formula>
    </cfRule>
  </conditionalFormatting>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0174F-07CF-45B2-BF0F-979A85EEB8C3}">
  <dimension ref="A1:H169"/>
  <sheetViews>
    <sheetView rightToLeft="1" workbookViewId="0">
      <selection activeCell="K48" sqref="K48"/>
    </sheetView>
  </sheetViews>
  <sheetFormatPr defaultRowHeight="14.25" outlineLevelRow="1"/>
  <cols>
    <col min="1" max="1" width="66" customWidth="1"/>
    <col min="2" max="2" width="6.5" customWidth="1"/>
  </cols>
  <sheetData>
    <row r="1" spans="1:8">
      <c r="C1" t="s">
        <v>232</v>
      </c>
      <c r="D1" t="s">
        <v>233</v>
      </c>
      <c r="E1" t="s">
        <v>234</v>
      </c>
      <c r="F1" t="s">
        <v>235</v>
      </c>
      <c r="G1" t="s">
        <v>236</v>
      </c>
      <c r="H1" t="s">
        <v>231</v>
      </c>
    </row>
    <row r="2" spans="1:8" hidden="1" outlineLevel="1">
      <c r="B2" t="s">
        <v>655</v>
      </c>
      <c r="C2" s="130" t="e">
        <f>'احصائيات 1'!$D$3</f>
        <v>#DIV/0!</v>
      </c>
    </row>
    <row r="3" spans="1:8" hidden="1" outlineLevel="1" collapsed="1">
      <c r="B3" t="s">
        <v>655</v>
      </c>
      <c r="G3" s="130" t="e">
        <f>'احصائيات 5'!$C$3</f>
        <v>#DIV/0!</v>
      </c>
    </row>
    <row r="4" spans="1:8" collapsed="1">
      <c r="A4" t="s">
        <v>599</v>
      </c>
      <c r="C4" s="130" t="e">
        <f>AVERAGE(C2:C3)</f>
        <v>#DIV/0!</v>
      </c>
      <c r="G4" s="130" t="e">
        <f>AVERAGE(G2:G3)</f>
        <v>#DIV/0!</v>
      </c>
    </row>
    <row r="5" spans="1:8" hidden="1" outlineLevel="1">
      <c r="B5" t="s">
        <v>655</v>
      </c>
      <c r="C5" s="130" t="e">
        <f>'احصائيات 1'!$D$4</f>
        <v>#DIV/0!</v>
      </c>
    </row>
    <row r="6" spans="1:8" hidden="1" outlineLevel="1" collapsed="1">
      <c r="B6" t="s">
        <v>655</v>
      </c>
      <c r="D6" s="130" t="e">
        <f>'احصائيات 2'!$C$3</f>
        <v>#DIV/0!</v>
      </c>
    </row>
    <row r="7" spans="1:8" hidden="1" outlineLevel="1" collapsed="1">
      <c r="B7" t="s">
        <v>655</v>
      </c>
      <c r="F7" s="130" t="e">
        <f>'احصائيات 4'!$C$3</f>
        <v>#DIV/0!</v>
      </c>
    </row>
    <row r="8" spans="1:8" hidden="1" outlineLevel="1" collapsed="1">
      <c r="B8" t="s">
        <v>655</v>
      </c>
      <c r="G8" s="130" t="e">
        <f>'احصائيات 5'!$C$4</f>
        <v>#DIV/0!</v>
      </c>
    </row>
    <row r="9" spans="1:8" hidden="1" outlineLevel="1" collapsed="1">
      <c r="B9" t="s">
        <v>655</v>
      </c>
      <c r="H9" s="130">
        <f ca="1">احصائيات0!$D$4</f>
        <v>0.4375</v>
      </c>
    </row>
    <row r="10" spans="1:8" collapsed="1">
      <c r="A10" t="s">
        <v>600</v>
      </c>
      <c r="C10" s="130" t="e">
        <f>AVERAGE(C5:C9)</f>
        <v>#DIV/0!</v>
      </c>
      <c r="D10" s="130" t="e">
        <f>AVERAGE(D5:D9)</f>
        <v>#DIV/0!</v>
      </c>
      <c r="F10" s="130" t="e">
        <f>AVERAGE(F5:F9)</f>
        <v>#DIV/0!</v>
      </c>
      <c r="G10" s="130" t="e">
        <f>AVERAGE(G5:G9)</f>
        <v>#DIV/0!</v>
      </c>
      <c r="H10" s="130">
        <f ca="1">AVERAGE(H5:H9)</f>
        <v>0.4375</v>
      </c>
    </row>
    <row r="11" spans="1:8" hidden="1" outlineLevel="1">
      <c r="B11" t="s">
        <v>655</v>
      </c>
      <c r="E11" s="130" t="e">
        <f>'احصائيات 3'!$C$3</f>
        <v>#DIV/0!</v>
      </c>
    </row>
    <row r="12" spans="1:8" hidden="1" outlineLevel="1" collapsed="1">
      <c r="B12" t="s">
        <v>655</v>
      </c>
      <c r="F12" s="130" t="e">
        <f>'احصائيات 4'!$C$6</f>
        <v>#DIV/0!</v>
      </c>
    </row>
    <row r="13" spans="1:8" collapsed="1">
      <c r="A13" t="s">
        <v>604</v>
      </c>
      <c r="E13" s="130" t="e">
        <f>AVERAGE(E11:E12)</f>
        <v>#DIV/0!</v>
      </c>
      <c r="F13" s="130" t="e">
        <f>AVERAGE(F11:F12)</f>
        <v>#DIV/0!</v>
      </c>
    </row>
    <row r="14" spans="1:8" hidden="1" outlineLevel="1">
      <c r="B14" t="s">
        <v>655</v>
      </c>
      <c r="C14" s="130" t="e">
        <f>'احصائيات 1'!$D$5</f>
        <v>#DIV/0!</v>
      </c>
    </row>
    <row r="15" spans="1:8" hidden="1" outlineLevel="1" collapsed="1">
      <c r="B15" t="s">
        <v>655</v>
      </c>
      <c r="E15" s="130" t="e">
        <f>'احصائيات 3'!$C$4</f>
        <v>#DIV/0!</v>
      </c>
    </row>
    <row r="16" spans="1:8" collapsed="1">
      <c r="A16" t="s">
        <v>601</v>
      </c>
      <c r="C16" s="130" t="e">
        <f>AVERAGE(C14:C15)</f>
        <v>#DIV/0!</v>
      </c>
      <c r="E16" s="130" t="e">
        <f>AVERAGE(E14:E15)</f>
        <v>#DIV/0!</v>
      </c>
    </row>
    <row r="17" spans="1:7" hidden="1" outlineLevel="1">
      <c r="B17" t="s">
        <v>655</v>
      </c>
      <c r="C17" s="130" t="e">
        <f>'احصائيات 1'!$D$6</f>
        <v>#DIV/0!</v>
      </c>
    </row>
    <row r="18" spans="1:7" collapsed="1">
      <c r="A18" t="s">
        <v>602</v>
      </c>
      <c r="C18" s="130" t="e">
        <f>AVERAGE(C17)</f>
        <v>#DIV/0!</v>
      </c>
    </row>
    <row r="19" spans="1:7" hidden="1" outlineLevel="1">
      <c r="B19" t="s">
        <v>655</v>
      </c>
      <c r="G19" s="130" t="e">
        <f>'احصائيات 5'!$C$5</f>
        <v>#DIV/0!</v>
      </c>
    </row>
    <row r="20" spans="1:7" hidden="1" outlineLevel="1" collapsed="1">
      <c r="G20" s="130" t="e">
        <f>'احصائيات 5'!$C$8</f>
        <v>#DIV/0!</v>
      </c>
    </row>
    <row r="21" spans="1:7" collapsed="1">
      <c r="A21" t="s">
        <v>606</v>
      </c>
      <c r="G21" s="130" t="e">
        <f>AVERAGE(G19:G20)</f>
        <v>#DIV/0!</v>
      </c>
    </row>
    <row r="22" spans="1:7" hidden="1" outlineLevel="1">
      <c r="B22" t="s">
        <v>655</v>
      </c>
      <c r="G22" s="130" t="e">
        <f>'احصائيات 5'!$C$6</f>
        <v>#DIV/0!</v>
      </c>
    </row>
    <row r="23" spans="1:7" collapsed="1">
      <c r="A23" t="s">
        <v>612</v>
      </c>
      <c r="G23" s="130" t="e">
        <f>AVERAGE(G22)</f>
        <v>#DIV/0!</v>
      </c>
    </row>
    <row r="24" spans="1:7" hidden="1" outlineLevel="1">
      <c r="B24" t="s">
        <v>655</v>
      </c>
      <c r="C24" s="130" t="e">
        <f>'احصائيات 1'!$D$7</f>
        <v>#DIV/0!</v>
      </c>
    </row>
    <row r="25" spans="1:7" hidden="1" outlineLevel="1" collapsed="1">
      <c r="B25" t="s">
        <v>655</v>
      </c>
      <c r="D25" s="130" t="e">
        <f>'احصائيات 2'!$C$4</f>
        <v>#DIV/0!</v>
      </c>
    </row>
    <row r="26" spans="1:7" hidden="1" outlineLevel="1" collapsed="1">
      <c r="B26" t="s">
        <v>655</v>
      </c>
      <c r="E26" s="130" t="e">
        <f>'احصائيات 3'!$C$5</f>
        <v>#DIV/0!</v>
      </c>
    </row>
    <row r="27" spans="1:7" hidden="1" outlineLevel="1" collapsed="1">
      <c r="B27" t="s">
        <v>655</v>
      </c>
      <c r="G27" s="130" t="e">
        <f>'احصائيات 5'!$C$7</f>
        <v>#DIV/0!</v>
      </c>
    </row>
    <row r="28" spans="1:7" collapsed="1">
      <c r="A28" t="s">
        <v>603</v>
      </c>
      <c r="C28" s="130" t="e">
        <f>AVERAGE(C24:C27)</f>
        <v>#DIV/0!</v>
      </c>
      <c r="D28" s="130" t="e">
        <f>AVERAGE(D24:D27)</f>
        <v>#DIV/0!</v>
      </c>
      <c r="E28" s="130" t="e">
        <f>AVERAGE(E24:E27)</f>
        <v>#DIV/0!</v>
      </c>
      <c r="G28" s="130" t="e">
        <f>AVERAGE(G24:G27)</f>
        <v>#DIV/0!</v>
      </c>
    </row>
    <row r="29" spans="1:7" hidden="1" outlineLevel="1">
      <c r="B29" t="s">
        <v>655</v>
      </c>
      <c r="C29" s="130" t="e">
        <f>'احصائيات 1'!$D$8</f>
        <v>#DIV/0!</v>
      </c>
    </row>
    <row r="30" spans="1:7" hidden="1" outlineLevel="1" collapsed="1">
      <c r="B30" t="s">
        <v>655</v>
      </c>
      <c r="E30" s="130" t="e">
        <f>'احصائيات 3'!$C$6</f>
        <v>#DIV/0!</v>
      </c>
    </row>
    <row r="31" spans="1:7" collapsed="1">
      <c r="A31" t="s">
        <v>607</v>
      </c>
      <c r="C31" s="130" t="e">
        <f>AVERAGE(C29:C30)</f>
        <v>#DIV/0!</v>
      </c>
      <c r="E31" s="130" t="e">
        <f>AVERAGE(E29:E30)</f>
        <v>#DIV/0!</v>
      </c>
    </row>
    <row r="32" spans="1:7" hidden="1" outlineLevel="1">
      <c r="B32" t="s">
        <v>655</v>
      </c>
      <c r="D32" s="130" t="e">
        <f>'احصائيات 2'!$C$5</f>
        <v>#DIV/0!</v>
      </c>
    </row>
    <row r="33" spans="1:8" collapsed="1">
      <c r="A33" t="s">
        <v>621</v>
      </c>
      <c r="D33" s="130" t="e">
        <f>AVERAGE(D32)</f>
        <v>#DIV/0!</v>
      </c>
    </row>
    <row r="34" spans="1:8" hidden="1" outlineLevel="1">
      <c r="B34" t="s">
        <v>655</v>
      </c>
      <c r="E34" s="130" t="e">
        <f>'احصائيات 3'!$C$7</f>
        <v>#DIV/0!</v>
      </c>
    </row>
    <row r="35" spans="1:8" collapsed="1">
      <c r="A35" t="s">
        <v>608</v>
      </c>
      <c r="E35" s="130" t="e">
        <f>AVERAGE(E34)</f>
        <v>#DIV/0!</v>
      </c>
    </row>
    <row r="36" spans="1:8" hidden="1" outlineLevel="1">
      <c r="B36" t="s">
        <v>655</v>
      </c>
      <c r="F36" s="130" t="e">
        <f>'احصائيات 4'!$C$4</f>
        <v>#DIV/0!</v>
      </c>
    </row>
    <row r="37" spans="1:8" collapsed="1">
      <c r="A37" t="s">
        <v>610</v>
      </c>
      <c r="F37" s="130" t="e">
        <f>AVERAGE(F36)</f>
        <v>#DIV/0!</v>
      </c>
    </row>
    <row r="38" spans="1:8" hidden="1" outlineLevel="1">
      <c r="B38" t="s">
        <v>655</v>
      </c>
      <c r="E38" s="130" t="e">
        <f>'احصائيات 3'!$C$8</f>
        <v>#DIV/0!</v>
      </c>
    </row>
    <row r="39" spans="1:8" hidden="1" outlineLevel="1" collapsed="1">
      <c r="B39" t="s">
        <v>655</v>
      </c>
      <c r="F39" s="130" t="e">
        <f>'احصائيات 4'!$C$5</f>
        <v>#DIV/0!</v>
      </c>
    </row>
    <row r="40" spans="1:8" collapsed="1">
      <c r="A40" t="s">
        <v>609</v>
      </c>
      <c r="E40" s="130" t="e">
        <f>AVERAGE(E38:E39)</f>
        <v>#DIV/0!</v>
      </c>
      <c r="F40" s="130" t="e">
        <f>AVERAGE(F38:F39)</f>
        <v>#DIV/0!</v>
      </c>
    </row>
    <row r="41" spans="1:8" hidden="1" outlineLevel="1">
      <c r="B41" t="s">
        <v>655</v>
      </c>
      <c r="F41" s="130" t="e">
        <f>'احصائيات 4'!$C$7</f>
        <v>#DIV/0!</v>
      </c>
    </row>
    <row r="42" spans="1:8" collapsed="1">
      <c r="A42" t="s">
        <v>611</v>
      </c>
      <c r="F42" s="130" t="e">
        <f>AVERAGE(F41)</f>
        <v>#DIV/0!</v>
      </c>
    </row>
    <row r="43" spans="1:8" hidden="1" outlineLevel="1">
      <c r="B43" t="s">
        <v>655</v>
      </c>
      <c r="F43" s="130" t="e">
        <f>'احصائيات 4'!$C$8</f>
        <v>#DIV/0!</v>
      </c>
    </row>
    <row r="44" spans="1:8" collapsed="1">
      <c r="A44" t="s">
        <v>605</v>
      </c>
      <c r="F44" s="130" t="e">
        <f>AVERAGE(F43)</f>
        <v>#DIV/0!</v>
      </c>
    </row>
    <row r="45" spans="1:8" outlineLevel="1">
      <c r="B45" t="s">
        <v>655</v>
      </c>
      <c r="F45" s="130" t="e">
        <f>'احصائيات 4'!$C$9</f>
        <v>#DIV/0!</v>
      </c>
    </row>
    <row r="46" spans="1:8" outlineLevel="1" collapsed="1">
      <c r="B46" t="s">
        <v>655</v>
      </c>
      <c r="G46" s="130" t="e">
        <f>'احصائيات 5'!$C$9</f>
        <v>#DIV/0!</v>
      </c>
    </row>
    <row r="47" spans="1:8" outlineLevel="1" collapsed="1">
      <c r="B47" t="s">
        <v>655</v>
      </c>
      <c r="H47" s="130">
        <f ca="1">احصائيات0!$D$3</f>
        <v>0.95</v>
      </c>
    </row>
    <row r="48" spans="1:8">
      <c r="A48" t="s">
        <v>656</v>
      </c>
      <c r="F48" s="130" t="e">
        <f>AVERAGE(F45:F47)</f>
        <v>#DIV/0!</v>
      </c>
      <c r="G48" s="130" t="e">
        <f>AVERAGE(G45:G47)</f>
        <v>#DIV/0!</v>
      </c>
      <c r="H48" s="130">
        <f ca="1">AVERAGE(H45:H47)</f>
        <v>0.95</v>
      </c>
    </row>
    <row r="49" spans="1:8" hidden="1" outlineLevel="1">
      <c r="B49" t="s">
        <v>655</v>
      </c>
      <c r="H49" s="130">
        <f ca="1">احصائيات0!$D$5</f>
        <v>0.7</v>
      </c>
    </row>
    <row r="50" spans="1:8" collapsed="1">
      <c r="A50" t="s">
        <v>657</v>
      </c>
      <c r="H50" s="130">
        <f ca="1">AVERAGE(H49)</f>
        <v>0.7</v>
      </c>
    </row>
    <row r="51" spans="1:8" hidden="1" outlineLevel="1">
      <c r="B51" t="s">
        <v>655</v>
      </c>
      <c r="C51" s="130" t="e">
        <f>'احصائيات 1'!$D$9</f>
        <v>#DIV/0!</v>
      </c>
    </row>
    <row r="52" spans="1:8" hidden="1" outlineLevel="1" collapsed="1">
      <c r="C52" s="130" t="e">
        <f>'احصائيات 1'!$D$10</f>
        <v>#DIV/0!</v>
      </c>
    </row>
    <row r="53" spans="1:8" hidden="1" outlineLevel="1" collapsed="1">
      <c r="C53" s="130" t="e">
        <f>'احصائيات 1'!$D$11</f>
        <v>#DIV/0!</v>
      </c>
    </row>
    <row r="54" spans="1:8" hidden="1" outlineLevel="1" collapsed="1">
      <c r="C54" s="130" t="e">
        <f>'احصائيات 1'!$D$12</f>
        <v>#DIV/0!</v>
      </c>
    </row>
    <row r="55" spans="1:8" hidden="1" outlineLevel="1" collapsed="1">
      <c r="C55" s="130" t="e">
        <f>'احصائيات 1'!$D$13</f>
        <v>#DIV/0!</v>
      </c>
    </row>
    <row r="56" spans="1:8" hidden="1" outlineLevel="1" collapsed="1">
      <c r="C56" s="130" t="e">
        <f>'احصائيات 1'!$D$14</f>
        <v>#DIV/0!</v>
      </c>
    </row>
    <row r="57" spans="1:8" hidden="1" outlineLevel="1" collapsed="1">
      <c r="C57" s="130" t="e">
        <f>'احصائيات 1'!$D$15</f>
        <v>#DIV/0!</v>
      </c>
    </row>
    <row r="58" spans="1:8" hidden="1" outlineLevel="1" collapsed="1">
      <c r="C58" s="130" t="e">
        <f>'احصائيات 1'!$D$16</f>
        <v>#DIV/0!</v>
      </c>
    </row>
    <row r="59" spans="1:8" hidden="1" outlineLevel="1" collapsed="1">
      <c r="C59" s="130" t="e">
        <f>'احصائيات 1'!$D$17</f>
        <v>#DIV/0!</v>
      </c>
    </row>
    <row r="60" spans="1:8" hidden="1" outlineLevel="1" collapsed="1">
      <c r="C60" s="130" t="e">
        <f>'احصائيات 1'!$D$18</f>
        <v>#DIV/0!</v>
      </c>
    </row>
    <row r="61" spans="1:8" hidden="1" outlineLevel="1" collapsed="1">
      <c r="C61" s="130" t="e">
        <f>'احصائيات 1'!$D$19</f>
        <v>#DIV/0!</v>
      </c>
    </row>
    <row r="62" spans="1:8" hidden="1" outlineLevel="1" collapsed="1">
      <c r="C62" s="130" t="e">
        <f>'احصائيات 1'!$D$20</f>
        <v>#DIV/0!</v>
      </c>
    </row>
    <row r="63" spans="1:8" hidden="1" outlineLevel="1" collapsed="1">
      <c r="C63" s="130" t="e">
        <f>'احصائيات 1'!$D$21</f>
        <v>#DIV/0!</v>
      </c>
    </row>
    <row r="64" spans="1:8" hidden="1" outlineLevel="1" collapsed="1">
      <c r="C64" s="130" t="e">
        <f>'احصائيات 1'!$D$22</f>
        <v>#DIV/0!</v>
      </c>
    </row>
    <row r="65" spans="2:4" hidden="1" outlineLevel="1" collapsed="1">
      <c r="C65" s="130" t="e">
        <f>'احصائيات 1'!$D$23</f>
        <v>#DIV/0!</v>
      </c>
    </row>
    <row r="66" spans="2:4" hidden="1" outlineLevel="1" collapsed="1">
      <c r="C66" s="130" t="e">
        <f>'احصائيات 1'!$D$24</f>
        <v>#DIV/0!</v>
      </c>
    </row>
    <row r="67" spans="2:4" hidden="1" outlineLevel="1" collapsed="1">
      <c r="C67" s="130" t="e">
        <f>'احصائيات 1'!$D$25</f>
        <v>#DIV/0!</v>
      </c>
    </row>
    <row r="68" spans="2:4" hidden="1" outlineLevel="1" collapsed="1">
      <c r="C68" s="130" t="e">
        <f>'احصائيات 1'!$D$26</f>
        <v>#DIV/0!</v>
      </c>
    </row>
    <row r="69" spans="2:4" hidden="1" outlineLevel="1" collapsed="1">
      <c r="C69" s="130" t="e">
        <f>'احصائيات 1'!$D$27</f>
        <v>#DIV/0!</v>
      </c>
    </row>
    <row r="70" spans="2:4" hidden="1" outlineLevel="1" collapsed="1">
      <c r="B70" t="s">
        <v>655</v>
      </c>
      <c r="D70" s="130" t="e">
        <f>'احصائيات 2'!$C$6</f>
        <v>#DIV/0!</v>
      </c>
    </row>
    <row r="71" spans="2:4" hidden="1" outlineLevel="1" collapsed="1">
      <c r="D71" s="130" t="e">
        <f>'احصائيات 2'!$C$7</f>
        <v>#DIV/0!</v>
      </c>
    </row>
    <row r="72" spans="2:4" hidden="1" outlineLevel="1" collapsed="1">
      <c r="D72" s="130" t="e">
        <f>'احصائيات 2'!$C$8</f>
        <v>#DIV/0!</v>
      </c>
    </row>
    <row r="73" spans="2:4" hidden="1" outlineLevel="1" collapsed="1">
      <c r="D73" s="130" t="e">
        <f>'احصائيات 2'!$C$9</f>
        <v>#DIV/0!</v>
      </c>
    </row>
    <row r="74" spans="2:4" hidden="1" outlineLevel="1" collapsed="1">
      <c r="D74" s="130" t="e">
        <f>'احصائيات 2'!$C$10</f>
        <v>#DIV/0!</v>
      </c>
    </row>
    <row r="75" spans="2:4" hidden="1" outlineLevel="1" collapsed="1">
      <c r="D75" s="130" t="e">
        <f>'احصائيات 2'!$C$11</f>
        <v>#DIV/0!</v>
      </c>
    </row>
    <row r="76" spans="2:4" hidden="1" outlineLevel="1" collapsed="1">
      <c r="D76" s="130" t="e">
        <f>'احصائيات 2'!$C$12</f>
        <v>#DIV/0!</v>
      </c>
    </row>
    <row r="77" spans="2:4" hidden="1" outlineLevel="1" collapsed="1">
      <c r="D77" s="130" t="e">
        <f>'احصائيات 2'!$C$13</f>
        <v>#DIV/0!</v>
      </c>
    </row>
    <row r="78" spans="2:4" hidden="1" outlineLevel="1" collapsed="1">
      <c r="D78" s="130" t="e">
        <f>'احصائيات 2'!$C$14</f>
        <v>#DIV/0!</v>
      </c>
    </row>
    <row r="79" spans="2:4" hidden="1" outlineLevel="1" collapsed="1">
      <c r="D79" s="130" t="e">
        <f>'احصائيات 2'!$C$15</f>
        <v>#DIV/0!</v>
      </c>
    </row>
    <row r="80" spans="2:4" hidden="1" outlineLevel="1" collapsed="1">
      <c r="D80" s="130" t="e">
        <f>'احصائيات 2'!$C$16</f>
        <v>#DIV/0!</v>
      </c>
    </row>
    <row r="81" spans="2:5" hidden="1" outlineLevel="1" collapsed="1">
      <c r="D81" s="130" t="e">
        <f>'احصائيات 2'!$C$17</f>
        <v>#DIV/0!</v>
      </c>
    </row>
    <row r="82" spans="2:5" hidden="1" outlineLevel="1" collapsed="1">
      <c r="D82" s="130" t="e">
        <f>'احصائيات 2'!$C$18</f>
        <v>#DIV/0!</v>
      </c>
    </row>
    <row r="83" spans="2:5" hidden="1" outlineLevel="1" collapsed="1">
      <c r="D83" s="130" t="e">
        <f>'احصائيات 2'!$C$19</f>
        <v>#DIV/0!</v>
      </c>
    </row>
    <row r="84" spans="2:5" hidden="1" outlineLevel="1" collapsed="1">
      <c r="D84" s="130" t="e">
        <f>'احصائيات 2'!$C$20</f>
        <v>#DIV/0!</v>
      </c>
    </row>
    <row r="85" spans="2:5" hidden="1" outlineLevel="1" collapsed="1">
      <c r="D85" s="130" t="e">
        <f>'احصائيات 2'!$C$21</f>
        <v>#DIV/0!</v>
      </c>
    </row>
    <row r="86" spans="2:5" hidden="1" outlineLevel="1" collapsed="1">
      <c r="D86" s="130" t="e">
        <f>'احصائيات 2'!$C$22</f>
        <v>#DIV/0!</v>
      </c>
    </row>
    <row r="87" spans="2:5" hidden="1" outlineLevel="1" collapsed="1">
      <c r="D87" s="130" t="e">
        <f>'احصائيات 2'!$C$23</f>
        <v>#DIV/0!</v>
      </c>
    </row>
    <row r="88" spans="2:5" hidden="1" outlineLevel="1" collapsed="1">
      <c r="D88" s="130" t="e">
        <f>'احصائيات 2'!$C$24</f>
        <v>#DIV/0!</v>
      </c>
    </row>
    <row r="89" spans="2:5" hidden="1" outlineLevel="1" collapsed="1">
      <c r="D89" s="130" t="e">
        <f>'احصائيات 2'!$C$25</f>
        <v>#DIV/0!</v>
      </c>
    </row>
    <row r="90" spans="2:5" hidden="1" outlineLevel="1" collapsed="1">
      <c r="D90" s="130" t="e">
        <f>'احصائيات 2'!$C$26</f>
        <v>#DIV/0!</v>
      </c>
    </row>
    <row r="91" spans="2:5" hidden="1" outlineLevel="1" collapsed="1">
      <c r="D91" s="130" t="e">
        <f>'احصائيات 2'!$C$27</f>
        <v>#DIV/0!</v>
      </c>
    </row>
    <row r="92" spans="2:5" hidden="1" outlineLevel="1" collapsed="1">
      <c r="B92" t="s">
        <v>655</v>
      </c>
      <c r="E92" s="130" t="e">
        <f>'احصائيات 3'!$C$9</f>
        <v>#DIV/0!</v>
      </c>
    </row>
    <row r="93" spans="2:5" hidden="1" outlineLevel="1" collapsed="1">
      <c r="E93" s="130" t="e">
        <f>'احصائيات 3'!$C$10</f>
        <v>#DIV/0!</v>
      </c>
    </row>
    <row r="94" spans="2:5" hidden="1" outlineLevel="1" collapsed="1">
      <c r="E94" s="130" t="e">
        <f>'احصائيات 3'!$C$11</f>
        <v>#DIV/0!</v>
      </c>
    </row>
    <row r="95" spans="2:5" hidden="1" outlineLevel="1" collapsed="1">
      <c r="E95" s="130" t="e">
        <f>'احصائيات 3'!$C$12</f>
        <v>#DIV/0!</v>
      </c>
    </row>
    <row r="96" spans="2:5" hidden="1" outlineLevel="1" collapsed="1">
      <c r="E96" s="130" t="e">
        <f>'احصائيات 3'!$C$13</f>
        <v>#DIV/0!</v>
      </c>
    </row>
    <row r="97" spans="2:6" hidden="1" outlineLevel="1" collapsed="1">
      <c r="E97" s="130" t="e">
        <f>'احصائيات 3'!$C$14</f>
        <v>#DIV/0!</v>
      </c>
    </row>
    <row r="98" spans="2:6" hidden="1" outlineLevel="1" collapsed="1">
      <c r="E98" s="130" t="e">
        <f>'احصائيات 3'!$C$15</f>
        <v>#DIV/0!</v>
      </c>
    </row>
    <row r="99" spans="2:6" hidden="1" outlineLevel="1" collapsed="1">
      <c r="E99" s="130" t="e">
        <f>'احصائيات 3'!$C$16</f>
        <v>#DIV/0!</v>
      </c>
    </row>
    <row r="100" spans="2:6" hidden="1" outlineLevel="1" collapsed="1">
      <c r="E100" s="130" t="e">
        <f>'احصائيات 3'!$C$17</f>
        <v>#DIV/0!</v>
      </c>
    </row>
    <row r="101" spans="2:6" hidden="1" outlineLevel="1" collapsed="1">
      <c r="E101" s="130" t="e">
        <f>'احصائيات 3'!$C$18</f>
        <v>#DIV/0!</v>
      </c>
    </row>
    <row r="102" spans="2:6" hidden="1" outlineLevel="1" collapsed="1">
      <c r="E102" s="130" t="e">
        <f>'احصائيات 3'!$C$19</f>
        <v>#DIV/0!</v>
      </c>
    </row>
    <row r="103" spans="2:6" hidden="1" outlineLevel="1" collapsed="1">
      <c r="E103" s="130" t="e">
        <f>'احصائيات 3'!$C$20</f>
        <v>#DIV/0!</v>
      </c>
    </row>
    <row r="104" spans="2:6" hidden="1" outlineLevel="1" collapsed="1">
      <c r="E104" s="130" t="e">
        <f>'احصائيات 3'!$C$21</f>
        <v>#DIV/0!</v>
      </c>
    </row>
    <row r="105" spans="2:6" hidden="1" outlineLevel="1" collapsed="1">
      <c r="E105" s="130" t="e">
        <f>'احصائيات 3'!$C$22</f>
        <v>#DIV/0!</v>
      </c>
    </row>
    <row r="106" spans="2:6" hidden="1" outlineLevel="1" collapsed="1">
      <c r="E106" s="130" t="e">
        <f>'احصائيات 3'!$C$23</f>
        <v>#DIV/0!</v>
      </c>
    </row>
    <row r="107" spans="2:6" hidden="1" outlineLevel="1" collapsed="1">
      <c r="E107" s="130" t="e">
        <f>'احصائيات 3'!$C$24</f>
        <v>#DIV/0!</v>
      </c>
    </row>
    <row r="108" spans="2:6" hidden="1" outlineLevel="1" collapsed="1">
      <c r="E108" s="130" t="e">
        <f>'احصائيات 3'!$C$25</f>
        <v>#DIV/0!</v>
      </c>
    </row>
    <row r="109" spans="2:6" hidden="1" outlineLevel="1" collapsed="1">
      <c r="E109" s="130" t="e">
        <f>'احصائيات 3'!$C$26</f>
        <v>#DIV/0!</v>
      </c>
    </row>
    <row r="110" spans="2:6" hidden="1" outlineLevel="1" collapsed="1">
      <c r="E110" s="130" t="e">
        <f>'احصائيات 3'!$C$27</f>
        <v>#DIV/0!</v>
      </c>
    </row>
    <row r="111" spans="2:6" hidden="1" outlineLevel="1" collapsed="1">
      <c r="B111" t="s">
        <v>655</v>
      </c>
      <c r="F111" s="130" t="e">
        <f>'احصائيات 4'!$C$10</f>
        <v>#DIV/0!</v>
      </c>
    </row>
    <row r="112" spans="2:6" hidden="1" outlineLevel="1" collapsed="1">
      <c r="F112" s="130" t="e">
        <f>'احصائيات 4'!$C$11</f>
        <v>#DIV/0!</v>
      </c>
    </row>
    <row r="113" spans="6:6" hidden="1" outlineLevel="1" collapsed="1">
      <c r="F113" s="130" t="e">
        <f>'احصائيات 4'!$C$12</f>
        <v>#DIV/0!</v>
      </c>
    </row>
    <row r="114" spans="6:6" hidden="1" outlineLevel="1" collapsed="1">
      <c r="F114" s="130" t="e">
        <f>'احصائيات 4'!$C$13</f>
        <v>#DIV/0!</v>
      </c>
    </row>
    <row r="115" spans="6:6" hidden="1" outlineLevel="1" collapsed="1">
      <c r="F115" s="130" t="e">
        <f>'احصائيات 4'!$C$14</f>
        <v>#DIV/0!</v>
      </c>
    </row>
    <row r="116" spans="6:6" hidden="1" outlineLevel="1" collapsed="1">
      <c r="F116" s="130" t="e">
        <f>'احصائيات 4'!$C$15</f>
        <v>#DIV/0!</v>
      </c>
    </row>
    <row r="117" spans="6:6" hidden="1" outlineLevel="1" collapsed="1">
      <c r="F117" s="130" t="e">
        <f>'احصائيات 4'!$C$16</f>
        <v>#DIV/0!</v>
      </c>
    </row>
    <row r="118" spans="6:6" hidden="1" outlineLevel="1" collapsed="1">
      <c r="F118" s="130" t="e">
        <f>'احصائيات 4'!$C$17</f>
        <v>#DIV/0!</v>
      </c>
    </row>
    <row r="119" spans="6:6" hidden="1" outlineLevel="1" collapsed="1">
      <c r="F119" s="130" t="e">
        <f>'احصائيات 4'!$C$18</f>
        <v>#DIV/0!</v>
      </c>
    </row>
    <row r="120" spans="6:6" hidden="1" outlineLevel="1" collapsed="1">
      <c r="F120" s="130" t="e">
        <f>'احصائيات 4'!$C$19</f>
        <v>#DIV/0!</v>
      </c>
    </row>
    <row r="121" spans="6:6" hidden="1" outlineLevel="1" collapsed="1">
      <c r="F121" s="130" t="e">
        <f>'احصائيات 4'!$C$20</f>
        <v>#DIV/0!</v>
      </c>
    </row>
    <row r="122" spans="6:6" hidden="1" outlineLevel="1" collapsed="1">
      <c r="F122" s="130" t="e">
        <f>'احصائيات 4'!$C$21</f>
        <v>#DIV/0!</v>
      </c>
    </row>
    <row r="123" spans="6:6" hidden="1" outlineLevel="1" collapsed="1">
      <c r="F123" s="130" t="e">
        <f>'احصائيات 4'!$C$22</f>
        <v>#DIV/0!</v>
      </c>
    </row>
    <row r="124" spans="6:6" hidden="1" outlineLevel="1" collapsed="1">
      <c r="F124" s="130" t="e">
        <f>'احصائيات 4'!$C$23</f>
        <v>#DIV/0!</v>
      </c>
    </row>
    <row r="125" spans="6:6" hidden="1" outlineLevel="1" collapsed="1">
      <c r="F125" s="130" t="e">
        <f>'احصائيات 4'!$C$24</f>
        <v>#DIV/0!</v>
      </c>
    </row>
    <row r="126" spans="6:6" hidden="1" outlineLevel="1" collapsed="1">
      <c r="F126" s="130" t="e">
        <f>'احصائيات 4'!$C$25</f>
        <v>#DIV/0!</v>
      </c>
    </row>
    <row r="127" spans="6:6" hidden="1" outlineLevel="1" collapsed="1">
      <c r="F127" s="130" t="e">
        <f>'احصائيات 4'!$C$26</f>
        <v>#DIV/0!</v>
      </c>
    </row>
    <row r="128" spans="6:6" hidden="1" outlineLevel="1" collapsed="1">
      <c r="F128" s="130" t="e">
        <f>'احصائيات 4'!$C$27</f>
        <v>#DIV/0!</v>
      </c>
    </row>
    <row r="129" spans="2:7" hidden="1" outlineLevel="1" collapsed="1">
      <c r="B129" t="s">
        <v>655</v>
      </c>
      <c r="G129" s="130" t="e">
        <f>'احصائيات 5'!$C$10</f>
        <v>#DIV/0!</v>
      </c>
    </row>
    <row r="130" spans="2:7" hidden="1" outlineLevel="1" collapsed="1">
      <c r="G130" s="130" t="e">
        <f>'احصائيات 5'!$C$11</f>
        <v>#DIV/0!</v>
      </c>
    </row>
    <row r="131" spans="2:7" hidden="1" outlineLevel="1" collapsed="1">
      <c r="G131" s="130" t="e">
        <f>'احصائيات 5'!$C$12</f>
        <v>#DIV/0!</v>
      </c>
    </row>
    <row r="132" spans="2:7" hidden="1" outlineLevel="1" collapsed="1">
      <c r="G132" s="130" t="e">
        <f>'احصائيات 5'!$C$13</f>
        <v>#DIV/0!</v>
      </c>
    </row>
    <row r="133" spans="2:7" hidden="1" outlineLevel="1" collapsed="1">
      <c r="G133" s="130" t="e">
        <f>'احصائيات 5'!$C$14</f>
        <v>#DIV/0!</v>
      </c>
    </row>
    <row r="134" spans="2:7" hidden="1" outlineLevel="1" collapsed="1">
      <c r="G134" s="130" t="e">
        <f>'احصائيات 5'!$C$15</f>
        <v>#DIV/0!</v>
      </c>
    </row>
    <row r="135" spans="2:7" hidden="1" outlineLevel="1" collapsed="1">
      <c r="G135" s="130" t="e">
        <f>'احصائيات 5'!$C$16</f>
        <v>#DIV/0!</v>
      </c>
    </row>
    <row r="136" spans="2:7" hidden="1" outlineLevel="1" collapsed="1">
      <c r="G136" s="130" t="e">
        <f>'احصائيات 5'!$C$17</f>
        <v>#DIV/0!</v>
      </c>
    </row>
    <row r="137" spans="2:7" hidden="1" outlineLevel="1" collapsed="1">
      <c r="G137" s="130" t="e">
        <f>'احصائيات 5'!$C$18</f>
        <v>#DIV/0!</v>
      </c>
    </row>
    <row r="138" spans="2:7" hidden="1" outlineLevel="1" collapsed="1">
      <c r="G138" s="130" t="e">
        <f>'احصائيات 5'!$C$19</f>
        <v>#DIV/0!</v>
      </c>
    </row>
    <row r="139" spans="2:7" hidden="1" outlineLevel="1" collapsed="1">
      <c r="G139" s="130" t="e">
        <f>'احصائيات 5'!$C$20</f>
        <v>#DIV/0!</v>
      </c>
    </row>
    <row r="140" spans="2:7" hidden="1" outlineLevel="1" collapsed="1">
      <c r="G140" s="130" t="e">
        <f>'احصائيات 5'!$C$21</f>
        <v>#DIV/0!</v>
      </c>
    </row>
    <row r="141" spans="2:7" hidden="1" outlineLevel="1" collapsed="1">
      <c r="G141" s="130" t="e">
        <f>'احصائيات 5'!$C$22</f>
        <v>#DIV/0!</v>
      </c>
    </row>
    <row r="142" spans="2:7" hidden="1" outlineLevel="1" collapsed="1">
      <c r="G142" s="130" t="e">
        <f>'احصائيات 5'!$C$23</f>
        <v>#DIV/0!</v>
      </c>
    </row>
    <row r="143" spans="2:7" hidden="1" outlineLevel="1" collapsed="1">
      <c r="G143" s="130" t="e">
        <f>'احصائيات 5'!$C$24</f>
        <v>#DIV/0!</v>
      </c>
    </row>
    <row r="144" spans="2:7" hidden="1" outlineLevel="1" collapsed="1">
      <c r="G144" s="130" t="e">
        <f>'احصائيات 5'!$C$25</f>
        <v>#DIV/0!</v>
      </c>
    </row>
    <row r="145" spans="2:8" hidden="1" outlineLevel="1" collapsed="1">
      <c r="G145" s="130" t="e">
        <f>'احصائيات 5'!$C$26</f>
        <v>#DIV/0!</v>
      </c>
    </row>
    <row r="146" spans="2:8" hidden="1" outlineLevel="1" collapsed="1">
      <c r="G146" s="130" t="e">
        <f>'احصائيات 5'!$C$27</f>
        <v>#DIV/0!</v>
      </c>
    </row>
    <row r="147" spans="2:8" hidden="1" outlineLevel="1" collapsed="1">
      <c r="B147" t="s">
        <v>655</v>
      </c>
      <c r="H147" s="130">
        <f ca="1">احصائيات0!$D$6</f>
        <v>1</v>
      </c>
    </row>
    <row r="148" spans="2:8" hidden="1" outlineLevel="1" collapsed="1">
      <c r="H148" s="130" t="e">
        <f ca="1">احصائيات0!$D$7</f>
        <v>#DIV/0!</v>
      </c>
    </row>
    <row r="149" spans="2:8" hidden="1" outlineLevel="1" collapsed="1">
      <c r="H149" s="130" t="e">
        <f ca="1">احصائيات0!$D$8</f>
        <v>#DIV/0!</v>
      </c>
    </row>
    <row r="150" spans="2:8" hidden="1" outlineLevel="1" collapsed="1">
      <c r="H150" s="130" t="e">
        <f ca="1">احصائيات0!$D$9</f>
        <v>#DIV/0!</v>
      </c>
    </row>
    <row r="151" spans="2:8" hidden="1" outlineLevel="1" collapsed="1">
      <c r="H151" s="130" t="e">
        <f ca="1">احصائيات0!$D$10</f>
        <v>#DIV/0!</v>
      </c>
    </row>
    <row r="152" spans="2:8" hidden="1" outlineLevel="1" collapsed="1">
      <c r="H152" s="130" t="e">
        <f ca="1">احصائيات0!$D$11</f>
        <v>#DIV/0!</v>
      </c>
    </row>
    <row r="153" spans="2:8" hidden="1" outlineLevel="1" collapsed="1">
      <c r="H153" s="130" t="e">
        <f ca="1">احصائيات0!$D$12</f>
        <v>#DIV/0!</v>
      </c>
    </row>
    <row r="154" spans="2:8" hidden="1" outlineLevel="1" collapsed="1">
      <c r="H154" s="130" t="e">
        <f ca="1">احصائيات0!$D$13</f>
        <v>#DIV/0!</v>
      </c>
    </row>
    <row r="155" spans="2:8" hidden="1" outlineLevel="1" collapsed="1">
      <c r="H155" s="130" t="e">
        <f ca="1">احصائيات0!$D$14</f>
        <v>#DIV/0!</v>
      </c>
    </row>
    <row r="156" spans="2:8" hidden="1" outlineLevel="1" collapsed="1">
      <c r="H156" s="130" t="e">
        <f ca="1">احصائيات0!$D$15</f>
        <v>#DIV/0!</v>
      </c>
    </row>
    <row r="157" spans="2:8" hidden="1" outlineLevel="1" collapsed="1">
      <c r="H157" s="130" t="e">
        <f ca="1">احصائيات0!$D$16</f>
        <v>#DIV/0!</v>
      </c>
    </row>
    <row r="158" spans="2:8" hidden="1" outlineLevel="1" collapsed="1">
      <c r="H158" s="130" t="e">
        <f ca="1">احصائيات0!$D$17</f>
        <v>#DIV/0!</v>
      </c>
    </row>
    <row r="159" spans="2:8" hidden="1" outlineLevel="1" collapsed="1">
      <c r="H159" s="130" t="e">
        <f ca="1">احصائيات0!$D$18</f>
        <v>#DIV/0!</v>
      </c>
    </row>
    <row r="160" spans="2:8" hidden="1" outlineLevel="1" collapsed="1">
      <c r="H160" s="130" t="e">
        <f ca="1">احصائيات0!$D$19</f>
        <v>#DIV/0!</v>
      </c>
    </row>
    <row r="161" spans="1:8" hidden="1" outlineLevel="1" collapsed="1">
      <c r="H161" s="130" t="e">
        <f ca="1">احصائيات0!$D$20</f>
        <v>#DIV/0!</v>
      </c>
    </row>
    <row r="162" spans="1:8" hidden="1" outlineLevel="1" collapsed="1">
      <c r="H162" s="130" t="e">
        <f ca="1">احصائيات0!$D$21</f>
        <v>#DIV/0!</v>
      </c>
    </row>
    <row r="163" spans="1:8" hidden="1" outlineLevel="1" collapsed="1">
      <c r="H163" s="130" t="e">
        <f ca="1">احصائيات0!$D$22</f>
        <v>#DIV/0!</v>
      </c>
    </row>
    <row r="164" spans="1:8" hidden="1" outlineLevel="1" collapsed="1">
      <c r="H164" s="130" t="e">
        <f ca="1">احصائيات0!$D$23</f>
        <v>#DIV/0!</v>
      </c>
    </row>
    <row r="165" spans="1:8" hidden="1" outlineLevel="1" collapsed="1">
      <c r="H165" s="130" t="e">
        <f ca="1">احصائيات0!$D$24</f>
        <v>#DIV/0!</v>
      </c>
    </row>
    <row r="166" spans="1:8" hidden="1" outlineLevel="1" collapsed="1">
      <c r="H166" s="130" t="e">
        <f ca="1">احصائيات0!$D$25</f>
        <v>#DIV/0!</v>
      </c>
    </row>
    <row r="167" spans="1:8" hidden="1" outlineLevel="1" collapsed="1">
      <c r="H167" s="130" t="e">
        <f ca="1">احصائيات0!$D$26</f>
        <v>#DIV/0!</v>
      </c>
    </row>
    <row r="168" spans="1:8" hidden="1" outlineLevel="1" collapsed="1">
      <c r="H168" s="130" t="e">
        <f ca="1">احصائيات0!$D$27</f>
        <v>#DIV/0!</v>
      </c>
    </row>
    <row r="169" spans="1:8" collapsed="1">
      <c r="A169" t="s">
        <v>654</v>
      </c>
      <c r="C169" s="130" t="e">
        <f t="shared" ref="C169:H169" si="0">AVERAGE(C51:C168)</f>
        <v>#DIV/0!</v>
      </c>
      <c r="D169" s="130" t="e">
        <f t="shared" si="0"/>
        <v>#DIV/0!</v>
      </c>
      <c r="E169" s="130" t="e">
        <f t="shared" si="0"/>
        <v>#DIV/0!</v>
      </c>
      <c r="F169" s="130" t="e">
        <f t="shared" si="0"/>
        <v>#DIV/0!</v>
      </c>
      <c r="G169" s="130" t="e">
        <f t="shared" si="0"/>
        <v>#DIV/0!</v>
      </c>
      <c r="H169" s="130" t="e">
        <f t="shared" ca="1" si="0"/>
        <v>#DIV/0!</v>
      </c>
    </row>
  </sheetData>
  <dataConsolidate function="average" topLabels="1" link="1">
    <dataRefs count="6">
      <dataRef ref="B2:D27" sheet="احصائيات 1"/>
      <dataRef ref="B2:C27" sheet="احصائيات 2"/>
      <dataRef ref="B2:C27" sheet="احصائيات 3"/>
      <dataRef ref="B2:C27" sheet="احصائيات 4"/>
      <dataRef ref="B2:C27" sheet="احصائيات 5"/>
      <dataRef ref="B2:D27" sheet="احصائيات0"/>
    </dataRefs>
  </dataConsolidate>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FA465-F23B-474E-B285-43EE0184A827}">
  <dimension ref="A1:T630"/>
  <sheetViews>
    <sheetView rightToLeft="1" zoomScale="95" zoomScaleNormal="95" workbookViewId="0">
      <selection activeCell="F5" sqref="F5:G6"/>
    </sheetView>
  </sheetViews>
  <sheetFormatPr defaultRowHeight="14.25"/>
  <cols>
    <col min="1" max="1" width="30.125" bestFit="1" customWidth="1"/>
    <col min="2" max="3" width="9.625" style="287" bestFit="1" customWidth="1"/>
    <col min="4" max="4" width="7.375" style="299" bestFit="1" customWidth="1"/>
    <col min="5" max="5" width="30.125" bestFit="1" customWidth="1"/>
    <col min="6" max="6" width="9.625" style="287" bestFit="1" customWidth="1"/>
    <col min="7" max="7" width="6.5" style="287" bestFit="1" customWidth="1"/>
    <col min="8" max="8" width="7.375" style="299" bestFit="1" customWidth="1"/>
    <col min="9" max="9" width="30.125" bestFit="1" customWidth="1"/>
    <col min="10" max="10" width="6.5" style="287" bestFit="1" customWidth="1"/>
    <col min="11" max="11" width="10.875" style="287" bestFit="1" customWidth="1"/>
    <col min="12" max="12" width="7.375" style="300" bestFit="1" customWidth="1"/>
    <col min="13" max="13" width="30.125" bestFit="1" customWidth="1"/>
    <col min="14" max="14" width="6.625" style="287" bestFit="1" customWidth="1"/>
    <col min="15" max="15" width="12.375" style="287" bestFit="1" customWidth="1"/>
    <col min="16" max="16" width="7.375" style="142" bestFit="1" customWidth="1"/>
    <col min="17" max="17" width="30.125" bestFit="1" customWidth="1"/>
    <col min="18" max="18" width="6.5" style="287" bestFit="1" customWidth="1"/>
    <col min="19" max="19" width="13.125" style="287" bestFit="1" customWidth="1"/>
    <col min="20" max="20" width="7.375" style="142" bestFit="1" customWidth="1"/>
  </cols>
  <sheetData>
    <row r="1" spans="1:20">
      <c r="C1" s="566" t="s">
        <v>669</v>
      </c>
      <c r="D1" s="567"/>
      <c r="E1" s="567"/>
      <c r="F1" s="567"/>
      <c r="G1" s="567"/>
      <c r="H1" s="567"/>
      <c r="I1" s="568"/>
    </row>
    <row r="2" spans="1:20">
      <c r="C2" s="569"/>
      <c r="D2" s="570"/>
      <c r="E2" s="570"/>
      <c r="F2" s="570"/>
      <c r="G2" s="570"/>
      <c r="H2" s="570"/>
      <c r="I2" s="571"/>
    </row>
    <row r="3" spans="1:20" ht="15" thickBot="1">
      <c r="C3" s="572"/>
      <c r="D3" s="573"/>
      <c r="E3" s="573"/>
      <c r="F3" s="573"/>
      <c r="G3" s="573"/>
      <c r="H3" s="573"/>
      <c r="I3" s="574"/>
    </row>
    <row r="5" spans="1:20">
      <c r="A5" t="s">
        <v>246</v>
      </c>
      <c r="B5" s="287" t="s">
        <v>231</v>
      </c>
      <c r="C5" s="287" t="s">
        <v>659</v>
      </c>
      <c r="D5" s="299" t="s">
        <v>658</v>
      </c>
      <c r="E5" t="s">
        <v>246</v>
      </c>
      <c r="F5" s="287" t="s">
        <v>659</v>
      </c>
      <c r="G5" s="287" t="s">
        <v>233</v>
      </c>
      <c r="H5" s="299" t="s">
        <v>658</v>
      </c>
      <c r="I5" t="s">
        <v>246</v>
      </c>
      <c r="J5" s="287" t="s">
        <v>233</v>
      </c>
      <c r="K5" s="287" t="s">
        <v>660</v>
      </c>
      <c r="L5" s="300" t="s">
        <v>658</v>
      </c>
      <c r="M5" t="s">
        <v>246</v>
      </c>
      <c r="N5" s="287" t="s">
        <v>234</v>
      </c>
      <c r="O5" s="287" t="s">
        <v>661</v>
      </c>
      <c r="P5" s="142" t="s">
        <v>658</v>
      </c>
      <c r="Q5" t="s">
        <v>246</v>
      </c>
      <c r="R5" s="287" t="s">
        <v>235</v>
      </c>
      <c r="S5" s="287" t="s">
        <v>662</v>
      </c>
      <c r="T5" s="142" t="s">
        <v>658</v>
      </c>
    </row>
    <row r="6" spans="1:20">
      <c r="A6" t="s">
        <v>654</v>
      </c>
      <c r="D6" s="299">
        <f>_‏‏دمج3[[#This Row],[الاول.الأول]]-_‏‏دمج3[[#This Row],[التشخيصي]]</f>
        <v>0</v>
      </c>
      <c r="E6" t="s">
        <v>654</v>
      </c>
      <c r="H6" s="299">
        <f>_‏‏دمج4[[#This Row],[الثاني]]-_‏‏دمج4[[#This Row],[الاول.الأول]]</f>
        <v>0</v>
      </c>
      <c r="I6" t="s">
        <v>654</v>
      </c>
      <c r="L6" s="300">
        <f>_‏‏دمج5[[#This Row],[الثالث.الثالث]]-_‏‏دمج5[[#This Row],[الثاني]]</f>
        <v>0</v>
      </c>
      <c r="M6" t="s">
        <v>654</v>
      </c>
      <c r="P6" s="299">
        <f>_‏‏دمج6[[#This Row],[الجدول7.الرابع]]-_‏‏دمج6[[#This Row],[الثالث]]</f>
        <v>0</v>
      </c>
      <c r="Q6" t="s">
        <v>654</v>
      </c>
      <c r="T6" s="299">
        <f>_‏‏دمج7[[#This Row],[الخامس.الخامس]]-_‏‏دمج7[[#This Row],[الرابع]]</f>
        <v>0</v>
      </c>
    </row>
    <row r="7" spans="1:20">
      <c r="A7" t="s">
        <v>654</v>
      </c>
      <c r="D7" s="299">
        <f>_‏‏دمج3[[#This Row],[الاول.الأول]]-_‏‏دمج3[[#This Row],[التشخيصي]]</f>
        <v>0</v>
      </c>
      <c r="E7" t="s">
        <v>654</v>
      </c>
      <c r="H7" s="299">
        <f>_‏‏دمج4[[#This Row],[الثاني]]-_‏‏دمج4[[#This Row],[الاول.الأول]]</f>
        <v>0</v>
      </c>
      <c r="I7" t="s">
        <v>654</v>
      </c>
      <c r="L7" s="300">
        <f>_‏‏دمج5[[#This Row],[الثالث.الثالث]]-_‏‏دمج5[[#This Row],[الثاني]]</f>
        <v>0</v>
      </c>
      <c r="M7" t="s">
        <v>654</v>
      </c>
      <c r="P7" s="299">
        <f>_‏‏دمج6[[#This Row],[الجدول7.الرابع]]-_‏‏دمج6[[#This Row],[الثالث]]</f>
        <v>0</v>
      </c>
      <c r="Q7" t="s">
        <v>654</v>
      </c>
      <c r="T7" s="299">
        <f>_‏‏دمج7[[#This Row],[الخامس.الخامس]]-_‏‏دمج7[[#This Row],[الرابع]]</f>
        <v>0</v>
      </c>
    </row>
    <row r="8" spans="1:20">
      <c r="A8" t="s">
        <v>654</v>
      </c>
      <c r="D8" s="299">
        <f>_‏‏دمج3[[#This Row],[الاول.الأول]]-_‏‏دمج3[[#This Row],[التشخيصي]]</f>
        <v>0</v>
      </c>
      <c r="E8" t="s">
        <v>654</v>
      </c>
      <c r="H8" s="299">
        <f>_‏‏دمج4[[#This Row],[الثاني]]-_‏‏دمج4[[#This Row],[الاول.الأول]]</f>
        <v>0</v>
      </c>
      <c r="I8" t="s">
        <v>654</v>
      </c>
      <c r="L8" s="300">
        <f>_‏‏دمج5[[#This Row],[الثالث.الثالث]]-_‏‏دمج5[[#This Row],[الثاني]]</f>
        <v>0</v>
      </c>
      <c r="M8" t="s">
        <v>654</v>
      </c>
      <c r="P8" s="299">
        <f>_‏‏دمج6[[#This Row],[الجدول7.الرابع]]-_‏‏دمج6[[#This Row],[الثالث]]</f>
        <v>0</v>
      </c>
      <c r="Q8" t="s">
        <v>654</v>
      </c>
      <c r="T8" s="299">
        <f>_‏‏دمج7[[#This Row],[الخامس.الخامس]]-_‏‏دمج7[[#This Row],[الرابع]]</f>
        <v>0</v>
      </c>
    </row>
    <row r="9" spans="1:20">
      <c r="A9" t="s">
        <v>654</v>
      </c>
      <c r="D9" s="299">
        <f>_‏‏دمج3[[#This Row],[الاول.الأول]]-_‏‏دمج3[[#This Row],[التشخيصي]]</f>
        <v>0</v>
      </c>
      <c r="E9" t="s">
        <v>654</v>
      </c>
      <c r="H9" s="299">
        <f>_‏‏دمج4[[#This Row],[الثاني]]-_‏‏دمج4[[#This Row],[الاول.الأول]]</f>
        <v>0</v>
      </c>
      <c r="I9" t="s">
        <v>654</v>
      </c>
      <c r="L9" s="300">
        <f>_‏‏دمج5[[#This Row],[الثالث.الثالث]]-_‏‏دمج5[[#This Row],[الثاني]]</f>
        <v>0</v>
      </c>
      <c r="M9" t="s">
        <v>654</v>
      </c>
      <c r="P9" s="299">
        <f>_‏‏دمج6[[#This Row],[الجدول7.الرابع]]-_‏‏دمج6[[#This Row],[الثالث]]</f>
        <v>0</v>
      </c>
      <c r="Q9" t="s">
        <v>654</v>
      </c>
      <c r="T9" s="299">
        <f>_‏‏دمج7[[#This Row],[الخامس.الخامس]]-_‏‏دمج7[[#This Row],[الرابع]]</f>
        <v>0</v>
      </c>
    </row>
    <row r="10" spans="1:20">
      <c r="A10" t="s">
        <v>654</v>
      </c>
      <c r="D10" s="299">
        <f>_‏‏دمج3[[#This Row],[الاول.الأول]]-_‏‏دمج3[[#This Row],[التشخيصي]]</f>
        <v>0</v>
      </c>
      <c r="E10" t="s">
        <v>654</v>
      </c>
      <c r="H10" s="299">
        <f>_‏‏دمج4[[#This Row],[الثاني]]-_‏‏دمج4[[#This Row],[الاول.الأول]]</f>
        <v>0</v>
      </c>
      <c r="I10" t="s">
        <v>654</v>
      </c>
      <c r="L10" s="300">
        <f>_‏‏دمج5[[#This Row],[الثالث.الثالث]]-_‏‏دمج5[[#This Row],[الثاني]]</f>
        <v>0</v>
      </c>
      <c r="M10" t="s">
        <v>654</v>
      </c>
      <c r="P10" s="299">
        <f>_‏‏دمج6[[#This Row],[الجدول7.الرابع]]-_‏‏دمج6[[#This Row],[الثالث]]</f>
        <v>0</v>
      </c>
      <c r="Q10" t="s">
        <v>654</v>
      </c>
      <c r="T10" s="299">
        <f>_‏‏دمج7[[#This Row],[الخامس.الخامس]]-_‏‏دمج7[[#This Row],[الرابع]]</f>
        <v>0</v>
      </c>
    </row>
    <row r="11" spans="1:20">
      <c r="A11" t="s">
        <v>654</v>
      </c>
      <c r="D11" s="299">
        <f>_‏‏دمج3[[#This Row],[الاول.الأول]]-_‏‏دمج3[[#This Row],[التشخيصي]]</f>
        <v>0</v>
      </c>
      <c r="E11" t="s">
        <v>654</v>
      </c>
      <c r="H11" s="299">
        <f>_‏‏دمج4[[#This Row],[الثاني]]-_‏‏دمج4[[#This Row],[الاول.الأول]]</f>
        <v>0</v>
      </c>
      <c r="I11" t="s">
        <v>654</v>
      </c>
      <c r="L11" s="300">
        <f>_‏‏دمج5[[#This Row],[الثالث.الثالث]]-_‏‏دمج5[[#This Row],[الثاني]]</f>
        <v>0</v>
      </c>
      <c r="M11" t="s">
        <v>654</v>
      </c>
      <c r="P11" s="299">
        <f>_‏‏دمج6[[#This Row],[الجدول7.الرابع]]-_‏‏دمج6[[#This Row],[الثالث]]</f>
        <v>0</v>
      </c>
      <c r="Q11" t="s">
        <v>654</v>
      </c>
      <c r="T11" s="299">
        <f>_‏‏دمج7[[#This Row],[الخامس.الخامس]]-_‏‏دمج7[[#This Row],[الرابع]]</f>
        <v>0</v>
      </c>
    </row>
    <row r="12" spans="1:20">
      <c r="A12" t="s">
        <v>654</v>
      </c>
      <c r="D12" s="299">
        <f>_‏‏دمج3[[#This Row],[الاول.الأول]]-_‏‏دمج3[[#This Row],[التشخيصي]]</f>
        <v>0</v>
      </c>
      <c r="E12" t="s">
        <v>654</v>
      </c>
      <c r="H12" s="299">
        <f>_‏‏دمج4[[#This Row],[الثاني]]-_‏‏دمج4[[#This Row],[الاول.الأول]]</f>
        <v>0</v>
      </c>
      <c r="I12" t="s">
        <v>654</v>
      </c>
      <c r="L12" s="300">
        <f>_‏‏دمج5[[#This Row],[الثالث.الثالث]]-_‏‏دمج5[[#This Row],[الثاني]]</f>
        <v>0</v>
      </c>
      <c r="M12" t="s">
        <v>654</v>
      </c>
      <c r="P12" s="299">
        <f>_‏‏دمج6[[#This Row],[الجدول7.الرابع]]-_‏‏دمج6[[#This Row],[الثالث]]</f>
        <v>0</v>
      </c>
      <c r="Q12" t="s">
        <v>654</v>
      </c>
      <c r="T12" s="299">
        <f>_‏‏دمج7[[#This Row],[الخامس.الخامس]]-_‏‏دمج7[[#This Row],[الرابع]]</f>
        <v>0</v>
      </c>
    </row>
    <row r="13" spans="1:20">
      <c r="A13" t="s">
        <v>654</v>
      </c>
      <c r="D13" s="299">
        <f>_‏‏دمج3[[#This Row],[الاول.الأول]]-_‏‏دمج3[[#This Row],[التشخيصي]]</f>
        <v>0</v>
      </c>
      <c r="E13" t="s">
        <v>654</v>
      </c>
      <c r="H13" s="299">
        <f>_‏‏دمج4[[#This Row],[الثاني]]-_‏‏دمج4[[#This Row],[الاول.الأول]]</f>
        <v>0</v>
      </c>
      <c r="I13" t="s">
        <v>654</v>
      </c>
      <c r="L13" s="300">
        <f>_‏‏دمج5[[#This Row],[الثالث.الثالث]]-_‏‏دمج5[[#This Row],[الثاني]]</f>
        <v>0</v>
      </c>
      <c r="M13" t="s">
        <v>654</v>
      </c>
      <c r="P13" s="299">
        <f>_‏‏دمج6[[#This Row],[الجدول7.الرابع]]-_‏‏دمج6[[#This Row],[الثالث]]</f>
        <v>0</v>
      </c>
      <c r="Q13" t="s">
        <v>654</v>
      </c>
      <c r="T13" s="299">
        <f>_‏‏دمج7[[#This Row],[الخامس.الخامس]]-_‏‏دمج7[[#This Row],[الرابع]]</f>
        <v>0</v>
      </c>
    </row>
    <row r="14" spans="1:20">
      <c r="A14" t="s">
        <v>654</v>
      </c>
      <c r="D14" s="299">
        <f>_‏‏دمج3[[#This Row],[الاول.الأول]]-_‏‏دمج3[[#This Row],[التشخيصي]]</f>
        <v>0</v>
      </c>
      <c r="E14" t="s">
        <v>654</v>
      </c>
      <c r="H14" s="299">
        <f>_‏‏دمج4[[#This Row],[الثاني]]-_‏‏دمج4[[#This Row],[الاول.الأول]]</f>
        <v>0</v>
      </c>
      <c r="I14" t="s">
        <v>654</v>
      </c>
      <c r="L14" s="300">
        <f>_‏‏دمج5[[#This Row],[الثالث.الثالث]]-_‏‏دمج5[[#This Row],[الثاني]]</f>
        <v>0</v>
      </c>
      <c r="M14" t="s">
        <v>654</v>
      </c>
      <c r="P14" s="299">
        <f>_‏‏دمج6[[#This Row],[الجدول7.الرابع]]-_‏‏دمج6[[#This Row],[الثالث]]</f>
        <v>0</v>
      </c>
      <c r="Q14" t="s">
        <v>654</v>
      </c>
      <c r="T14" s="299">
        <f>_‏‏دمج7[[#This Row],[الخامس.الخامس]]-_‏‏دمج7[[#This Row],[الرابع]]</f>
        <v>0</v>
      </c>
    </row>
    <row r="15" spans="1:20">
      <c r="A15" t="s">
        <v>654</v>
      </c>
      <c r="D15" s="299">
        <f>_‏‏دمج3[[#This Row],[الاول.الأول]]-_‏‏دمج3[[#This Row],[التشخيصي]]</f>
        <v>0</v>
      </c>
      <c r="E15" t="s">
        <v>654</v>
      </c>
      <c r="H15" s="299">
        <f>_‏‏دمج4[[#This Row],[الثاني]]-_‏‏دمج4[[#This Row],[الاول.الأول]]</f>
        <v>0</v>
      </c>
      <c r="I15" t="s">
        <v>654</v>
      </c>
      <c r="L15" s="300">
        <f>_‏‏دمج5[[#This Row],[الثالث.الثالث]]-_‏‏دمج5[[#This Row],[الثاني]]</f>
        <v>0</v>
      </c>
      <c r="M15" t="s">
        <v>654</v>
      </c>
      <c r="P15" s="299">
        <f>_‏‏دمج6[[#This Row],[الجدول7.الرابع]]-_‏‏دمج6[[#This Row],[الثالث]]</f>
        <v>0</v>
      </c>
      <c r="Q15" t="s">
        <v>654</v>
      </c>
      <c r="T15" s="299">
        <f>_‏‏دمج7[[#This Row],[الخامس.الخامس]]-_‏‏دمج7[[#This Row],[الرابع]]</f>
        <v>0</v>
      </c>
    </row>
    <row r="16" spans="1:20">
      <c r="A16" t="s">
        <v>654</v>
      </c>
      <c r="D16" s="299">
        <f>_‏‏دمج3[[#This Row],[الاول.الأول]]-_‏‏دمج3[[#This Row],[التشخيصي]]</f>
        <v>0</v>
      </c>
      <c r="E16" t="s">
        <v>654</v>
      </c>
      <c r="H16" s="299">
        <f>_‏‏دمج4[[#This Row],[الثاني]]-_‏‏دمج4[[#This Row],[الاول.الأول]]</f>
        <v>0</v>
      </c>
      <c r="I16" t="s">
        <v>654</v>
      </c>
      <c r="L16" s="300">
        <f>_‏‏دمج5[[#This Row],[الثالث.الثالث]]-_‏‏دمج5[[#This Row],[الثاني]]</f>
        <v>0</v>
      </c>
      <c r="M16" t="s">
        <v>654</v>
      </c>
      <c r="P16" s="299">
        <f>_‏‏دمج6[[#This Row],[الجدول7.الرابع]]-_‏‏دمج6[[#This Row],[الثالث]]</f>
        <v>0</v>
      </c>
      <c r="Q16" t="s">
        <v>654</v>
      </c>
      <c r="T16" s="299">
        <f>_‏‏دمج7[[#This Row],[الخامس.الخامس]]-_‏‏دمج7[[#This Row],[الرابع]]</f>
        <v>0</v>
      </c>
    </row>
    <row r="17" spans="1:20">
      <c r="A17" t="s">
        <v>654</v>
      </c>
      <c r="D17" s="299">
        <f>_‏‏دمج3[[#This Row],[الاول.الأول]]-_‏‏دمج3[[#This Row],[التشخيصي]]</f>
        <v>0</v>
      </c>
      <c r="E17" t="s">
        <v>654</v>
      </c>
      <c r="H17" s="299">
        <f>_‏‏دمج4[[#This Row],[الثاني]]-_‏‏دمج4[[#This Row],[الاول.الأول]]</f>
        <v>0</v>
      </c>
      <c r="I17" t="s">
        <v>654</v>
      </c>
      <c r="L17" s="300">
        <f>_‏‏دمج5[[#This Row],[الثالث.الثالث]]-_‏‏دمج5[[#This Row],[الثاني]]</f>
        <v>0</v>
      </c>
      <c r="M17" t="s">
        <v>654</v>
      </c>
      <c r="P17" s="299">
        <f>_‏‏دمج6[[#This Row],[الجدول7.الرابع]]-_‏‏دمج6[[#This Row],[الثالث]]</f>
        <v>0</v>
      </c>
      <c r="Q17" t="s">
        <v>654</v>
      </c>
      <c r="T17" s="299">
        <f>_‏‏دمج7[[#This Row],[الخامس.الخامس]]-_‏‏دمج7[[#This Row],[الرابع]]</f>
        <v>0</v>
      </c>
    </row>
    <row r="18" spans="1:20">
      <c r="A18" t="s">
        <v>654</v>
      </c>
      <c r="D18" s="299">
        <f>_‏‏دمج3[[#This Row],[الاول.الأول]]-_‏‏دمج3[[#This Row],[التشخيصي]]</f>
        <v>0</v>
      </c>
      <c r="E18" t="s">
        <v>654</v>
      </c>
      <c r="H18" s="299">
        <f>_‏‏دمج4[[#This Row],[الثاني]]-_‏‏دمج4[[#This Row],[الاول.الأول]]</f>
        <v>0</v>
      </c>
      <c r="I18" t="s">
        <v>654</v>
      </c>
      <c r="L18" s="300">
        <f>_‏‏دمج5[[#This Row],[الثالث.الثالث]]-_‏‏دمج5[[#This Row],[الثاني]]</f>
        <v>0</v>
      </c>
      <c r="M18" t="s">
        <v>654</v>
      </c>
      <c r="P18" s="299">
        <f>_‏‏دمج6[[#This Row],[الجدول7.الرابع]]-_‏‏دمج6[[#This Row],[الثالث]]</f>
        <v>0</v>
      </c>
      <c r="Q18" t="s">
        <v>654</v>
      </c>
      <c r="T18" s="299">
        <f>_‏‏دمج7[[#This Row],[الخامس.الخامس]]-_‏‏دمج7[[#This Row],[الرابع]]</f>
        <v>0</v>
      </c>
    </row>
    <row r="19" spans="1:20">
      <c r="A19" t="s">
        <v>654</v>
      </c>
      <c r="D19" s="299">
        <f>_‏‏دمج3[[#This Row],[الاول.الأول]]-_‏‏دمج3[[#This Row],[التشخيصي]]</f>
        <v>0</v>
      </c>
      <c r="E19" t="s">
        <v>654</v>
      </c>
      <c r="H19" s="299">
        <f>_‏‏دمج4[[#This Row],[الثاني]]-_‏‏دمج4[[#This Row],[الاول.الأول]]</f>
        <v>0</v>
      </c>
      <c r="I19" t="s">
        <v>654</v>
      </c>
      <c r="L19" s="300">
        <f>_‏‏دمج5[[#This Row],[الثالث.الثالث]]-_‏‏دمج5[[#This Row],[الثاني]]</f>
        <v>0</v>
      </c>
      <c r="M19" t="s">
        <v>654</v>
      </c>
      <c r="P19" s="299">
        <f>_‏‏دمج6[[#This Row],[الجدول7.الرابع]]-_‏‏دمج6[[#This Row],[الثالث]]</f>
        <v>0</v>
      </c>
      <c r="Q19" t="s">
        <v>654</v>
      </c>
      <c r="T19" s="299">
        <f>_‏‏دمج7[[#This Row],[الخامس.الخامس]]-_‏‏دمج7[[#This Row],[الرابع]]</f>
        <v>0</v>
      </c>
    </row>
    <row r="20" spans="1:20">
      <c r="A20" t="s">
        <v>654</v>
      </c>
      <c r="D20" s="299">
        <f>_‏‏دمج3[[#This Row],[الاول.الأول]]-_‏‏دمج3[[#This Row],[التشخيصي]]</f>
        <v>0</v>
      </c>
      <c r="E20" t="s">
        <v>654</v>
      </c>
      <c r="H20" s="299">
        <f>_‏‏دمج4[[#This Row],[الثاني]]-_‏‏دمج4[[#This Row],[الاول.الأول]]</f>
        <v>0</v>
      </c>
      <c r="I20" t="s">
        <v>654</v>
      </c>
      <c r="L20" s="300">
        <f>_‏‏دمج5[[#This Row],[الثالث.الثالث]]-_‏‏دمج5[[#This Row],[الثاني]]</f>
        <v>0</v>
      </c>
      <c r="M20" t="s">
        <v>654</v>
      </c>
      <c r="P20" s="299">
        <f>_‏‏دمج6[[#This Row],[الجدول7.الرابع]]-_‏‏دمج6[[#This Row],[الثالث]]</f>
        <v>0</v>
      </c>
      <c r="Q20" t="s">
        <v>654</v>
      </c>
      <c r="T20" s="299">
        <f>_‏‏دمج7[[#This Row],[الخامس.الخامس]]-_‏‏دمج7[[#This Row],[الرابع]]</f>
        <v>0</v>
      </c>
    </row>
    <row r="21" spans="1:20">
      <c r="A21" t="s">
        <v>654</v>
      </c>
      <c r="D21" s="299">
        <f>_‏‏دمج3[[#This Row],[الاول.الأول]]-_‏‏دمج3[[#This Row],[التشخيصي]]</f>
        <v>0</v>
      </c>
      <c r="E21" t="s">
        <v>654</v>
      </c>
      <c r="H21" s="299">
        <f>_‏‏دمج4[[#This Row],[الثاني]]-_‏‏دمج4[[#This Row],[الاول.الأول]]</f>
        <v>0</v>
      </c>
      <c r="I21" t="s">
        <v>654</v>
      </c>
      <c r="L21" s="300">
        <f>_‏‏دمج5[[#This Row],[الثالث.الثالث]]-_‏‏دمج5[[#This Row],[الثاني]]</f>
        <v>0</v>
      </c>
      <c r="M21" t="s">
        <v>654</v>
      </c>
      <c r="P21" s="299">
        <f>_‏‏دمج6[[#This Row],[الجدول7.الرابع]]-_‏‏دمج6[[#This Row],[الثالث]]</f>
        <v>0</v>
      </c>
      <c r="Q21" t="s">
        <v>654</v>
      </c>
      <c r="T21" s="299">
        <f>_‏‏دمج7[[#This Row],[الخامس.الخامس]]-_‏‏دمج7[[#This Row],[الرابع]]</f>
        <v>0</v>
      </c>
    </row>
    <row r="22" spans="1:20">
      <c r="A22" t="s">
        <v>654</v>
      </c>
      <c r="D22" s="299">
        <f>_‏‏دمج3[[#This Row],[الاول.الأول]]-_‏‏دمج3[[#This Row],[التشخيصي]]</f>
        <v>0</v>
      </c>
      <c r="E22" t="s">
        <v>654</v>
      </c>
      <c r="H22" s="299">
        <f>_‏‏دمج4[[#This Row],[الثاني]]-_‏‏دمج4[[#This Row],[الاول.الأول]]</f>
        <v>0</v>
      </c>
      <c r="I22" t="s">
        <v>654</v>
      </c>
      <c r="L22" s="300">
        <f>_‏‏دمج5[[#This Row],[الثالث.الثالث]]-_‏‏دمج5[[#This Row],[الثاني]]</f>
        <v>0</v>
      </c>
      <c r="M22" t="s">
        <v>654</v>
      </c>
      <c r="P22" s="299">
        <f>_‏‏دمج6[[#This Row],[الجدول7.الرابع]]-_‏‏دمج6[[#This Row],[الثالث]]</f>
        <v>0</v>
      </c>
      <c r="Q22" t="s">
        <v>654</v>
      </c>
      <c r="T22" s="299">
        <f>_‏‏دمج7[[#This Row],[الخامس.الخامس]]-_‏‏دمج7[[#This Row],[الرابع]]</f>
        <v>0</v>
      </c>
    </row>
    <row r="23" spans="1:20">
      <c r="A23" t="s">
        <v>654</v>
      </c>
      <c r="D23" s="299">
        <f>_‏‏دمج3[[#This Row],[الاول.الأول]]-_‏‏دمج3[[#This Row],[التشخيصي]]</f>
        <v>0</v>
      </c>
      <c r="E23" t="s">
        <v>654</v>
      </c>
      <c r="H23" s="299">
        <f>_‏‏دمج4[[#This Row],[الثاني]]-_‏‏دمج4[[#This Row],[الاول.الأول]]</f>
        <v>0</v>
      </c>
      <c r="I23" t="s">
        <v>654</v>
      </c>
      <c r="L23" s="300">
        <f>_‏‏دمج5[[#This Row],[الثالث.الثالث]]-_‏‏دمج5[[#This Row],[الثاني]]</f>
        <v>0</v>
      </c>
      <c r="M23" t="s">
        <v>654</v>
      </c>
      <c r="P23" s="299">
        <f>_‏‏دمج6[[#This Row],[الجدول7.الرابع]]-_‏‏دمج6[[#This Row],[الثالث]]</f>
        <v>0</v>
      </c>
      <c r="Q23" t="s">
        <v>654</v>
      </c>
      <c r="T23" s="299">
        <f>_‏‏دمج7[[#This Row],[الخامس.الخامس]]-_‏‏دمج7[[#This Row],[الرابع]]</f>
        <v>0</v>
      </c>
    </row>
    <row r="24" spans="1:20">
      <c r="A24" t="s">
        <v>654</v>
      </c>
      <c r="D24" s="299">
        <f>_‏‏دمج3[[#This Row],[الاول.الأول]]-_‏‏دمج3[[#This Row],[التشخيصي]]</f>
        <v>0</v>
      </c>
      <c r="E24" t="s">
        <v>654</v>
      </c>
      <c r="H24" s="299">
        <f>_‏‏دمج4[[#This Row],[الثاني]]-_‏‏دمج4[[#This Row],[الاول.الأول]]</f>
        <v>0</v>
      </c>
      <c r="I24" t="s">
        <v>654</v>
      </c>
      <c r="L24" s="300">
        <f>_‏‏دمج5[[#This Row],[الثالث.الثالث]]-_‏‏دمج5[[#This Row],[الثاني]]</f>
        <v>0</v>
      </c>
      <c r="M24" t="s">
        <v>654</v>
      </c>
      <c r="P24" s="299">
        <f>_‏‏دمج6[[#This Row],[الجدول7.الرابع]]-_‏‏دمج6[[#This Row],[الثالث]]</f>
        <v>0</v>
      </c>
      <c r="Q24" t="s">
        <v>654</v>
      </c>
      <c r="T24" s="299">
        <f>_‏‏دمج7[[#This Row],[الخامس.الخامس]]-_‏‏دمج7[[#This Row],[الرابع]]</f>
        <v>0</v>
      </c>
    </row>
    <row r="25" spans="1:20">
      <c r="A25" t="s">
        <v>654</v>
      </c>
      <c r="D25" s="299">
        <f>_‏‏دمج3[[#This Row],[الاول.الأول]]-_‏‏دمج3[[#This Row],[التشخيصي]]</f>
        <v>0</v>
      </c>
      <c r="E25" t="s">
        <v>654</v>
      </c>
      <c r="H25" s="299">
        <f>_‏‏دمج4[[#This Row],[الثاني]]-_‏‏دمج4[[#This Row],[الاول.الأول]]</f>
        <v>0</v>
      </c>
      <c r="I25" t="s">
        <v>654</v>
      </c>
      <c r="L25" s="300">
        <f>_‏‏دمج5[[#This Row],[الثالث.الثالث]]-_‏‏دمج5[[#This Row],[الثاني]]</f>
        <v>0</v>
      </c>
      <c r="M25" t="s">
        <v>654</v>
      </c>
      <c r="P25" s="299">
        <f>_‏‏دمج6[[#This Row],[الجدول7.الرابع]]-_‏‏دمج6[[#This Row],[الثالث]]</f>
        <v>0</v>
      </c>
      <c r="Q25" t="s">
        <v>654</v>
      </c>
      <c r="T25" s="299">
        <f>_‏‏دمج7[[#This Row],[الخامس.الخامس]]-_‏‏دمج7[[#This Row],[الرابع]]</f>
        <v>0</v>
      </c>
    </row>
    <row r="26" spans="1:20">
      <c r="A26" t="s">
        <v>654</v>
      </c>
      <c r="D26" s="299">
        <f>_‏‏دمج3[[#This Row],[الاول.الأول]]-_‏‏دمج3[[#This Row],[التشخيصي]]</f>
        <v>0</v>
      </c>
      <c r="E26" t="s">
        <v>654</v>
      </c>
      <c r="H26" s="299">
        <f>_‏‏دمج4[[#This Row],[الثاني]]-_‏‏دمج4[[#This Row],[الاول.الأول]]</f>
        <v>0</v>
      </c>
      <c r="I26" t="s">
        <v>654</v>
      </c>
      <c r="L26" s="300">
        <f>_‏‏دمج5[[#This Row],[الثالث.الثالث]]-_‏‏دمج5[[#This Row],[الثاني]]</f>
        <v>0</v>
      </c>
      <c r="M26" t="s">
        <v>654</v>
      </c>
      <c r="P26" s="299">
        <f>_‏‏دمج6[[#This Row],[الجدول7.الرابع]]-_‏‏دمج6[[#This Row],[الثالث]]</f>
        <v>0</v>
      </c>
      <c r="Q26" t="s">
        <v>654</v>
      </c>
      <c r="T26" s="299">
        <f>_‏‏دمج7[[#This Row],[الخامس.الخامس]]-_‏‏دمج7[[#This Row],[الرابع]]</f>
        <v>0</v>
      </c>
    </row>
    <row r="27" spans="1:20">
      <c r="A27" t="s">
        <v>654</v>
      </c>
      <c r="D27" s="299">
        <f>_‏‏دمج3[[#This Row],[الاول.الأول]]-_‏‏دمج3[[#This Row],[التشخيصي]]</f>
        <v>0</v>
      </c>
      <c r="E27" t="s">
        <v>654</v>
      </c>
      <c r="H27" s="299">
        <f>_‏‏دمج4[[#This Row],[الثاني]]-_‏‏دمج4[[#This Row],[الاول.الأول]]</f>
        <v>0</v>
      </c>
      <c r="I27" t="s">
        <v>654</v>
      </c>
      <c r="L27" s="300">
        <f>_‏‏دمج5[[#This Row],[الثالث.الثالث]]-_‏‏دمج5[[#This Row],[الثاني]]</f>
        <v>0</v>
      </c>
      <c r="M27" t="s">
        <v>654</v>
      </c>
      <c r="P27" s="299">
        <f>_‏‏دمج6[[#This Row],[الجدول7.الرابع]]-_‏‏دمج6[[#This Row],[الثالث]]</f>
        <v>0</v>
      </c>
      <c r="Q27" t="s">
        <v>654</v>
      </c>
      <c r="T27" s="299">
        <f>_‏‏دمج7[[#This Row],[الخامس.الخامس]]-_‏‏دمج7[[#This Row],[الرابع]]</f>
        <v>0</v>
      </c>
    </row>
    <row r="28" spans="1:20">
      <c r="A28" t="s">
        <v>654</v>
      </c>
      <c r="D28" s="299">
        <f>_‏‏دمج3[[#This Row],[الاول.الأول]]-_‏‏دمج3[[#This Row],[التشخيصي]]</f>
        <v>0</v>
      </c>
      <c r="E28" t="s">
        <v>654</v>
      </c>
      <c r="H28" s="299">
        <f>_‏‏دمج4[[#This Row],[الثاني]]-_‏‏دمج4[[#This Row],[الاول.الأول]]</f>
        <v>0</v>
      </c>
      <c r="I28" t="s">
        <v>654</v>
      </c>
      <c r="L28" s="300">
        <f>_‏‏دمج5[[#This Row],[الثالث.الثالث]]-_‏‏دمج5[[#This Row],[الثاني]]</f>
        <v>0</v>
      </c>
      <c r="M28" t="s">
        <v>654</v>
      </c>
      <c r="P28" s="299">
        <f>_‏‏دمج6[[#This Row],[الجدول7.الرابع]]-_‏‏دمج6[[#This Row],[الثالث]]</f>
        <v>0</v>
      </c>
      <c r="Q28" t="s">
        <v>654</v>
      </c>
      <c r="T28" s="299">
        <f>_‏‏دمج7[[#This Row],[الخامس.الخامس]]-_‏‏دمج7[[#This Row],[الرابع]]</f>
        <v>0</v>
      </c>
    </row>
    <row r="29" spans="1:20">
      <c r="A29" t="s">
        <v>654</v>
      </c>
      <c r="D29" s="299">
        <f>_‏‏دمج3[[#This Row],[الاول.الأول]]-_‏‏دمج3[[#This Row],[التشخيصي]]</f>
        <v>0</v>
      </c>
      <c r="E29" t="s">
        <v>654</v>
      </c>
      <c r="H29" s="299">
        <f>_‏‏دمج4[[#This Row],[الثاني]]-_‏‏دمج4[[#This Row],[الاول.الأول]]</f>
        <v>0</v>
      </c>
      <c r="I29" t="s">
        <v>654</v>
      </c>
      <c r="L29" s="300">
        <f>_‏‏دمج5[[#This Row],[الثالث.الثالث]]-_‏‏دمج5[[#This Row],[الثاني]]</f>
        <v>0</v>
      </c>
      <c r="M29" t="s">
        <v>654</v>
      </c>
      <c r="P29" s="299">
        <f>_‏‏دمج6[[#This Row],[الجدول7.الرابع]]-_‏‏دمج6[[#This Row],[الثالث]]</f>
        <v>0</v>
      </c>
      <c r="Q29" t="s">
        <v>654</v>
      </c>
      <c r="T29" s="299">
        <f>_‏‏دمج7[[#This Row],[الخامس.الخامس]]-_‏‏دمج7[[#This Row],[الرابع]]</f>
        <v>0</v>
      </c>
    </row>
    <row r="30" spans="1:20">
      <c r="A30" t="s">
        <v>654</v>
      </c>
      <c r="D30" s="299">
        <f>_‏‏دمج3[[#This Row],[الاول.الأول]]-_‏‏دمج3[[#This Row],[التشخيصي]]</f>
        <v>0</v>
      </c>
      <c r="E30" t="s">
        <v>654</v>
      </c>
      <c r="H30" s="299">
        <f>_‏‏دمج4[[#This Row],[الثاني]]-_‏‏دمج4[[#This Row],[الاول.الأول]]</f>
        <v>0</v>
      </c>
      <c r="I30" t="s">
        <v>654</v>
      </c>
      <c r="L30" s="300">
        <f>_‏‏دمج5[[#This Row],[الثالث.الثالث]]-_‏‏دمج5[[#This Row],[الثاني]]</f>
        <v>0</v>
      </c>
      <c r="M30" t="s">
        <v>654</v>
      </c>
      <c r="P30" s="299">
        <f>_‏‏دمج6[[#This Row],[الجدول7.الرابع]]-_‏‏دمج6[[#This Row],[الثالث]]</f>
        <v>0</v>
      </c>
      <c r="Q30" t="s">
        <v>654</v>
      </c>
      <c r="T30" s="299">
        <f>_‏‏دمج7[[#This Row],[الخامس.الخامس]]-_‏‏دمج7[[#This Row],[الرابع]]</f>
        <v>0</v>
      </c>
    </row>
    <row r="31" spans="1:20">
      <c r="A31" t="s">
        <v>654</v>
      </c>
      <c r="D31" s="299">
        <f>_‏‏دمج3[[#This Row],[الاول.الأول]]-_‏‏دمج3[[#This Row],[التشخيصي]]</f>
        <v>0</v>
      </c>
      <c r="E31" t="s">
        <v>654</v>
      </c>
      <c r="H31" s="299">
        <f>_‏‏دمج4[[#This Row],[الثاني]]-_‏‏دمج4[[#This Row],[الاول.الأول]]</f>
        <v>0</v>
      </c>
      <c r="I31" t="s">
        <v>654</v>
      </c>
      <c r="L31" s="300">
        <f>_‏‏دمج5[[#This Row],[الثالث.الثالث]]-_‏‏دمج5[[#This Row],[الثاني]]</f>
        <v>0</v>
      </c>
      <c r="M31" t="s">
        <v>654</v>
      </c>
      <c r="P31" s="299">
        <f>_‏‏دمج6[[#This Row],[الجدول7.الرابع]]-_‏‏دمج6[[#This Row],[الثالث]]</f>
        <v>0</v>
      </c>
      <c r="Q31" t="s">
        <v>654</v>
      </c>
      <c r="T31" s="299">
        <f>_‏‏دمج7[[#This Row],[الخامس.الخامس]]-_‏‏دمج7[[#This Row],[الرابع]]</f>
        <v>0</v>
      </c>
    </row>
    <row r="32" spans="1:20">
      <c r="A32" t="s">
        <v>654</v>
      </c>
      <c r="D32" s="299">
        <f>_‏‏دمج3[[#This Row],[الاول.الأول]]-_‏‏دمج3[[#This Row],[التشخيصي]]</f>
        <v>0</v>
      </c>
      <c r="E32" t="s">
        <v>654</v>
      </c>
      <c r="H32" s="299">
        <f>_‏‏دمج4[[#This Row],[الثاني]]-_‏‏دمج4[[#This Row],[الاول.الأول]]</f>
        <v>0</v>
      </c>
      <c r="I32" t="s">
        <v>654</v>
      </c>
      <c r="L32" s="300">
        <f>_‏‏دمج5[[#This Row],[الثالث.الثالث]]-_‏‏دمج5[[#This Row],[الثاني]]</f>
        <v>0</v>
      </c>
      <c r="M32" t="s">
        <v>654</v>
      </c>
      <c r="P32" s="299">
        <f>_‏‏دمج6[[#This Row],[الجدول7.الرابع]]-_‏‏دمج6[[#This Row],[الثالث]]</f>
        <v>0</v>
      </c>
      <c r="Q32" t="s">
        <v>654</v>
      </c>
      <c r="T32" s="299">
        <f>_‏‏دمج7[[#This Row],[الخامس.الخامس]]-_‏‏دمج7[[#This Row],[الرابع]]</f>
        <v>0</v>
      </c>
    </row>
    <row r="33" spans="1:20">
      <c r="A33" t="s">
        <v>654</v>
      </c>
      <c r="D33" s="299">
        <f>_‏‏دمج3[[#This Row],[الاول.الأول]]-_‏‏دمج3[[#This Row],[التشخيصي]]</f>
        <v>0</v>
      </c>
      <c r="E33" t="s">
        <v>654</v>
      </c>
      <c r="H33" s="299">
        <f>_‏‏دمج4[[#This Row],[الثاني]]-_‏‏دمج4[[#This Row],[الاول.الأول]]</f>
        <v>0</v>
      </c>
      <c r="I33" t="s">
        <v>654</v>
      </c>
      <c r="L33" s="300">
        <f>_‏‏دمج5[[#This Row],[الثالث.الثالث]]-_‏‏دمج5[[#This Row],[الثاني]]</f>
        <v>0</v>
      </c>
      <c r="M33" t="s">
        <v>654</v>
      </c>
      <c r="P33" s="299">
        <f>_‏‏دمج6[[#This Row],[الجدول7.الرابع]]-_‏‏دمج6[[#This Row],[الثالث]]</f>
        <v>0</v>
      </c>
      <c r="Q33" t="s">
        <v>654</v>
      </c>
      <c r="T33" s="299">
        <f>_‏‏دمج7[[#This Row],[الخامس.الخامس]]-_‏‏دمج7[[#This Row],[الرابع]]</f>
        <v>0</v>
      </c>
    </row>
    <row r="34" spans="1:20">
      <c r="A34" t="s">
        <v>654</v>
      </c>
      <c r="D34" s="299">
        <f>_‏‏دمج3[[#This Row],[الاول.الأول]]-_‏‏دمج3[[#This Row],[التشخيصي]]</f>
        <v>0</v>
      </c>
      <c r="E34" t="s">
        <v>654</v>
      </c>
      <c r="H34" s="299">
        <f>_‏‏دمج4[[#This Row],[الثاني]]-_‏‏دمج4[[#This Row],[الاول.الأول]]</f>
        <v>0</v>
      </c>
      <c r="I34" t="s">
        <v>654</v>
      </c>
      <c r="L34" s="300">
        <f>_‏‏دمج5[[#This Row],[الثالث.الثالث]]-_‏‏دمج5[[#This Row],[الثاني]]</f>
        <v>0</v>
      </c>
      <c r="M34" t="s">
        <v>654</v>
      </c>
      <c r="P34" s="299">
        <f>_‏‏دمج6[[#This Row],[الجدول7.الرابع]]-_‏‏دمج6[[#This Row],[الثالث]]</f>
        <v>0</v>
      </c>
      <c r="Q34" t="s">
        <v>654</v>
      </c>
      <c r="T34" s="299">
        <f>_‏‏دمج7[[#This Row],[الخامس.الخامس]]-_‏‏دمج7[[#This Row],[الرابع]]</f>
        <v>0</v>
      </c>
    </row>
    <row r="35" spans="1:20">
      <c r="A35" t="s">
        <v>654</v>
      </c>
      <c r="D35" s="299">
        <f>_‏‏دمج3[[#This Row],[الاول.الأول]]-_‏‏دمج3[[#This Row],[التشخيصي]]</f>
        <v>0</v>
      </c>
      <c r="E35" t="s">
        <v>654</v>
      </c>
      <c r="H35" s="299">
        <f>_‏‏دمج4[[#This Row],[الثاني]]-_‏‏دمج4[[#This Row],[الاول.الأول]]</f>
        <v>0</v>
      </c>
      <c r="I35" t="s">
        <v>654</v>
      </c>
      <c r="L35" s="300">
        <f>_‏‏دمج5[[#This Row],[الثالث.الثالث]]-_‏‏دمج5[[#This Row],[الثاني]]</f>
        <v>0</v>
      </c>
      <c r="M35" t="s">
        <v>654</v>
      </c>
      <c r="P35" s="299">
        <f>_‏‏دمج6[[#This Row],[الجدول7.الرابع]]-_‏‏دمج6[[#This Row],[الثالث]]</f>
        <v>0</v>
      </c>
      <c r="Q35" t="s">
        <v>654</v>
      </c>
      <c r="T35" s="299">
        <f>_‏‏دمج7[[#This Row],[الخامس.الخامس]]-_‏‏دمج7[[#This Row],[الرابع]]</f>
        <v>0</v>
      </c>
    </row>
    <row r="36" spans="1:20">
      <c r="A36" t="s">
        <v>654</v>
      </c>
      <c r="D36" s="299">
        <f>_‏‏دمج3[[#This Row],[الاول.الأول]]-_‏‏دمج3[[#This Row],[التشخيصي]]</f>
        <v>0</v>
      </c>
      <c r="E36" t="s">
        <v>654</v>
      </c>
      <c r="H36" s="299">
        <f>_‏‏دمج4[[#This Row],[الثاني]]-_‏‏دمج4[[#This Row],[الاول.الأول]]</f>
        <v>0</v>
      </c>
      <c r="I36" t="s">
        <v>654</v>
      </c>
      <c r="L36" s="300">
        <f>_‏‏دمج5[[#This Row],[الثالث.الثالث]]-_‏‏دمج5[[#This Row],[الثاني]]</f>
        <v>0</v>
      </c>
      <c r="M36" t="s">
        <v>654</v>
      </c>
      <c r="P36" s="299">
        <f>_‏‏دمج6[[#This Row],[الجدول7.الرابع]]-_‏‏دمج6[[#This Row],[الثالث]]</f>
        <v>0</v>
      </c>
      <c r="Q36" t="s">
        <v>654</v>
      </c>
      <c r="T36" s="299">
        <f>_‏‏دمج7[[#This Row],[الخامس.الخامس]]-_‏‏دمج7[[#This Row],[الرابع]]</f>
        <v>0</v>
      </c>
    </row>
    <row r="37" spans="1:20">
      <c r="A37" t="s">
        <v>654</v>
      </c>
      <c r="D37" s="299">
        <f>_‏‏دمج3[[#This Row],[الاول.الأول]]-_‏‏دمج3[[#This Row],[التشخيصي]]</f>
        <v>0</v>
      </c>
      <c r="E37" t="s">
        <v>654</v>
      </c>
      <c r="H37" s="299">
        <f>_‏‏دمج4[[#This Row],[الثاني]]-_‏‏دمج4[[#This Row],[الاول.الأول]]</f>
        <v>0</v>
      </c>
      <c r="I37" t="s">
        <v>654</v>
      </c>
      <c r="L37" s="300">
        <f>_‏‏دمج5[[#This Row],[الثالث.الثالث]]-_‏‏دمج5[[#This Row],[الثاني]]</f>
        <v>0</v>
      </c>
      <c r="M37" t="s">
        <v>654</v>
      </c>
      <c r="P37" s="299">
        <f>_‏‏دمج6[[#This Row],[الجدول7.الرابع]]-_‏‏دمج6[[#This Row],[الثالث]]</f>
        <v>0</v>
      </c>
      <c r="Q37" t="s">
        <v>654</v>
      </c>
      <c r="T37" s="299">
        <f>_‏‏دمج7[[#This Row],[الخامس.الخامس]]-_‏‏دمج7[[#This Row],[الرابع]]</f>
        <v>0</v>
      </c>
    </row>
    <row r="38" spans="1:20">
      <c r="A38" t="s">
        <v>654</v>
      </c>
      <c r="D38" s="299">
        <f>_‏‏دمج3[[#This Row],[الاول.الأول]]-_‏‏دمج3[[#This Row],[التشخيصي]]</f>
        <v>0</v>
      </c>
      <c r="E38" t="s">
        <v>654</v>
      </c>
      <c r="H38" s="299">
        <f>_‏‏دمج4[[#This Row],[الثاني]]-_‏‏دمج4[[#This Row],[الاول.الأول]]</f>
        <v>0</v>
      </c>
      <c r="I38" t="s">
        <v>654</v>
      </c>
      <c r="L38" s="300">
        <f>_‏‏دمج5[[#This Row],[الثالث.الثالث]]-_‏‏دمج5[[#This Row],[الثاني]]</f>
        <v>0</v>
      </c>
      <c r="M38" t="s">
        <v>654</v>
      </c>
      <c r="P38" s="299">
        <f>_‏‏دمج6[[#This Row],[الجدول7.الرابع]]-_‏‏دمج6[[#This Row],[الثالث]]</f>
        <v>0</v>
      </c>
      <c r="Q38" t="s">
        <v>654</v>
      </c>
      <c r="T38" s="299">
        <f>_‏‏دمج7[[#This Row],[الخامس.الخامس]]-_‏‏دمج7[[#This Row],[الرابع]]</f>
        <v>0</v>
      </c>
    </row>
    <row r="39" spans="1:20">
      <c r="A39" t="s">
        <v>654</v>
      </c>
      <c r="D39" s="299">
        <f>_‏‏دمج3[[#This Row],[الاول.الأول]]-_‏‏دمج3[[#This Row],[التشخيصي]]</f>
        <v>0</v>
      </c>
      <c r="E39" t="s">
        <v>654</v>
      </c>
      <c r="H39" s="299">
        <f>_‏‏دمج4[[#This Row],[الثاني]]-_‏‏دمج4[[#This Row],[الاول.الأول]]</f>
        <v>0</v>
      </c>
      <c r="I39" t="s">
        <v>654</v>
      </c>
      <c r="L39" s="300">
        <f>_‏‏دمج5[[#This Row],[الثالث.الثالث]]-_‏‏دمج5[[#This Row],[الثاني]]</f>
        <v>0</v>
      </c>
      <c r="M39" t="s">
        <v>654</v>
      </c>
      <c r="P39" s="299">
        <f>_‏‏دمج6[[#This Row],[الجدول7.الرابع]]-_‏‏دمج6[[#This Row],[الثالث]]</f>
        <v>0</v>
      </c>
      <c r="Q39" t="s">
        <v>654</v>
      </c>
      <c r="T39" s="299">
        <f>_‏‏دمج7[[#This Row],[الخامس.الخامس]]-_‏‏دمج7[[#This Row],[الرابع]]</f>
        <v>0</v>
      </c>
    </row>
    <row r="40" spans="1:20">
      <c r="A40" t="s">
        <v>654</v>
      </c>
      <c r="D40" s="299">
        <f>_‏‏دمج3[[#This Row],[الاول.الأول]]-_‏‏دمج3[[#This Row],[التشخيصي]]</f>
        <v>0</v>
      </c>
      <c r="E40" t="s">
        <v>654</v>
      </c>
      <c r="H40" s="299">
        <f>_‏‏دمج4[[#This Row],[الثاني]]-_‏‏دمج4[[#This Row],[الاول.الأول]]</f>
        <v>0</v>
      </c>
      <c r="I40" t="s">
        <v>654</v>
      </c>
      <c r="L40" s="300">
        <f>_‏‏دمج5[[#This Row],[الثالث.الثالث]]-_‏‏دمج5[[#This Row],[الثاني]]</f>
        <v>0</v>
      </c>
      <c r="M40" t="s">
        <v>654</v>
      </c>
      <c r="P40" s="299">
        <f>_‏‏دمج6[[#This Row],[الجدول7.الرابع]]-_‏‏دمج6[[#This Row],[الثالث]]</f>
        <v>0</v>
      </c>
      <c r="Q40" t="s">
        <v>654</v>
      </c>
      <c r="T40" s="299">
        <f>_‏‏دمج7[[#This Row],[الخامس.الخامس]]-_‏‏دمج7[[#This Row],[الرابع]]</f>
        <v>0</v>
      </c>
    </row>
    <row r="41" spans="1:20">
      <c r="A41" t="s">
        <v>654</v>
      </c>
      <c r="D41" s="299">
        <f>_‏‏دمج3[[#This Row],[الاول.الأول]]-_‏‏دمج3[[#This Row],[التشخيصي]]</f>
        <v>0</v>
      </c>
      <c r="E41" t="s">
        <v>654</v>
      </c>
      <c r="H41" s="299">
        <f>_‏‏دمج4[[#This Row],[الثاني]]-_‏‏دمج4[[#This Row],[الاول.الأول]]</f>
        <v>0</v>
      </c>
      <c r="I41" t="s">
        <v>654</v>
      </c>
      <c r="L41" s="300">
        <f>_‏‏دمج5[[#This Row],[الثالث.الثالث]]-_‏‏دمج5[[#This Row],[الثاني]]</f>
        <v>0</v>
      </c>
      <c r="M41" t="s">
        <v>654</v>
      </c>
      <c r="P41" s="299">
        <f>_‏‏دمج6[[#This Row],[الجدول7.الرابع]]-_‏‏دمج6[[#This Row],[الثالث]]</f>
        <v>0</v>
      </c>
      <c r="Q41" t="s">
        <v>654</v>
      </c>
      <c r="T41" s="299">
        <f>_‏‏دمج7[[#This Row],[الخامس.الخامس]]-_‏‏دمج7[[#This Row],[الرابع]]</f>
        <v>0</v>
      </c>
    </row>
    <row r="42" spans="1:20">
      <c r="A42" t="s">
        <v>654</v>
      </c>
      <c r="D42" s="299">
        <f>_‏‏دمج3[[#This Row],[الاول.الأول]]-_‏‏دمج3[[#This Row],[التشخيصي]]</f>
        <v>0</v>
      </c>
      <c r="E42" t="s">
        <v>654</v>
      </c>
      <c r="H42" s="299">
        <f>_‏‏دمج4[[#This Row],[الثاني]]-_‏‏دمج4[[#This Row],[الاول.الأول]]</f>
        <v>0</v>
      </c>
      <c r="I42" t="s">
        <v>654</v>
      </c>
      <c r="L42" s="300">
        <f>_‏‏دمج5[[#This Row],[الثالث.الثالث]]-_‏‏دمج5[[#This Row],[الثاني]]</f>
        <v>0</v>
      </c>
      <c r="M42" t="s">
        <v>654</v>
      </c>
      <c r="P42" s="299">
        <f>_‏‏دمج6[[#This Row],[الجدول7.الرابع]]-_‏‏دمج6[[#This Row],[الثالث]]</f>
        <v>0</v>
      </c>
      <c r="Q42" t="s">
        <v>654</v>
      </c>
      <c r="T42" s="299">
        <f>_‏‏دمج7[[#This Row],[الخامس.الخامس]]-_‏‏دمج7[[#This Row],[الرابع]]</f>
        <v>0</v>
      </c>
    </row>
    <row r="43" spans="1:20">
      <c r="A43" t="s">
        <v>654</v>
      </c>
      <c r="D43" s="299">
        <f>_‏‏دمج3[[#This Row],[الاول.الأول]]-_‏‏دمج3[[#This Row],[التشخيصي]]</f>
        <v>0</v>
      </c>
      <c r="E43" t="s">
        <v>654</v>
      </c>
      <c r="H43" s="299">
        <f>_‏‏دمج4[[#This Row],[الثاني]]-_‏‏دمج4[[#This Row],[الاول.الأول]]</f>
        <v>0</v>
      </c>
      <c r="I43" t="s">
        <v>654</v>
      </c>
      <c r="L43" s="300">
        <f>_‏‏دمج5[[#This Row],[الثالث.الثالث]]-_‏‏دمج5[[#This Row],[الثاني]]</f>
        <v>0</v>
      </c>
      <c r="M43" t="s">
        <v>654</v>
      </c>
      <c r="P43" s="299">
        <f>_‏‏دمج6[[#This Row],[الجدول7.الرابع]]-_‏‏دمج6[[#This Row],[الثالث]]</f>
        <v>0</v>
      </c>
      <c r="Q43" t="s">
        <v>654</v>
      </c>
      <c r="T43" s="299">
        <f>_‏‏دمج7[[#This Row],[الخامس.الخامس]]-_‏‏دمج7[[#This Row],[الرابع]]</f>
        <v>0</v>
      </c>
    </row>
    <row r="44" spans="1:20">
      <c r="A44" t="s">
        <v>654</v>
      </c>
      <c r="D44" s="299">
        <f>_‏‏دمج3[[#This Row],[الاول.الأول]]-_‏‏دمج3[[#This Row],[التشخيصي]]</f>
        <v>0</v>
      </c>
      <c r="E44" t="s">
        <v>654</v>
      </c>
      <c r="H44" s="299">
        <f>_‏‏دمج4[[#This Row],[الثاني]]-_‏‏دمج4[[#This Row],[الاول.الأول]]</f>
        <v>0</v>
      </c>
      <c r="I44" t="s">
        <v>654</v>
      </c>
      <c r="L44" s="300">
        <f>_‏‏دمج5[[#This Row],[الثالث.الثالث]]-_‏‏دمج5[[#This Row],[الثاني]]</f>
        <v>0</v>
      </c>
      <c r="M44" t="s">
        <v>654</v>
      </c>
      <c r="P44" s="299">
        <f>_‏‏دمج6[[#This Row],[الجدول7.الرابع]]-_‏‏دمج6[[#This Row],[الثالث]]</f>
        <v>0</v>
      </c>
      <c r="Q44" t="s">
        <v>654</v>
      </c>
      <c r="T44" s="299">
        <f>_‏‏دمج7[[#This Row],[الخامس.الخامس]]-_‏‏دمج7[[#This Row],[الرابع]]</f>
        <v>0</v>
      </c>
    </row>
    <row r="45" spans="1:20">
      <c r="A45" t="s">
        <v>654</v>
      </c>
      <c r="D45" s="299">
        <f>_‏‏دمج3[[#This Row],[الاول.الأول]]-_‏‏دمج3[[#This Row],[التشخيصي]]</f>
        <v>0</v>
      </c>
      <c r="E45" t="s">
        <v>654</v>
      </c>
      <c r="H45" s="299">
        <f>_‏‏دمج4[[#This Row],[الثاني]]-_‏‏دمج4[[#This Row],[الاول.الأول]]</f>
        <v>0</v>
      </c>
      <c r="I45" t="s">
        <v>654</v>
      </c>
      <c r="L45" s="300">
        <f>_‏‏دمج5[[#This Row],[الثالث.الثالث]]-_‏‏دمج5[[#This Row],[الثاني]]</f>
        <v>0</v>
      </c>
      <c r="M45" t="s">
        <v>654</v>
      </c>
      <c r="P45" s="299">
        <f>_‏‏دمج6[[#This Row],[الجدول7.الرابع]]-_‏‏دمج6[[#This Row],[الثالث]]</f>
        <v>0</v>
      </c>
      <c r="Q45" t="s">
        <v>654</v>
      </c>
      <c r="T45" s="299">
        <f>_‏‏دمج7[[#This Row],[الخامس.الخامس]]-_‏‏دمج7[[#This Row],[الرابع]]</f>
        <v>0</v>
      </c>
    </row>
    <row r="46" spans="1:20">
      <c r="A46" t="s">
        <v>654</v>
      </c>
      <c r="D46" s="299">
        <f>_‏‏دمج3[[#This Row],[الاول.الأول]]-_‏‏دمج3[[#This Row],[التشخيصي]]</f>
        <v>0</v>
      </c>
      <c r="E46" t="s">
        <v>654</v>
      </c>
      <c r="H46" s="299">
        <f>_‏‏دمج4[[#This Row],[الثاني]]-_‏‏دمج4[[#This Row],[الاول.الأول]]</f>
        <v>0</v>
      </c>
      <c r="I46" t="s">
        <v>654</v>
      </c>
      <c r="L46" s="300">
        <f>_‏‏دمج5[[#This Row],[الثالث.الثالث]]-_‏‏دمج5[[#This Row],[الثاني]]</f>
        <v>0</v>
      </c>
      <c r="M46" t="s">
        <v>654</v>
      </c>
      <c r="P46" s="299">
        <f>_‏‏دمج6[[#This Row],[الجدول7.الرابع]]-_‏‏دمج6[[#This Row],[الثالث]]</f>
        <v>0</v>
      </c>
      <c r="Q46" t="s">
        <v>654</v>
      </c>
      <c r="T46" s="299">
        <f>_‏‏دمج7[[#This Row],[الخامس.الخامس]]-_‏‏دمج7[[#This Row],[الرابع]]</f>
        <v>0</v>
      </c>
    </row>
    <row r="47" spans="1:20">
      <c r="A47" t="s">
        <v>654</v>
      </c>
      <c r="D47" s="299">
        <f>_‏‏دمج3[[#This Row],[الاول.الأول]]-_‏‏دمج3[[#This Row],[التشخيصي]]</f>
        <v>0</v>
      </c>
      <c r="E47" t="s">
        <v>654</v>
      </c>
      <c r="H47" s="299">
        <f>_‏‏دمج4[[#This Row],[الثاني]]-_‏‏دمج4[[#This Row],[الاول.الأول]]</f>
        <v>0</v>
      </c>
      <c r="I47" t="s">
        <v>654</v>
      </c>
      <c r="L47" s="300">
        <f>_‏‏دمج5[[#This Row],[الثالث.الثالث]]-_‏‏دمج5[[#This Row],[الثاني]]</f>
        <v>0</v>
      </c>
      <c r="M47" t="s">
        <v>654</v>
      </c>
      <c r="P47" s="299">
        <f>_‏‏دمج6[[#This Row],[الجدول7.الرابع]]-_‏‏دمج6[[#This Row],[الثالث]]</f>
        <v>0</v>
      </c>
      <c r="Q47" t="s">
        <v>654</v>
      </c>
      <c r="T47" s="299">
        <f>_‏‏دمج7[[#This Row],[الخامس.الخامس]]-_‏‏دمج7[[#This Row],[الرابع]]</f>
        <v>0</v>
      </c>
    </row>
    <row r="48" spans="1:20">
      <c r="A48" t="s">
        <v>654</v>
      </c>
      <c r="D48" s="299">
        <f>_‏‏دمج3[[#This Row],[الاول.الأول]]-_‏‏دمج3[[#This Row],[التشخيصي]]</f>
        <v>0</v>
      </c>
      <c r="E48" t="s">
        <v>654</v>
      </c>
      <c r="H48" s="299">
        <f>_‏‏دمج4[[#This Row],[الثاني]]-_‏‏دمج4[[#This Row],[الاول.الأول]]</f>
        <v>0</v>
      </c>
      <c r="I48" t="s">
        <v>654</v>
      </c>
      <c r="L48" s="300">
        <f>_‏‏دمج5[[#This Row],[الثالث.الثالث]]-_‏‏دمج5[[#This Row],[الثاني]]</f>
        <v>0</v>
      </c>
      <c r="M48" t="s">
        <v>654</v>
      </c>
      <c r="P48" s="299">
        <f>_‏‏دمج6[[#This Row],[الجدول7.الرابع]]-_‏‏دمج6[[#This Row],[الثالث]]</f>
        <v>0</v>
      </c>
      <c r="Q48" t="s">
        <v>654</v>
      </c>
      <c r="T48" s="299">
        <f>_‏‏دمج7[[#This Row],[الخامس.الخامس]]-_‏‏دمج7[[#This Row],[الرابع]]</f>
        <v>0</v>
      </c>
    </row>
    <row r="49" spans="1:20">
      <c r="A49" t="s">
        <v>654</v>
      </c>
      <c r="D49" s="299">
        <f>_‏‏دمج3[[#This Row],[الاول.الأول]]-_‏‏دمج3[[#This Row],[التشخيصي]]</f>
        <v>0</v>
      </c>
      <c r="E49" t="s">
        <v>654</v>
      </c>
      <c r="H49" s="299">
        <f>_‏‏دمج4[[#This Row],[الثاني]]-_‏‏دمج4[[#This Row],[الاول.الأول]]</f>
        <v>0</v>
      </c>
      <c r="I49" t="s">
        <v>654</v>
      </c>
      <c r="L49" s="300">
        <f>_‏‏دمج5[[#This Row],[الثالث.الثالث]]-_‏‏دمج5[[#This Row],[الثاني]]</f>
        <v>0</v>
      </c>
      <c r="M49" t="s">
        <v>654</v>
      </c>
      <c r="P49" s="299">
        <f>_‏‏دمج6[[#This Row],[الجدول7.الرابع]]-_‏‏دمج6[[#This Row],[الثالث]]</f>
        <v>0</v>
      </c>
      <c r="Q49" t="s">
        <v>654</v>
      </c>
      <c r="T49" s="299">
        <f>_‏‏دمج7[[#This Row],[الخامس.الخامس]]-_‏‏دمج7[[#This Row],[الرابع]]</f>
        <v>0</v>
      </c>
    </row>
    <row r="50" spans="1:20">
      <c r="A50" t="s">
        <v>654</v>
      </c>
      <c r="D50" s="299">
        <f>_‏‏دمج3[[#This Row],[الاول.الأول]]-_‏‏دمج3[[#This Row],[التشخيصي]]</f>
        <v>0</v>
      </c>
      <c r="E50" t="s">
        <v>654</v>
      </c>
      <c r="H50" s="299">
        <f>_‏‏دمج4[[#This Row],[الثاني]]-_‏‏دمج4[[#This Row],[الاول.الأول]]</f>
        <v>0</v>
      </c>
      <c r="I50" t="s">
        <v>654</v>
      </c>
      <c r="L50" s="300">
        <f>_‏‏دمج5[[#This Row],[الثالث.الثالث]]-_‏‏دمج5[[#This Row],[الثاني]]</f>
        <v>0</v>
      </c>
      <c r="M50" t="s">
        <v>654</v>
      </c>
      <c r="P50" s="299">
        <f>_‏‏دمج6[[#This Row],[الجدول7.الرابع]]-_‏‏دمج6[[#This Row],[الثالث]]</f>
        <v>0</v>
      </c>
      <c r="Q50" t="s">
        <v>654</v>
      </c>
      <c r="T50" s="299">
        <f>_‏‏دمج7[[#This Row],[الخامس.الخامس]]-_‏‏دمج7[[#This Row],[الرابع]]</f>
        <v>0</v>
      </c>
    </row>
    <row r="51" spans="1:20">
      <c r="A51" t="s">
        <v>654</v>
      </c>
      <c r="D51" s="299">
        <f>_‏‏دمج3[[#This Row],[الاول.الأول]]-_‏‏دمج3[[#This Row],[التشخيصي]]</f>
        <v>0</v>
      </c>
      <c r="E51" t="s">
        <v>654</v>
      </c>
      <c r="H51" s="299">
        <f>_‏‏دمج4[[#This Row],[الثاني]]-_‏‏دمج4[[#This Row],[الاول.الأول]]</f>
        <v>0</v>
      </c>
      <c r="I51" t="s">
        <v>654</v>
      </c>
      <c r="L51" s="300">
        <f>_‏‏دمج5[[#This Row],[الثالث.الثالث]]-_‏‏دمج5[[#This Row],[الثاني]]</f>
        <v>0</v>
      </c>
      <c r="M51" t="s">
        <v>654</v>
      </c>
      <c r="P51" s="299">
        <f>_‏‏دمج6[[#This Row],[الجدول7.الرابع]]-_‏‏دمج6[[#This Row],[الثالث]]</f>
        <v>0</v>
      </c>
      <c r="Q51" t="s">
        <v>654</v>
      </c>
      <c r="T51" s="299">
        <f>_‏‏دمج7[[#This Row],[الخامس.الخامس]]-_‏‏دمج7[[#This Row],[الرابع]]</f>
        <v>0</v>
      </c>
    </row>
    <row r="52" spans="1:20">
      <c r="A52" t="s">
        <v>654</v>
      </c>
      <c r="D52" s="299">
        <f>_‏‏دمج3[[#This Row],[الاول.الأول]]-_‏‏دمج3[[#This Row],[التشخيصي]]</f>
        <v>0</v>
      </c>
      <c r="E52" t="s">
        <v>654</v>
      </c>
      <c r="H52" s="299">
        <f>_‏‏دمج4[[#This Row],[الثاني]]-_‏‏دمج4[[#This Row],[الاول.الأول]]</f>
        <v>0</v>
      </c>
      <c r="I52" t="s">
        <v>654</v>
      </c>
      <c r="L52" s="300">
        <f>_‏‏دمج5[[#This Row],[الثالث.الثالث]]-_‏‏دمج5[[#This Row],[الثاني]]</f>
        <v>0</v>
      </c>
      <c r="M52" t="s">
        <v>654</v>
      </c>
      <c r="P52" s="299">
        <f>_‏‏دمج6[[#This Row],[الجدول7.الرابع]]-_‏‏دمج6[[#This Row],[الثالث]]</f>
        <v>0</v>
      </c>
      <c r="Q52" t="s">
        <v>654</v>
      </c>
      <c r="T52" s="299">
        <f>_‏‏دمج7[[#This Row],[الخامس.الخامس]]-_‏‏دمج7[[#This Row],[الرابع]]</f>
        <v>0</v>
      </c>
    </row>
    <row r="53" spans="1:20">
      <c r="A53" t="s">
        <v>654</v>
      </c>
      <c r="D53" s="299">
        <f>_‏‏دمج3[[#This Row],[الاول.الأول]]-_‏‏دمج3[[#This Row],[التشخيصي]]</f>
        <v>0</v>
      </c>
      <c r="E53" t="s">
        <v>654</v>
      </c>
      <c r="H53" s="299">
        <f>_‏‏دمج4[[#This Row],[الثاني]]-_‏‏دمج4[[#This Row],[الاول.الأول]]</f>
        <v>0</v>
      </c>
      <c r="I53" t="s">
        <v>654</v>
      </c>
      <c r="L53" s="300">
        <f>_‏‏دمج5[[#This Row],[الثالث.الثالث]]-_‏‏دمج5[[#This Row],[الثاني]]</f>
        <v>0</v>
      </c>
      <c r="M53" t="s">
        <v>654</v>
      </c>
      <c r="P53" s="299">
        <f>_‏‏دمج6[[#This Row],[الجدول7.الرابع]]-_‏‏دمج6[[#This Row],[الثالث]]</f>
        <v>0</v>
      </c>
      <c r="Q53" t="s">
        <v>654</v>
      </c>
      <c r="T53" s="299">
        <f>_‏‏دمج7[[#This Row],[الخامس.الخامس]]-_‏‏دمج7[[#This Row],[الرابع]]</f>
        <v>0</v>
      </c>
    </row>
    <row r="54" spans="1:20">
      <c r="A54" t="s">
        <v>654</v>
      </c>
      <c r="D54" s="299">
        <f>_‏‏دمج3[[#This Row],[الاول.الأول]]-_‏‏دمج3[[#This Row],[التشخيصي]]</f>
        <v>0</v>
      </c>
      <c r="E54" t="s">
        <v>654</v>
      </c>
      <c r="H54" s="299">
        <f>_‏‏دمج4[[#This Row],[الثاني]]-_‏‏دمج4[[#This Row],[الاول.الأول]]</f>
        <v>0</v>
      </c>
      <c r="I54" t="s">
        <v>654</v>
      </c>
      <c r="L54" s="300">
        <f>_‏‏دمج5[[#This Row],[الثالث.الثالث]]-_‏‏دمج5[[#This Row],[الثاني]]</f>
        <v>0</v>
      </c>
      <c r="M54" t="s">
        <v>654</v>
      </c>
      <c r="P54" s="299">
        <f>_‏‏دمج6[[#This Row],[الجدول7.الرابع]]-_‏‏دمج6[[#This Row],[الثالث]]</f>
        <v>0</v>
      </c>
      <c r="Q54" t="s">
        <v>654</v>
      </c>
      <c r="T54" s="299">
        <f>_‏‏دمج7[[#This Row],[الخامس.الخامس]]-_‏‏دمج7[[#This Row],[الرابع]]</f>
        <v>0</v>
      </c>
    </row>
    <row r="55" spans="1:20">
      <c r="A55" t="s">
        <v>654</v>
      </c>
      <c r="D55" s="299">
        <f>_‏‏دمج3[[#This Row],[الاول.الأول]]-_‏‏دمج3[[#This Row],[التشخيصي]]</f>
        <v>0</v>
      </c>
      <c r="E55" t="s">
        <v>654</v>
      </c>
      <c r="H55" s="299">
        <f>_‏‏دمج4[[#This Row],[الثاني]]-_‏‏دمج4[[#This Row],[الاول.الأول]]</f>
        <v>0</v>
      </c>
      <c r="I55" t="s">
        <v>654</v>
      </c>
      <c r="L55" s="300">
        <f>_‏‏دمج5[[#This Row],[الثالث.الثالث]]-_‏‏دمج5[[#This Row],[الثاني]]</f>
        <v>0</v>
      </c>
      <c r="M55" t="s">
        <v>654</v>
      </c>
      <c r="P55" s="299">
        <f>_‏‏دمج6[[#This Row],[الجدول7.الرابع]]-_‏‏دمج6[[#This Row],[الثالث]]</f>
        <v>0</v>
      </c>
      <c r="Q55" t="s">
        <v>654</v>
      </c>
      <c r="T55" s="299">
        <f>_‏‏دمج7[[#This Row],[الخامس.الخامس]]-_‏‏دمج7[[#This Row],[الرابع]]</f>
        <v>0</v>
      </c>
    </row>
    <row r="56" spans="1:20">
      <c r="A56" t="s">
        <v>654</v>
      </c>
      <c r="D56" s="299">
        <f>_‏‏دمج3[[#This Row],[الاول.الأول]]-_‏‏دمج3[[#This Row],[التشخيصي]]</f>
        <v>0</v>
      </c>
      <c r="E56" t="s">
        <v>654</v>
      </c>
      <c r="H56" s="299">
        <f>_‏‏دمج4[[#This Row],[الثاني]]-_‏‏دمج4[[#This Row],[الاول.الأول]]</f>
        <v>0</v>
      </c>
      <c r="I56" t="s">
        <v>654</v>
      </c>
      <c r="L56" s="300">
        <f>_‏‏دمج5[[#This Row],[الثالث.الثالث]]-_‏‏دمج5[[#This Row],[الثاني]]</f>
        <v>0</v>
      </c>
      <c r="M56" t="s">
        <v>654</v>
      </c>
      <c r="P56" s="299">
        <f>_‏‏دمج6[[#This Row],[الجدول7.الرابع]]-_‏‏دمج6[[#This Row],[الثالث]]</f>
        <v>0</v>
      </c>
      <c r="Q56" t="s">
        <v>654</v>
      </c>
      <c r="T56" s="299">
        <f>_‏‏دمج7[[#This Row],[الخامس.الخامس]]-_‏‏دمج7[[#This Row],[الرابع]]</f>
        <v>0</v>
      </c>
    </row>
    <row r="57" spans="1:20">
      <c r="A57" t="s">
        <v>654</v>
      </c>
      <c r="D57" s="299">
        <f>_‏‏دمج3[[#This Row],[الاول.الأول]]-_‏‏دمج3[[#This Row],[التشخيصي]]</f>
        <v>0</v>
      </c>
      <c r="E57" t="s">
        <v>654</v>
      </c>
      <c r="H57" s="299">
        <f>_‏‏دمج4[[#This Row],[الثاني]]-_‏‏دمج4[[#This Row],[الاول.الأول]]</f>
        <v>0</v>
      </c>
      <c r="I57" t="s">
        <v>654</v>
      </c>
      <c r="L57" s="300">
        <f>_‏‏دمج5[[#This Row],[الثالث.الثالث]]-_‏‏دمج5[[#This Row],[الثاني]]</f>
        <v>0</v>
      </c>
      <c r="M57" t="s">
        <v>654</v>
      </c>
      <c r="P57" s="299">
        <f>_‏‏دمج6[[#This Row],[الجدول7.الرابع]]-_‏‏دمج6[[#This Row],[الثالث]]</f>
        <v>0</v>
      </c>
      <c r="Q57" t="s">
        <v>654</v>
      </c>
      <c r="T57" s="299">
        <f>_‏‏دمج7[[#This Row],[الخامس.الخامس]]-_‏‏دمج7[[#This Row],[الرابع]]</f>
        <v>0</v>
      </c>
    </row>
    <row r="58" spans="1:20">
      <c r="A58" t="s">
        <v>654</v>
      </c>
      <c r="D58" s="299">
        <f>_‏‏دمج3[[#This Row],[الاول.الأول]]-_‏‏دمج3[[#This Row],[التشخيصي]]</f>
        <v>0</v>
      </c>
      <c r="E58" t="s">
        <v>654</v>
      </c>
      <c r="H58" s="299">
        <f>_‏‏دمج4[[#This Row],[الثاني]]-_‏‏دمج4[[#This Row],[الاول.الأول]]</f>
        <v>0</v>
      </c>
      <c r="I58" t="s">
        <v>654</v>
      </c>
      <c r="L58" s="300">
        <f>_‏‏دمج5[[#This Row],[الثالث.الثالث]]-_‏‏دمج5[[#This Row],[الثاني]]</f>
        <v>0</v>
      </c>
      <c r="M58" t="s">
        <v>654</v>
      </c>
      <c r="P58" s="299">
        <f>_‏‏دمج6[[#This Row],[الجدول7.الرابع]]-_‏‏دمج6[[#This Row],[الثالث]]</f>
        <v>0</v>
      </c>
      <c r="Q58" t="s">
        <v>654</v>
      </c>
      <c r="T58" s="299">
        <f>_‏‏دمج7[[#This Row],[الخامس.الخامس]]-_‏‏دمج7[[#This Row],[الرابع]]</f>
        <v>0</v>
      </c>
    </row>
    <row r="59" spans="1:20">
      <c r="A59" t="s">
        <v>654</v>
      </c>
      <c r="D59" s="299">
        <f>_‏‏دمج3[[#This Row],[الاول.الأول]]-_‏‏دمج3[[#This Row],[التشخيصي]]</f>
        <v>0</v>
      </c>
      <c r="E59" t="s">
        <v>654</v>
      </c>
      <c r="H59" s="299">
        <f>_‏‏دمج4[[#This Row],[الثاني]]-_‏‏دمج4[[#This Row],[الاول.الأول]]</f>
        <v>0</v>
      </c>
      <c r="I59" t="s">
        <v>654</v>
      </c>
      <c r="L59" s="300">
        <f>_‏‏دمج5[[#This Row],[الثالث.الثالث]]-_‏‏دمج5[[#This Row],[الثاني]]</f>
        <v>0</v>
      </c>
      <c r="M59" t="s">
        <v>654</v>
      </c>
      <c r="P59" s="299">
        <f>_‏‏دمج6[[#This Row],[الجدول7.الرابع]]-_‏‏دمج6[[#This Row],[الثالث]]</f>
        <v>0</v>
      </c>
      <c r="Q59" t="s">
        <v>654</v>
      </c>
      <c r="T59" s="299">
        <f>_‏‏دمج7[[#This Row],[الخامس.الخامس]]-_‏‏دمج7[[#This Row],[الرابع]]</f>
        <v>0</v>
      </c>
    </row>
    <row r="60" spans="1:20">
      <c r="A60" t="s">
        <v>654</v>
      </c>
      <c r="D60" s="299">
        <f>_‏‏دمج3[[#This Row],[الاول.الأول]]-_‏‏دمج3[[#This Row],[التشخيصي]]</f>
        <v>0</v>
      </c>
      <c r="E60" t="s">
        <v>654</v>
      </c>
      <c r="H60" s="299">
        <f>_‏‏دمج4[[#This Row],[الثاني]]-_‏‏دمج4[[#This Row],[الاول.الأول]]</f>
        <v>0</v>
      </c>
      <c r="I60" t="s">
        <v>654</v>
      </c>
      <c r="L60" s="300">
        <f>_‏‏دمج5[[#This Row],[الثالث.الثالث]]-_‏‏دمج5[[#This Row],[الثاني]]</f>
        <v>0</v>
      </c>
      <c r="M60" t="s">
        <v>654</v>
      </c>
      <c r="P60" s="299">
        <f>_‏‏دمج6[[#This Row],[الجدول7.الرابع]]-_‏‏دمج6[[#This Row],[الثالث]]</f>
        <v>0</v>
      </c>
      <c r="Q60" t="s">
        <v>654</v>
      </c>
      <c r="T60" s="299">
        <f>_‏‏دمج7[[#This Row],[الخامس.الخامس]]-_‏‏دمج7[[#This Row],[الرابع]]</f>
        <v>0</v>
      </c>
    </row>
    <row r="61" spans="1:20">
      <c r="A61" t="s">
        <v>654</v>
      </c>
      <c r="D61" s="299">
        <f>_‏‏دمج3[[#This Row],[الاول.الأول]]-_‏‏دمج3[[#This Row],[التشخيصي]]</f>
        <v>0</v>
      </c>
      <c r="E61" t="s">
        <v>654</v>
      </c>
      <c r="H61" s="299">
        <f>_‏‏دمج4[[#This Row],[الثاني]]-_‏‏دمج4[[#This Row],[الاول.الأول]]</f>
        <v>0</v>
      </c>
      <c r="I61" t="s">
        <v>654</v>
      </c>
      <c r="L61" s="300">
        <f>_‏‏دمج5[[#This Row],[الثالث.الثالث]]-_‏‏دمج5[[#This Row],[الثاني]]</f>
        <v>0</v>
      </c>
      <c r="M61" t="s">
        <v>654</v>
      </c>
      <c r="P61" s="299">
        <f>_‏‏دمج6[[#This Row],[الجدول7.الرابع]]-_‏‏دمج6[[#This Row],[الثالث]]</f>
        <v>0</v>
      </c>
      <c r="Q61" t="s">
        <v>654</v>
      </c>
      <c r="T61" s="299">
        <f>_‏‏دمج7[[#This Row],[الخامس.الخامس]]-_‏‏دمج7[[#This Row],[الرابع]]</f>
        <v>0</v>
      </c>
    </row>
    <row r="62" spans="1:20">
      <c r="A62" t="s">
        <v>654</v>
      </c>
      <c r="D62" s="299">
        <f>_‏‏دمج3[[#This Row],[الاول.الأول]]-_‏‏دمج3[[#This Row],[التشخيصي]]</f>
        <v>0</v>
      </c>
      <c r="E62" t="s">
        <v>654</v>
      </c>
      <c r="H62" s="299">
        <f>_‏‏دمج4[[#This Row],[الثاني]]-_‏‏دمج4[[#This Row],[الاول.الأول]]</f>
        <v>0</v>
      </c>
      <c r="I62" t="s">
        <v>654</v>
      </c>
      <c r="L62" s="300">
        <f>_‏‏دمج5[[#This Row],[الثالث.الثالث]]-_‏‏دمج5[[#This Row],[الثاني]]</f>
        <v>0</v>
      </c>
      <c r="M62" t="s">
        <v>654</v>
      </c>
      <c r="P62" s="299">
        <f>_‏‏دمج6[[#This Row],[الجدول7.الرابع]]-_‏‏دمج6[[#This Row],[الثالث]]</f>
        <v>0</v>
      </c>
      <c r="Q62" t="s">
        <v>654</v>
      </c>
      <c r="T62" s="299">
        <f>_‏‏دمج7[[#This Row],[الخامس.الخامس]]-_‏‏دمج7[[#This Row],[الرابع]]</f>
        <v>0</v>
      </c>
    </row>
    <row r="63" spans="1:20">
      <c r="A63" t="s">
        <v>654</v>
      </c>
      <c r="D63" s="299">
        <f>_‏‏دمج3[[#This Row],[الاول.الأول]]-_‏‏دمج3[[#This Row],[التشخيصي]]</f>
        <v>0</v>
      </c>
      <c r="E63" t="s">
        <v>654</v>
      </c>
      <c r="H63" s="299">
        <f>_‏‏دمج4[[#This Row],[الثاني]]-_‏‏دمج4[[#This Row],[الاول.الأول]]</f>
        <v>0</v>
      </c>
      <c r="I63" t="s">
        <v>654</v>
      </c>
      <c r="L63" s="300">
        <f>_‏‏دمج5[[#This Row],[الثالث.الثالث]]-_‏‏دمج5[[#This Row],[الثاني]]</f>
        <v>0</v>
      </c>
      <c r="M63" t="s">
        <v>654</v>
      </c>
      <c r="P63" s="299">
        <f>_‏‏دمج6[[#This Row],[الجدول7.الرابع]]-_‏‏دمج6[[#This Row],[الثالث]]</f>
        <v>0</v>
      </c>
      <c r="Q63" t="s">
        <v>654</v>
      </c>
      <c r="T63" s="299">
        <f>_‏‏دمج7[[#This Row],[الخامس.الخامس]]-_‏‏دمج7[[#This Row],[الرابع]]</f>
        <v>0</v>
      </c>
    </row>
    <row r="64" spans="1:20">
      <c r="A64" t="s">
        <v>654</v>
      </c>
      <c r="D64" s="299">
        <f>_‏‏دمج3[[#This Row],[الاول.الأول]]-_‏‏دمج3[[#This Row],[التشخيصي]]</f>
        <v>0</v>
      </c>
      <c r="E64" t="s">
        <v>654</v>
      </c>
      <c r="H64" s="299">
        <f>_‏‏دمج4[[#This Row],[الثاني]]-_‏‏دمج4[[#This Row],[الاول.الأول]]</f>
        <v>0</v>
      </c>
      <c r="I64" t="s">
        <v>654</v>
      </c>
      <c r="L64" s="300">
        <f>_‏‏دمج5[[#This Row],[الثالث.الثالث]]-_‏‏دمج5[[#This Row],[الثاني]]</f>
        <v>0</v>
      </c>
      <c r="M64" t="s">
        <v>654</v>
      </c>
      <c r="P64" s="299">
        <f>_‏‏دمج6[[#This Row],[الجدول7.الرابع]]-_‏‏دمج6[[#This Row],[الثالث]]</f>
        <v>0</v>
      </c>
      <c r="Q64" t="s">
        <v>654</v>
      </c>
      <c r="T64" s="299">
        <f>_‏‏دمج7[[#This Row],[الخامس.الخامس]]-_‏‏دمج7[[#This Row],[الرابع]]</f>
        <v>0</v>
      </c>
    </row>
    <row r="65" spans="1:20">
      <c r="A65" t="s">
        <v>654</v>
      </c>
      <c r="D65" s="299">
        <f>_‏‏دمج3[[#This Row],[الاول.الأول]]-_‏‏دمج3[[#This Row],[التشخيصي]]</f>
        <v>0</v>
      </c>
      <c r="E65" t="s">
        <v>654</v>
      </c>
      <c r="H65" s="299">
        <f>_‏‏دمج4[[#This Row],[الثاني]]-_‏‏دمج4[[#This Row],[الاول.الأول]]</f>
        <v>0</v>
      </c>
      <c r="I65" t="s">
        <v>654</v>
      </c>
      <c r="L65" s="300">
        <f>_‏‏دمج5[[#This Row],[الثالث.الثالث]]-_‏‏دمج5[[#This Row],[الثاني]]</f>
        <v>0</v>
      </c>
      <c r="M65" t="s">
        <v>654</v>
      </c>
      <c r="P65" s="299">
        <f>_‏‏دمج6[[#This Row],[الجدول7.الرابع]]-_‏‏دمج6[[#This Row],[الثالث]]</f>
        <v>0</v>
      </c>
      <c r="Q65" t="s">
        <v>654</v>
      </c>
      <c r="T65" s="299">
        <f>_‏‏دمج7[[#This Row],[الخامس.الخامس]]-_‏‏دمج7[[#This Row],[الرابع]]</f>
        <v>0</v>
      </c>
    </row>
    <row r="66" spans="1:20">
      <c r="A66" t="s">
        <v>654</v>
      </c>
      <c r="D66" s="299">
        <f>_‏‏دمج3[[#This Row],[الاول.الأول]]-_‏‏دمج3[[#This Row],[التشخيصي]]</f>
        <v>0</v>
      </c>
      <c r="E66" t="s">
        <v>654</v>
      </c>
      <c r="H66" s="299">
        <f>_‏‏دمج4[[#This Row],[الثاني]]-_‏‏دمج4[[#This Row],[الاول.الأول]]</f>
        <v>0</v>
      </c>
      <c r="I66" t="s">
        <v>654</v>
      </c>
      <c r="L66" s="300">
        <f>_‏‏دمج5[[#This Row],[الثالث.الثالث]]-_‏‏دمج5[[#This Row],[الثاني]]</f>
        <v>0</v>
      </c>
      <c r="M66" t="s">
        <v>654</v>
      </c>
      <c r="P66" s="299">
        <f>_‏‏دمج6[[#This Row],[الجدول7.الرابع]]-_‏‏دمج6[[#This Row],[الثالث]]</f>
        <v>0</v>
      </c>
      <c r="Q66" t="s">
        <v>654</v>
      </c>
      <c r="T66" s="299">
        <f>_‏‏دمج7[[#This Row],[الخامس.الخامس]]-_‏‏دمج7[[#This Row],[الرابع]]</f>
        <v>0</v>
      </c>
    </row>
    <row r="67" spans="1:20">
      <c r="A67" t="s">
        <v>654</v>
      </c>
      <c r="D67" s="299">
        <f>_‏‏دمج3[[#This Row],[الاول.الأول]]-_‏‏دمج3[[#This Row],[التشخيصي]]</f>
        <v>0</v>
      </c>
      <c r="E67" t="s">
        <v>654</v>
      </c>
      <c r="H67" s="299">
        <f>_‏‏دمج4[[#This Row],[الثاني]]-_‏‏دمج4[[#This Row],[الاول.الأول]]</f>
        <v>0</v>
      </c>
      <c r="I67" t="s">
        <v>654</v>
      </c>
      <c r="L67" s="300">
        <f>_‏‏دمج5[[#This Row],[الثالث.الثالث]]-_‏‏دمج5[[#This Row],[الثاني]]</f>
        <v>0</v>
      </c>
      <c r="M67" t="s">
        <v>654</v>
      </c>
      <c r="P67" s="299">
        <f>_‏‏دمج6[[#This Row],[الجدول7.الرابع]]-_‏‏دمج6[[#This Row],[الثالث]]</f>
        <v>0</v>
      </c>
      <c r="Q67" t="s">
        <v>654</v>
      </c>
      <c r="T67" s="299">
        <f>_‏‏دمج7[[#This Row],[الخامس.الخامس]]-_‏‏دمج7[[#This Row],[الرابع]]</f>
        <v>0</v>
      </c>
    </row>
    <row r="68" spans="1:20">
      <c r="A68" t="s">
        <v>654</v>
      </c>
      <c r="D68" s="299">
        <f>_‏‏دمج3[[#This Row],[الاول.الأول]]-_‏‏دمج3[[#This Row],[التشخيصي]]</f>
        <v>0</v>
      </c>
      <c r="E68" t="s">
        <v>654</v>
      </c>
      <c r="H68" s="299">
        <f>_‏‏دمج4[[#This Row],[الثاني]]-_‏‏دمج4[[#This Row],[الاول.الأول]]</f>
        <v>0</v>
      </c>
      <c r="I68" t="s">
        <v>654</v>
      </c>
      <c r="L68" s="300">
        <f>_‏‏دمج5[[#This Row],[الثالث.الثالث]]-_‏‏دمج5[[#This Row],[الثاني]]</f>
        <v>0</v>
      </c>
      <c r="M68" t="s">
        <v>654</v>
      </c>
      <c r="P68" s="299">
        <f>_‏‏دمج6[[#This Row],[الجدول7.الرابع]]-_‏‏دمج6[[#This Row],[الثالث]]</f>
        <v>0</v>
      </c>
      <c r="Q68" t="s">
        <v>654</v>
      </c>
      <c r="T68" s="299">
        <f>_‏‏دمج7[[#This Row],[الخامس.الخامس]]-_‏‏دمج7[[#This Row],[الرابع]]</f>
        <v>0</v>
      </c>
    </row>
    <row r="69" spans="1:20">
      <c r="A69" t="s">
        <v>654</v>
      </c>
      <c r="D69" s="299">
        <f>_‏‏دمج3[[#This Row],[الاول.الأول]]-_‏‏دمج3[[#This Row],[التشخيصي]]</f>
        <v>0</v>
      </c>
      <c r="E69" t="s">
        <v>654</v>
      </c>
      <c r="H69" s="299">
        <f>_‏‏دمج4[[#This Row],[الثاني]]-_‏‏دمج4[[#This Row],[الاول.الأول]]</f>
        <v>0</v>
      </c>
      <c r="I69" t="s">
        <v>654</v>
      </c>
      <c r="L69" s="300">
        <f>_‏‏دمج5[[#This Row],[الثالث.الثالث]]-_‏‏دمج5[[#This Row],[الثاني]]</f>
        <v>0</v>
      </c>
      <c r="M69" t="s">
        <v>654</v>
      </c>
      <c r="P69" s="299">
        <f>_‏‏دمج6[[#This Row],[الجدول7.الرابع]]-_‏‏دمج6[[#This Row],[الثالث]]</f>
        <v>0</v>
      </c>
      <c r="Q69" t="s">
        <v>654</v>
      </c>
      <c r="T69" s="299">
        <f>_‏‏دمج7[[#This Row],[الخامس.الخامس]]-_‏‏دمج7[[#This Row],[الرابع]]</f>
        <v>0</v>
      </c>
    </row>
    <row r="70" spans="1:20">
      <c r="A70" t="s">
        <v>654</v>
      </c>
      <c r="D70" s="299">
        <f>_‏‏دمج3[[#This Row],[الاول.الأول]]-_‏‏دمج3[[#This Row],[التشخيصي]]</f>
        <v>0</v>
      </c>
      <c r="E70" t="s">
        <v>654</v>
      </c>
      <c r="H70" s="299">
        <f>_‏‏دمج4[[#This Row],[الثاني]]-_‏‏دمج4[[#This Row],[الاول.الأول]]</f>
        <v>0</v>
      </c>
      <c r="I70" t="s">
        <v>654</v>
      </c>
      <c r="L70" s="300">
        <f>_‏‏دمج5[[#This Row],[الثالث.الثالث]]-_‏‏دمج5[[#This Row],[الثاني]]</f>
        <v>0</v>
      </c>
      <c r="M70" t="s">
        <v>654</v>
      </c>
      <c r="P70" s="299">
        <f>_‏‏دمج6[[#This Row],[الجدول7.الرابع]]-_‏‏دمج6[[#This Row],[الثالث]]</f>
        <v>0</v>
      </c>
      <c r="Q70" t="s">
        <v>654</v>
      </c>
      <c r="T70" s="299">
        <f>_‏‏دمج7[[#This Row],[الخامس.الخامس]]-_‏‏دمج7[[#This Row],[الرابع]]</f>
        <v>0</v>
      </c>
    </row>
    <row r="71" spans="1:20">
      <c r="A71" t="s">
        <v>654</v>
      </c>
      <c r="D71" s="299">
        <f>_‏‏دمج3[[#This Row],[الاول.الأول]]-_‏‏دمج3[[#This Row],[التشخيصي]]</f>
        <v>0</v>
      </c>
      <c r="E71" t="s">
        <v>654</v>
      </c>
      <c r="H71" s="299">
        <f>_‏‏دمج4[[#This Row],[الثاني]]-_‏‏دمج4[[#This Row],[الاول.الأول]]</f>
        <v>0</v>
      </c>
      <c r="I71" t="s">
        <v>654</v>
      </c>
      <c r="L71" s="300">
        <f>_‏‏دمج5[[#This Row],[الثالث.الثالث]]-_‏‏دمج5[[#This Row],[الثاني]]</f>
        <v>0</v>
      </c>
      <c r="M71" t="s">
        <v>654</v>
      </c>
      <c r="P71" s="299">
        <f>_‏‏دمج6[[#This Row],[الجدول7.الرابع]]-_‏‏دمج6[[#This Row],[الثالث]]</f>
        <v>0</v>
      </c>
      <c r="Q71" t="s">
        <v>654</v>
      </c>
      <c r="T71" s="299">
        <f>_‏‏دمج7[[#This Row],[الخامس.الخامس]]-_‏‏دمج7[[#This Row],[الرابع]]</f>
        <v>0</v>
      </c>
    </row>
    <row r="72" spans="1:20">
      <c r="A72" t="s">
        <v>654</v>
      </c>
      <c r="D72" s="299">
        <f>_‏‏دمج3[[#This Row],[الاول.الأول]]-_‏‏دمج3[[#This Row],[التشخيصي]]</f>
        <v>0</v>
      </c>
      <c r="E72" t="s">
        <v>654</v>
      </c>
      <c r="H72" s="299">
        <f>_‏‏دمج4[[#This Row],[الثاني]]-_‏‏دمج4[[#This Row],[الاول.الأول]]</f>
        <v>0</v>
      </c>
      <c r="I72" t="s">
        <v>654</v>
      </c>
      <c r="L72" s="300">
        <f>_‏‏دمج5[[#This Row],[الثالث.الثالث]]-_‏‏دمج5[[#This Row],[الثاني]]</f>
        <v>0</v>
      </c>
      <c r="M72" t="s">
        <v>654</v>
      </c>
      <c r="P72" s="299">
        <f>_‏‏دمج6[[#This Row],[الجدول7.الرابع]]-_‏‏دمج6[[#This Row],[الثالث]]</f>
        <v>0</v>
      </c>
      <c r="Q72" t="s">
        <v>654</v>
      </c>
      <c r="T72" s="299">
        <f>_‏‏دمج7[[#This Row],[الخامس.الخامس]]-_‏‏دمج7[[#This Row],[الرابع]]</f>
        <v>0</v>
      </c>
    </row>
    <row r="73" spans="1:20">
      <c r="A73" t="s">
        <v>654</v>
      </c>
      <c r="D73" s="299">
        <f>_‏‏دمج3[[#This Row],[الاول.الأول]]-_‏‏دمج3[[#This Row],[التشخيصي]]</f>
        <v>0</v>
      </c>
      <c r="E73" t="s">
        <v>654</v>
      </c>
      <c r="H73" s="299">
        <f>_‏‏دمج4[[#This Row],[الثاني]]-_‏‏دمج4[[#This Row],[الاول.الأول]]</f>
        <v>0</v>
      </c>
      <c r="I73" t="s">
        <v>654</v>
      </c>
      <c r="L73" s="300">
        <f>_‏‏دمج5[[#This Row],[الثالث.الثالث]]-_‏‏دمج5[[#This Row],[الثاني]]</f>
        <v>0</v>
      </c>
      <c r="M73" t="s">
        <v>654</v>
      </c>
      <c r="P73" s="299">
        <f>_‏‏دمج6[[#This Row],[الجدول7.الرابع]]-_‏‏دمج6[[#This Row],[الثالث]]</f>
        <v>0</v>
      </c>
      <c r="Q73" t="s">
        <v>654</v>
      </c>
      <c r="T73" s="299">
        <f>_‏‏دمج7[[#This Row],[الخامس.الخامس]]-_‏‏دمج7[[#This Row],[الرابع]]</f>
        <v>0</v>
      </c>
    </row>
    <row r="74" spans="1:20">
      <c r="A74" t="s">
        <v>654</v>
      </c>
      <c r="D74" s="299">
        <f>_‏‏دمج3[[#This Row],[الاول.الأول]]-_‏‏دمج3[[#This Row],[التشخيصي]]</f>
        <v>0</v>
      </c>
      <c r="E74" t="s">
        <v>654</v>
      </c>
      <c r="H74" s="299">
        <f>_‏‏دمج4[[#This Row],[الثاني]]-_‏‏دمج4[[#This Row],[الاول.الأول]]</f>
        <v>0</v>
      </c>
      <c r="I74" t="s">
        <v>654</v>
      </c>
      <c r="L74" s="300">
        <f>_‏‏دمج5[[#This Row],[الثالث.الثالث]]-_‏‏دمج5[[#This Row],[الثاني]]</f>
        <v>0</v>
      </c>
      <c r="M74" t="s">
        <v>654</v>
      </c>
      <c r="P74" s="299">
        <f>_‏‏دمج6[[#This Row],[الجدول7.الرابع]]-_‏‏دمج6[[#This Row],[الثالث]]</f>
        <v>0</v>
      </c>
      <c r="Q74" t="s">
        <v>654</v>
      </c>
      <c r="T74" s="299">
        <f>_‏‏دمج7[[#This Row],[الخامس.الخامس]]-_‏‏دمج7[[#This Row],[الرابع]]</f>
        <v>0</v>
      </c>
    </row>
    <row r="75" spans="1:20">
      <c r="A75" t="s">
        <v>654</v>
      </c>
      <c r="D75" s="299">
        <f>_‏‏دمج3[[#This Row],[الاول.الأول]]-_‏‏دمج3[[#This Row],[التشخيصي]]</f>
        <v>0</v>
      </c>
      <c r="E75" t="s">
        <v>654</v>
      </c>
      <c r="H75" s="299">
        <f>_‏‏دمج4[[#This Row],[الثاني]]-_‏‏دمج4[[#This Row],[الاول.الأول]]</f>
        <v>0</v>
      </c>
      <c r="I75" t="s">
        <v>654</v>
      </c>
      <c r="L75" s="300">
        <f>_‏‏دمج5[[#This Row],[الثالث.الثالث]]-_‏‏دمج5[[#This Row],[الثاني]]</f>
        <v>0</v>
      </c>
      <c r="M75" t="s">
        <v>654</v>
      </c>
      <c r="P75" s="299">
        <f>_‏‏دمج6[[#This Row],[الجدول7.الرابع]]-_‏‏دمج6[[#This Row],[الثالث]]</f>
        <v>0</v>
      </c>
      <c r="Q75" t="s">
        <v>654</v>
      </c>
      <c r="T75" s="299">
        <f>_‏‏دمج7[[#This Row],[الخامس.الخامس]]-_‏‏دمج7[[#This Row],[الرابع]]</f>
        <v>0</v>
      </c>
    </row>
    <row r="76" spans="1:20">
      <c r="A76" t="s">
        <v>654</v>
      </c>
      <c r="D76" s="299">
        <f>_‏‏دمج3[[#This Row],[الاول.الأول]]-_‏‏دمج3[[#This Row],[التشخيصي]]</f>
        <v>0</v>
      </c>
      <c r="E76" t="s">
        <v>654</v>
      </c>
      <c r="H76" s="299">
        <f>_‏‏دمج4[[#This Row],[الثاني]]-_‏‏دمج4[[#This Row],[الاول.الأول]]</f>
        <v>0</v>
      </c>
      <c r="I76" t="s">
        <v>654</v>
      </c>
      <c r="L76" s="300">
        <f>_‏‏دمج5[[#This Row],[الثالث.الثالث]]-_‏‏دمج5[[#This Row],[الثاني]]</f>
        <v>0</v>
      </c>
      <c r="M76" t="s">
        <v>654</v>
      </c>
      <c r="P76" s="299">
        <f>_‏‏دمج6[[#This Row],[الجدول7.الرابع]]-_‏‏دمج6[[#This Row],[الثالث]]</f>
        <v>0</v>
      </c>
      <c r="Q76" t="s">
        <v>654</v>
      </c>
      <c r="T76" s="299">
        <f>_‏‏دمج7[[#This Row],[الخامس.الخامس]]-_‏‏دمج7[[#This Row],[الرابع]]</f>
        <v>0</v>
      </c>
    </row>
    <row r="77" spans="1:20">
      <c r="A77" t="s">
        <v>654</v>
      </c>
      <c r="D77" s="299">
        <f>_‏‏دمج3[[#This Row],[الاول.الأول]]-_‏‏دمج3[[#This Row],[التشخيصي]]</f>
        <v>0</v>
      </c>
      <c r="E77" t="s">
        <v>654</v>
      </c>
      <c r="H77" s="299">
        <f>_‏‏دمج4[[#This Row],[الثاني]]-_‏‏دمج4[[#This Row],[الاول.الأول]]</f>
        <v>0</v>
      </c>
      <c r="I77" t="s">
        <v>654</v>
      </c>
      <c r="L77" s="300">
        <f>_‏‏دمج5[[#This Row],[الثالث.الثالث]]-_‏‏دمج5[[#This Row],[الثاني]]</f>
        <v>0</v>
      </c>
      <c r="M77" t="s">
        <v>654</v>
      </c>
      <c r="P77" s="299">
        <f>_‏‏دمج6[[#This Row],[الجدول7.الرابع]]-_‏‏دمج6[[#This Row],[الثالث]]</f>
        <v>0</v>
      </c>
      <c r="Q77" t="s">
        <v>654</v>
      </c>
      <c r="T77" s="299">
        <f>_‏‏دمج7[[#This Row],[الخامس.الخامس]]-_‏‏دمج7[[#This Row],[الرابع]]</f>
        <v>0</v>
      </c>
    </row>
    <row r="78" spans="1:20">
      <c r="A78" t="s">
        <v>654</v>
      </c>
      <c r="D78" s="299">
        <f>_‏‏دمج3[[#This Row],[الاول.الأول]]-_‏‏دمج3[[#This Row],[التشخيصي]]</f>
        <v>0</v>
      </c>
      <c r="E78" t="s">
        <v>654</v>
      </c>
      <c r="H78" s="299">
        <f>_‏‏دمج4[[#This Row],[الثاني]]-_‏‏دمج4[[#This Row],[الاول.الأول]]</f>
        <v>0</v>
      </c>
      <c r="I78" t="s">
        <v>654</v>
      </c>
      <c r="L78" s="300">
        <f>_‏‏دمج5[[#This Row],[الثالث.الثالث]]-_‏‏دمج5[[#This Row],[الثاني]]</f>
        <v>0</v>
      </c>
      <c r="M78" t="s">
        <v>654</v>
      </c>
      <c r="P78" s="299">
        <f>_‏‏دمج6[[#This Row],[الجدول7.الرابع]]-_‏‏دمج6[[#This Row],[الثالث]]</f>
        <v>0</v>
      </c>
      <c r="Q78" t="s">
        <v>654</v>
      </c>
      <c r="T78" s="299">
        <f>_‏‏دمج7[[#This Row],[الخامس.الخامس]]-_‏‏دمج7[[#This Row],[الرابع]]</f>
        <v>0</v>
      </c>
    </row>
    <row r="79" spans="1:20">
      <c r="A79" t="s">
        <v>654</v>
      </c>
      <c r="D79" s="299">
        <f>_‏‏دمج3[[#This Row],[الاول.الأول]]-_‏‏دمج3[[#This Row],[التشخيصي]]</f>
        <v>0</v>
      </c>
      <c r="E79" t="s">
        <v>654</v>
      </c>
      <c r="H79" s="299">
        <f>_‏‏دمج4[[#This Row],[الثاني]]-_‏‏دمج4[[#This Row],[الاول.الأول]]</f>
        <v>0</v>
      </c>
      <c r="I79" t="s">
        <v>654</v>
      </c>
      <c r="L79" s="300">
        <f>_‏‏دمج5[[#This Row],[الثالث.الثالث]]-_‏‏دمج5[[#This Row],[الثاني]]</f>
        <v>0</v>
      </c>
      <c r="M79" t="s">
        <v>654</v>
      </c>
      <c r="P79" s="299">
        <f>_‏‏دمج6[[#This Row],[الجدول7.الرابع]]-_‏‏دمج6[[#This Row],[الثالث]]</f>
        <v>0</v>
      </c>
      <c r="Q79" t="s">
        <v>654</v>
      </c>
      <c r="T79" s="299">
        <f>_‏‏دمج7[[#This Row],[الخامس.الخامس]]-_‏‏دمج7[[#This Row],[الرابع]]</f>
        <v>0</v>
      </c>
    </row>
    <row r="80" spans="1:20">
      <c r="A80" t="s">
        <v>654</v>
      </c>
      <c r="D80" s="299">
        <f>_‏‏دمج3[[#This Row],[الاول.الأول]]-_‏‏دمج3[[#This Row],[التشخيصي]]</f>
        <v>0</v>
      </c>
      <c r="E80" t="s">
        <v>654</v>
      </c>
      <c r="H80" s="299">
        <f>_‏‏دمج4[[#This Row],[الثاني]]-_‏‏دمج4[[#This Row],[الاول.الأول]]</f>
        <v>0</v>
      </c>
      <c r="I80" t="s">
        <v>654</v>
      </c>
      <c r="L80" s="300">
        <f>_‏‏دمج5[[#This Row],[الثالث.الثالث]]-_‏‏دمج5[[#This Row],[الثاني]]</f>
        <v>0</v>
      </c>
      <c r="M80" t="s">
        <v>654</v>
      </c>
      <c r="P80" s="299">
        <f>_‏‏دمج6[[#This Row],[الجدول7.الرابع]]-_‏‏دمج6[[#This Row],[الثالث]]</f>
        <v>0</v>
      </c>
      <c r="Q80" t="s">
        <v>654</v>
      </c>
      <c r="T80" s="299">
        <f>_‏‏دمج7[[#This Row],[الخامس.الخامس]]-_‏‏دمج7[[#This Row],[الرابع]]</f>
        <v>0</v>
      </c>
    </row>
    <row r="81" spans="1:20">
      <c r="A81" t="s">
        <v>654</v>
      </c>
      <c r="D81" s="299">
        <f>_‏‏دمج3[[#This Row],[الاول.الأول]]-_‏‏دمج3[[#This Row],[التشخيصي]]</f>
        <v>0</v>
      </c>
      <c r="E81" t="s">
        <v>654</v>
      </c>
      <c r="H81" s="299">
        <f>_‏‏دمج4[[#This Row],[الثاني]]-_‏‏دمج4[[#This Row],[الاول.الأول]]</f>
        <v>0</v>
      </c>
      <c r="I81" t="s">
        <v>654</v>
      </c>
      <c r="L81" s="300">
        <f>_‏‏دمج5[[#This Row],[الثالث.الثالث]]-_‏‏دمج5[[#This Row],[الثاني]]</f>
        <v>0</v>
      </c>
      <c r="M81" t="s">
        <v>654</v>
      </c>
      <c r="P81" s="299">
        <f>_‏‏دمج6[[#This Row],[الجدول7.الرابع]]-_‏‏دمج6[[#This Row],[الثالث]]</f>
        <v>0</v>
      </c>
      <c r="Q81" t="s">
        <v>654</v>
      </c>
      <c r="T81" s="299">
        <f>_‏‏دمج7[[#This Row],[الخامس.الخامس]]-_‏‏دمج7[[#This Row],[الرابع]]</f>
        <v>0</v>
      </c>
    </row>
    <row r="82" spans="1:20">
      <c r="A82" t="s">
        <v>654</v>
      </c>
      <c r="D82" s="299">
        <f>_‏‏دمج3[[#This Row],[الاول.الأول]]-_‏‏دمج3[[#This Row],[التشخيصي]]</f>
        <v>0</v>
      </c>
      <c r="E82" t="s">
        <v>654</v>
      </c>
      <c r="H82" s="299">
        <f>_‏‏دمج4[[#This Row],[الثاني]]-_‏‏دمج4[[#This Row],[الاول.الأول]]</f>
        <v>0</v>
      </c>
      <c r="I82" t="s">
        <v>654</v>
      </c>
      <c r="L82" s="300">
        <f>_‏‏دمج5[[#This Row],[الثالث.الثالث]]-_‏‏دمج5[[#This Row],[الثاني]]</f>
        <v>0</v>
      </c>
      <c r="M82" t="s">
        <v>654</v>
      </c>
      <c r="P82" s="299">
        <f>_‏‏دمج6[[#This Row],[الجدول7.الرابع]]-_‏‏دمج6[[#This Row],[الثالث]]</f>
        <v>0</v>
      </c>
      <c r="Q82" t="s">
        <v>654</v>
      </c>
      <c r="T82" s="299">
        <f>_‏‏دمج7[[#This Row],[الخامس.الخامس]]-_‏‏دمج7[[#This Row],[الرابع]]</f>
        <v>0</v>
      </c>
    </row>
    <row r="83" spans="1:20">
      <c r="A83" t="s">
        <v>654</v>
      </c>
      <c r="D83" s="299">
        <f>_‏‏دمج3[[#This Row],[الاول.الأول]]-_‏‏دمج3[[#This Row],[التشخيصي]]</f>
        <v>0</v>
      </c>
      <c r="E83" t="s">
        <v>654</v>
      </c>
      <c r="H83" s="299">
        <f>_‏‏دمج4[[#This Row],[الثاني]]-_‏‏دمج4[[#This Row],[الاول.الأول]]</f>
        <v>0</v>
      </c>
      <c r="I83" t="s">
        <v>654</v>
      </c>
      <c r="L83" s="300">
        <f>_‏‏دمج5[[#This Row],[الثالث.الثالث]]-_‏‏دمج5[[#This Row],[الثاني]]</f>
        <v>0</v>
      </c>
      <c r="M83" t="s">
        <v>654</v>
      </c>
      <c r="P83" s="299">
        <f>_‏‏دمج6[[#This Row],[الجدول7.الرابع]]-_‏‏دمج6[[#This Row],[الثالث]]</f>
        <v>0</v>
      </c>
      <c r="Q83" t="s">
        <v>654</v>
      </c>
      <c r="T83" s="299">
        <f>_‏‏دمج7[[#This Row],[الخامس.الخامس]]-_‏‏دمج7[[#This Row],[الرابع]]</f>
        <v>0</v>
      </c>
    </row>
    <row r="84" spans="1:20">
      <c r="A84" t="s">
        <v>654</v>
      </c>
      <c r="D84" s="299">
        <f>_‏‏دمج3[[#This Row],[الاول.الأول]]-_‏‏دمج3[[#This Row],[التشخيصي]]</f>
        <v>0</v>
      </c>
      <c r="E84" t="s">
        <v>654</v>
      </c>
      <c r="H84" s="299">
        <f>_‏‏دمج4[[#This Row],[الثاني]]-_‏‏دمج4[[#This Row],[الاول.الأول]]</f>
        <v>0</v>
      </c>
      <c r="I84" t="s">
        <v>654</v>
      </c>
      <c r="L84" s="300">
        <f>_‏‏دمج5[[#This Row],[الثالث.الثالث]]-_‏‏دمج5[[#This Row],[الثاني]]</f>
        <v>0</v>
      </c>
      <c r="M84" t="s">
        <v>654</v>
      </c>
      <c r="P84" s="299">
        <f>_‏‏دمج6[[#This Row],[الجدول7.الرابع]]-_‏‏دمج6[[#This Row],[الثالث]]</f>
        <v>0</v>
      </c>
      <c r="Q84" t="s">
        <v>654</v>
      </c>
      <c r="T84" s="299">
        <f>_‏‏دمج7[[#This Row],[الخامس.الخامس]]-_‏‏دمج7[[#This Row],[الرابع]]</f>
        <v>0</v>
      </c>
    </row>
    <row r="85" spans="1:20">
      <c r="A85" t="s">
        <v>654</v>
      </c>
      <c r="D85" s="299">
        <f>_‏‏دمج3[[#This Row],[الاول.الأول]]-_‏‏دمج3[[#This Row],[التشخيصي]]</f>
        <v>0</v>
      </c>
      <c r="E85" t="s">
        <v>654</v>
      </c>
      <c r="H85" s="299">
        <f>_‏‏دمج4[[#This Row],[الثاني]]-_‏‏دمج4[[#This Row],[الاول.الأول]]</f>
        <v>0</v>
      </c>
      <c r="I85" t="s">
        <v>654</v>
      </c>
      <c r="L85" s="300">
        <f>_‏‏دمج5[[#This Row],[الثالث.الثالث]]-_‏‏دمج5[[#This Row],[الثاني]]</f>
        <v>0</v>
      </c>
      <c r="M85" t="s">
        <v>654</v>
      </c>
      <c r="P85" s="299">
        <f>_‏‏دمج6[[#This Row],[الجدول7.الرابع]]-_‏‏دمج6[[#This Row],[الثالث]]</f>
        <v>0</v>
      </c>
      <c r="Q85" t="s">
        <v>654</v>
      </c>
      <c r="T85" s="299">
        <f>_‏‏دمج7[[#This Row],[الخامس.الخامس]]-_‏‏دمج7[[#This Row],[الرابع]]</f>
        <v>0</v>
      </c>
    </row>
    <row r="86" spans="1:20">
      <c r="A86" t="s">
        <v>654</v>
      </c>
      <c r="D86" s="299">
        <f>_‏‏دمج3[[#This Row],[الاول.الأول]]-_‏‏دمج3[[#This Row],[التشخيصي]]</f>
        <v>0</v>
      </c>
      <c r="E86" t="s">
        <v>654</v>
      </c>
      <c r="H86" s="299">
        <f>_‏‏دمج4[[#This Row],[الثاني]]-_‏‏دمج4[[#This Row],[الاول.الأول]]</f>
        <v>0</v>
      </c>
      <c r="I86" t="s">
        <v>654</v>
      </c>
      <c r="L86" s="300">
        <f>_‏‏دمج5[[#This Row],[الثالث.الثالث]]-_‏‏دمج5[[#This Row],[الثاني]]</f>
        <v>0</v>
      </c>
      <c r="M86" t="s">
        <v>654</v>
      </c>
      <c r="P86" s="299">
        <f>_‏‏دمج6[[#This Row],[الجدول7.الرابع]]-_‏‏دمج6[[#This Row],[الثالث]]</f>
        <v>0</v>
      </c>
      <c r="Q86" t="s">
        <v>654</v>
      </c>
      <c r="T86" s="299">
        <f>_‏‏دمج7[[#This Row],[الخامس.الخامس]]-_‏‏دمج7[[#This Row],[الرابع]]</f>
        <v>0</v>
      </c>
    </row>
    <row r="87" spans="1:20">
      <c r="A87" t="s">
        <v>654</v>
      </c>
      <c r="D87" s="299">
        <f>_‏‏دمج3[[#This Row],[الاول.الأول]]-_‏‏دمج3[[#This Row],[التشخيصي]]</f>
        <v>0</v>
      </c>
      <c r="E87" t="s">
        <v>654</v>
      </c>
      <c r="H87" s="299">
        <f>_‏‏دمج4[[#This Row],[الثاني]]-_‏‏دمج4[[#This Row],[الاول.الأول]]</f>
        <v>0</v>
      </c>
      <c r="I87" t="s">
        <v>654</v>
      </c>
      <c r="L87" s="300">
        <f>_‏‏دمج5[[#This Row],[الثالث.الثالث]]-_‏‏دمج5[[#This Row],[الثاني]]</f>
        <v>0</v>
      </c>
      <c r="M87" t="s">
        <v>654</v>
      </c>
      <c r="P87" s="299">
        <f>_‏‏دمج6[[#This Row],[الجدول7.الرابع]]-_‏‏دمج6[[#This Row],[الثالث]]</f>
        <v>0</v>
      </c>
      <c r="Q87" t="s">
        <v>654</v>
      </c>
      <c r="T87" s="299">
        <f>_‏‏دمج7[[#This Row],[الخامس.الخامس]]-_‏‏دمج7[[#This Row],[الرابع]]</f>
        <v>0</v>
      </c>
    </row>
    <row r="88" spans="1:20">
      <c r="A88" t="s">
        <v>654</v>
      </c>
      <c r="D88" s="299">
        <f>_‏‏دمج3[[#This Row],[الاول.الأول]]-_‏‏دمج3[[#This Row],[التشخيصي]]</f>
        <v>0</v>
      </c>
      <c r="E88" t="s">
        <v>654</v>
      </c>
      <c r="H88" s="299">
        <f>_‏‏دمج4[[#This Row],[الثاني]]-_‏‏دمج4[[#This Row],[الاول.الأول]]</f>
        <v>0</v>
      </c>
      <c r="I88" t="s">
        <v>654</v>
      </c>
      <c r="L88" s="300">
        <f>_‏‏دمج5[[#This Row],[الثالث.الثالث]]-_‏‏دمج5[[#This Row],[الثاني]]</f>
        <v>0</v>
      </c>
      <c r="M88" t="s">
        <v>654</v>
      </c>
      <c r="P88" s="299">
        <f>_‏‏دمج6[[#This Row],[الجدول7.الرابع]]-_‏‏دمج6[[#This Row],[الثالث]]</f>
        <v>0</v>
      </c>
      <c r="Q88" t="s">
        <v>654</v>
      </c>
      <c r="T88" s="299">
        <f>_‏‏دمج7[[#This Row],[الخامس.الخامس]]-_‏‏دمج7[[#This Row],[الرابع]]</f>
        <v>0</v>
      </c>
    </row>
    <row r="89" spans="1:20">
      <c r="A89" t="s">
        <v>654</v>
      </c>
      <c r="D89" s="299">
        <f>_‏‏دمج3[[#This Row],[الاول.الأول]]-_‏‏دمج3[[#This Row],[التشخيصي]]</f>
        <v>0</v>
      </c>
      <c r="E89" t="s">
        <v>654</v>
      </c>
      <c r="H89" s="299">
        <f>_‏‏دمج4[[#This Row],[الثاني]]-_‏‏دمج4[[#This Row],[الاول.الأول]]</f>
        <v>0</v>
      </c>
      <c r="I89" t="s">
        <v>654</v>
      </c>
      <c r="L89" s="300">
        <f>_‏‏دمج5[[#This Row],[الثالث.الثالث]]-_‏‏دمج5[[#This Row],[الثاني]]</f>
        <v>0</v>
      </c>
      <c r="M89" t="s">
        <v>654</v>
      </c>
      <c r="P89" s="299">
        <f>_‏‏دمج6[[#This Row],[الجدول7.الرابع]]-_‏‏دمج6[[#This Row],[الثالث]]</f>
        <v>0</v>
      </c>
      <c r="Q89" t="s">
        <v>654</v>
      </c>
      <c r="T89" s="299">
        <f>_‏‏دمج7[[#This Row],[الخامس.الخامس]]-_‏‏دمج7[[#This Row],[الرابع]]</f>
        <v>0</v>
      </c>
    </row>
    <row r="90" spans="1:20">
      <c r="A90" t="s">
        <v>654</v>
      </c>
      <c r="D90" s="299">
        <f>_‏‏دمج3[[#This Row],[الاول.الأول]]-_‏‏دمج3[[#This Row],[التشخيصي]]</f>
        <v>0</v>
      </c>
      <c r="E90" t="s">
        <v>654</v>
      </c>
      <c r="H90" s="299">
        <f>_‏‏دمج4[[#This Row],[الثاني]]-_‏‏دمج4[[#This Row],[الاول.الأول]]</f>
        <v>0</v>
      </c>
      <c r="I90" t="s">
        <v>654</v>
      </c>
      <c r="L90" s="300">
        <f>_‏‏دمج5[[#This Row],[الثالث.الثالث]]-_‏‏دمج5[[#This Row],[الثاني]]</f>
        <v>0</v>
      </c>
      <c r="M90" t="s">
        <v>654</v>
      </c>
      <c r="P90" s="299">
        <f>_‏‏دمج6[[#This Row],[الجدول7.الرابع]]-_‏‏دمج6[[#This Row],[الثالث]]</f>
        <v>0</v>
      </c>
      <c r="Q90" t="s">
        <v>654</v>
      </c>
      <c r="T90" s="299">
        <f>_‏‏دمج7[[#This Row],[الخامس.الخامس]]-_‏‏دمج7[[#This Row],[الرابع]]</f>
        <v>0</v>
      </c>
    </row>
    <row r="91" spans="1:20">
      <c r="A91" t="s">
        <v>654</v>
      </c>
      <c r="D91" s="299">
        <f>_‏‏دمج3[[#This Row],[الاول.الأول]]-_‏‏دمج3[[#This Row],[التشخيصي]]</f>
        <v>0</v>
      </c>
      <c r="E91" t="s">
        <v>654</v>
      </c>
      <c r="H91" s="299">
        <f>_‏‏دمج4[[#This Row],[الثاني]]-_‏‏دمج4[[#This Row],[الاول.الأول]]</f>
        <v>0</v>
      </c>
      <c r="I91" t="s">
        <v>654</v>
      </c>
      <c r="L91" s="300">
        <f>_‏‏دمج5[[#This Row],[الثالث.الثالث]]-_‏‏دمج5[[#This Row],[الثاني]]</f>
        <v>0</v>
      </c>
      <c r="M91" t="s">
        <v>654</v>
      </c>
      <c r="P91" s="299">
        <f>_‏‏دمج6[[#This Row],[الجدول7.الرابع]]-_‏‏دمج6[[#This Row],[الثالث]]</f>
        <v>0</v>
      </c>
      <c r="Q91" t="s">
        <v>654</v>
      </c>
      <c r="T91" s="299">
        <f>_‏‏دمج7[[#This Row],[الخامس.الخامس]]-_‏‏دمج7[[#This Row],[الرابع]]</f>
        <v>0</v>
      </c>
    </row>
    <row r="92" spans="1:20">
      <c r="A92" t="s">
        <v>654</v>
      </c>
      <c r="D92" s="299">
        <f>_‏‏دمج3[[#This Row],[الاول.الأول]]-_‏‏دمج3[[#This Row],[التشخيصي]]</f>
        <v>0</v>
      </c>
      <c r="E92" t="s">
        <v>654</v>
      </c>
      <c r="H92" s="299">
        <f>_‏‏دمج4[[#This Row],[الثاني]]-_‏‏دمج4[[#This Row],[الاول.الأول]]</f>
        <v>0</v>
      </c>
      <c r="I92" t="s">
        <v>654</v>
      </c>
      <c r="L92" s="300">
        <f>_‏‏دمج5[[#This Row],[الثالث.الثالث]]-_‏‏دمج5[[#This Row],[الثاني]]</f>
        <v>0</v>
      </c>
      <c r="M92" t="s">
        <v>654</v>
      </c>
      <c r="P92" s="299">
        <f>_‏‏دمج6[[#This Row],[الجدول7.الرابع]]-_‏‏دمج6[[#This Row],[الثالث]]</f>
        <v>0</v>
      </c>
      <c r="Q92" t="s">
        <v>654</v>
      </c>
      <c r="T92" s="299">
        <f>_‏‏دمج7[[#This Row],[الخامس.الخامس]]-_‏‏دمج7[[#This Row],[الرابع]]</f>
        <v>0</v>
      </c>
    </row>
    <row r="93" spans="1:20">
      <c r="A93" t="s">
        <v>654</v>
      </c>
      <c r="D93" s="299">
        <f>_‏‏دمج3[[#This Row],[الاول.الأول]]-_‏‏دمج3[[#This Row],[التشخيصي]]</f>
        <v>0</v>
      </c>
      <c r="E93" t="s">
        <v>654</v>
      </c>
      <c r="H93" s="299">
        <f>_‏‏دمج4[[#This Row],[الثاني]]-_‏‏دمج4[[#This Row],[الاول.الأول]]</f>
        <v>0</v>
      </c>
      <c r="I93" t="s">
        <v>654</v>
      </c>
      <c r="L93" s="300">
        <f>_‏‏دمج5[[#This Row],[الثالث.الثالث]]-_‏‏دمج5[[#This Row],[الثاني]]</f>
        <v>0</v>
      </c>
      <c r="M93" t="s">
        <v>654</v>
      </c>
      <c r="P93" s="299">
        <f>_‏‏دمج6[[#This Row],[الجدول7.الرابع]]-_‏‏دمج6[[#This Row],[الثالث]]</f>
        <v>0</v>
      </c>
      <c r="Q93" t="s">
        <v>654</v>
      </c>
      <c r="T93" s="299">
        <f>_‏‏دمج7[[#This Row],[الخامس.الخامس]]-_‏‏دمج7[[#This Row],[الرابع]]</f>
        <v>0</v>
      </c>
    </row>
    <row r="94" spans="1:20">
      <c r="A94" t="s">
        <v>654</v>
      </c>
      <c r="D94" s="299">
        <f>_‏‏دمج3[[#This Row],[الاول.الأول]]-_‏‏دمج3[[#This Row],[التشخيصي]]</f>
        <v>0</v>
      </c>
      <c r="E94" t="s">
        <v>654</v>
      </c>
      <c r="H94" s="299">
        <f>_‏‏دمج4[[#This Row],[الثاني]]-_‏‏دمج4[[#This Row],[الاول.الأول]]</f>
        <v>0</v>
      </c>
      <c r="I94" t="s">
        <v>654</v>
      </c>
      <c r="L94" s="300">
        <f>_‏‏دمج5[[#This Row],[الثالث.الثالث]]-_‏‏دمج5[[#This Row],[الثاني]]</f>
        <v>0</v>
      </c>
      <c r="M94" t="s">
        <v>654</v>
      </c>
      <c r="P94" s="299">
        <f>_‏‏دمج6[[#This Row],[الجدول7.الرابع]]-_‏‏دمج6[[#This Row],[الثالث]]</f>
        <v>0</v>
      </c>
      <c r="Q94" t="s">
        <v>654</v>
      </c>
      <c r="T94" s="299">
        <f>_‏‏دمج7[[#This Row],[الخامس.الخامس]]-_‏‏دمج7[[#This Row],[الرابع]]</f>
        <v>0</v>
      </c>
    </row>
    <row r="95" spans="1:20">
      <c r="A95" t="s">
        <v>654</v>
      </c>
      <c r="D95" s="299">
        <f>_‏‏دمج3[[#This Row],[الاول.الأول]]-_‏‏دمج3[[#This Row],[التشخيصي]]</f>
        <v>0</v>
      </c>
      <c r="E95" t="s">
        <v>654</v>
      </c>
      <c r="H95" s="299">
        <f>_‏‏دمج4[[#This Row],[الثاني]]-_‏‏دمج4[[#This Row],[الاول.الأول]]</f>
        <v>0</v>
      </c>
      <c r="I95" t="s">
        <v>654</v>
      </c>
      <c r="L95" s="300">
        <f>_‏‏دمج5[[#This Row],[الثالث.الثالث]]-_‏‏دمج5[[#This Row],[الثاني]]</f>
        <v>0</v>
      </c>
      <c r="M95" t="s">
        <v>654</v>
      </c>
      <c r="P95" s="299">
        <f>_‏‏دمج6[[#This Row],[الجدول7.الرابع]]-_‏‏دمج6[[#This Row],[الثالث]]</f>
        <v>0</v>
      </c>
      <c r="Q95" t="s">
        <v>654</v>
      </c>
      <c r="T95" s="299">
        <f>_‏‏دمج7[[#This Row],[الخامس.الخامس]]-_‏‏دمج7[[#This Row],[الرابع]]</f>
        <v>0</v>
      </c>
    </row>
    <row r="96" spans="1:20">
      <c r="A96" t="s">
        <v>654</v>
      </c>
      <c r="D96" s="299">
        <f>_‏‏دمج3[[#This Row],[الاول.الأول]]-_‏‏دمج3[[#This Row],[التشخيصي]]</f>
        <v>0</v>
      </c>
      <c r="E96" t="s">
        <v>654</v>
      </c>
      <c r="H96" s="299">
        <f>_‏‏دمج4[[#This Row],[الثاني]]-_‏‏دمج4[[#This Row],[الاول.الأول]]</f>
        <v>0</v>
      </c>
      <c r="I96" t="s">
        <v>654</v>
      </c>
      <c r="L96" s="300">
        <f>_‏‏دمج5[[#This Row],[الثالث.الثالث]]-_‏‏دمج5[[#This Row],[الثاني]]</f>
        <v>0</v>
      </c>
      <c r="M96" t="s">
        <v>654</v>
      </c>
      <c r="P96" s="299">
        <f>_‏‏دمج6[[#This Row],[الجدول7.الرابع]]-_‏‏دمج6[[#This Row],[الثالث]]</f>
        <v>0</v>
      </c>
      <c r="Q96" t="s">
        <v>654</v>
      </c>
      <c r="T96" s="299">
        <f>_‏‏دمج7[[#This Row],[الخامس.الخامس]]-_‏‏دمج7[[#This Row],[الرابع]]</f>
        <v>0</v>
      </c>
    </row>
    <row r="97" spans="1:20">
      <c r="A97" t="s">
        <v>654</v>
      </c>
      <c r="D97" s="299">
        <f>_‏‏دمج3[[#This Row],[الاول.الأول]]-_‏‏دمج3[[#This Row],[التشخيصي]]</f>
        <v>0</v>
      </c>
      <c r="E97" t="s">
        <v>654</v>
      </c>
      <c r="H97" s="299">
        <f>_‏‏دمج4[[#This Row],[الثاني]]-_‏‏دمج4[[#This Row],[الاول.الأول]]</f>
        <v>0</v>
      </c>
      <c r="I97" t="s">
        <v>654</v>
      </c>
      <c r="L97" s="300">
        <f>_‏‏دمج5[[#This Row],[الثالث.الثالث]]-_‏‏دمج5[[#This Row],[الثاني]]</f>
        <v>0</v>
      </c>
      <c r="M97" t="s">
        <v>654</v>
      </c>
      <c r="P97" s="299">
        <f>_‏‏دمج6[[#This Row],[الجدول7.الرابع]]-_‏‏دمج6[[#This Row],[الثالث]]</f>
        <v>0</v>
      </c>
      <c r="Q97" t="s">
        <v>654</v>
      </c>
      <c r="T97" s="299">
        <f>_‏‏دمج7[[#This Row],[الخامس.الخامس]]-_‏‏دمج7[[#This Row],[الرابع]]</f>
        <v>0</v>
      </c>
    </row>
    <row r="98" spans="1:20">
      <c r="A98" t="s">
        <v>654</v>
      </c>
      <c r="D98" s="299">
        <f>_‏‏دمج3[[#This Row],[الاول.الأول]]-_‏‏دمج3[[#This Row],[التشخيصي]]</f>
        <v>0</v>
      </c>
      <c r="E98" t="s">
        <v>654</v>
      </c>
      <c r="H98" s="299">
        <f>_‏‏دمج4[[#This Row],[الثاني]]-_‏‏دمج4[[#This Row],[الاول.الأول]]</f>
        <v>0</v>
      </c>
      <c r="I98" t="s">
        <v>654</v>
      </c>
      <c r="L98" s="300">
        <f>_‏‏دمج5[[#This Row],[الثالث.الثالث]]-_‏‏دمج5[[#This Row],[الثاني]]</f>
        <v>0</v>
      </c>
      <c r="M98" t="s">
        <v>654</v>
      </c>
      <c r="P98" s="299">
        <f>_‏‏دمج6[[#This Row],[الجدول7.الرابع]]-_‏‏دمج6[[#This Row],[الثالث]]</f>
        <v>0</v>
      </c>
      <c r="Q98" t="s">
        <v>654</v>
      </c>
      <c r="T98" s="299">
        <f>_‏‏دمج7[[#This Row],[الخامس.الخامس]]-_‏‏دمج7[[#This Row],[الرابع]]</f>
        <v>0</v>
      </c>
    </row>
    <row r="99" spans="1:20">
      <c r="A99" t="s">
        <v>654</v>
      </c>
      <c r="D99" s="299">
        <f>_‏‏دمج3[[#This Row],[الاول.الأول]]-_‏‏دمج3[[#This Row],[التشخيصي]]</f>
        <v>0</v>
      </c>
      <c r="E99" t="s">
        <v>654</v>
      </c>
      <c r="H99" s="299">
        <f>_‏‏دمج4[[#This Row],[الثاني]]-_‏‏دمج4[[#This Row],[الاول.الأول]]</f>
        <v>0</v>
      </c>
      <c r="I99" t="s">
        <v>654</v>
      </c>
      <c r="L99" s="300">
        <f>_‏‏دمج5[[#This Row],[الثالث.الثالث]]-_‏‏دمج5[[#This Row],[الثاني]]</f>
        <v>0</v>
      </c>
      <c r="M99" t="s">
        <v>654</v>
      </c>
      <c r="P99" s="299">
        <f>_‏‏دمج6[[#This Row],[الجدول7.الرابع]]-_‏‏دمج6[[#This Row],[الثالث]]</f>
        <v>0</v>
      </c>
      <c r="Q99" t="s">
        <v>654</v>
      </c>
      <c r="T99" s="299">
        <f>_‏‏دمج7[[#This Row],[الخامس.الخامس]]-_‏‏دمج7[[#This Row],[الرابع]]</f>
        <v>0</v>
      </c>
    </row>
    <row r="100" spans="1:20">
      <c r="A100" t="s">
        <v>654</v>
      </c>
      <c r="D100" s="299">
        <f>_‏‏دمج3[[#This Row],[الاول.الأول]]-_‏‏دمج3[[#This Row],[التشخيصي]]</f>
        <v>0</v>
      </c>
      <c r="E100" t="s">
        <v>654</v>
      </c>
      <c r="H100" s="299">
        <f>_‏‏دمج4[[#This Row],[الثاني]]-_‏‏دمج4[[#This Row],[الاول.الأول]]</f>
        <v>0</v>
      </c>
      <c r="I100" t="s">
        <v>654</v>
      </c>
      <c r="L100" s="300">
        <f>_‏‏دمج5[[#This Row],[الثالث.الثالث]]-_‏‏دمج5[[#This Row],[الثاني]]</f>
        <v>0</v>
      </c>
      <c r="M100" t="s">
        <v>654</v>
      </c>
      <c r="P100" s="299">
        <f>_‏‏دمج6[[#This Row],[الجدول7.الرابع]]-_‏‏دمج6[[#This Row],[الثالث]]</f>
        <v>0</v>
      </c>
      <c r="Q100" t="s">
        <v>654</v>
      </c>
      <c r="T100" s="299">
        <f>_‏‏دمج7[[#This Row],[الخامس.الخامس]]-_‏‏دمج7[[#This Row],[الرابع]]</f>
        <v>0</v>
      </c>
    </row>
    <row r="101" spans="1:20">
      <c r="A101" t="s">
        <v>654</v>
      </c>
      <c r="D101" s="299">
        <f>_‏‏دمج3[[#This Row],[الاول.الأول]]-_‏‏دمج3[[#This Row],[التشخيصي]]</f>
        <v>0</v>
      </c>
      <c r="E101" t="s">
        <v>654</v>
      </c>
      <c r="H101" s="299">
        <f>_‏‏دمج4[[#This Row],[الثاني]]-_‏‏دمج4[[#This Row],[الاول.الأول]]</f>
        <v>0</v>
      </c>
      <c r="I101" t="s">
        <v>654</v>
      </c>
      <c r="L101" s="300">
        <f>_‏‏دمج5[[#This Row],[الثالث.الثالث]]-_‏‏دمج5[[#This Row],[الثاني]]</f>
        <v>0</v>
      </c>
      <c r="M101" t="s">
        <v>654</v>
      </c>
      <c r="P101" s="299">
        <f>_‏‏دمج6[[#This Row],[الجدول7.الرابع]]-_‏‏دمج6[[#This Row],[الثالث]]</f>
        <v>0</v>
      </c>
      <c r="Q101" t="s">
        <v>654</v>
      </c>
      <c r="T101" s="299">
        <f>_‏‏دمج7[[#This Row],[الخامس.الخامس]]-_‏‏دمج7[[#This Row],[الرابع]]</f>
        <v>0</v>
      </c>
    </row>
    <row r="102" spans="1:20">
      <c r="A102" t="s">
        <v>654</v>
      </c>
      <c r="D102" s="299">
        <f>_‏‏دمج3[[#This Row],[الاول.الأول]]-_‏‏دمج3[[#This Row],[التشخيصي]]</f>
        <v>0</v>
      </c>
      <c r="E102" t="s">
        <v>654</v>
      </c>
      <c r="H102" s="299">
        <f>_‏‏دمج4[[#This Row],[الثاني]]-_‏‏دمج4[[#This Row],[الاول.الأول]]</f>
        <v>0</v>
      </c>
      <c r="I102" t="s">
        <v>654</v>
      </c>
      <c r="L102" s="300">
        <f>_‏‏دمج5[[#This Row],[الثالث.الثالث]]-_‏‏دمج5[[#This Row],[الثاني]]</f>
        <v>0</v>
      </c>
      <c r="M102" t="s">
        <v>654</v>
      </c>
      <c r="P102" s="299">
        <f>_‏‏دمج6[[#This Row],[الجدول7.الرابع]]-_‏‏دمج6[[#This Row],[الثالث]]</f>
        <v>0</v>
      </c>
      <c r="Q102" t="s">
        <v>654</v>
      </c>
      <c r="T102" s="299">
        <f>_‏‏دمج7[[#This Row],[الخامس.الخامس]]-_‏‏دمج7[[#This Row],[الرابع]]</f>
        <v>0</v>
      </c>
    </row>
    <row r="103" spans="1:20">
      <c r="A103" t="s">
        <v>654</v>
      </c>
      <c r="D103" s="299">
        <f>_‏‏دمج3[[#This Row],[الاول.الأول]]-_‏‏دمج3[[#This Row],[التشخيصي]]</f>
        <v>0</v>
      </c>
      <c r="E103" t="s">
        <v>654</v>
      </c>
      <c r="H103" s="299">
        <f>_‏‏دمج4[[#This Row],[الثاني]]-_‏‏دمج4[[#This Row],[الاول.الأول]]</f>
        <v>0</v>
      </c>
      <c r="I103" t="s">
        <v>654</v>
      </c>
      <c r="L103" s="300">
        <f>_‏‏دمج5[[#This Row],[الثالث.الثالث]]-_‏‏دمج5[[#This Row],[الثاني]]</f>
        <v>0</v>
      </c>
      <c r="M103" t="s">
        <v>654</v>
      </c>
      <c r="P103" s="299">
        <f>_‏‏دمج6[[#This Row],[الجدول7.الرابع]]-_‏‏دمج6[[#This Row],[الثالث]]</f>
        <v>0</v>
      </c>
      <c r="Q103" t="s">
        <v>654</v>
      </c>
      <c r="T103" s="299">
        <f>_‏‏دمج7[[#This Row],[الخامس.الخامس]]-_‏‏دمج7[[#This Row],[الرابع]]</f>
        <v>0</v>
      </c>
    </row>
    <row r="104" spans="1:20">
      <c r="A104" t="s">
        <v>654</v>
      </c>
      <c r="D104" s="299">
        <f>_‏‏دمج3[[#This Row],[الاول.الأول]]-_‏‏دمج3[[#This Row],[التشخيصي]]</f>
        <v>0</v>
      </c>
      <c r="E104" t="s">
        <v>654</v>
      </c>
      <c r="H104" s="299">
        <f>_‏‏دمج4[[#This Row],[الثاني]]-_‏‏دمج4[[#This Row],[الاول.الأول]]</f>
        <v>0</v>
      </c>
      <c r="I104" t="s">
        <v>654</v>
      </c>
      <c r="L104" s="300">
        <f>_‏‏دمج5[[#This Row],[الثالث.الثالث]]-_‏‏دمج5[[#This Row],[الثاني]]</f>
        <v>0</v>
      </c>
      <c r="M104" t="s">
        <v>654</v>
      </c>
      <c r="P104" s="299">
        <f>_‏‏دمج6[[#This Row],[الجدول7.الرابع]]-_‏‏دمج6[[#This Row],[الثالث]]</f>
        <v>0</v>
      </c>
      <c r="Q104" t="s">
        <v>654</v>
      </c>
      <c r="T104" s="299">
        <f>_‏‏دمج7[[#This Row],[الخامس.الخامس]]-_‏‏دمج7[[#This Row],[الرابع]]</f>
        <v>0</v>
      </c>
    </row>
    <row r="105" spans="1:20">
      <c r="A105" t="s">
        <v>654</v>
      </c>
      <c r="D105" s="299">
        <f>_‏‏دمج3[[#This Row],[الاول.الأول]]-_‏‏دمج3[[#This Row],[التشخيصي]]</f>
        <v>0</v>
      </c>
      <c r="E105" t="s">
        <v>654</v>
      </c>
      <c r="H105" s="299">
        <f>_‏‏دمج4[[#This Row],[الثاني]]-_‏‏دمج4[[#This Row],[الاول.الأول]]</f>
        <v>0</v>
      </c>
      <c r="I105" t="s">
        <v>654</v>
      </c>
      <c r="L105" s="300">
        <f>_‏‏دمج5[[#This Row],[الثالث.الثالث]]-_‏‏دمج5[[#This Row],[الثاني]]</f>
        <v>0</v>
      </c>
      <c r="M105" t="s">
        <v>654</v>
      </c>
      <c r="P105" s="299">
        <f>_‏‏دمج6[[#This Row],[الجدول7.الرابع]]-_‏‏دمج6[[#This Row],[الثالث]]</f>
        <v>0</v>
      </c>
      <c r="Q105" t="s">
        <v>654</v>
      </c>
      <c r="T105" s="299">
        <f>_‏‏دمج7[[#This Row],[الخامس.الخامس]]-_‏‏دمج7[[#This Row],[الرابع]]</f>
        <v>0</v>
      </c>
    </row>
    <row r="106" spans="1:20">
      <c r="A106" t="s">
        <v>654</v>
      </c>
      <c r="D106" s="299">
        <f>_‏‏دمج3[[#This Row],[الاول.الأول]]-_‏‏دمج3[[#This Row],[التشخيصي]]</f>
        <v>0</v>
      </c>
      <c r="E106" t="s">
        <v>654</v>
      </c>
      <c r="H106" s="299">
        <f>_‏‏دمج4[[#This Row],[الثاني]]-_‏‏دمج4[[#This Row],[الاول.الأول]]</f>
        <v>0</v>
      </c>
      <c r="I106" t="s">
        <v>654</v>
      </c>
      <c r="L106" s="300">
        <f>_‏‏دمج5[[#This Row],[الثالث.الثالث]]-_‏‏دمج5[[#This Row],[الثاني]]</f>
        <v>0</v>
      </c>
      <c r="M106" t="s">
        <v>654</v>
      </c>
      <c r="P106" s="299">
        <f>_‏‏دمج6[[#This Row],[الجدول7.الرابع]]-_‏‏دمج6[[#This Row],[الثالث]]</f>
        <v>0</v>
      </c>
      <c r="Q106" t="s">
        <v>654</v>
      </c>
      <c r="T106" s="299">
        <f>_‏‏دمج7[[#This Row],[الخامس.الخامس]]-_‏‏دمج7[[#This Row],[الرابع]]</f>
        <v>0</v>
      </c>
    </row>
    <row r="107" spans="1:20">
      <c r="A107" t="s">
        <v>654</v>
      </c>
      <c r="D107" s="299">
        <f>_‏‏دمج3[[#This Row],[الاول.الأول]]-_‏‏دمج3[[#This Row],[التشخيصي]]</f>
        <v>0</v>
      </c>
      <c r="E107" t="s">
        <v>654</v>
      </c>
      <c r="H107" s="299">
        <f>_‏‏دمج4[[#This Row],[الثاني]]-_‏‏دمج4[[#This Row],[الاول.الأول]]</f>
        <v>0</v>
      </c>
      <c r="I107" t="s">
        <v>654</v>
      </c>
      <c r="L107" s="300">
        <f>_‏‏دمج5[[#This Row],[الثالث.الثالث]]-_‏‏دمج5[[#This Row],[الثاني]]</f>
        <v>0</v>
      </c>
      <c r="M107" t="s">
        <v>654</v>
      </c>
      <c r="P107" s="299">
        <f>_‏‏دمج6[[#This Row],[الجدول7.الرابع]]-_‏‏دمج6[[#This Row],[الثالث]]</f>
        <v>0</v>
      </c>
      <c r="Q107" t="s">
        <v>654</v>
      </c>
      <c r="T107" s="299">
        <f>_‏‏دمج7[[#This Row],[الخامس.الخامس]]-_‏‏دمج7[[#This Row],[الرابع]]</f>
        <v>0</v>
      </c>
    </row>
    <row r="108" spans="1:20">
      <c r="A108" t="s">
        <v>654</v>
      </c>
      <c r="D108" s="299">
        <f>_‏‏دمج3[[#This Row],[الاول.الأول]]-_‏‏دمج3[[#This Row],[التشخيصي]]</f>
        <v>0</v>
      </c>
      <c r="E108" t="s">
        <v>654</v>
      </c>
      <c r="H108" s="299">
        <f>_‏‏دمج4[[#This Row],[الثاني]]-_‏‏دمج4[[#This Row],[الاول.الأول]]</f>
        <v>0</v>
      </c>
      <c r="I108" t="s">
        <v>654</v>
      </c>
      <c r="L108" s="300">
        <f>_‏‏دمج5[[#This Row],[الثالث.الثالث]]-_‏‏دمج5[[#This Row],[الثاني]]</f>
        <v>0</v>
      </c>
      <c r="M108" t="s">
        <v>654</v>
      </c>
      <c r="P108" s="299">
        <f>_‏‏دمج6[[#This Row],[الجدول7.الرابع]]-_‏‏دمج6[[#This Row],[الثالث]]</f>
        <v>0</v>
      </c>
      <c r="Q108" t="s">
        <v>654</v>
      </c>
      <c r="T108" s="299">
        <f>_‏‏دمج7[[#This Row],[الخامس.الخامس]]-_‏‏دمج7[[#This Row],[الرابع]]</f>
        <v>0</v>
      </c>
    </row>
    <row r="109" spans="1:20">
      <c r="A109" t="s">
        <v>654</v>
      </c>
      <c r="D109" s="299">
        <f>_‏‏دمج3[[#This Row],[الاول.الأول]]-_‏‏دمج3[[#This Row],[التشخيصي]]</f>
        <v>0</v>
      </c>
      <c r="E109" t="s">
        <v>654</v>
      </c>
      <c r="H109" s="299">
        <f>_‏‏دمج4[[#This Row],[الثاني]]-_‏‏دمج4[[#This Row],[الاول.الأول]]</f>
        <v>0</v>
      </c>
      <c r="I109" t="s">
        <v>654</v>
      </c>
      <c r="L109" s="300">
        <f>_‏‏دمج5[[#This Row],[الثالث.الثالث]]-_‏‏دمج5[[#This Row],[الثاني]]</f>
        <v>0</v>
      </c>
      <c r="M109" t="s">
        <v>654</v>
      </c>
      <c r="P109" s="299">
        <f>_‏‏دمج6[[#This Row],[الجدول7.الرابع]]-_‏‏دمج6[[#This Row],[الثالث]]</f>
        <v>0</v>
      </c>
      <c r="Q109" t="s">
        <v>654</v>
      </c>
      <c r="T109" s="299">
        <f>_‏‏دمج7[[#This Row],[الخامس.الخامس]]-_‏‏دمج7[[#This Row],[الرابع]]</f>
        <v>0</v>
      </c>
    </row>
    <row r="110" spans="1:20">
      <c r="A110" t="s">
        <v>654</v>
      </c>
      <c r="D110" s="299">
        <f>_‏‏دمج3[[#This Row],[الاول.الأول]]-_‏‏دمج3[[#This Row],[التشخيصي]]</f>
        <v>0</v>
      </c>
      <c r="E110" t="s">
        <v>654</v>
      </c>
      <c r="H110" s="299">
        <f>_‏‏دمج4[[#This Row],[الثاني]]-_‏‏دمج4[[#This Row],[الاول.الأول]]</f>
        <v>0</v>
      </c>
      <c r="I110" t="s">
        <v>654</v>
      </c>
      <c r="L110" s="300">
        <f>_‏‏دمج5[[#This Row],[الثالث.الثالث]]-_‏‏دمج5[[#This Row],[الثاني]]</f>
        <v>0</v>
      </c>
      <c r="M110" t="s">
        <v>654</v>
      </c>
      <c r="P110" s="299">
        <f>_‏‏دمج6[[#This Row],[الجدول7.الرابع]]-_‏‏دمج6[[#This Row],[الثالث]]</f>
        <v>0</v>
      </c>
      <c r="Q110" t="s">
        <v>654</v>
      </c>
      <c r="T110" s="299">
        <f>_‏‏دمج7[[#This Row],[الخامس.الخامس]]-_‏‏دمج7[[#This Row],[الرابع]]</f>
        <v>0</v>
      </c>
    </row>
    <row r="111" spans="1:20">
      <c r="A111" t="s">
        <v>654</v>
      </c>
      <c r="D111" s="299">
        <f>_‏‏دمج3[[#This Row],[الاول.الأول]]-_‏‏دمج3[[#This Row],[التشخيصي]]</f>
        <v>0</v>
      </c>
      <c r="E111" t="s">
        <v>654</v>
      </c>
      <c r="H111" s="299">
        <f>_‏‏دمج4[[#This Row],[الثاني]]-_‏‏دمج4[[#This Row],[الاول.الأول]]</f>
        <v>0</v>
      </c>
      <c r="I111" t="s">
        <v>654</v>
      </c>
      <c r="L111" s="300">
        <f>_‏‏دمج5[[#This Row],[الثالث.الثالث]]-_‏‏دمج5[[#This Row],[الثاني]]</f>
        <v>0</v>
      </c>
      <c r="M111" t="s">
        <v>654</v>
      </c>
      <c r="P111" s="299">
        <f>_‏‏دمج6[[#This Row],[الجدول7.الرابع]]-_‏‏دمج6[[#This Row],[الثالث]]</f>
        <v>0</v>
      </c>
      <c r="Q111" t="s">
        <v>654</v>
      </c>
      <c r="T111" s="299">
        <f>_‏‏دمج7[[#This Row],[الخامس.الخامس]]-_‏‏دمج7[[#This Row],[الرابع]]</f>
        <v>0</v>
      </c>
    </row>
    <row r="112" spans="1:20">
      <c r="A112" t="s">
        <v>654</v>
      </c>
      <c r="D112" s="299">
        <f>_‏‏دمج3[[#This Row],[الاول.الأول]]-_‏‏دمج3[[#This Row],[التشخيصي]]</f>
        <v>0</v>
      </c>
      <c r="E112" t="s">
        <v>654</v>
      </c>
      <c r="H112" s="299">
        <f>_‏‏دمج4[[#This Row],[الثاني]]-_‏‏دمج4[[#This Row],[الاول.الأول]]</f>
        <v>0</v>
      </c>
      <c r="I112" t="s">
        <v>654</v>
      </c>
      <c r="L112" s="300">
        <f>_‏‏دمج5[[#This Row],[الثالث.الثالث]]-_‏‏دمج5[[#This Row],[الثاني]]</f>
        <v>0</v>
      </c>
      <c r="M112" t="s">
        <v>654</v>
      </c>
      <c r="P112" s="299">
        <f>_‏‏دمج6[[#This Row],[الجدول7.الرابع]]-_‏‏دمج6[[#This Row],[الثالث]]</f>
        <v>0</v>
      </c>
      <c r="Q112" t="s">
        <v>654</v>
      </c>
      <c r="T112" s="299">
        <f>_‏‏دمج7[[#This Row],[الخامس.الخامس]]-_‏‏دمج7[[#This Row],[الرابع]]</f>
        <v>0</v>
      </c>
    </row>
    <row r="113" spans="1:20">
      <c r="A113" t="s">
        <v>654</v>
      </c>
      <c r="D113" s="299">
        <f>_‏‏دمج3[[#This Row],[الاول.الأول]]-_‏‏دمج3[[#This Row],[التشخيصي]]</f>
        <v>0</v>
      </c>
      <c r="E113" t="s">
        <v>654</v>
      </c>
      <c r="H113" s="299">
        <f>_‏‏دمج4[[#This Row],[الثاني]]-_‏‏دمج4[[#This Row],[الاول.الأول]]</f>
        <v>0</v>
      </c>
      <c r="I113" t="s">
        <v>654</v>
      </c>
      <c r="L113" s="300">
        <f>_‏‏دمج5[[#This Row],[الثالث.الثالث]]-_‏‏دمج5[[#This Row],[الثاني]]</f>
        <v>0</v>
      </c>
      <c r="M113" t="s">
        <v>654</v>
      </c>
      <c r="P113" s="299">
        <f>_‏‏دمج6[[#This Row],[الجدول7.الرابع]]-_‏‏دمج6[[#This Row],[الثالث]]</f>
        <v>0</v>
      </c>
      <c r="Q113" t="s">
        <v>654</v>
      </c>
      <c r="T113" s="299">
        <f>_‏‏دمج7[[#This Row],[الخامس.الخامس]]-_‏‏دمج7[[#This Row],[الرابع]]</f>
        <v>0</v>
      </c>
    </row>
    <row r="114" spans="1:20">
      <c r="A114" t="s">
        <v>654</v>
      </c>
      <c r="D114" s="299">
        <f>_‏‏دمج3[[#This Row],[الاول.الأول]]-_‏‏دمج3[[#This Row],[التشخيصي]]</f>
        <v>0</v>
      </c>
      <c r="E114" t="s">
        <v>654</v>
      </c>
      <c r="H114" s="299">
        <f>_‏‏دمج4[[#This Row],[الثاني]]-_‏‏دمج4[[#This Row],[الاول.الأول]]</f>
        <v>0</v>
      </c>
      <c r="I114" t="s">
        <v>654</v>
      </c>
      <c r="L114" s="300">
        <f>_‏‏دمج5[[#This Row],[الثالث.الثالث]]-_‏‏دمج5[[#This Row],[الثاني]]</f>
        <v>0</v>
      </c>
      <c r="M114" t="s">
        <v>654</v>
      </c>
      <c r="P114" s="299">
        <f>_‏‏دمج6[[#This Row],[الجدول7.الرابع]]-_‏‏دمج6[[#This Row],[الثالث]]</f>
        <v>0</v>
      </c>
      <c r="Q114" t="s">
        <v>654</v>
      </c>
      <c r="T114" s="299">
        <f>_‏‏دمج7[[#This Row],[الخامس.الخامس]]-_‏‏دمج7[[#This Row],[الرابع]]</f>
        <v>0</v>
      </c>
    </row>
    <row r="115" spans="1:20">
      <c r="A115" t="s">
        <v>654</v>
      </c>
      <c r="D115" s="299">
        <f>_‏‏دمج3[[#This Row],[الاول.الأول]]-_‏‏دمج3[[#This Row],[التشخيصي]]</f>
        <v>0</v>
      </c>
      <c r="E115" t="s">
        <v>654</v>
      </c>
      <c r="H115" s="299">
        <f>_‏‏دمج4[[#This Row],[الثاني]]-_‏‏دمج4[[#This Row],[الاول.الأول]]</f>
        <v>0</v>
      </c>
      <c r="I115" t="s">
        <v>654</v>
      </c>
      <c r="L115" s="300">
        <f>_‏‏دمج5[[#This Row],[الثالث.الثالث]]-_‏‏دمج5[[#This Row],[الثاني]]</f>
        <v>0</v>
      </c>
      <c r="M115" t="s">
        <v>654</v>
      </c>
      <c r="P115" s="299">
        <f>_‏‏دمج6[[#This Row],[الجدول7.الرابع]]-_‏‏دمج6[[#This Row],[الثالث]]</f>
        <v>0</v>
      </c>
      <c r="Q115" t="s">
        <v>654</v>
      </c>
      <c r="T115" s="299">
        <f>_‏‏دمج7[[#This Row],[الخامس.الخامس]]-_‏‏دمج7[[#This Row],[الرابع]]</f>
        <v>0</v>
      </c>
    </row>
    <row r="116" spans="1:20">
      <c r="A116" t="s">
        <v>654</v>
      </c>
      <c r="D116" s="299">
        <f>_‏‏دمج3[[#This Row],[الاول.الأول]]-_‏‏دمج3[[#This Row],[التشخيصي]]</f>
        <v>0</v>
      </c>
      <c r="E116" t="s">
        <v>654</v>
      </c>
      <c r="H116" s="299">
        <f>_‏‏دمج4[[#This Row],[الثاني]]-_‏‏دمج4[[#This Row],[الاول.الأول]]</f>
        <v>0</v>
      </c>
      <c r="I116" t="s">
        <v>654</v>
      </c>
      <c r="L116" s="300">
        <f>_‏‏دمج5[[#This Row],[الثالث.الثالث]]-_‏‏دمج5[[#This Row],[الثاني]]</f>
        <v>0</v>
      </c>
      <c r="M116" t="s">
        <v>654</v>
      </c>
      <c r="P116" s="299">
        <f>_‏‏دمج6[[#This Row],[الجدول7.الرابع]]-_‏‏دمج6[[#This Row],[الثالث]]</f>
        <v>0</v>
      </c>
      <c r="Q116" t="s">
        <v>654</v>
      </c>
      <c r="T116" s="299">
        <f>_‏‏دمج7[[#This Row],[الخامس.الخامس]]-_‏‏دمج7[[#This Row],[الرابع]]</f>
        <v>0</v>
      </c>
    </row>
    <row r="117" spans="1:20">
      <c r="A117" t="s">
        <v>654</v>
      </c>
      <c r="D117" s="299">
        <f>_‏‏دمج3[[#This Row],[الاول.الأول]]-_‏‏دمج3[[#This Row],[التشخيصي]]</f>
        <v>0</v>
      </c>
      <c r="E117" t="s">
        <v>654</v>
      </c>
      <c r="H117" s="299">
        <f>_‏‏دمج4[[#This Row],[الثاني]]-_‏‏دمج4[[#This Row],[الاول.الأول]]</f>
        <v>0</v>
      </c>
      <c r="I117" t="s">
        <v>654</v>
      </c>
      <c r="L117" s="300">
        <f>_‏‏دمج5[[#This Row],[الثالث.الثالث]]-_‏‏دمج5[[#This Row],[الثاني]]</f>
        <v>0</v>
      </c>
      <c r="M117" t="s">
        <v>654</v>
      </c>
      <c r="P117" s="299">
        <f>_‏‏دمج6[[#This Row],[الجدول7.الرابع]]-_‏‏دمج6[[#This Row],[الثالث]]</f>
        <v>0</v>
      </c>
      <c r="Q117" t="s">
        <v>654</v>
      </c>
      <c r="T117" s="299">
        <f>_‏‏دمج7[[#This Row],[الخامس.الخامس]]-_‏‏دمج7[[#This Row],[الرابع]]</f>
        <v>0</v>
      </c>
    </row>
    <row r="118" spans="1:20">
      <c r="A118" t="s">
        <v>654</v>
      </c>
      <c r="D118" s="299">
        <f>_‏‏دمج3[[#This Row],[الاول.الأول]]-_‏‏دمج3[[#This Row],[التشخيصي]]</f>
        <v>0</v>
      </c>
      <c r="E118" t="s">
        <v>654</v>
      </c>
      <c r="H118" s="299">
        <f>_‏‏دمج4[[#This Row],[الثاني]]-_‏‏دمج4[[#This Row],[الاول.الأول]]</f>
        <v>0</v>
      </c>
      <c r="I118" t="s">
        <v>654</v>
      </c>
      <c r="L118" s="300">
        <f>_‏‏دمج5[[#This Row],[الثالث.الثالث]]-_‏‏دمج5[[#This Row],[الثاني]]</f>
        <v>0</v>
      </c>
      <c r="M118" t="s">
        <v>654</v>
      </c>
      <c r="P118" s="299">
        <f>_‏‏دمج6[[#This Row],[الجدول7.الرابع]]-_‏‏دمج6[[#This Row],[الثالث]]</f>
        <v>0</v>
      </c>
      <c r="Q118" t="s">
        <v>654</v>
      </c>
      <c r="T118" s="299">
        <f>_‏‏دمج7[[#This Row],[الخامس.الخامس]]-_‏‏دمج7[[#This Row],[الرابع]]</f>
        <v>0</v>
      </c>
    </row>
    <row r="119" spans="1:20">
      <c r="A119" t="s">
        <v>654</v>
      </c>
      <c r="D119" s="299">
        <f>_‏‏دمج3[[#This Row],[الاول.الأول]]-_‏‏دمج3[[#This Row],[التشخيصي]]</f>
        <v>0</v>
      </c>
      <c r="E119" t="s">
        <v>654</v>
      </c>
      <c r="H119" s="299">
        <f>_‏‏دمج4[[#This Row],[الثاني]]-_‏‏دمج4[[#This Row],[الاول.الأول]]</f>
        <v>0</v>
      </c>
      <c r="I119" t="s">
        <v>654</v>
      </c>
      <c r="L119" s="300">
        <f>_‏‏دمج5[[#This Row],[الثالث.الثالث]]-_‏‏دمج5[[#This Row],[الثاني]]</f>
        <v>0</v>
      </c>
      <c r="M119" t="s">
        <v>654</v>
      </c>
      <c r="P119" s="299">
        <f>_‏‏دمج6[[#This Row],[الجدول7.الرابع]]-_‏‏دمج6[[#This Row],[الثالث]]</f>
        <v>0</v>
      </c>
      <c r="Q119" t="s">
        <v>654</v>
      </c>
      <c r="T119" s="299">
        <f>_‏‏دمج7[[#This Row],[الخامس.الخامس]]-_‏‏دمج7[[#This Row],[الرابع]]</f>
        <v>0</v>
      </c>
    </row>
    <row r="120" spans="1:20">
      <c r="A120" t="s">
        <v>654</v>
      </c>
      <c r="D120" s="299">
        <f>_‏‏دمج3[[#This Row],[الاول.الأول]]-_‏‏دمج3[[#This Row],[التشخيصي]]</f>
        <v>0</v>
      </c>
      <c r="E120" t="s">
        <v>654</v>
      </c>
      <c r="H120" s="299">
        <f>_‏‏دمج4[[#This Row],[الثاني]]-_‏‏دمج4[[#This Row],[الاول.الأول]]</f>
        <v>0</v>
      </c>
      <c r="I120" t="s">
        <v>654</v>
      </c>
      <c r="L120" s="300">
        <f>_‏‏دمج5[[#This Row],[الثالث.الثالث]]-_‏‏دمج5[[#This Row],[الثاني]]</f>
        <v>0</v>
      </c>
      <c r="M120" t="s">
        <v>654</v>
      </c>
      <c r="P120" s="299">
        <f>_‏‏دمج6[[#This Row],[الجدول7.الرابع]]-_‏‏دمج6[[#This Row],[الثالث]]</f>
        <v>0</v>
      </c>
      <c r="Q120" t="s">
        <v>654</v>
      </c>
      <c r="T120" s="299">
        <f>_‏‏دمج7[[#This Row],[الخامس.الخامس]]-_‏‏دمج7[[#This Row],[الرابع]]</f>
        <v>0</v>
      </c>
    </row>
    <row r="121" spans="1:20">
      <c r="A121" t="s">
        <v>654</v>
      </c>
      <c r="D121" s="299">
        <f>_‏‏دمج3[[#This Row],[الاول.الأول]]-_‏‏دمج3[[#This Row],[التشخيصي]]</f>
        <v>0</v>
      </c>
      <c r="E121" t="s">
        <v>654</v>
      </c>
      <c r="H121" s="299">
        <f>_‏‏دمج4[[#This Row],[الثاني]]-_‏‏دمج4[[#This Row],[الاول.الأول]]</f>
        <v>0</v>
      </c>
      <c r="I121" t="s">
        <v>654</v>
      </c>
      <c r="L121" s="300">
        <f>_‏‏دمج5[[#This Row],[الثالث.الثالث]]-_‏‏دمج5[[#This Row],[الثاني]]</f>
        <v>0</v>
      </c>
      <c r="M121" t="s">
        <v>654</v>
      </c>
      <c r="P121" s="299">
        <f>_‏‏دمج6[[#This Row],[الجدول7.الرابع]]-_‏‏دمج6[[#This Row],[الثالث]]</f>
        <v>0</v>
      </c>
      <c r="Q121" t="s">
        <v>654</v>
      </c>
      <c r="T121" s="299">
        <f>_‏‏دمج7[[#This Row],[الخامس.الخامس]]-_‏‏دمج7[[#This Row],[الرابع]]</f>
        <v>0</v>
      </c>
    </row>
    <row r="122" spans="1:20">
      <c r="A122" t="s">
        <v>654</v>
      </c>
      <c r="D122" s="299">
        <f>_‏‏دمج3[[#This Row],[الاول.الأول]]-_‏‏دمج3[[#This Row],[التشخيصي]]</f>
        <v>0</v>
      </c>
      <c r="E122" t="s">
        <v>654</v>
      </c>
      <c r="H122" s="299">
        <f>_‏‏دمج4[[#This Row],[الثاني]]-_‏‏دمج4[[#This Row],[الاول.الأول]]</f>
        <v>0</v>
      </c>
      <c r="I122" t="s">
        <v>654</v>
      </c>
      <c r="L122" s="300">
        <f>_‏‏دمج5[[#This Row],[الثالث.الثالث]]-_‏‏دمج5[[#This Row],[الثاني]]</f>
        <v>0</v>
      </c>
      <c r="M122" t="s">
        <v>654</v>
      </c>
      <c r="P122" s="299">
        <f>_‏‏دمج6[[#This Row],[الجدول7.الرابع]]-_‏‏دمج6[[#This Row],[الثالث]]</f>
        <v>0</v>
      </c>
      <c r="Q122" t="s">
        <v>654</v>
      </c>
      <c r="T122" s="299">
        <f>_‏‏دمج7[[#This Row],[الخامس.الخامس]]-_‏‏دمج7[[#This Row],[الرابع]]</f>
        <v>0</v>
      </c>
    </row>
    <row r="123" spans="1:20">
      <c r="A123" t="s">
        <v>654</v>
      </c>
      <c r="D123" s="299">
        <f>_‏‏دمج3[[#This Row],[الاول.الأول]]-_‏‏دمج3[[#This Row],[التشخيصي]]</f>
        <v>0</v>
      </c>
      <c r="E123" t="s">
        <v>654</v>
      </c>
      <c r="H123" s="299">
        <f>_‏‏دمج4[[#This Row],[الثاني]]-_‏‏دمج4[[#This Row],[الاول.الأول]]</f>
        <v>0</v>
      </c>
      <c r="I123" t="s">
        <v>654</v>
      </c>
      <c r="L123" s="300">
        <f>_‏‏دمج5[[#This Row],[الثالث.الثالث]]-_‏‏دمج5[[#This Row],[الثاني]]</f>
        <v>0</v>
      </c>
      <c r="M123" t="s">
        <v>654</v>
      </c>
      <c r="P123" s="299">
        <f>_‏‏دمج6[[#This Row],[الجدول7.الرابع]]-_‏‏دمج6[[#This Row],[الثالث]]</f>
        <v>0</v>
      </c>
      <c r="Q123" t="s">
        <v>654</v>
      </c>
      <c r="T123" s="299">
        <f>_‏‏دمج7[[#This Row],[الخامس.الخامس]]-_‏‏دمج7[[#This Row],[الرابع]]</f>
        <v>0</v>
      </c>
    </row>
    <row r="124" spans="1:20">
      <c r="A124" t="s">
        <v>654</v>
      </c>
      <c r="D124" s="299">
        <f>_‏‏دمج3[[#This Row],[الاول.الأول]]-_‏‏دمج3[[#This Row],[التشخيصي]]</f>
        <v>0</v>
      </c>
      <c r="E124" t="s">
        <v>654</v>
      </c>
      <c r="H124" s="299">
        <f>_‏‏دمج4[[#This Row],[الثاني]]-_‏‏دمج4[[#This Row],[الاول.الأول]]</f>
        <v>0</v>
      </c>
      <c r="I124" t="s">
        <v>654</v>
      </c>
      <c r="L124" s="300">
        <f>_‏‏دمج5[[#This Row],[الثالث.الثالث]]-_‏‏دمج5[[#This Row],[الثاني]]</f>
        <v>0</v>
      </c>
      <c r="M124" t="s">
        <v>654</v>
      </c>
      <c r="P124" s="299">
        <f>_‏‏دمج6[[#This Row],[الجدول7.الرابع]]-_‏‏دمج6[[#This Row],[الثالث]]</f>
        <v>0</v>
      </c>
      <c r="Q124" t="s">
        <v>654</v>
      </c>
      <c r="T124" s="299">
        <f>_‏‏دمج7[[#This Row],[الخامس.الخامس]]-_‏‏دمج7[[#This Row],[الرابع]]</f>
        <v>0</v>
      </c>
    </row>
    <row r="125" spans="1:20">
      <c r="A125" t="s">
        <v>654</v>
      </c>
      <c r="D125" s="299">
        <f>_‏‏دمج3[[#This Row],[الاول.الأول]]-_‏‏دمج3[[#This Row],[التشخيصي]]</f>
        <v>0</v>
      </c>
      <c r="E125" t="s">
        <v>654</v>
      </c>
      <c r="H125" s="299">
        <f>_‏‏دمج4[[#This Row],[الثاني]]-_‏‏دمج4[[#This Row],[الاول.الأول]]</f>
        <v>0</v>
      </c>
      <c r="I125" t="s">
        <v>654</v>
      </c>
      <c r="L125" s="300">
        <f>_‏‏دمج5[[#This Row],[الثالث.الثالث]]-_‏‏دمج5[[#This Row],[الثاني]]</f>
        <v>0</v>
      </c>
      <c r="M125" t="s">
        <v>654</v>
      </c>
      <c r="P125" s="299">
        <f>_‏‏دمج6[[#This Row],[الجدول7.الرابع]]-_‏‏دمج6[[#This Row],[الثالث]]</f>
        <v>0</v>
      </c>
      <c r="Q125" t="s">
        <v>654</v>
      </c>
      <c r="T125" s="299">
        <f>_‏‏دمج7[[#This Row],[الخامس.الخامس]]-_‏‏دمج7[[#This Row],[الرابع]]</f>
        <v>0</v>
      </c>
    </row>
    <row r="126" spans="1:20">
      <c r="A126" t="s">
        <v>654</v>
      </c>
      <c r="D126" s="299">
        <f>_‏‏دمج3[[#This Row],[الاول.الأول]]-_‏‏دمج3[[#This Row],[التشخيصي]]</f>
        <v>0</v>
      </c>
      <c r="E126" t="s">
        <v>654</v>
      </c>
      <c r="H126" s="299">
        <f>_‏‏دمج4[[#This Row],[الثاني]]-_‏‏دمج4[[#This Row],[الاول.الأول]]</f>
        <v>0</v>
      </c>
      <c r="I126" t="s">
        <v>654</v>
      </c>
      <c r="L126" s="300">
        <f>_‏‏دمج5[[#This Row],[الثالث.الثالث]]-_‏‏دمج5[[#This Row],[الثاني]]</f>
        <v>0</v>
      </c>
      <c r="M126" t="s">
        <v>654</v>
      </c>
      <c r="P126" s="299">
        <f>_‏‏دمج6[[#This Row],[الجدول7.الرابع]]-_‏‏دمج6[[#This Row],[الثالث]]</f>
        <v>0</v>
      </c>
      <c r="Q126" t="s">
        <v>654</v>
      </c>
      <c r="T126" s="299">
        <f>_‏‏دمج7[[#This Row],[الخامس.الخامس]]-_‏‏دمج7[[#This Row],[الرابع]]</f>
        <v>0</v>
      </c>
    </row>
    <row r="127" spans="1:20">
      <c r="A127" t="s">
        <v>654</v>
      </c>
      <c r="D127" s="299">
        <f>_‏‏دمج3[[#This Row],[الاول.الأول]]-_‏‏دمج3[[#This Row],[التشخيصي]]</f>
        <v>0</v>
      </c>
      <c r="E127" t="s">
        <v>654</v>
      </c>
      <c r="H127" s="299">
        <f>_‏‏دمج4[[#This Row],[الثاني]]-_‏‏دمج4[[#This Row],[الاول.الأول]]</f>
        <v>0</v>
      </c>
      <c r="I127" t="s">
        <v>654</v>
      </c>
      <c r="L127" s="300">
        <f>_‏‏دمج5[[#This Row],[الثالث.الثالث]]-_‏‏دمج5[[#This Row],[الثاني]]</f>
        <v>0</v>
      </c>
      <c r="M127" t="s">
        <v>654</v>
      </c>
      <c r="P127" s="299">
        <f>_‏‏دمج6[[#This Row],[الجدول7.الرابع]]-_‏‏دمج6[[#This Row],[الثالث]]</f>
        <v>0</v>
      </c>
      <c r="Q127" t="s">
        <v>654</v>
      </c>
      <c r="T127" s="299">
        <f>_‏‏دمج7[[#This Row],[الخامس.الخامس]]-_‏‏دمج7[[#This Row],[الرابع]]</f>
        <v>0</v>
      </c>
    </row>
    <row r="128" spans="1:20">
      <c r="A128" t="s">
        <v>654</v>
      </c>
      <c r="D128" s="299">
        <f>_‏‏دمج3[[#This Row],[الاول.الأول]]-_‏‏دمج3[[#This Row],[التشخيصي]]</f>
        <v>0</v>
      </c>
      <c r="E128" t="s">
        <v>654</v>
      </c>
      <c r="H128" s="299">
        <f>_‏‏دمج4[[#This Row],[الثاني]]-_‏‏دمج4[[#This Row],[الاول.الأول]]</f>
        <v>0</v>
      </c>
      <c r="I128" t="s">
        <v>654</v>
      </c>
      <c r="L128" s="300">
        <f>_‏‏دمج5[[#This Row],[الثالث.الثالث]]-_‏‏دمج5[[#This Row],[الثاني]]</f>
        <v>0</v>
      </c>
      <c r="M128" t="s">
        <v>654</v>
      </c>
      <c r="P128" s="299">
        <f>_‏‏دمج6[[#This Row],[الجدول7.الرابع]]-_‏‏دمج6[[#This Row],[الثالث]]</f>
        <v>0</v>
      </c>
      <c r="Q128" t="s">
        <v>654</v>
      </c>
      <c r="T128" s="299">
        <f>_‏‏دمج7[[#This Row],[الخامس.الخامس]]-_‏‏دمج7[[#This Row],[الرابع]]</f>
        <v>0</v>
      </c>
    </row>
    <row r="129" spans="1:20">
      <c r="A129" t="s">
        <v>654</v>
      </c>
      <c r="D129" s="299">
        <f>_‏‏دمج3[[#This Row],[الاول.الأول]]-_‏‏دمج3[[#This Row],[التشخيصي]]</f>
        <v>0</v>
      </c>
      <c r="E129" t="s">
        <v>654</v>
      </c>
      <c r="H129" s="299">
        <f>_‏‏دمج4[[#This Row],[الثاني]]-_‏‏دمج4[[#This Row],[الاول.الأول]]</f>
        <v>0</v>
      </c>
      <c r="I129" t="s">
        <v>654</v>
      </c>
      <c r="L129" s="300">
        <f>_‏‏دمج5[[#This Row],[الثالث.الثالث]]-_‏‏دمج5[[#This Row],[الثاني]]</f>
        <v>0</v>
      </c>
      <c r="M129" t="s">
        <v>654</v>
      </c>
      <c r="P129" s="299">
        <f>_‏‏دمج6[[#This Row],[الجدول7.الرابع]]-_‏‏دمج6[[#This Row],[الثالث]]</f>
        <v>0</v>
      </c>
      <c r="Q129" t="s">
        <v>654</v>
      </c>
      <c r="T129" s="299">
        <f>_‏‏دمج7[[#This Row],[الخامس.الخامس]]-_‏‏دمج7[[#This Row],[الرابع]]</f>
        <v>0</v>
      </c>
    </row>
    <row r="130" spans="1:20">
      <c r="A130" t="s">
        <v>654</v>
      </c>
      <c r="D130" s="299">
        <f>_‏‏دمج3[[#This Row],[الاول.الأول]]-_‏‏دمج3[[#This Row],[التشخيصي]]</f>
        <v>0</v>
      </c>
      <c r="E130" t="s">
        <v>654</v>
      </c>
      <c r="H130" s="299">
        <f>_‏‏دمج4[[#This Row],[الثاني]]-_‏‏دمج4[[#This Row],[الاول.الأول]]</f>
        <v>0</v>
      </c>
      <c r="I130" t="s">
        <v>654</v>
      </c>
      <c r="L130" s="300">
        <f>_‏‏دمج5[[#This Row],[الثالث.الثالث]]-_‏‏دمج5[[#This Row],[الثاني]]</f>
        <v>0</v>
      </c>
      <c r="M130" t="s">
        <v>654</v>
      </c>
      <c r="P130" s="299">
        <f>_‏‏دمج6[[#This Row],[الجدول7.الرابع]]-_‏‏دمج6[[#This Row],[الثالث]]</f>
        <v>0</v>
      </c>
      <c r="Q130" t="s">
        <v>654</v>
      </c>
      <c r="T130" s="299">
        <f>_‏‏دمج7[[#This Row],[الخامس.الخامس]]-_‏‏دمج7[[#This Row],[الرابع]]</f>
        <v>0</v>
      </c>
    </row>
    <row r="131" spans="1:20">
      <c r="A131" t="s">
        <v>654</v>
      </c>
      <c r="D131" s="299">
        <f>_‏‏دمج3[[#This Row],[الاول.الأول]]-_‏‏دمج3[[#This Row],[التشخيصي]]</f>
        <v>0</v>
      </c>
      <c r="E131" t="s">
        <v>654</v>
      </c>
      <c r="H131" s="299">
        <f>_‏‏دمج4[[#This Row],[الثاني]]-_‏‏دمج4[[#This Row],[الاول.الأول]]</f>
        <v>0</v>
      </c>
      <c r="I131" t="s">
        <v>654</v>
      </c>
      <c r="L131" s="300">
        <f>_‏‏دمج5[[#This Row],[الثالث.الثالث]]-_‏‏دمج5[[#This Row],[الثاني]]</f>
        <v>0</v>
      </c>
      <c r="M131" t="s">
        <v>654</v>
      </c>
      <c r="P131" s="299">
        <f>_‏‏دمج6[[#This Row],[الجدول7.الرابع]]-_‏‏دمج6[[#This Row],[الثالث]]</f>
        <v>0</v>
      </c>
      <c r="Q131" t="s">
        <v>654</v>
      </c>
      <c r="T131" s="299">
        <f>_‏‏دمج7[[#This Row],[الخامس.الخامس]]-_‏‏دمج7[[#This Row],[الرابع]]</f>
        <v>0</v>
      </c>
    </row>
    <row r="132" spans="1:20">
      <c r="A132" t="s">
        <v>654</v>
      </c>
      <c r="D132" s="299">
        <f>_‏‏دمج3[[#This Row],[الاول.الأول]]-_‏‏دمج3[[#This Row],[التشخيصي]]</f>
        <v>0</v>
      </c>
      <c r="E132" t="s">
        <v>654</v>
      </c>
      <c r="H132" s="299">
        <f>_‏‏دمج4[[#This Row],[الثاني]]-_‏‏دمج4[[#This Row],[الاول.الأول]]</f>
        <v>0</v>
      </c>
      <c r="I132" t="s">
        <v>654</v>
      </c>
      <c r="L132" s="300">
        <f>_‏‏دمج5[[#This Row],[الثالث.الثالث]]-_‏‏دمج5[[#This Row],[الثاني]]</f>
        <v>0</v>
      </c>
      <c r="M132" t="s">
        <v>654</v>
      </c>
      <c r="P132" s="299">
        <f>_‏‏دمج6[[#This Row],[الجدول7.الرابع]]-_‏‏دمج6[[#This Row],[الثالث]]</f>
        <v>0</v>
      </c>
      <c r="Q132" t="s">
        <v>654</v>
      </c>
      <c r="T132" s="299">
        <f>_‏‏دمج7[[#This Row],[الخامس.الخامس]]-_‏‏دمج7[[#This Row],[الرابع]]</f>
        <v>0</v>
      </c>
    </row>
    <row r="133" spans="1:20">
      <c r="A133" t="s">
        <v>654</v>
      </c>
      <c r="D133" s="299">
        <f>_‏‏دمج3[[#This Row],[الاول.الأول]]-_‏‏دمج3[[#This Row],[التشخيصي]]</f>
        <v>0</v>
      </c>
      <c r="E133" t="s">
        <v>654</v>
      </c>
      <c r="H133" s="299">
        <f>_‏‏دمج4[[#This Row],[الثاني]]-_‏‏دمج4[[#This Row],[الاول.الأول]]</f>
        <v>0</v>
      </c>
      <c r="I133" t="s">
        <v>654</v>
      </c>
      <c r="L133" s="300">
        <f>_‏‏دمج5[[#This Row],[الثالث.الثالث]]-_‏‏دمج5[[#This Row],[الثاني]]</f>
        <v>0</v>
      </c>
      <c r="M133" t="s">
        <v>654</v>
      </c>
      <c r="P133" s="299">
        <f>_‏‏دمج6[[#This Row],[الجدول7.الرابع]]-_‏‏دمج6[[#This Row],[الثالث]]</f>
        <v>0</v>
      </c>
      <c r="Q133" t="s">
        <v>654</v>
      </c>
      <c r="T133" s="299">
        <f>_‏‏دمج7[[#This Row],[الخامس.الخامس]]-_‏‏دمج7[[#This Row],[الرابع]]</f>
        <v>0</v>
      </c>
    </row>
    <row r="134" spans="1:20">
      <c r="A134" t="s">
        <v>654</v>
      </c>
      <c r="D134" s="299">
        <f>_‏‏دمج3[[#This Row],[الاول.الأول]]-_‏‏دمج3[[#This Row],[التشخيصي]]</f>
        <v>0</v>
      </c>
      <c r="E134" t="s">
        <v>654</v>
      </c>
      <c r="H134" s="299">
        <f>_‏‏دمج4[[#This Row],[الثاني]]-_‏‏دمج4[[#This Row],[الاول.الأول]]</f>
        <v>0</v>
      </c>
      <c r="I134" t="s">
        <v>654</v>
      </c>
      <c r="L134" s="300">
        <f>_‏‏دمج5[[#This Row],[الثالث.الثالث]]-_‏‏دمج5[[#This Row],[الثاني]]</f>
        <v>0</v>
      </c>
      <c r="M134" t="s">
        <v>654</v>
      </c>
      <c r="P134" s="299">
        <f>_‏‏دمج6[[#This Row],[الجدول7.الرابع]]-_‏‏دمج6[[#This Row],[الثالث]]</f>
        <v>0</v>
      </c>
      <c r="Q134" t="s">
        <v>654</v>
      </c>
      <c r="T134" s="299">
        <f>_‏‏دمج7[[#This Row],[الخامس.الخامس]]-_‏‏دمج7[[#This Row],[الرابع]]</f>
        <v>0</v>
      </c>
    </row>
    <row r="135" spans="1:20">
      <c r="A135" t="s">
        <v>654</v>
      </c>
      <c r="D135" s="299">
        <f>_‏‏دمج3[[#This Row],[الاول.الأول]]-_‏‏دمج3[[#This Row],[التشخيصي]]</f>
        <v>0</v>
      </c>
      <c r="E135" t="s">
        <v>654</v>
      </c>
      <c r="H135" s="299">
        <f>_‏‏دمج4[[#This Row],[الثاني]]-_‏‏دمج4[[#This Row],[الاول.الأول]]</f>
        <v>0</v>
      </c>
      <c r="I135" t="s">
        <v>654</v>
      </c>
      <c r="L135" s="300">
        <f>_‏‏دمج5[[#This Row],[الثالث.الثالث]]-_‏‏دمج5[[#This Row],[الثاني]]</f>
        <v>0</v>
      </c>
      <c r="M135" t="s">
        <v>654</v>
      </c>
      <c r="P135" s="299">
        <f>_‏‏دمج6[[#This Row],[الجدول7.الرابع]]-_‏‏دمج6[[#This Row],[الثالث]]</f>
        <v>0</v>
      </c>
      <c r="Q135" t="s">
        <v>654</v>
      </c>
      <c r="T135" s="299">
        <f>_‏‏دمج7[[#This Row],[الخامس.الخامس]]-_‏‏دمج7[[#This Row],[الرابع]]</f>
        <v>0</v>
      </c>
    </row>
    <row r="136" spans="1:20">
      <c r="A136" t="s">
        <v>654</v>
      </c>
      <c r="D136" s="299">
        <f>_‏‏دمج3[[#This Row],[الاول.الأول]]-_‏‏دمج3[[#This Row],[التشخيصي]]</f>
        <v>0</v>
      </c>
      <c r="E136" t="s">
        <v>654</v>
      </c>
      <c r="H136" s="299">
        <f>_‏‏دمج4[[#This Row],[الثاني]]-_‏‏دمج4[[#This Row],[الاول.الأول]]</f>
        <v>0</v>
      </c>
      <c r="I136" t="s">
        <v>654</v>
      </c>
      <c r="L136" s="300">
        <f>_‏‏دمج5[[#This Row],[الثالث.الثالث]]-_‏‏دمج5[[#This Row],[الثاني]]</f>
        <v>0</v>
      </c>
      <c r="M136" t="s">
        <v>654</v>
      </c>
      <c r="P136" s="299">
        <f>_‏‏دمج6[[#This Row],[الجدول7.الرابع]]-_‏‏دمج6[[#This Row],[الثالث]]</f>
        <v>0</v>
      </c>
      <c r="Q136" t="s">
        <v>654</v>
      </c>
      <c r="T136" s="299">
        <f>_‏‏دمج7[[#This Row],[الخامس.الخامس]]-_‏‏دمج7[[#This Row],[الرابع]]</f>
        <v>0</v>
      </c>
    </row>
    <row r="137" spans="1:20">
      <c r="A137" t="s">
        <v>654</v>
      </c>
      <c r="D137" s="299">
        <f>_‏‏دمج3[[#This Row],[الاول.الأول]]-_‏‏دمج3[[#This Row],[التشخيصي]]</f>
        <v>0</v>
      </c>
      <c r="E137" t="s">
        <v>654</v>
      </c>
      <c r="H137" s="299">
        <f>_‏‏دمج4[[#This Row],[الثاني]]-_‏‏دمج4[[#This Row],[الاول.الأول]]</f>
        <v>0</v>
      </c>
      <c r="I137" t="s">
        <v>654</v>
      </c>
      <c r="L137" s="300">
        <f>_‏‏دمج5[[#This Row],[الثالث.الثالث]]-_‏‏دمج5[[#This Row],[الثاني]]</f>
        <v>0</v>
      </c>
      <c r="M137" t="s">
        <v>654</v>
      </c>
      <c r="P137" s="299">
        <f>_‏‏دمج6[[#This Row],[الجدول7.الرابع]]-_‏‏دمج6[[#This Row],[الثالث]]</f>
        <v>0</v>
      </c>
      <c r="Q137" t="s">
        <v>654</v>
      </c>
      <c r="T137" s="299">
        <f>_‏‏دمج7[[#This Row],[الخامس.الخامس]]-_‏‏دمج7[[#This Row],[الرابع]]</f>
        <v>0</v>
      </c>
    </row>
    <row r="138" spans="1:20">
      <c r="A138" t="s">
        <v>654</v>
      </c>
      <c r="D138" s="299">
        <f>_‏‏دمج3[[#This Row],[الاول.الأول]]-_‏‏دمج3[[#This Row],[التشخيصي]]</f>
        <v>0</v>
      </c>
      <c r="E138" t="s">
        <v>654</v>
      </c>
      <c r="H138" s="299">
        <f>_‏‏دمج4[[#This Row],[الثاني]]-_‏‏دمج4[[#This Row],[الاول.الأول]]</f>
        <v>0</v>
      </c>
      <c r="I138" t="s">
        <v>654</v>
      </c>
      <c r="L138" s="300">
        <f>_‏‏دمج5[[#This Row],[الثالث.الثالث]]-_‏‏دمج5[[#This Row],[الثاني]]</f>
        <v>0</v>
      </c>
      <c r="M138" t="s">
        <v>654</v>
      </c>
      <c r="P138" s="299">
        <f>_‏‏دمج6[[#This Row],[الجدول7.الرابع]]-_‏‏دمج6[[#This Row],[الثالث]]</f>
        <v>0</v>
      </c>
      <c r="Q138" t="s">
        <v>654</v>
      </c>
      <c r="T138" s="299">
        <f>_‏‏دمج7[[#This Row],[الخامس.الخامس]]-_‏‏دمج7[[#This Row],[الرابع]]</f>
        <v>0</v>
      </c>
    </row>
    <row r="139" spans="1:20">
      <c r="A139" t="s">
        <v>654</v>
      </c>
      <c r="D139" s="299">
        <f>_‏‏دمج3[[#This Row],[الاول.الأول]]-_‏‏دمج3[[#This Row],[التشخيصي]]</f>
        <v>0</v>
      </c>
      <c r="E139" t="s">
        <v>654</v>
      </c>
      <c r="H139" s="299">
        <f>_‏‏دمج4[[#This Row],[الثاني]]-_‏‏دمج4[[#This Row],[الاول.الأول]]</f>
        <v>0</v>
      </c>
      <c r="I139" t="s">
        <v>654</v>
      </c>
      <c r="L139" s="300">
        <f>_‏‏دمج5[[#This Row],[الثالث.الثالث]]-_‏‏دمج5[[#This Row],[الثاني]]</f>
        <v>0</v>
      </c>
      <c r="M139" t="s">
        <v>654</v>
      </c>
      <c r="P139" s="299">
        <f>_‏‏دمج6[[#This Row],[الجدول7.الرابع]]-_‏‏دمج6[[#This Row],[الثالث]]</f>
        <v>0</v>
      </c>
      <c r="Q139" t="s">
        <v>654</v>
      </c>
      <c r="T139" s="299">
        <f>_‏‏دمج7[[#This Row],[الخامس.الخامس]]-_‏‏دمج7[[#This Row],[الرابع]]</f>
        <v>0</v>
      </c>
    </row>
    <row r="140" spans="1:20">
      <c r="A140" t="s">
        <v>654</v>
      </c>
      <c r="D140" s="299">
        <f>_‏‏دمج3[[#This Row],[الاول.الأول]]-_‏‏دمج3[[#This Row],[التشخيصي]]</f>
        <v>0</v>
      </c>
      <c r="E140" t="s">
        <v>654</v>
      </c>
      <c r="H140" s="299">
        <f>_‏‏دمج4[[#This Row],[الثاني]]-_‏‏دمج4[[#This Row],[الاول.الأول]]</f>
        <v>0</v>
      </c>
      <c r="I140" t="s">
        <v>654</v>
      </c>
      <c r="L140" s="300">
        <f>_‏‏دمج5[[#This Row],[الثالث.الثالث]]-_‏‏دمج5[[#This Row],[الثاني]]</f>
        <v>0</v>
      </c>
      <c r="M140" t="s">
        <v>654</v>
      </c>
      <c r="P140" s="299">
        <f>_‏‏دمج6[[#This Row],[الجدول7.الرابع]]-_‏‏دمج6[[#This Row],[الثالث]]</f>
        <v>0</v>
      </c>
      <c r="Q140" t="s">
        <v>654</v>
      </c>
      <c r="T140" s="299">
        <f>_‏‏دمج7[[#This Row],[الخامس.الخامس]]-_‏‏دمج7[[#This Row],[الرابع]]</f>
        <v>0</v>
      </c>
    </row>
    <row r="141" spans="1:20">
      <c r="A141" t="s">
        <v>654</v>
      </c>
      <c r="D141" s="299">
        <f>_‏‏دمج3[[#This Row],[الاول.الأول]]-_‏‏دمج3[[#This Row],[التشخيصي]]</f>
        <v>0</v>
      </c>
      <c r="E141" t="s">
        <v>654</v>
      </c>
      <c r="H141" s="299">
        <f>_‏‏دمج4[[#This Row],[الثاني]]-_‏‏دمج4[[#This Row],[الاول.الأول]]</f>
        <v>0</v>
      </c>
      <c r="I141" t="s">
        <v>654</v>
      </c>
      <c r="L141" s="300">
        <f>_‏‏دمج5[[#This Row],[الثالث.الثالث]]-_‏‏دمج5[[#This Row],[الثاني]]</f>
        <v>0</v>
      </c>
      <c r="M141" t="s">
        <v>654</v>
      </c>
      <c r="P141" s="299">
        <f>_‏‏دمج6[[#This Row],[الجدول7.الرابع]]-_‏‏دمج6[[#This Row],[الثالث]]</f>
        <v>0</v>
      </c>
      <c r="Q141" t="s">
        <v>654</v>
      </c>
      <c r="T141" s="299">
        <f>_‏‏دمج7[[#This Row],[الخامس.الخامس]]-_‏‏دمج7[[#This Row],[الرابع]]</f>
        <v>0</v>
      </c>
    </row>
    <row r="142" spans="1:20">
      <c r="A142" t="s">
        <v>654</v>
      </c>
      <c r="D142" s="299">
        <f>_‏‏دمج3[[#This Row],[الاول.الأول]]-_‏‏دمج3[[#This Row],[التشخيصي]]</f>
        <v>0</v>
      </c>
      <c r="E142" t="s">
        <v>654</v>
      </c>
      <c r="H142" s="299">
        <f>_‏‏دمج4[[#This Row],[الثاني]]-_‏‏دمج4[[#This Row],[الاول.الأول]]</f>
        <v>0</v>
      </c>
      <c r="I142" t="s">
        <v>654</v>
      </c>
      <c r="L142" s="300">
        <f>_‏‏دمج5[[#This Row],[الثالث.الثالث]]-_‏‏دمج5[[#This Row],[الثاني]]</f>
        <v>0</v>
      </c>
      <c r="M142" t="s">
        <v>654</v>
      </c>
      <c r="P142" s="299">
        <f>_‏‏دمج6[[#This Row],[الجدول7.الرابع]]-_‏‏دمج6[[#This Row],[الثالث]]</f>
        <v>0</v>
      </c>
      <c r="Q142" t="s">
        <v>654</v>
      </c>
      <c r="T142" s="299">
        <f>_‏‏دمج7[[#This Row],[الخامس.الخامس]]-_‏‏دمج7[[#This Row],[الرابع]]</f>
        <v>0</v>
      </c>
    </row>
    <row r="143" spans="1:20">
      <c r="A143" t="s">
        <v>654</v>
      </c>
      <c r="D143" s="299">
        <f>_‏‏دمج3[[#This Row],[الاول.الأول]]-_‏‏دمج3[[#This Row],[التشخيصي]]</f>
        <v>0</v>
      </c>
      <c r="E143" t="s">
        <v>654</v>
      </c>
      <c r="H143" s="299">
        <f>_‏‏دمج4[[#This Row],[الثاني]]-_‏‏دمج4[[#This Row],[الاول.الأول]]</f>
        <v>0</v>
      </c>
      <c r="I143" t="s">
        <v>654</v>
      </c>
      <c r="L143" s="300">
        <f>_‏‏دمج5[[#This Row],[الثالث.الثالث]]-_‏‏دمج5[[#This Row],[الثاني]]</f>
        <v>0</v>
      </c>
      <c r="M143" t="s">
        <v>654</v>
      </c>
      <c r="P143" s="299">
        <f>_‏‏دمج6[[#This Row],[الجدول7.الرابع]]-_‏‏دمج6[[#This Row],[الثالث]]</f>
        <v>0</v>
      </c>
      <c r="Q143" t="s">
        <v>654</v>
      </c>
      <c r="T143" s="299">
        <f>_‏‏دمج7[[#This Row],[الخامس.الخامس]]-_‏‏دمج7[[#This Row],[الرابع]]</f>
        <v>0</v>
      </c>
    </row>
    <row r="144" spans="1:20">
      <c r="A144" t="s">
        <v>654</v>
      </c>
      <c r="D144" s="299">
        <f>_‏‏دمج3[[#This Row],[الاول.الأول]]-_‏‏دمج3[[#This Row],[التشخيصي]]</f>
        <v>0</v>
      </c>
      <c r="E144" t="s">
        <v>654</v>
      </c>
      <c r="H144" s="299">
        <f>_‏‏دمج4[[#This Row],[الثاني]]-_‏‏دمج4[[#This Row],[الاول.الأول]]</f>
        <v>0</v>
      </c>
      <c r="I144" t="s">
        <v>654</v>
      </c>
      <c r="L144" s="300">
        <f>_‏‏دمج5[[#This Row],[الثالث.الثالث]]-_‏‏دمج5[[#This Row],[الثاني]]</f>
        <v>0</v>
      </c>
      <c r="M144" t="s">
        <v>654</v>
      </c>
      <c r="P144" s="299">
        <f>_‏‏دمج6[[#This Row],[الجدول7.الرابع]]-_‏‏دمج6[[#This Row],[الثالث]]</f>
        <v>0</v>
      </c>
      <c r="Q144" t="s">
        <v>654</v>
      </c>
      <c r="T144" s="299">
        <f>_‏‏دمج7[[#This Row],[الخامس.الخامس]]-_‏‏دمج7[[#This Row],[الرابع]]</f>
        <v>0</v>
      </c>
    </row>
    <row r="145" spans="1:20">
      <c r="A145" t="s">
        <v>654</v>
      </c>
      <c r="D145" s="299">
        <f>_‏‏دمج3[[#This Row],[الاول.الأول]]-_‏‏دمج3[[#This Row],[التشخيصي]]</f>
        <v>0</v>
      </c>
      <c r="E145" t="s">
        <v>654</v>
      </c>
      <c r="H145" s="299">
        <f>_‏‏دمج4[[#This Row],[الثاني]]-_‏‏دمج4[[#This Row],[الاول.الأول]]</f>
        <v>0</v>
      </c>
      <c r="I145" t="s">
        <v>654</v>
      </c>
      <c r="L145" s="300">
        <f>_‏‏دمج5[[#This Row],[الثالث.الثالث]]-_‏‏دمج5[[#This Row],[الثاني]]</f>
        <v>0</v>
      </c>
      <c r="M145" t="s">
        <v>654</v>
      </c>
      <c r="P145" s="299">
        <f>_‏‏دمج6[[#This Row],[الجدول7.الرابع]]-_‏‏دمج6[[#This Row],[الثالث]]</f>
        <v>0</v>
      </c>
      <c r="Q145" t="s">
        <v>654</v>
      </c>
      <c r="T145" s="299">
        <f>_‏‏دمج7[[#This Row],[الخامس.الخامس]]-_‏‏دمج7[[#This Row],[الرابع]]</f>
        <v>0</v>
      </c>
    </row>
    <row r="146" spans="1:20">
      <c r="A146" t="s">
        <v>654</v>
      </c>
      <c r="D146" s="299">
        <f>_‏‏دمج3[[#This Row],[الاول.الأول]]-_‏‏دمج3[[#This Row],[التشخيصي]]</f>
        <v>0</v>
      </c>
      <c r="E146" t="s">
        <v>654</v>
      </c>
      <c r="H146" s="299">
        <f>_‏‏دمج4[[#This Row],[الثاني]]-_‏‏دمج4[[#This Row],[الاول.الأول]]</f>
        <v>0</v>
      </c>
      <c r="I146" t="s">
        <v>654</v>
      </c>
      <c r="L146" s="300">
        <f>_‏‏دمج5[[#This Row],[الثالث.الثالث]]-_‏‏دمج5[[#This Row],[الثاني]]</f>
        <v>0</v>
      </c>
      <c r="M146" t="s">
        <v>654</v>
      </c>
      <c r="P146" s="299">
        <f>_‏‏دمج6[[#This Row],[الجدول7.الرابع]]-_‏‏دمج6[[#This Row],[الثالث]]</f>
        <v>0</v>
      </c>
      <c r="Q146" t="s">
        <v>654</v>
      </c>
      <c r="T146" s="299">
        <f>_‏‏دمج7[[#This Row],[الخامس.الخامس]]-_‏‏دمج7[[#This Row],[الرابع]]</f>
        <v>0</v>
      </c>
    </row>
    <row r="147" spans="1:20">
      <c r="A147" t="s">
        <v>654</v>
      </c>
      <c r="D147" s="299">
        <f>_‏‏دمج3[[#This Row],[الاول.الأول]]-_‏‏دمج3[[#This Row],[التشخيصي]]</f>
        <v>0</v>
      </c>
      <c r="E147" t="s">
        <v>654</v>
      </c>
      <c r="H147" s="299">
        <f>_‏‏دمج4[[#This Row],[الثاني]]-_‏‏دمج4[[#This Row],[الاول.الأول]]</f>
        <v>0</v>
      </c>
      <c r="I147" t="s">
        <v>654</v>
      </c>
      <c r="L147" s="300">
        <f>_‏‏دمج5[[#This Row],[الثالث.الثالث]]-_‏‏دمج5[[#This Row],[الثاني]]</f>
        <v>0</v>
      </c>
      <c r="M147" t="s">
        <v>654</v>
      </c>
      <c r="P147" s="299">
        <f>_‏‏دمج6[[#This Row],[الجدول7.الرابع]]-_‏‏دمج6[[#This Row],[الثالث]]</f>
        <v>0</v>
      </c>
      <c r="Q147" t="s">
        <v>654</v>
      </c>
      <c r="T147" s="299">
        <f>_‏‏دمج7[[#This Row],[الخامس.الخامس]]-_‏‏دمج7[[#This Row],[الرابع]]</f>
        <v>0</v>
      </c>
    </row>
    <row r="148" spans="1:20">
      <c r="A148" t="s">
        <v>654</v>
      </c>
      <c r="D148" s="299">
        <f>_‏‏دمج3[[#This Row],[الاول.الأول]]-_‏‏دمج3[[#This Row],[التشخيصي]]</f>
        <v>0</v>
      </c>
      <c r="E148" t="s">
        <v>654</v>
      </c>
      <c r="H148" s="299">
        <f>_‏‏دمج4[[#This Row],[الثاني]]-_‏‏دمج4[[#This Row],[الاول.الأول]]</f>
        <v>0</v>
      </c>
      <c r="I148" t="s">
        <v>654</v>
      </c>
      <c r="L148" s="300">
        <f>_‏‏دمج5[[#This Row],[الثالث.الثالث]]-_‏‏دمج5[[#This Row],[الثاني]]</f>
        <v>0</v>
      </c>
      <c r="M148" t="s">
        <v>654</v>
      </c>
      <c r="P148" s="299">
        <f>_‏‏دمج6[[#This Row],[الجدول7.الرابع]]-_‏‏دمج6[[#This Row],[الثالث]]</f>
        <v>0</v>
      </c>
      <c r="Q148" t="s">
        <v>654</v>
      </c>
      <c r="T148" s="299">
        <f>_‏‏دمج7[[#This Row],[الخامس.الخامس]]-_‏‏دمج7[[#This Row],[الرابع]]</f>
        <v>0</v>
      </c>
    </row>
    <row r="149" spans="1:20">
      <c r="A149" t="s">
        <v>654</v>
      </c>
      <c r="D149" s="299">
        <f>_‏‏دمج3[[#This Row],[الاول.الأول]]-_‏‏دمج3[[#This Row],[التشخيصي]]</f>
        <v>0</v>
      </c>
      <c r="E149" t="s">
        <v>654</v>
      </c>
      <c r="H149" s="299">
        <f>_‏‏دمج4[[#This Row],[الثاني]]-_‏‏دمج4[[#This Row],[الاول.الأول]]</f>
        <v>0</v>
      </c>
      <c r="I149" t="s">
        <v>654</v>
      </c>
      <c r="L149" s="300">
        <f>_‏‏دمج5[[#This Row],[الثالث.الثالث]]-_‏‏دمج5[[#This Row],[الثاني]]</f>
        <v>0</v>
      </c>
      <c r="M149" t="s">
        <v>654</v>
      </c>
      <c r="P149" s="299">
        <f>_‏‏دمج6[[#This Row],[الجدول7.الرابع]]-_‏‏دمج6[[#This Row],[الثالث]]</f>
        <v>0</v>
      </c>
      <c r="Q149" t="s">
        <v>654</v>
      </c>
      <c r="T149" s="299">
        <f>_‏‏دمج7[[#This Row],[الخامس.الخامس]]-_‏‏دمج7[[#This Row],[الرابع]]</f>
        <v>0</v>
      </c>
    </row>
    <row r="150" spans="1:20">
      <c r="A150" t="s">
        <v>654</v>
      </c>
      <c r="D150" s="299">
        <f>_‏‏دمج3[[#This Row],[الاول.الأول]]-_‏‏دمج3[[#This Row],[التشخيصي]]</f>
        <v>0</v>
      </c>
      <c r="E150" t="s">
        <v>654</v>
      </c>
      <c r="H150" s="299">
        <f>_‏‏دمج4[[#This Row],[الثاني]]-_‏‏دمج4[[#This Row],[الاول.الأول]]</f>
        <v>0</v>
      </c>
      <c r="I150" t="s">
        <v>654</v>
      </c>
      <c r="L150" s="300">
        <f>_‏‏دمج5[[#This Row],[الثالث.الثالث]]-_‏‏دمج5[[#This Row],[الثاني]]</f>
        <v>0</v>
      </c>
      <c r="M150" t="s">
        <v>654</v>
      </c>
      <c r="P150" s="299">
        <f>_‏‏دمج6[[#This Row],[الجدول7.الرابع]]-_‏‏دمج6[[#This Row],[الثالث]]</f>
        <v>0</v>
      </c>
      <c r="Q150" t="s">
        <v>654</v>
      </c>
      <c r="T150" s="299">
        <f>_‏‏دمج7[[#This Row],[الخامس.الخامس]]-_‏‏دمج7[[#This Row],[الرابع]]</f>
        <v>0</v>
      </c>
    </row>
    <row r="151" spans="1:20">
      <c r="A151" t="s">
        <v>654</v>
      </c>
      <c r="D151" s="299">
        <f>_‏‏دمج3[[#This Row],[الاول.الأول]]-_‏‏دمج3[[#This Row],[التشخيصي]]</f>
        <v>0</v>
      </c>
      <c r="E151" t="s">
        <v>654</v>
      </c>
      <c r="H151" s="299">
        <f>_‏‏دمج4[[#This Row],[الثاني]]-_‏‏دمج4[[#This Row],[الاول.الأول]]</f>
        <v>0</v>
      </c>
      <c r="I151" t="s">
        <v>654</v>
      </c>
      <c r="L151" s="300">
        <f>_‏‏دمج5[[#This Row],[الثالث.الثالث]]-_‏‏دمج5[[#This Row],[الثاني]]</f>
        <v>0</v>
      </c>
      <c r="M151" t="s">
        <v>654</v>
      </c>
      <c r="P151" s="299">
        <f>_‏‏دمج6[[#This Row],[الجدول7.الرابع]]-_‏‏دمج6[[#This Row],[الثالث]]</f>
        <v>0</v>
      </c>
      <c r="Q151" t="s">
        <v>654</v>
      </c>
      <c r="T151" s="299">
        <f>_‏‏دمج7[[#This Row],[الخامس.الخامس]]-_‏‏دمج7[[#This Row],[الرابع]]</f>
        <v>0</v>
      </c>
    </row>
    <row r="152" spans="1:20">
      <c r="A152" t="s">
        <v>654</v>
      </c>
      <c r="D152" s="299">
        <f>_‏‏دمج3[[#This Row],[الاول.الأول]]-_‏‏دمج3[[#This Row],[التشخيصي]]</f>
        <v>0</v>
      </c>
      <c r="E152" t="s">
        <v>654</v>
      </c>
      <c r="H152" s="299">
        <f>_‏‏دمج4[[#This Row],[الثاني]]-_‏‏دمج4[[#This Row],[الاول.الأول]]</f>
        <v>0</v>
      </c>
      <c r="I152" t="s">
        <v>654</v>
      </c>
      <c r="L152" s="300">
        <f>_‏‏دمج5[[#This Row],[الثالث.الثالث]]-_‏‏دمج5[[#This Row],[الثاني]]</f>
        <v>0</v>
      </c>
      <c r="M152" t="s">
        <v>654</v>
      </c>
      <c r="P152" s="299">
        <f>_‏‏دمج6[[#This Row],[الجدول7.الرابع]]-_‏‏دمج6[[#This Row],[الثالث]]</f>
        <v>0</v>
      </c>
      <c r="Q152" t="s">
        <v>654</v>
      </c>
      <c r="T152" s="299">
        <f>_‏‏دمج7[[#This Row],[الخامس.الخامس]]-_‏‏دمج7[[#This Row],[الرابع]]</f>
        <v>0</v>
      </c>
    </row>
    <row r="153" spans="1:20">
      <c r="A153" t="s">
        <v>654</v>
      </c>
      <c r="D153" s="299">
        <f>_‏‏دمج3[[#This Row],[الاول.الأول]]-_‏‏دمج3[[#This Row],[التشخيصي]]</f>
        <v>0</v>
      </c>
      <c r="E153" t="s">
        <v>654</v>
      </c>
      <c r="H153" s="299">
        <f>_‏‏دمج4[[#This Row],[الثاني]]-_‏‏دمج4[[#This Row],[الاول.الأول]]</f>
        <v>0</v>
      </c>
      <c r="I153" t="s">
        <v>654</v>
      </c>
      <c r="L153" s="300">
        <f>_‏‏دمج5[[#This Row],[الثالث.الثالث]]-_‏‏دمج5[[#This Row],[الثاني]]</f>
        <v>0</v>
      </c>
      <c r="M153" t="s">
        <v>654</v>
      </c>
      <c r="P153" s="299">
        <f>_‏‏دمج6[[#This Row],[الجدول7.الرابع]]-_‏‏دمج6[[#This Row],[الثالث]]</f>
        <v>0</v>
      </c>
      <c r="Q153" t="s">
        <v>654</v>
      </c>
      <c r="T153" s="299">
        <f>_‏‏دمج7[[#This Row],[الخامس.الخامس]]-_‏‏دمج7[[#This Row],[الرابع]]</f>
        <v>0</v>
      </c>
    </row>
    <row r="154" spans="1:20">
      <c r="A154" t="s">
        <v>654</v>
      </c>
      <c r="D154" s="299">
        <f>_‏‏دمج3[[#This Row],[الاول.الأول]]-_‏‏دمج3[[#This Row],[التشخيصي]]</f>
        <v>0</v>
      </c>
      <c r="E154" t="s">
        <v>654</v>
      </c>
      <c r="H154" s="299">
        <f>_‏‏دمج4[[#This Row],[الثاني]]-_‏‏دمج4[[#This Row],[الاول.الأول]]</f>
        <v>0</v>
      </c>
      <c r="I154" t="s">
        <v>654</v>
      </c>
      <c r="L154" s="300">
        <f>_‏‏دمج5[[#This Row],[الثالث.الثالث]]-_‏‏دمج5[[#This Row],[الثاني]]</f>
        <v>0</v>
      </c>
      <c r="M154" t="s">
        <v>654</v>
      </c>
      <c r="P154" s="299">
        <f>_‏‏دمج6[[#This Row],[الجدول7.الرابع]]-_‏‏دمج6[[#This Row],[الثالث]]</f>
        <v>0</v>
      </c>
      <c r="Q154" t="s">
        <v>654</v>
      </c>
      <c r="T154" s="299">
        <f>_‏‏دمج7[[#This Row],[الخامس.الخامس]]-_‏‏دمج7[[#This Row],[الرابع]]</f>
        <v>0</v>
      </c>
    </row>
    <row r="155" spans="1:20">
      <c r="A155" t="s">
        <v>654</v>
      </c>
      <c r="D155" s="299">
        <f>_‏‏دمج3[[#This Row],[الاول.الأول]]-_‏‏دمج3[[#This Row],[التشخيصي]]</f>
        <v>0</v>
      </c>
      <c r="E155" t="s">
        <v>654</v>
      </c>
      <c r="H155" s="299">
        <f>_‏‏دمج4[[#This Row],[الثاني]]-_‏‏دمج4[[#This Row],[الاول.الأول]]</f>
        <v>0</v>
      </c>
      <c r="I155" t="s">
        <v>654</v>
      </c>
      <c r="L155" s="300">
        <f>_‏‏دمج5[[#This Row],[الثالث.الثالث]]-_‏‏دمج5[[#This Row],[الثاني]]</f>
        <v>0</v>
      </c>
      <c r="M155" t="s">
        <v>654</v>
      </c>
      <c r="P155" s="299">
        <f>_‏‏دمج6[[#This Row],[الجدول7.الرابع]]-_‏‏دمج6[[#This Row],[الثالث]]</f>
        <v>0</v>
      </c>
      <c r="Q155" t="s">
        <v>654</v>
      </c>
      <c r="T155" s="299">
        <f>_‏‏دمج7[[#This Row],[الخامس.الخامس]]-_‏‏دمج7[[#This Row],[الرابع]]</f>
        <v>0</v>
      </c>
    </row>
    <row r="156" spans="1:20">
      <c r="A156" t="s">
        <v>654</v>
      </c>
      <c r="D156" s="299">
        <f>_‏‏دمج3[[#This Row],[الاول.الأول]]-_‏‏دمج3[[#This Row],[التشخيصي]]</f>
        <v>0</v>
      </c>
      <c r="E156" t="s">
        <v>654</v>
      </c>
      <c r="H156" s="299">
        <f>_‏‏دمج4[[#This Row],[الثاني]]-_‏‏دمج4[[#This Row],[الاول.الأول]]</f>
        <v>0</v>
      </c>
      <c r="I156" t="s">
        <v>654</v>
      </c>
      <c r="L156" s="300">
        <f>_‏‏دمج5[[#This Row],[الثالث.الثالث]]-_‏‏دمج5[[#This Row],[الثاني]]</f>
        <v>0</v>
      </c>
      <c r="M156" t="s">
        <v>654</v>
      </c>
      <c r="P156" s="299">
        <f>_‏‏دمج6[[#This Row],[الجدول7.الرابع]]-_‏‏دمج6[[#This Row],[الثالث]]</f>
        <v>0</v>
      </c>
      <c r="Q156" t="s">
        <v>654</v>
      </c>
      <c r="T156" s="299">
        <f>_‏‏دمج7[[#This Row],[الخامس.الخامس]]-_‏‏دمج7[[#This Row],[الرابع]]</f>
        <v>0</v>
      </c>
    </row>
    <row r="157" spans="1:20">
      <c r="A157" t="s">
        <v>654</v>
      </c>
      <c r="D157" s="299">
        <f>_‏‏دمج3[[#This Row],[الاول.الأول]]-_‏‏دمج3[[#This Row],[التشخيصي]]</f>
        <v>0</v>
      </c>
      <c r="E157" t="s">
        <v>654</v>
      </c>
      <c r="H157" s="299">
        <f>_‏‏دمج4[[#This Row],[الثاني]]-_‏‏دمج4[[#This Row],[الاول.الأول]]</f>
        <v>0</v>
      </c>
      <c r="I157" t="s">
        <v>654</v>
      </c>
      <c r="L157" s="300">
        <f>_‏‏دمج5[[#This Row],[الثالث.الثالث]]-_‏‏دمج5[[#This Row],[الثاني]]</f>
        <v>0</v>
      </c>
      <c r="M157" t="s">
        <v>654</v>
      </c>
      <c r="P157" s="299">
        <f>_‏‏دمج6[[#This Row],[الجدول7.الرابع]]-_‏‏دمج6[[#This Row],[الثالث]]</f>
        <v>0</v>
      </c>
      <c r="Q157" t="s">
        <v>654</v>
      </c>
      <c r="T157" s="299">
        <f>_‏‏دمج7[[#This Row],[الخامس.الخامس]]-_‏‏دمج7[[#This Row],[الرابع]]</f>
        <v>0</v>
      </c>
    </row>
    <row r="158" spans="1:20">
      <c r="A158" t="s">
        <v>654</v>
      </c>
      <c r="D158" s="299">
        <f>_‏‏دمج3[[#This Row],[الاول.الأول]]-_‏‏دمج3[[#This Row],[التشخيصي]]</f>
        <v>0</v>
      </c>
      <c r="E158" t="s">
        <v>654</v>
      </c>
      <c r="H158" s="299">
        <f>_‏‏دمج4[[#This Row],[الثاني]]-_‏‏دمج4[[#This Row],[الاول.الأول]]</f>
        <v>0</v>
      </c>
      <c r="I158" t="s">
        <v>654</v>
      </c>
      <c r="L158" s="300">
        <f>_‏‏دمج5[[#This Row],[الثالث.الثالث]]-_‏‏دمج5[[#This Row],[الثاني]]</f>
        <v>0</v>
      </c>
      <c r="M158" t="s">
        <v>654</v>
      </c>
      <c r="P158" s="299">
        <f>_‏‏دمج6[[#This Row],[الجدول7.الرابع]]-_‏‏دمج6[[#This Row],[الثالث]]</f>
        <v>0</v>
      </c>
      <c r="Q158" t="s">
        <v>654</v>
      </c>
      <c r="T158" s="299">
        <f>_‏‏دمج7[[#This Row],[الخامس.الخامس]]-_‏‏دمج7[[#This Row],[الرابع]]</f>
        <v>0</v>
      </c>
    </row>
    <row r="159" spans="1:20">
      <c r="A159" t="s">
        <v>654</v>
      </c>
      <c r="D159" s="299">
        <f>_‏‏دمج3[[#This Row],[الاول.الأول]]-_‏‏دمج3[[#This Row],[التشخيصي]]</f>
        <v>0</v>
      </c>
      <c r="E159" t="s">
        <v>654</v>
      </c>
      <c r="H159" s="299">
        <f>_‏‏دمج4[[#This Row],[الثاني]]-_‏‏دمج4[[#This Row],[الاول.الأول]]</f>
        <v>0</v>
      </c>
      <c r="I159" t="s">
        <v>654</v>
      </c>
      <c r="L159" s="300">
        <f>_‏‏دمج5[[#This Row],[الثالث.الثالث]]-_‏‏دمج5[[#This Row],[الثاني]]</f>
        <v>0</v>
      </c>
      <c r="M159" t="s">
        <v>654</v>
      </c>
      <c r="P159" s="299">
        <f>_‏‏دمج6[[#This Row],[الجدول7.الرابع]]-_‏‏دمج6[[#This Row],[الثالث]]</f>
        <v>0</v>
      </c>
      <c r="Q159" t="s">
        <v>654</v>
      </c>
      <c r="T159" s="299">
        <f>_‏‏دمج7[[#This Row],[الخامس.الخامس]]-_‏‏دمج7[[#This Row],[الرابع]]</f>
        <v>0</v>
      </c>
    </row>
    <row r="160" spans="1:20">
      <c r="A160" t="s">
        <v>654</v>
      </c>
      <c r="D160" s="299">
        <f>_‏‏دمج3[[#This Row],[الاول.الأول]]-_‏‏دمج3[[#This Row],[التشخيصي]]</f>
        <v>0</v>
      </c>
      <c r="E160" t="s">
        <v>654</v>
      </c>
      <c r="H160" s="299">
        <f>_‏‏دمج4[[#This Row],[الثاني]]-_‏‏دمج4[[#This Row],[الاول.الأول]]</f>
        <v>0</v>
      </c>
      <c r="I160" t="s">
        <v>654</v>
      </c>
      <c r="L160" s="300">
        <f>_‏‏دمج5[[#This Row],[الثالث.الثالث]]-_‏‏دمج5[[#This Row],[الثاني]]</f>
        <v>0</v>
      </c>
      <c r="M160" t="s">
        <v>654</v>
      </c>
      <c r="P160" s="299">
        <f>_‏‏دمج6[[#This Row],[الجدول7.الرابع]]-_‏‏دمج6[[#This Row],[الثالث]]</f>
        <v>0</v>
      </c>
      <c r="Q160" t="s">
        <v>654</v>
      </c>
      <c r="T160" s="299">
        <f>_‏‏دمج7[[#This Row],[الخامس.الخامس]]-_‏‏دمج7[[#This Row],[الرابع]]</f>
        <v>0</v>
      </c>
    </row>
    <row r="161" spans="1:20">
      <c r="A161" t="s">
        <v>654</v>
      </c>
      <c r="D161" s="299">
        <f>_‏‏دمج3[[#This Row],[الاول.الأول]]-_‏‏دمج3[[#This Row],[التشخيصي]]</f>
        <v>0</v>
      </c>
      <c r="E161" t="s">
        <v>654</v>
      </c>
      <c r="H161" s="299">
        <f>_‏‏دمج4[[#This Row],[الثاني]]-_‏‏دمج4[[#This Row],[الاول.الأول]]</f>
        <v>0</v>
      </c>
      <c r="I161" t="s">
        <v>654</v>
      </c>
      <c r="L161" s="300">
        <f>_‏‏دمج5[[#This Row],[الثالث.الثالث]]-_‏‏دمج5[[#This Row],[الثاني]]</f>
        <v>0</v>
      </c>
      <c r="M161" t="s">
        <v>654</v>
      </c>
      <c r="P161" s="299">
        <f>_‏‏دمج6[[#This Row],[الجدول7.الرابع]]-_‏‏دمج6[[#This Row],[الثالث]]</f>
        <v>0</v>
      </c>
      <c r="Q161" t="s">
        <v>654</v>
      </c>
      <c r="T161" s="299">
        <f>_‏‏دمج7[[#This Row],[الخامس.الخامس]]-_‏‏دمج7[[#This Row],[الرابع]]</f>
        <v>0</v>
      </c>
    </row>
    <row r="162" spans="1:20">
      <c r="A162" t="s">
        <v>654</v>
      </c>
      <c r="D162" s="299">
        <f>_‏‏دمج3[[#This Row],[الاول.الأول]]-_‏‏دمج3[[#This Row],[التشخيصي]]</f>
        <v>0</v>
      </c>
      <c r="E162" t="s">
        <v>654</v>
      </c>
      <c r="H162" s="299">
        <f>_‏‏دمج4[[#This Row],[الثاني]]-_‏‏دمج4[[#This Row],[الاول.الأول]]</f>
        <v>0</v>
      </c>
      <c r="I162" t="s">
        <v>654</v>
      </c>
      <c r="L162" s="300">
        <f>_‏‏دمج5[[#This Row],[الثالث.الثالث]]-_‏‏دمج5[[#This Row],[الثاني]]</f>
        <v>0</v>
      </c>
      <c r="M162" t="s">
        <v>654</v>
      </c>
      <c r="P162" s="299">
        <f>_‏‏دمج6[[#This Row],[الجدول7.الرابع]]-_‏‏دمج6[[#This Row],[الثالث]]</f>
        <v>0</v>
      </c>
      <c r="Q162" t="s">
        <v>654</v>
      </c>
      <c r="T162" s="299">
        <f>_‏‏دمج7[[#This Row],[الخامس.الخامس]]-_‏‏دمج7[[#This Row],[الرابع]]</f>
        <v>0</v>
      </c>
    </row>
    <row r="163" spans="1:20">
      <c r="A163" t="s">
        <v>654</v>
      </c>
      <c r="D163" s="299">
        <f>_‏‏دمج3[[#This Row],[الاول.الأول]]-_‏‏دمج3[[#This Row],[التشخيصي]]</f>
        <v>0</v>
      </c>
      <c r="E163" t="s">
        <v>654</v>
      </c>
      <c r="H163" s="299">
        <f>_‏‏دمج4[[#This Row],[الثاني]]-_‏‏دمج4[[#This Row],[الاول.الأول]]</f>
        <v>0</v>
      </c>
      <c r="I163" t="s">
        <v>654</v>
      </c>
      <c r="L163" s="300">
        <f>_‏‏دمج5[[#This Row],[الثالث.الثالث]]-_‏‏دمج5[[#This Row],[الثاني]]</f>
        <v>0</v>
      </c>
      <c r="M163" t="s">
        <v>654</v>
      </c>
      <c r="P163" s="299">
        <f>_‏‏دمج6[[#This Row],[الجدول7.الرابع]]-_‏‏دمج6[[#This Row],[الثالث]]</f>
        <v>0</v>
      </c>
      <c r="Q163" t="s">
        <v>654</v>
      </c>
      <c r="T163" s="299">
        <f>_‏‏دمج7[[#This Row],[الخامس.الخامس]]-_‏‏دمج7[[#This Row],[الرابع]]</f>
        <v>0</v>
      </c>
    </row>
    <row r="164" spans="1:20">
      <c r="A164" t="s">
        <v>654</v>
      </c>
      <c r="D164" s="299">
        <f>_‏‏دمج3[[#This Row],[الاول.الأول]]-_‏‏دمج3[[#This Row],[التشخيصي]]</f>
        <v>0</v>
      </c>
      <c r="E164" t="s">
        <v>654</v>
      </c>
      <c r="H164" s="299">
        <f>_‏‏دمج4[[#This Row],[الثاني]]-_‏‏دمج4[[#This Row],[الاول.الأول]]</f>
        <v>0</v>
      </c>
      <c r="I164" t="s">
        <v>654</v>
      </c>
      <c r="L164" s="300">
        <f>_‏‏دمج5[[#This Row],[الثالث.الثالث]]-_‏‏دمج5[[#This Row],[الثاني]]</f>
        <v>0</v>
      </c>
      <c r="M164" t="s">
        <v>654</v>
      </c>
      <c r="P164" s="299">
        <f>_‏‏دمج6[[#This Row],[الجدول7.الرابع]]-_‏‏دمج6[[#This Row],[الثالث]]</f>
        <v>0</v>
      </c>
      <c r="Q164" t="s">
        <v>654</v>
      </c>
      <c r="T164" s="299">
        <f>_‏‏دمج7[[#This Row],[الخامس.الخامس]]-_‏‏دمج7[[#This Row],[الرابع]]</f>
        <v>0</v>
      </c>
    </row>
    <row r="165" spans="1:20">
      <c r="A165" t="s">
        <v>654</v>
      </c>
      <c r="D165" s="299">
        <f>_‏‏دمج3[[#This Row],[الاول.الأول]]-_‏‏دمج3[[#This Row],[التشخيصي]]</f>
        <v>0</v>
      </c>
      <c r="E165" t="s">
        <v>654</v>
      </c>
      <c r="H165" s="299">
        <f>_‏‏دمج4[[#This Row],[الثاني]]-_‏‏دمج4[[#This Row],[الاول.الأول]]</f>
        <v>0</v>
      </c>
      <c r="I165" t="s">
        <v>654</v>
      </c>
      <c r="L165" s="300">
        <f>_‏‏دمج5[[#This Row],[الثالث.الثالث]]-_‏‏دمج5[[#This Row],[الثاني]]</f>
        <v>0</v>
      </c>
      <c r="M165" t="s">
        <v>654</v>
      </c>
      <c r="P165" s="299">
        <f>_‏‏دمج6[[#This Row],[الجدول7.الرابع]]-_‏‏دمج6[[#This Row],[الثالث]]</f>
        <v>0</v>
      </c>
      <c r="Q165" t="s">
        <v>654</v>
      </c>
      <c r="T165" s="299">
        <f>_‏‏دمج7[[#This Row],[الخامس.الخامس]]-_‏‏دمج7[[#This Row],[الرابع]]</f>
        <v>0</v>
      </c>
    </row>
    <row r="166" spans="1:20">
      <c r="A166" t="s">
        <v>654</v>
      </c>
      <c r="D166" s="299">
        <f>_‏‏دمج3[[#This Row],[الاول.الأول]]-_‏‏دمج3[[#This Row],[التشخيصي]]</f>
        <v>0</v>
      </c>
      <c r="E166" t="s">
        <v>654</v>
      </c>
      <c r="H166" s="299">
        <f>_‏‏دمج4[[#This Row],[الثاني]]-_‏‏دمج4[[#This Row],[الاول.الأول]]</f>
        <v>0</v>
      </c>
      <c r="I166" t="s">
        <v>654</v>
      </c>
      <c r="L166" s="300">
        <f>_‏‏دمج5[[#This Row],[الثالث.الثالث]]-_‏‏دمج5[[#This Row],[الثاني]]</f>
        <v>0</v>
      </c>
      <c r="M166" t="s">
        <v>654</v>
      </c>
      <c r="P166" s="299">
        <f>_‏‏دمج6[[#This Row],[الجدول7.الرابع]]-_‏‏دمج6[[#This Row],[الثالث]]</f>
        <v>0</v>
      </c>
      <c r="Q166" t="s">
        <v>654</v>
      </c>
      <c r="T166" s="299">
        <f>_‏‏دمج7[[#This Row],[الخامس.الخامس]]-_‏‏دمج7[[#This Row],[الرابع]]</f>
        <v>0</v>
      </c>
    </row>
    <row r="167" spans="1:20">
      <c r="A167" t="s">
        <v>654</v>
      </c>
      <c r="D167" s="299">
        <f>_‏‏دمج3[[#This Row],[الاول.الأول]]-_‏‏دمج3[[#This Row],[التشخيصي]]</f>
        <v>0</v>
      </c>
      <c r="E167" t="s">
        <v>654</v>
      </c>
      <c r="H167" s="299">
        <f>_‏‏دمج4[[#This Row],[الثاني]]-_‏‏دمج4[[#This Row],[الاول.الأول]]</f>
        <v>0</v>
      </c>
      <c r="I167" t="s">
        <v>654</v>
      </c>
      <c r="L167" s="300">
        <f>_‏‏دمج5[[#This Row],[الثالث.الثالث]]-_‏‏دمج5[[#This Row],[الثاني]]</f>
        <v>0</v>
      </c>
      <c r="M167" t="s">
        <v>654</v>
      </c>
      <c r="P167" s="299">
        <f>_‏‏دمج6[[#This Row],[الجدول7.الرابع]]-_‏‏دمج6[[#This Row],[الثالث]]</f>
        <v>0</v>
      </c>
      <c r="Q167" t="s">
        <v>654</v>
      </c>
      <c r="T167" s="299">
        <f>_‏‏دمج7[[#This Row],[الخامس.الخامس]]-_‏‏دمج7[[#This Row],[الرابع]]</f>
        <v>0</v>
      </c>
    </row>
    <row r="168" spans="1:20">
      <c r="A168" t="s">
        <v>654</v>
      </c>
      <c r="D168" s="299">
        <f>_‏‏دمج3[[#This Row],[الاول.الأول]]-_‏‏دمج3[[#This Row],[التشخيصي]]</f>
        <v>0</v>
      </c>
      <c r="E168" t="s">
        <v>654</v>
      </c>
      <c r="H168" s="299">
        <f>_‏‏دمج4[[#This Row],[الثاني]]-_‏‏دمج4[[#This Row],[الاول.الأول]]</f>
        <v>0</v>
      </c>
      <c r="I168" t="s">
        <v>654</v>
      </c>
      <c r="L168" s="300">
        <f>_‏‏دمج5[[#This Row],[الثالث.الثالث]]-_‏‏دمج5[[#This Row],[الثاني]]</f>
        <v>0</v>
      </c>
      <c r="M168" t="s">
        <v>654</v>
      </c>
      <c r="P168" s="299">
        <f>_‏‏دمج6[[#This Row],[الجدول7.الرابع]]-_‏‏دمج6[[#This Row],[الثالث]]</f>
        <v>0</v>
      </c>
      <c r="Q168" t="s">
        <v>654</v>
      </c>
      <c r="T168" s="299">
        <f>_‏‏دمج7[[#This Row],[الخامس.الخامس]]-_‏‏دمج7[[#This Row],[الرابع]]</f>
        <v>0</v>
      </c>
    </row>
    <row r="169" spans="1:20">
      <c r="A169" t="s">
        <v>654</v>
      </c>
      <c r="D169" s="299">
        <f>_‏‏دمج3[[#This Row],[الاول.الأول]]-_‏‏دمج3[[#This Row],[التشخيصي]]</f>
        <v>0</v>
      </c>
      <c r="E169" t="s">
        <v>654</v>
      </c>
      <c r="H169" s="299">
        <f>_‏‏دمج4[[#This Row],[الثاني]]-_‏‏دمج4[[#This Row],[الاول.الأول]]</f>
        <v>0</v>
      </c>
      <c r="I169" t="s">
        <v>654</v>
      </c>
      <c r="L169" s="300">
        <f>_‏‏دمج5[[#This Row],[الثالث.الثالث]]-_‏‏دمج5[[#This Row],[الثاني]]</f>
        <v>0</v>
      </c>
      <c r="M169" t="s">
        <v>654</v>
      </c>
      <c r="P169" s="299">
        <f>_‏‏دمج6[[#This Row],[الجدول7.الرابع]]-_‏‏دمج6[[#This Row],[الثالث]]</f>
        <v>0</v>
      </c>
      <c r="Q169" t="s">
        <v>654</v>
      </c>
      <c r="T169" s="299">
        <f>_‏‏دمج7[[#This Row],[الخامس.الخامس]]-_‏‏دمج7[[#This Row],[الرابع]]</f>
        <v>0</v>
      </c>
    </row>
    <row r="170" spans="1:20">
      <c r="A170" t="s">
        <v>654</v>
      </c>
      <c r="D170" s="299">
        <f>_‏‏دمج3[[#This Row],[الاول.الأول]]-_‏‏دمج3[[#This Row],[التشخيصي]]</f>
        <v>0</v>
      </c>
      <c r="E170" t="s">
        <v>654</v>
      </c>
      <c r="H170" s="299">
        <f>_‏‏دمج4[[#This Row],[الثاني]]-_‏‏دمج4[[#This Row],[الاول.الأول]]</f>
        <v>0</v>
      </c>
      <c r="I170" t="s">
        <v>654</v>
      </c>
      <c r="L170" s="300">
        <f>_‏‏دمج5[[#This Row],[الثالث.الثالث]]-_‏‏دمج5[[#This Row],[الثاني]]</f>
        <v>0</v>
      </c>
      <c r="M170" t="s">
        <v>654</v>
      </c>
      <c r="P170" s="299">
        <f>_‏‏دمج6[[#This Row],[الجدول7.الرابع]]-_‏‏دمج6[[#This Row],[الثالث]]</f>
        <v>0</v>
      </c>
      <c r="Q170" t="s">
        <v>654</v>
      </c>
      <c r="T170" s="299">
        <f>_‏‏دمج7[[#This Row],[الخامس.الخامس]]-_‏‏دمج7[[#This Row],[الرابع]]</f>
        <v>0</v>
      </c>
    </row>
    <row r="171" spans="1:20">
      <c r="A171" t="s">
        <v>654</v>
      </c>
      <c r="D171" s="299">
        <f>_‏‏دمج3[[#This Row],[الاول.الأول]]-_‏‏دمج3[[#This Row],[التشخيصي]]</f>
        <v>0</v>
      </c>
      <c r="E171" t="s">
        <v>654</v>
      </c>
      <c r="H171" s="299">
        <f>_‏‏دمج4[[#This Row],[الثاني]]-_‏‏دمج4[[#This Row],[الاول.الأول]]</f>
        <v>0</v>
      </c>
      <c r="I171" t="s">
        <v>654</v>
      </c>
      <c r="L171" s="300">
        <f>_‏‏دمج5[[#This Row],[الثالث.الثالث]]-_‏‏دمج5[[#This Row],[الثاني]]</f>
        <v>0</v>
      </c>
      <c r="M171" t="s">
        <v>654</v>
      </c>
      <c r="P171" s="299">
        <f>_‏‏دمج6[[#This Row],[الجدول7.الرابع]]-_‏‏دمج6[[#This Row],[الثالث]]</f>
        <v>0</v>
      </c>
      <c r="Q171" t="s">
        <v>654</v>
      </c>
      <c r="T171" s="299">
        <f>_‏‏دمج7[[#This Row],[الخامس.الخامس]]-_‏‏دمج7[[#This Row],[الرابع]]</f>
        <v>0</v>
      </c>
    </row>
    <row r="172" spans="1:20">
      <c r="A172" t="s">
        <v>654</v>
      </c>
      <c r="D172" s="299">
        <f>_‏‏دمج3[[#This Row],[الاول.الأول]]-_‏‏دمج3[[#This Row],[التشخيصي]]</f>
        <v>0</v>
      </c>
      <c r="E172" t="s">
        <v>654</v>
      </c>
      <c r="H172" s="299">
        <f>_‏‏دمج4[[#This Row],[الثاني]]-_‏‏دمج4[[#This Row],[الاول.الأول]]</f>
        <v>0</v>
      </c>
      <c r="I172" t="s">
        <v>654</v>
      </c>
      <c r="L172" s="300">
        <f>_‏‏دمج5[[#This Row],[الثالث.الثالث]]-_‏‏دمج5[[#This Row],[الثاني]]</f>
        <v>0</v>
      </c>
      <c r="M172" t="s">
        <v>654</v>
      </c>
      <c r="P172" s="299">
        <f>_‏‏دمج6[[#This Row],[الجدول7.الرابع]]-_‏‏دمج6[[#This Row],[الثالث]]</f>
        <v>0</v>
      </c>
      <c r="Q172" t="s">
        <v>654</v>
      </c>
      <c r="T172" s="299">
        <f>_‏‏دمج7[[#This Row],[الخامس.الخامس]]-_‏‏دمج7[[#This Row],[الرابع]]</f>
        <v>0</v>
      </c>
    </row>
    <row r="173" spans="1:20">
      <c r="A173" t="s">
        <v>654</v>
      </c>
      <c r="D173" s="299">
        <f>_‏‏دمج3[[#This Row],[الاول.الأول]]-_‏‏دمج3[[#This Row],[التشخيصي]]</f>
        <v>0</v>
      </c>
      <c r="E173" t="s">
        <v>654</v>
      </c>
      <c r="H173" s="299">
        <f>_‏‏دمج4[[#This Row],[الثاني]]-_‏‏دمج4[[#This Row],[الاول.الأول]]</f>
        <v>0</v>
      </c>
      <c r="I173" t="s">
        <v>654</v>
      </c>
      <c r="L173" s="300">
        <f>_‏‏دمج5[[#This Row],[الثالث.الثالث]]-_‏‏دمج5[[#This Row],[الثاني]]</f>
        <v>0</v>
      </c>
      <c r="M173" t="s">
        <v>654</v>
      </c>
      <c r="P173" s="299">
        <f>_‏‏دمج6[[#This Row],[الجدول7.الرابع]]-_‏‏دمج6[[#This Row],[الثالث]]</f>
        <v>0</v>
      </c>
      <c r="Q173" t="s">
        <v>654</v>
      </c>
      <c r="T173" s="299">
        <f>_‏‏دمج7[[#This Row],[الخامس.الخامس]]-_‏‏دمج7[[#This Row],[الرابع]]</f>
        <v>0</v>
      </c>
    </row>
    <row r="174" spans="1:20">
      <c r="A174" t="s">
        <v>654</v>
      </c>
      <c r="D174" s="299">
        <f>_‏‏دمج3[[#This Row],[الاول.الأول]]-_‏‏دمج3[[#This Row],[التشخيصي]]</f>
        <v>0</v>
      </c>
      <c r="E174" t="s">
        <v>654</v>
      </c>
      <c r="H174" s="299">
        <f>_‏‏دمج4[[#This Row],[الثاني]]-_‏‏دمج4[[#This Row],[الاول.الأول]]</f>
        <v>0</v>
      </c>
      <c r="I174" t="s">
        <v>654</v>
      </c>
      <c r="L174" s="300">
        <f>_‏‏دمج5[[#This Row],[الثالث.الثالث]]-_‏‏دمج5[[#This Row],[الثاني]]</f>
        <v>0</v>
      </c>
      <c r="M174" t="s">
        <v>654</v>
      </c>
      <c r="P174" s="299">
        <f>_‏‏دمج6[[#This Row],[الجدول7.الرابع]]-_‏‏دمج6[[#This Row],[الثالث]]</f>
        <v>0</v>
      </c>
      <c r="Q174" t="s">
        <v>654</v>
      </c>
      <c r="T174" s="299">
        <f>_‏‏دمج7[[#This Row],[الخامس.الخامس]]-_‏‏دمج7[[#This Row],[الرابع]]</f>
        <v>0</v>
      </c>
    </row>
    <row r="175" spans="1:20">
      <c r="A175" t="s">
        <v>654</v>
      </c>
      <c r="D175" s="299">
        <f>_‏‏دمج3[[#This Row],[الاول.الأول]]-_‏‏دمج3[[#This Row],[التشخيصي]]</f>
        <v>0</v>
      </c>
      <c r="E175" t="s">
        <v>654</v>
      </c>
      <c r="H175" s="299">
        <f>_‏‏دمج4[[#This Row],[الثاني]]-_‏‏دمج4[[#This Row],[الاول.الأول]]</f>
        <v>0</v>
      </c>
      <c r="I175" t="s">
        <v>654</v>
      </c>
      <c r="L175" s="300">
        <f>_‏‏دمج5[[#This Row],[الثالث.الثالث]]-_‏‏دمج5[[#This Row],[الثاني]]</f>
        <v>0</v>
      </c>
      <c r="M175" t="s">
        <v>654</v>
      </c>
      <c r="P175" s="299">
        <f>_‏‏دمج6[[#This Row],[الجدول7.الرابع]]-_‏‏دمج6[[#This Row],[الثالث]]</f>
        <v>0</v>
      </c>
      <c r="Q175" t="s">
        <v>654</v>
      </c>
      <c r="T175" s="299">
        <f>_‏‏دمج7[[#This Row],[الخامس.الخامس]]-_‏‏دمج7[[#This Row],[الرابع]]</f>
        <v>0</v>
      </c>
    </row>
    <row r="176" spans="1:20">
      <c r="A176" t="s">
        <v>654</v>
      </c>
      <c r="D176" s="299">
        <f>_‏‏دمج3[[#This Row],[الاول.الأول]]-_‏‏دمج3[[#This Row],[التشخيصي]]</f>
        <v>0</v>
      </c>
      <c r="E176" t="s">
        <v>654</v>
      </c>
      <c r="H176" s="299">
        <f>_‏‏دمج4[[#This Row],[الثاني]]-_‏‏دمج4[[#This Row],[الاول.الأول]]</f>
        <v>0</v>
      </c>
      <c r="I176" t="s">
        <v>654</v>
      </c>
      <c r="L176" s="300">
        <f>_‏‏دمج5[[#This Row],[الثالث.الثالث]]-_‏‏دمج5[[#This Row],[الثاني]]</f>
        <v>0</v>
      </c>
      <c r="M176" t="s">
        <v>654</v>
      </c>
      <c r="P176" s="299">
        <f>_‏‏دمج6[[#This Row],[الجدول7.الرابع]]-_‏‏دمج6[[#This Row],[الثالث]]</f>
        <v>0</v>
      </c>
      <c r="Q176" t="s">
        <v>654</v>
      </c>
      <c r="T176" s="299">
        <f>_‏‏دمج7[[#This Row],[الخامس.الخامس]]-_‏‏دمج7[[#This Row],[الرابع]]</f>
        <v>0</v>
      </c>
    </row>
    <row r="177" spans="1:20">
      <c r="A177" t="s">
        <v>654</v>
      </c>
      <c r="D177" s="299">
        <f>_‏‏دمج3[[#This Row],[الاول.الأول]]-_‏‏دمج3[[#This Row],[التشخيصي]]</f>
        <v>0</v>
      </c>
      <c r="E177" t="s">
        <v>654</v>
      </c>
      <c r="H177" s="299">
        <f>_‏‏دمج4[[#This Row],[الثاني]]-_‏‏دمج4[[#This Row],[الاول.الأول]]</f>
        <v>0</v>
      </c>
      <c r="I177" t="s">
        <v>654</v>
      </c>
      <c r="L177" s="300">
        <f>_‏‏دمج5[[#This Row],[الثالث.الثالث]]-_‏‏دمج5[[#This Row],[الثاني]]</f>
        <v>0</v>
      </c>
      <c r="M177" t="s">
        <v>654</v>
      </c>
      <c r="P177" s="299">
        <f>_‏‏دمج6[[#This Row],[الجدول7.الرابع]]-_‏‏دمج6[[#This Row],[الثالث]]</f>
        <v>0</v>
      </c>
      <c r="Q177" t="s">
        <v>654</v>
      </c>
      <c r="T177" s="299">
        <f>_‏‏دمج7[[#This Row],[الخامس.الخامس]]-_‏‏دمج7[[#This Row],[الرابع]]</f>
        <v>0</v>
      </c>
    </row>
    <row r="178" spans="1:20">
      <c r="A178" t="s">
        <v>654</v>
      </c>
      <c r="D178" s="299">
        <f>_‏‏دمج3[[#This Row],[الاول.الأول]]-_‏‏دمج3[[#This Row],[التشخيصي]]</f>
        <v>0</v>
      </c>
      <c r="E178" t="s">
        <v>654</v>
      </c>
      <c r="H178" s="299">
        <f>_‏‏دمج4[[#This Row],[الثاني]]-_‏‏دمج4[[#This Row],[الاول.الأول]]</f>
        <v>0</v>
      </c>
      <c r="I178" t="s">
        <v>654</v>
      </c>
      <c r="L178" s="300">
        <f>_‏‏دمج5[[#This Row],[الثالث.الثالث]]-_‏‏دمج5[[#This Row],[الثاني]]</f>
        <v>0</v>
      </c>
      <c r="M178" t="s">
        <v>654</v>
      </c>
      <c r="P178" s="299">
        <f>_‏‏دمج6[[#This Row],[الجدول7.الرابع]]-_‏‏دمج6[[#This Row],[الثالث]]</f>
        <v>0</v>
      </c>
      <c r="Q178" t="s">
        <v>654</v>
      </c>
      <c r="T178" s="299">
        <f>_‏‏دمج7[[#This Row],[الخامس.الخامس]]-_‏‏دمج7[[#This Row],[الرابع]]</f>
        <v>0</v>
      </c>
    </row>
    <row r="179" spans="1:20">
      <c r="A179" t="s">
        <v>654</v>
      </c>
      <c r="D179" s="299">
        <f>_‏‏دمج3[[#This Row],[الاول.الأول]]-_‏‏دمج3[[#This Row],[التشخيصي]]</f>
        <v>0</v>
      </c>
      <c r="E179" t="s">
        <v>654</v>
      </c>
      <c r="H179" s="299">
        <f>_‏‏دمج4[[#This Row],[الثاني]]-_‏‏دمج4[[#This Row],[الاول.الأول]]</f>
        <v>0</v>
      </c>
      <c r="I179" t="s">
        <v>654</v>
      </c>
      <c r="L179" s="300">
        <f>_‏‏دمج5[[#This Row],[الثالث.الثالث]]-_‏‏دمج5[[#This Row],[الثاني]]</f>
        <v>0</v>
      </c>
      <c r="M179" t="s">
        <v>654</v>
      </c>
      <c r="P179" s="299">
        <f>_‏‏دمج6[[#This Row],[الجدول7.الرابع]]-_‏‏دمج6[[#This Row],[الثالث]]</f>
        <v>0</v>
      </c>
      <c r="Q179" t="s">
        <v>654</v>
      </c>
      <c r="T179" s="299">
        <f>_‏‏دمج7[[#This Row],[الخامس.الخامس]]-_‏‏دمج7[[#This Row],[الرابع]]</f>
        <v>0</v>
      </c>
    </row>
    <row r="180" spans="1:20">
      <c r="A180" t="s">
        <v>654</v>
      </c>
      <c r="D180" s="299">
        <f>_‏‏دمج3[[#This Row],[الاول.الأول]]-_‏‏دمج3[[#This Row],[التشخيصي]]</f>
        <v>0</v>
      </c>
      <c r="E180" t="s">
        <v>654</v>
      </c>
      <c r="H180" s="299">
        <f>_‏‏دمج4[[#This Row],[الثاني]]-_‏‏دمج4[[#This Row],[الاول.الأول]]</f>
        <v>0</v>
      </c>
      <c r="I180" t="s">
        <v>654</v>
      </c>
      <c r="L180" s="300">
        <f>_‏‏دمج5[[#This Row],[الثالث.الثالث]]-_‏‏دمج5[[#This Row],[الثاني]]</f>
        <v>0</v>
      </c>
      <c r="M180" t="s">
        <v>654</v>
      </c>
      <c r="P180" s="299">
        <f>_‏‏دمج6[[#This Row],[الجدول7.الرابع]]-_‏‏دمج6[[#This Row],[الثالث]]</f>
        <v>0</v>
      </c>
      <c r="Q180" t="s">
        <v>654</v>
      </c>
      <c r="T180" s="299">
        <f>_‏‏دمج7[[#This Row],[الخامس.الخامس]]-_‏‏دمج7[[#This Row],[الرابع]]</f>
        <v>0</v>
      </c>
    </row>
    <row r="181" spans="1:20">
      <c r="A181" t="s">
        <v>654</v>
      </c>
      <c r="D181" s="299">
        <f>_‏‏دمج3[[#This Row],[الاول.الأول]]-_‏‏دمج3[[#This Row],[التشخيصي]]</f>
        <v>0</v>
      </c>
      <c r="E181" t="s">
        <v>654</v>
      </c>
      <c r="H181" s="299">
        <f>_‏‏دمج4[[#This Row],[الثاني]]-_‏‏دمج4[[#This Row],[الاول.الأول]]</f>
        <v>0</v>
      </c>
      <c r="I181" t="s">
        <v>654</v>
      </c>
      <c r="L181" s="300">
        <f>_‏‏دمج5[[#This Row],[الثالث.الثالث]]-_‏‏دمج5[[#This Row],[الثاني]]</f>
        <v>0</v>
      </c>
      <c r="M181" t="s">
        <v>654</v>
      </c>
      <c r="P181" s="299">
        <f>_‏‏دمج6[[#This Row],[الجدول7.الرابع]]-_‏‏دمج6[[#This Row],[الثالث]]</f>
        <v>0</v>
      </c>
      <c r="Q181" t="s">
        <v>654</v>
      </c>
      <c r="T181" s="299">
        <f>_‏‏دمج7[[#This Row],[الخامس.الخامس]]-_‏‏دمج7[[#This Row],[الرابع]]</f>
        <v>0</v>
      </c>
    </row>
    <row r="182" spans="1:20">
      <c r="A182" t="s">
        <v>654</v>
      </c>
      <c r="D182" s="299">
        <f>_‏‏دمج3[[#This Row],[الاول.الأول]]-_‏‏دمج3[[#This Row],[التشخيصي]]</f>
        <v>0</v>
      </c>
      <c r="E182" t="s">
        <v>654</v>
      </c>
      <c r="H182" s="299">
        <f>_‏‏دمج4[[#This Row],[الثاني]]-_‏‏دمج4[[#This Row],[الاول.الأول]]</f>
        <v>0</v>
      </c>
      <c r="I182" t="s">
        <v>654</v>
      </c>
      <c r="L182" s="300">
        <f>_‏‏دمج5[[#This Row],[الثالث.الثالث]]-_‏‏دمج5[[#This Row],[الثاني]]</f>
        <v>0</v>
      </c>
      <c r="M182" t="s">
        <v>654</v>
      </c>
      <c r="P182" s="299">
        <f>_‏‏دمج6[[#This Row],[الجدول7.الرابع]]-_‏‏دمج6[[#This Row],[الثالث]]</f>
        <v>0</v>
      </c>
      <c r="Q182" t="s">
        <v>654</v>
      </c>
      <c r="T182" s="299">
        <f>_‏‏دمج7[[#This Row],[الخامس.الخامس]]-_‏‏دمج7[[#This Row],[الرابع]]</f>
        <v>0</v>
      </c>
    </row>
    <row r="183" spans="1:20">
      <c r="A183" t="s">
        <v>654</v>
      </c>
      <c r="D183" s="299">
        <f>_‏‏دمج3[[#This Row],[الاول.الأول]]-_‏‏دمج3[[#This Row],[التشخيصي]]</f>
        <v>0</v>
      </c>
      <c r="E183" t="s">
        <v>654</v>
      </c>
      <c r="H183" s="299">
        <f>_‏‏دمج4[[#This Row],[الثاني]]-_‏‏دمج4[[#This Row],[الاول.الأول]]</f>
        <v>0</v>
      </c>
      <c r="I183" t="s">
        <v>654</v>
      </c>
      <c r="L183" s="300">
        <f>_‏‏دمج5[[#This Row],[الثالث.الثالث]]-_‏‏دمج5[[#This Row],[الثاني]]</f>
        <v>0</v>
      </c>
      <c r="M183" t="s">
        <v>654</v>
      </c>
      <c r="P183" s="299">
        <f>_‏‏دمج6[[#This Row],[الجدول7.الرابع]]-_‏‏دمج6[[#This Row],[الثالث]]</f>
        <v>0</v>
      </c>
      <c r="Q183" t="s">
        <v>654</v>
      </c>
      <c r="T183" s="299">
        <f>_‏‏دمج7[[#This Row],[الخامس.الخامس]]-_‏‏دمج7[[#This Row],[الرابع]]</f>
        <v>0</v>
      </c>
    </row>
    <row r="184" spans="1:20">
      <c r="A184" t="s">
        <v>654</v>
      </c>
      <c r="D184" s="299">
        <f>_‏‏دمج3[[#This Row],[الاول.الأول]]-_‏‏دمج3[[#This Row],[التشخيصي]]</f>
        <v>0</v>
      </c>
      <c r="E184" t="s">
        <v>654</v>
      </c>
      <c r="H184" s="299">
        <f>_‏‏دمج4[[#This Row],[الثاني]]-_‏‏دمج4[[#This Row],[الاول.الأول]]</f>
        <v>0</v>
      </c>
      <c r="I184" t="s">
        <v>654</v>
      </c>
      <c r="L184" s="300">
        <f>_‏‏دمج5[[#This Row],[الثالث.الثالث]]-_‏‏دمج5[[#This Row],[الثاني]]</f>
        <v>0</v>
      </c>
      <c r="M184" t="s">
        <v>654</v>
      </c>
      <c r="P184" s="299">
        <f>_‏‏دمج6[[#This Row],[الجدول7.الرابع]]-_‏‏دمج6[[#This Row],[الثالث]]</f>
        <v>0</v>
      </c>
      <c r="Q184" t="s">
        <v>654</v>
      </c>
      <c r="T184" s="299">
        <f>_‏‏دمج7[[#This Row],[الخامس.الخامس]]-_‏‏دمج7[[#This Row],[الرابع]]</f>
        <v>0</v>
      </c>
    </row>
    <row r="185" spans="1:20">
      <c r="A185" t="s">
        <v>654</v>
      </c>
      <c r="D185" s="299">
        <f>_‏‏دمج3[[#This Row],[الاول.الأول]]-_‏‏دمج3[[#This Row],[التشخيصي]]</f>
        <v>0</v>
      </c>
      <c r="E185" t="s">
        <v>654</v>
      </c>
      <c r="H185" s="299">
        <f>_‏‏دمج4[[#This Row],[الثاني]]-_‏‏دمج4[[#This Row],[الاول.الأول]]</f>
        <v>0</v>
      </c>
      <c r="I185" t="s">
        <v>654</v>
      </c>
      <c r="L185" s="300">
        <f>_‏‏دمج5[[#This Row],[الثالث.الثالث]]-_‏‏دمج5[[#This Row],[الثاني]]</f>
        <v>0</v>
      </c>
      <c r="M185" t="s">
        <v>654</v>
      </c>
      <c r="P185" s="299">
        <f>_‏‏دمج6[[#This Row],[الجدول7.الرابع]]-_‏‏دمج6[[#This Row],[الثالث]]</f>
        <v>0</v>
      </c>
      <c r="Q185" t="s">
        <v>654</v>
      </c>
      <c r="T185" s="299">
        <f>_‏‏دمج7[[#This Row],[الخامس.الخامس]]-_‏‏دمج7[[#This Row],[الرابع]]</f>
        <v>0</v>
      </c>
    </row>
    <row r="186" spans="1:20">
      <c r="A186" t="s">
        <v>654</v>
      </c>
      <c r="D186" s="299">
        <f>_‏‏دمج3[[#This Row],[الاول.الأول]]-_‏‏دمج3[[#This Row],[التشخيصي]]</f>
        <v>0</v>
      </c>
      <c r="E186" t="s">
        <v>654</v>
      </c>
      <c r="H186" s="299">
        <f>_‏‏دمج4[[#This Row],[الثاني]]-_‏‏دمج4[[#This Row],[الاول.الأول]]</f>
        <v>0</v>
      </c>
      <c r="I186" t="s">
        <v>654</v>
      </c>
      <c r="L186" s="300">
        <f>_‏‏دمج5[[#This Row],[الثالث.الثالث]]-_‏‏دمج5[[#This Row],[الثاني]]</f>
        <v>0</v>
      </c>
      <c r="M186" t="s">
        <v>654</v>
      </c>
      <c r="P186" s="299">
        <f>_‏‏دمج6[[#This Row],[الجدول7.الرابع]]-_‏‏دمج6[[#This Row],[الثالث]]</f>
        <v>0</v>
      </c>
      <c r="Q186" t="s">
        <v>654</v>
      </c>
      <c r="T186" s="299">
        <f>_‏‏دمج7[[#This Row],[الخامس.الخامس]]-_‏‏دمج7[[#This Row],[الرابع]]</f>
        <v>0</v>
      </c>
    </row>
    <row r="187" spans="1:20">
      <c r="A187" t="s">
        <v>654</v>
      </c>
      <c r="D187" s="299">
        <f>_‏‏دمج3[[#This Row],[الاول.الأول]]-_‏‏دمج3[[#This Row],[التشخيصي]]</f>
        <v>0</v>
      </c>
      <c r="E187" t="s">
        <v>654</v>
      </c>
      <c r="H187" s="299">
        <f>_‏‏دمج4[[#This Row],[الثاني]]-_‏‏دمج4[[#This Row],[الاول.الأول]]</f>
        <v>0</v>
      </c>
      <c r="I187" t="s">
        <v>654</v>
      </c>
      <c r="L187" s="300">
        <f>_‏‏دمج5[[#This Row],[الثالث.الثالث]]-_‏‏دمج5[[#This Row],[الثاني]]</f>
        <v>0</v>
      </c>
      <c r="M187" t="s">
        <v>654</v>
      </c>
      <c r="P187" s="299">
        <f>_‏‏دمج6[[#This Row],[الجدول7.الرابع]]-_‏‏دمج6[[#This Row],[الثالث]]</f>
        <v>0</v>
      </c>
      <c r="Q187" t="s">
        <v>654</v>
      </c>
      <c r="T187" s="299">
        <f>_‏‏دمج7[[#This Row],[الخامس.الخامس]]-_‏‏دمج7[[#This Row],[الرابع]]</f>
        <v>0</v>
      </c>
    </row>
    <row r="188" spans="1:20">
      <c r="A188" t="s">
        <v>654</v>
      </c>
      <c r="D188" s="299">
        <f>_‏‏دمج3[[#This Row],[الاول.الأول]]-_‏‏دمج3[[#This Row],[التشخيصي]]</f>
        <v>0</v>
      </c>
      <c r="E188" t="s">
        <v>654</v>
      </c>
      <c r="H188" s="299">
        <f>_‏‏دمج4[[#This Row],[الثاني]]-_‏‏دمج4[[#This Row],[الاول.الأول]]</f>
        <v>0</v>
      </c>
      <c r="I188" t="s">
        <v>654</v>
      </c>
      <c r="L188" s="300">
        <f>_‏‏دمج5[[#This Row],[الثالث.الثالث]]-_‏‏دمج5[[#This Row],[الثاني]]</f>
        <v>0</v>
      </c>
      <c r="M188" t="s">
        <v>654</v>
      </c>
      <c r="P188" s="299">
        <f>_‏‏دمج6[[#This Row],[الجدول7.الرابع]]-_‏‏دمج6[[#This Row],[الثالث]]</f>
        <v>0</v>
      </c>
      <c r="Q188" t="s">
        <v>654</v>
      </c>
      <c r="T188" s="299">
        <f>_‏‏دمج7[[#This Row],[الخامس.الخامس]]-_‏‏دمج7[[#This Row],[الرابع]]</f>
        <v>0</v>
      </c>
    </row>
    <row r="189" spans="1:20">
      <c r="A189" t="s">
        <v>654</v>
      </c>
      <c r="D189" s="299">
        <f>_‏‏دمج3[[#This Row],[الاول.الأول]]-_‏‏دمج3[[#This Row],[التشخيصي]]</f>
        <v>0</v>
      </c>
      <c r="E189" t="s">
        <v>654</v>
      </c>
      <c r="H189" s="299">
        <f>_‏‏دمج4[[#This Row],[الثاني]]-_‏‏دمج4[[#This Row],[الاول.الأول]]</f>
        <v>0</v>
      </c>
      <c r="I189" t="s">
        <v>654</v>
      </c>
      <c r="L189" s="300">
        <f>_‏‏دمج5[[#This Row],[الثالث.الثالث]]-_‏‏دمج5[[#This Row],[الثاني]]</f>
        <v>0</v>
      </c>
      <c r="M189" t="s">
        <v>654</v>
      </c>
      <c r="P189" s="299">
        <f>_‏‏دمج6[[#This Row],[الجدول7.الرابع]]-_‏‏دمج6[[#This Row],[الثالث]]</f>
        <v>0</v>
      </c>
      <c r="Q189" t="s">
        <v>654</v>
      </c>
      <c r="T189" s="299">
        <f>_‏‏دمج7[[#This Row],[الخامس.الخامس]]-_‏‏دمج7[[#This Row],[الرابع]]</f>
        <v>0</v>
      </c>
    </row>
    <row r="190" spans="1:20">
      <c r="A190" t="s">
        <v>654</v>
      </c>
      <c r="D190" s="299">
        <f>_‏‏دمج3[[#This Row],[الاول.الأول]]-_‏‏دمج3[[#This Row],[التشخيصي]]</f>
        <v>0</v>
      </c>
      <c r="E190" t="s">
        <v>654</v>
      </c>
      <c r="H190" s="299">
        <f>_‏‏دمج4[[#This Row],[الثاني]]-_‏‏دمج4[[#This Row],[الاول.الأول]]</f>
        <v>0</v>
      </c>
      <c r="I190" t="s">
        <v>654</v>
      </c>
      <c r="L190" s="300">
        <f>_‏‏دمج5[[#This Row],[الثالث.الثالث]]-_‏‏دمج5[[#This Row],[الثاني]]</f>
        <v>0</v>
      </c>
      <c r="M190" t="s">
        <v>654</v>
      </c>
      <c r="P190" s="299">
        <f>_‏‏دمج6[[#This Row],[الجدول7.الرابع]]-_‏‏دمج6[[#This Row],[الثالث]]</f>
        <v>0</v>
      </c>
      <c r="Q190" t="s">
        <v>654</v>
      </c>
      <c r="T190" s="299">
        <f>_‏‏دمج7[[#This Row],[الخامس.الخامس]]-_‏‏دمج7[[#This Row],[الرابع]]</f>
        <v>0</v>
      </c>
    </row>
    <row r="191" spans="1:20">
      <c r="A191" t="s">
        <v>654</v>
      </c>
      <c r="D191" s="299">
        <f>_‏‏دمج3[[#This Row],[الاول.الأول]]-_‏‏دمج3[[#This Row],[التشخيصي]]</f>
        <v>0</v>
      </c>
      <c r="E191" t="s">
        <v>654</v>
      </c>
      <c r="H191" s="299">
        <f>_‏‏دمج4[[#This Row],[الثاني]]-_‏‏دمج4[[#This Row],[الاول.الأول]]</f>
        <v>0</v>
      </c>
      <c r="I191" t="s">
        <v>654</v>
      </c>
      <c r="L191" s="300">
        <f>_‏‏دمج5[[#This Row],[الثالث.الثالث]]-_‏‏دمج5[[#This Row],[الثاني]]</f>
        <v>0</v>
      </c>
      <c r="M191" t="s">
        <v>654</v>
      </c>
      <c r="P191" s="299">
        <f>_‏‏دمج6[[#This Row],[الجدول7.الرابع]]-_‏‏دمج6[[#This Row],[الثالث]]</f>
        <v>0</v>
      </c>
      <c r="Q191" t="s">
        <v>654</v>
      </c>
      <c r="T191" s="299">
        <f>_‏‏دمج7[[#This Row],[الخامس.الخامس]]-_‏‏دمج7[[#This Row],[الرابع]]</f>
        <v>0</v>
      </c>
    </row>
    <row r="192" spans="1:20">
      <c r="A192" t="s">
        <v>654</v>
      </c>
      <c r="D192" s="299">
        <f>_‏‏دمج3[[#This Row],[الاول.الأول]]-_‏‏دمج3[[#This Row],[التشخيصي]]</f>
        <v>0</v>
      </c>
      <c r="E192" t="s">
        <v>654</v>
      </c>
      <c r="H192" s="299">
        <f>_‏‏دمج4[[#This Row],[الثاني]]-_‏‏دمج4[[#This Row],[الاول.الأول]]</f>
        <v>0</v>
      </c>
      <c r="I192" t="s">
        <v>654</v>
      </c>
      <c r="L192" s="300">
        <f>_‏‏دمج5[[#This Row],[الثالث.الثالث]]-_‏‏دمج5[[#This Row],[الثاني]]</f>
        <v>0</v>
      </c>
      <c r="M192" t="s">
        <v>654</v>
      </c>
      <c r="P192" s="299">
        <f>_‏‏دمج6[[#This Row],[الجدول7.الرابع]]-_‏‏دمج6[[#This Row],[الثالث]]</f>
        <v>0</v>
      </c>
      <c r="Q192" t="s">
        <v>654</v>
      </c>
      <c r="T192" s="299">
        <f>_‏‏دمج7[[#This Row],[الخامس.الخامس]]-_‏‏دمج7[[#This Row],[الرابع]]</f>
        <v>0</v>
      </c>
    </row>
    <row r="193" spans="1:20">
      <c r="A193" t="s">
        <v>654</v>
      </c>
      <c r="D193" s="299">
        <f>_‏‏دمج3[[#This Row],[الاول.الأول]]-_‏‏دمج3[[#This Row],[التشخيصي]]</f>
        <v>0</v>
      </c>
      <c r="E193" t="s">
        <v>654</v>
      </c>
      <c r="H193" s="299">
        <f>_‏‏دمج4[[#This Row],[الثاني]]-_‏‏دمج4[[#This Row],[الاول.الأول]]</f>
        <v>0</v>
      </c>
      <c r="I193" t="s">
        <v>654</v>
      </c>
      <c r="L193" s="300">
        <f>_‏‏دمج5[[#This Row],[الثالث.الثالث]]-_‏‏دمج5[[#This Row],[الثاني]]</f>
        <v>0</v>
      </c>
      <c r="M193" t="s">
        <v>654</v>
      </c>
      <c r="P193" s="299">
        <f>_‏‏دمج6[[#This Row],[الجدول7.الرابع]]-_‏‏دمج6[[#This Row],[الثالث]]</f>
        <v>0</v>
      </c>
      <c r="Q193" t="s">
        <v>654</v>
      </c>
      <c r="T193" s="299">
        <f>_‏‏دمج7[[#This Row],[الخامس.الخامس]]-_‏‏دمج7[[#This Row],[الرابع]]</f>
        <v>0</v>
      </c>
    </row>
    <row r="194" spans="1:20">
      <c r="A194" t="s">
        <v>654</v>
      </c>
      <c r="D194" s="299">
        <f>_‏‏دمج3[[#This Row],[الاول.الأول]]-_‏‏دمج3[[#This Row],[التشخيصي]]</f>
        <v>0</v>
      </c>
      <c r="E194" t="s">
        <v>654</v>
      </c>
      <c r="H194" s="299">
        <f>_‏‏دمج4[[#This Row],[الثاني]]-_‏‏دمج4[[#This Row],[الاول.الأول]]</f>
        <v>0</v>
      </c>
      <c r="I194" t="s">
        <v>654</v>
      </c>
      <c r="L194" s="300">
        <f>_‏‏دمج5[[#This Row],[الثالث.الثالث]]-_‏‏دمج5[[#This Row],[الثاني]]</f>
        <v>0</v>
      </c>
      <c r="M194" t="s">
        <v>654</v>
      </c>
      <c r="P194" s="299">
        <f>_‏‏دمج6[[#This Row],[الجدول7.الرابع]]-_‏‏دمج6[[#This Row],[الثالث]]</f>
        <v>0</v>
      </c>
      <c r="Q194" t="s">
        <v>654</v>
      </c>
      <c r="T194" s="299">
        <f>_‏‏دمج7[[#This Row],[الخامس.الخامس]]-_‏‏دمج7[[#This Row],[الرابع]]</f>
        <v>0</v>
      </c>
    </row>
    <row r="195" spans="1:20">
      <c r="A195" t="s">
        <v>654</v>
      </c>
      <c r="D195" s="299">
        <f>_‏‏دمج3[[#This Row],[الاول.الأول]]-_‏‏دمج3[[#This Row],[التشخيصي]]</f>
        <v>0</v>
      </c>
      <c r="E195" t="s">
        <v>654</v>
      </c>
      <c r="H195" s="299">
        <f>_‏‏دمج4[[#This Row],[الثاني]]-_‏‏دمج4[[#This Row],[الاول.الأول]]</f>
        <v>0</v>
      </c>
      <c r="I195" t="s">
        <v>654</v>
      </c>
      <c r="L195" s="300">
        <f>_‏‏دمج5[[#This Row],[الثالث.الثالث]]-_‏‏دمج5[[#This Row],[الثاني]]</f>
        <v>0</v>
      </c>
      <c r="M195" t="s">
        <v>654</v>
      </c>
      <c r="P195" s="299">
        <f>_‏‏دمج6[[#This Row],[الجدول7.الرابع]]-_‏‏دمج6[[#This Row],[الثالث]]</f>
        <v>0</v>
      </c>
      <c r="Q195" t="s">
        <v>654</v>
      </c>
      <c r="T195" s="299">
        <f>_‏‏دمج7[[#This Row],[الخامس.الخامس]]-_‏‏دمج7[[#This Row],[الرابع]]</f>
        <v>0</v>
      </c>
    </row>
    <row r="196" spans="1:20">
      <c r="A196" t="s">
        <v>654</v>
      </c>
      <c r="D196" s="299">
        <f>_‏‏دمج3[[#This Row],[الاول.الأول]]-_‏‏دمج3[[#This Row],[التشخيصي]]</f>
        <v>0</v>
      </c>
      <c r="E196" t="s">
        <v>654</v>
      </c>
      <c r="H196" s="299">
        <f>_‏‏دمج4[[#This Row],[الثاني]]-_‏‏دمج4[[#This Row],[الاول.الأول]]</f>
        <v>0</v>
      </c>
      <c r="I196" t="s">
        <v>654</v>
      </c>
      <c r="L196" s="300">
        <f>_‏‏دمج5[[#This Row],[الثالث.الثالث]]-_‏‏دمج5[[#This Row],[الثاني]]</f>
        <v>0</v>
      </c>
      <c r="M196" t="s">
        <v>654</v>
      </c>
      <c r="P196" s="299">
        <f>_‏‏دمج6[[#This Row],[الجدول7.الرابع]]-_‏‏دمج6[[#This Row],[الثالث]]</f>
        <v>0</v>
      </c>
      <c r="Q196" t="s">
        <v>654</v>
      </c>
      <c r="T196" s="299">
        <f>_‏‏دمج7[[#This Row],[الخامس.الخامس]]-_‏‏دمج7[[#This Row],[الرابع]]</f>
        <v>0</v>
      </c>
    </row>
    <row r="197" spans="1:20">
      <c r="A197" t="s">
        <v>654</v>
      </c>
      <c r="D197" s="299">
        <f>_‏‏دمج3[[#This Row],[الاول.الأول]]-_‏‏دمج3[[#This Row],[التشخيصي]]</f>
        <v>0</v>
      </c>
      <c r="E197" t="s">
        <v>654</v>
      </c>
      <c r="H197" s="299">
        <f>_‏‏دمج4[[#This Row],[الثاني]]-_‏‏دمج4[[#This Row],[الاول.الأول]]</f>
        <v>0</v>
      </c>
      <c r="I197" t="s">
        <v>654</v>
      </c>
      <c r="L197" s="300">
        <f>_‏‏دمج5[[#This Row],[الثالث.الثالث]]-_‏‏دمج5[[#This Row],[الثاني]]</f>
        <v>0</v>
      </c>
      <c r="M197" t="s">
        <v>654</v>
      </c>
      <c r="P197" s="299">
        <f>_‏‏دمج6[[#This Row],[الجدول7.الرابع]]-_‏‏دمج6[[#This Row],[الثالث]]</f>
        <v>0</v>
      </c>
      <c r="Q197" t="s">
        <v>654</v>
      </c>
      <c r="T197" s="299">
        <f>_‏‏دمج7[[#This Row],[الخامس.الخامس]]-_‏‏دمج7[[#This Row],[الرابع]]</f>
        <v>0</v>
      </c>
    </row>
    <row r="198" spans="1:20">
      <c r="A198" t="s">
        <v>654</v>
      </c>
      <c r="D198" s="299">
        <f>_‏‏دمج3[[#This Row],[الاول.الأول]]-_‏‏دمج3[[#This Row],[التشخيصي]]</f>
        <v>0</v>
      </c>
      <c r="E198" t="s">
        <v>654</v>
      </c>
      <c r="H198" s="299">
        <f>_‏‏دمج4[[#This Row],[الثاني]]-_‏‏دمج4[[#This Row],[الاول.الأول]]</f>
        <v>0</v>
      </c>
      <c r="I198" t="s">
        <v>654</v>
      </c>
      <c r="L198" s="300">
        <f>_‏‏دمج5[[#This Row],[الثالث.الثالث]]-_‏‏دمج5[[#This Row],[الثاني]]</f>
        <v>0</v>
      </c>
      <c r="M198" t="s">
        <v>654</v>
      </c>
      <c r="P198" s="299">
        <f>_‏‏دمج6[[#This Row],[الجدول7.الرابع]]-_‏‏دمج6[[#This Row],[الثالث]]</f>
        <v>0</v>
      </c>
      <c r="Q198" t="s">
        <v>654</v>
      </c>
      <c r="T198" s="299">
        <f>_‏‏دمج7[[#This Row],[الخامس.الخامس]]-_‏‏دمج7[[#This Row],[الرابع]]</f>
        <v>0</v>
      </c>
    </row>
    <row r="199" spans="1:20">
      <c r="A199" t="s">
        <v>654</v>
      </c>
      <c r="D199" s="299">
        <f>_‏‏دمج3[[#This Row],[الاول.الأول]]-_‏‏دمج3[[#This Row],[التشخيصي]]</f>
        <v>0</v>
      </c>
      <c r="E199" t="s">
        <v>654</v>
      </c>
      <c r="H199" s="299">
        <f>_‏‏دمج4[[#This Row],[الثاني]]-_‏‏دمج4[[#This Row],[الاول.الأول]]</f>
        <v>0</v>
      </c>
      <c r="I199" t="s">
        <v>654</v>
      </c>
      <c r="L199" s="300">
        <f>_‏‏دمج5[[#This Row],[الثالث.الثالث]]-_‏‏دمج5[[#This Row],[الثاني]]</f>
        <v>0</v>
      </c>
      <c r="M199" t="s">
        <v>654</v>
      </c>
      <c r="P199" s="299">
        <f>_‏‏دمج6[[#This Row],[الجدول7.الرابع]]-_‏‏دمج6[[#This Row],[الثالث]]</f>
        <v>0</v>
      </c>
      <c r="Q199" t="s">
        <v>654</v>
      </c>
      <c r="T199" s="299">
        <f>_‏‏دمج7[[#This Row],[الخامس.الخامس]]-_‏‏دمج7[[#This Row],[الرابع]]</f>
        <v>0</v>
      </c>
    </row>
    <row r="200" spans="1:20">
      <c r="A200" t="s">
        <v>654</v>
      </c>
      <c r="D200" s="299">
        <f>_‏‏دمج3[[#This Row],[الاول.الأول]]-_‏‏دمج3[[#This Row],[التشخيصي]]</f>
        <v>0</v>
      </c>
      <c r="E200" t="s">
        <v>654</v>
      </c>
      <c r="H200" s="299">
        <f>_‏‏دمج4[[#This Row],[الثاني]]-_‏‏دمج4[[#This Row],[الاول.الأول]]</f>
        <v>0</v>
      </c>
      <c r="I200" t="s">
        <v>654</v>
      </c>
      <c r="L200" s="300">
        <f>_‏‏دمج5[[#This Row],[الثالث.الثالث]]-_‏‏دمج5[[#This Row],[الثاني]]</f>
        <v>0</v>
      </c>
      <c r="M200" t="s">
        <v>654</v>
      </c>
      <c r="P200" s="299">
        <f>_‏‏دمج6[[#This Row],[الجدول7.الرابع]]-_‏‏دمج6[[#This Row],[الثالث]]</f>
        <v>0</v>
      </c>
      <c r="Q200" t="s">
        <v>654</v>
      </c>
      <c r="T200" s="299">
        <f>_‏‏دمج7[[#This Row],[الخامس.الخامس]]-_‏‏دمج7[[#This Row],[الرابع]]</f>
        <v>0</v>
      </c>
    </row>
    <row r="201" spans="1:20">
      <c r="A201" t="s">
        <v>654</v>
      </c>
      <c r="D201" s="299">
        <f>_‏‏دمج3[[#This Row],[الاول.الأول]]-_‏‏دمج3[[#This Row],[التشخيصي]]</f>
        <v>0</v>
      </c>
      <c r="E201" t="s">
        <v>654</v>
      </c>
      <c r="H201" s="299">
        <f>_‏‏دمج4[[#This Row],[الثاني]]-_‏‏دمج4[[#This Row],[الاول.الأول]]</f>
        <v>0</v>
      </c>
      <c r="I201" t="s">
        <v>654</v>
      </c>
      <c r="L201" s="300">
        <f>_‏‏دمج5[[#This Row],[الثالث.الثالث]]-_‏‏دمج5[[#This Row],[الثاني]]</f>
        <v>0</v>
      </c>
      <c r="M201" t="s">
        <v>654</v>
      </c>
      <c r="P201" s="299">
        <f>_‏‏دمج6[[#This Row],[الجدول7.الرابع]]-_‏‏دمج6[[#This Row],[الثالث]]</f>
        <v>0</v>
      </c>
      <c r="Q201" t="s">
        <v>654</v>
      </c>
      <c r="T201" s="299">
        <f>_‏‏دمج7[[#This Row],[الخامس.الخامس]]-_‏‏دمج7[[#This Row],[الرابع]]</f>
        <v>0</v>
      </c>
    </row>
    <row r="202" spans="1:20">
      <c r="A202" t="s">
        <v>654</v>
      </c>
      <c r="D202" s="299">
        <f>_‏‏دمج3[[#This Row],[الاول.الأول]]-_‏‏دمج3[[#This Row],[التشخيصي]]</f>
        <v>0</v>
      </c>
      <c r="E202" t="s">
        <v>654</v>
      </c>
      <c r="H202" s="299">
        <f>_‏‏دمج4[[#This Row],[الثاني]]-_‏‏دمج4[[#This Row],[الاول.الأول]]</f>
        <v>0</v>
      </c>
      <c r="I202" t="s">
        <v>654</v>
      </c>
      <c r="L202" s="300">
        <f>_‏‏دمج5[[#This Row],[الثالث.الثالث]]-_‏‏دمج5[[#This Row],[الثاني]]</f>
        <v>0</v>
      </c>
      <c r="M202" t="s">
        <v>654</v>
      </c>
      <c r="P202" s="299">
        <f>_‏‏دمج6[[#This Row],[الجدول7.الرابع]]-_‏‏دمج6[[#This Row],[الثالث]]</f>
        <v>0</v>
      </c>
      <c r="Q202" t="s">
        <v>654</v>
      </c>
      <c r="T202" s="299">
        <f>_‏‏دمج7[[#This Row],[الخامس.الخامس]]-_‏‏دمج7[[#This Row],[الرابع]]</f>
        <v>0</v>
      </c>
    </row>
    <row r="203" spans="1:20">
      <c r="A203" t="s">
        <v>654</v>
      </c>
      <c r="D203" s="299">
        <f>_‏‏دمج3[[#This Row],[الاول.الأول]]-_‏‏دمج3[[#This Row],[التشخيصي]]</f>
        <v>0</v>
      </c>
      <c r="E203" t="s">
        <v>654</v>
      </c>
      <c r="H203" s="299">
        <f>_‏‏دمج4[[#This Row],[الثاني]]-_‏‏دمج4[[#This Row],[الاول.الأول]]</f>
        <v>0</v>
      </c>
      <c r="I203" t="s">
        <v>654</v>
      </c>
      <c r="L203" s="300">
        <f>_‏‏دمج5[[#This Row],[الثالث.الثالث]]-_‏‏دمج5[[#This Row],[الثاني]]</f>
        <v>0</v>
      </c>
      <c r="M203" t="s">
        <v>654</v>
      </c>
      <c r="P203" s="299">
        <f>_‏‏دمج6[[#This Row],[الجدول7.الرابع]]-_‏‏دمج6[[#This Row],[الثالث]]</f>
        <v>0</v>
      </c>
      <c r="Q203" t="s">
        <v>654</v>
      </c>
      <c r="T203" s="299">
        <f>_‏‏دمج7[[#This Row],[الخامس.الخامس]]-_‏‏دمج7[[#This Row],[الرابع]]</f>
        <v>0</v>
      </c>
    </row>
    <row r="204" spans="1:20">
      <c r="A204" t="s">
        <v>654</v>
      </c>
      <c r="D204" s="299">
        <f>_‏‏دمج3[[#This Row],[الاول.الأول]]-_‏‏دمج3[[#This Row],[التشخيصي]]</f>
        <v>0</v>
      </c>
      <c r="E204" t="s">
        <v>654</v>
      </c>
      <c r="H204" s="299">
        <f>_‏‏دمج4[[#This Row],[الثاني]]-_‏‏دمج4[[#This Row],[الاول.الأول]]</f>
        <v>0</v>
      </c>
      <c r="I204" t="s">
        <v>654</v>
      </c>
      <c r="L204" s="300">
        <f>_‏‏دمج5[[#This Row],[الثالث.الثالث]]-_‏‏دمج5[[#This Row],[الثاني]]</f>
        <v>0</v>
      </c>
      <c r="M204" t="s">
        <v>654</v>
      </c>
      <c r="P204" s="299">
        <f>_‏‏دمج6[[#This Row],[الجدول7.الرابع]]-_‏‏دمج6[[#This Row],[الثالث]]</f>
        <v>0</v>
      </c>
      <c r="Q204" t="s">
        <v>654</v>
      </c>
      <c r="T204" s="299">
        <f>_‏‏دمج7[[#This Row],[الخامس.الخامس]]-_‏‏دمج7[[#This Row],[الرابع]]</f>
        <v>0</v>
      </c>
    </row>
    <row r="205" spans="1:20">
      <c r="A205" t="s">
        <v>654</v>
      </c>
      <c r="D205" s="299">
        <f>_‏‏دمج3[[#This Row],[الاول.الأول]]-_‏‏دمج3[[#This Row],[التشخيصي]]</f>
        <v>0</v>
      </c>
      <c r="E205" t="s">
        <v>654</v>
      </c>
      <c r="H205" s="299">
        <f>_‏‏دمج4[[#This Row],[الثاني]]-_‏‏دمج4[[#This Row],[الاول.الأول]]</f>
        <v>0</v>
      </c>
      <c r="I205" t="s">
        <v>654</v>
      </c>
      <c r="L205" s="300">
        <f>_‏‏دمج5[[#This Row],[الثالث.الثالث]]-_‏‏دمج5[[#This Row],[الثاني]]</f>
        <v>0</v>
      </c>
      <c r="M205" t="s">
        <v>654</v>
      </c>
      <c r="P205" s="299">
        <f>_‏‏دمج6[[#This Row],[الجدول7.الرابع]]-_‏‏دمج6[[#This Row],[الثالث]]</f>
        <v>0</v>
      </c>
      <c r="Q205" t="s">
        <v>654</v>
      </c>
      <c r="T205" s="299">
        <f>_‏‏دمج7[[#This Row],[الخامس.الخامس]]-_‏‏دمج7[[#This Row],[الرابع]]</f>
        <v>0</v>
      </c>
    </row>
    <row r="206" spans="1:20">
      <c r="A206" t="s">
        <v>654</v>
      </c>
      <c r="D206" s="299">
        <f>_‏‏دمج3[[#This Row],[الاول.الأول]]-_‏‏دمج3[[#This Row],[التشخيصي]]</f>
        <v>0</v>
      </c>
      <c r="E206" t="s">
        <v>654</v>
      </c>
      <c r="H206" s="299">
        <f>_‏‏دمج4[[#This Row],[الثاني]]-_‏‏دمج4[[#This Row],[الاول.الأول]]</f>
        <v>0</v>
      </c>
      <c r="I206" t="s">
        <v>654</v>
      </c>
      <c r="L206" s="300">
        <f>_‏‏دمج5[[#This Row],[الثالث.الثالث]]-_‏‏دمج5[[#This Row],[الثاني]]</f>
        <v>0</v>
      </c>
      <c r="M206" t="s">
        <v>654</v>
      </c>
      <c r="P206" s="299">
        <f>_‏‏دمج6[[#This Row],[الجدول7.الرابع]]-_‏‏دمج6[[#This Row],[الثالث]]</f>
        <v>0</v>
      </c>
      <c r="Q206" t="s">
        <v>654</v>
      </c>
      <c r="T206" s="299">
        <f>_‏‏دمج7[[#This Row],[الخامس.الخامس]]-_‏‏دمج7[[#This Row],[الرابع]]</f>
        <v>0</v>
      </c>
    </row>
    <row r="207" spans="1:20">
      <c r="A207" t="s">
        <v>654</v>
      </c>
      <c r="D207" s="299">
        <f>_‏‏دمج3[[#This Row],[الاول.الأول]]-_‏‏دمج3[[#This Row],[التشخيصي]]</f>
        <v>0</v>
      </c>
      <c r="E207" t="s">
        <v>654</v>
      </c>
      <c r="H207" s="299">
        <f>_‏‏دمج4[[#This Row],[الثاني]]-_‏‏دمج4[[#This Row],[الاول.الأول]]</f>
        <v>0</v>
      </c>
      <c r="I207" t="s">
        <v>654</v>
      </c>
      <c r="L207" s="300">
        <f>_‏‏دمج5[[#This Row],[الثالث.الثالث]]-_‏‏دمج5[[#This Row],[الثاني]]</f>
        <v>0</v>
      </c>
      <c r="M207" t="s">
        <v>654</v>
      </c>
      <c r="P207" s="299">
        <f>_‏‏دمج6[[#This Row],[الجدول7.الرابع]]-_‏‏دمج6[[#This Row],[الثالث]]</f>
        <v>0</v>
      </c>
      <c r="Q207" t="s">
        <v>654</v>
      </c>
      <c r="T207" s="299">
        <f>_‏‏دمج7[[#This Row],[الخامس.الخامس]]-_‏‏دمج7[[#This Row],[الرابع]]</f>
        <v>0</v>
      </c>
    </row>
    <row r="208" spans="1:20">
      <c r="A208" t="s">
        <v>654</v>
      </c>
      <c r="D208" s="299">
        <f>_‏‏دمج3[[#This Row],[الاول.الأول]]-_‏‏دمج3[[#This Row],[التشخيصي]]</f>
        <v>0</v>
      </c>
      <c r="E208" t="s">
        <v>654</v>
      </c>
      <c r="H208" s="299">
        <f>_‏‏دمج4[[#This Row],[الثاني]]-_‏‏دمج4[[#This Row],[الاول.الأول]]</f>
        <v>0</v>
      </c>
      <c r="I208" t="s">
        <v>654</v>
      </c>
      <c r="L208" s="300">
        <f>_‏‏دمج5[[#This Row],[الثالث.الثالث]]-_‏‏دمج5[[#This Row],[الثاني]]</f>
        <v>0</v>
      </c>
      <c r="M208" t="s">
        <v>654</v>
      </c>
      <c r="P208" s="299">
        <f>_‏‏دمج6[[#This Row],[الجدول7.الرابع]]-_‏‏دمج6[[#This Row],[الثالث]]</f>
        <v>0</v>
      </c>
      <c r="Q208" t="s">
        <v>654</v>
      </c>
      <c r="T208" s="299">
        <f>_‏‏دمج7[[#This Row],[الخامس.الخامس]]-_‏‏دمج7[[#This Row],[الرابع]]</f>
        <v>0</v>
      </c>
    </row>
    <row r="209" spans="1:20">
      <c r="A209" t="s">
        <v>654</v>
      </c>
      <c r="D209" s="299">
        <f>_‏‏دمج3[[#This Row],[الاول.الأول]]-_‏‏دمج3[[#This Row],[التشخيصي]]</f>
        <v>0</v>
      </c>
      <c r="E209" t="s">
        <v>654</v>
      </c>
      <c r="H209" s="299">
        <f>_‏‏دمج4[[#This Row],[الثاني]]-_‏‏دمج4[[#This Row],[الاول.الأول]]</f>
        <v>0</v>
      </c>
      <c r="I209" t="s">
        <v>654</v>
      </c>
      <c r="L209" s="300">
        <f>_‏‏دمج5[[#This Row],[الثالث.الثالث]]-_‏‏دمج5[[#This Row],[الثاني]]</f>
        <v>0</v>
      </c>
      <c r="M209" t="s">
        <v>654</v>
      </c>
      <c r="P209" s="299">
        <f>_‏‏دمج6[[#This Row],[الجدول7.الرابع]]-_‏‏دمج6[[#This Row],[الثالث]]</f>
        <v>0</v>
      </c>
      <c r="Q209" t="s">
        <v>654</v>
      </c>
      <c r="T209" s="299">
        <f>_‏‏دمج7[[#This Row],[الخامس.الخامس]]-_‏‏دمج7[[#This Row],[الرابع]]</f>
        <v>0</v>
      </c>
    </row>
    <row r="210" spans="1:20">
      <c r="A210" t="s">
        <v>654</v>
      </c>
      <c r="D210" s="299">
        <f>_‏‏دمج3[[#This Row],[الاول.الأول]]-_‏‏دمج3[[#This Row],[التشخيصي]]</f>
        <v>0</v>
      </c>
      <c r="E210" t="s">
        <v>654</v>
      </c>
      <c r="H210" s="299">
        <f>_‏‏دمج4[[#This Row],[الثاني]]-_‏‏دمج4[[#This Row],[الاول.الأول]]</f>
        <v>0</v>
      </c>
      <c r="I210" t="s">
        <v>654</v>
      </c>
      <c r="L210" s="300">
        <f>_‏‏دمج5[[#This Row],[الثالث.الثالث]]-_‏‏دمج5[[#This Row],[الثاني]]</f>
        <v>0</v>
      </c>
      <c r="M210" t="s">
        <v>654</v>
      </c>
      <c r="P210" s="299">
        <f>_‏‏دمج6[[#This Row],[الجدول7.الرابع]]-_‏‏دمج6[[#This Row],[الثالث]]</f>
        <v>0</v>
      </c>
      <c r="Q210" t="s">
        <v>654</v>
      </c>
      <c r="T210" s="299">
        <f>_‏‏دمج7[[#This Row],[الخامس.الخامس]]-_‏‏دمج7[[#This Row],[الرابع]]</f>
        <v>0</v>
      </c>
    </row>
    <row r="211" spans="1:20">
      <c r="A211" t="s">
        <v>654</v>
      </c>
      <c r="D211" s="299">
        <f>_‏‏دمج3[[#This Row],[الاول.الأول]]-_‏‏دمج3[[#This Row],[التشخيصي]]</f>
        <v>0</v>
      </c>
      <c r="E211" t="s">
        <v>654</v>
      </c>
      <c r="H211" s="299">
        <f>_‏‏دمج4[[#This Row],[الثاني]]-_‏‏دمج4[[#This Row],[الاول.الأول]]</f>
        <v>0</v>
      </c>
      <c r="I211" t="s">
        <v>654</v>
      </c>
      <c r="L211" s="300">
        <f>_‏‏دمج5[[#This Row],[الثالث.الثالث]]-_‏‏دمج5[[#This Row],[الثاني]]</f>
        <v>0</v>
      </c>
      <c r="M211" t="s">
        <v>654</v>
      </c>
      <c r="P211" s="299">
        <f>_‏‏دمج6[[#This Row],[الجدول7.الرابع]]-_‏‏دمج6[[#This Row],[الثالث]]</f>
        <v>0</v>
      </c>
      <c r="Q211" t="s">
        <v>654</v>
      </c>
      <c r="T211" s="299">
        <f>_‏‏دمج7[[#This Row],[الخامس.الخامس]]-_‏‏دمج7[[#This Row],[الرابع]]</f>
        <v>0</v>
      </c>
    </row>
    <row r="212" spans="1:20">
      <c r="A212" t="s">
        <v>654</v>
      </c>
      <c r="D212" s="299">
        <f>_‏‏دمج3[[#This Row],[الاول.الأول]]-_‏‏دمج3[[#This Row],[التشخيصي]]</f>
        <v>0</v>
      </c>
      <c r="E212" t="s">
        <v>654</v>
      </c>
      <c r="H212" s="299">
        <f>_‏‏دمج4[[#This Row],[الثاني]]-_‏‏دمج4[[#This Row],[الاول.الأول]]</f>
        <v>0</v>
      </c>
      <c r="I212" t="s">
        <v>654</v>
      </c>
      <c r="L212" s="300">
        <f>_‏‏دمج5[[#This Row],[الثالث.الثالث]]-_‏‏دمج5[[#This Row],[الثاني]]</f>
        <v>0</v>
      </c>
      <c r="M212" t="s">
        <v>654</v>
      </c>
      <c r="P212" s="299">
        <f>_‏‏دمج6[[#This Row],[الجدول7.الرابع]]-_‏‏دمج6[[#This Row],[الثالث]]</f>
        <v>0</v>
      </c>
      <c r="Q212" t="s">
        <v>654</v>
      </c>
      <c r="T212" s="299">
        <f>_‏‏دمج7[[#This Row],[الخامس.الخامس]]-_‏‏دمج7[[#This Row],[الرابع]]</f>
        <v>0</v>
      </c>
    </row>
    <row r="213" spans="1:20">
      <c r="A213" t="s">
        <v>654</v>
      </c>
      <c r="D213" s="299">
        <f>_‏‏دمج3[[#This Row],[الاول.الأول]]-_‏‏دمج3[[#This Row],[التشخيصي]]</f>
        <v>0</v>
      </c>
      <c r="E213" t="s">
        <v>654</v>
      </c>
      <c r="H213" s="299">
        <f>_‏‏دمج4[[#This Row],[الثاني]]-_‏‏دمج4[[#This Row],[الاول.الأول]]</f>
        <v>0</v>
      </c>
      <c r="I213" t="s">
        <v>654</v>
      </c>
      <c r="L213" s="300">
        <f>_‏‏دمج5[[#This Row],[الثالث.الثالث]]-_‏‏دمج5[[#This Row],[الثاني]]</f>
        <v>0</v>
      </c>
      <c r="M213" t="s">
        <v>654</v>
      </c>
      <c r="P213" s="299">
        <f>_‏‏دمج6[[#This Row],[الجدول7.الرابع]]-_‏‏دمج6[[#This Row],[الثالث]]</f>
        <v>0</v>
      </c>
      <c r="Q213" t="s">
        <v>654</v>
      </c>
      <c r="T213" s="299">
        <f>_‏‏دمج7[[#This Row],[الخامس.الخامس]]-_‏‏دمج7[[#This Row],[الرابع]]</f>
        <v>0</v>
      </c>
    </row>
    <row r="214" spans="1:20">
      <c r="A214" t="s">
        <v>654</v>
      </c>
      <c r="D214" s="299">
        <f>_‏‏دمج3[[#This Row],[الاول.الأول]]-_‏‏دمج3[[#This Row],[التشخيصي]]</f>
        <v>0</v>
      </c>
      <c r="E214" t="s">
        <v>654</v>
      </c>
      <c r="H214" s="299">
        <f>_‏‏دمج4[[#This Row],[الثاني]]-_‏‏دمج4[[#This Row],[الاول.الأول]]</f>
        <v>0</v>
      </c>
      <c r="I214" t="s">
        <v>654</v>
      </c>
      <c r="L214" s="300">
        <f>_‏‏دمج5[[#This Row],[الثالث.الثالث]]-_‏‏دمج5[[#This Row],[الثاني]]</f>
        <v>0</v>
      </c>
      <c r="M214" t="s">
        <v>654</v>
      </c>
      <c r="P214" s="299">
        <f>_‏‏دمج6[[#This Row],[الجدول7.الرابع]]-_‏‏دمج6[[#This Row],[الثالث]]</f>
        <v>0</v>
      </c>
      <c r="Q214" t="s">
        <v>654</v>
      </c>
      <c r="T214" s="299">
        <f>_‏‏دمج7[[#This Row],[الخامس.الخامس]]-_‏‏دمج7[[#This Row],[الرابع]]</f>
        <v>0</v>
      </c>
    </row>
    <row r="215" spans="1:20">
      <c r="A215" t="s">
        <v>654</v>
      </c>
      <c r="D215" s="299">
        <f>_‏‏دمج3[[#This Row],[الاول.الأول]]-_‏‏دمج3[[#This Row],[التشخيصي]]</f>
        <v>0</v>
      </c>
      <c r="E215" t="s">
        <v>654</v>
      </c>
      <c r="H215" s="299">
        <f>_‏‏دمج4[[#This Row],[الثاني]]-_‏‏دمج4[[#This Row],[الاول.الأول]]</f>
        <v>0</v>
      </c>
      <c r="I215" t="s">
        <v>654</v>
      </c>
      <c r="L215" s="300">
        <f>_‏‏دمج5[[#This Row],[الثالث.الثالث]]-_‏‏دمج5[[#This Row],[الثاني]]</f>
        <v>0</v>
      </c>
      <c r="M215" t="s">
        <v>654</v>
      </c>
      <c r="P215" s="299">
        <f>_‏‏دمج6[[#This Row],[الجدول7.الرابع]]-_‏‏دمج6[[#This Row],[الثالث]]</f>
        <v>0</v>
      </c>
      <c r="Q215" t="s">
        <v>654</v>
      </c>
      <c r="T215" s="299">
        <f>_‏‏دمج7[[#This Row],[الخامس.الخامس]]-_‏‏دمج7[[#This Row],[الرابع]]</f>
        <v>0</v>
      </c>
    </row>
    <row r="216" spans="1:20">
      <c r="A216" t="s">
        <v>654</v>
      </c>
      <c r="D216" s="299">
        <f>_‏‏دمج3[[#This Row],[الاول.الأول]]-_‏‏دمج3[[#This Row],[التشخيصي]]</f>
        <v>0</v>
      </c>
      <c r="E216" t="s">
        <v>654</v>
      </c>
      <c r="H216" s="299">
        <f>_‏‏دمج4[[#This Row],[الثاني]]-_‏‏دمج4[[#This Row],[الاول.الأول]]</f>
        <v>0</v>
      </c>
      <c r="I216" t="s">
        <v>654</v>
      </c>
      <c r="L216" s="300">
        <f>_‏‏دمج5[[#This Row],[الثالث.الثالث]]-_‏‏دمج5[[#This Row],[الثاني]]</f>
        <v>0</v>
      </c>
      <c r="M216" t="s">
        <v>654</v>
      </c>
      <c r="P216" s="299">
        <f>_‏‏دمج6[[#This Row],[الجدول7.الرابع]]-_‏‏دمج6[[#This Row],[الثالث]]</f>
        <v>0</v>
      </c>
      <c r="Q216" t="s">
        <v>654</v>
      </c>
      <c r="T216" s="299">
        <f>_‏‏دمج7[[#This Row],[الخامس.الخامس]]-_‏‏دمج7[[#This Row],[الرابع]]</f>
        <v>0</v>
      </c>
    </row>
    <row r="217" spans="1:20">
      <c r="A217" t="s">
        <v>654</v>
      </c>
      <c r="D217" s="299">
        <f>_‏‏دمج3[[#This Row],[الاول.الأول]]-_‏‏دمج3[[#This Row],[التشخيصي]]</f>
        <v>0</v>
      </c>
      <c r="E217" t="s">
        <v>654</v>
      </c>
      <c r="H217" s="299">
        <f>_‏‏دمج4[[#This Row],[الثاني]]-_‏‏دمج4[[#This Row],[الاول.الأول]]</f>
        <v>0</v>
      </c>
      <c r="I217" t="s">
        <v>654</v>
      </c>
      <c r="L217" s="300">
        <f>_‏‏دمج5[[#This Row],[الثالث.الثالث]]-_‏‏دمج5[[#This Row],[الثاني]]</f>
        <v>0</v>
      </c>
      <c r="M217" t="s">
        <v>654</v>
      </c>
      <c r="P217" s="299">
        <f>_‏‏دمج6[[#This Row],[الجدول7.الرابع]]-_‏‏دمج6[[#This Row],[الثالث]]</f>
        <v>0</v>
      </c>
      <c r="Q217" t="s">
        <v>654</v>
      </c>
      <c r="T217" s="299">
        <f>_‏‏دمج7[[#This Row],[الخامس.الخامس]]-_‏‏دمج7[[#This Row],[الرابع]]</f>
        <v>0</v>
      </c>
    </row>
    <row r="218" spans="1:20">
      <c r="A218" t="s">
        <v>654</v>
      </c>
      <c r="D218" s="299">
        <f>_‏‏دمج3[[#This Row],[الاول.الأول]]-_‏‏دمج3[[#This Row],[التشخيصي]]</f>
        <v>0</v>
      </c>
      <c r="E218" t="s">
        <v>654</v>
      </c>
      <c r="H218" s="299">
        <f>_‏‏دمج4[[#This Row],[الثاني]]-_‏‏دمج4[[#This Row],[الاول.الأول]]</f>
        <v>0</v>
      </c>
      <c r="I218" t="s">
        <v>654</v>
      </c>
      <c r="L218" s="300">
        <f>_‏‏دمج5[[#This Row],[الثالث.الثالث]]-_‏‏دمج5[[#This Row],[الثاني]]</f>
        <v>0</v>
      </c>
      <c r="M218" t="s">
        <v>654</v>
      </c>
      <c r="P218" s="299">
        <f>_‏‏دمج6[[#This Row],[الجدول7.الرابع]]-_‏‏دمج6[[#This Row],[الثالث]]</f>
        <v>0</v>
      </c>
      <c r="Q218" t="s">
        <v>654</v>
      </c>
      <c r="T218" s="299">
        <f>_‏‏دمج7[[#This Row],[الخامس.الخامس]]-_‏‏دمج7[[#This Row],[الرابع]]</f>
        <v>0</v>
      </c>
    </row>
    <row r="219" spans="1:20">
      <c r="A219" t="s">
        <v>654</v>
      </c>
      <c r="D219" s="299">
        <f>_‏‏دمج3[[#This Row],[الاول.الأول]]-_‏‏دمج3[[#This Row],[التشخيصي]]</f>
        <v>0</v>
      </c>
      <c r="E219" t="s">
        <v>654</v>
      </c>
      <c r="H219" s="299">
        <f>_‏‏دمج4[[#This Row],[الثاني]]-_‏‏دمج4[[#This Row],[الاول.الأول]]</f>
        <v>0</v>
      </c>
      <c r="I219" t="s">
        <v>654</v>
      </c>
      <c r="L219" s="300">
        <f>_‏‏دمج5[[#This Row],[الثالث.الثالث]]-_‏‏دمج5[[#This Row],[الثاني]]</f>
        <v>0</v>
      </c>
      <c r="M219" t="s">
        <v>654</v>
      </c>
      <c r="P219" s="299">
        <f>_‏‏دمج6[[#This Row],[الجدول7.الرابع]]-_‏‏دمج6[[#This Row],[الثالث]]</f>
        <v>0</v>
      </c>
      <c r="Q219" t="s">
        <v>654</v>
      </c>
      <c r="T219" s="299">
        <f>_‏‏دمج7[[#This Row],[الخامس.الخامس]]-_‏‏دمج7[[#This Row],[الرابع]]</f>
        <v>0</v>
      </c>
    </row>
    <row r="220" spans="1:20">
      <c r="A220" t="s">
        <v>654</v>
      </c>
      <c r="D220" s="299">
        <f>_‏‏دمج3[[#This Row],[الاول.الأول]]-_‏‏دمج3[[#This Row],[التشخيصي]]</f>
        <v>0</v>
      </c>
      <c r="E220" t="s">
        <v>654</v>
      </c>
      <c r="H220" s="299">
        <f>_‏‏دمج4[[#This Row],[الثاني]]-_‏‏دمج4[[#This Row],[الاول.الأول]]</f>
        <v>0</v>
      </c>
      <c r="I220" t="s">
        <v>654</v>
      </c>
      <c r="L220" s="300">
        <f>_‏‏دمج5[[#This Row],[الثالث.الثالث]]-_‏‏دمج5[[#This Row],[الثاني]]</f>
        <v>0</v>
      </c>
      <c r="M220" t="s">
        <v>654</v>
      </c>
      <c r="P220" s="299">
        <f>_‏‏دمج6[[#This Row],[الجدول7.الرابع]]-_‏‏دمج6[[#This Row],[الثالث]]</f>
        <v>0</v>
      </c>
      <c r="Q220" t="s">
        <v>654</v>
      </c>
      <c r="T220" s="299">
        <f>_‏‏دمج7[[#This Row],[الخامس.الخامس]]-_‏‏دمج7[[#This Row],[الرابع]]</f>
        <v>0</v>
      </c>
    </row>
    <row r="221" spans="1:20">
      <c r="A221" t="s">
        <v>654</v>
      </c>
      <c r="D221" s="299">
        <f>_‏‏دمج3[[#This Row],[الاول.الأول]]-_‏‏دمج3[[#This Row],[التشخيصي]]</f>
        <v>0</v>
      </c>
      <c r="E221" t="s">
        <v>654</v>
      </c>
      <c r="H221" s="299">
        <f>_‏‏دمج4[[#This Row],[الثاني]]-_‏‏دمج4[[#This Row],[الاول.الأول]]</f>
        <v>0</v>
      </c>
      <c r="I221" t="s">
        <v>654</v>
      </c>
      <c r="L221" s="300">
        <f>_‏‏دمج5[[#This Row],[الثالث.الثالث]]-_‏‏دمج5[[#This Row],[الثاني]]</f>
        <v>0</v>
      </c>
      <c r="M221" t="s">
        <v>654</v>
      </c>
      <c r="P221" s="299">
        <f>_‏‏دمج6[[#This Row],[الجدول7.الرابع]]-_‏‏دمج6[[#This Row],[الثالث]]</f>
        <v>0</v>
      </c>
      <c r="Q221" t="s">
        <v>654</v>
      </c>
      <c r="T221" s="299">
        <f>_‏‏دمج7[[#This Row],[الخامس.الخامس]]-_‏‏دمج7[[#This Row],[الرابع]]</f>
        <v>0</v>
      </c>
    </row>
    <row r="222" spans="1:20">
      <c r="A222" t="s">
        <v>654</v>
      </c>
      <c r="D222" s="299">
        <f>_‏‏دمج3[[#This Row],[الاول.الأول]]-_‏‏دمج3[[#This Row],[التشخيصي]]</f>
        <v>0</v>
      </c>
      <c r="E222" t="s">
        <v>654</v>
      </c>
      <c r="H222" s="299">
        <f>_‏‏دمج4[[#This Row],[الثاني]]-_‏‏دمج4[[#This Row],[الاول.الأول]]</f>
        <v>0</v>
      </c>
      <c r="I222" t="s">
        <v>654</v>
      </c>
      <c r="L222" s="300">
        <f>_‏‏دمج5[[#This Row],[الثالث.الثالث]]-_‏‏دمج5[[#This Row],[الثاني]]</f>
        <v>0</v>
      </c>
      <c r="M222" t="s">
        <v>654</v>
      </c>
      <c r="P222" s="299">
        <f>_‏‏دمج6[[#This Row],[الجدول7.الرابع]]-_‏‏دمج6[[#This Row],[الثالث]]</f>
        <v>0</v>
      </c>
      <c r="Q222" t="s">
        <v>654</v>
      </c>
      <c r="T222" s="299">
        <f>_‏‏دمج7[[#This Row],[الخامس.الخامس]]-_‏‏دمج7[[#This Row],[الرابع]]</f>
        <v>0</v>
      </c>
    </row>
    <row r="223" spans="1:20">
      <c r="A223" t="s">
        <v>654</v>
      </c>
      <c r="D223" s="299">
        <f>_‏‏دمج3[[#This Row],[الاول.الأول]]-_‏‏دمج3[[#This Row],[التشخيصي]]</f>
        <v>0</v>
      </c>
      <c r="E223" t="s">
        <v>654</v>
      </c>
      <c r="H223" s="299">
        <f>_‏‏دمج4[[#This Row],[الثاني]]-_‏‏دمج4[[#This Row],[الاول.الأول]]</f>
        <v>0</v>
      </c>
      <c r="I223" t="s">
        <v>654</v>
      </c>
      <c r="L223" s="300">
        <f>_‏‏دمج5[[#This Row],[الثالث.الثالث]]-_‏‏دمج5[[#This Row],[الثاني]]</f>
        <v>0</v>
      </c>
      <c r="M223" t="s">
        <v>654</v>
      </c>
      <c r="P223" s="299">
        <f>_‏‏دمج6[[#This Row],[الجدول7.الرابع]]-_‏‏دمج6[[#This Row],[الثالث]]</f>
        <v>0</v>
      </c>
      <c r="Q223" t="s">
        <v>654</v>
      </c>
      <c r="T223" s="299">
        <f>_‏‏دمج7[[#This Row],[الخامس.الخامس]]-_‏‏دمج7[[#This Row],[الرابع]]</f>
        <v>0</v>
      </c>
    </row>
    <row r="224" spans="1:20">
      <c r="A224" t="s">
        <v>654</v>
      </c>
      <c r="D224" s="299">
        <f>_‏‏دمج3[[#This Row],[الاول.الأول]]-_‏‏دمج3[[#This Row],[التشخيصي]]</f>
        <v>0</v>
      </c>
      <c r="E224" t="s">
        <v>654</v>
      </c>
      <c r="H224" s="299">
        <f>_‏‏دمج4[[#This Row],[الثاني]]-_‏‏دمج4[[#This Row],[الاول.الأول]]</f>
        <v>0</v>
      </c>
      <c r="I224" t="s">
        <v>654</v>
      </c>
      <c r="L224" s="300">
        <f>_‏‏دمج5[[#This Row],[الثالث.الثالث]]-_‏‏دمج5[[#This Row],[الثاني]]</f>
        <v>0</v>
      </c>
      <c r="M224" t="s">
        <v>654</v>
      </c>
      <c r="P224" s="299">
        <f>_‏‏دمج6[[#This Row],[الجدول7.الرابع]]-_‏‏دمج6[[#This Row],[الثالث]]</f>
        <v>0</v>
      </c>
      <c r="Q224" t="s">
        <v>654</v>
      </c>
      <c r="T224" s="299">
        <f>_‏‏دمج7[[#This Row],[الخامس.الخامس]]-_‏‏دمج7[[#This Row],[الرابع]]</f>
        <v>0</v>
      </c>
    </row>
    <row r="225" spans="1:20">
      <c r="A225" t="s">
        <v>654</v>
      </c>
      <c r="D225" s="299">
        <f>_‏‏دمج3[[#This Row],[الاول.الأول]]-_‏‏دمج3[[#This Row],[التشخيصي]]</f>
        <v>0</v>
      </c>
      <c r="E225" t="s">
        <v>654</v>
      </c>
      <c r="H225" s="299">
        <f>_‏‏دمج4[[#This Row],[الثاني]]-_‏‏دمج4[[#This Row],[الاول.الأول]]</f>
        <v>0</v>
      </c>
      <c r="I225" t="s">
        <v>654</v>
      </c>
      <c r="L225" s="300">
        <f>_‏‏دمج5[[#This Row],[الثالث.الثالث]]-_‏‏دمج5[[#This Row],[الثاني]]</f>
        <v>0</v>
      </c>
      <c r="M225" t="s">
        <v>654</v>
      </c>
      <c r="P225" s="299">
        <f>_‏‏دمج6[[#This Row],[الجدول7.الرابع]]-_‏‏دمج6[[#This Row],[الثالث]]</f>
        <v>0</v>
      </c>
      <c r="Q225" t="s">
        <v>654</v>
      </c>
      <c r="T225" s="299">
        <f>_‏‏دمج7[[#This Row],[الخامس.الخامس]]-_‏‏دمج7[[#This Row],[الرابع]]</f>
        <v>0</v>
      </c>
    </row>
    <row r="226" spans="1:20">
      <c r="A226" t="s">
        <v>654</v>
      </c>
      <c r="D226" s="299">
        <f>_‏‏دمج3[[#This Row],[الاول.الأول]]-_‏‏دمج3[[#This Row],[التشخيصي]]</f>
        <v>0</v>
      </c>
      <c r="E226" t="s">
        <v>654</v>
      </c>
      <c r="H226" s="299">
        <f>_‏‏دمج4[[#This Row],[الثاني]]-_‏‏دمج4[[#This Row],[الاول.الأول]]</f>
        <v>0</v>
      </c>
      <c r="I226" t="s">
        <v>654</v>
      </c>
      <c r="L226" s="300">
        <f>_‏‏دمج5[[#This Row],[الثالث.الثالث]]-_‏‏دمج5[[#This Row],[الثاني]]</f>
        <v>0</v>
      </c>
      <c r="M226" t="s">
        <v>654</v>
      </c>
      <c r="P226" s="299">
        <f>_‏‏دمج6[[#This Row],[الجدول7.الرابع]]-_‏‏دمج6[[#This Row],[الثالث]]</f>
        <v>0</v>
      </c>
      <c r="Q226" t="s">
        <v>654</v>
      </c>
      <c r="T226" s="299">
        <f>_‏‏دمج7[[#This Row],[الخامس.الخامس]]-_‏‏دمج7[[#This Row],[الرابع]]</f>
        <v>0</v>
      </c>
    </row>
    <row r="227" spans="1:20">
      <c r="A227" t="s">
        <v>654</v>
      </c>
      <c r="D227" s="299">
        <f>_‏‏دمج3[[#This Row],[الاول.الأول]]-_‏‏دمج3[[#This Row],[التشخيصي]]</f>
        <v>0</v>
      </c>
      <c r="E227" t="s">
        <v>654</v>
      </c>
      <c r="H227" s="299">
        <f>_‏‏دمج4[[#This Row],[الثاني]]-_‏‏دمج4[[#This Row],[الاول.الأول]]</f>
        <v>0</v>
      </c>
      <c r="I227" t="s">
        <v>654</v>
      </c>
      <c r="L227" s="300">
        <f>_‏‏دمج5[[#This Row],[الثالث.الثالث]]-_‏‏دمج5[[#This Row],[الثاني]]</f>
        <v>0</v>
      </c>
      <c r="M227" t="s">
        <v>654</v>
      </c>
      <c r="P227" s="299">
        <f>_‏‏دمج6[[#This Row],[الجدول7.الرابع]]-_‏‏دمج6[[#This Row],[الثالث]]</f>
        <v>0</v>
      </c>
      <c r="Q227" t="s">
        <v>654</v>
      </c>
      <c r="T227" s="299">
        <f>_‏‏دمج7[[#This Row],[الخامس.الخامس]]-_‏‏دمج7[[#This Row],[الرابع]]</f>
        <v>0</v>
      </c>
    </row>
    <row r="228" spans="1:20">
      <c r="A228" t="s">
        <v>654</v>
      </c>
      <c r="D228" s="299">
        <f>_‏‏دمج3[[#This Row],[الاول.الأول]]-_‏‏دمج3[[#This Row],[التشخيصي]]</f>
        <v>0</v>
      </c>
      <c r="E228" t="s">
        <v>654</v>
      </c>
      <c r="H228" s="299">
        <f>_‏‏دمج4[[#This Row],[الثاني]]-_‏‏دمج4[[#This Row],[الاول.الأول]]</f>
        <v>0</v>
      </c>
      <c r="I228" t="s">
        <v>654</v>
      </c>
      <c r="L228" s="300">
        <f>_‏‏دمج5[[#This Row],[الثالث.الثالث]]-_‏‏دمج5[[#This Row],[الثاني]]</f>
        <v>0</v>
      </c>
      <c r="M228" t="s">
        <v>654</v>
      </c>
      <c r="P228" s="299">
        <f>_‏‏دمج6[[#This Row],[الجدول7.الرابع]]-_‏‏دمج6[[#This Row],[الثالث]]</f>
        <v>0</v>
      </c>
      <c r="Q228" t="s">
        <v>654</v>
      </c>
      <c r="T228" s="299">
        <f>_‏‏دمج7[[#This Row],[الخامس.الخامس]]-_‏‏دمج7[[#This Row],[الرابع]]</f>
        <v>0</v>
      </c>
    </row>
    <row r="229" spans="1:20">
      <c r="A229" t="s">
        <v>654</v>
      </c>
      <c r="D229" s="299">
        <f>_‏‏دمج3[[#This Row],[الاول.الأول]]-_‏‏دمج3[[#This Row],[التشخيصي]]</f>
        <v>0</v>
      </c>
      <c r="E229" t="s">
        <v>654</v>
      </c>
      <c r="H229" s="299">
        <f>_‏‏دمج4[[#This Row],[الثاني]]-_‏‏دمج4[[#This Row],[الاول.الأول]]</f>
        <v>0</v>
      </c>
      <c r="I229" t="s">
        <v>654</v>
      </c>
      <c r="L229" s="300">
        <f>_‏‏دمج5[[#This Row],[الثالث.الثالث]]-_‏‏دمج5[[#This Row],[الثاني]]</f>
        <v>0</v>
      </c>
      <c r="M229" t="s">
        <v>654</v>
      </c>
      <c r="P229" s="299">
        <f>_‏‏دمج6[[#This Row],[الجدول7.الرابع]]-_‏‏دمج6[[#This Row],[الثالث]]</f>
        <v>0</v>
      </c>
      <c r="Q229" t="s">
        <v>654</v>
      </c>
      <c r="T229" s="299">
        <f>_‏‏دمج7[[#This Row],[الخامس.الخامس]]-_‏‏دمج7[[#This Row],[الرابع]]</f>
        <v>0</v>
      </c>
    </row>
    <row r="230" spans="1:20">
      <c r="A230" t="s">
        <v>654</v>
      </c>
      <c r="D230" s="299">
        <f>_‏‏دمج3[[#This Row],[الاول.الأول]]-_‏‏دمج3[[#This Row],[التشخيصي]]</f>
        <v>0</v>
      </c>
      <c r="E230" t="s">
        <v>654</v>
      </c>
      <c r="H230" s="299">
        <f>_‏‏دمج4[[#This Row],[الثاني]]-_‏‏دمج4[[#This Row],[الاول.الأول]]</f>
        <v>0</v>
      </c>
      <c r="I230" t="s">
        <v>654</v>
      </c>
      <c r="L230" s="300">
        <f>_‏‏دمج5[[#This Row],[الثالث.الثالث]]-_‏‏دمج5[[#This Row],[الثاني]]</f>
        <v>0</v>
      </c>
      <c r="M230" t="s">
        <v>654</v>
      </c>
      <c r="P230" s="299">
        <f>_‏‏دمج6[[#This Row],[الجدول7.الرابع]]-_‏‏دمج6[[#This Row],[الثالث]]</f>
        <v>0</v>
      </c>
      <c r="Q230" t="s">
        <v>654</v>
      </c>
      <c r="T230" s="299">
        <f>_‏‏دمج7[[#This Row],[الخامس.الخامس]]-_‏‏دمج7[[#This Row],[الرابع]]</f>
        <v>0</v>
      </c>
    </row>
    <row r="231" spans="1:20">
      <c r="A231" t="s">
        <v>654</v>
      </c>
      <c r="D231" s="299">
        <f>_‏‏دمج3[[#This Row],[الاول.الأول]]-_‏‏دمج3[[#This Row],[التشخيصي]]</f>
        <v>0</v>
      </c>
      <c r="E231" t="s">
        <v>654</v>
      </c>
      <c r="H231" s="299">
        <f>_‏‏دمج4[[#This Row],[الثاني]]-_‏‏دمج4[[#This Row],[الاول.الأول]]</f>
        <v>0</v>
      </c>
      <c r="I231" t="s">
        <v>654</v>
      </c>
      <c r="L231" s="300">
        <f>_‏‏دمج5[[#This Row],[الثالث.الثالث]]-_‏‏دمج5[[#This Row],[الثاني]]</f>
        <v>0</v>
      </c>
      <c r="M231" t="s">
        <v>654</v>
      </c>
      <c r="P231" s="299">
        <f>_‏‏دمج6[[#This Row],[الجدول7.الرابع]]-_‏‏دمج6[[#This Row],[الثالث]]</f>
        <v>0</v>
      </c>
      <c r="Q231" t="s">
        <v>654</v>
      </c>
      <c r="T231" s="299">
        <f>_‏‏دمج7[[#This Row],[الخامس.الخامس]]-_‏‏دمج7[[#This Row],[الرابع]]</f>
        <v>0</v>
      </c>
    </row>
    <row r="232" spans="1:20">
      <c r="A232" t="s">
        <v>654</v>
      </c>
      <c r="D232" s="299">
        <f>_‏‏دمج3[[#This Row],[الاول.الأول]]-_‏‏دمج3[[#This Row],[التشخيصي]]</f>
        <v>0</v>
      </c>
      <c r="E232" t="s">
        <v>654</v>
      </c>
      <c r="H232" s="299">
        <f>_‏‏دمج4[[#This Row],[الثاني]]-_‏‏دمج4[[#This Row],[الاول.الأول]]</f>
        <v>0</v>
      </c>
      <c r="I232" t="s">
        <v>654</v>
      </c>
      <c r="L232" s="300">
        <f>_‏‏دمج5[[#This Row],[الثالث.الثالث]]-_‏‏دمج5[[#This Row],[الثاني]]</f>
        <v>0</v>
      </c>
      <c r="M232" t="s">
        <v>654</v>
      </c>
      <c r="P232" s="299">
        <f>_‏‏دمج6[[#This Row],[الجدول7.الرابع]]-_‏‏دمج6[[#This Row],[الثالث]]</f>
        <v>0</v>
      </c>
      <c r="Q232" t="s">
        <v>654</v>
      </c>
      <c r="T232" s="299">
        <f>_‏‏دمج7[[#This Row],[الخامس.الخامس]]-_‏‏دمج7[[#This Row],[الرابع]]</f>
        <v>0</v>
      </c>
    </row>
    <row r="233" spans="1:20">
      <c r="A233" t="s">
        <v>654</v>
      </c>
      <c r="D233" s="299">
        <f>_‏‏دمج3[[#This Row],[الاول.الأول]]-_‏‏دمج3[[#This Row],[التشخيصي]]</f>
        <v>0</v>
      </c>
      <c r="E233" t="s">
        <v>654</v>
      </c>
      <c r="H233" s="299">
        <f>_‏‏دمج4[[#This Row],[الثاني]]-_‏‏دمج4[[#This Row],[الاول.الأول]]</f>
        <v>0</v>
      </c>
      <c r="I233" t="s">
        <v>654</v>
      </c>
      <c r="L233" s="300">
        <f>_‏‏دمج5[[#This Row],[الثالث.الثالث]]-_‏‏دمج5[[#This Row],[الثاني]]</f>
        <v>0</v>
      </c>
      <c r="M233" t="s">
        <v>654</v>
      </c>
      <c r="P233" s="299">
        <f>_‏‏دمج6[[#This Row],[الجدول7.الرابع]]-_‏‏دمج6[[#This Row],[الثالث]]</f>
        <v>0</v>
      </c>
      <c r="Q233" t="s">
        <v>654</v>
      </c>
      <c r="T233" s="299">
        <f>_‏‏دمج7[[#This Row],[الخامس.الخامس]]-_‏‏دمج7[[#This Row],[الرابع]]</f>
        <v>0</v>
      </c>
    </row>
    <row r="234" spans="1:20">
      <c r="A234" t="s">
        <v>654</v>
      </c>
      <c r="D234" s="299">
        <f>_‏‏دمج3[[#This Row],[الاول.الأول]]-_‏‏دمج3[[#This Row],[التشخيصي]]</f>
        <v>0</v>
      </c>
      <c r="E234" t="s">
        <v>654</v>
      </c>
      <c r="H234" s="299">
        <f>_‏‏دمج4[[#This Row],[الثاني]]-_‏‏دمج4[[#This Row],[الاول.الأول]]</f>
        <v>0</v>
      </c>
      <c r="I234" t="s">
        <v>654</v>
      </c>
      <c r="L234" s="300">
        <f>_‏‏دمج5[[#This Row],[الثالث.الثالث]]-_‏‏دمج5[[#This Row],[الثاني]]</f>
        <v>0</v>
      </c>
      <c r="M234" t="s">
        <v>654</v>
      </c>
      <c r="P234" s="299">
        <f>_‏‏دمج6[[#This Row],[الجدول7.الرابع]]-_‏‏دمج6[[#This Row],[الثالث]]</f>
        <v>0</v>
      </c>
      <c r="Q234" t="s">
        <v>654</v>
      </c>
      <c r="T234" s="299">
        <f>_‏‏دمج7[[#This Row],[الخامس.الخامس]]-_‏‏دمج7[[#This Row],[الرابع]]</f>
        <v>0</v>
      </c>
    </row>
    <row r="235" spans="1:20">
      <c r="A235" t="s">
        <v>654</v>
      </c>
      <c r="D235" s="299">
        <f>_‏‏دمج3[[#This Row],[الاول.الأول]]-_‏‏دمج3[[#This Row],[التشخيصي]]</f>
        <v>0</v>
      </c>
      <c r="E235" t="s">
        <v>654</v>
      </c>
      <c r="H235" s="299">
        <f>_‏‏دمج4[[#This Row],[الثاني]]-_‏‏دمج4[[#This Row],[الاول.الأول]]</f>
        <v>0</v>
      </c>
      <c r="I235" t="s">
        <v>654</v>
      </c>
      <c r="L235" s="300">
        <f>_‏‏دمج5[[#This Row],[الثالث.الثالث]]-_‏‏دمج5[[#This Row],[الثاني]]</f>
        <v>0</v>
      </c>
      <c r="M235" t="s">
        <v>654</v>
      </c>
      <c r="P235" s="299">
        <f>_‏‏دمج6[[#This Row],[الجدول7.الرابع]]-_‏‏دمج6[[#This Row],[الثالث]]</f>
        <v>0</v>
      </c>
      <c r="Q235" t="s">
        <v>654</v>
      </c>
      <c r="T235" s="299">
        <f>_‏‏دمج7[[#This Row],[الخامس.الخامس]]-_‏‏دمج7[[#This Row],[الرابع]]</f>
        <v>0</v>
      </c>
    </row>
    <row r="236" spans="1:20">
      <c r="A236" t="s">
        <v>654</v>
      </c>
      <c r="D236" s="299">
        <f>_‏‏دمج3[[#This Row],[الاول.الأول]]-_‏‏دمج3[[#This Row],[التشخيصي]]</f>
        <v>0</v>
      </c>
      <c r="E236" t="s">
        <v>654</v>
      </c>
      <c r="H236" s="299">
        <f>_‏‏دمج4[[#This Row],[الثاني]]-_‏‏دمج4[[#This Row],[الاول.الأول]]</f>
        <v>0</v>
      </c>
      <c r="I236" t="s">
        <v>654</v>
      </c>
      <c r="L236" s="300">
        <f>_‏‏دمج5[[#This Row],[الثالث.الثالث]]-_‏‏دمج5[[#This Row],[الثاني]]</f>
        <v>0</v>
      </c>
      <c r="M236" t="s">
        <v>654</v>
      </c>
      <c r="P236" s="299">
        <f>_‏‏دمج6[[#This Row],[الجدول7.الرابع]]-_‏‏دمج6[[#This Row],[الثالث]]</f>
        <v>0</v>
      </c>
      <c r="Q236" t="s">
        <v>654</v>
      </c>
      <c r="T236" s="299">
        <f>_‏‏دمج7[[#This Row],[الخامس.الخامس]]-_‏‏دمج7[[#This Row],[الرابع]]</f>
        <v>0</v>
      </c>
    </row>
    <row r="237" spans="1:20">
      <c r="A237" t="s">
        <v>654</v>
      </c>
      <c r="D237" s="299">
        <f>_‏‏دمج3[[#This Row],[الاول.الأول]]-_‏‏دمج3[[#This Row],[التشخيصي]]</f>
        <v>0</v>
      </c>
      <c r="E237" t="s">
        <v>654</v>
      </c>
      <c r="H237" s="299">
        <f>_‏‏دمج4[[#This Row],[الثاني]]-_‏‏دمج4[[#This Row],[الاول.الأول]]</f>
        <v>0</v>
      </c>
      <c r="I237" t="s">
        <v>654</v>
      </c>
      <c r="L237" s="300">
        <f>_‏‏دمج5[[#This Row],[الثالث.الثالث]]-_‏‏دمج5[[#This Row],[الثاني]]</f>
        <v>0</v>
      </c>
      <c r="M237" t="s">
        <v>654</v>
      </c>
      <c r="P237" s="299">
        <f>_‏‏دمج6[[#This Row],[الجدول7.الرابع]]-_‏‏دمج6[[#This Row],[الثالث]]</f>
        <v>0</v>
      </c>
      <c r="Q237" t="s">
        <v>654</v>
      </c>
      <c r="T237" s="299">
        <f>_‏‏دمج7[[#This Row],[الخامس.الخامس]]-_‏‏دمج7[[#This Row],[الرابع]]</f>
        <v>0</v>
      </c>
    </row>
    <row r="238" spans="1:20">
      <c r="A238" t="s">
        <v>654</v>
      </c>
      <c r="D238" s="299">
        <f>_‏‏دمج3[[#This Row],[الاول.الأول]]-_‏‏دمج3[[#This Row],[التشخيصي]]</f>
        <v>0</v>
      </c>
      <c r="E238" t="s">
        <v>654</v>
      </c>
      <c r="H238" s="299">
        <f>_‏‏دمج4[[#This Row],[الثاني]]-_‏‏دمج4[[#This Row],[الاول.الأول]]</f>
        <v>0</v>
      </c>
      <c r="I238" t="s">
        <v>654</v>
      </c>
      <c r="L238" s="300">
        <f>_‏‏دمج5[[#This Row],[الثالث.الثالث]]-_‏‏دمج5[[#This Row],[الثاني]]</f>
        <v>0</v>
      </c>
      <c r="M238" t="s">
        <v>654</v>
      </c>
      <c r="P238" s="299">
        <f>_‏‏دمج6[[#This Row],[الجدول7.الرابع]]-_‏‏دمج6[[#This Row],[الثالث]]</f>
        <v>0</v>
      </c>
      <c r="Q238" t="s">
        <v>654</v>
      </c>
      <c r="T238" s="299">
        <f>_‏‏دمج7[[#This Row],[الخامس.الخامس]]-_‏‏دمج7[[#This Row],[الرابع]]</f>
        <v>0</v>
      </c>
    </row>
    <row r="239" spans="1:20">
      <c r="A239" t="s">
        <v>654</v>
      </c>
      <c r="D239" s="299">
        <f>_‏‏دمج3[[#This Row],[الاول.الأول]]-_‏‏دمج3[[#This Row],[التشخيصي]]</f>
        <v>0</v>
      </c>
      <c r="E239" t="s">
        <v>654</v>
      </c>
      <c r="H239" s="299">
        <f>_‏‏دمج4[[#This Row],[الثاني]]-_‏‏دمج4[[#This Row],[الاول.الأول]]</f>
        <v>0</v>
      </c>
      <c r="I239" t="s">
        <v>654</v>
      </c>
      <c r="L239" s="300">
        <f>_‏‏دمج5[[#This Row],[الثالث.الثالث]]-_‏‏دمج5[[#This Row],[الثاني]]</f>
        <v>0</v>
      </c>
      <c r="M239" t="s">
        <v>654</v>
      </c>
      <c r="P239" s="299">
        <f>_‏‏دمج6[[#This Row],[الجدول7.الرابع]]-_‏‏دمج6[[#This Row],[الثالث]]</f>
        <v>0</v>
      </c>
      <c r="Q239" t="s">
        <v>654</v>
      </c>
      <c r="T239" s="299">
        <f>_‏‏دمج7[[#This Row],[الخامس.الخامس]]-_‏‏دمج7[[#This Row],[الرابع]]</f>
        <v>0</v>
      </c>
    </row>
    <row r="240" spans="1:20">
      <c r="A240" t="s">
        <v>654</v>
      </c>
      <c r="D240" s="299">
        <f>_‏‏دمج3[[#This Row],[الاول.الأول]]-_‏‏دمج3[[#This Row],[التشخيصي]]</f>
        <v>0</v>
      </c>
      <c r="E240" t="s">
        <v>654</v>
      </c>
      <c r="H240" s="299">
        <f>_‏‏دمج4[[#This Row],[الثاني]]-_‏‏دمج4[[#This Row],[الاول.الأول]]</f>
        <v>0</v>
      </c>
      <c r="I240" t="s">
        <v>654</v>
      </c>
      <c r="L240" s="300">
        <f>_‏‏دمج5[[#This Row],[الثالث.الثالث]]-_‏‏دمج5[[#This Row],[الثاني]]</f>
        <v>0</v>
      </c>
      <c r="M240" t="s">
        <v>654</v>
      </c>
      <c r="P240" s="299">
        <f>_‏‏دمج6[[#This Row],[الجدول7.الرابع]]-_‏‏دمج6[[#This Row],[الثالث]]</f>
        <v>0</v>
      </c>
      <c r="Q240" t="s">
        <v>654</v>
      </c>
      <c r="T240" s="299">
        <f>_‏‏دمج7[[#This Row],[الخامس.الخامس]]-_‏‏دمج7[[#This Row],[الرابع]]</f>
        <v>0</v>
      </c>
    </row>
    <row r="241" spans="1:20">
      <c r="A241" t="s">
        <v>654</v>
      </c>
      <c r="D241" s="299">
        <f>_‏‏دمج3[[#This Row],[الاول.الأول]]-_‏‏دمج3[[#This Row],[التشخيصي]]</f>
        <v>0</v>
      </c>
      <c r="E241" t="s">
        <v>654</v>
      </c>
      <c r="H241" s="299">
        <f>_‏‏دمج4[[#This Row],[الثاني]]-_‏‏دمج4[[#This Row],[الاول.الأول]]</f>
        <v>0</v>
      </c>
      <c r="I241" t="s">
        <v>654</v>
      </c>
      <c r="L241" s="300">
        <f>_‏‏دمج5[[#This Row],[الثالث.الثالث]]-_‏‏دمج5[[#This Row],[الثاني]]</f>
        <v>0</v>
      </c>
      <c r="M241" t="s">
        <v>654</v>
      </c>
      <c r="P241" s="299">
        <f>_‏‏دمج6[[#This Row],[الجدول7.الرابع]]-_‏‏دمج6[[#This Row],[الثالث]]</f>
        <v>0</v>
      </c>
      <c r="Q241" t="s">
        <v>654</v>
      </c>
      <c r="T241" s="299">
        <f>_‏‏دمج7[[#This Row],[الخامس.الخامس]]-_‏‏دمج7[[#This Row],[الرابع]]</f>
        <v>0</v>
      </c>
    </row>
    <row r="242" spans="1:20">
      <c r="A242" t="s">
        <v>654</v>
      </c>
      <c r="D242" s="299">
        <f>_‏‏دمج3[[#This Row],[الاول.الأول]]-_‏‏دمج3[[#This Row],[التشخيصي]]</f>
        <v>0</v>
      </c>
      <c r="E242" t="s">
        <v>654</v>
      </c>
      <c r="H242" s="299">
        <f>_‏‏دمج4[[#This Row],[الثاني]]-_‏‏دمج4[[#This Row],[الاول.الأول]]</f>
        <v>0</v>
      </c>
      <c r="I242" t="s">
        <v>654</v>
      </c>
      <c r="L242" s="300">
        <f>_‏‏دمج5[[#This Row],[الثالث.الثالث]]-_‏‏دمج5[[#This Row],[الثاني]]</f>
        <v>0</v>
      </c>
      <c r="M242" t="s">
        <v>654</v>
      </c>
      <c r="P242" s="299">
        <f>_‏‏دمج6[[#This Row],[الجدول7.الرابع]]-_‏‏دمج6[[#This Row],[الثالث]]</f>
        <v>0</v>
      </c>
      <c r="Q242" t="s">
        <v>654</v>
      </c>
      <c r="T242" s="299">
        <f>_‏‏دمج7[[#This Row],[الخامس.الخامس]]-_‏‏دمج7[[#This Row],[الرابع]]</f>
        <v>0</v>
      </c>
    </row>
    <row r="243" spans="1:20">
      <c r="A243" t="s">
        <v>654</v>
      </c>
      <c r="D243" s="299">
        <f>_‏‏دمج3[[#This Row],[الاول.الأول]]-_‏‏دمج3[[#This Row],[التشخيصي]]</f>
        <v>0</v>
      </c>
      <c r="E243" t="s">
        <v>654</v>
      </c>
      <c r="H243" s="299">
        <f>_‏‏دمج4[[#This Row],[الثاني]]-_‏‏دمج4[[#This Row],[الاول.الأول]]</f>
        <v>0</v>
      </c>
      <c r="I243" t="s">
        <v>654</v>
      </c>
      <c r="L243" s="300">
        <f>_‏‏دمج5[[#This Row],[الثالث.الثالث]]-_‏‏دمج5[[#This Row],[الثاني]]</f>
        <v>0</v>
      </c>
      <c r="M243" t="s">
        <v>654</v>
      </c>
      <c r="P243" s="299">
        <f>_‏‏دمج6[[#This Row],[الجدول7.الرابع]]-_‏‏دمج6[[#This Row],[الثالث]]</f>
        <v>0</v>
      </c>
      <c r="Q243" t="s">
        <v>654</v>
      </c>
      <c r="T243" s="299">
        <f>_‏‏دمج7[[#This Row],[الخامس.الخامس]]-_‏‏دمج7[[#This Row],[الرابع]]</f>
        <v>0</v>
      </c>
    </row>
    <row r="244" spans="1:20">
      <c r="A244" t="s">
        <v>654</v>
      </c>
      <c r="D244" s="299">
        <f>_‏‏دمج3[[#This Row],[الاول.الأول]]-_‏‏دمج3[[#This Row],[التشخيصي]]</f>
        <v>0</v>
      </c>
      <c r="E244" t="s">
        <v>654</v>
      </c>
      <c r="H244" s="299">
        <f>_‏‏دمج4[[#This Row],[الثاني]]-_‏‏دمج4[[#This Row],[الاول.الأول]]</f>
        <v>0</v>
      </c>
      <c r="I244" t="s">
        <v>654</v>
      </c>
      <c r="L244" s="300">
        <f>_‏‏دمج5[[#This Row],[الثالث.الثالث]]-_‏‏دمج5[[#This Row],[الثاني]]</f>
        <v>0</v>
      </c>
      <c r="M244" t="s">
        <v>654</v>
      </c>
      <c r="P244" s="299">
        <f>_‏‏دمج6[[#This Row],[الجدول7.الرابع]]-_‏‏دمج6[[#This Row],[الثالث]]</f>
        <v>0</v>
      </c>
      <c r="Q244" t="s">
        <v>654</v>
      </c>
      <c r="T244" s="299">
        <f>_‏‏دمج7[[#This Row],[الخامس.الخامس]]-_‏‏دمج7[[#This Row],[الرابع]]</f>
        <v>0</v>
      </c>
    </row>
    <row r="245" spans="1:20">
      <c r="A245" t="s">
        <v>654</v>
      </c>
      <c r="D245" s="299">
        <f>_‏‏دمج3[[#This Row],[الاول.الأول]]-_‏‏دمج3[[#This Row],[التشخيصي]]</f>
        <v>0</v>
      </c>
      <c r="E245" t="s">
        <v>654</v>
      </c>
      <c r="H245" s="299">
        <f>_‏‏دمج4[[#This Row],[الثاني]]-_‏‏دمج4[[#This Row],[الاول.الأول]]</f>
        <v>0</v>
      </c>
      <c r="I245" t="s">
        <v>654</v>
      </c>
      <c r="L245" s="300">
        <f>_‏‏دمج5[[#This Row],[الثالث.الثالث]]-_‏‏دمج5[[#This Row],[الثاني]]</f>
        <v>0</v>
      </c>
      <c r="M245" t="s">
        <v>654</v>
      </c>
      <c r="P245" s="299">
        <f>_‏‏دمج6[[#This Row],[الجدول7.الرابع]]-_‏‏دمج6[[#This Row],[الثالث]]</f>
        <v>0</v>
      </c>
      <c r="Q245" t="s">
        <v>654</v>
      </c>
      <c r="T245" s="299">
        <f>_‏‏دمج7[[#This Row],[الخامس.الخامس]]-_‏‏دمج7[[#This Row],[الرابع]]</f>
        <v>0</v>
      </c>
    </row>
    <row r="246" spans="1:20">
      <c r="A246" t="s">
        <v>654</v>
      </c>
      <c r="D246" s="299">
        <f>_‏‏دمج3[[#This Row],[الاول.الأول]]-_‏‏دمج3[[#This Row],[التشخيصي]]</f>
        <v>0</v>
      </c>
      <c r="E246" t="s">
        <v>654</v>
      </c>
      <c r="H246" s="299">
        <f>_‏‏دمج4[[#This Row],[الثاني]]-_‏‏دمج4[[#This Row],[الاول.الأول]]</f>
        <v>0</v>
      </c>
      <c r="I246" t="s">
        <v>654</v>
      </c>
      <c r="L246" s="300">
        <f>_‏‏دمج5[[#This Row],[الثالث.الثالث]]-_‏‏دمج5[[#This Row],[الثاني]]</f>
        <v>0</v>
      </c>
      <c r="M246" t="s">
        <v>654</v>
      </c>
      <c r="P246" s="299">
        <f>_‏‏دمج6[[#This Row],[الجدول7.الرابع]]-_‏‏دمج6[[#This Row],[الثالث]]</f>
        <v>0</v>
      </c>
      <c r="Q246" t="s">
        <v>654</v>
      </c>
      <c r="T246" s="299">
        <f>_‏‏دمج7[[#This Row],[الخامس.الخامس]]-_‏‏دمج7[[#This Row],[الرابع]]</f>
        <v>0</v>
      </c>
    </row>
    <row r="247" spans="1:20">
      <c r="A247" t="s">
        <v>654</v>
      </c>
      <c r="D247" s="299">
        <f>_‏‏دمج3[[#This Row],[الاول.الأول]]-_‏‏دمج3[[#This Row],[التشخيصي]]</f>
        <v>0</v>
      </c>
      <c r="E247" t="s">
        <v>654</v>
      </c>
      <c r="H247" s="299">
        <f>_‏‏دمج4[[#This Row],[الثاني]]-_‏‏دمج4[[#This Row],[الاول.الأول]]</f>
        <v>0</v>
      </c>
      <c r="I247" t="s">
        <v>654</v>
      </c>
      <c r="L247" s="300">
        <f>_‏‏دمج5[[#This Row],[الثالث.الثالث]]-_‏‏دمج5[[#This Row],[الثاني]]</f>
        <v>0</v>
      </c>
      <c r="M247" t="s">
        <v>654</v>
      </c>
      <c r="P247" s="299">
        <f>_‏‏دمج6[[#This Row],[الجدول7.الرابع]]-_‏‏دمج6[[#This Row],[الثالث]]</f>
        <v>0</v>
      </c>
      <c r="Q247" t="s">
        <v>654</v>
      </c>
      <c r="T247" s="299">
        <f>_‏‏دمج7[[#This Row],[الخامس.الخامس]]-_‏‏دمج7[[#This Row],[الرابع]]</f>
        <v>0</v>
      </c>
    </row>
    <row r="248" spans="1:20">
      <c r="A248" t="s">
        <v>654</v>
      </c>
      <c r="D248" s="299">
        <f>_‏‏دمج3[[#This Row],[الاول.الأول]]-_‏‏دمج3[[#This Row],[التشخيصي]]</f>
        <v>0</v>
      </c>
      <c r="E248" t="s">
        <v>654</v>
      </c>
      <c r="H248" s="299">
        <f>_‏‏دمج4[[#This Row],[الثاني]]-_‏‏دمج4[[#This Row],[الاول.الأول]]</f>
        <v>0</v>
      </c>
      <c r="I248" t="s">
        <v>654</v>
      </c>
      <c r="L248" s="300">
        <f>_‏‏دمج5[[#This Row],[الثالث.الثالث]]-_‏‏دمج5[[#This Row],[الثاني]]</f>
        <v>0</v>
      </c>
      <c r="M248" t="s">
        <v>654</v>
      </c>
      <c r="P248" s="299">
        <f>_‏‏دمج6[[#This Row],[الجدول7.الرابع]]-_‏‏دمج6[[#This Row],[الثالث]]</f>
        <v>0</v>
      </c>
      <c r="Q248" t="s">
        <v>654</v>
      </c>
      <c r="T248" s="299">
        <f>_‏‏دمج7[[#This Row],[الخامس.الخامس]]-_‏‏دمج7[[#This Row],[الرابع]]</f>
        <v>0</v>
      </c>
    </row>
    <row r="249" spans="1:20">
      <c r="A249" t="s">
        <v>654</v>
      </c>
      <c r="D249" s="299">
        <f>_‏‏دمج3[[#This Row],[الاول.الأول]]-_‏‏دمج3[[#This Row],[التشخيصي]]</f>
        <v>0</v>
      </c>
      <c r="E249" t="s">
        <v>654</v>
      </c>
      <c r="H249" s="299">
        <f>_‏‏دمج4[[#This Row],[الثاني]]-_‏‏دمج4[[#This Row],[الاول.الأول]]</f>
        <v>0</v>
      </c>
      <c r="I249" t="s">
        <v>654</v>
      </c>
      <c r="L249" s="300">
        <f>_‏‏دمج5[[#This Row],[الثالث.الثالث]]-_‏‏دمج5[[#This Row],[الثاني]]</f>
        <v>0</v>
      </c>
      <c r="M249" t="s">
        <v>654</v>
      </c>
      <c r="P249" s="299">
        <f>_‏‏دمج6[[#This Row],[الجدول7.الرابع]]-_‏‏دمج6[[#This Row],[الثالث]]</f>
        <v>0</v>
      </c>
      <c r="Q249" t="s">
        <v>654</v>
      </c>
      <c r="T249" s="299">
        <f>_‏‏دمج7[[#This Row],[الخامس.الخامس]]-_‏‏دمج7[[#This Row],[الرابع]]</f>
        <v>0</v>
      </c>
    </row>
    <row r="250" spans="1:20">
      <c r="A250" t="s">
        <v>654</v>
      </c>
      <c r="D250" s="299">
        <f>_‏‏دمج3[[#This Row],[الاول.الأول]]-_‏‏دمج3[[#This Row],[التشخيصي]]</f>
        <v>0</v>
      </c>
      <c r="E250" t="s">
        <v>654</v>
      </c>
      <c r="H250" s="299">
        <f>_‏‏دمج4[[#This Row],[الثاني]]-_‏‏دمج4[[#This Row],[الاول.الأول]]</f>
        <v>0</v>
      </c>
      <c r="I250" t="s">
        <v>654</v>
      </c>
      <c r="L250" s="300">
        <f>_‏‏دمج5[[#This Row],[الثالث.الثالث]]-_‏‏دمج5[[#This Row],[الثاني]]</f>
        <v>0</v>
      </c>
      <c r="M250" t="s">
        <v>654</v>
      </c>
      <c r="P250" s="299">
        <f>_‏‏دمج6[[#This Row],[الجدول7.الرابع]]-_‏‏دمج6[[#This Row],[الثالث]]</f>
        <v>0</v>
      </c>
      <c r="Q250" t="s">
        <v>654</v>
      </c>
      <c r="T250" s="299">
        <f>_‏‏دمج7[[#This Row],[الخامس.الخامس]]-_‏‏دمج7[[#This Row],[الرابع]]</f>
        <v>0</v>
      </c>
    </row>
    <row r="251" spans="1:20">
      <c r="A251" t="s">
        <v>654</v>
      </c>
      <c r="D251" s="299">
        <f>_‏‏دمج3[[#This Row],[الاول.الأول]]-_‏‏دمج3[[#This Row],[التشخيصي]]</f>
        <v>0</v>
      </c>
      <c r="E251" t="s">
        <v>654</v>
      </c>
      <c r="H251" s="299">
        <f>_‏‏دمج4[[#This Row],[الثاني]]-_‏‏دمج4[[#This Row],[الاول.الأول]]</f>
        <v>0</v>
      </c>
      <c r="I251" t="s">
        <v>654</v>
      </c>
      <c r="L251" s="300">
        <f>_‏‏دمج5[[#This Row],[الثالث.الثالث]]-_‏‏دمج5[[#This Row],[الثاني]]</f>
        <v>0</v>
      </c>
      <c r="M251" t="s">
        <v>654</v>
      </c>
      <c r="P251" s="299">
        <f>_‏‏دمج6[[#This Row],[الجدول7.الرابع]]-_‏‏دمج6[[#This Row],[الثالث]]</f>
        <v>0</v>
      </c>
      <c r="Q251" t="s">
        <v>654</v>
      </c>
      <c r="T251" s="299">
        <f>_‏‏دمج7[[#This Row],[الخامس.الخامس]]-_‏‏دمج7[[#This Row],[الرابع]]</f>
        <v>0</v>
      </c>
    </row>
    <row r="252" spans="1:20">
      <c r="A252" t="s">
        <v>654</v>
      </c>
      <c r="D252" s="299">
        <f>_‏‏دمج3[[#This Row],[الاول.الأول]]-_‏‏دمج3[[#This Row],[التشخيصي]]</f>
        <v>0</v>
      </c>
      <c r="E252" t="s">
        <v>654</v>
      </c>
      <c r="H252" s="299">
        <f>_‏‏دمج4[[#This Row],[الثاني]]-_‏‏دمج4[[#This Row],[الاول.الأول]]</f>
        <v>0</v>
      </c>
      <c r="I252" t="s">
        <v>654</v>
      </c>
      <c r="L252" s="300">
        <f>_‏‏دمج5[[#This Row],[الثالث.الثالث]]-_‏‏دمج5[[#This Row],[الثاني]]</f>
        <v>0</v>
      </c>
      <c r="M252" t="s">
        <v>654</v>
      </c>
      <c r="P252" s="299">
        <f>_‏‏دمج6[[#This Row],[الجدول7.الرابع]]-_‏‏دمج6[[#This Row],[الثالث]]</f>
        <v>0</v>
      </c>
      <c r="Q252" t="s">
        <v>654</v>
      </c>
      <c r="T252" s="299">
        <f>_‏‏دمج7[[#This Row],[الخامس.الخامس]]-_‏‏دمج7[[#This Row],[الرابع]]</f>
        <v>0</v>
      </c>
    </row>
    <row r="253" spans="1:20">
      <c r="A253" t="s">
        <v>654</v>
      </c>
      <c r="D253" s="299">
        <f>_‏‏دمج3[[#This Row],[الاول.الأول]]-_‏‏دمج3[[#This Row],[التشخيصي]]</f>
        <v>0</v>
      </c>
      <c r="E253" t="s">
        <v>654</v>
      </c>
      <c r="H253" s="299">
        <f>_‏‏دمج4[[#This Row],[الثاني]]-_‏‏دمج4[[#This Row],[الاول.الأول]]</f>
        <v>0</v>
      </c>
      <c r="I253" t="s">
        <v>654</v>
      </c>
      <c r="L253" s="300">
        <f>_‏‏دمج5[[#This Row],[الثالث.الثالث]]-_‏‏دمج5[[#This Row],[الثاني]]</f>
        <v>0</v>
      </c>
      <c r="M253" t="s">
        <v>654</v>
      </c>
      <c r="P253" s="299">
        <f>_‏‏دمج6[[#This Row],[الجدول7.الرابع]]-_‏‏دمج6[[#This Row],[الثالث]]</f>
        <v>0</v>
      </c>
      <c r="Q253" t="s">
        <v>654</v>
      </c>
      <c r="T253" s="299">
        <f>_‏‏دمج7[[#This Row],[الخامس.الخامس]]-_‏‏دمج7[[#This Row],[الرابع]]</f>
        <v>0</v>
      </c>
    </row>
    <row r="254" spans="1:20">
      <c r="A254" t="s">
        <v>654</v>
      </c>
      <c r="D254" s="299">
        <f>_‏‏دمج3[[#This Row],[الاول.الأول]]-_‏‏دمج3[[#This Row],[التشخيصي]]</f>
        <v>0</v>
      </c>
      <c r="E254" t="s">
        <v>654</v>
      </c>
      <c r="H254" s="299">
        <f>_‏‏دمج4[[#This Row],[الثاني]]-_‏‏دمج4[[#This Row],[الاول.الأول]]</f>
        <v>0</v>
      </c>
      <c r="I254" t="s">
        <v>654</v>
      </c>
      <c r="L254" s="300">
        <f>_‏‏دمج5[[#This Row],[الثالث.الثالث]]-_‏‏دمج5[[#This Row],[الثاني]]</f>
        <v>0</v>
      </c>
      <c r="M254" t="s">
        <v>654</v>
      </c>
      <c r="P254" s="299">
        <f>_‏‏دمج6[[#This Row],[الجدول7.الرابع]]-_‏‏دمج6[[#This Row],[الثالث]]</f>
        <v>0</v>
      </c>
      <c r="Q254" t="s">
        <v>654</v>
      </c>
      <c r="T254" s="299">
        <f>_‏‏دمج7[[#This Row],[الخامس.الخامس]]-_‏‏دمج7[[#This Row],[الرابع]]</f>
        <v>0</v>
      </c>
    </row>
    <row r="255" spans="1:20">
      <c r="A255" t="s">
        <v>654</v>
      </c>
      <c r="D255" s="299">
        <f>_‏‏دمج3[[#This Row],[الاول.الأول]]-_‏‏دمج3[[#This Row],[التشخيصي]]</f>
        <v>0</v>
      </c>
      <c r="E255" t="s">
        <v>654</v>
      </c>
      <c r="H255" s="299">
        <f>_‏‏دمج4[[#This Row],[الثاني]]-_‏‏دمج4[[#This Row],[الاول.الأول]]</f>
        <v>0</v>
      </c>
      <c r="I255" t="s">
        <v>654</v>
      </c>
      <c r="L255" s="300">
        <f>_‏‏دمج5[[#This Row],[الثالث.الثالث]]-_‏‏دمج5[[#This Row],[الثاني]]</f>
        <v>0</v>
      </c>
      <c r="M255" t="s">
        <v>654</v>
      </c>
      <c r="P255" s="299">
        <f>_‏‏دمج6[[#This Row],[الجدول7.الرابع]]-_‏‏دمج6[[#This Row],[الثالث]]</f>
        <v>0</v>
      </c>
      <c r="Q255" t="s">
        <v>654</v>
      </c>
      <c r="T255" s="299">
        <f>_‏‏دمج7[[#This Row],[الخامس.الخامس]]-_‏‏دمج7[[#This Row],[الرابع]]</f>
        <v>0</v>
      </c>
    </row>
    <row r="256" spans="1:20">
      <c r="A256" t="s">
        <v>654</v>
      </c>
      <c r="D256" s="299">
        <f>_‏‏دمج3[[#This Row],[الاول.الأول]]-_‏‏دمج3[[#This Row],[التشخيصي]]</f>
        <v>0</v>
      </c>
      <c r="E256" t="s">
        <v>654</v>
      </c>
      <c r="H256" s="299">
        <f>_‏‏دمج4[[#This Row],[الثاني]]-_‏‏دمج4[[#This Row],[الاول.الأول]]</f>
        <v>0</v>
      </c>
      <c r="I256" t="s">
        <v>654</v>
      </c>
      <c r="L256" s="300">
        <f>_‏‏دمج5[[#This Row],[الثالث.الثالث]]-_‏‏دمج5[[#This Row],[الثاني]]</f>
        <v>0</v>
      </c>
      <c r="M256" t="s">
        <v>654</v>
      </c>
      <c r="P256" s="299">
        <f>_‏‏دمج6[[#This Row],[الجدول7.الرابع]]-_‏‏دمج6[[#This Row],[الثالث]]</f>
        <v>0</v>
      </c>
      <c r="Q256" t="s">
        <v>654</v>
      </c>
      <c r="T256" s="299">
        <f>_‏‏دمج7[[#This Row],[الخامس.الخامس]]-_‏‏دمج7[[#This Row],[الرابع]]</f>
        <v>0</v>
      </c>
    </row>
    <row r="257" spans="1:20">
      <c r="A257" t="s">
        <v>654</v>
      </c>
      <c r="D257" s="299">
        <f>_‏‏دمج3[[#This Row],[الاول.الأول]]-_‏‏دمج3[[#This Row],[التشخيصي]]</f>
        <v>0</v>
      </c>
      <c r="E257" t="s">
        <v>654</v>
      </c>
      <c r="H257" s="299">
        <f>_‏‏دمج4[[#This Row],[الثاني]]-_‏‏دمج4[[#This Row],[الاول.الأول]]</f>
        <v>0</v>
      </c>
      <c r="I257" t="s">
        <v>654</v>
      </c>
      <c r="L257" s="300">
        <f>_‏‏دمج5[[#This Row],[الثالث.الثالث]]-_‏‏دمج5[[#This Row],[الثاني]]</f>
        <v>0</v>
      </c>
      <c r="M257" t="s">
        <v>654</v>
      </c>
      <c r="P257" s="299">
        <f>_‏‏دمج6[[#This Row],[الجدول7.الرابع]]-_‏‏دمج6[[#This Row],[الثالث]]</f>
        <v>0</v>
      </c>
      <c r="Q257" t="s">
        <v>654</v>
      </c>
      <c r="T257" s="299">
        <f>_‏‏دمج7[[#This Row],[الخامس.الخامس]]-_‏‏دمج7[[#This Row],[الرابع]]</f>
        <v>0</v>
      </c>
    </row>
    <row r="258" spans="1:20">
      <c r="A258" t="s">
        <v>654</v>
      </c>
      <c r="D258" s="299">
        <f>_‏‏دمج3[[#This Row],[الاول.الأول]]-_‏‏دمج3[[#This Row],[التشخيصي]]</f>
        <v>0</v>
      </c>
      <c r="E258" t="s">
        <v>654</v>
      </c>
      <c r="H258" s="299">
        <f>_‏‏دمج4[[#This Row],[الثاني]]-_‏‏دمج4[[#This Row],[الاول.الأول]]</f>
        <v>0</v>
      </c>
      <c r="I258" t="s">
        <v>654</v>
      </c>
      <c r="L258" s="300">
        <f>_‏‏دمج5[[#This Row],[الثالث.الثالث]]-_‏‏دمج5[[#This Row],[الثاني]]</f>
        <v>0</v>
      </c>
      <c r="M258" t="s">
        <v>654</v>
      </c>
      <c r="P258" s="299">
        <f>_‏‏دمج6[[#This Row],[الجدول7.الرابع]]-_‏‏دمج6[[#This Row],[الثالث]]</f>
        <v>0</v>
      </c>
      <c r="Q258" t="s">
        <v>654</v>
      </c>
      <c r="T258" s="299">
        <f>_‏‏دمج7[[#This Row],[الخامس.الخامس]]-_‏‏دمج7[[#This Row],[الرابع]]</f>
        <v>0</v>
      </c>
    </row>
    <row r="259" spans="1:20">
      <c r="A259" t="s">
        <v>654</v>
      </c>
      <c r="D259" s="299">
        <f>_‏‏دمج3[[#This Row],[الاول.الأول]]-_‏‏دمج3[[#This Row],[التشخيصي]]</f>
        <v>0</v>
      </c>
      <c r="E259" t="s">
        <v>654</v>
      </c>
      <c r="H259" s="299">
        <f>_‏‏دمج4[[#This Row],[الثاني]]-_‏‏دمج4[[#This Row],[الاول.الأول]]</f>
        <v>0</v>
      </c>
      <c r="I259" t="s">
        <v>654</v>
      </c>
      <c r="L259" s="300">
        <f>_‏‏دمج5[[#This Row],[الثالث.الثالث]]-_‏‏دمج5[[#This Row],[الثاني]]</f>
        <v>0</v>
      </c>
      <c r="M259" t="s">
        <v>654</v>
      </c>
      <c r="P259" s="299">
        <f>_‏‏دمج6[[#This Row],[الجدول7.الرابع]]-_‏‏دمج6[[#This Row],[الثالث]]</f>
        <v>0</v>
      </c>
      <c r="Q259" t="s">
        <v>654</v>
      </c>
      <c r="T259" s="299">
        <f>_‏‏دمج7[[#This Row],[الخامس.الخامس]]-_‏‏دمج7[[#This Row],[الرابع]]</f>
        <v>0</v>
      </c>
    </row>
    <row r="260" spans="1:20">
      <c r="A260" t="s">
        <v>654</v>
      </c>
      <c r="D260" s="299">
        <f>_‏‏دمج3[[#This Row],[الاول.الأول]]-_‏‏دمج3[[#This Row],[التشخيصي]]</f>
        <v>0</v>
      </c>
      <c r="E260" t="s">
        <v>654</v>
      </c>
      <c r="H260" s="299">
        <f>_‏‏دمج4[[#This Row],[الثاني]]-_‏‏دمج4[[#This Row],[الاول.الأول]]</f>
        <v>0</v>
      </c>
      <c r="I260" t="s">
        <v>654</v>
      </c>
      <c r="L260" s="300">
        <f>_‏‏دمج5[[#This Row],[الثالث.الثالث]]-_‏‏دمج5[[#This Row],[الثاني]]</f>
        <v>0</v>
      </c>
      <c r="M260" t="s">
        <v>654</v>
      </c>
      <c r="P260" s="299">
        <f>_‏‏دمج6[[#This Row],[الجدول7.الرابع]]-_‏‏دمج6[[#This Row],[الثالث]]</f>
        <v>0</v>
      </c>
      <c r="Q260" t="s">
        <v>654</v>
      </c>
      <c r="T260" s="299">
        <f>_‏‏دمج7[[#This Row],[الخامس.الخامس]]-_‏‏دمج7[[#This Row],[الرابع]]</f>
        <v>0</v>
      </c>
    </row>
    <row r="261" spans="1:20">
      <c r="A261" t="s">
        <v>654</v>
      </c>
      <c r="D261" s="299">
        <f>_‏‏دمج3[[#This Row],[الاول.الأول]]-_‏‏دمج3[[#This Row],[التشخيصي]]</f>
        <v>0</v>
      </c>
      <c r="E261" t="s">
        <v>654</v>
      </c>
      <c r="H261" s="299">
        <f>_‏‏دمج4[[#This Row],[الثاني]]-_‏‏دمج4[[#This Row],[الاول.الأول]]</f>
        <v>0</v>
      </c>
      <c r="I261" t="s">
        <v>654</v>
      </c>
      <c r="L261" s="300">
        <f>_‏‏دمج5[[#This Row],[الثالث.الثالث]]-_‏‏دمج5[[#This Row],[الثاني]]</f>
        <v>0</v>
      </c>
      <c r="M261" t="s">
        <v>654</v>
      </c>
      <c r="P261" s="299">
        <f>_‏‏دمج6[[#This Row],[الجدول7.الرابع]]-_‏‏دمج6[[#This Row],[الثالث]]</f>
        <v>0</v>
      </c>
      <c r="Q261" t="s">
        <v>654</v>
      </c>
      <c r="T261" s="299">
        <f>_‏‏دمج7[[#This Row],[الخامس.الخامس]]-_‏‏دمج7[[#This Row],[الرابع]]</f>
        <v>0</v>
      </c>
    </row>
    <row r="262" spans="1:20">
      <c r="A262" t="s">
        <v>654</v>
      </c>
      <c r="D262" s="299">
        <f>_‏‏دمج3[[#This Row],[الاول.الأول]]-_‏‏دمج3[[#This Row],[التشخيصي]]</f>
        <v>0</v>
      </c>
      <c r="E262" t="s">
        <v>654</v>
      </c>
      <c r="H262" s="299">
        <f>_‏‏دمج4[[#This Row],[الثاني]]-_‏‏دمج4[[#This Row],[الاول.الأول]]</f>
        <v>0</v>
      </c>
      <c r="I262" t="s">
        <v>654</v>
      </c>
      <c r="L262" s="300">
        <f>_‏‏دمج5[[#This Row],[الثالث.الثالث]]-_‏‏دمج5[[#This Row],[الثاني]]</f>
        <v>0</v>
      </c>
      <c r="M262" t="s">
        <v>654</v>
      </c>
      <c r="P262" s="299">
        <f>_‏‏دمج6[[#This Row],[الجدول7.الرابع]]-_‏‏دمج6[[#This Row],[الثالث]]</f>
        <v>0</v>
      </c>
      <c r="Q262" t="s">
        <v>654</v>
      </c>
      <c r="T262" s="299">
        <f>_‏‏دمج7[[#This Row],[الخامس.الخامس]]-_‏‏دمج7[[#This Row],[الرابع]]</f>
        <v>0</v>
      </c>
    </row>
    <row r="263" spans="1:20">
      <c r="A263" t="s">
        <v>654</v>
      </c>
      <c r="D263" s="299">
        <f>_‏‏دمج3[[#This Row],[الاول.الأول]]-_‏‏دمج3[[#This Row],[التشخيصي]]</f>
        <v>0</v>
      </c>
      <c r="E263" t="s">
        <v>654</v>
      </c>
      <c r="H263" s="299">
        <f>_‏‏دمج4[[#This Row],[الثاني]]-_‏‏دمج4[[#This Row],[الاول.الأول]]</f>
        <v>0</v>
      </c>
      <c r="I263" t="s">
        <v>654</v>
      </c>
      <c r="L263" s="300">
        <f>_‏‏دمج5[[#This Row],[الثالث.الثالث]]-_‏‏دمج5[[#This Row],[الثاني]]</f>
        <v>0</v>
      </c>
      <c r="M263" t="s">
        <v>654</v>
      </c>
      <c r="P263" s="299">
        <f>_‏‏دمج6[[#This Row],[الجدول7.الرابع]]-_‏‏دمج6[[#This Row],[الثالث]]</f>
        <v>0</v>
      </c>
      <c r="Q263" t="s">
        <v>654</v>
      </c>
      <c r="T263" s="299">
        <f>_‏‏دمج7[[#This Row],[الخامس.الخامس]]-_‏‏دمج7[[#This Row],[الرابع]]</f>
        <v>0</v>
      </c>
    </row>
    <row r="264" spans="1:20">
      <c r="A264" t="s">
        <v>654</v>
      </c>
      <c r="D264" s="299">
        <f>_‏‏دمج3[[#This Row],[الاول.الأول]]-_‏‏دمج3[[#This Row],[التشخيصي]]</f>
        <v>0</v>
      </c>
      <c r="E264" t="s">
        <v>654</v>
      </c>
      <c r="H264" s="299">
        <f>_‏‏دمج4[[#This Row],[الثاني]]-_‏‏دمج4[[#This Row],[الاول.الأول]]</f>
        <v>0</v>
      </c>
      <c r="I264" t="s">
        <v>654</v>
      </c>
      <c r="L264" s="300">
        <f>_‏‏دمج5[[#This Row],[الثالث.الثالث]]-_‏‏دمج5[[#This Row],[الثاني]]</f>
        <v>0</v>
      </c>
      <c r="M264" t="s">
        <v>654</v>
      </c>
      <c r="P264" s="299">
        <f>_‏‏دمج6[[#This Row],[الجدول7.الرابع]]-_‏‏دمج6[[#This Row],[الثالث]]</f>
        <v>0</v>
      </c>
      <c r="Q264" t="s">
        <v>654</v>
      </c>
      <c r="T264" s="299">
        <f>_‏‏دمج7[[#This Row],[الخامس.الخامس]]-_‏‏دمج7[[#This Row],[الرابع]]</f>
        <v>0</v>
      </c>
    </row>
    <row r="265" spans="1:20">
      <c r="A265" t="s">
        <v>654</v>
      </c>
      <c r="D265" s="299">
        <f>_‏‏دمج3[[#This Row],[الاول.الأول]]-_‏‏دمج3[[#This Row],[التشخيصي]]</f>
        <v>0</v>
      </c>
      <c r="E265" t="s">
        <v>654</v>
      </c>
      <c r="H265" s="299">
        <f>_‏‏دمج4[[#This Row],[الثاني]]-_‏‏دمج4[[#This Row],[الاول.الأول]]</f>
        <v>0</v>
      </c>
      <c r="I265" t="s">
        <v>654</v>
      </c>
      <c r="L265" s="300">
        <f>_‏‏دمج5[[#This Row],[الثالث.الثالث]]-_‏‏دمج5[[#This Row],[الثاني]]</f>
        <v>0</v>
      </c>
      <c r="M265" t="s">
        <v>654</v>
      </c>
      <c r="P265" s="299">
        <f>_‏‏دمج6[[#This Row],[الجدول7.الرابع]]-_‏‏دمج6[[#This Row],[الثالث]]</f>
        <v>0</v>
      </c>
      <c r="Q265" t="s">
        <v>654</v>
      </c>
      <c r="T265" s="299">
        <f>_‏‏دمج7[[#This Row],[الخامس.الخامس]]-_‏‏دمج7[[#This Row],[الرابع]]</f>
        <v>0</v>
      </c>
    </row>
    <row r="266" spans="1:20">
      <c r="A266" t="s">
        <v>654</v>
      </c>
      <c r="D266" s="299">
        <f>_‏‏دمج3[[#This Row],[الاول.الأول]]-_‏‏دمج3[[#This Row],[التشخيصي]]</f>
        <v>0</v>
      </c>
      <c r="E266" t="s">
        <v>654</v>
      </c>
      <c r="H266" s="299">
        <f>_‏‏دمج4[[#This Row],[الثاني]]-_‏‏دمج4[[#This Row],[الاول.الأول]]</f>
        <v>0</v>
      </c>
      <c r="I266" t="s">
        <v>654</v>
      </c>
      <c r="L266" s="300">
        <f>_‏‏دمج5[[#This Row],[الثالث.الثالث]]-_‏‏دمج5[[#This Row],[الثاني]]</f>
        <v>0</v>
      </c>
      <c r="M266" t="s">
        <v>654</v>
      </c>
      <c r="P266" s="299">
        <f>_‏‏دمج6[[#This Row],[الجدول7.الرابع]]-_‏‏دمج6[[#This Row],[الثالث]]</f>
        <v>0</v>
      </c>
      <c r="Q266" t="s">
        <v>654</v>
      </c>
      <c r="T266" s="299">
        <f>_‏‏دمج7[[#This Row],[الخامس.الخامس]]-_‏‏دمج7[[#This Row],[الرابع]]</f>
        <v>0</v>
      </c>
    </row>
    <row r="267" spans="1:20">
      <c r="A267" t="s">
        <v>654</v>
      </c>
      <c r="D267" s="299">
        <f>_‏‏دمج3[[#This Row],[الاول.الأول]]-_‏‏دمج3[[#This Row],[التشخيصي]]</f>
        <v>0</v>
      </c>
      <c r="E267" t="s">
        <v>654</v>
      </c>
      <c r="H267" s="299">
        <f>_‏‏دمج4[[#This Row],[الثاني]]-_‏‏دمج4[[#This Row],[الاول.الأول]]</f>
        <v>0</v>
      </c>
      <c r="I267" t="s">
        <v>654</v>
      </c>
      <c r="L267" s="300">
        <f>_‏‏دمج5[[#This Row],[الثالث.الثالث]]-_‏‏دمج5[[#This Row],[الثاني]]</f>
        <v>0</v>
      </c>
      <c r="M267" t="s">
        <v>654</v>
      </c>
      <c r="P267" s="299">
        <f>_‏‏دمج6[[#This Row],[الجدول7.الرابع]]-_‏‏دمج6[[#This Row],[الثالث]]</f>
        <v>0</v>
      </c>
      <c r="Q267" t="s">
        <v>654</v>
      </c>
      <c r="T267" s="299">
        <f>_‏‏دمج7[[#This Row],[الخامس.الخامس]]-_‏‏دمج7[[#This Row],[الرابع]]</f>
        <v>0</v>
      </c>
    </row>
    <row r="268" spans="1:20">
      <c r="A268" t="s">
        <v>654</v>
      </c>
      <c r="D268" s="299">
        <f>_‏‏دمج3[[#This Row],[الاول.الأول]]-_‏‏دمج3[[#This Row],[التشخيصي]]</f>
        <v>0</v>
      </c>
      <c r="E268" t="s">
        <v>654</v>
      </c>
      <c r="H268" s="299">
        <f>_‏‏دمج4[[#This Row],[الثاني]]-_‏‏دمج4[[#This Row],[الاول.الأول]]</f>
        <v>0</v>
      </c>
      <c r="I268" t="s">
        <v>654</v>
      </c>
      <c r="L268" s="300">
        <f>_‏‏دمج5[[#This Row],[الثالث.الثالث]]-_‏‏دمج5[[#This Row],[الثاني]]</f>
        <v>0</v>
      </c>
      <c r="M268" t="s">
        <v>654</v>
      </c>
      <c r="P268" s="299">
        <f>_‏‏دمج6[[#This Row],[الجدول7.الرابع]]-_‏‏دمج6[[#This Row],[الثالث]]</f>
        <v>0</v>
      </c>
      <c r="Q268" t="s">
        <v>654</v>
      </c>
      <c r="T268" s="299">
        <f>_‏‏دمج7[[#This Row],[الخامس.الخامس]]-_‏‏دمج7[[#This Row],[الرابع]]</f>
        <v>0</v>
      </c>
    </row>
    <row r="269" spans="1:20">
      <c r="A269" t="s">
        <v>654</v>
      </c>
      <c r="D269" s="299">
        <f>_‏‏دمج3[[#This Row],[الاول.الأول]]-_‏‏دمج3[[#This Row],[التشخيصي]]</f>
        <v>0</v>
      </c>
      <c r="E269" t="s">
        <v>654</v>
      </c>
      <c r="H269" s="299">
        <f>_‏‏دمج4[[#This Row],[الثاني]]-_‏‏دمج4[[#This Row],[الاول.الأول]]</f>
        <v>0</v>
      </c>
      <c r="I269" t="s">
        <v>654</v>
      </c>
      <c r="L269" s="300">
        <f>_‏‏دمج5[[#This Row],[الثالث.الثالث]]-_‏‏دمج5[[#This Row],[الثاني]]</f>
        <v>0</v>
      </c>
      <c r="M269" t="s">
        <v>654</v>
      </c>
      <c r="P269" s="299">
        <f>_‏‏دمج6[[#This Row],[الجدول7.الرابع]]-_‏‏دمج6[[#This Row],[الثالث]]</f>
        <v>0</v>
      </c>
      <c r="Q269" t="s">
        <v>654</v>
      </c>
      <c r="T269" s="299">
        <f>_‏‏دمج7[[#This Row],[الخامس.الخامس]]-_‏‏دمج7[[#This Row],[الرابع]]</f>
        <v>0</v>
      </c>
    </row>
    <row r="270" spans="1:20">
      <c r="A270" t="s">
        <v>654</v>
      </c>
      <c r="D270" s="299">
        <f>_‏‏دمج3[[#This Row],[الاول.الأول]]-_‏‏دمج3[[#This Row],[التشخيصي]]</f>
        <v>0</v>
      </c>
      <c r="E270" t="s">
        <v>654</v>
      </c>
      <c r="H270" s="299">
        <f>_‏‏دمج4[[#This Row],[الثاني]]-_‏‏دمج4[[#This Row],[الاول.الأول]]</f>
        <v>0</v>
      </c>
      <c r="I270" t="s">
        <v>654</v>
      </c>
      <c r="L270" s="300">
        <f>_‏‏دمج5[[#This Row],[الثالث.الثالث]]-_‏‏دمج5[[#This Row],[الثاني]]</f>
        <v>0</v>
      </c>
      <c r="M270" t="s">
        <v>654</v>
      </c>
      <c r="P270" s="299">
        <f>_‏‏دمج6[[#This Row],[الجدول7.الرابع]]-_‏‏دمج6[[#This Row],[الثالث]]</f>
        <v>0</v>
      </c>
      <c r="Q270" t="s">
        <v>654</v>
      </c>
      <c r="T270" s="299">
        <f>_‏‏دمج7[[#This Row],[الخامس.الخامس]]-_‏‏دمج7[[#This Row],[الرابع]]</f>
        <v>0</v>
      </c>
    </row>
    <row r="271" spans="1:20">
      <c r="A271" t="s">
        <v>654</v>
      </c>
      <c r="D271" s="299">
        <f>_‏‏دمج3[[#This Row],[الاول.الأول]]-_‏‏دمج3[[#This Row],[التشخيصي]]</f>
        <v>0</v>
      </c>
      <c r="E271" t="s">
        <v>654</v>
      </c>
      <c r="H271" s="299">
        <f>_‏‏دمج4[[#This Row],[الثاني]]-_‏‏دمج4[[#This Row],[الاول.الأول]]</f>
        <v>0</v>
      </c>
      <c r="I271" t="s">
        <v>654</v>
      </c>
      <c r="L271" s="300">
        <f>_‏‏دمج5[[#This Row],[الثالث.الثالث]]-_‏‏دمج5[[#This Row],[الثاني]]</f>
        <v>0</v>
      </c>
      <c r="M271" t="s">
        <v>654</v>
      </c>
      <c r="P271" s="299">
        <f>_‏‏دمج6[[#This Row],[الجدول7.الرابع]]-_‏‏دمج6[[#This Row],[الثالث]]</f>
        <v>0</v>
      </c>
      <c r="Q271" t="s">
        <v>654</v>
      </c>
      <c r="T271" s="299">
        <f>_‏‏دمج7[[#This Row],[الخامس.الخامس]]-_‏‏دمج7[[#This Row],[الرابع]]</f>
        <v>0</v>
      </c>
    </row>
    <row r="272" spans="1:20">
      <c r="A272" t="s">
        <v>654</v>
      </c>
      <c r="D272" s="299">
        <f>_‏‏دمج3[[#This Row],[الاول.الأول]]-_‏‏دمج3[[#This Row],[التشخيصي]]</f>
        <v>0</v>
      </c>
      <c r="E272" t="s">
        <v>654</v>
      </c>
      <c r="H272" s="299">
        <f>_‏‏دمج4[[#This Row],[الثاني]]-_‏‏دمج4[[#This Row],[الاول.الأول]]</f>
        <v>0</v>
      </c>
      <c r="I272" t="s">
        <v>654</v>
      </c>
      <c r="L272" s="300">
        <f>_‏‏دمج5[[#This Row],[الثالث.الثالث]]-_‏‏دمج5[[#This Row],[الثاني]]</f>
        <v>0</v>
      </c>
      <c r="M272" t="s">
        <v>654</v>
      </c>
      <c r="P272" s="299">
        <f>_‏‏دمج6[[#This Row],[الجدول7.الرابع]]-_‏‏دمج6[[#This Row],[الثالث]]</f>
        <v>0</v>
      </c>
      <c r="Q272" t="s">
        <v>654</v>
      </c>
      <c r="T272" s="299">
        <f>_‏‏دمج7[[#This Row],[الخامس.الخامس]]-_‏‏دمج7[[#This Row],[الرابع]]</f>
        <v>0</v>
      </c>
    </row>
    <row r="273" spans="1:20">
      <c r="A273" t="s">
        <v>654</v>
      </c>
      <c r="D273" s="299">
        <f>_‏‏دمج3[[#This Row],[الاول.الأول]]-_‏‏دمج3[[#This Row],[التشخيصي]]</f>
        <v>0</v>
      </c>
      <c r="E273" t="s">
        <v>654</v>
      </c>
      <c r="H273" s="299">
        <f>_‏‏دمج4[[#This Row],[الثاني]]-_‏‏دمج4[[#This Row],[الاول.الأول]]</f>
        <v>0</v>
      </c>
      <c r="I273" t="s">
        <v>654</v>
      </c>
      <c r="L273" s="300">
        <f>_‏‏دمج5[[#This Row],[الثالث.الثالث]]-_‏‏دمج5[[#This Row],[الثاني]]</f>
        <v>0</v>
      </c>
      <c r="M273" t="s">
        <v>654</v>
      </c>
      <c r="P273" s="299">
        <f>_‏‏دمج6[[#This Row],[الجدول7.الرابع]]-_‏‏دمج6[[#This Row],[الثالث]]</f>
        <v>0</v>
      </c>
      <c r="Q273" t="s">
        <v>654</v>
      </c>
      <c r="T273" s="299">
        <f>_‏‏دمج7[[#This Row],[الخامس.الخامس]]-_‏‏دمج7[[#This Row],[الرابع]]</f>
        <v>0</v>
      </c>
    </row>
    <row r="274" spans="1:20">
      <c r="A274" t="s">
        <v>654</v>
      </c>
      <c r="D274" s="299">
        <f>_‏‏دمج3[[#This Row],[الاول.الأول]]-_‏‏دمج3[[#This Row],[التشخيصي]]</f>
        <v>0</v>
      </c>
      <c r="E274" t="s">
        <v>654</v>
      </c>
      <c r="H274" s="299">
        <f>_‏‏دمج4[[#This Row],[الثاني]]-_‏‏دمج4[[#This Row],[الاول.الأول]]</f>
        <v>0</v>
      </c>
      <c r="I274" t="s">
        <v>654</v>
      </c>
      <c r="L274" s="300">
        <f>_‏‏دمج5[[#This Row],[الثالث.الثالث]]-_‏‏دمج5[[#This Row],[الثاني]]</f>
        <v>0</v>
      </c>
      <c r="M274" t="s">
        <v>654</v>
      </c>
      <c r="P274" s="299">
        <f>_‏‏دمج6[[#This Row],[الجدول7.الرابع]]-_‏‏دمج6[[#This Row],[الثالث]]</f>
        <v>0</v>
      </c>
      <c r="Q274" t="s">
        <v>654</v>
      </c>
      <c r="T274" s="299">
        <f>_‏‏دمج7[[#This Row],[الخامس.الخامس]]-_‏‏دمج7[[#This Row],[الرابع]]</f>
        <v>0</v>
      </c>
    </row>
    <row r="275" spans="1:20">
      <c r="A275" t="s">
        <v>654</v>
      </c>
      <c r="D275" s="299">
        <f>_‏‏دمج3[[#This Row],[الاول.الأول]]-_‏‏دمج3[[#This Row],[التشخيصي]]</f>
        <v>0</v>
      </c>
      <c r="E275" t="s">
        <v>654</v>
      </c>
      <c r="H275" s="299">
        <f>_‏‏دمج4[[#This Row],[الثاني]]-_‏‏دمج4[[#This Row],[الاول.الأول]]</f>
        <v>0</v>
      </c>
      <c r="I275" t="s">
        <v>654</v>
      </c>
      <c r="L275" s="300">
        <f>_‏‏دمج5[[#This Row],[الثالث.الثالث]]-_‏‏دمج5[[#This Row],[الثاني]]</f>
        <v>0</v>
      </c>
      <c r="M275" t="s">
        <v>654</v>
      </c>
      <c r="P275" s="299">
        <f>_‏‏دمج6[[#This Row],[الجدول7.الرابع]]-_‏‏دمج6[[#This Row],[الثالث]]</f>
        <v>0</v>
      </c>
      <c r="Q275" t="s">
        <v>654</v>
      </c>
      <c r="T275" s="299">
        <f>_‏‏دمج7[[#This Row],[الخامس.الخامس]]-_‏‏دمج7[[#This Row],[الرابع]]</f>
        <v>0</v>
      </c>
    </row>
    <row r="276" spans="1:20">
      <c r="A276" t="s">
        <v>654</v>
      </c>
      <c r="D276" s="299">
        <f>_‏‏دمج3[[#This Row],[الاول.الأول]]-_‏‏دمج3[[#This Row],[التشخيصي]]</f>
        <v>0</v>
      </c>
      <c r="E276" t="s">
        <v>654</v>
      </c>
      <c r="H276" s="299">
        <f>_‏‏دمج4[[#This Row],[الثاني]]-_‏‏دمج4[[#This Row],[الاول.الأول]]</f>
        <v>0</v>
      </c>
      <c r="I276" t="s">
        <v>654</v>
      </c>
      <c r="L276" s="300">
        <f>_‏‏دمج5[[#This Row],[الثالث.الثالث]]-_‏‏دمج5[[#This Row],[الثاني]]</f>
        <v>0</v>
      </c>
      <c r="M276" t="s">
        <v>654</v>
      </c>
      <c r="P276" s="299">
        <f>_‏‏دمج6[[#This Row],[الجدول7.الرابع]]-_‏‏دمج6[[#This Row],[الثالث]]</f>
        <v>0</v>
      </c>
      <c r="Q276" t="s">
        <v>654</v>
      </c>
      <c r="T276" s="299">
        <f>_‏‏دمج7[[#This Row],[الخامس.الخامس]]-_‏‏دمج7[[#This Row],[الرابع]]</f>
        <v>0</v>
      </c>
    </row>
    <row r="277" spans="1:20">
      <c r="A277" t="s">
        <v>654</v>
      </c>
      <c r="D277" s="299">
        <f>_‏‏دمج3[[#This Row],[الاول.الأول]]-_‏‏دمج3[[#This Row],[التشخيصي]]</f>
        <v>0</v>
      </c>
      <c r="E277" t="s">
        <v>654</v>
      </c>
      <c r="H277" s="299">
        <f>_‏‏دمج4[[#This Row],[الثاني]]-_‏‏دمج4[[#This Row],[الاول.الأول]]</f>
        <v>0</v>
      </c>
      <c r="I277" t="s">
        <v>654</v>
      </c>
      <c r="L277" s="300">
        <f>_‏‏دمج5[[#This Row],[الثالث.الثالث]]-_‏‏دمج5[[#This Row],[الثاني]]</f>
        <v>0</v>
      </c>
      <c r="M277" t="s">
        <v>654</v>
      </c>
      <c r="P277" s="299">
        <f>_‏‏دمج6[[#This Row],[الجدول7.الرابع]]-_‏‏دمج6[[#This Row],[الثالث]]</f>
        <v>0</v>
      </c>
      <c r="Q277" t="s">
        <v>654</v>
      </c>
      <c r="T277" s="299">
        <f>_‏‏دمج7[[#This Row],[الخامس.الخامس]]-_‏‏دمج7[[#This Row],[الرابع]]</f>
        <v>0</v>
      </c>
    </row>
    <row r="278" spans="1:20">
      <c r="A278" t="s">
        <v>654</v>
      </c>
      <c r="D278" s="299">
        <f>_‏‏دمج3[[#This Row],[الاول.الأول]]-_‏‏دمج3[[#This Row],[التشخيصي]]</f>
        <v>0</v>
      </c>
      <c r="E278" t="s">
        <v>654</v>
      </c>
      <c r="H278" s="299">
        <f>_‏‏دمج4[[#This Row],[الثاني]]-_‏‏دمج4[[#This Row],[الاول.الأول]]</f>
        <v>0</v>
      </c>
      <c r="I278" t="s">
        <v>654</v>
      </c>
      <c r="L278" s="300">
        <f>_‏‏دمج5[[#This Row],[الثالث.الثالث]]-_‏‏دمج5[[#This Row],[الثاني]]</f>
        <v>0</v>
      </c>
      <c r="M278" t="s">
        <v>654</v>
      </c>
      <c r="P278" s="299">
        <f>_‏‏دمج6[[#This Row],[الجدول7.الرابع]]-_‏‏دمج6[[#This Row],[الثالث]]</f>
        <v>0</v>
      </c>
      <c r="Q278" t="s">
        <v>654</v>
      </c>
      <c r="T278" s="299">
        <f>_‏‏دمج7[[#This Row],[الخامس.الخامس]]-_‏‏دمج7[[#This Row],[الرابع]]</f>
        <v>0</v>
      </c>
    </row>
    <row r="279" spans="1:20">
      <c r="A279" t="s">
        <v>654</v>
      </c>
      <c r="D279" s="299">
        <f>_‏‏دمج3[[#This Row],[الاول.الأول]]-_‏‏دمج3[[#This Row],[التشخيصي]]</f>
        <v>0</v>
      </c>
      <c r="E279" t="s">
        <v>654</v>
      </c>
      <c r="H279" s="299">
        <f>_‏‏دمج4[[#This Row],[الثاني]]-_‏‏دمج4[[#This Row],[الاول.الأول]]</f>
        <v>0</v>
      </c>
      <c r="I279" t="s">
        <v>654</v>
      </c>
      <c r="L279" s="300">
        <f>_‏‏دمج5[[#This Row],[الثالث.الثالث]]-_‏‏دمج5[[#This Row],[الثاني]]</f>
        <v>0</v>
      </c>
      <c r="M279" t="s">
        <v>654</v>
      </c>
      <c r="P279" s="299">
        <f>_‏‏دمج6[[#This Row],[الجدول7.الرابع]]-_‏‏دمج6[[#This Row],[الثالث]]</f>
        <v>0</v>
      </c>
      <c r="Q279" t="s">
        <v>654</v>
      </c>
      <c r="T279" s="299">
        <f>_‏‏دمج7[[#This Row],[الخامس.الخامس]]-_‏‏دمج7[[#This Row],[الرابع]]</f>
        <v>0</v>
      </c>
    </row>
    <row r="280" spans="1:20">
      <c r="A280" t="s">
        <v>654</v>
      </c>
      <c r="D280" s="299">
        <f>_‏‏دمج3[[#This Row],[الاول.الأول]]-_‏‏دمج3[[#This Row],[التشخيصي]]</f>
        <v>0</v>
      </c>
      <c r="E280" t="s">
        <v>654</v>
      </c>
      <c r="H280" s="299">
        <f>_‏‏دمج4[[#This Row],[الثاني]]-_‏‏دمج4[[#This Row],[الاول.الأول]]</f>
        <v>0</v>
      </c>
      <c r="I280" t="s">
        <v>654</v>
      </c>
      <c r="L280" s="300">
        <f>_‏‏دمج5[[#This Row],[الثالث.الثالث]]-_‏‏دمج5[[#This Row],[الثاني]]</f>
        <v>0</v>
      </c>
      <c r="M280" t="s">
        <v>654</v>
      </c>
      <c r="P280" s="299">
        <f>_‏‏دمج6[[#This Row],[الجدول7.الرابع]]-_‏‏دمج6[[#This Row],[الثالث]]</f>
        <v>0</v>
      </c>
      <c r="Q280" t="s">
        <v>654</v>
      </c>
      <c r="T280" s="299">
        <f>_‏‏دمج7[[#This Row],[الخامس.الخامس]]-_‏‏دمج7[[#This Row],[الرابع]]</f>
        <v>0</v>
      </c>
    </row>
    <row r="281" spans="1:20">
      <c r="A281" t="s">
        <v>654</v>
      </c>
      <c r="D281" s="299">
        <f>_‏‏دمج3[[#This Row],[الاول.الأول]]-_‏‏دمج3[[#This Row],[التشخيصي]]</f>
        <v>0</v>
      </c>
      <c r="E281" t="s">
        <v>654</v>
      </c>
      <c r="H281" s="299">
        <f>_‏‏دمج4[[#This Row],[الثاني]]-_‏‏دمج4[[#This Row],[الاول.الأول]]</f>
        <v>0</v>
      </c>
      <c r="I281" t="s">
        <v>654</v>
      </c>
      <c r="L281" s="300">
        <f>_‏‏دمج5[[#This Row],[الثالث.الثالث]]-_‏‏دمج5[[#This Row],[الثاني]]</f>
        <v>0</v>
      </c>
      <c r="M281" t="s">
        <v>654</v>
      </c>
      <c r="P281" s="299">
        <f>_‏‏دمج6[[#This Row],[الجدول7.الرابع]]-_‏‏دمج6[[#This Row],[الثالث]]</f>
        <v>0</v>
      </c>
      <c r="Q281" t="s">
        <v>654</v>
      </c>
      <c r="T281" s="299">
        <f>_‏‏دمج7[[#This Row],[الخامس.الخامس]]-_‏‏دمج7[[#This Row],[الرابع]]</f>
        <v>0</v>
      </c>
    </row>
    <row r="282" spans="1:20">
      <c r="A282" t="s">
        <v>654</v>
      </c>
      <c r="D282" s="299">
        <f>_‏‏دمج3[[#This Row],[الاول.الأول]]-_‏‏دمج3[[#This Row],[التشخيصي]]</f>
        <v>0</v>
      </c>
      <c r="E282" t="s">
        <v>654</v>
      </c>
      <c r="H282" s="299">
        <f>_‏‏دمج4[[#This Row],[الثاني]]-_‏‏دمج4[[#This Row],[الاول.الأول]]</f>
        <v>0</v>
      </c>
      <c r="I282" t="s">
        <v>654</v>
      </c>
      <c r="L282" s="300">
        <f>_‏‏دمج5[[#This Row],[الثالث.الثالث]]-_‏‏دمج5[[#This Row],[الثاني]]</f>
        <v>0</v>
      </c>
      <c r="M282" t="s">
        <v>654</v>
      </c>
      <c r="P282" s="299">
        <f>_‏‏دمج6[[#This Row],[الجدول7.الرابع]]-_‏‏دمج6[[#This Row],[الثالث]]</f>
        <v>0</v>
      </c>
      <c r="Q282" t="s">
        <v>654</v>
      </c>
      <c r="T282" s="299">
        <f>_‏‏دمج7[[#This Row],[الخامس.الخامس]]-_‏‏دمج7[[#This Row],[الرابع]]</f>
        <v>0</v>
      </c>
    </row>
    <row r="283" spans="1:20">
      <c r="A283" t="s">
        <v>654</v>
      </c>
      <c r="D283" s="299">
        <f>_‏‏دمج3[[#This Row],[الاول.الأول]]-_‏‏دمج3[[#This Row],[التشخيصي]]</f>
        <v>0</v>
      </c>
      <c r="E283" t="s">
        <v>654</v>
      </c>
      <c r="H283" s="299">
        <f>_‏‏دمج4[[#This Row],[الثاني]]-_‏‏دمج4[[#This Row],[الاول.الأول]]</f>
        <v>0</v>
      </c>
      <c r="I283" t="s">
        <v>654</v>
      </c>
      <c r="L283" s="300">
        <f>_‏‏دمج5[[#This Row],[الثالث.الثالث]]-_‏‏دمج5[[#This Row],[الثاني]]</f>
        <v>0</v>
      </c>
      <c r="M283" t="s">
        <v>654</v>
      </c>
      <c r="P283" s="299">
        <f>_‏‏دمج6[[#This Row],[الجدول7.الرابع]]-_‏‏دمج6[[#This Row],[الثالث]]</f>
        <v>0</v>
      </c>
      <c r="Q283" t="s">
        <v>654</v>
      </c>
      <c r="T283" s="299">
        <f>_‏‏دمج7[[#This Row],[الخامس.الخامس]]-_‏‏دمج7[[#This Row],[الرابع]]</f>
        <v>0</v>
      </c>
    </row>
    <row r="284" spans="1:20">
      <c r="A284" t="s">
        <v>654</v>
      </c>
      <c r="D284" s="299">
        <f>_‏‏دمج3[[#This Row],[الاول.الأول]]-_‏‏دمج3[[#This Row],[التشخيصي]]</f>
        <v>0</v>
      </c>
      <c r="E284" t="s">
        <v>654</v>
      </c>
      <c r="H284" s="299">
        <f>_‏‏دمج4[[#This Row],[الثاني]]-_‏‏دمج4[[#This Row],[الاول.الأول]]</f>
        <v>0</v>
      </c>
      <c r="I284" t="s">
        <v>654</v>
      </c>
      <c r="L284" s="300">
        <f>_‏‏دمج5[[#This Row],[الثالث.الثالث]]-_‏‏دمج5[[#This Row],[الثاني]]</f>
        <v>0</v>
      </c>
      <c r="M284" t="s">
        <v>654</v>
      </c>
      <c r="P284" s="299">
        <f>_‏‏دمج6[[#This Row],[الجدول7.الرابع]]-_‏‏دمج6[[#This Row],[الثالث]]</f>
        <v>0</v>
      </c>
      <c r="Q284" t="s">
        <v>654</v>
      </c>
      <c r="T284" s="299">
        <f>_‏‏دمج7[[#This Row],[الخامس.الخامس]]-_‏‏دمج7[[#This Row],[الرابع]]</f>
        <v>0</v>
      </c>
    </row>
    <row r="285" spans="1:20">
      <c r="A285" t="s">
        <v>654</v>
      </c>
      <c r="D285" s="299">
        <f>_‏‏دمج3[[#This Row],[الاول.الأول]]-_‏‏دمج3[[#This Row],[التشخيصي]]</f>
        <v>0</v>
      </c>
      <c r="E285" t="s">
        <v>654</v>
      </c>
      <c r="H285" s="299">
        <f>_‏‏دمج4[[#This Row],[الثاني]]-_‏‏دمج4[[#This Row],[الاول.الأول]]</f>
        <v>0</v>
      </c>
      <c r="I285" t="s">
        <v>654</v>
      </c>
      <c r="L285" s="300">
        <f>_‏‏دمج5[[#This Row],[الثالث.الثالث]]-_‏‏دمج5[[#This Row],[الثاني]]</f>
        <v>0</v>
      </c>
      <c r="M285" t="s">
        <v>654</v>
      </c>
      <c r="P285" s="299">
        <f>_‏‏دمج6[[#This Row],[الجدول7.الرابع]]-_‏‏دمج6[[#This Row],[الثالث]]</f>
        <v>0</v>
      </c>
      <c r="Q285" t="s">
        <v>654</v>
      </c>
      <c r="T285" s="299">
        <f>_‏‏دمج7[[#This Row],[الخامس.الخامس]]-_‏‏دمج7[[#This Row],[الرابع]]</f>
        <v>0</v>
      </c>
    </row>
    <row r="286" spans="1:20">
      <c r="A286" t="s">
        <v>654</v>
      </c>
      <c r="D286" s="299">
        <f>_‏‏دمج3[[#This Row],[الاول.الأول]]-_‏‏دمج3[[#This Row],[التشخيصي]]</f>
        <v>0</v>
      </c>
      <c r="E286" t="s">
        <v>654</v>
      </c>
      <c r="H286" s="299">
        <f>_‏‏دمج4[[#This Row],[الثاني]]-_‏‏دمج4[[#This Row],[الاول.الأول]]</f>
        <v>0</v>
      </c>
      <c r="I286" t="s">
        <v>654</v>
      </c>
      <c r="L286" s="300">
        <f>_‏‏دمج5[[#This Row],[الثالث.الثالث]]-_‏‏دمج5[[#This Row],[الثاني]]</f>
        <v>0</v>
      </c>
      <c r="M286" t="s">
        <v>654</v>
      </c>
      <c r="P286" s="299">
        <f>_‏‏دمج6[[#This Row],[الجدول7.الرابع]]-_‏‏دمج6[[#This Row],[الثالث]]</f>
        <v>0</v>
      </c>
      <c r="Q286" t="s">
        <v>654</v>
      </c>
      <c r="T286" s="299">
        <f>_‏‏دمج7[[#This Row],[الخامس.الخامس]]-_‏‏دمج7[[#This Row],[الرابع]]</f>
        <v>0</v>
      </c>
    </row>
    <row r="287" spans="1:20">
      <c r="A287" t="s">
        <v>654</v>
      </c>
      <c r="D287" s="299">
        <f>_‏‏دمج3[[#This Row],[الاول.الأول]]-_‏‏دمج3[[#This Row],[التشخيصي]]</f>
        <v>0</v>
      </c>
      <c r="E287" t="s">
        <v>654</v>
      </c>
      <c r="H287" s="299">
        <f>_‏‏دمج4[[#This Row],[الثاني]]-_‏‏دمج4[[#This Row],[الاول.الأول]]</f>
        <v>0</v>
      </c>
      <c r="I287" t="s">
        <v>654</v>
      </c>
      <c r="L287" s="300">
        <f>_‏‏دمج5[[#This Row],[الثالث.الثالث]]-_‏‏دمج5[[#This Row],[الثاني]]</f>
        <v>0</v>
      </c>
      <c r="M287" t="s">
        <v>654</v>
      </c>
      <c r="P287" s="299">
        <f>_‏‏دمج6[[#This Row],[الجدول7.الرابع]]-_‏‏دمج6[[#This Row],[الثالث]]</f>
        <v>0</v>
      </c>
      <c r="Q287" t="s">
        <v>654</v>
      </c>
      <c r="T287" s="299">
        <f>_‏‏دمج7[[#This Row],[الخامس.الخامس]]-_‏‏دمج7[[#This Row],[الرابع]]</f>
        <v>0</v>
      </c>
    </row>
    <row r="288" spans="1:20">
      <c r="A288" t="s">
        <v>654</v>
      </c>
      <c r="D288" s="299">
        <f>_‏‏دمج3[[#This Row],[الاول.الأول]]-_‏‏دمج3[[#This Row],[التشخيصي]]</f>
        <v>0</v>
      </c>
      <c r="E288" t="s">
        <v>654</v>
      </c>
      <c r="H288" s="299">
        <f>_‏‏دمج4[[#This Row],[الثاني]]-_‏‏دمج4[[#This Row],[الاول.الأول]]</f>
        <v>0</v>
      </c>
      <c r="I288" t="s">
        <v>654</v>
      </c>
      <c r="L288" s="300">
        <f>_‏‏دمج5[[#This Row],[الثالث.الثالث]]-_‏‏دمج5[[#This Row],[الثاني]]</f>
        <v>0</v>
      </c>
      <c r="M288" t="s">
        <v>654</v>
      </c>
      <c r="P288" s="299">
        <f>_‏‏دمج6[[#This Row],[الجدول7.الرابع]]-_‏‏دمج6[[#This Row],[الثالث]]</f>
        <v>0</v>
      </c>
      <c r="Q288" t="s">
        <v>654</v>
      </c>
      <c r="T288" s="299">
        <f>_‏‏دمج7[[#This Row],[الخامس.الخامس]]-_‏‏دمج7[[#This Row],[الرابع]]</f>
        <v>0</v>
      </c>
    </row>
    <row r="289" spans="1:20">
      <c r="A289" t="s">
        <v>654</v>
      </c>
      <c r="D289" s="299">
        <f>_‏‏دمج3[[#This Row],[الاول.الأول]]-_‏‏دمج3[[#This Row],[التشخيصي]]</f>
        <v>0</v>
      </c>
      <c r="E289" t="s">
        <v>654</v>
      </c>
      <c r="H289" s="299">
        <f>_‏‏دمج4[[#This Row],[الثاني]]-_‏‏دمج4[[#This Row],[الاول.الأول]]</f>
        <v>0</v>
      </c>
      <c r="I289" t="s">
        <v>654</v>
      </c>
      <c r="L289" s="300">
        <f>_‏‏دمج5[[#This Row],[الثالث.الثالث]]-_‏‏دمج5[[#This Row],[الثاني]]</f>
        <v>0</v>
      </c>
      <c r="M289" t="s">
        <v>654</v>
      </c>
      <c r="P289" s="299">
        <f>_‏‏دمج6[[#This Row],[الجدول7.الرابع]]-_‏‏دمج6[[#This Row],[الثالث]]</f>
        <v>0</v>
      </c>
      <c r="Q289" t="s">
        <v>654</v>
      </c>
      <c r="T289" s="299">
        <f>_‏‏دمج7[[#This Row],[الخامس.الخامس]]-_‏‏دمج7[[#This Row],[الرابع]]</f>
        <v>0</v>
      </c>
    </row>
    <row r="290" spans="1:20">
      <c r="A290" t="s">
        <v>654</v>
      </c>
      <c r="D290" s="299">
        <f>_‏‏دمج3[[#This Row],[الاول.الأول]]-_‏‏دمج3[[#This Row],[التشخيصي]]</f>
        <v>0</v>
      </c>
      <c r="E290" t="s">
        <v>654</v>
      </c>
      <c r="H290" s="299">
        <f>_‏‏دمج4[[#This Row],[الثاني]]-_‏‏دمج4[[#This Row],[الاول.الأول]]</f>
        <v>0</v>
      </c>
      <c r="I290" t="s">
        <v>654</v>
      </c>
      <c r="L290" s="300">
        <f>_‏‏دمج5[[#This Row],[الثالث.الثالث]]-_‏‏دمج5[[#This Row],[الثاني]]</f>
        <v>0</v>
      </c>
      <c r="M290" t="s">
        <v>654</v>
      </c>
      <c r="P290" s="299">
        <f>_‏‏دمج6[[#This Row],[الجدول7.الرابع]]-_‏‏دمج6[[#This Row],[الثالث]]</f>
        <v>0</v>
      </c>
      <c r="Q290" t="s">
        <v>654</v>
      </c>
      <c r="T290" s="299">
        <f>_‏‏دمج7[[#This Row],[الخامس.الخامس]]-_‏‏دمج7[[#This Row],[الرابع]]</f>
        <v>0</v>
      </c>
    </row>
    <row r="291" spans="1:20">
      <c r="A291" t="s">
        <v>654</v>
      </c>
      <c r="D291" s="299">
        <f>_‏‏دمج3[[#This Row],[الاول.الأول]]-_‏‏دمج3[[#This Row],[التشخيصي]]</f>
        <v>0</v>
      </c>
      <c r="E291" t="s">
        <v>654</v>
      </c>
      <c r="H291" s="299">
        <f>_‏‏دمج4[[#This Row],[الثاني]]-_‏‏دمج4[[#This Row],[الاول.الأول]]</f>
        <v>0</v>
      </c>
      <c r="I291" t="s">
        <v>654</v>
      </c>
      <c r="L291" s="300">
        <f>_‏‏دمج5[[#This Row],[الثالث.الثالث]]-_‏‏دمج5[[#This Row],[الثاني]]</f>
        <v>0</v>
      </c>
      <c r="M291" t="s">
        <v>654</v>
      </c>
      <c r="P291" s="299">
        <f>_‏‏دمج6[[#This Row],[الجدول7.الرابع]]-_‏‏دمج6[[#This Row],[الثالث]]</f>
        <v>0</v>
      </c>
      <c r="Q291" t="s">
        <v>654</v>
      </c>
      <c r="T291" s="299">
        <f>_‏‏دمج7[[#This Row],[الخامس.الخامس]]-_‏‏دمج7[[#This Row],[الرابع]]</f>
        <v>0</v>
      </c>
    </row>
    <row r="292" spans="1:20">
      <c r="A292" t="s">
        <v>654</v>
      </c>
      <c r="D292" s="299">
        <f>_‏‏دمج3[[#This Row],[الاول.الأول]]-_‏‏دمج3[[#This Row],[التشخيصي]]</f>
        <v>0</v>
      </c>
      <c r="E292" t="s">
        <v>654</v>
      </c>
      <c r="H292" s="299">
        <f>_‏‏دمج4[[#This Row],[الثاني]]-_‏‏دمج4[[#This Row],[الاول.الأول]]</f>
        <v>0</v>
      </c>
      <c r="I292" t="s">
        <v>654</v>
      </c>
      <c r="L292" s="300">
        <f>_‏‏دمج5[[#This Row],[الثالث.الثالث]]-_‏‏دمج5[[#This Row],[الثاني]]</f>
        <v>0</v>
      </c>
      <c r="M292" t="s">
        <v>654</v>
      </c>
      <c r="P292" s="299">
        <f>_‏‏دمج6[[#This Row],[الجدول7.الرابع]]-_‏‏دمج6[[#This Row],[الثالث]]</f>
        <v>0</v>
      </c>
      <c r="Q292" t="s">
        <v>654</v>
      </c>
      <c r="T292" s="299">
        <f>_‏‏دمج7[[#This Row],[الخامس.الخامس]]-_‏‏دمج7[[#This Row],[الرابع]]</f>
        <v>0</v>
      </c>
    </row>
    <row r="293" spans="1:20">
      <c r="A293" t="s">
        <v>654</v>
      </c>
      <c r="D293" s="299">
        <f>_‏‏دمج3[[#This Row],[الاول.الأول]]-_‏‏دمج3[[#This Row],[التشخيصي]]</f>
        <v>0</v>
      </c>
      <c r="E293" t="s">
        <v>654</v>
      </c>
      <c r="H293" s="299">
        <f>_‏‏دمج4[[#This Row],[الثاني]]-_‏‏دمج4[[#This Row],[الاول.الأول]]</f>
        <v>0</v>
      </c>
      <c r="I293" t="s">
        <v>654</v>
      </c>
      <c r="L293" s="300">
        <f>_‏‏دمج5[[#This Row],[الثالث.الثالث]]-_‏‏دمج5[[#This Row],[الثاني]]</f>
        <v>0</v>
      </c>
      <c r="M293" t="s">
        <v>654</v>
      </c>
      <c r="P293" s="299">
        <f>_‏‏دمج6[[#This Row],[الجدول7.الرابع]]-_‏‏دمج6[[#This Row],[الثالث]]</f>
        <v>0</v>
      </c>
      <c r="Q293" t="s">
        <v>654</v>
      </c>
      <c r="T293" s="299">
        <f>_‏‏دمج7[[#This Row],[الخامس.الخامس]]-_‏‏دمج7[[#This Row],[الرابع]]</f>
        <v>0</v>
      </c>
    </row>
    <row r="294" spans="1:20">
      <c r="A294" t="s">
        <v>654</v>
      </c>
      <c r="D294" s="299">
        <f>_‏‏دمج3[[#This Row],[الاول.الأول]]-_‏‏دمج3[[#This Row],[التشخيصي]]</f>
        <v>0</v>
      </c>
      <c r="E294" t="s">
        <v>654</v>
      </c>
      <c r="H294" s="299">
        <f>_‏‏دمج4[[#This Row],[الثاني]]-_‏‏دمج4[[#This Row],[الاول.الأول]]</f>
        <v>0</v>
      </c>
      <c r="I294" t="s">
        <v>654</v>
      </c>
      <c r="L294" s="300">
        <f>_‏‏دمج5[[#This Row],[الثالث.الثالث]]-_‏‏دمج5[[#This Row],[الثاني]]</f>
        <v>0</v>
      </c>
      <c r="M294" t="s">
        <v>654</v>
      </c>
      <c r="P294" s="299">
        <f>_‏‏دمج6[[#This Row],[الجدول7.الرابع]]-_‏‏دمج6[[#This Row],[الثالث]]</f>
        <v>0</v>
      </c>
      <c r="Q294" t="s">
        <v>654</v>
      </c>
      <c r="T294" s="299">
        <f>_‏‏دمج7[[#This Row],[الخامس.الخامس]]-_‏‏دمج7[[#This Row],[الرابع]]</f>
        <v>0</v>
      </c>
    </row>
    <row r="295" spans="1:20">
      <c r="A295" t="s">
        <v>654</v>
      </c>
      <c r="D295" s="299">
        <f>_‏‏دمج3[[#This Row],[الاول.الأول]]-_‏‏دمج3[[#This Row],[التشخيصي]]</f>
        <v>0</v>
      </c>
      <c r="E295" t="s">
        <v>654</v>
      </c>
      <c r="H295" s="299">
        <f>_‏‏دمج4[[#This Row],[الثاني]]-_‏‏دمج4[[#This Row],[الاول.الأول]]</f>
        <v>0</v>
      </c>
      <c r="I295" t="s">
        <v>654</v>
      </c>
      <c r="L295" s="300">
        <f>_‏‏دمج5[[#This Row],[الثالث.الثالث]]-_‏‏دمج5[[#This Row],[الثاني]]</f>
        <v>0</v>
      </c>
      <c r="M295" t="s">
        <v>654</v>
      </c>
      <c r="P295" s="299">
        <f>_‏‏دمج6[[#This Row],[الجدول7.الرابع]]-_‏‏دمج6[[#This Row],[الثالث]]</f>
        <v>0</v>
      </c>
      <c r="Q295" t="s">
        <v>654</v>
      </c>
      <c r="T295" s="299">
        <f>_‏‏دمج7[[#This Row],[الخامس.الخامس]]-_‏‏دمج7[[#This Row],[الرابع]]</f>
        <v>0</v>
      </c>
    </row>
    <row r="296" spans="1:20">
      <c r="A296" t="s">
        <v>654</v>
      </c>
      <c r="D296" s="299">
        <f>_‏‏دمج3[[#This Row],[الاول.الأول]]-_‏‏دمج3[[#This Row],[التشخيصي]]</f>
        <v>0</v>
      </c>
      <c r="E296" t="s">
        <v>654</v>
      </c>
      <c r="H296" s="299">
        <f>_‏‏دمج4[[#This Row],[الثاني]]-_‏‏دمج4[[#This Row],[الاول.الأول]]</f>
        <v>0</v>
      </c>
      <c r="I296" t="s">
        <v>654</v>
      </c>
      <c r="L296" s="300">
        <f>_‏‏دمج5[[#This Row],[الثالث.الثالث]]-_‏‏دمج5[[#This Row],[الثاني]]</f>
        <v>0</v>
      </c>
      <c r="M296" t="s">
        <v>654</v>
      </c>
      <c r="P296" s="299">
        <f>_‏‏دمج6[[#This Row],[الجدول7.الرابع]]-_‏‏دمج6[[#This Row],[الثالث]]</f>
        <v>0</v>
      </c>
      <c r="Q296" t="s">
        <v>654</v>
      </c>
      <c r="T296" s="299">
        <f>_‏‏دمج7[[#This Row],[الخامس.الخامس]]-_‏‏دمج7[[#This Row],[الرابع]]</f>
        <v>0</v>
      </c>
    </row>
    <row r="297" spans="1:20">
      <c r="A297" t="s">
        <v>654</v>
      </c>
      <c r="D297" s="299">
        <f>_‏‏دمج3[[#This Row],[الاول.الأول]]-_‏‏دمج3[[#This Row],[التشخيصي]]</f>
        <v>0</v>
      </c>
      <c r="E297" t="s">
        <v>654</v>
      </c>
      <c r="H297" s="299">
        <f>_‏‏دمج4[[#This Row],[الثاني]]-_‏‏دمج4[[#This Row],[الاول.الأول]]</f>
        <v>0</v>
      </c>
      <c r="I297" t="s">
        <v>654</v>
      </c>
      <c r="L297" s="300">
        <f>_‏‏دمج5[[#This Row],[الثالث.الثالث]]-_‏‏دمج5[[#This Row],[الثاني]]</f>
        <v>0</v>
      </c>
      <c r="M297" t="s">
        <v>654</v>
      </c>
      <c r="P297" s="299">
        <f>_‏‏دمج6[[#This Row],[الجدول7.الرابع]]-_‏‏دمج6[[#This Row],[الثالث]]</f>
        <v>0</v>
      </c>
      <c r="Q297" t="s">
        <v>654</v>
      </c>
      <c r="T297" s="299">
        <f>_‏‏دمج7[[#This Row],[الخامس.الخامس]]-_‏‏دمج7[[#This Row],[الرابع]]</f>
        <v>0</v>
      </c>
    </row>
    <row r="298" spans="1:20">
      <c r="A298" t="s">
        <v>654</v>
      </c>
      <c r="D298" s="299">
        <f>_‏‏دمج3[[#This Row],[الاول.الأول]]-_‏‏دمج3[[#This Row],[التشخيصي]]</f>
        <v>0</v>
      </c>
      <c r="E298" t="s">
        <v>654</v>
      </c>
      <c r="H298" s="299">
        <f>_‏‏دمج4[[#This Row],[الثاني]]-_‏‏دمج4[[#This Row],[الاول.الأول]]</f>
        <v>0</v>
      </c>
      <c r="I298" t="s">
        <v>654</v>
      </c>
      <c r="L298" s="300">
        <f>_‏‏دمج5[[#This Row],[الثالث.الثالث]]-_‏‏دمج5[[#This Row],[الثاني]]</f>
        <v>0</v>
      </c>
      <c r="M298" t="s">
        <v>654</v>
      </c>
      <c r="P298" s="299">
        <f>_‏‏دمج6[[#This Row],[الجدول7.الرابع]]-_‏‏دمج6[[#This Row],[الثالث]]</f>
        <v>0</v>
      </c>
      <c r="Q298" t="s">
        <v>654</v>
      </c>
      <c r="T298" s="299">
        <f>_‏‏دمج7[[#This Row],[الخامس.الخامس]]-_‏‏دمج7[[#This Row],[الرابع]]</f>
        <v>0</v>
      </c>
    </row>
    <row r="299" spans="1:20">
      <c r="A299" t="s">
        <v>654</v>
      </c>
      <c r="D299" s="299">
        <f>_‏‏دمج3[[#This Row],[الاول.الأول]]-_‏‏دمج3[[#This Row],[التشخيصي]]</f>
        <v>0</v>
      </c>
      <c r="E299" t="s">
        <v>654</v>
      </c>
      <c r="H299" s="299">
        <f>_‏‏دمج4[[#This Row],[الثاني]]-_‏‏دمج4[[#This Row],[الاول.الأول]]</f>
        <v>0</v>
      </c>
      <c r="I299" t="s">
        <v>654</v>
      </c>
      <c r="L299" s="300">
        <f>_‏‏دمج5[[#This Row],[الثالث.الثالث]]-_‏‏دمج5[[#This Row],[الثاني]]</f>
        <v>0</v>
      </c>
      <c r="M299" t="s">
        <v>654</v>
      </c>
      <c r="P299" s="299">
        <f>_‏‏دمج6[[#This Row],[الجدول7.الرابع]]-_‏‏دمج6[[#This Row],[الثالث]]</f>
        <v>0</v>
      </c>
      <c r="Q299" t="s">
        <v>654</v>
      </c>
      <c r="T299" s="299">
        <f>_‏‏دمج7[[#This Row],[الخامس.الخامس]]-_‏‏دمج7[[#This Row],[الرابع]]</f>
        <v>0</v>
      </c>
    </row>
    <row r="300" spans="1:20">
      <c r="A300" t="s">
        <v>654</v>
      </c>
      <c r="D300" s="299">
        <f>_‏‏دمج3[[#This Row],[الاول.الأول]]-_‏‏دمج3[[#This Row],[التشخيصي]]</f>
        <v>0</v>
      </c>
      <c r="E300" t="s">
        <v>654</v>
      </c>
      <c r="H300" s="299">
        <f>_‏‏دمج4[[#This Row],[الثاني]]-_‏‏دمج4[[#This Row],[الاول.الأول]]</f>
        <v>0</v>
      </c>
      <c r="I300" t="s">
        <v>654</v>
      </c>
      <c r="L300" s="300">
        <f>_‏‏دمج5[[#This Row],[الثالث.الثالث]]-_‏‏دمج5[[#This Row],[الثاني]]</f>
        <v>0</v>
      </c>
      <c r="M300" t="s">
        <v>654</v>
      </c>
      <c r="P300" s="299">
        <f>_‏‏دمج6[[#This Row],[الجدول7.الرابع]]-_‏‏دمج6[[#This Row],[الثالث]]</f>
        <v>0</v>
      </c>
      <c r="Q300" t="s">
        <v>654</v>
      </c>
      <c r="T300" s="299">
        <f>_‏‏دمج7[[#This Row],[الخامس.الخامس]]-_‏‏دمج7[[#This Row],[الرابع]]</f>
        <v>0</v>
      </c>
    </row>
    <row r="301" spans="1:20">
      <c r="A301" t="s">
        <v>654</v>
      </c>
      <c r="D301" s="299">
        <f>_‏‏دمج3[[#This Row],[الاول.الأول]]-_‏‏دمج3[[#This Row],[التشخيصي]]</f>
        <v>0</v>
      </c>
      <c r="E301" t="s">
        <v>654</v>
      </c>
      <c r="H301" s="299">
        <f>_‏‏دمج4[[#This Row],[الثاني]]-_‏‏دمج4[[#This Row],[الاول.الأول]]</f>
        <v>0</v>
      </c>
      <c r="I301" t="s">
        <v>654</v>
      </c>
      <c r="L301" s="300">
        <f>_‏‏دمج5[[#This Row],[الثالث.الثالث]]-_‏‏دمج5[[#This Row],[الثاني]]</f>
        <v>0</v>
      </c>
      <c r="M301" t="s">
        <v>654</v>
      </c>
      <c r="P301" s="299">
        <f>_‏‏دمج6[[#This Row],[الجدول7.الرابع]]-_‏‏دمج6[[#This Row],[الثالث]]</f>
        <v>0</v>
      </c>
      <c r="Q301" t="s">
        <v>654</v>
      </c>
      <c r="T301" s="299">
        <f>_‏‏دمج7[[#This Row],[الخامس.الخامس]]-_‏‏دمج7[[#This Row],[الرابع]]</f>
        <v>0</v>
      </c>
    </row>
    <row r="302" spans="1:20">
      <c r="A302" t="s">
        <v>654</v>
      </c>
      <c r="D302" s="299">
        <f>_‏‏دمج3[[#This Row],[الاول.الأول]]-_‏‏دمج3[[#This Row],[التشخيصي]]</f>
        <v>0</v>
      </c>
      <c r="E302" t="s">
        <v>654</v>
      </c>
      <c r="H302" s="299">
        <f>_‏‏دمج4[[#This Row],[الثاني]]-_‏‏دمج4[[#This Row],[الاول.الأول]]</f>
        <v>0</v>
      </c>
      <c r="I302" t="s">
        <v>654</v>
      </c>
      <c r="L302" s="300">
        <f>_‏‏دمج5[[#This Row],[الثالث.الثالث]]-_‏‏دمج5[[#This Row],[الثاني]]</f>
        <v>0</v>
      </c>
      <c r="M302" t="s">
        <v>654</v>
      </c>
      <c r="P302" s="299">
        <f>_‏‏دمج6[[#This Row],[الجدول7.الرابع]]-_‏‏دمج6[[#This Row],[الثالث]]</f>
        <v>0</v>
      </c>
      <c r="Q302" t="s">
        <v>654</v>
      </c>
      <c r="T302" s="299">
        <f>_‏‏دمج7[[#This Row],[الخامس.الخامس]]-_‏‏دمج7[[#This Row],[الرابع]]</f>
        <v>0</v>
      </c>
    </row>
    <row r="303" spans="1:20">
      <c r="A303" t="s">
        <v>654</v>
      </c>
      <c r="D303" s="299">
        <f>_‏‏دمج3[[#This Row],[الاول.الأول]]-_‏‏دمج3[[#This Row],[التشخيصي]]</f>
        <v>0</v>
      </c>
      <c r="E303" t="s">
        <v>654</v>
      </c>
      <c r="H303" s="299">
        <f>_‏‏دمج4[[#This Row],[الثاني]]-_‏‏دمج4[[#This Row],[الاول.الأول]]</f>
        <v>0</v>
      </c>
      <c r="I303" t="s">
        <v>654</v>
      </c>
      <c r="L303" s="300">
        <f>_‏‏دمج5[[#This Row],[الثالث.الثالث]]-_‏‏دمج5[[#This Row],[الثاني]]</f>
        <v>0</v>
      </c>
      <c r="M303" t="s">
        <v>654</v>
      </c>
      <c r="P303" s="299">
        <f>_‏‏دمج6[[#This Row],[الجدول7.الرابع]]-_‏‏دمج6[[#This Row],[الثالث]]</f>
        <v>0</v>
      </c>
      <c r="Q303" t="s">
        <v>654</v>
      </c>
      <c r="T303" s="299">
        <f>_‏‏دمج7[[#This Row],[الخامس.الخامس]]-_‏‏دمج7[[#This Row],[الرابع]]</f>
        <v>0</v>
      </c>
    </row>
    <row r="304" spans="1:20">
      <c r="A304" t="s">
        <v>654</v>
      </c>
      <c r="D304" s="299">
        <f>_‏‏دمج3[[#This Row],[الاول.الأول]]-_‏‏دمج3[[#This Row],[التشخيصي]]</f>
        <v>0</v>
      </c>
      <c r="E304" t="s">
        <v>654</v>
      </c>
      <c r="H304" s="299">
        <f>_‏‏دمج4[[#This Row],[الثاني]]-_‏‏دمج4[[#This Row],[الاول.الأول]]</f>
        <v>0</v>
      </c>
      <c r="I304" t="s">
        <v>654</v>
      </c>
      <c r="L304" s="300">
        <f>_‏‏دمج5[[#This Row],[الثالث.الثالث]]-_‏‏دمج5[[#This Row],[الثاني]]</f>
        <v>0</v>
      </c>
      <c r="M304" t="s">
        <v>654</v>
      </c>
      <c r="P304" s="299">
        <f>_‏‏دمج6[[#This Row],[الجدول7.الرابع]]-_‏‏دمج6[[#This Row],[الثالث]]</f>
        <v>0</v>
      </c>
      <c r="Q304" t="s">
        <v>654</v>
      </c>
      <c r="T304" s="299">
        <f>_‏‏دمج7[[#This Row],[الخامس.الخامس]]-_‏‏دمج7[[#This Row],[الرابع]]</f>
        <v>0</v>
      </c>
    </row>
    <row r="305" spans="1:20">
      <c r="A305" t="s">
        <v>654</v>
      </c>
      <c r="D305" s="299">
        <f>_‏‏دمج3[[#This Row],[الاول.الأول]]-_‏‏دمج3[[#This Row],[التشخيصي]]</f>
        <v>0</v>
      </c>
      <c r="E305" t="s">
        <v>654</v>
      </c>
      <c r="H305" s="299">
        <f>_‏‏دمج4[[#This Row],[الثاني]]-_‏‏دمج4[[#This Row],[الاول.الأول]]</f>
        <v>0</v>
      </c>
      <c r="I305" t="s">
        <v>654</v>
      </c>
      <c r="L305" s="300">
        <f>_‏‏دمج5[[#This Row],[الثالث.الثالث]]-_‏‏دمج5[[#This Row],[الثاني]]</f>
        <v>0</v>
      </c>
      <c r="M305" t="s">
        <v>654</v>
      </c>
      <c r="P305" s="299">
        <f>_‏‏دمج6[[#This Row],[الجدول7.الرابع]]-_‏‏دمج6[[#This Row],[الثالث]]</f>
        <v>0</v>
      </c>
      <c r="Q305" t="s">
        <v>654</v>
      </c>
      <c r="T305" s="299">
        <f>_‏‏دمج7[[#This Row],[الخامس.الخامس]]-_‏‏دمج7[[#This Row],[الرابع]]</f>
        <v>0</v>
      </c>
    </row>
    <row r="306" spans="1:20">
      <c r="A306" t="s">
        <v>654</v>
      </c>
      <c r="D306" s="299">
        <f>_‏‏دمج3[[#This Row],[الاول.الأول]]-_‏‏دمج3[[#This Row],[التشخيصي]]</f>
        <v>0</v>
      </c>
      <c r="E306" t="s">
        <v>654</v>
      </c>
      <c r="H306" s="299">
        <f>_‏‏دمج4[[#This Row],[الثاني]]-_‏‏دمج4[[#This Row],[الاول.الأول]]</f>
        <v>0</v>
      </c>
      <c r="I306" t="s">
        <v>654</v>
      </c>
      <c r="L306" s="300">
        <f>_‏‏دمج5[[#This Row],[الثالث.الثالث]]-_‏‏دمج5[[#This Row],[الثاني]]</f>
        <v>0</v>
      </c>
      <c r="M306" t="s">
        <v>654</v>
      </c>
      <c r="P306" s="299">
        <f>_‏‏دمج6[[#This Row],[الجدول7.الرابع]]-_‏‏دمج6[[#This Row],[الثالث]]</f>
        <v>0</v>
      </c>
      <c r="Q306" t="s">
        <v>654</v>
      </c>
      <c r="T306" s="299">
        <f>_‏‏دمج7[[#This Row],[الخامس.الخامس]]-_‏‏دمج7[[#This Row],[الرابع]]</f>
        <v>0</v>
      </c>
    </row>
    <row r="307" spans="1:20">
      <c r="A307" t="s">
        <v>654</v>
      </c>
      <c r="D307" s="299">
        <f>_‏‏دمج3[[#This Row],[الاول.الأول]]-_‏‏دمج3[[#This Row],[التشخيصي]]</f>
        <v>0</v>
      </c>
      <c r="E307" t="s">
        <v>654</v>
      </c>
      <c r="H307" s="299">
        <f>_‏‏دمج4[[#This Row],[الثاني]]-_‏‏دمج4[[#This Row],[الاول.الأول]]</f>
        <v>0</v>
      </c>
      <c r="I307" t="s">
        <v>654</v>
      </c>
      <c r="L307" s="300">
        <f>_‏‏دمج5[[#This Row],[الثالث.الثالث]]-_‏‏دمج5[[#This Row],[الثاني]]</f>
        <v>0</v>
      </c>
      <c r="M307" t="s">
        <v>654</v>
      </c>
      <c r="P307" s="299">
        <f>_‏‏دمج6[[#This Row],[الجدول7.الرابع]]-_‏‏دمج6[[#This Row],[الثالث]]</f>
        <v>0</v>
      </c>
      <c r="Q307" t="s">
        <v>654</v>
      </c>
      <c r="T307" s="299">
        <f>_‏‏دمج7[[#This Row],[الخامس.الخامس]]-_‏‏دمج7[[#This Row],[الرابع]]</f>
        <v>0</v>
      </c>
    </row>
    <row r="308" spans="1:20">
      <c r="A308" t="s">
        <v>654</v>
      </c>
      <c r="D308" s="299">
        <f>_‏‏دمج3[[#This Row],[الاول.الأول]]-_‏‏دمج3[[#This Row],[التشخيصي]]</f>
        <v>0</v>
      </c>
      <c r="E308" t="s">
        <v>654</v>
      </c>
      <c r="H308" s="299">
        <f>_‏‏دمج4[[#This Row],[الثاني]]-_‏‏دمج4[[#This Row],[الاول.الأول]]</f>
        <v>0</v>
      </c>
      <c r="I308" t="s">
        <v>654</v>
      </c>
      <c r="L308" s="300">
        <f>_‏‏دمج5[[#This Row],[الثالث.الثالث]]-_‏‏دمج5[[#This Row],[الثاني]]</f>
        <v>0</v>
      </c>
      <c r="M308" t="s">
        <v>654</v>
      </c>
      <c r="P308" s="299">
        <f>_‏‏دمج6[[#This Row],[الجدول7.الرابع]]-_‏‏دمج6[[#This Row],[الثالث]]</f>
        <v>0</v>
      </c>
      <c r="Q308" t="s">
        <v>654</v>
      </c>
      <c r="T308" s="299">
        <f>_‏‏دمج7[[#This Row],[الخامس.الخامس]]-_‏‏دمج7[[#This Row],[الرابع]]</f>
        <v>0</v>
      </c>
    </row>
    <row r="309" spans="1:20">
      <c r="A309" t="s">
        <v>654</v>
      </c>
      <c r="D309" s="299">
        <f>_‏‏دمج3[[#This Row],[الاول.الأول]]-_‏‏دمج3[[#This Row],[التشخيصي]]</f>
        <v>0</v>
      </c>
      <c r="E309" t="s">
        <v>654</v>
      </c>
      <c r="H309" s="299">
        <f>_‏‏دمج4[[#This Row],[الثاني]]-_‏‏دمج4[[#This Row],[الاول.الأول]]</f>
        <v>0</v>
      </c>
      <c r="I309" t="s">
        <v>654</v>
      </c>
      <c r="L309" s="300">
        <f>_‏‏دمج5[[#This Row],[الثالث.الثالث]]-_‏‏دمج5[[#This Row],[الثاني]]</f>
        <v>0</v>
      </c>
      <c r="M309" t="s">
        <v>654</v>
      </c>
      <c r="P309" s="299">
        <f>_‏‏دمج6[[#This Row],[الجدول7.الرابع]]-_‏‏دمج6[[#This Row],[الثالث]]</f>
        <v>0</v>
      </c>
      <c r="Q309" t="s">
        <v>654</v>
      </c>
      <c r="T309" s="299">
        <f>_‏‏دمج7[[#This Row],[الخامس.الخامس]]-_‏‏دمج7[[#This Row],[الرابع]]</f>
        <v>0</v>
      </c>
    </row>
    <row r="310" spans="1:20">
      <c r="A310" t="s">
        <v>654</v>
      </c>
      <c r="D310" s="299">
        <f>_‏‏دمج3[[#This Row],[الاول.الأول]]-_‏‏دمج3[[#This Row],[التشخيصي]]</f>
        <v>0</v>
      </c>
      <c r="E310" t="s">
        <v>654</v>
      </c>
      <c r="H310" s="299">
        <f>_‏‏دمج4[[#This Row],[الثاني]]-_‏‏دمج4[[#This Row],[الاول.الأول]]</f>
        <v>0</v>
      </c>
      <c r="I310" t="s">
        <v>654</v>
      </c>
      <c r="L310" s="300">
        <f>_‏‏دمج5[[#This Row],[الثالث.الثالث]]-_‏‏دمج5[[#This Row],[الثاني]]</f>
        <v>0</v>
      </c>
      <c r="M310" t="s">
        <v>654</v>
      </c>
      <c r="P310" s="299">
        <f>_‏‏دمج6[[#This Row],[الجدول7.الرابع]]-_‏‏دمج6[[#This Row],[الثالث]]</f>
        <v>0</v>
      </c>
      <c r="Q310" t="s">
        <v>654</v>
      </c>
      <c r="T310" s="299">
        <f>_‏‏دمج7[[#This Row],[الخامس.الخامس]]-_‏‏دمج7[[#This Row],[الرابع]]</f>
        <v>0</v>
      </c>
    </row>
    <row r="311" spans="1:20">
      <c r="A311" t="s">
        <v>654</v>
      </c>
      <c r="D311" s="299">
        <f>_‏‏دمج3[[#This Row],[الاول.الأول]]-_‏‏دمج3[[#This Row],[التشخيصي]]</f>
        <v>0</v>
      </c>
      <c r="E311" t="s">
        <v>654</v>
      </c>
      <c r="H311" s="299">
        <f>_‏‏دمج4[[#This Row],[الثاني]]-_‏‏دمج4[[#This Row],[الاول.الأول]]</f>
        <v>0</v>
      </c>
      <c r="I311" t="s">
        <v>654</v>
      </c>
      <c r="L311" s="300">
        <f>_‏‏دمج5[[#This Row],[الثالث.الثالث]]-_‏‏دمج5[[#This Row],[الثاني]]</f>
        <v>0</v>
      </c>
      <c r="M311" t="s">
        <v>654</v>
      </c>
      <c r="P311" s="299">
        <f>_‏‏دمج6[[#This Row],[الجدول7.الرابع]]-_‏‏دمج6[[#This Row],[الثالث]]</f>
        <v>0</v>
      </c>
      <c r="Q311" t="s">
        <v>654</v>
      </c>
      <c r="T311" s="299">
        <f>_‏‏دمج7[[#This Row],[الخامس.الخامس]]-_‏‏دمج7[[#This Row],[الرابع]]</f>
        <v>0</v>
      </c>
    </row>
    <row r="312" spans="1:20">
      <c r="A312" t="s">
        <v>654</v>
      </c>
      <c r="D312" s="299">
        <f>_‏‏دمج3[[#This Row],[الاول.الأول]]-_‏‏دمج3[[#This Row],[التشخيصي]]</f>
        <v>0</v>
      </c>
      <c r="E312" t="s">
        <v>654</v>
      </c>
      <c r="H312" s="299">
        <f>_‏‏دمج4[[#This Row],[الثاني]]-_‏‏دمج4[[#This Row],[الاول.الأول]]</f>
        <v>0</v>
      </c>
      <c r="I312" t="s">
        <v>654</v>
      </c>
      <c r="L312" s="300">
        <f>_‏‏دمج5[[#This Row],[الثالث.الثالث]]-_‏‏دمج5[[#This Row],[الثاني]]</f>
        <v>0</v>
      </c>
      <c r="M312" t="s">
        <v>654</v>
      </c>
      <c r="P312" s="299">
        <f>_‏‏دمج6[[#This Row],[الجدول7.الرابع]]-_‏‏دمج6[[#This Row],[الثالث]]</f>
        <v>0</v>
      </c>
      <c r="Q312" t="s">
        <v>654</v>
      </c>
      <c r="T312" s="299">
        <f>_‏‏دمج7[[#This Row],[الخامس.الخامس]]-_‏‏دمج7[[#This Row],[الرابع]]</f>
        <v>0</v>
      </c>
    </row>
    <row r="313" spans="1:20">
      <c r="A313" t="s">
        <v>654</v>
      </c>
      <c r="D313" s="299">
        <f>_‏‏دمج3[[#This Row],[الاول.الأول]]-_‏‏دمج3[[#This Row],[التشخيصي]]</f>
        <v>0</v>
      </c>
      <c r="E313" t="s">
        <v>654</v>
      </c>
      <c r="H313" s="299">
        <f>_‏‏دمج4[[#This Row],[الثاني]]-_‏‏دمج4[[#This Row],[الاول.الأول]]</f>
        <v>0</v>
      </c>
      <c r="I313" t="s">
        <v>654</v>
      </c>
      <c r="L313" s="300">
        <f>_‏‏دمج5[[#This Row],[الثالث.الثالث]]-_‏‏دمج5[[#This Row],[الثاني]]</f>
        <v>0</v>
      </c>
      <c r="M313" t="s">
        <v>654</v>
      </c>
      <c r="P313" s="299">
        <f>_‏‏دمج6[[#This Row],[الجدول7.الرابع]]-_‏‏دمج6[[#This Row],[الثالث]]</f>
        <v>0</v>
      </c>
      <c r="Q313" t="s">
        <v>654</v>
      </c>
      <c r="T313" s="299">
        <f>_‏‏دمج7[[#This Row],[الخامس.الخامس]]-_‏‏دمج7[[#This Row],[الرابع]]</f>
        <v>0</v>
      </c>
    </row>
    <row r="314" spans="1:20">
      <c r="A314" t="s">
        <v>654</v>
      </c>
      <c r="D314" s="299">
        <f>_‏‏دمج3[[#This Row],[الاول.الأول]]-_‏‏دمج3[[#This Row],[التشخيصي]]</f>
        <v>0</v>
      </c>
      <c r="E314" t="s">
        <v>654</v>
      </c>
      <c r="H314" s="299">
        <f>_‏‏دمج4[[#This Row],[الثاني]]-_‏‏دمج4[[#This Row],[الاول.الأول]]</f>
        <v>0</v>
      </c>
      <c r="I314" t="s">
        <v>654</v>
      </c>
      <c r="L314" s="300">
        <f>_‏‏دمج5[[#This Row],[الثالث.الثالث]]-_‏‏دمج5[[#This Row],[الثاني]]</f>
        <v>0</v>
      </c>
      <c r="M314" t="s">
        <v>654</v>
      </c>
      <c r="P314" s="299">
        <f>_‏‏دمج6[[#This Row],[الجدول7.الرابع]]-_‏‏دمج6[[#This Row],[الثالث]]</f>
        <v>0</v>
      </c>
      <c r="Q314" t="s">
        <v>654</v>
      </c>
      <c r="T314" s="299">
        <f>_‏‏دمج7[[#This Row],[الخامس.الخامس]]-_‏‏دمج7[[#This Row],[الرابع]]</f>
        <v>0</v>
      </c>
    </row>
    <row r="315" spans="1:20">
      <c r="A315" t="s">
        <v>654</v>
      </c>
      <c r="D315" s="299">
        <f>_‏‏دمج3[[#This Row],[الاول.الأول]]-_‏‏دمج3[[#This Row],[التشخيصي]]</f>
        <v>0</v>
      </c>
      <c r="E315" t="s">
        <v>654</v>
      </c>
      <c r="H315" s="299">
        <f>_‏‏دمج4[[#This Row],[الثاني]]-_‏‏دمج4[[#This Row],[الاول.الأول]]</f>
        <v>0</v>
      </c>
      <c r="I315" t="s">
        <v>654</v>
      </c>
      <c r="L315" s="300">
        <f>_‏‏دمج5[[#This Row],[الثالث.الثالث]]-_‏‏دمج5[[#This Row],[الثاني]]</f>
        <v>0</v>
      </c>
      <c r="M315" t="s">
        <v>654</v>
      </c>
      <c r="P315" s="299">
        <f>_‏‏دمج6[[#This Row],[الجدول7.الرابع]]-_‏‏دمج6[[#This Row],[الثالث]]</f>
        <v>0</v>
      </c>
      <c r="Q315" t="s">
        <v>654</v>
      </c>
      <c r="T315" s="299">
        <f>_‏‏دمج7[[#This Row],[الخامس.الخامس]]-_‏‏دمج7[[#This Row],[الرابع]]</f>
        <v>0</v>
      </c>
    </row>
    <row r="316" spans="1:20">
      <c r="A316" t="s">
        <v>654</v>
      </c>
      <c r="D316" s="299">
        <f>_‏‏دمج3[[#This Row],[الاول.الأول]]-_‏‏دمج3[[#This Row],[التشخيصي]]</f>
        <v>0</v>
      </c>
      <c r="E316" t="s">
        <v>654</v>
      </c>
      <c r="H316" s="299">
        <f>_‏‏دمج4[[#This Row],[الثاني]]-_‏‏دمج4[[#This Row],[الاول.الأول]]</f>
        <v>0</v>
      </c>
      <c r="I316" t="s">
        <v>654</v>
      </c>
      <c r="L316" s="300">
        <f>_‏‏دمج5[[#This Row],[الثالث.الثالث]]-_‏‏دمج5[[#This Row],[الثاني]]</f>
        <v>0</v>
      </c>
      <c r="M316" t="s">
        <v>654</v>
      </c>
      <c r="P316" s="299">
        <f>_‏‏دمج6[[#This Row],[الجدول7.الرابع]]-_‏‏دمج6[[#This Row],[الثالث]]</f>
        <v>0</v>
      </c>
      <c r="Q316" t="s">
        <v>654</v>
      </c>
      <c r="T316" s="299">
        <f>_‏‏دمج7[[#This Row],[الخامس.الخامس]]-_‏‏دمج7[[#This Row],[الرابع]]</f>
        <v>0</v>
      </c>
    </row>
    <row r="317" spans="1:20">
      <c r="A317" t="s">
        <v>654</v>
      </c>
      <c r="D317" s="299">
        <f>_‏‏دمج3[[#This Row],[الاول.الأول]]-_‏‏دمج3[[#This Row],[التشخيصي]]</f>
        <v>0</v>
      </c>
      <c r="E317" t="s">
        <v>654</v>
      </c>
      <c r="H317" s="299">
        <f>_‏‏دمج4[[#This Row],[الثاني]]-_‏‏دمج4[[#This Row],[الاول.الأول]]</f>
        <v>0</v>
      </c>
      <c r="I317" t="s">
        <v>654</v>
      </c>
      <c r="L317" s="300">
        <f>_‏‏دمج5[[#This Row],[الثالث.الثالث]]-_‏‏دمج5[[#This Row],[الثاني]]</f>
        <v>0</v>
      </c>
      <c r="M317" t="s">
        <v>654</v>
      </c>
      <c r="P317" s="299">
        <f>_‏‏دمج6[[#This Row],[الجدول7.الرابع]]-_‏‏دمج6[[#This Row],[الثالث]]</f>
        <v>0</v>
      </c>
      <c r="Q317" t="s">
        <v>654</v>
      </c>
      <c r="T317" s="299">
        <f>_‏‏دمج7[[#This Row],[الخامس.الخامس]]-_‏‏دمج7[[#This Row],[الرابع]]</f>
        <v>0</v>
      </c>
    </row>
    <row r="318" spans="1:20">
      <c r="A318" t="s">
        <v>654</v>
      </c>
      <c r="D318" s="299">
        <f>_‏‏دمج3[[#This Row],[الاول.الأول]]-_‏‏دمج3[[#This Row],[التشخيصي]]</f>
        <v>0</v>
      </c>
      <c r="E318" t="s">
        <v>654</v>
      </c>
      <c r="H318" s="299">
        <f>_‏‏دمج4[[#This Row],[الثاني]]-_‏‏دمج4[[#This Row],[الاول.الأول]]</f>
        <v>0</v>
      </c>
      <c r="I318" t="s">
        <v>654</v>
      </c>
      <c r="L318" s="300">
        <f>_‏‏دمج5[[#This Row],[الثالث.الثالث]]-_‏‏دمج5[[#This Row],[الثاني]]</f>
        <v>0</v>
      </c>
      <c r="M318" t="s">
        <v>654</v>
      </c>
      <c r="P318" s="299">
        <f>_‏‏دمج6[[#This Row],[الجدول7.الرابع]]-_‏‏دمج6[[#This Row],[الثالث]]</f>
        <v>0</v>
      </c>
      <c r="Q318" t="s">
        <v>654</v>
      </c>
      <c r="T318" s="299">
        <f>_‏‏دمج7[[#This Row],[الخامس.الخامس]]-_‏‏دمج7[[#This Row],[الرابع]]</f>
        <v>0</v>
      </c>
    </row>
    <row r="319" spans="1:20">
      <c r="A319" t="s">
        <v>654</v>
      </c>
      <c r="D319" s="299">
        <f>_‏‏دمج3[[#This Row],[الاول.الأول]]-_‏‏دمج3[[#This Row],[التشخيصي]]</f>
        <v>0</v>
      </c>
      <c r="E319" t="s">
        <v>654</v>
      </c>
      <c r="H319" s="299">
        <f>_‏‏دمج4[[#This Row],[الثاني]]-_‏‏دمج4[[#This Row],[الاول.الأول]]</f>
        <v>0</v>
      </c>
      <c r="I319" t="s">
        <v>654</v>
      </c>
      <c r="L319" s="300">
        <f>_‏‏دمج5[[#This Row],[الثالث.الثالث]]-_‏‏دمج5[[#This Row],[الثاني]]</f>
        <v>0</v>
      </c>
      <c r="M319" t="s">
        <v>654</v>
      </c>
      <c r="P319" s="299">
        <f>_‏‏دمج6[[#This Row],[الجدول7.الرابع]]-_‏‏دمج6[[#This Row],[الثالث]]</f>
        <v>0</v>
      </c>
      <c r="Q319" t="s">
        <v>654</v>
      </c>
      <c r="T319" s="299">
        <f>_‏‏دمج7[[#This Row],[الخامس.الخامس]]-_‏‏دمج7[[#This Row],[الرابع]]</f>
        <v>0</v>
      </c>
    </row>
    <row r="320" spans="1:20">
      <c r="A320" t="s">
        <v>654</v>
      </c>
      <c r="D320" s="299">
        <f>_‏‏دمج3[[#This Row],[الاول.الأول]]-_‏‏دمج3[[#This Row],[التشخيصي]]</f>
        <v>0</v>
      </c>
      <c r="E320" t="s">
        <v>654</v>
      </c>
      <c r="H320" s="299">
        <f>_‏‏دمج4[[#This Row],[الثاني]]-_‏‏دمج4[[#This Row],[الاول.الأول]]</f>
        <v>0</v>
      </c>
      <c r="I320" t="s">
        <v>654</v>
      </c>
      <c r="L320" s="300">
        <f>_‏‏دمج5[[#This Row],[الثالث.الثالث]]-_‏‏دمج5[[#This Row],[الثاني]]</f>
        <v>0</v>
      </c>
      <c r="M320" t="s">
        <v>654</v>
      </c>
      <c r="P320" s="299">
        <f>_‏‏دمج6[[#This Row],[الجدول7.الرابع]]-_‏‏دمج6[[#This Row],[الثالث]]</f>
        <v>0</v>
      </c>
      <c r="Q320" t="s">
        <v>654</v>
      </c>
      <c r="T320" s="299">
        <f>_‏‏دمج7[[#This Row],[الخامس.الخامس]]-_‏‏دمج7[[#This Row],[الرابع]]</f>
        <v>0</v>
      </c>
    </row>
    <row r="321" spans="1:20">
      <c r="A321" t="s">
        <v>654</v>
      </c>
      <c r="D321" s="299">
        <f>_‏‏دمج3[[#This Row],[الاول.الأول]]-_‏‏دمج3[[#This Row],[التشخيصي]]</f>
        <v>0</v>
      </c>
      <c r="E321" t="s">
        <v>654</v>
      </c>
      <c r="H321" s="299">
        <f>_‏‏دمج4[[#This Row],[الثاني]]-_‏‏دمج4[[#This Row],[الاول.الأول]]</f>
        <v>0</v>
      </c>
      <c r="I321" t="s">
        <v>654</v>
      </c>
      <c r="L321" s="300">
        <f>_‏‏دمج5[[#This Row],[الثالث.الثالث]]-_‏‏دمج5[[#This Row],[الثاني]]</f>
        <v>0</v>
      </c>
      <c r="M321" t="s">
        <v>654</v>
      </c>
      <c r="P321" s="299">
        <f>_‏‏دمج6[[#This Row],[الجدول7.الرابع]]-_‏‏دمج6[[#This Row],[الثالث]]</f>
        <v>0</v>
      </c>
      <c r="Q321" t="s">
        <v>654</v>
      </c>
      <c r="T321" s="299">
        <f>_‏‏دمج7[[#This Row],[الخامس.الخامس]]-_‏‏دمج7[[#This Row],[الرابع]]</f>
        <v>0</v>
      </c>
    </row>
    <row r="322" spans="1:20">
      <c r="A322" t="s">
        <v>654</v>
      </c>
      <c r="D322" s="299">
        <f>_‏‏دمج3[[#This Row],[الاول.الأول]]-_‏‏دمج3[[#This Row],[التشخيصي]]</f>
        <v>0</v>
      </c>
      <c r="E322" t="s">
        <v>654</v>
      </c>
      <c r="H322" s="299">
        <f>_‏‏دمج4[[#This Row],[الثاني]]-_‏‏دمج4[[#This Row],[الاول.الأول]]</f>
        <v>0</v>
      </c>
      <c r="I322" t="s">
        <v>654</v>
      </c>
      <c r="L322" s="300">
        <f>_‏‏دمج5[[#This Row],[الثالث.الثالث]]-_‏‏دمج5[[#This Row],[الثاني]]</f>
        <v>0</v>
      </c>
      <c r="M322" t="s">
        <v>654</v>
      </c>
      <c r="P322" s="299">
        <f>_‏‏دمج6[[#This Row],[الجدول7.الرابع]]-_‏‏دمج6[[#This Row],[الثالث]]</f>
        <v>0</v>
      </c>
      <c r="Q322" t="s">
        <v>654</v>
      </c>
      <c r="T322" s="299">
        <f>_‏‏دمج7[[#This Row],[الخامس.الخامس]]-_‏‏دمج7[[#This Row],[الرابع]]</f>
        <v>0</v>
      </c>
    </row>
    <row r="323" spans="1:20">
      <c r="A323" t="s">
        <v>654</v>
      </c>
      <c r="D323" s="299">
        <f>_‏‏دمج3[[#This Row],[الاول.الأول]]-_‏‏دمج3[[#This Row],[التشخيصي]]</f>
        <v>0</v>
      </c>
      <c r="E323" t="s">
        <v>654</v>
      </c>
      <c r="H323" s="299">
        <f>_‏‏دمج4[[#This Row],[الثاني]]-_‏‏دمج4[[#This Row],[الاول.الأول]]</f>
        <v>0</v>
      </c>
      <c r="I323" t="s">
        <v>654</v>
      </c>
      <c r="L323" s="300">
        <f>_‏‏دمج5[[#This Row],[الثالث.الثالث]]-_‏‏دمج5[[#This Row],[الثاني]]</f>
        <v>0</v>
      </c>
      <c r="M323" t="s">
        <v>654</v>
      </c>
      <c r="P323" s="299">
        <f>_‏‏دمج6[[#This Row],[الجدول7.الرابع]]-_‏‏دمج6[[#This Row],[الثالث]]</f>
        <v>0</v>
      </c>
      <c r="Q323" t="s">
        <v>654</v>
      </c>
      <c r="T323" s="299">
        <f>_‏‏دمج7[[#This Row],[الخامس.الخامس]]-_‏‏دمج7[[#This Row],[الرابع]]</f>
        <v>0</v>
      </c>
    </row>
    <row r="324" spans="1:20">
      <c r="A324" t="s">
        <v>654</v>
      </c>
      <c r="D324" s="299">
        <f>_‏‏دمج3[[#This Row],[الاول.الأول]]-_‏‏دمج3[[#This Row],[التشخيصي]]</f>
        <v>0</v>
      </c>
      <c r="E324" t="s">
        <v>654</v>
      </c>
      <c r="H324" s="299">
        <f>_‏‏دمج4[[#This Row],[الثاني]]-_‏‏دمج4[[#This Row],[الاول.الأول]]</f>
        <v>0</v>
      </c>
      <c r="I324" t="s">
        <v>654</v>
      </c>
      <c r="L324" s="300">
        <f>_‏‏دمج5[[#This Row],[الثالث.الثالث]]-_‏‏دمج5[[#This Row],[الثاني]]</f>
        <v>0</v>
      </c>
      <c r="M324" t="s">
        <v>654</v>
      </c>
      <c r="P324" s="299">
        <f>_‏‏دمج6[[#This Row],[الجدول7.الرابع]]-_‏‏دمج6[[#This Row],[الثالث]]</f>
        <v>0</v>
      </c>
      <c r="Q324" t="s">
        <v>654</v>
      </c>
      <c r="T324" s="299">
        <f>_‏‏دمج7[[#This Row],[الخامس.الخامس]]-_‏‏دمج7[[#This Row],[الرابع]]</f>
        <v>0</v>
      </c>
    </row>
    <row r="325" spans="1:20">
      <c r="A325" t="s">
        <v>654</v>
      </c>
      <c r="D325" s="299">
        <f>_‏‏دمج3[[#This Row],[الاول.الأول]]-_‏‏دمج3[[#This Row],[التشخيصي]]</f>
        <v>0</v>
      </c>
      <c r="E325" t="s">
        <v>654</v>
      </c>
      <c r="H325" s="299">
        <f>_‏‏دمج4[[#This Row],[الثاني]]-_‏‏دمج4[[#This Row],[الاول.الأول]]</f>
        <v>0</v>
      </c>
      <c r="I325" t="s">
        <v>654</v>
      </c>
      <c r="L325" s="300">
        <f>_‏‏دمج5[[#This Row],[الثالث.الثالث]]-_‏‏دمج5[[#This Row],[الثاني]]</f>
        <v>0</v>
      </c>
      <c r="M325" t="s">
        <v>654</v>
      </c>
      <c r="P325" s="299">
        <f>_‏‏دمج6[[#This Row],[الجدول7.الرابع]]-_‏‏دمج6[[#This Row],[الثالث]]</f>
        <v>0</v>
      </c>
      <c r="Q325" t="s">
        <v>654</v>
      </c>
      <c r="T325" s="299">
        <f>_‏‏دمج7[[#This Row],[الخامس.الخامس]]-_‏‏دمج7[[#This Row],[الرابع]]</f>
        <v>0</v>
      </c>
    </row>
    <row r="326" spans="1:20">
      <c r="A326" t="s">
        <v>654</v>
      </c>
      <c r="D326" s="299">
        <f>_‏‏دمج3[[#This Row],[الاول.الأول]]-_‏‏دمج3[[#This Row],[التشخيصي]]</f>
        <v>0</v>
      </c>
      <c r="E326" t="s">
        <v>654</v>
      </c>
      <c r="H326" s="299">
        <f>_‏‏دمج4[[#This Row],[الثاني]]-_‏‏دمج4[[#This Row],[الاول.الأول]]</f>
        <v>0</v>
      </c>
      <c r="I326" t="s">
        <v>654</v>
      </c>
      <c r="L326" s="300">
        <f>_‏‏دمج5[[#This Row],[الثالث.الثالث]]-_‏‏دمج5[[#This Row],[الثاني]]</f>
        <v>0</v>
      </c>
      <c r="M326" t="s">
        <v>654</v>
      </c>
      <c r="P326" s="299">
        <f>_‏‏دمج6[[#This Row],[الجدول7.الرابع]]-_‏‏دمج6[[#This Row],[الثالث]]</f>
        <v>0</v>
      </c>
      <c r="Q326" t="s">
        <v>654</v>
      </c>
      <c r="T326" s="299">
        <f>_‏‏دمج7[[#This Row],[الخامس.الخامس]]-_‏‏دمج7[[#This Row],[الرابع]]</f>
        <v>0</v>
      </c>
    </row>
    <row r="327" spans="1:20">
      <c r="A327" t="s">
        <v>654</v>
      </c>
      <c r="D327" s="299">
        <f>_‏‏دمج3[[#This Row],[الاول.الأول]]-_‏‏دمج3[[#This Row],[التشخيصي]]</f>
        <v>0</v>
      </c>
      <c r="E327" t="s">
        <v>654</v>
      </c>
      <c r="H327" s="299">
        <f>_‏‏دمج4[[#This Row],[الثاني]]-_‏‏دمج4[[#This Row],[الاول.الأول]]</f>
        <v>0</v>
      </c>
      <c r="I327" t="s">
        <v>654</v>
      </c>
      <c r="L327" s="300">
        <f>_‏‏دمج5[[#This Row],[الثالث.الثالث]]-_‏‏دمج5[[#This Row],[الثاني]]</f>
        <v>0</v>
      </c>
      <c r="M327" t="s">
        <v>654</v>
      </c>
      <c r="P327" s="299">
        <f>_‏‏دمج6[[#This Row],[الجدول7.الرابع]]-_‏‏دمج6[[#This Row],[الثالث]]</f>
        <v>0</v>
      </c>
      <c r="Q327" t="s">
        <v>654</v>
      </c>
      <c r="T327" s="299">
        <f>_‏‏دمج7[[#This Row],[الخامس.الخامس]]-_‏‏دمج7[[#This Row],[الرابع]]</f>
        <v>0</v>
      </c>
    </row>
    <row r="328" spans="1:20">
      <c r="A328" t="s">
        <v>654</v>
      </c>
      <c r="D328" s="299">
        <f>_‏‏دمج3[[#This Row],[الاول.الأول]]-_‏‏دمج3[[#This Row],[التشخيصي]]</f>
        <v>0</v>
      </c>
      <c r="E328" t="s">
        <v>654</v>
      </c>
      <c r="H328" s="299">
        <f>_‏‏دمج4[[#This Row],[الثاني]]-_‏‏دمج4[[#This Row],[الاول.الأول]]</f>
        <v>0</v>
      </c>
      <c r="I328" t="s">
        <v>654</v>
      </c>
      <c r="L328" s="300">
        <f>_‏‏دمج5[[#This Row],[الثالث.الثالث]]-_‏‏دمج5[[#This Row],[الثاني]]</f>
        <v>0</v>
      </c>
      <c r="M328" t="s">
        <v>654</v>
      </c>
      <c r="P328" s="299">
        <f>_‏‏دمج6[[#This Row],[الجدول7.الرابع]]-_‏‏دمج6[[#This Row],[الثالث]]</f>
        <v>0</v>
      </c>
      <c r="Q328" t="s">
        <v>654</v>
      </c>
      <c r="T328" s="299">
        <f>_‏‏دمج7[[#This Row],[الخامس.الخامس]]-_‏‏دمج7[[#This Row],[الرابع]]</f>
        <v>0</v>
      </c>
    </row>
    <row r="329" spans="1:20">
      <c r="A329" t="s">
        <v>654</v>
      </c>
      <c r="D329" s="299">
        <f>_‏‏دمج3[[#This Row],[الاول.الأول]]-_‏‏دمج3[[#This Row],[التشخيصي]]</f>
        <v>0</v>
      </c>
      <c r="E329" t="s">
        <v>654</v>
      </c>
      <c r="H329" s="299">
        <f>_‏‏دمج4[[#This Row],[الثاني]]-_‏‏دمج4[[#This Row],[الاول.الأول]]</f>
        <v>0</v>
      </c>
      <c r="I329" t="s">
        <v>654</v>
      </c>
      <c r="L329" s="300">
        <f>_‏‏دمج5[[#This Row],[الثالث.الثالث]]-_‏‏دمج5[[#This Row],[الثاني]]</f>
        <v>0</v>
      </c>
      <c r="M329" t="s">
        <v>654</v>
      </c>
      <c r="P329" s="299">
        <f>_‏‏دمج6[[#This Row],[الجدول7.الرابع]]-_‏‏دمج6[[#This Row],[الثالث]]</f>
        <v>0</v>
      </c>
      <c r="Q329" t="s">
        <v>654</v>
      </c>
      <c r="T329" s="299">
        <f>_‏‏دمج7[[#This Row],[الخامس.الخامس]]-_‏‏دمج7[[#This Row],[الرابع]]</f>
        <v>0</v>
      </c>
    </row>
    <row r="330" spans="1:20">
      <c r="A330" t="s">
        <v>654</v>
      </c>
      <c r="D330" s="299">
        <f>_‏‏دمج3[[#This Row],[الاول.الأول]]-_‏‏دمج3[[#This Row],[التشخيصي]]</f>
        <v>0</v>
      </c>
      <c r="E330" t="s">
        <v>654</v>
      </c>
      <c r="H330" s="299">
        <f>_‏‏دمج4[[#This Row],[الثاني]]-_‏‏دمج4[[#This Row],[الاول.الأول]]</f>
        <v>0</v>
      </c>
      <c r="I330" t="s">
        <v>654</v>
      </c>
      <c r="L330" s="300">
        <f>_‏‏دمج5[[#This Row],[الثالث.الثالث]]-_‏‏دمج5[[#This Row],[الثاني]]</f>
        <v>0</v>
      </c>
      <c r="M330" t="s">
        <v>654</v>
      </c>
      <c r="P330" s="299">
        <f>_‏‏دمج6[[#This Row],[الجدول7.الرابع]]-_‏‏دمج6[[#This Row],[الثالث]]</f>
        <v>0</v>
      </c>
      <c r="Q330" t="s">
        <v>654</v>
      </c>
      <c r="T330" s="299">
        <f>_‏‏دمج7[[#This Row],[الخامس.الخامس]]-_‏‏دمج7[[#This Row],[الرابع]]</f>
        <v>0</v>
      </c>
    </row>
    <row r="331" spans="1:20">
      <c r="A331" t="s">
        <v>654</v>
      </c>
      <c r="D331" s="299">
        <f>_‏‏دمج3[[#This Row],[الاول.الأول]]-_‏‏دمج3[[#This Row],[التشخيصي]]</f>
        <v>0</v>
      </c>
      <c r="E331" t="s">
        <v>654</v>
      </c>
      <c r="H331" s="299">
        <f>_‏‏دمج4[[#This Row],[الثاني]]-_‏‏دمج4[[#This Row],[الاول.الأول]]</f>
        <v>0</v>
      </c>
      <c r="I331" t="s">
        <v>654</v>
      </c>
      <c r="L331" s="300">
        <f>_‏‏دمج5[[#This Row],[الثالث.الثالث]]-_‏‏دمج5[[#This Row],[الثاني]]</f>
        <v>0</v>
      </c>
      <c r="M331" t="s">
        <v>654</v>
      </c>
      <c r="P331" s="299">
        <f>_‏‏دمج6[[#This Row],[الجدول7.الرابع]]-_‏‏دمج6[[#This Row],[الثالث]]</f>
        <v>0</v>
      </c>
      <c r="Q331" t="s">
        <v>654</v>
      </c>
      <c r="T331" s="299">
        <f>_‏‏دمج7[[#This Row],[الخامس.الخامس]]-_‏‏دمج7[[#This Row],[الرابع]]</f>
        <v>0</v>
      </c>
    </row>
    <row r="332" spans="1:20">
      <c r="A332" t="s">
        <v>654</v>
      </c>
      <c r="D332" s="299">
        <f>_‏‏دمج3[[#This Row],[الاول.الأول]]-_‏‏دمج3[[#This Row],[التشخيصي]]</f>
        <v>0</v>
      </c>
      <c r="E332" t="s">
        <v>654</v>
      </c>
      <c r="H332" s="299">
        <f>_‏‏دمج4[[#This Row],[الثاني]]-_‏‏دمج4[[#This Row],[الاول.الأول]]</f>
        <v>0</v>
      </c>
      <c r="I332" t="s">
        <v>654</v>
      </c>
      <c r="L332" s="300">
        <f>_‏‏دمج5[[#This Row],[الثالث.الثالث]]-_‏‏دمج5[[#This Row],[الثاني]]</f>
        <v>0</v>
      </c>
      <c r="M332" t="s">
        <v>654</v>
      </c>
      <c r="P332" s="299">
        <f>_‏‏دمج6[[#This Row],[الجدول7.الرابع]]-_‏‏دمج6[[#This Row],[الثالث]]</f>
        <v>0</v>
      </c>
      <c r="Q332" t="s">
        <v>654</v>
      </c>
      <c r="T332" s="299">
        <f>_‏‏دمج7[[#This Row],[الخامس.الخامس]]-_‏‏دمج7[[#This Row],[الرابع]]</f>
        <v>0</v>
      </c>
    </row>
    <row r="333" spans="1:20">
      <c r="A333" t="s">
        <v>654</v>
      </c>
      <c r="D333" s="299">
        <f>_‏‏دمج3[[#This Row],[الاول.الأول]]-_‏‏دمج3[[#This Row],[التشخيصي]]</f>
        <v>0</v>
      </c>
      <c r="E333" t="s">
        <v>654</v>
      </c>
      <c r="H333" s="299">
        <f>_‏‏دمج4[[#This Row],[الثاني]]-_‏‏دمج4[[#This Row],[الاول.الأول]]</f>
        <v>0</v>
      </c>
      <c r="I333" t="s">
        <v>654</v>
      </c>
      <c r="L333" s="300">
        <f>_‏‏دمج5[[#This Row],[الثالث.الثالث]]-_‏‏دمج5[[#This Row],[الثاني]]</f>
        <v>0</v>
      </c>
      <c r="M333" t="s">
        <v>654</v>
      </c>
      <c r="P333" s="299">
        <f>_‏‏دمج6[[#This Row],[الجدول7.الرابع]]-_‏‏دمج6[[#This Row],[الثالث]]</f>
        <v>0</v>
      </c>
      <c r="Q333" t="s">
        <v>654</v>
      </c>
      <c r="T333" s="299">
        <f>_‏‏دمج7[[#This Row],[الخامس.الخامس]]-_‏‏دمج7[[#This Row],[الرابع]]</f>
        <v>0</v>
      </c>
    </row>
    <row r="334" spans="1:20">
      <c r="A334" t="s">
        <v>654</v>
      </c>
      <c r="D334" s="299">
        <f>_‏‏دمج3[[#This Row],[الاول.الأول]]-_‏‏دمج3[[#This Row],[التشخيصي]]</f>
        <v>0</v>
      </c>
      <c r="E334" t="s">
        <v>654</v>
      </c>
      <c r="H334" s="299">
        <f>_‏‏دمج4[[#This Row],[الثاني]]-_‏‏دمج4[[#This Row],[الاول.الأول]]</f>
        <v>0</v>
      </c>
      <c r="I334" t="s">
        <v>654</v>
      </c>
      <c r="L334" s="300">
        <f>_‏‏دمج5[[#This Row],[الثالث.الثالث]]-_‏‏دمج5[[#This Row],[الثاني]]</f>
        <v>0</v>
      </c>
      <c r="M334" t="s">
        <v>654</v>
      </c>
      <c r="P334" s="299">
        <f>_‏‏دمج6[[#This Row],[الجدول7.الرابع]]-_‏‏دمج6[[#This Row],[الثالث]]</f>
        <v>0</v>
      </c>
      <c r="Q334" t="s">
        <v>654</v>
      </c>
      <c r="T334" s="299">
        <f>_‏‏دمج7[[#This Row],[الخامس.الخامس]]-_‏‏دمج7[[#This Row],[الرابع]]</f>
        <v>0</v>
      </c>
    </row>
    <row r="335" spans="1:20">
      <c r="A335" t="s">
        <v>654</v>
      </c>
      <c r="D335" s="299">
        <f>_‏‏دمج3[[#This Row],[الاول.الأول]]-_‏‏دمج3[[#This Row],[التشخيصي]]</f>
        <v>0</v>
      </c>
      <c r="E335" t="s">
        <v>654</v>
      </c>
      <c r="H335" s="299">
        <f>_‏‏دمج4[[#This Row],[الثاني]]-_‏‏دمج4[[#This Row],[الاول.الأول]]</f>
        <v>0</v>
      </c>
      <c r="I335" t="s">
        <v>654</v>
      </c>
      <c r="L335" s="300">
        <f>_‏‏دمج5[[#This Row],[الثالث.الثالث]]-_‏‏دمج5[[#This Row],[الثاني]]</f>
        <v>0</v>
      </c>
      <c r="M335" t="s">
        <v>654</v>
      </c>
      <c r="P335" s="299">
        <f>_‏‏دمج6[[#This Row],[الجدول7.الرابع]]-_‏‏دمج6[[#This Row],[الثالث]]</f>
        <v>0</v>
      </c>
      <c r="Q335" t="s">
        <v>654</v>
      </c>
      <c r="T335" s="299">
        <f>_‏‏دمج7[[#This Row],[الخامس.الخامس]]-_‏‏دمج7[[#This Row],[الرابع]]</f>
        <v>0</v>
      </c>
    </row>
    <row r="336" spans="1:20">
      <c r="A336" t="s">
        <v>654</v>
      </c>
      <c r="D336" s="299">
        <f>_‏‏دمج3[[#This Row],[الاول.الأول]]-_‏‏دمج3[[#This Row],[التشخيصي]]</f>
        <v>0</v>
      </c>
      <c r="E336" t="s">
        <v>654</v>
      </c>
      <c r="H336" s="299">
        <f>_‏‏دمج4[[#This Row],[الثاني]]-_‏‏دمج4[[#This Row],[الاول.الأول]]</f>
        <v>0</v>
      </c>
      <c r="I336" t="s">
        <v>654</v>
      </c>
      <c r="L336" s="300">
        <f>_‏‏دمج5[[#This Row],[الثالث.الثالث]]-_‏‏دمج5[[#This Row],[الثاني]]</f>
        <v>0</v>
      </c>
      <c r="M336" t="s">
        <v>654</v>
      </c>
      <c r="P336" s="299">
        <f>_‏‏دمج6[[#This Row],[الجدول7.الرابع]]-_‏‏دمج6[[#This Row],[الثالث]]</f>
        <v>0</v>
      </c>
      <c r="Q336" t="s">
        <v>654</v>
      </c>
      <c r="T336" s="299">
        <f>_‏‏دمج7[[#This Row],[الخامس.الخامس]]-_‏‏دمج7[[#This Row],[الرابع]]</f>
        <v>0</v>
      </c>
    </row>
    <row r="337" spans="1:20">
      <c r="A337" t="s">
        <v>654</v>
      </c>
      <c r="D337" s="299">
        <f>_‏‏دمج3[[#This Row],[الاول.الأول]]-_‏‏دمج3[[#This Row],[التشخيصي]]</f>
        <v>0</v>
      </c>
      <c r="E337" t="s">
        <v>654</v>
      </c>
      <c r="H337" s="299">
        <f>_‏‏دمج4[[#This Row],[الثاني]]-_‏‏دمج4[[#This Row],[الاول.الأول]]</f>
        <v>0</v>
      </c>
      <c r="I337" t="s">
        <v>654</v>
      </c>
      <c r="L337" s="300">
        <f>_‏‏دمج5[[#This Row],[الثالث.الثالث]]-_‏‏دمج5[[#This Row],[الثاني]]</f>
        <v>0</v>
      </c>
      <c r="M337" t="s">
        <v>654</v>
      </c>
      <c r="P337" s="299">
        <f>_‏‏دمج6[[#This Row],[الجدول7.الرابع]]-_‏‏دمج6[[#This Row],[الثالث]]</f>
        <v>0</v>
      </c>
      <c r="Q337" t="s">
        <v>654</v>
      </c>
      <c r="T337" s="299">
        <f>_‏‏دمج7[[#This Row],[الخامس.الخامس]]-_‏‏دمج7[[#This Row],[الرابع]]</f>
        <v>0</v>
      </c>
    </row>
    <row r="338" spans="1:20">
      <c r="A338" t="s">
        <v>654</v>
      </c>
      <c r="D338" s="299">
        <f>_‏‏دمج3[[#This Row],[الاول.الأول]]-_‏‏دمج3[[#This Row],[التشخيصي]]</f>
        <v>0</v>
      </c>
      <c r="E338" t="s">
        <v>654</v>
      </c>
      <c r="H338" s="299">
        <f>_‏‏دمج4[[#This Row],[الثاني]]-_‏‏دمج4[[#This Row],[الاول.الأول]]</f>
        <v>0</v>
      </c>
      <c r="I338" t="s">
        <v>654</v>
      </c>
      <c r="L338" s="300">
        <f>_‏‏دمج5[[#This Row],[الثالث.الثالث]]-_‏‏دمج5[[#This Row],[الثاني]]</f>
        <v>0</v>
      </c>
      <c r="M338" t="s">
        <v>654</v>
      </c>
      <c r="P338" s="299">
        <f>_‏‏دمج6[[#This Row],[الجدول7.الرابع]]-_‏‏دمج6[[#This Row],[الثالث]]</f>
        <v>0</v>
      </c>
      <c r="Q338" t="s">
        <v>654</v>
      </c>
      <c r="T338" s="299">
        <f>_‏‏دمج7[[#This Row],[الخامس.الخامس]]-_‏‏دمج7[[#This Row],[الرابع]]</f>
        <v>0</v>
      </c>
    </row>
    <row r="339" spans="1:20">
      <c r="A339" t="s">
        <v>654</v>
      </c>
      <c r="D339" s="299">
        <f>_‏‏دمج3[[#This Row],[الاول.الأول]]-_‏‏دمج3[[#This Row],[التشخيصي]]</f>
        <v>0</v>
      </c>
      <c r="E339" t="s">
        <v>654</v>
      </c>
      <c r="H339" s="299">
        <f>_‏‏دمج4[[#This Row],[الثاني]]-_‏‏دمج4[[#This Row],[الاول.الأول]]</f>
        <v>0</v>
      </c>
      <c r="I339" t="s">
        <v>654</v>
      </c>
      <c r="L339" s="300">
        <f>_‏‏دمج5[[#This Row],[الثالث.الثالث]]-_‏‏دمج5[[#This Row],[الثاني]]</f>
        <v>0</v>
      </c>
      <c r="M339" t="s">
        <v>654</v>
      </c>
      <c r="P339" s="299">
        <f>_‏‏دمج6[[#This Row],[الجدول7.الرابع]]-_‏‏دمج6[[#This Row],[الثالث]]</f>
        <v>0</v>
      </c>
      <c r="Q339" t="s">
        <v>654</v>
      </c>
      <c r="T339" s="299">
        <f>_‏‏دمج7[[#This Row],[الخامس.الخامس]]-_‏‏دمج7[[#This Row],[الرابع]]</f>
        <v>0</v>
      </c>
    </row>
    <row r="340" spans="1:20">
      <c r="A340" t="s">
        <v>654</v>
      </c>
      <c r="D340" s="299">
        <f>_‏‏دمج3[[#This Row],[الاول.الأول]]-_‏‏دمج3[[#This Row],[التشخيصي]]</f>
        <v>0</v>
      </c>
      <c r="E340" t="s">
        <v>654</v>
      </c>
      <c r="H340" s="299">
        <f>_‏‏دمج4[[#This Row],[الثاني]]-_‏‏دمج4[[#This Row],[الاول.الأول]]</f>
        <v>0</v>
      </c>
      <c r="I340" t="s">
        <v>654</v>
      </c>
      <c r="L340" s="300">
        <f>_‏‏دمج5[[#This Row],[الثالث.الثالث]]-_‏‏دمج5[[#This Row],[الثاني]]</f>
        <v>0</v>
      </c>
      <c r="M340" t="s">
        <v>654</v>
      </c>
      <c r="P340" s="299">
        <f>_‏‏دمج6[[#This Row],[الجدول7.الرابع]]-_‏‏دمج6[[#This Row],[الثالث]]</f>
        <v>0</v>
      </c>
      <c r="Q340" t="s">
        <v>654</v>
      </c>
      <c r="T340" s="299">
        <f>_‏‏دمج7[[#This Row],[الخامس.الخامس]]-_‏‏دمج7[[#This Row],[الرابع]]</f>
        <v>0</v>
      </c>
    </row>
    <row r="341" spans="1:20">
      <c r="A341" t="s">
        <v>654</v>
      </c>
      <c r="D341" s="299">
        <f>_‏‏دمج3[[#This Row],[الاول.الأول]]-_‏‏دمج3[[#This Row],[التشخيصي]]</f>
        <v>0</v>
      </c>
      <c r="E341" t="s">
        <v>654</v>
      </c>
      <c r="H341" s="299">
        <f>_‏‏دمج4[[#This Row],[الثاني]]-_‏‏دمج4[[#This Row],[الاول.الأول]]</f>
        <v>0</v>
      </c>
      <c r="I341" t="s">
        <v>654</v>
      </c>
      <c r="L341" s="300">
        <f>_‏‏دمج5[[#This Row],[الثالث.الثالث]]-_‏‏دمج5[[#This Row],[الثاني]]</f>
        <v>0</v>
      </c>
      <c r="M341" t="s">
        <v>654</v>
      </c>
      <c r="P341" s="299">
        <f>_‏‏دمج6[[#This Row],[الجدول7.الرابع]]-_‏‏دمج6[[#This Row],[الثالث]]</f>
        <v>0</v>
      </c>
      <c r="Q341" t="s">
        <v>654</v>
      </c>
      <c r="T341" s="299">
        <f>_‏‏دمج7[[#This Row],[الخامس.الخامس]]-_‏‏دمج7[[#This Row],[الرابع]]</f>
        <v>0</v>
      </c>
    </row>
    <row r="342" spans="1:20">
      <c r="A342" t="s">
        <v>654</v>
      </c>
      <c r="D342" s="299">
        <f>_‏‏دمج3[[#This Row],[الاول.الأول]]-_‏‏دمج3[[#This Row],[التشخيصي]]</f>
        <v>0</v>
      </c>
      <c r="E342" t="s">
        <v>654</v>
      </c>
      <c r="H342" s="299">
        <f>_‏‏دمج4[[#This Row],[الثاني]]-_‏‏دمج4[[#This Row],[الاول.الأول]]</f>
        <v>0</v>
      </c>
      <c r="I342" t="s">
        <v>654</v>
      </c>
      <c r="L342" s="300">
        <f>_‏‏دمج5[[#This Row],[الثالث.الثالث]]-_‏‏دمج5[[#This Row],[الثاني]]</f>
        <v>0</v>
      </c>
      <c r="M342" t="s">
        <v>654</v>
      </c>
      <c r="P342" s="299">
        <f>_‏‏دمج6[[#This Row],[الجدول7.الرابع]]-_‏‏دمج6[[#This Row],[الثالث]]</f>
        <v>0</v>
      </c>
      <c r="Q342" t="s">
        <v>654</v>
      </c>
      <c r="T342" s="299">
        <f>_‏‏دمج7[[#This Row],[الخامس.الخامس]]-_‏‏دمج7[[#This Row],[الرابع]]</f>
        <v>0</v>
      </c>
    </row>
    <row r="343" spans="1:20">
      <c r="A343" t="s">
        <v>654</v>
      </c>
      <c r="D343" s="299">
        <f>_‏‏دمج3[[#This Row],[الاول.الأول]]-_‏‏دمج3[[#This Row],[التشخيصي]]</f>
        <v>0</v>
      </c>
      <c r="E343" t="s">
        <v>654</v>
      </c>
      <c r="H343" s="299">
        <f>_‏‏دمج4[[#This Row],[الثاني]]-_‏‏دمج4[[#This Row],[الاول.الأول]]</f>
        <v>0</v>
      </c>
      <c r="I343" t="s">
        <v>654</v>
      </c>
      <c r="L343" s="300">
        <f>_‏‏دمج5[[#This Row],[الثالث.الثالث]]-_‏‏دمج5[[#This Row],[الثاني]]</f>
        <v>0</v>
      </c>
      <c r="M343" t="s">
        <v>654</v>
      </c>
      <c r="P343" s="299">
        <f>_‏‏دمج6[[#This Row],[الجدول7.الرابع]]-_‏‏دمج6[[#This Row],[الثالث]]</f>
        <v>0</v>
      </c>
      <c r="Q343" t="s">
        <v>654</v>
      </c>
      <c r="T343" s="299">
        <f>_‏‏دمج7[[#This Row],[الخامس.الخامس]]-_‏‏دمج7[[#This Row],[الرابع]]</f>
        <v>0</v>
      </c>
    </row>
    <row r="344" spans="1:20">
      <c r="A344" t="s">
        <v>654</v>
      </c>
      <c r="D344" s="299">
        <f>_‏‏دمج3[[#This Row],[الاول.الأول]]-_‏‏دمج3[[#This Row],[التشخيصي]]</f>
        <v>0</v>
      </c>
      <c r="E344" t="s">
        <v>654</v>
      </c>
      <c r="H344" s="299">
        <f>_‏‏دمج4[[#This Row],[الثاني]]-_‏‏دمج4[[#This Row],[الاول.الأول]]</f>
        <v>0</v>
      </c>
      <c r="I344" t="s">
        <v>654</v>
      </c>
      <c r="L344" s="300">
        <f>_‏‏دمج5[[#This Row],[الثالث.الثالث]]-_‏‏دمج5[[#This Row],[الثاني]]</f>
        <v>0</v>
      </c>
      <c r="M344" t="s">
        <v>654</v>
      </c>
      <c r="P344" s="299">
        <f>_‏‏دمج6[[#This Row],[الجدول7.الرابع]]-_‏‏دمج6[[#This Row],[الثالث]]</f>
        <v>0</v>
      </c>
      <c r="Q344" t="s">
        <v>654</v>
      </c>
      <c r="T344" s="299">
        <f>_‏‏دمج7[[#This Row],[الخامس.الخامس]]-_‏‏دمج7[[#This Row],[الرابع]]</f>
        <v>0</v>
      </c>
    </row>
    <row r="345" spans="1:20">
      <c r="A345" t="s">
        <v>654</v>
      </c>
      <c r="D345" s="299">
        <f>_‏‏دمج3[[#This Row],[الاول.الأول]]-_‏‏دمج3[[#This Row],[التشخيصي]]</f>
        <v>0</v>
      </c>
      <c r="E345" t="s">
        <v>654</v>
      </c>
      <c r="H345" s="299">
        <f>_‏‏دمج4[[#This Row],[الثاني]]-_‏‏دمج4[[#This Row],[الاول.الأول]]</f>
        <v>0</v>
      </c>
      <c r="I345" t="s">
        <v>654</v>
      </c>
      <c r="L345" s="300">
        <f>_‏‏دمج5[[#This Row],[الثالث.الثالث]]-_‏‏دمج5[[#This Row],[الثاني]]</f>
        <v>0</v>
      </c>
      <c r="M345" t="s">
        <v>654</v>
      </c>
      <c r="P345" s="299">
        <f>_‏‏دمج6[[#This Row],[الجدول7.الرابع]]-_‏‏دمج6[[#This Row],[الثالث]]</f>
        <v>0</v>
      </c>
      <c r="Q345" t="s">
        <v>654</v>
      </c>
      <c r="T345" s="299">
        <f>_‏‏دمج7[[#This Row],[الخامس.الخامس]]-_‏‏دمج7[[#This Row],[الرابع]]</f>
        <v>0</v>
      </c>
    </row>
    <row r="346" spans="1:20">
      <c r="A346" t="s">
        <v>654</v>
      </c>
      <c r="D346" s="299">
        <f>_‏‏دمج3[[#This Row],[الاول.الأول]]-_‏‏دمج3[[#This Row],[التشخيصي]]</f>
        <v>0</v>
      </c>
      <c r="E346" t="s">
        <v>654</v>
      </c>
      <c r="H346" s="299">
        <f>_‏‏دمج4[[#This Row],[الثاني]]-_‏‏دمج4[[#This Row],[الاول.الأول]]</f>
        <v>0</v>
      </c>
      <c r="I346" t="s">
        <v>654</v>
      </c>
      <c r="L346" s="300">
        <f>_‏‏دمج5[[#This Row],[الثالث.الثالث]]-_‏‏دمج5[[#This Row],[الثاني]]</f>
        <v>0</v>
      </c>
      <c r="M346" t="s">
        <v>654</v>
      </c>
      <c r="P346" s="299">
        <f>_‏‏دمج6[[#This Row],[الجدول7.الرابع]]-_‏‏دمج6[[#This Row],[الثالث]]</f>
        <v>0</v>
      </c>
      <c r="Q346" t="s">
        <v>654</v>
      </c>
      <c r="T346" s="299">
        <f>_‏‏دمج7[[#This Row],[الخامس.الخامس]]-_‏‏دمج7[[#This Row],[الرابع]]</f>
        <v>0</v>
      </c>
    </row>
    <row r="347" spans="1:20">
      <c r="A347" t="s">
        <v>654</v>
      </c>
      <c r="D347" s="299">
        <f>_‏‏دمج3[[#This Row],[الاول.الأول]]-_‏‏دمج3[[#This Row],[التشخيصي]]</f>
        <v>0</v>
      </c>
      <c r="E347" t="s">
        <v>654</v>
      </c>
      <c r="H347" s="299">
        <f>_‏‏دمج4[[#This Row],[الثاني]]-_‏‏دمج4[[#This Row],[الاول.الأول]]</f>
        <v>0</v>
      </c>
      <c r="I347" t="s">
        <v>654</v>
      </c>
      <c r="L347" s="300">
        <f>_‏‏دمج5[[#This Row],[الثالث.الثالث]]-_‏‏دمج5[[#This Row],[الثاني]]</f>
        <v>0</v>
      </c>
      <c r="M347" t="s">
        <v>654</v>
      </c>
      <c r="P347" s="299">
        <f>_‏‏دمج6[[#This Row],[الجدول7.الرابع]]-_‏‏دمج6[[#This Row],[الثالث]]</f>
        <v>0</v>
      </c>
      <c r="Q347" t="s">
        <v>654</v>
      </c>
      <c r="T347" s="299">
        <f>_‏‏دمج7[[#This Row],[الخامس.الخامس]]-_‏‏دمج7[[#This Row],[الرابع]]</f>
        <v>0</v>
      </c>
    </row>
    <row r="348" spans="1:20">
      <c r="A348" t="s">
        <v>654</v>
      </c>
      <c r="D348" s="299">
        <f>_‏‏دمج3[[#This Row],[الاول.الأول]]-_‏‏دمج3[[#This Row],[التشخيصي]]</f>
        <v>0</v>
      </c>
      <c r="E348" t="s">
        <v>654</v>
      </c>
      <c r="H348" s="299">
        <f>_‏‏دمج4[[#This Row],[الثاني]]-_‏‏دمج4[[#This Row],[الاول.الأول]]</f>
        <v>0</v>
      </c>
      <c r="I348" t="s">
        <v>654</v>
      </c>
      <c r="L348" s="300">
        <f>_‏‏دمج5[[#This Row],[الثالث.الثالث]]-_‏‏دمج5[[#This Row],[الثاني]]</f>
        <v>0</v>
      </c>
      <c r="M348" t="s">
        <v>654</v>
      </c>
      <c r="P348" s="299">
        <f>_‏‏دمج6[[#This Row],[الجدول7.الرابع]]-_‏‏دمج6[[#This Row],[الثالث]]</f>
        <v>0</v>
      </c>
      <c r="Q348" t="s">
        <v>654</v>
      </c>
      <c r="T348" s="299">
        <f>_‏‏دمج7[[#This Row],[الخامس.الخامس]]-_‏‏دمج7[[#This Row],[الرابع]]</f>
        <v>0</v>
      </c>
    </row>
    <row r="349" spans="1:20">
      <c r="A349" t="s">
        <v>654</v>
      </c>
      <c r="D349" s="299">
        <f>_‏‏دمج3[[#This Row],[الاول.الأول]]-_‏‏دمج3[[#This Row],[التشخيصي]]</f>
        <v>0</v>
      </c>
      <c r="E349" t="s">
        <v>654</v>
      </c>
      <c r="H349" s="299">
        <f>_‏‏دمج4[[#This Row],[الثاني]]-_‏‏دمج4[[#This Row],[الاول.الأول]]</f>
        <v>0</v>
      </c>
      <c r="I349" t="s">
        <v>654</v>
      </c>
      <c r="L349" s="300">
        <f>_‏‏دمج5[[#This Row],[الثالث.الثالث]]-_‏‏دمج5[[#This Row],[الثاني]]</f>
        <v>0</v>
      </c>
      <c r="M349" t="s">
        <v>654</v>
      </c>
      <c r="P349" s="299">
        <f>_‏‏دمج6[[#This Row],[الجدول7.الرابع]]-_‏‏دمج6[[#This Row],[الثالث]]</f>
        <v>0</v>
      </c>
      <c r="Q349" t="s">
        <v>654</v>
      </c>
      <c r="T349" s="299">
        <f>_‏‏دمج7[[#This Row],[الخامس.الخامس]]-_‏‏دمج7[[#This Row],[الرابع]]</f>
        <v>0</v>
      </c>
    </row>
    <row r="350" spans="1:20">
      <c r="A350" t="s">
        <v>654</v>
      </c>
      <c r="D350" s="299">
        <f>_‏‏دمج3[[#This Row],[الاول.الأول]]-_‏‏دمج3[[#This Row],[التشخيصي]]</f>
        <v>0</v>
      </c>
      <c r="E350" t="s">
        <v>654</v>
      </c>
      <c r="H350" s="299">
        <f>_‏‏دمج4[[#This Row],[الثاني]]-_‏‏دمج4[[#This Row],[الاول.الأول]]</f>
        <v>0</v>
      </c>
      <c r="I350" t="s">
        <v>654</v>
      </c>
      <c r="L350" s="300">
        <f>_‏‏دمج5[[#This Row],[الثالث.الثالث]]-_‏‏دمج5[[#This Row],[الثاني]]</f>
        <v>0</v>
      </c>
      <c r="M350" t="s">
        <v>654</v>
      </c>
      <c r="P350" s="299">
        <f>_‏‏دمج6[[#This Row],[الجدول7.الرابع]]-_‏‏دمج6[[#This Row],[الثالث]]</f>
        <v>0</v>
      </c>
      <c r="Q350" t="s">
        <v>654</v>
      </c>
      <c r="T350" s="299">
        <f>_‏‏دمج7[[#This Row],[الخامس.الخامس]]-_‏‏دمج7[[#This Row],[الرابع]]</f>
        <v>0</v>
      </c>
    </row>
    <row r="351" spans="1:20">
      <c r="A351" t="s">
        <v>654</v>
      </c>
      <c r="D351" s="299">
        <f>_‏‏دمج3[[#This Row],[الاول.الأول]]-_‏‏دمج3[[#This Row],[التشخيصي]]</f>
        <v>0</v>
      </c>
      <c r="E351" t="s">
        <v>654</v>
      </c>
      <c r="H351" s="299">
        <f>_‏‏دمج4[[#This Row],[الثاني]]-_‏‏دمج4[[#This Row],[الاول.الأول]]</f>
        <v>0</v>
      </c>
      <c r="I351" t="s">
        <v>654</v>
      </c>
      <c r="L351" s="300">
        <f>_‏‏دمج5[[#This Row],[الثالث.الثالث]]-_‏‏دمج5[[#This Row],[الثاني]]</f>
        <v>0</v>
      </c>
      <c r="M351" t="s">
        <v>654</v>
      </c>
      <c r="P351" s="299">
        <f>_‏‏دمج6[[#This Row],[الجدول7.الرابع]]-_‏‏دمج6[[#This Row],[الثالث]]</f>
        <v>0</v>
      </c>
      <c r="Q351" t="s">
        <v>654</v>
      </c>
      <c r="T351" s="299">
        <f>_‏‏دمج7[[#This Row],[الخامس.الخامس]]-_‏‏دمج7[[#This Row],[الرابع]]</f>
        <v>0</v>
      </c>
    </row>
    <row r="352" spans="1:20">
      <c r="A352" t="s">
        <v>654</v>
      </c>
      <c r="D352" s="299">
        <f>_‏‏دمج3[[#This Row],[الاول.الأول]]-_‏‏دمج3[[#This Row],[التشخيصي]]</f>
        <v>0</v>
      </c>
      <c r="E352" t="s">
        <v>654</v>
      </c>
      <c r="H352" s="299">
        <f>_‏‏دمج4[[#This Row],[الثاني]]-_‏‏دمج4[[#This Row],[الاول.الأول]]</f>
        <v>0</v>
      </c>
      <c r="I352" t="s">
        <v>654</v>
      </c>
      <c r="L352" s="300">
        <f>_‏‏دمج5[[#This Row],[الثالث.الثالث]]-_‏‏دمج5[[#This Row],[الثاني]]</f>
        <v>0</v>
      </c>
      <c r="M352" t="s">
        <v>654</v>
      </c>
      <c r="P352" s="299">
        <f>_‏‏دمج6[[#This Row],[الجدول7.الرابع]]-_‏‏دمج6[[#This Row],[الثالث]]</f>
        <v>0</v>
      </c>
      <c r="Q352" t="s">
        <v>654</v>
      </c>
      <c r="T352" s="299">
        <f>_‏‏دمج7[[#This Row],[الخامس.الخامس]]-_‏‏دمج7[[#This Row],[الرابع]]</f>
        <v>0</v>
      </c>
    </row>
    <row r="353" spans="1:20">
      <c r="A353" t="s">
        <v>654</v>
      </c>
      <c r="D353" s="299">
        <f>_‏‏دمج3[[#This Row],[الاول.الأول]]-_‏‏دمج3[[#This Row],[التشخيصي]]</f>
        <v>0</v>
      </c>
      <c r="E353" t="s">
        <v>654</v>
      </c>
      <c r="H353" s="299">
        <f>_‏‏دمج4[[#This Row],[الثاني]]-_‏‏دمج4[[#This Row],[الاول.الأول]]</f>
        <v>0</v>
      </c>
      <c r="I353" t="s">
        <v>654</v>
      </c>
      <c r="L353" s="300">
        <f>_‏‏دمج5[[#This Row],[الثالث.الثالث]]-_‏‏دمج5[[#This Row],[الثاني]]</f>
        <v>0</v>
      </c>
      <c r="M353" t="s">
        <v>654</v>
      </c>
      <c r="P353" s="299">
        <f>_‏‏دمج6[[#This Row],[الجدول7.الرابع]]-_‏‏دمج6[[#This Row],[الثالث]]</f>
        <v>0</v>
      </c>
      <c r="Q353" t="s">
        <v>654</v>
      </c>
      <c r="T353" s="299">
        <f>_‏‏دمج7[[#This Row],[الخامس.الخامس]]-_‏‏دمج7[[#This Row],[الرابع]]</f>
        <v>0</v>
      </c>
    </row>
    <row r="354" spans="1:20">
      <c r="A354" t="s">
        <v>654</v>
      </c>
      <c r="D354" s="299">
        <f>_‏‏دمج3[[#This Row],[الاول.الأول]]-_‏‏دمج3[[#This Row],[التشخيصي]]</f>
        <v>0</v>
      </c>
      <c r="E354" t="s">
        <v>654</v>
      </c>
      <c r="H354" s="299">
        <f>_‏‏دمج4[[#This Row],[الثاني]]-_‏‏دمج4[[#This Row],[الاول.الأول]]</f>
        <v>0</v>
      </c>
      <c r="I354" t="s">
        <v>654</v>
      </c>
      <c r="L354" s="300">
        <f>_‏‏دمج5[[#This Row],[الثالث.الثالث]]-_‏‏دمج5[[#This Row],[الثاني]]</f>
        <v>0</v>
      </c>
      <c r="M354" t="s">
        <v>654</v>
      </c>
      <c r="P354" s="299">
        <f>_‏‏دمج6[[#This Row],[الجدول7.الرابع]]-_‏‏دمج6[[#This Row],[الثالث]]</f>
        <v>0</v>
      </c>
      <c r="Q354" t="s">
        <v>654</v>
      </c>
      <c r="T354" s="299">
        <f>_‏‏دمج7[[#This Row],[الخامس.الخامس]]-_‏‏دمج7[[#This Row],[الرابع]]</f>
        <v>0</v>
      </c>
    </row>
    <row r="355" spans="1:20">
      <c r="A355" t="s">
        <v>654</v>
      </c>
      <c r="D355" s="299">
        <f>_‏‏دمج3[[#This Row],[الاول.الأول]]-_‏‏دمج3[[#This Row],[التشخيصي]]</f>
        <v>0</v>
      </c>
      <c r="E355" t="s">
        <v>654</v>
      </c>
      <c r="H355" s="299">
        <f>_‏‏دمج4[[#This Row],[الثاني]]-_‏‏دمج4[[#This Row],[الاول.الأول]]</f>
        <v>0</v>
      </c>
      <c r="I355" t="s">
        <v>654</v>
      </c>
      <c r="L355" s="300">
        <f>_‏‏دمج5[[#This Row],[الثالث.الثالث]]-_‏‏دمج5[[#This Row],[الثاني]]</f>
        <v>0</v>
      </c>
      <c r="M355" t="s">
        <v>654</v>
      </c>
      <c r="P355" s="299">
        <f>_‏‏دمج6[[#This Row],[الجدول7.الرابع]]-_‏‏دمج6[[#This Row],[الثالث]]</f>
        <v>0</v>
      </c>
      <c r="Q355" t="s">
        <v>654</v>
      </c>
      <c r="T355" s="299">
        <f>_‏‏دمج7[[#This Row],[الخامس.الخامس]]-_‏‏دمج7[[#This Row],[الرابع]]</f>
        <v>0</v>
      </c>
    </row>
    <row r="356" spans="1:20">
      <c r="A356" t="s">
        <v>654</v>
      </c>
      <c r="D356" s="299">
        <f>_‏‏دمج3[[#This Row],[الاول.الأول]]-_‏‏دمج3[[#This Row],[التشخيصي]]</f>
        <v>0</v>
      </c>
      <c r="E356" t="s">
        <v>654</v>
      </c>
      <c r="H356" s="299">
        <f>_‏‏دمج4[[#This Row],[الثاني]]-_‏‏دمج4[[#This Row],[الاول.الأول]]</f>
        <v>0</v>
      </c>
      <c r="I356" t="s">
        <v>654</v>
      </c>
      <c r="L356" s="300">
        <f>_‏‏دمج5[[#This Row],[الثالث.الثالث]]-_‏‏دمج5[[#This Row],[الثاني]]</f>
        <v>0</v>
      </c>
      <c r="M356" t="s">
        <v>654</v>
      </c>
      <c r="P356" s="299">
        <f>_‏‏دمج6[[#This Row],[الجدول7.الرابع]]-_‏‏دمج6[[#This Row],[الثالث]]</f>
        <v>0</v>
      </c>
      <c r="Q356" t="s">
        <v>654</v>
      </c>
      <c r="T356" s="299">
        <f>_‏‏دمج7[[#This Row],[الخامس.الخامس]]-_‏‏دمج7[[#This Row],[الرابع]]</f>
        <v>0</v>
      </c>
    </row>
    <row r="357" spans="1:20">
      <c r="A357" t="s">
        <v>654</v>
      </c>
      <c r="D357" s="299">
        <f>_‏‏دمج3[[#This Row],[الاول.الأول]]-_‏‏دمج3[[#This Row],[التشخيصي]]</f>
        <v>0</v>
      </c>
      <c r="E357" t="s">
        <v>654</v>
      </c>
      <c r="H357" s="299">
        <f>_‏‏دمج4[[#This Row],[الثاني]]-_‏‏دمج4[[#This Row],[الاول.الأول]]</f>
        <v>0</v>
      </c>
      <c r="I357" t="s">
        <v>654</v>
      </c>
      <c r="L357" s="300">
        <f>_‏‏دمج5[[#This Row],[الثالث.الثالث]]-_‏‏دمج5[[#This Row],[الثاني]]</f>
        <v>0</v>
      </c>
      <c r="M357" t="s">
        <v>654</v>
      </c>
      <c r="P357" s="299">
        <f>_‏‏دمج6[[#This Row],[الجدول7.الرابع]]-_‏‏دمج6[[#This Row],[الثالث]]</f>
        <v>0</v>
      </c>
      <c r="Q357" t="s">
        <v>654</v>
      </c>
      <c r="T357" s="299">
        <f>_‏‏دمج7[[#This Row],[الخامس.الخامس]]-_‏‏دمج7[[#This Row],[الرابع]]</f>
        <v>0</v>
      </c>
    </row>
    <row r="358" spans="1:20">
      <c r="A358" t="s">
        <v>654</v>
      </c>
      <c r="D358" s="299">
        <f>_‏‏دمج3[[#This Row],[الاول.الأول]]-_‏‏دمج3[[#This Row],[التشخيصي]]</f>
        <v>0</v>
      </c>
      <c r="E358" t="s">
        <v>654</v>
      </c>
      <c r="H358" s="299">
        <f>_‏‏دمج4[[#This Row],[الثاني]]-_‏‏دمج4[[#This Row],[الاول.الأول]]</f>
        <v>0</v>
      </c>
      <c r="I358" t="s">
        <v>654</v>
      </c>
      <c r="L358" s="300">
        <f>_‏‏دمج5[[#This Row],[الثالث.الثالث]]-_‏‏دمج5[[#This Row],[الثاني]]</f>
        <v>0</v>
      </c>
      <c r="M358" t="s">
        <v>654</v>
      </c>
      <c r="P358" s="299">
        <f>_‏‏دمج6[[#This Row],[الجدول7.الرابع]]-_‏‏دمج6[[#This Row],[الثالث]]</f>
        <v>0</v>
      </c>
      <c r="Q358" t="s">
        <v>654</v>
      </c>
      <c r="T358" s="299">
        <f>_‏‏دمج7[[#This Row],[الخامس.الخامس]]-_‏‏دمج7[[#This Row],[الرابع]]</f>
        <v>0</v>
      </c>
    </row>
    <row r="359" spans="1:20">
      <c r="A359" t="s">
        <v>654</v>
      </c>
      <c r="D359" s="299">
        <f>_‏‏دمج3[[#This Row],[الاول.الأول]]-_‏‏دمج3[[#This Row],[التشخيصي]]</f>
        <v>0</v>
      </c>
      <c r="E359" t="s">
        <v>654</v>
      </c>
      <c r="H359" s="299">
        <f>_‏‏دمج4[[#This Row],[الثاني]]-_‏‏دمج4[[#This Row],[الاول.الأول]]</f>
        <v>0</v>
      </c>
      <c r="I359" t="s">
        <v>654</v>
      </c>
      <c r="L359" s="300">
        <f>_‏‏دمج5[[#This Row],[الثالث.الثالث]]-_‏‏دمج5[[#This Row],[الثاني]]</f>
        <v>0</v>
      </c>
      <c r="M359" t="s">
        <v>654</v>
      </c>
      <c r="P359" s="299">
        <f>_‏‏دمج6[[#This Row],[الجدول7.الرابع]]-_‏‏دمج6[[#This Row],[الثالث]]</f>
        <v>0</v>
      </c>
      <c r="Q359" t="s">
        <v>654</v>
      </c>
      <c r="T359" s="299">
        <f>_‏‏دمج7[[#This Row],[الخامس.الخامس]]-_‏‏دمج7[[#This Row],[الرابع]]</f>
        <v>0</v>
      </c>
    </row>
    <row r="360" spans="1:20">
      <c r="A360" t="s">
        <v>654</v>
      </c>
      <c r="D360" s="299">
        <f>_‏‏دمج3[[#This Row],[الاول.الأول]]-_‏‏دمج3[[#This Row],[التشخيصي]]</f>
        <v>0</v>
      </c>
      <c r="E360" t="s">
        <v>654</v>
      </c>
      <c r="H360" s="299">
        <f>_‏‏دمج4[[#This Row],[الثاني]]-_‏‏دمج4[[#This Row],[الاول.الأول]]</f>
        <v>0</v>
      </c>
      <c r="I360" t="s">
        <v>654</v>
      </c>
      <c r="L360" s="300">
        <f>_‏‏دمج5[[#This Row],[الثالث.الثالث]]-_‏‏دمج5[[#This Row],[الثاني]]</f>
        <v>0</v>
      </c>
      <c r="M360" t="s">
        <v>654</v>
      </c>
      <c r="P360" s="299">
        <f>_‏‏دمج6[[#This Row],[الجدول7.الرابع]]-_‏‏دمج6[[#This Row],[الثالث]]</f>
        <v>0</v>
      </c>
      <c r="Q360" t="s">
        <v>654</v>
      </c>
      <c r="T360" s="299">
        <f>_‏‏دمج7[[#This Row],[الخامس.الخامس]]-_‏‏دمج7[[#This Row],[الرابع]]</f>
        <v>0</v>
      </c>
    </row>
    <row r="361" spans="1:20">
      <c r="A361" t="s">
        <v>654</v>
      </c>
      <c r="D361" s="299">
        <f>_‏‏دمج3[[#This Row],[الاول.الأول]]-_‏‏دمج3[[#This Row],[التشخيصي]]</f>
        <v>0</v>
      </c>
      <c r="E361" t="s">
        <v>654</v>
      </c>
      <c r="H361" s="299">
        <f>_‏‏دمج4[[#This Row],[الثاني]]-_‏‏دمج4[[#This Row],[الاول.الأول]]</f>
        <v>0</v>
      </c>
      <c r="I361" t="s">
        <v>654</v>
      </c>
      <c r="L361" s="300">
        <f>_‏‏دمج5[[#This Row],[الثالث.الثالث]]-_‏‏دمج5[[#This Row],[الثاني]]</f>
        <v>0</v>
      </c>
      <c r="M361" t="s">
        <v>654</v>
      </c>
      <c r="P361" s="299">
        <f>_‏‏دمج6[[#This Row],[الجدول7.الرابع]]-_‏‏دمج6[[#This Row],[الثالث]]</f>
        <v>0</v>
      </c>
      <c r="Q361" t="s">
        <v>654</v>
      </c>
      <c r="T361" s="299">
        <f>_‏‏دمج7[[#This Row],[الخامس.الخامس]]-_‏‏دمج7[[#This Row],[الرابع]]</f>
        <v>0</v>
      </c>
    </row>
    <row r="362" spans="1:20">
      <c r="A362" t="s">
        <v>654</v>
      </c>
      <c r="D362" s="299">
        <f>_‏‏دمج3[[#This Row],[الاول.الأول]]-_‏‏دمج3[[#This Row],[التشخيصي]]</f>
        <v>0</v>
      </c>
      <c r="E362" t="s">
        <v>654</v>
      </c>
      <c r="H362" s="299">
        <f>_‏‏دمج4[[#This Row],[الثاني]]-_‏‏دمج4[[#This Row],[الاول.الأول]]</f>
        <v>0</v>
      </c>
      <c r="I362" t="s">
        <v>654</v>
      </c>
      <c r="L362" s="300">
        <f>_‏‏دمج5[[#This Row],[الثالث.الثالث]]-_‏‏دمج5[[#This Row],[الثاني]]</f>
        <v>0</v>
      </c>
      <c r="M362" t="s">
        <v>654</v>
      </c>
      <c r="P362" s="299">
        <f>_‏‏دمج6[[#This Row],[الجدول7.الرابع]]-_‏‏دمج6[[#This Row],[الثالث]]</f>
        <v>0</v>
      </c>
      <c r="Q362" t="s">
        <v>654</v>
      </c>
      <c r="T362" s="299">
        <f>_‏‏دمج7[[#This Row],[الخامس.الخامس]]-_‏‏دمج7[[#This Row],[الرابع]]</f>
        <v>0</v>
      </c>
    </row>
    <row r="363" spans="1:20">
      <c r="A363" t="s">
        <v>654</v>
      </c>
      <c r="D363" s="299">
        <f>_‏‏دمج3[[#This Row],[الاول.الأول]]-_‏‏دمج3[[#This Row],[التشخيصي]]</f>
        <v>0</v>
      </c>
      <c r="E363" t="s">
        <v>654</v>
      </c>
      <c r="H363" s="299">
        <f>_‏‏دمج4[[#This Row],[الثاني]]-_‏‏دمج4[[#This Row],[الاول.الأول]]</f>
        <v>0</v>
      </c>
      <c r="I363" t="s">
        <v>654</v>
      </c>
      <c r="L363" s="300">
        <f>_‏‏دمج5[[#This Row],[الثالث.الثالث]]-_‏‏دمج5[[#This Row],[الثاني]]</f>
        <v>0</v>
      </c>
      <c r="M363" t="s">
        <v>654</v>
      </c>
      <c r="P363" s="299">
        <f>_‏‏دمج6[[#This Row],[الجدول7.الرابع]]-_‏‏دمج6[[#This Row],[الثالث]]</f>
        <v>0</v>
      </c>
      <c r="Q363" t="s">
        <v>654</v>
      </c>
      <c r="T363" s="299">
        <f>_‏‏دمج7[[#This Row],[الخامس.الخامس]]-_‏‏دمج7[[#This Row],[الرابع]]</f>
        <v>0</v>
      </c>
    </row>
    <row r="364" spans="1:20">
      <c r="A364" t="s">
        <v>654</v>
      </c>
      <c r="D364" s="299">
        <f>_‏‏دمج3[[#This Row],[الاول.الأول]]-_‏‏دمج3[[#This Row],[التشخيصي]]</f>
        <v>0</v>
      </c>
      <c r="E364" t="s">
        <v>654</v>
      </c>
      <c r="H364" s="299">
        <f>_‏‏دمج4[[#This Row],[الثاني]]-_‏‏دمج4[[#This Row],[الاول.الأول]]</f>
        <v>0</v>
      </c>
      <c r="I364" t="s">
        <v>654</v>
      </c>
      <c r="L364" s="300">
        <f>_‏‏دمج5[[#This Row],[الثالث.الثالث]]-_‏‏دمج5[[#This Row],[الثاني]]</f>
        <v>0</v>
      </c>
      <c r="M364" t="s">
        <v>654</v>
      </c>
      <c r="P364" s="299">
        <f>_‏‏دمج6[[#This Row],[الجدول7.الرابع]]-_‏‏دمج6[[#This Row],[الثالث]]</f>
        <v>0</v>
      </c>
      <c r="Q364" t="s">
        <v>654</v>
      </c>
      <c r="T364" s="299">
        <f>_‏‏دمج7[[#This Row],[الخامس.الخامس]]-_‏‏دمج7[[#This Row],[الرابع]]</f>
        <v>0</v>
      </c>
    </row>
    <row r="365" spans="1:20">
      <c r="A365" t="s">
        <v>654</v>
      </c>
      <c r="D365" s="299">
        <f>_‏‏دمج3[[#This Row],[الاول.الأول]]-_‏‏دمج3[[#This Row],[التشخيصي]]</f>
        <v>0</v>
      </c>
      <c r="E365" t="s">
        <v>654</v>
      </c>
      <c r="H365" s="299">
        <f>_‏‏دمج4[[#This Row],[الثاني]]-_‏‏دمج4[[#This Row],[الاول.الأول]]</f>
        <v>0</v>
      </c>
      <c r="I365" t="s">
        <v>654</v>
      </c>
      <c r="L365" s="300">
        <f>_‏‏دمج5[[#This Row],[الثالث.الثالث]]-_‏‏دمج5[[#This Row],[الثاني]]</f>
        <v>0</v>
      </c>
      <c r="M365" t="s">
        <v>654</v>
      </c>
      <c r="P365" s="299">
        <f>_‏‏دمج6[[#This Row],[الجدول7.الرابع]]-_‏‏دمج6[[#This Row],[الثالث]]</f>
        <v>0</v>
      </c>
      <c r="Q365" t="s">
        <v>654</v>
      </c>
      <c r="T365" s="299">
        <f>_‏‏دمج7[[#This Row],[الخامس.الخامس]]-_‏‏دمج7[[#This Row],[الرابع]]</f>
        <v>0</v>
      </c>
    </row>
    <row r="366" spans="1:20">
      <c r="A366" t="s">
        <v>654</v>
      </c>
      <c r="D366" s="299">
        <f>_‏‏دمج3[[#This Row],[الاول.الأول]]-_‏‏دمج3[[#This Row],[التشخيصي]]</f>
        <v>0</v>
      </c>
      <c r="E366" t="s">
        <v>654</v>
      </c>
      <c r="H366" s="299">
        <f>_‏‏دمج4[[#This Row],[الثاني]]-_‏‏دمج4[[#This Row],[الاول.الأول]]</f>
        <v>0</v>
      </c>
      <c r="I366" t="s">
        <v>654</v>
      </c>
      <c r="L366" s="300">
        <f>_‏‏دمج5[[#This Row],[الثالث.الثالث]]-_‏‏دمج5[[#This Row],[الثاني]]</f>
        <v>0</v>
      </c>
      <c r="M366" t="s">
        <v>654</v>
      </c>
      <c r="P366" s="299">
        <f>_‏‏دمج6[[#This Row],[الجدول7.الرابع]]-_‏‏دمج6[[#This Row],[الثالث]]</f>
        <v>0</v>
      </c>
      <c r="Q366" t="s">
        <v>654</v>
      </c>
      <c r="T366" s="299">
        <f>_‏‏دمج7[[#This Row],[الخامس.الخامس]]-_‏‏دمج7[[#This Row],[الرابع]]</f>
        <v>0</v>
      </c>
    </row>
    <row r="367" spans="1:20">
      <c r="A367" t="s">
        <v>654</v>
      </c>
      <c r="D367" s="299">
        <f>_‏‏دمج3[[#This Row],[الاول.الأول]]-_‏‏دمج3[[#This Row],[التشخيصي]]</f>
        <v>0</v>
      </c>
      <c r="E367" t="s">
        <v>654</v>
      </c>
      <c r="H367" s="299">
        <f>_‏‏دمج4[[#This Row],[الثاني]]-_‏‏دمج4[[#This Row],[الاول.الأول]]</f>
        <v>0</v>
      </c>
      <c r="I367" t="s">
        <v>654</v>
      </c>
      <c r="L367" s="300">
        <f>_‏‏دمج5[[#This Row],[الثالث.الثالث]]-_‏‏دمج5[[#This Row],[الثاني]]</f>
        <v>0</v>
      </c>
      <c r="M367" t="s">
        <v>654</v>
      </c>
      <c r="P367" s="299">
        <f>_‏‏دمج6[[#This Row],[الجدول7.الرابع]]-_‏‏دمج6[[#This Row],[الثالث]]</f>
        <v>0</v>
      </c>
      <c r="Q367" t="s">
        <v>654</v>
      </c>
      <c r="T367" s="299">
        <f>_‏‏دمج7[[#This Row],[الخامس.الخامس]]-_‏‏دمج7[[#This Row],[الرابع]]</f>
        <v>0</v>
      </c>
    </row>
    <row r="368" spans="1:20">
      <c r="A368" t="s">
        <v>654</v>
      </c>
      <c r="D368" s="299">
        <f>_‏‏دمج3[[#This Row],[الاول.الأول]]-_‏‏دمج3[[#This Row],[التشخيصي]]</f>
        <v>0</v>
      </c>
      <c r="E368" t="s">
        <v>654</v>
      </c>
      <c r="H368" s="299">
        <f>_‏‏دمج4[[#This Row],[الثاني]]-_‏‏دمج4[[#This Row],[الاول.الأول]]</f>
        <v>0</v>
      </c>
      <c r="I368" t="s">
        <v>654</v>
      </c>
      <c r="L368" s="300">
        <f>_‏‏دمج5[[#This Row],[الثالث.الثالث]]-_‏‏دمج5[[#This Row],[الثاني]]</f>
        <v>0</v>
      </c>
      <c r="M368" t="s">
        <v>654</v>
      </c>
      <c r="P368" s="299">
        <f>_‏‏دمج6[[#This Row],[الجدول7.الرابع]]-_‏‏دمج6[[#This Row],[الثالث]]</f>
        <v>0</v>
      </c>
      <c r="Q368" t="s">
        <v>654</v>
      </c>
      <c r="T368" s="299">
        <f>_‏‏دمج7[[#This Row],[الخامس.الخامس]]-_‏‏دمج7[[#This Row],[الرابع]]</f>
        <v>0</v>
      </c>
    </row>
    <row r="369" spans="1:20">
      <c r="A369" t="s">
        <v>654</v>
      </c>
      <c r="D369" s="299">
        <f>_‏‏دمج3[[#This Row],[الاول.الأول]]-_‏‏دمج3[[#This Row],[التشخيصي]]</f>
        <v>0</v>
      </c>
      <c r="E369" t="s">
        <v>654</v>
      </c>
      <c r="H369" s="299">
        <f>_‏‏دمج4[[#This Row],[الثاني]]-_‏‏دمج4[[#This Row],[الاول.الأول]]</f>
        <v>0</v>
      </c>
      <c r="I369" t="s">
        <v>654</v>
      </c>
      <c r="L369" s="300">
        <f>_‏‏دمج5[[#This Row],[الثالث.الثالث]]-_‏‏دمج5[[#This Row],[الثاني]]</f>
        <v>0</v>
      </c>
      <c r="M369" t="s">
        <v>654</v>
      </c>
      <c r="P369" s="299">
        <f>_‏‏دمج6[[#This Row],[الجدول7.الرابع]]-_‏‏دمج6[[#This Row],[الثالث]]</f>
        <v>0</v>
      </c>
      <c r="Q369" t="s">
        <v>654</v>
      </c>
      <c r="T369" s="299">
        <f>_‏‏دمج7[[#This Row],[الخامس.الخامس]]-_‏‏دمج7[[#This Row],[الرابع]]</f>
        <v>0</v>
      </c>
    </row>
    <row r="370" spans="1:20">
      <c r="A370" t="s">
        <v>654</v>
      </c>
      <c r="D370" s="299">
        <f>_‏‏دمج3[[#This Row],[الاول.الأول]]-_‏‏دمج3[[#This Row],[التشخيصي]]</f>
        <v>0</v>
      </c>
      <c r="E370" t="s">
        <v>654</v>
      </c>
      <c r="H370" s="299">
        <f>_‏‏دمج4[[#This Row],[الثاني]]-_‏‏دمج4[[#This Row],[الاول.الأول]]</f>
        <v>0</v>
      </c>
      <c r="I370" t="s">
        <v>654</v>
      </c>
      <c r="L370" s="300">
        <f>_‏‏دمج5[[#This Row],[الثالث.الثالث]]-_‏‏دمج5[[#This Row],[الثاني]]</f>
        <v>0</v>
      </c>
      <c r="M370" t="s">
        <v>654</v>
      </c>
      <c r="P370" s="299">
        <f>_‏‏دمج6[[#This Row],[الجدول7.الرابع]]-_‏‏دمج6[[#This Row],[الثالث]]</f>
        <v>0</v>
      </c>
      <c r="Q370" t="s">
        <v>654</v>
      </c>
      <c r="T370" s="299">
        <f>_‏‏دمج7[[#This Row],[الخامس.الخامس]]-_‏‏دمج7[[#This Row],[الرابع]]</f>
        <v>0</v>
      </c>
    </row>
    <row r="371" spans="1:20">
      <c r="A371" t="s">
        <v>654</v>
      </c>
      <c r="D371" s="299">
        <f>_‏‏دمج3[[#This Row],[الاول.الأول]]-_‏‏دمج3[[#This Row],[التشخيصي]]</f>
        <v>0</v>
      </c>
      <c r="E371" t="s">
        <v>654</v>
      </c>
      <c r="H371" s="299">
        <f>_‏‏دمج4[[#This Row],[الثاني]]-_‏‏دمج4[[#This Row],[الاول.الأول]]</f>
        <v>0</v>
      </c>
      <c r="I371" t="s">
        <v>654</v>
      </c>
      <c r="L371" s="300">
        <f>_‏‏دمج5[[#This Row],[الثالث.الثالث]]-_‏‏دمج5[[#This Row],[الثاني]]</f>
        <v>0</v>
      </c>
      <c r="M371" t="s">
        <v>654</v>
      </c>
      <c r="P371" s="299">
        <f>_‏‏دمج6[[#This Row],[الجدول7.الرابع]]-_‏‏دمج6[[#This Row],[الثالث]]</f>
        <v>0</v>
      </c>
      <c r="Q371" t="s">
        <v>654</v>
      </c>
      <c r="T371" s="299">
        <f>_‏‏دمج7[[#This Row],[الخامس.الخامس]]-_‏‏دمج7[[#This Row],[الرابع]]</f>
        <v>0</v>
      </c>
    </row>
    <row r="372" spans="1:20">
      <c r="A372" t="s">
        <v>654</v>
      </c>
      <c r="D372" s="299">
        <f>_‏‏دمج3[[#This Row],[الاول.الأول]]-_‏‏دمج3[[#This Row],[التشخيصي]]</f>
        <v>0</v>
      </c>
      <c r="E372" t="s">
        <v>654</v>
      </c>
      <c r="H372" s="299">
        <f>_‏‏دمج4[[#This Row],[الثاني]]-_‏‏دمج4[[#This Row],[الاول.الأول]]</f>
        <v>0</v>
      </c>
      <c r="I372" t="s">
        <v>654</v>
      </c>
      <c r="L372" s="300">
        <f>_‏‏دمج5[[#This Row],[الثالث.الثالث]]-_‏‏دمج5[[#This Row],[الثاني]]</f>
        <v>0</v>
      </c>
      <c r="M372" t="s">
        <v>654</v>
      </c>
      <c r="P372" s="299">
        <f>_‏‏دمج6[[#This Row],[الجدول7.الرابع]]-_‏‏دمج6[[#This Row],[الثالث]]</f>
        <v>0</v>
      </c>
      <c r="Q372" t="s">
        <v>654</v>
      </c>
      <c r="T372" s="299">
        <f>_‏‏دمج7[[#This Row],[الخامس.الخامس]]-_‏‏دمج7[[#This Row],[الرابع]]</f>
        <v>0</v>
      </c>
    </row>
    <row r="373" spans="1:20">
      <c r="A373" t="s">
        <v>654</v>
      </c>
      <c r="D373" s="299">
        <f>_‏‏دمج3[[#This Row],[الاول.الأول]]-_‏‏دمج3[[#This Row],[التشخيصي]]</f>
        <v>0</v>
      </c>
      <c r="E373" t="s">
        <v>654</v>
      </c>
      <c r="H373" s="299">
        <f>_‏‏دمج4[[#This Row],[الثاني]]-_‏‏دمج4[[#This Row],[الاول.الأول]]</f>
        <v>0</v>
      </c>
      <c r="I373" t="s">
        <v>654</v>
      </c>
      <c r="L373" s="300">
        <f>_‏‏دمج5[[#This Row],[الثالث.الثالث]]-_‏‏دمج5[[#This Row],[الثاني]]</f>
        <v>0</v>
      </c>
      <c r="M373" t="s">
        <v>654</v>
      </c>
      <c r="P373" s="299">
        <f>_‏‏دمج6[[#This Row],[الجدول7.الرابع]]-_‏‏دمج6[[#This Row],[الثالث]]</f>
        <v>0</v>
      </c>
      <c r="Q373" t="s">
        <v>654</v>
      </c>
      <c r="T373" s="299">
        <f>_‏‏دمج7[[#This Row],[الخامس.الخامس]]-_‏‏دمج7[[#This Row],[الرابع]]</f>
        <v>0</v>
      </c>
    </row>
    <row r="374" spans="1:20">
      <c r="A374" t="s">
        <v>654</v>
      </c>
      <c r="D374" s="299">
        <f>_‏‏دمج3[[#This Row],[الاول.الأول]]-_‏‏دمج3[[#This Row],[التشخيصي]]</f>
        <v>0</v>
      </c>
      <c r="E374" t="s">
        <v>654</v>
      </c>
      <c r="H374" s="299">
        <f>_‏‏دمج4[[#This Row],[الثاني]]-_‏‏دمج4[[#This Row],[الاول.الأول]]</f>
        <v>0</v>
      </c>
      <c r="I374" t="s">
        <v>654</v>
      </c>
      <c r="L374" s="300">
        <f>_‏‏دمج5[[#This Row],[الثالث.الثالث]]-_‏‏دمج5[[#This Row],[الثاني]]</f>
        <v>0</v>
      </c>
      <c r="M374" t="s">
        <v>654</v>
      </c>
      <c r="P374" s="299">
        <f>_‏‏دمج6[[#This Row],[الجدول7.الرابع]]-_‏‏دمج6[[#This Row],[الثالث]]</f>
        <v>0</v>
      </c>
      <c r="Q374" t="s">
        <v>654</v>
      </c>
      <c r="T374" s="299">
        <f>_‏‏دمج7[[#This Row],[الخامس.الخامس]]-_‏‏دمج7[[#This Row],[الرابع]]</f>
        <v>0</v>
      </c>
    </row>
    <row r="375" spans="1:20">
      <c r="A375" t="s">
        <v>654</v>
      </c>
      <c r="D375" s="299">
        <f>_‏‏دمج3[[#This Row],[الاول.الأول]]-_‏‏دمج3[[#This Row],[التشخيصي]]</f>
        <v>0</v>
      </c>
      <c r="E375" t="s">
        <v>654</v>
      </c>
      <c r="H375" s="299">
        <f>_‏‏دمج4[[#This Row],[الثاني]]-_‏‏دمج4[[#This Row],[الاول.الأول]]</f>
        <v>0</v>
      </c>
      <c r="I375" t="s">
        <v>654</v>
      </c>
      <c r="L375" s="300">
        <f>_‏‏دمج5[[#This Row],[الثالث.الثالث]]-_‏‏دمج5[[#This Row],[الثاني]]</f>
        <v>0</v>
      </c>
      <c r="M375" t="s">
        <v>654</v>
      </c>
      <c r="P375" s="299">
        <f>_‏‏دمج6[[#This Row],[الجدول7.الرابع]]-_‏‏دمج6[[#This Row],[الثالث]]</f>
        <v>0</v>
      </c>
      <c r="Q375" t="s">
        <v>654</v>
      </c>
      <c r="T375" s="299">
        <f>_‏‏دمج7[[#This Row],[الخامس.الخامس]]-_‏‏دمج7[[#This Row],[الرابع]]</f>
        <v>0</v>
      </c>
    </row>
    <row r="376" spans="1:20">
      <c r="A376" t="s">
        <v>654</v>
      </c>
      <c r="D376" s="299">
        <f>_‏‏دمج3[[#This Row],[الاول.الأول]]-_‏‏دمج3[[#This Row],[التشخيصي]]</f>
        <v>0</v>
      </c>
      <c r="E376" t="s">
        <v>654</v>
      </c>
      <c r="H376" s="299">
        <f>_‏‏دمج4[[#This Row],[الثاني]]-_‏‏دمج4[[#This Row],[الاول.الأول]]</f>
        <v>0</v>
      </c>
      <c r="I376" t="s">
        <v>654</v>
      </c>
      <c r="L376" s="300">
        <f>_‏‏دمج5[[#This Row],[الثالث.الثالث]]-_‏‏دمج5[[#This Row],[الثاني]]</f>
        <v>0</v>
      </c>
      <c r="M376" t="s">
        <v>654</v>
      </c>
      <c r="P376" s="299">
        <f>_‏‏دمج6[[#This Row],[الجدول7.الرابع]]-_‏‏دمج6[[#This Row],[الثالث]]</f>
        <v>0</v>
      </c>
      <c r="Q376" t="s">
        <v>654</v>
      </c>
      <c r="T376" s="299">
        <f>_‏‏دمج7[[#This Row],[الخامس.الخامس]]-_‏‏دمج7[[#This Row],[الرابع]]</f>
        <v>0</v>
      </c>
    </row>
    <row r="377" spans="1:20">
      <c r="A377" t="s">
        <v>654</v>
      </c>
      <c r="D377" s="299">
        <f>_‏‏دمج3[[#This Row],[الاول.الأول]]-_‏‏دمج3[[#This Row],[التشخيصي]]</f>
        <v>0</v>
      </c>
      <c r="E377" t="s">
        <v>654</v>
      </c>
      <c r="H377" s="299">
        <f>_‏‏دمج4[[#This Row],[الثاني]]-_‏‏دمج4[[#This Row],[الاول.الأول]]</f>
        <v>0</v>
      </c>
      <c r="I377" t="s">
        <v>654</v>
      </c>
      <c r="L377" s="300">
        <f>_‏‏دمج5[[#This Row],[الثالث.الثالث]]-_‏‏دمج5[[#This Row],[الثاني]]</f>
        <v>0</v>
      </c>
      <c r="M377" t="s">
        <v>654</v>
      </c>
      <c r="P377" s="299">
        <f>_‏‏دمج6[[#This Row],[الجدول7.الرابع]]-_‏‏دمج6[[#This Row],[الثالث]]</f>
        <v>0</v>
      </c>
      <c r="Q377" t="s">
        <v>654</v>
      </c>
      <c r="T377" s="299">
        <f>_‏‏دمج7[[#This Row],[الخامس.الخامس]]-_‏‏دمج7[[#This Row],[الرابع]]</f>
        <v>0</v>
      </c>
    </row>
    <row r="378" spans="1:20">
      <c r="A378" t="s">
        <v>654</v>
      </c>
      <c r="D378" s="299">
        <f>_‏‏دمج3[[#This Row],[الاول.الأول]]-_‏‏دمج3[[#This Row],[التشخيصي]]</f>
        <v>0</v>
      </c>
      <c r="E378" t="s">
        <v>654</v>
      </c>
      <c r="H378" s="299">
        <f>_‏‏دمج4[[#This Row],[الثاني]]-_‏‏دمج4[[#This Row],[الاول.الأول]]</f>
        <v>0</v>
      </c>
      <c r="I378" t="s">
        <v>654</v>
      </c>
      <c r="L378" s="300">
        <f>_‏‏دمج5[[#This Row],[الثالث.الثالث]]-_‏‏دمج5[[#This Row],[الثاني]]</f>
        <v>0</v>
      </c>
      <c r="M378" t="s">
        <v>654</v>
      </c>
      <c r="P378" s="299">
        <f>_‏‏دمج6[[#This Row],[الجدول7.الرابع]]-_‏‏دمج6[[#This Row],[الثالث]]</f>
        <v>0</v>
      </c>
      <c r="Q378" t="s">
        <v>654</v>
      </c>
      <c r="T378" s="299">
        <f>_‏‏دمج7[[#This Row],[الخامس.الخامس]]-_‏‏دمج7[[#This Row],[الرابع]]</f>
        <v>0</v>
      </c>
    </row>
    <row r="379" spans="1:20">
      <c r="A379" t="s">
        <v>654</v>
      </c>
      <c r="D379" s="299">
        <f>_‏‏دمج3[[#This Row],[الاول.الأول]]-_‏‏دمج3[[#This Row],[التشخيصي]]</f>
        <v>0</v>
      </c>
      <c r="E379" t="s">
        <v>654</v>
      </c>
      <c r="H379" s="299">
        <f>_‏‏دمج4[[#This Row],[الثاني]]-_‏‏دمج4[[#This Row],[الاول.الأول]]</f>
        <v>0</v>
      </c>
      <c r="I379" t="s">
        <v>654</v>
      </c>
      <c r="L379" s="300">
        <f>_‏‏دمج5[[#This Row],[الثالث.الثالث]]-_‏‏دمج5[[#This Row],[الثاني]]</f>
        <v>0</v>
      </c>
      <c r="M379" t="s">
        <v>654</v>
      </c>
      <c r="P379" s="299">
        <f>_‏‏دمج6[[#This Row],[الجدول7.الرابع]]-_‏‏دمج6[[#This Row],[الثالث]]</f>
        <v>0</v>
      </c>
      <c r="Q379" t="s">
        <v>654</v>
      </c>
      <c r="T379" s="299">
        <f>_‏‏دمج7[[#This Row],[الخامس.الخامس]]-_‏‏دمج7[[#This Row],[الرابع]]</f>
        <v>0</v>
      </c>
    </row>
    <row r="380" spans="1:20">
      <c r="A380" t="s">
        <v>654</v>
      </c>
      <c r="D380" s="299">
        <f>_‏‏دمج3[[#This Row],[الاول.الأول]]-_‏‏دمج3[[#This Row],[التشخيصي]]</f>
        <v>0</v>
      </c>
      <c r="E380" t="s">
        <v>654</v>
      </c>
      <c r="H380" s="299">
        <f>_‏‏دمج4[[#This Row],[الثاني]]-_‏‏دمج4[[#This Row],[الاول.الأول]]</f>
        <v>0</v>
      </c>
      <c r="I380" t="s">
        <v>654</v>
      </c>
      <c r="L380" s="300">
        <f>_‏‏دمج5[[#This Row],[الثالث.الثالث]]-_‏‏دمج5[[#This Row],[الثاني]]</f>
        <v>0</v>
      </c>
      <c r="M380" t="s">
        <v>654</v>
      </c>
      <c r="P380" s="299">
        <f>_‏‏دمج6[[#This Row],[الجدول7.الرابع]]-_‏‏دمج6[[#This Row],[الثالث]]</f>
        <v>0</v>
      </c>
      <c r="Q380" t="s">
        <v>654</v>
      </c>
      <c r="T380" s="299">
        <f>_‏‏دمج7[[#This Row],[الخامس.الخامس]]-_‏‏دمج7[[#This Row],[الرابع]]</f>
        <v>0</v>
      </c>
    </row>
    <row r="381" spans="1:20">
      <c r="A381" t="s">
        <v>654</v>
      </c>
      <c r="D381" s="299">
        <f>_‏‏دمج3[[#This Row],[الاول.الأول]]-_‏‏دمج3[[#This Row],[التشخيصي]]</f>
        <v>0</v>
      </c>
      <c r="E381" t="s">
        <v>654</v>
      </c>
      <c r="H381" s="299">
        <f>_‏‏دمج4[[#This Row],[الثاني]]-_‏‏دمج4[[#This Row],[الاول.الأول]]</f>
        <v>0</v>
      </c>
      <c r="I381" t="s">
        <v>654</v>
      </c>
      <c r="L381" s="300">
        <f>_‏‏دمج5[[#This Row],[الثالث.الثالث]]-_‏‏دمج5[[#This Row],[الثاني]]</f>
        <v>0</v>
      </c>
      <c r="M381" t="s">
        <v>654</v>
      </c>
      <c r="P381" s="299">
        <f>_‏‏دمج6[[#This Row],[الجدول7.الرابع]]-_‏‏دمج6[[#This Row],[الثالث]]</f>
        <v>0</v>
      </c>
      <c r="Q381" t="s">
        <v>654</v>
      </c>
      <c r="T381" s="299">
        <f>_‏‏دمج7[[#This Row],[الخامس.الخامس]]-_‏‏دمج7[[#This Row],[الرابع]]</f>
        <v>0</v>
      </c>
    </row>
    <row r="382" spans="1:20">
      <c r="A382" t="s">
        <v>654</v>
      </c>
      <c r="D382" s="299">
        <f>_‏‏دمج3[[#This Row],[الاول.الأول]]-_‏‏دمج3[[#This Row],[التشخيصي]]</f>
        <v>0</v>
      </c>
      <c r="E382" t="s">
        <v>654</v>
      </c>
      <c r="H382" s="299">
        <f>_‏‏دمج4[[#This Row],[الثاني]]-_‏‏دمج4[[#This Row],[الاول.الأول]]</f>
        <v>0</v>
      </c>
      <c r="I382" t="s">
        <v>654</v>
      </c>
      <c r="L382" s="300">
        <f>_‏‏دمج5[[#This Row],[الثالث.الثالث]]-_‏‏دمج5[[#This Row],[الثاني]]</f>
        <v>0</v>
      </c>
      <c r="M382" t="s">
        <v>654</v>
      </c>
      <c r="P382" s="299">
        <f>_‏‏دمج6[[#This Row],[الجدول7.الرابع]]-_‏‏دمج6[[#This Row],[الثالث]]</f>
        <v>0</v>
      </c>
      <c r="Q382" t="s">
        <v>654</v>
      </c>
      <c r="T382" s="299">
        <f>_‏‏دمج7[[#This Row],[الخامس.الخامس]]-_‏‏دمج7[[#This Row],[الرابع]]</f>
        <v>0</v>
      </c>
    </row>
    <row r="383" spans="1:20">
      <c r="A383" t="s">
        <v>654</v>
      </c>
      <c r="D383" s="299">
        <f>_‏‏دمج3[[#This Row],[الاول.الأول]]-_‏‏دمج3[[#This Row],[التشخيصي]]</f>
        <v>0</v>
      </c>
      <c r="E383" t="s">
        <v>654</v>
      </c>
      <c r="H383" s="299">
        <f>_‏‏دمج4[[#This Row],[الثاني]]-_‏‏دمج4[[#This Row],[الاول.الأول]]</f>
        <v>0</v>
      </c>
      <c r="I383" t="s">
        <v>654</v>
      </c>
      <c r="L383" s="300">
        <f>_‏‏دمج5[[#This Row],[الثالث.الثالث]]-_‏‏دمج5[[#This Row],[الثاني]]</f>
        <v>0</v>
      </c>
      <c r="M383" t="s">
        <v>654</v>
      </c>
      <c r="P383" s="299">
        <f>_‏‏دمج6[[#This Row],[الجدول7.الرابع]]-_‏‏دمج6[[#This Row],[الثالث]]</f>
        <v>0</v>
      </c>
      <c r="Q383" t="s">
        <v>654</v>
      </c>
      <c r="T383" s="299">
        <f>_‏‏دمج7[[#This Row],[الخامس.الخامس]]-_‏‏دمج7[[#This Row],[الرابع]]</f>
        <v>0</v>
      </c>
    </row>
    <row r="384" spans="1:20">
      <c r="A384" t="s">
        <v>654</v>
      </c>
      <c r="D384" s="299">
        <f>_‏‏دمج3[[#This Row],[الاول.الأول]]-_‏‏دمج3[[#This Row],[التشخيصي]]</f>
        <v>0</v>
      </c>
      <c r="E384" t="s">
        <v>654</v>
      </c>
      <c r="H384" s="299">
        <f>_‏‏دمج4[[#This Row],[الثاني]]-_‏‏دمج4[[#This Row],[الاول.الأول]]</f>
        <v>0</v>
      </c>
      <c r="I384" t="s">
        <v>654</v>
      </c>
      <c r="L384" s="300">
        <f>_‏‏دمج5[[#This Row],[الثالث.الثالث]]-_‏‏دمج5[[#This Row],[الثاني]]</f>
        <v>0</v>
      </c>
      <c r="M384" t="s">
        <v>654</v>
      </c>
      <c r="P384" s="299">
        <f>_‏‏دمج6[[#This Row],[الجدول7.الرابع]]-_‏‏دمج6[[#This Row],[الثالث]]</f>
        <v>0</v>
      </c>
      <c r="Q384" t="s">
        <v>654</v>
      </c>
      <c r="T384" s="299">
        <f>_‏‏دمج7[[#This Row],[الخامس.الخامس]]-_‏‏دمج7[[#This Row],[الرابع]]</f>
        <v>0</v>
      </c>
    </row>
    <row r="385" spans="1:20">
      <c r="A385" t="s">
        <v>654</v>
      </c>
      <c r="D385" s="299">
        <f>_‏‏دمج3[[#This Row],[الاول.الأول]]-_‏‏دمج3[[#This Row],[التشخيصي]]</f>
        <v>0</v>
      </c>
      <c r="E385" t="s">
        <v>654</v>
      </c>
      <c r="H385" s="299">
        <f>_‏‏دمج4[[#This Row],[الثاني]]-_‏‏دمج4[[#This Row],[الاول.الأول]]</f>
        <v>0</v>
      </c>
      <c r="I385" t="s">
        <v>654</v>
      </c>
      <c r="L385" s="300">
        <f>_‏‏دمج5[[#This Row],[الثالث.الثالث]]-_‏‏دمج5[[#This Row],[الثاني]]</f>
        <v>0</v>
      </c>
      <c r="M385" t="s">
        <v>654</v>
      </c>
      <c r="P385" s="299">
        <f>_‏‏دمج6[[#This Row],[الجدول7.الرابع]]-_‏‏دمج6[[#This Row],[الثالث]]</f>
        <v>0</v>
      </c>
      <c r="Q385" t="s">
        <v>654</v>
      </c>
      <c r="T385" s="299">
        <f>_‏‏دمج7[[#This Row],[الخامس.الخامس]]-_‏‏دمج7[[#This Row],[الرابع]]</f>
        <v>0</v>
      </c>
    </row>
    <row r="386" spans="1:20">
      <c r="A386" t="s">
        <v>654</v>
      </c>
      <c r="D386" s="299">
        <f>_‏‏دمج3[[#This Row],[الاول.الأول]]-_‏‏دمج3[[#This Row],[التشخيصي]]</f>
        <v>0</v>
      </c>
      <c r="E386" t="s">
        <v>654</v>
      </c>
      <c r="H386" s="299">
        <f>_‏‏دمج4[[#This Row],[الثاني]]-_‏‏دمج4[[#This Row],[الاول.الأول]]</f>
        <v>0</v>
      </c>
      <c r="I386" t="s">
        <v>654</v>
      </c>
      <c r="L386" s="300">
        <f>_‏‏دمج5[[#This Row],[الثالث.الثالث]]-_‏‏دمج5[[#This Row],[الثاني]]</f>
        <v>0</v>
      </c>
      <c r="M386" t="s">
        <v>654</v>
      </c>
      <c r="P386" s="299">
        <f>_‏‏دمج6[[#This Row],[الجدول7.الرابع]]-_‏‏دمج6[[#This Row],[الثالث]]</f>
        <v>0</v>
      </c>
      <c r="Q386" t="s">
        <v>654</v>
      </c>
      <c r="T386" s="299">
        <f>_‏‏دمج7[[#This Row],[الخامس.الخامس]]-_‏‏دمج7[[#This Row],[الرابع]]</f>
        <v>0</v>
      </c>
    </row>
    <row r="387" spans="1:20">
      <c r="A387" t="s">
        <v>654</v>
      </c>
      <c r="D387" s="299">
        <f>_‏‏دمج3[[#This Row],[الاول.الأول]]-_‏‏دمج3[[#This Row],[التشخيصي]]</f>
        <v>0</v>
      </c>
      <c r="E387" t="s">
        <v>654</v>
      </c>
      <c r="H387" s="299">
        <f>_‏‏دمج4[[#This Row],[الثاني]]-_‏‏دمج4[[#This Row],[الاول.الأول]]</f>
        <v>0</v>
      </c>
      <c r="I387" t="s">
        <v>654</v>
      </c>
      <c r="L387" s="300">
        <f>_‏‏دمج5[[#This Row],[الثالث.الثالث]]-_‏‏دمج5[[#This Row],[الثاني]]</f>
        <v>0</v>
      </c>
      <c r="M387" t="s">
        <v>654</v>
      </c>
      <c r="P387" s="299">
        <f>_‏‏دمج6[[#This Row],[الجدول7.الرابع]]-_‏‏دمج6[[#This Row],[الثالث]]</f>
        <v>0</v>
      </c>
      <c r="Q387" t="s">
        <v>654</v>
      </c>
      <c r="T387" s="299">
        <f>_‏‏دمج7[[#This Row],[الخامس.الخامس]]-_‏‏دمج7[[#This Row],[الرابع]]</f>
        <v>0</v>
      </c>
    </row>
    <row r="388" spans="1:20">
      <c r="A388" t="s">
        <v>654</v>
      </c>
      <c r="D388" s="299">
        <f>_‏‏دمج3[[#This Row],[الاول.الأول]]-_‏‏دمج3[[#This Row],[التشخيصي]]</f>
        <v>0</v>
      </c>
      <c r="E388" t="s">
        <v>654</v>
      </c>
      <c r="H388" s="299">
        <f>_‏‏دمج4[[#This Row],[الثاني]]-_‏‏دمج4[[#This Row],[الاول.الأول]]</f>
        <v>0</v>
      </c>
      <c r="I388" t="s">
        <v>654</v>
      </c>
      <c r="L388" s="300">
        <f>_‏‏دمج5[[#This Row],[الثالث.الثالث]]-_‏‏دمج5[[#This Row],[الثاني]]</f>
        <v>0</v>
      </c>
      <c r="M388" t="s">
        <v>654</v>
      </c>
      <c r="P388" s="299">
        <f>_‏‏دمج6[[#This Row],[الجدول7.الرابع]]-_‏‏دمج6[[#This Row],[الثالث]]</f>
        <v>0</v>
      </c>
      <c r="Q388" t="s">
        <v>654</v>
      </c>
      <c r="T388" s="299">
        <f>_‏‏دمج7[[#This Row],[الخامس.الخامس]]-_‏‏دمج7[[#This Row],[الرابع]]</f>
        <v>0</v>
      </c>
    </row>
    <row r="389" spans="1:20">
      <c r="A389" t="s">
        <v>654</v>
      </c>
      <c r="D389" s="299">
        <f>_‏‏دمج3[[#This Row],[الاول.الأول]]-_‏‏دمج3[[#This Row],[التشخيصي]]</f>
        <v>0</v>
      </c>
      <c r="E389" t="s">
        <v>654</v>
      </c>
      <c r="H389" s="299">
        <f>_‏‏دمج4[[#This Row],[الثاني]]-_‏‏دمج4[[#This Row],[الاول.الأول]]</f>
        <v>0</v>
      </c>
      <c r="I389" t="s">
        <v>654</v>
      </c>
      <c r="L389" s="300">
        <f>_‏‏دمج5[[#This Row],[الثالث.الثالث]]-_‏‏دمج5[[#This Row],[الثاني]]</f>
        <v>0</v>
      </c>
      <c r="M389" t="s">
        <v>654</v>
      </c>
      <c r="P389" s="299">
        <f>_‏‏دمج6[[#This Row],[الجدول7.الرابع]]-_‏‏دمج6[[#This Row],[الثالث]]</f>
        <v>0</v>
      </c>
      <c r="Q389" t="s">
        <v>654</v>
      </c>
      <c r="T389" s="299">
        <f>_‏‏دمج7[[#This Row],[الخامس.الخامس]]-_‏‏دمج7[[#This Row],[الرابع]]</f>
        <v>0</v>
      </c>
    </row>
    <row r="390" spans="1:20">
      <c r="A390" t="s">
        <v>654</v>
      </c>
      <c r="D390" s="299">
        <f>_‏‏دمج3[[#This Row],[الاول.الأول]]-_‏‏دمج3[[#This Row],[التشخيصي]]</f>
        <v>0</v>
      </c>
      <c r="E390" t="s">
        <v>654</v>
      </c>
      <c r="H390" s="299">
        <f>_‏‏دمج4[[#This Row],[الثاني]]-_‏‏دمج4[[#This Row],[الاول.الأول]]</f>
        <v>0</v>
      </c>
      <c r="I390" t="s">
        <v>654</v>
      </c>
      <c r="L390" s="300">
        <f>_‏‏دمج5[[#This Row],[الثالث.الثالث]]-_‏‏دمج5[[#This Row],[الثاني]]</f>
        <v>0</v>
      </c>
      <c r="M390" t="s">
        <v>654</v>
      </c>
      <c r="P390" s="299">
        <f>_‏‏دمج6[[#This Row],[الجدول7.الرابع]]-_‏‏دمج6[[#This Row],[الثالث]]</f>
        <v>0</v>
      </c>
      <c r="Q390" t="s">
        <v>654</v>
      </c>
      <c r="T390" s="299">
        <f>_‏‏دمج7[[#This Row],[الخامس.الخامس]]-_‏‏دمج7[[#This Row],[الرابع]]</f>
        <v>0</v>
      </c>
    </row>
    <row r="391" spans="1:20">
      <c r="A391" t="s">
        <v>654</v>
      </c>
      <c r="D391" s="299">
        <f>_‏‏دمج3[[#This Row],[الاول.الأول]]-_‏‏دمج3[[#This Row],[التشخيصي]]</f>
        <v>0</v>
      </c>
      <c r="E391" t="s">
        <v>654</v>
      </c>
      <c r="H391" s="299">
        <f>_‏‏دمج4[[#This Row],[الثاني]]-_‏‏دمج4[[#This Row],[الاول.الأول]]</f>
        <v>0</v>
      </c>
      <c r="I391" t="s">
        <v>654</v>
      </c>
      <c r="L391" s="300">
        <f>_‏‏دمج5[[#This Row],[الثالث.الثالث]]-_‏‏دمج5[[#This Row],[الثاني]]</f>
        <v>0</v>
      </c>
      <c r="M391" t="s">
        <v>654</v>
      </c>
      <c r="P391" s="299">
        <f>_‏‏دمج6[[#This Row],[الجدول7.الرابع]]-_‏‏دمج6[[#This Row],[الثالث]]</f>
        <v>0</v>
      </c>
      <c r="Q391" t="s">
        <v>654</v>
      </c>
      <c r="T391" s="299">
        <f>_‏‏دمج7[[#This Row],[الخامس.الخامس]]-_‏‏دمج7[[#This Row],[الرابع]]</f>
        <v>0</v>
      </c>
    </row>
    <row r="392" spans="1:20">
      <c r="A392" t="s">
        <v>654</v>
      </c>
      <c r="D392" s="299">
        <f>_‏‏دمج3[[#This Row],[الاول.الأول]]-_‏‏دمج3[[#This Row],[التشخيصي]]</f>
        <v>0</v>
      </c>
      <c r="E392" t="s">
        <v>654</v>
      </c>
      <c r="H392" s="299">
        <f>_‏‏دمج4[[#This Row],[الثاني]]-_‏‏دمج4[[#This Row],[الاول.الأول]]</f>
        <v>0</v>
      </c>
      <c r="I392" t="s">
        <v>654</v>
      </c>
      <c r="L392" s="300">
        <f>_‏‏دمج5[[#This Row],[الثالث.الثالث]]-_‏‏دمج5[[#This Row],[الثاني]]</f>
        <v>0</v>
      </c>
      <c r="M392" t="s">
        <v>654</v>
      </c>
      <c r="P392" s="299">
        <f>_‏‏دمج6[[#This Row],[الجدول7.الرابع]]-_‏‏دمج6[[#This Row],[الثالث]]</f>
        <v>0</v>
      </c>
      <c r="Q392" t="s">
        <v>654</v>
      </c>
      <c r="T392" s="299">
        <f>_‏‏دمج7[[#This Row],[الخامس.الخامس]]-_‏‏دمج7[[#This Row],[الرابع]]</f>
        <v>0</v>
      </c>
    </row>
    <row r="393" spans="1:20">
      <c r="A393" t="s">
        <v>654</v>
      </c>
      <c r="D393" s="299">
        <f>_‏‏دمج3[[#This Row],[الاول.الأول]]-_‏‏دمج3[[#This Row],[التشخيصي]]</f>
        <v>0</v>
      </c>
      <c r="E393" t="s">
        <v>654</v>
      </c>
      <c r="H393" s="299">
        <f>_‏‏دمج4[[#This Row],[الثاني]]-_‏‏دمج4[[#This Row],[الاول.الأول]]</f>
        <v>0</v>
      </c>
      <c r="I393" t="s">
        <v>654</v>
      </c>
      <c r="L393" s="300">
        <f>_‏‏دمج5[[#This Row],[الثالث.الثالث]]-_‏‏دمج5[[#This Row],[الثاني]]</f>
        <v>0</v>
      </c>
      <c r="M393" t="s">
        <v>654</v>
      </c>
      <c r="P393" s="299">
        <f>_‏‏دمج6[[#This Row],[الجدول7.الرابع]]-_‏‏دمج6[[#This Row],[الثالث]]</f>
        <v>0</v>
      </c>
      <c r="Q393" t="s">
        <v>654</v>
      </c>
      <c r="T393" s="299">
        <f>_‏‏دمج7[[#This Row],[الخامس.الخامس]]-_‏‏دمج7[[#This Row],[الرابع]]</f>
        <v>0</v>
      </c>
    </row>
    <row r="394" spans="1:20">
      <c r="A394" t="s">
        <v>654</v>
      </c>
      <c r="D394" s="299">
        <f>_‏‏دمج3[[#This Row],[الاول.الأول]]-_‏‏دمج3[[#This Row],[التشخيصي]]</f>
        <v>0</v>
      </c>
      <c r="E394" t="s">
        <v>654</v>
      </c>
      <c r="H394" s="299">
        <f>_‏‏دمج4[[#This Row],[الثاني]]-_‏‏دمج4[[#This Row],[الاول.الأول]]</f>
        <v>0</v>
      </c>
      <c r="I394" t="s">
        <v>654</v>
      </c>
      <c r="L394" s="300">
        <f>_‏‏دمج5[[#This Row],[الثالث.الثالث]]-_‏‏دمج5[[#This Row],[الثاني]]</f>
        <v>0</v>
      </c>
      <c r="M394" t="s">
        <v>654</v>
      </c>
      <c r="P394" s="299">
        <f>_‏‏دمج6[[#This Row],[الجدول7.الرابع]]-_‏‏دمج6[[#This Row],[الثالث]]</f>
        <v>0</v>
      </c>
      <c r="Q394" t="s">
        <v>654</v>
      </c>
      <c r="T394" s="299">
        <f>_‏‏دمج7[[#This Row],[الخامس.الخامس]]-_‏‏دمج7[[#This Row],[الرابع]]</f>
        <v>0</v>
      </c>
    </row>
    <row r="395" spans="1:20">
      <c r="A395" t="s">
        <v>654</v>
      </c>
      <c r="D395" s="299">
        <f>_‏‏دمج3[[#This Row],[الاول.الأول]]-_‏‏دمج3[[#This Row],[التشخيصي]]</f>
        <v>0</v>
      </c>
      <c r="E395" t="s">
        <v>654</v>
      </c>
      <c r="H395" s="299">
        <f>_‏‏دمج4[[#This Row],[الثاني]]-_‏‏دمج4[[#This Row],[الاول.الأول]]</f>
        <v>0</v>
      </c>
      <c r="I395" t="s">
        <v>654</v>
      </c>
      <c r="L395" s="300">
        <f>_‏‏دمج5[[#This Row],[الثالث.الثالث]]-_‏‏دمج5[[#This Row],[الثاني]]</f>
        <v>0</v>
      </c>
      <c r="M395" t="s">
        <v>654</v>
      </c>
      <c r="P395" s="299">
        <f>_‏‏دمج6[[#This Row],[الجدول7.الرابع]]-_‏‏دمج6[[#This Row],[الثالث]]</f>
        <v>0</v>
      </c>
      <c r="Q395" t="s">
        <v>654</v>
      </c>
      <c r="T395" s="299">
        <f>_‏‏دمج7[[#This Row],[الخامس.الخامس]]-_‏‏دمج7[[#This Row],[الرابع]]</f>
        <v>0</v>
      </c>
    </row>
    <row r="396" spans="1:20">
      <c r="A396" t="s">
        <v>654</v>
      </c>
      <c r="D396" s="299">
        <f>_‏‏دمج3[[#This Row],[الاول.الأول]]-_‏‏دمج3[[#This Row],[التشخيصي]]</f>
        <v>0</v>
      </c>
      <c r="E396" t="s">
        <v>654</v>
      </c>
      <c r="H396" s="299">
        <f>_‏‏دمج4[[#This Row],[الثاني]]-_‏‏دمج4[[#This Row],[الاول.الأول]]</f>
        <v>0</v>
      </c>
      <c r="I396" t="s">
        <v>654</v>
      </c>
      <c r="L396" s="300">
        <f>_‏‏دمج5[[#This Row],[الثالث.الثالث]]-_‏‏دمج5[[#This Row],[الثاني]]</f>
        <v>0</v>
      </c>
      <c r="M396" t="s">
        <v>654</v>
      </c>
      <c r="P396" s="299">
        <f>_‏‏دمج6[[#This Row],[الجدول7.الرابع]]-_‏‏دمج6[[#This Row],[الثالث]]</f>
        <v>0</v>
      </c>
      <c r="Q396" t="s">
        <v>654</v>
      </c>
      <c r="T396" s="299">
        <f>_‏‏دمج7[[#This Row],[الخامس.الخامس]]-_‏‏دمج7[[#This Row],[الرابع]]</f>
        <v>0</v>
      </c>
    </row>
    <row r="397" spans="1:20">
      <c r="A397" t="s">
        <v>654</v>
      </c>
      <c r="D397" s="299">
        <f>_‏‏دمج3[[#This Row],[الاول.الأول]]-_‏‏دمج3[[#This Row],[التشخيصي]]</f>
        <v>0</v>
      </c>
      <c r="E397" t="s">
        <v>654</v>
      </c>
      <c r="H397" s="299">
        <f>_‏‏دمج4[[#This Row],[الثاني]]-_‏‏دمج4[[#This Row],[الاول.الأول]]</f>
        <v>0</v>
      </c>
      <c r="I397" t="s">
        <v>654</v>
      </c>
      <c r="L397" s="300">
        <f>_‏‏دمج5[[#This Row],[الثالث.الثالث]]-_‏‏دمج5[[#This Row],[الثاني]]</f>
        <v>0</v>
      </c>
      <c r="M397" t="s">
        <v>654</v>
      </c>
      <c r="P397" s="299">
        <f>_‏‏دمج6[[#This Row],[الجدول7.الرابع]]-_‏‏دمج6[[#This Row],[الثالث]]</f>
        <v>0</v>
      </c>
      <c r="Q397" t="s">
        <v>654</v>
      </c>
      <c r="T397" s="299">
        <f>_‏‏دمج7[[#This Row],[الخامس.الخامس]]-_‏‏دمج7[[#This Row],[الرابع]]</f>
        <v>0</v>
      </c>
    </row>
    <row r="398" spans="1:20">
      <c r="A398" t="s">
        <v>654</v>
      </c>
      <c r="D398" s="299">
        <f>_‏‏دمج3[[#This Row],[الاول.الأول]]-_‏‏دمج3[[#This Row],[التشخيصي]]</f>
        <v>0</v>
      </c>
      <c r="E398" t="s">
        <v>654</v>
      </c>
      <c r="H398" s="299">
        <f>_‏‏دمج4[[#This Row],[الثاني]]-_‏‏دمج4[[#This Row],[الاول.الأول]]</f>
        <v>0</v>
      </c>
      <c r="I398" t="s">
        <v>654</v>
      </c>
      <c r="L398" s="300">
        <f>_‏‏دمج5[[#This Row],[الثالث.الثالث]]-_‏‏دمج5[[#This Row],[الثاني]]</f>
        <v>0</v>
      </c>
      <c r="M398" t="s">
        <v>654</v>
      </c>
      <c r="P398" s="299">
        <f>_‏‏دمج6[[#This Row],[الجدول7.الرابع]]-_‏‏دمج6[[#This Row],[الثالث]]</f>
        <v>0</v>
      </c>
      <c r="Q398" t="s">
        <v>654</v>
      </c>
      <c r="T398" s="299">
        <f>_‏‏دمج7[[#This Row],[الخامس.الخامس]]-_‏‏دمج7[[#This Row],[الرابع]]</f>
        <v>0</v>
      </c>
    </row>
    <row r="399" spans="1:20">
      <c r="A399" t="s">
        <v>654</v>
      </c>
      <c r="D399" s="299">
        <f>_‏‏دمج3[[#This Row],[الاول.الأول]]-_‏‏دمج3[[#This Row],[التشخيصي]]</f>
        <v>0</v>
      </c>
      <c r="E399" t="s">
        <v>654</v>
      </c>
      <c r="H399" s="299">
        <f>_‏‏دمج4[[#This Row],[الثاني]]-_‏‏دمج4[[#This Row],[الاول.الأول]]</f>
        <v>0</v>
      </c>
      <c r="I399" t="s">
        <v>654</v>
      </c>
      <c r="L399" s="300">
        <f>_‏‏دمج5[[#This Row],[الثالث.الثالث]]-_‏‏دمج5[[#This Row],[الثاني]]</f>
        <v>0</v>
      </c>
      <c r="M399" t="s">
        <v>654</v>
      </c>
      <c r="P399" s="299">
        <f>_‏‏دمج6[[#This Row],[الجدول7.الرابع]]-_‏‏دمج6[[#This Row],[الثالث]]</f>
        <v>0</v>
      </c>
      <c r="Q399" t="s">
        <v>654</v>
      </c>
      <c r="T399" s="299">
        <f>_‏‏دمج7[[#This Row],[الخامس.الخامس]]-_‏‏دمج7[[#This Row],[الرابع]]</f>
        <v>0</v>
      </c>
    </row>
    <row r="400" spans="1:20">
      <c r="A400" t="s">
        <v>654</v>
      </c>
      <c r="D400" s="299">
        <f>_‏‏دمج3[[#This Row],[الاول.الأول]]-_‏‏دمج3[[#This Row],[التشخيصي]]</f>
        <v>0</v>
      </c>
      <c r="E400" t="s">
        <v>654</v>
      </c>
      <c r="H400" s="299">
        <f>_‏‏دمج4[[#This Row],[الثاني]]-_‏‏دمج4[[#This Row],[الاول.الأول]]</f>
        <v>0</v>
      </c>
      <c r="I400" t="s">
        <v>654</v>
      </c>
      <c r="L400" s="300">
        <f>_‏‏دمج5[[#This Row],[الثالث.الثالث]]-_‏‏دمج5[[#This Row],[الثاني]]</f>
        <v>0</v>
      </c>
      <c r="M400" t="s">
        <v>654</v>
      </c>
      <c r="P400" s="299">
        <f>_‏‏دمج6[[#This Row],[الجدول7.الرابع]]-_‏‏دمج6[[#This Row],[الثالث]]</f>
        <v>0</v>
      </c>
      <c r="Q400" t="s">
        <v>654</v>
      </c>
      <c r="T400" s="299">
        <f>_‏‏دمج7[[#This Row],[الخامس.الخامس]]-_‏‏دمج7[[#This Row],[الرابع]]</f>
        <v>0</v>
      </c>
    </row>
    <row r="401" spans="1:20">
      <c r="A401" t="s">
        <v>654</v>
      </c>
      <c r="D401" s="299">
        <f>_‏‏دمج3[[#This Row],[الاول.الأول]]-_‏‏دمج3[[#This Row],[التشخيصي]]</f>
        <v>0</v>
      </c>
      <c r="E401" t="s">
        <v>654</v>
      </c>
      <c r="H401" s="299">
        <f>_‏‏دمج4[[#This Row],[الثاني]]-_‏‏دمج4[[#This Row],[الاول.الأول]]</f>
        <v>0</v>
      </c>
      <c r="I401" t="s">
        <v>654</v>
      </c>
      <c r="L401" s="300">
        <f>_‏‏دمج5[[#This Row],[الثالث.الثالث]]-_‏‏دمج5[[#This Row],[الثاني]]</f>
        <v>0</v>
      </c>
      <c r="M401" t="s">
        <v>654</v>
      </c>
      <c r="P401" s="299">
        <f>_‏‏دمج6[[#This Row],[الجدول7.الرابع]]-_‏‏دمج6[[#This Row],[الثالث]]</f>
        <v>0</v>
      </c>
      <c r="Q401" t="s">
        <v>654</v>
      </c>
      <c r="T401" s="299">
        <f>_‏‏دمج7[[#This Row],[الخامس.الخامس]]-_‏‏دمج7[[#This Row],[الرابع]]</f>
        <v>0</v>
      </c>
    </row>
    <row r="402" spans="1:20">
      <c r="A402" t="s">
        <v>654</v>
      </c>
      <c r="D402" s="299">
        <f>_‏‏دمج3[[#This Row],[الاول.الأول]]-_‏‏دمج3[[#This Row],[التشخيصي]]</f>
        <v>0</v>
      </c>
      <c r="E402" t="s">
        <v>654</v>
      </c>
      <c r="H402" s="299">
        <f>_‏‏دمج4[[#This Row],[الثاني]]-_‏‏دمج4[[#This Row],[الاول.الأول]]</f>
        <v>0</v>
      </c>
      <c r="I402" t="s">
        <v>654</v>
      </c>
      <c r="L402" s="300">
        <f>_‏‏دمج5[[#This Row],[الثالث.الثالث]]-_‏‏دمج5[[#This Row],[الثاني]]</f>
        <v>0</v>
      </c>
      <c r="M402" t="s">
        <v>654</v>
      </c>
      <c r="P402" s="299">
        <f>_‏‏دمج6[[#This Row],[الجدول7.الرابع]]-_‏‏دمج6[[#This Row],[الثالث]]</f>
        <v>0</v>
      </c>
      <c r="Q402" t="s">
        <v>654</v>
      </c>
      <c r="T402" s="299">
        <f>_‏‏دمج7[[#This Row],[الخامس.الخامس]]-_‏‏دمج7[[#This Row],[الرابع]]</f>
        <v>0</v>
      </c>
    </row>
    <row r="403" spans="1:20">
      <c r="A403" t="s">
        <v>654</v>
      </c>
      <c r="D403" s="299">
        <f>_‏‏دمج3[[#This Row],[الاول.الأول]]-_‏‏دمج3[[#This Row],[التشخيصي]]</f>
        <v>0</v>
      </c>
      <c r="E403" t="s">
        <v>654</v>
      </c>
      <c r="H403" s="299">
        <f>_‏‏دمج4[[#This Row],[الثاني]]-_‏‏دمج4[[#This Row],[الاول.الأول]]</f>
        <v>0</v>
      </c>
      <c r="I403" t="s">
        <v>654</v>
      </c>
      <c r="L403" s="300">
        <f>_‏‏دمج5[[#This Row],[الثالث.الثالث]]-_‏‏دمج5[[#This Row],[الثاني]]</f>
        <v>0</v>
      </c>
      <c r="M403" t="s">
        <v>654</v>
      </c>
      <c r="P403" s="299">
        <f>_‏‏دمج6[[#This Row],[الجدول7.الرابع]]-_‏‏دمج6[[#This Row],[الثالث]]</f>
        <v>0</v>
      </c>
      <c r="Q403" t="s">
        <v>654</v>
      </c>
      <c r="T403" s="299">
        <f>_‏‏دمج7[[#This Row],[الخامس.الخامس]]-_‏‏دمج7[[#This Row],[الرابع]]</f>
        <v>0</v>
      </c>
    </row>
    <row r="404" spans="1:20">
      <c r="A404" t="s">
        <v>654</v>
      </c>
      <c r="D404" s="299">
        <f>_‏‏دمج3[[#This Row],[الاول.الأول]]-_‏‏دمج3[[#This Row],[التشخيصي]]</f>
        <v>0</v>
      </c>
      <c r="E404" t="s">
        <v>654</v>
      </c>
      <c r="H404" s="299">
        <f>_‏‏دمج4[[#This Row],[الثاني]]-_‏‏دمج4[[#This Row],[الاول.الأول]]</f>
        <v>0</v>
      </c>
      <c r="I404" t="s">
        <v>654</v>
      </c>
      <c r="L404" s="300">
        <f>_‏‏دمج5[[#This Row],[الثالث.الثالث]]-_‏‏دمج5[[#This Row],[الثاني]]</f>
        <v>0</v>
      </c>
      <c r="M404" t="s">
        <v>654</v>
      </c>
      <c r="P404" s="299">
        <f>_‏‏دمج6[[#This Row],[الجدول7.الرابع]]-_‏‏دمج6[[#This Row],[الثالث]]</f>
        <v>0</v>
      </c>
      <c r="Q404" t="s">
        <v>654</v>
      </c>
      <c r="T404" s="299">
        <f>_‏‏دمج7[[#This Row],[الخامس.الخامس]]-_‏‏دمج7[[#This Row],[الرابع]]</f>
        <v>0</v>
      </c>
    </row>
    <row r="405" spans="1:20">
      <c r="A405" t="s">
        <v>654</v>
      </c>
      <c r="D405" s="299">
        <f>_‏‏دمج3[[#This Row],[الاول.الأول]]-_‏‏دمج3[[#This Row],[التشخيصي]]</f>
        <v>0</v>
      </c>
      <c r="E405" t="s">
        <v>654</v>
      </c>
      <c r="H405" s="299">
        <f>_‏‏دمج4[[#This Row],[الثاني]]-_‏‏دمج4[[#This Row],[الاول.الأول]]</f>
        <v>0</v>
      </c>
      <c r="I405" t="s">
        <v>654</v>
      </c>
      <c r="L405" s="300">
        <f>_‏‏دمج5[[#This Row],[الثالث.الثالث]]-_‏‏دمج5[[#This Row],[الثاني]]</f>
        <v>0</v>
      </c>
      <c r="M405" t="s">
        <v>654</v>
      </c>
      <c r="P405" s="299">
        <f>_‏‏دمج6[[#This Row],[الجدول7.الرابع]]-_‏‏دمج6[[#This Row],[الثالث]]</f>
        <v>0</v>
      </c>
      <c r="Q405" t="s">
        <v>654</v>
      </c>
      <c r="T405" s="299">
        <f>_‏‏دمج7[[#This Row],[الخامس.الخامس]]-_‏‏دمج7[[#This Row],[الرابع]]</f>
        <v>0</v>
      </c>
    </row>
    <row r="406" spans="1:20">
      <c r="A406" t="s">
        <v>654</v>
      </c>
      <c r="D406" s="299">
        <f>_‏‏دمج3[[#This Row],[الاول.الأول]]-_‏‏دمج3[[#This Row],[التشخيصي]]</f>
        <v>0</v>
      </c>
      <c r="E406" t="s">
        <v>654</v>
      </c>
      <c r="H406" s="299">
        <f>_‏‏دمج4[[#This Row],[الثاني]]-_‏‏دمج4[[#This Row],[الاول.الأول]]</f>
        <v>0</v>
      </c>
      <c r="I406" t="s">
        <v>654</v>
      </c>
      <c r="L406" s="300">
        <f>_‏‏دمج5[[#This Row],[الثالث.الثالث]]-_‏‏دمج5[[#This Row],[الثاني]]</f>
        <v>0</v>
      </c>
      <c r="M406" t="s">
        <v>654</v>
      </c>
      <c r="P406" s="299">
        <f>_‏‏دمج6[[#This Row],[الجدول7.الرابع]]-_‏‏دمج6[[#This Row],[الثالث]]</f>
        <v>0</v>
      </c>
      <c r="Q406" t="s">
        <v>654</v>
      </c>
      <c r="T406" s="299">
        <f>_‏‏دمج7[[#This Row],[الخامس.الخامس]]-_‏‏دمج7[[#This Row],[الرابع]]</f>
        <v>0</v>
      </c>
    </row>
    <row r="407" spans="1:20">
      <c r="A407" t="s">
        <v>654</v>
      </c>
      <c r="D407" s="299">
        <f>_‏‏دمج3[[#This Row],[الاول.الأول]]-_‏‏دمج3[[#This Row],[التشخيصي]]</f>
        <v>0</v>
      </c>
      <c r="E407" t="s">
        <v>654</v>
      </c>
      <c r="H407" s="299">
        <f>_‏‏دمج4[[#This Row],[الثاني]]-_‏‏دمج4[[#This Row],[الاول.الأول]]</f>
        <v>0</v>
      </c>
      <c r="I407" t="s">
        <v>654</v>
      </c>
      <c r="L407" s="300">
        <f>_‏‏دمج5[[#This Row],[الثالث.الثالث]]-_‏‏دمج5[[#This Row],[الثاني]]</f>
        <v>0</v>
      </c>
      <c r="M407" t="s">
        <v>654</v>
      </c>
      <c r="P407" s="299">
        <f>_‏‏دمج6[[#This Row],[الجدول7.الرابع]]-_‏‏دمج6[[#This Row],[الثالث]]</f>
        <v>0</v>
      </c>
      <c r="Q407" t="s">
        <v>654</v>
      </c>
      <c r="T407" s="299">
        <f>_‏‏دمج7[[#This Row],[الخامس.الخامس]]-_‏‏دمج7[[#This Row],[الرابع]]</f>
        <v>0</v>
      </c>
    </row>
    <row r="408" spans="1:20">
      <c r="A408" t="s">
        <v>654</v>
      </c>
      <c r="D408" s="299">
        <f>_‏‏دمج3[[#This Row],[الاول.الأول]]-_‏‏دمج3[[#This Row],[التشخيصي]]</f>
        <v>0</v>
      </c>
      <c r="E408" t="s">
        <v>654</v>
      </c>
      <c r="H408" s="299">
        <f>_‏‏دمج4[[#This Row],[الثاني]]-_‏‏دمج4[[#This Row],[الاول.الأول]]</f>
        <v>0</v>
      </c>
      <c r="I408" t="s">
        <v>654</v>
      </c>
      <c r="L408" s="300">
        <f>_‏‏دمج5[[#This Row],[الثالث.الثالث]]-_‏‏دمج5[[#This Row],[الثاني]]</f>
        <v>0</v>
      </c>
      <c r="M408" t="s">
        <v>654</v>
      </c>
      <c r="P408" s="299">
        <f>_‏‏دمج6[[#This Row],[الجدول7.الرابع]]-_‏‏دمج6[[#This Row],[الثالث]]</f>
        <v>0</v>
      </c>
      <c r="Q408" t="s">
        <v>654</v>
      </c>
      <c r="T408" s="299">
        <f>_‏‏دمج7[[#This Row],[الخامس.الخامس]]-_‏‏دمج7[[#This Row],[الرابع]]</f>
        <v>0</v>
      </c>
    </row>
    <row r="409" spans="1:20">
      <c r="A409" t="s">
        <v>654</v>
      </c>
      <c r="D409" s="299">
        <f>_‏‏دمج3[[#This Row],[الاول.الأول]]-_‏‏دمج3[[#This Row],[التشخيصي]]</f>
        <v>0</v>
      </c>
      <c r="E409" t="s">
        <v>654</v>
      </c>
      <c r="H409" s="299">
        <f>_‏‏دمج4[[#This Row],[الثاني]]-_‏‏دمج4[[#This Row],[الاول.الأول]]</f>
        <v>0</v>
      </c>
      <c r="I409" t="s">
        <v>654</v>
      </c>
      <c r="L409" s="300">
        <f>_‏‏دمج5[[#This Row],[الثالث.الثالث]]-_‏‏دمج5[[#This Row],[الثاني]]</f>
        <v>0</v>
      </c>
      <c r="M409" t="s">
        <v>654</v>
      </c>
      <c r="P409" s="299">
        <f>_‏‏دمج6[[#This Row],[الجدول7.الرابع]]-_‏‏دمج6[[#This Row],[الثالث]]</f>
        <v>0</v>
      </c>
      <c r="Q409" t="s">
        <v>654</v>
      </c>
      <c r="T409" s="299">
        <f>_‏‏دمج7[[#This Row],[الخامس.الخامس]]-_‏‏دمج7[[#This Row],[الرابع]]</f>
        <v>0</v>
      </c>
    </row>
    <row r="410" spans="1:20">
      <c r="A410" t="s">
        <v>654</v>
      </c>
      <c r="D410" s="299">
        <f>_‏‏دمج3[[#This Row],[الاول.الأول]]-_‏‏دمج3[[#This Row],[التشخيصي]]</f>
        <v>0</v>
      </c>
      <c r="E410" t="s">
        <v>654</v>
      </c>
      <c r="H410" s="299">
        <f>_‏‏دمج4[[#This Row],[الثاني]]-_‏‏دمج4[[#This Row],[الاول.الأول]]</f>
        <v>0</v>
      </c>
      <c r="I410" t="s">
        <v>654</v>
      </c>
      <c r="L410" s="300">
        <f>_‏‏دمج5[[#This Row],[الثالث.الثالث]]-_‏‏دمج5[[#This Row],[الثاني]]</f>
        <v>0</v>
      </c>
      <c r="M410" t="s">
        <v>654</v>
      </c>
      <c r="P410" s="299">
        <f>_‏‏دمج6[[#This Row],[الجدول7.الرابع]]-_‏‏دمج6[[#This Row],[الثالث]]</f>
        <v>0</v>
      </c>
      <c r="Q410" t="s">
        <v>654</v>
      </c>
      <c r="T410" s="299">
        <f>_‏‏دمج7[[#This Row],[الخامس.الخامس]]-_‏‏دمج7[[#This Row],[الرابع]]</f>
        <v>0</v>
      </c>
    </row>
    <row r="411" spans="1:20">
      <c r="A411" t="s">
        <v>654</v>
      </c>
      <c r="D411" s="299">
        <f>_‏‏دمج3[[#This Row],[الاول.الأول]]-_‏‏دمج3[[#This Row],[التشخيصي]]</f>
        <v>0</v>
      </c>
      <c r="E411" t="s">
        <v>654</v>
      </c>
      <c r="H411" s="299">
        <f>_‏‏دمج4[[#This Row],[الثاني]]-_‏‏دمج4[[#This Row],[الاول.الأول]]</f>
        <v>0</v>
      </c>
      <c r="I411" t="s">
        <v>654</v>
      </c>
      <c r="L411" s="300">
        <f>_‏‏دمج5[[#This Row],[الثالث.الثالث]]-_‏‏دمج5[[#This Row],[الثاني]]</f>
        <v>0</v>
      </c>
      <c r="M411" t="s">
        <v>654</v>
      </c>
      <c r="P411" s="299">
        <f>_‏‏دمج6[[#This Row],[الجدول7.الرابع]]-_‏‏دمج6[[#This Row],[الثالث]]</f>
        <v>0</v>
      </c>
      <c r="Q411" t="s">
        <v>654</v>
      </c>
      <c r="T411" s="299">
        <f>_‏‏دمج7[[#This Row],[الخامس.الخامس]]-_‏‏دمج7[[#This Row],[الرابع]]</f>
        <v>0</v>
      </c>
    </row>
    <row r="412" spans="1:20">
      <c r="A412" t="s">
        <v>654</v>
      </c>
      <c r="D412" s="299">
        <f>_‏‏دمج3[[#This Row],[الاول.الأول]]-_‏‏دمج3[[#This Row],[التشخيصي]]</f>
        <v>0</v>
      </c>
      <c r="E412" t="s">
        <v>654</v>
      </c>
      <c r="H412" s="299">
        <f>_‏‏دمج4[[#This Row],[الثاني]]-_‏‏دمج4[[#This Row],[الاول.الأول]]</f>
        <v>0</v>
      </c>
      <c r="I412" t="s">
        <v>654</v>
      </c>
      <c r="L412" s="300">
        <f>_‏‏دمج5[[#This Row],[الثالث.الثالث]]-_‏‏دمج5[[#This Row],[الثاني]]</f>
        <v>0</v>
      </c>
      <c r="M412" t="s">
        <v>654</v>
      </c>
      <c r="P412" s="299">
        <f>_‏‏دمج6[[#This Row],[الجدول7.الرابع]]-_‏‏دمج6[[#This Row],[الثالث]]</f>
        <v>0</v>
      </c>
      <c r="Q412" t="s">
        <v>654</v>
      </c>
      <c r="T412" s="299">
        <f>_‏‏دمج7[[#This Row],[الخامس.الخامس]]-_‏‏دمج7[[#This Row],[الرابع]]</f>
        <v>0</v>
      </c>
    </row>
    <row r="413" spans="1:20">
      <c r="A413" t="s">
        <v>654</v>
      </c>
      <c r="D413" s="299">
        <f>_‏‏دمج3[[#This Row],[الاول.الأول]]-_‏‏دمج3[[#This Row],[التشخيصي]]</f>
        <v>0</v>
      </c>
      <c r="E413" t="s">
        <v>654</v>
      </c>
      <c r="H413" s="299">
        <f>_‏‏دمج4[[#This Row],[الثاني]]-_‏‏دمج4[[#This Row],[الاول.الأول]]</f>
        <v>0</v>
      </c>
      <c r="I413" t="s">
        <v>654</v>
      </c>
      <c r="L413" s="300">
        <f>_‏‏دمج5[[#This Row],[الثالث.الثالث]]-_‏‏دمج5[[#This Row],[الثاني]]</f>
        <v>0</v>
      </c>
      <c r="M413" t="s">
        <v>654</v>
      </c>
      <c r="P413" s="299">
        <f>_‏‏دمج6[[#This Row],[الجدول7.الرابع]]-_‏‏دمج6[[#This Row],[الثالث]]</f>
        <v>0</v>
      </c>
      <c r="Q413" t="s">
        <v>654</v>
      </c>
      <c r="T413" s="299">
        <f>_‏‏دمج7[[#This Row],[الخامس.الخامس]]-_‏‏دمج7[[#This Row],[الرابع]]</f>
        <v>0</v>
      </c>
    </row>
    <row r="414" spans="1:20">
      <c r="A414" t="s">
        <v>654</v>
      </c>
      <c r="D414" s="299">
        <f>_‏‏دمج3[[#This Row],[الاول.الأول]]-_‏‏دمج3[[#This Row],[التشخيصي]]</f>
        <v>0</v>
      </c>
      <c r="E414" t="s">
        <v>654</v>
      </c>
      <c r="H414" s="299">
        <f>_‏‏دمج4[[#This Row],[الثاني]]-_‏‏دمج4[[#This Row],[الاول.الأول]]</f>
        <v>0</v>
      </c>
      <c r="I414" t="s">
        <v>654</v>
      </c>
      <c r="L414" s="300">
        <f>_‏‏دمج5[[#This Row],[الثالث.الثالث]]-_‏‏دمج5[[#This Row],[الثاني]]</f>
        <v>0</v>
      </c>
      <c r="M414" t="s">
        <v>654</v>
      </c>
      <c r="P414" s="299">
        <f>_‏‏دمج6[[#This Row],[الجدول7.الرابع]]-_‏‏دمج6[[#This Row],[الثالث]]</f>
        <v>0</v>
      </c>
      <c r="Q414" t="s">
        <v>654</v>
      </c>
      <c r="T414" s="299">
        <f>_‏‏دمج7[[#This Row],[الخامس.الخامس]]-_‏‏دمج7[[#This Row],[الرابع]]</f>
        <v>0</v>
      </c>
    </row>
    <row r="415" spans="1:20">
      <c r="A415" t="s">
        <v>654</v>
      </c>
      <c r="D415" s="299">
        <f>_‏‏دمج3[[#This Row],[الاول.الأول]]-_‏‏دمج3[[#This Row],[التشخيصي]]</f>
        <v>0</v>
      </c>
      <c r="E415" t="s">
        <v>654</v>
      </c>
      <c r="H415" s="299">
        <f>_‏‏دمج4[[#This Row],[الثاني]]-_‏‏دمج4[[#This Row],[الاول.الأول]]</f>
        <v>0</v>
      </c>
      <c r="I415" t="s">
        <v>654</v>
      </c>
      <c r="L415" s="300">
        <f>_‏‏دمج5[[#This Row],[الثالث.الثالث]]-_‏‏دمج5[[#This Row],[الثاني]]</f>
        <v>0</v>
      </c>
      <c r="M415" t="s">
        <v>654</v>
      </c>
      <c r="P415" s="299">
        <f>_‏‏دمج6[[#This Row],[الجدول7.الرابع]]-_‏‏دمج6[[#This Row],[الثالث]]</f>
        <v>0</v>
      </c>
      <c r="Q415" t="s">
        <v>654</v>
      </c>
      <c r="T415" s="299">
        <f>_‏‏دمج7[[#This Row],[الخامس.الخامس]]-_‏‏دمج7[[#This Row],[الرابع]]</f>
        <v>0</v>
      </c>
    </row>
    <row r="416" spans="1:20">
      <c r="A416" t="s">
        <v>654</v>
      </c>
      <c r="D416" s="299">
        <f>_‏‏دمج3[[#This Row],[الاول.الأول]]-_‏‏دمج3[[#This Row],[التشخيصي]]</f>
        <v>0</v>
      </c>
      <c r="E416" t="s">
        <v>654</v>
      </c>
      <c r="H416" s="299">
        <f>_‏‏دمج4[[#This Row],[الثاني]]-_‏‏دمج4[[#This Row],[الاول.الأول]]</f>
        <v>0</v>
      </c>
      <c r="I416" t="s">
        <v>654</v>
      </c>
      <c r="L416" s="300">
        <f>_‏‏دمج5[[#This Row],[الثالث.الثالث]]-_‏‏دمج5[[#This Row],[الثاني]]</f>
        <v>0</v>
      </c>
      <c r="M416" t="s">
        <v>654</v>
      </c>
      <c r="P416" s="299">
        <f>_‏‏دمج6[[#This Row],[الجدول7.الرابع]]-_‏‏دمج6[[#This Row],[الثالث]]</f>
        <v>0</v>
      </c>
      <c r="Q416" t="s">
        <v>654</v>
      </c>
      <c r="T416" s="299">
        <f>_‏‏دمج7[[#This Row],[الخامس.الخامس]]-_‏‏دمج7[[#This Row],[الرابع]]</f>
        <v>0</v>
      </c>
    </row>
    <row r="417" spans="1:20">
      <c r="A417" t="s">
        <v>654</v>
      </c>
      <c r="D417" s="299">
        <f>_‏‏دمج3[[#This Row],[الاول.الأول]]-_‏‏دمج3[[#This Row],[التشخيصي]]</f>
        <v>0</v>
      </c>
      <c r="E417" t="s">
        <v>654</v>
      </c>
      <c r="H417" s="299">
        <f>_‏‏دمج4[[#This Row],[الثاني]]-_‏‏دمج4[[#This Row],[الاول.الأول]]</f>
        <v>0</v>
      </c>
      <c r="I417" t="s">
        <v>654</v>
      </c>
      <c r="L417" s="300">
        <f>_‏‏دمج5[[#This Row],[الثالث.الثالث]]-_‏‏دمج5[[#This Row],[الثاني]]</f>
        <v>0</v>
      </c>
      <c r="M417" t="s">
        <v>654</v>
      </c>
      <c r="P417" s="299">
        <f>_‏‏دمج6[[#This Row],[الجدول7.الرابع]]-_‏‏دمج6[[#This Row],[الثالث]]</f>
        <v>0</v>
      </c>
      <c r="Q417" t="s">
        <v>654</v>
      </c>
      <c r="T417" s="299">
        <f>_‏‏دمج7[[#This Row],[الخامس.الخامس]]-_‏‏دمج7[[#This Row],[الرابع]]</f>
        <v>0</v>
      </c>
    </row>
    <row r="418" spans="1:20">
      <c r="A418" t="s">
        <v>654</v>
      </c>
      <c r="D418" s="299">
        <f>_‏‏دمج3[[#This Row],[الاول.الأول]]-_‏‏دمج3[[#This Row],[التشخيصي]]</f>
        <v>0</v>
      </c>
      <c r="E418" t="s">
        <v>654</v>
      </c>
      <c r="H418" s="299">
        <f>_‏‏دمج4[[#This Row],[الثاني]]-_‏‏دمج4[[#This Row],[الاول.الأول]]</f>
        <v>0</v>
      </c>
      <c r="I418" t="s">
        <v>654</v>
      </c>
      <c r="L418" s="300">
        <f>_‏‏دمج5[[#This Row],[الثالث.الثالث]]-_‏‏دمج5[[#This Row],[الثاني]]</f>
        <v>0</v>
      </c>
      <c r="M418" t="s">
        <v>654</v>
      </c>
      <c r="P418" s="299">
        <f>_‏‏دمج6[[#This Row],[الجدول7.الرابع]]-_‏‏دمج6[[#This Row],[الثالث]]</f>
        <v>0</v>
      </c>
      <c r="Q418" t="s">
        <v>654</v>
      </c>
      <c r="T418" s="299">
        <f>_‏‏دمج7[[#This Row],[الخامس.الخامس]]-_‏‏دمج7[[#This Row],[الرابع]]</f>
        <v>0</v>
      </c>
    </row>
    <row r="419" spans="1:20">
      <c r="A419" t="s">
        <v>654</v>
      </c>
      <c r="D419" s="299">
        <f>_‏‏دمج3[[#This Row],[الاول.الأول]]-_‏‏دمج3[[#This Row],[التشخيصي]]</f>
        <v>0</v>
      </c>
      <c r="E419" t="s">
        <v>654</v>
      </c>
      <c r="H419" s="299">
        <f>_‏‏دمج4[[#This Row],[الثاني]]-_‏‏دمج4[[#This Row],[الاول.الأول]]</f>
        <v>0</v>
      </c>
      <c r="I419" t="s">
        <v>654</v>
      </c>
      <c r="L419" s="300">
        <f>_‏‏دمج5[[#This Row],[الثالث.الثالث]]-_‏‏دمج5[[#This Row],[الثاني]]</f>
        <v>0</v>
      </c>
      <c r="M419" t="s">
        <v>654</v>
      </c>
      <c r="P419" s="299">
        <f>_‏‏دمج6[[#This Row],[الجدول7.الرابع]]-_‏‏دمج6[[#This Row],[الثالث]]</f>
        <v>0</v>
      </c>
      <c r="Q419" t="s">
        <v>654</v>
      </c>
      <c r="T419" s="299">
        <f>_‏‏دمج7[[#This Row],[الخامس.الخامس]]-_‏‏دمج7[[#This Row],[الرابع]]</f>
        <v>0</v>
      </c>
    </row>
    <row r="420" spans="1:20">
      <c r="A420" t="s">
        <v>654</v>
      </c>
      <c r="D420" s="299">
        <f>_‏‏دمج3[[#This Row],[الاول.الأول]]-_‏‏دمج3[[#This Row],[التشخيصي]]</f>
        <v>0</v>
      </c>
      <c r="E420" t="s">
        <v>654</v>
      </c>
      <c r="H420" s="299">
        <f>_‏‏دمج4[[#This Row],[الثاني]]-_‏‏دمج4[[#This Row],[الاول.الأول]]</f>
        <v>0</v>
      </c>
      <c r="I420" t="s">
        <v>654</v>
      </c>
      <c r="L420" s="300">
        <f>_‏‏دمج5[[#This Row],[الثالث.الثالث]]-_‏‏دمج5[[#This Row],[الثاني]]</f>
        <v>0</v>
      </c>
      <c r="M420" t="s">
        <v>654</v>
      </c>
      <c r="P420" s="299">
        <f>_‏‏دمج6[[#This Row],[الجدول7.الرابع]]-_‏‏دمج6[[#This Row],[الثالث]]</f>
        <v>0</v>
      </c>
      <c r="Q420" t="s">
        <v>654</v>
      </c>
      <c r="T420" s="299">
        <f>_‏‏دمج7[[#This Row],[الخامس.الخامس]]-_‏‏دمج7[[#This Row],[الرابع]]</f>
        <v>0</v>
      </c>
    </row>
    <row r="421" spans="1:20">
      <c r="A421" t="s">
        <v>654</v>
      </c>
      <c r="D421" s="299">
        <f>_‏‏دمج3[[#This Row],[الاول.الأول]]-_‏‏دمج3[[#This Row],[التشخيصي]]</f>
        <v>0</v>
      </c>
      <c r="E421" t="s">
        <v>654</v>
      </c>
      <c r="H421" s="299">
        <f>_‏‏دمج4[[#This Row],[الثاني]]-_‏‏دمج4[[#This Row],[الاول.الأول]]</f>
        <v>0</v>
      </c>
      <c r="I421" t="s">
        <v>654</v>
      </c>
      <c r="L421" s="300">
        <f>_‏‏دمج5[[#This Row],[الثالث.الثالث]]-_‏‏دمج5[[#This Row],[الثاني]]</f>
        <v>0</v>
      </c>
      <c r="M421" t="s">
        <v>654</v>
      </c>
      <c r="P421" s="299">
        <f>_‏‏دمج6[[#This Row],[الجدول7.الرابع]]-_‏‏دمج6[[#This Row],[الثالث]]</f>
        <v>0</v>
      </c>
      <c r="Q421" t="s">
        <v>654</v>
      </c>
      <c r="T421" s="299">
        <f>_‏‏دمج7[[#This Row],[الخامس.الخامس]]-_‏‏دمج7[[#This Row],[الرابع]]</f>
        <v>0</v>
      </c>
    </row>
    <row r="422" spans="1:20">
      <c r="A422" t="s">
        <v>654</v>
      </c>
      <c r="D422" s="299">
        <f>_‏‏دمج3[[#This Row],[الاول.الأول]]-_‏‏دمج3[[#This Row],[التشخيصي]]</f>
        <v>0</v>
      </c>
      <c r="E422" t="s">
        <v>654</v>
      </c>
      <c r="H422" s="299">
        <f>_‏‏دمج4[[#This Row],[الثاني]]-_‏‏دمج4[[#This Row],[الاول.الأول]]</f>
        <v>0</v>
      </c>
      <c r="I422" t="s">
        <v>654</v>
      </c>
      <c r="L422" s="300">
        <f>_‏‏دمج5[[#This Row],[الثالث.الثالث]]-_‏‏دمج5[[#This Row],[الثاني]]</f>
        <v>0</v>
      </c>
      <c r="M422" t="s">
        <v>654</v>
      </c>
      <c r="P422" s="299">
        <f>_‏‏دمج6[[#This Row],[الجدول7.الرابع]]-_‏‏دمج6[[#This Row],[الثالث]]</f>
        <v>0</v>
      </c>
      <c r="Q422" t="s">
        <v>654</v>
      </c>
      <c r="T422" s="299">
        <f>_‏‏دمج7[[#This Row],[الخامس.الخامس]]-_‏‏دمج7[[#This Row],[الرابع]]</f>
        <v>0</v>
      </c>
    </row>
    <row r="423" spans="1:20">
      <c r="A423" t="s">
        <v>654</v>
      </c>
      <c r="D423" s="299">
        <f>_‏‏دمج3[[#This Row],[الاول.الأول]]-_‏‏دمج3[[#This Row],[التشخيصي]]</f>
        <v>0</v>
      </c>
      <c r="E423" t="s">
        <v>654</v>
      </c>
      <c r="H423" s="299">
        <f>_‏‏دمج4[[#This Row],[الثاني]]-_‏‏دمج4[[#This Row],[الاول.الأول]]</f>
        <v>0</v>
      </c>
      <c r="I423" t="s">
        <v>654</v>
      </c>
      <c r="L423" s="300">
        <f>_‏‏دمج5[[#This Row],[الثالث.الثالث]]-_‏‏دمج5[[#This Row],[الثاني]]</f>
        <v>0</v>
      </c>
      <c r="M423" t="s">
        <v>654</v>
      </c>
      <c r="P423" s="299">
        <f>_‏‏دمج6[[#This Row],[الجدول7.الرابع]]-_‏‏دمج6[[#This Row],[الثالث]]</f>
        <v>0</v>
      </c>
      <c r="Q423" t="s">
        <v>654</v>
      </c>
      <c r="T423" s="299">
        <f>_‏‏دمج7[[#This Row],[الخامس.الخامس]]-_‏‏دمج7[[#This Row],[الرابع]]</f>
        <v>0</v>
      </c>
    </row>
    <row r="424" spans="1:20">
      <c r="A424" t="s">
        <v>654</v>
      </c>
      <c r="D424" s="299">
        <f>_‏‏دمج3[[#This Row],[الاول.الأول]]-_‏‏دمج3[[#This Row],[التشخيصي]]</f>
        <v>0</v>
      </c>
      <c r="E424" t="s">
        <v>654</v>
      </c>
      <c r="H424" s="299">
        <f>_‏‏دمج4[[#This Row],[الثاني]]-_‏‏دمج4[[#This Row],[الاول.الأول]]</f>
        <v>0</v>
      </c>
      <c r="I424" t="s">
        <v>654</v>
      </c>
      <c r="L424" s="300">
        <f>_‏‏دمج5[[#This Row],[الثالث.الثالث]]-_‏‏دمج5[[#This Row],[الثاني]]</f>
        <v>0</v>
      </c>
      <c r="M424" t="s">
        <v>654</v>
      </c>
      <c r="P424" s="299">
        <f>_‏‏دمج6[[#This Row],[الجدول7.الرابع]]-_‏‏دمج6[[#This Row],[الثالث]]</f>
        <v>0</v>
      </c>
      <c r="Q424" t="s">
        <v>654</v>
      </c>
      <c r="T424" s="299">
        <f>_‏‏دمج7[[#This Row],[الخامس.الخامس]]-_‏‏دمج7[[#This Row],[الرابع]]</f>
        <v>0</v>
      </c>
    </row>
    <row r="425" spans="1:20">
      <c r="A425" t="s">
        <v>654</v>
      </c>
      <c r="D425" s="299">
        <f>_‏‏دمج3[[#This Row],[الاول.الأول]]-_‏‏دمج3[[#This Row],[التشخيصي]]</f>
        <v>0</v>
      </c>
      <c r="E425" t="s">
        <v>654</v>
      </c>
      <c r="H425" s="299">
        <f>_‏‏دمج4[[#This Row],[الثاني]]-_‏‏دمج4[[#This Row],[الاول.الأول]]</f>
        <v>0</v>
      </c>
      <c r="I425" t="s">
        <v>654</v>
      </c>
      <c r="L425" s="300">
        <f>_‏‏دمج5[[#This Row],[الثالث.الثالث]]-_‏‏دمج5[[#This Row],[الثاني]]</f>
        <v>0</v>
      </c>
      <c r="M425" t="s">
        <v>654</v>
      </c>
      <c r="P425" s="299">
        <f>_‏‏دمج6[[#This Row],[الجدول7.الرابع]]-_‏‏دمج6[[#This Row],[الثالث]]</f>
        <v>0</v>
      </c>
      <c r="Q425" t="s">
        <v>654</v>
      </c>
      <c r="T425" s="299">
        <f>_‏‏دمج7[[#This Row],[الخامس.الخامس]]-_‏‏دمج7[[#This Row],[الرابع]]</f>
        <v>0</v>
      </c>
    </row>
    <row r="426" spans="1:20">
      <c r="A426" t="s">
        <v>654</v>
      </c>
      <c r="D426" s="299">
        <f>_‏‏دمج3[[#This Row],[الاول.الأول]]-_‏‏دمج3[[#This Row],[التشخيصي]]</f>
        <v>0</v>
      </c>
      <c r="E426" t="s">
        <v>654</v>
      </c>
      <c r="H426" s="299">
        <f>_‏‏دمج4[[#This Row],[الثاني]]-_‏‏دمج4[[#This Row],[الاول.الأول]]</f>
        <v>0</v>
      </c>
      <c r="I426" t="s">
        <v>654</v>
      </c>
      <c r="L426" s="300">
        <f>_‏‏دمج5[[#This Row],[الثالث.الثالث]]-_‏‏دمج5[[#This Row],[الثاني]]</f>
        <v>0</v>
      </c>
      <c r="M426" t="s">
        <v>654</v>
      </c>
      <c r="P426" s="299">
        <f>_‏‏دمج6[[#This Row],[الجدول7.الرابع]]-_‏‏دمج6[[#This Row],[الثالث]]</f>
        <v>0</v>
      </c>
      <c r="Q426" t="s">
        <v>654</v>
      </c>
      <c r="T426" s="299">
        <f>_‏‏دمج7[[#This Row],[الخامس.الخامس]]-_‏‏دمج7[[#This Row],[الرابع]]</f>
        <v>0</v>
      </c>
    </row>
    <row r="427" spans="1:20">
      <c r="A427" t="s">
        <v>654</v>
      </c>
      <c r="D427" s="299">
        <f>_‏‏دمج3[[#This Row],[الاول.الأول]]-_‏‏دمج3[[#This Row],[التشخيصي]]</f>
        <v>0</v>
      </c>
      <c r="E427" t="s">
        <v>654</v>
      </c>
      <c r="H427" s="299">
        <f>_‏‏دمج4[[#This Row],[الثاني]]-_‏‏دمج4[[#This Row],[الاول.الأول]]</f>
        <v>0</v>
      </c>
      <c r="I427" t="s">
        <v>654</v>
      </c>
      <c r="L427" s="300">
        <f>_‏‏دمج5[[#This Row],[الثالث.الثالث]]-_‏‏دمج5[[#This Row],[الثاني]]</f>
        <v>0</v>
      </c>
      <c r="M427" t="s">
        <v>654</v>
      </c>
      <c r="P427" s="299">
        <f>_‏‏دمج6[[#This Row],[الجدول7.الرابع]]-_‏‏دمج6[[#This Row],[الثالث]]</f>
        <v>0</v>
      </c>
      <c r="Q427" t="s">
        <v>654</v>
      </c>
      <c r="T427" s="299">
        <f>_‏‏دمج7[[#This Row],[الخامس.الخامس]]-_‏‏دمج7[[#This Row],[الرابع]]</f>
        <v>0</v>
      </c>
    </row>
    <row r="428" spans="1:20">
      <c r="A428" t="s">
        <v>654</v>
      </c>
      <c r="D428" s="299">
        <f>_‏‏دمج3[[#This Row],[الاول.الأول]]-_‏‏دمج3[[#This Row],[التشخيصي]]</f>
        <v>0</v>
      </c>
      <c r="E428" t="s">
        <v>654</v>
      </c>
      <c r="H428" s="299">
        <f>_‏‏دمج4[[#This Row],[الثاني]]-_‏‏دمج4[[#This Row],[الاول.الأول]]</f>
        <v>0</v>
      </c>
      <c r="I428" t="s">
        <v>654</v>
      </c>
      <c r="L428" s="300">
        <f>_‏‏دمج5[[#This Row],[الثالث.الثالث]]-_‏‏دمج5[[#This Row],[الثاني]]</f>
        <v>0</v>
      </c>
      <c r="M428" t="s">
        <v>654</v>
      </c>
      <c r="P428" s="299">
        <f>_‏‏دمج6[[#This Row],[الجدول7.الرابع]]-_‏‏دمج6[[#This Row],[الثالث]]</f>
        <v>0</v>
      </c>
      <c r="Q428" t="s">
        <v>654</v>
      </c>
      <c r="T428" s="299">
        <f>_‏‏دمج7[[#This Row],[الخامس.الخامس]]-_‏‏دمج7[[#This Row],[الرابع]]</f>
        <v>0</v>
      </c>
    </row>
    <row r="429" spans="1:20">
      <c r="A429" t="s">
        <v>654</v>
      </c>
      <c r="D429" s="299">
        <f>_‏‏دمج3[[#This Row],[الاول.الأول]]-_‏‏دمج3[[#This Row],[التشخيصي]]</f>
        <v>0</v>
      </c>
      <c r="E429" t="s">
        <v>654</v>
      </c>
      <c r="H429" s="299">
        <f>_‏‏دمج4[[#This Row],[الثاني]]-_‏‏دمج4[[#This Row],[الاول.الأول]]</f>
        <v>0</v>
      </c>
      <c r="I429" t="s">
        <v>654</v>
      </c>
      <c r="L429" s="300">
        <f>_‏‏دمج5[[#This Row],[الثالث.الثالث]]-_‏‏دمج5[[#This Row],[الثاني]]</f>
        <v>0</v>
      </c>
      <c r="M429" t="s">
        <v>654</v>
      </c>
      <c r="P429" s="299">
        <f>_‏‏دمج6[[#This Row],[الجدول7.الرابع]]-_‏‏دمج6[[#This Row],[الثالث]]</f>
        <v>0</v>
      </c>
      <c r="Q429" t="s">
        <v>654</v>
      </c>
      <c r="T429" s="299">
        <f>_‏‏دمج7[[#This Row],[الخامس.الخامس]]-_‏‏دمج7[[#This Row],[الرابع]]</f>
        <v>0</v>
      </c>
    </row>
    <row r="430" spans="1:20">
      <c r="A430" t="s">
        <v>654</v>
      </c>
      <c r="D430" s="299">
        <f>_‏‏دمج3[[#This Row],[الاول.الأول]]-_‏‏دمج3[[#This Row],[التشخيصي]]</f>
        <v>0</v>
      </c>
      <c r="E430" t="s">
        <v>654</v>
      </c>
      <c r="H430" s="299">
        <f>_‏‏دمج4[[#This Row],[الثاني]]-_‏‏دمج4[[#This Row],[الاول.الأول]]</f>
        <v>0</v>
      </c>
      <c r="I430" t="s">
        <v>654</v>
      </c>
      <c r="L430" s="300">
        <f>_‏‏دمج5[[#This Row],[الثالث.الثالث]]-_‏‏دمج5[[#This Row],[الثاني]]</f>
        <v>0</v>
      </c>
      <c r="M430" t="s">
        <v>654</v>
      </c>
      <c r="P430" s="299">
        <f>_‏‏دمج6[[#This Row],[الجدول7.الرابع]]-_‏‏دمج6[[#This Row],[الثالث]]</f>
        <v>0</v>
      </c>
      <c r="Q430" t="s">
        <v>654</v>
      </c>
      <c r="T430" s="299">
        <f>_‏‏دمج7[[#This Row],[الخامس.الخامس]]-_‏‏دمج7[[#This Row],[الرابع]]</f>
        <v>0</v>
      </c>
    </row>
    <row r="431" spans="1:20">
      <c r="A431" t="s">
        <v>654</v>
      </c>
      <c r="D431" s="299">
        <f>_‏‏دمج3[[#This Row],[الاول.الأول]]-_‏‏دمج3[[#This Row],[التشخيصي]]</f>
        <v>0</v>
      </c>
      <c r="E431" t="s">
        <v>654</v>
      </c>
      <c r="H431" s="299">
        <f>_‏‏دمج4[[#This Row],[الثاني]]-_‏‏دمج4[[#This Row],[الاول.الأول]]</f>
        <v>0</v>
      </c>
      <c r="I431" t="s">
        <v>654</v>
      </c>
      <c r="L431" s="300">
        <f>_‏‏دمج5[[#This Row],[الثالث.الثالث]]-_‏‏دمج5[[#This Row],[الثاني]]</f>
        <v>0</v>
      </c>
      <c r="M431" t="s">
        <v>654</v>
      </c>
      <c r="P431" s="299">
        <f>_‏‏دمج6[[#This Row],[الجدول7.الرابع]]-_‏‏دمج6[[#This Row],[الثالث]]</f>
        <v>0</v>
      </c>
      <c r="Q431" t="s">
        <v>654</v>
      </c>
      <c r="T431" s="299">
        <f>_‏‏دمج7[[#This Row],[الخامس.الخامس]]-_‏‏دمج7[[#This Row],[الرابع]]</f>
        <v>0</v>
      </c>
    </row>
    <row r="432" spans="1:20">
      <c r="A432" t="s">
        <v>654</v>
      </c>
      <c r="D432" s="299">
        <f>_‏‏دمج3[[#This Row],[الاول.الأول]]-_‏‏دمج3[[#This Row],[التشخيصي]]</f>
        <v>0</v>
      </c>
      <c r="E432" t="s">
        <v>654</v>
      </c>
      <c r="H432" s="299">
        <f>_‏‏دمج4[[#This Row],[الثاني]]-_‏‏دمج4[[#This Row],[الاول.الأول]]</f>
        <v>0</v>
      </c>
      <c r="I432" t="s">
        <v>654</v>
      </c>
      <c r="L432" s="300">
        <f>_‏‏دمج5[[#This Row],[الثالث.الثالث]]-_‏‏دمج5[[#This Row],[الثاني]]</f>
        <v>0</v>
      </c>
      <c r="M432" t="s">
        <v>654</v>
      </c>
      <c r="P432" s="299">
        <f>_‏‏دمج6[[#This Row],[الجدول7.الرابع]]-_‏‏دمج6[[#This Row],[الثالث]]</f>
        <v>0</v>
      </c>
      <c r="Q432" t="s">
        <v>654</v>
      </c>
      <c r="T432" s="299">
        <f>_‏‏دمج7[[#This Row],[الخامس.الخامس]]-_‏‏دمج7[[#This Row],[الرابع]]</f>
        <v>0</v>
      </c>
    </row>
    <row r="433" spans="1:20">
      <c r="A433" t="s">
        <v>654</v>
      </c>
      <c r="D433" s="299">
        <f>_‏‏دمج3[[#This Row],[الاول.الأول]]-_‏‏دمج3[[#This Row],[التشخيصي]]</f>
        <v>0</v>
      </c>
      <c r="E433" t="s">
        <v>654</v>
      </c>
      <c r="H433" s="299">
        <f>_‏‏دمج4[[#This Row],[الثاني]]-_‏‏دمج4[[#This Row],[الاول.الأول]]</f>
        <v>0</v>
      </c>
      <c r="I433" t="s">
        <v>654</v>
      </c>
      <c r="L433" s="300">
        <f>_‏‏دمج5[[#This Row],[الثالث.الثالث]]-_‏‏دمج5[[#This Row],[الثاني]]</f>
        <v>0</v>
      </c>
      <c r="M433" t="s">
        <v>654</v>
      </c>
      <c r="P433" s="299">
        <f>_‏‏دمج6[[#This Row],[الجدول7.الرابع]]-_‏‏دمج6[[#This Row],[الثالث]]</f>
        <v>0</v>
      </c>
      <c r="Q433" t="s">
        <v>654</v>
      </c>
      <c r="T433" s="299">
        <f>_‏‏دمج7[[#This Row],[الخامس.الخامس]]-_‏‏دمج7[[#This Row],[الرابع]]</f>
        <v>0</v>
      </c>
    </row>
    <row r="434" spans="1:20">
      <c r="A434" t="s">
        <v>654</v>
      </c>
      <c r="D434" s="299">
        <f>_‏‏دمج3[[#This Row],[الاول.الأول]]-_‏‏دمج3[[#This Row],[التشخيصي]]</f>
        <v>0</v>
      </c>
      <c r="E434" t="s">
        <v>654</v>
      </c>
      <c r="H434" s="299">
        <f>_‏‏دمج4[[#This Row],[الثاني]]-_‏‏دمج4[[#This Row],[الاول.الأول]]</f>
        <v>0</v>
      </c>
      <c r="I434" t="s">
        <v>654</v>
      </c>
      <c r="L434" s="300">
        <f>_‏‏دمج5[[#This Row],[الثالث.الثالث]]-_‏‏دمج5[[#This Row],[الثاني]]</f>
        <v>0</v>
      </c>
      <c r="M434" t="s">
        <v>654</v>
      </c>
      <c r="P434" s="299">
        <f>_‏‏دمج6[[#This Row],[الجدول7.الرابع]]-_‏‏دمج6[[#This Row],[الثالث]]</f>
        <v>0</v>
      </c>
      <c r="Q434" t="s">
        <v>654</v>
      </c>
      <c r="T434" s="299">
        <f>_‏‏دمج7[[#This Row],[الخامس.الخامس]]-_‏‏دمج7[[#This Row],[الرابع]]</f>
        <v>0</v>
      </c>
    </row>
    <row r="435" spans="1:20">
      <c r="A435" t="s">
        <v>654</v>
      </c>
      <c r="D435" s="299">
        <f>_‏‏دمج3[[#This Row],[الاول.الأول]]-_‏‏دمج3[[#This Row],[التشخيصي]]</f>
        <v>0</v>
      </c>
      <c r="E435" t="s">
        <v>654</v>
      </c>
      <c r="H435" s="299">
        <f>_‏‏دمج4[[#This Row],[الثاني]]-_‏‏دمج4[[#This Row],[الاول.الأول]]</f>
        <v>0</v>
      </c>
      <c r="I435" t="s">
        <v>654</v>
      </c>
      <c r="L435" s="300">
        <f>_‏‏دمج5[[#This Row],[الثالث.الثالث]]-_‏‏دمج5[[#This Row],[الثاني]]</f>
        <v>0</v>
      </c>
      <c r="M435" t="s">
        <v>654</v>
      </c>
      <c r="P435" s="299">
        <f>_‏‏دمج6[[#This Row],[الجدول7.الرابع]]-_‏‏دمج6[[#This Row],[الثالث]]</f>
        <v>0</v>
      </c>
      <c r="Q435" t="s">
        <v>654</v>
      </c>
      <c r="T435" s="299">
        <f>_‏‏دمج7[[#This Row],[الخامس.الخامس]]-_‏‏دمج7[[#This Row],[الرابع]]</f>
        <v>0</v>
      </c>
    </row>
    <row r="436" spans="1:20">
      <c r="A436" t="s">
        <v>654</v>
      </c>
      <c r="D436" s="299">
        <f>_‏‏دمج3[[#This Row],[الاول.الأول]]-_‏‏دمج3[[#This Row],[التشخيصي]]</f>
        <v>0</v>
      </c>
      <c r="E436" t="s">
        <v>654</v>
      </c>
      <c r="H436" s="299">
        <f>_‏‏دمج4[[#This Row],[الثاني]]-_‏‏دمج4[[#This Row],[الاول.الأول]]</f>
        <v>0</v>
      </c>
      <c r="I436" t="s">
        <v>654</v>
      </c>
      <c r="L436" s="300">
        <f>_‏‏دمج5[[#This Row],[الثالث.الثالث]]-_‏‏دمج5[[#This Row],[الثاني]]</f>
        <v>0</v>
      </c>
      <c r="M436" t="s">
        <v>654</v>
      </c>
      <c r="P436" s="299">
        <f>_‏‏دمج6[[#This Row],[الجدول7.الرابع]]-_‏‏دمج6[[#This Row],[الثالث]]</f>
        <v>0</v>
      </c>
      <c r="Q436" t="s">
        <v>654</v>
      </c>
      <c r="T436" s="299">
        <f>_‏‏دمج7[[#This Row],[الخامس.الخامس]]-_‏‏دمج7[[#This Row],[الرابع]]</f>
        <v>0</v>
      </c>
    </row>
    <row r="437" spans="1:20">
      <c r="A437" t="s">
        <v>654</v>
      </c>
      <c r="D437" s="299">
        <f>_‏‏دمج3[[#This Row],[الاول.الأول]]-_‏‏دمج3[[#This Row],[التشخيصي]]</f>
        <v>0</v>
      </c>
      <c r="E437" t="s">
        <v>654</v>
      </c>
      <c r="H437" s="299">
        <f>_‏‏دمج4[[#This Row],[الثاني]]-_‏‏دمج4[[#This Row],[الاول.الأول]]</f>
        <v>0</v>
      </c>
      <c r="I437" t="s">
        <v>654</v>
      </c>
      <c r="L437" s="300">
        <f>_‏‏دمج5[[#This Row],[الثالث.الثالث]]-_‏‏دمج5[[#This Row],[الثاني]]</f>
        <v>0</v>
      </c>
      <c r="M437" t="s">
        <v>654</v>
      </c>
      <c r="P437" s="299">
        <f>_‏‏دمج6[[#This Row],[الجدول7.الرابع]]-_‏‏دمج6[[#This Row],[الثالث]]</f>
        <v>0</v>
      </c>
      <c r="Q437" t="s">
        <v>654</v>
      </c>
      <c r="T437" s="299">
        <f>_‏‏دمج7[[#This Row],[الخامس.الخامس]]-_‏‏دمج7[[#This Row],[الرابع]]</f>
        <v>0</v>
      </c>
    </row>
    <row r="438" spans="1:20">
      <c r="A438" t="s">
        <v>654</v>
      </c>
      <c r="D438" s="299">
        <f>_‏‏دمج3[[#This Row],[الاول.الأول]]-_‏‏دمج3[[#This Row],[التشخيصي]]</f>
        <v>0</v>
      </c>
      <c r="E438" t="s">
        <v>654</v>
      </c>
      <c r="H438" s="299">
        <f>_‏‏دمج4[[#This Row],[الثاني]]-_‏‏دمج4[[#This Row],[الاول.الأول]]</f>
        <v>0</v>
      </c>
      <c r="I438" t="s">
        <v>654</v>
      </c>
      <c r="L438" s="300">
        <f>_‏‏دمج5[[#This Row],[الثالث.الثالث]]-_‏‏دمج5[[#This Row],[الثاني]]</f>
        <v>0</v>
      </c>
      <c r="M438" t="s">
        <v>654</v>
      </c>
      <c r="P438" s="299">
        <f>_‏‏دمج6[[#This Row],[الجدول7.الرابع]]-_‏‏دمج6[[#This Row],[الثالث]]</f>
        <v>0</v>
      </c>
      <c r="Q438" t="s">
        <v>654</v>
      </c>
      <c r="T438" s="299">
        <f>_‏‏دمج7[[#This Row],[الخامس.الخامس]]-_‏‏دمج7[[#This Row],[الرابع]]</f>
        <v>0</v>
      </c>
    </row>
    <row r="439" spans="1:20">
      <c r="A439" t="s">
        <v>654</v>
      </c>
      <c r="D439" s="299">
        <f>_‏‏دمج3[[#This Row],[الاول.الأول]]-_‏‏دمج3[[#This Row],[التشخيصي]]</f>
        <v>0</v>
      </c>
      <c r="E439" t="s">
        <v>654</v>
      </c>
      <c r="H439" s="299">
        <f>_‏‏دمج4[[#This Row],[الثاني]]-_‏‏دمج4[[#This Row],[الاول.الأول]]</f>
        <v>0</v>
      </c>
      <c r="I439" t="s">
        <v>654</v>
      </c>
      <c r="L439" s="300">
        <f>_‏‏دمج5[[#This Row],[الثالث.الثالث]]-_‏‏دمج5[[#This Row],[الثاني]]</f>
        <v>0</v>
      </c>
      <c r="M439" t="s">
        <v>654</v>
      </c>
      <c r="P439" s="299">
        <f>_‏‏دمج6[[#This Row],[الجدول7.الرابع]]-_‏‏دمج6[[#This Row],[الثالث]]</f>
        <v>0</v>
      </c>
      <c r="Q439" t="s">
        <v>654</v>
      </c>
      <c r="T439" s="299">
        <f>_‏‏دمج7[[#This Row],[الخامس.الخامس]]-_‏‏دمج7[[#This Row],[الرابع]]</f>
        <v>0</v>
      </c>
    </row>
    <row r="440" spans="1:20">
      <c r="A440" t="s">
        <v>654</v>
      </c>
      <c r="D440" s="299">
        <f>_‏‏دمج3[[#This Row],[الاول.الأول]]-_‏‏دمج3[[#This Row],[التشخيصي]]</f>
        <v>0</v>
      </c>
      <c r="E440" t="s">
        <v>654</v>
      </c>
      <c r="H440" s="299">
        <f>_‏‏دمج4[[#This Row],[الثاني]]-_‏‏دمج4[[#This Row],[الاول.الأول]]</f>
        <v>0</v>
      </c>
      <c r="I440" t="s">
        <v>654</v>
      </c>
      <c r="L440" s="300">
        <f>_‏‏دمج5[[#This Row],[الثالث.الثالث]]-_‏‏دمج5[[#This Row],[الثاني]]</f>
        <v>0</v>
      </c>
      <c r="M440" t="s">
        <v>654</v>
      </c>
      <c r="P440" s="299">
        <f>_‏‏دمج6[[#This Row],[الجدول7.الرابع]]-_‏‏دمج6[[#This Row],[الثالث]]</f>
        <v>0</v>
      </c>
      <c r="Q440" t="s">
        <v>654</v>
      </c>
      <c r="T440" s="299">
        <f>_‏‏دمج7[[#This Row],[الخامس.الخامس]]-_‏‏دمج7[[#This Row],[الرابع]]</f>
        <v>0</v>
      </c>
    </row>
    <row r="441" spans="1:20">
      <c r="A441" t="s">
        <v>654</v>
      </c>
      <c r="D441" s="299">
        <f>_‏‏دمج3[[#This Row],[الاول.الأول]]-_‏‏دمج3[[#This Row],[التشخيصي]]</f>
        <v>0</v>
      </c>
      <c r="E441" t="s">
        <v>654</v>
      </c>
      <c r="H441" s="299">
        <f>_‏‏دمج4[[#This Row],[الثاني]]-_‏‏دمج4[[#This Row],[الاول.الأول]]</f>
        <v>0</v>
      </c>
      <c r="I441" t="s">
        <v>654</v>
      </c>
      <c r="L441" s="300">
        <f>_‏‏دمج5[[#This Row],[الثالث.الثالث]]-_‏‏دمج5[[#This Row],[الثاني]]</f>
        <v>0</v>
      </c>
      <c r="M441" t="s">
        <v>654</v>
      </c>
      <c r="P441" s="299">
        <f>_‏‏دمج6[[#This Row],[الجدول7.الرابع]]-_‏‏دمج6[[#This Row],[الثالث]]</f>
        <v>0</v>
      </c>
      <c r="Q441" t="s">
        <v>654</v>
      </c>
      <c r="T441" s="299">
        <f>_‏‏دمج7[[#This Row],[الخامس.الخامس]]-_‏‏دمج7[[#This Row],[الرابع]]</f>
        <v>0</v>
      </c>
    </row>
    <row r="442" spans="1:20">
      <c r="A442" t="s">
        <v>654</v>
      </c>
      <c r="D442" s="299">
        <f>_‏‏دمج3[[#This Row],[الاول.الأول]]-_‏‏دمج3[[#This Row],[التشخيصي]]</f>
        <v>0</v>
      </c>
      <c r="E442" t="s">
        <v>654</v>
      </c>
      <c r="H442" s="299">
        <f>_‏‏دمج4[[#This Row],[الثاني]]-_‏‏دمج4[[#This Row],[الاول.الأول]]</f>
        <v>0</v>
      </c>
      <c r="I442" t="s">
        <v>654</v>
      </c>
      <c r="L442" s="300">
        <f>_‏‏دمج5[[#This Row],[الثالث.الثالث]]-_‏‏دمج5[[#This Row],[الثاني]]</f>
        <v>0</v>
      </c>
      <c r="M442" t="s">
        <v>654</v>
      </c>
      <c r="P442" s="299">
        <f>_‏‏دمج6[[#This Row],[الجدول7.الرابع]]-_‏‏دمج6[[#This Row],[الثالث]]</f>
        <v>0</v>
      </c>
      <c r="Q442" t="s">
        <v>654</v>
      </c>
      <c r="T442" s="299">
        <f>_‏‏دمج7[[#This Row],[الخامس.الخامس]]-_‏‏دمج7[[#This Row],[الرابع]]</f>
        <v>0</v>
      </c>
    </row>
    <row r="443" spans="1:20">
      <c r="A443" t="s">
        <v>654</v>
      </c>
      <c r="D443" s="299">
        <f>_‏‏دمج3[[#This Row],[الاول.الأول]]-_‏‏دمج3[[#This Row],[التشخيصي]]</f>
        <v>0</v>
      </c>
      <c r="E443" t="s">
        <v>654</v>
      </c>
      <c r="H443" s="299">
        <f>_‏‏دمج4[[#This Row],[الثاني]]-_‏‏دمج4[[#This Row],[الاول.الأول]]</f>
        <v>0</v>
      </c>
      <c r="I443" t="s">
        <v>654</v>
      </c>
      <c r="L443" s="300">
        <f>_‏‏دمج5[[#This Row],[الثالث.الثالث]]-_‏‏دمج5[[#This Row],[الثاني]]</f>
        <v>0</v>
      </c>
      <c r="M443" t="s">
        <v>654</v>
      </c>
      <c r="P443" s="299">
        <f>_‏‏دمج6[[#This Row],[الجدول7.الرابع]]-_‏‏دمج6[[#This Row],[الثالث]]</f>
        <v>0</v>
      </c>
      <c r="Q443" t="s">
        <v>654</v>
      </c>
      <c r="T443" s="299">
        <f>_‏‏دمج7[[#This Row],[الخامس.الخامس]]-_‏‏دمج7[[#This Row],[الرابع]]</f>
        <v>0</v>
      </c>
    </row>
    <row r="444" spans="1:20">
      <c r="A444" t="s">
        <v>654</v>
      </c>
      <c r="D444" s="299">
        <f>_‏‏دمج3[[#This Row],[الاول.الأول]]-_‏‏دمج3[[#This Row],[التشخيصي]]</f>
        <v>0</v>
      </c>
      <c r="E444" t="s">
        <v>654</v>
      </c>
      <c r="H444" s="299">
        <f>_‏‏دمج4[[#This Row],[الثاني]]-_‏‏دمج4[[#This Row],[الاول.الأول]]</f>
        <v>0</v>
      </c>
      <c r="I444" t="s">
        <v>654</v>
      </c>
      <c r="L444" s="300">
        <f>_‏‏دمج5[[#This Row],[الثالث.الثالث]]-_‏‏دمج5[[#This Row],[الثاني]]</f>
        <v>0</v>
      </c>
      <c r="M444" t="s">
        <v>654</v>
      </c>
      <c r="P444" s="299">
        <f>_‏‏دمج6[[#This Row],[الجدول7.الرابع]]-_‏‏دمج6[[#This Row],[الثالث]]</f>
        <v>0</v>
      </c>
      <c r="Q444" t="s">
        <v>654</v>
      </c>
      <c r="T444" s="299">
        <f>_‏‏دمج7[[#This Row],[الخامس.الخامس]]-_‏‏دمج7[[#This Row],[الرابع]]</f>
        <v>0</v>
      </c>
    </row>
    <row r="445" spans="1:20">
      <c r="A445" t="s">
        <v>654</v>
      </c>
      <c r="D445" s="299">
        <f>_‏‏دمج3[[#This Row],[الاول.الأول]]-_‏‏دمج3[[#This Row],[التشخيصي]]</f>
        <v>0</v>
      </c>
      <c r="E445" t="s">
        <v>654</v>
      </c>
      <c r="H445" s="299">
        <f>_‏‏دمج4[[#This Row],[الثاني]]-_‏‏دمج4[[#This Row],[الاول.الأول]]</f>
        <v>0</v>
      </c>
      <c r="I445" t="s">
        <v>654</v>
      </c>
      <c r="L445" s="300">
        <f>_‏‏دمج5[[#This Row],[الثالث.الثالث]]-_‏‏دمج5[[#This Row],[الثاني]]</f>
        <v>0</v>
      </c>
      <c r="M445" t="s">
        <v>654</v>
      </c>
      <c r="P445" s="299">
        <f>_‏‏دمج6[[#This Row],[الجدول7.الرابع]]-_‏‏دمج6[[#This Row],[الثالث]]</f>
        <v>0</v>
      </c>
      <c r="Q445" t="s">
        <v>654</v>
      </c>
      <c r="T445" s="299">
        <f>_‏‏دمج7[[#This Row],[الخامس.الخامس]]-_‏‏دمج7[[#This Row],[الرابع]]</f>
        <v>0</v>
      </c>
    </row>
    <row r="446" spans="1:20">
      <c r="A446" t="s">
        <v>654</v>
      </c>
      <c r="D446" s="299">
        <f>_‏‏دمج3[[#This Row],[الاول.الأول]]-_‏‏دمج3[[#This Row],[التشخيصي]]</f>
        <v>0</v>
      </c>
      <c r="E446" t="s">
        <v>654</v>
      </c>
      <c r="H446" s="299">
        <f>_‏‏دمج4[[#This Row],[الثاني]]-_‏‏دمج4[[#This Row],[الاول.الأول]]</f>
        <v>0</v>
      </c>
      <c r="I446" t="s">
        <v>654</v>
      </c>
      <c r="L446" s="300">
        <f>_‏‏دمج5[[#This Row],[الثالث.الثالث]]-_‏‏دمج5[[#This Row],[الثاني]]</f>
        <v>0</v>
      </c>
      <c r="M446" t="s">
        <v>654</v>
      </c>
      <c r="P446" s="299">
        <f>_‏‏دمج6[[#This Row],[الجدول7.الرابع]]-_‏‏دمج6[[#This Row],[الثالث]]</f>
        <v>0</v>
      </c>
      <c r="Q446" t="s">
        <v>654</v>
      </c>
      <c r="T446" s="299">
        <f>_‏‏دمج7[[#This Row],[الخامس.الخامس]]-_‏‏دمج7[[#This Row],[الرابع]]</f>
        <v>0</v>
      </c>
    </row>
    <row r="447" spans="1:20">
      <c r="A447" t="s">
        <v>654</v>
      </c>
      <c r="D447" s="299">
        <f>_‏‏دمج3[[#This Row],[الاول.الأول]]-_‏‏دمج3[[#This Row],[التشخيصي]]</f>
        <v>0</v>
      </c>
      <c r="E447" t="s">
        <v>654</v>
      </c>
      <c r="H447" s="299">
        <f>_‏‏دمج4[[#This Row],[الثاني]]-_‏‏دمج4[[#This Row],[الاول.الأول]]</f>
        <v>0</v>
      </c>
      <c r="I447" t="s">
        <v>654</v>
      </c>
      <c r="L447" s="300">
        <f>_‏‏دمج5[[#This Row],[الثالث.الثالث]]-_‏‏دمج5[[#This Row],[الثاني]]</f>
        <v>0</v>
      </c>
      <c r="M447" t="s">
        <v>654</v>
      </c>
      <c r="P447" s="299">
        <f>_‏‏دمج6[[#This Row],[الجدول7.الرابع]]-_‏‏دمج6[[#This Row],[الثالث]]</f>
        <v>0</v>
      </c>
      <c r="Q447" t="s">
        <v>654</v>
      </c>
      <c r="T447" s="299">
        <f>_‏‏دمج7[[#This Row],[الخامس.الخامس]]-_‏‏دمج7[[#This Row],[الرابع]]</f>
        <v>0</v>
      </c>
    </row>
    <row r="448" spans="1:20">
      <c r="A448" t="s">
        <v>654</v>
      </c>
      <c r="D448" s="299">
        <f>_‏‏دمج3[[#This Row],[الاول.الأول]]-_‏‏دمج3[[#This Row],[التشخيصي]]</f>
        <v>0</v>
      </c>
      <c r="E448" t="s">
        <v>654</v>
      </c>
      <c r="H448" s="299">
        <f>_‏‏دمج4[[#This Row],[الثاني]]-_‏‏دمج4[[#This Row],[الاول.الأول]]</f>
        <v>0</v>
      </c>
      <c r="I448" t="s">
        <v>654</v>
      </c>
      <c r="L448" s="300">
        <f>_‏‏دمج5[[#This Row],[الثالث.الثالث]]-_‏‏دمج5[[#This Row],[الثاني]]</f>
        <v>0</v>
      </c>
      <c r="M448" t="s">
        <v>654</v>
      </c>
      <c r="P448" s="299">
        <f>_‏‏دمج6[[#This Row],[الجدول7.الرابع]]-_‏‏دمج6[[#This Row],[الثالث]]</f>
        <v>0</v>
      </c>
      <c r="Q448" t="s">
        <v>654</v>
      </c>
      <c r="T448" s="299">
        <f>_‏‏دمج7[[#This Row],[الخامس.الخامس]]-_‏‏دمج7[[#This Row],[الرابع]]</f>
        <v>0</v>
      </c>
    </row>
    <row r="449" spans="1:20">
      <c r="A449" t="s">
        <v>654</v>
      </c>
      <c r="D449" s="299">
        <f>_‏‏دمج3[[#This Row],[الاول.الأول]]-_‏‏دمج3[[#This Row],[التشخيصي]]</f>
        <v>0</v>
      </c>
      <c r="E449" t="s">
        <v>654</v>
      </c>
      <c r="H449" s="299">
        <f>_‏‏دمج4[[#This Row],[الثاني]]-_‏‏دمج4[[#This Row],[الاول.الأول]]</f>
        <v>0</v>
      </c>
      <c r="I449" t="s">
        <v>654</v>
      </c>
      <c r="L449" s="300">
        <f>_‏‏دمج5[[#This Row],[الثالث.الثالث]]-_‏‏دمج5[[#This Row],[الثاني]]</f>
        <v>0</v>
      </c>
      <c r="M449" t="s">
        <v>654</v>
      </c>
      <c r="P449" s="299">
        <f>_‏‏دمج6[[#This Row],[الجدول7.الرابع]]-_‏‏دمج6[[#This Row],[الثالث]]</f>
        <v>0</v>
      </c>
      <c r="Q449" t="s">
        <v>654</v>
      </c>
      <c r="T449" s="299">
        <f>_‏‏دمج7[[#This Row],[الخامس.الخامس]]-_‏‏دمج7[[#This Row],[الرابع]]</f>
        <v>0</v>
      </c>
    </row>
    <row r="450" spans="1:20">
      <c r="A450" t="s">
        <v>654</v>
      </c>
      <c r="D450" s="299">
        <f>_‏‏دمج3[[#This Row],[الاول.الأول]]-_‏‏دمج3[[#This Row],[التشخيصي]]</f>
        <v>0</v>
      </c>
      <c r="E450" t="s">
        <v>654</v>
      </c>
      <c r="H450" s="299">
        <f>_‏‏دمج4[[#This Row],[الثاني]]-_‏‏دمج4[[#This Row],[الاول.الأول]]</f>
        <v>0</v>
      </c>
      <c r="I450" t="s">
        <v>654</v>
      </c>
      <c r="L450" s="300">
        <f>_‏‏دمج5[[#This Row],[الثالث.الثالث]]-_‏‏دمج5[[#This Row],[الثاني]]</f>
        <v>0</v>
      </c>
      <c r="M450" t="s">
        <v>654</v>
      </c>
      <c r="P450" s="299">
        <f>_‏‏دمج6[[#This Row],[الجدول7.الرابع]]-_‏‏دمج6[[#This Row],[الثالث]]</f>
        <v>0</v>
      </c>
      <c r="Q450" t="s">
        <v>654</v>
      </c>
      <c r="T450" s="299">
        <f>_‏‏دمج7[[#This Row],[الخامس.الخامس]]-_‏‏دمج7[[#This Row],[الرابع]]</f>
        <v>0</v>
      </c>
    </row>
    <row r="451" spans="1:20">
      <c r="A451" t="s">
        <v>654</v>
      </c>
      <c r="D451" s="299">
        <f>_‏‏دمج3[[#This Row],[الاول.الأول]]-_‏‏دمج3[[#This Row],[التشخيصي]]</f>
        <v>0</v>
      </c>
      <c r="E451" t="s">
        <v>654</v>
      </c>
      <c r="H451" s="299">
        <f>_‏‏دمج4[[#This Row],[الثاني]]-_‏‏دمج4[[#This Row],[الاول.الأول]]</f>
        <v>0</v>
      </c>
      <c r="I451" t="s">
        <v>654</v>
      </c>
      <c r="L451" s="300">
        <f>_‏‏دمج5[[#This Row],[الثالث.الثالث]]-_‏‏دمج5[[#This Row],[الثاني]]</f>
        <v>0</v>
      </c>
      <c r="M451" t="s">
        <v>654</v>
      </c>
      <c r="P451" s="299">
        <f>_‏‏دمج6[[#This Row],[الجدول7.الرابع]]-_‏‏دمج6[[#This Row],[الثالث]]</f>
        <v>0</v>
      </c>
      <c r="Q451" t="s">
        <v>654</v>
      </c>
      <c r="T451" s="299">
        <f>_‏‏دمج7[[#This Row],[الخامس.الخامس]]-_‏‏دمج7[[#This Row],[الرابع]]</f>
        <v>0</v>
      </c>
    </row>
    <row r="452" spans="1:20">
      <c r="A452" t="s">
        <v>654</v>
      </c>
      <c r="D452" s="299">
        <f>_‏‏دمج3[[#This Row],[الاول.الأول]]-_‏‏دمج3[[#This Row],[التشخيصي]]</f>
        <v>0</v>
      </c>
      <c r="E452" t="s">
        <v>654</v>
      </c>
      <c r="H452" s="299">
        <f>_‏‏دمج4[[#This Row],[الثاني]]-_‏‏دمج4[[#This Row],[الاول.الأول]]</f>
        <v>0</v>
      </c>
      <c r="I452" t="s">
        <v>654</v>
      </c>
      <c r="L452" s="300">
        <f>_‏‏دمج5[[#This Row],[الثالث.الثالث]]-_‏‏دمج5[[#This Row],[الثاني]]</f>
        <v>0</v>
      </c>
      <c r="M452" t="s">
        <v>654</v>
      </c>
      <c r="P452" s="299">
        <f>_‏‏دمج6[[#This Row],[الجدول7.الرابع]]-_‏‏دمج6[[#This Row],[الثالث]]</f>
        <v>0</v>
      </c>
      <c r="Q452" t="s">
        <v>654</v>
      </c>
      <c r="T452" s="299">
        <f>_‏‏دمج7[[#This Row],[الخامس.الخامس]]-_‏‏دمج7[[#This Row],[الرابع]]</f>
        <v>0</v>
      </c>
    </row>
    <row r="453" spans="1:20">
      <c r="A453" t="s">
        <v>654</v>
      </c>
      <c r="D453" s="299">
        <f>_‏‏دمج3[[#This Row],[الاول.الأول]]-_‏‏دمج3[[#This Row],[التشخيصي]]</f>
        <v>0</v>
      </c>
      <c r="E453" t="s">
        <v>654</v>
      </c>
      <c r="H453" s="299">
        <f>_‏‏دمج4[[#This Row],[الثاني]]-_‏‏دمج4[[#This Row],[الاول.الأول]]</f>
        <v>0</v>
      </c>
      <c r="I453" t="s">
        <v>654</v>
      </c>
      <c r="L453" s="300">
        <f>_‏‏دمج5[[#This Row],[الثالث.الثالث]]-_‏‏دمج5[[#This Row],[الثاني]]</f>
        <v>0</v>
      </c>
      <c r="M453" t="s">
        <v>654</v>
      </c>
      <c r="P453" s="299">
        <f>_‏‏دمج6[[#This Row],[الجدول7.الرابع]]-_‏‏دمج6[[#This Row],[الثالث]]</f>
        <v>0</v>
      </c>
      <c r="Q453" t="s">
        <v>654</v>
      </c>
      <c r="T453" s="299">
        <f>_‏‏دمج7[[#This Row],[الخامس.الخامس]]-_‏‏دمج7[[#This Row],[الرابع]]</f>
        <v>0</v>
      </c>
    </row>
    <row r="454" spans="1:20">
      <c r="A454" t="s">
        <v>654</v>
      </c>
      <c r="D454" s="299">
        <f>_‏‏دمج3[[#This Row],[الاول.الأول]]-_‏‏دمج3[[#This Row],[التشخيصي]]</f>
        <v>0</v>
      </c>
      <c r="E454" t="s">
        <v>654</v>
      </c>
      <c r="H454" s="299">
        <f>_‏‏دمج4[[#This Row],[الثاني]]-_‏‏دمج4[[#This Row],[الاول.الأول]]</f>
        <v>0</v>
      </c>
      <c r="I454" t="s">
        <v>654</v>
      </c>
      <c r="L454" s="300">
        <f>_‏‏دمج5[[#This Row],[الثالث.الثالث]]-_‏‏دمج5[[#This Row],[الثاني]]</f>
        <v>0</v>
      </c>
      <c r="M454" t="s">
        <v>654</v>
      </c>
      <c r="P454" s="299">
        <f>_‏‏دمج6[[#This Row],[الجدول7.الرابع]]-_‏‏دمج6[[#This Row],[الثالث]]</f>
        <v>0</v>
      </c>
      <c r="Q454" t="s">
        <v>654</v>
      </c>
      <c r="T454" s="299">
        <f>_‏‏دمج7[[#This Row],[الخامس.الخامس]]-_‏‏دمج7[[#This Row],[الرابع]]</f>
        <v>0</v>
      </c>
    </row>
    <row r="455" spans="1:20">
      <c r="A455" t="s">
        <v>654</v>
      </c>
      <c r="D455" s="299">
        <f>_‏‏دمج3[[#This Row],[الاول.الأول]]-_‏‏دمج3[[#This Row],[التشخيصي]]</f>
        <v>0</v>
      </c>
      <c r="E455" t="s">
        <v>654</v>
      </c>
      <c r="H455" s="299">
        <f>_‏‏دمج4[[#This Row],[الثاني]]-_‏‏دمج4[[#This Row],[الاول.الأول]]</f>
        <v>0</v>
      </c>
      <c r="I455" t="s">
        <v>654</v>
      </c>
      <c r="L455" s="300">
        <f>_‏‏دمج5[[#This Row],[الثالث.الثالث]]-_‏‏دمج5[[#This Row],[الثاني]]</f>
        <v>0</v>
      </c>
      <c r="M455" t="s">
        <v>654</v>
      </c>
      <c r="P455" s="299">
        <f>_‏‏دمج6[[#This Row],[الجدول7.الرابع]]-_‏‏دمج6[[#This Row],[الثالث]]</f>
        <v>0</v>
      </c>
      <c r="Q455" t="s">
        <v>654</v>
      </c>
      <c r="T455" s="299">
        <f>_‏‏دمج7[[#This Row],[الخامس.الخامس]]-_‏‏دمج7[[#This Row],[الرابع]]</f>
        <v>0</v>
      </c>
    </row>
    <row r="456" spans="1:20">
      <c r="A456" t="s">
        <v>654</v>
      </c>
      <c r="D456" s="299">
        <f>_‏‏دمج3[[#This Row],[الاول.الأول]]-_‏‏دمج3[[#This Row],[التشخيصي]]</f>
        <v>0</v>
      </c>
      <c r="E456" t="s">
        <v>654</v>
      </c>
      <c r="H456" s="299">
        <f>_‏‏دمج4[[#This Row],[الثاني]]-_‏‏دمج4[[#This Row],[الاول.الأول]]</f>
        <v>0</v>
      </c>
      <c r="I456" t="s">
        <v>654</v>
      </c>
      <c r="L456" s="300">
        <f>_‏‏دمج5[[#This Row],[الثالث.الثالث]]-_‏‏دمج5[[#This Row],[الثاني]]</f>
        <v>0</v>
      </c>
      <c r="M456" t="s">
        <v>654</v>
      </c>
      <c r="P456" s="299">
        <f>_‏‏دمج6[[#This Row],[الجدول7.الرابع]]-_‏‏دمج6[[#This Row],[الثالث]]</f>
        <v>0</v>
      </c>
      <c r="Q456" t="s">
        <v>654</v>
      </c>
      <c r="T456" s="299">
        <f>_‏‏دمج7[[#This Row],[الخامس.الخامس]]-_‏‏دمج7[[#This Row],[الرابع]]</f>
        <v>0</v>
      </c>
    </row>
    <row r="457" spans="1:20">
      <c r="A457" t="s">
        <v>654</v>
      </c>
      <c r="D457" s="299">
        <f>_‏‏دمج3[[#This Row],[الاول.الأول]]-_‏‏دمج3[[#This Row],[التشخيصي]]</f>
        <v>0</v>
      </c>
      <c r="E457" t="s">
        <v>654</v>
      </c>
      <c r="H457" s="299">
        <f>_‏‏دمج4[[#This Row],[الثاني]]-_‏‏دمج4[[#This Row],[الاول.الأول]]</f>
        <v>0</v>
      </c>
      <c r="I457" t="s">
        <v>654</v>
      </c>
      <c r="L457" s="300">
        <f>_‏‏دمج5[[#This Row],[الثالث.الثالث]]-_‏‏دمج5[[#This Row],[الثاني]]</f>
        <v>0</v>
      </c>
      <c r="M457" t="s">
        <v>654</v>
      </c>
      <c r="P457" s="299">
        <f>_‏‏دمج6[[#This Row],[الجدول7.الرابع]]-_‏‏دمج6[[#This Row],[الثالث]]</f>
        <v>0</v>
      </c>
      <c r="Q457" t="s">
        <v>654</v>
      </c>
      <c r="T457" s="299">
        <f>_‏‏دمج7[[#This Row],[الخامس.الخامس]]-_‏‏دمج7[[#This Row],[الرابع]]</f>
        <v>0</v>
      </c>
    </row>
    <row r="458" spans="1:20">
      <c r="A458" t="s">
        <v>654</v>
      </c>
      <c r="D458" s="299">
        <f>_‏‏دمج3[[#This Row],[الاول.الأول]]-_‏‏دمج3[[#This Row],[التشخيصي]]</f>
        <v>0</v>
      </c>
      <c r="E458" t="s">
        <v>654</v>
      </c>
      <c r="H458" s="299">
        <f>_‏‏دمج4[[#This Row],[الثاني]]-_‏‏دمج4[[#This Row],[الاول.الأول]]</f>
        <v>0</v>
      </c>
      <c r="I458" t="s">
        <v>654</v>
      </c>
      <c r="L458" s="300">
        <f>_‏‏دمج5[[#This Row],[الثالث.الثالث]]-_‏‏دمج5[[#This Row],[الثاني]]</f>
        <v>0</v>
      </c>
      <c r="M458" t="s">
        <v>654</v>
      </c>
      <c r="P458" s="299">
        <f>_‏‏دمج6[[#This Row],[الجدول7.الرابع]]-_‏‏دمج6[[#This Row],[الثالث]]</f>
        <v>0</v>
      </c>
      <c r="Q458" t="s">
        <v>654</v>
      </c>
      <c r="T458" s="299">
        <f>_‏‏دمج7[[#This Row],[الخامس.الخامس]]-_‏‏دمج7[[#This Row],[الرابع]]</f>
        <v>0</v>
      </c>
    </row>
    <row r="459" spans="1:20">
      <c r="A459" t="s">
        <v>654</v>
      </c>
      <c r="D459" s="299">
        <f>_‏‏دمج3[[#This Row],[الاول.الأول]]-_‏‏دمج3[[#This Row],[التشخيصي]]</f>
        <v>0</v>
      </c>
      <c r="E459" t="s">
        <v>654</v>
      </c>
      <c r="H459" s="299">
        <f>_‏‏دمج4[[#This Row],[الثاني]]-_‏‏دمج4[[#This Row],[الاول.الأول]]</f>
        <v>0</v>
      </c>
      <c r="I459" t="s">
        <v>654</v>
      </c>
      <c r="L459" s="300">
        <f>_‏‏دمج5[[#This Row],[الثالث.الثالث]]-_‏‏دمج5[[#This Row],[الثاني]]</f>
        <v>0</v>
      </c>
      <c r="M459" t="s">
        <v>654</v>
      </c>
      <c r="P459" s="299">
        <f>_‏‏دمج6[[#This Row],[الجدول7.الرابع]]-_‏‏دمج6[[#This Row],[الثالث]]</f>
        <v>0</v>
      </c>
      <c r="Q459" t="s">
        <v>654</v>
      </c>
      <c r="T459" s="299">
        <f>_‏‏دمج7[[#This Row],[الخامس.الخامس]]-_‏‏دمج7[[#This Row],[الرابع]]</f>
        <v>0</v>
      </c>
    </row>
    <row r="460" spans="1:20">
      <c r="A460" t="s">
        <v>654</v>
      </c>
      <c r="D460" s="299">
        <f>_‏‏دمج3[[#This Row],[الاول.الأول]]-_‏‏دمج3[[#This Row],[التشخيصي]]</f>
        <v>0</v>
      </c>
      <c r="E460" t="s">
        <v>654</v>
      </c>
      <c r="H460" s="299">
        <f>_‏‏دمج4[[#This Row],[الثاني]]-_‏‏دمج4[[#This Row],[الاول.الأول]]</f>
        <v>0</v>
      </c>
      <c r="I460" t="s">
        <v>654</v>
      </c>
      <c r="L460" s="300">
        <f>_‏‏دمج5[[#This Row],[الثالث.الثالث]]-_‏‏دمج5[[#This Row],[الثاني]]</f>
        <v>0</v>
      </c>
      <c r="M460" t="s">
        <v>654</v>
      </c>
      <c r="P460" s="299">
        <f>_‏‏دمج6[[#This Row],[الجدول7.الرابع]]-_‏‏دمج6[[#This Row],[الثالث]]</f>
        <v>0</v>
      </c>
      <c r="Q460" t="s">
        <v>654</v>
      </c>
      <c r="T460" s="299">
        <f>_‏‏دمج7[[#This Row],[الخامس.الخامس]]-_‏‏دمج7[[#This Row],[الرابع]]</f>
        <v>0</v>
      </c>
    </row>
    <row r="461" spans="1:20">
      <c r="A461" t="s">
        <v>654</v>
      </c>
      <c r="D461" s="299">
        <f>_‏‏دمج3[[#This Row],[الاول.الأول]]-_‏‏دمج3[[#This Row],[التشخيصي]]</f>
        <v>0</v>
      </c>
      <c r="E461" t="s">
        <v>654</v>
      </c>
      <c r="H461" s="299">
        <f>_‏‏دمج4[[#This Row],[الثاني]]-_‏‏دمج4[[#This Row],[الاول.الأول]]</f>
        <v>0</v>
      </c>
      <c r="I461" t="s">
        <v>654</v>
      </c>
      <c r="L461" s="300">
        <f>_‏‏دمج5[[#This Row],[الثالث.الثالث]]-_‏‏دمج5[[#This Row],[الثاني]]</f>
        <v>0</v>
      </c>
      <c r="M461" t="s">
        <v>654</v>
      </c>
      <c r="P461" s="299">
        <f>_‏‏دمج6[[#This Row],[الجدول7.الرابع]]-_‏‏دمج6[[#This Row],[الثالث]]</f>
        <v>0</v>
      </c>
      <c r="Q461" t="s">
        <v>654</v>
      </c>
      <c r="T461" s="299">
        <f>_‏‏دمج7[[#This Row],[الخامس.الخامس]]-_‏‏دمج7[[#This Row],[الرابع]]</f>
        <v>0</v>
      </c>
    </row>
    <row r="462" spans="1:20">
      <c r="A462" t="s">
        <v>654</v>
      </c>
      <c r="D462" s="299">
        <f>_‏‏دمج3[[#This Row],[الاول.الأول]]-_‏‏دمج3[[#This Row],[التشخيصي]]</f>
        <v>0</v>
      </c>
      <c r="E462" t="s">
        <v>654</v>
      </c>
      <c r="H462" s="299">
        <f>_‏‏دمج4[[#This Row],[الثاني]]-_‏‏دمج4[[#This Row],[الاول.الأول]]</f>
        <v>0</v>
      </c>
      <c r="I462" t="s">
        <v>654</v>
      </c>
      <c r="L462" s="300">
        <f>_‏‏دمج5[[#This Row],[الثالث.الثالث]]-_‏‏دمج5[[#This Row],[الثاني]]</f>
        <v>0</v>
      </c>
      <c r="M462" t="s">
        <v>654</v>
      </c>
      <c r="P462" s="299">
        <f>_‏‏دمج6[[#This Row],[الجدول7.الرابع]]-_‏‏دمج6[[#This Row],[الثالث]]</f>
        <v>0</v>
      </c>
      <c r="Q462" t="s">
        <v>654</v>
      </c>
      <c r="T462" s="299">
        <f>_‏‏دمج7[[#This Row],[الخامس.الخامس]]-_‏‏دمج7[[#This Row],[الرابع]]</f>
        <v>0</v>
      </c>
    </row>
    <row r="463" spans="1:20">
      <c r="A463" t="s">
        <v>654</v>
      </c>
      <c r="D463" s="299">
        <f>_‏‏دمج3[[#This Row],[الاول.الأول]]-_‏‏دمج3[[#This Row],[التشخيصي]]</f>
        <v>0</v>
      </c>
      <c r="E463" t="s">
        <v>654</v>
      </c>
      <c r="H463" s="299">
        <f>_‏‏دمج4[[#This Row],[الثاني]]-_‏‏دمج4[[#This Row],[الاول.الأول]]</f>
        <v>0</v>
      </c>
      <c r="I463" t="s">
        <v>654</v>
      </c>
      <c r="L463" s="300">
        <f>_‏‏دمج5[[#This Row],[الثالث.الثالث]]-_‏‏دمج5[[#This Row],[الثاني]]</f>
        <v>0</v>
      </c>
      <c r="M463" t="s">
        <v>654</v>
      </c>
      <c r="P463" s="299">
        <f>_‏‏دمج6[[#This Row],[الجدول7.الرابع]]-_‏‏دمج6[[#This Row],[الثالث]]</f>
        <v>0</v>
      </c>
      <c r="Q463" t="s">
        <v>654</v>
      </c>
      <c r="T463" s="299">
        <f>_‏‏دمج7[[#This Row],[الخامس.الخامس]]-_‏‏دمج7[[#This Row],[الرابع]]</f>
        <v>0</v>
      </c>
    </row>
    <row r="464" spans="1:20">
      <c r="A464" t="s">
        <v>654</v>
      </c>
      <c r="D464" s="299">
        <f>_‏‏دمج3[[#This Row],[الاول.الأول]]-_‏‏دمج3[[#This Row],[التشخيصي]]</f>
        <v>0</v>
      </c>
      <c r="E464" t="s">
        <v>654</v>
      </c>
      <c r="H464" s="299">
        <f>_‏‏دمج4[[#This Row],[الثاني]]-_‏‏دمج4[[#This Row],[الاول.الأول]]</f>
        <v>0</v>
      </c>
      <c r="I464" t="s">
        <v>654</v>
      </c>
      <c r="L464" s="300">
        <f>_‏‏دمج5[[#This Row],[الثالث.الثالث]]-_‏‏دمج5[[#This Row],[الثاني]]</f>
        <v>0</v>
      </c>
      <c r="M464" t="s">
        <v>654</v>
      </c>
      <c r="P464" s="299">
        <f>_‏‏دمج6[[#This Row],[الجدول7.الرابع]]-_‏‏دمج6[[#This Row],[الثالث]]</f>
        <v>0</v>
      </c>
      <c r="Q464" t="s">
        <v>654</v>
      </c>
      <c r="T464" s="299">
        <f>_‏‏دمج7[[#This Row],[الخامس.الخامس]]-_‏‏دمج7[[#This Row],[الرابع]]</f>
        <v>0</v>
      </c>
    </row>
    <row r="465" spans="1:20">
      <c r="A465" t="s">
        <v>654</v>
      </c>
      <c r="D465" s="299">
        <f>_‏‏دمج3[[#This Row],[الاول.الأول]]-_‏‏دمج3[[#This Row],[التشخيصي]]</f>
        <v>0</v>
      </c>
      <c r="E465" t="s">
        <v>654</v>
      </c>
      <c r="H465" s="299">
        <f>_‏‏دمج4[[#This Row],[الثاني]]-_‏‏دمج4[[#This Row],[الاول.الأول]]</f>
        <v>0</v>
      </c>
      <c r="I465" t="s">
        <v>654</v>
      </c>
      <c r="L465" s="300">
        <f>_‏‏دمج5[[#This Row],[الثالث.الثالث]]-_‏‏دمج5[[#This Row],[الثاني]]</f>
        <v>0</v>
      </c>
      <c r="M465" t="s">
        <v>654</v>
      </c>
      <c r="P465" s="299">
        <f>_‏‏دمج6[[#This Row],[الجدول7.الرابع]]-_‏‏دمج6[[#This Row],[الثالث]]</f>
        <v>0</v>
      </c>
      <c r="Q465" t="s">
        <v>654</v>
      </c>
      <c r="T465" s="299">
        <f>_‏‏دمج7[[#This Row],[الخامس.الخامس]]-_‏‏دمج7[[#This Row],[الرابع]]</f>
        <v>0</v>
      </c>
    </row>
    <row r="466" spans="1:20">
      <c r="A466" t="s">
        <v>654</v>
      </c>
      <c r="D466" s="299">
        <f>_‏‏دمج3[[#This Row],[الاول.الأول]]-_‏‏دمج3[[#This Row],[التشخيصي]]</f>
        <v>0</v>
      </c>
      <c r="E466" t="s">
        <v>654</v>
      </c>
      <c r="H466" s="299">
        <f>_‏‏دمج4[[#This Row],[الثاني]]-_‏‏دمج4[[#This Row],[الاول.الأول]]</f>
        <v>0</v>
      </c>
      <c r="I466" t="s">
        <v>654</v>
      </c>
      <c r="L466" s="300">
        <f>_‏‏دمج5[[#This Row],[الثالث.الثالث]]-_‏‏دمج5[[#This Row],[الثاني]]</f>
        <v>0</v>
      </c>
      <c r="M466" t="s">
        <v>654</v>
      </c>
      <c r="P466" s="299">
        <f>_‏‏دمج6[[#This Row],[الجدول7.الرابع]]-_‏‏دمج6[[#This Row],[الثالث]]</f>
        <v>0</v>
      </c>
      <c r="Q466" t="s">
        <v>654</v>
      </c>
      <c r="T466" s="299">
        <f>_‏‏دمج7[[#This Row],[الخامس.الخامس]]-_‏‏دمج7[[#This Row],[الرابع]]</f>
        <v>0</v>
      </c>
    </row>
    <row r="467" spans="1:20">
      <c r="A467" t="s">
        <v>654</v>
      </c>
      <c r="D467" s="299">
        <f>_‏‏دمج3[[#This Row],[الاول.الأول]]-_‏‏دمج3[[#This Row],[التشخيصي]]</f>
        <v>0</v>
      </c>
      <c r="E467" t="s">
        <v>654</v>
      </c>
      <c r="H467" s="299">
        <f>_‏‏دمج4[[#This Row],[الثاني]]-_‏‏دمج4[[#This Row],[الاول.الأول]]</f>
        <v>0</v>
      </c>
      <c r="I467" t="s">
        <v>654</v>
      </c>
      <c r="L467" s="300">
        <f>_‏‏دمج5[[#This Row],[الثالث.الثالث]]-_‏‏دمج5[[#This Row],[الثاني]]</f>
        <v>0</v>
      </c>
      <c r="M467" t="s">
        <v>654</v>
      </c>
      <c r="P467" s="299">
        <f>_‏‏دمج6[[#This Row],[الجدول7.الرابع]]-_‏‏دمج6[[#This Row],[الثالث]]</f>
        <v>0</v>
      </c>
      <c r="Q467" t="s">
        <v>654</v>
      </c>
      <c r="T467" s="299">
        <f>_‏‏دمج7[[#This Row],[الخامس.الخامس]]-_‏‏دمج7[[#This Row],[الرابع]]</f>
        <v>0</v>
      </c>
    </row>
    <row r="468" spans="1:20">
      <c r="A468" t="s">
        <v>654</v>
      </c>
      <c r="D468" s="299">
        <f>_‏‏دمج3[[#This Row],[الاول.الأول]]-_‏‏دمج3[[#This Row],[التشخيصي]]</f>
        <v>0</v>
      </c>
      <c r="E468" t="s">
        <v>654</v>
      </c>
      <c r="H468" s="299">
        <f>_‏‏دمج4[[#This Row],[الثاني]]-_‏‏دمج4[[#This Row],[الاول.الأول]]</f>
        <v>0</v>
      </c>
      <c r="I468" t="s">
        <v>654</v>
      </c>
      <c r="L468" s="300">
        <f>_‏‏دمج5[[#This Row],[الثالث.الثالث]]-_‏‏دمج5[[#This Row],[الثاني]]</f>
        <v>0</v>
      </c>
      <c r="M468" t="s">
        <v>654</v>
      </c>
      <c r="P468" s="299">
        <f>_‏‏دمج6[[#This Row],[الجدول7.الرابع]]-_‏‏دمج6[[#This Row],[الثالث]]</f>
        <v>0</v>
      </c>
      <c r="Q468" t="s">
        <v>654</v>
      </c>
      <c r="T468" s="299">
        <f>_‏‏دمج7[[#This Row],[الخامس.الخامس]]-_‏‏دمج7[[#This Row],[الرابع]]</f>
        <v>0</v>
      </c>
    </row>
    <row r="469" spans="1:20">
      <c r="A469" t="s">
        <v>654</v>
      </c>
      <c r="D469" s="299">
        <f>_‏‏دمج3[[#This Row],[الاول.الأول]]-_‏‏دمج3[[#This Row],[التشخيصي]]</f>
        <v>0</v>
      </c>
      <c r="E469" t="s">
        <v>654</v>
      </c>
      <c r="H469" s="299">
        <f>_‏‏دمج4[[#This Row],[الثاني]]-_‏‏دمج4[[#This Row],[الاول.الأول]]</f>
        <v>0</v>
      </c>
      <c r="I469" t="s">
        <v>654</v>
      </c>
      <c r="L469" s="300">
        <f>_‏‏دمج5[[#This Row],[الثالث.الثالث]]-_‏‏دمج5[[#This Row],[الثاني]]</f>
        <v>0</v>
      </c>
      <c r="M469" t="s">
        <v>654</v>
      </c>
      <c r="P469" s="299">
        <f>_‏‏دمج6[[#This Row],[الجدول7.الرابع]]-_‏‏دمج6[[#This Row],[الثالث]]</f>
        <v>0</v>
      </c>
      <c r="Q469" t="s">
        <v>654</v>
      </c>
      <c r="T469" s="299">
        <f>_‏‏دمج7[[#This Row],[الخامس.الخامس]]-_‏‏دمج7[[#This Row],[الرابع]]</f>
        <v>0</v>
      </c>
    </row>
    <row r="470" spans="1:20">
      <c r="A470" t="s">
        <v>654</v>
      </c>
      <c r="D470" s="299">
        <f>_‏‏دمج3[[#This Row],[الاول.الأول]]-_‏‏دمج3[[#This Row],[التشخيصي]]</f>
        <v>0</v>
      </c>
      <c r="E470" t="s">
        <v>654</v>
      </c>
      <c r="H470" s="299">
        <f>_‏‏دمج4[[#This Row],[الثاني]]-_‏‏دمج4[[#This Row],[الاول.الأول]]</f>
        <v>0</v>
      </c>
      <c r="I470" t="s">
        <v>654</v>
      </c>
      <c r="L470" s="300">
        <f>_‏‏دمج5[[#This Row],[الثالث.الثالث]]-_‏‏دمج5[[#This Row],[الثاني]]</f>
        <v>0</v>
      </c>
      <c r="M470" t="s">
        <v>654</v>
      </c>
      <c r="P470" s="299">
        <f>_‏‏دمج6[[#This Row],[الجدول7.الرابع]]-_‏‏دمج6[[#This Row],[الثالث]]</f>
        <v>0</v>
      </c>
      <c r="Q470" t="s">
        <v>654</v>
      </c>
      <c r="T470" s="299">
        <f>_‏‏دمج7[[#This Row],[الخامس.الخامس]]-_‏‏دمج7[[#This Row],[الرابع]]</f>
        <v>0</v>
      </c>
    </row>
    <row r="471" spans="1:20">
      <c r="A471" t="s">
        <v>654</v>
      </c>
      <c r="D471" s="299">
        <f>_‏‏دمج3[[#This Row],[الاول.الأول]]-_‏‏دمج3[[#This Row],[التشخيصي]]</f>
        <v>0</v>
      </c>
      <c r="E471" t="s">
        <v>654</v>
      </c>
      <c r="H471" s="299">
        <f>_‏‏دمج4[[#This Row],[الثاني]]-_‏‏دمج4[[#This Row],[الاول.الأول]]</f>
        <v>0</v>
      </c>
      <c r="I471" t="s">
        <v>654</v>
      </c>
      <c r="L471" s="300">
        <f>_‏‏دمج5[[#This Row],[الثالث.الثالث]]-_‏‏دمج5[[#This Row],[الثاني]]</f>
        <v>0</v>
      </c>
      <c r="M471" t="s">
        <v>654</v>
      </c>
      <c r="P471" s="299">
        <f>_‏‏دمج6[[#This Row],[الجدول7.الرابع]]-_‏‏دمج6[[#This Row],[الثالث]]</f>
        <v>0</v>
      </c>
      <c r="Q471" t="s">
        <v>654</v>
      </c>
      <c r="T471" s="299">
        <f>_‏‏دمج7[[#This Row],[الخامس.الخامس]]-_‏‏دمج7[[#This Row],[الرابع]]</f>
        <v>0</v>
      </c>
    </row>
    <row r="472" spans="1:20">
      <c r="A472" t="s">
        <v>654</v>
      </c>
      <c r="D472" s="299">
        <f>_‏‏دمج3[[#This Row],[الاول.الأول]]-_‏‏دمج3[[#This Row],[التشخيصي]]</f>
        <v>0</v>
      </c>
      <c r="E472" t="s">
        <v>654</v>
      </c>
      <c r="H472" s="299">
        <f>_‏‏دمج4[[#This Row],[الثاني]]-_‏‏دمج4[[#This Row],[الاول.الأول]]</f>
        <v>0</v>
      </c>
      <c r="I472" t="s">
        <v>654</v>
      </c>
      <c r="L472" s="300">
        <f>_‏‏دمج5[[#This Row],[الثالث.الثالث]]-_‏‏دمج5[[#This Row],[الثاني]]</f>
        <v>0</v>
      </c>
      <c r="M472" t="s">
        <v>654</v>
      </c>
      <c r="P472" s="299">
        <f>_‏‏دمج6[[#This Row],[الجدول7.الرابع]]-_‏‏دمج6[[#This Row],[الثالث]]</f>
        <v>0</v>
      </c>
      <c r="Q472" t="s">
        <v>654</v>
      </c>
      <c r="T472" s="299">
        <f>_‏‏دمج7[[#This Row],[الخامس.الخامس]]-_‏‏دمج7[[#This Row],[الرابع]]</f>
        <v>0</v>
      </c>
    </row>
    <row r="473" spans="1:20">
      <c r="A473" t="s">
        <v>654</v>
      </c>
      <c r="D473" s="299">
        <f>_‏‏دمج3[[#This Row],[الاول.الأول]]-_‏‏دمج3[[#This Row],[التشخيصي]]</f>
        <v>0</v>
      </c>
      <c r="E473" t="s">
        <v>654</v>
      </c>
      <c r="H473" s="299">
        <f>_‏‏دمج4[[#This Row],[الثاني]]-_‏‏دمج4[[#This Row],[الاول.الأول]]</f>
        <v>0</v>
      </c>
      <c r="I473" t="s">
        <v>654</v>
      </c>
      <c r="L473" s="300">
        <f>_‏‏دمج5[[#This Row],[الثالث.الثالث]]-_‏‏دمج5[[#This Row],[الثاني]]</f>
        <v>0</v>
      </c>
      <c r="M473" t="s">
        <v>654</v>
      </c>
      <c r="P473" s="299">
        <f>_‏‏دمج6[[#This Row],[الجدول7.الرابع]]-_‏‏دمج6[[#This Row],[الثالث]]</f>
        <v>0</v>
      </c>
      <c r="Q473" t="s">
        <v>654</v>
      </c>
      <c r="T473" s="299">
        <f>_‏‏دمج7[[#This Row],[الخامس.الخامس]]-_‏‏دمج7[[#This Row],[الرابع]]</f>
        <v>0</v>
      </c>
    </row>
    <row r="474" spans="1:20">
      <c r="A474" t="s">
        <v>654</v>
      </c>
      <c r="D474" s="299">
        <f>_‏‏دمج3[[#This Row],[الاول.الأول]]-_‏‏دمج3[[#This Row],[التشخيصي]]</f>
        <v>0</v>
      </c>
      <c r="E474" t="s">
        <v>654</v>
      </c>
      <c r="H474" s="299">
        <f>_‏‏دمج4[[#This Row],[الثاني]]-_‏‏دمج4[[#This Row],[الاول.الأول]]</f>
        <v>0</v>
      </c>
      <c r="I474" t="s">
        <v>654</v>
      </c>
      <c r="L474" s="300">
        <f>_‏‏دمج5[[#This Row],[الثالث.الثالث]]-_‏‏دمج5[[#This Row],[الثاني]]</f>
        <v>0</v>
      </c>
      <c r="M474" t="s">
        <v>654</v>
      </c>
      <c r="P474" s="299">
        <f>_‏‏دمج6[[#This Row],[الجدول7.الرابع]]-_‏‏دمج6[[#This Row],[الثالث]]</f>
        <v>0</v>
      </c>
      <c r="Q474" t="s">
        <v>654</v>
      </c>
      <c r="T474" s="299">
        <f>_‏‏دمج7[[#This Row],[الخامس.الخامس]]-_‏‏دمج7[[#This Row],[الرابع]]</f>
        <v>0</v>
      </c>
    </row>
    <row r="475" spans="1:20">
      <c r="A475" t="s">
        <v>654</v>
      </c>
      <c r="D475" s="299">
        <f>_‏‏دمج3[[#This Row],[الاول.الأول]]-_‏‏دمج3[[#This Row],[التشخيصي]]</f>
        <v>0</v>
      </c>
      <c r="E475" t="s">
        <v>654</v>
      </c>
      <c r="H475" s="299">
        <f>_‏‏دمج4[[#This Row],[الثاني]]-_‏‏دمج4[[#This Row],[الاول.الأول]]</f>
        <v>0</v>
      </c>
      <c r="I475" t="s">
        <v>654</v>
      </c>
      <c r="L475" s="300">
        <f>_‏‏دمج5[[#This Row],[الثالث.الثالث]]-_‏‏دمج5[[#This Row],[الثاني]]</f>
        <v>0</v>
      </c>
      <c r="M475" t="s">
        <v>654</v>
      </c>
      <c r="P475" s="299">
        <f>_‏‏دمج6[[#This Row],[الجدول7.الرابع]]-_‏‏دمج6[[#This Row],[الثالث]]</f>
        <v>0</v>
      </c>
      <c r="Q475" t="s">
        <v>654</v>
      </c>
      <c r="T475" s="299">
        <f>_‏‏دمج7[[#This Row],[الخامس.الخامس]]-_‏‏دمج7[[#This Row],[الرابع]]</f>
        <v>0</v>
      </c>
    </row>
    <row r="476" spans="1:20">
      <c r="A476" t="s">
        <v>654</v>
      </c>
      <c r="D476" s="299">
        <f>_‏‏دمج3[[#This Row],[الاول.الأول]]-_‏‏دمج3[[#This Row],[التشخيصي]]</f>
        <v>0</v>
      </c>
      <c r="E476" t="s">
        <v>654</v>
      </c>
      <c r="H476" s="299">
        <f>_‏‏دمج4[[#This Row],[الثاني]]-_‏‏دمج4[[#This Row],[الاول.الأول]]</f>
        <v>0</v>
      </c>
      <c r="I476" t="s">
        <v>654</v>
      </c>
      <c r="L476" s="300">
        <f>_‏‏دمج5[[#This Row],[الثالث.الثالث]]-_‏‏دمج5[[#This Row],[الثاني]]</f>
        <v>0</v>
      </c>
      <c r="M476" t="s">
        <v>654</v>
      </c>
      <c r="P476" s="299">
        <f>_‏‏دمج6[[#This Row],[الجدول7.الرابع]]-_‏‏دمج6[[#This Row],[الثالث]]</f>
        <v>0</v>
      </c>
      <c r="Q476" t="s">
        <v>654</v>
      </c>
      <c r="T476" s="299">
        <f>_‏‏دمج7[[#This Row],[الخامس.الخامس]]-_‏‏دمج7[[#This Row],[الرابع]]</f>
        <v>0</v>
      </c>
    </row>
    <row r="477" spans="1:20">
      <c r="A477" t="s">
        <v>654</v>
      </c>
      <c r="D477" s="299">
        <f>_‏‏دمج3[[#This Row],[الاول.الأول]]-_‏‏دمج3[[#This Row],[التشخيصي]]</f>
        <v>0</v>
      </c>
      <c r="E477" t="s">
        <v>654</v>
      </c>
      <c r="H477" s="299">
        <f>_‏‏دمج4[[#This Row],[الثاني]]-_‏‏دمج4[[#This Row],[الاول.الأول]]</f>
        <v>0</v>
      </c>
      <c r="I477" t="s">
        <v>654</v>
      </c>
      <c r="L477" s="300">
        <f>_‏‏دمج5[[#This Row],[الثالث.الثالث]]-_‏‏دمج5[[#This Row],[الثاني]]</f>
        <v>0</v>
      </c>
      <c r="M477" t="s">
        <v>654</v>
      </c>
      <c r="P477" s="299">
        <f>_‏‏دمج6[[#This Row],[الجدول7.الرابع]]-_‏‏دمج6[[#This Row],[الثالث]]</f>
        <v>0</v>
      </c>
      <c r="Q477" t="s">
        <v>654</v>
      </c>
      <c r="T477" s="299">
        <f>_‏‏دمج7[[#This Row],[الخامس.الخامس]]-_‏‏دمج7[[#This Row],[الرابع]]</f>
        <v>0</v>
      </c>
    </row>
    <row r="478" spans="1:20">
      <c r="A478" t="s">
        <v>654</v>
      </c>
      <c r="D478" s="299">
        <f>_‏‏دمج3[[#This Row],[الاول.الأول]]-_‏‏دمج3[[#This Row],[التشخيصي]]</f>
        <v>0</v>
      </c>
      <c r="E478" t="s">
        <v>654</v>
      </c>
      <c r="H478" s="299">
        <f>_‏‏دمج4[[#This Row],[الثاني]]-_‏‏دمج4[[#This Row],[الاول.الأول]]</f>
        <v>0</v>
      </c>
      <c r="I478" t="s">
        <v>654</v>
      </c>
      <c r="L478" s="300">
        <f>_‏‏دمج5[[#This Row],[الثالث.الثالث]]-_‏‏دمج5[[#This Row],[الثاني]]</f>
        <v>0</v>
      </c>
      <c r="M478" t="s">
        <v>654</v>
      </c>
      <c r="P478" s="299">
        <f>_‏‏دمج6[[#This Row],[الجدول7.الرابع]]-_‏‏دمج6[[#This Row],[الثالث]]</f>
        <v>0</v>
      </c>
      <c r="Q478" t="s">
        <v>654</v>
      </c>
      <c r="T478" s="299">
        <f>_‏‏دمج7[[#This Row],[الخامس.الخامس]]-_‏‏دمج7[[#This Row],[الرابع]]</f>
        <v>0</v>
      </c>
    </row>
    <row r="479" spans="1:20">
      <c r="A479" t="s">
        <v>654</v>
      </c>
      <c r="D479" s="299">
        <f>_‏‏دمج3[[#This Row],[الاول.الأول]]-_‏‏دمج3[[#This Row],[التشخيصي]]</f>
        <v>0</v>
      </c>
      <c r="E479" t="s">
        <v>654</v>
      </c>
      <c r="H479" s="299">
        <f>_‏‏دمج4[[#This Row],[الثاني]]-_‏‏دمج4[[#This Row],[الاول.الأول]]</f>
        <v>0</v>
      </c>
      <c r="I479" t="s">
        <v>654</v>
      </c>
      <c r="L479" s="300">
        <f>_‏‏دمج5[[#This Row],[الثالث.الثالث]]-_‏‏دمج5[[#This Row],[الثاني]]</f>
        <v>0</v>
      </c>
      <c r="M479" t="s">
        <v>654</v>
      </c>
      <c r="P479" s="299">
        <f>_‏‏دمج6[[#This Row],[الجدول7.الرابع]]-_‏‏دمج6[[#This Row],[الثالث]]</f>
        <v>0</v>
      </c>
      <c r="Q479" t="s">
        <v>654</v>
      </c>
      <c r="T479" s="299">
        <f>_‏‏دمج7[[#This Row],[الخامس.الخامس]]-_‏‏دمج7[[#This Row],[الرابع]]</f>
        <v>0</v>
      </c>
    </row>
    <row r="480" spans="1:20">
      <c r="A480" t="s">
        <v>654</v>
      </c>
      <c r="D480" s="299">
        <f>_‏‏دمج3[[#This Row],[الاول.الأول]]-_‏‏دمج3[[#This Row],[التشخيصي]]</f>
        <v>0</v>
      </c>
      <c r="E480" t="s">
        <v>654</v>
      </c>
      <c r="H480" s="299">
        <f>_‏‏دمج4[[#This Row],[الثاني]]-_‏‏دمج4[[#This Row],[الاول.الأول]]</f>
        <v>0</v>
      </c>
      <c r="I480" t="s">
        <v>654</v>
      </c>
      <c r="L480" s="300">
        <f>_‏‏دمج5[[#This Row],[الثالث.الثالث]]-_‏‏دمج5[[#This Row],[الثاني]]</f>
        <v>0</v>
      </c>
      <c r="M480" t="s">
        <v>654</v>
      </c>
      <c r="P480" s="299">
        <f>_‏‏دمج6[[#This Row],[الجدول7.الرابع]]-_‏‏دمج6[[#This Row],[الثالث]]</f>
        <v>0</v>
      </c>
      <c r="Q480" t="s">
        <v>654</v>
      </c>
      <c r="T480" s="299">
        <f>_‏‏دمج7[[#This Row],[الخامس.الخامس]]-_‏‏دمج7[[#This Row],[الرابع]]</f>
        <v>0</v>
      </c>
    </row>
    <row r="481" spans="1:20">
      <c r="A481" t="s">
        <v>654</v>
      </c>
      <c r="D481" s="299">
        <f>_‏‏دمج3[[#This Row],[الاول.الأول]]-_‏‏دمج3[[#This Row],[التشخيصي]]</f>
        <v>0</v>
      </c>
      <c r="E481" t="s">
        <v>654</v>
      </c>
      <c r="H481" s="299">
        <f>_‏‏دمج4[[#This Row],[الثاني]]-_‏‏دمج4[[#This Row],[الاول.الأول]]</f>
        <v>0</v>
      </c>
      <c r="I481" t="s">
        <v>654</v>
      </c>
      <c r="L481" s="300">
        <f>_‏‏دمج5[[#This Row],[الثالث.الثالث]]-_‏‏دمج5[[#This Row],[الثاني]]</f>
        <v>0</v>
      </c>
      <c r="M481" t="s">
        <v>654</v>
      </c>
      <c r="P481" s="299">
        <f>_‏‏دمج6[[#This Row],[الجدول7.الرابع]]-_‏‏دمج6[[#This Row],[الثالث]]</f>
        <v>0</v>
      </c>
      <c r="Q481" t="s">
        <v>654</v>
      </c>
      <c r="T481" s="299">
        <f>_‏‏دمج7[[#This Row],[الخامس.الخامس]]-_‏‏دمج7[[#This Row],[الرابع]]</f>
        <v>0</v>
      </c>
    </row>
    <row r="482" spans="1:20">
      <c r="A482" t="s">
        <v>654</v>
      </c>
      <c r="D482" s="299">
        <f>_‏‏دمج3[[#This Row],[الاول.الأول]]-_‏‏دمج3[[#This Row],[التشخيصي]]</f>
        <v>0</v>
      </c>
      <c r="E482" t="s">
        <v>654</v>
      </c>
      <c r="H482" s="299">
        <f>_‏‏دمج4[[#This Row],[الثاني]]-_‏‏دمج4[[#This Row],[الاول.الأول]]</f>
        <v>0</v>
      </c>
      <c r="I482" t="s">
        <v>654</v>
      </c>
      <c r="L482" s="300">
        <f>_‏‏دمج5[[#This Row],[الثالث.الثالث]]-_‏‏دمج5[[#This Row],[الثاني]]</f>
        <v>0</v>
      </c>
      <c r="M482" t="s">
        <v>654</v>
      </c>
      <c r="P482" s="299">
        <f>_‏‏دمج6[[#This Row],[الجدول7.الرابع]]-_‏‏دمج6[[#This Row],[الثالث]]</f>
        <v>0</v>
      </c>
      <c r="Q482" t="s">
        <v>654</v>
      </c>
      <c r="T482" s="299">
        <f>_‏‏دمج7[[#This Row],[الخامس.الخامس]]-_‏‏دمج7[[#This Row],[الرابع]]</f>
        <v>0</v>
      </c>
    </row>
    <row r="483" spans="1:20">
      <c r="A483" t="s">
        <v>654</v>
      </c>
      <c r="D483" s="299">
        <f>_‏‏دمج3[[#This Row],[الاول.الأول]]-_‏‏دمج3[[#This Row],[التشخيصي]]</f>
        <v>0</v>
      </c>
      <c r="E483" t="s">
        <v>654</v>
      </c>
      <c r="H483" s="299">
        <f>_‏‏دمج4[[#This Row],[الثاني]]-_‏‏دمج4[[#This Row],[الاول.الأول]]</f>
        <v>0</v>
      </c>
      <c r="I483" t="s">
        <v>654</v>
      </c>
      <c r="L483" s="300">
        <f>_‏‏دمج5[[#This Row],[الثالث.الثالث]]-_‏‏دمج5[[#This Row],[الثاني]]</f>
        <v>0</v>
      </c>
      <c r="M483" t="s">
        <v>654</v>
      </c>
      <c r="P483" s="299">
        <f>_‏‏دمج6[[#This Row],[الجدول7.الرابع]]-_‏‏دمج6[[#This Row],[الثالث]]</f>
        <v>0</v>
      </c>
      <c r="Q483" t="s">
        <v>654</v>
      </c>
      <c r="T483" s="299">
        <f>_‏‏دمج7[[#This Row],[الخامس.الخامس]]-_‏‏دمج7[[#This Row],[الرابع]]</f>
        <v>0</v>
      </c>
    </row>
    <row r="484" spans="1:20">
      <c r="A484" t="s">
        <v>654</v>
      </c>
      <c r="D484" s="299">
        <f>_‏‏دمج3[[#This Row],[الاول.الأول]]-_‏‏دمج3[[#This Row],[التشخيصي]]</f>
        <v>0</v>
      </c>
      <c r="E484" t="s">
        <v>654</v>
      </c>
      <c r="H484" s="299">
        <f>_‏‏دمج4[[#This Row],[الثاني]]-_‏‏دمج4[[#This Row],[الاول.الأول]]</f>
        <v>0</v>
      </c>
      <c r="I484" t="s">
        <v>654</v>
      </c>
      <c r="L484" s="300">
        <f>_‏‏دمج5[[#This Row],[الثالث.الثالث]]-_‏‏دمج5[[#This Row],[الثاني]]</f>
        <v>0</v>
      </c>
      <c r="M484" t="s">
        <v>654</v>
      </c>
      <c r="P484" s="299">
        <f>_‏‏دمج6[[#This Row],[الجدول7.الرابع]]-_‏‏دمج6[[#This Row],[الثالث]]</f>
        <v>0</v>
      </c>
      <c r="Q484" t="s">
        <v>654</v>
      </c>
      <c r="T484" s="299">
        <f>_‏‏دمج7[[#This Row],[الخامس.الخامس]]-_‏‏دمج7[[#This Row],[الرابع]]</f>
        <v>0</v>
      </c>
    </row>
    <row r="485" spans="1:20">
      <c r="A485" t="s">
        <v>654</v>
      </c>
      <c r="D485" s="299">
        <f>_‏‏دمج3[[#This Row],[الاول.الأول]]-_‏‏دمج3[[#This Row],[التشخيصي]]</f>
        <v>0</v>
      </c>
      <c r="E485" t="s">
        <v>654</v>
      </c>
      <c r="H485" s="299">
        <f>_‏‏دمج4[[#This Row],[الثاني]]-_‏‏دمج4[[#This Row],[الاول.الأول]]</f>
        <v>0</v>
      </c>
      <c r="I485" t="s">
        <v>654</v>
      </c>
      <c r="L485" s="300">
        <f>_‏‏دمج5[[#This Row],[الثالث.الثالث]]-_‏‏دمج5[[#This Row],[الثاني]]</f>
        <v>0</v>
      </c>
      <c r="M485" t="s">
        <v>654</v>
      </c>
      <c r="P485" s="299">
        <f>_‏‏دمج6[[#This Row],[الجدول7.الرابع]]-_‏‏دمج6[[#This Row],[الثالث]]</f>
        <v>0</v>
      </c>
      <c r="Q485" t="s">
        <v>654</v>
      </c>
      <c r="T485" s="299">
        <f>_‏‏دمج7[[#This Row],[الخامس.الخامس]]-_‏‏دمج7[[#This Row],[الرابع]]</f>
        <v>0</v>
      </c>
    </row>
    <row r="486" spans="1:20">
      <c r="A486" t="s">
        <v>654</v>
      </c>
      <c r="D486" s="299">
        <f>_‏‏دمج3[[#This Row],[الاول.الأول]]-_‏‏دمج3[[#This Row],[التشخيصي]]</f>
        <v>0</v>
      </c>
      <c r="E486" t="s">
        <v>654</v>
      </c>
      <c r="H486" s="299">
        <f>_‏‏دمج4[[#This Row],[الثاني]]-_‏‏دمج4[[#This Row],[الاول.الأول]]</f>
        <v>0</v>
      </c>
      <c r="I486" t="s">
        <v>654</v>
      </c>
      <c r="L486" s="300">
        <f>_‏‏دمج5[[#This Row],[الثالث.الثالث]]-_‏‏دمج5[[#This Row],[الثاني]]</f>
        <v>0</v>
      </c>
      <c r="M486" t="s">
        <v>654</v>
      </c>
      <c r="P486" s="299">
        <f>_‏‏دمج6[[#This Row],[الجدول7.الرابع]]-_‏‏دمج6[[#This Row],[الثالث]]</f>
        <v>0</v>
      </c>
      <c r="Q486" t="s">
        <v>654</v>
      </c>
      <c r="T486" s="299">
        <f>_‏‏دمج7[[#This Row],[الخامس.الخامس]]-_‏‏دمج7[[#This Row],[الرابع]]</f>
        <v>0</v>
      </c>
    </row>
    <row r="487" spans="1:20">
      <c r="A487" t="s">
        <v>654</v>
      </c>
      <c r="D487" s="299">
        <f>_‏‏دمج3[[#This Row],[الاول.الأول]]-_‏‏دمج3[[#This Row],[التشخيصي]]</f>
        <v>0</v>
      </c>
      <c r="E487" t="s">
        <v>654</v>
      </c>
      <c r="H487" s="299">
        <f>_‏‏دمج4[[#This Row],[الثاني]]-_‏‏دمج4[[#This Row],[الاول.الأول]]</f>
        <v>0</v>
      </c>
      <c r="I487" t="s">
        <v>654</v>
      </c>
      <c r="L487" s="300">
        <f>_‏‏دمج5[[#This Row],[الثالث.الثالث]]-_‏‏دمج5[[#This Row],[الثاني]]</f>
        <v>0</v>
      </c>
      <c r="M487" t="s">
        <v>654</v>
      </c>
      <c r="P487" s="299">
        <f>_‏‏دمج6[[#This Row],[الجدول7.الرابع]]-_‏‏دمج6[[#This Row],[الثالث]]</f>
        <v>0</v>
      </c>
      <c r="Q487" t="s">
        <v>654</v>
      </c>
      <c r="T487" s="299">
        <f>_‏‏دمج7[[#This Row],[الخامس.الخامس]]-_‏‏دمج7[[#This Row],[الرابع]]</f>
        <v>0</v>
      </c>
    </row>
    <row r="488" spans="1:20">
      <c r="A488" t="s">
        <v>654</v>
      </c>
      <c r="D488" s="299">
        <f>_‏‏دمج3[[#This Row],[الاول.الأول]]-_‏‏دمج3[[#This Row],[التشخيصي]]</f>
        <v>0</v>
      </c>
      <c r="E488" t="s">
        <v>654</v>
      </c>
      <c r="H488" s="299">
        <f>_‏‏دمج4[[#This Row],[الثاني]]-_‏‏دمج4[[#This Row],[الاول.الأول]]</f>
        <v>0</v>
      </c>
      <c r="I488" t="s">
        <v>654</v>
      </c>
      <c r="L488" s="300">
        <f>_‏‏دمج5[[#This Row],[الثالث.الثالث]]-_‏‏دمج5[[#This Row],[الثاني]]</f>
        <v>0</v>
      </c>
      <c r="M488" t="s">
        <v>654</v>
      </c>
      <c r="P488" s="299">
        <f>_‏‏دمج6[[#This Row],[الجدول7.الرابع]]-_‏‏دمج6[[#This Row],[الثالث]]</f>
        <v>0</v>
      </c>
      <c r="Q488" t="s">
        <v>654</v>
      </c>
      <c r="T488" s="299">
        <f>_‏‏دمج7[[#This Row],[الخامس.الخامس]]-_‏‏دمج7[[#This Row],[الرابع]]</f>
        <v>0</v>
      </c>
    </row>
    <row r="489" spans="1:20">
      <c r="A489" t="s">
        <v>654</v>
      </c>
      <c r="D489" s="299">
        <f>_‏‏دمج3[[#This Row],[الاول.الأول]]-_‏‏دمج3[[#This Row],[التشخيصي]]</f>
        <v>0</v>
      </c>
      <c r="E489" t="s">
        <v>654</v>
      </c>
      <c r="H489" s="299">
        <f>_‏‏دمج4[[#This Row],[الثاني]]-_‏‏دمج4[[#This Row],[الاول.الأول]]</f>
        <v>0</v>
      </c>
      <c r="I489" t="s">
        <v>654</v>
      </c>
      <c r="L489" s="300">
        <f>_‏‏دمج5[[#This Row],[الثالث.الثالث]]-_‏‏دمج5[[#This Row],[الثاني]]</f>
        <v>0</v>
      </c>
      <c r="M489" t="s">
        <v>654</v>
      </c>
      <c r="P489" s="299">
        <f>_‏‏دمج6[[#This Row],[الجدول7.الرابع]]-_‏‏دمج6[[#This Row],[الثالث]]</f>
        <v>0</v>
      </c>
      <c r="Q489" t="s">
        <v>654</v>
      </c>
      <c r="T489" s="299">
        <f>_‏‏دمج7[[#This Row],[الخامس.الخامس]]-_‏‏دمج7[[#This Row],[الرابع]]</f>
        <v>0</v>
      </c>
    </row>
    <row r="490" spans="1:20">
      <c r="A490" t="s">
        <v>654</v>
      </c>
      <c r="D490" s="299">
        <f>_‏‏دمج3[[#This Row],[الاول.الأول]]-_‏‏دمج3[[#This Row],[التشخيصي]]</f>
        <v>0</v>
      </c>
      <c r="E490" t="s">
        <v>654</v>
      </c>
      <c r="H490" s="299">
        <f>_‏‏دمج4[[#This Row],[الثاني]]-_‏‏دمج4[[#This Row],[الاول.الأول]]</f>
        <v>0</v>
      </c>
      <c r="I490" t="s">
        <v>654</v>
      </c>
      <c r="L490" s="300">
        <f>_‏‏دمج5[[#This Row],[الثالث.الثالث]]-_‏‏دمج5[[#This Row],[الثاني]]</f>
        <v>0</v>
      </c>
      <c r="M490" t="s">
        <v>654</v>
      </c>
      <c r="P490" s="299">
        <f>_‏‏دمج6[[#This Row],[الجدول7.الرابع]]-_‏‏دمج6[[#This Row],[الثالث]]</f>
        <v>0</v>
      </c>
      <c r="Q490" t="s">
        <v>654</v>
      </c>
      <c r="T490" s="299">
        <f>_‏‏دمج7[[#This Row],[الخامس.الخامس]]-_‏‏دمج7[[#This Row],[الرابع]]</f>
        <v>0</v>
      </c>
    </row>
    <row r="491" spans="1:20">
      <c r="A491" t="s">
        <v>654</v>
      </c>
      <c r="D491" s="299">
        <f>_‏‏دمج3[[#This Row],[الاول.الأول]]-_‏‏دمج3[[#This Row],[التشخيصي]]</f>
        <v>0</v>
      </c>
      <c r="E491" t="s">
        <v>654</v>
      </c>
      <c r="H491" s="299">
        <f>_‏‏دمج4[[#This Row],[الثاني]]-_‏‏دمج4[[#This Row],[الاول.الأول]]</f>
        <v>0</v>
      </c>
      <c r="I491" t="s">
        <v>654</v>
      </c>
      <c r="L491" s="300">
        <f>_‏‏دمج5[[#This Row],[الثالث.الثالث]]-_‏‏دمج5[[#This Row],[الثاني]]</f>
        <v>0</v>
      </c>
      <c r="M491" t="s">
        <v>654</v>
      </c>
      <c r="P491" s="299">
        <f>_‏‏دمج6[[#This Row],[الجدول7.الرابع]]-_‏‏دمج6[[#This Row],[الثالث]]</f>
        <v>0</v>
      </c>
      <c r="Q491" t="s">
        <v>654</v>
      </c>
      <c r="T491" s="299">
        <f>_‏‏دمج7[[#This Row],[الخامس.الخامس]]-_‏‏دمج7[[#This Row],[الرابع]]</f>
        <v>0</v>
      </c>
    </row>
    <row r="492" spans="1:20">
      <c r="A492" t="s">
        <v>654</v>
      </c>
      <c r="D492" s="299">
        <f>_‏‏دمج3[[#This Row],[الاول.الأول]]-_‏‏دمج3[[#This Row],[التشخيصي]]</f>
        <v>0</v>
      </c>
      <c r="E492" t="s">
        <v>654</v>
      </c>
      <c r="H492" s="299">
        <f>_‏‏دمج4[[#This Row],[الثاني]]-_‏‏دمج4[[#This Row],[الاول.الأول]]</f>
        <v>0</v>
      </c>
      <c r="I492" t="s">
        <v>654</v>
      </c>
      <c r="L492" s="300">
        <f>_‏‏دمج5[[#This Row],[الثالث.الثالث]]-_‏‏دمج5[[#This Row],[الثاني]]</f>
        <v>0</v>
      </c>
      <c r="M492" t="s">
        <v>654</v>
      </c>
      <c r="P492" s="299">
        <f>_‏‏دمج6[[#This Row],[الجدول7.الرابع]]-_‏‏دمج6[[#This Row],[الثالث]]</f>
        <v>0</v>
      </c>
      <c r="Q492" t="s">
        <v>654</v>
      </c>
      <c r="T492" s="299">
        <f>_‏‏دمج7[[#This Row],[الخامس.الخامس]]-_‏‏دمج7[[#This Row],[الرابع]]</f>
        <v>0</v>
      </c>
    </row>
    <row r="493" spans="1:20">
      <c r="A493" t="s">
        <v>654</v>
      </c>
      <c r="D493" s="299">
        <f>_‏‏دمج3[[#This Row],[الاول.الأول]]-_‏‏دمج3[[#This Row],[التشخيصي]]</f>
        <v>0</v>
      </c>
      <c r="E493" t="s">
        <v>654</v>
      </c>
      <c r="H493" s="299">
        <f>_‏‏دمج4[[#This Row],[الثاني]]-_‏‏دمج4[[#This Row],[الاول.الأول]]</f>
        <v>0</v>
      </c>
      <c r="I493" t="s">
        <v>654</v>
      </c>
      <c r="L493" s="300">
        <f>_‏‏دمج5[[#This Row],[الثالث.الثالث]]-_‏‏دمج5[[#This Row],[الثاني]]</f>
        <v>0</v>
      </c>
      <c r="M493" t="s">
        <v>654</v>
      </c>
      <c r="P493" s="299">
        <f>_‏‏دمج6[[#This Row],[الجدول7.الرابع]]-_‏‏دمج6[[#This Row],[الثالث]]</f>
        <v>0</v>
      </c>
      <c r="Q493" t="s">
        <v>654</v>
      </c>
      <c r="T493" s="299">
        <f>_‏‏دمج7[[#This Row],[الخامس.الخامس]]-_‏‏دمج7[[#This Row],[الرابع]]</f>
        <v>0</v>
      </c>
    </row>
    <row r="494" spans="1:20">
      <c r="A494" t="s">
        <v>654</v>
      </c>
      <c r="D494" s="299">
        <f>_‏‏دمج3[[#This Row],[الاول.الأول]]-_‏‏دمج3[[#This Row],[التشخيصي]]</f>
        <v>0</v>
      </c>
      <c r="E494" t="s">
        <v>654</v>
      </c>
      <c r="H494" s="299">
        <f>_‏‏دمج4[[#This Row],[الثاني]]-_‏‏دمج4[[#This Row],[الاول.الأول]]</f>
        <v>0</v>
      </c>
      <c r="I494" t="s">
        <v>654</v>
      </c>
      <c r="L494" s="300">
        <f>_‏‏دمج5[[#This Row],[الثالث.الثالث]]-_‏‏دمج5[[#This Row],[الثاني]]</f>
        <v>0</v>
      </c>
      <c r="M494" t="s">
        <v>654</v>
      </c>
      <c r="P494" s="299">
        <f>_‏‏دمج6[[#This Row],[الجدول7.الرابع]]-_‏‏دمج6[[#This Row],[الثالث]]</f>
        <v>0</v>
      </c>
      <c r="Q494" t="s">
        <v>654</v>
      </c>
      <c r="T494" s="299">
        <f>_‏‏دمج7[[#This Row],[الخامس.الخامس]]-_‏‏دمج7[[#This Row],[الرابع]]</f>
        <v>0</v>
      </c>
    </row>
    <row r="495" spans="1:20">
      <c r="A495" t="s">
        <v>654</v>
      </c>
      <c r="D495" s="299">
        <f>_‏‏دمج3[[#This Row],[الاول.الأول]]-_‏‏دمج3[[#This Row],[التشخيصي]]</f>
        <v>0</v>
      </c>
      <c r="E495" t="s">
        <v>654</v>
      </c>
      <c r="H495" s="299">
        <f>_‏‏دمج4[[#This Row],[الثاني]]-_‏‏دمج4[[#This Row],[الاول.الأول]]</f>
        <v>0</v>
      </c>
      <c r="I495" t="s">
        <v>654</v>
      </c>
      <c r="L495" s="300">
        <f>_‏‏دمج5[[#This Row],[الثالث.الثالث]]-_‏‏دمج5[[#This Row],[الثاني]]</f>
        <v>0</v>
      </c>
      <c r="M495" t="s">
        <v>654</v>
      </c>
      <c r="P495" s="299">
        <f>_‏‏دمج6[[#This Row],[الجدول7.الرابع]]-_‏‏دمج6[[#This Row],[الثالث]]</f>
        <v>0</v>
      </c>
      <c r="Q495" t="s">
        <v>654</v>
      </c>
      <c r="T495" s="299">
        <f>_‏‏دمج7[[#This Row],[الخامس.الخامس]]-_‏‏دمج7[[#This Row],[الرابع]]</f>
        <v>0</v>
      </c>
    </row>
    <row r="496" spans="1:20">
      <c r="A496" t="s">
        <v>654</v>
      </c>
      <c r="D496" s="299">
        <f>_‏‏دمج3[[#This Row],[الاول.الأول]]-_‏‏دمج3[[#This Row],[التشخيصي]]</f>
        <v>0</v>
      </c>
      <c r="E496" t="s">
        <v>654</v>
      </c>
      <c r="H496" s="299">
        <f>_‏‏دمج4[[#This Row],[الثاني]]-_‏‏دمج4[[#This Row],[الاول.الأول]]</f>
        <v>0</v>
      </c>
      <c r="I496" t="s">
        <v>654</v>
      </c>
      <c r="L496" s="300">
        <f>_‏‏دمج5[[#This Row],[الثالث.الثالث]]-_‏‏دمج5[[#This Row],[الثاني]]</f>
        <v>0</v>
      </c>
      <c r="M496" t="s">
        <v>654</v>
      </c>
      <c r="P496" s="299">
        <f>_‏‏دمج6[[#This Row],[الجدول7.الرابع]]-_‏‏دمج6[[#This Row],[الثالث]]</f>
        <v>0</v>
      </c>
      <c r="Q496" t="s">
        <v>654</v>
      </c>
      <c r="T496" s="299">
        <f>_‏‏دمج7[[#This Row],[الخامس.الخامس]]-_‏‏دمج7[[#This Row],[الرابع]]</f>
        <v>0</v>
      </c>
    </row>
    <row r="497" spans="1:20">
      <c r="A497" t="s">
        <v>654</v>
      </c>
      <c r="D497" s="299">
        <f>_‏‏دمج3[[#This Row],[الاول.الأول]]-_‏‏دمج3[[#This Row],[التشخيصي]]</f>
        <v>0</v>
      </c>
      <c r="E497" t="s">
        <v>654</v>
      </c>
      <c r="H497" s="299">
        <f>_‏‏دمج4[[#This Row],[الثاني]]-_‏‏دمج4[[#This Row],[الاول.الأول]]</f>
        <v>0</v>
      </c>
      <c r="I497" t="s">
        <v>654</v>
      </c>
      <c r="L497" s="300">
        <f>_‏‏دمج5[[#This Row],[الثالث.الثالث]]-_‏‏دمج5[[#This Row],[الثاني]]</f>
        <v>0</v>
      </c>
      <c r="M497" t="s">
        <v>654</v>
      </c>
      <c r="P497" s="299">
        <f>_‏‏دمج6[[#This Row],[الجدول7.الرابع]]-_‏‏دمج6[[#This Row],[الثالث]]</f>
        <v>0</v>
      </c>
      <c r="Q497" t="s">
        <v>654</v>
      </c>
      <c r="T497" s="299">
        <f>_‏‏دمج7[[#This Row],[الخامس.الخامس]]-_‏‏دمج7[[#This Row],[الرابع]]</f>
        <v>0</v>
      </c>
    </row>
    <row r="498" spans="1:20">
      <c r="A498" t="s">
        <v>654</v>
      </c>
      <c r="D498" s="299">
        <f>_‏‏دمج3[[#This Row],[الاول.الأول]]-_‏‏دمج3[[#This Row],[التشخيصي]]</f>
        <v>0</v>
      </c>
      <c r="E498" t="s">
        <v>654</v>
      </c>
      <c r="H498" s="299">
        <f>_‏‏دمج4[[#This Row],[الثاني]]-_‏‏دمج4[[#This Row],[الاول.الأول]]</f>
        <v>0</v>
      </c>
      <c r="I498" t="s">
        <v>654</v>
      </c>
      <c r="L498" s="300">
        <f>_‏‏دمج5[[#This Row],[الثالث.الثالث]]-_‏‏دمج5[[#This Row],[الثاني]]</f>
        <v>0</v>
      </c>
      <c r="M498" t="s">
        <v>654</v>
      </c>
      <c r="P498" s="299">
        <f>_‏‏دمج6[[#This Row],[الجدول7.الرابع]]-_‏‏دمج6[[#This Row],[الثالث]]</f>
        <v>0</v>
      </c>
      <c r="Q498" t="s">
        <v>654</v>
      </c>
      <c r="T498" s="299">
        <f>_‏‏دمج7[[#This Row],[الخامس.الخامس]]-_‏‏دمج7[[#This Row],[الرابع]]</f>
        <v>0</v>
      </c>
    </row>
    <row r="499" spans="1:20">
      <c r="A499" t="s">
        <v>654</v>
      </c>
      <c r="D499" s="299">
        <f>_‏‏دمج3[[#This Row],[الاول.الأول]]-_‏‏دمج3[[#This Row],[التشخيصي]]</f>
        <v>0</v>
      </c>
      <c r="E499" t="s">
        <v>654</v>
      </c>
      <c r="H499" s="299">
        <f>_‏‏دمج4[[#This Row],[الثاني]]-_‏‏دمج4[[#This Row],[الاول.الأول]]</f>
        <v>0</v>
      </c>
      <c r="I499" t="s">
        <v>654</v>
      </c>
      <c r="L499" s="300">
        <f>_‏‏دمج5[[#This Row],[الثالث.الثالث]]-_‏‏دمج5[[#This Row],[الثاني]]</f>
        <v>0</v>
      </c>
      <c r="M499" t="s">
        <v>654</v>
      </c>
      <c r="P499" s="299">
        <f>_‏‏دمج6[[#This Row],[الجدول7.الرابع]]-_‏‏دمج6[[#This Row],[الثالث]]</f>
        <v>0</v>
      </c>
      <c r="Q499" t="s">
        <v>654</v>
      </c>
      <c r="T499" s="299">
        <f>_‏‏دمج7[[#This Row],[الخامس.الخامس]]-_‏‏دمج7[[#This Row],[الرابع]]</f>
        <v>0</v>
      </c>
    </row>
    <row r="500" spans="1:20">
      <c r="A500" t="s">
        <v>654</v>
      </c>
      <c r="D500" s="299">
        <f>_‏‏دمج3[[#This Row],[الاول.الأول]]-_‏‏دمج3[[#This Row],[التشخيصي]]</f>
        <v>0</v>
      </c>
      <c r="E500" t="s">
        <v>654</v>
      </c>
      <c r="H500" s="299">
        <f>_‏‏دمج4[[#This Row],[الثاني]]-_‏‏دمج4[[#This Row],[الاول.الأول]]</f>
        <v>0</v>
      </c>
      <c r="I500" t="s">
        <v>654</v>
      </c>
      <c r="L500" s="300">
        <f>_‏‏دمج5[[#This Row],[الثالث.الثالث]]-_‏‏دمج5[[#This Row],[الثاني]]</f>
        <v>0</v>
      </c>
      <c r="M500" t="s">
        <v>654</v>
      </c>
      <c r="P500" s="299">
        <f>_‏‏دمج6[[#This Row],[الجدول7.الرابع]]-_‏‏دمج6[[#This Row],[الثالث]]</f>
        <v>0</v>
      </c>
      <c r="Q500" t="s">
        <v>654</v>
      </c>
      <c r="T500" s="299">
        <f>_‏‏دمج7[[#This Row],[الخامس.الخامس]]-_‏‏دمج7[[#This Row],[الرابع]]</f>
        <v>0</v>
      </c>
    </row>
    <row r="501" spans="1:20">
      <c r="A501" t="s">
        <v>654</v>
      </c>
      <c r="D501" s="299">
        <f>_‏‏دمج3[[#This Row],[الاول.الأول]]-_‏‏دمج3[[#This Row],[التشخيصي]]</f>
        <v>0</v>
      </c>
      <c r="E501" t="s">
        <v>654</v>
      </c>
      <c r="H501" s="299">
        <f>_‏‏دمج4[[#This Row],[الثاني]]-_‏‏دمج4[[#This Row],[الاول.الأول]]</f>
        <v>0</v>
      </c>
      <c r="I501" t="s">
        <v>654</v>
      </c>
      <c r="L501" s="300">
        <f>_‏‏دمج5[[#This Row],[الثالث.الثالث]]-_‏‏دمج5[[#This Row],[الثاني]]</f>
        <v>0</v>
      </c>
      <c r="M501" t="s">
        <v>654</v>
      </c>
      <c r="P501" s="299">
        <f>_‏‏دمج6[[#This Row],[الجدول7.الرابع]]-_‏‏دمج6[[#This Row],[الثالث]]</f>
        <v>0</v>
      </c>
      <c r="Q501" t="s">
        <v>654</v>
      </c>
      <c r="T501" s="299">
        <f>_‏‏دمج7[[#This Row],[الخامس.الخامس]]-_‏‏دمج7[[#This Row],[الرابع]]</f>
        <v>0</v>
      </c>
    </row>
    <row r="502" spans="1:20">
      <c r="A502" t="s">
        <v>654</v>
      </c>
      <c r="D502" s="299">
        <f>_‏‏دمج3[[#This Row],[الاول.الأول]]-_‏‏دمج3[[#This Row],[التشخيصي]]</f>
        <v>0</v>
      </c>
      <c r="E502" t="s">
        <v>654</v>
      </c>
      <c r="H502" s="299">
        <f>_‏‏دمج4[[#This Row],[الثاني]]-_‏‏دمج4[[#This Row],[الاول.الأول]]</f>
        <v>0</v>
      </c>
      <c r="I502" t="s">
        <v>654</v>
      </c>
      <c r="L502" s="300">
        <f>_‏‏دمج5[[#This Row],[الثالث.الثالث]]-_‏‏دمج5[[#This Row],[الثاني]]</f>
        <v>0</v>
      </c>
      <c r="M502" t="s">
        <v>654</v>
      </c>
      <c r="P502" s="299">
        <f>_‏‏دمج6[[#This Row],[الجدول7.الرابع]]-_‏‏دمج6[[#This Row],[الثالث]]</f>
        <v>0</v>
      </c>
      <c r="Q502" t="s">
        <v>654</v>
      </c>
      <c r="T502" s="299">
        <f>_‏‏دمج7[[#This Row],[الخامس.الخامس]]-_‏‏دمج7[[#This Row],[الرابع]]</f>
        <v>0</v>
      </c>
    </row>
    <row r="503" spans="1:20">
      <c r="A503" t="s">
        <v>654</v>
      </c>
      <c r="D503" s="299">
        <f>_‏‏دمج3[[#This Row],[الاول.الأول]]-_‏‏دمج3[[#This Row],[التشخيصي]]</f>
        <v>0</v>
      </c>
      <c r="E503" t="s">
        <v>654</v>
      </c>
      <c r="H503" s="299">
        <f>_‏‏دمج4[[#This Row],[الثاني]]-_‏‏دمج4[[#This Row],[الاول.الأول]]</f>
        <v>0</v>
      </c>
      <c r="I503" t="s">
        <v>654</v>
      </c>
      <c r="L503" s="300">
        <f>_‏‏دمج5[[#This Row],[الثالث.الثالث]]-_‏‏دمج5[[#This Row],[الثاني]]</f>
        <v>0</v>
      </c>
      <c r="M503" t="s">
        <v>654</v>
      </c>
      <c r="P503" s="299">
        <f>_‏‏دمج6[[#This Row],[الجدول7.الرابع]]-_‏‏دمج6[[#This Row],[الثالث]]</f>
        <v>0</v>
      </c>
      <c r="Q503" t="s">
        <v>654</v>
      </c>
      <c r="T503" s="299">
        <f>_‏‏دمج7[[#This Row],[الخامس.الخامس]]-_‏‏دمج7[[#This Row],[الرابع]]</f>
        <v>0</v>
      </c>
    </row>
    <row r="504" spans="1:20">
      <c r="A504" t="s">
        <v>654</v>
      </c>
      <c r="D504" s="299">
        <f>_‏‏دمج3[[#This Row],[الاول.الأول]]-_‏‏دمج3[[#This Row],[التشخيصي]]</f>
        <v>0</v>
      </c>
      <c r="E504" t="s">
        <v>654</v>
      </c>
      <c r="H504" s="299">
        <f>_‏‏دمج4[[#This Row],[الثاني]]-_‏‏دمج4[[#This Row],[الاول.الأول]]</f>
        <v>0</v>
      </c>
      <c r="I504" t="s">
        <v>654</v>
      </c>
      <c r="L504" s="300">
        <f>_‏‏دمج5[[#This Row],[الثالث.الثالث]]-_‏‏دمج5[[#This Row],[الثاني]]</f>
        <v>0</v>
      </c>
      <c r="M504" t="s">
        <v>654</v>
      </c>
      <c r="P504" s="299">
        <f>_‏‏دمج6[[#This Row],[الجدول7.الرابع]]-_‏‏دمج6[[#This Row],[الثالث]]</f>
        <v>0</v>
      </c>
      <c r="Q504" t="s">
        <v>654</v>
      </c>
      <c r="T504" s="299">
        <f>_‏‏دمج7[[#This Row],[الخامس.الخامس]]-_‏‏دمج7[[#This Row],[الرابع]]</f>
        <v>0</v>
      </c>
    </row>
    <row r="505" spans="1:20">
      <c r="A505" t="s">
        <v>654</v>
      </c>
      <c r="D505" s="299">
        <f>_‏‏دمج3[[#This Row],[الاول.الأول]]-_‏‏دمج3[[#This Row],[التشخيصي]]</f>
        <v>0</v>
      </c>
      <c r="E505" t="s">
        <v>654</v>
      </c>
      <c r="H505" s="299">
        <f>_‏‏دمج4[[#This Row],[الثاني]]-_‏‏دمج4[[#This Row],[الاول.الأول]]</f>
        <v>0</v>
      </c>
      <c r="I505" t="s">
        <v>654</v>
      </c>
      <c r="L505" s="300">
        <f>_‏‏دمج5[[#This Row],[الثالث.الثالث]]-_‏‏دمج5[[#This Row],[الثاني]]</f>
        <v>0</v>
      </c>
      <c r="M505" t="s">
        <v>654</v>
      </c>
      <c r="P505" s="299">
        <f>_‏‏دمج6[[#This Row],[الجدول7.الرابع]]-_‏‏دمج6[[#This Row],[الثالث]]</f>
        <v>0</v>
      </c>
      <c r="Q505" t="s">
        <v>654</v>
      </c>
      <c r="T505" s="299">
        <f>_‏‏دمج7[[#This Row],[الخامس.الخامس]]-_‏‏دمج7[[#This Row],[الرابع]]</f>
        <v>0</v>
      </c>
    </row>
    <row r="506" spans="1:20">
      <c r="A506" t="s">
        <v>654</v>
      </c>
      <c r="D506" s="299">
        <f>_‏‏دمج3[[#This Row],[الاول.الأول]]-_‏‏دمج3[[#This Row],[التشخيصي]]</f>
        <v>0</v>
      </c>
      <c r="E506" t="s">
        <v>654</v>
      </c>
      <c r="H506" s="299">
        <f>_‏‏دمج4[[#This Row],[الثاني]]-_‏‏دمج4[[#This Row],[الاول.الأول]]</f>
        <v>0</v>
      </c>
      <c r="I506" t="s">
        <v>654</v>
      </c>
      <c r="L506" s="300">
        <f>_‏‏دمج5[[#This Row],[الثالث.الثالث]]-_‏‏دمج5[[#This Row],[الثاني]]</f>
        <v>0</v>
      </c>
      <c r="M506" t="s">
        <v>654</v>
      </c>
      <c r="P506" s="299">
        <f>_‏‏دمج6[[#This Row],[الجدول7.الرابع]]-_‏‏دمج6[[#This Row],[الثالث]]</f>
        <v>0</v>
      </c>
      <c r="Q506" t="s">
        <v>654</v>
      </c>
      <c r="T506" s="299">
        <f>_‏‏دمج7[[#This Row],[الخامس.الخامس]]-_‏‏دمج7[[#This Row],[الرابع]]</f>
        <v>0</v>
      </c>
    </row>
    <row r="507" spans="1:20">
      <c r="A507" t="s">
        <v>654</v>
      </c>
      <c r="D507" s="299">
        <f>_‏‏دمج3[[#This Row],[الاول.الأول]]-_‏‏دمج3[[#This Row],[التشخيصي]]</f>
        <v>0</v>
      </c>
      <c r="E507" t="s">
        <v>654</v>
      </c>
      <c r="H507" s="299">
        <f>_‏‏دمج4[[#This Row],[الثاني]]-_‏‏دمج4[[#This Row],[الاول.الأول]]</f>
        <v>0</v>
      </c>
      <c r="I507" t="s">
        <v>654</v>
      </c>
      <c r="L507" s="300">
        <f>_‏‏دمج5[[#This Row],[الثالث.الثالث]]-_‏‏دمج5[[#This Row],[الثاني]]</f>
        <v>0</v>
      </c>
      <c r="M507" t="s">
        <v>654</v>
      </c>
      <c r="P507" s="299">
        <f>_‏‏دمج6[[#This Row],[الجدول7.الرابع]]-_‏‏دمج6[[#This Row],[الثالث]]</f>
        <v>0</v>
      </c>
      <c r="Q507" t="s">
        <v>654</v>
      </c>
      <c r="T507" s="299">
        <f>_‏‏دمج7[[#This Row],[الخامس.الخامس]]-_‏‏دمج7[[#This Row],[الرابع]]</f>
        <v>0</v>
      </c>
    </row>
    <row r="508" spans="1:20">
      <c r="A508" t="s">
        <v>654</v>
      </c>
      <c r="D508" s="299">
        <f>_‏‏دمج3[[#This Row],[الاول.الأول]]-_‏‏دمج3[[#This Row],[التشخيصي]]</f>
        <v>0</v>
      </c>
      <c r="E508" t="s">
        <v>654</v>
      </c>
      <c r="H508" s="299">
        <f>_‏‏دمج4[[#This Row],[الثاني]]-_‏‏دمج4[[#This Row],[الاول.الأول]]</f>
        <v>0</v>
      </c>
      <c r="I508" t="s">
        <v>654</v>
      </c>
      <c r="L508" s="300">
        <f>_‏‏دمج5[[#This Row],[الثالث.الثالث]]-_‏‏دمج5[[#This Row],[الثاني]]</f>
        <v>0</v>
      </c>
      <c r="M508" t="s">
        <v>654</v>
      </c>
      <c r="P508" s="299">
        <f>_‏‏دمج6[[#This Row],[الجدول7.الرابع]]-_‏‏دمج6[[#This Row],[الثالث]]</f>
        <v>0</v>
      </c>
      <c r="Q508" t="s">
        <v>654</v>
      </c>
      <c r="T508" s="299">
        <f>_‏‏دمج7[[#This Row],[الخامس.الخامس]]-_‏‏دمج7[[#This Row],[الرابع]]</f>
        <v>0</v>
      </c>
    </row>
    <row r="509" spans="1:20">
      <c r="A509" t="s">
        <v>654</v>
      </c>
      <c r="D509" s="299">
        <f>_‏‏دمج3[[#This Row],[الاول.الأول]]-_‏‏دمج3[[#This Row],[التشخيصي]]</f>
        <v>0</v>
      </c>
      <c r="E509" t="s">
        <v>654</v>
      </c>
      <c r="H509" s="299">
        <f>_‏‏دمج4[[#This Row],[الثاني]]-_‏‏دمج4[[#This Row],[الاول.الأول]]</f>
        <v>0</v>
      </c>
      <c r="I509" t="s">
        <v>654</v>
      </c>
      <c r="L509" s="300">
        <f>_‏‏دمج5[[#This Row],[الثالث.الثالث]]-_‏‏دمج5[[#This Row],[الثاني]]</f>
        <v>0</v>
      </c>
      <c r="M509" t="s">
        <v>654</v>
      </c>
      <c r="P509" s="299">
        <f>_‏‏دمج6[[#This Row],[الجدول7.الرابع]]-_‏‏دمج6[[#This Row],[الثالث]]</f>
        <v>0</v>
      </c>
      <c r="Q509" t="s">
        <v>654</v>
      </c>
      <c r="T509" s="299">
        <f>_‏‏دمج7[[#This Row],[الخامس.الخامس]]-_‏‏دمج7[[#This Row],[الرابع]]</f>
        <v>0</v>
      </c>
    </row>
    <row r="510" spans="1:20">
      <c r="A510" t="s">
        <v>654</v>
      </c>
      <c r="D510" s="299">
        <f>_‏‏دمج3[[#This Row],[الاول.الأول]]-_‏‏دمج3[[#This Row],[التشخيصي]]</f>
        <v>0</v>
      </c>
      <c r="E510" t="s">
        <v>654</v>
      </c>
      <c r="H510" s="299">
        <f>_‏‏دمج4[[#This Row],[الثاني]]-_‏‏دمج4[[#This Row],[الاول.الأول]]</f>
        <v>0</v>
      </c>
      <c r="I510" t="s">
        <v>654</v>
      </c>
      <c r="L510" s="300">
        <f>_‏‏دمج5[[#This Row],[الثالث.الثالث]]-_‏‏دمج5[[#This Row],[الثاني]]</f>
        <v>0</v>
      </c>
      <c r="M510" t="s">
        <v>654</v>
      </c>
      <c r="P510" s="299">
        <f>_‏‏دمج6[[#This Row],[الجدول7.الرابع]]-_‏‏دمج6[[#This Row],[الثالث]]</f>
        <v>0</v>
      </c>
      <c r="Q510" t="s">
        <v>654</v>
      </c>
      <c r="T510" s="299">
        <f>_‏‏دمج7[[#This Row],[الخامس.الخامس]]-_‏‏دمج7[[#This Row],[الرابع]]</f>
        <v>0</v>
      </c>
    </row>
    <row r="511" spans="1:20">
      <c r="A511" t="s">
        <v>654</v>
      </c>
      <c r="D511" s="299">
        <f>_‏‏دمج3[[#This Row],[الاول.الأول]]-_‏‏دمج3[[#This Row],[التشخيصي]]</f>
        <v>0</v>
      </c>
      <c r="E511" t="s">
        <v>654</v>
      </c>
      <c r="H511" s="299">
        <f>_‏‏دمج4[[#This Row],[الثاني]]-_‏‏دمج4[[#This Row],[الاول.الأول]]</f>
        <v>0</v>
      </c>
      <c r="I511" t="s">
        <v>654</v>
      </c>
      <c r="L511" s="300">
        <f>_‏‏دمج5[[#This Row],[الثالث.الثالث]]-_‏‏دمج5[[#This Row],[الثاني]]</f>
        <v>0</v>
      </c>
      <c r="M511" t="s">
        <v>654</v>
      </c>
      <c r="P511" s="299">
        <f>_‏‏دمج6[[#This Row],[الجدول7.الرابع]]-_‏‏دمج6[[#This Row],[الثالث]]</f>
        <v>0</v>
      </c>
      <c r="Q511" t="s">
        <v>654</v>
      </c>
      <c r="T511" s="299">
        <f>_‏‏دمج7[[#This Row],[الخامس.الخامس]]-_‏‏دمج7[[#This Row],[الرابع]]</f>
        <v>0</v>
      </c>
    </row>
    <row r="512" spans="1:20">
      <c r="A512" t="s">
        <v>654</v>
      </c>
      <c r="D512" s="299">
        <f>_‏‏دمج3[[#This Row],[الاول.الأول]]-_‏‏دمج3[[#This Row],[التشخيصي]]</f>
        <v>0</v>
      </c>
      <c r="E512" t="s">
        <v>654</v>
      </c>
      <c r="H512" s="299">
        <f>_‏‏دمج4[[#This Row],[الثاني]]-_‏‏دمج4[[#This Row],[الاول.الأول]]</f>
        <v>0</v>
      </c>
      <c r="I512" t="s">
        <v>654</v>
      </c>
      <c r="L512" s="300">
        <f>_‏‏دمج5[[#This Row],[الثالث.الثالث]]-_‏‏دمج5[[#This Row],[الثاني]]</f>
        <v>0</v>
      </c>
      <c r="M512" t="s">
        <v>654</v>
      </c>
      <c r="P512" s="299">
        <f>_‏‏دمج6[[#This Row],[الجدول7.الرابع]]-_‏‏دمج6[[#This Row],[الثالث]]</f>
        <v>0</v>
      </c>
      <c r="Q512" t="s">
        <v>654</v>
      </c>
      <c r="T512" s="299">
        <f>_‏‏دمج7[[#This Row],[الخامس.الخامس]]-_‏‏دمج7[[#This Row],[الرابع]]</f>
        <v>0</v>
      </c>
    </row>
    <row r="513" spans="1:20">
      <c r="A513" t="s">
        <v>654</v>
      </c>
      <c r="D513" s="299">
        <f>_‏‏دمج3[[#This Row],[الاول.الأول]]-_‏‏دمج3[[#This Row],[التشخيصي]]</f>
        <v>0</v>
      </c>
      <c r="E513" t="s">
        <v>654</v>
      </c>
      <c r="H513" s="299">
        <f>_‏‏دمج4[[#This Row],[الثاني]]-_‏‏دمج4[[#This Row],[الاول.الأول]]</f>
        <v>0</v>
      </c>
      <c r="I513" t="s">
        <v>654</v>
      </c>
      <c r="L513" s="300">
        <f>_‏‏دمج5[[#This Row],[الثالث.الثالث]]-_‏‏دمج5[[#This Row],[الثاني]]</f>
        <v>0</v>
      </c>
      <c r="M513" t="s">
        <v>654</v>
      </c>
      <c r="P513" s="299">
        <f>_‏‏دمج6[[#This Row],[الجدول7.الرابع]]-_‏‏دمج6[[#This Row],[الثالث]]</f>
        <v>0</v>
      </c>
      <c r="Q513" t="s">
        <v>654</v>
      </c>
      <c r="T513" s="299">
        <f>_‏‏دمج7[[#This Row],[الخامس.الخامس]]-_‏‏دمج7[[#This Row],[الرابع]]</f>
        <v>0</v>
      </c>
    </row>
    <row r="514" spans="1:20">
      <c r="A514" t="s">
        <v>654</v>
      </c>
      <c r="D514" s="299">
        <f>_‏‏دمج3[[#This Row],[الاول.الأول]]-_‏‏دمج3[[#This Row],[التشخيصي]]</f>
        <v>0</v>
      </c>
      <c r="E514" t="s">
        <v>654</v>
      </c>
      <c r="H514" s="299">
        <f>_‏‏دمج4[[#This Row],[الثاني]]-_‏‏دمج4[[#This Row],[الاول.الأول]]</f>
        <v>0</v>
      </c>
      <c r="I514" t="s">
        <v>654</v>
      </c>
      <c r="L514" s="300">
        <f>_‏‏دمج5[[#This Row],[الثالث.الثالث]]-_‏‏دمج5[[#This Row],[الثاني]]</f>
        <v>0</v>
      </c>
      <c r="M514" t="s">
        <v>654</v>
      </c>
      <c r="P514" s="299">
        <f>_‏‏دمج6[[#This Row],[الجدول7.الرابع]]-_‏‏دمج6[[#This Row],[الثالث]]</f>
        <v>0</v>
      </c>
      <c r="Q514" t="s">
        <v>654</v>
      </c>
      <c r="T514" s="299">
        <f>_‏‏دمج7[[#This Row],[الخامس.الخامس]]-_‏‏دمج7[[#This Row],[الرابع]]</f>
        <v>0</v>
      </c>
    </row>
    <row r="515" spans="1:20">
      <c r="A515" t="s">
        <v>654</v>
      </c>
      <c r="D515" s="299">
        <f>_‏‏دمج3[[#This Row],[الاول.الأول]]-_‏‏دمج3[[#This Row],[التشخيصي]]</f>
        <v>0</v>
      </c>
      <c r="E515" t="s">
        <v>654</v>
      </c>
      <c r="H515" s="299">
        <f>_‏‏دمج4[[#This Row],[الثاني]]-_‏‏دمج4[[#This Row],[الاول.الأول]]</f>
        <v>0</v>
      </c>
      <c r="I515" t="s">
        <v>654</v>
      </c>
      <c r="L515" s="300">
        <f>_‏‏دمج5[[#This Row],[الثالث.الثالث]]-_‏‏دمج5[[#This Row],[الثاني]]</f>
        <v>0</v>
      </c>
      <c r="M515" t="s">
        <v>654</v>
      </c>
      <c r="P515" s="299">
        <f>_‏‏دمج6[[#This Row],[الجدول7.الرابع]]-_‏‏دمج6[[#This Row],[الثالث]]</f>
        <v>0</v>
      </c>
      <c r="Q515" t="s">
        <v>654</v>
      </c>
      <c r="T515" s="299">
        <f>_‏‏دمج7[[#This Row],[الخامس.الخامس]]-_‏‏دمج7[[#This Row],[الرابع]]</f>
        <v>0</v>
      </c>
    </row>
    <row r="516" spans="1:20">
      <c r="A516" t="s">
        <v>654</v>
      </c>
      <c r="D516" s="299">
        <f>_‏‏دمج3[[#This Row],[الاول.الأول]]-_‏‏دمج3[[#This Row],[التشخيصي]]</f>
        <v>0</v>
      </c>
      <c r="E516" t="s">
        <v>654</v>
      </c>
      <c r="H516" s="299">
        <f>_‏‏دمج4[[#This Row],[الثاني]]-_‏‏دمج4[[#This Row],[الاول.الأول]]</f>
        <v>0</v>
      </c>
      <c r="I516" t="s">
        <v>654</v>
      </c>
      <c r="L516" s="300">
        <f>_‏‏دمج5[[#This Row],[الثالث.الثالث]]-_‏‏دمج5[[#This Row],[الثاني]]</f>
        <v>0</v>
      </c>
      <c r="M516" t="s">
        <v>654</v>
      </c>
      <c r="P516" s="299">
        <f>_‏‏دمج6[[#This Row],[الجدول7.الرابع]]-_‏‏دمج6[[#This Row],[الثالث]]</f>
        <v>0</v>
      </c>
      <c r="Q516" t="s">
        <v>654</v>
      </c>
      <c r="T516" s="299">
        <f>_‏‏دمج7[[#This Row],[الخامس.الخامس]]-_‏‏دمج7[[#This Row],[الرابع]]</f>
        <v>0</v>
      </c>
    </row>
    <row r="517" spans="1:20">
      <c r="A517" t="s">
        <v>654</v>
      </c>
      <c r="D517" s="299">
        <f>_‏‏دمج3[[#This Row],[الاول.الأول]]-_‏‏دمج3[[#This Row],[التشخيصي]]</f>
        <v>0</v>
      </c>
      <c r="E517" t="s">
        <v>654</v>
      </c>
      <c r="H517" s="299">
        <f>_‏‏دمج4[[#This Row],[الثاني]]-_‏‏دمج4[[#This Row],[الاول.الأول]]</f>
        <v>0</v>
      </c>
      <c r="I517" t="s">
        <v>654</v>
      </c>
      <c r="L517" s="300">
        <f>_‏‏دمج5[[#This Row],[الثالث.الثالث]]-_‏‏دمج5[[#This Row],[الثاني]]</f>
        <v>0</v>
      </c>
      <c r="M517" t="s">
        <v>654</v>
      </c>
      <c r="P517" s="299">
        <f>_‏‏دمج6[[#This Row],[الجدول7.الرابع]]-_‏‏دمج6[[#This Row],[الثالث]]</f>
        <v>0</v>
      </c>
      <c r="Q517" t="s">
        <v>654</v>
      </c>
      <c r="T517" s="299">
        <f>_‏‏دمج7[[#This Row],[الخامس.الخامس]]-_‏‏دمج7[[#This Row],[الرابع]]</f>
        <v>0</v>
      </c>
    </row>
    <row r="518" spans="1:20">
      <c r="A518" t="s">
        <v>654</v>
      </c>
      <c r="D518" s="299">
        <f>_‏‏دمج3[[#This Row],[الاول.الأول]]-_‏‏دمج3[[#This Row],[التشخيصي]]</f>
        <v>0</v>
      </c>
      <c r="E518" t="s">
        <v>654</v>
      </c>
      <c r="H518" s="299">
        <f>_‏‏دمج4[[#This Row],[الثاني]]-_‏‏دمج4[[#This Row],[الاول.الأول]]</f>
        <v>0</v>
      </c>
      <c r="I518" t="s">
        <v>654</v>
      </c>
      <c r="L518" s="300">
        <f>_‏‏دمج5[[#This Row],[الثالث.الثالث]]-_‏‏دمج5[[#This Row],[الثاني]]</f>
        <v>0</v>
      </c>
      <c r="M518" t="s">
        <v>654</v>
      </c>
      <c r="P518" s="299">
        <f>_‏‏دمج6[[#This Row],[الجدول7.الرابع]]-_‏‏دمج6[[#This Row],[الثالث]]</f>
        <v>0</v>
      </c>
      <c r="Q518" t="s">
        <v>654</v>
      </c>
      <c r="T518" s="299">
        <f>_‏‏دمج7[[#This Row],[الخامس.الخامس]]-_‏‏دمج7[[#This Row],[الرابع]]</f>
        <v>0</v>
      </c>
    </row>
    <row r="519" spans="1:20">
      <c r="A519" t="s">
        <v>654</v>
      </c>
      <c r="D519" s="299">
        <f>_‏‏دمج3[[#This Row],[الاول.الأول]]-_‏‏دمج3[[#This Row],[التشخيصي]]</f>
        <v>0</v>
      </c>
      <c r="E519" t="s">
        <v>654</v>
      </c>
      <c r="H519" s="299">
        <f>_‏‏دمج4[[#This Row],[الثاني]]-_‏‏دمج4[[#This Row],[الاول.الأول]]</f>
        <v>0</v>
      </c>
      <c r="I519" t="s">
        <v>654</v>
      </c>
      <c r="L519" s="300">
        <f>_‏‏دمج5[[#This Row],[الثالث.الثالث]]-_‏‏دمج5[[#This Row],[الثاني]]</f>
        <v>0</v>
      </c>
      <c r="M519" t="s">
        <v>654</v>
      </c>
      <c r="P519" s="299">
        <f>_‏‏دمج6[[#This Row],[الجدول7.الرابع]]-_‏‏دمج6[[#This Row],[الثالث]]</f>
        <v>0</v>
      </c>
      <c r="Q519" t="s">
        <v>654</v>
      </c>
      <c r="T519" s="299">
        <f>_‏‏دمج7[[#This Row],[الخامس.الخامس]]-_‏‏دمج7[[#This Row],[الرابع]]</f>
        <v>0</v>
      </c>
    </row>
    <row r="520" spans="1:20">
      <c r="A520" t="s">
        <v>654</v>
      </c>
      <c r="D520" s="299">
        <f>_‏‏دمج3[[#This Row],[الاول.الأول]]-_‏‏دمج3[[#This Row],[التشخيصي]]</f>
        <v>0</v>
      </c>
      <c r="E520" t="s">
        <v>654</v>
      </c>
      <c r="H520" s="299">
        <f>_‏‏دمج4[[#This Row],[الثاني]]-_‏‏دمج4[[#This Row],[الاول.الأول]]</f>
        <v>0</v>
      </c>
      <c r="I520" t="s">
        <v>654</v>
      </c>
      <c r="L520" s="300">
        <f>_‏‏دمج5[[#This Row],[الثالث.الثالث]]-_‏‏دمج5[[#This Row],[الثاني]]</f>
        <v>0</v>
      </c>
      <c r="M520" t="s">
        <v>654</v>
      </c>
      <c r="P520" s="299">
        <f>_‏‏دمج6[[#This Row],[الجدول7.الرابع]]-_‏‏دمج6[[#This Row],[الثالث]]</f>
        <v>0</v>
      </c>
      <c r="Q520" t="s">
        <v>654</v>
      </c>
      <c r="T520" s="299">
        <f>_‏‏دمج7[[#This Row],[الخامس.الخامس]]-_‏‏دمج7[[#This Row],[الرابع]]</f>
        <v>0</v>
      </c>
    </row>
    <row r="521" spans="1:20">
      <c r="A521" t="s">
        <v>654</v>
      </c>
      <c r="D521" s="299">
        <f>_‏‏دمج3[[#This Row],[الاول.الأول]]-_‏‏دمج3[[#This Row],[التشخيصي]]</f>
        <v>0</v>
      </c>
      <c r="E521" t="s">
        <v>654</v>
      </c>
      <c r="H521" s="299">
        <f>_‏‏دمج4[[#This Row],[الثاني]]-_‏‏دمج4[[#This Row],[الاول.الأول]]</f>
        <v>0</v>
      </c>
      <c r="I521" t="s">
        <v>654</v>
      </c>
      <c r="L521" s="300">
        <f>_‏‏دمج5[[#This Row],[الثالث.الثالث]]-_‏‏دمج5[[#This Row],[الثاني]]</f>
        <v>0</v>
      </c>
      <c r="M521" t="s">
        <v>654</v>
      </c>
      <c r="P521" s="299">
        <f>_‏‏دمج6[[#This Row],[الجدول7.الرابع]]-_‏‏دمج6[[#This Row],[الثالث]]</f>
        <v>0</v>
      </c>
      <c r="Q521" t="s">
        <v>654</v>
      </c>
      <c r="T521" s="299">
        <f>_‏‏دمج7[[#This Row],[الخامس.الخامس]]-_‏‏دمج7[[#This Row],[الرابع]]</f>
        <v>0</v>
      </c>
    </row>
    <row r="522" spans="1:20">
      <c r="A522" t="s">
        <v>654</v>
      </c>
      <c r="D522" s="299">
        <f>_‏‏دمج3[[#This Row],[الاول.الأول]]-_‏‏دمج3[[#This Row],[التشخيصي]]</f>
        <v>0</v>
      </c>
      <c r="E522" t="s">
        <v>654</v>
      </c>
      <c r="H522" s="299">
        <f>_‏‏دمج4[[#This Row],[الثاني]]-_‏‏دمج4[[#This Row],[الاول.الأول]]</f>
        <v>0</v>
      </c>
      <c r="I522" t="s">
        <v>654</v>
      </c>
      <c r="L522" s="300">
        <f>_‏‏دمج5[[#This Row],[الثالث.الثالث]]-_‏‏دمج5[[#This Row],[الثاني]]</f>
        <v>0</v>
      </c>
      <c r="M522" t="s">
        <v>654</v>
      </c>
      <c r="P522" s="299">
        <f>_‏‏دمج6[[#This Row],[الجدول7.الرابع]]-_‏‏دمج6[[#This Row],[الثالث]]</f>
        <v>0</v>
      </c>
      <c r="Q522" t="s">
        <v>654</v>
      </c>
      <c r="T522" s="299">
        <f>_‏‏دمج7[[#This Row],[الخامس.الخامس]]-_‏‏دمج7[[#This Row],[الرابع]]</f>
        <v>0</v>
      </c>
    </row>
    <row r="523" spans="1:20">
      <c r="A523" t="s">
        <v>654</v>
      </c>
      <c r="D523" s="299">
        <f>_‏‏دمج3[[#This Row],[الاول.الأول]]-_‏‏دمج3[[#This Row],[التشخيصي]]</f>
        <v>0</v>
      </c>
      <c r="E523" t="s">
        <v>654</v>
      </c>
      <c r="H523" s="299">
        <f>_‏‏دمج4[[#This Row],[الثاني]]-_‏‏دمج4[[#This Row],[الاول.الأول]]</f>
        <v>0</v>
      </c>
      <c r="I523" t="s">
        <v>654</v>
      </c>
      <c r="L523" s="300">
        <f>_‏‏دمج5[[#This Row],[الثالث.الثالث]]-_‏‏دمج5[[#This Row],[الثاني]]</f>
        <v>0</v>
      </c>
      <c r="M523" t="s">
        <v>654</v>
      </c>
      <c r="P523" s="299">
        <f>_‏‏دمج6[[#This Row],[الجدول7.الرابع]]-_‏‏دمج6[[#This Row],[الثالث]]</f>
        <v>0</v>
      </c>
      <c r="Q523" t="s">
        <v>654</v>
      </c>
      <c r="T523" s="299">
        <f>_‏‏دمج7[[#This Row],[الخامس.الخامس]]-_‏‏دمج7[[#This Row],[الرابع]]</f>
        <v>0</v>
      </c>
    </row>
    <row r="524" spans="1:20">
      <c r="A524" t="s">
        <v>654</v>
      </c>
      <c r="D524" s="299">
        <f>_‏‏دمج3[[#This Row],[الاول.الأول]]-_‏‏دمج3[[#This Row],[التشخيصي]]</f>
        <v>0</v>
      </c>
      <c r="E524" t="s">
        <v>654</v>
      </c>
      <c r="H524" s="299">
        <f>_‏‏دمج4[[#This Row],[الثاني]]-_‏‏دمج4[[#This Row],[الاول.الأول]]</f>
        <v>0</v>
      </c>
      <c r="I524" t="s">
        <v>654</v>
      </c>
      <c r="L524" s="300">
        <f>_‏‏دمج5[[#This Row],[الثالث.الثالث]]-_‏‏دمج5[[#This Row],[الثاني]]</f>
        <v>0</v>
      </c>
      <c r="M524" t="s">
        <v>654</v>
      </c>
      <c r="P524" s="299">
        <f>_‏‏دمج6[[#This Row],[الجدول7.الرابع]]-_‏‏دمج6[[#This Row],[الثالث]]</f>
        <v>0</v>
      </c>
      <c r="Q524" t="s">
        <v>654</v>
      </c>
      <c r="T524" s="299">
        <f>_‏‏دمج7[[#This Row],[الخامس.الخامس]]-_‏‏دمج7[[#This Row],[الرابع]]</f>
        <v>0</v>
      </c>
    </row>
    <row r="525" spans="1:20">
      <c r="A525" t="s">
        <v>654</v>
      </c>
      <c r="D525" s="299">
        <f>_‏‏دمج3[[#This Row],[الاول.الأول]]-_‏‏دمج3[[#This Row],[التشخيصي]]</f>
        <v>0</v>
      </c>
      <c r="E525" t="s">
        <v>654</v>
      </c>
      <c r="H525" s="299">
        <f>_‏‏دمج4[[#This Row],[الثاني]]-_‏‏دمج4[[#This Row],[الاول.الأول]]</f>
        <v>0</v>
      </c>
      <c r="I525" t="s">
        <v>654</v>
      </c>
      <c r="L525" s="300">
        <f>_‏‏دمج5[[#This Row],[الثالث.الثالث]]-_‏‏دمج5[[#This Row],[الثاني]]</f>
        <v>0</v>
      </c>
      <c r="M525" t="s">
        <v>654</v>
      </c>
      <c r="P525" s="299">
        <f>_‏‏دمج6[[#This Row],[الجدول7.الرابع]]-_‏‏دمج6[[#This Row],[الثالث]]</f>
        <v>0</v>
      </c>
      <c r="Q525" t="s">
        <v>654</v>
      </c>
      <c r="T525" s="299">
        <f>_‏‏دمج7[[#This Row],[الخامس.الخامس]]-_‏‏دمج7[[#This Row],[الرابع]]</f>
        <v>0</v>
      </c>
    </row>
    <row r="526" spans="1:20">
      <c r="A526" t="s">
        <v>654</v>
      </c>
      <c r="D526" s="299">
        <f>_‏‏دمج3[[#This Row],[الاول.الأول]]-_‏‏دمج3[[#This Row],[التشخيصي]]</f>
        <v>0</v>
      </c>
      <c r="E526" t="s">
        <v>654</v>
      </c>
      <c r="H526" s="299">
        <f>_‏‏دمج4[[#This Row],[الثاني]]-_‏‏دمج4[[#This Row],[الاول.الأول]]</f>
        <v>0</v>
      </c>
      <c r="I526" t="s">
        <v>654</v>
      </c>
      <c r="L526" s="300">
        <f>_‏‏دمج5[[#This Row],[الثالث.الثالث]]-_‏‏دمج5[[#This Row],[الثاني]]</f>
        <v>0</v>
      </c>
      <c r="M526" t="s">
        <v>654</v>
      </c>
      <c r="P526" s="299">
        <f>_‏‏دمج6[[#This Row],[الجدول7.الرابع]]-_‏‏دمج6[[#This Row],[الثالث]]</f>
        <v>0</v>
      </c>
      <c r="Q526" t="s">
        <v>654</v>
      </c>
      <c r="T526" s="299">
        <f>_‏‏دمج7[[#This Row],[الخامس.الخامس]]-_‏‏دمج7[[#This Row],[الرابع]]</f>
        <v>0</v>
      </c>
    </row>
    <row r="527" spans="1:20">
      <c r="A527" t="s">
        <v>654</v>
      </c>
      <c r="D527" s="299">
        <f>_‏‏دمج3[[#This Row],[الاول.الأول]]-_‏‏دمج3[[#This Row],[التشخيصي]]</f>
        <v>0</v>
      </c>
      <c r="E527" t="s">
        <v>654</v>
      </c>
      <c r="H527" s="299">
        <f>_‏‏دمج4[[#This Row],[الثاني]]-_‏‏دمج4[[#This Row],[الاول.الأول]]</f>
        <v>0</v>
      </c>
      <c r="I527" t="s">
        <v>654</v>
      </c>
      <c r="L527" s="300">
        <f>_‏‏دمج5[[#This Row],[الثالث.الثالث]]-_‏‏دمج5[[#This Row],[الثاني]]</f>
        <v>0</v>
      </c>
      <c r="M527" t="s">
        <v>654</v>
      </c>
      <c r="P527" s="299">
        <f>_‏‏دمج6[[#This Row],[الجدول7.الرابع]]-_‏‏دمج6[[#This Row],[الثالث]]</f>
        <v>0</v>
      </c>
      <c r="Q527" t="s">
        <v>654</v>
      </c>
      <c r="T527" s="299">
        <f>_‏‏دمج7[[#This Row],[الخامس.الخامس]]-_‏‏دمج7[[#This Row],[الرابع]]</f>
        <v>0</v>
      </c>
    </row>
    <row r="528" spans="1:20">
      <c r="A528" t="s">
        <v>654</v>
      </c>
      <c r="D528" s="299">
        <f>_‏‏دمج3[[#This Row],[الاول.الأول]]-_‏‏دمج3[[#This Row],[التشخيصي]]</f>
        <v>0</v>
      </c>
      <c r="E528" t="s">
        <v>654</v>
      </c>
      <c r="H528" s="299">
        <f>_‏‏دمج4[[#This Row],[الثاني]]-_‏‏دمج4[[#This Row],[الاول.الأول]]</f>
        <v>0</v>
      </c>
      <c r="I528" t="s">
        <v>654</v>
      </c>
      <c r="L528" s="300">
        <f>_‏‏دمج5[[#This Row],[الثالث.الثالث]]-_‏‏دمج5[[#This Row],[الثاني]]</f>
        <v>0</v>
      </c>
      <c r="M528" t="s">
        <v>654</v>
      </c>
      <c r="P528" s="299">
        <f>_‏‏دمج6[[#This Row],[الجدول7.الرابع]]-_‏‏دمج6[[#This Row],[الثالث]]</f>
        <v>0</v>
      </c>
      <c r="Q528" t="s">
        <v>654</v>
      </c>
      <c r="T528" s="299">
        <f>_‏‏دمج7[[#This Row],[الخامس.الخامس]]-_‏‏دمج7[[#This Row],[الرابع]]</f>
        <v>0</v>
      </c>
    </row>
    <row r="529" spans="1:20">
      <c r="A529" t="s">
        <v>654</v>
      </c>
      <c r="D529" s="299">
        <f>_‏‏دمج3[[#This Row],[الاول.الأول]]-_‏‏دمج3[[#This Row],[التشخيصي]]</f>
        <v>0</v>
      </c>
      <c r="E529" t="s">
        <v>654</v>
      </c>
      <c r="H529" s="299">
        <f>_‏‏دمج4[[#This Row],[الثاني]]-_‏‏دمج4[[#This Row],[الاول.الأول]]</f>
        <v>0</v>
      </c>
      <c r="I529" t="s">
        <v>654</v>
      </c>
      <c r="L529" s="300">
        <f>_‏‏دمج5[[#This Row],[الثالث.الثالث]]-_‏‏دمج5[[#This Row],[الثاني]]</f>
        <v>0</v>
      </c>
      <c r="M529" t="s">
        <v>654</v>
      </c>
      <c r="P529" s="299">
        <f>_‏‏دمج6[[#This Row],[الجدول7.الرابع]]-_‏‏دمج6[[#This Row],[الثالث]]</f>
        <v>0</v>
      </c>
      <c r="Q529" t="s">
        <v>654</v>
      </c>
      <c r="T529" s="299">
        <f>_‏‏دمج7[[#This Row],[الخامس.الخامس]]-_‏‏دمج7[[#This Row],[الرابع]]</f>
        <v>0</v>
      </c>
    </row>
    <row r="530" spans="1:20">
      <c r="A530" t="s">
        <v>654</v>
      </c>
      <c r="D530" s="299">
        <f>_‏‏دمج3[[#This Row],[الاول.الأول]]-_‏‏دمج3[[#This Row],[التشخيصي]]</f>
        <v>0</v>
      </c>
      <c r="E530" t="s">
        <v>654</v>
      </c>
      <c r="H530" s="299">
        <f>_‏‏دمج4[[#This Row],[الثاني]]-_‏‏دمج4[[#This Row],[الاول.الأول]]</f>
        <v>0</v>
      </c>
      <c r="I530" t="s">
        <v>654</v>
      </c>
      <c r="L530" s="300">
        <f>_‏‏دمج5[[#This Row],[الثالث.الثالث]]-_‏‏دمج5[[#This Row],[الثاني]]</f>
        <v>0</v>
      </c>
      <c r="M530" t="s">
        <v>654</v>
      </c>
      <c r="P530" s="299">
        <f>_‏‏دمج6[[#This Row],[الجدول7.الرابع]]-_‏‏دمج6[[#This Row],[الثالث]]</f>
        <v>0</v>
      </c>
      <c r="Q530" t="s">
        <v>654</v>
      </c>
      <c r="T530" s="299">
        <f>_‏‏دمج7[[#This Row],[الخامس.الخامس]]-_‏‏دمج7[[#This Row],[الرابع]]</f>
        <v>0</v>
      </c>
    </row>
    <row r="531" spans="1:20">
      <c r="A531" t="s">
        <v>654</v>
      </c>
      <c r="D531" s="299">
        <f>_‏‏دمج3[[#This Row],[الاول.الأول]]-_‏‏دمج3[[#This Row],[التشخيصي]]</f>
        <v>0</v>
      </c>
      <c r="E531" t="s">
        <v>654</v>
      </c>
      <c r="H531" s="299">
        <f>_‏‏دمج4[[#This Row],[الثاني]]-_‏‏دمج4[[#This Row],[الاول.الأول]]</f>
        <v>0</v>
      </c>
      <c r="I531" t="s">
        <v>654</v>
      </c>
      <c r="L531" s="300">
        <f>_‏‏دمج5[[#This Row],[الثالث.الثالث]]-_‏‏دمج5[[#This Row],[الثاني]]</f>
        <v>0</v>
      </c>
      <c r="M531" t="s">
        <v>654</v>
      </c>
      <c r="P531" s="299">
        <f>_‏‏دمج6[[#This Row],[الجدول7.الرابع]]-_‏‏دمج6[[#This Row],[الثالث]]</f>
        <v>0</v>
      </c>
      <c r="Q531" t="s">
        <v>654</v>
      </c>
      <c r="T531" s="299">
        <f>_‏‏دمج7[[#This Row],[الخامس.الخامس]]-_‏‏دمج7[[#This Row],[الرابع]]</f>
        <v>0</v>
      </c>
    </row>
    <row r="532" spans="1:20">
      <c r="A532" t="s">
        <v>654</v>
      </c>
      <c r="D532" s="299">
        <f>_‏‏دمج3[[#This Row],[الاول.الأول]]-_‏‏دمج3[[#This Row],[التشخيصي]]</f>
        <v>0</v>
      </c>
      <c r="E532" t="s">
        <v>654</v>
      </c>
      <c r="H532" s="299">
        <f>_‏‏دمج4[[#This Row],[الثاني]]-_‏‏دمج4[[#This Row],[الاول.الأول]]</f>
        <v>0</v>
      </c>
      <c r="I532" t="s">
        <v>654</v>
      </c>
      <c r="L532" s="300">
        <f>_‏‏دمج5[[#This Row],[الثالث.الثالث]]-_‏‏دمج5[[#This Row],[الثاني]]</f>
        <v>0</v>
      </c>
      <c r="M532" t="s">
        <v>654</v>
      </c>
      <c r="P532" s="299">
        <f>_‏‏دمج6[[#This Row],[الجدول7.الرابع]]-_‏‏دمج6[[#This Row],[الثالث]]</f>
        <v>0</v>
      </c>
      <c r="Q532" t="s">
        <v>654</v>
      </c>
      <c r="T532" s="299">
        <f>_‏‏دمج7[[#This Row],[الخامس.الخامس]]-_‏‏دمج7[[#This Row],[الرابع]]</f>
        <v>0</v>
      </c>
    </row>
    <row r="533" spans="1:20">
      <c r="A533" t="s">
        <v>654</v>
      </c>
      <c r="D533" s="299">
        <f>_‏‏دمج3[[#This Row],[الاول.الأول]]-_‏‏دمج3[[#This Row],[التشخيصي]]</f>
        <v>0</v>
      </c>
      <c r="E533" t="s">
        <v>654</v>
      </c>
      <c r="H533" s="299">
        <f>_‏‏دمج4[[#This Row],[الثاني]]-_‏‏دمج4[[#This Row],[الاول.الأول]]</f>
        <v>0</v>
      </c>
      <c r="I533" t="s">
        <v>654</v>
      </c>
      <c r="L533" s="300">
        <f>_‏‏دمج5[[#This Row],[الثالث.الثالث]]-_‏‏دمج5[[#This Row],[الثاني]]</f>
        <v>0</v>
      </c>
      <c r="M533" t="s">
        <v>654</v>
      </c>
      <c r="P533" s="299">
        <f>_‏‏دمج6[[#This Row],[الجدول7.الرابع]]-_‏‏دمج6[[#This Row],[الثالث]]</f>
        <v>0</v>
      </c>
      <c r="Q533" t="s">
        <v>654</v>
      </c>
      <c r="T533" s="299">
        <f>_‏‏دمج7[[#This Row],[الخامس.الخامس]]-_‏‏دمج7[[#This Row],[الرابع]]</f>
        <v>0</v>
      </c>
    </row>
    <row r="534" spans="1:20">
      <c r="A534" t="s">
        <v>654</v>
      </c>
      <c r="D534" s="299">
        <f>_‏‏دمج3[[#This Row],[الاول.الأول]]-_‏‏دمج3[[#This Row],[التشخيصي]]</f>
        <v>0</v>
      </c>
      <c r="E534" t="s">
        <v>654</v>
      </c>
      <c r="H534" s="299">
        <f>_‏‏دمج4[[#This Row],[الثاني]]-_‏‏دمج4[[#This Row],[الاول.الأول]]</f>
        <v>0</v>
      </c>
      <c r="I534" t="s">
        <v>654</v>
      </c>
      <c r="L534" s="300">
        <f>_‏‏دمج5[[#This Row],[الثالث.الثالث]]-_‏‏دمج5[[#This Row],[الثاني]]</f>
        <v>0</v>
      </c>
      <c r="M534" t="s">
        <v>654</v>
      </c>
      <c r="P534" s="299">
        <f>_‏‏دمج6[[#This Row],[الجدول7.الرابع]]-_‏‏دمج6[[#This Row],[الثالث]]</f>
        <v>0</v>
      </c>
      <c r="Q534" t="s">
        <v>654</v>
      </c>
      <c r="T534" s="299">
        <f>_‏‏دمج7[[#This Row],[الخامس.الخامس]]-_‏‏دمج7[[#This Row],[الرابع]]</f>
        <v>0</v>
      </c>
    </row>
    <row r="535" spans="1:20">
      <c r="A535" t="s">
        <v>654</v>
      </c>
      <c r="D535" s="299">
        <f>_‏‏دمج3[[#This Row],[الاول.الأول]]-_‏‏دمج3[[#This Row],[التشخيصي]]</f>
        <v>0</v>
      </c>
      <c r="E535" t="s">
        <v>654</v>
      </c>
      <c r="H535" s="299">
        <f>_‏‏دمج4[[#This Row],[الثاني]]-_‏‏دمج4[[#This Row],[الاول.الأول]]</f>
        <v>0</v>
      </c>
      <c r="I535" t="s">
        <v>654</v>
      </c>
      <c r="L535" s="300">
        <f>_‏‏دمج5[[#This Row],[الثالث.الثالث]]-_‏‏دمج5[[#This Row],[الثاني]]</f>
        <v>0</v>
      </c>
      <c r="M535" t="s">
        <v>654</v>
      </c>
      <c r="P535" s="299">
        <f>_‏‏دمج6[[#This Row],[الجدول7.الرابع]]-_‏‏دمج6[[#This Row],[الثالث]]</f>
        <v>0</v>
      </c>
      <c r="Q535" t="s">
        <v>654</v>
      </c>
      <c r="T535" s="299">
        <f>_‏‏دمج7[[#This Row],[الخامس.الخامس]]-_‏‏دمج7[[#This Row],[الرابع]]</f>
        <v>0</v>
      </c>
    </row>
    <row r="536" spans="1:20">
      <c r="A536" t="s">
        <v>654</v>
      </c>
      <c r="D536" s="299">
        <f>_‏‏دمج3[[#This Row],[الاول.الأول]]-_‏‏دمج3[[#This Row],[التشخيصي]]</f>
        <v>0</v>
      </c>
      <c r="E536" t="s">
        <v>654</v>
      </c>
      <c r="H536" s="299">
        <f>_‏‏دمج4[[#This Row],[الثاني]]-_‏‏دمج4[[#This Row],[الاول.الأول]]</f>
        <v>0</v>
      </c>
      <c r="I536" t="s">
        <v>654</v>
      </c>
      <c r="L536" s="300">
        <f>_‏‏دمج5[[#This Row],[الثالث.الثالث]]-_‏‏دمج5[[#This Row],[الثاني]]</f>
        <v>0</v>
      </c>
      <c r="M536" t="s">
        <v>654</v>
      </c>
      <c r="P536" s="299">
        <f>_‏‏دمج6[[#This Row],[الجدول7.الرابع]]-_‏‏دمج6[[#This Row],[الثالث]]</f>
        <v>0</v>
      </c>
      <c r="Q536" t="s">
        <v>654</v>
      </c>
      <c r="T536" s="299">
        <f>_‏‏دمج7[[#This Row],[الخامس.الخامس]]-_‏‏دمج7[[#This Row],[الرابع]]</f>
        <v>0</v>
      </c>
    </row>
    <row r="537" spans="1:20">
      <c r="A537" t="s">
        <v>654</v>
      </c>
      <c r="D537" s="299">
        <f>_‏‏دمج3[[#This Row],[الاول.الأول]]-_‏‏دمج3[[#This Row],[التشخيصي]]</f>
        <v>0</v>
      </c>
      <c r="E537" t="s">
        <v>654</v>
      </c>
      <c r="H537" s="299">
        <f>_‏‏دمج4[[#This Row],[الثاني]]-_‏‏دمج4[[#This Row],[الاول.الأول]]</f>
        <v>0</v>
      </c>
      <c r="I537" t="s">
        <v>654</v>
      </c>
      <c r="L537" s="300">
        <f>_‏‏دمج5[[#This Row],[الثالث.الثالث]]-_‏‏دمج5[[#This Row],[الثاني]]</f>
        <v>0</v>
      </c>
      <c r="M537" t="s">
        <v>654</v>
      </c>
      <c r="P537" s="299">
        <f>_‏‏دمج6[[#This Row],[الجدول7.الرابع]]-_‏‏دمج6[[#This Row],[الثالث]]</f>
        <v>0</v>
      </c>
      <c r="Q537" t="s">
        <v>654</v>
      </c>
      <c r="T537" s="299">
        <f>_‏‏دمج7[[#This Row],[الخامس.الخامس]]-_‏‏دمج7[[#This Row],[الرابع]]</f>
        <v>0</v>
      </c>
    </row>
    <row r="538" spans="1:20">
      <c r="A538" t="s">
        <v>654</v>
      </c>
      <c r="D538" s="299">
        <f>_‏‏دمج3[[#This Row],[الاول.الأول]]-_‏‏دمج3[[#This Row],[التشخيصي]]</f>
        <v>0</v>
      </c>
      <c r="E538" t="s">
        <v>654</v>
      </c>
      <c r="H538" s="299">
        <f>_‏‏دمج4[[#This Row],[الثاني]]-_‏‏دمج4[[#This Row],[الاول.الأول]]</f>
        <v>0</v>
      </c>
      <c r="I538" t="s">
        <v>654</v>
      </c>
      <c r="L538" s="300">
        <f>_‏‏دمج5[[#This Row],[الثالث.الثالث]]-_‏‏دمج5[[#This Row],[الثاني]]</f>
        <v>0</v>
      </c>
      <c r="M538" t="s">
        <v>654</v>
      </c>
      <c r="P538" s="299">
        <f>_‏‏دمج6[[#This Row],[الجدول7.الرابع]]-_‏‏دمج6[[#This Row],[الثالث]]</f>
        <v>0</v>
      </c>
      <c r="Q538" t="s">
        <v>654</v>
      </c>
      <c r="T538" s="299">
        <f>_‏‏دمج7[[#This Row],[الخامس.الخامس]]-_‏‏دمج7[[#This Row],[الرابع]]</f>
        <v>0</v>
      </c>
    </row>
    <row r="539" spans="1:20">
      <c r="A539" t="s">
        <v>654</v>
      </c>
      <c r="D539" s="299">
        <f>_‏‏دمج3[[#This Row],[الاول.الأول]]-_‏‏دمج3[[#This Row],[التشخيصي]]</f>
        <v>0</v>
      </c>
      <c r="E539" t="s">
        <v>654</v>
      </c>
      <c r="H539" s="299">
        <f>_‏‏دمج4[[#This Row],[الثاني]]-_‏‏دمج4[[#This Row],[الاول.الأول]]</f>
        <v>0</v>
      </c>
      <c r="I539" t="s">
        <v>654</v>
      </c>
      <c r="L539" s="300">
        <f>_‏‏دمج5[[#This Row],[الثالث.الثالث]]-_‏‏دمج5[[#This Row],[الثاني]]</f>
        <v>0</v>
      </c>
      <c r="M539" t="s">
        <v>654</v>
      </c>
      <c r="P539" s="299">
        <f>_‏‏دمج6[[#This Row],[الجدول7.الرابع]]-_‏‏دمج6[[#This Row],[الثالث]]</f>
        <v>0</v>
      </c>
      <c r="Q539" t="s">
        <v>654</v>
      </c>
      <c r="T539" s="299">
        <f>_‏‏دمج7[[#This Row],[الخامس.الخامس]]-_‏‏دمج7[[#This Row],[الرابع]]</f>
        <v>0</v>
      </c>
    </row>
    <row r="540" spans="1:20">
      <c r="A540" t="s">
        <v>654</v>
      </c>
      <c r="D540" s="299">
        <f>_‏‏دمج3[[#This Row],[الاول.الأول]]-_‏‏دمج3[[#This Row],[التشخيصي]]</f>
        <v>0</v>
      </c>
      <c r="E540" t="s">
        <v>654</v>
      </c>
      <c r="H540" s="299">
        <f>_‏‏دمج4[[#This Row],[الثاني]]-_‏‏دمج4[[#This Row],[الاول.الأول]]</f>
        <v>0</v>
      </c>
      <c r="I540" t="s">
        <v>654</v>
      </c>
      <c r="L540" s="300">
        <f>_‏‏دمج5[[#This Row],[الثالث.الثالث]]-_‏‏دمج5[[#This Row],[الثاني]]</f>
        <v>0</v>
      </c>
      <c r="M540" t="s">
        <v>654</v>
      </c>
      <c r="P540" s="299">
        <f>_‏‏دمج6[[#This Row],[الجدول7.الرابع]]-_‏‏دمج6[[#This Row],[الثالث]]</f>
        <v>0</v>
      </c>
      <c r="Q540" t="s">
        <v>654</v>
      </c>
      <c r="T540" s="299">
        <f>_‏‏دمج7[[#This Row],[الخامس.الخامس]]-_‏‏دمج7[[#This Row],[الرابع]]</f>
        <v>0</v>
      </c>
    </row>
    <row r="541" spans="1:20">
      <c r="A541" t="s">
        <v>654</v>
      </c>
      <c r="D541" s="299">
        <f>_‏‏دمج3[[#This Row],[الاول.الأول]]-_‏‏دمج3[[#This Row],[التشخيصي]]</f>
        <v>0</v>
      </c>
      <c r="E541" t="s">
        <v>654</v>
      </c>
      <c r="H541" s="299">
        <f>_‏‏دمج4[[#This Row],[الثاني]]-_‏‏دمج4[[#This Row],[الاول.الأول]]</f>
        <v>0</v>
      </c>
      <c r="I541" t="s">
        <v>654</v>
      </c>
      <c r="L541" s="300">
        <f>_‏‏دمج5[[#This Row],[الثالث.الثالث]]-_‏‏دمج5[[#This Row],[الثاني]]</f>
        <v>0</v>
      </c>
      <c r="M541" t="s">
        <v>654</v>
      </c>
      <c r="P541" s="299">
        <f>_‏‏دمج6[[#This Row],[الجدول7.الرابع]]-_‏‏دمج6[[#This Row],[الثالث]]</f>
        <v>0</v>
      </c>
      <c r="Q541" t="s">
        <v>654</v>
      </c>
      <c r="T541" s="299">
        <f>_‏‏دمج7[[#This Row],[الخامس.الخامس]]-_‏‏دمج7[[#This Row],[الرابع]]</f>
        <v>0</v>
      </c>
    </row>
    <row r="542" spans="1:20">
      <c r="A542" t="s">
        <v>654</v>
      </c>
      <c r="D542" s="299">
        <f>_‏‏دمج3[[#This Row],[الاول.الأول]]-_‏‏دمج3[[#This Row],[التشخيصي]]</f>
        <v>0</v>
      </c>
      <c r="E542" t="s">
        <v>654</v>
      </c>
      <c r="H542" s="299">
        <f>_‏‏دمج4[[#This Row],[الثاني]]-_‏‏دمج4[[#This Row],[الاول.الأول]]</f>
        <v>0</v>
      </c>
      <c r="I542" t="s">
        <v>654</v>
      </c>
      <c r="L542" s="300">
        <f>_‏‏دمج5[[#This Row],[الثالث.الثالث]]-_‏‏دمج5[[#This Row],[الثاني]]</f>
        <v>0</v>
      </c>
      <c r="M542" t="s">
        <v>654</v>
      </c>
      <c r="P542" s="299">
        <f>_‏‏دمج6[[#This Row],[الجدول7.الرابع]]-_‏‏دمج6[[#This Row],[الثالث]]</f>
        <v>0</v>
      </c>
      <c r="Q542" t="s">
        <v>654</v>
      </c>
      <c r="T542" s="299">
        <f>_‏‏دمج7[[#This Row],[الخامس.الخامس]]-_‏‏دمج7[[#This Row],[الرابع]]</f>
        <v>0</v>
      </c>
    </row>
    <row r="543" spans="1:20">
      <c r="A543" t="s">
        <v>654</v>
      </c>
      <c r="D543" s="299">
        <f>_‏‏دمج3[[#This Row],[الاول.الأول]]-_‏‏دمج3[[#This Row],[التشخيصي]]</f>
        <v>0</v>
      </c>
      <c r="E543" t="s">
        <v>654</v>
      </c>
      <c r="H543" s="299">
        <f>_‏‏دمج4[[#This Row],[الثاني]]-_‏‏دمج4[[#This Row],[الاول.الأول]]</f>
        <v>0</v>
      </c>
      <c r="I543" t="s">
        <v>654</v>
      </c>
      <c r="L543" s="300">
        <f>_‏‏دمج5[[#This Row],[الثالث.الثالث]]-_‏‏دمج5[[#This Row],[الثاني]]</f>
        <v>0</v>
      </c>
      <c r="M543" t="s">
        <v>654</v>
      </c>
      <c r="P543" s="299">
        <f>_‏‏دمج6[[#This Row],[الجدول7.الرابع]]-_‏‏دمج6[[#This Row],[الثالث]]</f>
        <v>0</v>
      </c>
      <c r="Q543" t="s">
        <v>654</v>
      </c>
      <c r="T543" s="299">
        <f>_‏‏دمج7[[#This Row],[الخامس.الخامس]]-_‏‏دمج7[[#This Row],[الرابع]]</f>
        <v>0</v>
      </c>
    </row>
    <row r="544" spans="1:20">
      <c r="A544" t="s">
        <v>654</v>
      </c>
      <c r="D544" s="299">
        <f>_‏‏دمج3[[#This Row],[الاول.الأول]]-_‏‏دمج3[[#This Row],[التشخيصي]]</f>
        <v>0</v>
      </c>
      <c r="E544" t="s">
        <v>654</v>
      </c>
      <c r="H544" s="299">
        <f>_‏‏دمج4[[#This Row],[الثاني]]-_‏‏دمج4[[#This Row],[الاول.الأول]]</f>
        <v>0</v>
      </c>
      <c r="I544" t="s">
        <v>654</v>
      </c>
      <c r="L544" s="300">
        <f>_‏‏دمج5[[#This Row],[الثالث.الثالث]]-_‏‏دمج5[[#This Row],[الثاني]]</f>
        <v>0</v>
      </c>
      <c r="M544" t="s">
        <v>654</v>
      </c>
      <c r="P544" s="299">
        <f>_‏‏دمج6[[#This Row],[الجدول7.الرابع]]-_‏‏دمج6[[#This Row],[الثالث]]</f>
        <v>0</v>
      </c>
      <c r="Q544" t="s">
        <v>654</v>
      </c>
      <c r="T544" s="299">
        <f>_‏‏دمج7[[#This Row],[الخامس.الخامس]]-_‏‏دمج7[[#This Row],[الرابع]]</f>
        <v>0</v>
      </c>
    </row>
    <row r="545" spans="1:20">
      <c r="A545" t="s">
        <v>654</v>
      </c>
      <c r="D545" s="299">
        <f>_‏‏دمج3[[#This Row],[الاول.الأول]]-_‏‏دمج3[[#This Row],[التشخيصي]]</f>
        <v>0</v>
      </c>
      <c r="E545" t="s">
        <v>654</v>
      </c>
      <c r="H545" s="299">
        <f>_‏‏دمج4[[#This Row],[الثاني]]-_‏‏دمج4[[#This Row],[الاول.الأول]]</f>
        <v>0</v>
      </c>
      <c r="I545" t="s">
        <v>654</v>
      </c>
      <c r="L545" s="300">
        <f>_‏‏دمج5[[#This Row],[الثالث.الثالث]]-_‏‏دمج5[[#This Row],[الثاني]]</f>
        <v>0</v>
      </c>
      <c r="M545" t="s">
        <v>654</v>
      </c>
      <c r="P545" s="299">
        <f>_‏‏دمج6[[#This Row],[الجدول7.الرابع]]-_‏‏دمج6[[#This Row],[الثالث]]</f>
        <v>0</v>
      </c>
      <c r="Q545" t="s">
        <v>654</v>
      </c>
      <c r="T545" s="299">
        <f>_‏‏دمج7[[#This Row],[الخامس.الخامس]]-_‏‏دمج7[[#This Row],[الرابع]]</f>
        <v>0</v>
      </c>
    </row>
    <row r="546" spans="1:20">
      <c r="A546" t="s">
        <v>654</v>
      </c>
      <c r="D546" s="299">
        <f>_‏‏دمج3[[#This Row],[الاول.الأول]]-_‏‏دمج3[[#This Row],[التشخيصي]]</f>
        <v>0</v>
      </c>
      <c r="E546" t="s">
        <v>654</v>
      </c>
      <c r="H546" s="299">
        <f>_‏‏دمج4[[#This Row],[الثاني]]-_‏‏دمج4[[#This Row],[الاول.الأول]]</f>
        <v>0</v>
      </c>
      <c r="I546" t="s">
        <v>654</v>
      </c>
      <c r="L546" s="300">
        <f>_‏‏دمج5[[#This Row],[الثالث.الثالث]]-_‏‏دمج5[[#This Row],[الثاني]]</f>
        <v>0</v>
      </c>
      <c r="M546" t="s">
        <v>654</v>
      </c>
      <c r="P546" s="299">
        <f>_‏‏دمج6[[#This Row],[الجدول7.الرابع]]-_‏‏دمج6[[#This Row],[الثالث]]</f>
        <v>0</v>
      </c>
      <c r="Q546" t="s">
        <v>654</v>
      </c>
      <c r="T546" s="299">
        <f>_‏‏دمج7[[#This Row],[الخامس.الخامس]]-_‏‏دمج7[[#This Row],[الرابع]]</f>
        <v>0</v>
      </c>
    </row>
    <row r="547" spans="1:20">
      <c r="A547" t="s">
        <v>654</v>
      </c>
      <c r="D547" s="299">
        <f>_‏‏دمج3[[#This Row],[الاول.الأول]]-_‏‏دمج3[[#This Row],[التشخيصي]]</f>
        <v>0</v>
      </c>
      <c r="E547" t="s">
        <v>654</v>
      </c>
      <c r="H547" s="299">
        <f>_‏‏دمج4[[#This Row],[الثاني]]-_‏‏دمج4[[#This Row],[الاول.الأول]]</f>
        <v>0</v>
      </c>
      <c r="I547" t="s">
        <v>654</v>
      </c>
      <c r="L547" s="300">
        <f>_‏‏دمج5[[#This Row],[الثالث.الثالث]]-_‏‏دمج5[[#This Row],[الثاني]]</f>
        <v>0</v>
      </c>
      <c r="M547" t="s">
        <v>654</v>
      </c>
      <c r="P547" s="299">
        <f>_‏‏دمج6[[#This Row],[الجدول7.الرابع]]-_‏‏دمج6[[#This Row],[الثالث]]</f>
        <v>0</v>
      </c>
      <c r="Q547" t="s">
        <v>654</v>
      </c>
      <c r="T547" s="299">
        <f>_‏‏دمج7[[#This Row],[الخامس.الخامس]]-_‏‏دمج7[[#This Row],[الرابع]]</f>
        <v>0</v>
      </c>
    </row>
    <row r="548" spans="1:20">
      <c r="A548" t="s">
        <v>654</v>
      </c>
      <c r="D548" s="299">
        <f>_‏‏دمج3[[#This Row],[الاول.الأول]]-_‏‏دمج3[[#This Row],[التشخيصي]]</f>
        <v>0</v>
      </c>
      <c r="E548" t="s">
        <v>654</v>
      </c>
      <c r="H548" s="299">
        <f>_‏‏دمج4[[#This Row],[الثاني]]-_‏‏دمج4[[#This Row],[الاول.الأول]]</f>
        <v>0</v>
      </c>
      <c r="I548" t="s">
        <v>654</v>
      </c>
      <c r="L548" s="300">
        <f>_‏‏دمج5[[#This Row],[الثالث.الثالث]]-_‏‏دمج5[[#This Row],[الثاني]]</f>
        <v>0</v>
      </c>
      <c r="M548" t="s">
        <v>654</v>
      </c>
      <c r="P548" s="299">
        <f>_‏‏دمج6[[#This Row],[الجدول7.الرابع]]-_‏‏دمج6[[#This Row],[الثالث]]</f>
        <v>0</v>
      </c>
      <c r="Q548" t="s">
        <v>654</v>
      </c>
      <c r="T548" s="299">
        <f>_‏‏دمج7[[#This Row],[الخامس.الخامس]]-_‏‏دمج7[[#This Row],[الرابع]]</f>
        <v>0</v>
      </c>
    </row>
    <row r="549" spans="1:20">
      <c r="A549" t="s">
        <v>654</v>
      </c>
      <c r="D549" s="299">
        <f>_‏‏دمج3[[#This Row],[الاول.الأول]]-_‏‏دمج3[[#This Row],[التشخيصي]]</f>
        <v>0</v>
      </c>
      <c r="E549" t="s">
        <v>654</v>
      </c>
      <c r="H549" s="299">
        <f>_‏‏دمج4[[#This Row],[الثاني]]-_‏‏دمج4[[#This Row],[الاول.الأول]]</f>
        <v>0</v>
      </c>
      <c r="I549" t="s">
        <v>654</v>
      </c>
      <c r="L549" s="300">
        <f>_‏‏دمج5[[#This Row],[الثالث.الثالث]]-_‏‏دمج5[[#This Row],[الثاني]]</f>
        <v>0</v>
      </c>
      <c r="M549" t="s">
        <v>654</v>
      </c>
      <c r="P549" s="299">
        <f>_‏‏دمج6[[#This Row],[الجدول7.الرابع]]-_‏‏دمج6[[#This Row],[الثالث]]</f>
        <v>0</v>
      </c>
      <c r="Q549" t="s">
        <v>654</v>
      </c>
      <c r="T549" s="299">
        <f>_‏‏دمج7[[#This Row],[الخامس.الخامس]]-_‏‏دمج7[[#This Row],[الرابع]]</f>
        <v>0</v>
      </c>
    </row>
    <row r="550" spans="1:20">
      <c r="A550" t="s">
        <v>654</v>
      </c>
      <c r="D550" s="299">
        <f>_‏‏دمج3[[#This Row],[الاول.الأول]]-_‏‏دمج3[[#This Row],[التشخيصي]]</f>
        <v>0</v>
      </c>
      <c r="E550" t="s">
        <v>654</v>
      </c>
      <c r="H550" s="299">
        <f>_‏‏دمج4[[#This Row],[الثاني]]-_‏‏دمج4[[#This Row],[الاول.الأول]]</f>
        <v>0</v>
      </c>
      <c r="I550" t="s">
        <v>654</v>
      </c>
      <c r="L550" s="300">
        <f>_‏‏دمج5[[#This Row],[الثالث.الثالث]]-_‏‏دمج5[[#This Row],[الثاني]]</f>
        <v>0</v>
      </c>
      <c r="M550" t="s">
        <v>654</v>
      </c>
      <c r="P550" s="299">
        <f>_‏‏دمج6[[#This Row],[الجدول7.الرابع]]-_‏‏دمج6[[#This Row],[الثالث]]</f>
        <v>0</v>
      </c>
      <c r="Q550" t="s">
        <v>654</v>
      </c>
      <c r="T550" s="299">
        <f>_‏‏دمج7[[#This Row],[الخامس.الخامس]]-_‏‏دمج7[[#This Row],[الرابع]]</f>
        <v>0</v>
      </c>
    </row>
    <row r="551" spans="1:20">
      <c r="A551" t="s">
        <v>654</v>
      </c>
      <c r="D551" s="299">
        <f>_‏‏دمج3[[#This Row],[الاول.الأول]]-_‏‏دمج3[[#This Row],[التشخيصي]]</f>
        <v>0</v>
      </c>
      <c r="E551" t="s">
        <v>654</v>
      </c>
      <c r="H551" s="299">
        <f>_‏‏دمج4[[#This Row],[الثاني]]-_‏‏دمج4[[#This Row],[الاول.الأول]]</f>
        <v>0</v>
      </c>
      <c r="I551" t="s">
        <v>654</v>
      </c>
      <c r="L551" s="300">
        <f>_‏‏دمج5[[#This Row],[الثالث.الثالث]]-_‏‏دمج5[[#This Row],[الثاني]]</f>
        <v>0</v>
      </c>
      <c r="M551" t="s">
        <v>654</v>
      </c>
      <c r="P551" s="299">
        <f>_‏‏دمج6[[#This Row],[الجدول7.الرابع]]-_‏‏دمج6[[#This Row],[الثالث]]</f>
        <v>0</v>
      </c>
      <c r="Q551" t="s">
        <v>654</v>
      </c>
      <c r="T551" s="299">
        <f>_‏‏دمج7[[#This Row],[الخامس.الخامس]]-_‏‏دمج7[[#This Row],[الرابع]]</f>
        <v>0</v>
      </c>
    </row>
    <row r="552" spans="1:20">
      <c r="A552" t="s">
        <v>654</v>
      </c>
      <c r="D552" s="299">
        <f>_‏‏دمج3[[#This Row],[الاول.الأول]]-_‏‏دمج3[[#This Row],[التشخيصي]]</f>
        <v>0</v>
      </c>
      <c r="E552" t="s">
        <v>654</v>
      </c>
      <c r="H552" s="299">
        <f>_‏‏دمج4[[#This Row],[الثاني]]-_‏‏دمج4[[#This Row],[الاول.الأول]]</f>
        <v>0</v>
      </c>
      <c r="I552" t="s">
        <v>654</v>
      </c>
      <c r="L552" s="300">
        <f>_‏‏دمج5[[#This Row],[الثالث.الثالث]]-_‏‏دمج5[[#This Row],[الثاني]]</f>
        <v>0</v>
      </c>
      <c r="M552" t="s">
        <v>654</v>
      </c>
      <c r="P552" s="299">
        <f>_‏‏دمج6[[#This Row],[الجدول7.الرابع]]-_‏‏دمج6[[#This Row],[الثالث]]</f>
        <v>0</v>
      </c>
      <c r="Q552" t="s">
        <v>654</v>
      </c>
      <c r="T552" s="299">
        <f>_‏‏دمج7[[#This Row],[الخامس.الخامس]]-_‏‏دمج7[[#This Row],[الرابع]]</f>
        <v>0</v>
      </c>
    </row>
    <row r="553" spans="1:20">
      <c r="A553" t="s">
        <v>654</v>
      </c>
      <c r="D553" s="299">
        <f>_‏‏دمج3[[#This Row],[الاول.الأول]]-_‏‏دمج3[[#This Row],[التشخيصي]]</f>
        <v>0</v>
      </c>
      <c r="E553" t="s">
        <v>654</v>
      </c>
      <c r="H553" s="299">
        <f>_‏‏دمج4[[#This Row],[الثاني]]-_‏‏دمج4[[#This Row],[الاول.الأول]]</f>
        <v>0</v>
      </c>
      <c r="I553" t="s">
        <v>654</v>
      </c>
      <c r="L553" s="300">
        <f>_‏‏دمج5[[#This Row],[الثالث.الثالث]]-_‏‏دمج5[[#This Row],[الثاني]]</f>
        <v>0</v>
      </c>
      <c r="M553" t="s">
        <v>654</v>
      </c>
      <c r="P553" s="299">
        <f>_‏‏دمج6[[#This Row],[الجدول7.الرابع]]-_‏‏دمج6[[#This Row],[الثالث]]</f>
        <v>0</v>
      </c>
      <c r="Q553" t="s">
        <v>654</v>
      </c>
      <c r="T553" s="299">
        <f>_‏‏دمج7[[#This Row],[الخامس.الخامس]]-_‏‏دمج7[[#This Row],[الرابع]]</f>
        <v>0</v>
      </c>
    </row>
    <row r="554" spans="1:20">
      <c r="A554" t="s">
        <v>654</v>
      </c>
      <c r="D554" s="299">
        <f>_‏‏دمج3[[#This Row],[الاول.الأول]]-_‏‏دمج3[[#This Row],[التشخيصي]]</f>
        <v>0</v>
      </c>
      <c r="E554" t="s">
        <v>654</v>
      </c>
      <c r="H554" s="299">
        <f>_‏‏دمج4[[#This Row],[الثاني]]-_‏‏دمج4[[#This Row],[الاول.الأول]]</f>
        <v>0</v>
      </c>
      <c r="I554" t="s">
        <v>654</v>
      </c>
      <c r="L554" s="300">
        <f>_‏‏دمج5[[#This Row],[الثالث.الثالث]]-_‏‏دمج5[[#This Row],[الثاني]]</f>
        <v>0</v>
      </c>
      <c r="M554" t="s">
        <v>654</v>
      </c>
      <c r="P554" s="299">
        <f>_‏‏دمج6[[#This Row],[الجدول7.الرابع]]-_‏‏دمج6[[#This Row],[الثالث]]</f>
        <v>0</v>
      </c>
      <c r="Q554" t="s">
        <v>654</v>
      </c>
      <c r="T554" s="299">
        <f>_‏‏دمج7[[#This Row],[الخامس.الخامس]]-_‏‏دمج7[[#This Row],[الرابع]]</f>
        <v>0</v>
      </c>
    </row>
    <row r="555" spans="1:20">
      <c r="A555" t="s">
        <v>654</v>
      </c>
      <c r="D555" s="299">
        <f>_‏‏دمج3[[#This Row],[الاول.الأول]]-_‏‏دمج3[[#This Row],[التشخيصي]]</f>
        <v>0</v>
      </c>
      <c r="E555" t="s">
        <v>654</v>
      </c>
      <c r="H555" s="299">
        <f>_‏‏دمج4[[#This Row],[الثاني]]-_‏‏دمج4[[#This Row],[الاول.الأول]]</f>
        <v>0</v>
      </c>
      <c r="I555" t="s">
        <v>654</v>
      </c>
      <c r="L555" s="300">
        <f>_‏‏دمج5[[#This Row],[الثالث.الثالث]]-_‏‏دمج5[[#This Row],[الثاني]]</f>
        <v>0</v>
      </c>
      <c r="M555" t="s">
        <v>654</v>
      </c>
      <c r="P555" s="299">
        <f>_‏‏دمج6[[#This Row],[الجدول7.الرابع]]-_‏‏دمج6[[#This Row],[الثالث]]</f>
        <v>0</v>
      </c>
      <c r="Q555" t="s">
        <v>654</v>
      </c>
      <c r="T555" s="299">
        <f>_‏‏دمج7[[#This Row],[الخامس.الخامس]]-_‏‏دمج7[[#This Row],[الرابع]]</f>
        <v>0</v>
      </c>
    </row>
    <row r="556" spans="1:20">
      <c r="A556" t="s">
        <v>654</v>
      </c>
      <c r="D556" s="299">
        <f>_‏‏دمج3[[#This Row],[الاول.الأول]]-_‏‏دمج3[[#This Row],[التشخيصي]]</f>
        <v>0</v>
      </c>
      <c r="E556" t="s">
        <v>654</v>
      </c>
      <c r="H556" s="299">
        <f>_‏‏دمج4[[#This Row],[الثاني]]-_‏‏دمج4[[#This Row],[الاول.الأول]]</f>
        <v>0</v>
      </c>
      <c r="I556" t="s">
        <v>654</v>
      </c>
      <c r="L556" s="300">
        <f>_‏‏دمج5[[#This Row],[الثالث.الثالث]]-_‏‏دمج5[[#This Row],[الثاني]]</f>
        <v>0</v>
      </c>
      <c r="M556" t="s">
        <v>654</v>
      </c>
      <c r="P556" s="299">
        <f>_‏‏دمج6[[#This Row],[الجدول7.الرابع]]-_‏‏دمج6[[#This Row],[الثالث]]</f>
        <v>0</v>
      </c>
      <c r="Q556" t="s">
        <v>654</v>
      </c>
      <c r="T556" s="299">
        <f>_‏‏دمج7[[#This Row],[الخامس.الخامس]]-_‏‏دمج7[[#This Row],[الرابع]]</f>
        <v>0</v>
      </c>
    </row>
    <row r="557" spans="1:20">
      <c r="A557" t="s">
        <v>654</v>
      </c>
      <c r="D557" s="299">
        <f>_‏‏دمج3[[#This Row],[الاول.الأول]]-_‏‏دمج3[[#This Row],[التشخيصي]]</f>
        <v>0</v>
      </c>
      <c r="E557" t="s">
        <v>654</v>
      </c>
      <c r="H557" s="299">
        <f>_‏‏دمج4[[#This Row],[الثاني]]-_‏‏دمج4[[#This Row],[الاول.الأول]]</f>
        <v>0</v>
      </c>
      <c r="I557" t="s">
        <v>654</v>
      </c>
      <c r="L557" s="300">
        <f>_‏‏دمج5[[#This Row],[الثالث.الثالث]]-_‏‏دمج5[[#This Row],[الثاني]]</f>
        <v>0</v>
      </c>
      <c r="M557" t="s">
        <v>654</v>
      </c>
      <c r="P557" s="299">
        <f>_‏‏دمج6[[#This Row],[الجدول7.الرابع]]-_‏‏دمج6[[#This Row],[الثالث]]</f>
        <v>0</v>
      </c>
      <c r="Q557" t="s">
        <v>654</v>
      </c>
      <c r="T557" s="299">
        <f>_‏‏دمج7[[#This Row],[الخامس.الخامس]]-_‏‏دمج7[[#This Row],[الرابع]]</f>
        <v>0</v>
      </c>
    </row>
    <row r="558" spans="1:20">
      <c r="A558" t="s">
        <v>654</v>
      </c>
      <c r="D558" s="299">
        <f>_‏‏دمج3[[#This Row],[الاول.الأول]]-_‏‏دمج3[[#This Row],[التشخيصي]]</f>
        <v>0</v>
      </c>
      <c r="E558" t="s">
        <v>654</v>
      </c>
      <c r="H558" s="299">
        <f>_‏‏دمج4[[#This Row],[الثاني]]-_‏‏دمج4[[#This Row],[الاول.الأول]]</f>
        <v>0</v>
      </c>
      <c r="I558" t="s">
        <v>654</v>
      </c>
      <c r="L558" s="300">
        <f>_‏‏دمج5[[#This Row],[الثالث.الثالث]]-_‏‏دمج5[[#This Row],[الثاني]]</f>
        <v>0</v>
      </c>
      <c r="M558" t="s">
        <v>654</v>
      </c>
      <c r="P558" s="299">
        <f>_‏‏دمج6[[#This Row],[الجدول7.الرابع]]-_‏‏دمج6[[#This Row],[الثالث]]</f>
        <v>0</v>
      </c>
      <c r="Q558" t="s">
        <v>654</v>
      </c>
      <c r="T558" s="299">
        <f>_‏‏دمج7[[#This Row],[الخامس.الخامس]]-_‏‏دمج7[[#This Row],[الرابع]]</f>
        <v>0</v>
      </c>
    </row>
    <row r="559" spans="1:20">
      <c r="A559" t="s">
        <v>654</v>
      </c>
      <c r="D559" s="299">
        <f>_‏‏دمج3[[#This Row],[الاول.الأول]]-_‏‏دمج3[[#This Row],[التشخيصي]]</f>
        <v>0</v>
      </c>
      <c r="E559" t="s">
        <v>654</v>
      </c>
      <c r="H559" s="299">
        <f>_‏‏دمج4[[#This Row],[الثاني]]-_‏‏دمج4[[#This Row],[الاول.الأول]]</f>
        <v>0</v>
      </c>
      <c r="I559" t="s">
        <v>654</v>
      </c>
      <c r="L559" s="300">
        <f>_‏‏دمج5[[#This Row],[الثالث.الثالث]]-_‏‏دمج5[[#This Row],[الثاني]]</f>
        <v>0</v>
      </c>
      <c r="M559" t="s">
        <v>654</v>
      </c>
      <c r="P559" s="299">
        <f>_‏‏دمج6[[#This Row],[الجدول7.الرابع]]-_‏‏دمج6[[#This Row],[الثالث]]</f>
        <v>0</v>
      </c>
      <c r="Q559" t="s">
        <v>654</v>
      </c>
      <c r="T559" s="299">
        <f>_‏‏دمج7[[#This Row],[الخامس.الخامس]]-_‏‏دمج7[[#This Row],[الرابع]]</f>
        <v>0</v>
      </c>
    </row>
    <row r="560" spans="1:20">
      <c r="A560" t="s">
        <v>654</v>
      </c>
      <c r="D560" s="299">
        <f>_‏‏دمج3[[#This Row],[الاول.الأول]]-_‏‏دمج3[[#This Row],[التشخيصي]]</f>
        <v>0</v>
      </c>
      <c r="E560" t="s">
        <v>654</v>
      </c>
      <c r="H560" s="299">
        <f>_‏‏دمج4[[#This Row],[الثاني]]-_‏‏دمج4[[#This Row],[الاول.الأول]]</f>
        <v>0</v>
      </c>
      <c r="I560" t="s">
        <v>654</v>
      </c>
      <c r="L560" s="300">
        <f>_‏‏دمج5[[#This Row],[الثالث.الثالث]]-_‏‏دمج5[[#This Row],[الثاني]]</f>
        <v>0</v>
      </c>
      <c r="M560" t="s">
        <v>654</v>
      </c>
      <c r="P560" s="299">
        <f>_‏‏دمج6[[#This Row],[الجدول7.الرابع]]-_‏‏دمج6[[#This Row],[الثالث]]</f>
        <v>0</v>
      </c>
      <c r="Q560" t="s">
        <v>654</v>
      </c>
      <c r="T560" s="299">
        <f>_‏‏دمج7[[#This Row],[الخامس.الخامس]]-_‏‏دمج7[[#This Row],[الرابع]]</f>
        <v>0</v>
      </c>
    </row>
    <row r="561" spans="1:20">
      <c r="A561" t="s">
        <v>654</v>
      </c>
      <c r="D561" s="299">
        <f>_‏‏دمج3[[#This Row],[الاول.الأول]]-_‏‏دمج3[[#This Row],[التشخيصي]]</f>
        <v>0</v>
      </c>
      <c r="E561" t="s">
        <v>654</v>
      </c>
      <c r="H561" s="299">
        <f>_‏‏دمج4[[#This Row],[الثاني]]-_‏‏دمج4[[#This Row],[الاول.الأول]]</f>
        <v>0</v>
      </c>
      <c r="I561" t="s">
        <v>654</v>
      </c>
      <c r="L561" s="300">
        <f>_‏‏دمج5[[#This Row],[الثالث.الثالث]]-_‏‏دمج5[[#This Row],[الثاني]]</f>
        <v>0</v>
      </c>
      <c r="M561" t="s">
        <v>654</v>
      </c>
      <c r="P561" s="299">
        <f>_‏‏دمج6[[#This Row],[الجدول7.الرابع]]-_‏‏دمج6[[#This Row],[الثالث]]</f>
        <v>0</v>
      </c>
      <c r="Q561" t="s">
        <v>654</v>
      </c>
      <c r="T561" s="299">
        <f>_‏‏دمج7[[#This Row],[الخامس.الخامس]]-_‏‏دمج7[[#This Row],[الرابع]]</f>
        <v>0</v>
      </c>
    </row>
    <row r="562" spans="1:20">
      <c r="A562" t="s">
        <v>654</v>
      </c>
      <c r="D562" s="299">
        <f>_‏‏دمج3[[#This Row],[الاول.الأول]]-_‏‏دمج3[[#This Row],[التشخيصي]]</f>
        <v>0</v>
      </c>
      <c r="E562" t="s">
        <v>654</v>
      </c>
      <c r="H562" s="299">
        <f>_‏‏دمج4[[#This Row],[الثاني]]-_‏‏دمج4[[#This Row],[الاول.الأول]]</f>
        <v>0</v>
      </c>
      <c r="I562" t="s">
        <v>654</v>
      </c>
      <c r="L562" s="300">
        <f>_‏‏دمج5[[#This Row],[الثالث.الثالث]]-_‏‏دمج5[[#This Row],[الثاني]]</f>
        <v>0</v>
      </c>
      <c r="M562" t="s">
        <v>654</v>
      </c>
      <c r="P562" s="299">
        <f>_‏‏دمج6[[#This Row],[الجدول7.الرابع]]-_‏‏دمج6[[#This Row],[الثالث]]</f>
        <v>0</v>
      </c>
      <c r="Q562" t="s">
        <v>654</v>
      </c>
      <c r="T562" s="299">
        <f>_‏‏دمج7[[#This Row],[الخامس.الخامس]]-_‏‏دمج7[[#This Row],[الرابع]]</f>
        <v>0</v>
      </c>
    </row>
    <row r="563" spans="1:20">
      <c r="A563" t="s">
        <v>654</v>
      </c>
      <c r="D563" s="299">
        <f>_‏‏دمج3[[#This Row],[الاول.الأول]]-_‏‏دمج3[[#This Row],[التشخيصي]]</f>
        <v>0</v>
      </c>
      <c r="E563" t="s">
        <v>654</v>
      </c>
      <c r="H563" s="299">
        <f>_‏‏دمج4[[#This Row],[الثاني]]-_‏‏دمج4[[#This Row],[الاول.الأول]]</f>
        <v>0</v>
      </c>
      <c r="I563" t="s">
        <v>654</v>
      </c>
      <c r="L563" s="300">
        <f>_‏‏دمج5[[#This Row],[الثالث.الثالث]]-_‏‏دمج5[[#This Row],[الثاني]]</f>
        <v>0</v>
      </c>
      <c r="M563" t="s">
        <v>654</v>
      </c>
      <c r="P563" s="299">
        <f>_‏‏دمج6[[#This Row],[الجدول7.الرابع]]-_‏‏دمج6[[#This Row],[الثالث]]</f>
        <v>0</v>
      </c>
      <c r="Q563" t="s">
        <v>654</v>
      </c>
      <c r="T563" s="299">
        <f>_‏‏دمج7[[#This Row],[الخامس.الخامس]]-_‏‏دمج7[[#This Row],[الرابع]]</f>
        <v>0</v>
      </c>
    </row>
    <row r="564" spans="1:20">
      <c r="A564" t="s">
        <v>654</v>
      </c>
      <c r="D564" s="299">
        <f>_‏‏دمج3[[#This Row],[الاول.الأول]]-_‏‏دمج3[[#This Row],[التشخيصي]]</f>
        <v>0</v>
      </c>
      <c r="E564" t="s">
        <v>654</v>
      </c>
      <c r="H564" s="299">
        <f>_‏‏دمج4[[#This Row],[الثاني]]-_‏‏دمج4[[#This Row],[الاول.الأول]]</f>
        <v>0</v>
      </c>
      <c r="I564" t="s">
        <v>654</v>
      </c>
      <c r="L564" s="300">
        <f>_‏‏دمج5[[#This Row],[الثالث.الثالث]]-_‏‏دمج5[[#This Row],[الثاني]]</f>
        <v>0</v>
      </c>
      <c r="M564" t="s">
        <v>654</v>
      </c>
      <c r="P564" s="299">
        <f>_‏‏دمج6[[#This Row],[الجدول7.الرابع]]-_‏‏دمج6[[#This Row],[الثالث]]</f>
        <v>0</v>
      </c>
      <c r="Q564" t="s">
        <v>654</v>
      </c>
      <c r="T564" s="299">
        <f>_‏‏دمج7[[#This Row],[الخامس.الخامس]]-_‏‏دمج7[[#This Row],[الرابع]]</f>
        <v>0</v>
      </c>
    </row>
    <row r="565" spans="1:20">
      <c r="A565" t="s">
        <v>654</v>
      </c>
      <c r="D565" s="299">
        <f>_‏‏دمج3[[#This Row],[الاول.الأول]]-_‏‏دمج3[[#This Row],[التشخيصي]]</f>
        <v>0</v>
      </c>
      <c r="E565" t="s">
        <v>654</v>
      </c>
      <c r="H565" s="299">
        <f>_‏‏دمج4[[#This Row],[الثاني]]-_‏‏دمج4[[#This Row],[الاول.الأول]]</f>
        <v>0</v>
      </c>
      <c r="I565" t="s">
        <v>654</v>
      </c>
      <c r="L565" s="300">
        <f>_‏‏دمج5[[#This Row],[الثالث.الثالث]]-_‏‏دمج5[[#This Row],[الثاني]]</f>
        <v>0</v>
      </c>
      <c r="M565" t="s">
        <v>654</v>
      </c>
      <c r="P565" s="299">
        <f>_‏‏دمج6[[#This Row],[الجدول7.الرابع]]-_‏‏دمج6[[#This Row],[الثالث]]</f>
        <v>0</v>
      </c>
      <c r="Q565" t="s">
        <v>654</v>
      </c>
      <c r="T565" s="299">
        <f>_‏‏دمج7[[#This Row],[الخامس.الخامس]]-_‏‏دمج7[[#This Row],[الرابع]]</f>
        <v>0</v>
      </c>
    </row>
    <row r="566" spans="1:20">
      <c r="A566" t="s">
        <v>654</v>
      </c>
      <c r="D566" s="299">
        <f>_‏‏دمج3[[#This Row],[الاول.الأول]]-_‏‏دمج3[[#This Row],[التشخيصي]]</f>
        <v>0</v>
      </c>
      <c r="E566" t="s">
        <v>654</v>
      </c>
      <c r="H566" s="299">
        <f>_‏‏دمج4[[#This Row],[الثاني]]-_‏‏دمج4[[#This Row],[الاول.الأول]]</f>
        <v>0</v>
      </c>
      <c r="I566" t="s">
        <v>654</v>
      </c>
      <c r="L566" s="300">
        <f>_‏‏دمج5[[#This Row],[الثالث.الثالث]]-_‏‏دمج5[[#This Row],[الثاني]]</f>
        <v>0</v>
      </c>
      <c r="M566" t="s">
        <v>654</v>
      </c>
      <c r="P566" s="299">
        <f>_‏‏دمج6[[#This Row],[الجدول7.الرابع]]-_‏‏دمج6[[#This Row],[الثالث]]</f>
        <v>0</v>
      </c>
      <c r="Q566" t="s">
        <v>654</v>
      </c>
      <c r="T566" s="299">
        <f>_‏‏دمج7[[#This Row],[الخامس.الخامس]]-_‏‏دمج7[[#This Row],[الرابع]]</f>
        <v>0</v>
      </c>
    </row>
    <row r="567" spans="1:20">
      <c r="A567" t="s">
        <v>654</v>
      </c>
      <c r="D567" s="299">
        <f>_‏‏دمج3[[#This Row],[الاول.الأول]]-_‏‏دمج3[[#This Row],[التشخيصي]]</f>
        <v>0</v>
      </c>
      <c r="E567" t="s">
        <v>654</v>
      </c>
      <c r="H567" s="299">
        <f>_‏‏دمج4[[#This Row],[الثاني]]-_‏‏دمج4[[#This Row],[الاول.الأول]]</f>
        <v>0</v>
      </c>
      <c r="I567" t="s">
        <v>654</v>
      </c>
      <c r="L567" s="300">
        <f>_‏‏دمج5[[#This Row],[الثالث.الثالث]]-_‏‏دمج5[[#This Row],[الثاني]]</f>
        <v>0</v>
      </c>
      <c r="M567" t="s">
        <v>654</v>
      </c>
      <c r="P567" s="299">
        <f>_‏‏دمج6[[#This Row],[الجدول7.الرابع]]-_‏‏دمج6[[#This Row],[الثالث]]</f>
        <v>0</v>
      </c>
      <c r="Q567" t="s">
        <v>654</v>
      </c>
      <c r="T567" s="299">
        <f>_‏‏دمج7[[#This Row],[الخامس.الخامس]]-_‏‏دمج7[[#This Row],[الرابع]]</f>
        <v>0</v>
      </c>
    </row>
    <row r="568" spans="1:20">
      <c r="A568" t="s">
        <v>654</v>
      </c>
      <c r="D568" s="299">
        <f>_‏‏دمج3[[#This Row],[الاول.الأول]]-_‏‏دمج3[[#This Row],[التشخيصي]]</f>
        <v>0</v>
      </c>
      <c r="E568" t="s">
        <v>654</v>
      </c>
      <c r="H568" s="299">
        <f>_‏‏دمج4[[#This Row],[الثاني]]-_‏‏دمج4[[#This Row],[الاول.الأول]]</f>
        <v>0</v>
      </c>
      <c r="I568" t="s">
        <v>654</v>
      </c>
      <c r="L568" s="300">
        <f>_‏‏دمج5[[#This Row],[الثالث.الثالث]]-_‏‏دمج5[[#This Row],[الثاني]]</f>
        <v>0</v>
      </c>
      <c r="M568" t="s">
        <v>654</v>
      </c>
      <c r="P568" s="299">
        <f>_‏‏دمج6[[#This Row],[الجدول7.الرابع]]-_‏‏دمج6[[#This Row],[الثالث]]</f>
        <v>0</v>
      </c>
      <c r="Q568" t="s">
        <v>654</v>
      </c>
      <c r="T568" s="299">
        <f>_‏‏دمج7[[#This Row],[الخامس.الخامس]]-_‏‏دمج7[[#This Row],[الرابع]]</f>
        <v>0</v>
      </c>
    </row>
    <row r="569" spans="1:20">
      <c r="A569" t="s">
        <v>654</v>
      </c>
      <c r="D569" s="299">
        <f>_‏‏دمج3[[#This Row],[الاول.الأول]]-_‏‏دمج3[[#This Row],[التشخيصي]]</f>
        <v>0</v>
      </c>
      <c r="E569" t="s">
        <v>654</v>
      </c>
      <c r="H569" s="299">
        <f>_‏‏دمج4[[#This Row],[الثاني]]-_‏‏دمج4[[#This Row],[الاول.الأول]]</f>
        <v>0</v>
      </c>
      <c r="I569" t="s">
        <v>654</v>
      </c>
      <c r="L569" s="300">
        <f>_‏‏دمج5[[#This Row],[الثالث.الثالث]]-_‏‏دمج5[[#This Row],[الثاني]]</f>
        <v>0</v>
      </c>
      <c r="M569" t="s">
        <v>654</v>
      </c>
      <c r="P569" s="299">
        <f>_‏‏دمج6[[#This Row],[الجدول7.الرابع]]-_‏‏دمج6[[#This Row],[الثالث]]</f>
        <v>0</v>
      </c>
      <c r="Q569" t="s">
        <v>654</v>
      </c>
      <c r="T569" s="299">
        <f>_‏‏دمج7[[#This Row],[الخامس.الخامس]]-_‏‏دمج7[[#This Row],[الرابع]]</f>
        <v>0</v>
      </c>
    </row>
    <row r="570" spans="1:20">
      <c r="A570" t="s">
        <v>654</v>
      </c>
      <c r="D570" s="299">
        <f>_‏‏دمج3[[#This Row],[الاول.الأول]]-_‏‏دمج3[[#This Row],[التشخيصي]]</f>
        <v>0</v>
      </c>
      <c r="E570" t="s">
        <v>654</v>
      </c>
      <c r="H570" s="299">
        <f>_‏‏دمج4[[#This Row],[الثاني]]-_‏‏دمج4[[#This Row],[الاول.الأول]]</f>
        <v>0</v>
      </c>
      <c r="I570" t="s">
        <v>654</v>
      </c>
      <c r="L570" s="300">
        <f>_‏‏دمج5[[#This Row],[الثالث.الثالث]]-_‏‏دمج5[[#This Row],[الثاني]]</f>
        <v>0</v>
      </c>
      <c r="M570" t="s">
        <v>654</v>
      </c>
      <c r="P570" s="299">
        <f>_‏‏دمج6[[#This Row],[الجدول7.الرابع]]-_‏‏دمج6[[#This Row],[الثالث]]</f>
        <v>0</v>
      </c>
      <c r="Q570" t="s">
        <v>654</v>
      </c>
      <c r="T570" s="299">
        <f>_‏‏دمج7[[#This Row],[الخامس.الخامس]]-_‏‏دمج7[[#This Row],[الرابع]]</f>
        <v>0</v>
      </c>
    </row>
    <row r="571" spans="1:20">
      <c r="A571" t="s">
        <v>654</v>
      </c>
      <c r="D571" s="299">
        <f>_‏‏دمج3[[#This Row],[الاول.الأول]]-_‏‏دمج3[[#This Row],[التشخيصي]]</f>
        <v>0</v>
      </c>
      <c r="E571" t="s">
        <v>654</v>
      </c>
      <c r="H571" s="299">
        <f>_‏‏دمج4[[#This Row],[الثاني]]-_‏‏دمج4[[#This Row],[الاول.الأول]]</f>
        <v>0</v>
      </c>
      <c r="I571" t="s">
        <v>654</v>
      </c>
      <c r="L571" s="300">
        <f>_‏‏دمج5[[#This Row],[الثالث.الثالث]]-_‏‏دمج5[[#This Row],[الثاني]]</f>
        <v>0</v>
      </c>
      <c r="M571" t="s">
        <v>654</v>
      </c>
      <c r="P571" s="299">
        <f>_‏‏دمج6[[#This Row],[الجدول7.الرابع]]-_‏‏دمج6[[#This Row],[الثالث]]</f>
        <v>0</v>
      </c>
      <c r="Q571" t="s">
        <v>654</v>
      </c>
      <c r="T571" s="299">
        <f>_‏‏دمج7[[#This Row],[الخامس.الخامس]]-_‏‏دمج7[[#This Row],[الرابع]]</f>
        <v>0</v>
      </c>
    </row>
    <row r="572" spans="1:20">
      <c r="A572" t="s">
        <v>654</v>
      </c>
      <c r="D572" s="299">
        <f>_‏‏دمج3[[#This Row],[الاول.الأول]]-_‏‏دمج3[[#This Row],[التشخيصي]]</f>
        <v>0</v>
      </c>
      <c r="E572" t="s">
        <v>654</v>
      </c>
      <c r="H572" s="299">
        <f>_‏‏دمج4[[#This Row],[الثاني]]-_‏‏دمج4[[#This Row],[الاول.الأول]]</f>
        <v>0</v>
      </c>
      <c r="I572" t="s">
        <v>654</v>
      </c>
      <c r="L572" s="300">
        <f>_‏‏دمج5[[#This Row],[الثالث.الثالث]]-_‏‏دمج5[[#This Row],[الثاني]]</f>
        <v>0</v>
      </c>
      <c r="M572" t="s">
        <v>654</v>
      </c>
      <c r="P572" s="299">
        <f>_‏‏دمج6[[#This Row],[الجدول7.الرابع]]-_‏‏دمج6[[#This Row],[الثالث]]</f>
        <v>0</v>
      </c>
      <c r="Q572" t="s">
        <v>654</v>
      </c>
      <c r="T572" s="299">
        <f>_‏‏دمج7[[#This Row],[الخامس.الخامس]]-_‏‏دمج7[[#This Row],[الرابع]]</f>
        <v>0</v>
      </c>
    </row>
    <row r="573" spans="1:20">
      <c r="A573" t="s">
        <v>654</v>
      </c>
      <c r="D573" s="299">
        <f>_‏‏دمج3[[#This Row],[الاول.الأول]]-_‏‏دمج3[[#This Row],[التشخيصي]]</f>
        <v>0</v>
      </c>
      <c r="E573" t="s">
        <v>654</v>
      </c>
      <c r="H573" s="299">
        <f>_‏‏دمج4[[#This Row],[الثاني]]-_‏‏دمج4[[#This Row],[الاول.الأول]]</f>
        <v>0</v>
      </c>
      <c r="I573" t="s">
        <v>654</v>
      </c>
      <c r="L573" s="300">
        <f>_‏‏دمج5[[#This Row],[الثالث.الثالث]]-_‏‏دمج5[[#This Row],[الثاني]]</f>
        <v>0</v>
      </c>
      <c r="M573" t="s">
        <v>654</v>
      </c>
      <c r="P573" s="299">
        <f>_‏‏دمج6[[#This Row],[الجدول7.الرابع]]-_‏‏دمج6[[#This Row],[الثالث]]</f>
        <v>0</v>
      </c>
      <c r="Q573" t="s">
        <v>654</v>
      </c>
      <c r="T573" s="299">
        <f>_‏‏دمج7[[#This Row],[الخامس.الخامس]]-_‏‏دمج7[[#This Row],[الرابع]]</f>
        <v>0</v>
      </c>
    </row>
    <row r="574" spans="1:20">
      <c r="A574" t="s">
        <v>654</v>
      </c>
      <c r="D574" s="299">
        <f>_‏‏دمج3[[#This Row],[الاول.الأول]]-_‏‏دمج3[[#This Row],[التشخيصي]]</f>
        <v>0</v>
      </c>
      <c r="E574" t="s">
        <v>654</v>
      </c>
      <c r="H574" s="299">
        <f>_‏‏دمج4[[#This Row],[الثاني]]-_‏‏دمج4[[#This Row],[الاول.الأول]]</f>
        <v>0</v>
      </c>
      <c r="I574" t="s">
        <v>654</v>
      </c>
      <c r="L574" s="300">
        <f>_‏‏دمج5[[#This Row],[الثالث.الثالث]]-_‏‏دمج5[[#This Row],[الثاني]]</f>
        <v>0</v>
      </c>
      <c r="M574" t="s">
        <v>654</v>
      </c>
      <c r="P574" s="299">
        <f>_‏‏دمج6[[#This Row],[الجدول7.الرابع]]-_‏‏دمج6[[#This Row],[الثالث]]</f>
        <v>0</v>
      </c>
      <c r="Q574" t="s">
        <v>654</v>
      </c>
      <c r="T574" s="299">
        <f>_‏‏دمج7[[#This Row],[الخامس.الخامس]]-_‏‏دمج7[[#This Row],[الرابع]]</f>
        <v>0</v>
      </c>
    </row>
    <row r="575" spans="1:20">
      <c r="A575" t="s">
        <v>654</v>
      </c>
      <c r="D575" s="299">
        <f>_‏‏دمج3[[#This Row],[الاول.الأول]]-_‏‏دمج3[[#This Row],[التشخيصي]]</f>
        <v>0</v>
      </c>
      <c r="E575" t="s">
        <v>654</v>
      </c>
      <c r="H575" s="299">
        <f>_‏‏دمج4[[#This Row],[الثاني]]-_‏‏دمج4[[#This Row],[الاول.الأول]]</f>
        <v>0</v>
      </c>
      <c r="I575" t="s">
        <v>654</v>
      </c>
      <c r="L575" s="300">
        <f>_‏‏دمج5[[#This Row],[الثالث.الثالث]]-_‏‏دمج5[[#This Row],[الثاني]]</f>
        <v>0</v>
      </c>
      <c r="M575" t="s">
        <v>654</v>
      </c>
      <c r="P575" s="299">
        <f>_‏‏دمج6[[#This Row],[الجدول7.الرابع]]-_‏‏دمج6[[#This Row],[الثالث]]</f>
        <v>0</v>
      </c>
      <c r="Q575" t="s">
        <v>654</v>
      </c>
      <c r="T575" s="299">
        <f>_‏‏دمج7[[#This Row],[الخامس.الخامس]]-_‏‏دمج7[[#This Row],[الرابع]]</f>
        <v>0</v>
      </c>
    </row>
    <row r="576" spans="1:20">
      <c r="A576" t="s">
        <v>654</v>
      </c>
      <c r="D576" s="299">
        <f>_‏‏دمج3[[#This Row],[الاول.الأول]]-_‏‏دمج3[[#This Row],[التشخيصي]]</f>
        <v>0</v>
      </c>
      <c r="E576" t="s">
        <v>654</v>
      </c>
      <c r="H576" s="299">
        <f>_‏‏دمج4[[#This Row],[الثاني]]-_‏‏دمج4[[#This Row],[الاول.الأول]]</f>
        <v>0</v>
      </c>
      <c r="I576" t="s">
        <v>654</v>
      </c>
      <c r="L576" s="300">
        <f>_‏‏دمج5[[#This Row],[الثالث.الثالث]]-_‏‏دمج5[[#This Row],[الثاني]]</f>
        <v>0</v>
      </c>
      <c r="M576" t="s">
        <v>654</v>
      </c>
      <c r="P576" s="299">
        <f>_‏‏دمج6[[#This Row],[الجدول7.الرابع]]-_‏‏دمج6[[#This Row],[الثالث]]</f>
        <v>0</v>
      </c>
      <c r="Q576" t="s">
        <v>654</v>
      </c>
      <c r="T576" s="299">
        <f>_‏‏دمج7[[#This Row],[الخامس.الخامس]]-_‏‏دمج7[[#This Row],[الرابع]]</f>
        <v>0</v>
      </c>
    </row>
    <row r="577" spans="1:20">
      <c r="A577" t="s">
        <v>654</v>
      </c>
      <c r="D577" s="299">
        <f>_‏‏دمج3[[#This Row],[الاول.الأول]]-_‏‏دمج3[[#This Row],[التشخيصي]]</f>
        <v>0</v>
      </c>
      <c r="E577" t="s">
        <v>654</v>
      </c>
      <c r="H577" s="299">
        <f>_‏‏دمج4[[#This Row],[الثاني]]-_‏‏دمج4[[#This Row],[الاول.الأول]]</f>
        <v>0</v>
      </c>
      <c r="I577" t="s">
        <v>654</v>
      </c>
      <c r="L577" s="300">
        <f>_‏‏دمج5[[#This Row],[الثالث.الثالث]]-_‏‏دمج5[[#This Row],[الثاني]]</f>
        <v>0</v>
      </c>
      <c r="M577" t="s">
        <v>654</v>
      </c>
      <c r="P577" s="299">
        <f>_‏‏دمج6[[#This Row],[الجدول7.الرابع]]-_‏‏دمج6[[#This Row],[الثالث]]</f>
        <v>0</v>
      </c>
      <c r="Q577" t="s">
        <v>654</v>
      </c>
      <c r="T577" s="299">
        <f>_‏‏دمج7[[#This Row],[الخامس.الخامس]]-_‏‏دمج7[[#This Row],[الرابع]]</f>
        <v>0</v>
      </c>
    </row>
    <row r="578" spans="1:20">
      <c r="A578" t="s">
        <v>654</v>
      </c>
      <c r="D578" s="299">
        <f>_‏‏دمج3[[#This Row],[الاول.الأول]]-_‏‏دمج3[[#This Row],[التشخيصي]]</f>
        <v>0</v>
      </c>
      <c r="E578" t="s">
        <v>654</v>
      </c>
      <c r="H578" s="299">
        <f>_‏‏دمج4[[#This Row],[الثاني]]-_‏‏دمج4[[#This Row],[الاول.الأول]]</f>
        <v>0</v>
      </c>
      <c r="I578" t="s">
        <v>654</v>
      </c>
      <c r="L578" s="300">
        <f>_‏‏دمج5[[#This Row],[الثالث.الثالث]]-_‏‏دمج5[[#This Row],[الثاني]]</f>
        <v>0</v>
      </c>
      <c r="M578" t="s">
        <v>654</v>
      </c>
      <c r="P578" s="299">
        <f>_‏‏دمج6[[#This Row],[الجدول7.الرابع]]-_‏‏دمج6[[#This Row],[الثالث]]</f>
        <v>0</v>
      </c>
      <c r="Q578" t="s">
        <v>654</v>
      </c>
      <c r="T578" s="299">
        <f>_‏‏دمج7[[#This Row],[الخامس.الخامس]]-_‏‏دمج7[[#This Row],[الرابع]]</f>
        <v>0</v>
      </c>
    </row>
    <row r="579" spans="1:20">
      <c r="A579" t="s">
        <v>654</v>
      </c>
      <c r="D579" s="299">
        <f>_‏‏دمج3[[#This Row],[الاول.الأول]]-_‏‏دمج3[[#This Row],[التشخيصي]]</f>
        <v>0</v>
      </c>
      <c r="E579" t="s">
        <v>654</v>
      </c>
      <c r="H579" s="299">
        <f>_‏‏دمج4[[#This Row],[الثاني]]-_‏‏دمج4[[#This Row],[الاول.الأول]]</f>
        <v>0</v>
      </c>
      <c r="I579" t="s">
        <v>654</v>
      </c>
      <c r="L579" s="300">
        <f>_‏‏دمج5[[#This Row],[الثالث.الثالث]]-_‏‏دمج5[[#This Row],[الثاني]]</f>
        <v>0</v>
      </c>
      <c r="M579" t="s">
        <v>654</v>
      </c>
      <c r="P579" s="299">
        <f>_‏‏دمج6[[#This Row],[الجدول7.الرابع]]-_‏‏دمج6[[#This Row],[الثالث]]</f>
        <v>0</v>
      </c>
      <c r="Q579" t="s">
        <v>654</v>
      </c>
      <c r="T579" s="299">
        <f>_‏‏دمج7[[#This Row],[الخامس.الخامس]]-_‏‏دمج7[[#This Row],[الرابع]]</f>
        <v>0</v>
      </c>
    </row>
    <row r="580" spans="1:20">
      <c r="A580" t="s">
        <v>654</v>
      </c>
      <c r="D580" s="299">
        <f>_‏‏دمج3[[#This Row],[الاول.الأول]]-_‏‏دمج3[[#This Row],[التشخيصي]]</f>
        <v>0</v>
      </c>
      <c r="E580" t="s">
        <v>654</v>
      </c>
      <c r="H580" s="299">
        <f>_‏‏دمج4[[#This Row],[الثاني]]-_‏‏دمج4[[#This Row],[الاول.الأول]]</f>
        <v>0</v>
      </c>
      <c r="I580" t="s">
        <v>654</v>
      </c>
      <c r="L580" s="300">
        <f>_‏‏دمج5[[#This Row],[الثالث.الثالث]]-_‏‏دمج5[[#This Row],[الثاني]]</f>
        <v>0</v>
      </c>
      <c r="M580" t="s">
        <v>654</v>
      </c>
      <c r="P580" s="299">
        <f>_‏‏دمج6[[#This Row],[الجدول7.الرابع]]-_‏‏دمج6[[#This Row],[الثالث]]</f>
        <v>0</v>
      </c>
      <c r="Q580" t="s">
        <v>654</v>
      </c>
      <c r="T580" s="299">
        <f>_‏‏دمج7[[#This Row],[الخامس.الخامس]]-_‏‏دمج7[[#This Row],[الرابع]]</f>
        <v>0</v>
      </c>
    </row>
    <row r="581" spans="1:20">
      <c r="A581" t="s">
        <v>654</v>
      </c>
      <c r="D581" s="299">
        <f>_‏‏دمج3[[#This Row],[الاول.الأول]]-_‏‏دمج3[[#This Row],[التشخيصي]]</f>
        <v>0</v>
      </c>
      <c r="E581" t="s">
        <v>654</v>
      </c>
      <c r="H581" s="299">
        <f>_‏‏دمج4[[#This Row],[الثاني]]-_‏‏دمج4[[#This Row],[الاول.الأول]]</f>
        <v>0</v>
      </c>
      <c r="I581" t="s">
        <v>654</v>
      </c>
      <c r="L581" s="300">
        <f>_‏‏دمج5[[#This Row],[الثالث.الثالث]]-_‏‏دمج5[[#This Row],[الثاني]]</f>
        <v>0</v>
      </c>
      <c r="M581" t="s">
        <v>654</v>
      </c>
      <c r="P581" s="299">
        <f>_‏‏دمج6[[#This Row],[الجدول7.الرابع]]-_‏‏دمج6[[#This Row],[الثالث]]</f>
        <v>0</v>
      </c>
      <c r="Q581" t="s">
        <v>654</v>
      </c>
      <c r="T581" s="299">
        <f>_‏‏دمج7[[#This Row],[الخامس.الخامس]]-_‏‏دمج7[[#This Row],[الرابع]]</f>
        <v>0</v>
      </c>
    </row>
    <row r="582" spans="1:20">
      <c r="A582" t="s">
        <v>654</v>
      </c>
      <c r="D582" s="299">
        <f>_‏‏دمج3[[#This Row],[الاول.الأول]]-_‏‏دمج3[[#This Row],[التشخيصي]]</f>
        <v>0</v>
      </c>
      <c r="E582" t="s">
        <v>654</v>
      </c>
      <c r="H582" s="299">
        <f>_‏‏دمج4[[#This Row],[الثاني]]-_‏‏دمج4[[#This Row],[الاول.الأول]]</f>
        <v>0</v>
      </c>
      <c r="I582" t="s">
        <v>654</v>
      </c>
      <c r="L582" s="300">
        <f>_‏‏دمج5[[#This Row],[الثالث.الثالث]]-_‏‏دمج5[[#This Row],[الثاني]]</f>
        <v>0</v>
      </c>
      <c r="M582" t="s">
        <v>654</v>
      </c>
      <c r="P582" s="299">
        <f>_‏‏دمج6[[#This Row],[الجدول7.الرابع]]-_‏‏دمج6[[#This Row],[الثالث]]</f>
        <v>0</v>
      </c>
      <c r="Q582" t="s">
        <v>654</v>
      </c>
      <c r="T582" s="299">
        <f>_‏‏دمج7[[#This Row],[الخامس.الخامس]]-_‏‏دمج7[[#This Row],[الرابع]]</f>
        <v>0</v>
      </c>
    </row>
    <row r="583" spans="1:20">
      <c r="A583" t="s">
        <v>654</v>
      </c>
      <c r="D583" s="299">
        <f>_‏‏دمج3[[#This Row],[الاول.الأول]]-_‏‏دمج3[[#This Row],[التشخيصي]]</f>
        <v>0</v>
      </c>
      <c r="E583" t="s">
        <v>654</v>
      </c>
      <c r="H583" s="299">
        <f>_‏‏دمج4[[#This Row],[الثاني]]-_‏‏دمج4[[#This Row],[الاول.الأول]]</f>
        <v>0</v>
      </c>
      <c r="I583" t="s">
        <v>654</v>
      </c>
      <c r="L583" s="300">
        <f>_‏‏دمج5[[#This Row],[الثالث.الثالث]]-_‏‏دمج5[[#This Row],[الثاني]]</f>
        <v>0</v>
      </c>
      <c r="M583" t="s">
        <v>654</v>
      </c>
      <c r="P583" s="299">
        <f>_‏‏دمج6[[#This Row],[الجدول7.الرابع]]-_‏‏دمج6[[#This Row],[الثالث]]</f>
        <v>0</v>
      </c>
      <c r="Q583" t="s">
        <v>654</v>
      </c>
      <c r="T583" s="299">
        <f>_‏‏دمج7[[#This Row],[الخامس.الخامس]]-_‏‏دمج7[[#This Row],[الرابع]]</f>
        <v>0</v>
      </c>
    </row>
    <row r="584" spans="1:20">
      <c r="A584" t="s">
        <v>654</v>
      </c>
      <c r="D584" s="299">
        <f>_‏‏دمج3[[#This Row],[الاول.الأول]]-_‏‏دمج3[[#This Row],[التشخيصي]]</f>
        <v>0</v>
      </c>
      <c r="E584" t="s">
        <v>654</v>
      </c>
      <c r="H584" s="299">
        <f>_‏‏دمج4[[#This Row],[الثاني]]-_‏‏دمج4[[#This Row],[الاول.الأول]]</f>
        <v>0</v>
      </c>
      <c r="I584" t="s">
        <v>654</v>
      </c>
      <c r="L584" s="300">
        <f>_‏‏دمج5[[#This Row],[الثالث.الثالث]]-_‏‏دمج5[[#This Row],[الثاني]]</f>
        <v>0</v>
      </c>
      <c r="M584" t="s">
        <v>654</v>
      </c>
      <c r="P584" s="299">
        <f>_‏‏دمج6[[#This Row],[الجدول7.الرابع]]-_‏‏دمج6[[#This Row],[الثالث]]</f>
        <v>0</v>
      </c>
      <c r="Q584" t="s">
        <v>654</v>
      </c>
      <c r="T584" s="299">
        <f>_‏‏دمج7[[#This Row],[الخامس.الخامس]]-_‏‏دمج7[[#This Row],[الرابع]]</f>
        <v>0</v>
      </c>
    </row>
    <row r="585" spans="1:20">
      <c r="A585" t="s">
        <v>654</v>
      </c>
      <c r="D585" s="299">
        <f>_‏‏دمج3[[#This Row],[الاول.الأول]]-_‏‏دمج3[[#This Row],[التشخيصي]]</f>
        <v>0</v>
      </c>
      <c r="E585" t="s">
        <v>654</v>
      </c>
      <c r="H585" s="299">
        <f>_‏‏دمج4[[#This Row],[الثاني]]-_‏‏دمج4[[#This Row],[الاول.الأول]]</f>
        <v>0</v>
      </c>
      <c r="I585" t="s">
        <v>654</v>
      </c>
      <c r="L585" s="300">
        <f>_‏‏دمج5[[#This Row],[الثالث.الثالث]]-_‏‏دمج5[[#This Row],[الثاني]]</f>
        <v>0</v>
      </c>
      <c r="M585" t="s">
        <v>654</v>
      </c>
      <c r="P585" s="299">
        <f>_‏‏دمج6[[#This Row],[الجدول7.الرابع]]-_‏‏دمج6[[#This Row],[الثالث]]</f>
        <v>0</v>
      </c>
      <c r="Q585" t="s">
        <v>654</v>
      </c>
      <c r="T585" s="299">
        <f>_‏‏دمج7[[#This Row],[الخامس.الخامس]]-_‏‏دمج7[[#This Row],[الرابع]]</f>
        <v>0</v>
      </c>
    </row>
    <row r="586" spans="1:20">
      <c r="A586" t="s">
        <v>654</v>
      </c>
      <c r="D586" s="299">
        <f>_‏‏دمج3[[#This Row],[الاول.الأول]]-_‏‏دمج3[[#This Row],[التشخيصي]]</f>
        <v>0</v>
      </c>
      <c r="E586" t="s">
        <v>654</v>
      </c>
      <c r="H586" s="299">
        <f>_‏‏دمج4[[#This Row],[الثاني]]-_‏‏دمج4[[#This Row],[الاول.الأول]]</f>
        <v>0</v>
      </c>
      <c r="I586" t="s">
        <v>654</v>
      </c>
      <c r="L586" s="300">
        <f>_‏‏دمج5[[#This Row],[الثالث.الثالث]]-_‏‏دمج5[[#This Row],[الثاني]]</f>
        <v>0</v>
      </c>
      <c r="M586" t="s">
        <v>654</v>
      </c>
      <c r="P586" s="299">
        <f>_‏‏دمج6[[#This Row],[الجدول7.الرابع]]-_‏‏دمج6[[#This Row],[الثالث]]</f>
        <v>0</v>
      </c>
      <c r="Q586" t="s">
        <v>654</v>
      </c>
      <c r="T586" s="299">
        <f>_‏‏دمج7[[#This Row],[الخامس.الخامس]]-_‏‏دمج7[[#This Row],[الرابع]]</f>
        <v>0</v>
      </c>
    </row>
    <row r="587" spans="1:20">
      <c r="A587" t="s">
        <v>654</v>
      </c>
      <c r="D587" s="299">
        <f>_‏‏دمج3[[#This Row],[الاول.الأول]]-_‏‏دمج3[[#This Row],[التشخيصي]]</f>
        <v>0</v>
      </c>
      <c r="E587" t="s">
        <v>654</v>
      </c>
      <c r="H587" s="299">
        <f>_‏‏دمج4[[#This Row],[الثاني]]-_‏‏دمج4[[#This Row],[الاول.الأول]]</f>
        <v>0</v>
      </c>
      <c r="I587" t="s">
        <v>654</v>
      </c>
      <c r="L587" s="300">
        <f>_‏‏دمج5[[#This Row],[الثالث.الثالث]]-_‏‏دمج5[[#This Row],[الثاني]]</f>
        <v>0</v>
      </c>
      <c r="M587" t="s">
        <v>654</v>
      </c>
      <c r="P587" s="299">
        <f>_‏‏دمج6[[#This Row],[الجدول7.الرابع]]-_‏‏دمج6[[#This Row],[الثالث]]</f>
        <v>0</v>
      </c>
      <c r="Q587" t="s">
        <v>654</v>
      </c>
      <c r="T587" s="299">
        <f>_‏‏دمج7[[#This Row],[الخامس.الخامس]]-_‏‏دمج7[[#This Row],[الرابع]]</f>
        <v>0</v>
      </c>
    </row>
    <row r="588" spans="1:20">
      <c r="A588" t="s">
        <v>654</v>
      </c>
      <c r="D588" s="299">
        <f>_‏‏دمج3[[#This Row],[الاول.الأول]]-_‏‏دمج3[[#This Row],[التشخيصي]]</f>
        <v>0</v>
      </c>
      <c r="E588" t="s">
        <v>654</v>
      </c>
      <c r="H588" s="299">
        <f>_‏‏دمج4[[#This Row],[الثاني]]-_‏‏دمج4[[#This Row],[الاول.الأول]]</f>
        <v>0</v>
      </c>
      <c r="I588" t="s">
        <v>654</v>
      </c>
      <c r="L588" s="300">
        <f>_‏‏دمج5[[#This Row],[الثالث.الثالث]]-_‏‏دمج5[[#This Row],[الثاني]]</f>
        <v>0</v>
      </c>
      <c r="M588" t="s">
        <v>654</v>
      </c>
      <c r="P588" s="299">
        <f>_‏‏دمج6[[#This Row],[الجدول7.الرابع]]-_‏‏دمج6[[#This Row],[الثالث]]</f>
        <v>0</v>
      </c>
      <c r="Q588" t="s">
        <v>654</v>
      </c>
      <c r="T588" s="299">
        <f>_‏‏دمج7[[#This Row],[الخامس.الخامس]]-_‏‏دمج7[[#This Row],[الرابع]]</f>
        <v>0</v>
      </c>
    </row>
    <row r="589" spans="1:20">
      <c r="A589" t="s">
        <v>654</v>
      </c>
      <c r="D589" s="299">
        <f>_‏‏دمج3[[#This Row],[الاول.الأول]]-_‏‏دمج3[[#This Row],[التشخيصي]]</f>
        <v>0</v>
      </c>
      <c r="E589" t="s">
        <v>654</v>
      </c>
      <c r="H589" s="299">
        <f>_‏‏دمج4[[#This Row],[الثاني]]-_‏‏دمج4[[#This Row],[الاول.الأول]]</f>
        <v>0</v>
      </c>
      <c r="I589" t="s">
        <v>654</v>
      </c>
      <c r="L589" s="300">
        <f>_‏‏دمج5[[#This Row],[الثالث.الثالث]]-_‏‏دمج5[[#This Row],[الثاني]]</f>
        <v>0</v>
      </c>
      <c r="M589" t="s">
        <v>654</v>
      </c>
      <c r="P589" s="299">
        <f>_‏‏دمج6[[#This Row],[الجدول7.الرابع]]-_‏‏دمج6[[#This Row],[الثالث]]</f>
        <v>0</v>
      </c>
      <c r="Q589" t="s">
        <v>654</v>
      </c>
      <c r="T589" s="299">
        <f>_‏‏دمج7[[#This Row],[الخامس.الخامس]]-_‏‏دمج7[[#This Row],[الرابع]]</f>
        <v>0</v>
      </c>
    </row>
    <row r="590" spans="1:20">
      <c r="A590" t="s">
        <v>654</v>
      </c>
      <c r="D590" s="299">
        <f>_‏‏دمج3[[#This Row],[الاول.الأول]]-_‏‏دمج3[[#This Row],[التشخيصي]]</f>
        <v>0</v>
      </c>
      <c r="E590" t="s">
        <v>654</v>
      </c>
      <c r="H590" s="299">
        <f>_‏‏دمج4[[#This Row],[الثاني]]-_‏‏دمج4[[#This Row],[الاول.الأول]]</f>
        <v>0</v>
      </c>
      <c r="I590" t="s">
        <v>654</v>
      </c>
      <c r="L590" s="300">
        <f>_‏‏دمج5[[#This Row],[الثالث.الثالث]]-_‏‏دمج5[[#This Row],[الثاني]]</f>
        <v>0</v>
      </c>
      <c r="M590" t="s">
        <v>654</v>
      </c>
      <c r="P590" s="299">
        <f>_‏‏دمج6[[#This Row],[الجدول7.الرابع]]-_‏‏دمج6[[#This Row],[الثالث]]</f>
        <v>0</v>
      </c>
      <c r="Q590" t="s">
        <v>654</v>
      </c>
      <c r="T590" s="299">
        <f>_‏‏دمج7[[#This Row],[الخامس.الخامس]]-_‏‏دمج7[[#This Row],[الرابع]]</f>
        <v>0</v>
      </c>
    </row>
    <row r="591" spans="1:20">
      <c r="A591" t="s">
        <v>654</v>
      </c>
      <c r="D591" s="299">
        <f>_‏‏دمج3[[#This Row],[الاول.الأول]]-_‏‏دمج3[[#This Row],[التشخيصي]]</f>
        <v>0</v>
      </c>
      <c r="E591" t="s">
        <v>654</v>
      </c>
      <c r="H591" s="299">
        <f>_‏‏دمج4[[#This Row],[الثاني]]-_‏‏دمج4[[#This Row],[الاول.الأول]]</f>
        <v>0</v>
      </c>
      <c r="I591" t="s">
        <v>654</v>
      </c>
      <c r="L591" s="300">
        <f>_‏‏دمج5[[#This Row],[الثالث.الثالث]]-_‏‏دمج5[[#This Row],[الثاني]]</f>
        <v>0</v>
      </c>
      <c r="M591" t="s">
        <v>654</v>
      </c>
      <c r="P591" s="299">
        <f>_‏‏دمج6[[#This Row],[الجدول7.الرابع]]-_‏‏دمج6[[#This Row],[الثالث]]</f>
        <v>0</v>
      </c>
      <c r="Q591" t="s">
        <v>654</v>
      </c>
      <c r="T591" s="299">
        <f>_‏‏دمج7[[#This Row],[الخامس.الخامس]]-_‏‏دمج7[[#This Row],[الرابع]]</f>
        <v>0</v>
      </c>
    </row>
    <row r="592" spans="1:20">
      <c r="A592" t="s">
        <v>654</v>
      </c>
      <c r="D592" s="299">
        <f>_‏‏دمج3[[#This Row],[الاول.الأول]]-_‏‏دمج3[[#This Row],[التشخيصي]]</f>
        <v>0</v>
      </c>
      <c r="E592" t="s">
        <v>654</v>
      </c>
      <c r="H592" s="299">
        <f>_‏‏دمج4[[#This Row],[الثاني]]-_‏‏دمج4[[#This Row],[الاول.الأول]]</f>
        <v>0</v>
      </c>
      <c r="I592" t="s">
        <v>654</v>
      </c>
      <c r="L592" s="300">
        <f>_‏‏دمج5[[#This Row],[الثالث.الثالث]]-_‏‏دمج5[[#This Row],[الثاني]]</f>
        <v>0</v>
      </c>
      <c r="M592" t="s">
        <v>654</v>
      </c>
      <c r="P592" s="299">
        <f>_‏‏دمج6[[#This Row],[الجدول7.الرابع]]-_‏‏دمج6[[#This Row],[الثالث]]</f>
        <v>0</v>
      </c>
      <c r="Q592" t="s">
        <v>654</v>
      </c>
      <c r="T592" s="299">
        <f>_‏‏دمج7[[#This Row],[الخامس.الخامس]]-_‏‏دمج7[[#This Row],[الرابع]]</f>
        <v>0</v>
      </c>
    </row>
    <row r="593" spans="1:20">
      <c r="A593" t="s">
        <v>654</v>
      </c>
      <c r="D593" s="299">
        <f>_‏‏دمج3[[#This Row],[الاول.الأول]]-_‏‏دمج3[[#This Row],[التشخيصي]]</f>
        <v>0</v>
      </c>
      <c r="E593" t="s">
        <v>654</v>
      </c>
      <c r="H593" s="299">
        <f>_‏‏دمج4[[#This Row],[الثاني]]-_‏‏دمج4[[#This Row],[الاول.الأول]]</f>
        <v>0</v>
      </c>
      <c r="I593" t="s">
        <v>654</v>
      </c>
      <c r="L593" s="300">
        <f>_‏‏دمج5[[#This Row],[الثالث.الثالث]]-_‏‏دمج5[[#This Row],[الثاني]]</f>
        <v>0</v>
      </c>
      <c r="M593" t="s">
        <v>654</v>
      </c>
      <c r="P593" s="299">
        <f>_‏‏دمج6[[#This Row],[الجدول7.الرابع]]-_‏‏دمج6[[#This Row],[الثالث]]</f>
        <v>0</v>
      </c>
      <c r="Q593" t="s">
        <v>654</v>
      </c>
      <c r="T593" s="299">
        <f>_‏‏دمج7[[#This Row],[الخامس.الخامس]]-_‏‏دمج7[[#This Row],[الرابع]]</f>
        <v>0</v>
      </c>
    </row>
    <row r="594" spans="1:20">
      <c r="A594" t="s">
        <v>654</v>
      </c>
      <c r="D594" s="299">
        <f>_‏‏دمج3[[#This Row],[الاول.الأول]]-_‏‏دمج3[[#This Row],[التشخيصي]]</f>
        <v>0</v>
      </c>
      <c r="E594" t="s">
        <v>654</v>
      </c>
      <c r="H594" s="299">
        <f>_‏‏دمج4[[#This Row],[الثاني]]-_‏‏دمج4[[#This Row],[الاول.الأول]]</f>
        <v>0</v>
      </c>
      <c r="I594" t="s">
        <v>654</v>
      </c>
      <c r="L594" s="300">
        <f>_‏‏دمج5[[#This Row],[الثالث.الثالث]]-_‏‏دمج5[[#This Row],[الثاني]]</f>
        <v>0</v>
      </c>
      <c r="M594" t="s">
        <v>654</v>
      </c>
      <c r="P594" s="299">
        <f>_‏‏دمج6[[#This Row],[الجدول7.الرابع]]-_‏‏دمج6[[#This Row],[الثالث]]</f>
        <v>0</v>
      </c>
      <c r="Q594" t="s">
        <v>654</v>
      </c>
      <c r="T594" s="299">
        <f>_‏‏دمج7[[#This Row],[الخامس.الخامس]]-_‏‏دمج7[[#This Row],[الرابع]]</f>
        <v>0</v>
      </c>
    </row>
    <row r="595" spans="1:20">
      <c r="A595" t="s">
        <v>654</v>
      </c>
      <c r="D595" s="299">
        <f>_‏‏دمج3[[#This Row],[الاول.الأول]]-_‏‏دمج3[[#This Row],[التشخيصي]]</f>
        <v>0</v>
      </c>
      <c r="E595" t="s">
        <v>654</v>
      </c>
      <c r="H595" s="299">
        <f>_‏‏دمج4[[#This Row],[الثاني]]-_‏‏دمج4[[#This Row],[الاول.الأول]]</f>
        <v>0</v>
      </c>
      <c r="I595" t="s">
        <v>654</v>
      </c>
      <c r="L595" s="300">
        <f>_‏‏دمج5[[#This Row],[الثالث.الثالث]]-_‏‏دمج5[[#This Row],[الثاني]]</f>
        <v>0</v>
      </c>
      <c r="M595" t="s">
        <v>654</v>
      </c>
      <c r="P595" s="299">
        <f>_‏‏دمج6[[#This Row],[الجدول7.الرابع]]-_‏‏دمج6[[#This Row],[الثالث]]</f>
        <v>0</v>
      </c>
      <c r="Q595" t="s">
        <v>654</v>
      </c>
      <c r="T595" s="299">
        <f>_‏‏دمج7[[#This Row],[الخامس.الخامس]]-_‏‏دمج7[[#This Row],[الرابع]]</f>
        <v>0</v>
      </c>
    </row>
    <row r="596" spans="1:20">
      <c r="A596" t="s">
        <v>654</v>
      </c>
      <c r="D596" s="299">
        <f>_‏‏دمج3[[#This Row],[الاول.الأول]]-_‏‏دمج3[[#This Row],[التشخيصي]]</f>
        <v>0</v>
      </c>
      <c r="E596" t="s">
        <v>654</v>
      </c>
      <c r="H596" s="299">
        <f>_‏‏دمج4[[#This Row],[الثاني]]-_‏‏دمج4[[#This Row],[الاول.الأول]]</f>
        <v>0</v>
      </c>
      <c r="I596" t="s">
        <v>654</v>
      </c>
      <c r="L596" s="300">
        <f>_‏‏دمج5[[#This Row],[الثالث.الثالث]]-_‏‏دمج5[[#This Row],[الثاني]]</f>
        <v>0</v>
      </c>
      <c r="M596" t="s">
        <v>654</v>
      </c>
      <c r="P596" s="299">
        <f>_‏‏دمج6[[#This Row],[الجدول7.الرابع]]-_‏‏دمج6[[#This Row],[الثالث]]</f>
        <v>0</v>
      </c>
      <c r="Q596" t="s">
        <v>654</v>
      </c>
      <c r="T596" s="299">
        <f>_‏‏دمج7[[#This Row],[الخامس.الخامس]]-_‏‏دمج7[[#This Row],[الرابع]]</f>
        <v>0</v>
      </c>
    </row>
    <row r="597" spans="1:20">
      <c r="A597" t="s">
        <v>654</v>
      </c>
      <c r="D597" s="299">
        <f>_‏‏دمج3[[#This Row],[الاول.الأول]]-_‏‏دمج3[[#This Row],[التشخيصي]]</f>
        <v>0</v>
      </c>
      <c r="E597" t="s">
        <v>654</v>
      </c>
      <c r="H597" s="299">
        <f>_‏‏دمج4[[#This Row],[الثاني]]-_‏‏دمج4[[#This Row],[الاول.الأول]]</f>
        <v>0</v>
      </c>
      <c r="I597" t="s">
        <v>654</v>
      </c>
      <c r="L597" s="300">
        <f>_‏‏دمج5[[#This Row],[الثالث.الثالث]]-_‏‏دمج5[[#This Row],[الثاني]]</f>
        <v>0</v>
      </c>
      <c r="M597" t="s">
        <v>654</v>
      </c>
      <c r="P597" s="299">
        <f>_‏‏دمج6[[#This Row],[الجدول7.الرابع]]-_‏‏دمج6[[#This Row],[الثالث]]</f>
        <v>0</v>
      </c>
      <c r="Q597" t="s">
        <v>654</v>
      </c>
      <c r="T597" s="299">
        <f>_‏‏دمج7[[#This Row],[الخامس.الخامس]]-_‏‏دمج7[[#This Row],[الرابع]]</f>
        <v>0</v>
      </c>
    </row>
    <row r="598" spans="1:20">
      <c r="A598" t="s">
        <v>654</v>
      </c>
      <c r="D598" s="299">
        <f>_‏‏دمج3[[#This Row],[الاول.الأول]]-_‏‏دمج3[[#This Row],[التشخيصي]]</f>
        <v>0</v>
      </c>
      <c r="E598" t="s">
        <v>654</v>
      </c>
      <c r="H598" s="299">
        <f>_‏‏دمج4[[#This Row],[الثاني]]-_‏‏دمج4[[#This Row],[الاول.الأول]]</f>
        <v>0</v>
      </c>
      <c r="I598" t="s">
        <v>654</v>
      </c>
      <c r="L598" s="300">
        <f>_‏‏دمج5[[#This Row],[الثالث.الثالث]]-_‏‏دمج5[[#This Row],[الثاني]]</f>
        <v>0</v>
      </c>
      <c r="M598" t="s">
        <v>654</v>
      </c>
      <c r="P598" s="299">
        <f>_‏‏دمج6[[#This Row],[الجدول7.الرابع]]-_‏‏دمج6[[#This Row],[الثالث]]</f>
        <v>0</v>
      </c>
      <c r="Q598" t="s">
        <v>654</v>
      </c>
      <c r="T598" s="299">
        <f>_‏‏دمج7[[#This Row],[الخامس.الخامس]]-_‏‏دمج7[[#This Row],[الرابع]]</f>
        <v>0</v>
      </c>
    </row>
    <row r="599" spans="1:20">
      <c r="A599" t="s">
        <v>654</v>
      </c>
      <c r="D599" s="299">
        <f>_‏‏دمج3[[#This Row],[الاول.الأول]]-_‏‏دمج3[[#This Row],[التشخيصي]]</f>
        <v>0</v>
      </c>
      <c r="E599" t="s">
        <v>654</v>
      </c>
      <c r="H599" s="299">
        <f>_‏‏دمج4[[#This Row],[الثاني]]-_‏‏دمج4[[#This Row],[الاول.الأول]]</f>
        <v>0</v>
      </c>
      <c r="I599" t="s">
        <v>654</v>
      </c>
      <c r="L599" s="300">
        <f>_‏‏دمج5[[#This Row],[الثالث.الثالث]]-_‏‏دمج5[[#This Row],[الثاني]]</f>
        <v>0</v>
      </c>
      <c r="M599" t="s">
        <v>654</v>
      </c>
      <c r="P599" s="299">
        <f>_‏‏دمج6[[#This Row],[الجدول7.الرابع]]-_‏‏دمج6[[#This Row],[الثالث]]</f>
        <v>0</v>
      </c>
      <c r="Q599" t="s">
        <v>654</v>
      </c>
      <c r="T599" s="299">
        <f>_‏‏دمج7[[#This Row],[الخامس.الخامس]]-_‏‏دمج7[[#This Row],[الرابع]]</f>
        <v>0</v>
      </c>
    </row>
    <row r="600" spans="1:20">
      <c r="A600" t="s">
        <v>654</v>
      </c>
      <c r="D600" s="299">
        <f>_‏‏دمج3[[#This Row],[الاول.الأول]]-_‏‏دمج3[[#This Row],[التشخيصي]]</f>
        <v>0</v>
      </c>
      <c r="E600" t="s">
        <v>654</v>
      </c>
      <c r="H600" s="299">
        <f>_‏‏دمج4[[#This Row],[الثاني]]-_‏‏دمج4[[#This Row],[الاول.الأول]]</f>
        <v>0</v>
      </c>
      <c r="I600" t="s">
        <v>654</v>
      </c>
      <c r="L600" s="300">
        <f>_‏‏دمج5[[#This Row],[الثالث.الثالث]]-_‏‏دمج5[[#This Row],[الثاني]]</f>
        <v>0</v>
      </c>
      <c r="M600" t="s">
        <v>654</v>
      </c>
      <c r="P600" s="299">
        <f>_‏‏دمج6[[#This Row],[الجدول7.الرابع]]-_‏‏دمج6[[#This Row],[الثالث]]</f>
        <v>0</v>
      </c>
      <c r="Q600" t="s">
        <v>654</v>
      </c>
      <c r="T600" s="299">
        <f>_‏‏دمج7[[#This Row],[الخامس.الخامس]]-_‏‏دمج7[[#This Row],[الرابع]]</f>
        <v>0</v>
      </c>
    </row>
    <row r="601" spans="1:20">
      <c r="A601" t="s">
        <v>654</v>
      </c>
      <c r="D601" s="299">
        <f>_‏‏دمج3[[#This Row],[الاول.الأول]]-_‏‏دمج3[[#This Row],[التشخيصي]]</f>
        <v>0</v>
      </c>
      <c r="E601" t="s">
        <v>654</v>
      </c>
      <c r="H601" s="299">
        <f>_‏‏دمج4[[#This Row],[الثاني]]-_‏‏دمج4[[#This Row],[الاول.الأول]]</f>
        <v>0</v>
      </c>
      <c r="I601" t="s">
        <v>654</v>
      </c>
      <c r="L601" s="300">
        <f>_‏‏دمج5[[#This Row],[الثالث.الثالث]]-_‏‏دمج5[[#This Row],[الثاني]]</f>
        <v>0</v>
      </c>
      <c r="M601" t="s">
        <v>654</v>
      </c>
      <c r="P601" s="299">
        <f>_‏‏دمج6[[#This Row],[الجدول7.الرابع]]-_‏‏دمج6[[#This Row],[الثالث]]</f>
        <v>0</v>
      </c>
      <c r="Q601" t="s">
        <v>654</v>
      </c>
      <c r="T601" s="299">
        <f>_‏‏دمج7[[#This Row],[الخامس.الخامس]]-_‏‏دمج7[[#This Row],[الرابع]]</f>
        <v>0</v>
      </c>
    </row>
    <row r="602" spans="1:20">
      <c r="A602" t="s">
        <v>654</v>
      </c>
      <c r="D602" s="299">
        <f>_‏‏دمج3[[#This Row],[الاول.الأول]]-_‏‏دمج3[[#This Row],[التشخيصي]]</f>
        <v>0</v>
      </c>
      <c r="E602" t="s">
        <v>654</v>
      </c>
      <c r="H602" s="299">
        <f>_‏‏دمج4[[#This Row],[الثاني]]-_‏‏دمج4[[#This Row],[الاول.الأول]]</f>
        <v>0</v>
      </c>
      <c r="I602" t="s">
        <v>654</v>
      </c>
      <c r="L602" s="300">
        <f>_‏‏دمج5[[#This Row],[الثالث.الثالث]]-_‏‏دمج5[[#This Row],[الثاني]]</f>
        <v>0</v>
      </c>
      <c r="M602" t="s">
        <v>654</v>
      </c>
      <c r="P602" s="299">
        <f>_‏‏دمج6[[#This Row],[الجدول7.الرابع]]-_‏‏دمج6[[#This Row],[الثالث]]</f>
        <v>0</v>
      </c>
      <c r="Q602" t="s">
        <v>654</v>
      </c>
      <c r="T602" s="299">
        <f>_‏‏دمج7[[#This Row],[الخامس.الخامس]]-_‏‏دمج7[[#This Row],[الرابع]]</f>
        <v>0</v>
      </c>
    </row>
    <row r="603" spans="1:20">
      <c r="A603" t="s">
        <v>654</v>
      </c>
      <c r="D603" s="299">
        <f>_‏‏دمج3[[#This Row],[الاول.الأول]]-_‏‏دمج3[[#This Row],[التشخيصي]]</f>
        <v>0</v>
      </c>
      <c r="E603" t="s">
        <v>654</v>
      </c>
      <c r="H603" s="299">
        <f>_‏‏دمج4[[#This Row],[الثاني]]-_‏‏دمج4[[#This Row],[الاول.الأول]]</f>
        <v>0</v>
      </c>
      <c r="I603" t="s">
        <v>654</v>
      </c>
      <c r="L603" s="300">
        <f>_‏‏دمج5[[#This Row],[الثالث.الثالث]]-_‏‏دمج5[[#This Row],[الثاني]]</f>
        <v>0</v>
      </c>
      <c r="M603" t="s">
        <v>654</v>
      </c>
      <c r="P603" s="299">
        <f>_‏‏دمج6[[#This Row],[الجدول7.الرابع]]-_‏‏دمج6[[#This Row],[الثالث]]</f>
        <v>0</v>
      </c>
      <c r="Q603" t="s">
        <v>654</v>
      </c>
      <c r="T603" s="299">
        <f>_‏‏دمج7[[#This Row],[الخامس.الخامس]]-_‏‏دمج7[[#This Row],[الرابع]]</f>
        <v>0</v>
      </c>
    </row>
    <row r="604" spans="1:20">
      <c r="A604" t="s">
        <v>654</v>
      </c>
      <c r="D604" s="299">
        <f>_‏‏دمج3[[#This Row],[الاول.الأول]]-_‏‏دمج3[[#This Row],[التشخيصي]]</f>
        <v>0</v>
      </c>
      <c r="E604" t="s">
        <v>654</v>
      </c>
      <c r="H604" s="299">
        <f>_‏‏دمج4[[#This Row],[الثاني]]-_‏‏دمج4[[#This Row],[الاول.الأول]]</f>
        <v>0</v>
      </c>
      <c r="I604" t="s">
        <v>654</v>
      </c>
      <c r="L604" s="300">
        <f>_‏‏دمج5[[#This Row],[الثالث.الثالث]]-_‏‏دمج5[[#This Row],[الثاني]]</f>
        <v>0</v>
      </c>
      <c r="M604" t="s">
        <v>654</v>
      </c>
      <c r="P604" s="299">
        <f>_‏‏دمج6[[#This Row],[الجدول7.الرابع]]-_‏‏دمج6[[#This Row],[الثالث]]</f>
        <v>0</v>
      </c>
      <c r="Q604" t="s">
        <v>654</v>
      </c>
      <c r="T604" s="299">
        <f>_‏‏دمج7[[#This Row],[الخامس.الخامس]]-_‏‏دمج7[[#This Row],[الرابع]]</f>
        <v>0</v>
      </c>
    </row>
    <row r="605" spans="1:20">
      <c r="A605" t="s">
        <v>654</v>
      </c>
      <c r="D605" s="299">
        <f>_‏‏دمج3[[#This Row],[الاول.الأول]]-_‏‏دمج3[[#This Row],[التشخيصي]]</f>
        <v>0</v>
      </c>
      <c r="E605" t="s">
        <v>654</v>
      </c>
      <c r="H605" s="299">
        <f>_‏‏دمج4[[#This Row],[الثاني]]-_‏‏دمج4[[#This Row],[الاول.الأول]]</f>
        <v>0</v>
      </c>
      <c r="I605" t="s">
        <v>654</v>
      </c>
      <c r="L605" s="300">
        <f>_‏‏دمج5[[#This Row],[الثالث.الثالث]]-_‏‏دمج5[[#This Row],[الثاني]]</f>
        <v>0</v>
      </c>
      <c r="M605" t="s">
        <v>654</v>
      </c>
      <c r="P605" s="299">
        <f>_‏‏دمج6[[#This Row],[الجدول7.الرابع]]-_‏‏دمج6[[#This Row],[الثالث]]</f>
        <v>0</v>
      </c>
      <c r="Q605" t="s">
        <v>654</v>
      </c>
      <c r="T605" s="299">
        <f>_‏‏دمج7[[#This Row],[الخامس.الخامس]]-_‏‏دمج7[[#This Row],[الرابع]]</f>
        <v>0</v>
      </c>
    </row>
    <row r="606" spans="1:20">
      <c r="A606" t="s">
        <v>654</v>
      </c>
      <c r="D606" s="299">
        <f>_‏‏دمج3[[#This Row],[الاول.الأول]]-_‏‏دمج3[[#This Row],[التشخيصي]]</f>
        <v>0</v>
      </c>
      <c r="E606" t="s">
        <v>654</v>
      </c>
      <c r="H606" s="299">
        <f>_‏‏دمج4[[#This Row],[الثاني]]-_‏‏دمج4[[#This Row],[الاول.الأول]]</f>
        <v>0</v>
      </c>
      <c r="I606" t="s">
        <v>654</v>
      </c>
      <c r="L606" s="300">
        <f>_‏‏دمج5[[#This Row],[الثالث.الثالث]]-_‏‏دمج5[[#This Row],[الثاني]]</f>
        <v>0</v>
      </c>
      <c r="M606" t="s">
        <v>654</v>
      </c>
      <c r="P606" s="299">
        <f>_‏‏دمج6[[#This Row],[الجدول7.الرابع]]-_‏‏دمج6[[#This Row],[الثالث]]</f>
        <v>0</v>
      </c>
      <c r="Q606" t="s">
        <v>654</v>
      </c>
      <c r="T606" s="299">
        <f>_‏‏دمج7[[#This Row],[الخامس.الخامس]]-_‏‏دمج7[[#This Row],[الرابع]]</f>
        <v>0</v>
      </c>
    </row>
    <row r="607" spans="1:20">
      <c r="A607" t="s">
        <v>654</v>
      </c>
      <c r="D607" s="299">
        <f>_‏‏دمج3[[#This Row],[الاول.الأول]]-_‏‏دمج3[[#This Row],[التشخيصي]]</f>
        <v>0</v>
      </c>
      <c r="E607" t="s">
        <v>654</v>
      </c>
      <c r="H607" s="299">
        <f>_‏‏دمج4[[#This Row],[الثاني]]-_‏‏دمج4[[#This Row],[الاول.الأول]]</f>
        <v>0</v>
      </c>
      <c r="I607" t="s">
        <v>654</v>
      </c>
      <c r="L607" s="300">
        <f>_‏‏دمج5[[#This Row],[الثالث.الثالث]]-_‏‏دمج5[[#This Row],[الثاني]]</f>
        <v>0</v>
      </c>
      <c r="M607" t="s">
        <v>654</v>
      </c>
      <c r="P607" s="299">
        <f>_‏‏دمج6[[#This Row],[الجدول7.الرابع]]-_‏‏دمج6[[#This Row],[الثالث]]</f>
        <v>0</v>
      </c>
      <c r="Q607" t="s">
        <v>654</v>
      </c>
      <c r="T607" s="299">
        <f>_‏‏دمج7[[#This Row],[الخامس.الخامس]]-_‏‏دمج7[[#This Row],[الرابع]]</f>
        <v>0</v>
      </c>
    </row>
    <row r="608" spans="1:20">
      <c r="A608" t="s">
        <v>654</v>
      </c>
      <c r="D608" s="299">
        <f>_‏‏دمج3[[#This Row],[الاول.الأول]]-_‏‏دمج3[[#This Row],[التشخيصي]]</f>
        <v>0</v>
      </c>
      <c r="E608" t="s">
        <v>654</v>
      </c>
      <c r="H608" s="299">
        <f>_‏‏دمج4[[#This Row],[الثاني]]-_‏‏دمج4[[#This Row],[الاول.الأول]]</f>
        <v>0</v>
      </c>
      <c r="I608" t="s">
        <v>654</v>
      </c>
      <c r="L608" s="300">
        <f>_‏‏دمج5[[#This Row],[الثالث.الثالث]]-_‏‏دمج5[[#This Row],[الثاني]]</f>
        <v>0</v>
      </c>
      <c r="M608" t="s">
        <v>654</v>
      </c>
      <c r="P608" s="299">
        <f>_‏‏دمج6[[#This Row],[الجدول7.الرابع]]-_‏‏دمج6[[#This Row],[الثالث]]</f>
        <v>0</v>
      </c>
      <c r="Q608" t="s">
        <v>654</v>
      </c>
      <c r="T608" s="299">
        <f>_‏‏دمج7[[#This Row],[الخامس.الخامس]]-_‏‏دمج7[[#This Row],[الرابع]]</f>
        <v>0</v>
      </c>
    </row>
    <row r="609" spans="1:20">
      <c r="A609" t="s">
        <v>654</v>
      </c>
      <c r="D609" s="299">
        <f>_‏‏دمج3[[#This Row],[الاول.الأول]]-_‏‏دمج3[[#This Row],[التشخيصي]]</f>
        <v>0</v>
      </c>
      <c r="E609" t="s">
        <v>654</v>
      </c>
      <c r="H609" s="299">
        <f>_‏‏دمج4[[#This Row],[الثاني]]-_‏‏دمج4[[#This Row],[الاول.الأول]]</f>
        <v>0</v>
      </c>
      <c r="I609" t="s">
        <v>654</v>
      </c>
      <c r="L609" s="300">
        <f>_‏‏دمج5[[#This Row],[الثالث.الثالث]]-_‏‏دمج5[[#This Row],[الثاني]]</f>
        <v>0</v>
      </c>
      <c r="M609" t="s">
        <v>654</v>
      </c>
      <c r="P609" s="299">
        <f>_‏‏دمج6[[#This Row],[الجدول7.الرابع]]-_‏‏دمج6[[#This Row],[الثالث]]</f>
        <v>0</v>
      </c>
      <c r="Q609" t="s">
        <v>654</v>
      </c>
      <c r="T609" s="299">
        <f>_‏‏دمج7[[#This Row],[الخامس.الخامس]]-_‏‏دمج7[[#This Row],[الرابع]]</f>
        <v>0</v>
      </c>
    </row>
    <row r="610" spans="1:20">
      <c r="A610" t="s">
        <v>654</v>
      </c>
      <c r="D610" s="299">
        <f>_‏‏دمج3[[#This Row],[الاول.الأول]]-_‏‏دمج3[[#This Row],[التشخيصي]]</f>
        <v>0</v>
      </c>
      <c r="E610" t="s">
        <v>654</v>
      </c>
      <c r="H610" s="299">
        <f>_‏‏دمج4[[#This Row],[الثاني]]-_‏‏دمج4[[#This Row],[الاول.الأول]]</f>
        <v>0</v>
      </c>
      <c r="I610" t="s">
        <v>654</v>
      </c>
      <c r="L610" s="300">
        <f>_‏‏دمج5[[#This Row],[الثالث.الثالث]]-_‏‏دمج5[[#This Row],[الثاني]]</f>
        <v>0</v>
      </c>
      <c r="M610" t="s">
        <v>654</v>
      </c>
      <c r="P610" s="299">
        <f>_‏‏دمج6[[#This Row],[الجدول7.الرابع]]-_‏‏دمج6[[#This Row],[الثالث]]</f>
        <v>0</v>
      </c>
      <c r="Q610" t="s">
        <v>654</v>
      </c>
      <c r="T610" s="299">
        <f>_‏‏دمج7[[#This Row],[الخامس.الخامس]]-_‏‏دمج7[[#This Row],[الرابع]]</f>
        <v>0</v>
      </c>
    </row>
    <row r="611" spans="1:20">
      <c r="A611" t="s">
        <v>654</v>
      </c>
      <c r="D611" s="299">
        <f>_‏‏دمج3[[#This Row],[الاول.الأول]]-_‏‏دمج3[[#This Row],[التشخيصي]]</f>
        <v>0</v>
      </c>
      <c r="E611" t="s">
        <v>654</v>
      </c>
      <c r="H611" s="299">
        <f>_‏‏دمج4[[#This Row],[الثاني]]-_‏‏دمج4[[#This Row],[الاول.الأول]]</f>
        <v>0</v>
      </c>
      <c r="I611" t="s">
        <v>654</v>
      </c>
      <c r="L611" s="300">
        <f>_‏‏دمج5[[#This Row],[الثالث.الثالث]]-_‏‏دمج5[[#This Row],[الثاني]]</f>
        <v>0</v>
      </c>
      <c r="M611" t="s">
        <v>654</v>
      </c>
      <c r="P611" s="299">
        <f>_‏‏دمج6[[#This Row],[الجدول7.الرابع]]-_‏‏دمج6[[#This Row],[الثالث]]</f>
        <v>0</v>
      </c>
      <c r="Q611" t="s">
        <v>654</v>
      </c>
      <c r="T611" s="299">
        <f>_‏‏دمج7[[#This Row],[الخامس.الخامس]]-_‏‏دمج7[[#This Row],[الرابع]]</f>
        <v>0</v>
      </c>
    </row>
    <row r="612" spans="1:20">
      <c r="A612" t="s">
        <v>654</v>
      </c>
      <c r="D612" s="299">
        <f>_‏‏دمج3[[#This Row],[الاول.الأول]]-_‏‏دمج3[[#This Row],[التشخيصي]]</f>
        <v>0</v>
      </c>
      <c r="E612" t="s">
        <v>654</v>
      </c>
      <c r="H612" s="299">
        <f>_‏‏دمج4[[#This Row],[الثاني]]-_‏‏دمج4[[#This Row],[الاول.الأول]]</f>
        <v>0</v>
      </c>
      <c r="I612" t="s">
        <v>654</v>
      </c>
      <c r="L612" s="300">
        <f>_‏‏دمج5[[#This Row],[الثالث.الثالث]]-_‏‏دمج5[[#This Row],[الثاني]]</f>
        <v>0</v>
      </c>
      <c r="M612" t="s">
        <v>654</v>
      </c>
      <c r="P612" s="299">
        <f>_‏‏دمج6[[#This Row],[الجدول7.الرابع]]-_‏‏دمج6[[#This Row],[الثالث]]</f>
        <v>0</v>
      </c>
      <c r="Q612" t="s">
        <v>654</v>
      </c>
      <c r="T612" s="299">
        <f>_‏‏دمج7[[#This Row],[الخامس.الخامس]]-_‏‏دمج7[[#This Row],[الرابع]]</f>
        <v>0</v>
      </c>
    </row>
    <row r="613" spans="1:20">
      <c r="A613" t="s">
        <v>654</v>
      </c>
      <c r="D613" s="299">
        <f>_‏‏دمج3[[#This Row],[الاول.الأول]]-_‏‏دمج3[[#This Row],[التشخيصي]]</f>
        <v>0</v>
      </c>
      <c r="E613" t="s">
        <v>654</v>
      </c>
      <c r="H613" s="299">
        <f>_‏‏دمج4[[#This Row],[الثاني]]-_‏‏دمج4[[#This Row],[الاول.الأول]]</f>
        <v>0</v>
      </c>
      <c r="I613" t="s">
        <v>654</v>
      </c>
      <c r="L613" s="300">
        <f>_‏‏دمج5[[#This Row],[الثالث.الثالث]]-_‏‏دمج5[[#This Row],[الثاني]]</f>
        <v>0</v>
      </c>
      <c r="M613" t="s">
        <v>654</v>
      </c>
      <c r="P613" s="299">
        <f>_‏‏دمج6[[#This Row],[الجدول7.الرابع]]-_‏‏دمج6[[#This Row],[الثالث]]</f>
        <v>0</v>
      </c>
      <c r="Q613" t="s">
        <v>654</v>
      </c>
      <c r="T613" s="299">
        <f>_‏‏دمج7[[#This Row],[الخامس.الخامس]]-_‏‏دمج7[[#This Row],[الرابع]]</f>
        <v>0</v>
      </c>
    </row>
    <row r="614" spans="1:20">
      <c r="A614" t="s">
        <v>654</v>
      </c>
      <c r="D614" s="299">
        <f>_‏‏دمج3[[#This Row],[الاول.الأول]]-_‏‏دمج3[[#This Row],[التشخيصي]]</f>
        <v>0</v>
      </c>
      <c r="E614" t="s">
        <v>654</v>
      </c>
      <c r="H614" s="299">
        <f>_‏‏دمج4[[#This Row],[الثاني]]-_‏‏دمج4[[#This Row],[الاول.الأول]]</f>
        <v>0</v>
      </c>
      <c r="I614" t="s">
        <v>654</v>
      </c>
      <c r="L614" s="300">
        <f>_‏‏دمج5[[#This Row],[الثالث.الثالث]]-_‏‏دمج5[[#This Row],[الثاني]]</f>
        <v>0</v>
      </c>
      <c r="M614" t="s">
        <v>654</v>
      </c>
      <c r="P614" s="299">
        <f>_‏‏دمج6[[#This Row],[الجدول7.الرابع]]-_‏‏دمج6[[#This Row],[الثالث]]</f>
        <v>0</v>
      </c>
      <c r="Q614" t="s">
        <v>654</v>
      </c>
      <c r="T614" s="299">
        <f>_‏‏دمج7[[#This Row],[الخامس.الخامس]]-_‏‏دمج7[[#This Row],[الرابع]]</f>
        <v>0</v>
      </c>
    </row>
    <row r="615" spans="1:20">
      <c r="A615" t="s">
        <v>654</v>
      </c>
      <c r="D615" s="299">
        <f>_‏‏دمج3[[#This Row],[الاول.الأول]]-_‏‏دمج3[[#This Row],[التشخيصي]]</f>
        <v>0</v>
      </c>
      <c r="E615" t="s">
        <v>654</v>
      </c>
      <c r="H615" s="299">
        <f>_‏‏دمج4[[#This Row],[الثاني]]-_‏‏دمج4[[#This Row],[الاول.الأول]]</f>
        <v>0</v>
      </c>
      <c r="I615" t="s">
        <v>654</v>
      </c>
      <c r="L615" s="300">
        <f>_‏‏دمج5[[#This Row],[الثالث.الثالث]]-_‏‏دمج5[[#This Row],[الثاني]]</f>
        <v>0</v>
      </c>
      <c r="M615" t="s">
        <v>654</v>
      </c>
      <c r="P615" s="299">
        <f>_‏‏دمج6[[#This Row],[الجدول7.الرابع]]-_‏‏دمج6[[#This Row],[الثالث]]</f>
        <v>0</v>
      </c>
      <c r="Q615" t="s">
        <v>654</v>
      </c>
      <c r="T615" s="299">
        <f>_‏‏دمج7[[#This Row],[الخامس.الخامس]]-_‏‏دمج7[[#This Row],[الرابع]]</f>
        <v>0</v>
      </c>
    </row>
    <row r="616" spans="1:20">
      <c r="A616" t="s">
        <v>654</v>
      </c>
      <c r="D616" s="299">
        <f>_‏‏دمج3[[#This Row],[الاول.الأول]]-_‏‏دمج3[[#This Row],[التشخيصي]]</f>
        <v>0</v>
      </c>
      <c r="E616" t="s">
        <v>654</v>
      </c>
      <c r="H616" s="299">
        <f>_‏‏دمج4[[#This Row],[الثاني]]-_‏‏دمج4[[#This Row],[الاول.الأول]]</f>
        <v>0</v>
      </c>
      <c r="I616" t="s">
        <v>654</v>
      </c>
      <c r="L616" s="300">
        <f>_‏‏دمج5[[#This Row],[الثالث.الثالث]]-_‏‏دمج5[[#This Row],[الثاني]]</f>
        <v>0</v>
      </c>
      <c r="M616" t="s">
        <v>654</v>
      </c>
      <c r="P616" s="299">
        <f>_‏‏دمج6[[#This Row],[الجدول7.الرابع]]-_‏‏دمج6[[#This Row],[الثالث]]</f>
        <v>0</v>
      </c>
      <c r="Q616" t="s">
        <v>654</v>
      </c>
      <c r="T616" s="299">
        <f>_‏‏دمج7[[#This Row],[الخامس.الخامس]]-_‏‏دمج7[[#This Row],[الرابع]]</f>
        <v>0</v>
      </c>
    </row>
    <row r="617" spans="1:20">
      <c r="A617" t="s">
        <v>654</v>
      </c>
      <c r="D617" s="299">
        <f>_‏‏دمج3[[#This Row],[الاول.الأول]]-_‏‏دمج3[[#This Row],[التشخيصي]]</f>
        <v>0</v>
      </c>
      <c r="E617" t="s">
        <v>654</v>
      </c>
      <c r="H617" s="299">
        <f>_‏‏دمج4[[#This Row],[الثاني]]-_‏‏دمج4[[#This Row],[الاول.الأول]]</f>
        <v>0</v>
      </c>
      <c r="I617" t="s">
        <v>654</v>
      </c>
      <c r="L617" s="300">
        <f>_‏‏دمج5[[#This Row],[الثالث.الثالث]]-_‏‏دمج5[[#This Row],[الثاني]]</f>
        <v>0</v>
      </c>
      <c r="M617" t="s">
        <v>654</v>
      </c>
      <c r="P617" s="299">
        <f>_‏‏دمج6[[#This Row],[الجدول7.الرابع]]-_‏‏دمج6[[#This Row],[الثالث]]</f>
        <v>0</v>
      </c>
      <c r="Q617" t="s">
        <v>654</v>
      </c>
      <c r="T617" s="299">
        <f>_‏‏دمج7[[#This Row],[الخامس.الخامس]]-_‏‏دمج7[[#This Row],[الرابع]]</f>
        <v>0</v>
      </c>
    </row>
    <row r="618" spans="1:20">
      <c r="A618" t="s">
        <v>654</v>
      </c>
      <c r="D618" s="299">
        <f>_‏‏دمج3[[#This Row],[الاول.الأول]]-_‏‏دمج3[[#This Row],[التشخيصي]]</f>
        <v>0</v>
      </c>
      <c r="E618" t="s">
        <v>654</v>
      </c>
      <c r="H618" s="299">
        <f>_‏‏دمج4[[#This Row],[الثاني]]-_‏‏دمج4[[#This Row],[الاول.الأول]]</f>
        <v>0</v>
      </c>
      <c r="I618" t="s">
        <v>654</v>
      </c>
      <c r="L618" s="300">
        <f>_‏‏دمج5[[#This Row],[الثالث.الثالث]]-_‏‏دمج5[[#This Row],[الثاني]]</f>
        <v>0</v>
      </c>
      <c r="M618" t="s">
        <v>654</v>
      </c>
      <c r="P618" s="299">
        <f>_‏‏دمج6[[#This Row],[الجدول7.الرابع]]-_‏‏دمج6[[#This Row],[الثالث]]</f>
        <v>0</v>
      </c>
      <c r="Q618" t="s">
        <v>654</v>
      </c>
      <c r="T618" s="299">
        <f>_‏‏دمج7[[#This Row],[الخامس.الخامس]]-_‏‏دمج7[[#This Row],[الرابع]]</f>
        <v>0</v>
      </c>
    </row>
    <row r="619" spans="1:20">
      <c r="A619" t="s">
        <v>654</v>
      </c>
      <c r="D619" s="299">
        <f>_‏‏دمج3[[#This Row],[الاول.الأول]]-_‏‏دمج3[[#This Row],[التشخيصي]]</f>
        <v>0</v>
      </c>
      <c r="E619" t="s">
        <v>654</v>
      </c>
      <c r="H619" s="299">
        <f>_‏‏دمج4[[#This Row],[الثاني]]-_‏‏دمج4[[#This Row],[الاول.الأول]]</f>
        <v>0</v>
      </c>
      <c r="I619" t="s">
        <v>654</v>
      </c>
      <c r="L619" s="300">
        <f>_‏‏دمج5[[#This Row],[الثالث.الثالث]]-_‏‏دمج5[[#This Row],[الثاني]]</f>
        <v>0</v>
      </c>
      <c r="M619" t="s">
        <v>654</v>
      </c>
      <c r="P619" s="299">
        <f>_‏‏دمج6[[#This Row],[الجدول7.الرابع]]-_‏‏دمج6[[#This Row],[الثالث]]</f>
        <v>0</v>
      </c>
      <c r="Q619" t="s">
        <v>654</v>
      </c>
      <c r="T619" s="299">
        <f>_‏‏دمج7[[#This Row],[الخامس.الخامس]]-_‏‏دمج7[[#This Row],[الرابع]]</f>
        <v>0</v>
      </c>
    </row>
    <row r="620" spans="1:20">
      <c r="A620" t="s">
        <v>654</v>
      </c>
      <c r="D620" s="299">
        <f>_‏‏دمج3[[#This Row],[الاول.الأول]]-_‏‏دمج3[[#This Row],[التشخيصي]]</f>
        <v>0</v>
      </c>
      <c r="E620" t="s">
        <v>654</v>
      </c>
      <c r="H620" s="299">
        <f>_‏‏دمج4[[#This Row],[الثاني]]-_‏‏دمج4[[#This Row],[الاول.الأول]]</f>
        <v>0</v>
      </c>
      <c r="I620" t="s">
        <v>654</v>
      </c>
      <c r="L620" s="300">
        <f>_‏‏دمج5[[#This Row],[الثالث.الثالث]]-_‏‏دمج5[[#This Row],[الثاني]]</f>
        <v>0</v>
      </c>
      <c r="M620" t="s">
        <v>654</v>
      </c>
      <c r="P620" s="299">
        <f>_‏‏دمج6[[#This Row],[الجدول7.الرابع]]-_‏‏دمج6[[#This Row],[الثالث]]</f>
        <v>0</v>
      </c>
      <c r="Q620" t="s">
        <v>654</v>
      </c>
      <c r="T620" s="299">
        <f>_‏‏دمج7[[#This Row],[الخامس.الخامس]]-_‏‏دمج7[[#This Row],[الرابع]]</f>
        <v>0</v>
      </c>
    </row>
    <row r="621" spans="1:20">
      <c r="A621" t="s">
        <v>654</v>
      </c>
      <c r="D621" s="299">
        <f>_‏‏دمج3[[#This Row],[الاول.الأول]]-_‏‏دمج3[[#This Row],[التشخيصي]]</f>
        <v>0</v>
      </c>
      <c r="E621" t="s">
        <v>654</v>
      </c>
      <c r="H621" s="299">
        <f>_‏‏دمج4[[#This Row],[الثاني]]-_‏‏دمج4[[#This Row],[الاول.الأول]]</f>
        <v>0</v>
      </c>
      <c r="I621" t="s">
        <v>654</v>
      </c>
      <c r="L621" s="300">
        <f>_‏‏دمج5[[#This Row],[الثالث.الثالث]]-_‏‏دمج5[[#This Row],[الثاني]]</f>
        <v>0</v>
      </c>
      <c r="M621" t="s">
        <v>654</v>
      </c>
      <c r="P621" s="299">
        <f>_‏‏دمج6[[#This Row],[الجدول7.الرابع]]-_‏‏دمج6[[#This Row],[الثالث]]</f>
        <v>0</v>
      </c>
      <c r="Q621" t="s">
        <v>654</v>
      </c>
      <c r="T621" s="299">
        <f>_‏‏دمج7[[#This Row],[الخامس.الخامس]]-_‏‏دمج7[[#This Row],[الرابع]]</f>
        <v>0</v>
      </c>
    </row>
    <row r="622" spans="1:20">
      <c r="A622" t="s">
        <v>654</v>
      </c>
      <c r="D622" s="299">
        <f>_‏‏دمج3[[#This Row],[الاول.الأول]]-_‏‏دمج3[[#This Row],[التشخيصي]]</f>
        <v>0</v>
      </c>
      <c r="E622" t="s">
        <v>654</v>
      </c>
      <c r="H622" s="299">
        <f>_‏‏دمج4[[#This Row],[الثاني]]-_‏‏دمج4[[#This Row],[الاول.الأول]]</f>
        <v>0</v>
      </c>
      <c r="I622" t="s">
        <v>654</v>
      </c>
      <c r="L622" s="300">
        <f>_‏‏دمج5[[#This Row],[الثالث.الثالث]]-_‏‏دمج5[[#This Row],[الثاني]]</f>
        <v>0</v>
      </c>
      <c r="M622" t="s">
        <v>654</v>
      </c>
      <c r="P622" s="299">
        <f>_‏‏دمج6[[#This Row],[الجدول7.الرابع]]-_‏‏دمج6[[#This Row],[الثالث]]</f>
        <v>0</v>
      </c>
      <c r="Q622" t="s">
        <v>654</v>
      </c>
      <c r="T622" s="299">
        <f>_‏‏دمج7[[#This Row],[الخامس.الخامس]]-_‏‏دمج7[[#This Row],[الرابع]]</f>
        <v>0</v>
      </c>
    </row>
    <row r="623" spans="1:20">
      <c r="A623" t="s">
        <v>654</v>
      </c>
      <c r="D623" s="299">
        <f>_‏‏دمج3[[#This Row],[الاول.الأول]]-_‏‏دمج3[[#This Row],[التشخيصي]]</f>
        <v>0</v>
      </c>
      <c r="E623" t="s">
        <v>654</v>
      </c>
      <c r="H623" s="299">
        <f>_‏‏دمج4[[#This Row],[الثاني]]-_‏‏دمج4[[#This Row],[الاول.الأول]]</f>
        <v>0</v>
      </c>
      <c r="I623" t="s">
        <v>654</v>
      </c>
      <c r="L623" s="300">
        <f>_‏‏دمج5[[#This Row],[الثالث.الثالث]]-_‏‏دمج5[[#This Row],[الثاني]]</f>
        <v>0</v>
      </c>
      <c r="M623" t="s">
        <v>654</v>
      </c>
      <c r="P623" s="299">
        <f>_‏‏دمج6[[#This Row],[الجدول7.الرابع]]-_‏‏دمج6[[#This Row],[الثالث]]</f>
        <v>0</v>
      </c>
      <c r="Q623" t="s">
        <v>654</v>
      </c>
      <c r="T623" s="299">
        <f>_‏‏دمج7[[#This Row],[الخامس.الخامس]]-_‏‏دمج7[[#This Row],[الرابع]]</f>
        <v>0</v>
      </c>
    </row>
    <row r="624" spans="1:20">
      <c r="A624" t="s">
        <v>654</v>
      </c>
      <c r="D624" s="299">
        <f>_‏‏دمج3[[#This Row],[الاول.الأول]]-_‏‏دمج3[[#This Row],[التشخيصي]]</f>
        <v>0</v>
      </c>
      <c r="E624" t="s">
        <v>654</v>
      </c>
      <c r="H624" s="299">
        <f>_‏‏دمج4[[#This Row],[الثاني]]-_‏‏دمج4[[#This Row],[الاول.الأول]]</f>
        <v>0</v>
      </c>
      <c r="I624" t="s">
        <v>654</v>
      </c>
      <c r="L624" s="300">
        <f>_‏‏دمج5[[#This Row],[الثالث.الثالث]]-_‏‏دمج5[[#This Row],[الثاني]]</f>
        <v>0</v>
      </c>
      <c r="M624" t="s">
        <v>654</v>
      </c>
      <c r="P624" s="299">
        <f>_‏‏دمج6[[#This Row],[الجدول7.الرابع]]-_‏‏دمج6[[#This Row],[الثالث]]</f>
        <v>0</v>
      </c>
      <c r="Q624" t="s">
        <v>654</v>
      </c>
      <c r="T624" s="299">
        <f>_‏‏دمج7[[#This Row],[الخامس.الخامس]]-_‏‏دمج7[[#This Row],[الرابع]]</f>
        <v>0</v>
      </c>
    </row>
    <row r="625" spans="1:20">
      <c r="A625" t="s">
        <v>654</v>
      </c>
      <c r="D625" s="299">
        <f>_‏‏دمج3[[#This Row],[الاول.الأول]]-_‏‏دمج3[[#This Row],[التشخيصي]]</f>
        <v>0</v>
      </c>
      <c r="E625" t="s">
        <v>654</v>
      </c>
      <c r="H625" s="299">
        <f>_‏‏دمج4[[#This Row],[الثاني]]-_‏‏دمج4[[#This Row],[الاول.الأول]]</f>
        <v>0</v>
      </c>
      <c r="I625" t="s">
        <v>654</v>
      </c>
      <c r="L625" s="300">
        <f>_‏‏دمج5[[#This Row],[الثالث.الثالث]]-_‏‏دمج5[[#This Row],[الثاني]]</f>
        <v>0</v>
      </c>
      <c r="M625" t="s">
        <v>654</v>
      </c>
      <c r="P625" s="299">
        <f>_‏‏دمج6[[#This Row],[الجدول7.الرابع]]-_‏‏دمج6[[#This Row],[الثالث]]</f>
        <v>0</v>
      </c>
      <c r="Q625" t="s">
        <v>654</v>
      </c>
      <c r="T625" s="299">
        <f>_‏‏دمج7[[#This Row],[الخامس.الخامس]]-_‏‏دمج7[[#This Row],[الرابع]]</f>
        <v>0</v>
      </c>
    </row>
    <row r="626" spans="1:20">
      <c r="A626" t="s">
        <v>654</v>
      </c>
      <c r="D626" s="299">
        <f>_‏‏دمج3[[#This Row],[الاول.الأول]]-_‏‏دمج3[[#This Row],[التشخيصي]]</f>
        <v>0</v>
      </c>
      <c r="E626" t="s">
        <v>654</v>
      </c>
      <c r="H626" s="299">
        <f>_‏‏دمج4[[#This Row],[الثاني]]-_‏‏دمج4[[#This Row],[الاول.الأول]]</f>
        <v>0</v>
      </c>
      <c r="I626" t="s">
        <v>654</v>
      </c>
      <c r="L626" s="300">
        <f>_‏‏دمج5[[#This Row],[الثالث.الثالث]]-_‏‏دمج5[[#This Row],[الثاني]]</f>
        <v>0</v>
      </c>
      <c r="M626" t="s">
        <v>654</v>
      </c>
      <c r="P626" s="299">
        <f>_‏‏دمج6[[#This Row],[الجدول7.الرابع]]-_‏‏دمج6[[#This Row],[الثالث]]</f>
        <v>0</v>
      </c>
      <c r="Q626" t="s">
        <v>654</v>
      </c>
      <c r="T626" s="299">
        <f>_‏‏دمج7[[#This Row],[الخامس.الخامس]]-_‏‏دمج7[[#This Row],[الرابع]]</f>
        <v>0</v>
      </c>
    </row>
    <row r="627" spans="1:20">
      <c r="A627" t="s">
        <v>654</v>
      </c>
      <c r="D627" s="299">
        <f>_‏‏دمج3[[#This Row],[الاول.الأول]]-_‏‏دمج3[[#This Row],[التشخيصي]]</f>
        <v>0</v>
      </c>
      <c r="E627" t="s">
        <v>654</v>
      </c>
      <c r="H627" s="299">
        <f>_‏‏دمج4[[#This Row],[الثاني]]-_‏‏دمج4[[#This Row],[الاول.الأول]]</f>
        <v>0</v>
      </c>
      <c r="I627" t="s">
        <v>654</v>
      </c>
      <c r="L627" s="300">
        <f>_‏‏دمج5[[#This Row],[الثالث.الثالث]]-_‏‏دمج5[[#This Row],[الثاني]]</f>
        <v>0</v>
      </c>
      <c r="M627" t="s">
        <v>654</v>
      </c>
      <c r="P627" s="299">
        <f>_‏‏دمج6[[#This Row],[الجدول7.الرابع]]-_‏‏دمج6[[#This Row],[الثالث]]</f>
        <v>0</v>
      </c>
      <c r="Q627" t="s">
        <v>654</v>
      </c>
      <c r="T627" s="299">
        <f>_‏‏دمج7[[#This Row],[الخامس.الخامس]]-_‏‏دمج7[[#This Row],[الرابع]]</f>
        <v>0</v>
      </c>
    </row>
    <row r="628" spans="1:20">
      <c r="A628" t="s">
        <v>654</v>
      </c>
      <c r="D628" s="299">
        <f>_‏‏دمج3[[#This Row],[الاول.الأول]]-_‏‏دمج3[[#This Row],[التشخيصي]]</f>
        <v>0</v>
      </c>
      <c r="E628" t="s">
        <v>654</v>
      </c>
      <c r="H628" s="299">
        <f>_‏‏دمج4[[#This Row],[الثاني]]-_‏‏دمج4[[#This Row],[الاول.الأول]]</f>
        <v>0</v>
      </c>
      <c r="I628" t="s">
        <v>654</v>
      </c>
      <c r="L628" s="300">
        <f>_‏‏دمج5[[#This Row],[الثالث.الثالث]]-_‏‏دمج5[[#This Row],[الثاني]]</f>
        <v>0</v>
      </c>
      <c r="M628" t="s">
        <v>654</v>
      </c>
      <c r="P628" s="299">
        <f>_‏‏دمج6[[#This Row],[الجدول7.الرابع]]-_‏‏دمج6[[#This Row],[الثالث]]</f>
        <v>0</v>
      </c>
      <c r="Q628" t="s">
        <v>654</v>
      </c>
      <c r="T628" s="299">
        <f>_‏‏دمج7[[#This Row],[الخامس.الخامس]]-_‏‏دمج7[[#This Row],[الرابع]]</f>
        <v>0</v>
      </c>
    </row>
    <row r="629" spans="1:20">
      <c r="A629" t="s">
        <v>654</v>
      </c>
      <c r="D629" s="299">
        <f>_‏‏دمج3[[#This Row],[الاول.الأول]]-_‏‏دمج3[[#This Row],[التشخيصي]]</f>
        <v>0</v>
      </c>
      <c r="E629" t="s">
        <v>654</v>
      </c>
      <c r="H629" s="299">
        <f>_‏‏دمج4[[#This Row],[الثاني]]-_‏‏دمج4[[#This Row],[الاول.الأول]]</f>
        <v>0</v>
      </c>
      <c r="I629" t="s">
        <v>654</v>
      </c>
      <c r="L629" s="300">
        <f>_‏‏دمج5[[#This Row],[الثالث.الثالث]]-_‏‏دمج5[[#This Row],[الثاني]]</f>
        <v>0</v>
      </c>
      <c r="M629" t="s">
        <v>654</v>
      </c>
      <c r="P629" s="299">
        <f>_‏‏دمج6[[#This Row],[الجدول7.الرابع]]-_‏‏دمج6[[#This Row],[الثالث]]</f>
        <v>0</v>
      </c>
      <c r="Q629" t="s">
        <v>654</v>
      </c>
      <c r="T629" s="299">
        <f>_‏‏دمج7[[#This Row],[الخامس.الخامس]]-_‏‏دمج7[[#This Row],[الرابع]]</f>
        <v>0</v>
      </c>
    </row>
    <row r="630" spans="1:20">
      <c r="A630" t="s">
        <v>654</v>
      </c>
      <c r="D630" s="299">
        <f>_‏‏دمج3[[#This Row],[الاول.الأول]]-_‏‏دمج3[[#This Row],[التشخيصي]]</f>
        <v>0</v>
      </c>
      <c r="E630" t="s">
        <v>654</v>
      </c>
      <c r="H630" s="299">
        <f>_‏‏دمج4[[#This Row],[الثاني]]-_‏‏دمج4[[#This Row],[الاول.الأول]]</f>
        <v>0</v>
      </c>
      <c r="I630" t="s">
        <v>654</v>
      </c>
      <c r="L630" s="300">
        <f>_‏‏دمج5[[#This Row],[الثالث.الثالث]]-_‏‏دمج5[[#This Row],[الثاني]]</f>
        <v>0</v>
      </c>
      <c r="M630" t="s">
        <v>654</v>
      </c>
      <c r="P630" s="299">
        <f>_‏‏دمج6[[#This Row],[الجدول7.الرابع]]-_‏‏دمج6[[#This Row],[الثالث]]</f>
        <v>0</v>
      </c>
      <c r="Q630" t="s">
        <v>654</v>
      </c>
      <c r="T630" s="299">
        <f>_‏‏دمج7[[#This Row],[الخامس.الخامس]]-_‏‏دمج7[[#This Row],[الرابع]]</f>
        <v>0</v>
      </c>
    </row>
  </sheetData>
  <mergeCells count="1">
    <mergeCell ref="C1:I3"/>
  </mergeCells>
  <conditionalFormatting sqref="D4:D1048576">
    <cfRule type="dataBar" priority="1">
      <dataBar>
        <cfvo type="min"/>
        <cfvo type="max"/>
        <color rgb="FF63C384"/>
      </dataBar>
      <extLst>
        <ext xmlns:x14="http://schemas.microsoft.com/office/spreadsheetml/2009/9/main" uri="{B025F937-C7B1-47D3-B67F-A62EFF666E3E}">
          <x14:id>{6AB522DC-89A0-43D4-8F62-3E7CB3655DAF}</x14:id>
        </ext>
      </extLst>
    </cfRule>
  </conditionalFormatting>
  <conditionalFormatting sqref="H4:H1048576">
    <cfRule type="dataBar" priority="6">
      <dataBar>
        <cfvo type="min"/>
        <cfvo type="max"/>
        <color rgb="FF63C384"/>
      </dataBar>
      <extLst>
        <ext xmlns:x14="http://schemas.microsoft.com/office/spreadsheetml/2009/9/main" uri="{B025F937-C7B1-47D3-B67F-A62EFF666E3E}">
          <x14:id>{B86526C0-709B-4B2F-BA5B-27AF0D759ADC}</x14:id>
        </ext>
      </extLst>
    </cfRule>
  </conditionalFormatting>
  <conditionalFormatting sqref="L1:L1048576">
    <cfRule type="dataBar" priority="5">
      <dataBar>
        <cfvo type="min"/>
        <cfvo type="max"/>
        <color rgb="FF63C384"/>
      </dataBar>
      <extLst>
        <ext xmlns:x14="http://schemas.microsoft.com/office/spreadsheetml/2009/9/main" uri="{B025F937-C7B1-47D3-B67F-A62EFF666E3E}">
          <x14:id>{29B8B1A0-5A59-4B36-A7E9-0CD85EDB3FC7}</x14:id>
        </ext>
      </extLst>
    </cfRule>
  </conditionalFormatting>
  <conditionalFormatting sqref="P1:P1048576">
    <cfRule type="dataBar" priority="4">
      <dataBar>
        <cfvo type="min"/>
        <cfvo type="max"/>
        <color rgb="FF63C384"/>
      </dataBar>
      <extLst>
        <ext xmlns:x14="http://schemas.microsoft.com/office/spreadsheetml/2009/9/main" uri="{B025F937-C7B1-47D3-B67F-A62EFF666E3E}">
          <x14:id>{B770DB0C-C4E3-4F4C-B567-A9C208C6296C}</x14:id>
        </ext>
      </extLst>
    </cfRule>
  </conditionalFormatting>
  <conditionalFormatting sqref="T1:T1048576">
    <cfRule type="dataBar" priority="3">
      <dataBar>
        <cfvo type="min"/>
        <cfvo type="max"/>
        <color rgb="FF63C384"/>
      </dataBar>
      <extLst>
        <ext xmlns:x14="http://schemas.microsoft.com/office/spreadsheetml/2009/9/main" uri="{B025F937-C7B1-47D3-B67F-A62EFF666E3E}">
          <x14:id>{B5A52883-4AA1-4817-8BA2-0CC6B74902E0}</x14:id>
        </ext>
      </extLst>
    </cfRule>
  </conditionalFormatting>
  <pageMargins left="0.7" right="0.7" top="0.75" bottom="0.75" header="0.3" footer="0.3"/>
  <drawing r:id="rId1"/>
  <tableParts count="5">
    <tablePart r:id="rId2"/>
    <tablePart r:id="rId3"/>
    <tablePart r:id="rId4"/>
    <tablePart r:id="rId5"/>
    <tablePart r:id="rId6"/>
  </tableParts>
  <extLst>
    <ext xmlns:x14="http://schemas.microsoft.com/office/spreadsheetml/2009/9/main" uri="{78C0D931-6437-407d-A8EE-F0AAD7539E65}">
      <x14:conditionalFormattings>
        <x14:conditionalFormatting xmlns:xm="http://schemas.microsoft.com/office/excel/2006/main">
          <x14:cfRule type="dataBar" id="{6AB522DC-89A0-43D4-8F62-3E7CB3655DAF}">
            <x14:dataBar minLength="0" maxLength="100" border="1" negativeBarBorderColorSameAsPositive="0">
              <x14:cfvo type="autoMin"/>
              <x14:cfvo type="autoMax"/>
              <x14:borderColor rgb="FF63C384"/>
              <x14:negativeFillColor rgb="FFFF0000"/>
              <x14:negativeBorderColor rgb="FFFF0000"/>
              <x14:axisColor rgb="FF000000"/>
            </x14:dataBar>
          </x14:cfRule>
          <xm:sqref>D4:D1048576</xm:sqref>
        </x14:conditionalFormatting>
        <x14:conditionalFormatting xmlns:xm="http://schemas.microsoft.com/office/excel/2006/main">
          <x14:cfRule type="dataBar" id="{B86526C0-709B-4B2F-BA5B-27AF0D759ADC}">
            <x14:dataBar minLength="0" maxLength="100" border="1" negativeBarBorderColorSameAsPositive="0">
              <x14:cfvo type="autoMin"/>
              <x14:cfvo type="autoMax"/>
              <x14:borderColor rgb="FF63C384"/>
              <x14:negativeFillColor rgb="FFFF0000"/>
              <x14:negativeBorderColor rgb="FFFF0000"/>
              <x14:axisColor rgb="FF000000"/>
            </x14:dataBar>
          </x14:cfRule>
          <xm:sqref>H4:H1048576</xm:sqref>
        </x14:conditionalFormatting>
        <x14:conditionalFormatting xmlns:xm="http://schemas.microsoft.com/office/excel/2006/main">
          <x14:cfRule type="dataBar" id="{29B8B1A0-5A59-4B36-A7E9-0CD85EDB3FC7}">
            <x14:dataBar minLength="0" maxLength="100" border="1" negativeBarBorderColorSameAsPositive="0">
              <x14:cfvo type="autoMin"/>
              <x14:cfvo type="autoMax"/>
              <x14:borderColor rgb="FF63C384"/>
              <x14:negativeFillColor rgb="FFFF0000"/>
              <x14:negativeBorderColor rgb="FFFF0000"/>
              <x14:axisColor rgb="FF000000"/>
            </x14:dataBar>
          </x14:cfRule>
          <xm:sqref>L1:L1048576</xm:sqref>
        </x14:conditionalFormatting>
        <x14:conditionalFormatting xmlns:xm="http://schemas.microsoft.com/office/excel/2006/main">
          <x14:cfRule type="dataBar" id="{B770DB0C-C4E3-4F4C-B567-A9C208C6296C}">
            <x14:dataBar minLength="0" maxLength="100" border="1" negativeBarBorderColorSameAsPositive="0">
              <x14:cfvo type="autoMin"/>
              <x14:cfvo type="autoMax"/>
              <x14:borderColor rgb="FF63C384"/>
              <x14:negativeFillColor rgb="FFFF0000"/>
              <x14:negativeBorderColor rgb="FFFF0000"/>
              <x14:axisColor rgb="FF000000"/>
            </x14:dataBar>
          </x14:cfRule>
          <xm:sqref>P1:P1048576</xm:sqref>
        </x14:conditionalFormatting>
        <x14:conditionalFormatting xmlns:xm="http://schemas.microsoft.com/office/excel/2006/main">
          <x14:cfRule type="dataBar" id="{B5A52883-4AA1-4817-8BA2-0CC6B74902E0}">
            <x14:dataBar minLength="0" maxLength="100" border="1" negativeBarBorderColorSameAsPositive="0">
              <x14:cfvo type="autoMin"/>
              <x14:cfvo type="autoMax"/>
              <x14:borderColor rgb="FF63C384"/>
              <x14:negativeFillColor rgb="FFFF0000"/>
              <x14:negativeBorderColor rgb="FFFF0000"/>
              <x14:axisColor rgb="FF000000"/>
            </x14:dataBar>
          </x14:cfRule>
          <xm:sqref>T1:T1048576</xm:sqref>
        </x14:conditionalFormatting>
      </x14:conditionalFormatting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8D4E4-DC79-4B03-971B-13CB07253BFE}">
  <dimension ref="A1:M26"/>
  <sheetViews>
    <sheetView rightToLeft="1" workbookViewId="0">
      <selection activeCell="F5" sqref="F5:G6"/>
    </sheetView>
  </sheetViews>
  <sheetFormatPr defaultRowHeight="14.25"/>
  <cols>
    <col min="1" max="1" width="29.5" customWidth="1"/>
    <col min="2" max="2" width="9.5" style="287" customWidth="1"/>
    <col min="3" max="3" width="9.375" customWidth="1"/>
  </cols>
  <sheetData>
    <row r="1" spans="1:13">
      <c r="A1" t="s">
        <v>246</v>
      </c>
      <c r="B1" s="287" t="s">
        <v>231</v>
      </c>
    </row>
    <row r="2" spans="1:13">
      <c r="A2" t="str">
        <f>احصائيات0!B3</f>
        <v>المرتفع :  يحل مسائل رياضية على الأنماط العددية والدوال</v>
      </c>
      <c r="B2" s="287">
        <f ca="1">احصائيات0!D3</f>
        <v>0.95</v>
      </c>
    </row>
    <row r="3" spans="1:13">
      <c r="A3" t="str">
        <f>احصائيات0!B4</f>
        <v>المرتفع : يدرك الفروق بين مقاييس النزعة المركزية</v>
      </c>
      <c r="B3" s="287">
        <f ca="1">احصائيات0!D4</f>
        <v>0.4375</v>
      </c>
    </row>
    <row r="4" spans="1:13">
      <c r="A4" t="str">
        <f>احصائيات0!B5</f>
        <v>المتوسط :  يوجد النسبة المئوية</v>
      </c>
      <c r="B4" s="287">
        <f ca="1">احصائيات0!D5</f>
        <v>0.7</v>
      </c>
    </row>
    <row r="5" spans="1:13">
      <c r="A5" t="str">
        <f>احصائيات0!B6</f>
        <v xml:space="preserve">المتوسط :  يطبق العمليات على الكسور والأعداد العشرية </v>
      </c>
      <c r="B5" s="287">
        <f ca="1">احصائيات0!D6</f>
        <v>1</v>
      </c>
    </row>
    <row r="6" spans="1:13">
      <c r="A6" t="str">
        <f>احصائيات0!B7</f>
        <v>-</v>
      </c>
      <c r="B6" s="287" t="e">
        <f ca="1">احصائيات0!D7</f>
        <v>#DIV/0!</v>
      </c>
    </row>
    <row r="7" spans="1:13">
      <c r="A7" t="str">
        <f>احصائيات0!B8</f>
        <v>-</v>
      </c>
      <c r="B7" s="287" t="e">
        <f ca="1">احصائيات0!D8</f>
        <v>#DIV/0!</v>
      </c>
    </row>
    <row r="8" spans="1:13">
      <c r="A8" t="str">
        <f>احصائيات0!B9</f>
        <v>-</v>
      </c>
      <c r="B8" s="287" t="e">
        <f ca="1">احصائيات0!D9</f>
        <v>#DIV/0!</v>
      </c>
    </row>
    <row r="9" spans="1:13">
      <c r="A9" t="str">
        <f>احصائيات0!B10</f>
        <v>-</v>
      </c>
      <c r="B9" s="287" t="e">
        <f ca="1">احصائيات0!D10</f>
        <v>#DIV/0!</v>
      </c>
    </row>
    <row r="10" spans="1:13">
      <c r="A10" t="str">
        <f>احصائيات0!B11</f>
        <v>-</v>
      </c>
      <c r="B10" s="287" t="e">
        <f ca="1">احصائيات0!D11</f>
        <v>#DIV/0!</v>
      </c>
      <c r="K10" t="str">
        <f>A2</f>
        <v>المرتفع :  يحل مسائل رياضية على الأنماط العددية والدوال</v>
      </c>
      <c r="L10" s="130">
        <f ca="1">B2</f>
        <v>0.95</v>
      </c>
      <c r="M10" t="e">
        <f ca="1">RANK(L10,L:L,0)</f>
        <v>#DIV/0!</v>
      </c>
    </row>
    <row r="11" spans="1:13">
      <c r="A11" t="str">
        <f>احصائيات0!B12</f>
        <v>-</v>
      </c>
      <c r="B11" s="287" t="e">
        <f ca="1">احصائيات0!D12</f>
        <v>#DIV/0!</v>
      </c>
      <c r="K11" t="str">
        <f t="shared" ref="K11:L11" si="0">A3</f>
        <v>المرتفع : يدرك الفروق بين مقاييس النزعة المركزية</v>
      </c>
      <c r="L11" s="130">
        <f t="shared" ca="1" si="0"/>
        <v>0.4375</v>
      </c>
      <c r="M11" t="e">
        <f t="shared" ref="M11:M15" ca="1" si="1">RANK(L11,L:L,0)</f>
        <v>#DIV/0!</v>
      </c>
    </row>
    <row r="12" spans="1:13">
      <c r="A12" t="str">
        <f>احصائيات0!B13</f>
        <v>-</v>
      </c>
      <c r="B12" s="287" t="e">
        <f ca="1">احصائيات0!D13</f>
        <v>#DIV/0!</v>
      </c>
      <c r="K12" t="str">
        <f t="shared" ref="K12:L12" si="2">A4</f>
        <v>المتوسط :  يوجد النسبة المئوية</v>
      </c>
      <c r="L12" s="130">
        <f t="shared" ca="1" si="2"/>
        <v>0.7</v>
      </c>
      <c r="M12" t="e">
        <f t="shared" ca="1" si="1"/>
        <v>#DIV/0!</v>
      </c>
    </row>
    <row r="13" spans="1:13">
      <c r="A13" t="str">
        <f>احصائيات0!B14</f>
        <v>-</v>
      </c>
      <c r="B13" s="287" t="e">
        <f ca="1">احصائيات0!D14</f>
        <v>#DIV/0!</v>
      </c>
      <c r="K13" t="str">
        <f t="shared" ref="K13:L13" si="3">A5</f>
        <v xml:space="preserve">المتوسط :  يطبق العمليات على الكسور والأعداد العشرية </v>
      </c>
      <c r="L13" s="130">
        <f t="shared" ca="1" si="3"/>
        <v>1</v>
      </c>
      <c r="M13" t="e">
        <f t="shared" ca="1" si="1"/>
        <v>#DIV/0!</v>
      </c>
    </row>
    <row r="14" spans="1:13">
      <c r="A14" t="str">
        <f>احصائيات0!B15</f>
        <v>-</v>
      </c>
      <c r="B14" s="287" t="e">
        <f ca="1">احصائيات0!D15</f>
        <v>#DIV/0!</v>
      </c>
      <c r="K14" t="str">
        <f t="shared" ref="K14:L14" si="4">A6</f>
        <v>-</v>
      </c>
      <c r="L14" s="130" t="e">
        <f t="shared" ca="1" si="4"/>
        <v>#DIV/0!</v>
      </c>
      <c r="M14" t="e">
        <f t="shared" ca="1" si="1"/>
        <v>#DIV/0!</v>
      </c>
    </row>
    <row r="15" spans="1:13">
      <c r="A15" t="str">
        <f>احصائيات0!B16</f>
        <v>-</v>
      </c>
      <c r="B15" s="287" t="e">
        <f ca="1">احصائيات0!D16</f>
        <v>#DIV/0!</v>
      </c>
      <c r="K15" t="str">
        <f t="shared" ref="K15:L15" si="5">A7</f>
        <v>-</v>
      </c>
      <c r="L15" s="130" t="e">
        <f t="shared" ca="1" si="5"/>
        <v>#DIV/0!</v>
      </c>
      <c r="M15" t="e">
        <f t="shared" ca="1" si="1"/>
        <v>#DIV/0!</v>
      </c>
    </row>
    <row r="16" spans="1:13">
      <c r="A16" t="str">
        <f>احصائيات0!B17</f>
        <v>-</v>
      </c>
      <c r="B16" s="287" t="e">
        <f ca="1">احصائيات0!D17</f>
        <v>#DIV/0!</v>
      </c>
      <c r="L16" s="130"/>
    </row>
    <row r="17" spans="1:12">
      <c r="A17" t="str">
        <f>احصائيات0!B18</f>
        <v>-</v>
      </c>
      <c r="B17" s="287" t="e">
        <f ca="1">احصائيات0!D18</f>
        <v>#DIV/0!</v>
      </c>
      <c r="L17" s="130"/>
    </row>
    <row r="18" spans="1:12">
      <c r="A18" t="str">
        <f>احصائيات0!B19</f>
        <v>-</v>
      </c>
      <c r="B18" s="287" t="e">
        <f ca="1">احصائيات0!D19</f>
        <v>#DIV/0!</v>
      </c>
      <c r="L18" s="130"/>
    </row>
    <row r="19" spans="1:12">
      <c r="A19" t="str">
        <f>احصائيات0!B20</f>
        <v>-</v>
      </c>
      <c r="B19" s="287" t="e">
        <f ca="1">احصائيات0!D20</f>
        <v>#DIV/0!</v>
      </c>
      <c r="L19" s="130"/>
    </row>
    <row r="20" spans="1:12">
      <c r="A20" t="str">
        <f>احصائيات0!B21</f>
        <v>-</v>
      </c>
      <c r="B20" s="287" t="e">
        <f ca="1">احصائيات0!D21</f>
        <v>#DIV/0!</v>
      </c>
      <c r="L20" s="130"/>
    </row>
    <row r="21" spans="1:12">
      <c r="A21" t="str">
        <f>احصائيات0!B22</f>
        <v>-</v>
      </c>
      <c r="B21" s="287" t="e">
        <f ca="1">احصائيات0!D22</f>
        <v>#DIV/0!</v>
      </c>
      <c r="L21" s="130"/>
    </row>
    <row r="22" spans="1:12">
      <c r="A22" t="str">
        <f>احصائيات0!B23</f>
        <v>-</v>
      </c>
      <c r="B22" s="287" t="e">
        <f ca="1">احصائيات0!D23</f>
        <v>#DIV/0!</v>
      </c>
      <c r="L22" s="130"/>
    </row>
    <row r="23" spans="1:12">
      <c r="A23" t="str">
        <f>احصائيات0!B24</f>
        <v>-</v>
      </c>
      <c r="B23" s="287" t="e">
        <f ca="1">احصائيات0!D24</f>
        <v>#DIV/0!</v>
      </c>
      <c r="L23" s="130"/>
    </row>
    <row r="24" spans="1:12">
      <c r="A24" t="str">
        <f>احصائيات0!B25</f>
        <v>-</v>
      </c>
      <c r="B24" s="287" t="e">
        <f ca="1">احصائيات0!D25</f>
        <v>#DIV/0!</v>
      </c>
      <c r="L24" s="130"/>
    </row>
    <row r="25" spans="1:12">
      <c r="A25" t="str">
        <f>احصائيات0!B26</f>
        <v>-</v>
      </c>
      <c r="B25" s="287" t="e">
        <f ca="1">احصائيات0!D26</f>
        <v>#DIV/0!</v>
      </c>
      <c r="L25" s="130"/>
    </row>
    <row r="26" spans="1:12">
      <c r="A26" t="str">
        <f>احصائيات0!B27</f>
        <v>-</v>
      </c>
      <c r="B26" s="287" t="e">
        <f ca="1">احصائيات0!D27</f>
        <v>#DIV/0!</v>
      </c>
      <c r="L26" s="130"/>
    </row>
  </sheetData>
  <pageMargins left="0.7" right="0.7" top="0.75" bottom="0.75" header="0.3" footer="0.3"/>
  <tableParts count="1">
    <tablePart r:id="rId1"/>
  </tablePart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8C8E1-BF90-4DAB-8EA4-7EF20B1088E3}">
  <dimension ref="A1:B26"/>
  <sheetViews>
    <sheetView rightToLeft="1" workbookViewId="0">
      <selection activeCell="A4" sqref="A4"/>
    </sheetView>
  </sheetViews>
  <sheetFormatPr defaultRowHeight="14.25"/>
  <cols>
    <col min="1" max="1" width="29.5" customWidth="1"/>
    <col min="2" max="2" width="9" style="287"/>
    <col min="3" max="3" width="2.5" customWidth="1"/>
  </cols>
  <sheetData>
    <row r="1" spans="1:2">
      <c r="A1" t="s">
        <v>246</v>
      </c>
      <c r="B1" s="287" t="s">
        <v>232</v>
      </c>
    </row>
    <row r="2" spans="1:2">
      <c r="A2" t="str">
        <f>'احصائيات 1'!B3</f>
        <v>-</v>
      </c>
      <c r="B2" s="287" t="e">
        <f>'احصائيات 1'!D3</f>
        <v>#DIV/0!</v>
      </c>
    </row>
    <row r="3" spans="1:2">
      <c r="A3" t="str">
        <f>'احصائيات 1'!B4</f>
        <v>-</v>
      </c>
      <c r="B3" s="287" t="e">
        <f>'احصائيات 1'!D4</f>
        <v>#DIV/0!</v>
      </c>
    </row>
    <row r="4" spans="1:2">
      <c r="A4" t="str">
        <f>'احصائيات 1'!B5</f>
        <v>-</v>
      </c>
      <c r="B4" s="287" t="e">
        <f>'احصائيات 1'!D5</f>
        <v>#DIV/0!</v>
      </c>
    </row>
    <row r="5" spans="1:2">
      <c r="A5" t="str">
        <f>'احصائيات 1'!B6</f>
        <v>-</v>
      </c>
      <c r="B5" s="287" t="e">
        <f>'احصائيات 1'!D6</f>
        <v>#DIV/0!</v>
      </c>
    </row>
    <row r="6" spans="1:2">
      <c r="A6" t="str">
        <f>'احصائيات 1'!B7</f>
        <v>-</v>
      </c>
      <c r="B6" s="287" t="e">
        <f>'احصائيات 1'!D7</f>
        <v>#DIV/0!</v>
      </c>
    </row>
    <row r="7" spans="1:2">
      <c r="A7" t="str">
        <f>'احصائيات 1'!B8</f>
        <v>-</v>
      </c>
      <c r="B7" s="287" t="e">
        <f>'احصائيات 1'!D8</f>
        <v>#DIV/0!</v>
      </c>
    </row>
    <row r="8" spans="1:2">
      <c r="A8" t="str">
        <f>'احصائيات 1'!B9</f>
        <v>-</v>
      </c>
      <c r="B8" s="287" t="e">
        <f>'احصائيات 1'!D9</f>
        <v>#DIV/0!</v>
      </c>
    </row>
    <row r="9" spans="1:2">
      <c r="A9" t="str">
        <f>'احصائيات 1'!B10</f>
        <v>-</v>
      </c>
      <c r="B9" s="287" t="e">
        <f>'احصائيات 1'!D10</f>
        <v>#DIV/0!</v>
      </c>
    </row>
    <row r="10" spans="1:2">
      <c r="A10" t="str">
        <f>'احصائيات 1'!B11</f>
        <v>-</v>
      </c>
      <c r="B10" s="287" t="e">
        <f>'احصائيات 1'!D11</f>
        <v>#DIV/0!</v>
      </c>
    </row>
    <row r="11" spans="1:2">
      <c r="A11" t="str">
        <f>'احصائيات 1'!B12</f>
        <v>-</v>
      </c>
      <c r="B11" s="287" t="e">
        <f>'احصائيات 1'!D12</f>
        <v>#DIV/0!</v>
      </c>
    </row>
    <row r="12" spans="1:2">
      <c r="A12" t="str">
        <f>'احصائيات 1'!B13</f>
        <v>-</v>
      </c>
      <c r="B12" s="287" t="e">
        <f>'احصائيات 1'!D13</f>
        <v>#DIV/0!</v>
      </c>
    </row>
    <row r="13" spans="1:2">
      <c r="A13" t="str">
        <f>'احصائيات 1'!B14</f>
        <v>-</v>
      </c>
      <c r="B13" s="287" t="e">
        <f>'احصائيات 1'!D14</f>
        <v>#DIV/0!</v>
      </c>
    </row>
    <row r="14" spans="1:2">
      <c r="A14" t="str">
        <f>'احصائيات 1'!B15</f>
        <v>-</v>
      </c>
      <c r="B14" s="287" t="e">
        <f>'احصائيات 1'!D15</f>
        <v>#DIV/0!</v>
      </c>
    </row>
    <row r="15" spans="1:2">
      <c r="A15" t="str">
        <f>'احصائيات 1'!B16</f>
        <v>-</v>
      </c>
      <c r="B15" s="287" t="e">
        <f>'احصائيات 1'!D16</f>
        <v>#DIV/0!</v>
      </c>
    </row>
    <row r="16" spans="1:2">
      <c r="A16" t="str">
        <f>'احصائيات 1'!B17</f>
        <v>-</v>
      </c>
      <c r="B16" s="287" t="e">
        <f>'احصائيات 1'!D17</f>
        <v>#DIV/0!</v>
      </c>
    </row>
    <row r="17" spans="1:2">
      <c r="A17" t="str">
        <f>'احصائيات 1'!B18</f>
        <v>-</v>
      </c>
      <c r="B17" s="287" t="e">
        <f>'احصائيات 1'!D18</f>
        <v>#DIV/0!</v>
      </c>
    </row>
    <row r="18" spans="1:2">
      <c r="A18" t="str">
        <f>'احصائيات 1'!B19</f>
        <v>-</v>
      </c>
      <c r="B18" s="287" t="e">
        <f>'احصائيات 1'!D19</f>
        <v>#DIV/0!</v>
      </c>
    </row>
    <row r="19" spans="1:2">
      <c r="A19" t="str">
        <f>'احصائيات 1'!B20</f>
        <v>-</v>
      </c>
      <c r="B19" s="287" t="e">
        <f>'احصائيات 1'!D20</f>
        <v>#DIV/0!</v>
      </c>
    </row>
    <row r="20" spans="1:2">
      <c r="A20" t="str">
        <f>'احصائيات 1'!B21</f>
        <v>-</v>
      </c>
      <c r="B20" s="287" t="e">
        <f>'احصائيات 1'!D21</f>
        <v>#DIV/0!</v>
      </c>
    </row>
    <row r="21" spans="1:2">
      <c r="A21" t="str">
        <f>'احصائيات 1'!B22</f>
        <v>-</v>
      </c>
      <c r="B21" s="287" t="e">
        <f>'احصائيات 1'!D22</f>
        <v>#DIV/0!</v>
      </c>
    </row>
    <row r="22" spans="1:2">
      <c r="A22" t="str">
        <f>'احصائيات 1'!B23</f>
        <v>-</v>
      </c>
      <c r="B22" s="287" t="e">
        <f>'احصائيات 1'!D23</f>
        <v>#DIV/0!</v>
      </c>
    </row>
    <row r="23" spans="1:2">
      <c r="A23" t="str">
        <f>'احصائيات 1'!B24</f>
        <v>-</v>
      </c>
      <c r="B23" s="287" t="e">
        <f>'احصائيات 1'!D24</f>
        <v>#DIV/0!</v>
      </c>
    </row>
    <row r="24" spans="1:2">
      <c r="A24" t="str">
        <f>'احصائيات 1'!B25</f>
        <v>-</v>
      </c>
      <c r="B24" s="287" t="e">
        <f>'احصائيات 1'!D25</f>
        <v>#DIV/0!</v>
      </c>
    </row>
    <row r="25" spans="1:2">
      <c r="A25" t="str">
        <f>'احصائيات 1'!B26</f>
        <v>-</v>
      </c>
      <c r="B25" s="287" t="e">
        <f>'احصائيات 1'!D26</f>
        <v>#DIV/0!</v>
      </c>
    </row>
    <row r="26" spans="1:2">
      <c r="A26" t="str">
        <f>'احصائيات 1'!B27</f>
        <v>-</v>
      </c>
      <c r="B26" s="287" t="e">
        <f>'احصائيات 1'!D27</f>
        <v>#DIV/0!</v>
      </c>
    </row>
  </sheetData>
  <pageMargins left="0.7" right="0.7" top="0.75" bottom="0.75" header="0.3" footer="0.3"/>
  <tableParts count="1">
    <tablePart r:id="rId1"/>
  </tablePart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19DEA-469C-4D5E-859E-C0536189B7ED}">
  <dimension ref="A1:B26"/>
  <sheetViews>
    <sheetView rightToLeft="1" workbookViewId="0">
      <selection activeCell="A4" sqref="A4"/>
    </sheetView>
  </sheetViews>
  <sheetFormatPr defaultRowHeight="14.25"/>
  <cols>
    <col min="1" max="1" width="29.5" customWidth="1"/>
    <col min="2" max="2" width="9" style="287"/>
    <col min="3" max="3" width="2.25" customWidth="1"/>
  </cols>
  <sheetData>
    <row r="1" spans="1:2">
      <c r="A1" t="s">
        <v>246</v>
      </c>
      <c r="B1" s="287" t="s">
        <v>233</v>
      </c>
    </row>
    <row r="2" spans="1:2">
      <c r="A2" t="str">
        <f>'احصائيات 2'!B3</f>
        <v>-</v>
      </c>
      <c r="B2" s="287" t="e">
        <f>'احصائيات 2'!C3</f>
        <v>#DIV/0!</v>
      </c>
    </row>
    <row r="3" spans="1:2">
      <c r="A3" t="str">
        <f>'احصائيات 2'!B4</f>
        <v>-</v>
      </c>
      <c r="B3" s="287" t="e">
        <f>'احصائيات 2'!C4</f>
        <v>#DIV/0!</v>
      </c>
    </row>
    <row r="4" spans="1:2">
      <c r="A4" t="str">
        <f>'احصائيات 2'!B5</f>
        <v>-</v>
      </c>
      <c r="B4" s="287" t="e">
        <f>'احصائيات 2'!C5</f>
        <v>#DIV/0!</v>
      </c>
    </row>
    <row r="5" spans="1:2">
      <c r="A5" t="str">
        <f>'احصائيات 2'!B6</f>
        <v>-</v>
      </c>
      <c r="B5" s="287" t="e">
        <f>'احصائيات 2'!C6</f>
        <v>#DIV/0!</v>
      </c>
    </row>
    <row r="6" spans="1:2">
      <c r="A6" t="str">
        <f>'احصائيات 2'!B7</f>
        <v>-</v>
      </c>
      <c r="B6" s="287" t="e">
        <f>'احصائيات 2'!C7</f>
        <v>#DIV/0!</v>
      </c>
    </row>
    <row r="7" spans="1:2">
      <c r="A7" t="str">
        <f>'احصائيات 2'!B8</f>
        <v>-</v>
      </c>
      <c r="B7" s="287" t="e">
        <f>'احصائيات 2'!C8</f>
        <v>#DIV/0!</v>
      </c>
    </row>
    <row r="8" spans="1:2">
      <c r="A8" t="str">
        <f>'احصائيات 2'!B9</f>
        <v>-</v>
      </c>
      <c r="B8" s="287" t="e">
        <f>'احصائيات 2'!C9</f>
        <v>#DIV/0!</v>
      </c>
    </row>
    <row r="9" spans="1:2">
      <c r="A9" t="str">
        <f>'احصائيات 2'!B10</f>
        <v>-</v>
      </c>
      <c r="B9" s="287" t="e">
        <f>'احصائيات 2'!C10</f>
        <v>#DIV/0!</v>
      </c>
    </row>
    <row r="10" spans="1:2">
      <c r="A10" t="str">
        <f>'احصائيات 2'!B11</f>
        <v>-</v>
      </c>
      <c r="B10" s="287" t="e">
        <f>'احصائيات 2'!C11</f>
        <v>#DIV/0!</v>
      </c>
    </row>
    <row r="11" spans="1:2">
      <c r="A11" t="str">
        <f>'احصائيات 2'!B12</f>
        <v>-</v>
      </c>
      <c r="B11" s="287" t="e">
        <f>'احصائيات 2'!C12</f>
        <v>#DIV/0!</v>
      </c>
    </row>
    <row r="12" spans="1:2">
      <c r="A12" t="str">
        <f>'احصائيات 2'!B13</f>
        <v>-</v>
      </c>
      <c r="B12" s="287" t="e">
        <f>'احصائيات 2'!C13</f>
        <v>#DIV/0!</v>
      </c>
    </row>
    <row r="13" spans="1:2">
      <c r="A13" t="str">
        <f>'احصائيات 2'!B14</f>
        <v>-</v>
      </c>
      <c r="B13" s="287" t="e">
        <f>'احصائيات 2'!C14</f>
        <v>#DIV/0!</v>
      </c>
    </row>
    <row r="14" spans="1:2">
      <c r="A14" t="str">
        <f>'احصائيات 2'!B15</f>
        <v>-</v>
      </c>
      <c r="B14" s="287" t="e">
        <f>'احصائيات 2'!C15</f>
        <v>#DIV/0!</v>
      </c>
    </row>
    <row r="15" spans="1:2">
      <c r="A15" t="str">
        <f>'احصائيات 2'!B16</f>
        <v>-</v>
      </c>
      <c r="B15" s="287" t="e">
        <f>'احصائيات 2'!C16</f>
        <v>#DIV/0!</v>
      </c>
    </row>
    <row r="16" spans="1:2">
      <c r="A16" t="str">
        <f>'احصائيات 2'!B17</f>
        <v>-</v>
      </c>
      <c r="B16" s="287" t="e">
        <f>'احصائيات 2'!C17</f>
        <v>#DIV/0!</v>
      </c>
    </row>
    <row r="17" spans="1:2">
      <c r="A17" t="str">
        <f>'احصائيات 2'!B18</f>
        <v>-</v>
      </c>
      <c r="B17" s="287" t="e">
        <f>'احصائيات 2'!C18</f>
        <v>#DIV/0!</v>
      </c>
    </row>
    <row r="18" spans="1:2">
      <c r="A18" t="str">
        <f>'احصائيات 2'!B19</f>
        <v>-</v>
      </c>
      <c r="B18" s="287" t="e">
        <f>'احصائيات 2'!C19</f>
        <v>#DIV/0!</v>
      </c>
    </row>
    <row r="19" spans="1:2">
      <c r="A19" t="str">
        <f>'احصائيات 2'!B20</f>
        <v>-</v>
      </c>
      <c r="B19" s="287" t="e">
        <f>'احصائيات 2'!C20</f>
        <v>#DIV/0!</v>
      </c>
    </row>
    <row r="20" spans="1:2">
      <c r="A20" t="str">
        <f>'احصائيات 2'!B21</f>
        <v>-</v>
      </c>
      <c r="B20" s="287" t="e">
        <f>'احصائيات 2'!C21</f>
        <v>#DIV/0!</v>
      </c>
    </row>
    <row r="21" spans="1:2">
      <c r="A21" t="str">
        <f>'احصائيات 2'!B22</f>
        <v>-</v>
      </c>
      <c r="B21" s="287" t="e">
        <f>'احصائيات 2'!C22</f>
        <v>#DIV/0!</v>
      </c>
    </row>
    <row r="22" spans="1:2">
      <c r="A22" t="str">
        <f>'احصائيات 2'!B23</f>
        <v>-</v>
      </c>
      <c r="B22" s="287" t="e">
        <f>'احصائيات 2'!C23</f>
        <v>#DIV/0!</v>
      </c>
    </row>
    <row r="23" spans="1:2">
      <c r="A23" t="str">
        <f>'احصائيات 2'!B24</f>
        <v>-</v>
      </c>
      <c r="B23" s="287" t="e">
        <f>'احصائيات 2'!C24</f>
        <v>#DIV/0!</v>
      </c>
    </row>
    <row r="24" spans="1:2">
      <c r="A24" t="str">
        <f>'احصائيات 2'!B25</f>
        <v>-</v>
      </c>
      <c r="B24" s="287" t="e">
        <f>'احصائيات 2'!C25</f>
        <v>#DIV/0!</v>
      </c>
    </row>
    <row r="25" spans="1:2">
      <c r="A25" t="str">
        <f>'احصائيات 2'!B26</f>
        <v>-</v>
      </c>
      <c r="B25" s="287" t="e">
        <f>'احصائيات 2'!C26</f>
        <v>#DIV/0!</v>
      </c>
    </row>
    <row r="26" spans="1:2">
      <c r="A26" t="str">
        <f>'احصائيات 2'!B27</f>
        <v>-</v>
      </c>
      <c r="B26" s="287" t="e">
        <f>'احصائيات 2'!C27</f>
        <v>#DIV/0!</v>
      </c>
    </row>
  </sheetData>
  <pageMargins left="0.7" right="0.7" top="0.75" bottom="0.75" header="0.3" footer="0.3"/>
  <tableParts count="1">
    <tablePart r:id="rId1"/>
  </tablePart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6D04F-67BE-4908-9829-BE080C5BB2B2}">
  <dimension ref="A1:B26"/>
  <sheetViews>
    <sheetView rightToLeft="1" workbookViewId="0">
      <selection activeCell="A4" sqref="A4"/>
    </sheetView>
  </sheetViews>
  <sheetFormatPr defaultRowHeight="14.25"/>
  <cols>
    <col min="1" max="1" width="29.5" customWidth="1"/>
    <col min="2" max="2" width="9" style="287"/>
    <col min="3" max="3" width="1.875" customWidth="1"/>
  </cols>
  <sheetData>
    <row r="1" spans="1:2">
      <c r="A1" t="s">
        <v>246</v>
      </c>
      <c r="B1" s="287" t="s">
        <v>234</v>
      </c>
    </row>
    <row r="2" spans="1:2">
      <c r="A2" t="str">
        <f>'احصائيات 3'!B3</f>
        <v>-</v>
      </c>
      <c r="B2" s="287" t="e">
        <f>'احصائيات 3'!C3</f>
        <v>#DIV/0!</v>
      </c>
    </row>
    <row r="3" spans="1:2">
      <c r="A3" t="str">
        <f>'احصائيات 3'!B4</f>
        <v>-</v>
      </c>
      <c r="B3" s="287" t="e">
        <f>'احصائيات 3'!C4</f>
        <v>#DIV/0!</v>
      </c>
    </row>
    <row r="4" spans="1:2">
      <c r="A4" t="str">
        <f>'احصائيات 3'!B5</f>
        <v>-</v>
      </c>
      <c r="B4" s="287" t="e">
        <f>'احصائيات 3'!C5</f>
        <v>#DIV/0!</v>
      </c>
    </row>
    <row r="5" spans="1:2">
      <c r="A5" t="str">
        <f>'احصائيات 3'!B6</f>
        <v>-</v>
      </c>
      <c r="B5" s="287" t="e">
        <f>'احصائيات 3'!C6</f>
        <v>#DIV/0!</v>
      </c>
    </row>
    <row r="6" spans="1:2">
      <c r="A6" t="str">
        <f>'احصائيات 3'!B7</f>
        <v>-</v>
      </c>
      <c r="B6" s="287" t="e">
        <f>'احصائيات 3'!C7</f>
        <v>#DIV/0!</v>
      </c>
    </row>
    <row r="7" spans="1:2">
      <c r="A7" t="str">
        <f>'احصائيات 3'!B8</f>
        <v>-</v>
      </c>
      <c r="B7" s="287" t="e">
        <f>'احصائيات 3'!C8</f>
        <v>#DIV/0!</v>
      </c>
    </row>
    <row r="8" spans="1:2">
      <c r="A8" t="str">
        <f>'احصائيات 3'!B9</f>
        <v>-</v>
      </c>
      <c r="B8" s="287" t="e">
        <f>'احصائيات 3'!C9</f>
        <v>#DIV/0!</v>
      </c>
    </row>
    <row r="9" spans="1:2">
      <c r="A9" t="str">
        <f>'احصائيات 3'!B10</f>
        <v>-</v>
      </c>
      <c r="B9" s="287" t="e">
        <f>'احصائيات 3'!C10</f>
        <v>#DIV/0!</v>
      </c>
    </row>
    <row r="10" spans="1:2">
      <c r="A10" t="str">
        <f>'احصائيات 3'!B11</f>
        <v>-</v>
      </c>
      <c r="B10" s="287" t="e">
        <f>'احصائيات 3'!C11</f>
        <v>#DIV/0!</v>
      </c>
    </row>
    <row r="11" spans="1:2">
      <c r="A11" t="str">
        <f>'احصائيات 3'!B12</f>
        <v>-</v>
      </c>
      <c r="B11" s="287" t="e">
        <f>'احصائيات 3'!C12</f>
        <v>#DIV/0!</v>
      </c>
    </row>
    <row r="12" spans="1:2">
      <c r="A12" t="str">
        <f>'احصائيات 3'!B13</f>
        <v>-</v>
      </c>
      <c r="B12" s="287" t="e">
        <f>'احصائيات 3'!C13</f>
        <v>#DIV/0!</v>
      </c>
    </row>
    <row r="13" spans="1:2">
      <c r="A13" t="str">
        <f>'احصائيات 3'!B14</f>
        <v>-</v>
      </c>
      <c r="B13" s="287" t="e">
        <f>'احصائيات 3'!C14</f>
        <v>#DIV/0!</v>
      </c>
    </row>
    <row r="14" spans="1:2">
      <c r="A14" t="str">
        <f>'احصائيات 3'!B15</f>
        <v>-</v>
      </c>
      <c r="B14" s="287" t="e">
        <f>'احصائيات 3'!C15</f>
        <v>#DIV/0!</v>
      </c>
    </row>
    <row r="15" spans="1:2">
      <c r="A15" t="str">
        <f>'احصائيات 3'!B16</f>
        <v>-</v>
      </c>
      <c r="B15" s="287" t="e">
        <f>'احصائيات 3'!C16</f>
        <v>#DIV/0!</v>
      </c>
    </row>
    <row r="16" spans="1:2">
      <c r="A16" t="str">
        <f>'احصائيات 3'!B17</f>
        <v>-</v>
      </c>
      <c r="B16" s="287" t="e">
        <f>'احصائيات 3'!C17</f>
        <v>#DIV/0!</v>
      </c>
    </row>
    <row r="17" spans="1:2">
      <c r="A17" t="str">
        <f>'احصائيات 3'!B18</f>
        <v>-</v>
      </c>
      <c r="B17" s="287" t="e">
        <f>'احصائيات 3'!C18</f>
        <v>#DIV/0!</v>
      </c>
    </row>
    <row r="18" spans="1:2">
      <c r="A18" t="str">
        <f>'احصائيات 3'!B19</f>
        <v>-</v>
      </c>
      <c r="B18" s="287" t="e">
        <f>'احصائيات 3'!C19</f>
        <v>#DIV/0!</v>
      </c>
    </row>
    <row r="19" spans="1:2">
      <c r="A19" t="str">
        <f>'احصائيات 3'!B20</f>
        <v>-</v>
      </c>
      <c r="B19" s="287" t="e">
        <f>'احصائيات 3'!C20</f>
        <v>#DIV/0!</v>
      </c>
    </row>
    <row r="20" spans="1:2">
      <c r="A20" t="str">
        <f>'احصائيات 3'!B21</f>
        <v>-</v>
      </c>
      <c r="B20" s="287" t="e">
        <f>'احصائيات 3'!C21</f>
        <v>#DIV/0!</v>
      </c>
    </row>
    <row r="21" spans="1:2">
      <c r="A21" t="str">
        <f>'احصائيات 3'!B22</f>
        <v>-</v>
      </c>
      <c r="B21" s="287" t="e">
        <f>'احصائيات 3'!C22</f>
        <v>#DIV/0!</v>
      </c>
    </row>
    <row r="22" spans="1:2">
      <c r="A22" t="str">
        <f>'احصائيات 3'!B23</f>
        <v>-</v>
      </c>
      <c r="B22" s="287" t="e">
        <f>'احصائيات 3'!C23</f>
        <v>#DIV/0!</v>
      </c>
    </row>
    <row r="23" spans="1:2">
      <c r="A23" t="str">
        <f>'احصائيات 3'!B24</f>
        <v>-</v>
      </c>
      <c r="B23" s="287" t="e">
        <f>'احصائيات 3'!C24</f>
        <v>#DIV/0!</v>
      </c>
    </row>
    <row r="24" spans="1:2">
      <c r="A24" t="str">
        <f>'احصائيات 3'!B25</f>
        <v>-</v>
      </c>
      <c r="B24" s="287" t="e">
        <f>'احصائيات 3'!C25</f>
        <v>#DIV/0!</v>
      </c>
    </row>
    <row r="25" spans="1:2">
      <c r="A25" t="str">
        <f>'احصائيات 3'!B26</f>
        <v>-</v>
      </c>
      <c r="B25" s="287" t="e">
        <f>'احصائيات 3'!C26</f>
        <v>#DIV/0!</v>
      </c>
    </row>
    <row r="26" spans="1:2">
      <c r="A26" t="str">
        <f>'احصائيات 3'!B27</f>
        <v>-</v>
      </c>
      <c r="B26" s="287" t="e">
        <f>'احصائيات 3'!C27</f>
        <v>#DIV/0!</v>
      </c>
    </row>
  </sheetData>
  <pageMargins left="0.7" right="0.7" top="0.75" bottom="0.75" header="0.3" footer="0.3"/>
  <tableParts count="1">
    <tablePart r:id="rId1"/>
  </tablePart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6976C-964B-4817-8419-47D78B828BD8}">
  <dimension ref="A1:B26"/>
  <sheetViews>
    <sheetView rightToLeft="1" workbookViewId="0">
      <selection activeCell="A4" sqref="A4"/>
    </sheetView>
  </sheetViews>
  <sheetFormatPr defaultRowHeight="14.25"/>
  <cols>
    <col min="1" max="1" width="29.5" customWidth="1"/>
    <col min="2" max="2" width="9" style="287"/>
    <col min="3" max="3" width="1.75" customWidth="1"/>
  </cols>
  <sheetData>
    <row r="1" spans="1:2">
      <c r="A1" t="s">
        <v>246</v>
      </c>
      <c r="B1" s="287" t="s">
        <v>235</v>
      </c>
    </row>
    <row r="2" spans="1:2">
      <c r="A2" t="str">
        <f>'احصائيات 4'!B3</f>
        <v>-</v>
      </c>
      <c r="B2" s="287" t="e">
        <f>'احصائيات 4'!C3</f>
        <v>#DIV/0!</v>
      </c>
    </row>
    <row r="3" spans="1:2">
      <c r="A3" t="str">
        <f>'احصائيات 4'!B4</f>
        <v>-</v>
      </c>
      <c r="B3" s="287" t="e">
        <f>'احصائيات 4'!C4</f>
        <v>#DIV/0!</v>
      </c>
    </row>
    <row r="4" spans="1:2">
      <c r="A4" t="str">
        <f>'احصائيات 4'!B5</f>
        <v>-</v>
      </c>
      <c r="B4" s="287" t="e">
        <f>'احصائيات 4'!C5</f>
        <v>#DIV/0!</v>
      </c>
    </row>
    <row r="5" spans="1:2">
      <c r="A5" t="str">
        <f>'احصائيات 4'!B6</f>
        <v>-</v>
      </c>
      <c r="B5" s="287" t="e">
        <f>'احصائيات 4'!C6</f>
        <v>#DIV/0!</v>
      </c>
    </row>
    <row r="6" spans="1:2">
      <c r="A6" t="str">
        <f>'احصائيات 4'!B7</f>
        <v>-</v>
      </c>
      <c r="B6" s="287" t="e">
        <f>'احصائيات 4'!C7</f>
        <v>#DIV/0!</v>
      </c>
    </row>
    <row r="7" spans="1:2">
      <c r="A7" t="str">
        <f>'احصائيات 4'!B8</f>
        <v>-</v>
      </c>
      <c r="B7" s="287" t="e">
        <f>'احصائيات 4'!C8</f>
        <v>#DIV/0!</v>
      </c>
    </row>
    <row r="8" spans="1:2">
      <c r="A8" t="str">
        <f>'احصائيات 4'!B9</f>
        <v>-</v>
      </c>
      <c r="B8" s="287" t="e">
        <f>'احصائيات 4'!C9</f>
        <v>#DIV/0!</v>
      </c>
    </row>
    <row r="9" spans="1:2">
      <c r="A9" t="str">
        <f>'احصائيات 4'!B10</f>
        <v>-</v>
      </c>
      <c r="B9" s="287" t="e">
        <f>'احصائيات 4'!C10</f>
        <v>#DIV/0!</v>
      </c>
    </row>
    <row r="10" spans="1:2">
      <c r="A10" t="str">
        <f>'احصائيات 4'!B11</f>
        <v>-</v>
      </c>
      <c r="B10" s="287" t="e">
        <f>'احصائيات 4'!C11</f>
        <v>#DIV/0!</v>
      </c>
    </row>
    <row r="11" spans="1:2">
      <c r="A11" t="str">
        <f>'احصائيات 4'!B12</f>
        <v>-</v>
      </c>
      <c r="B11" s="287" t="e">
        <f>'احصائيات 4'!C12</f>
        <v>#DIV/0!</v>
      </c>
    </row>
    <row r="12" spans="1:2">
      <c r="A12" t="str">
        <f>'احصائيات 4'!B13</f>
        <v>-</v>
      </c>
      <c r="B12" s="287" t="e">
        <f>'احصائيات 4'!C13</f>
        <v>#DIV/0!</v>
      </c>
    </row>
    <row r="13" spans="1:2">
      <c r="A13" t="str">
        <f>'احصائيات 4'!B14</f>
        <v>-</v>
      </c>
      <c r="B13" s="287" t="e">
        <f>'احصائيات 4'!C14</f>
        <v>#DIV/0!</v>
      </c>
    </row>
    <row r="14" spans="1:2">
      <c r="A14" t="str">
        <f>'احصائيات 4'!B15</f>
        <v>-</v>
      </c>
      <c r="B14" s="287" t="e">
        <f>'احصائيات 4'!C15</f>
        <v>#DIV/0!</v>
      </c>
    </row>
    <row r="15" spans="1:2">
      <c r="A15" t="str">
        <f>'احصائيات 4'!B16</f>
        <v>-</v>
      </c>
      <c r="B15" s="287" t="e">
        <f>'احصائيات 4'!C16</f>
        <v>#DIV/0!</v>
      </c>
    </row>
    <row r="16" spans="1:2">
      <c r="A16" t="str">
        <f>'احصائيات 4'!B17</f>
        <v>-</v>
      </c>
      <c r="B16" s="287" t="e">
        <f>'احصائيات 4'!C17</f>
        <v>#DIV/0!</v>
      </c>
    </row>
    <row r="17" spans="1:2">
      <c r="A17" t="str">
        <f>'احصائيات 4'!B18</f>
        <v>-</v>
      </c>
      <c r="B17" s="287" t="e">
        <f>'احصائيات 4'!C18</f>
        <v>#DIV/0!</v>
      </c>
    </row>
    <row r="18" spans="1:2">
      <c r="A18" t="str">
        <f>'احصائيات 4'!B19</f>
        <v>-</v>
      </c>
      <c r="B18" s="287" t="e">
        <f>'احصائيات 4'!C19</f>
        <v>#DIV/0!</v>
      </c>
    </row>
    <row r="19" spans="1:2">
      <c r="A19" t="str">
        <f>'احصائيات 4'!B20</f>
        <v>-</v>
      </c>
      <c r="B19" s="287" t="e">
        <f>'احصائيات 4'!C20</f>
        <v>#DIV/0!</v>
      </c>
    </row>
    <row r="20" spans="1:2">
      <c r="A20" t="str">
        <f>'احصائيات 4'!B21</f>
        <v>-</v>
      </c>
      <c r="B20" s="287" t="e">
        <f>'احصائيات 4'!C21</f>
        <v>#DIV/0!</v>
      </c>
    </row>
    <row r="21" spans="1:2">
      <c r="A21" t="str">
        <f>'احصائيات 4'!B22</f>
        <v>-</v>
      </c>
      <c r="B21" s="287" t="e">
        <f>'احصائيات 4'!C22</f>
        <v>#DIV/0!</v>
      </c>
    </row>
    <row r="22" spans="1:2">
      <c r="A22" t="str">
        <f>'احصائيات 4'!B23</f>
        <v>-</v>
      </c>
      <c r="B22" s="287" t="e">
        <f>'احصائيات 4'!C23</f>
        <v>#DIV/0!</v>
      </c>
    </row>
    <row r="23" spans="1:2">
      <c r="A23" t="str">
        <f>'احصائيات 4'!B24</f>
        <v>-</v>
      </c>
      <c r="B23" s="287" t="e">
        <f>'احصائيات 4'!C24</f>
        <v>#DIV/0!</v>
      </c>
    </row>
    <row r="24" spans="1:2">
      <c r="A24" t="str">
        <f>'احصائيات 4'!B25</f>
        <v>-</v>
      </c>
      <c r="B24" s="287" t="e">
        <f>'احصائيات 4'!C25</f>
        <v>#DIV/0!</v>
      </c>
    </row>
    <row r="25" spans="1:2">
      <c r="A25" t="str">
        <f>'احصائيات 4'!B26</f>
        <v>-</v>
      </c>
      <c r="B25" s="287" t="e">
        <f>'احصائيات 4'!C26</f>
        <v>#DIV/0!</v>
      </c>
    </row>
    <row r="26" spans="1:2">
      <c r="A26" t="str">
        <f>'احصائيات 4'!B27</f>
        <v>-</v>
      </c>
      <c r="B26" s="287" t="e">
        <f>'احصائيات 4'!C27</f>
        <v>#DIV/0!</v>
      </c>
    </row>
  </sheetData>
  <pageMargins left="0.7" right="0.7" top="0.75" bottom="0.75" header="0.3" footer="0.3"/>
  <tableParts count="1">
    <tablePart r:id="rId1"/>
  </tablePart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173EB-3EBC-4B4C-AF89-D5D0AC18A878}">
  <dimension ref="A1:B26"/>
  <sheetViews>
    <sheetView rightToLeft="1" workbookViewId="0">
      <selection activeCell="A4" sqref="A4"/>
    </sheetView>
  </sheetViews>
  <sheetFormatPr defaultRowHeight="14.25"/>
  <cols>
    <col min="1" max="1" width="29.5" customWidth="1"/>
    <col min="2" max="2" width="9" style="287"/>
  </cols>
  <sheetData>
    <row r="1" spans="1:2">
      <c r="A1" t="s">
        <v>246</v>
      </c>
      <c r="B1" s="287" t="s">
        <v>236</v>
      </c>
    </row>
    <row r="2" spans="1:2">
      <c r="A2" t="str">
        <f>'احصائيات 5'!B3</f>
        <v>-</v>
      </c>
      <c r="B2" s="287" t="e">
        <f>'احصائيات 5'!C3</f>
        <v>#DIV/0!</v>
      </c>
    </row>
    <row r="3" spans="1:2">
      <c r="A3" t="str">
        <f>'احصائيات 5'!B4</f>
        <v>-</v>
      </c>
      <c r="B3" s="287" t="e">
        <f>'احصائيات 5'!C4</f>
        <v>#DIV/0!</v>
      </c>
    </row>
    <row r="4" spans="1:2">
      <c r="A4" t="str">
        <f>'احصائيات 5'!B5</f>
        <v>-</v>
      </c>
      <c r="B4" s="287" t="e">
        <f>'احصائيات 5'!C5</f>
        <v>#DIV/0!</v>
      </c>
    </row>
    <row r="5" spans="1:2">
      <c r="A5" t="str">
        <f>'احصائيات 5'!B6</f>
        <v>-</v>
      </c>
      <c r="B5" s="287" t="e">
        <f>'احصائيات 5'!C6</f>
        <v>#DIV/0!</v>
      </c>
    </row>
    <row r="6" spans="1:2">
      <c r="A6" t="str">
        <f>'احصائيات 5'!B7</f>
        <v>-</v>
      </c>
      <c r="B6" s="287" t="e">
        <f>'احصائيات 5'!C7</f>
        <v>#DIV/0!</v>
      </c>
    </row>
    <row r="7" spans="1:2">
      <c r="A7" t="str">
        <f>'احصائيات 5'!B8</f>
        <v>-</v>
      </c>
      <c r="B7" s="287" t="e">
        <f>'احصائيات 5'!C8</f>
        <v>#DIV/0!</v>
      </c>
    </row>
    <row r="8" spans="1:2">
      <c r="A8" t="str">
        <f>'احصائيات 5'!B9</f>
        <v>-</v>
      </c>
      <c r="B8" s="287" t="e">
        <f>'احصائيات 5'!C9</f>
        <v>#DIV/0!</v>
      </c>
    </row>
    <row r="9" spans="1:2">
      <c r="A9" t="str">
        <f>'احصائيات 5'!B10</f>
        <v>-</v>
      </c>
      <c r="B9" s="287" t="e">
        <f>'احصائيات 5'!C10</f>
        <v>#DIV/0!</v>
      </c>
    </row>
    <row r="10" spans="1:2">
      <c r="A10" t="str">
        <f>'احصائيات 5'!B11</f>
        <v>-</v>
      </c>
      <c r="B10" s="287" t="e">
        <f>'احصائيات 5'!C11</f>
        <v>#DIV/0!</v>
      </c>
    </row>
    <row r="11" spans="1:2">
      <c r="A11" t="str">
        <f>'احصائيات 5'!B12</f>
        <v>-</v>
      </c>
      <c r="B11" s="287" t="e">
        <f>'احصائيات 5'!C12</f>
        <v>#DIV/0!</v>
      </c>
    </row>
    <row r="12" spans="1:2">
      <c r="A12" t="str">
        <f>'احصائيات 5'!B13</f>
        <v>-</v>
      </c>
      <c r="B12" s="287" t="e">
        <f>'احصائيات 5'!C13</f>
        <v>#DIV/0!</v>
      </c>
    </row>
    <row r="13" spans="1:2">
      <c r="A13" t="str">
        <f>'احصائيات 5'!B14</f>
        <v>-</v>
      </c>
      <c r="B13" s="287" t="e">
        <f>'احصائيات 5'!C14</f>
        <v>#DIV/0!</v>
      </c>
    </row>
    <row r="14" spans="1:2">
      <c r="A14" t="str">
        <f>'احصائيات 5'!B15</f>
        <v>-</v>
      </c>
      <c r="B14" s="287" t="e">
        <f>'احصائيات 5'!C15</f>
        <v>#DIV/0!</v>
      </c>
    </row>
    <row r="15" spans="1:2">
      <c r="A15" t="str">
        <f>'احصائيات 5'!B16</f>
        <v>-</v>
      </c>
      <c r="B15" s="287" t="e">
        <f>'احصائيات 5'!C16</f>
        <v>#DIV/0!</v>
      </c>
    </row>
    <row r="16" spans="1:2">
      <c r="A16" t="str">
        <f>'احصائيات 5'!B17</f>
        <v>-</v>
      </c>
      <c r="B16" s="287" t="e">
        <f>'احصائيات 5'!C17</f>
        <v>#DIV/0!</v>
      </c>
    </row>
    <row r="17" spans="1:2">
      <c r="A17" t="str">
        <f>'احصائيات 5'!B18</f>
        <v>-</v>
      </c>
      <c r="B17" s="287" t="e">
        <f>'احصائيات 5'!C18</f>
        <v>#DIV/0!</v>
      </c>
    </row>
    <row r="18" spans="1:2">
      <c r="A18" t="str">
        <f>'احصائيات 5'!B19</f>
        <v>-</v>
      </c>
      <c r="B18" s="287" t="e">
        <f>'احصائيات 5'!C19</f>
        <v>#DIV/0!</v>
      </c>
    </row>
    <row r="19" spans="1:2">
      <c r="A19" t="str">
        <f>'احصائيات 5'!B20</f>
        <v>-</v>
      </c>
      <c r="B19" s="287" t="e">
        <f>'احصائيات 5'!C20</f>
        <v>#DIV/0!</v>
      </c>
    </row>
    <row r="20" spans="1:2">
      <c r="A20" t="str">
        <f>'احصائيات 5'!B21</f>
        <v>-</v>
      </c>
      <c r="B20" s="287" t="e">
        <f>'احصائيات 5'!C21</f>
        <v>#DIV/0!</v>
      </c>
    </row>
    <row r="21" spans="1:2">
      <c r="A21" t="str">
        <f>'احصائيات 5'!B22</f>
        <v>-</v>
      </c>
      <c r="B21" s="287" t="e">
        <f>'احصائيات 5'!C22</f>
        <v>#DIV/0!</v>
      </c>
    </row>
    <row r="22" spans="1:2">
      <c r="A22" t="str">
        <f>'احصائيات 5'!B23</f>
        <v>-</v>
      </c>
      <c r="B22" s="287" t="e">
        <f>'احصائيات 5'!C23</f>
        <v>#DIV/0!</v>
      </c>
    </row>
    <row r="23" spans="1:2">
      <c r="A23" t="str">
        <f>'احصائيات 5'!B24</f>
        <v>-</v>
      </c>
      <c r="B23" s="287" t="e">
        <f>'احصائيات 5'!C24</f>
        <v>#DIV/0!</v>
      </c>
    </row>
    <row r="24" spans="1:2">
      <c r="A24" t="str">
        <f>'احصائيات 5'!B25</f>
        <v>-</v>
      </c>
      <c r="B24" s="287" t="e">
        <f>'احصائيات 5'!C25</f>
        <v>#DIV/0!</v>
      </c>
    </row>
    <row r="25" spans="1:2">
      <c r="A25" t="str">
        <f>'احصائيات 5'!B26</f>
        <v>-</v>
      </c>
      <c r="B25" s="287" t="e">
        <f>'احصائيات 5'!C26</f>
        <v>#DIV/0!</v>
      </c>
    </row>
    <row r="26" spans="1:2">
      <c r="A26" t="str">
        <f>'احصائيات 5'!B27</f>
        <v>-</v>
      </c>
      <c r="B26" s="287" t="e">
        <f>'احصائيات 5'!C27</f>
        <v>#DIV/0!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D6FFE78A61E9142A7CDE7F9F382807C" ma:contentTypeVersion="4" ma:contentTypeDescription="Create a new document." ma:contentTypeScope="" ma:versionID="83ca6192be29cea36c08219b9019775a">
  <xsd:schema xmlns:xsd="http://www.w3.org/2001/XMLSchema" xmlns:xs="http://www.w3.org/2001/XMLSchema" xmlns:p="http://schemas.microsoft.com/office/2006/metadata/properties" xmlns:ns3="2fe386a1-8711-4730-9a09-1cf2bf45c62e" targetNamespace="http://schemas.microsoft.com/office/2006/metadata/properties" ma:root="true" ma:fieldsID="ac22fe8c1638680a7c0e4eedc0b8dc99" ns3:_="">
    <xsd:import namespace="2fe386a1-8711-4730-9a09-1cf2bf45c62e"/>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fe386a1-8711-4730-9a09-1cf2bf45c6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A0F4981-7D30-41B6-BE71-11A07F41B011}">
  <ds:schemaRefs>
    <ds:schemaRef ds:uri="http://schemas.microsoft.com/sharepoint/v3/contenttype/forms"/>
  </ds:schemaRefs>
</ds:datastoreItem>
</file>

<file path=customXml/itemProps2.xml><?xml version="1.0" encoding="utf-8"?>
<ds:datastoreItem xmlns:ds="http://schemas.openxmlformats.org/officeDocument/2006/customXml" ds:itemID="{F10B999E-DAC5-44D5-9C42-32EF68B47B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fe386a1-8711-4730-9a09-1cf2bf45c6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7B3CE9-961D-47F0-92E4-9DEEFF631DFC}">
  <ds:schemaRefs>
    <ds:schemaRef ds:uri="http://schemas.microsoft.com/DataMashup"/>
  </ds:schemaRefs>
</ds:datastoreItem>
</file>

<file path=customXml/itemProps4.xml><?xml version="1.0" encoding="utf-8"?>
<ds:datastoreItem xmlns:ds="http://schemas.openxmlformats.org/officeDocument/2006/customXml" ds:itemID="{88EA6739-16A5-4D25-9AD7-B8C10B35F9FC}">
  <ds:schemaRefs>
    <ds:schemaRef ds:uri="http://purl.org/dc/elements/1.1/"/>
    <ds:schemaRef ds:uri="2fe386a1-8711-4730-9a09-1cf2bf45c62e"/>
    <ds:schemaRef ds:uri="http://schemas.microsoft.com/office/infopath/2007/PartnerControls"/>
    <ds:schemaRef ds:uri="http://purl.org/dc/dcmitype/"/>
    <ds:schemaRef ds:uri="http://schemas.microsoft.com/office/2006/documentManagement/types"/>
    <ds:schemaRef ds:uri="http://schemas.microsoft.com/office/2006/metadata/properties"/>
    <ds:schemaRef ds:uri="http://schemas.openxmlformats.org/package/2006/metadata/core-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أوراق العمل</vt:lpstr>
      </vt:variant>
      <vt:variant>
        <vt:i4>59</vt:i4>
      </vt:variant>
      <vt:variant>
        <vt:lpstr>النطاقات المسماة</vt:lpstr>
      </vt:variant>
      <vt:variant>
        <vt:i4>61</vt:i4>
      </vt:variant>
    </vt:vector>
  </HeadingPairs>
  <TitlesOfParts>
    <vt:vector size="120" baseType="lpstr">
      <vt:lpstr>الرئيسية</vt:lpstr>
      <vt:lpstr>جميع المجالات</vt:lpstr>
      <vt:lpstr>تحديد المجالات</vt:lpstr>
      <vt:lpstr>ورقة1</vt:lpstr>
      <vt:lpstr>ورقة2</vt:lpstr>
      <vt:lpstr>ورقة3</vt:lpstr>
      <vt:lpstr>ورقة4</vt:lpstr>
      <vt:lpstr>ورقة5</vt:lpstr>
      <vt:lpstr>الرسم البياني للاجابات</vt:lpstr>
      <vt:lpstr>ورقة6</vt:lpstr>
      <vt:lpstr>المجالات والمؤشرات</vt:lpstr>
      <vt:lpstr>س 1</vt:lpstr>
      <vt:lpstr>مج 0</vt:lpstr>
      <vt:lpstr>ادخال درجات التشخيصي</vt:lpstr>
      <vt:lpstr>تقرير 0</vt:lpstr>
      <vt:lpstr>ترتيب الطلاب </vt:lpstr>
      <vt:lpstr>الاختبار التشخيصي</vt:lpstr>
      <vt:lpstr>مج 1</vt:lpstr>
      <vt:lpstr>ادخال درجات الاختبار الاول </vt:lpstr>
      <vt:lpstr>ترتيب الطلاب 1</vt:lpstr>
      <vt:lpstr>تقرير 1</vt:lpstr>
      <vt:lpstr>مقارنة التحسن</vt:lpstr>
      <vt:lpstr>س2</vt:lpstr>
      <vt:lpstr>تقرير 2</vt:lpstr>
      <vt:lpstr>ترتيب الطلاب 2</vt:lpstr>
      <vt:lpstr>مج2</vt:lpstr>
      <vt:lpstr>ادخال درجات الاختبار الثاني </vt:lpstr>
      <vt:lpstr>مج 3</vt:lpstr>
      <vt:lpstr>ادخال درجات الاختبار الثالث</vt:lpstr>
      <vt:lpstr>تقرير 3</vt:lpstr>
      <vt:lpstr>ترتيب الطلاب  3</vt:lpstr>
      <vt:lpstr>س3</vt:lpstr>
      <vt:lpstr>مج4</vt:lpstr>
      <vt:lpstr>ورقة8</vt:lpstr>
      <vt:lpstr>ادخال درجات الاختبار الرابع</vt:lpstr>
      <vt:lpstr>تقرير 4</vt:lpstr>
      <vt:lpstr>ترتيب الطلاب 4</vt:lpstr>
      <vt:lpstr>س4</vt:lpstr>
      <vt:lpstr>ورقة7</vt:lpstr>
      <vt:lpstr>ورقة10</vt:lpstr>
      <vt:lpstr>ادخال درجات الاختبار الخامس</vt:lpstr>
      <vt:lpstr>تقرير 5</vt:lpstr>
      <vt:lpstr>مج 5</vt:lpstr>
      <vt:lpstr>س5</vt:lpstr>
      <vt:lpstr>ترتيب الطلاب  5</vt:lpstr>
      <vt:lpstr>احصائيات 4</vt:lpstr>
      <vt:lpstr>احصائيات 3</vt:lpstr>
      <vt:lpstr>احصائيات 2</vt:lpstr>
      <vt:lpstr>احصائيات0</vt:lpstr>
      <vt:lpstr>احصائيات 1</vt:lpstr>
      <vt:lpstr>احصائيات 5</vt:lpstr>
      <vt:lpstr>ورقة15</vt:lpstr>
      <vt:lpstr>‏‏دمج3</vt:lpstr>
      <vt:lpstr>ورقة16</vt:lpstr>
      <vt:lpstr>ورقة17</vt:lpstr>
      <vt:lpstr>ورقة18</vt:lpstr>
      <vt:lpstr>ورقة19</vt:lpstr>
      <vt:lpstr>ورقة20</vt:lpstr>
      <vt:lpstr>ورقة21</vt:lpstr>
      <vt:lpstr>list</vt:lpstr>
      <vt:lpstr>'مج 1'!رياضيات_ثالث_ابتدائي</vt:lpstr>
      <vt:lpstr>'مج 3'!رياضيات_ثالث_ابتدائي</vt:lpstr>
      <vt:lpstr>'مج 5'!رياضيات_ثالث_ابتدائي</vt:lpstr>
      <vt:lpstr>مج2!رياضيات_ثالث_ابتدائي</vt:lpstr>
      <vt:lpstr>مج4!رياضيات_ثالث_ابتدائي</vt:lpstr>
      <vt:lpstr>رياضيات_ثالث_ابتدائي</vt:lpstr>
      <vt:lpstr>'مج 1'!رياضيات_ثالث_متوسط</vt:lpstr>
      <vt:lpstr>'مج 3'!رياضيات_ثالث_متوسط</vt:lpstr>
      <vt:lpstr>'مج 5'!رياضيات_ثالث_متوسط</vt:lpstr>
      <vt:lpstr>مج2!رياضيات_ثالث_متوسط</vt:lpstr>
      <vt:lpstr>مج4!رياضيات_ثالث_متوسط</vt:lpstr>
      <vt:lpstr>رياضيات_ثالث_متوسط</vt:lpstr>
      <vt:lpstr>'مج 1'!رياضيات_سادس</vt:lpstr>
      <vt:lpstr>'مج 3'!رياضيات_سادس</vt:lpstr>
      <vt:lpstr>'مج 5'!رياضيات_سادس</vt:lpstr>
      <vt:lpstr>مج2!رياضيات_سادس</vt:lpstr>
      <vt:lpstr>مج4!رياضيات_سادس</vt:lpstr>
      <vt:lpstr>رياضيات_سادس</vt:lpstr>
      <vt:lpstr>'مج 1'!رياضيات_سادس_ابتدائي</vt:lpstr>
      <vt:lpstr>'مج 3'!رياضيات_سادس_ابتدائي</vt:lpstr>
      <vt:lpstr>'مج 5'!رياضيات_سادس_ابتدائي</vt:lpstr>
      <vt:lpstr>مج2!رياضيات_سادس_ابتدائي</vt:lpstr>
      <vt:lpstr>مج4!رياضيات_سادس_ابتدائي</vt:lpstr>
      <vt:lpstr>رياضيات_سادس_ابتدائي</vt:lpstr>
      <vt:lpstr>'مج 1'!علوم_ثالث_متوسط</vt:lpstr>
      <vt:lpstr>'مج 3'!علوم_ثالث_متوسط</vt:lpstr>
      <vt:lpstr>'مج 5'!علوم_ثالث_متوسط</vt:lpstr>
      <vt:lpstr>مج2!علوم_ثالث_متوسط</vt:lpstr>
      <vt:lpstr>مج4!علوم_ثالث_متوسط</vt:lpstr>
      <vt:lpstr>علوم_ثالث_متوسط</vt:lpstr>
      <vt:lpstr>'مج 1'!علوم_سادس</vt:lpstr>
      <vt:lpstr>'مج 3'!علوم_سادس</vt:lpstr>
      <vt:lpstr>'مج 5'!علوم_سادس</vt:lpstr>
      <vt:lpstr>مج2!علوم_سادس</vt:lpstr>
      <vt:lpstr>مج4!علوم_سادس</vt:lpstr>
      <vt:lpstr>علوم_سادس</vt:lpstr>
      <vt:lpstr>'مج 1'!علوم_سادس_ابتدائي</vt:lpstr>
      <vt:lpstr>'مج 3'!علوم_سادس_ابتدائي</vt:lpstr>
      <vt:lpstr>'مج 5'!علوم_سادس_ابتدائي</vt:lpstr>
      <vt:lpstr>مج2!علوم_سادس_ابتدائي</vt:lpstr>
      <vt:lpstr>مج4!علوم_سادس_ابتدائي</vt:lpstr>
      <vt:lpstr>علوم_سادس_ابتدائي</vt:lpstr>
      <vt:lpstr>'مج 1'!قراءة_ثالث_ابتدائي</vt:lpstr>
      <vt:lpstr>'مج 3'!قراءة_ثالث_ابتدائي</vt:lpstr>
      <vt:lpstr>'مج 5'!قراءة_ثالث_ابتدائي</vt:lpstr>
      <vt:lpstr>مج2!قراءة_ثالث_ابتدائي</vt:lpstr>
      <vt:lpstr>مج4!قراءة_ثالث_ابتدائي</vt:lpstr>
      <vt:lpstr>قراءة_ثالث_ابتدائي</vt:lpstr>
      <vt:lpstr>'مج 1'!قراءة_ثالث_متوسط</vt:lpstr>
      <vt:lpstr>'مج 3'!قراءة_ثالث_متوسط</vt:lpstr>
      <vt:lpstr>'مج 5'!قراءة_ثالث_متوسط</vt:lpstr>
      <vt:lpstr>مج2!قراءة_ثالث_متوسط</vt:lpstr>
      <vt:lpstr>مج4!قراءة_ثالث_متوسط</vt:lpstr>
      <vt:lpstr>قراءة_ثالث_متوسط</vt:lpstr>
      <vt:lpstr>'مج 1'!قراءة_سادس_ابتدائي</vt:lpstr>
      <vt:lpstr>'مج 3'!قراءة_سادس_ابتدائي</vt:lpstr>
      <vt:lpstr>'مج 5'!قراءة_سادس_ابتدائي</vt:lpstr>
      <vt:lpstr>مج2!قراءة_سادس_ابتدائي</vt:lpstr>
      <vt:lpstr>مج4!قراءة_سادس_ابتدائي</vt:lpstr>
      <vt:lpstr>قراءة_سادس_ابتدائي</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Office</cp:lastModifiedBy>
  <cp:lastPrinted>2024-02-22T13:02:05Z</cp:lastPrinted>
  <dcterms:created xsi:type="dcterms:W3CDTF">2024-02-02T07:50:43Z</dcterms:created>
  <dcterms:modified xsi:type="dcterms:W3CDTF">2024-08-30T13:56:10Z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0x0101003D6FFE78A61E9142A7CDE7F9F382807C</vt:lpwstr>
  </property>
</Properties>
</file>